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RBASG\Downloads\"/>
    </mc:Choice>
  </mc:AlternateContent>
  <xr:revisionPtr revIDLastSave="0" documentId="8_{5A028074-2A94-418E-BCB4-4A4FFD48E68B}" xr6:coauthVersionLast="47" xr6:coauthVersionMax="47" xr10:uidLastSave="{00000000-0000-0000-0000-000000000000}"/>
  <workbookProtection workbookAlgorithmName="SHA-512" workbookHashValue="pcGFO/GMwwVQQNDzMMYkV1uJYqjoZvaB77f0JCE14P1Pam6YJIjrRBB2ysOHharyqQV311/Nu2oeQIXS/QIQow==" workbookSaltValue="0ZcfEGkWpxFGgjp28PevqA==" workbookSpinCount="100000" lockStructure="1"/>
  <bookViews>
    <workbookView xWindow="28680" yWindow="-120" windowWidth="29040" windowHeight="15840" tabRatio="926" activeTab="1" xr2:uid="{00000000-000D-0000-FFFF-FFFF00000000}"/>
  </bookViews>
  <sheets>
    <sheet name="Notes to Spreadsheet" sheetId="80" r:id="rId1"/>
    <sheet name="Checklist" sheetId="39" r:id="rId2"/>
    <sheet name="‡‡Categories‡‡" sheetId="88" state="veryHidden" r:id="rId3"/>
    <sheet name="Form 1" sheetId="1" r:id="rId4"/>
    <sheet name="Form 2" sheetId="2" r:id="rId5"/>
    <sheet name="Form 3" sheetId="3" r:id="rId6"/>
    <sheet name="Form 4" sheetId="4" r:id="rId7"/>
    <sheet name="Form 5" sheetId="5" r:id="rId8"/>
    <sheet name="Form 6" sheetId="6" r:id="rId9"/>
    <sheet name="Form 7 1 of 2" sheetId="7" r:id="rId10"/>
    <sheet name="Form 7 2 of 2" sheetId="8" r:id="rId11"/>
    <sheet name="Form 7-1 1 of 2" sheetId="61" r:id="rId12"/>
    <sheet name="Form 7-1 2 of 2" sheetId="62" r:id="rId13"/>
    <sheet name="Form 8-1" sheetId="9" r:id="rId14"/>
    <sheet name="Form 8-2" sheetId="52" r:id="rId15"/>
    <sheet name="Form 9" sheetId="10" r:id="rId16"/>
    <sheet name="Form 10" sheetId="11" r:id="rId17"/>
    <sheet name="Form 11" sheetId="12" r:id="rId18"/>
    <sheet name="Form 12" sheetId="13" r:id="rId19"/>
    <sheet name="Form 13" sheetId="14" r:id="rId20"/>
    <sheet name="Form 14" sheetId="15" r:id="rId21"/>
    <sheet name="Form 15" sheetId="16" r:id="rId22"/>
    <sheet name="Form 15-2" sheetId="63" r:id="rId23"/>
    <sheet name="Form 15-3" sheetId="64" r:id="rId24"/>
    <sheet name="Form 15-4" sheetId="65" r:id="rId25"/>
    <sheet name="Form 15-5" sheetId="66" r:id="rId26"/>
    <sheet name="Form 15-6" sheetId="67" r:id="rId27"/>
    <sheet name="Form 15-7" sheetId="68" r:id="rId28"/>
    <sheet name="Form 15-8" sheetId="69" r:id="rId29"/>
    <sheet name="Form 15-9" sheetId="70" r:id="rId30"/>
    <sheet name="Form 15-10" sheetId="71" r:id="rId31"/>
    <sheet name="Form 16" sheetId="17" r:id="rId32"/>
    <sheet name="Form 17" sheetId="18" r:id="rId33"/>
    <sheet name="Form 17-2" sheetId="72" r:id="rId34"/>
    <sheet name="Form 17-3" sheetId="73" r:id="rId35"/>
    <sheet name="Form 18" sheetId="19" r:id="rId36"/>
    <sheet name="Form 18-2" sheetId="74" r:id="rId37"/>
    <sheet name="Form 18-3" sheetId="75" r:id="rId38"/>
    <sheet name="Form 19" sheetId="38" r:id="rId39"/>
    <sheet name="Schedule 1" sheetId="20" r:id="rId40"/>
    <sheet name="Schedule 2" sheetId="21" r:id="rId41"/>
    <sheet name="Schedule 3" sheetId="22" r:id="rId42"/>
    <sheet name="Schedule 4" sheetId="23" r:id="rId43"/>
    <sheet name="Schedule 5" sheetId="24" r:id="rId44"/>
    <sheet name="Schedule 6" sheetId="25" r:id="rId45"/>
    <sheet name="Schedule 7" sheetId="26" r:id="rId46"/>
    <sheet name="Schedule 8" sheetId="27" r:id="rId47"/>
    <sheet name="Schedule 9" sheetId="53" r:id="rId48"/>
    <sheet name="Schedule 10" sheetId="29" r:id="rId49"/>
    <sheet name="Schedule 11" sheetId="30" r:id="rId50"/>
    <sheet name="Schedule 11-2" sheetId="76" r:id="rId51"/>
    <sheet name="Schedule 11-3" sheetId="77" r:id="rId52"/>
    <sheet name="Schedule 12" sheetId="31" r:id="rId53"/>
    <sheet name="Schedule 12-2" sheetId="78" r:id="rId54"/>
    <sheet name="Schedule 12-3" sheetId="79" r:id="rId55"/>
    <sheet name="Schedule 13" sheetId="32" r:id="rId56"/>
    <sheet name="Schedule 13A" sheetId="33" r:id="rId57"/>
    <sheet name="Schedule 14" sheetId="34" r:id="rId58"/>
    <sheet name="Schedule 15" sheetId="35" r:id="rId59"/>
    <sheet name="Schedule 16" sheetId="36" r:id="rId60"/>
    <sheet name="Schedule 17" sheetId="37" r:id="rId61"/>
    <sheet name="GL or WTB" sheetId="54" r:id="rId62"/>
    <sheet name="Reclassifications" sheetId="40" r:id="rId63"/>
    <sheet name="Adjustments" sheetId="55" r:id="rId64"/>
    <sheet name="DOM Adjustments" sheetId="81" state="hidden" r:id="rId65"/>
    <sheet name="Change Log" sheetId="50" state="hidden" r:id="rId66"/>
    <sheet name="Options" sheetId="49" state="veryHidden" r:id="rId67"/>
    <sheet name="‡‡MappingConfig‡‡" sheetId="60" state="veryHidden" r:id="rId68"/>
    <sheet name="‡‡MappingWorksheet‡‡" sheetId="58" state="veryHidden" r:id="rId69"/>
    <sheet name="‡‡MappingControlWorksheet‡‡" sheetId="59" state="veryHidden" r:id="rId70"/>
  </sheets>
  <definedNames>
    <definedName name="_C000003">'Form 1'!$C$9:$K$25</definedName>
    <definedName name="_C000027">'Form 1'!$C$27:$K$31</definedName>
    <definedName name="_C000033">'Form 1'!$C$32:$K$37</definedName>
    <definedName name="_C000040">'Form 1'!$C$38:$K$61</definedName>
    <definedName name="_C000084">'Form 1'!$C$62:$K$67</definedName>
    <definedName name="_C000095">'Form 2'!$D$20:$J$28</definedName>
    <definedName name="_C000102">'Form 2'!$C$32:$J$39</definedName>
    <definedName name="_C000112">'Form 3'!$B$11:$J$46</definedName>
    <definedName name="_C000367">'Form 5'!$B$11:$J$44</definedName>
    <definedName name="_C000461">'Form 6'!$B$11:$H$167</definedName>
    <definedName name="_C001151">'Form 7 1 of 2'!$B$12:$H$36</definedName>
    <definedName name="_C001274">'Form 7 1 of 2'!$B$38:$H$44</definedName>
    <definedName name="_C001292">'Form 7 1 of 2'!$B$46:$H$52</definedName>
    <definedName name="_C001325">'Form 7 1 of 2'!$B$54:$H$64</definedName>
    <definedName name="_C001379">'Form 7 2 of 2'!$B$12:$K$49</definedName>
    <definedName name="_C001722">'Form 8-1'!$B$11:$I$18</definedName>
    <definedName name="_C001726">'Form 8-1'!$B$22:$I$44</definedName>
    <definedName name="_C001849">'Form 8-1'!$B$48:$I$57</definedName>
    <definedName name="_C001876">'Form 8-2'!$B$11:$I$19</definedName>
    <definedName name="_C001880">'Form 8-2'!$B$22:$I$44</definedName>
    <definedName name="_C002003">'Form 8-2'!$B$48:$I$57</definedName>
    <definedName name="_C002030">'Form 9'!$B$12:$N$33</definedName>
    <definedName name="_C002163">'Form 10'!$B$12:$I$50</definedName>
    <definedName name="_C002294">'Form 11'!$B$11:$I$103</definedName>
    <definedName name="_C002445">'Form 12'!$B$11:$H$73</definedName>
    <definedName name="_C002615">'Form 13'!$B$11:$I$39</definedName>
    <definedName name="_C002642">'Form 13'!$B$43:$I$58</definedName>
    <definedName name="_C002658">'Form 13'!$B$60:$I$75</definedName>
    <definedName name="_C002674">'Form 13'!$B$77:$I$92</definedName>
    <definedName name="_C002690">'Form 13'!$B$94:$I$109</definedName>
    <definedName name="_C002706">'Form 14'!$C$11:$H$86</definedName>
    <definedName name="_C002867">'Form 14'!$C$89:$H$112</definedName>
    <definedName name="_C002889">'Form 15'!$B$12:$K$14</definedName>
    <definedName name="_C002894">'Form 15'!$B$15:$K$37</definedName>
    <definedName name="_C002920">'Form 15'!$B$39:$K$47</definedName>
    <definedName name="_C002927">'Form 15'!$B$48:$K$52</definedName>
    <definedName name="_C002937">'Form 15'!$B$57:$K$59</definedName>
    <definedName name="_C002941">'Form 15'!$B$53:$K$56</definedName>
    <definedName name="_C002950">'Form 15'!$B$60:$K$74</definedName>
    <definedName name="_C002973">'Form 15'!$B$75:$K$88</definedName>
    <definedName name="_C003034">'Form 15'!$B$90:$K$117</definedName>
    <definedName name="_C003097">'Form 16'!$B$11:$H$44</definedName>
    <definedName name="_C003268">'Form 17'!$B$10:$I$11</definedName>
    <definedName name="_C003275">'Form 17'!$C$12:$I$55</definedName>
    <definedName name="_C003460">'Form 17'!$B$57:$I$62</definedName>
    <definedName name="_C003470">'Form 17'!$B$64:$I$94</definedName>
    <definedName name="_C003615">'Form 18'!$B$11:$I$49</definedName>
    <definedName name="_C003698">'Form 19'!$B$11:$H$37</definedName>
    <definedName name="_C003799">'Schedule 1'!$B$12:$I$54</definedName>
    <definedName name="_C003950">'Schedule 2'!$B$12:$H$38</definedName>
    <definedName name="_C004112">'Schedule 3'!$B$11:$H$37</definedName>
    <definedName name="_C004274">'Schedule 4'!$B$12:$H$38</definedName>
    <definedName name="_C004439">'Schedule 5'!$B$11:$I$95</definedName>
    <definedName name="_C004910">'Schedule 6'!$B$12:$H$62</definedName>
    <definedName name="_C005133">'Schedule 7'!$B$12:$H$36</definedName>
    <definedName name="_C005196">'Schedule 8'!$B$11:$I$43</definedName>
    <definedName name="_C005378">'Schedule 9'!$B$11:$M$33</definedName>
    <definedName name="_C005541">'Schedule 10'!$B$11:$H$32</definedName>
    <definedName name="_C005600">'Schedule 11'!$B$12:$F$55</definedName>
    <definedName name="_C005692">'Schedule 12'!$B$12:$H$65</definedName>
    <definedName name="_C006031">'Schedule 13'!$B$12:$H$45</definedName>
    <definedName name="_C006117">'Schedule 13A'!$B$12:$I$64</definedName>
    <definedName name="_C006418">'Schedule 14'!$B$12:$I$52</definedName>
    <definedName name="_C006542">'Schedule 15'!$B$12:$H$65</definedName>
    <definedName name="_C006731">'Schedule 16'!$B$12:$G$42</definedName>
    <definedName name="_C006748">'Schedule 17'!$B$12:$M$49</definedName>
    <definedName name="_C006799">Reclassifications!$B$12:$H$164</definedName>
    <definedName name="_C007302">Adjustments!$B$12:$H$165</definedName>
    <definedName name="_C007805">'Form 7-1 1 of 2'!$E$11:$H$12</definedName>
    <definedName name="_C007809">'Form 7-1 1 of 2'!$B$14:$H$38</definedName>
    <definedName name="_C007950">'Form 7-1 1 of 2'!$B$40:$H$46</definedName>
    <definedName name="_C007968">'Form 7-1 1 of 2'!$B$48:$H$54</definedName>
    <definedName name="_C008001">'Form 7-1 1 of 2'!$B$56:$H$66</definedName>
    <definedName name="_C008083">'Form 7-1 2 of 2'!$B$13:$K$50</definedName>
    <definedName name="_C008312">'Form 15-2'!$B$12:$K$14</definedName>
    <definedName name="_C008317">'Form 15-2'!$B$15:$K$37</definedName>
    <definedName name="_C008347">'Form 15-2'!$B$39:$K$70</definedName>
    <definedName name="_C008376">'Form 15-2'!$B$71:$K$84</definedName>
    <definedName name="_C008433">'Form 15-2'!$B$86:$K$115</definedName>
    <definedName name="_C008488">'Form 15-3'!$B$12:$K$37</definedName>
    <definedName name="_C008516">'Form 15-3'!$B$38:$K$69</definedName>
    <definedName name="_C008545">'Form 15-3'!$B$70:$K$83</definedName>
    <definedName name="_C008602">'Form 15-3'!$B$85:$K$115</definedName>
    <definedName name="_C008657">'Form 15-4'!$B$12:$K$37</definedName>
    <definedName name="_C008685">'Form 15-4'!$B$38:$K$69</definedName>
    <definedName name="_C008714">'Form 15-4'!$B$70:$K$83</definedName>
    <definedName name="_C008771">'Form 15-4'!$B$85:$K$115</definedName>
    <definedName name="_C008826">'Form 15-5'!$B$12:$K$37</definedName>
    <definedName name="_C008854">'Form 15-5'!$B$38:$K$69</definedName>
    <definedName name="_C008883">'Form 15-5'!$B$70:$K$83</definedName>
    <definedName name="_C008940">'Form 15-5'!$B$85:$K$115</definedName>
    <definedName name="_C008995">'Form 15-6'!$B$12:$K$37</definedName>
    <definedName name="_C009023">'Form 15-6'!$B$38:$K$69</definedName>
    <definedName name="_C009052">'Form 15-6'!$B$70:$K$83</definedName>
    <definedName name="_C009109">'Form 15-6'!$B$85:$K$115</definedName>
    <definedName name="_C009164">'Form 15-7'!$B$12:$K$37</definedName>
    <definedName name="_C009192">'Form 15-7'!$B$38:$K$69</definedName>
    <definedName name="_C009221">'Form 15-7'!$B$70:$K$83</definedName>
    <definedName name="_C009278">'Form 15-7'!$B$85:$K$115</definedName>
    <definedName name="_C009333">'Form 15-8'!$B$12:$K$37</definedName>
    <definedName name="_C009361">'Form 15-8'!$B$38:$K$69</definedName>
    <definedName name="_C009390">'Form 15-8'!$B$70:$K$83</definedName>
    <definedName name="_C009446">'Form 15-8'!$B$85:$K$115</definedName>
    <definedName name="_C009504">'Form 15-9'!$B$12:$K$37</definedName>
    <definedName name="_C009532">'Form 15-9'!$B$38:$K$69</definedName>
    <definedName name="_C009561">'Form 15-9'!$B$70:$K$83</definedName>
    <definedName name="_C009618">'Form 15-9'!$B$85:$K$115</definedName>
    <definedName name="_C009673">'Form 15-10'!$B$12:$K$37</definedName>
    <definedName name="_C009701">'Form 15-10'!$B$38:$K$69</definedName>
    <definedName name="_C009730">'Form 15-10'!$B$70:$K$83</definedName>
    <definedName name="_C009787">'Form 15-10'!$B$85:$K$115</definedName>
    <definedName name="_C009842">'Form 17-2'!$B$10:$I$11</definedName>
    <definedName name="_C009846">'Form 17-2'!$C$12:$I$55</definedName>
    <definedName name="_C010015">'Form 17-2'!$C$57:$I$62</definedName>
    <definedName name="_C010021">'Form 17-2'!$C$64:$I$94</definedName>
    <definedName name="_C010156">'Form 17-3'!$B$10:$I$11</definedName>
    <definedName name="_C010160">'Form 17-3'!$C$12:$I$55</definedName>
    <definedName name="_C010329">'Form 17-3'!$C$57:$I$62</definedName>
    <definedName name="_C010337">'Form 17-3'!$C$64:$I$94</definedName>
    <definedName name="_C010471">'Form 18-2'!$B$11:$I$49</definedName>
    <definedName name="_C010554">'Form 18-3'!$B$11:$I$49</definedName>
    <definedName name="_C010637">'Schedule 11-2'!$B$12:$F$55</definedName>
    <definedName name="_C010729">'Schedule 11-3'!$B$12:$F$55</definedName>
    <definedName name="_C010821">'Schedule 12-2'!$B$12:$H$65</definedName>
    <definedName name="_C011158">'Schedule 12-3'!$B$12:$H$65</definedName>
    <definedName name="_C011814">'DOM Adjustments'!$B$12:$F$102</definedName>
    <definedName name="_C013123">'Form 1'!$K$3:$L$7</definedName>
    <definedName name="_C013397">'Form 4'!$B$11:$J$60</definedName>
    <definedName name="_C013445">'Schedule 15'!$K$12:$L$65</definedName>
    <definedName name="_C013534">'Schedule 6'!$K$12:$M$62</definedName>
    <definedName name="_D000007">'Form 1'!$D$14</definedName>
    <definedName name="_D000008">'Form 1'!$D$15</definedName>
    <definedName name="_D000009">'Form 1'!$D$16</definedName>
    <definedName name="_D000010">'Form 1'!$G$14</definedName>
    <definedName name="_D000011">'Form 1'!$I$14</definedName>
    <definedName name="_D000012">'Form 1'!$I$15</definedName>
    <definedName name="_D000013">'Form 1'!$K$14</definedName>
    <definedName name="_D000014">'Form 1'!$K$15</definedName>
    <definedName name="_D000017">'Form 1'!$K$17</definedName>
    <definedName name="_D000018">'Form 1'!$C$19</definedName>
    <definedName name="_D000019">'Form 1'!$C$20</definedName>
    <definedName name="_D000020">'Form 1'!$D$22</definedName>
    <definedName name="_D000021">'Form 1'!$D$23</definedName>
    <definedName name="_D000022">'Form 1'!$D$24</definedName>
    <definedName name="_D000023">'Form 1'!$F$25</definedName>
    <definedName name="_D000024">'Form 1'!$I$25</definedName>
    <definedName name="_D000029">'Form 1'!$C$29</definedName>
    <definedName name="_D000030">'Form 1'!$C$30</definedName>
    <definedName name="_D000031">'Form 1'!$C$31</definedName>
    <definedName name="_D000035">'Form 1'!$C$34</definedName>
    <definedName name="_D000036">'Form 1'!$C$35</definedName>
    <definedName name="_D000037">'Form 1'!$C$36</definedName>
    <definedName name="_D000038">'Form 1'!$C$37</definedName>
    <definedName name="_D000042">'Form 1'!$E$40</definedName>
    <definedName name="_D000043">'Form 1'!$E$41</definedName>
    <definedName name="_D000044">'Form 1'!$E$42</definedName>
    <definedName name="_D000045">'Form 1'!$E$43</definedName>
    <definedName name="_D000046">'Form 1'!$E$44</definedName>
    <definedName name="_D000047">'Form 1'!$E$45</definedName>
    <definedName name="_D000048">'Form 1'!$I$44</definedName>
    <definedName name="_D000049">'Form 1'!$K$44</definedName>
    <definedName name="_D000050">'Form 1'!$C$47</definedName>
    <definedName name="_D000051">'Form 1'!$F$47</definedName>
    <definedName name="_D000052">'Form 1'!$I$47</definedName>
    <definedName name="_D000053">'Form 1'!$C$52</definedName>
    <definedName name="_D000054">'Form 1'!$F$52</definedName>
    <definedName name="_D000055">'Form 1'!$I$52</definedName>
    <definedName name="_D000056">'Form 1'!$C$53</definedName>
    <definedName name="_D000057">'Form 1'!$F$53</definedName>
    <definedName name="_D000058">'Form 1'!$I$53</definedName>
    <definedName name="_D000059">'Form 1'!$C$54</definedName>
    <definedName name="_D000060">'Form 1'!$F$54</definedName>
    <definedName name="_D000061">'Form 1'!$I$54</definedName>
    <definedName name="_D000062">'Form 1'!$C$55</definedName>
    <definedName name="_D000063">'Form 1'!$F$55</definedName>
    <definedName name="_D000064">'Form 1'!$I$55</definedName>
    <definedName name="_D000065">'Form 1'!$C$56</definedName>
    <definedName name="_D000066">'Form 1'!$F$56</definedName>
    <definedName name="_D000067">'Form 1'!$I$56</definedName>
    <definedName name="_D000068">'Form 1'!$C$57</definedName>
    <definedName name="_D000069">'Form 1'!$F$57</definedName>
    <definedName name="_D000070">'Form 1'!$I$57</definedName>
    <definedName name="_D000071">'Form 1'!$C$58</definedName>
    <definedName name="_D000072">'Form 1'!$F$58</definedName>
    <definedName name="_D000073">'Form 1'!$I$58</definedName>
    <definedName name="_D000074">'Form 1'!$C$59</definedName>
    <definedName name="_D000075">'Form 1'!$F$59</definedName>
    <definedName name="_D000076">'Form 1'!$I$59</definedName>
    <definedName name="_D000077">'Form 1'!$C$60</definedName>
    <definedName name="_D000078">'Form 1'!$F$60</definedName>
    <definedName name="_D000079">'Form 1'!$I$60</definedName>
    <definedName name="_D000080">'Form 1'!$C$61</definedName>
    <definedName name="_D000081">'Form 1'!$F$61</definedName>
    <definedName name="_D000082">'Form 1'!$I$61</definedName>
    <definedName name="_D000086">'Form 1'!$F$64</definedName>
    <definedName name="_D000087">'Form 1'!$D$65</definedName>
    <definedName name="_D000088">'Form 1'!$D$66</definedName>
    <definedName name="_D000089">'Form 1'!$D$67</definedName>
    <definedName name="_D000090">'Form 1'!$I$66</definedName>
    <definedName name="_D000091">'Form 1'!$K$66</definedName>
    <definedName name="_D000097">'Form 2'!$D$22</definedName>
    <definedName name="_D000098">'Form 2'!$D$24</definedName>
    <definedName name="_D000099">'Form 2'!$D$26</definedName>
    <definedName name="_D000100">'Form 2'!$D$28</definedName>
    <definedName name="_D000104">'Form 2'!$F$33</definedName>
    <definedName name="_D000104_">'Form 2'!$F$34</definedName>
    <definedName name="_D000104__">'Form 2'!$F$35</definedName>
    <definedName name="_D000104___">'Form 2'!$F$36</definedName>
    <definedName name="_D000108">'Form 2'!$F$37</definedName>
    <definedName name="_D000109">'Form 2'!$F$38</definedName>
    <definedName name="_D000110">'Form 2'!$F$39</definedName>
    <definedName name="_D000114">'Form 3'!$E$12</definedName>
    <definedName name="_D000115">'Form 3'!$F$14</definedName>
    <definedName name="_D000116">'Form 3'!$F$15</definedName>
    <definedName name="_D000117">'Form 3'!$F$16</definedName>
    <definedName name="_D000118">'Form 3'!$E$30</definedName>
    <definedName name="_D000119">'Form 3'!$F$20</definedName>
    <definedName name="_D000120">'Form 3'!$F$21</definedName>
    <definedName name="_D000121">'Form 3'!$F$22</definedName>
    <definedName name="_D000122">'Form 3'!$F$23</definedName>
    <definedName name="_D000123">'Form 3'!$F$24</definedName>
    <definedName name="_D000124">'Form 3'!$F$25</definedName>
    <definedName name="_D000125">'Form 3'!$F$26</definedName>
    <definedName name="_D000126">'Form 3'!$F$27</definedName>
    <definedName name="_D000127">'Form 3'!$F$28</definedName>
    <definedName name="_D000128">'Form 3'!$F$29</definedName>
    <definedName name="_D000129">'Form 3'!$F$30</definedName>
    <definedName name="_D000130">'Form 3'!$G$20</definedName>
    <definedName name="_D000131">'Form 3'!$G$21</definedName>
    <definedName name="_D000132">'Form 3'!$G$22</definedName>
    <definedName name="_D000133">'Form 3'!$G$24</definedName>
    <definedName name="_D000134">'Form 3'!$G$25</definedName>
    <definedName name="_D000135">'Form 3'!$G$27</definedName>
    <definedName name="_D000136">'Form 3'!$G$29</definedName>
    <definedName name="_D000137">'Form 3'!$G$30</definedName>
    <definedName name="_D000138">'Form 3'!$H$20</definedName>
    <definedName name="_D000139">'Form 3'!$H$21</definedName>
    <definedName name="_D000140">'Form 3'!$H$22</definedName>
    <definedName name="_D000141">'Form 3'!$H$24</definedName>
    <definedName name="_D000142">'Form 3'!$H$25</definedName>
    <definedName name="_D000143">'Form 3'!$H$27</definedName>
    <definedName name="_D000144">'Form 3'!$H$29</definedName>
    <definedName name="_D000145">'Form 3'!$H$30</definedName>
    <definedName name="_D000146">'Form 3'!$I$20</definedName>
    <definedName name="_D000147">'Form 3'!$I$21</definedName>
    <definedName name="_D000148">'Form 3'!$I$22</definedName>
    <definedName name="_D000149">'Form 3'!$I$23</definedName>
    <definedName name="_D000150">'Form 3'!$I$24</definedName>
    <definedName name="_D000151">'Form 3'!$I$25</definedName>
    <definedName name="_D000152">'Form 3'!$I$26</definedName>
    <definedName name="_D000153">'Form 3'!$I$27</definedName>
    <definedName name="_D000154">'Form 3'!$I$28</definedName>
    <definedName name="_D000155">'Form 3'!$I$29</definedName>
    <definedName name="_D000156">'Form 3'!$I$30</definedName>
    <definedName name="_D000157">'Form 3'!$J$20</definedName>
    <definedName name="_D000158">'Form 3'!$J$21</definedName>
    <definedName name="_D000159">'Form 3'!$J$22</definedName>
    <definedName name="_D000160">'Form 3'!$J$23</definedName>
    <definedName name="_D000161">'Form 3'!$J$24</definedName>
    <definedName name="_D000162">'Form 3'!$J$25</definedName>
    <definedName name="_D000163">'Form 3'!$J$26</definedName>
    <definedName name="_D000164">'Form 3'!$J$27</definedName>
    <definedName name="_D000165">'Form 3'!$J$28</definedName>
    <definedName name="_D000166">'Form 3'!$J$29</definedName>
    <definedName name="_D000167">'Form 3'!$J$30</definedName>
    <definedName name="_D000168">'Form 3'!$J$32</definedName>
    <definedName name="_D000169">'Form 3'!$F$33</definedName>
    <definedName name="_D000170">'Form 3'!$F$34</definedName>
    <definedName name="_D000171">'Form 3'!$F$37</definedName>
    <definedName name="_D000172">'Form 3'!$G$37</definedName>
    <definedName name="_D000173">'Form 3'!$H$37</definedName>
    <definedName name="_D000174">'Form 3'!$I$37</definedName>
    <definedName name="_D000175">'Form 3'!$J$37</definedName>
    <definedName name="_D000176">'Form 3'!$G$39</definedName>
    <definedName name="_D000177">'Form 3'!$H$39</definedName>
    <definedName name="_D000178">'Form 3'!$I$39</definedName>
    <definedName name="_D000179">'Form 3'!$J$39</definedName>
    <definedName name="_D000180">'Form 3'!$G$42</definedName>
    <definedName name="_D000181">'Form 3'!$H$42</definedName>
    <definedName name="_D000182">'Form 3'!$I$42</definedName>
    <definedName name="_D000183">'Form 3'!$J$42</definedName>
    <definedName name="_D000184">'Form 3'!$G$43</definedName>
    <definedName name="_D000185">'Form 3'!$H$43</definedName>
    <definedName name="_D000186">'Form 3'!$I$43</definedName>
    <definedName name="_D000187">'Form 3'!$J$43</definedName>
    <definedName name="_D000188">'Form 3'!$J$44</definedName>
    <definedName name="_D000189">'Form 3'!$J$45</definedName>
    <definedName name="_D000190">'Form 3'!$J$46</definedName>
    <definedName name="_D000194">'Form 4'!$C$19</definedName>
    <definedName name="_D000195">'Form 4'!$D$19</definedName>
    <definedName name="_D000196">'Form 4'!$E$19</definedName>
    <definedName name="_D000197">'Form 4'!$F$19</definedName>
    <definedName name="_D000198">'Form 4'!$C$20</definedName>
    <definedName name="_D000199">'Form 4'!$D$20</definedName>
    <definedName name="_D000200">'Form 4'!$E$20</definedName>
    <definedName name="_D000201">'Form 4'!$F$20</definedName>
    <definedName name="_D000202">'Form 4'!$C$21</definedName>
    <definedName name="_D000203">'Form 4'!$D$21</definedName>
    <definedName name="_D000204">'Form 4'!$E$21</definedName>
    <definedName name="_D000205">'Form 4'!$F$21</definedName>
    <definedName name="_D000206">'Form 4'!$C$22</definedName>
    <definedName name="_D000207">'Form 4'!$D$22</definedName>
    <definedName name="_D000208">'Form 4'!$E$22</definedName>
    <definedName name="_D000209">'Form 4'!$F$22</definedName>
    <definedName name="_D000210">'Form 4'!$C$23</definedName>
    <definedName name="_D000211">'Form 4'!$D$23</definedName>
    <definedName name="_D000212">'Form 4'!$E$23</definedName>
    <definedName name="_D000213">'Form 4'!$F$23</definedName>
    <definedName name="_D000214">'Form 4'!$C$24</definedName>
    <definedName name="_D000215">'Form 4'!$D$24</definedName>
    <definedName name="_D000216">'Form 4'!$E$24</definedName>
    <definedName name="_D000217">'Form 4'!$F$24</definedName>
    <definedName name="_D000218">'Form 4'!$C$25</definedName>
    <definedName name="_D000219">'Form 4'!$D$25</definedName>
    <definedName name="_D000220">'Form 4'!$E$25</definedName>
    <definedName name="_D000221">'Form 4'!$F$25</definedName>
    <definedName name="_D000222">'Form 4'!$C$26</definedName>
    <definedName name="_D000223">'Form 4'!$D$26</definedName>
    <definedName name="_D000224">'Form 4'!$E$26</definedName>
    <definedName name="_D000225">'Form 4'!$F$26</definedName>
    <definedName name="_D000226">'Form 4'!$C$27</definedName>
    <definedName name="_D000227">'Form 4'!$D$27</definedName>
    <definedName name="_D000228">'Form 4'!$E$27</definedName>
    <definedName name="_D000229">'Form 4'!$F$27</definedName>
    <definedName name="_D000230">'Form 4'!$C$28</definedName>
    <definedName name="_D000231">'Form 4'!$D$28</definedName>
    <definedName name="_D000232">'Form 4'!$E$28</definedName>
    <definedName name="_D000233">'Form 4'!$F$28</definedName>
    <definedName name="_D000234">'Form 4'!$C$29</definedName>
    <definedName name="_D000235">'Form 4'!$D$29</definedName>
    <definedName name="_D000236">'Form 4'!$E$29</definedName>
    <definedName name="_D000237">'Form 4'!$F$29</definedName>
    <definedName name="_D000238">'Form 4'!$C$30</definedName>
    <definedName name="_D000239">'Form 4'!$D$30</definedName>
    <definedName name="_D000240">'Form 4'!$E$30</definedName>
    <definedName name="_D000241">'Form 4'!$F$30</definedName>
    <definedName name="_D000242">'Form 4'!$B$19</definedName>
    <definedName name="_D000243">'Form 4'!$B$20</definedName>
    <definedName name="_D000244">'Form 4'!$B$21</definedName>
    <definedName name="_D000245">'Form 4'!$B$22</definedName>
    <definedName name="_D000246">'Form 4'!$B$23</definedName>
    <definedName name="_D000247">'Form 4'!$B$24</definedName>
    <definedName name="_D000248">'Form 4'!$B$25</definedName>
    <definedName name="_D000249">'Form 4'!$B$26</definedName>
    <definedName name="_D000250">'Form 4'!$B$27</definedName>
    <definedName name="_D000251">'Form 4'!$B$28</definedName>
    <definedName name="_D000252">'Form 4'!$B$29</definedName>
    <definedName name="_D000253">'Form 4'!$B$30</definedName>
    <definedName name="_D000254">'Form 4'!$G$19</definedName>
    <definedName name="_D000255">'Form 4'!$G$20</definedName>
    <definedName name="_D000256">'Form 4'!$G$21</definedName>
    <definedName name="_D000257">'Form 4'!$G$22</definedName>
    <definedName name="_D000258">'Form 4'!$G$23</definedName>
    <definedName name="_D000259">'Form 4'!$G$24</definedName>
    <definedName name="_D000260">'Form 4'!$G$25</definedName>
    <definedName name="_D000261">'Form 4'!$G$26</definedName>
    <definedName name="_D000262">'Form 4'!$G$27</definedName>
    <definedName name="_D000263">'Form 4'!$G$28</definedName>
    <definedName name="_D000264">'Form 4'!$G$29</definedName>
    <definedName name="_D000265">'Form 4'!$G$30</definedName>
    <definedName name="_D000266">'Form 4'!$H$19</definedName>
    <definedName name="_D000267">'Form 4'!$H$20</definedName>
    <definedName name="_D000268">'Form 4'!$H$21</definedName>
    <definedName name="_D000269">'Form 4'!$H$22</definedName>
    <definedName name="_D000270">'Form 4'!$H$23</definedName>
    <definedName name="_D000271">'Form 4'!$H$24</definedName>
    <definedName name="_D000272">'Form 4'!$H$25</definedName>
    <definedName name="_D000273">'Form 4'!$H$26</definedName>
    <definedName name="_D000274">'Form 4'!$H$27</definedName>
    <definedName name="_D000275">'Form 4'!$H$28</definedName>
    <definedName name="_D000276">'Form 4'!$H$29</definedName>
    <definedName name="_D000277">'Form 4'!$H$30</definedName>
    <definedName name="_D000278">'Form 4'!$I$19</definedName>
    <definedName name="_D000279">'Form 4'!$I$20</definedName>
    <definedName name="_D000280">'Form 4'!$I$21</definedName>
    <definedName name="_D000281">'Form 4'!$I$22</definedName>
    <definedName name="_D000282">'Form 4'!$I$23</definedName>
    <definedName name="_D000283">'Form 4'!$I$24</definedName>
    <definedName name="_D000284">'Form 4'!$I$25</definedName>
    <definedName name="_D000285">'Form 4'!$I$26</definedName>
    <definedName name="_D000286">'Form 4'!$I$27</definedName>
    <definedName name="_D000287">'Form 4'!$I$28</definedName>
    <definedName name="_D000288">'Form 4'!$I$29</definedName>
    <definedName name="_D000289">'Form 4'!$I$30</definedName>
    <definedName name="_D000290">'Form 4'!$J$19</definedName>
    <definedName name="_D000291">'Form 4'!$J$20</definedName>
    <definedName name="_D000292">'Form 4'!$J$21</definedName>
    <definedName name="_D000293">'Form 4'!$J$22</definedName>
    <definedName name="_D000294">'Form 4'!$J$23</definedName>
    <definedName name="_D000295">'Form 4'!$J$24</definedName>
    <definedName name="_D000296">'Form 4'!$J$25</definedName>
    <definedName name="_D000297">'Form 4'!$J$26</definedName>
    <definedName name="_D000298">'Form 4'!$J$27</definedName>
    <definedName name="_D000299">'Form 4'!$J$28</definedName>
    <definedName name="_D000300">'Form 4'!$J$29</definedName>
    <definedName name="_D000301">'Form 4'!$J$30</definedName>
    <definedName name="_D000302">'Form 4'!$C$32</definedName>
    <definedName name="_D000303">'Form 4'!$D$32</definedName>
    <definedName name="_D000304">'Form 4'!$E$32</definedName>
    <definedName name="_D000305">'Form 4'!$F$32</definedName>
    <definedName name="_D000306">'Form 4'!$G$32</definedName>
    <definedName name="_D000307">'Form 4'!$H$32</definedName>
    <definedName name="_D000309">'Form 4'!$J$32</definedName>
    <definedName name="_D000310">'Form 4'!$E$42</definedName>
    <definedName name="_D000311">'Form 4'!$F$42</definedName>
    <definedName name="_D000312">'Form 4'!$E$43</definedName>
    <definedName name="_D000313">'Form 4'!$F$43</definedName>
    <definedName name="_D000314">'Form 4'!$E$44</definedName>
    <definedName name="_D000315">'Form 4'!$F$44</definedName>
    <definedName name="_D000316">'Form 4'!$E$45</definedName>
    <definedName name="_D000317">'Form 4'!$F$45</definedName>
    <definedName name="_D000318">'Form 4'!$E$46</definedName>
    <definedName name="_D000319">'Form 4'!$F$46</definedName>
    <definedName name="_D000320">'Form 4'!$E$47</definedName>
    <definedName name="_D000321">'Form 4'!$F$47</definedName>
    <definedName name="_D000322">'Form 4'!$E$48</definedName>
    <definedName name="_D000323">'Form 4'!$F$48</definedName>
    <definedName name="_D000324">'Form 4'!$E$49</definedName>
    <definedName name="_D000325">'Form 4'!$F$49</definedName>
    <definedName name="_D000326">'Form 4'!$E$50</definedName>
    <definedName name="_D000327">'Form 4'!$F$50</definedName>
    <definedName name="_D000328">'Form 4'!$E$51</definedName>
    <definedName name="_D000329">'Form 4'!$F$51</definedName>
    <definedName name="_D000330">'Form 4'!$E$52</definedName>
    <definedName name="_D000331">'Form 4'!$F$52</definedName>
    <definedName name="_D000332">'Form 4'!$E$53</definedName>
    <definedName name="_D000333">'Form 4'!$F$53</definedName>
    <definedName name="_D000334">'Form 4'!$E$54</definedName>
    <definedName name="_D000335">'Form 4'!$F$54</definedName>
    <definedName name="_D000336">'Form 4'!$E$55</definedName>
    <definedName name="_D000337">'Form 4'!$F$55</definedName>
    <definedName name="_D000338">'Form 4'!$G$42</definedName>
    <definedName name="_D000339">'Form 4'!$H$42</definedName>
    <definedName name="_D000340">'Form 4'!$G$43</definedName>
    <definedName name="_D000341">'Form 4'!$H$43</definedName>
    <definedName name="_D000342">'Form 4'!$G$44</definedName>
    <definedName name="_D000343">'Form 4'!$H$44</definedName>
    <definedName name="_D000344">'Form 4'!$G$45</definedName>
    <definedName name="_D000345">'Form 4'!$H$45</definedName>
    <definedName name="_D000346">'Form 4'!$G$46</definedName>
    <definedName name="_D000347">'Form 4'!$H$46</definedName>
    <definedName name="_D000348">'Form 4'!$G$47</definedName>
    <definedName name="_D000349">'Form 4'!$H$47</definedName>
    <definedName name="_D000350">'Form 4'!$G$48</definedName>
    <definedName name="_D000351">'Form 4'!$H$48</definedName>
    <definedName name="_D000352">'Form 4'!$G$49</definedName>
    <definedName name="_D000353">'Form 4'!$H$49</definedName>
    <definedName name="_D000354">'Form 4'!$G$50</definedName>
    <definedName name="_D000355">'Form 4'!$H$50</definedName>
    <definedName name="_D000356">'Form 4'!$G$51</definedName>
    <definedName name="_D000357">'Form 4'!$H$51</definedName>
    <definedName name="_D000358">'Form 4'!$G$52</definedName>
    <definedName name="_D000359">'Form 4'!$H$52</definedName>
    <definedName name="_D000360">'Form 4'!$G$53</definedName>
    <definedName name="_D000361">'Form 4'!$H$53</definedName>
    <definedName name="_D000362">'Form 4'!$G$54</definedName>
    <definedName name="_D000363">'Form 4'!$H$54</definedName>
    <definedName name="_D000364">'Form 4'!$G$55</definedName>
    <definedName name="_D000365">'Form 4'!$H$55</definedName>
    <definedName name="_D000369">'Form 5'!$G$15</definedName>
    <definedName name="_D000370">'Form 5'!$H$15</definedName>
    <definedName name="_D000371">'Form 5'!$G$16</definedName>
    <definedName name="_D000372">'Form 5'!$H$16</definedName>
    <definedName name="_D000373">'Form 5'!$G$17</definedName>
    <definedName name="_D000374">'Form 5'!$H$17</definedName>
    <definedName name="_D000375">'Form 5'!$G$18</definedName>
    <definedName name="_D000376">'Form 5'!$H$18</definedName>
    <definedName name="_D000377">'Form 5'!$G$19</definedName>
    <definedName name="_D000378">'Form 5'!$H$19</definedName>
    <definedName name="_D000379">'Form 5'!$G$20</definedName>
    <definedName name="_D000380">'Form 5'!$H$20</definedName>
    <definedName name="_D000381">'Form 5'!$G$21</definedName>
    <definedName name="_D000382">'Form 5'!$H$21</definedName>
    <definedName name="_D000383">'Form 5'!$G$22</definedName>
    <definedName name="_D000384">'Form 5'!$G$23</definedName>
    <definedName name="_D000385">'Form 5'!$G$25</definedName>
    <definedName name="_D000386">'Form 5'!$G$26</definedName>
    <definedName name="_D000387">'Form 5'!$G$27</definedName>
    <definedName name="_D000388">'Form 5'!$G$28</definedName>
    <definedName name="_D000389">'Form 5'!$G$29</definedName>
    <definedName name="_D000390">'Form 5'!$G$30</definedName>
    <definedName name="_D000391">'Form 5'!$G$31</definedName>
    <definedName name="_D000392">'Form 5'!$G$32</definedName>
    <definedName name="_D000393">'Form 5'!$G$33</definedName>
    <definedName name="_D000394">'Form 5'!$H$33</definedName>
    <definedName name="_D000395">'Form 5'!$I$33</definedName>
    <definedName name="_D000396">'Form 5'!$G$34</definedName>
    <definedName name="_D000397">'Form 5'!$G$35</definedName>
    <definedName name="_D000398">'Form 5'!$G$36</definedName>
    <definedName name="_D000399">'Form 5'!$G$37</definedName>
    <definedName name="_D000400">'Form 5'!$G$38</definedName>
    <definedName name="_D000401">'Form 5'!$G$39</definedName>
    <definedName name="_D000402">'Form 5'!$G$40</definedName>
    <definedName name="_D000403">'Form 5'!$G$41</definedName>
    <definedName name="_D000404">'Form 5'!$G$42</definedName>
    <definedName name="_D000405">'Form 5'!$H$25</definedName>
    <definedName name="_D000406">'Form 5'!$H$26</definedName>
    <definedName name="_D000407">'Form 5'!$H$27</definedName>
    <definedName name="_D000408">'Form 5'!$H$28</definedName>
    <definedName name="_D000409">'Form 5'!$H$29</definedName>
    <definedName name="_D000410">'Form 5'!$H$30</definedName>
    <definedName name="_D000411">'Form 5'!$H$31</definedName>
    <definedName name="_D000412">'Form 5'!$H$32</definedName>
    <definedName name="_D000413">'Form 5'!$H$34</definedName>
    <definedName name="_D000414">'Form 5'!$H$35</definedName>
    <definedName name="_D000415">'Form 5'!$H$36</definedName>
    <definedName name="_D000416">'Form 5'!$H$37</definedName>
    <definedName name="_D000417">'Form 5'!$H$38</definedName>
    <definedName name="_D000418">'Form 5'!$H$39</definedName>
    <definedName name="_D000419">'Form 5'!$H$40</definedName>
    <definedName name="_D000420">'Form 5'!$H$41</definedName>
    <definedName name="_D000421">'Form 5'!$H$42</definedName>
    <definedName name="_D000422">'Form 5'!$G$43</definedName>
    <definedName name="_D000423">'Form 5'!$H$43</definedName>
    <definedName name="_D000424">'Form 5'!$G$44</definedName>
    <definedName name="_D000425">'Form 5'!$I$25</definedName>
    <definedName name="_D000426">'Form 5'!$I$26</definedName>
    <definedName name="_D000427">'Form 5'!$I$27</definedName>
    <definedName name="_D000428">'Form 5'!$I$28</definedName>
    <definedName name="_D000429">'Form 5'!$I$29</definedName>
    <definedName name="_D000430">'Form 5'!$I$30</definedName>
    <definedName name="_D000431">'Form 5'!$I$31</definedName>
    <definedName name="_D000432">'Form 5'!$I$32</definedName>
    <definedName name="_D000433">'Form 5'!$I$34</definedName>
    <definedName name="_D000434">'Form 5'!$I$35</definedName>
    <definedName name="_D000435">'Form 5'!$I$36</definedName>
    <definedName name="_D000436">'Form 5'!$I$37</definedName>
    <definedName name="_D000437">'Form 5'!$I$38</definedName>
    <definedName name="_D000438">'Form 5'!$I$39</definedName>
    <definedName name="_D000439">'Form 5'!$I$40</definedName>
    <definedName name="_D000440">'Form 5'!$I$41</definedName>
    <definedName name="_D000441">'Form 5'!$I$42</definedName>
    <definedName name="_D000442">'Form 5'!$J$25</definedName>
    <definedName name="_D000443">'Form 5'!$J$26</definedName>
    <definedName name="_D000444">'Form 5'!$J$27</definedName>
    <definedName name="_D000445">'Form 5'!$J$28</definedName>
    <definedName name="_D000446">'Form 5'!$J$29</definedName>
    <definedName name="_D000447">'Form 5'!$J$30</definedName>
    <definedName name="_D000448">'Form 5'!$J$31</definedName>
    <definedName name="_D000449">'Form 5'!$J$32</definedName>
    <definedName name="_D000450">'Form 5'!$J$33</definedName>
    <definedName name="_D000451">'Form 5'!$J$34</definedName>
    <definedName name="_D000452">'Form 5'!$J$35</definedName>
    <definedName name="_D000453">'Form 5'!$J$36</definedName>
    <definedName name="_D000454">'Form 5'!$J$37</definedName>
    <definedName name="_D000455">'Form 5'!$J$38</definedName>
    <definedName name="_D000456">'Form 5'!$J$39</definedName>
    <definedName name="_D000457">'Form 5'!$J$40</definedName>
    <definedName name="_D000458">'Form 5'!$J$41</definedName>
    <definedName name="_D000459">'Form 5'!$J$42</definedName>
    <definedName name="_D000463">'Form 6'!$D$15</definedName>
    <definedName name="_D000464">'Form 6'!$E$15</definedName>
    <definedName name="_D000465">'Form 6'!$D$16</definedName>
    <definedName name="_D000466">'Form 6'!$E$16</definedName>
    <definedName name="_D000467">'Form 6'!$D$17</definedName>
    <definedName name="_D000468">'Form 6'!$E$17</definedName>
    <definedName name="_D000469">'Form 6'!$D$18</definedName>
    <definedName name="_D000470">'Form 6'!$E$18</definedName>
    <definedName name="_D000471">'Form 6'!$D$19</definedName>
    <definedName name="_D000472">'Form 6'!$E$19</definedName>
    <definedName name="_D000473">'Form 6'!$D$20</definedName>
    <definedName name="_D000474">'Form 6'!$E$20</definedName>
    <definedName name="_D000475">'Form 6'!$D$21</definedName>
    <definedName name="_D000476">'Form 6'!$E$21</definedName>
    <definedName name="_D000477">'Form 6'!$D$22</definedName>
    <definedName name="_D000478">'Form 6'!$E$22</definedName>
    <definedName name="_D000479">'Form 6'!$D$23</definedName>
    <definedName name="_D000480">'Form 6'!$E$23</definedName>
    <definedName name="_D000481">'Form 6'!$D$24</definedName>
    <definedName name="_D000482">'Form 6'!$E$24</definedName>
    <definedName name="_D000483">'Form 6'!$D$25</definedName>
    <definedName name="_D000484">'Form 6'!$E$25</definedName>
    <definedName name="_D000485">'Form 6'!$D$26</definedName>
    <definedName name="_D000486">'Form 6'!$E$26</definedName>
    <definedName name="_D000487">'Form 6'!$D$27</definedName>
    <definedName name="_D000488">'Form 6'!$E$27</definedName>
    <definedName name="_D000489">'Form 6'!$D$28</definedName>
    <definedName name="_D000490">'Form 6'!$E$28</definedName>
    <definedName name="_D000491">'Form 6'!$D$29</definedName>
    <definedName name="_D000492">'Form 6'!$E$29</definedName>
    <definedName name="_D000493">'Form 6'!$D$30</definedName>
    <definedName name="_D000494">'Form 6'!$E$30</definedName>
    <definedName name="_D000495">'Form 6'!$D$31</definedName>
    <definedName name="_D000496">'Form 6'!$E$31</definedName>
    <definedName name="_D000497">'Form 6'!$F$15</definedName>
    <definedName name="_D000498">'Form 6'!$F$16</definedName>
    <definedName name="_D000499">'Form 6'!$F$17</definedName>
    <definedName name="_D000500">'Form 6'!$F$18</definedName>
    <definedName name="_D000501">'Form 6'!$F$19</definedName>
    <definedName name="_D000502">'Form 6'!$F$20</definedName>
    <definedName name="_D000503">'Form 6'!$F$21</definedName>
    <definedName name="_D000504">'Form 6'!$F$22</definedName>
    <definedName name="_D000505">'Form 6'!$F$23</definedName>
    <definedName name="_D000506">'Form 6'!$F$24</definedName>
    <definedName name="_D000507">'Form 6'!$F$25</definedName>
    <definedName name="_D000508">'Form 6'!$F$26</definedName>
    <definedName name="_D000509">'Form 6'!$F$27</definedName>
    <definedName name="_D000510">'Form 6'!$F$28</definedName>
    <definedName name="_D000511">'Form 6'!$F$29</definedName>
    <definedName name="_D000512">'Form 6'!$F$30</definedName>
    <definedName name="_D000513">'Form 6'!$F$31</definedName>
    <definedName name="_D000514">'Form 6'!$G$15</definedName>
    <definedName name="_D000515">'Form 6'!$G$16</definedName>
    <definedName name="_D000516">'Form 6'!$G$17</definedName>
    <definedName name="_D000517">'Form 6'!$G$18</definedName>
    <definedName name="_D000518">'Form 6'!$G$19</definedName>
    <definedName name="_D000519">'Form 6'!$G$20</definedName>
    <definedName name="_D000520">'Form 6'!$G$21</definedName>
    <definedName name="_D000521">'Form 6'!$G$22</definedName>
    <definedName name="_D000522">'Form 6'!$G$23</definedName>
    <definedName name="_D000523">'Form 6'!$G$24</definedName>
    <definedName name="_D000524">'Form 6'!$G$25</definedName>
    <definedName name="_D000525">'Form 6'!$G$26</definedName>
    <definedName name="_D000526">'Form 6'!$G$27</definedName>
    <definedName name="_D000527">'Form 6'!$G$28</definedName>
    <definedName name="_D000528">'Form 6'!$G$29</definedName>
    <definedName name="_D000529">'Form 6'!$G$30</definedName>
    <definedName name="_D000530">'Form 6'!$G$31</definedName>
    <definedName name="_D000531">'Form 6'!$H$15</definedName>
    <definedName name="_D000532">'Form 6'!$H$16</definedName>
    <definedName name="_D000533">'Form 6'!$H$17</definedName>
    <definedName name="_D000534">'Form 6'!$H$18</definedName>
    <definedName name="_D000535">'Form 6'!$H$19</definedName>
    <definedName name="_D000536">'Form 6'!$H$20</definedName>
    <definedName name="_D000537">'Form 6'!$H$21</definedName>
    <definedName name="_D000538">'Form 6'!$H$22</definedName>
    <definedName name="_D000539">'Form 6'!$H$23</definedName>
    <definedName name="_D000540">'Form 6'!$H$24</definedName>
    <definedName name="_D000541">'Form 6'!$H$25</definedName>
    <definedName name="_D000542">'Form 6'!$H$26</definedName>
    <definedName name="_D000543">'Form 6'!$H$27</definedName>
    <definedName name="_D000544">'Form 6'!$H$28</definedName>
    <definedName name="_D000545">'Form 6'!$H$29</definedName>
    <definedName name="_D000546">'Form 6'!$H$30</definedName>
    <definedName name="_D000547">'Form 6'!$H$31</definedName>
    <definedName name="_D000548">'Form 6'!$D$35</definedName>
    <definedName name="_D000549">'Form 6'!$E$35</definedName>
    <definedName name="_D000550">'Form 6'!$F$35</definedName>
    <definedName name="_D000551">'Form 6'!$G$35</definedName>
    <definedName name="_D000552">'Form 6'!$H$35</definedName>
    <definedName name="_D000553">'Form 6'!$D$36</definedName>
    <definedName name="_D000554">'Form 6'!$E$36</definedName>
    <definedName name="_D000555">'Form 6'!$F$36</definedName>
    <definedName name="_D000556">'Form 6'!$G$36</definedName>
    <definedName name="_D000557">'Form 6'!$H$36</definedName>
    <definedName name="_D000558">'Form 6'!$D$38</definedName>
    <definedName name="_D000559">'Form 6'!$E$38</definedName>
    <definedName name="_D000560">'Form 6'!$D$39</definedName>
    <definedName name="_D000561">'Form 6'!$E$39</definedName>
    <definedName name="_D000562">'Form 6'!$D$40</definedName>
    <definedName name="_D000563">'Form 6'!$E$40</definedName>
    <definedName name="_D000564">'Form 6'!$D$41</definedName>
    <definedName name="_D000565">'Form 6'!$E$41</definedName>
    <definedName name="_D000566">'Form 6'!$D$42</definedName>
    <definedName name="_D000567">'Form 6'!$E$42</definedName>
    <definedName name="_D000568">'Form 6'!$D$43</definedName>
    <definedName name="_D000569">'Form 6'!$E$43</definedName>
    <definedName name="_D000570">'Form 6'!$D$44</definedName>
    <definedName name="_D000571">'Form 6'!$E$44</definedName>
    <definedName name="_D000572">'Form 6'!$D$45</definedName>
    <definedName name="_D000573">'Form 6'!$E$45</definedName>
    <definedName name="_D000574">'Form 6'!$D$46</definedName>
    <definedName name="_D000575">'Form 6'!$E$46</definedName>
    <definedName name="_D000576">'Form 6'!$D$47</definedName>
    <definedName name="_D000577">'Form 6'!$E$47</definedName>
    <definedName name="_D000578">'Form 6'!$D$48</definedName>
    <definedName name="_D000579">'Form 6'!$E$48</definedName>
    <definedName name="_D000580">'Form 6'!$D$49</definedName>
    <definedName name="_D000581">'Form 6'!$E$49</definedName>
    <definedName name="_D000582">'Form 6'!$D$50</definedName>
    <definedName name="_D000583">'Form 6'!$E$50</definedName>
    <definedName name="_D000584">'Form 6'!$D$51</definedName>
    <definedName name="_D000585">'Form 6'!$E$51</definedName>
    <definedName name="_D000586">'Form 6'!$D$52</definedName>
    <definedName name="_D000587">'Form 6'!$E$52</definedName>
    <definedName name="_D000588">'Form 6'!$D$32</definedName>
    <definedName name="_D000589">'Form 6'!$E$32</definedName>
    <definedName name="_D000590">'Form 6'!$D$33</definedName>
    <definedName name="_D000591">'Form 6'!$E$33</definedName>
    <definedName name="_D000592">'Form 6'!$D$34</definedName>
    <definedName name="_D000593">'Form 6'!$E$34</definedName>
    <definedName name="_D000594">'Form 6'!$F$38</definedName>
    <definedName name="_D000595">'Form 6'!$F$39</definedName>
    <definedName name="_D000596">'Form 6'!$F$40</definedName>
    <definedName name="_D000597">'Form 6'!$F$41</definedName>
    <definedName name="_D000598">'Form 6'!$F$42</definedName>
    <definedName name="_D000599">'Form 6'!$F$43</definedName>
    <definedName name="_D000600">'Form 6'!$F$44</definedName>
    <definedName name="_D000601">'Form 6'!$F$45</definedName>
    <definedName name="_D000602">'Form 6'!$F$46</definedName>
    <definedName name="_D000603">'Form 6'!$F$47</definedName>
    <definedName name="_D000604">'Form 6'!$F$48</definedName>
    <definedName name="_D000605">'Form 6'!$F$49</definedName>
    <definedName name="_D000606">'Form 6'!$F$50</definedName>
    <definedName name="_D000607">'Form 6'!$F$51</definedName>
    <definedName name="_D000608">'Form 6'!$F$52</definedName>
    <definedName name="_D000609">'Form 6'!$F$32</definedName>
    <definedName name="_D000610">'Form 6'!$F$33</definedName>
    <definedName name="_D000611">'Form 6'!$F$34</definedName>
    <definedName name="_D000612">'Form 6'!$G$38</definedName>
    <definedName name="_D000613">'Form 6'!$G$39</definedName>
    <definedName name="_D000614">'Form 6'!$G$40</definedName>
    <definedName name="_D000615">'Form 6'!$G$41</definedName>
    <definedName name="_D000616">'Form 6'!$G$42</definedName>
    <definedName name="_D000617">'Form 6'!$G$43</definedName>
    <definedName name="_D000618">'Form 6'!$G$44</definedName>
    <definedName name="_D000619">'Form 6'!$G$45</definedName>
    <definedName name="_D000620">'Form 6'!$G$46</definedName>
    <definedName name="_D000621">'Form 6'!$G$47</definedName>
    <definedName name="_D000622">'Form 6'!$G$48</definedName>
    <definedName name="_D000623">'Form 6'!$G$49</definedName>
    <definedName name="_D000624">'Form 6'!$G$50</definedName>
    <definedName name="_D000625">'Form 6'!$G$51</definedName>
    <definedName name="_D000626">'Form 6'!$G$52</definedName>
    <definedName name="_D000627">'Form 6'!$G$32</definedName>
    <definedName name="_D000628">'Form 6'!$G$33</definedName>
    <definedName name="_D000629">'Form 6'!$G$34</definedName>
    <definedName name="_D000630">'Form 6'!$H$38</definedName>
    <definedName name="_D000631">'Form 6'!$H$39</definedName>
    <definedName name="_D000632">'Form 6'!$H$40</definedName>
    <definedName name="_D000633">'Form 6'!$H$41</definedName>
    <definedName name="_D000634">'Form 6'!$H$42</definedName>
    <definedName name="_D000635">'Form 6'!$H$43</definedName>
    <definedName name="_D000636">'Form 6'!$H$44</definedName>
    <definedName name="_D000637">'Form 6'!$H$45</definedName>
    <definedName name="_D000638">'Form 6'!$H$46</definedName>
    <definedName name="_D000639">'Form 6'!$H$47</definedName>
    <definedName name="_D000640">'Form 6'!$H$48</definedName>
    <definedName name="_D000641">'Form 6'!$H$49</definedName>
    <definedName name="_D000642">'Form 6'!$H$50</definedName>
    <definedName name="_D000643">'Form 6'!$H$51</definedName>
    <definedName name="_D000644">'Form 6'!$H$52</definedName>
    <definedName name="_D000645">'Form 6'!$H$32</definedName>
    <definedName name="_D000646">'Form 6'!$H$33</definedName>
    <definedName name="_D000647">'Form 6'!$H$34</definedName>
    <definedName name="_D000648">'Form 6'!$D$53</definedName>
    <definedName name="_D000649">'Form 6'!$E$53</definedName>
    <definedName name="_D000650">'Form 6'!$F$53</definedName>
    <definedName name="_D000651">'Form 6'!$G$53</definedName>
    <definedName name="_D000652">'Form 6'!$H$53</definedName>
    <definedName name="_D000653">'Form 6'!$D$54</definedName>
    <definedName name="_D000654">'Form 6'!$E$54</definedName>
    <definedName name="_D000655">'Form 6'!$F$54</definedName>
    <definedName name="_D000656">'Form 6'!$G$54</definedName>
    <definedName name="_D000657">'Form 6'!$H$54</definedName>
    <definedName name="_D000658">'Form 6'!$D$56</definedName>
    <definedName name="_D000659">'Form 6'!$E$56</definedName>
    <definedName name="_D000660">'Form 6'!$D$57</definedName>
    <definedName name="_D000661">'Form 6'!$E$57</definedName>
    <definedName name="_D000662">'Form 6'!$D$58</definedName>
    <definedName name="_D000663">'Form 6'!$E$58</definedName>
    <definedName name="_D000664">'Form 6'!$D$59</definedName>
    <definedName name="_D000665">'Form 6'!$E$59</definedName>
    <definedName name="_D000666">'Form 6'!$D$60</definedName>
    <definedName name="_D000667">'Form 6'!$E$60</definedName>
    <definedName name="_D000668">'Form 6'!$D$61</definedName>
    <definedName name="_D000669">'Form 6'!$E$61</definedName>
    <definedName name="_D000670">'Form 6'!$D$62</definedName>
    <definedName name="_D000671">'Form 6'!$E$62</definedName>
    <definedName name="_D000672">'Form 6'!$D$63</definedName>
    <definedName name="_D000673">'Form 6'!$E$63</definedName>
    <definedName name="_D000674">'Form 6'!$D$64</definedName>
    <definedName name="_D000675">'Form 6'!$E$64</definedName>
    <definedName name="_D000676">'Form 6'!$D$65</definedName>
    <definedName name="_D000677">'Form 6'!$E$65</definedName>
    <definedName name="_D000678">'Form 6'!$D$66</definedName>
    <definedName name="_D000679">'Form 6'!$E$66</definedName>
    <definedName name="_D000680">'Form 6'!$D$67</definedName>
    <definedName name="_D000681">'Form 6'!$E$67</definedName>
    <definedName name="_D000682">'Form 6'!$D$68</definedName>
    <definedName name="_D000683">'Form 6'!$E$68</definedName>
    <definedName name="_D000684">'Form 6'!$D$69</definedName>
    <definedName name="_D000685">'Form 6'!$E$69</definedName>
    <definedName name="_D000686">'Form 6'!$D$70</definedName>
    <definedName name="_D000687">'Form 6'!$E$70</definedName>
    <definedName name="_D000688">'Form 6'!$D$71</definedName>
    <definedName name="_D000689">'Form 6'!$E$71</definedName>
    <definedName name="_D000690">'Form 6'!$D$72</definedName>
    <definedName name="_D000691">'Form 6'!$E$72</definedName>
    <definedName name="_D000692">'Form 6'!$D$73</definedName>
    <definedName name="_D000693">'Form 6'!$E$73</definedName>
    <definedName name="_D000694">'Form 6'!$D$74</definedName>
    <definedName name="_D000695">'Form 6'!$E$74</definedName>
    <definedName name="_D000696">'Form 6'!$D$75</definedName>
    <definedName name="_D000697">'Form 6'!$E$75</definedName>
    <definedName name="_D000698">'Form 6'!$D$76</definedName>
    <definedName name="_D000699">'Form 6'!$E$76</definedName>
    <definedName name="_D000700">'Form 6'!$F$56</definedName>
    <definedName name="_D000701">'Form 6'!$F$57</definedName>
    <definedName name="_D000702">'Form 6'!$F$58</definedName>
    <definedName name="_D000703">'Form 6'!$F$59</definedName>
    <definedName name="_D000704">'Form 6'!$F$60</definedName>
    <definedName name="_D000705">'Form 6'!$F$61</definedName>
    <definedName name="_D000706">'Form 6'!$F$62</definedName>
    <definedName name="_D000707">'Form 6'!$F$63</definedName>
    <definedName name="_D000708">'Form 6'!$F$64</definedName>
    <definedName name="_D000709">'Form 6'!$F$65</definedName>
    <definedName name="_D000710">'Form 6'!$F$66</definedName>
    <definedName name="_D000711">'Form 6'!$F$67</definedName>
    <definedName name="_D000712">'Form 6'!$F$68</definedName>
    <definedName name="_D000713">'Form 6'!$F$69</definedName>
    <definedName name="_D000714">'Form 6'!$F$70</definedName>
    <definedName name="_D000715">'Form 6'!$F$71</definedName>
    <definedName name="_D000716">'Form 6'!$F$72</definedName>
    <definedName name="_D000717">'Form 6'!$F$73</definedName>
    <definedName name="_D000718">'Form 6'!$F$74</definedName>
    <definedName name="_D000719">'Form 6'!$F$75</definedName>
    <definedName name="_D000720">'Form 6'!$F$76</definedName>
    <definedName name="_D000721">'Form 6'!$G$56</definedName>
    <definedName name="_D000722">'Form 6'!$G$57</definedName>
    <definedName name="_D000723">'Form 6'!$G$58</definedName>
    <definedName name="_D000724">'Form 6'!$G$59</definedName>
    <definedName name="_D000725">'Form 6'!$G$60</definedName>
    <definedName name="_D000726">'Form 6'!$G$61</definedName>
    <definedName name="_D000727">'Form 6'!$G$62</definedName>
    <definedName name="_D000728">'Form 6'!$G$63</definedName>
    <definedName name="_D000729">'Form 6'!$G$64</definedName>
    <definedName name="_D000730">'Form 6'!$G$65</definedName>
    <definedName name="_D000731">'Form 6'!$G$66</definedName>
    <definedName name="_D000732">'Form 6'!$G$67</definedName>
    <definedName name="_D000733">'Form 6'!$G$68</definedName>
    <definedName name="_D000734">'Form 6'!$G$69</definedName>
    <definedName name="_D000735">'Form 6'!$G$70</definedName>
    <definedName name="_D000736">'Form 6'!$G$71</definedName>
    <definedName name="_D000737">'Form 6'!$G$72</definedName>
    <definedName name="_D000738">'Form 6'!$G$73</definedName>
    <definedName name="_D000739">'Form 6'!$G$74</definedName>
    <definedName name="_D000740">'Form 6'!$G$75</definedName>
    <definedName name="_D000741">'Form 6'!$G$76</definedName>
    <definedName name="_D000742">'Form 6'!$H$56</definedName>
    <definedName name="_D000743">'Form 6'!$H$57</definedName>
    <definedName name="_D000744">'Form 6'!$H$58</definedName>
    <definedName name="_D000745">'Form 6'!$H$59</definedName>
    <definedName name="_D000746">'Form 6'!$H$60</definedName>
    <definedName name="_D000747">'Form 6'!$H$61</definedName>
    <definedName name="_D000748">'Form 6'!$H$62</definedName>
    <definedName name="_D000749">'Form 6'!$H$63</definedName>
    <definedName name="_D000750">'Form 6'!$H$64</definedName>
    <definedName name="_D000751">'Form 6'!$H$65</definedName>
    <definedName name="_D000752">'Form 6'!$H$66</definedName>
    <definedName name="_D000753">'Form 6'!$H$67</definedName>
    <definedName name="_D000754">'Form 6'!$H$68</definedName>
    <definedName name="_D000755">'Form 6'!$H$69</definedName>
    <definedName name="_D000756">'Form 6'!$H$70</definedName>
    <definedName name="_D000757">'Form 6'!$H$71</definedName>
    <definedName name="_D000758">'Form 6'!$H$72</definedName>
    <definedName name="_D000759">'Form 6'!$H$73</definedName>
    <definedName name="_D000760">'Form 6'!$H$74</definedName>
    <definedName name="_D000761">'Form 6'!$H$75</definedName>
    <definedName name="_D000762">'Form 6'!$H$76</definedName>
    <definedName name="_D000763">'Form 6'!$D$77</definedName>
    <definedName name="_D000764">'Form 6'!$E$77</definedName>
    <definedName name="_D000765">'Form 6'!$F$77</definedName>
    <definedName name="_D000766">'Form 6'!$G$77</definedName>
    <definedName name="_D000767">'Form 6'!$H$77</definedName>
    <definedName name="_D000768">'Form 6'!$D$78</definedName>
    <definedName name="_D000769">'Form 6'!$E$78</definedName>
    <definedName name="_D000770">'Form 6'!$F$78</definedName>
    <definedName name="_D000771">'Form 6'!$G$78</definedName>
    <definedName name="_D000772">'Form 6'!$H$78</definedName>
    <definedName name="_D000773">'Form 6'!$D$80</definedName>
    <definedName name="_D000774">'Form 6'!$E$80</definedName>
    <definedName name="_D000775">'Form 6'!$D$81</definedName>
    <definedName name="_D000776">'Form 6'!$E$81</definedName>
    <definedName name="_D000777">'Form 6'!$D$82</definedName>
    <definedName name="_D000778">'Form 6'!$E$82</definedName>
    <definedName name="_D000779">'Form 6'!$D$83</definedName>
    <definedName name="_D000780">'Form 6'!$E$83</definedName>
    <definedName name="_D000781">'Form 6'!$D$84</definedName>
    <definedName name="_D000782">'Form 6'!$E$84</definedName>
    <definedName name="_D000783">'Form 6'!$D$85</definedName>
    <definedName name="_D000784">'Form 6'!$E$85</definedName>
    <definedName name="_D000785">'Form 6'!$D$86</definedName>
    <definedName name="_D000786">'Form 6'!$E$86</definedName>
    <definedName name="_D000787">'Form 6'!$D$87</definedName>
    <definedName name="_D000788">'Form 6'!$E$87</definedName>
    <definedName name="_D000789">'Form 6'!$D$88</definedName>
    <definedName name="_D000790">'Form 6'!$E$88</definedName>
    <definedName name="_D000791">'Form 6'!$D$89</definedName>
    <definedName name="_D000792">'Form 6'!$E$89</definedName>
    <definedName name="_D000793">'Form 6'!$D$90</definedName>
    <definedName name="_D000794">'Form 6'!$E$90</definedName>
    <definedName name="_D000795">'Form 6'!$D$91</definedName>
    <definedName name="_D000796">'Form 6'!$E$91</definedName>
    <definedName name="_D000797">'Form 6'!$D$92</definedName>
    <definedName name="_D000798">'Form 6'!$E$92</definedName>
    <definedName name="_D000799">'Form 6'!$D$93</definedName>
    <definedName name="_D000800">'Form 6'!$E$93</definedName>
    <definedName name="_D000801">'Form 6'!$D$94</definedName>
    <definedName name="_D000802">'Form 6'!$E$94</definedName>
    <definedName name="_D000803">'Form 6'!$D$95</definedName>
    <definedName name="_D000804">'Form 6'!$E$95</definedName>
    <definedName name="_D000805">'Form 6'!$D$96</definedName>
    <definedName name="_D000806">'Form 6'!$E$96</definedName>
    <definedName name="_D000807">'Form 6'!$D$97</definedName>
    <definedName name="_D000808">'Form 6'!$E$97</definedName>
    <definedName name="_D000809">'Form 6'!$D$98</definedName>
    <definedName name="_D000810">'Form 6'!$E$98</definedName>
    <definedName name="_D000811">'Form 6'!$D$99</definedName>
    <definedName name="_D000812">'Form 6'!$E$99</definedName>
    <definedName name="_D000813">'Form 6'!$D$100</definedName>
    <definedName name="_D000814">'Form 6'!$E$100</definedName>
    <definedName name="_D000815">'Form 6'!$D$101</definedName>
    <definedName name="_D000816">'Form 6'!$E$101</definedName>
    <definedName name="_D000817">'Form 6'!$D$102</definedName>
    <definedName name="_D000818">'Form 6'!$E$102</definedName>
    <definedName name="_D000819">'Form 6'!$D$103</definedName>
    <definedName name="_D000820">'Form 6'!$E$103</definedName>
    <definedName name="_D000821">'Form 6'!$D$104</definedName>
    <definedName name="_D000822">'Form 6'!$E$104</definedName>
    <definedName name="_D000823">'Form 6'!$D$105</definedName>
    <definedName name="_D000824">'Form 6'!$E$105</definedName>
    <definedName name="_D000825">'Form 6'!$D$106</definedName>
    <definedName name="_D000826">'Form 6'!$E$106</definedName>
    <definedName name="_D000827">'Form 6'!$D$107</definedName>
    <definedName name="_D000828">'Form 6'!$E$107</definedName>
    <definedName name="_D000829">'Form 6'!$D$108</definedName>
    <definedName name="_D000830">'Form 6'!$E$108</definedName>
    <definedName name="_D000831">'Form 6'!$D$109</definedName>
    <definedName name="_D000832">'Form 6'!$E$109</definedName>
    <definedName name="_D000833">'Form 6'!$D$110</definedName>
    <definedName name="_D000834">'Form 6'!$E$110</definedName>
    <definedName name="_D000835">'Form 6'!$D$111</definedName>
    <definedName name="_D000836">'Form 6'!$E$111</definedName>
    <definedName name="_D000837">'Form 6'!$D$112</definedName>
    <definedName name="_D000838">'Form 6'!$E$112</definedName>
    <definedName name="_D000839">'Form 6'!$D$113</definedName>
    <definedName name="_D000840">'Form 6'!$E$113</definedName>
    <definedName name="_D000841">'Form 6'!$D$114</definedName>
    <definedName name="_D000842">'Form 6'!$E$114</definedName>
    <definedName name="_D000843">'Form 6'!$D$115</definedName>
    <definedName name="_D000844">'Form 6'!$E$115</definedName>
    <definedName name="_D000845">'Form 6'!$D$117</definedName>
    <definedName name="_D000846">'Form 6'!$E$117</definedName>
    <definedName name="_D000847">'Form 6'!$D$118</definedName>
    <definedName name="_D000848">'Form 6'!$E$118</definedName>
    <definedName name="_D000849">'Form 6'!$D$119</definedName>
    <definedName name="_D000850">'Form 6'!$E$119</definedName>
    <definedName name="_D000851">'Form 6'!$D$120</definedName>
    <definedName name="_D000852">'Form 6'!$E$120</definedName>
    <definedName name="_D000853">'Form 6'!$D$121</definedName>
    <definedName name="_D000854">'Form 6'!$E$121</definedName>
    <definedName name="_D000855">'Form 6'!$D$122</definedName>
    <definedName name="_D000856">'Form 6'!$E$122</definedName>
    <definedName name="_D000857">'Form 6'!$D$123</definedName>
    <definedName name="_D000858">'Form 6'!$E$123</definedName>
    <definedName name="_D000859">'Form 6'!$D$124</definedName>
    <definedName name="_D000860">'Form 6'!$E$124</definedName>
    <definedName name="_D000861">'Form 6'!$D$125</definedName>
    <definedName name="_D000862">'Form 6'!$E$125</definedName>
    <definedName name="_D000863">'Form 6'!$F$80</definedName>
    <definedName name="_D000864">'Form 6'!$F$81</definedName>
    <definedName name="_D000865">'Form 6'!$F$82</definedName>
    <definedName name="_D000866">'Form 6'!$F$83</definedName>
    <definedName name="_D000867">'Form 6'!$F$84</definedName>
    <definedName name="_D000868">'Form 6'!$F$85</definedName>
    <definedName name="_D000869">'Form 6'!$F$86</definedName>
    <definedName name="_D000870">'Form 6'!$F$87</definedName>
    <definedName name="_D000871">'Form 6'!$F$88</definedName>
    <definedName name="_D000872">'Form 6'!$F$89</definedName>
    <definedName name="_D000873">'Form 6'!$F$90</definedName>
    <definedName name="_D000874">'Form 6'!$F$91</definedName>
    <definedName name="_D000875">'Form 6'!$F$92</definedName>
    <definedName name="_D000876">'Form 6'!$F$93</definedName>
    <definedName name="_D000877">'Form 6'!$F$94</definedName>
    <definedName name="_D000878">'Form 6'!$F$95</definedName>
    <definedName name="_D000879">'Form 6'!$F$96</definedName>
    <definedName name="_D000880">'Form 6'!$F$97</definedName>
    <definedName name="_D000881">'Form 6'!$F$98</definedName>
    <definedName name="_D000882">'Form 6'!$F$99</definedName>
    <definedName name="_D000883">'Form 6'!$F$100</definedName>
    <definedName name="_D000884">'Form 6'!$F$101</definedName>
    <definedName name="_D000885">'Form 6'!$F$102</definedName>
    <definedName name="_D000886">'Form 6'!$F$103</definedName>
    <definedName name="_D000887">'Form 6'!$F$104</definedName>
    <definedName name="_D000888">'Form 6'!$F$105</definedName>
    <definedName name="_D000889">'Form 6'!$F$106</definedName>
    <definedName name="_D000890">'Form 6'!$F$107</definedName>
    <definedName name="_D000891">'Form 6'!$F$108</definedName>
    <definedName name="_D000892">'Form 6'!$F$109</definedName>
    <definedName name="_D000893">'Form 6'!$F$110</definedName>
    <definedName name="_D000894">'Form 6'!$F$111</definedName>
    <definedName name="_D000895">'Form 6'!$F$112</definedName>
    <definedName name="_D000896">'Form 6'!$F$113</definedName>
    <definedName name="_D000897">'Form 6'!$F$114</definedName>
    <definedName name="_D000898">'Form 6'!$F$115</definedName>
    <definedName name="_D000899">'Form 6'!$F$116</definedName>
    <definedName name="_D000900">'Form 6'!$F$117</definedName>
    <definedName name="_D000901">'Form 6'!$F$118</definedName>
    <definedName name="_D000902">'Form 6'!$F$119</definedName>
    <definedName name="_D000903">'Form 6'!$F$120</definedName>
    <definedName name="_D000904">'Form 6'!$F$121</definedName>
    <definedName name="_D000905">'Form 6'!$F$122</definedName>
    <definedName name="_D000906">'Form 6'!$F$123</definedName>
    <definedName name="_D000907">'Form 6'!$F$124</definedName>
    <definedName name="_D000908">'Form 6'!$F$125</definedName>
    <definedName name="_D000909">'Form 6'!$D$116</definedName>
    <definedName name="_D000910">'Form 6'!$E$116</definedName>
    <definedName name="_D000911">'Form 6'!$G$116</definedName>
    <definedName name="_D000912">'Form 6'!$H$116</definedName>
    <definedName name="_D000913">'Form 6'!$G$80</definedName>
    <definedName name="_D000914">'Form 6'!$G$81</definedName>
    <definedName name="_D000915">'Form 6'!$G$82</definedName>
    <definedName name="_D000916">'Form 6'!$G$83</definedName>
    <definedName name="_D000917">'Form 6'!$G$84</definedName>
    <definedName name="_D000918">'Form 6'!$G$85</definedName>
    <definedName name="_D000919">'Form 6'!$G$86</definedName>
    <definedName name="_D000920">'Form 6'!$G$87</definedName>
    <definedName name="_D000921">'Form 6'!$G$88</definedName>
    <definedName name="_D000922">'Form 6'!$G$89</definedName>
    <definedName name="_D000923">'Form 6'!$G$90</definedName>
    <definedName name="_D000924">'Form 6'!$G$91</definedName>
    <definedName name="_D000925">'Form 6'!$G$92</definedName>
    <definedName name="_D000926">'Form 6'!$G$93</definedName>
    <definedName name="_D000927">'Form 6'!$G$94</definedName>
    <definedName name="_D000928">'Form 6'!$G$95</definedName>
    <definedName name="_D000929">'Form 6'!$G$96</definedName>
    <definedName name="_D000930">'Form 6'!$G$97</definedName>
    <definedName name="_D000931">'Form 6'!$G$98</definedName>
    <definedName name="_D000932">'Form 6'!$G$99</definedName>
    <definedName name="_D000933">'Form 6'!$G$100</definedName>
    <definedName name="_D000934">'Form 6'!$G$101</definedName>
    <definedName name="_D000935">'Form 6'!$G$102</definedName>
    <definedName name="_D000936">'Form 6'!$G$103</definedName>
    <definedName name="_D000937">'Form 6'!$G$104</definedName>
    <definedName name="_D000938">'Form 6'!$G$105</definedName>
    <definedName name="_D000939">'Form 6'!$G$106</definedName>
    <definedName name="_D000940">'Form 6'!$G$107</definedName>
    <definedName name="_D000941">'Form 6'!$G$108</definedName>
    <definedName name="_D000942">'Form 6'!$G$109</definedName>
    <definedName name="_D000943">'Form 6'!$G$110</definedName>
    <definedName name="_D000944">'Form 6'!$G$111</definedName>
    <definedName name="_D000945">'Form 6'!$G$112</definedName>
    <definedName name="_D000946">'Form 6'!$G$113</definedName>
    <definedName name="_D000947">'Form 6'!$G$114</definedName>
    <definedName name="_D000948">'Form 6'!$G$115</definedName>
    <definedName name="_D000949">'Form 6'!$H$80</definedName>
    <definedName name="_D000950">'Form 6'!$H$81</definedName>
    <definedName name="_D000951">'Form 6'!$H$82</definedName>
    <definedName name="_D000952">'Form 6'!$H$83</definedName>
    <definedName name="_D000953">'Form 6'!$H$84</definedName>
    <definedName name="_D000954">'Form 6'!$H$85</definedName>
    <definedName name="_D000955">'Form 6'!$H$86</definedName>
    <definedName name="_D000956">'Form 6'!$H$87</definedName>
    <definedName name="_D000957">'Form 6'!$H$88</definedName>
    <definedName name="_D000958">'Form 6'!$H$89</definedName>
    <definedName name="_D000959">'Form 6'!$H$90</definedName>
    <definedName name="_D000960">'Form 6'!$H$91</definedName>
    <definedName name="_D000961">'Form 6'!$H$92</definedName>
    <definedName name="_D000962">'Form 6'!$H$93</definedName>
    <definedName name="_D000963">'Form 6'!$H$94</definedName>
    <definedName name="_D000964">'Form 6'!$H$95</definedName>
    <definedName name="_D000965">'Form 6'!$H$96</definedName>
    <definedName name="_D000966">'Form 6'!$H$97</definedName>
    <definedName name="_D000967">'Form 6'!$H$98</definedName>
    <definedName name="_D000968">'Form 6'!$H$99</definedName>
    <definedName name="_D000969">'Form 6'!$H$100</definedName>
    <definedName name="_D000970">'Form 6'!$H$101</definedName>
    <definedName name="_D000971">'Form 6'!$H$102</definedName>
    <definedName name="_D000972">'Form 6'!$H$103</definedName>
    <definedName name="_D000973">'Form 6'!$H$104</definedName>
    <definedName name="_D000974">'Form 6'!$H$105</definedName>
    <definedName name="_D000975">'Form 6'!$H$106</definedName>
    <definedName name="_D000976">'Form 6'!$H$107</definedName>
    <definedName name="_D000977">'Form 6'!$H$108</definedName>
    <definedName name="_D000978">'Form 6'!$H$109</definedName>
    <definedName name="_D000979">'Form 6'!$H$110</definedName>
    <definedName name="_D000980">'Form 6'!$H$111</definedName>
    <definedName name="_D000981">'Form 6'!$H$112</definedName>
    <definedName name="_D000982">'Form 6'!$H$113</definedName>
    <definedName name="_D000983">'Form 6'!$H$114</definedName>
    <definedName name="_D000984">'Form 6'!$H$115</definedName>
    <definedName name="_D000985">'Form 6'!$G$117</definedName>
    <definedName name="_D000986">'Form 6'!$G$118</definedName>
    <definedName name="_D000987">'Form 6'!$G$119</definedName>
    <definedName name="_D000988">'Form 6'!$G$120</definedName>
    <definedName name="_D000989">'Form 6'!$G$121</definedName>
    <definedName name="_D000990">'Form 6'!$G$122</definedName>
    <definedName name="_D000991">'Form 6'!$G$123</definedName>
    <definedName name="_D000992">'Form 6'!$G$124</definedName>
    <definedName name="_D000993">'Form 6'!$G$125</definedName>
    <definedName name="_D000994">'Form 6'!$H$117</definedName>
    <definedName name="_D000995">'Form 6'!$H$118</definedName>
    <definedName name="_D000996">'Form 6'!$H$119</definedName>
    <definedName name="_D000997">'Form 6'!$H$120</definedName>
    <definedName name="_D000998">'Form 6'!$H$121</definedName>
    <definedName name="_D000999">'Form 6'!$H$122</definedName>
    <definedName name="_D001000">'Form 6'!$H$123</definedName>
    <definedName name="_D001001">'Form 6'!$H$124</definedName>
    <definedName name="_D001002">'Form 6'!$H$125</definedName>
    <definedName name="_D001003">'Form 6'!$D$126</definedName>
    <definedName name="_D001004">'Form 6'!$E$126</definedName>
    <definedName name="_D001005">'Form 6'!$F$126</definedName>
    <definedName name="_D001006">'Form 6'!$G$126</definedName>
    <definedName name="_D001007">'Form 6'!$H$126</definedName>
    <definedName name="_D001008">'Form 6'!$D$127</definedName>
    <definedName name="_D001009">'Form 6'!$E$127</definedName>
    <definedName name="_D001010">'Form 6'!$F$127</definedName>
    <definedName name="_D001011">'Form 6'!$G$127</definedName>
    <definedName name="_D001012">'Form 6'!$H$127</definedName>
    <definedName name="_D001013">'Form 6'!$D$129</definedName>
    <definedName name="_D001014">'Form 6'!$E$129</definedName>
    <definedName name="_D001015">'Form 6'!$D$130</definedName>
    <definedName name="_D001016">'Form 6'!$E$130</definedName>
    <definedName name="_D001017">'Form 6'!$D$131</definedName>
    <definedName name="_D001018">'Form 6'!$E$131</definedName>
    <definedName name="_D001019">'Form 6'!$D$132</definedName>
    <definedName name="_D001020">'Form 6'!$E$132</definedName>
    <definedName name="_D001021">'Form 6'!$D$133</definedName>
    <definedName name="_D001022">'Form 6'!$E$133</definedName>
    <definedName name="_D001023">'Form 6'!$D$134</definedName>
    <definedName name="_D001024">'Form 6'!$E$134</definedName>
    <definedName name="_D001025">'Form 6'!$D$135</definedName>
    <definedName name="_D001026">'Form 6'!$E$135</definedName>
    <definedName name="_D001027">'Form 6'!$G$129</definedName>
    <definedName name="_D001028">'Form 6'!$G$130</definedName>
    <definedName name="_D001029">'Form 6'!$G$131</definedName>
    <definedName name="_D001030">'Form 6'!$G$132</definedName>
    <definedName name="_D001031">'Form 6'!$G$133</definedName>
    <definedName name="_D001032">'Form 6'!$G$134</definedName>
    <definedName name="_D001033">'Form 6'!$G$135</definedName>
    <definedName name="_D001034">'Form 6'!$F$129</definedName>
    <definedName name="_D001035">'Form 6'!$F$130</definedName>
    <definedName name="_D001036">'Form 6'!$F$131</definedName>
    <definedName name="_D001037">'Form 6'!$F$132</definedName>
    <definedName name="_D001038">'Form 6'!$F$133</definedName>
    <definedName name="_D001039">'Form 6'!$F$134</definedName>
    <definedName name="_D001040">'Form 6'!$F$135</definedName>
    <definedName name="_D001041">'Form 6'!$H$129</definedName>
    <definedName name="_D001042">'Form 6'!$H$130</definedName>
    <definedName name="_D001043">'Form 6'!$H$131</definedName>
    <definedName name="_D001044">'Form 6'!$H$132</definedName>
    <definedName name="_D001045">'Form 6'!$H$133</definedName>
    <definedName name="_D001046">'Form 6'!$H$134</definedName>
    <definedName name="_D001047">'Form 6'!$H$135</definedName>
    <definedName name="_D001048">'Form 6'!$D$136</definedName>
    <definedName name="_D001049">'Form 6'!$E$136</definedName>
    <definedName name="_D001050">'Form 6'!$F$136</definedName>
    <definedName name="_D001051">'Form 6'!$G$136</definedName>
    <definedName name="_D001052">'Form 6'!$H$136</definedName>
    <definedName name="_D001053">'Form 6'!$D$137</definedName>
    <definedName name="_D001054">'Form 6'!$E$137</definedName>
    <definedName name="_D001055">'Form 6'!$F$137</definedName>
    <definedName name="_D001056">'Form 6'!$G$137</definedName>
    <definedName name="_D001057">'Form 6'!$H$137</definedName>
    <definedName name="_D001058">'Form 6'!$D$139</definedName>
    <definedName name="_D001059">'Form 6'!$E$139</definedName>
    <definedName name="_D001060">'Form 6'!$D$140</definedName>
    <definedName name="_D001061">'Form 6'!$E$140</definedName>
    <definedName name="_D001062">'Form 6'!$D$141</definedName>
    <definedName name="_D001063">'Form 6'!$E$141</definedName>
    <definedName name="_D001064">'Form 6'!$D$142</definedName>
    <definedName name="_D001065">'Form 6'!$E$142</definedName>
    <definedName name="_D001066">'Form 6'!$D$143</definedName>
    <definedName name="_D001067">'Form 6'!$E$143</definedName>
    <definedName name="_D001068">'Form 6'!$D$144</definedName>
    <definedName name="_D001069">'Form 6'!$E$144</definedName>
    <definedName name="_D001070">'Form 6'!$D$145</definedName>
    <definedName name="_D001071">'Form 6'!$E$145</definedName>
    <definedName name="_D001072">'Form 6'!$D$146</definedName>
    <definedName name="_D001073">'Form 6'!$E$146</definedName>
    <definedName name="_D001074">'Form 6'!$D$147</definedName>
    <definedName name="_D001075">'Form 6'!$E$147</definedName>
    <definedName name="_D001076">'Form 6'!$D$148</definedName>
    <definedName name="_D001077">'Form 6'!$E$148</definedName>
    <definedName name="_D001078">'Form 6'!$D$150</definedName>
    <definedName name="_D001079">'Form 6'!$E$150</definedName>
    <definedName name="_D001080">'Form 6'!$D$151</definedName>
    <definedName name="_D001081">'Form 6'!$E$151</definedName>
    <definedName name="_D001082">'Form 6'!$D$152</definedName>
    <definedName name="_D001083">'Form 6'!$E$152</definedName>
    <definedName name="_D001084">'Form 6'!$D$153</definedName>
    <definedName name="_D001085">'Form 6'!$E$153</definedName>
    <definedName name="_D001086">'Form 6'!$D$149</definedName>
    <definedName name="_D001087">'Form 6'!$E$149</definedName>
    <definedName name="_D001088">'Form 6'!$F$139</definedName>
    <definedName name="_D001089">'Form 6'!$F$140</definedName>
    <definedName name="_D001090">'Form 6'!$F$141</definedName>
    <definedName name="_D001091">'Form 6'!$F$142</definedName>
    <definedName name="_D001092">'Form 6'!$F$143</definedName>
    <definedName name="_D001093">'Form 6'!$F$144</definedName>
    <definedName name="_D001094">'Form 6'!$F$145</definedName>
    <definedName name="_D001095">'Form 6'!$F$146</definedName>
    <definedName name="_D001096">'Form 6'!$F$147</definedName>
    <definedName name="_D001097">'Form 6'!$F$148</definedName>
    <definedName name="_D001098">'Form 6'!$F$149</definedName>
    <definedName name="_D001099">'Form 6'!$F$150</definedName>
    <definedName name="_D001100">'Form 6'!$F$151</definedName>
    <definedName name="_D001101">'Form 6'!$F$152</definedName>
    <definedName name="_D001102">'Form 6'!$F$153</definedName>
    <definedName name="_D001103">'Form 6'!$G$139</definedName>
    <definedName name="_D001104">'Form 6'!$G$140</definedName>
    <definedName name="_D001105">'Form 6'!$G$141</definedName>
    <definedName name="_D001106">'Form 6'!$G$142</definedName>
    <definedName name="_D001107">'Form 6'!$G$143</definedName>
    <definedName name="_D001108">'Form 6'!$G$144</definedName>
    <definedName name="_D001109">'Form 6'!$G$145</definedName>
    <definedName name="_D001110">'Form 6'!$G$146</definedName>
    <definedName name="_D001111">'Form 6'!$G$147</definedName>
    <definedName name="_D001112">'Form 6'!$G$148</definedName>
    <definedName name="_D001113">'Form 6'!$G$149</definedName>
    <definedName name="_D001114">'Form 6'!$G$150</definedName>
    <definedName name="_D001115">'Form 6'!$G$151</definedName>
    <definedName name="_D001116">'Form 6'!$G$152</definedName>
    <definedName name="_D001117">'Form 6'!$G$153</definedName>
    <definedName name="_D001118">'Form 6'!$D$154</definedName>
    <definedName name="_D001119">'Form 6'!$E$154</definedName>
    <definedName name="_D001120">'Form 6'!$F$154</definedName>
    <definedName name="_D001121">'Form 6'!$G$154</definedName>
    <definedName name="_D001122">'Form 6'!$D$155</definedName>
    <definedName name="_D001123">'Form 6'!$E$155</definedName>
    <definedName name="_D001124">'Form 6'!$F$155</definedName>
    <definedName name="_D001125">'Form 6'!$G$155</definedName>
    <definedName name="_D001126">'Form 6'!$H$155</definedName>
    <definedName name="_D001127">'Form 6'!$D$156</definedName>
    <definedName name="_D001128">'Form 6'!$E$156</definedName>
    <definedName name="_D001129">'Form 6'!$F$156</definedName>
    <definedName name="_D001130">'Form 6'!$G$156</definedName>
    <definedName name="_D001131">'Form 6'!$H$156</definedName>
    <definedName name="_D001132">'Form 6'!$D$157</definedName>
    <definedName name="_D001133">'Form 6'!$E$157</definedName>
    <definedName name="_D001134">'Form 6'!$F$157</definedName>
    <definedName name="_D001135">'Form 6'!$G$157</definedName>
    <definedName name="_D001136">'Form 6'!$H$157</definedName>
    <definedName name="_D001137">'Form 6'!$H$159</definedName>
    <definedName name="_D001138">'Form 6'!$G$162</definedName>
    <definedName name="_D001139">'Form 6'!$G$163</definedName>
    <definedName name="_D001140">'Form 6'!$G$164</definedName>
    <definedName name="_D001141">'Form 6'!$G$165</definedName>
    <definedName name="_D001142">'Form 6'!$G$166</definedName>
    <definedName name="_D001143">'Form 6'!$G$167</definedName>
    <definedName name="_D001144">'Form 6'!$H$162</definedName>
    <definedName name="_D001145">'Form 6'!$H$163</definedName>
    <definedName name="_D001146">'Form 6'!$H$164</definedName>
    <definedName name="_D001147">'Form 6'!$H$165</definedName>
    <definedName name="_D001148">'Form 6'!$H$166</definedName>
    <definedName name="_D001149">'Form 6'!$H$167</definedName>
    <definedName name="_D001153">'Form 7 1 of 2'!$D$15</definedName>
    <definedName name="_D001154">'Form 7 1 of 2'!$E$15</definedName>
    <definedName name="_D001155">'Form 7 1 of 2'!$F$15</definedName>
    <definedName name="_D001156">'Form 7 1 of 2'!$G$15</definedName>
    <definedName name="_D001157">'Form 7 1 of 2'!$H$15</definedName>
    <definedName name="_D001158">'Form 7 1 of 2'!$D$16</definedName>
    <definedName name="_D001159">'Form 7 1 of 2'!$E$16</definedName>
    <definedName name="_D001160">'Form 7 1 of 2'!$F$16</definedName>
    <definedName name="_D001161">'Form 7 1 of 2'!$G$16</definedName>
    <definedName name="_D001162">'Form 7 1 of 2'!$H$16</definedName>
    <definedName name="_D001163">'Form 7 1 of 2'!$D$17</definedName>
    <definedName name="_D001164">'Form 7 1 of 2'!$E$17</definedName>
    <definedName name="_D001165">'Form 7 1 of 2'!$F$17</definedName>
    <definedName name="_D001166">'Form 7 1 of 2'!$G$17</definedName>
    <definedName name="_D001167">'Form 7 1 of 2'!$H$17</definedName>
    <definedName name="_D001168">'Form 7 1 of 2'!$D$18</definedName>
    <definedName name="_D001169">'Form 7 1 of 2'!$E$18</definedName>
    <definedName name="_D001170">'Form 7 1 of 2'!$F$18</definedName>
    <definedName name="_D001171">'Form 7 1 of 2'!$G$18</definedName>
    <definedName name="_D001172">'Form 7 1 of 2'!$H$18</definedName>
    <definedName name="_D001173">'Form 7 1 of 2'!$D$19</definedName>
    <definedName name="_D001174">'Form 7 1 of 2'!$E$19</definedName>
    <definedName name="_D001175">'Form 7 1 of 2'!$F$19</definedName>
    <definedName name="_D001176">'Form 7 1 of 2'!$G$19</definedName>
    <definedName name="_D001177">'Form 7 1 of 2'!$H$19</definedName>
    <definedName name="_D001178">'Form 7 1 of 2'!$D$21</definedName>
    <definedName name="_D001179">'Form 7 1 of 2'!$E$21</definedName>
    <definedName name="_D001180">'Form 7 1 of 2'!$F$21</definedName>
    <definedName name="_D001181">'Form 7 1 of 2'!$G$21</definedName>
    <definedName name="_D001182">'Form 7 1 of 2'!$H$21</definedName>
    <definedName name="_D001183">'Form 7 1 of 2'!$D$22</definedName>
    <definedName name="_D001184">'Form 7 1 of 2'!$E$22</definedName>
    <definedName name="_D001185">'Form 7 1 of 2'!$F$22</definedName>
    <definedName name="_D001186">'Form 7 1 of 2'!$G$22</definedName>
    <definedName name="_D001187">'Form 7 1 of 2'!$H$22</definedName>
    <definedName name="_D001188">'Form 7 1 of 2'!$D$23</definedName>
    <definedName name="_D001189">'Form 7 1 of 2'!$E$23</definedName>
    <definedName name="_D001190">'Form 7 1 of 2'!$F$23</definedName>
    <definedName name="_D001191">'Form 7 1 of 2'!$G$23</definedName>
    <definedName name="_D001192">'Form 7 1 of 2'!$H$23</definedName>
    <definedName name="_D001193">'Form 7 1 of 2'!$D$24</definedName>
    <definedName name="_D001194">'Form 7 1 of 2'!$E$24</definedName>
    <definedName name="_D001195">'Form 7 1 of 2'!$F$24</definedName>
    <definedName name="_D001196">'Form 7 1 of 2'!$G$24</definedName>
    <definedName name="_D001197">'Form 7 1 of 2'!$H$24</definedName>
    <definedName name="_D001198">'Form 7 1 of 2'!$D$25</definedName>
    <definedName name="_D001199">'Form 7 1 of 2'!$E$25</definedName>
    <definedName name="_D001200">'Form 7 1 of 2'!$F$25</definedName>
    <definedName name="_D001201">'Form 7 1 of 2'!$G$25</definedName>
    <definedName name="_D001202">'Form 7 1 of 2'!$H$25</definedName>
    <definedName name="_D001203">'Form 7 1 of 2'!$D$26</definedName>
    <definedName name="_D001204">'Form 7 1 of 2'!$E$26</definedName>
    <definedName name="_D001205">'Form 7 1 of 2'!$F$26</definedName>
    <definedName name="_D001206">'Form 7 1 of 2'!$G$26</definedName>
    <definedName name="_D001207">'Form 7 1 of 2'!$H$26</definedName>
    <definedName name="_D001208">'Form 7 1 of 2'!$D$27</definedName>
    <definedName name="_D001209">'Form 7 1 of 2'!$E$27</definedName>
    <definedName name="_D001210">'Form 7 1 of 2'!$F$27</definedName>
    <definedName name="_D001211">'Form 7 1 of 2'!$G$27</definedName>
    <definedName name="_D001212">'Form 7 1 of 2'!$H$27</definedName>
    <definedName name="_D001213">'Form 7 1 of 2'!$D$28</definedName>
    <definedName name="_D001214">'Form 7 1 of 2'!$E$28</definedName>
    <definedName name="_D001215">'Form 7 1 of 2'!$F$28</definedName>
    <definedName name="_D001216">'Form 7 1 of 2'!$G$28</definedName>
    <definedName name="_D001217">'Form 7 1 of 2'!$H$28</definedName>
    <definedName name="_D001218">'Form 7 1 of 2'!$D$29</definedName>
    <definedName name="_D001219">'Form 7 1 of 2'!$E$29</definedName>
    <definedName name="_D001220">'Form 7 1 of 2'!$F$29</definedName>
    <definedName name="_D001221">'Form 7 1 of 2'!$G$29</definedName>
    <definedName name="_D001222">'Form 7 1 of 2'!$H$29</definedName>
    <definedName name="_D001223">'Form 7 1 of 2'!$D$30</definedName>
    <definedName name="_D001224">'Form 7 1 of 2'!$E$30</definedName>
    <definedName name="_D001225">'Form 7 1 of 2'!$F$30</definedName>
    <definedName name="_D001226">'Form 7 1 of 2'!$G$30</definedName>
    <definedName name="_D001227">'Form 7 1 of 2'!$H$30</definedName>
    <definedName name="_D001228">'Form 7 1 of 2'!$D$31</definedName>
    <definedName name="_D001229">'Form 7 1 of 2'!$E$31</definedName>
    <definedName name="_D001230">'Form 7 1 of 2'!$F$31</definedName>
    <definedName name="_D001231">'Form 7 1 of 2'!$G$31</definedName>
    <definedName name="_D001232">'Form 7 1 of 2'!$H$31</definedName>
    <definedName name="_D001233">'Form 7 1 of 2'!$D$32</definedName>
    <definedName name="_D001234">'Form 7 1 of 2'!$E$32</definedName>
    <definedName name="_D001235">'Form 7 1 of 2'!$F$32</definedName>
    <definedName name="_D001236">'Form 7 1 of 2'!$G$32</definedName>
    <definedName name="_D001237">'Form 7 1 of 2'!$H$32</definedName>
    <definedName name="_D001238">'Form 7 1 of 2'!$D$33</definedName>
    <definedName name="_D001239">'Form 7 1 of 2'!$E$33</definedName>
    <definedName name="_D001240">'Form 7 1 of 2'!$F$33</definedName>
    <definedName name="_D001241">'Form 7 1 of 2'!$G$33</definedName>
    <definedName name="_D001242">'Form 7 1 of 2'!$H$33</definedName>
    <definedName name="_D001243">'Form 7 1 of 2'!$D$34</definedName>
    <definedName name="_D001244">'Form 7 1 of 2'!$E$34</definedName>
    <definedName name="_D001245">'Form 7 1 of 2'!$F$34</definedName>
    <definedName name="_D001246">'Form 7 1 of 2'!$G$34</definedName>
    <definedName name="_D001247">'Form 7 1 of 2'!$H$34</definedName>
    <definedName name="_D001248">'Form 7 1 of 2'!$D$35</definedName>
    <definedName name="_D001249">'Form 7 1 of 2'!$E$35</definedName>
    <definedName name="_D001250">'Form 7 1 of 2'!$F$35</definedName>
    <definedName name="_D001251">'Form 7 1 of 2'!$G$35</definedName>
    <definedName name="_D001252">'Form 7 1 of 2'!$H$35</definedName>
    <definedName name="_D001268">'Form 7 1 of 2'!$D$36</definedName>
    <definedName name="_D001269">'Form 7 1 of 2'!$E$36</definedName>
    <definedName name="_D001270">'Form 7 1 of 2'!$F$36</definedName>
    <definedName name="_D001271">'Form 7 1 of 2'!$G$36</definedName>
    <definedName name="_D001272">'Form 7 1 of 2'!$H$36</definedName>
    <definedName name="_D001276">'Form 7 1 of 2'!$F$40</definedName>
    <definedName name="_D001277">'Form 7 1 of 2'!$F$41</definedName>
    <definedName name="_D001278">'Form 7 1 of 2'!$F$42</definedName>
    <definedName name="_D001279">'Form 7 1 of 2'!$F$43</definedName>
    <definedName name="_D001280">'Form 7 1 of 2'!$F$44</definedName>
    <definedName name="_D001281">'Form 7 1 of 2'!$G$40</definedName>
    <definedName name="_D001282">'Form 7 1 of 2'!$H$40</definedName>
    <definedName name="_D001283">'Form 7 1 of 2'!$G$41</definedName>
    <definedName name="_D001284">'Form 7 1 of 2'!$H$41</definedName>
    <definedName name="_D001285">'Form 7 1 of 2'!$G$42</definedName>
    <definedName name="_D001286">'Form 7 1 of 2'!$H$42</definedName>
    <definedName name="_D001287">'Form 7 1 of 2'!$G$43</definedName>
    <definedName name="_D001288">'Form 7 1 of 2'!$H$43</definedName>
    <definedName name="_D001289">'Form 7 1 of 2'!$G$44</definedName>
    <definedName name="_D001290">'Form 7 1 of 2'!$H$44</definedName>
    <definedName name="_D001294">'Form 7 1 of 2'!$B$48</definedName>
    <definedName name="_D001295">'Form 7 1 of 2'!$D$48</definedName>
    <definedName name="_D001296">'Form 7 1 of 2'!$E$48</definedName>
    <definedName name="_D001297">'Form 7 1 of 2'!$F$48</definedName>
    <definedName name="_D001298">'Form 7 1 of 2'!$G$48</definedName>
    <definedName name="_D001299">'Form 7 1 of 2'!$H$48</definedName>
    <definedName name="_D001300">'Form 7 1 of 2'!$B$49</definedName>
    <definedName name="_D001301">'Form 7 1 of 2'!$D$49</definedName>
    <definedName name="_D001302">'Form 7 1 of 2'!$E$49</definedName>
    <definedName name="_D001303">'Form 7 1 of 2'!$F$49</definedName>
    <definedName name="_D001304">'Form 7 1 of 2'!$G$49</definedName>
    <definedName name="_D001305">'Form 7 1 of 2'!$H$49</definedName>
    <definedName name="_D001306">'Form 7 1 of 2'!$B$50</definedName>
    <definedName name="_D001307">'Form 7 1 of 2'!$D$50</definedName>
    <definedName name="_D001308">'Form 7 1 of 2'!$E$50</definedName>
    <definedName name="_D001309">'Form 7 1 of 2'!$F$50</definedName>
    <definedName name="_D001310">'Form 7 1 of 2'!$G$50</definedName>
    <definedName name="_D001311">'Form 7 1 of 2'!$H$50</definedName>
    <definedName name="_D001312">'Form 7 1 of 2'!$B$51</definedName>
    <definedName name="_D001313">'Form 7 1 of 2'!$D$51</definedName>
    <definedName name="_D001314">'Form 7 1 of 2'!$E$51</definedName>
    <definedName name="_D001315">'Form 7 1 of 2'!$F$51</definedName>
    <definedName name="_D001316">'Form 7 1 of 2'!$G$51</definedName>
    <definedName name="_D001317">'Form 7 1 of 2'!$H$51</definedName>
    <definedName name="_D001318">'Form 7 1 of 2'!$B$52</definedName>
    <definedName name="_D001319">'Form 7 1 of 2'!$D$52</definedName>
    <definedName name="_D001320">'Form 7 1 of 2'!$E$52</definedName>
    <definedName name="_D001321">'Form 7 1 of 2'!$F$52</definedName>
    <definedName name="_D001322">'Form 7 1 of 2'!$G$52</definedName>
    <definedName name="_D001323">'Form 7 1 of 2'!$H$52</definedName>
    <definedName name="_D001327">'Form 7 1 of 2'!$B$57</definedName>
    <definedName name="_D001328">'Form 7 1 of 2'!$C$57</definedName>
    <definedName name="_D001329">'Form 7 1 of 2'!$B$58</definedName>
    <definedName name="_D001330">'Form 7 1 of 2'!$C$58</definedName>
    <definedName name="_D001331">'Form 7 1 of 2'!$B$59</definedName>
    <definedName name="_D001332">'Form 7 1 of 2'!$C$59</definedName>
    <definedName name="_D001333">'Form 7 1 of 2'!$B$60</definedName>
    <definedName name="_D001334">'Form 7 1 of 2'!$C$60</definedName>
    <definedName name="_D001335">'Form 7 1 of 2'!$B$61</definedName>
    <definedName name="_D001336">'Form 7 1 of 2'!$C$61</definedName>
    <definedName name="_D001337">'Form 7 1 of 2'!$B$62</definedName>
    <definedName name="_D001338">'Form 7 1 of 2'!$C$62</definedName>
    <definedName name="_D001339">'Form 7 1 of 2'!$B$63</definedName>
    <definedName name="_D001340">'Form 7 1 of 2'!$C$63</definedName>
    <definedName name="_D001341">'Form 7 1 of 2'!$D$57</definedName>
    <definedName name="_D001342">'Form 7 1 of 2'!$E$57</definedName>
    <definedName name="_D001343">'Form 7 1 of 2'!$D$58</definedName>
    <definedName name="_D001344">'Form 7 1 of 2'!$E$58</definedName>
    <definedName name="_D001345">'Form 7 1 of 2'!$D$59</definedName>
    <definedName name="_D001346">'Form 7 1 of 2'!$E$59</definedName>
    <definedName name="_D001347">'Form 7 1 of 2'!$D$60</definedName>
    <definedName name="_D001348">'Form 7 1 of 2'!$E$60</definedName>
    <definedName name="_D001349">'Form 7 1 of 2'!$D$61</definedName>
    <definedName name="_D001350">'Form 7 1 of 2'!$E$61</definedName>
    <definedName name="_D001351">'Form 7 1 of 2'!$D$62</definedName>
    <definedName name="_D001352">'Form 7 1 of 2'!$E$62</definedName>
    <definedName name="_D001353">'Form 7 1 of 2'!$D$63</definedName>
    <definedName name="_D001354">'Form 7 1 of 2'!$E$63</definedName>
    <definedName name="_D001355">'Form 7 1 of 2'!$F$57</definedName>
    <definedName name="_D001356">'Form 7 1 of 2'!$F$58</definedName>
    <definedName name="_D001357">'Form 7 1 of 2'!$F$59</definedName>
    <definedName name="_D001358">'Form 7 1 of 2'!$F$60</definedName>
    <definedName name="_D001359">'Form 7 1 of 2'!$F$61</definedName>
    <definedName name="_D001360">'Form 7 1 of 2'!$F$62</definedName>
    <definedName name="_D001361">'Form 7 1 of 2'!$F$63</definedName>
    <definedName name="_D001362">'Form 7 1 of 2'!$G$57</definedName>
    <definedName name="_D001363">'Form 7 1 of 2'!$G$58</definedName>
    <definedName name="_D001364">'Form 7 1 of 2'!$G$59</definedName>
    <definedName name="_D001365">'Form 7 1 of 2'!$G$60</definedName>
    <definedName name="_D001366">'Form 7 1 of 2'!$G$61</definedName>
    <definedName name="_D001367">'Form 7 1 of 2'!$G$62</definedName>
    <definedName name="_D001368">'Form 7 1 of 2'!$G$63</definedName>
    <definedName name="_D001369">'Form 7 1 of 2'!$H$57</definedName>
    <definedName name="_D001370">'Form 7 1 of 2'!$H$58</definedName>
    <definedName name="_D001371">'Form 7 1 of 2'!$H$59</definedName>
    <definedName name="_D001372">'Form 7 1 of 2'!$H$60</definedName>
    <definedName name="_D001373">'Form 7 1 of 2'!$H$61</definedName>
    <definedName name="_D001374">'Form 7 1 of 2'!$H$62</definedName>
    <definedName name="_D001375">'Form 7 1 of 2'!$H$63</definedName>
    <definedName name="_D001376">'Form 7 1 of 2'!$H$64</definedName>
    <definedName name="_D001377">'Form 7 1 of 2'!$G$64</definedName>
    <definedName name="_D001493">'Form 7 2 of 2'!$B$15</definedName>
    <definedName name="_D001494">'Form 7 2 of 2'!$C$15</definedName>
    <definedName name="_D001495">'Form 7 2 of 2'!$B$16</definedName>
    <definedName name="_D001496">'Form 7 2 of 2'!$C$16</definedName>
    <definedName name="_D001497">'Form 7 2 of 2'!$B$17</definedName>
    <definedName name="_D001498">'Form 7 2 of 2'!$C$17</definedName>
    <definedName name="_D001499">'Form 7 2 of 2'!$B$18</definedName>
    <definedName name="_D001500">'Form 7 2 of 2'!$C$18</definedName>
    <definedName name="_D001501">'Form 7 2 of 2'!$B$19</definedName>
    <definedName name="_D001502">'Form 7 2 of 2'!$C$19</definedName>
    <definedName name="_D001503">'Form 7 2 of 2'!$B$20</definedName>
    <definedName name="_D001504">'Form 7 2 of 2'!$C$20</definedName>
    <definedName name="_D001505">'Form 7 2 of 2'!$B$21</definedName>
    <definedName name="_D001506">'Form 7 2 of 2'!$C$21</definedName>
    <definedName name="_D001507">'Form 7 2 of 2'!$B$22</definedName>
    <definedName name="_D001508">'Form 7 2 of 2'!$C$22</definedName>
    <definedName name="_D001509">'Form 7 2 of 2'!$B$23</definedName>
    <definedName name="_D001510">'Form 7 2 of 2'!$C$23</definedName>
    <definedName name="_D001511">'Form 7 2 of 2'!$B$24</definedName>
    <definedName name="_D001512">'Form 7 2 of 2'!$C$24</definedName>
    <definedName name="_D001513">'Form 7 2 of 2'!$B$25</definedName>
    <definedName name="_D001514">'Form 7 2 of 2'!$C$25</definedName>
    <definedName name="_D001515">'Form 7 2 of 2'!$B$26</definedName>
    <definedName name="_D001516">'Form 7 2 of 2'!$C$26</definedName>
    <definedName name="_D001517">'Form 7 2 of 2'!$B$27</definedName>
    <definedName name="_D001518">'Form 7 2 of 2'!$C$27</definedName>
    <definedName name="_D001519">'Form 7 2 of 2'!$B$28</definedName>
    <definedName name="_D001520">'Form 7 2 of 2'!$C$28</definedName>
    <definedName name="_D001523">'Form 7 2 of 2'!$B$29</definedName>
    <definedName name="_D001524">'Form 7 2 of 2'!$C$29</definedName>
    <definedName name="_D001525">'Form 7 2 of 2'!$D$15</definedName>
    <definedName name="_D001526">'Form 7 2 of 2'!$D$16</definedName>
    <definedName name="_D001527">'Form 7 2 of 2'!$D$17</definedName>
    <definedName name="_D001528">'Form 7 2 of 2'!$D$18</definedName>
    <definedName name="_D001529">'Form 7 2 of 2'!$D$19</definedName>
    <definedName name="_D001530">'Form 7 2 of 2'!$D$20</definedName>
    <definedName name="_D001531">'Form 7 2 of 2'!$D$21</definedName>
    <definedName name="_D001532">'Form 7 2 of 2'!$D$22</definedName>
    <definedName name="_D001533">'Form 7 2 of 2'!$D$23</definedName>
    <definedName name="_D001534">'Form 7 2 of 2'!$D$24</definedName>
    <definedName name="_D001535">'Form 7 2 of 2'!$D$25</definedName>
    <definedName name="_D001536">'Form 7 2 of 2'!$D$26</definedName>
    <definedName name="_D001537">'Form 7 2 of 2'!$D$27</definedName>
    <definedName name="_D001538">'Form 7 2 of 2'!$D$28</definedName>
    <definedName name="_D001540">'Form 7 2 of 2'!$D$29</definedName>
    <definedName name="_D001541">'Form 7 2 of 2'!$E$15</definedName>
    <definedName name="_D001542">'Form 7 2 of 2'!$F$15</definedName>
    <definedName name="_D001543">'Form 7 2 of 2'!$G$15</definedName>
    <definedName name="_D001544">'Form 7 2 of 2'!$H$15</definedName>
    <definedName name="_D001545">'Form 7 2 of 2'!$E$16</definedName>
    <definedName name="_D001546">'Form 7 2 of 2'!$F$16</definedName>
    <definedName name="_D001547">'Form 7 2 of 2'!$G$16</definedName>
    <definedName name="_D001548">'Form 7 2 of 2'!$H$16</definedName>
    <definedName name="_D001549">'Form 7 2 of 2'!$E$17</definedName>
    <definedName name="_D001550">'Form 7 2 of 2'!$F$17</definedName>
    <definedName name="_D001551">'Form 7 2 of 2'!$G$17</definedName>
    <definedName name="_D001552">'Form 7 2 of 2'!$H$17</definedName>
    <definedName name="_D001553">'Form 7 2 of 2'!$E$18</definedName>
    <definedName name="_D001554">'Form 7 2 of 2'!$F$18</definedName>
    <definedName name="_D001555">'Form 7 2 of 2'!$G$18</definedName>
    <definedName name="_D001556">'Form 7 2 of 2'!$H$18</definedName>
    <definedName name="_D001557">'Form 7 2 of 2'!$E$19</definedName>
    <definedName name="_D001558">'Form 7 2 of 2'!$F$19</definedName>
    <definedName name="_D001559">'Form 7 2 of 2'!$G$19</definedName>
    <definedName name="_D001560">'Form 7 2 of 2'!$H$19</definedName>
    <definedName name="_D001561">'Form 7 2 of 2'!$E$20</definedName>
    <definedName name="_D001562">'Form 7 2 of 2'!$F$20</definedName>
    <definedName name="_D001563">'Form 7 2 of 2'!$G$20</definedName>
    <definedName name="_D001564">'Form 7 2 of 2'!$H$20</definedName>
    <definedName name="_D001565">'Form 7 2 of 2'!$E$21</definedName>
    <definedName name="_D001566">'Form 7 2 of 2'!$F$21</definedName>
    <definedName name="_D001567">'Form 7 2 of 2'!$G$21</definedName>
    <definedName name="_D001568">'Form 7 2 of 2'!$H$21</definedName>
    <definedName name="_D001569">'Form 7 2 of 2'!$E$22</definedName>
    <definedName name="_D001570">'Form 7 2 of 2'!$F$22</definedName>
    <definedName name="_D001571">'Form 7 2 of 2'!$G$22</definedName>
    <definedName name="_D001572">'Form 7 2 of 2'!$H$22</definedName>
    <definedName name="_D001573">'Form 7 2 of 2'!$E$23</definedName>
    <definedName name="_D001574">'Form 7 2 of 2'!$F$23</definedName>
    <definedName name="_D001575">'Form 7 2 of 2'!$G$23</definedName>
    <definedName name="_D001576">'Form 7 2 of 2'!$H$23</definedName>
    <definedName name="_D001577">'Form 7 2 of 2'!$E$24</definedName>
    <definedName name="_D001578">'Form 7 2 of 2'!$F$24</definedName>
    <definedName name="_D001579">'Form 7 2 of 2'!$G$24</definedName>
    <definedName name="_D001580">'Form 7 2 of 2'!$H$24</definedName>
    <definedName name="_D001581">'Form 7 2 of 2'!$E$25</definedName>
    <definedName name="_D001582">'Form 7 2 of 2'!$F$25</definedName>
    <definedName name="_D001583">'Form 7 2 of 2'!$G$25</definedName>
    <definedName name="_D001584">'Form 7 2 of 2'!$H$25</definedName>
    <definedName name="_D001585">'Form 7 2 of 2'!$E$26</definedName>
    <definedName name="_D001586">'Form 7 2 of 2'!$F$26</definedName>
    <definedName name="_D001587">'Form 7 2 of 2'!$G$26</definedName>
    <definedName name="_D001588">'Form 7 2 of 2'!$H$26</definedName>
    <definedName name="_D001589">'Form 7 2 of 2'!$E$27</definedName>
    <definedName name="_D001590">'Form 7 2 of 2'!$F$27</definedName>
    <definedName name="_D001591">'Form 7 2 of 2'!$G$27</definedName>
    <definedName name="_D001592">'Form 7 2 of 2'!$H$27</definedName>
    <definedName name="_D001593">'Form 7 2 of 2'!$E$28</definedName>
    <definedName name="_D001594">'Form 7 2 of 2'!$F$28</definedName>
    <definedName name="_D001595">'Form 7 2 of 2'!$G$28</definedName>
    <definedName name="_D001596">'Form 7 2 of 2'!$H$28</definedName>
    <definedName name="_D001601">'Form 7 2 of 2'!$E$29</definedName>
    <definedName name="_D001602">'Form 7 2 of 2'!$F$29</definedName>
    <definedName name="_D001603">'Form 7 2 of 2'!$G$29</definedName>
    <definedName name="_D001604">'Form 7 2 of 2'!$H$29</definedName>
    <definedName name="_D001605">'Form 7 2 of 2'!$I$15</definedName>
    <definedName name="_D001606">'Form 7 2 of 2'!$I$16</definedName>
    <definedName name="_D001607">'Form 7 2 of 2'!$I$17</definedName>
    <definedName name="_D001608">'Form 7 2 of 2'!$I$18</definedName>
    <definedName name="_D001609">'Form 7 2 of 2'!$I$19</definedName>
    <definedName name="_D001610">'Form 7 2 of 2'!$I$20</definedName>
    <definedName name="_D001611">'Form 7 2 of 2'!$I$21</definedName>
    <definedName name="_D001612">'Form 7 2 of 2'!$I$22</definedName>
    <definedName name="_D001613">'Form 7 2 of 2'!$I$23</definedName>
    <definedName name="_D001614">'Form 7 2 of 2'!$I$24</definedName>
    <definedName name="_D001615">'Form 7 2 of 2'!$I$25</definedName>
    <definedName name="_D001616">'Form 7 2 of 2'!$I$26</definedName>
    <definedName name="_D001617">'Form 7 2 of 2'!$I$27</definedName>
    <definedName name="_D001618">'Form 7 2 of 2'!$I$28</definedName>
    <definedName name="_D001620">'Form 7 2 of 2'!$I$29</definedName>
    <definedName name="_D001621">'Form 7 2 of 2'!$J$15</definedName>
    <definedName name="_D001622">'Form 7 2 of 2'!$K$15</definedName>
    <definedName name="_D001623">'Form 7 2 of 2'!$J$16</definedName>
    <definedName name="_D001624">'Form 7 2 of 2'!$K$16</definedName>
    <definedName name="_D001625">'Form 7 2 of 2'!$J$17</definedName>
    <definedName name="_D001626">'Form 7 2 of 2'!$K$17</definedName>
    <definedName name="_D001627">'Form 7 2 of 2'!$J$18</definedName>
    <definedName name="_D001628">'Form 7 2 of 2'!$K$18</definedName>
    <definedName name="_D001629">'Form 7 2 of 2'!$J$19</definedName>
    <definedName name="_D001630">'Form 7 2 of 2'!$K$19</definedName>
    <definedName name="_D001631">'Form 7 2 of 2'!$J$20</definedName>
    <definedName name="_D001632">'Form 7 2 of 2'!$K$20</definedName>
    <definedName name="_D001633">'Form 7 2 of 2'!$J$21</definedName>
    <definedName name="_D001634">'Form 7 2 of 2'!$K$21</definedName>
    <definedName name="_D001635">'Form 7 2 of 2'!$J$22</definedName>
    <definedName name="_D001636">'Form 7 2 of 2'!$K$22</definedName>
    <definedName name="_D001637">'Form 7 2 of 2'!$J$23</definedName>
    <definedName name="_D001638">'Form 7 2 of 2'!$K$23</definedName>
    <definedName name="_D001639">'Form 7 2 of 2'!$J$24</definedName>
    <definedName name="_D001640">'Form 7 2 of 2'!$K$24</definedName>
    <definedName name="_D001641">'Form 7 2 of 2'!$J$25</definedName>
    <definedName name="_D001642">'Form 7 2 of 2'!$K$25</definedName>
    <definedName name="_D001643">'Form 7 2 of 2'!$J$26</definedName>
    <definedName name="_D001644">'Form 7 2 of 2'!$K$26</definedName>
    <definedName name="_D001645">'Form 7 2 of 2'!$J$27</definedName>
    <definedName name="_D001646">'Form 7 2 of 2'!$K$27</definedName>
    <definedName name="_D001647">'Form 7 2 of 2'!$J$28</definedName>
    <definedName name="_D001648">'Form 7 2 of 2'!$K$28</definedName>
    <definedName name="_D001651">'Form 7 2 of 2'!$J$29</definedName>
    <definedName name="_D001652">'Form 7 2 of 2'!$K$29</definedName>
    <definedName name="_D001653">'Form 7 2 of 2'!$B$41</definedName>
    <definedName name="_D001654">'Form 7 2 of 2'!$C$41</definedName>
    <definedName name="_D001655">'Form 7 2 of 2'!$B$42</definedName>
    <definedName name="_D001656">'Form 7 2 of 2'!$C$42</definedName>
    <definedName name="_D001659">'Form 7 2 of 2'!$B$43</definedName>
    <definedName name="_D001660">'Form 7 2 of 2'!$C$43</definedName>
    <definedName name="_D001661">'Form 7 2 of 2'!$B$44</definedName>
    <definedName name="_D001662">'Form 7 2 of 2'!$C$44</definedName>
    <definedName name="_D001663">'Form 7 2 of 2'!$B$45</definedName>
    <definedName name="_D001664">'Form 7 2 of 2'!$C$45</definedName>
    <definedName name="_D001665">'Form 7 2 of 2'!$D$41</definedName>
    <definedName name="_D001666">'Form 7 2 of 2'!$D$42</definedName>
    <definedName name="_D001668">'Form 7 2 of 2'!$D$43</definedName>
    <definedName name="_D001669">'Form 7 2 of 2'!$D$44</definedName>
    <definedName name="_D001670">'Form 7 2 of 2'!$D$45</definedName>
    <definedName name="_D001671">'Form 7 2 of 2'!$E$41</definedName>
    <definedName name="_D001672">'Form 7 2 of 2'!$F$41</definedName>
    <definedName name="_D001673">'Form 7 2 of 2'!$G$41</definedName>
    <definedName name="_D001674">'Form 7 2 of 2'!$H$41</definedName>
    <definedName name="_D001675">'Form 7 2 of 2'!$E$42</definedName>
    <definedName name="_D001676">'Form 7 2 of 2'!$F$42</definedName>
    <definedName name="_D001677">'Form 7 2 of 2'!$G$42</definedName>
    <definedName name="_D001678">'Form 7 2 of 2'!$H$42</definedName>
    <definedName name="_D001683">'Form 7 2 of 2'!$E$43</definedName>
    <definedName name="_D001684">'Form 7 2 of 2'!$F$43</definedName>
    <definedName name="_D001685">'Form 7 2 of 2'!$G$43</definedName>
    <definedName name="_D001686">'Form 7 2 of 2'!$H$43</definedName>
    <definedName name="_D001687">'Form 7 2 of 2'!$E$44</definedName>
    <definedName name="_D001688">'Form 7 2 of 2'!$F$44</definedName>
    <definedName name="_D001689">'Form 7 2 of 2'!$G$44</definedName>
    <definedName name="_D001690">'Form 7 2 of 2'!$H$44</definedName>
    <definedName name="_D001691">'Form 7 2 of 2'!$E$45</definedName>
    <definedName name="_D001692">'Form 7 2 of 2'!$F$45</definedName>
    <definedName name="_D001693">'Form 7 2 of 2'!$G$45</definedName>
    <definedName name="_D001694">'Form 7 2 of 2'!$H$45</definedName>
    <definedName name="_D001695">'Form 7 2 of 2'!$I$41</definedName>
    <definedName name="_D001696">'Form 7 2 of 2'!$I$42</definedName>
    <definedName name="_D001698">'Form 7 2 of 2'!$I$43</definedName>
    <definedName name="_D001699">'Form 7 2 of 2'!$I$44</definedName>
    <definedName name="_D001700">'Form 7 2 of 2'!$I$45</definedName>
    <definedName name="_D001701">'Form 7 2 of 2'!$J$41</definedName>
    <definedName name="_D001702">'Form 7 2 of 2'!$K$41</definedName>
    <definedName name="_D001703">'Form 7 2 of 2'!$J$42</definedName>
    <definedName name="_D001704">'Form 7 2 of 2'!$K$42</definedName>
    <definedName name="_D001707">'Form 7 2 of 2'!$J$43</definedName>
    <definedName name="_D001708">'Form 7 2 of 2'!$K$43</definedName>
    <definedName name="_D001709">'Form 7 2 of 2'!$J$44</definedName>
    <definedName name="_D001710">'Form 7 2 of 2'!$K$44</definedName>
    <definedName name="_D001711">'Form 7 2 of 2'!$J$45</definedName>
    <definedName name="_D001712">'Form 7 2 of 2'!$K$45</definedName>
    <definedName name="_D001713">'Form 7 2 of 2'!$J$49</definedName>
    <definedName name="_D001714">'Form 7 2 of 2'!$K$49</definedName>
    <definedName name="_D001715">'Form 7 2 of 2'!$E$49</definedName>
    <definedName name="_D001716">'Form 7 2 of 2'!$F$49</definedName>
    <definedName name="_D001717">'Form 7 2 of 2'!$G$49</definedName>
    <definedName name="_D001718">'Form 7 2 of 2'!$H$49</definedName>
    <definedName name="_D001724">'Form 8-1'!$F$16</definedName>
    <definedName name="_D001728">'Form 8-1'!$B$24</definedName>
    <definedName name="_D001729">'Form 8-1'!$C$24</definedName>
    <definedName name="_D001730">'Form 8-1'!$D$24</definedName>
    <definedName name="_D001731">'Form 8-1'!$B$25</definedName>
    <definedName name="_D001732">'Form 8-1'!$C$25</definedName>
    <definedName name="_D001733">'Form 8-1'!$D$25</definedName>
    <definedName name="_D001734">'Form 8-1'!$B$26</definedName>
    <definedName name="_D001735">'Form 8-1'!$C$26</definedName>
    <definedName name="_D001736">'Form 8-1'!$D$26</definedName>
    <definedName name="_D001737">'Form 8-1'!$B$27</definedName>
    <definedName name="_D001738">'Form 8-1'!$C$27</definedName>
    <definedName name="_D001739">'Form 8-1'!$D$27</definedName>
    <definedName name="_D001740">'Form 8-1'!$B$28</definedName>
    <definedName name="_D001741">'Form 8-1'!$C$28</definedName>
    <definedName name="_D001742">'Form 8-1'!$D$28</definedName>
    <definedName name="_D001743">'Form 8-1'!$B$29</definedName>
    <definedName name="_D001744">'Form 8-1'!$C$29</definedName>
    <definedName name="_D001745">'Form 8-1'!$D$29</definedName>
    <definedName name="_D001746">'Form 8-1'!$B$30</definedName>
    <definedName name="_D001747">'Form 8-1'!$C$30</definedName>
    <definedName name="_D001748">'Form 8-1'!$D$30</definedName>
    <definedName name="_D001749">'Form 8-1'!$B$31</definedName>
    <definedName name="_D001750">'Form 8-1'!$C$31</definedName>
    <definedName name="_D001751">'Form 8-1'!$D$31</definedName>
    <definedName name="_D001752">'Form 8-1'!$B$32</definedName>
    <definedName name="_D001753">'Form 8-1'!$C$32</definedName>
    <definedName name="_D001754">'Form 8-1'!$D$32</definedName>
    <definedName name="_D001755">'Form 8-1'!$B$33</definedName>
    <definedName name="_D001756">'Form 8-1'!$C$33</definedName>
    <definedName name="_D001757">'Form 8-1'!$D$33</definedName>
    <definedName name="_D001758">'Form 8-1'!$B$34</definedName>
    <definedName name="_D001759">'Form 8-1'!$C$34</definedName>
    <definedName name="_D001760">'Form 8-1'!$D$34</definedName>
    <definedName name="_D001761">'Form 8-1'!$B$35</definedName>
    <definedName name="_D001762">'Form 8-1'!$C$35</definedName>
    <definedName name="_D001763">'Form 8-1'!$D$35</definedName>
    <definedName name="_D001764">'Form 8-1'!$B$36</definedName>
    <definedName name="_D001765">'Form 8-1'!$C$36</definedName>
    <definedName name="_D001766">'Form 8-1'!$D$36</definedName>
    <definedName name="_D001767">'Form 8-1'!$B$37</definedName>
    <definedName name="_D001768">'Form 8-1'!$C$37</definedName>
    <definedName name="_D001769">'Form 8-1'!$D$37</definedName>
    <definedName name="_D001770">'Form 8-1'!$B$38</definedName>
    <definedName name="_D001771">'Form 8-1'!$C$38</definedName>
    <definedName name="_D001772">'Form 8-1'!$D$38</definedName>
    <definedName name="_D001773">'Form 8-1'!$B$39</definedName>
    <definedName name="_D001774">'Form 8-1'!$C$39</definedName>
    <definedName name="_D001775">'Form 8-1'!$D$39</definedName>
    <definedName name="_D001776">'Form 8-1'!$B$40</definedName>
    <definedName name="_D001777">'Form 8-1'!$C$40</definedName>
    <definedName name="_D001778">'Form 8-1'!$D$40</definedName>
    <definedName name="_D001779">'Form 8-1'!$B$41</definedName>
    <definedName name="_D001780">'Form 8-1'!$C$41</definedName>
    <definedName name="_D001781">'Form 8-1'!$D$41</definedName>
    <definedName name="_D001782">'Form 8-1'!$B$42</definedName>
    <definedName name="_D001783">'Form 8-1'!$C$42</definedName>
    <definedName name="_D001784">'Form 8-1'!$D$42</definedName>
    <definedName name="_D001785">'Form 8-1'!$B$43</definedName>
    <definedName name="_D001786">'Form 8-1'!$C$43</definedName>
    <definedName name="_D001787">'Form 8-1'!$D$43</definedName>
    <definedName name="_D001788">'Form 8-1'!$G$24</definedName>
    <definedName name="_D001789">'Form 8-1'!$G$25</definedName>
    <definedName name="_D001790">'Form 8-1'!$G$26</definedName>
    <definedName name="_D001791">'Form 8-1'!$G$27</definedName>
    <definedName name="_D001792">'Form 8-1'!$G$28</definedName>
    <definedName name="_D001793">'Form 8-1'!$G$29</definedName>
    <definedName name="_D001794">'Form 8-1'!$G$30</definedName>
    <definedName name="_D001795">'Form 8-1'!$G$31</definedName>
    <definedName name="_D001796">'Form 8-1'!$G$32</definedName>
    <definedName name="_D001797">'Form 8-1'!$G$33</definedName>
    <definedName name="_D001798">'Form 8-1'!$G$34</definedName>
    <definedName name="_D001799">'Form 8-1'!$G$35</definedName>
    <definedName name="_D001800">'Form 8-1'!$G$36</definedName>
    <definedName name="_D001801">'Form 8-1'!$G$37</definedName>
    <definedName name="_D001802">'Form 8-1'!$G$38</definedName>
    <definedName name="_D001803">'Form 8-1'!$G$39</definedName>
    <definedName name="_D001804">'Form 8-1'!$G$40</definedName>
    <definedName name="_D001805">'Form 8-1'!$G$41</definedName>
    <definedName name="_D001806">'Form 8-1'!$G$42</definedName>
    <definedName name="_D001807">'Form 8-1'!$G$43</definedName>
    <definedName name="_D001808">'Form 8-1'!$H$24</definedName>
    <definedName name="_D001809">'Form 8-1'!$H$25</definedName>
    <definedName name="_D001810">'Form 8-1'!$H$26</definedName>
    <definedName name="_D001811">'Form 8-1'!$H$27</definedName>
    <definedName name="_D001812">'Form 8-1'!$H$28</definedName>
    <definedName name="_D001813">'Form 8-1'!$H$29</definedName>
    <definedName name="_D001814">'Form 8-1'!$H$30</definedName>
    <definedName name="_D001815">'Form 8-1'!$H$31</definedName>
    <definedName name="_D001816">'Form 8-1'!$H$32</definedName>
    <definedName name="_D001817">'Form 8-1'!$H$33</definedName>
    <definedName name="_D001818">'Form 8-1'!$H$34</definedName>
    <definedName name="_D001819">'Form 8-1'!$H$35</definedName>
    <definedName name="_D001820">'Form 8-1'!$H$36</definedName>
    <definedName name="_D001821">'Form 8-1'!$H$37</definedName>
    <definedName name="_D001822">'Form 8-1'!$H$38</definedName>
    <definedName name="_D001823">'Form 8-1'!$H$39</definedName>
    <definedName name="_D001824">'Form 8-1'!$H$40</definedName>
    <definedName name="_D001825">'Form 8-1'!$H$41</definedName>
    <definedName name="_D001826">'Form 8-1'!$H$42</definedName>
    <definedName name="_D001827">'Form 8-1'!$H$43</definedName>
    <definedName name="_D001828">'Form 8-1'!$I$24</definedName>
    <definedName name="_D001829">'Form 8-1'!$I$25</definedName>
    <definedName name="_D001830">'Form 8-1'!$I$26</definedName>
    <definedName name="_D001831">'Form 8-1'!$I$27</definedName>
    <definedName name="_D001832">'Form 8-1'!$I$28</definedName>
    <definedName name="_D001833">'Form 8-1'!$I$29</definedName>
    <definedName name="_D001834">'Form 8-1'!$I$30</definedName>
    <definedName name="_D001835">'Form 8-1'!$I$31</definedName>
    <definedName name="_D001836">'Form 8-1'!$I$32</definedName>
    <definedName name="_D001837">'Form 8-1'!$I$33</definedName>
    <definedName name="_D001838">'Form 8-1'!$I$34</definedName>
    <definedName name="_D001839">'Form 8-1'!$I$35</definedName>
    <definedName name="_D001840">'Form 8-1'!$I$36</definedName>
    <definedName name="_D001841">'Form 8-1'!$I$37</definedName>
    <definedName name="_D001842">'Form 8-1'!$I$38</definedName>
    <definedName name="_D001843">'Form 8-1'!$I$39</definedName>
    <definedName name="_D001844">'Form 8-1'!$I$40</definedName>
    <definedName name="_D001845">'Form 8-1'!$I$41</definedName>
    <definedName name="_D001846">'Form 8-1'!$I$42</definedName>
    <definedName name="_D001847">'Form 8-1'!$I$43</definedName>
    <definedName name="_D001851">'Form 8-1'!$B$50</definedName>
    <definedName name="_D001852">'Form 8-1'!$D$50</definedName>
    <definedName name="_D001853">'Form 8-1'!$B$51</definedName>
    <definedName name="_D001854">'Form 8-1'!$D$51</definedName>
    <definedName name="_D001855">'Form 8-1'!$B$52</definedName>
    <definedName name="_D001856">'Form 8-1'!$D$52</definedName>
    <definedName name="_D001857">'Form 8-1'!$B$53</definedName>
    <definedName name="_D001858">'Form 8-1'!$D$53</definedName>
    <definedName name="_D001859">'Form 8-1'!$B$54</definedName>
    <definedName name="_D001860">'Form 8-1'!$D$54</definedName>
    <definedName name="_D001861">'Form 8-1'!$B$55</definedName>
    <definedName name="_D001862">'Form 8-1'!$D$55</definedName>
    <definedName name="_D001863">'Form 8-1'!$B$56</definedName>
    <definedName name="_D001864">'Form 8-1'!$D$56</definedName>
    <definedName name="_D001865">'Form 8-1'!$B$57</definedName>
    <definedName name="_D001866">'Form 8-1'!$D$57</definedName>
    <definedName name="_D001867">'Form 8-1'!$I$50</definedName>
    <definedName name="_D001868">'Form 8-1'!$I$51</definedName>
    <definedName name="_D001869">'Form 8-1'!$I$52</definedName>
    <definedName name="_D001870">'Form 8-1'!$I$53</definedName>
    <definedName name="_D001871">'Form 8-1'!$I$54</definedName>
    <definedName name="_D001872">'Form 8-1'!$I$55</definedName>
    <definedName name="_D001873">'Form 8-1'!$I$56</definedName>
    <definedName name="_D001874">'Form 8-1'!$I$57</definedName>
    <definedName name="_D001878">'Form 8-2'!$F$16</definedName>
    <definedName name="_D001882">'Form 8-2'!$B$24</definedName>
    <definedName name="_D001883">'Form 8-2'!$C$24</definedName>
    <definedName name="_D001884">'Form 8-2'!$D$24</definedName>
    <definedName name="_D001885">'Form 8-2'!$B$25</definedName>
    <definedName name="_D001886">'Form 8-2'!$C$25</definedName>
    <definedName name="_D001887">'Form 8-2'!$D$25</definedName>
    <definedName name="_D001888">'Form 8-2'!$B$26</definedName>
    <definedName name="_D001889">'Form 8-2'!$C$26</definedName>
    <definedName name="_D001890">'Form 8-2'!$D$26</definedName>
    <definedName name="_D001891">'Form 8-2'!$B$27</definedName>
    <definedName name="_D001892">'Form 8-2'!$C$27</definedName>
    <definedName name="_D001893">'Form 8-2'!$D$27</definedName>
    <definedName name="_D001894">'Form 8-2'!$B$28</definedName>
    <definedName name="_D001895">'Form 8-2'!$C$28</definedName>
    <definedName name="_D001896">'Form 8-2'!$D$28</definedName>
    <definedName name="_D001897">'Form 8-2'!$B$29</definedName>
    <definedName name="_D001898">'Form 8-2'!$C$29</definedName>
    <definedName name="_D001899">'Form 8-2'!$D$29</definedName>
    <definedName name="_D001900">'Form 8-2'!$B$30</definedName>
    <definedName name="_D001901">'Form 8-2'!$C$30</definedName>
    <definedName name="_D001902">'Form 8-2'!$D$30</definedName>
    <definedName name="_D001903">'Form 8-2'!$B$31</definedName>
    <definedName name="_D001904">'Form 8-2'!$C$31</definedName>
    <definedName name="_D001905">'Form 8-2'!$D$31</definedName>
    <definedName name="_D001906">'Form 8-2'!$B$32</definedName>
    <definedName name="_D001907">'Form 8-2'!$C$32</definedName>
    <definedName name="_D001908">'Form 8-2'!$D$32</definedName>
    <definedName name="_D001909">'Form 8-2'!$B$33</definedName>
    <definedName name="_D001910">'Form 8-2'!$C$33</definedName>
    <definedName name="_D001911">'Form 8-2'!$D$33</definedName>
    <definedName name="_D001912">'Form 8-2'!$B$34</definedName>
    <definedName name="_D001913">'Form 8-2'!$C$34</definedName>
    <definedName name="_D001914">'Form 8-2'!$D$34</definedName>
    <definedName name="_D001915">'Form 8-2'!$B$35</definedName>
    <definedName name="_D001916">'Form 8-2'!$C$35</definedName>
    <definedName name="_D001917">'Form 8-2'!$D$35</definedName>
    <definedName name="_D001918">'Form 8-2'!$B$36</definedName>
    <definedName name="_D001919">'Form 8-2'!$C$36</definedName>
    <definedName name="_D001920">'Form 8-2'!$D$36</definedName>
    <definedName name="_D001921">'Form 8-2'!$B$37</definedName>
    <definedName name="_D001922">'Form 8-2'!$C$37</definedName>
    <definedName name="_D001923">'Form 8-2'!$D$37</definedName>
    <definedName name="_D001924">'Form 8-2'!$B$38</definedName>
    <definedName name="_D001925">'Form 8-2'!$C$38</definedName>
    <definedName name="_D001926">'Form 8-2'!$D$38</definedName>
    <definedName name="_D001927">'Form 8-2'!$B$39</definedName>
    <definedName name="_D001928">'Form 8-2'!$C$39</definedName>
    <definedName name="_D001929">'Form 8-2'!$D$39</definedName>
    <definedName name="_D001930">'Form 8-2'!$B$40</definedName>
    <definedName name="_D001931">'Form 8-2'!$C$40</definedName>
    <definedName name="_D001932">'Form 8-2'!$D$40</definedName>
    <definedName name="_D001933">'Form 8-2'!$B$41</definedName>
    <definedName name="_D001934">'Form 8-2'!$C$41</definedName>
    <definedName name="_D001935">'Form 8-2'!$D$41</definedName>
    <definedName name="_D001936">'Form 8-2'!$B$42</definedName>
    <definedName name="_D001937">'Form 8-2'!$C$42</definedName>
    <definedName name="_D001938">'Form 8-2'!$D$42</definedName>
    <definedName name="_D001939">'Form 8-2'!$B$43</definedName>
    <definedName name="_D001940">'Form 8-2'!$C$43</definedName>
    <definedName name="_D001941">'Form 8-2'!$D$43</definedName>
    <definedName name="_D001942">'Form 8-2'!$G$24</definedName>
    <definedName name="_D001943">'Form 8-2'!$H$24</definedName>
    <definedName name="_D001944">'Form 8-2'!$G$25</definedName>
    <definedName name="_D001945">'Form 8-2'!$H$25</definedName>
    <definedName name="_D001946">'Form 8-2'!$G$26</definedName>
    <definedName name="_D001947">'Form 8-2'!$H$26</definedName>
    <definedName name="_D001948">'Form 8-2'!$G$27</definedName>
    <definedName name="_D001949">'Form 8-2'!$H$27</definedName>
    <definedName name="_D001950">'Form 8-2'!$G$28</definedName>
    <definedName name="_D001951">'Form 8-2'!$H$28</definedName>
    <definedName name="_D001952">'Form 8-2'!$G$29</definedName>
    <definedName name="_D001953">'Form 8-2'!$H$29</definedName>
    <definedName name="_D001954">'Form 8-2'!$G$30</definedName>
    <definedName name="_D001955">'Form 8-2'!$H$30</definedName>
    <definedName name="_D001956">'Form 8-2'!$G$31</definedName>
    <definedName name="_D001957">'Form 8-2'!$H$31</definedName>
    <definedName name="_D001958">'Form 8-2'!$G$32</definedName>
    <definedName name="_D001959">'Form 8-2'!$H$32</definedName>
    <definedName name="_D001960">'Form 8-2'!$G$33</definedName>
    <definedName name="_D001961">'Form 8-2'!$H$33</definedName>
    <definedName name="_D001962">'Form 8-2'!$G$34</definedName>
    <definedName name="_D001963">'Form 8-2'!$H$34</definedName>
    <definedName name="_D001964">'Form 8-2'!$G$35</definedName>
    <definedName name="_D001965">'Form 8-2'!$H$35</definedName>
    <definedName name="_D001966">'Form 8-2'!$G$36</definedName>
    <definedName name="_D001967">'Form 8-2'!$H$36</definedName>
    <definedName name="_D001968">'Form 8-2'!$G$37</definedName>
    <definedName name="_D001969">'Form 8-2'!$H$37</definedName>
    <definedName name="_D001970">'Form 8-2'!$G$38</definedName>
    <definedName name="_D001971">'Form 8-2'!$H$38</definedName>
    <definedName name="_D001972">'Form 8-2'!$G$39</definedName>
    <definedName name="_D001973">'Form 8-2'!$H$39</definedName>
    <definedName name="_D001974">'Form 8-2'!$G$40</definedName>
    <definedName name="_D001975">'Form 8-2'!$H$40</definedName>
    <definedName name="_D001976">'Form 8-2'!$G$41</definedName>
    <definedName name="_D001977">'Form 8-2'!$H$41</definedName>
    <definedName name="_D001978">'Form 8-2'!$G$42</definedName>
    <definedName name="_D001979">'Form 8-2'!$H$42</definedName>
    <definedName name="_D001980">'Form 8-2'!$G$43</definedName>
    <definedName name="_D001981">'Form 8-2'!$H$43</definedName>
    <definedName name="_D001982">'Form 8-2'!$I$24</definedName>
    <definedName name="_D001983">'Form 8-2'!$I$25</definedName>
    <definedName name="_D001984">'Form 8-2'!$I$26</definedName>
    <definedName name="_D001985">'Form 8-2'!$I$27</definedName>
    <definedName name="_D001986">'Form 8-2'!$I$28</definedName>
    <definedName name="_D001987">'Form 8-2'!$I$29</definedName>
    <definedName name="_D001988">'Form 8-2'!$I$30</definedName>
    <definedName name="_D001989">'Form 8-2'!$I$31</definedName>
    <definedName name="_D001990">'Form 8-2'!$I$32</definedName>
    <definedName name="_D001991">'Form 8-2'!$I$33</definedName>
    <definedName name="_D001992">'Form 8-2'!$I$34</definedName>
    <definedName name="_D001993">'Form 8-2'!$I$35</definedName>
    <definedName name="_D001994">'Form 8-2'!$I$36</definedName>
    <definedName name="_D001995">'Form 8-2'!$I$37</definedName>
    <definedName name="_D001996">'Form 8-2'!$I$38</definedName>
    <definedName name="_D001997">'Form 8-2'!$I$39</definedName>
    <definedName name="_D001998">'Form 8-2'!$I$40</definedName>
    <definedName name="_D001999">'Form 8-2'!$I$41</definedName>
    <definedName name="_D002000">'Form 8-2'!$I$42</definedName>
    <definedName name="_D002001">'Form 8-2'!$I$43</definedName>
    <definedName name="_D002005">'Form 8-2'!$B$50</definedName>
    <definedName name="_D002006">'Form 8-2'!$D$50</definedName>
    <definedName name="_D002007">'Form 8-2'!$B$51</definedName>
    <definedName name="_D002008">'Form 8-2'!$D$51</definedName>
    <definedName name="_D002009">'Form 8-2'!$B$52</definedName>
    <definedName name="_D002010">'Form 8-2'!$D$52</definedName>
    <definedName name="_D002011">'Form 8-2'!$B$53</definedName>
    <definedName name="_D002012">'Form 8-2'!$D$53</definedName>
    <definedName name="_D002013">'Form 8-2'!$B$54</definedName>
    <definedName name="_D002014">'Form 8-2'!$D$54</definedName>
    <definedName name="_D002015">'Form 8-2'!$B$55</definedName>
    <definedName name="_D002016">'Form 8-2'!$D$55</definedName>
    <definedName name="_D002017">'Form 8-2'!$B$56</definedName>
    <definedName name="_D002018">'Form 8-2'!$D$56</definedName>
    <definedName name="_D002019">'Form 8-2'!$B$57</definedName>
    <definedName name="_D002020">'Form 8-2'!$D$57</definedName>
    <definedName name="_D002021">'Form 8-2'!$I$50</definedName>
    <definedName name="_D002022">'Form 8-2'!$I$51</definedName>
    <definedName name="_D002023">'Form 8-2'!$I$52</definedName>
    <definedName name="_D002024">'Form 8-2'!$I$53</definedName>
    <definedName name="_D002025">'Form 8-2'!$I$54</definedName>
    <definedName name="_D002026">'Form 8-2'!$I$55</definedName>
    <definedName name="_D002027">'Form 8-2'!$I$56</definedName>
    <definedName name="_D002028">'Form 8-2'!$I$57</definedName>
    <definedName name="_D002032">'Form 9'!$B$15</definedName>
    <definedName name="_D002033">'Form 9'!$C$15</definedName>
    <definedName name="_D002034">'Form 9'!$D$15</definedName>
    <definedName name="_D002035">'Form 9'!$E$15</definedName>
    <definedName name="_D002036">'Form 9'!$F$15</definedName>
    <definedName name="_D002037">'Form 9'!$G$15</definedName>
    <definedName name="_D002038">'Form 9'!$I$15</definedName>
    <definedName name="_D002039">'Form 9'!$B$16</definedName>
    <definedName name="_D002040">'Form 9'!$C$16</definedName>
    <definedName name="_D002041">'Form 9'!$D$16</definedName>
    <definedName name="_D002042">'Form 9'!$E$16</definedName>
    <definedName name="_D002043">'Form 9'!$F$16</definedName>
    <definedName name="_D002044">'Form 9'!$G$16</definedName>
    <definedName name="_D002045">'Form 9'!$I$16</definedName>
    <definedName name="_D002046">'Form 9'!$B$17</definedName>
    <definedName name="_D002047">'Form 9'!$C$17</definedName>
    <definedName name="_D002048">'Form 9'!$D$17</definedName>
    <definedName name="_D002049">'Form 9'!$E$17</definedName>
    <definedName name="_D002050">'Form 9'!$F$17</definedName>
    <definedName name="_D002051">'Form 9'!$G$17</definedName>
    <definedName name="_D002052">'Form 9'!$I$17</definedName>
    <definedName name="_D002053">'Form 9'!$B$18</definedName>
    <definedName name="_D002054">'Form 9'!$C$18</definedName>
    <definedName name="_D002055">'Form 9'!$D$18</definedName>
    <definedName name="_D002056">'Form 9'!$E$18</definedName>
    <definedName name="_D002057">'Form 9'!$F$18</definedName>
    <definedName name="_D002058">'Form 9'!$G$18</definedName>
    <definedName name="_D002059">'Form 9'!$I$18</definedName>
    <definedName name="_D002060">'Form 9'!$B$19</definedName>
    <definedName name="_D002061">'Form 9'!$C$19</definedName>
    <definedName name="_D002062">'Form 9'!$D$19</definedName>
    <definedName name="_D002063">'Form 9'!$E$19</definedName>
    <definedName name="_D002064">'Form 9'!$F$19</definedName>
    <definedName name="_D002065">'Form 9'!$G$19</definedName>
    <definedName name="_D002066">'Form 9'!$I$19</definedName>
    <definedName name="_D002067">'Form 9'!$B$20</definedName>
    <definedName name="_D002068">'Form 9'!$C$20</definedName>
    <definedName name="_D002069">'Form 9'!$D$20</definedName>
    <definedName name="_D002070">'Form 9'!$E$20</definedName>
    <definedName name="_D002071">'Form 9'!$F$20</definedName>
    <definedName name="_D002072">'Form 9'!$G$20</definedName>
    <definedName name="_D002073">'Form 9'!$I$20</definedName>
    <definedName name="_D002074">'Form 9'!$B$21</definedName>
    <definedName name="_D002075">'Form 9'!$C$21</definedName>
    <definedName name="_D002076">'Form 9'!$D$21</definedName>
    <definedName name="_D002077">'Form 9'!$E$21</definedName>
    <definedName name="_D002078">'Form 9'!$F$21</definedName>
    <definedName name="_D002079">'Form 9'!$G$21</definedName>
    <definedName name="_D002080">'Form 9'!$I$21</definedName>
    <definedName name="_D002081">'Form 9'!$J$15</definedName>
    <definedName name="_D002082">'Form 9'!$J$16</definedName>
    <definedName name="_D002083">'Form 9'!$J$17</definedName>
    <definedName name="_D002084">'Form 9'!$J$18</definedName>
    <definedName name="_D002085">'Form 9'!$J$19</definedName>
    <definedName name="_D002086">'Form 9'!$J$20</definedName>
    <definedName name="_D002087">'Form 9'!$J$21</definedName>
    <definedName name="_D002088">'Form 9'!$K$15</definedName>
    <definedName name="_D002089">'Form 9'!$L$15</definedName>
    <definedName name="_D002090">'Form 9'!$K$16</definedName>
    <definedName name="_D002091">'Form 9'!$L$16</definedName>
    <definedName name="_D002092">'Form 9'!$K$17</definedName>
    <definedName name="_D002093">'Form 9'!$L$17</definedName>
    <definedName name="_D002094">'Form 9'!$K$18</definedName>
    <definedName name="_D002095">'Form 9'!$L$18</definedName>
    <definedName name="_D002096">'Form 9'!$K$19</definedName>
    <definedName name="_D002097">'Form 9'!$L$19</definedName>
    <definedName name="_D002098">'Form 9'!$K$20</definedName>
    <definedName name="_D002099">'Form 9'!$L$20</definedName>
    <definedName name="_D002100">'Form 9'!$K$21</definedName>
    <definedName name="_D002101">'Form 9'!$L$21</definedName>
    <definedName name="_D002102">'Form 9'!$K$22</definedName>
    <definedName name="_D002103">'Form 9'!$L$22</definedName>
    <definedName name="_D002104">'Form 9'!$M$15</definedName>
    <definedName name="_D002105">'Form 9'!$N$15</definedName>
    <definedName name="_D002106">'Form 9'!$M$16</definedName>
    <definedName name="_D002107">'Form 9'!$N$16</definedName>
    <definedName name="_D002108">'Form 9'!$M$17</definedName>
    <definedName name="_D002109">'Form 9'!$N$17</definedName>
    <definedName name="_D002110">'Form 9'!$M$18</definedName>
    <definedName name="_D002111">'Form 9'!$N$18</definedName>
    <definedName name="_D002112">'Form 9'!$M$19</definedName>
    <definedName name="_D002113">'Form 9'!$N$19</definedName>
    <definedName name="_D002114">'Form 9'!$M$20</definedName>
    <definedName name="_D002115">'Form 9'!$N$20</definedName>
    <definedName name="_D002116">'Form 9'!$M$21</definedName>
    <definedName name="_D002117">'Form 9'!$N$21</definedName>
    <definedName name="_D002118">'Form 9'!$M$22</definedName>
    <definedName name="_D002119">'Form 9'!$N$22</definedName>
    <definedName name="_D002120">'Form 9'!$B$25</definedName>
    <definedName name="_D002121">'Form 9'!$D$25</definedName>
    <definedName name="_D002122">'Form 9'!$G$25</definedName>
    <definedName name="_D002123">'Form 9'!$J$25</definedName>
    <definedName name="_D002124">'Form 9'!$B$26</definedName>
    <definedName name="_D002125">'Form 9'!$D$26</definedName>
    <definedName name="_D002126">'Form 9'!$G$26</definedName>
    <definedName name="_D002127">'Form 9'!$J$26</definedName>
    <definedName name="_D002128">'Form 9'!$B$27</definedName>
    <definedName name="_D002129">'Form 9'!$D$27</definedName>
    <definedName name="_D002130">'Form 9'!$G$27</definedName>
    <definedName name="_D002131">'Form 9'!$J$27</definedName>
    <definedName name="_D002132">'Form 9'!$B$28</definedName>
    <definedName name="_D002133">'Form 9'!$D$28</definedName>
    <definedName name="_D002134">'Form 9'!$G$28</definedName>
    <definedName name="_D002135">'Form 9'!$J$28</definedName>
    <definedName name="_D002136">'Form 9'!$B$29</definedName>
    <definedName name="_D002137">'Form 9'!$D$29</definedName>
    <definedName name="_D002138">'Form 9'!$G$29</definedName>
    <definedName name="_D002139">'Form 9'!$J$29</definedName>
    <definedName name="_D002140">'Form 9'!$B$30</definedName>
    <definedName name="_D002141">'Form 9'!$D$30</definedName>
    <definedName name="_D002142">'Form 9'!$G$30</definedName>
    <definedName name="_D002143">'Form 9'!$J$30</definedName>
    <definedName name="_D002144">'Form 9'!$B$31</definedName>
    <definedName name="_D002145">'Form 9'!$D$31</definedName>
    <definedName name="_D002146">'Form 9'!$G$31</definedName>
    <definedName name="_D002147">'Form 9'!$J$31</definedName>
    <definedName name="_D002148">'Form 9'!$B$32</definedName>
    <definedName name="_D002149">'Form 9'!$D$32</definedName>
    <definedName name="_D002150">'Form 9'!$G$32</definedName>
    <definedName name="_D002151">'Form 9'!$J$32</definedName>
    <definedName name="_D002152">'Form 9'!$N$25</definedName>
    <definedName name="_D002153">'Form 9'!$N$26</definedName>
    <definedName name="_D002154">'Form 9'!$N$27</definedName>
    <definedName name="_D002155">'Form 9'!$N$28</definedName>
    <definedName name="_D002156">'Form 9'!$N$29</definedName>
    <definedName name="_D002157">'Form 9'!$N$30</definedName>
    <definedName name="_D002158">'Form 9'!$N$31</definedName>
    <definedName name="_D002159">'Form 9'!$N$32</definedName>
    <definedName name="_D002160">'Form 9'!$N$33</definedName>
    <definedName name="_D002165">'Form 10'!$F$14</definedName>
    <definedName name="_D002166">'Form 10'!$G$14</definedName>
    <definedName name="_D002167">'Form 10'!$H$14</definedName>
    <definedName name="_D002168">'Form 10'!$I$14</definedName>
    <definedName name="_D002169">'Form 10'!$F$15</definedName>
    <definedName name="_D002170">'Form 10'!$G$15</definedName>
    <definedName name="_D002171">'Form 10'!$H$15</definedName>
    <definedName name="_D002172">'Form 10'!$I$15</definedName>
    <definedName name="_D002173">'Form 10'!$F$16</definedName>
    <definedName name="_D002174">'Form 10'!$G$16</definedName>
    <definedName name="_D002175">'Form 10'!$H$16</definedName>
    <definedName name="_D002176">'Form 10'!$I$16</definedName>
    <definedName name="_D002177">'Form 10'!$F$17</definedName>
    <definedName name="_D002178">'Form 10'!$G$17</definedName>
    <definedName name="_D002179">'Form 10'!$H$17</definedName>
    <definedName name="_D002180">'Form 10'!$I$17</definedName>
    <definedName name="_D002181">'Form 10'!$F$18</definedName>
    <definedName name="_D002182">'Form 10'!$G$18</definedName>
    <definedName name="_D002183">'Form 10'!$H$18</definedName>
    <definedName name="_D002184">'Form 10'!$I$18</definedName>
    <definedName name="_D002185">'Form 10'!$F$19</definedName>
    <definedName name="_D002186">'Form 10'!$G$19</definedName>
    <definedName name="_D002187">'Form 10'!$H$19</definedName>
    <definedName name="_D002188">'Form 10'!$I$19</definedName>
    <definedName name="_D002189">'Form 10'!$F$20</definedName>
    <definedName name="_D002190">'Form 10'!$G$20</definedName>
    <definedName name="_D002191">'Form 10'!$H$20</definedName>
    <definedName name="_D002192">'Form 10'!$I$20</definedName>
    <definedName name="_D002193">'Form 10'!$F$21</definedName>
    <definedName name="_D002194">'Form 10'!$G$21</definedName>
    <definedName name="_D002195">'Form 10'!$H$21</definedName>
    <definedName name="_D002196">'Form 10'!$I$21</definedName>
    <definedName name="_D002197">'Form 10'!$F$22</definedName>
    <definedName name="_D002198">'Form 10'!$G$22</definedName>
    <definedName name="_D002199">'Form 10'!$H$22</definedName>
    <definedName name="_D002200">'Form 10'!$I$22</definedName>
    <definedName name="_D002201">'Form 10'!$F$23</definedName>
    <definedName name="_D002202">'Form 10'!$G$23</definedName>
    <definedName name="_D002203">'Form 10'!$H$23</definedName>
    <definedName name="_D002204">'Form 10'!$I$23</definedName>
    <definedName name="_D002205">'Form 10'!$F$24</definedName>
    <definedName name="_D002206">'Form 10'!$G$24</definedName>
    <definedName name="_D002207">'Form 10'!$H$24</definedName>
    <definedName name="_D002208">'Form 10'!$I$24</definedName>
    <definedName name="_D002209">'Form 10'!$F$27</definedName>
    <definedName name="_D002210">'Form 10'!$G$27</definedName>
    <definedName name="_D002211">'Form 10'!$H$27</definedName>
    <definedName name="_D002212">'Form 10'!$I$27</definedName>
    <definedName name="_D002213">'Form 10'!$F$28</definedName>
    <definedName name="_D002214">'Form 10'!$G$28</definedName>
    <definedName name="_D002215">'Form 10'!$H$28</definedName>
    <definedName name="_D002216">'Form 10'!$I$28</definedName>
    <definedName name="_D002217">'Form 10'!$F$29</definedName>
    <definedName name="_D002218">'Form 10'!$G$29</definedName>
    <definedName name="_D002219">'Form 10'!$H$29</definedName>
    <definedName name="_D002220">'Form 10'!$I$29</definedName>
    <definedName name="_D002221">'Form 10'!$F$30</definedName>
    <definedName name="_D002222">'Form 10'!$G$30</definedName>
    <definedName name="_D002223">'Form 10'!$H$30</definedName>
    <definedName name="_D002224">'Form 10'!$I$30</definedName>
    <definedName name="_D002225">'Form 10'!$F$31</definedName>
    <definedName name="_D002226">'Form 10'!$G$31</definedName>
    <definedName name="_D002227">'Form 10'!$H$31</definedName>
    <definedName name="_D002228">'Form 10'!$I$31</definedName>
    <definedName name="_D002229">'Form 10'!$F$32</definedName>
    <definedName name="_D002230">'Form 10'!$G$32</definedName>
    <definedName name="_D002231">'Form 10'!$H$32</definedName>
    <definedName name="_D002232">'Form 10'!$I$32</definedName>
    <definedName name="_D002233">'Form 10'!$F$33</definedName>
    <definedName name="_D002234">'Form 10'!$G$33</definedName>
    <definedName name="_D002235">'Form 10'!$H$33</definedName>
    <definedName name="_D002236">'Form 10'!$I$33</definedName>
    <definedName name="_D002237">'Form 10'!$F$34</definedName>
    <definedName name="_D002238">'Form 10'!$G$34</definedName>
    <definedName name="_D002239">'Form 10'!$H$34</definedName>
    <definedName name="_D002240">'Form 10'!$I$34</definedName>
    <definedName name="_D002241">'Form 10'!$F$35</definedName>
    <definedName name="_D002242">'Form 10'!$G$35</definedName>
    <definedName name="_D002243">'Form 10'!$H$35</definedName>
    <definedName name="_D002244">'Form 10'!$I$35</definedName>
    <definedName name="_D002245">'Form 10'!$F$36</definedName>
    <definedName name="_D002246">'Form 10'!$G$36</definedName>
    <definedName name="_D002247">'Form 10'!$H$36</definedName>
    <definedName name="_D002248">'Form 10'!$I$36</definedName>
    <definedName name="_D002249">'Form 10'!$F$37</definedName>
    <definedName name="_D002250">'Form 10'!$G$37</definedName>
    <definedName name="_D002251">'Form 10'!$H$37</definedName>
    <definedName name="_D002252">'Form 10'!$I$37</definedName>
    <definedName name="_D002253">'Form 10'!$F$40</definedName>
    <definedName name="_D002254">'Form 10'!$G$40</definedName>
    <definedName name="_D002255">'Form 10'!$H$40</definedName>
    <definedName name="_D002256">'Form 10'!$F$41</definedName>
    <definedName name="_D002257">'Form 10'!$G$41</definedName>
    <definedName name="_D002258">'Form 10'!$H$41</definedName>
    <definedName name="_D002259">'Form 10'!$F$42</definedName>
    <definedName name="_D002260">'Form 10'!$G$42</definedName>
    <definedName name="_D002261">'Form 10'!$H$42</definedName>
    <definedName name="_D002262">'Form 10'!$F$43</definedName>
    <definedName name="_D002263">'Form 10'!$G$43</definedName>
    <definedName name="_D002264">'Form 10'!$H$43</definedName>
    <definedName name="_D002265">'Form 10'!$F$44</definedName>
    <definedName name="_D002266">'Form 10'!$G$44</definedName>
    <definedName name="_D002267">'Form 10'!$H$44</definedName>
    <definedName name="_D002268">'Form 10'!$F$45</definedName>
    <definedName name="_D002269">'Form 10'!$G$45</definedName>
    <definedName name="_D002270">'Form 10'!$H$45</definedName>
    <definedName name="_D002271">'Form 10'!$F$46</definedName>
    <definedName name="_D002272">'Form 10'!$G$46</definedName>
    <definedName name="_D002273">'Form 10'!$H$46</definedName>
    <definedName name="_D002274">'Form 10'!$F$47</definedName>
    <definedName name="_D002275">'Form 10'!$G$47</definedName>
    <definedName name="_D002276">'Form 10'!$H$47</definedName>
    <definedName name="_D002277">'Form 10'!$F$48</definedName>
    <definedName name="_D002278">'Form 10'!$G$48</definedName>
    <definedName name="_D002279">'Form 10'!$H$48</definedName>
    <definedName name="_D002280">'Form 10'!$F$49</definedName>
    <definedName name="_D002281">'Form 10'!$G$49</definedName>
    <definedName name="_D002282">'Form 10'!$H$49</definedName>
    <definedName name="_D002283">'Form 10'!$F$50</definedName>
    <definedName name="_D002284">'Form 10'!$G$50</definedName>
    <definedName name="_D002285">'Form 10'!$H$50</definedName>
    <definedName name="_D002286">'Form 10'!$I$41</definedName>
    <definedName name="_D002287">'Form 10'!$I$42</definedName>
    <definedName name="_D002288">'Form 10'!$I$43</definedName>
    <definedName name="_D002289">'Form 10'!$I$44</definedName>
    <definedName name="_D002290">'Form 10'!$I$48</definedName>
    <definedName name="_D002291">'Form 10'!$I$49</definedName>
    <definedName name="_D002292">'Form 10'!$I$50</definedName>
    <definedName name="_D002296">'Form 11'!$H$16</definedName>
    <definedName name="_D002297">'Form 11'!$I$16</definedName>
    <definedName name="_D002298">'Form 11'!$H$17</definedName>
    <definedName name="_D002299">'Form 11'!$I$17</definedName>
    <definedName name="_D002300">'Form 11'!$H$18</definedName>
    <definedName name="_D002301">'Form 11'!$I$18</definedName>
    <definedName name="_D002302">'Form 11'!$H$19</definedName>
    <definedName name="_D002303">'Form 11'!$I$19</definedName>
    <definedName name="_D002304">'Form 11'!$H$20</definedName>
    <definedName name="_D002305">'Form 11'!$I$20</definedName>
    <definedName name="_D002306">'Form 11'!$H$21</definedName>
    <definedName name="_D002307">'Form 11'!$I$21</definedName>
    <definedName name="_D002308">'Form 11'!$H$22</definedName>
    <definedName name="_D002309">'Form 11'!$I$22</definedName>
    <definedName name="_D002310">'Form 11'!$H$23</definedName>
    <definedName name="_D002311">'Form 11'!$I$23</definedName>
    <definedName name="_D002312">'Form 11'!$H$24</definedName>
    <definedName name="_D002313">'Form 11'!$I$24</definedName>
    <definedName name="_D002314">'Form 11'!$H$25</definedName>
    <definedName name="_D002315">'Form 11'!$I$25</definedName>
    <definedName name="_D002316">'Form 11'!$H$27</definedName>
    <definedName name="_D002317">'Form 11'!$I$27</definedName>
    <definedName name="_D002318">'Form 11'!$H$28</definedName>
    <definedName name="_D002319">'Form 11'!$I$28</definedName>
    <definedName name="_D002320">'Form 11'!$H$29</definedName>
    <definedName name="_D002321">'Form 11'!$I$29</definedName>
    <definedName name="_D002322">'Form 11'!$H$30</definedName>
    <definedName name="_D002323">'Form 11'!$I$30</definedName>
    <definedName name="_D002324">'Form 11'!$H$31</definedName>
    <definedName name="_D002325">'Form 11'!$I$31</definedName>
    <definedName name="_D002326">'Form 11'!$H$32</definedName>
    <definedName name="_D002327">'Form 11'!$I$32</definedName>
    <definedName name="_D002328">'Form 11'!$H$33</definedName>
    <definedName name="_D002329">'Form 11'!$I$33</definedName>
    <definedName name="_D002330">'Form 11'!$H$34</definedName>
    <definedName name="_D002331">'Form 11'!$I$34</definedName>
    <definedName name="_D002332">'Form 11'!$H$35</definedName>
    <definedName name="_D002333">'Form 11'!$I$35</definedName>
    <definedName name="_D002334">'Form 11'!$H$36</definedName>
    <definedName name="_D002335">'Form 11'!$I$36</definedName>
    <definedName name="_D002336">'Form 11'!$H$37</definedName>
    <definedName name="_D002337">'Form 11'!$I$37</definedName>
    <definedName name="_D002338">'Form 11'!$H$38</definedName>
    <definedName name="_D002339">'Form 11'!$I$38</definedName>
    <definedName name="_D002340">'Form 11'!$H$39</definedName>
    <definedName name="_D002341">'Form 11'!$I$39</definedName>
    <definedName name="_D002342">'Form 11'!$H$40</definedName>
    <definedName name="_D002343">'Form 11'!$I$40</definedName>
    <definedName name="_D002346">'Form 11'!$H$41</definedName>
    <definedName name="_D002347">'Form 11'!$I$41</definedName>
    <definedName name="_D002348">'Form 11'!$H$42</definedName>
    <definedName name="_D002349">'Form 11'!$I$42</definedName>
    <definedName name="_D002350">'Form 11'!$H$44</definedName>
    <definedName name="_D002351">'Form 11'!$H$45</definedName>
    <definedName name="_D002352">'Form 11'!$H$46</definedName>
    <definedName name="_D002353">'Form 11'!$I$44</definedName>
    <definedName name="_D002354">'Form 11'!$I$45</definedName>
    <definedName name="_D002355">'Form 11'!$I$46</definedName>
    <definedName name="_D002356">'Form 11'!$H$48</definedName>
    <definedName name="_D002357">'Form 11'!$I$48</definedName>
    <definedName name="_D002358">'Form 11'!$H$49</definedName>
    <definedName name="_D002359">'Form 11'!$I$49</definedName>
    <definedName name="_D002360">'Form 11'!$H$50</definedName>
    <definedName name="_D002361">'Form 11'!$I$50</definedName>
    <definedName name="_D002362">'Form 11'!$H$51</definedName>
    <definedName name="_D002363">'Form 11'!$I$51</definedName>
    <definedName name="_D002364">'Form 11'!$H$53</definedName>
    <definedName name="_D002365">'Form 11'!$I$53</definedName>
    <definedName name="_D002366">'Form 11'!$H$54</definedName>
    <definedName name="_D002367">'Form 11'!$I$54</definedName>
    <definedName name="_D002368">'Form 11'!$H$55</definedName>
    <definedName name="_D002369">'Form 11'!$I$55</definedName>
    <definedName name="_D002370">'Form 11'!$H$56</definedName>
    <definedName name="_D002371">'Form 11'!$I$56</definedName>
    <definedName name="_D002372">'Form 11'!$H$58</definedName>
    <definedName name="_D002373">'Form 11'!$I$58</definedName>
    <definedName name="_D002374">'Form 11'!$H$61</definedName>
    <definedName name="_D002375">'Form 11'!$I$61</definedName>
    <definedName name="_D002376">'Form 11'!$H$62</definedName>
    <definedName name="_D002377">'Form 11'!$I$62</definedName>
    <definedName name="_D002378">'Form 11'!$H$63</definedName>
    <definedName name="_D002379">'Form 11'!$I$63</definedName>
    <definedName name="_D002380">'Form 11'!$H$64</definedName>
    <definedName name="_D002381">'Form 11'!$I$64</definedName>
    <definedName name="_D002382">'Form 11'!$H$65</definedName>
    <definedName name="_D002383">'Form 11'!$I$65</definedName>
    <definedName name="_D002384">'Form 11'!$H$66</definedName>
    <definedName name="_D002385">'Form 11'!$I$66</definedName>
    <definedName name="_D002386">'Form 11'!$H$68</definedName>
    <definedName name="_D002387">'Form 11'!$I$68</definedName>
    <definedName name="_D002388">'Form 11'!$H$69</definedName>
    <definedName name="_D002389">'Form 11'!$I$69</definedName>
    <definedName name="_D002390">'Form 11'!$H$70</definedName>
    <definedName name="_D002391">'Form 11'!$I$70</definedName>
    <definedName name="_D002392">'Form 11'!$H$71</definedName>
    <definedName name="_D002393">'Form 11'!$I$71</definedName>
    <definedName name="_D002394">'Form 11'!$H$72</definedName>
    <definedName name="_D002395">'Form 11'!$I$72</definedName>
    <definedName name="_D002396">'Form 11'!$H$73</definedName>
    <definedName name="_D002397">'Form 11'!$I$73</definedName>
    <definedName name="_D002398">'Form 11'!$H$74</definedName>
    <definedName name="_D002399">'Form 11'!$I$74</definedName>
    <definedName name="_D002400">'Form 11'!$H$75</definedName>
    <definedName name="_D002401">'Form 11'!$I$75</definedName>
    <definedName name="_D002402">'Form 11'!$H$76</definedName>
    <definedName name="_D002403">'Form 11'!$I$76</definedName>
    <definedName name="_D002404">'Form 11'!$H$77</definedName>
    <definedName name="_D002405">'Form 11'!$I$77</definedName>
    <definedName name="_D002406">'Form 11'!$H$78</definedName>
    <definedName name="_D002407">'Form 11'!$I$78</definedName>
    <definedName name="_D002408">'Form 11'!$H$79</definedName>
    <definedName name="_D002409">'Form 11'!$I$79</definedName>
    <definedName name="_D002410">'Form 11'!$H$80</definedName>
    <definedName name="_D002411">'Form 11'!$I$80</definedName>
    <definedName name="_D002412">'Form 11'!$H$81</definedName>
    <definedName name="_D002413">'Form 11'!$I$81</definedName>
    <definedName name="_D002414">'Form 11'!$H$82</definedName>
    <definedName name="_D002415">'Form 11'!$I$82</definedName>
    <definedName name="_D002416">'Form 11'!$H$83</definedName>
    <definedName name="_D002417">'Form 11'!$I$83</definedName>
    <definedName name="_D002418">'Form 11'!$H$86</definedName>
    <definedName name="_D002419">'Form 11'!$I$86</definedName>
    <definedName name="_D002420">'Form 11'!$H$87</definedName>
    <definedName name="_D002421">'Form 11'!$I$87</definedName>
    <definedName name="_D002422">'Form 11'!$H$88</definedName>
    <definedName name="_D002423">'Form 11'!$I$88</definedName>
    <definedName name="_D002424">'Form 11'!$H$90</definedName>
    <definedName name="_D002425">'Form 11'!$I$90</definedName>
    <definedName name="_D002426">'Form 11'!$H$93</definedName>
    <definedName name="_D002427">'Form 11'!$I$93</definedName>
    <definedName name="_D002428">'Form 11'!$H$94</definedName>
    <definedName name="_D002429">'Form 11'!$I$94</definedName>
    <definedName name="_D002430">'Form 11'!$H$95</definedName>
    <definedName name="_D002431">'Form 11'!$I$95</definedName>
    <definedName name="_D002432">'Form 11'!$H$96</definedName>
    <definedName name="_D002433">'Form 11'!$I$96</definedName>
    <definedName name="_D002434">'Form 11'!$H$97</definedName>
    <definedName name="_D002435">'Form 11'!$I$97</definedName>
    <definedName name="_D002436">'Form 11'!$H$98</definedName>
    <definedName name="_D002437">'Form 11'!$I$98</definedName>
    <definedName name="_D002438">'Form 11'!$H$99</definedName>
    <definedName name="_D002439">'Form 11'!$I$99</definedName>
    <definedName name="_D002440">'Form 11'!$H$101</definedName>
    <definedName name="_D002441">'Form 11'!$I$101</definedName>
    <definedName name="_D002442">'Form 11'!$H$103</definedName>
    <definedName name="_D002443">'Form 11'!$I$103</definedName>
    <definedName name="_D002447">'Form 12'!$G$13</definedName>
    <definedName name="_D002448">'Form 12'!$E$15</definedName>
    <definedName name="_D002495">'Form 12'!$E$38</definedName>
    <definedName name="_D002496">'Form 12'!$E$39</definedName>
    <definedName name="_D002497">'Form 12'!$E$40</definedName>
    <definedName name="_D002498">'Form 12'!$G$42</definedName>
    <definedName name="_D002499">'Form 12'!$E$45</definedName>
    <definedName name="_D002520">'Form 12'!$C$48</definedName>
    <definedName name="_D002521">'Form 12'!$C$49</definedName>
    <definedName name="_D002522">'Form 12'!$C$50</definedName>
    <definedName name="_D002523">'Form 12'!$C$51</definedName>
    <definedName name="_D002524">'Form 12'!$C$52</definedName>
    <definedName name="_D002525">'Form 12'!$C$53</definedName>
    <definedName name="_D002526">'Form 12'!$C$54</definedName>
    <definedName name="_D002527">'Form 12'!$C$55</definedName>
    <definedName name="_D002528">'Form 12'!$C$56</definedName>
    <definedName name="_D002529">'Form 12'!$C$57</definedName>
    <definedName name="_D002530">'Form 12'!$C$58</definedName>
    <definedName name="_D002531">'Form 12'!$C$59</definedName>
    <definedName name="_D002532">'Form 12'!$C$60</definedName>
    <definedName name="_D002533">'Form 12'!$C$61</definedName>
    <definedName name="_D002534">'Form 12'!$C$62</definedName>
    <definedName name="_D002535">'Form 12'!$C$63</definedName>
    <definedName name="_D002536">'Form 12'!$C$64</definedName>
    <definedName name="_D002537">'Form 12'!$C$65</definedName>
    <definedName name="_D002538">'Form 12'!$C$66</definedName>
    <definedName name="_D002539">'Form 12'!$C$67</definedName>
    <definedName name="_D002540">'Form 12'!$D$48</definedName>
    <definedName name="_D002541">'Form 12'!$D$49</definedName>
    <definedName name="_D002542">'Form 12'!$D$50</definedName>
    <definedName name="_D002543">'Form 12'!$D$51</definedName>
    <definedName name="_D002544">'Form 12'!$D$52</definedName>
    <definedName name="_D002545">'Form 12'!$D$53</definedName>
    <definedName name="_D002546">'Form 12'!$D$54</definedName>
    <definedName name="_D002547">'Form 12'!$D$55</definedName>
    <definedName name="_D002548">'Form 12'!$D$56</definedName>
    <definedName name="_D002549">'Form 12'!$D$57</definedName>
    <definedName name="_D002550">'Form 12'!$D$58</definedName>
    <definedName name="_D002551">'Form 12'!$D$59</definedName>
    <definedName name="_D002552">'Form 12'!$D$60</definedName>
    <definedName name="_D002553">'Form 12'!$D$61</definedName>
    <definedName name="_D002554">'Form 12'!$D$62</definedName>
    <definedName name="_D002555">'Form 12'!$D$63</definedName>
    <definedName name="_D002556">'Form 12'!$D$64</definedName>
    <definedName name="_D002557">'Form 12'!$D$65</definedName>
    <definedName name="_D002558">'Form 12'!$D$66</definedName>
    <definedName name="_D002559">'Form 12'!$D$67</definedName>
    <definedName name="_D002560">'Form 12'!$C$18</definedName>
    <definedName name="_D002561">'Form 12'!$C$19</definedName>
    <definedName name="_D002562">'Form 12'!$C$20</definedName>
    <definedName name="_D002563">'Form 12'!$C$21</definedName>
    <definedName name="_D002564">'Form 12'!$C$22</definedName>
    <definedName name="_D002565">'Form 12'!$C$23</definedName>
    <definedName name="_D002566">'Form 12'!$C$24</definedName>
    <definedName name="_D002567">'Form 12'!$C$25</definedName>
    <definedName name="_D002568">'Form 12'!$C$26</definedName>
    <definedName name="_D002569">'Form 12'!$C$27</definedName>
    <definedName name="_D002570">'Form 12'!$C$28</definedName>
    <definedName name="_D002571">'Form 12'!$C$29</definedName>
    <definedName name="_D002572">'Form 12'!$C$30</definedName>
    <definedName name="_D002573">'Form 12'!$C$31</definedName>
    <definedName name="_D002574">'Form 12'!$C$32</definedName>
    <definedName name="_D002575">'Form 12'!$C$33</definedName>
    <definedName name="_D002576">'Form 12'!$C$34</definedName>
    <definedName name="_D002580">'Form 12'!$C$35</definedName>
    <definedName name="_D002581">'Form 12'!$C$36</definedName>
    <definedName name="_D002582">'Form 12'!$C$37</definedName>
    <definedName name="_D002583">'Form 12'!$D$18</definedName>
    <definedName name="_D002584">'Form 12'!$D$19</definedName>
    <definedName name="_D002585">'Form 12'!$D$20</definedName>
    <definedName name="_D002586">'Form 12'!$D$21</definedName>
    <definedName name="_D002587">'Form 12'!$D$22</definedName>
    <definedName name="_D002588">'Form 12'!$D$23</definedName>
    <definedName name="_D002589">'Form 12'!$D$24</definedName>
    <definedName name="_D002590">'Form 12'!$D$25</definedName>
    <definedName name="_D002591">'Form 12'!$D$26</definedName>
    <definedName name="_D002592">'Form 12'!$D$27</definedName>
    <definedName name="_D002593">'Form 12'!$D$28</definedName>
    <definedName name="_D002594">'Form 12'!$D$29</definedName>
    <definedName name="_D002595">'Form 12'!$D$30</definedName>
    <definedName name="_D002596">'Form 12'!$D$31</definedName>
    <definedName name="_D002597">'Form 12'!$D$32</definedName>
    <definedName name="_D002598">'Form 12'!$D$33</definedName>
    <definedName name="_D002599">'Form 12'!$D$34</definedName>
    <definedName name="_D002603">'Form 12'!$D$35</definedName>
    <definedName name="_D002604">'Form 12'!$D$36</definedName>
    <definedName name="_D002605">'Form 12'!$D$37</definedName>
    <definedName name="_D002606">'Form 12'!$E$67</definedName>
    <definedName name="_D002607">'Form 12'!$E$68</definedName>
    <definedName name="_D002608">'Form 12'!$E$69</definedName>
    <definedName name="_D002609">'Form 12'!$E$71</definedName>
    <definedName name="_D002610">'Form 12'!$G$73</definedName>
    <definedName name="_D002617">'Form 13'!$F$15</definedName>
    <definedName name="_D002618">'Form 13'!$G$15</definedName>
    <definedName name="_D002619">'Form 13'!$H$15</definedName>
    <definedName name="_D002620">'Form 13'!$I$15</definedName>
    <definedName name="_D002621">'Form 13'!$F$17</definedName>
    <definedName name="_D002622">'Form 13'!$G$17</definedName>
    <definedName name="_D002623">'Form 13'!$H$17</definedName>
    <definedName name="_D002624">'Form 13'!$I$17</definedName>
    <definedName name="_D002625">'Form 13'!$F$19</definedName>
    <definedName name="_D002626">'Form 13'!$G$19</definedName>
    <definedName name="_D002627">'Form 13'!$H$19</definedName>
    <definedName name="_D002628">'Form 13'!$I$19</definedName>
    <definedName name="_D002629">'Form 13'!$I$21</definedName>
    <definedName name="_D002630">'Form 13'!$H$21</definedName>
    <definedName name="_D002631">'Form 13'!$I$23</definedName>
    <definedName name="_D002632">'Form 13'!$I$25</definedName>
    <definedName name="_D002633">'Form 13'!$I$27</definedName>
    <definedName name="_D002635">'Form 13'!$I$29</definedName>
    <definedName name="_D002636">'Form 13'!$H$31</definedName>
    <definedName name="_D002637">'Form 13'!$H$33</definedName>
    <definedName name="_D002638">'Form 13'!$H$35</definedName>
    <definedName name="_D002639">'Form 13'!$I$37</definedName>
    <definedName name="_D002640">'Form 13'!$I$39</definedName>
    <definedName name="_D002644">'Form 13'!$I$46</definedName>
    <definedName name="_D002645">'Form 13'!$I$47</definedName>
    <definedName name="_D002646">'Form 13'!$I$48</definedName>
    <definedName name="_D002647">'Form 13'!$I$49</definedName>
    <definedName name="_D002648">'Form 13'!$I$50</definedName>
    <definedName name="_D002649">'Form 13'!$I$51</definedName>
    <definedName name="_D002650">'Form 13'!$I$52</definedName>
    <definedName name="_D002651">'Form 13'!$I$53</definedName>
    <definedName name="_D002652">'Form 13'!$I$54</definedName>
    <definedName name="_D002653">'Form 13'!$I$55</definedName>
    <definedName name="_D002654">'Form 13'!$I$56</definedName>
    <definedName name="_D002655">'Form 13'!$I$57</definedName>
    <definedName name="_D002656">'Form 13'!$I$58</definedName>
    <definedName name="_D002660">'Form 13'!$I$63</definedName>
    <definedName name="_D002661">'Form 13'!$I$64</definedName>
    <definedName name="_D002662">'Form 13'!$I$65</definedName>
    <definedName name="_D002663">'Form 13'!$I$66</definedName>
    <definedName name="_D002664">'Form 13'!$I$67</definedName>
    <definedName name="_D002665">'Form 13'!$I$68</definedName>
    <definedName name="_D002666">'Form 13'!$I$69</definedName>
    <definedName name="_D002667">'Form 13'!$I$70</definedName>
    <definedName name="_D002668">'Form 13'!$I$71</definedName>
    <definedName name="_D002669">'Form 13'!$I$72</definedName>
    <definedName name="_D002670">'Form 13'!$I$73</definedName>
    <definedName name="_D002671">'Form 13'!$I$74</definedName>
    <definedName name="_D002672">'Form 13'!$I$75</definedName>
    <definedName name="_D002676">'Form 13'!$I$80</definedName>
    <definedName name="_D002677">'Form 13'!$I$81</definedName>
    <definedName name="_D002678">'Form 13'!$I$82</definedName>
    <definedName name="_D002679">'Form 13'!$I$83</definedName>
    <definedName name="_D002680">'Form 13'!$I$84</definedName>
    <definedName name="_D002681">'Form 13'!$I$85</definedName>
    <definedName name="_D002682">'Form 13'!$I$86</definedName>
    <definedName name="_D002683">'Form 13'!$I$87</definedName>
    <definedName name="_D002684">'Form 13'!$I$88</definedName>
    <definedName name="_D002685">'Form 13'!$I$89</definedName>
    <definedName name="_D002686">'Form 13'!$I$90</definedName>
    <definedName name="_D002687">'Form 13'!$I$91</definedName>
    <definedName name="_D002688">'Form 13'!$I$92</definedName>
    <definedName name="_D002692">'Form 13'!$I$97</definedName>
    <definedName name="_D002693">'Form 13'!$I$98</definedName>
    <definedName name="_D002694">'Form 13'!$I$99</definedName>
    <definedName name="_D002695">'Form 13'!$I$100</definedName>
    <definedName name="_D002696">'Form 13'!$I$101</definedName>
    <definedName name="_D002697">'Form 13'!$I$102</definedName>
    <definedName name="_D002698">'Form 13'!$I$103</definedName>
    <definedName name="_D002699">'Form 13'!$I$104</definedName>
    <definedName name="_D002700">'Form 13'!$I$105</definedName>
    <definedName name="_D002701">'Form 13'!$I$106</definedName>
    <definedName name="_D002702">'Form 13'!$I$107</definedName>
    <definedName name="_D002703">'Form 13'!$I$108</definedName>
    <definedName name="_D002704">'Form 13'!$I$109</definedName>
    <definedName name="_D002708">'Form 14'!$F$15</definedName>
    <definedName name="_D002709">'Form 14'!$G$15</definedName>
    <definedName name="_D002710">'Form 14'!$F$16</definedName>
    <definedName name="_D002711">'Form 14'!$G$16</definedName>
    <definedName name="_D002712">'Form 14'!$F$17</definedName>
    <definedName name="_D002713">'Form 14'!$G$17</definedName>
    <definedName name="_D002714">'Form 14'!$F$18</definedName>
    <definedName name="_D002715">'Form 14'!$G$18</definedName>
    <definedName name="_D002716">'Form 14'!$F$19</definedName>
    <definedName name="_D002717">'Form 14'!$G$19</definedName>
    <definedName name="_D002718">'Form 14'!$F$20</definedName>
    <definedName name="_D002719">'Form 14'!$G$20</definedName>
    <definedName name="_D002720">'Form 14'!$F$21</definedName>
    <definedName name="_D002721">'Form 14'!$G$21</definedName>
    <definedName name="_D002722">'Form 14'!$F$22</definedName>
    <definedName name="_D002723">'Form 14'!$G$22</definedName>
    <definedName name="_D002724">'Form 14'!$F$23</definedName>
    <definedName name="_D002725">'Form 14'!$G$23</definedName>
    <definedName name="_D002726">'Form 14'!$F$24</definedName>
    <definedName name="_D002727">'Form 14'!$G$24</definedName>
    <definedName name="_D002728">'Form 14'!$F$25</definedName>
    <definedName name="_D002729">'Form 14'!$G$25</definedName>
    <definedName name="_D002730">'Form 14'!$F$26</definedName>
    <definedName name="_D002731">'Form 14'!$G$26</definedName>
    <definedName name="_D002732">'Form 14'!$F$27</definedName>
    <definedName name="_D002733">'Form 14'!$G$27</definedName>
    <definedName name="_D002734">'Form 14'!$F$28</definedName>
    <definedName name="_D002735">'Form 14'!$F$29</definedName>
    <definedName name="_D002736">'Form 14'!$F$30</definedName>
    <definedName name="_D002737">'Form 14'!$F$31</definedName>
    <definedName name="_D002738">'Form 14'!$F$32</definedName>
    <definedName name="_D002739">'Form 14'!$F$33</definedName>
    <definedName name="_D002740">'Form 14'!$F$34</definedName>
    <definedName name="_D002741">'Form 14'!$F$35</definedName>
    <definedName name="_D002742">'Form 14'!$F$36</definedName>
    <definedName name="_D002743">'Form 14'!$H$28</definedName>
    <definedName name="_D002744">'Form 14'!$H$29</definedName>
    <definedName name="_D002745">'Form 14'!$H$30</definedName>
    <definedName name="_D002746">'Form 14'!$H$31</definedName>
    <definedName name="_D002747">'Form 14'!$H$32</definedName>
    <definedName name="_D002748">'Form 14'!$H$33</definedName>
    <definedName name="_D002749">'Form 14'!$G$34</definedName>
    <definedName name="_D002750">'Form 14'!$G$35</definedName>
    <definedName name="_D002751">'Form 14'!$H$36</definedName>
    <definedName name="_D002752">'Form 14'!$F$37</definedName>
    <definedName name="_D002753">'Form 14'!$G$37</definedName>
    <definedName name="_D002754">'Form 14'!$H$37</definedName>
    <definedName name="_D002755">'Form 14'!$G$36</definedName>
    <definedName name="_D002756">'Form 14'!$F$39</definedName>
    <definedName name="_D002757">'Form 14'!$F$40</definedName>
    <definedName name="_D002758">'Form 14'!$F$41</definedName>
    <definedName name="_D002759">'Form 14'!$F$42</definedName>
    <definedName name="_D002760">'Form 14'!$F$43</definedName>
    <definedName name="_D002761">'Form 14'!$F$44</definedName>
    <definedName name="_D002762">'Form 14'!$F$45</definedName>
    <definedName name="_D002763">'Form 14'!$F$46</definedName>
    <definedName name="_D002764">'Form 14'!$F$47</definedName>
    <definedName name="_D002765">'Form 14'!$F$48</definedName>
    <definedName name="_D002766">'Form 14'!$F$49</definedName>
    <definedName name="_D002767">'Form 14'!$F$50</definedName>
    <definedName name="_D002768">'Form 14'!$F$51</definedName>
    <definedName name="_D002769">'Form 14'!$F$52</definedName>
    <definedName name="_D002770">'Form 14'!$F$53</definedName>
    <definedName name="_D002771">'Form 14'!$F$54</definedName>
    <definedName name="_D002772">'Form 14'!$F$55</definedName>
    <definedName name="_D002773">'Form 14'!$F$56</definedName>
    <definedName name="_D002774">'Form 14'!$F$57</definedName>
    <definedName name="_D002775">'Form 14'!$F$58</definedName>
    <definedName name="_D002776">'Form 14'!$F$59</definedName>
    <definedName name="_D002777">'Form 14'!$F$60</definedName>
    <definedName name="_D002778">'Form 14'!$F$61</definedName>
    <definedName name="_D002779">'Form 14'!$F$62</definedName>
    <definedName name="_D002780">'Form 14'!$F$63</definedName>
    <definedName name="_D002781">'Form 14'!$F$64</definedName>
    <definedName name="_D002782">'Form 14'!$F$65</definedName>
    <definedName name="_D002783">'Form 14'!$F$66</definedName>
    <definedName name="_D002784">'Form 14'!$F$67</definedName>
    <definedName name="_D002785">'Form 14'!$F$68</definedName>
    <definedName name="_D002786">'Form 14'!$F$69</definedName>
    <definedName name="_D002787">'Form 14'!$F$70</definedName>
    <definedName name="_D002788">'Form 14'!$F$71</definedName>
    <definedName name="_D002789">'Form 14'!$F$72</definedName>
    <definedName name="_D002790">'Form 14'!$F$73</definedName>
    <definedName name="_D002791">'Form 14'!$F$74</definedName>
    <definedName name="_D002792">'Form 14'!$F$75</definedName>
    <definedName name="_D002793">'Form 14'!$F$76</definedName>
    <definedName name="_D002794">'Form 14'!$F$77</definedName>
    <definedName name="_D002795">'Form 14'!$F$78</definedName>
    <definedName name="_D002796">'Form 14'!$F$79</definedName>
    <definedName name="_D002797">'Form 14'!$F$80</definedName>
    <definedName name="_D002798">'Form 14'!$F$81</definedName>
    <definedName name="_D002799">'Form 14'!$F$82</definedName>
    <definedName name="_D002800">'Form 14'!$F$83</definedName>
    <definedName name="_D002801">'Form 14'!$F$84</definedName>
    <definedName name="_D002802">'Form 14'!$F$85</definedName>
    <definedName name="_D002805">'Form 14'!$H$39</definedName>
    <definedName name="_D002806">'Form 14'!$H$40</definedName>
    <definedName name="_D002807">'Form 14'!$G$41</definedName>
    <definedName name="_D002808">'Form 14'!$H$42</definedName>
    <definedName name="_D002809">'Form 14'!$G$43</definedName>
    <definedName name="_D002810">'Form 14'!$H$44</definedName>
    <definedName name="_D002811">'Form 14'!$G$45</definedName>
    <definedName name="_D002812">'Form 14'!$H$46</definedName>
    <definedName name="_D002813">'Form 14'!$H$47</definedName>
    <definedName name="_D002814">'Form 14'!$H$48</definedName>
    <definedName name="_D002815">'Form 14'!$H$49</definedName>
    <definedName name="_D002816">'Form 14'!$H$50</definedName>
    <definedName name="_D002817">'Form 14'!$H$51</definedName>
    <definedName name="_D002818">'Form 14'!$H$52</definedName>
    <definedName name="_D002819">'Form 14'!$H$53</definedName>
    <definedName name="_D002820">'Form 14'!$G$48</definedName>
    <definedName name="_D002821">'Form 14'!$G$49</definedName>
    <definedName name="_D002822">'Form 14'!$G$50</definedName>
    <definedName name="_D002823">'Form 14'!$G$51</definedName>
    <definedName name="_D002824">'Form 14'!$G$52</definedName>
    <definedName name="_D002825">'Form 14'!$G$53</definedName>
    <definedName name="_D002826">'Form 14'!$G$54</definedName>
    <definedName name="_D002827">'Form 14'!$H$55</definedName>
    <definedName name="_D002828">'Form 14'!$G$56</definedName>
    <definedName name="_D002829">'Form 14'!$H$57</definedName>
    <definedName name="_D002830">'Form 14'!$H$58</definedName>
    <definedName name="_D002831">'Form 14'!$H$59</definedName>
    <definedName name="_D002832">'Form 14'!$H$60</definedName>
    <definedName name="_D002833">'Form 14'!$H$61</definedName>
    <definedName name="_D002834">'Form 14'!$H$62</definedName>
    <definedName name="_D002835">'Form 14'!$H$63</definedName>
    <definedName name="_D002836">'Form 14'!$H$64</definedName>
    <definedName name="_D002837">'Form 14'!$G$65</definedName>
    <definedName name="_D002838">'Form 14'!$H$66</definedName>
    <definedName name="_D002839">'Form 14'!$H$67</definedName>
    <definedName name="_D002840">'Form 14'!$H$68</definedName>
    <definedName name="_D002841">'Form 14'!$H$69</definedName>
    <definedName name="_D002842">'Form 14'!$H$70</definedName>
    <definedName name="_D002843">'Form 14'!$H$71</definedName>
    <definedName name="_D002844">'Form 14'!$G$72</definedName>
    <definedName name="_D002845">'Form 14'!$H$73</definedName>
    <definedName name="_D002846">'Form 14'!$G$74</definedName>
    <definedName name="_D002847">'Form 14'!$H$75</definedName>
    <definedName name="_D002848">'Form 14'!$H$76</definedName>
    <definedName name="_D002849">'Form 14'!$G$75</definedName>
    <definedName name="_D002850">'Form 14'!$G$77</definedName>
    <definedName name="_D002851">'Form 14'!$H$78</definedName>
    <definedName name="_D002852">'Form 14'!$H$79</definedName>
    <definedName name="_D002853">'Form 14'!$H$80</definedName>
    <definedName name="_D002854">'Form 14'!$H$81</definedName>
    <definedName name="_D002855">'Form 14'!$G$81</definedName>
    <definedName name="_D002856">'Form 14'!$G$82</definedName>
    <definedName name="_D002857">'Form 14'!$H$83</definedName>
    <definedName name="_D002858">'Form 14'!$H$84</definedName>
    <definedName name="_D002859">'Form 14'!$H$85</definedName>
    <definedName name="_D002860">'Form 14'!$G$85</definedName>
    <definedName name="_D002861">'Form 14'!$F$86</definedName>
    <definedName name="_D002862">'Form 14'!$G$86</definedName>
    <definedName name="_D002863">'Form 14'!$H$86</definedName>
    <definedName name="_D002865">'Form 14'!$E$81</definedName>
    <definedName name="_D002869">'Form 14'!$H$91</definedName>
    <definedName name="_D002870">'Form 14'!$H$92</definedName>
    <definedName name="_D002871">'Form 14'!$H$93</definedName>
    <definedName name="_D002872">'Form 14'!$H$95</definedName>
    <definedName name="_D002873">'Form 14'!$H$96</definedName>
    <definedName name="_D002874">'Form 14'!$H$97</definedName>
    <definedName name="_D002875">'Form 14'!$H$98</definedName>
    <definedName name="_D002876">'Form 14'!$H$99</definedName>
    <definedName name="_D002877">'Form 14'!$H$101</definedName>
    <definedName name="_D002878">'Form 14'!$H$102</definedName>
    <definedName name="_D002879">'Form 14'!$H$103</definedName>
    <definedName name="_D002880">'Form 14'!$H$104</definedName>
    <definedName name="_D002881">'Form 14'!$H$105</definedName>
    <definedName name="_D002882">'Form 14'!$H$107</definedName>
    <definedName name="_D002883">'Form 14'!$H$108</definedName>
    <definedName name="_D002884">'Form 14'!$H$109</definedName>
    <definedName name="_D002885">'Form 14'!$H$110</definedName>
    <definedName name="_D002886">'Form 14'!$H$111</definedName>
    <definedName name="_D002887">'Form 14'!$H$112</definedName>
    <definedName name="_D002891">'Form 15'!$E$13</definedName>
    <definedName name="_D002892">'Form 15'!$E$14</definedName>
    <definedName name="_D002896">'Form 15'!$J$17</definedName>
    <definedName name="_D002897">'Form 15'!$J$18</definedName>
    <definedName name="_D002898">'Form 15'!$J$19</definedName>
    <definedName name="_D002899">'Form 15'!$J$20</definedName>
    <definedName name="_D002900">'Form 15'!$J$21</definedName>
    <definedName name="_D002901">'Form 15'!$J$22</definedName>
    <definedName name="_D002902">'Form 15'!$J$23</definedName>
    <definedName name="_D002903">'Form 15'!$J$24</definedName>
    <definedName name="_D002904">'Form 15'!$K$17</definedName>
    <definedName name="_D002905">'Form 15'!$K$18</definedName>
    <definedName name="_D002906">'Form 15'!$K$19</definedName>
    <definedName name="_D002907">'Form 15'!$K$20</definedName>
    <definedName name="_D002908">'Form 15'!$K$21</definedName>
    <definedName name="_D002909">'Form 15'!$K$22</definedName>
    <definedName name="_D002910">'Form 15'!$K$23</definedName>
    <definedName name="_D002911">'Form 15'!$K$24</definedName>
    <definedName name="_D002912">'Form 15'!$E$20</definedName>
    <definedName name="_D002913">'Form 15'!$E$21</definedName>
    <definedName name="_D002914">'Form 15'!$E$22</definedName>
    <definedName name="_D002915">'Form 15'!$E$23</definedName>
    <definedName name="_D002916">'Form 15'!$E$24</definedName>
    <definedName name="_D002917">'Form 15'!$K$26</definedName>
    <definedName name="_D002918">'Form 15'!$K$36</definedName>
    <definedName name="_D002922">'Form 15'!$C$42</definedName>
    <definedName name="_D002939">'Form 15'!$C$59</definedName>
    <definedName name="_D002943">'Form 15'!$C$55</definedName>
    <definedName name="_D002944">'Form 15'!$C$56</definedName>
    <definedName name="_D002952">'Form 15'!$C$62</definedName>
    <definedName name="_D002953">'Form 15'!$C$65</definedName>
    <definedName name="_D002954">'Form 15'!$C$66</definedName>
    <definedName name="_D002955">'Form 15'!$C$67</definedName>
    <definedName name="_D002956">'Form 15'!$C$68</definedName>
    <definedName name="_D002957">'Form 15'!$C$69</definedName>
    <definedName name="_D002958">'Form 15'!$C$70</definedName>
    <definedName name="_D002959">'Form 15'!$F$65</definedName>
    <definedName name="_D002960">'Form 15'!$F$66</definedName>
    <definedName name="_D002961">'Form 15'!$F$67</definedName>
    <definedName name="_D002962">'Form 15'!$F$68</definedName>
    <definedName name="_D002963">'Form 15'!$F$69</definedName>
    <definedName name="_D002964">'Form 15'!$F$70</definedName>
    <definedName name="_D002965">'Form 15'!$J$65</definedName>
    <definedName name="_D002966">'Form 15'!$J$66</definedName>
    <definedName name="_D002967">'Form 15'!$J$67</definedName>
    <definedName name="_D002968">'Form 15'!$J$68</definedName>
    <definedName name="_D002969">'Form 15'!$J$69</definedName>
    <definedName name="_D002970">'Form 15'!$J$70</definedName>
    <definedName name="_D002971">'Form 15'!$J$72</definedName>
    <definedName name="_D002975">'Form 15'!$B$80</definedName>
    <definedName name="_D002976">'Form 15'!$E$80</definedName>
    <definedName name="_D002977">'Form 15'!$G$80</definedName>
    <definedName name="_D002978">'Form 15'!$I$80</definedName>
    <definedName name="_D002979">'Form 15'!$B$81</definedName>
    <definedName name="_D002980">'Form 15'!$E$81</definedName>
    <definedName name="_D002981">'Form 15'!$G$81</definedName>
    <definedName name="_D002982">'Form 15'!$I$81</definedName>
    <definedName name="_D002983">'Form 15'!$B$82</definedName>
    <definedName name="_D002984">'Form 15'!$E$82</definedName>
    <definedName name="_D002985">'Form 15'!$G$82</definedName>
    <definedName name="_D002986">'Form 15'!$I$82</definedName>
    <definedName name="_D002987">'Form 15'!$B$83</definedName>
    <definedName name="_D002988">'Form 15'!$E$83</definedName>
    <definedName name="_D002989">'Form 15'!$G$83</definedName>
    <definedName name="_D002990">'Form 15'!$I$83</definedName>
    <definedName name="_D002991">'Form 15'!$B$84</definedName>
    <definedName name="_D002992">'Form 15'!$E$84</definedName>
    <definedName name="_D002993">'Form 15'!$G$84</definedName>
    <definedName name="_D002994">'Form 15'!$I$84</definedName>
    <definedName name="_D002995">'Form 15'!$B$85</definedName>
    <definedName name="_D002996">'Form 15'!$E$85</definedName>
    <definedName name="_D002997">'Form 15'!$G$85</definedName>
    <definedName name="_D002998">'Form 15'!$I$85</definedName>
    <definedName name="_D002999">'Form 15'!$B$86</definedName>
    <definedName name="_D003000">'Form 15'!$E$86</definedName>
    <definedName name="_D003001">'Form 15'!$G$86</definedName>
    <definedName name="_D003002">'Form 15'!$I$86</definedName>
    <definedName name="_D003003">'Form 15'!$B$87</definedName>
    <definedName name="_D003004">'Form 15'!$E$87</definedName>
    <definedName name="_D003005">'Form 15'!$G$87</definedName>
    <definedName name="_D003006">'Form 15'!$I$87</definedName>
    <definedName name="_D003007">'Form 15'!$B$88</definedName>
    <definedName name="_D003008">'Form 15'!$E$88</definedName>
    <definedName name="_D003009">'Form 15'!$G$88</definedName>
    <definedName name="_D003010">'Form 15'!$I$88</definedName>
    <definedName name="_D003011">'Form 15'!$J$80</definedName>
    <definedName name="_D003012">'Form 15'!$J$81</definedName>
    <definedName name="_D003013">'Form 15'!$J$82</definedName>
    <definedName name="_D003014">'Form 15'!$J$83</definedName>
    <definedName name="_D003015">'Form 15'!$J$84</definedName>
    <definedName name="_D003016">'Form 15'!$J$85</definedName>
    <definedName name="_D003017">'Form 15'!$J$86</definedName>
    <definedName name="_D003018">'Form 15'!$J$87</definedName>
    <definedName name="_D003019">'Form 15'!$J$88</definedName>
    <definedName name="_D003020">'Form 15'!$K$80</definedName>
    <definedName name="_D003021">'Form 15'!$K$81</definedName>
    <definedName name="_D003022">'Form 15'!$K$82</definedName>
    <definedName name="_D003023">'Form 15'!$K$83</definedName>
    <definedName name="_D003024">'Form 15'!$K$84</definedName>
    <definedName name="_D003025">'Form 15'!$K$85</definedName>
    <definedName name="_D003026">'Form 15'!$K$86</definedName>
    <definedName name="_D003027">'Form 15'!$K$87</definedName>
    <definedName name="_D003028">'Form 15'!$K$88</definedName>
    <definedName name="_D003036">'Form 15'!$K$92</definedName>
    <definedName name="_D003037">'Form 15'!$K$94</definedName>
    <definedName name="_D003038">'Form 15'!$K$95</definedName>
    <definedName name="_D003039">'Form 15'!$K$96</definedName>
    <definedName name="_D003040">'Form 15'!$K$98</definedName>
    <definedName name="_D003041">'Form 15'!$K$99</definedName>
    <definedName name="_D003042">'Form 15'!$K$100</definedName>
    <definedName name="_D003043">'Form 15'!$K$101</definedName>
    <definedName name="_D003044">'Form 15'!$K$102</definedName>
    <definedName name="_D003045">'Form 15'!$K$103</definedName>
    <definedName name="_D003046">'Form 15'!$K$104</definedName>
    <definedName name="_D003047">'Form 15'!$K$105</definedName>
    <definedName name="_D003048">'Form 15'!$K$106</definedName>
    <definedName name="_D003049">'Form 15'!$K$107</definedName>
    <definedName name="_D003050">'Form 15'!$K$108</definedName>
    <definedName name="_D003051">'Form 15'!$K$109</definedName>
    <definedName name="_D003052">'Form 15'!$K$110</definedName>
    <definedName name="_D003053">'Form 15'!$K$111</definedName>
    <definedName name="_D003054">'Form 15'!$K$112</definedName>
    <definedName name="_D003055">'Form 15'!$K$113</definedName>
    <definedName name="_D003056">'Form 15'!$K$114</definedName>
    <definedName name="_D003057">'Form 15'!$K$115</definedName>
    <definedName name="_D003061">'Form 15'!$K$116</definedName>
    <definedName name="_D003062">'Form 15'!$E$94</definedName>
    <definedName name="_D003063">'Form 15'!$E$95</definedName>
    <definedName name="_D003064">'Form 15'!$E$96</definedName>
    <definedName name="_D003065">'Form 15'!$E$98</definedName>
    <definedName name="_D003066">'Form 15'!$E$99</definedName>
    <definedName name="_D003067">'Form 15'!$E$100</definedName>
    <definedName name="_D003068">'Form 15'!$E$101</definedName>
    <definedName name="_D003069">'Form 15'!$E$102</definedName>
    <definedName name="_D003070">'Form 15'!$E$103</definedName>
    <definedName name="_D003071">'Form 15'!$E$104</definedName>
    <definedName name="_D003072">'Form 15'!$E$105</definedName>
    <definedName name="_D003073">'Form 15'!$E$106</definedName>
    <definedName name="_D003074">'Form 15'!$E$107</definedName>
    <definedName name="_D003075">'Form 15'!$E$108</definedName>
    <definedName name="_D003076">'Form 15'!$E$109</definedName>
    <definedName name="_D003077">'Form 15'!$E$110</definedName>
    <definedName name="_D003078">'Form 15'!$E$111</definedName>
    <definedName name="_D003079">'Form 15'!$E$112</definedName>
    <definedName name="_D003080">'Form 15'!$E$113</definedName>
    <definedName name="_D003081">'Form 15'!$E$114</definedName>
    <definedName name="_D003082">'Form 15'!$E$115</definedName>
    <definedName name="_D003086">'Form 15'!$E$116</definedName>
    <definedName name="_D003087">'Form 15'!$K$117</definedName>
    <definedName name="_D003099">'Form 16'!$C$14</definedName>
    <definedName name="_D003100">'Form 16'!$D$14</definedName>
    <definedName name="_D003101">'Form 16'!$E$14</definedName>
    <definedName name="_D003102">'Form 16'!$G$14</definedName>
    <definedName name="_D003103">'Form 16'!$H$14</definedName>
    <definedName name="_D003154">'Form 16'!$B$17</definedName>
    <definedName name="_D003155">'Form 16'!$D$17</definedName>
    <definedName name="_D003156">'Form 16'!$E$17</definedName>
    <definedName name="_D003157">'Form 16'!$B$18</definedName>
    <definedName name="_D003158">'Form 16'!$D$18</definedName>
    <definedName name="_D003159">'Form 16'!$E$18</definedName>
    <definedName name="_D003160">'Form 16'!$B$19</definedName>
    <definedName name="_D003161">'Form 16'!$D$19</definedName>
    <definedName name="_D003162">'Form 16'!$E$19</definedName>
    <definedName name="_D003163">'Form 16'!$B$20</definedName>
    <definedName name="_D003164">'Form 16'!$D$20</definedName>
    <definedName name="_D003165">'Form 16'!$E$20</definedName>
    <definedName name="_D003166">'Form 16'!$B$21</definedName>
    <definedName name="_D003167">'Form 16'!$D$21</definedName>
    <definedName name="_D003168">'Form 16'!$E$21</definedName>
    <definedName name="_D003169">'Form 16'!$B$22</definedName>
    <definedName name="_D003170">'Form 16'!$D$22</definedName>
    <definedName name="_D003171">'Form 16'!$E$22</definedName>
    <definedName name="_D003172">'Form 16'!$B$23</definedName>
    <definedName name="_D003173">'Form 16'!$D$23</definedName>
    <definedName name="_D003174">'Form 16'!$E$23</definedName>
    <definedName name="_D003175">'Form 16'!$B$24</definedName>
    <definedName name="_D003176">'Form 16'!$D$24</definedName>
    <definedName name="_D003177">'Form 16'!$E$24</definedName>
    <definedName name="_D003178">'Form 16'!$B$25</definedName>
    <definedName name="_D003179">'Form 16'!$D$25</definedName>
    <definedName name="_D003180">'Form 16'!$E$25</definedName>
    <definedName name="_D003181">'Form 16'!$B$26</definedName>
    <definedName name="_D003182">'Form 16'!$D$26</definedName>
    <definedName name="_D003183">'Form 16'!$E$26</definedName>
    <definedName name="_D003184">'Form 16'!$G$17</definedName>
    <definedName name="_D003185">'Form 16'!$G$18</definedName>
    <definedName name="_D003186">'Form 16'!$G$19</definedName>
    <definedName name="_D003187">'Form 16'!$G$20</definedName>
    <definedName name="_D003188">'Form 16'!$G$21</definedName>
    <definedName name="_D003189">'Form 16'!$G$22</definedName>
    <definedName name="_D003190">'Form 16'!$G$23</definedName>
    <definedName name="_D003191">'Form 16'!$G$24</definedName>
    <definedName name="_D003192">'Form 16'!$G$25</definedName>
    <definedName name="_D003193">'Form 16'!$G$26</definedName>
    <definedName name="_D003194">'Form 16'!$H$17</definedName>
    <definedName name="_D003195">'Form 16'!$H$18</definedName>
    <definedName name="_D003196">'Form 16'!$H$19</definedName>
    <definedName name="_D003197">'Form 16'!$H$20</definedName>
    <definedName name="_D003198">'Form 16'!$H$21</definedName>
    <definedName name="_D003199">'Form 16'!$H$22</definedName>
    <definedName name="_D003200">'Form 16'!$H$23</definedName>
    <definedName name="_D003201">'Form 16'!$H$24</definedName>
    <definedName name="_D003202">'Form 16'!$H$25</definedName>
    <definedName name="_D003203">'Form 16'!$H$26</definedName>
    <definedName name="_D003204">'Form 16'!$D$27</definedName>
    <definedName name="_D003205">'Form 16'!$B$30</definedName>
    <definedName name="_D003206">'Form 16'!$D$30</definedName>
    <definedName name="_D003207">'Form 16'!$E$30</definedName>
    <definedName name="_D003208">'Form 16'!$B$31</definedName>
    <definedName name="_D003209">'Form 16'!$D$31</definedName>
    <definedName name="_D003210">'Form 16'!$E$31</definedName>
    <definedName name="_D003211">'Form 16'!$B$32</definedName>
    <definedName name="_D003212">'Form 16'!$D$32</definedName>
    <definedName name="_D003213">'Form 16'!$E$32</definedName>
    <definedName name="_D003214">'Form 16'!$B$33</definedName>
    <definedName name="_D003215">'Form 16'!$D$33</definedName>
    <definedName name="_D003216">'Form 16'!$E$33</definedName>
    <definedName name="_D003217">'Form 16'!$B$34</definedName>
    <definedName name="_D003218">'Form 16'!$D$34</definedName>
    <definedName name="_D003219">'Form 16'!$E$34</definedName>
    <definedName name="_D003220">'Form 16'!$B$35</definedName>
    <definedName name="_D003221">'Form 16'!$D$35</definedName>
    <definedName name="_D003222">'Form 16'!$E$35</definedName>
    <definedName name="_D003223">'Form 16'!$B$36</definedName>
    <definedName name="_D003224">'Form 16'!$D$36</definedName>
    <definedName name="_D003225">'Form 16'!$E$36</definedName>
    <definedName name="_D003226">'Form 16'!$B$37</definedName>
    <definedName name="_D003227">'Form 16'!$D$37</definedName>
    <definedName name="_D003228">'Form 16'!$E$37</definedName>
    <definedName name="_D003229">'Form 16'!$B$38</definedName>
    <definedName name="_D003230">'Form 16'!$D$38</definedName>
    <definedName name="_D003231">'Form 16'!$E$38</definedName>
    <definedName name="_D003232">'Form 16'!$B$39</definedName>
    <definedName name="_D003233">'Form 16'!$D$39</definedName>
    <definedName name="_D003234">'Form 16'!$E$39</definedName>
    <definedName name="_D003235">'Form 16'!$B$40</definedName>
    <definedName name="_D003236">'Form 16'!$D$40</definedName>
    <definedName name="_D003237">'Form 16'!$E$40</definedName>
    <definedName name="_D003238">'Form 16'!$B$41</definedName>
    <definedName name="_D003239">'Form 16'!$D$41</definedName>
    <definedName name="_D003240">'Form 16'!$E$41</definedName>
    <definedName name="_D003241">'Form 16'!$G$30</definedName>
    <definedName name="_D003242">'Form 16'!$G$31</definedName>
    <definedName name="_D003243">'Form 16'!$G$32</definedName>
    <definedName name="_D003244">'Form 16'!$G$33</definedName>
    <definedName name="_D003245">'Form 16'!$G$34</definedName>
    <definedName name="_D003246">'Form 16'!$G$35</definedName>
    <definedName name="_D003247">'Form 16'!$G$36</definedName>
    <definedName name="_D003248">'Form 16'!$G$37</definedName>
    <definedName name="_D003249">'Form 16'!$G$38</definedName>
    <definedName name="_D003250">'Form 16'!$G$39</definedName>
    <definedName name="_D003251">'Form 16'!$G$40</definedName>
    <definedName name="_D003252">'Form 16'!$G$41</definedName>
    <definedName name="_D003253">'Form 16'!$H$30</definedName>
    <definedName name="_D003254">'Form 16'!$H$31</definedName>
    <definedName name="_D003255">'Form 16'!$H$32</definedName>
    <definedName name="_D003256">'Form 16'!$H$33</definedName>
    <definedName name="_D003257">'Form 16'!$H$34</definedName>
    <definedName name="_D003258">'Form 16'!$H$35</definedName>
    <definedName name="_D003259">'Form 16'!$H$36</definedName>
    <definedName name="_D003260">'Form 16'!$H$37</definedName>
    <definedName name="_D003261">'Form 16'!$H$38</definedName>
    <definedName name="_D003262">'Form 16'!$H$39</definedName>
    <definedName name="_D003263">'Form 16'!$H$40</definedName>
    <definedName name="_D003264">'Form 16'!$H$41</definedName>
    <definedName name="_D003265">'Form 16'!$D$42</definedName>
    <definedName name="_D003266">'Form 16'!$D$44</definedName>
    <definedName name="_D003270">'Form 17'!$E$11</definedName>
    <definedName name="_D003293">'Form 17'!$E$16</definedName>
    <definedName name="_D003294">'Form 17'!$E$17</definedName>
    <definedName name="_D003295">'Form 17'!$E$18</definedName>
    <definedName name="_D003296">'Form 17'!$E$19</definedName>
    <definedName name="_D003297">'Form 17'!$E$20</definedName>
    <definedName name="_D003298">'Form 17'!$E$21</definedName>
    <definedName name="_D003299">'Form 17'!$E$22</definedName>
    <definedName name="_D003300">'Form 17'!$F$18</definedName>
    <definedName name="_D003301">'Form 17'!$F$19</definedName>
    <definedName name="_D003302">'Form 17'!$F$20</definedName>
    <definedName name="_D003303">'Form 17'!$F$21</definedName>
    <definedName name="_D003304">'Form 17'!$F$22</definedName>
    <definedName name="_D003305">'Form 17'!$E$23</definedName>
    <definedName name="_D003306">'Form 17'!$F$23</definedName>
    <definedName name="_D003307">'Form 17'!$E$24</definedName>
    <definedName name="_D003308">'Form 17'!$F$24</definedName>
    <definedName name="_D003309">'Form 17'!$E$26</definedName>
    <definedName name="_D003310">'Form 17'!$F$26</definedName>
    <definedName name="_D003311">'Form 17'!$G$26</definedName>
    <definedName name="_D003312">'Form 17'!$E$27</definedName>
    <definedName name="_D003313">'Form 17'!$F$27</definedName>
    <definedName name="_D003314">'Form 17'!$G$27</definedName>
    <definedName name="_D003315">'Form 17'!$E$28</definedName>
    <definedName name="_D003316">'Form 17'!$F$28</definedName>
    <definedName name="_D003317">'Form 17'!$G$28</definedName>
    <definedName name="_D003318">'Form 17'!$E$29</definedName>
    <definedName name="_D003319">'Form 17'!$F$29</definedName>
    <definedName name="_D003320">'Form 17'!$G$29</definedName>
    <definedName name="_D003321">'Form 17'!$E$30</definedName>
    <definedName name="_D003322">'Form 17'!$F$30</definedName>
    <definedName name="_D003323">'Form 17'!$G$30</definedName>
    <definedName name="_D003324">'Form 17'!$E$31</definedName>
    <definedName name="_D003325">'Form 17'!$F$31</definedName>
    <definedName name="_D003326">'Form 17'!$G$31</definedName>
    <definedName name="_D003327">'Form 17'!$E$32</definedName>
    <definedName name="_D003328">'Form 17'!$F$32</definedName>
    <definedName name="_D003329">'Form 17'!$G$32</definedName>
    <definedName name="_D003330">'Form 17'!$E$33</definedName>
    <definedName name="_D003331">'Form 17'!$F$33</definedName>
    <definedName name="_D003332">'Form 17'!$G$33</definedName>
    <definedName name="_D003333">'Form 17'!$E$34</definedName>
    <definedName name="_D003334">'Form 17'!$F$34</definedName>
    <definedName name="_D003335">'Form 17'!$G$34</definedName>
    <definedName name="_D003336">'Form 17'!$E$35</definedName>
    <definedName name="_D003337">'Form 17'!$F$35</definedName>
    <definedName name="_D003338">'Form 17'!$G$35</definedName>
    <definedName name="_D003339">'Form 17'!$E$36</definedName>
    <definedName name="_D003340">'Form 17'!$F$36</definedName>
    <definedName name="_D003341">'Form 17'!$G$36</definedName>
    <definedName name="_D003342">'Form 17'!$E$37</definedName>
    <definedName name="_D003343">'Form 17'!$F$37</definedName>
    <definedName name="_D003344">'Form 17'!$G$37</definedName>
    <definedName name="_D003345">'Form 17'!$E$38</definedName>
    <definedName name="_D003346">'Form 17'!$F$38</definedName>
    <definedName name="_D003347">'Form 17'!$G$38</definedName>
    <definedName name="_D003348">'Form 17'!$E$39</definedName>
    <definedName name="_D003349">'Form 17'!$F$39</definedName>
    <definedName name="_D003350">'Form 17'!$G$39</definedName>
    <definedName name="_D003351">'Form 17'!$E$40</definedName>
    <definedName name="_D003352">'Form 17'!$F$40</definedName>
    <definedName name="_D003353">'Form 17'!$G$40</definedName>
    <definedName name="_D003354">'Form 17'!$E$41</definedName>
    <definedName name="_D003355">'Form 17'!$F$41</definedName>
    <definedName name="_D003356">'Form 17'!$G$41</definedName>
    <definedName name="_D003357">'Form 17'!$E$42</definedName>
    <definedName name="_D003358">'Form 17'!$F$42</definedName>
    <definedName name="_D003359">'Form 17'!$G$42</definedName>
    <definedName name="_D003360">'Form 17'!$E$43</definedName>
    <definedName name="_D003361">'Form 17'!$F$43</definedName>
    <definedName name="_D003362">'Form 17'!$G$43</definedName>
    <definedName name="_D003363">'Form 17'!$E$44</definedName>
    <definedName name="_D003364">'Form 17'!$F$44</definedName>
    <definedName name="_D003365">'Form 17'!$G$44</definedName>
    <definedName name="_D003366">'Form 17'!$E$45</definedName>
    <definedName name="_D003367">'Form 17'!$F$45</definedName>
    <definedName name="_D003368">'Form 17'!$G$45</definedName>
    <definedName name="_D003369">'Form 17'!$E$46</definedName>
    <definedName name="_D003370">'Form 17'!$F$46</definedName>
    <definedName name="_D003371">'Form 17'!$G$46</definedName>
    <definedName name="_D003372">'Form 17'!$E$47</definedName>
    <definedName name="_D003373">'Form 17'!$F$47</definedName>
    <definedName name="_D003374">'Form 17'!$G$47</definedName>
    <definedName name="_D003375">'Form 17'!$E$48</definedName>
    <definedName name="_D003376">'Form 17'!$F$48</definedName>
    <definedName name="_D003377">'Form 17'!$G$48</definedName>
    <definedName name="_D003378">'Form 17'!$E$49</definedName>
    <definedName name="_D003379">'Form 17'!$F$49</definedName>
    <definedName name="_D003380">'Form 17'!$G$49</definedName>
    <definedName name="_D003381">'Form 17'!$E$50</definedName>
    <definedName name="_D003382">'Form 17'!$F$50</definedName>
    <definedName name="_D003383">'Form 17'!$G$50</definedName>
    <definedName name="_D003384">'Form 17'!$E$51</definedName>
    <definedName name="_D003385">'Form 17'!$F$51</definedName>
    <definedName name="_D003386">'Form 17'!$G$51</definedName>
    <definedName name="_D003387">'Form 17'!$E$52</definedName>
    <definedName name="_D003388">'Form 17'!$F$52</definedName>
    <definedName name="_D003389">'Form 17'!$G$52</definedName>
    <definedName name="_D003390">'Form 17'!$E$53</definedName>
    <definedName name="_D003391">'Form 17'!$F$53</definedName>
    <definedName name="_D003392">'Form 17'!$G$53</definedName>
    <definedName name="_D003393">'Form 17'!$E$54</definedName>
    <definedName name="_D003394">'Form 17'!$F$54</definedName>
    <definedName name="_D003395">'Form 17'!$G$54</definedName>
    <definedName name="_D003396">'Form 17'!$H$26</definedName>
    <definedName name="_D003397">'Form 17'!$H$27</definedName>
    <definedName name="_D003398">'Form 17'!$H$28</definedName>
    <definedName name="_D003399">'Form 17'!$H$29</definedName>
    <definedName name="_D003400">'Form 17'!$H$30</definedName>
    <definedName name="_D003401">'Form 17'!$H$31</definedName>
    <definedName name="_D003402">'Form 17'!$H$32</definedName>
    <definedName name="_D003403">'Form 17'!$H$33</definedName>
    <definedName name="_D003404">'Form 17'!$H$34</definedName>
    <definedName name="_D003405">'Form 17'!$H$35</definedName>
    <definedName name="_D003406">'Form 17'!$H$36</definedName>
    <definedName name="_D003407">'Form 17'!$H$37</definedName>
    <definedName name="_D003408">'Form 17'!$H$38</definedName>
    <definedName name="_D003409">'Form 17'!$H$39</definedName>
    <definedName name="_D003410">'Form 17'!$H$40</definedName>
    <definedName name="_D003411">'Form 17'!$H$41</definedName>
    <definedName name="_D003412">'Form 17'!$H$42</definedName>
    <definedName name="_D003413">'Form 17'!$H$43</definedName>
    <definedName name="_D003414">'Form 17'!$H$44</definedName>
    <definedName name="_D003415">'Form 17'!$H$45</definedName>
    <definedName name="_D003416">'Form 17'!$H$46</definedName>
    <definedName name="_D003417">'Form 17'!$H$47</definedName>
    <definedName name="_D003418">'Form 17'!$H$48</definedName>
    <definedName name="_D003419">'Form 17'!$H$49</definedName>
    <definedName name="_D003420">'Form 17'!$H$50</definedName>
    <definedName name="_D003421">'Form 17'!$H$51</definedName>
    <definedName name="_D003422">'Form 17'!$H$52</definedName>
    <definedName name="_D003423">'Form 17'!$H$53</definedName>
    <definedName name="_D003424">'Form 17'!$H$54</definedName>
    <definedName name="_D003425">'Form 17'!$H$55</definedName>
    <definedName name="_D003426">'Form 17'!$I$26</definedName>
    <definedName name="_D003427">'Form 17'!$I$27</definedName>
    <definedName name="_D003428">'Form 17'!$I$28</definedName>
    <definedName name="_D003429">'Form 17'!$I$29</definedName>
    <definedName name="_D003430">'Form 17'!$I$30</definedName>
    <definedName name="_D003431">'Form 17'!$I$31</definedName>
    <definedName name="_D003432">'Form 17'!$I$32</definedName>
    <definedName name="_D003433">'Form 17'!$I$33</definedName>
    <definedName name="_D003434">'Form 17'!$I$34</definedName>
    <definedName name="_D003435">'Form 17'!$I$35</definedName>
    <definedName name="_D003436">'Form 17'!$I$36</definedName>
    <definedName name="_D003437">'Form 17'!$I$37</definedName>
    <definedName name="_D003438">'Form 17'!$I$38</definedName>
    <definedName name="_D003439">'Form 17'!$I$39</definedName>
    <definedName name="_D003440">'Form 17'!$I$40</definedName>
    <definedName name="_D003441">'Form 17'!$I$41</definedName>
    <definedName name="_D003442">'Form 17'!$I$42</definedName>
    <definedName name="_D003443">'Form 17'!$I$43</definedName>
    <definedName name="_D003444">'Form 17'!$I$44</definedName>
    <definedName name="_D003445">'Form 17'!$I$45</definedName>
    <definedName name="_D003446">'Form 17'!$I$46</definedName>
    <definedName name="_D003447">'Form 17'!$I$47</definedName>
    <definedName name="_D003448">'Form 17'!$I$48</definedName>
    <definedName name="_D003449">'Form 17'!$I$49</definedName>
    <definedName name="_D003450">'Form 17'!$I$50</definedName>
    <definedName name="_D003451">'Form 17'!$I$51</definedName>
    <definedName name="_D003452">'Form 17'!$I$52</definedName>
    <definedName name="_D003453">'Form 17'!$I$53</definedName>
    <definedName name="_D003454">'Form 17'!$I$54</definedName>
    <definedName name="_D003455">'Form 17'!$E$55</definedName>
    <definedName name="_D003456">'Form 17'!$F$55</definedName>
    <definedName name="_D003457">'Form 17'!$G$55</definedName>
    <definedName name="_D003458">'Form 17'!$I$55</definedName>
    <definedName name="_D003462">'Form 17'!$I$60</definedName>
    <definedName name="_D003463">'Form 17'!$I$61</definedName>
    <definedName name="_D003464">'Form 17'!$I$62</definedName>
    <definedName name="_D003472">'Form 17'!$C$66</definedName>
    <definedName name="_D003473">'Form 17'!$C$69</definedName>
    <definedName name="_D003474">'Form 17'!$C$70</definedName>
    <definedName name="_D003475">'Form 17'!$C$71</definedName>
    <definedName name="_D003476">'Form 17'!$C$72</definedName>
    <definedName name="_D003477">'Form 17'!$C$73</definedName>
    <definedName name="_D003478">'Form 17'!$C$74</definedName>
    <definedName name="_D003479">'Form 17'!$C$75</definedName>
    <definedName name="_D003480">'Form 17'!$C$76</definedName>
    <definedName name="_D003481">'Form 17'!$C$77</definedName>
    <definedName name="_D003482">'Form 17'!$C$78</definedName>
    <definedName name="_D003483">'Form 17'!$C$79</definedName>
    <definedName name="_D003484">'Form 17'!$C$80</definedName>
    <definedName name="_D003485">'Form 17'!$C$81</definedName>
    <definedName name="_D003486">'Form 17'!$C$82</definedName>
    <definedName name="_D003487">'Form 17'!$C$83</definedName>
    <definedName name="_D003488">'Form 17'!$C$84</definedName>
    <definedName name="_D003489">'Form 17'!$C$85</definedName>
    <definedName name="_D003490">'Form 17'!$C$86</definedName>
    <definedName name="_D003491">'Form 17'!$C$87</definedName>
    <definedName name="_D003492">'Form 17'!$C$88</definedName>
    <definedName name="_D003493">'Form 17'!$C$89</definedName>
    <definedName name="_D003494">'Form 17'!$C$90</definedName>
    <definedName name="_D003495">'Form 17'!$C$91</definedName>
    <definedName name="_D003496">'Form 17'!$C$92</definedName>
    <definedName name="_D003497">'Form 17'!$C$93</definedName>
    <definedName name="_D003505">'Form 17'!$F$69</definedName>
    <definedName name="_D003506">'Form 17'!$F$70</definedName>
    <definedName name="_D003507">'Form 17'!$F$71</definedName>
    <definedName name="_D003508">'Form 17'!$F$72</definedName>
    <definedName name="_D003509">'Form 17'!$F$73</definedName>
    <definedName name="_D003510">'Form 17'!$F$74</definedName>
    <definedName name="_D003511">'Form 17'!$F$75</definedName>
    <definedName name="_D003512">'Form 17'!$F$76</definedName>
    <definedName name="_D003513">'Form 17'!$F$77</definedName>
    <definedName name="_D003514">'Form 17'!$F$78</definedName>
    <definedName name="_D003515">'Form 17'!$F$79</definedName>
    <definedName name="_D003516">'Form 17'!$F$80</definedName>
    <definedName name="_D003517">'Form 17'!$F$81</definedName>
    <definedName name="_D003518">'Form 17'!$F$82</definedName>
    <definedName name="_D003519">'Form 17'!$F$83</definedName>
    <definedName name="_D003520">'Form 17'!$F$84</definedName>
    <definedName name="_D003521">'Form 17'!$F$85</definedName>
    <definedName name="_D003522">'Form 17'!$F$86</definedName>
    <definedName name="_D003523">'Form 17'!$F$87</definedName>
    <definedName name="_D003524">'Form 17'!$F$88</definedName>
    <definedName name="_D003525">'Form 17'!$F$89</definedName>
    <definedName name="_D003526">'Form 17'!$F$90</definedName>
    <definedName name="_D003527">'Form 17'!$F$91</definedName>
    <definedName name="_D003528">'Form 17'!$F$92</definedName>
    <definedName name="_D003529">'Form 17'!$F$93</definedName>
    <definedName name="_D003537">'Form 17'!$G$69</definedName>
    <definedName name="_D003538">'Form 17'!$G$70</definedName>
    <definedName name="_D003539">'Form 17'!$G$71</definedName>
    <definedName name="_D003540">'Form 17'!$G$72</definedName>
    <definedName name="_D003541">'Form 17'!$G$73</definedName>
    <definedName name="_D003542">'Form 17'!$G$74</definedName>
    <definedName name="_D003543">'Form 17'!$G$75</definedName>
    <definedName name="_D003544">'Form 17'!$G$76</definedName>
    <definedName name="_D003545">'Form 17'!$G$77</definedName>
    <definedName name="_D003546">'Form 17'!$G$78</definedName>
    <definedName name="_D003547">'Form 17'!$G$79</definedName>
    <definedName name="_D003548">'Form 17'!$G$80</definedName>
    <definedName name="_D003549">'Form 17'!$G$81</definedName>
    <definedName name="_D003550">'Form 17'!$G$82</definedName>
    <definedName name="_D003551">'Form 17'!$G$83</definedName>
    <definedName name="_D003552">'Form 17'!$G$84</definedName>
    <definedName name="_D003553">'Form 17'!$G$85</definedName>
    <definedName name="_D003554">'Form 17'!$G$86</definedName>
    <definedName name="_D003555">'Form 17'!$G$87</definedName>
    <definedName name="_D003556">'Form 17'!$G$88</definedName>
    <definedName name="_D003557">'Form 17'!$G$89</definedName>
    <definedName name="_D003558">'Form 17'!$G$90</definedName>
    <definedName name="_D003559">'Form 17'!$G$91</definedName>
    <definedName name="_D003560">'Form 17'!$G$92</definedName>
    <definedName name="_D003561">'Form 17'!$G$93</definedName>
    <definedName name="_D003569">'Form 17'!$H$69</definedName>
    <definedName name="_D003570">'Form 17'!$H$70</definedName>
    <definedName name="_D003571">'Form 17'!$H$71</definedName>
    <definedName name="_D003572">'Form 17'!$H$72</definedName>
    <definedName name="_D003573">'Form 17'!$H$73</definedName>
    <definedName name="_D003574">'Form 17'!$H$74</definedName>
    <definedName name="_D003575">'Form 17'!$H$75</definedName>
    <definedName name="_D003576">'Form 17'!$H$76</definedName>
    <definedName name="_D003577">'Form 17'!$H$77</definedName>
    <definedName name="_D003578">'Form 17'!$H$78</definedName>
    <definedName name="_D003579">'Form 17'!$H$79</definedName>
    <definedName name="_D003580">'Form 17'!$H$80</definedName>
    <definedName name="_D003581">'Form 17'!$H$81</definedName>
    <definedName name="_D003582">'Form 17'!$H$82</definedName>
    <definedName name="_D003583">'Form 17'!$H$83</definedName>
    <definedName name="_D003584">'Form 17'!$H$84</definedName>
    <definedName name="_D003585">'Form 17'!$H$85</definedName>
    <definedName name="_D003586">'Form 17'!$H$86</definedName>
    <definedName name="_D003587">'Form 17'!$H$87</definedName>
    <definedName name="_D003588">'Form 17'!$H$88</definedName>
    <definedName name="_D003589">'Form 17'!$H$89</definedName>
    <definedName name="_D003590">'Form 17'!$H$90</definedName>
    <definedName name="_D003591">'Form 17'!$H$91</definedName>
    <definedName name="_D003592">'Form 17'!$H$92</definedName>
    <definedName name="_D003593">'Form 17'!$H$93</definedName>
    <definedName name="_D003601">'Form 17'!$F$94</definedName>
    <definedName name="_D003602">'Form 17'!$G$94</definedName>
    <definedName name="_D003603">'Form 17'!$H$94</definedName>
    <definedName name="_D003617">'Form 18'!$G$13</definedName>
    <definedName name="_D003618">'Form 18'!$I$13</definedName>
    <definedName name="_D003619">'Form 18'!$H$17</definedName>
    <definedName name="_D003620">'Form 18'!$I$17</definedName>
    <definedName name="_D003621">'Form 18'!$H$20</definedName>
    <definedName name="_D003622">'Form 18'!$I$20</definedName>
    <definedName name="_D003623">'Form 18'!$H$21</definedName>
    <definedName name="_D003624">'Form 18'!$I$21</definedName>
    <definedName name="_D003625">'Form 18'!$H$22</definedName>
    <definedName name="_D003626">'Form 18'!$I$22</definedName>
    <definedName name="_D003627">'Form 18'!$H$23</definedName>
    <definedName name="_D003628">'Form 18'!$I$23</definedName>
    <definedName name="_D003629">'Form 18'!$H$24</definedName>
    <definedName name="_D003630">'Form 18'!$I$24</definedName>
    <definedName name="_D003631">'Form 18'!$H$25</definedName>
    <definedName name="_D003632">'Form 18'!$I$25</definedName>
    <definedName name="_D003633">'Form 18'!$H$26</definedName>
    <definedName name="_D003634">'Form 18'!$I$26</definedName>
    <definedName name="_D003635">'Form 18'!$H$27</definedName>
    <definedName name="_D003636">'Form 18'!$I$27</definedName>
    <definedName name="_D003637">'Form 18'!$H$28</definedName>
    <definedName name="_D003638">'Form 18'!$I$28</definedName>
    <definedName name="_D003639">'Form 18'!$H$29</definedName>
    <definedName name="_D003640">'Form 18'!$I$29</definedName>
    <definedName name="_D003641">'Form 18'!$H$30</definedName>
    <definedName name="_D003642">'Form 18'!$I$30</definedName>
    <definedName name="_D003643">'Form 18'!$H$31</definedName>
    <definedName name="_D003644">'Form 18'!$I$31</definedName>
    <definedName name="_D003645">'Form 18'!$B$20</definedName>
    <definedName name="_D003646">'Form 18'!$B$21</definedName>
    <definedName name="_D003647">'Form 18'!$B$22</definedName>
    <definedName name="_D003648">'Form 18'!$B$23</definedName>
    <definedName name="_D003649">'Form 18'!$B$24</definedName>
    <definedName name="_D003650">'Form 18'!$B$25</definedName>
    <definedName name="_D003651">'Form 18'!$B$26</definedName>
    <definedName name="_D003652">'Form 18'!$B$27</definedName>
    <definedName name="_D003653">'Form 18'!$B$28</definedName>
    <definedName name="_D003654">'Form 18'!$B$29</definedName>
    <definedName name="_D003655">'Form 18'!$B$30</definedName>
    <definedName name="_D003656">'Form 18'!$B$31</definedName>
    <definedName name="_D003657">'Form 18'!$H$34</definedName>
    <definedName name="_D003658">'Form 18'!$I$34</definedName>
    <definedName name="_D003659">'Form 18'!$H$35</definedName>
    <definedName name="_D003660">'Form 18'!$I$35</definedName>
    <definedName name="_D003661">'Form 18'!$H$36</definedName>
    <definedName name="_D003662">'Form 18'!$I$36</definedName>
    <definedName name="_D003663">'Form 18'!$H$37</definedName>
    <definedName name="_D003664">'Form 18'!$I$37</definedName>
    <definedName name="_D003665">'Form 18'!$H$38</definedName>
    <definedName name="_D003666">'Form 18'!$I$38</definedName>
    <definedName name="_D003667">'Form 18'!$H$39</definedName>
    <definedName name="_D003668">'Form 18'!$I$39</definedName>
    <definedName name="_D003669">'Form 18'!$H$40</definedName>
    <definedName name="_D003670">'Form 18'!$I$40</definedName>
    <definedName name="_D003671">'Form 18'!$H$41</definedName>
    <definedName name="_D003672">'Form 18'!$I$41</definedName>
    <definedName name="_D003673">'Form 18'!$H$42</definedName>
    <definedName name="_D003674">'Form 18'!$I$42</definedName>
    <definedName name="_D003675">'Form 18'!$H$43</definedName>
    <definedName name="_D003676">'Form 18'!$I$43</definedName>
    <definedName name="_D003677">'Form 18'!$H$44</definedName>
    <definedName name="_D003678">'Form 18'!$I$44</definedName>
    <definedName name="_D003679">'Form 18'!$H$45</definedName>
    <definedName name="_D003680">'Form 18'!$I$45</definedName>
    <definedName name="_D003681">'Form 18'!$B$34</definedName>
    <definedName name="_D003682">'Form 18'!$B$35</definedName>
    <definedName name="_D003683">'Form 18'!$B$36</definedName>
    <definedName name="_D003684">'Form 18'!$B$37</definedName>
    <definedName name="_D003685">'Form 18'!$B$38</definedName>
    <definedName name="_D003686">'Form 18'!$B$39</definedName>
    <definedName name="_D003687">'Form 18'!$B$40</definedName>
    <definedName name="_D003688">'Form 18'!$B$41</definedName>
    <definedName name="_D003689">'Form 18'!$B$42</definedName>
    <definedName name="_D003690">'Form 18'!$B$43</definedName>
    <definedName name="_D003691">'Form 18'!$B$44</definedName>
    <definedName name="_D003692">'Form 18'!$B$45</definedName>
    <definedName name="_D003693">'Form 18'!$H$47</definedName>
    <definedName name="_D003694">'Form 18'!$I$47</definedName>
    <definedName name="_D003695">'Form 18'!$I$48</definedName>
    <definedName name="_D003696">'Form 18'!$I$49</definedName>
    <definedName name="_D003700">'Form 19'!$D$15</definedName>
    <definedName name="_D003701">'Form 19'!$E$15</definedName>
    <definedName name="_D003702">'Form 19'!$D$16</definedName>
    <definedName name="_D003703">'Form 19'!$E$16</definedName>
    <definedName name="_D003704">'Form 19'!$D$17</definedName>
    <definedName name="_D003705">'Form 19'!$E$17</definedName>
    <definedName name="_D003706">'Form 19'!$D$18</definedName>
    <definedName name="_D003707">'Form 19'!$E$18</definedName>
    <definedName name="_D003708">'Form 19'!$D$19</definedName>
    <definedName name="_D003709">'Form 19'!$E$19</definedName>
    <definedName name="_D003710">'Form 19'!$D$20</definedName>
    <definedName name="_D003711">'Form 19'!$E$20</definedName>
    <definedName name="_D003712">'Form 19'!$D$21</definedName>
    <definedName name="_D003713">'Form 19'!$E$21</definedName>
    <definedName name="_D003714">'Form 19'!$D$22</definedName>
    <definedName name="_D003715">'Form 19'!$E$22</definedName>
    <definedName name="_D003716">'Form 19'!$D$23</definedName>
    <definedName name="_D003717">'Form 19'!$E$23</definedName>
    <definedName name="_D003718">'Form 19'!$D$24</definedName>
    <definedName name="_D003719">'Form 19'!$E$24</definedName>
    <definedName name="_D003720">'Form 19'!$D$25</definedName>
    <definedName name="_D003721">'Form 19'!$E$25</definedName>
    <definedName name="_D003722">'Form 19'!$D$26</definedName>
    <definedName name="_D003723">'Form 19'!$E$26</definedName>
    <definedName name="_D003724">'Form 19'!$D$27</definedName>
    <definedName name="_D003725">'Form 19'!$E$27</definedName>
    <definedName name="_D003726">'Form 19'!$D$28</definedName>
    <definedName name="_D003727">'Form 19'!$E$28</definedName>
    <definedName name="_D003728">'Form 19'!$D$29</definedName>
    <definedName name="_D003729">'Form 19'!$E$29</definedName>
    <definedName name="_D003730">'Form 19'!$D$30</definedName>
    <definedName name="_D003731">'Form 19'!$E$30</definedName>
    <definedName name="_D003732">'Form 19'!$D$31</definedName>
    <definedName name="_D003733">'Form 19'!$E$31</definedName>
    <definedName name="_D003734">'Form 19'!$D$32</definedName>
    <definedName name="_D003735">'Form 19'!$E$32</definedName>
    <definedName name="_D003736">'Form 19'!$G$15</definedName>
    <definedName name="_D003737">'Form 19'!$G$16</definedName>
    <definedName name="_D003738">'Form 19'!$G$17</definedName>
    <definedName name="_D003739">'Form 19'!$G$18</definedName>
    <definedName name="_D003740">'Form 19'!$G$19</definedName>
    <definedName name="_D003741">'Form 19'!$G$20</definedName>
    <definedName name="_D003742">'Form 19'!$G$21</definedName>
    <definedName name="_D003743">'Form 19'!$G$22</definedName>
    <definedName name="_D003744">'Form 19'!$G$23</definedName>
    <definedName name="_D003745">'Form 19'!$G$24</definedName>
    <definedName name="_D003746">'Form 19'!$G$25</definedName>
    <definedName name="_D003747">'Form 19'!$G$26</definedName>
    <definedName name="_D003748">'Form 19'!$G$27</definedName>
    <definedName name="_D003749">'Form 19'!$G$28</definedName>
    <definedName name="_D003750">'Form 19'!$G$29</definedName>
    <definedName name="_D003751">'Form 19'!$G$30</definedName>
    <definedName name="_D003752">'Form 19'!$G$31</definedName>
    <definedName name="_D003753">'Form 19'!$G$32</definedName>
    <definedName name="_D003754">'Form 19'!$F$15</definedName>
    <definedName name="_D003755">'Form 19'!$F$16</definedName>
    <definedName name="_D003756">'Form 19'!$F$17</definedName>
    <definedName name="_D003757">'Form 19'!$F$18</definedName>
    <definedName name="_D003758">'Form 19'!$F$19</definedName>
    <definedName name="_D003759">'Form 19'!$F$20</definedName>
    <definedName name="_D003760">'Form 19'!$F$21</definedName>
    <definedName name="_D003761">'Form 19'!$F$22</definedName>
    <definedName name="_D003762">'Form 19'!$F$23</definedName>
    <definedName name="_D003763">'Form 19'!$F$24</definedName>
    <definedName name="_D003764">'Form 19'!$F$25</definedName>
    <definedName name="_D003765">'Form 19'!$F$26</definedName>
    <definedName name="_D003766">'Form 19'!$F$27</definedName>
    <definedName name="_D003767">'Form 19'!$F$28</definedName>
    <definedName name="_D003768">'Form 19'!$F$29</definedName>
    <definedName name="_D003769">'Form 19'!$F$30</definedName>
    <definedName name="_D003770">'Form 19'!$F$31</definedName>
    <definedName name="_D003771">'Form 19'!$F$32</definedName>
    <definedName name="_D003772">'Form 19'!$H$15</definedName>
    <definedName name="_D003773">'Form 19'!$H$16</definedName>
    <definedName name="_D003774">'Form 19'!$H$17</definedName>
    <definedName name="_D003775">'Form 19'!$H$18</definedName>
    <definedName name="_D003776">'Form 19'!$H$19</definedName>
    <definedName name="_D003777">'Form 19'!$H$20</definedName>
    <definedName name="_D003778">'Form 19'!$H$21</definedName>
    <definedName name="_D003779">'Form 19'!$H$22</definedName>
    <definedName name="_D003780">'Form 19'!$H$23</definedName>
    <definedName name="_D003781">'Form 19'!$H$24</definedName>
    <definedName name="_D003782">'Form 19'!$H$25</definedName>
    <definedName name="_D003783">'Form 19'!$H$26</definedName>
    <definedName name="_D003784">'Form 19'!$H$27</definedName>
    <definedName name="_D003785">'Form 19'!$H$28</definedName>
    <definedName name="_D003786">'Form 19'!$H$29</definedName>
    <definedName name="_D003787">'Form 19'!$H$30</definedName>
    <definedName name="_D003788">'Form 19'!$H$31</definedName>
    <definedName name="_D003789">'Form 19'!$H$32</definedName>
    <definedName name="_D003790">'Form 19'!$D$33</definedName>
    <definedName name="_D003791">'Form 19'!$E$33</definedName>
    <definedName name="_D003792">'Form 19'!$F$33</definedName>
    <definedName name="_D003793">'Form 19'!$G$33</definedName>
    <definedName name="_D003794">'Form 19'!$H$33</definedName>
    <definedName name="_D003795">'Form 19'!$H$34</definedName>
    <definedName name="_D003796">'Form 19'!$G$37</definedName>
    <definedName name="_D003797">'Form 19'!$H$37</definedName>
    <definedName name="_D003946">'Schedule 1'!$F$54</definedName>
    <definedName name="_D003947">'Schedule 1'!$G$54</definedName>
    <definedName name="_D003948">'Schedule 1'!$H$54</definedName>
    <definedName name="_D003952">'Schedule 2'!$B$16</definedName>
    <definedName name="_D003953">'Schedule 2'!$B$17</definedName>
    <definedName name="_D003954">'Schedule 2'!$B$18</definedName>
    <definedName name="_D003955">'Schedule 2'!$B$19</definedName>
    <definedName name="_D003956">'Schedule 2'!$B$20</definedName>
    <definedName name="_D003957">'Schedule 2'!$B$21</definedName>
    <definedName name="_D003958">'Schedule 2'!$B$22</definedName>
    <definedName name="_D003959">'Schedule 2'!$B$23</definedName>
    <definedName name="_D003960">'Schedule 2'!$B$24</definedName>
    <definedName name="_D003961">'Schedule 2'!$B$25</definedName>
    <definedName name="_D003962">'Schedule 2'!$B$26</definedName>
    <definedName name="_D003963">'Schedule 2'!$B$27</definedName>
    <definedName name="_D003964">'Schedule 2'!$B$28</definedName>
    <definedName name="_D003965">'Schedule 2'!$B$29</definedName>
    <definedName name="_D003966">'Schedule 2'!$B$30</definedName>
    <definedName name="_D003967">'Schedule 2'!$B$31</definedName>
    <definedName name="_D003968">'Schedule 2'!$B$32</definedName>
    <definedName name="_D003969">'Schedule 2'!$B$33</definedName>
    <definedName name="_D003970">'Schedule 2'!$B$34</definedName>
    <definedName name="_D003971">'Schedule 2'!$B$35</definedName>
    <definedName name="_D003972">'Schedule 2'!$B$36</definedName>
    <definedName name="_D003973">'Schedule 2'!$B$37</definedName>
    <definedName name="_D003974">'Schedule 2'!$C$18</definedName>
    <definedName name="_D003975">'Schedule 2'!$C$19</definedName>
    <definedName name="_D003976">'Schedule 2'!$C$20</definedName>
    <definedName name="_D003977">'Schedule 2'!$C$21</definedName>
    <definedName name="_D003978">'Schedule 2'!$C$22</definedName>
    <definedName name="_D003979">'Schedule 2'!$C$23</definedName>
    <definedName name="_D003980">'Schedule 2'!$C$24</definedName>
    <definedName name="_D003981">'Schedule 2'!$C$25</definedName>
    <definedName name="_D003982">'Schedule 2'!$C$26</definedName>
    <definedName name="_D003983">'Schedule 2'!$C$27</definedName>
    <definedName name="_D003984">'Schedule 2'!$C$28</definedName>
    <definedName name="_D003985">'Schedule 2'!$C$29</definedName>
    <definedName name="_D003986">'Schedule 2'!$C$30</definedName>
    <definedName name="_D003987">'Schedule 2'!$C$31</definedName>
    <definedName name="_D003988">'Schedule 2'!$C$32</definedName>
    <definedName name="_D003989">'Schedule 2'!$C$33</definedName>
    <definedName name="_D003990">'Schedule 2'!$C$34</definedName>
    <definedName name="_D003991">'Schedule 2'!$C$35</definedName>
    <definedName name="_D003992">'Schedule 2'!$C$36</definedName>
    <definedName name="_D003993">'Schedule 2'!$C$37</definedName>
    <definedName name="_D003994">'Schedule 2'!$C$16</definedName>
    <definedName name="_D003995">'Schedule 2'!$C$17</definedName>
    <definedName name="_D003996">'Schedule 2'!$D$16</definedName>
    <definedName name="_D003997">'Schedule 2'!$E$16</definedName>
    <definedName name="_D003998">'Schedule 2'!$D$17</definedName>
    <definedName name="_D003999">'Schedule 2'!$E$17</definedName>
    <definedName name="_D004000">'Schedule 2'!$D$18</definedName>
    <definedName name="_D004001">'Schedule 2'!$E$18</definedName>
    <definedName name="_D004002">'Schedule 2'!$D$19</definedName>
    <definedName name="_D004003">'Schedule 2'!$E$19</definedName>
    <definedName name="_D004004">'Schedule 2'!$D$20</definedName>
    <definedName name="_D004005">'Schedule 2'!$E$20</definedName>
    <definedName name="_D004006">'Schedule 2'!$D$21</definedName>
    <definedName name="_D004007">'Schedule 2'!$E$21</definedName>
    <definedName name="_D004008">'Schedule 2'!$D$22</definedName>
    <definedName name="_D004009">'Schedule 2'!$E$22</definedName>
    <definedName name="_D004010">'Schedule 2'!$D$23</definedName>
    <definedName name="_D004011">'Schedule 2'!$E$23</definedName>
    <definedName name="_D004012">'Schedule 2'!$D$24</definedName>
    <definedName name="_D004013">'Schedule 2'!$E$24</definedName>
    <definedName name="_D004014">'Schedule 2'!$D$25</definedName>
    <definedName name="_D004015">'Schedule 2'!$E$25</definedName>
    <definedName name="_D004016">'Schedule 2'!$D$26</definedName>
    <definedName name="_D004017">'Schedule 2'!$E$26</definedName>
    <definedName name="_D004018">'Schedule 2'!$D$27</definedName>
    <definedName name="_D004019">'Schedule 2'!$E$27</definedName>
    <definedName name="_D004020">'Schedule 2'!$D$28</definedName>
    <definedName name="_D004021">'Schedule 2'!$E$28</definedName>
    <definedName name="_D004022">'Schedule 2'!$D$29</definedName>
    <definedName name="_D004023">'Schedule 2'!$E$29</definedName>
    <definedName name="_D004024">'Schedule 2'!$D$30</definedName>
    <definedName name="_D004025">'Schedule 2'!$E$30</definedName>
    <definedName name="_D004026">'Schedule 2'!$D$31</definedName>
    <definedName name="_D004027">'Schedule 2'!$E$31</definedName>
    <definedName name="_D004028">'Schedule 2'!$D$32</definedName>
    <definedName name="_D004029">'Schedule 2'!$E$32</definedName>
    <definedName name="_D004030">'Schedule 2'!$D$33</definedName>
    <definedName name="_D004031">'Schedule 2'!$E$33</definedName>
    <definedName name="_D004032">'Schedule 2'!$D$34</definedName>
    <definedName name="_D004033">'Schedule 2'!$E$34</definedName>
    <definedName name="_D004034">'Schedule 2'!$D$35</definedName>
    <definedName name="_D004035">'Schedule 2'!$E$35</definedName>
    <definedName name="_D004036">'Schedule 2'!$D$36</definedName>
    <definedName name="_D004037">'Schedule 2'!$E$36</definedName>
    <definedName name="_D004038">'Schedule 2'!$D$37</definedName>
    <definedName name="_D004039">'Schedule 2'!$E$37</definedName>
    <definedName name="_D004040">'Schedule 2'!$F$16</definedName>
    <definedName name="_D004041">'Schedule 2'!$F$17</definedName>
    <definedName name="_D004042">'Schedule 2'!$F$18</definedName>
    <definedName name="_D004043">'Schedule 2'!$F$19</definedName>
    <definedName name="_D004044">'Schedule 2'!$F$20</definedName>
    <definedName name="_D004045">'Schedule 2'!$F$21</definedName>
    <definedName name="_D004046">'Schedule 2'!$F$22</definedName>
    <definedName name="_D004047">'Schedule 2'!$F$23</definedName>
    <definedName name="_D004048">'Schedule 2'!$F$24</definedName>
    <definedName name="_D004049">'Schedule 2'!$F$25</definedName>
    <definedName name="_D004050">'Schedule 2'!$F$26</definedName>
    <definedName name="_D004051">'Schedule 2'!$F$27</definedName>
    <definedName name="_D004052">'Schedule 2'!$F$28</definedName>
    <definedName name="_D004053">'Schedule 2'!$F$29</definedName>
    <definedName name="_D004054">'Schedule 2'!$F$30</definedName>
    <definedName name="_D004055">'Schedule 2'!$F$31</definedName>
    <definedName name="_D004056">'Schedule 2'!$F$32</definedName>
    <definedName name="_D004057">'Schedule 2'!$F$33</definedName>
    <definedName name="_D004058">'Schedule 2'!$F$34</definedName>
    <definedName name="_D004059">'Schedule 2'!$F$35</definedName>
    <definedName name="_D004060">'Schedule 2'!$F$36</definedName>
    <definedName name="_D004061">'Schedule 2'!$F$37</definedName>
    <definedName name="_D004062">'Schedule 2'!$G$16</definedName>
    <definedName name="_D004063">'Schedule 2'!$G$17</definedName>
    <definedName name="_D004064">'Schedule 2'!$G$18</definedName>
    <definedName name="_D004065">'Schedule 2'!$G$19</definedName>
    <definedName name="_D004066">'Schedule 2'!$G$20</definedName>
    <definedName name="_D004067">'Schedule 2'!$G$21</definedName>
    <definedName name="_D004068">'Schedule 2'!$G$22</definedName>
    <definedName name="_D004069">'Schedule 2'!$G$23</definedName>
    <definedName name="_D004070">'Schedule 2'!$G$24</definedName>
    <definedName name="_D004071">'Schedule 2'!$G$25</definedName>
    <definedName name="_D004072">'Schedule 2'!$G$26</definedName>
    <definedName name="_D004073">'Schedule 2'!$G$27</definedName>
    <definedName name="_D004074">'Schedule 2'!$G$28</definedName>
    <definedName name="_D004075">'Schedule 2'!$G$29</definedName>
    <definedName name="_D004076">'Schedule 2'!$G$30</definedName>
    <definedName name="_D004077">'Schedule 2'!$G$31</definedName>
    <definedName name="_D004078">'Schedule 2'!$G$32</definedName>
    <definedName name="_D004079">'Schedule 2'!$G$33</definedName>
    <definedName name="_D004080">'Schedule 2'!$G$34</definedName>
    <definedName name="_D004081">'Schedule 2'!$G$35</definedName>
    <definedName name="_D004082">'Schedule 2'!$G$36</definedName>
    <definedName name="_D004083">'Schedule 2'!$G$37</definedName>
    <definedName name="_D004084">'Schedule 2'!$H$16</definedName>
    <definedName name="_D004085">'Schedule 2'!$H$17</definedName>
    <definedName name="_D004086">'Schedule 2'!$H$18</definedName>
    <definedName name="_D004087">'Schedule 2'!$H$19</definedName>
    <definedName name="_D004088">'Schedule 2'!$H$20</definedName>
    <definedName name="_D004089">'Schedule 2'!$H$21</definedName>
    <definedName name="_D004090">'Schedule 2'!$H$22</definedName>
    <definedName name="_D004091">'Schedule 2'!$H$23</definedName>
    <definedName name="_D004092">'Schedule 2'!$H$24</definedName>
    <definedName name="_D004093">'Schedule 2'!$H$25</definedName>
    <definedName name="_D004094">'Schedule 2'!$H$26</definedName>
    <definedName name="_D004095">'Schedule 2'!$H$27</definedName>
    <definedName name="_D004096">'Schedule 2'!$H$28</definedName>
    <definedName name="_D004097">'Schedule 2'!$H$29</definedName>
    <definedName name="_D004098">'Schedule 2'!$H$30</definedName>
    <definedName name="_D004099">'Schedule 2'!$H$31</definedName>
    <definedName name="_D004100">'Schedule 2'!$H$32</definedName>
    <definedName name="_D004101">'Schedule 2'!$H$33</definedName>
    <definedName name="_D004102">'Schedule 2'!$H$34</definedName>
    <definedName name="_D004103">'Schedule 2'!$H$35</definedName>
    <definedName name="_D004104">'Schedule 2'!$H$36</definedName>
    <definedName name="_D004105">'Schedule 2'!$H$37</definedName>
    <definedName name="_D004106">'Schedule 2'!$D$38</definedName>
    <definedName name="_D004107">'Schedule 2'!$E$38</definedName>
    <definedName name="_D004108">'Schedule 2'!$F$38</definedName>
    <definedName name="_D004109">'Schedule 2'!$G$38</definedName>
    <definedName name="_D004110">'Schedule 2'!$H$38</definedName>
    <definedName name="_D004114">'Schedule 3'!$B$15</definedName>
    <definedName name="_D004115">'Schedule 3'!$C$15</definedName>
    <definedName name="_D004116">'Schedule 3'!$B$16</definedName>
    <definedName name="_D004117">'Schedule 3'!$C$16</definedName>
    <definedName name="_D004118">'Schedule 3'!$B$17</definedName>
    <definedName name="_D004119">'Schedule 3'!$C$17</definedName>
    <definedName name="_D004120">'Schedule 3'!$B$18</definedName>
    <definedName name="_D004121">'Schedule 3'!$C$18</definedName>
    <definedName name="_D004122">'Schedule 3'!$B$19</definedName>
    <definedName name="_D004123">'Schedule 3'!$C$19</definedName>
    <definedName name="_D004124">'Schedule 3'!$B$20</definedName>
    <definedName name="_D004125">'Schedule 3'!$C$20</definedName>
    <definedName name="_D004126">'Schedule 3'!$B$21</definedName>
    <definedName name="_D004127">'Schedule 3'!$C$21</definedName>
    <definedName name="_D004128">'Schedule 3'!$B$22</definedName>
    <definedName name="_D004129">'Schedule 3'!$C$22</definedName>
    <definedName name="_D004130">'Schedule 3'!$B$23</definedName>
    <definedName name="_D004131">'Schedule 3'!$C$23</definedName>
    <definedName name="_D004132">'Schedule 3'!$B$24</definedName>
    <definedName name="_D004133">'Schedule 3'!$C$24</definedName>
    <definedName name="_D004134">'Schedule 3'!$B$25</definedName>
    <definedName name="_D004135">'Schedule 3'!$C$25</definedName>
    <definedName name="_D004136">'Schedule 3'!$B$26</definedName>
    <definedName name="_D004137">'Schedule 3'!$C$26</definedName>
    <definedName name="_D004138">'Schedule 3'!$B$27</definedName>
    <definedName name="_D004139">'Schedule 3'!$C$27</definedName>
    <definedName name="_D004140">'Schedule 3'!$B$28</definedName>
    <definedName name="_D004141">'Schedule 3'!$C$28</definedName>
    <definedName name="_D004142">'Schedule 3'!$B$29</definedName>
    <definedName name="_D004143">'Schedule 3'!$C$29</definedName>
    <definedName name="_D004144">'Schedule 3'!$B$30</definedName>
    <definedName name="_D004145">'Schedule 3'!$C$30</definedName>
    <definedName name="_D004146">'Schedule 3'!$B$31</definedName>
    <definedName name="_D004147">'Schedule 3'!$C$31</definedName>
    <definedName name="_D004148">'Schedule 3'!$B$32</definedName>
    <definedName name="_D004149">'Schedule 3'!$C$32</definedName>
    <definedName name="_D004150">'Schedule 3'!$B$33</definedName>
    <definedName name="_D004151">'Schedule 3'!$C$33</definedName>
    <definedName name="_D004152">'Schedule 3'!$B$34</definedName>
    <definedName name="_D004153">'Schedule 3'!$C$34</definedName>
    <definedName name="_D004154">'Schedule 3'!$B$35</definedName>
    <definedName name="_D004155">'Schedule 3'!$C$35</definedName>
    <definedName name="_D004156">'Schedule 3'!$B$36</definedName>
    <definedName name="_D004157">'Schedule 3'!$C$36</definedName>
    <definedName name="_D004158">'Schedule 3'!$D$15</definedName>
    <definedName name="_D004159">'Schedule 3'!$E$15</definedName>
    <definedName name="_D004160">'Schedule 3'!$D$16</definedName>
    <definedName name="_D004161">'Schedule 3'!$E$16</definedName>
    <definedName name="_D004162">'Schedule 3'!$D$17</definedName>
    <definedName name="_D004163">'Schedule 3'!$E$17</definedName>
    <definedName name="_D004164">'Schedule 3'!$D$18</definedName>
    <definedName name="_D004165">'Schedule 3'!$E$18</definedName>
    <definedName name="_D004166">'Schedule 3'!$D$19</definedName>
    <definedName name="_D004167">'Schedule 3'!$E$19</definedName>
    <definedName name="_D004168">'Schedule 3'!$D$20</definedName>
    <definedName name="_D004169">'Schedule 3'!$E$20</definedName>
    <definedName name="_D004170">'Schedule 3'!$D$21</definedName>
    <definedName name="_D004171">'Schedule 3'!$E$21</definedName>
    <definedName name="_D004172">'Schedule 3'!$D$22</definedName>
    <definedName name="_D004173">'Schedule 3'!$E$22</definedName>
    <definedName name="_D004174">'Schedule 3'!$D$23</definedName>
    <definedName name="_D004175">'Schedule 3'!$E$23</definedName>
    <definedName name="_D004176">'Schedule 3'!$D$24</definedName>
    <definedName name="_D004177">'Schedule 3'!$E$24</definedName>
    <definedName name="_D004178">'Schedule 3'!$D$25</definedName>
    <definedName name="_D004179">'Schedule 3'!$E$25</definedName>
    <definedName name="_D004180">'Schedule 3'!$D$26</definedName>
    <definedName name="_D004181">'Schedule 3'!$E$26</definedName>
    <definedName name="_D004182">'Schedule 3'!$D$27</definedName>
    <definedName name="_D004183">'Schedule 3'!$E$27</definedName>
    <definedName name="_D004184">'Schedule 3'!$D$28</definedName>
    <definedName name="_D004185">'Schedule 3'!$E$28</definedName>
    <definedName name="_D004186">'Schedule 3'!$D$29</definedName>
    <definedName name="_D004187">'Schedule 3'!$E$29</definedName>
    <definedName name="_D004188">'Schedule 3'!$D$30</definedName>
    <definedName name="_D004189">'Schedule 3'!$E$30</definedName>
    <definedName name="_D004190">'Schedule 3'!$D$31</definedName>
    <definedName name="_D004191">'Schedule 3'!$E$31</definedName>
    <definedName name="_D004192">'Schedule 3'!$D$32</definedName>
    <definedName name="_D004193">'Schedule 3'!$E$32</definedName>
    <definedName name="_D004194">'Schedule 3'!$D$33</definedName>
    <definedName name="_D004195">'Schedule 3'!$E$33</definedName>
    <definedName name="_D004196">'Schedule 3'!$D$34</definedName>
    <definedName name="_D004197">'Schedule 3'!$E$34</definedName>
    <definedName name="_D004198">'Schedule 3'!$D$35</definedName>
    <definedName name="_D004199">'Schedule 3'!$E$35</definedName>
    <definedName name="_D004200">'Schedule 3'!$D$36</definedName>
    <definedName name="_D004201">'Schedule 3'!$E$36</definedName>
    <definedName name="_D004202">'Schedule 3'!$F$15</definedName>
    <definedName name="_D004203">'Schedule 3'!$F$16</definedName>
    <definedName name="_D004204">'Schedule 3'!$F$17</definedName>
    <definedName name="_D004205">'Schedule 3'!$F$18</definedName>
    <definedName name="_D004206">'Schedule 3'!$F$19</definedName>
    <definedName name="_D004207">'Schedule 3'!$F$20</definedName>
    <definedName name="_D004208">'Schedule 3'!$F$21</definedName>
    <definedName name="_D004209">'Schedule 3'!$F$22</definedName>
    <definedName name="_D004210">'Schedule 3'!$F$23</definedName>
    <definedName name="_D004211">'Schedule 3'!$F$24</definedName>
    <definedName name="_D004212">'Schedule 3'!$F$25</definedName>
    <definedName name="_D004213">'Schedule 3'!$F$26</definedName>
    <definedName name="_D004214">'Schedule 3'!$F$27</definedName>
    <definedName name="_D004215">'Schedule 3'!$F$28</definedName>
    <definedName name="_D004216">'Schedule 3'!$F$29</definedName>
    <definedName name="_D004217">'Schedule 3'!$F$30</definedName>
    <definedName name="_D004218">'Schedule 3'!$F$31</definedName>
    <definedName name="_D004219">'Schedule 3'!$F$32</definedName>
    <definedName name="_D004220">'Schedule 3'!$F$33</definedName>
    <definedName name="_D004221">'Schedule 3'!$F$34</definedName>
    <definedName name="_D004222">'Schedule 3'!$F$35</definedName>
    <definedName name="_D004223">'Schedule 3'!$F$36</definedName>
    <definedName name="_D004224">'Schedule 3'!$G$15</definedName>
    <definedName name="_D004225">'Schedule 3'!$G$16</definedName>
    <definedName name="_D004226">'Schedule 3'!$G$17</definedName>
    <definedName name="_D004227">'Schedule 3'!$G$18</definedName>
    <definedName name="_D004228">'Schedule 3'!$G$19</definedName>
    <definedName name="_D004229">'Schedule 3'!$G$20</definedName>
    <definedName name="_D004230">'Schedule 3'!$G$21</definedName>
    <definedName name="_D004231">'Schedule 3'!$G$22</definedName>
    <definedName name="_D004232">'Schedule 3'!$G$23</definedName>
    <definedName name="_D004233">'Schedule 3'!$G$24</definedName>
    <definedName name="_D004234">'Schedule 3'!$G$25</definedName>
    <definedName name="_D004235">'Schedule 3'!$G$26</definedName>
    <definedName name="_D004236">'Schedule 3'!$G$27</definedName>
    <definedName name="_D004237">'Schedule 3'!$G$28</definedName>
    <definedName name="_D004238">'Schedule 3'!$G$29</definedName>
    <definedName name="_D004239">'Schedule 3'!$G$30</definedName>
    <definedName name="_D004240">'Schedule 3'!$G$31</definedName>
    <definedName name="_D004241">'Schedule 3'!$G$32</definedName>
    <definedName name="_D004242">'Schedule 3'!$G$33</definedName>
    <definedName name="_D004243">'Schedule 3'!$G$34</definedName>
    <definedName name="_D004244">'Schedule 3'!$G$35</definedName>
    <definedName name="_D004245">'Schedule 3'!$G$36</definedName>
    <definedName name="_D004246">'Schedule 3'!$H$15</definedName>
    <definedName name="_D004247">'Schedule 3'!$H$16</definedName>
    <definedName name="_D004248">'Schedule 3'!$H$17</definedName>
    <definedName name="_D004249">'Schedule 3'!$H$18</definedName>
    <definedName name="_D004250">'Schedule 3'!$H$19</definedName>
    <definedName name="_D004251">'Schedule 3'!$H$20</definedName>
    <definedName name="_D004252">'Schedule 3'!$H$21</definedName>
    <definedName name="_D004253">'Schedule 3'!$H$22</definedName>
    <definedName name="_D004254">'Schedule 3'!$H$23</definedName>
    <definedName name="_D004255">'Schedule 3'!$H$24</definedName>
    <definedName name="_D004256">'Schedule 3'!$H$25</definedName>
    <definedName name="_D004257">'Schedule 3'!$H$26</definedName>
    <definedName name="_D004258">'Schedule 3'!$H$27</definedName>
    <definedName name="_D004259">'Schedule 3'!$H$28</definedName>
    <definedName name="_D004260">'Schedule 3'!$H$29</definedName>
    <definedName name="_D004261">'Schedule 3'!$H$30</definedName>
    <definedName name="_D004262">'Schedule 3'!$H$31</definedName>
    <definedName name="_D004263">'Schedule 3'!$H$32</definedName>
    <definedName name="_D004264">'Schedule 3'!$H$33</definedName>
    <definedName name="_D004265">'Schedule 3'!$H$34</definedName>
    <definedName name="_D004266">'Schedule 3'!$H$35</definedName>
    <definedName name="_D004267">'Schedule 3'!$H$36</definedName>
    <definedName name="_D004268">'Schedule 3'!$D$37</definedName>
    <definedName name="_D004269">'Schedule 3'!$E$37</definedName>
    <definedName name="_D004270">'Schedule 3'!$F$37</definedName>
    <definedName name="_D004271">'Schedule 3'!$G$37</definedName>
    <definedName name="_D004272">'Schedule 3'!$H$37</definedName>
    <definedName name="_D004276">'Schedule 4'!$B$16</definedName>
    <definedName name="_D004277">'Schedule 4'!$C$16</definedName>
    <definedName name="_D004278">'Schedule 4'!$B$17</definedName>
    <definedName name="_D004279">'Schedule 4'!$C$17</definedName>
    <definedName name="_D004280">'Schedule 4'!$B$18</definedName>
    <definedName name="_D004281">'Schedule 4'!$C$18</definedName>
    <definedName name="_D004282">'Schedule 4'!$B$19</definedName>
    <definedName name="_D004283">'Schedule 4'!$C$19</definedName>
    <definedName name="_D004284">'Schedule 4'!$B$20</definedName>
    <definedName name="_D004285">'Schedule 4'!$C$20</definedName>
    <definedName name="_D004286">'Schedule 4'!$B$21</definedName>
    <definedName name="_D004287">'Schedule 4'!$C$21</definedName>
    <definedName name="_D004288">'Schedule 4'!$B$22</definedName>
    <definedName name="_D004289">'Schedule 4'!$C$22</definedName>
    <definedName name="_D004290">'Schedule 4'!$B$23</definedName>
    <definedName name="_D004291">'Schedule 4'!$C$23</definedName>
    <definedName name="_D004292">'Schedule 4'!$B$24</definedName>
    <definedName name="_D004293">'Schedule 4'!$C$24</definedName>
    <definedName name="_D004294">'Schedule 4'!$B$25</definedName>
    <definedName name="_D004295">'Schedule 4'!$C$25</definedName>
    <definedName name="_D004296">'Schedule 4'!$B$26</definedName>
    <definedName name="_D004297">'Schedule 4'!$C$26</definedName>
    <definedName name="_D004298">'Schedule 4'!$B$27</definedName>
    <definedName name="_D004299">'Schedule 4'!$C$27</definedName>
    <definedName name="_D004300">'Schedule 4'!$B$28</definedName>
    <definedName name="_D004301">'Schedule 4'!$C$28</definedName>
    <definedName name="_D004302">'Schedule 4'!$B$29</definedName>
    <definedName name="_D004303">'Schedule 4'!$C$29</definedName>
    <definedName name="_D004304">'Schedule 4'!$B$30</definedName>
    <definedName name="_D004305">'Schedule 4'!$C$30</definedName>
    <definedName name="_D004306">'Schedule 4'!$B$31</definedName>
    <definedName name="_D004307">'Schedule 4'!$C$31</definedName>
    <definedName name="_D004308">'Schedule 4'!$B$32</definedName>
    <definedName name="_D004309">'Schedule 4'!$C$32</definedName>
    <definedName name="_D004310">'Schedule 4'!$B$33</definedName>
    <definedName name="_D004311">'Schedule 4'!$C$33</definedName>
    <definedName name="_D004312">'Schedule 4'!$B$34</definedName>
    <definedName name="_D004313">'Schedule 4'!$C$34</definedName>
    <definedName name="_D004314">'Schedule 4'!$B$35</definedName>
    <definedName name="_D004315">'Schedule 4'!$C$35</definedName>
    <definedName name="_D004316">'Schedule 4'!$B$36</definedName>
    <definedName name="_D004317">'Schedule 4'!$C$36</definedName>
    <definedName name="_D004318">'Schedule 4'!$B$37</definedName>
    <definedName name="_D004319">'Schedule 4'!$C$37</definedName>
    <definedName name="_D004320">'Schedule 4'!$D$16</definedName>
    <definedName name="_D004321">'Schedule 4'!$E$16</definedName>
    <definedName name="_D004322">'Schedule 4'!$D$17</definedName>
    <definedName name="_D004323">'Schedule 4'!$E$17</definedName>
    <definedName name="_D004324">'Schedule 4'!$D$18</definedName>
    <definedName name="_D004325">'Schedule 4'!$E$18</definedName>
    <definedName name="_D004326">'Schedule 4'!$D$19</definedName>
    <definedName name="_D004327">'Schedule 4'!$E$19</definedName>
    <definedName name="_D004328">'Schedule 4'!$D$20</definedName>
    <definedName name="_D004329">'Schedule 4'!$E$20</definedName>
    <definedName name="_D004330">'Schedule 4'!$D$21</definedName>
    <definedName name="_D004331">'Schedule 4'!$E$21</definedName>
    <definedName name="_D004332">'Schedule 4'!$D$22</definedName>
    <definedName name="_D004333">'Schedule 4'!$E$22</definedName>
    <definedName name="_D004334">'Schedule 4'!$D$23</definedName>
    <definedName name="_D004335">'Schedule 4'!$E$23</definedName>
    <definedName name="_D004336">'Schedule 4'!$D$24</definedName>
    <definedName name="_D004337">'Schedule 4'!$E$24</definedName>
    <definedName name="_D004338">'Schedule 4'!$D$25</definedName>
    <definedName name="_D004339">'Schedule 4'!$E$25</definedName>
    <definedName name="_D004340">'Schedule 4'!$D$26</definedName>
    <definedName name="_D004341">'Schedule 4'!$E$26</definedName>
    <definedName name="_D004342">'Schedule 4'!$D$27</definedName>
    <definedName name="_D004343">'Schedule 4'!$E$27</definedName>
    <definedName name="_D004344">'Schedule 4'!$D$28</definedName>
    <definedName name="_D004345">'Schedule 4'!$E$28</definedName>
    <definedName name="_D004346">'Schedule 4'!$D$29</definedName>
    <definedName name="_D004347">'Schedule 4'!$E$29</definedName>
    <definedName name="_D004348">'Schedule 4'!$D$30</definedName>
    <definedName name="_D004349">'Schedule 4'!$E$30</definedName>
    <definedName name="_D004350">'Schedule 4'!$D$31</definedName>
    <definedName name="_D004351">'Schedule 4'!$E$31</definedName>
    <definedName name="_D004352">'Schedule 4'!$D$32</definedName>
    <definedName name="_D004353">'Schedule 4'!$E$32</definedName>
    <definedName name="_D004354">'Schedule 4'!$D$33</definedName>
    <definedName name="_D004355">'Schedule 4'!$E$33</definedName>
    <definedName name="_D004356">'Schedule 4'!$D$34</definedName>
    <definedName name="_D004357">'Schedule 4'!$E$34</definedName>
    <definedName name="_D004358">'Schedule 4'!$D$35</definedName>
    <definedName name="_D004359">'Schedule 4'!$E$35</definedName>
    <definedName name="_D004360">'Schedule 4'!$D$36</definedName>
    <definedName name="_D004361">'Schedule 4'!$E$36</definedName>
    <definedName name="_D004362">'Schedule 4'!$D$37</definedName>
    <definedName name="_D004363">'Schedule 4'!$E$37</definedName>
    <definedName name="_D004364">'Schedule 4'!$F$16</definedName>
    <definedName name="_D004365">'Schedule 4'!$F$17</definedName>
    <definedName name="_D004366">'Schedule 4'!$F$18</definedName>
    <definedName name="_D004367">'Schedule 4'!$F$19</definedName>
    <definedName name="_D004368">'Schedule 4'!$F$20</definedName>
    <definedName name="_D004369">'Schedule 4'!$F$21</definedName>
    <definedName name="_D004370">'Schedule 4'!$F$22</definedName>
    <definedName name="_D004371">'Schedule 4'!$F$23</definedName>
    <definedName name="_D004372">'Schedule 4'!$F$24</definedName>
    <definedName name="_D004373">'Schedule 4'!$F$25</definedName>
    <definedName name="_D004374">'Schedule 4'!$F$26</definedName>
    <definedName name="_D004375">'Schedule 4'!$F$27</definedName>
    <definedName name="_D004376">'Schedule 4'!$F$28</definedName>
    <definedName name="_D004377">'Schedule 4'!$F$29</definedName>
    <definedName name="_D004378">'Schedule 4'!$F$30</definedName>
    <definedName name="_D004379">'Schedule 4'!$F$31</definedName>
    <definedName name="_D004380">'Schedule 4'!$F$32</definedName>
    <definedName name="_D004381">'Schedule 4'!$F$33</definedName>
    <definedName name="_D004382">'Schedule 4'!$F$34</definedName>
    <definedName name="_D004383">'Schedule 4'!$F$35</definedName>
    <definedName name="_D004384">'Schedule 4'!$F$36</definedName>
    <definedName name="_D004385">'Schedule 4'!$F$37</definedName>
    <definedName name="_D004386">'Schedule 4'!$G$16</definedName>
    <definedName name="_D004387">'Schedule 4'!$G$17</definedName>
    <definedName name="_D004388">'Schedule 4'!$G$18</definedName>
    <definedName name="_D004389">'Schedule 4'!$G$19</definedName>
    <definedName name="_D004390">'Schedule 4'!$G$20</definedName>
    <definedName name="_D004391">'Schedule 4'!$G$21</definedName>
    <definedName name="_D004392">'Schedule 4'!$G$22</definedName>
    <definedName name="_D004393">'Schedule 4'!$G$23</definedName>
    <definedName name="_D004394">'Schedule 4'!$G$24</definedName>
    <definedName name="_D004395">'Schedule 4'!$G$25</definedName>
    <definedName name="_D004396">'Schedule 4'!$G$26</definedName>
    <definedName name="_D004397">'Schedule 4'!$G$27</definedName>
    <definedName name="_D004398">'Schedule 4'!$G$28</definedName>
    <definedName name="_D004399">'Schedule 4'!$G$29</definedName>
    <definedName name="_D004400">'Schedule 4'!$G$30</definedName>
    <definedName name="_D004401">'Schedule 4'!$G$31</definedName>
    <definedName name="_D004402">'Schedule 4'!$G$32</definedName>
    <definedName name="_D004403">'Schedule 4'!$G$33</definedName>
    <definedName name="_D004404">'Schedule 4'!$G$34</definedName>
    <definedName name="_D004405">'Schedule 4'!$G$35</definedName>
    <definedName name="_D004406">'Schedule 4'!$G$36</definedName>
    <definedName name="_D004407">'Schedule 4'!$G$37</definedName>
    <definedName name="_D004408">'Schedule 4'!$H$16</definedName>
    <definedName name="_D004409">'Schedule 4'!$H$17</definedName>
    <definedName name="_D004410">'Schedule 4'!$H$18</definedName>
    <definedName name="_D004411">'Schedule 4'!$H$19</definedName>
    <definedName name="_D004412">'Schedule 4'!$H$20</definedName>
    <definedName name="_D004413">'Schedule 4'!$H$21</definedName>
    <definedName name="_D004414">'Schedule 4'!$H$22</definedName>
    <definedName name="_D004415">'Schedule 4'!$H$23</definedName>
    <definedName name="_D004416">'Schedule 4'!$H$24</definedName>
    <definedName name="_D004417">'Schedule 4'!$H$25</definedName>
    <definedName name="_D004418">'Schedule 4'!$H$26</definedName>
    <definedName name="_D004419">'Schedule 4'!$H$27</definedName>
    <definedName name="_D004420">'Schedule 4'!$H$28</definedName>
    <definedName name="_D004421">'Schedule 4'!$H$29</definedName>
    <definedName name="_D004422">'Schedule 4'!$H$30</definedName>
    <definedName name="_D004423">'Schedule 4'!$H$31</definedName>
    <definedName name="_D004424">'Schedule 4'!$H$32</definedName>
    <definedName name="_D004425">'Schedule 4'!$H$33</definedName>
    <definedName name="_D004426">'Schedule 4'!$H$34</definedName>
    <definedName name="_D004427">'Schedule 4'!$H$35</definedName>
    <definedName name="_D004428">'Schedule 4'!$H$36</definedName>
    <definedName name="_D004429">'Schedule 4'!$H$37</definedName>
    <definedName name="_D004430">'Schedule 4'!$D$38</definedName>
    <definedName name="_D004431">'Schedule 4'!$E$38</definedName>
    <definedName name="_D004432">'Schedule 4'!$F$38</definedName>
    <definedName name="_D004433">'Schedule 4'!$G$38</definedName>
    <definedName name="_D004434">'Schedule 4'!$H$38</definedName>
    <definedName name="_D004441">'Schedule 5'!$B$15</definedName>
    <definedName name="_D004442">'Schedule 5'!$B$16</definedName>
    <definedName name="_D004443">'Schedule 5'!$B$17</definedName>
    <definedName name="_D004444">'Schedule 5'!$B$18</definedName>
    <definedName name="_D004445">'Schedule 5'!$B$19</definedName>
    <definedName name="_D004446">'Schedule 5'!$B$20</definedName>
    <definedName name="_D004447">'Schedule 5'!$B$21</definedName>
    <definedName name="_D004448">'Schedule 5'!$B$22</definedName>
    <definedName name="_D004449">'Schedule 5'!$B$23</definedName>
    <definedName name="_D004450">'Schedule 5'!$B$24</definedName>
    <definedName name="_D004451">'Schedule 5'!$B$25</definedName>
    <definedName name="_D004452">'Schedule 5'!$B$26</definedName>
    <definedName name="_D004453">'Schedule 5'!$B$27</definedName>
    <definedName name="_D004454">'Schedule 5'!$B$28</definedName>
    <definedName name="_D004455">'Schedule 5'!$B$29</definedName>
    <definedName name="_D004456">'Schedule 5'!$B$30</definedName>
    <definedName name="_D004457">'Schedule 5'!$B$31</definedName>
    <definedName name="_D004458">'Schedule 5'!$B$32</definedName>
    <definedName name="_D004459">'Schedule 5'!$B$33</definedName>
    <definedName name="_D004460">'Schedule 5'!$B$34</definedName>
    <definedName name="_D004461">'Schedule 5'!$B$35</definedName>
    <definedName name="_D004462">'Schedule 5'!$B$36</definedName>
    <definedName name="_D004463">'Schedule 5'!$B$37</definedName>
    <definedName name="_D004464">'Schedule 5'!$B$38</definedName>
    <definedName name="_D004465">'Schedule 5'!$B$39</definedName>
    <definedName name="_D004466">'Schedule 5'!$B$40</definedName>
    <definedName name="_D004467">'Schedule 5'!$B$41</definedName>
    <definedName name="_D004468">'Schedule 5'!$B$42</definedName>
    <definedName name="_D004469">'Schedule 5'!$B$43</definedName>
    <definedName name="_D004470">'Schedule 5'!$B$44</definedName>
    <definedName name="_D004471">'Schedule 5'!$B$45</definedName>
    <definedName name="_D004472">'Schedule 5'!$B$46</definedName>
    <definedName name="_D004473">'Schedule 5'!$B$47</definedName>
    <definedName name="_D004474">'Schedule 5'!$B$48</definedName>
    <definedName name="_D004475">'Schedule 5'!$B$49</definedName>
    <definedName name="_D004476">'Schedule 5'!$B$50</definedName>
    <definedName name="_D004477">'Schedule 5'!$B$51</definedName>
    <definedName name="_D004478">'Schedule 5'!$B$52</definedName>
    <definedName name="_D004479">'Schedule 5'!$B$53</definedName>
    <definedName name="_D004480">'Schedule 5'!$B$54</definedName>
    <definedName name="_D004481">'Schedule 5'!$B$55</definedName>
    <definedName name="_D004482">'Schedule 5'!$B$56</definedName>
    <definedName name="_D004483">'Schedule 5'!$B$57</definedName>
    <definedName name="_D004484">'Schedule 5'!$B$58</definedName>
    <definedName name="_D004485">'Schedule 5'!$B$59</definedName>
    <definedName name="_D004486">'Schedule 5'!$B$60</definedName>
    <definedName name="_D004487">'Schedule 5'!$B$61</definedName>
    <definedName name="_D004488">'Schedule 5'!$B$62</definedName>
    <definedName name="_D004489">'Schedule 5'!$B$63</definedName>
    <definedName name="_D004490">'Schedule 5'!$B$64</definedName>
    <definedName name="_D004491">'Schedule 5'!$B$65</definedName>
    <definedName name="_D004492">'Schedule 5'!$B$66</definedName>
    <definedName name="_D004493">'Schedule 5'!$B$67</definedName>
    <definedName name="_D004494">'Schedule 5'!$B$68</definedName>
    <definedName name="_D004495">'Schedule 5'!$B$69</definedName>
    <definedName name="_D004496">'Schedule 5'!$B$70</definedName>
    <definedName name="_D004497">'Schedule 5'!$B$71</definedName>
    <definedName name="_D004498">'Schedule 5'!$B$72</definedName>
    <definedName name="_D004499">'Schedule 5'!$B$73</definedName>
    <definedName name="_D004500">'Schedule 5'!$B$74</definedName>
    <definedName name="_D004501">'Schedule 5'!$B$75</definedName>
    <definedName name="_D004502">'Schedule 5'!$B$76</definedName>
    <definedName name="_D004503">'Schedule 5'!$B$77</definedName>
    <definedName name="_D004504">'Schedule 5'!$B$78</definedName>
    <definedName name="_D004505">'Schedule 5'!$B$79</definedName>
    <definedName name="_D004506">'Schedule 5'!$B$80</definedName>
    <definedName name="_D004507">'Schedule 5'!$B$81</definedName>
    <definedName name="_D004508">'Schedule 5'!$B$82</definedName>
    <definedName name="_D004509">'Schedule 5'!$B$83</definedName>
    <definedName name="_D004510">'Schedule 5'!$B$84</definedName>
    <definedName name="_D004511">'Schedule 5'!$B$85</definedName>
    <definedName name="_D004512">'Schedule 5'!$B$86</definedName>
    <definedName name="_D004513">'Schedule 5'!$B$87</definedName>
    <definedName name="_D004514">'Schedule 5'!$B$88</definedName>
    <definedName name="_D004515">'Schedule 5'!$B$89</definedName>
    <definedName name="_D004516">'Schedule 5'!$B$93</definedName>
    <definedName name="_D004517">'Schedule 5'!$B$94</definedName>
    <definedName name="_D004518">'Schedule 5'!$E$15</definedName>
    <definedName name="_D004519">'Schedule 5'!$F$15</definedName>
    <definedName name="_D004520">'Schedule 5'!$E$16</definedName>
    <definedName name="_D004521">'Schedule 5'!$F$16</definedName>
    <definedName name="_D004522">'Schedule 5'!$E$17</definedName>
    <definedName name="_D004523">'Schedule 5'!$F$17</definedName>
    <definedName name="_D004524">'Schedule 5'!$E$18</definedName>
    <definedName name="_D004525">'Schedule 5'!$F$18</definedName>
    <definedName name="_D004526">'Schedule 5'!$E$19</definedName>
    <definedName name="_D004527">'Schedule 5'!$F$19</definedName>
    <definedName name="_D004528">'Schedule 5'!$E$20</definedName>
    <definedName name="_D004529">'Schedule 5'!$F$20</definedName>
    <definedName name="_D004530">'Schedule 5'!$E$21</definedName>
    <definedName name="_D004531">'Schedule 5'!$F$21</definedName>
    <definedName name="_D004532">'Schedule 5'!$E$22</definedName>
    <definedName name="_D004533">'Schedule 5'!$F$22</definedName>
    <definedName name="_D004534">'Schedule 5'!$E$23</definedName>
    <definedName name="_D004535">'Schedule 5'!$F$23</definedName>
    <definedName name="_D004536">'Schedule 5'!$E$24</definedName>
    <definedName name="_D004537">'Schedule 5'!$F$24</definedName>
    <definedName name="_D004538">'Schedule 5'!$E$25</definedName>
    <definedName name="_D004539">'Schedule 5'!$F$25</definedName>
    <definedName name="_D004540">'Schedule 5'!$E$26</definedName>
    <definedName name="_D004541">'Schedule 5'!$F$26</definedName>
    <definedName name="_D004542">'Schedule 5'!$E$27</definedName>
    <definedName name="_D004543">'Schedule 5'!$F$27</definedName>
    <definedName name="_D004544">'Schedule 5'!$E$28</definedName>
    <definedName name="_D004545">'Schedule 5'!$F$28</definedName>
    <definedName name="_D004546">'Schedule 5'!$E$29</definedName>
    <definedName name="_D004547">'Schedule 5'!$F$29</definedName>
    <definedName name="_D004548">'Schedule 5'!$E$30</definedName>
    <definedName name="_D004549">'Schedule 5'!$F$30</definedName>
    <definedName name="_D004550">'Schedule 5'!$E$31</definedName>
    <definedName name="_D004551">'Schedule 5'!$F$31</definedName>
    <definedName name="_D004552">'Schedule 5'!$E$32</definedName>
    <definedName name="_D004553">'Schedule 5'!$F$32</definedName>
    <definedName name="_D004554">'Schedule 5'!$E$33</definedName>
    <definedName name="_D004555">'Schedule 5'!$F$33</definedName>
    <definedName name="_D004556">'Schedule 5'!$E$34</definedName>
    <definedName name="_D004557">'Schedule 5'!$F$34</definedName>
    <definedName name="_D004558">'Schedule 5'!$E$35</definedName>
    <definedName name="_D004559">'Schedule 5'!$F$35</definedName>
    <definedName name="_D004560">'Schedule 5'!$E$36</definedName>
    <definedName name="_D004561">'Schedule 5'!$F$36</definedName>
    <definedName name="_D004562">'Schedule 5'!$E$37</definedName>
    <definedName name="_D004563">'Schedule 5'!$F$37</definedName>
    <definedName name="_D004564">'Schedule 5'!$E$38</definedName>
    <definedName name="_D004565">'Schedule 5'!$F$38</definedName>
    <definedName name="_D004566">'Schedule 5'!$E$39</definedName>
    <definedName name="_D004567">'Schedule 5'!$F$39</definedName>
    <definedName name="_D004568">'Schedule 5'!$E$40</definedName>
    <definedName name="_D004569">'Schedule 5'!$F$40</definedName>
    <definedName name="_D004570">'Schedule 5'!$E$41</definedName>
    <definedName name="_D004571">'Schedule 5'!$F$41</definedName>
    <definedName name="_D004572">'Schedule 5'!$E$42</definedName>
    <definedName name="_D004573">'Schedule 5'!$F$42</definedName>
    <definedName name="_D004574">'Schedule 5'!$E$43</definedName>
    <definedName name="_D004575">'Schedule 5'!$F$43</definedName>
    <definedName name="_D004576">'Schedule 5'!$E$44</definedName>
    <definedName name="_D004577">'Schedule 5'!$F$44</definedName>
    <definedName name="_D004578">'Schedule 5'!$E$45</definedName>
    <definedName name="_D004579">'Schedule 5'!$F$45</definedName>
    <definedName name="_D004580">'Schedule 5'!$E$46</definedName>
    <definedName name="_D004581">'Schedule 5'!$F$46</definedName>
    <definedName name="_D004582">'Schedule 5'!$E$47</definedName>
    <definedName name="_D004583">'Schedule 5'!$F$47</definedName>
    <definedName name="_D004584">'Schedule 5'!$E$48</definedName>
    <definedName name="_D004585">'Schedule 5'!$F$48</definedName>
    <definedName name="_D004586">'Schedule 5'!$E$49</definedName>
    <definedName name="_D004587">'Schedule 5'!$F$49</definedName>
    <definedName name="_D004588">'Schedule 5'!$E$50</definedName>
    <definedName name="_D004589">'Schedule 5'!$F$50</definedName>
    <definedName name="_D004590">'Schedule 5'!$E$51</definedName>
    <definedName name="_D004591">'Schedule 5'!$F$51</definedName>
    <definedName name="_D004592">'Schedule 5'!$E$52</definedName>
    <definedName name="_D004593">'Schedule 5'!$F$52</definedName>
    <definedName name="_D004594">'Schedule 5'!$E$53</definedName>
    <definedName name="_D004595">'Schedule 5'!$F$53</definedName>
    <definedName name="_D004596">'Schedule 5'!$E$54</definedName>
    <definedName name="_D004597">'Schedule 5'!$F$54</definedName>
    <definedName name="_D004598">'Schedule 5'!$E$55</definedName>
    <definedName name="_D004599">'Schedule 5'!$F$55</definedName>
    <definedName name="_D004600">'Schedule 5'!$E$56</definedName>
    <definedName name="_D004601">'Schedule 5'!$F$56</definedName>
    <definedName name="_D004602">'Schedule 5'!$E$57</definedName>
    <definedName name="_D004603">'Schedule 5'!$F$57</definedName>
    <definedName name="_D004604">'Schedule 5'!$E$58</definedName>
    <definedName name="_D004605">'Schedule 5'!$F$58</definedName>
    <definedName name="_D004606">'Schedule 5'!$E$59</definedName>
    <definedName name="_D004607">'Schedule 5'!$F$59</definedName>
    <definedName name="_D004608">'Schedule 5'!$E$60</definedName>
    <definedName name="_D004609">'Schedule 5'!$F$60</definedName>
    <definedName name="_D004610">'Schedule 5'!$E$61</definedName>
    <definedName name="_D004611">'Schedule 5'!$F$61</definedName>
    <definedName name="_D004612">'Schedule 5'!$E$62</definedName>
    <definedName name="_D004613">'Schedule 5'!$F$62</definedName>
    <definedName name="_D004614">'Schedule 5'!$E$63</definedName>
    <definedName name="_D004615">'Schedule 5'!$F$63</definedName>
    <definedName name="_D004616">'Schedule 5'!$E$64</definedName>
    <definedName name="_D004617">'Schedule 5'!$F$64</definedName>
    <definedName name="_D004618">'Schedule 5'!$E$65</definedName>
    <definedName name="_D004619">'Schedule 5'!$F$65</definedName>
    <definedName name="_D004620">'Schedule 5'!$E$66</definedName>
    <definedName name="_D004621">'Schedule 5'!$F$66</definedName>
    <definedName name="_D004622">'Schedule 5'!$E$67</definedName>
    <definedName name="_D004623">'Schedule 5'!$F$67</definedName>
    <definedName name="_D004624">'Schedule 5'!$E$68</definedName>
    <definedName name="_D004625">'Schedule 5'!$F$68</definedName>
    <definedName name="_D004626">'Schedule 5'!$E$69</definedName>
    <definedName name="_D004627">'Schedule 5'!$F$69</definedName>
    <definedName name="_D004628">'Schedule 5'!$E$70</definedName>
    <definedName name="_D004629">'Schedule 5'!$F$70</definedName>
    <definedName name="_D004630">'Schedule 5'!$E$71</definedName>
    <definedName name="_D004631">'Schedule 5'!$F$71</definedName>
    <definedName name="_D004632">'Schedule 5'!$E$72</definedName>
    <definedName name="_D004633">'Schedule 5'!$F$72</definedName>
    <definedName name="_D004634">'Schedule 5'!$E$73</definedName>
    <definedName name="_D004635">'Schedule 5'!$F$73</definedName>
    <definedName name="_D004636">'Schedule 5'!$E$74</definedName>
    <definedName name="_D004637">'Schedule 5'!$F$74</definedName>
    <definedName name="_D004638">'Schedule 5'!$E$75</definedName>
    <definedName name="_D004639">'Schedule 5'!$F$75</definedName>
    <definedName name="_D004640">'Schedule 5'!$E$76</definedName>
    <definedName name="_D004641">'Schedule 5'!$F$76</definedName>
    <definedName name="_D004642">'Schedule 5'!$E$77</definedName>
    <definedName name="_D004643">'Schedule 5'!$F$77</definedName>
    <definedName name="_D004644">'Schedule 5'!$E$78</definedName>
    <definedName name="_D004645">'Schedule 5'!$F$78</definedName>
    <definedName name="_D004646">'Schedule 5'!$E$79</definedName>
    <definedName name="_D004647">'Schedule 5'!$F$79</definedName>
    <definedName name="_D004648">'Schedule 5'!$E$80</definedName>
    <definedName name="_D004649">'Schedule 5'!$F$80</definedName>
    <definedName name="_D004650">'Schedule 5'!$E$81</definedName>
    <definedName name="_D004651">'Schedule 5'!$F$81</definedName>
    <definedName name="_D004652">'Schedule 5'!$E$82</definedName>
    <definedName name="_D004653">'Schedule 5'!$F$82</definedName>
    <definedName name="_D004654">'Schedule 5'!$E$83</definedName>
    <definedName name="_D004655">'Schedule 5'!$F$83</definedName>
    <definedName name="_D004656">'Schedule 5'!$E$84</definedName>
    <definedName name="_D004657">'Schedule 5'!$F$84</definedName>
    <definedName name="_D004658">'Schedule 5'!$E$85</definedName>
    <definedName name="_D004659">'Schedule 5'!$F$85</definedName>
    <definedName name="_D004660">'Schedule 5'!$E$86</definedName>
    <definedName name="_D004661">'Schedule 5'!$F$86</definedName>
    <definedName name="_D004662">'Schedule 5'!$E$87</definedName>
    <definedName name="_D004663">'Schedule 5'!$F$87</definedName>
    <definedName name="_D004664">'Schedule 5'!$E$88</definedName>
    <definedName name="_D004665">'Schedule 5'!$F$88</definedName>
    <definedName name="_D004666">'Schedule 5'!$E$89</definedName>
    <definedName name="_D004667">'Schedule 5'!$F$89</definedName>
    <definedName name="_D004668">'Schedule 5'!$E$93</definedName>
    <definedName name="_D004669">'Schedule 5'!$F$93</definedName>
    <definedName name="_D004670">'Schedule 5'!$E$94</definedName>
    <definedName name="_D004671">'Schedule 5'!$F$94</definedName>
    <definedName name="_D004672">'Schedule 5'!$G$15</definedName>
    <definedName name="_D004673">'Schedule 5'!$G$16</definedName>
    <definedName name="_D004674">'Schedule 5'!$G$17</definedName>
    <definedName name="_D004675">'Schedule 5'!$G$18</definedName>
    <definedName name="_D004676">'Schedule 5'!$G$19</definedName>
    <definedName name="_D004677">'Schedule 5'!$G$20</definedName>
    <definedName name="_D004678">'Schedule 5'!$G$21</definedName>
    <definedName name="_D004679">'Schedule 5'!$G$22</definedName>
    <definedName name="_D004680">'Schedule 5'!$G$23</definedName>
    <definedName name="_D004681">'Schedule 5'!$G$24</definedName>
    <definedName name="_D004682">'Schedule 5'!$G$25</definedName>
    <definedName name="_D004683">'Schedule 5'!$G$26</definedName>
    <definedName name="_D004684">'Schedule 5'!$G$27</definedName>
    <definedName name="_D004685">'Schedule 5'!$G$28</definedName>
    <definedName name="_D004686">'Schedule 5'!$G$29</definedName>
    <definedName name="_D004687">'Schedule 5'!$G$30</definedName>
    <definedName name="_D004688">'Schedule 5'!$G$31</definedName>
    <definedName name="_D004689">'Schedule 5'!$G$32</definedName>
    <definedName name="_D004690">'Schedule 5'!$G$33</definedName>
    <definedName name="_D004691">'Schedule 5'!$G$34</definedName>
    <definedName name="_D004692">'Schedule 5'!$G$35</definedName>
    <definedName name="_D004693">'Schedule 5'!$G$36</definedName>
    <definedName name="_D004694">'Schedule 5'!$G$37</definedName>
    <definedName name="_D004695">'Schedule 5'!$G$38</definedName>
    <definedName name="_D004696">'Schedule 5'!$G$39</definedName>
    <definedName name="_D004697">'Schedule 5'!$G$40</definedName>
    <definedName name="_D004698">'Schedule 5'!$G$41</definedName>
    <definedName name="_D004699">'Schedule 5'!$G$42</definedName>
    <definedName name="_D004700">'Schedule 5'!$G$43</definedName>
    <definedName name="_D004701">'Schedule 5'!$G$44</definedName>
    <definedName name="_D004702">'Schedule 5'!$G$45</definedName>
    <definedName name="_D004703">'Schedule 5'!$G$46</definedName>
    <definedName name="_D004704">'Schedule 5'!$G$47</definedName>
    <definedName name="_D004705">'Schedule 5'!$G$48</definedName>
    <definedName name="_D004706">'Schedule 5'!$G$49</definedName>
    <definedName name="_D004707">'Schedule 5'!$G$50</definedName>
    <definedName name="_D004708">'Schedule 5'!$G$51</definedName>
    <definedName name="_D004709">'Schedule 5'!$G$52</definedName>
    <definedName name="_D004710">'Schedule 5'!$G$53</definedName>
    <definedName name="_D004711">'Schedule 5'!$G$54</definedName>
    <definedName name="_D004712">'Schedule 5'!$G$55</definedName>
    <definedName name="_D004713">'Schedule 5'!$G$56</definedName>
    <definedName name="_D004714">'Schedule 5'!$G$57</definedName>
    <definedName name="_D004715">'Schedule 5'!$G$58</definedName>
    <definedName name="_D004716">'Schedule 5'!$G$59</definedName>
    <definedName name="_D004717">'Schedule 5'!$G$60</definedName>
    <definedName name="_D004718">'Schedule 5'!$G$61</definedName>
    <definedName name="_D004719">'Schedule 5'!$G$62</definedName>
    <definedName name="_D004720">'Schedule 5'!$G$63</definedName>
    <definedName name="_D004721">'Schedule 5'!$G$64</definedName>
    <definedName name="_D004722">'Schedule 5'!$G$65</definedName>
    <definedName name="_D004723">'Schedule 5'!$G$66</definedName>
    <definedName name="_D004724">'Schedule 5'!$G$67</definedName>
    <definedName name="_D004725">'Schedule 5'!$G$68</definedName>
    <definedName name="_D004726">'Schedule 5'!$G$69</definedName>
    <definedName name="_D004727">'Schedule 5'!$G$70</definedName>
    <definedName name="_D004728">'Schedule 5'!$G$71</definedName>
    <definedName name="_D004729">'Schedule 5'!$G$72</definedName>
    <definedName name="_D004730">'Schedule 5'!$G$73</definedName>
    <definedName name="_D004731">'Schedule 5'!$G$74</definedName>
    <definedName name="_D004732">'Schedule 5'!$G$75</definedName>
    <definedName name="_D004733">'Schedule 5'!$G$76</definedName>
    <definedName name="_D004734">'Schedule 5'!$G$77</definedName>
    <definedName name="_D004735">'Schedule 5'!$G$78</definedName>
    <definedName name="_D004736">'Schedule 5'!$G$79</definedName>
    <definedName name="_D004737">'Schedule 5'!$G$80</definedName>
    <definedName name="_D004738">'Schedule 5'!$G$81</definedName>
    <definedName name="_D004739">'Schedule 5'!$G$82</definedName>
    <definedName name="_D004740">'Schedule 5'!$G$83</definedName>
    <definedName name="_D004741">'Schedule 5'!$G$84</definedName>
    <definedName name="_D004742">'Schedule 5'!$G$85</definedName>
    <definedName name="_D004743">'Schedule 5'!$G$86</definedName>
    <definedName name="_D004744">'Schedule 5'!$G$87</definedName>
    <definedName name="_D004745">'Schedule 5'!$G$88</definedName>
    <definedName name="_D004746">'Schedule 5'!$G$89</definedName>
    <definedName name="_D004747">'Schedule 5'!$G$93</definedName>
    <definedName name="_D004748">'Schedule 5'!$G$94</definedName>
    <definedName name="_D004749">'Schedule 5'!$H$15</definedName>
    <definedName name="_D004750">'Schedule 5'!$H$16</definedName>
    <definedName name="_D004751">'Schedule 5'!$H$17</definedName>
    <definedName name="_D004752">'Schedule 5'!$H$18</definedName>
    <definedName name="_D004753">'Schedule 5'!$H$19</definedName>
    <definedName name="_D004754">'Schedule 5'!$H$20</definedName>
    <definedName name="_D004755">'Schedule 5'!$H$21</definedName>
    <definedName name="_D004756">'Schedule 5'!$H$22</definedName>
    <definedName name="_D004757">'Schedule 5'!$H$23</definedName>
    <definedName name="_D004758">'Schedule 5'!$H$24</definedName>
    <definedName name="_D004759">'Schedule 5'!$H$25</definedName>
    <definedName name="_D004760">'Schedule 5'!$H$26</definedName>
    <definedName name="_D004761">'Schedule 5'!$H$27</definedName>
    <definedName name="_D004762">'Schedule 5'!$H$28</definedName>
    <definedName name="_D004763">'Schedule 5'!$H$29</definedName>
    <definedName name="_D004764">'Schedule 5'!$H$30</definedName>
    <definedName name="_D004765">'Schedule 5'!$H$31</definedName>
    <definedName name="_D004766">'Schedule 5'!$H$32</definedName>
    <definedName name="_D004767">'Schedule 5'!$H$33</definedName>
    <definedName name="_D004768">'Schedule 5'!$H$34</definedName>
    <definedName name="_D004769">'Schedule 5'!$H$35</definedName>
    <definedName name="_D004770">'Schedule 5'!$H$36</definedName>
    <definedName name="_D004771">'Schedule 5'!$H$37</definedName>
    <definedName name="_D004772">'Schedule 5'!$H$38</definedName>
    <definedName name="_D004773">'Schedule 5'!$H$39</definedName>
    <definedName name="_D004774">'Schedule 5'!$H$40</definedName>
    <definedName name="_D004775">'Schedule 5'!$H$41</definedName>
    <definedName name="_D004776">'Schedule 5'!$H$42</definedName>
    <definedName name="_D004777">'Schedule 5'!$H$43</definedName>
    <definedName name="_D004778">'Schedule 5'!$H$44</definedName>
    <definedName name="_D004779">'Schedule 5'!$H$45</definedName>
    <definedName name="_D004780">'Schedule 5'!$H$46</definedName>
    <definedName name="_D004781">'Schedule 5'!$H$47</definedName>
    <definedName name="_D004782">'Schedule 5'!$H$48</definedName>
    <definedName name="_D004783">'Schedule 5'!$H$49</definedName>
    <definedName name="_D004784">'Schedule 5'!$H$50</definedName>
    <definedName name="_D004785">'Schedule 5'!$H$51</definedName>
    <definedName name="_D004786">'Schedule 5'!$H$52</definedName>
    <definedName name="_D004787">'Schedule 5'!$H$53</definedName>
    <definedName name="_D004788">'Schedule 5'!$H$54</definedName>
    <definedName name="_D004789">'Schedule 5'!$H$55</definedName>
    <definedName name="_D004790">'Schedule 5'!$H$56</definedName>
    <definedName name="_D004791">'Schedule 5'!$H$57</definedName>
    <definedName name="_D004792">'Schedule 5'!$H$58</definedName>
    <definedName name="_D004793">'Schedule 5'!$H$59</definedName>
    <definedName name="_D004794">'Schedule 5'!$H$60</definedName>
    <definedName name="_D004795">'Schedule 5'!$H$61</definedName>
    <definedName name="_D004796">'Schedule 5'!$H$62</definedName>
    <definedName name="_D004797">'Schedule 5'!$H$63</definedName>
    <definedName name="_D004798">'Schedule 5'!$H$64</definedName>
    <definedName name="_D004799">'Schedule 5'!$H$65</definedName>
    <definedName name="_D004800">'Schedule 5'!$H$66</definedName>
    <definedName name="_D004801">'Schedule 5'!$H$67</definedName>
    <definedName name="_D004802">'Schedule 5'!$H$68</definedName>
    <definedName name="_D004803">'Schedule 5'!$H$69</definedName>
    <definedName name="_D004804">'Schedule 5'!$H$70</definedName>
    <definedName name="_D004805">'Schedule 5'!$H$71</definedName>
    <definedName name="_D004806">'Schedule 5'!$H$72</definedName>
    <definedName name="_D004807">'Schedule 5'!$H$73</definedName>
    <definedName name="_D004808">'Schedule 5'!$H$74</definedName>
    <definedName name="_D004809">'Schedule 5'!$H$75</definedName>
    <definedName name="_D004810">'Schedule 5'!$H$76</definedName>
    <definedName name="_D004811">'Schedule 5'!$H$77</definedName>
    <definedName name="_D004812">'Schedule 5'!$H$78</definedName>
    <definedName name="_D004813">'Schedule 5'!$H$79</definedName>
    <definedName name="_D004814">'Schedule 5'!$H$80</definedName>
    <definedName name="_D004815">'Schedule 5'!$H$81</definedName>
    <definedName name="_D004816">'Schedule 5'!$H$82</definedName>
    <definedName name="_D004817">'Schedule 5'!$H$83</definedName>
    <definedName name="_D004818">'Schedule 5'!$H$84</definedName>
    <definedName name="_D004819">'Schedule 5'!$H$85</definedName>
    <definedName name="_D004820">'Schedule 5'!$H$86</definedName>
    <definedName name="_D004821">'Schedule 5'!$H$87</definedName>
    <definedName name="_D004822">'Schedule 5'!$H$88</definedName>
    <definedName name="_D004823">'Schedule 5'!$H$89</definedName>
    <definedName name="_D004824">'Schedule 5'!$H$93</definedName>
    <definedName name="_D004825">'Schedule 5'!$H$94</definedName>
    <definedName name="_D004826">'Schedule 5'!$I$15</definedName>
    <definedName name="_D004827">'Schedule 5'!$I$16</definedName>
    <definedName name="_D004828">'Schedule 5'!$I$17</definedName>
    <definedName name="_D004829">'Schedule 5'!$I$18</definedName>
    <definedName name="_D004830">'Schedule 5'!$I$19</definedName>
    <definedName name="_D004831">'Schedule 5'!$I$20</definedName>
    <definedName name="_D004832">'Schedule 5'!$I$21</definedName>
    <definedName name="_D004833">'Schedule 5'!$I$22</definedName>
    <definedName name="_D004834">'Schedule 5'!$I$23</definedName>
    <definedName name="_D004835">'Schedule 5'!$I$24</definedName>
    <definedName name="_D004836">'Schedule 5'!$I$25</definedName>
    <definedName name="_D004837">'Schedule 5'!$I$26</definedName>
    <definedName name="_D004838">'Schedule 5'!$I$27</definedName>
    <definedName name="_D004839">'Schedule 5'!$I$28</definedName>
    <definedName name="_D004840">'Schedule 5'!$I$29</definedName>
    <definedName name="_D004841">'Schedule 5'!$I$30</definedName>
    <definedName name="_D004842">'Schedule 5'!$I$31</definedName>
    <definedName name="_D004843">'Schedule 5'!$I$32</definedName>
    <definedName name="_D004844">'Schedule 5'!$I$33</definedName>
    <definedName name="_D004845">'Schedule 5'!$I$34</definedName>
    <definedName name="_D004846">'Schedule 5'!$I$35</definedName>
    <definedName name="_D004847">'Schedule 5'!$I$36</definedName>
    <definedName name="_D004848">'Schedule 5'!$I$37</definedName>
    <definedName name="_D004849">'Schedule 5'!$I$38</definedName>
    <definedName name="_D004850">'Schedule 5'!$I$39</definedName>
    <definedName name="_D004851">'Schedule 5'!$I$40</definedName>
    <definedName name="_D004852">'Schedule 5'!$I$41</definedName>
    <definedName name="_D004853">'Schedule 5'!$I$42</definedName>
    <definedName name="_D004854">'Schedule 5'!$I$43</definedName>
    <definedName name="_D004855">'Schedule 5'!$I$44</definedName>
    <definedName name="_D004856">'Schedule 5'!$I$45</definedName>
    <definedName name="_D004857">'Schedule 5'!$I$46</definedName>
    <definedName name="_D004858">'Schedule 5'!$I$47</definedName>
    <definedName name="_D004859">'Schedule 5'!$I$48</definedName>
    <definedName name="_D004860">'Schedule 5'!$I$49</definedName>
    <definedName name="_D004861">'Schedule 5'!$I$50</definedName>
    <definedName name="_D004862">'Schedule 5'!$I$51</definedName>
    <definedName name="_D004863">'Schedule 5'!$I$52</definedName>
    <definedName name="_D004864">'Schedule 5'!$I$53</definedName>
    <definedName name="_D004865">'Schedule 5'!$I$54</definedName>
    <definedName name="_D004866">'Schedule 5'!$I$55</definedName>
    <definedName name="_D004867">'Schedule 5'!$I$56</definedName>
    <definedName name="_D004868">'Schedule 5'!$I$57</definedName>
    <definedName name="_D004869">'Schedule 5'!$I$58</definedName>
    <definedName name="_D004870">'Schedule 5'!$I$59</definedName>
    <definedName name="_D004871">'Schedule 5'!$I$60</definedName>
    <definedName name="_D004872">'Schedule 5'!$I$61</definedName>
    <definedName name="_D004873">'Schedule 5'!$I$62</definedName>
    <definedName name="_D004874">'Schedule 5'!$I$63</definedName>
    <definedName name="_D004875">'Schedule 5'!$I$64</definedName>
    <definedName name="_D004876">'Schedule 5'!$I$65</definedName>
    <definedName name="_D004877">'Schedule 5'!$I$66</definedName>
    <definedName name="_D004878">'Schedule 5'!$I$67</definedName>
    <definedName name="_D004879">'Schedule 5'!$I$68</definedName>
    <definedName name="_D004880">'Schedule 5'!$I$69</definedName>
    <definedName name="_D004881">'Schedule 5'!$I$70</definedName>
    <definedName name="_D004882">'Schedule 5'!$I$71</definedName>
    <definedName name="_D004883">'Schedule 5'!$I$72</definedName>
    <definedName name="_D004884">'Schedule 5'!$I$73</definedName>
    <definedName name="_D004885">'Schedule 5'!$I$74</definedName>
    <definedName name="_D004886">'Schedule 5'!$I$75</definedName>
    <definedName name="_D004887">'Schedule 5'!$I$76</definedName>
    <definedName name="_D004888">'Schedule 5'!$I$77</definedName>
    <definedName name="_D004889">'Schedule 5'!$I$78</definedName>
    <definedName name="_D004890">'Schedule 5'!$I$79</definedName>
    <definedName name="_D004891">'Schedule 5'!$I$80</definedName>
    <definedName name="_D004892">'Schedule 5'!$I$81</definedName>
    <definedName name="_D004893">'Schedule 5'!$I$82</definedName>
    <definedName name="_D004894">'Schedule 5'!$I$83</definedName>
    <definedName name="_D004895">'Schedule 5'!$I$84</definedName>
    <definedName name="_D004896">'Schedule 5'!$I$85</definedName>
    <definedName name="_D004897">'Schedule 5'!$I$86</definedName>
    <definedName name="_D004898">'Schedule 5'!$I$87</definedName>
    <definedName name="_D004899">'Schedule 5'!$I$88</definedName>
    <definedName name="_D004900">'Schedule 5'!$I$89</definedName>
    <definedName name="_D004901">'Schedule 5'!$I$93</definedName>
    <definedName name="_D004902">'Schedule 5'!$I$94</definedName>
    <definedName name="_D004904">'Schedule 5'!$E$95</definedName>
    <definedName name="_D004905">'Schedule 5'!$F$95</definedName>
    <definedName name="_D004906">'Schedule 5'!$G$95</definedName>
    <definedName name="_D004907">'Schedule 5'!$H$95</definedName>
    <definedName name="_D004908">'Schedule 5'!$I$95</definedName>
    <definedName name="_D004912">'Schedule 6'!$D$16</definedName>
    <definedName name="_D004913">'Schedule 6'!$E$16</definedName>
    <definedName name="_D004914">'Schedule 6'!$D$17</definedName>
    <definedName name="_D004915">'Schedule 6'!$E$17</definedName>
    <definedName name="_D004916">'Schedule 6'!$D$18</definedName>
    <definedName name="_D004917">'Schedule 6'!$E$18</definedName>
    <definedName name="_D004918">'Schedule 6'!$D$19</definedName>
    <definedName name="_D004919">'Schedule 6'!$E$19</definedName>
    <definedName name="_D004920">'Schedule 6'!$D$20</definedName>
    <definedName name="_D004921">'Schedule 6'!$E$20</definedName>
    <definedName name="_D004922">'Schedule 6'!$D$21</definedName>
    <definedName name="_D004923">'Schedule 6'!$E$21</definedName>
    <definedName name="_D004924">'Schedule 6'!$D$22</definedName>
    <definedName name="_D004925">'Schedule 6'!$E$22</definedName>
    <definedName name="_D004926">'Schedule 6'!$D$23</definedName>
    <definedName name="_D004927">'Schedule 6'!$E$23</definedName>
    <definedName name="_D004928">'Schedule 6'!$D$24</definedName>
    <definedName name="_D004929">'Schedule 6'!$E$24</definedName>
    <definedName name="_D004930">'Schedule 6'!$D$25</definedName>
    <definedName name="_D004931">'Schedule 6'!$E$25</definedName>
    <definedName name="_D004934">'Schedule 6'!$D$26</definedName>
    <definedName name="_D004935">'Schedule 6'!$E$26</definedName>
    <definedName name="_D004936">'Schedule 6'!$D$27</definedName>
    <definedName name="_D004937">'Schedule 6'!$E$27</definedName>
    <definedName name="_D004938">'Schedule 6'!$D$28</definedName>
    <definedName name="_D004939">'Schedule 6'!$E$28</definedName>
    <definedName name="_D004940">'Schedule 6'!$D$29</definedName>
    <definedName name="_D004941">'Schedule 6'!$E$29</definedName>
    <definedName name="_D004942">'Schedule 6'!$D$30</definedName>
    <definedName name="_D004943">'Schedule 6'!$E$30</definedName>
    <definedName name="_D004944">'Schedule 6'!$D$31</definedName>
    <definedName name="_D004945">'Schedule 6'!$E$31</definedName>
    <definedName name="_D004946">'Schedule 6'!$D$32</definedName>
    <definedName name="_D004947">'Schedule 6'!$E$32</definedName>
    <definedName name="_D004948">'Schedule 6'!$D$33</definedName>
    <definedName name="_D004949">'Schedule 6'!$E$33</definedName>
    <definedName name="_D004950">'Schedule 6'!$D$34</definedName>
    <definedName name="_D004951">'Schedule 6'!$E$34</definedName>
    <definedName name="_D004952">'Schedule 6'!$D$35</definedName>
    <definedName name="_D004953">'Schedule 6'!$E$35</definedName>
    <definedName name="_D004954">'Schedule 6'!$D$36</definedName>
    <definedName name="_D004955">'Schedule 6'!$E$36</definedName>
    <definedName name="_D004956">'Schedule 6'!$D$37</definedName>
    <definedName name="_D004957">'Schedule 6'!$E$37</definedName>
    <definedName name="_D004958">'Schedule 6'!$D$38</definedName>
    <definedName name="_D004959">'Schedule 6'!$E$38</definedName>
    <definedName name="_D004960">'Schedule 6'!$D$39</definedName>
    <definedName name="_D004961">'Schedule 6'!$E$39</definedName>
    <definedName name="_D004962">'Schedule 6'!$D$40</definedName>
    <definedName name="_D004963">'Schedule 6'!$E$40</definedName>
    <definedName name="_D004964">'Schedule 6'!$D$41</definedName>
    <definedName name="_D004965">'Schedule 6'!$E$41</definedName>
    <definedName name="_D004966">'Schedule 6'!$D$42</definedName>
    <definedName name="_D004967">'Schedule 6'!$E$42</definedName>
    <definedName name="_D004968">'Schedule 6'!$D$43</definedName>
    <definedName name="_D004969">'Schedule 6'!$E$43</definedName>
    <definedName name="_D004970">'Schedule 6'!$D$44</definedName>
    <definedName name="_D004971">'Schedule 6'!$E$44</definedName>
    <definedName name="_D004972">'Schedule 6'!$D$45</definedName>
    <definedName name="_D004973">'Schedule 6'!$E$45</definedName>
    <definedName name="_D004974">'Schedule 6'!$D$46</definedName>
    <definedName name="_D004975">'Schedule 6'!$E$46</definedName>
    <definedName name="_D004976">'Schedule 6'!$D$47</definedName>
    <definedName name="_D004977">'Schedule 6'!$E$47</definedName>
    <definedName name="_D004978">'Schedule 6'!$F$16</definedName>
    <definedName name="_D004979">'Schedule 6'!$G$16</definedName>
    <definedName name="_D004980">'Schedule 6'!$H$16</definedName>
    <definedName name="_D004981">'Schedule 6'!$F$17</definedName>
    <definedName name="_D004982">'Schedule 6'!$G$17</definedName>
    <definedName name="_D004983">'Schedule 6'!$H$17</definedName>
    <definedName name="_D004984">'Schedule 6'!$F$18</definedName>
    <definedName name="_D004985">'Schedule 6'!$G$18</definedName>
    <definedName name="_D004986">'Schedule 6'!$H$18</definedName>
    <definedName name="_D004987">'Schedule 6'!$F$19</definedName>
    <definedName name="_D004988">'Schedule 6'!$G$19</definedName>
    <definedName name="_D004989">'Schedule 6'!$H$19</definedName>
    <definedName name="_D004990">'Schedule 6'!$F$20</definedName>
    <definedName name="_D004991">'Schedule 6'!$G$20</definedName>
    <definedName name="_D004992">'Schedule 6'!$H$20</definedName>
    <definedName name="_D004993">'Schedule 6'!$F$21</definedName>
    <definedName name="_D004994">'Schedule 6'!$G$21</definedName>
    <definedName name="_D004995">'Schedule 6'!$H$21</definedName>
    <definedName name="_D004996">'Schedule 6'!$F$22</definedName>
    <definedName name="_D004997">'Schedule 6'!$G$22</definedName>
    <definedName name="_D004998">'Schedule 6'!$H$22</definedName>
    <definedName name="_D004999">'Schedule 6'!$F$23</definedName>
    <definedName name="_D005000">'Schedule 6'!$G$23</definedName>
    <definedName name="_D005001">'Schedule 6'!$H$23</definedName>
    <definedName name="_D005002">'Schedule 6'!$F$24</definedName>
    <definedName name="_D005003">'Schedule 6'!$G$24</definedName>
    <definedName name="_D005004">'Schedule 6'!$H$24</definedName>
    <definedName name="_D005005">'Schedule 6'!$F$25</definedName>
    <definedName name="_D005006">'Schedule 6'!$G$25</definedName>
    <definedName name="_D005007">'Schedule 6'!$H$25</definedName>
    <definedName name="_D005011">'Schedule 6'!$F$26</definedName>
    <definedName name="_D005012">'Schedule 6'!$G$26</definedName>
    <definedName name="_D005013">'Schedule 6'!$H$26</definedName>
    <definedName name="_D005014">'Schedule 6'!$F$27</definedName>
    <definedName name="_D005015">'Schedule 6'!$G$27</definedName>
    <definedName name="_D005016">'Schedule 6'!$H$27</definedName>
    <definedName name="_D005017">'Schedule 6'!$F$28</definedName>
    <definedName name="_D005018">'Schedule 6'!$G$28</definedName>
    <definedName name="_D005019">'Schedule 6'!$H$28</definedName>
    <definedName name="_D005020">'Schedule 6'!$F$29</definedName>
    <definedName name="_D005021">'Schedule 6'!$G$29</definedName>
    <definedName name="_D005022">'Schedule 6'!$H$29</definedName>
    <definedName name="_D005023">'Schedule 6'!$F$30</definedName>
    <definedName name="_D005024">'Schedule 6'!$G$30</definedName>
    <definedName name="_D005025">'Schedule 6'!$H$30</definedName>
    <definedName name="_D005026">'Schedule 6'!$F$31</definedName>
    <definedName name="_D005027">'Schedule 6'!$G$31</definedName>
    <definedName name="_D005028">'Schedule 6'!$H$31</definedName>
    <definedName name="_D005029">'Schedule 6'!$F$32</definedName>
    <definedName name="_D005030">'Schedule 6'!$G$32</definedName>
    <definedName name="_D005031">'Schedule 6'!$H$32</definedName>
    <definedName name="_D005032">'Schedule 6'!$F$33</definedName>
    <definedName name="_D005033">'Schedule 6'!$G$33</definedName>
    <definedName name="_D005034">'Schedule 6'!$H$33</definedName>
    <definedName name="_D005035">'Schedule 6'!$F$34</definedName>
    <definedName name="_D005036">'Schedule 6'!$G$34</definedName>
    <definedName name="_D005037">'Schedule 6'!$H$34</definedName>
    <definedName name="_D005038">'Schedule 6'!$F$35</definedName>
    <definedName name="_D005039">'Schedule 6'!$G$35</definedName>
    <definedName name="_D005040">'Schedule 6'!$H$35</definedName>
    <definedName name="_D005041">'Schedule 6'!$F$36</definedName>
    <definedName name="_D005042">'Schedule 6'!$G$36</definedName>
    <definedName name="_D005043">'Schedule 6'!$H$36</definedName>
    <definedName name="_D005044">'Schedule 6'!$F$37</definedName>
    <definedName name="_D005045">'Schedule 6'!$G$37</definedName>
    <definedName name="_D005046">'Schedule 6'!$H$37</definedName>
    <definedName name="_D005047">'Schedule 6'!$F$38</definedName>
    <definedName name="_D005048">'Schedule 6'!$G$38</definedName>
    <definedName name="_D005049">'Schedule 6'!$H$38</definedName>
    <definedName name="_D005050">'Schedule 6'!$F$39</definedName>
    <definedName name="_D005051">'Schedule 6'!$G$39</definedName>
    <definedName name="_D005052">'Schedule 6'!$H$39</definedName>
    <definedName name="_D005053">'Schedule 6'!$F$40</definedName>
    <definedName name="_D005054">'Schedule 6'!$G$40</definedName>
    <definedName name="_D005055">'Schedule 6'!$H$40</definedName>
    <definedName name="_D005056">'Schedule 6'!$F$41</definedName>
    <definedName name="_D005057">'Schedule 6'!$G$41</definedName>
    <definedName name="_D005058">'Schedule 6'!$H$41</definedName>
    <definedName name="_D005059">'Schedule 6'!$F$42</definedName>
    <definedName name="_D005060">'Schedule 6'!$G$42</definedName>
    <definedName name="_D005061">'Schedule 6'!$H$42</definedName>
    <definedName name="_D005062">'Schedule 6'!$F$43</definedName>
    <definedName name="_D005063">'Schedule 6'!$G$43</definedName>
    <definedName name="_D005064">'Schedule 6'!$H$43</definedName>
    <definedName name="_D005065">'Schedule 6'!$F$44</definedName>
    <definedName name="_D005066">'Schedule 6'!$G$44</definedName>
    <definedName name="_D005067">'Schedule 6'!$H$44</definedName>
    <definedName name="_D005068">'Schedule 6'!$F$45</definedName>
    <definedName name="_D005069">'Schedule 6'!$G$45</definedName>
    <definedName name="_D005070">'Schedule 6'!$H$45</definedName>
    <definedName name="_D005071">'Schedule 6'!$F$46</definedName>
    <definedName name="_D005072">'Schedule 6'!$G$46</definedName>
    <definedName name="_D005073">'Schedule 6'!$H$46</definedName>
    <definedName name="_D005074">'Schedule 6'!$F$47</definedName>
    <definedName name="_D005075">'Schedule 6'!$G$47</definedName>
    <definedName name="_D005076">'Schedule 6'!$H$47</definedName>
    <definedName name="_D005077">'Schedule 6'!$B$48</definedName>
    <definedName name="_D005078">'Schedule 6'!$B$49</definedName>
    <definedName name="_D005079">'Schedule 6'!$B$50</definedName>
    <definedName name="_D005080">'Schedule 6'!$B$51</definedName>
    <definedName name="_D005081">'Schedule 6'!$B$52</definedName>
    <definedName name="_D005082">'Schedule 6'!$B$53</definedName>
    <definedName name="_D005083">'Schedule 6'!$E$48</definedName>
    <definedName name="_D005084">'Schedule 6'!$E$49</definedName>
    <definedName name="_D005085">'Schedule 6'!$E$50</definedName>
    <definedName name="_D005086">'Schedule 6'!$E$51</definedName>
    <definedName name="_D005087">'Schedule 6'!$E$52</definedName>
    <definedName name="_D005088">'Schedule 6'!$E$53</definedName>
    <definedName name="_D005089">'Schedule 6'!$E$54</definedName>
    <definedName name="_D005090">'Schedule 6'!$E$55</definedName>
    <definedName name="_D005091">'Schedule 6'!$E$56</definedName>
    <definedName name="_D005092">'Schedule 6'!$E$57</definedName>
    <definedName name="_D005093">'Schedule 6'!$E$58</definedName>
    <definedName name="_D005094">'Schedule 6'!$F$48</definedName>
    <definedName name="_D005095">'Schedule 6'!$F$49</definedName>
    <definedName name="_D005096">'Schedule 6'!$F$50</definedName>
    <definedName name="_D005097">'Schedule 6'!$F$51</definedName>
    <definedName name="_D005098">'Schedule 6'!$F$52</definedName>
    <definedName name="_D005099">'Schedule 6'!$F$53</definedName>
    <definedName name="_D005100">'Schedule 6'!$F$54</definedName>
    <definedName name="_D005101">'Schedule 6'!$F$55</definedName>
    <definedName name="_D005102">'Schedule 6'!$F$56</definedName>
    <definedName name="_D005103">'Schedule 6'!$F$57</definedName>
    <definedName name="_D005104">'Schedule 6'!$F$58</definedName>
    <definedName name="_D005105">'Schedule 6'!$G$48</definedName>
    <definedName name="_D005106">'Schedule 6'!$G$49</definedName>
    <definedName name="_D005107">'Schedule 6'!$G$50</definedName>
    <definedName name="_D005108">'Schedule 6'!$G$51</definedName>
    <definedName name="_D005109">'Schedule 6'!$G$52</definedName>
    <definedName name="_D005110">'Schedule 6'!$G$53</definedName>
    <definedName name="_D005111">'Schedule 6'!$G$58</definedName>
    <definedName name="_D005112">'Schedule 6'!$H$48</definedName>
    <definedName name="_D005113">'Schedule 6'!$H$49</definedName>
    <definedName name="_D005114">'Schedule 6'!$H$50</definedName>
    <definedName name="_D005115">'Schedule 6'!$H$51</definedName>
    <definedName name="_D005116">'Schedule 6'!$H$52</definedName>
    <definedName name="_D005117">'Schedule 6'!$H$53</definedName>
    <definedName name="_D005118">'Schedule 6'!$H$54</definedName>
    <definedName name="_D005119">'Schedule 6'!$H$55</definedName>
    <definedName name="_D005120">'Schedule 6'!$H$56</definedName>
    <definedName name="_D005121">'Schedule 6'!$H$57</definedName>
    <definedName name="_D005122">'Schedule 6'!$H$58</definedName>
    <definedName name="_D005123">'Schedule 6'!$G$54</definedName>
    <definedName name="_D005124">'Schedule 6'!$G$55</definedName>
    <definedName name="_D005125">'Schedule 6'!$G$56</definedName>
    <definedName name="_D005126">'Schedule 6'!$G$57</definedName>
    <definedName name="_D005127">'Schedule 6'!$D$62</definedName>
    <definedName name="_D005128">'Schedule 6'!$E$62</definedName>
    <definedName name="_D005129">'Schedule 6'!$F$62</definedName>
    <definedName name="_D005130">'Schedule 6'!$G$62</definedName>
    <definedName name="_D005131">'Schedule 6'!$H$62</definedName>
    <definedName name="_D005135">'Schedule 7'!$B$16</definedName>
    <definedName name="_D005136">'Schedule 7'!$C$16</definedName>
    <definedName name="_D005137">'Schedule 7'!$B$17</definedName>
    <definedName name="_D005138">'Schedule 7'!$C$17</definedName>
    <definedName name="_D005139">'Schedule 7'!$B$18</definedName>
    <definedName name="_D005140">'Schedule 7'!$C$18</definedName>
    <definedName name="_D005141">'Schedule 7'!$B$19</definedName>
    <definedName name="_D005142">'Schedule 7'!$C$19</definedName>
    <definedName name="_D005143">'Schedule 7'!$B$20</definedName>
    <definedName name="_D005144">'Schedule 7'!$C$20</definedName>
    <definedName name="_D005145">'Schedule 7'!$B$21</definedName>
    <definedName name="_D005146">'Schedule 7'!$B$22</definedName>
    <definedName name="_D005147">'Schedule 7'!$B$23</definedName>
    <definedName name="_D005148">'Schedule 7'!$B$24</definedName>
    <definedName name="_D005150">'Schedule 7'!$D$16</definedName>
    <definedName name="_D005151">'Schedule 7'!$E$16</definedName>
    <definedName name="_D005152">'Schedule 7'!$D$17</definedName>
    <definedName name="_D005153">'Schedule 7'!$E$17</definedName>
    <definedName name="_D005154">'Schedule 7'!$D$18</definedName>
    <definedName name="_D005155">'Schedule 7'!$E$18</definedName>
    <definedName name="_D005156">'Schedule 7'!$D$19</definedName>
    <definedName name="_D005157">'Schedule 7'!$E$19</definedName>
    <definedName name="_D005158">'Schedule 7'!$D$20</definedName>
    <definedName name="_D005159">'Schedule 7'!$E$20</definedName>
    <definedName name="_D005160">'Schedule 7'!$F$16</definedName>
    <definedName name="_D005161">'Schedule 7'!$F$17</definedName>
    <definedName name="_D005162">'Schedule 7'!$F$18</definedName>
    <definedName name="_D005163">'Schedule 7'!$F$19</definedName>
    <definedName name="_D005164">'Schedule 7'!$F$20</definedName>
    <definedName name="_D005165">'Schedule 7'!$F$21</definedName>
    <definedName name="_D005166">'Schedule 7'!$F$22</definedName>
    <definedName name="_D005167">'Schedule 7'!$F$23</definedName>
    <definedName name="_D005168">'Schedule 7'!$F$24</definedName>
    <definedName name="_D005170">'Schedule 7'!$G$16</definedName>
    <definedName name="_D005171">'Schedule 7'!$G$17</definedName>
    <definedName name="_D005172">'Schedule 7'!$G$18</definedName>
    <definedName name="_D005173">'Schedule 7'!$G$19</definedName>
    <definedName name="_D005174">'Schedule 7'!$G$20</definedName>
    <definedName name="_D005175">'Schedule 7'!$G$21</definedName>
    <definedName name="_D005176">'Schedule 7'!$G$22</definedName>
    <definedName name="_D005177">'Schedule 7'!$G$23</definedName>
    <definedName name="_D005178">'Schedule 7'!$G$24</definedName>
    <definedName name="_D005180">'Schedule 7'!$H$16</definedName>
    <definedName name="_D005181">'Schedule 7'!$H$17</definedName>
    <definedName name="_D005182">'Schedule 7'!$H$18</definedName>
    <definedName name="_D005183">'Schedule 7'!$H$19</definedName>
    <definedName name="_D005184">'Schedule 7'!$H$20</definedName>
    <definedName name="_D005185">'Schedule 7'!$H$21</definedName>
    <definedName name="_D005186">'Schedule 7'!$H$22</definedName>
    <definedName name="_D005187">'Schedule 7'!$H$23</definedName>
    <definedName name="_D005188">'Schedule 7'!$H$24</definedName>
    <definedName name="_D005190">'Schedule 7'!$D$36</definedName>
    <definedName name="_D005191">'Schedule 7'!$E$36</definedName>
    <definedName name="_D005192">'Schedule 7'!$F$36</definedName>
    <definedName name="_D005193">'Schedule 7'!$G$36</definedName>
    <definedName name="_D005194">'Schedule 7'!$H$36</definedName>
    <definedName name="_D005198">'Schedule 8'!$B$14</definedName>
    <definedName name="_D005199">'Schedule 8'!$B$15</definedName>
    <definedName name="_D005200">'Schedule 8'!$B$16</definedName>
    <definedName name="_D005201">'Schedule 8'!$B$17</definedName>
    <definedName name="_D005202">'Schedule 8'!$B$18</definedName>
    <definedName name="_D005203">'Schedule 8'!$B$19</definedName>
    <definedName name="_D005204">'Schedule 8'!$B$20</definedName>
    <definedName name="_D005205">'Schedule 8'!$B$21</definedName>
    <definedName name="_D005206">'Schedule 8'!$B$22</definedName>
    <definedName name="_D005207">'Schedule 8'!$B$23</definedName>
    <definedName name="_D005208">'Schedule 8'!$B$24</definedName>
    <definedName name="_D005209">'Schedule 8'!$B$25</definedName>
    <definedName name="_D005210">'Schedule 8'!$B$26</definedName>
    <definedName name="_D005211">'Schedule 8'!$B$27</definedName>
    <definedName name="_D005212">'Schedule 8'!$B$28</definedName>
    <definedName name="_D005213">'Schedule 8'!$B$29</definedName>
    <definedName name="_D005214">'Schedule 8'!$B$30</definedName>
    <definedName name="_D005215">'Schedule 8'!$B$31</definedName>
    <definedName name="_D005216">'Schedule 8'!$B$32</definedName>
    <definedName name="_D005217">'Schedule 8'!$B$33</definedName>
    <definedName name="_D005218">'Schedule 8'!$B$34</definedName>
    <definedName name="_D005219">'Schedule 8'!$B$35</definedName>
    <definedName name="_D005220">'Schedule 8'!$B$36</definedName>
    <definedName name="_D005221">'Schedule 8'!$B$37</definedName>
    <definedName name="_D005222">'Schedule 8'!$B$38</definedName>
    <definedName name="_D005223">'Schedule 8'!$B$39</definedName>
    <definedName name="_D005224">'Schedule 8'!$B$40</definedName>
    <definedName name="_D005225">'Schedule 8'!$B$41</definedName>
    <definedName name="_D005226">'Schedule 8'!$B$42</definedName>
    <definedName name="_D005227">'Schedule 8'!$E$14</definedName>
    <definedName name="_D005228">'Schedule 8'!$F$14</definedName>
    <definedName name="_D005229">'Schedule 8'!$E$15</definedName>
    <definedName name="_D005230">'Schedule 8'!$F$15</definedName>
    <definedName name="_D005231">'Schedule 8'!$E$16</definedName>
    <definedName name="_D005232">'Schedule 8'!$F$16</definedName>
    <definedName name="_D005233">'Schedule 8'!$E$17</definedName>
    <definedName name="_D005234">'Schedule 8'!$F$17</definedName>
    <definedName name="_D005235">'Schedule 8'!$E$18</definedName>
    <definedName name="_D005236">'Schedule 8'!$F$18</definedName>
    <definedName name="_D005237">'Schedule 8'!$E$19</definedName>
    <definedName name="_D005238">'Schedule 8'!$F$19</definedName>
    <definedName name="_D005239">'Schedule 8'!$E$20</definedName>
    <definedName name="_D005240">'Schedule 8'!$F$20</definedName>
    <definedName name="_D005241">'Schedule 8'!$E$21</definedName>
    <definedName name="_D005242">'Schedule 8'!$F$21</definedName>
    <definedName name="_D005243">'Schedule 8'!$E$22</definedName>
    <definedName name="_D005244">'Schedule 8'!$F$22</definedName>
    <definedName name="_D005245">'Schedule 8'!$E$23</definedName>
    <definedName name="_D005246">'Schedule 8'!$F$23</definedName>
    <definedName name="_D005247">'Schedule 8'!$E$24</definedName>
    <definedName name="_D005248">'Schedule 8'!$F$24</definedName>
    <definedName name="_D005249">'Schedule 8'!$E$25</definedName>
    <definedName name="_D005250">'Schedule 8'!$F$25</definedName>
    <definedName name="_D005251">'Schedule 8'!$E$26</definedName>
    <definedName name="_D005252">'Schedule 8'!$F$26</definedName>
    <definedName name="_D005253">'Schedule 8'!$E$27</definedName>
    <definedName name="_D005254">'Schedule 8'!$F$27</definedName>
    <definedName name="_D005255">'Schedule 8'!$E$28</definedName>
    <definedName name="_D005256">'Schedule 8'!$F$28</definedName>
    <definedName name="_D005257">'Schedule 8'!$E$29</definedName>
    <definedName name="_D005258">'Schedule 8'!$F$29</definedName>
    <definedName name="_D005259">'Schedule 8'!$E$30</definedName>
    <definedName name="_D005260">'Schedule 8'!$F$30</definedName>
    <definedName name="_D005261">'Schedule 8'!$E$31</definedName>
    <definedName name="_D005262">'Schedule 8'!$F$31</definedName>
    <definedName name="_D005263">'Schedule 8'!$E$32</definedName>
    <definedName name="_D005264">'Schedule 8'!$F$32</definedName>
    <definedName name="_D005265">'Schedule 8'!$E$33</definedName>
    <definedName name="_D005266">'Schedule 8'!$F$33</definedName>
    <definedName name="_D005267">'Schedule 8'!$E$34</definedName>
    <definedName name="_D005268">'Schedule 8'!$F$34</definedName>
    <definedName name="_D005269">'Schedule 8'!$E$35</definedName>
    <definedName name="_D005270">'Schedule 8'!$F$35</definedName>
    <definedName name="_D005271">'Schedule 8'!$E$36</definedName>
    <definedName name="_D005272">'Schedule 8'!$F$36</definedName>
    <definedName name="_D005273">'Schedule 8'!$E$37</definedName>
    <definedName name="_D005274">'Schedule 8'!$F$37</definedName>
    <definedName name="_D005275">'Schedule 8'!$E$38</definedName>
    <definedName name="_D005276">'Schedule 8'!$F$38</definedName>
    <definedName name="_D005277">'Schedule 8'!$E$39</definedName>
    <definedName name="_D005278">'Schedule 8'!$F$39</definedName>
    <definedName name="_D005279">'Schedule 8'!$E$40</definedName>
    <definedName name="_D005280">'Schedule 8'!$F$40</definedName>
    <definedName name="_D005281">'Schedule 8'!$E$41</definedName>
    <definedName name="_D005282">'Schedule 8'!$F$41</definedName>
    <definedName name="_D005283">'Schedule 8'!$E$42</definedName>
    <definedName name="_D005284">'Schedule 8'!$F$42</definedName>
    <definedName name="_D005285">'Schedule 8'!$G$14</definedName>
    <definedName name="_D005286">'Schedule 8'!$G$15</definedName>
    <definedName name="_D005287">'Schedule 8'!$G$16</definedName>
    <definedName name="_D005288">'Schedule 8'!$G$17</definedName>
    <definedName name="_D005289">'Schedule 8'!$G$18</definedName>
    <definedName name="_D005290">'Schedule 8'!$G$19</definedName>
    <definedName name="_D005291">'Schedule 8'!$G$20</definedName>
    <definedName name="_D005292">'Schedule 8'!$G$21</definedName>
    <definedName name="_D005293">'Schedule 8'!$G$22</definedName>
    <definedName name="_D005294">'Schedule 8'!$G$23</definedName>
    <definedName name="_D005295">'Schedule 8'!$G$24</definedName>
    <definedName name="_D005296">'Schedule 8'!$G$25</definedName>
    <definedName name="_D005297">'Schedule 8'!$G$26</definedName>
    <definedName name="_D005298">'Schedule 8'!$G$27</definedName>
    <definedName name="_D005299">'Schedule 8'!$G$28</definedName>
    <definedName name="_D005300">'Schedule 8'!$G$29</definedName>
    <definedName name="_D005301">'Schedule 8'!$G$30</definedName>
    <definedName name="_D005302">'Schedule 8'!$G$31</definedName>
    <definedName name="_D005303">'Schedule 8'!$G$32</definedName>
    <definedName name="_D005304">'Schedule 8'!$G$33</definedName>
    <definedName name="_D005305">'Schedule 8'!$G$34</definedName>
    <definedName name="_D005306">'Schedule 8'!$G$35</definedName>
    <definedName name="_D005307">'Schedule 8'!$G$36</definedName>
    <definedName name="_D005308">'Schedule 8'!$G$37</definedName>
    <definedName name="_D005309">'Schedule 8'!$G$38</definedName>
    <definedName name="_D005310">'Schedule 8'!$G$39</definedName>
    <definedName name="_D005311">'Schedule 8'!$G$40</definedName>
    <definedName name="_D005312">'Schedule 8'!$G$41</definedName>
    <definedName name="_D005313">'Schedule 8'!$G$42</definedName>
    <definedName name="_D005314">'Schedule 8'!$H$14</definedName>
    <definedName name="_D005315">'Schedule 8'!$H$15</definedName>
    <definedName name="_D005316">'Schedule 8'!$H$16</definedName>
    <definedName name="_D005317">'Schedule 8'!$H$17</definedName>
    <definedName name="_D005318">'Schedule 8'!$H$18</definedName>
    <definedName name="_D005319">'Schedule 8'!$H$19</definedName>
    <definedName name="_D005320">'Schedule 8'!$H$20</definedName>
    <definedName name="_D005321">'Schedule 8'!$H$21</definedName>
    <definedName name="_D005322">'Schedule 8'!$H$22</definedName>
    <definedName name="_D005323">'Schedule 8'!$H$23</definedName>
    <definedName name="_D005324">'Schedule 8'!$H$24</definedName>
    <definedName name="_D005325">'Schedule 8'!$H$25</definedName>
    <definedName name="_D005326">'Schedule 8'!$H$26</definedName>
    <definedName name="_D005327">'Schedule 8'!$H$27</definedName>
    <definedName name="_D005328">'Schedule 8'!$H$28</definedName>
    <definedName name="_D005329">'Schedule 8'!$H$29</definedName>
    <definedName name="_D005330">'Schedule 8'!$H$30</definedName>
    <definedName name="_D005331">'Schedule 8'!$H$31</definedName>
    <definedName name="_D005332">'Schedule 8'!$H$32</definedName>
    <definedName name="_D005333">'Schedule 8'!$H$33</definedName>
    <definedName name="_D005334">'Schedule 8'!$H$34</definedName>
    <definedName name="_D005335">'Schedule 8'!$H$35</definedName>
    <definedName name="_D005336">'Schedule 8'!$H$36</definedName>
    <definedName name="_D005337">'Schedule 8'!$H$37</definedName>
    <definedName name="_D005338">'Schedule 8'!$H$38</definedName>
    <definedName name="_D005339">'Schedule 8'!$H$39</definedName>
    <definedName name="_D005340">'Schedule 8'!$H$40</definedName>
    <definedName name="_D005341">'Schedule 8'!$H$41</definedName>
    <definedName name="_D005342">'Schedule 8'!$H$42</definedName>
    <definedName name="_D005343">'Schedule 8'!$I$14</definedName>
    <definedName name="_D005344">'Schedule 8'!$I$15</definedName>
    <definedName name="_D005345">'Schedule 8'!$I$16</definedName>
    <definedName name="_D005346">'Schedule 8'!$I$17</definedName>
    <definedName name="_D005347">'Schedule 8'!$I$18</definedName>
    <definedName name="_D005348">'Schedule 8'!$I$19</definedName>
    <definedName name="_D005349">'Schedule 8'!$I$20</definedName>
    <definedName name="_D005350">'Schedule 8'!$I$21</definedName>
    <definedName name="_D005351">'Schedule 8'!$I$22</definedName>
    <definedName name="_D005352">'Schedule 8'!$I$23</definedName>
    <definedName name="_D005353">'Schedule 8'!$I$24</definedName>
    <definedName name="_D005354">'Schedule 8'!$I$25</definedName>
    <definedName name="_D005355">'Schedule 8'!$I$26</definedName>
    <definedName name="_D005356">'Schedule 8'!$I$27</definedName>
    <definedName name="_D005357">'Schedule 8'!$I$28</definedName>
    <definedName name="_D005358">'Schedule 8'!$I$29</definedName>
    <definedName name="_D005359">'Schedule 8'!$I$30</definedName>
    <definedName name="_D005360">'Schedule 8'!$I$31</definedName>
    <definedName name="_D005361">'Schedule 8'!$I$32</definedName>
    <definedName name="_D005362">'Schedule 8'!$I$33</definedName>
    <definedName name="_D005363">'Schedule 8'!$I$34</definedName>
    <definedName name="_D005364">'Schedule 8'!$I$35</definedName>
    <definedName name="_D005365">'Schedule 8'!$I$36</definedName>
    <definedName name="_D005366">'Schedule 8'!$I$37</definedName>
    <definedName name="_D005367">'Schedule 8'!$I$38</definedName>
    <definedName name="_D005368">'Schedule 8'!$I$39</definedName>
    <definedName name="_D005369">'Schedule 8'!$I$40</definedName>
    <definedName name="_D005370">'Schedule 8'!$I$41</definedName>
    <definedName name="_D005371">'Schedule 8'!$I$42</definedName>
    <definedName name="_D005372">'Schedule 8'!$E$43</definedName>
    <definedName name="_D005373">'Schedule 8'!$F$43</definedName>
    <definedName name="_D005374">'Schedule 8'!$G$43</definedName>
    <definedName name="_D005375">'Schedule 8'!$H$43</definedName>
    <definedName name="_D005376">'Schedule 8'!$I$43</definedName>
    <definedName name="_D005380">'Schedule 9'!$F$14</definedName>
    <definedName name="_D005381">'Schedule 9'!$F$15</definedName>
    <definedName name="_D005382">'Schedule 9'!$F$16</definedName>
    <definedName name="_D005383">'Schedule 9'!$F$17</definedName>
    <definedName name="_D005384">'Schedule 9'!$F$18</definedName>
    <definedName name="_D005385">'Schedule 9'!$F$19</definedName>
    <definedName name="_D005386">'Schedule 9'!$F$20</definedName>
    <definedName name="_D005387">'Schedule 9'!$F$21</definedName>
    <definedName name="_D005388">'Schedule 9'!$F$22</definedName>
    <definedName name="_D005389">'Schedule 9'!$F$23</definedName>
    <definedName name="_D005390">'Schedule 9'!$F$24</definedName>
    <definedName name="_D005391">'Schedule 9'!$F$25</definedName>
    <definedName name="_D005392">'Schedule 9'!$F$26</definedName>
    <definedName name="_D005393">'Schedule 9'!$F$27</definedName>
    <definedName name="_D005394">'Schedule 9'!$F$28</definedName>
    <definedName name="_D005395">'Schedule 9'!$F$29</definedName>
    <definedName name="_D005396">'Schedule 9'!$F$30</definedName>
    <definedName name="_D005397">'Schedule 9'!$F$31</definedName>
    <definedName name="_D005398">'Schedule 9'!$F$32</definedName>
    <definedName name="_D005399">'Schedule 9'!$F$33</definedName>
    <definedName name="_D005400">'Schedule 9'!$G$14</definedName>
    <definedName name="_D005401">'Schedule 9'!$G$15</definedName>
    <definedName name="_D005402">'Schedule 9'!$G$16</definedName>
    <definedName name="_D005403">'Schedule 9'!$G$17</definedName>
    <definedName name="_D005404">'Schedule 9'!$G$18</definedName>
    <definedName name="_D005405">'Schedule 9'!$G$19</definedName>
    <definedName name="_D005406">'Schedule 9'!$G$20</definedName>
    <definedName name="_D005407">'Schedule 9'!$G$21</definedName>
    <definedName name="_D005408">'Schedule 9'!$G$22</definedName>
    <definedName name="_D005409">'Schedule 9'!$G$23</definedName>
    <definedName name="_D005410">'Schedule 9'!$G$24</definedName>
    <definedName name="_D005411">'Schedule 9'!$G$25</definedName>
    <definedName name="_D005412">'Schedule 9'!$G$26</definedName>
    <definedName name="_D005413">'Schedule 9'!$G$27</definedName>
    <definedName name="_D005414">'Schedule 9'!$G$28</definedName>
    <definedName name="_D005415">'Schedule 9'!$G$29</definedName>
    <definedName name="_D005416">'Schedule 9'!$G$30</definedName>
    <definedName name="_D005417">'Schedule 9'!$G$31</definedName>
    <definedName name="_D005418">'Schedule 9'!$G$32</definedName>
    <definedName name="_D005419">'Schedule 9'!$G$33</definedName>
    <definedName name="_D005420">'Schedule 9'!$H$14</definedName>
    <definedName name="_D005421">'Schedule 9'!$H$15</definedName>
    <definedName name="_D005422">'Schedule 9'!$H$16</definedName>
    <definedName name="_D005423">'Schedule 9'!$H$17</definedName>
    <definedName name="_D005424">'Schedule 9'!$H$18</definedName>
    <definedName name="_D005425">'Schedule 9'!$H$19</definedName>
    <definedName name="_D005426">'Schedule 9'!$H$20</definedName>
    <definedName name="_D005427">'Schedule 9'!$H$21</definedName>
    <definedName name="_D005428">'Schedule 9'!$H$22</definedName>
    <definedName name="_D005429">'Schedule 9'!$H$23</definedName>
    <definedName name="_D005430">'Schedule 9'!$H$24</definedName>
    <definedName name="_D005431">'Schedule 9'!$H$25</definedName>
    <definedName name="_D005432">'Schedule 9'!$H$26</definedName>
    <definedName name="_D005433">'Schedule 9'!$H$27</definedName>
    <definedName name="_D005434">'Schedule 9'!$H$28</definedName>
    <definedName name="_D005435">'Schedule 9'!$H$29</definedName>
    <definedName name="_D005436">'Schedule 9'!$H$30</definedName>
    <definedName name="_D005437">'Schedule 9'!$H$31</definedName>
    <definedName name="_D005438">'Schedule 9'!$H$32</definedName>
    <definedName name="_D005439">'Schedule 9'!$H$33</definedName>
    <definedName name="_D005440">'Schedule 9'!$I$14</definedName>
    <definedName name="_D005441">'Schedule 9'!$J$14</definedName>
    <definedName name="_D005442">'Schedule 9'!$I$15</definedName>
    <definedName name="_D005443">'Schedule 9'!$J$15</definedName>
    <definedName name="_D005444">'Schedule 9'!$I$16</definedName>
    <definedName name="_D005445">'Schedule 9'!$J$16</definedName>
    <definedName name="_D005446">'Schedule 9'!$I$17</definedName>
    <definedName name="_D005447">'Schedule 9'!$J$17</definedName>
    <definedName name="_D005448">'Schedule 9'!$I$18</definedName>
    <definedName name="_D005449">'Schedule 9'!$J$18</definedName>
    <definedName name="_D005450">'Schedule 9'!$I$19</definedName>
    <definedName name="_D005451">'Schedule 9'!$J$19</definedName>
    <definedName name="_D005452">'Schedule 9'!$I$20</definedName>
    <definedName name="_D005453">'Schedule 9'!$J$20</definedName>
    <definedName name="_D005454">'Schedule 9'!$I$21</definedName>
    <definedName name="_D005455">'Schedule 9'!$J$21</definedName>
    <definedName name="_D005456">'Schedule 9'!$I$22</definedName>
    <definedName name="_D005457">'Schedule 9'!$J$22</definedName>
    <definedName name="_D005458">'Schedule 9'!$I$23</definedName>
    <definedName name="_D005459">'Schedule 9'!$J$23</definedName>
    <definedName name="_D005460">'Schedule 9'!$I$24</definedName>
    <definedName name="_D005461">'Schedule 9'!$J$24</definedName>
    <definedName name="_D005462">'Schedule 9'!$I$25</definedName>
    <definedName name="_D005463">'Schedule 9'!$J$25</definedName>
    <definedName name="_D005464">'Schedule 9'!$I$26</definedName>
    <definedName name="_D005465">'Schedule 9'!$J$26</definedName>
    <definedName name="_D005466">'Schedule 9'!$I$27</definedName>
    <definedName name="_D005467">'Schedule 9'!$J$27</definedName>
    <definedName name="_D005468">'Schedule 9'!$I$28</definedName>
    <definedName name="_D005469">'Schedule 9'!$J$28</definedName>
    <definedName name="_D005470">'Schedule 9'!$I$29</definedName>
    <definedName name="_D005471">'Schedule 9'!$J$29</definedName>
    <definedName name="_D005472">'Schedule 9'!$I$30</definedName>
    <definedName name="_D005473">'Schedule 9'!$J$30</definedName>
    <definedName name="_D005474">'Schedule 9'!$I$31</definedName>
    <definedName name="_D005475">'Schedule 9'!$J$31</definedName>
    <definedName name="_D005476">'Schedule 9'!$I$32</definedName>
    <definedName name="_D005477">'Schedule 9'!$J$32</definedName>
    <definedName name="_D005478">'Schedule 9'!$I$33</definedName>
    <definedName name="_D005479">'Schedule 9'!$J$33</definedName>
    <definedName name="_D005480">'Schedule 9'!$K$14</definedName>
    <definedName name="_D005481">'Schedule 9'!$K$15</definedName>
    <definedName name="_D005482">'Schedule 9'!$K$16</definedName>
    <definedName name="_D005483">'Schedule 9'!$K$17</definedName>
    <definedName name="_D005484">'Schedule 9'!$K$18</definedName>
    <definedName name="_D005485">'Schedule 9'!$K$19</definedName>
    <definedName name="_D005486">'Schedule 9'!$K$20</definedName>
    <definedName name="_D005487">'Schedule 9'!$K$21</definedName>
    <definedName name="_D005488">'Schedule 9'!$K$22</definedName>
    <definedName name="_D005489">'Schedule 9'!$K$23</definedName>
    <definedName name="_D005490">'Schedule 9'!$K$24</definedName>
    <definedName name="_D005491">'Schedule 9'!$K$25</definedName>
    <definedName name="_D005492">'Schedule 9'!$K$26</definedName>
    <definedName name="_D005493">'Schedule 9'!$K$27</definedName>
    <definedName name="_D005494">'Schedule 9'!$K$28</definedName>
    <definedName name="_D005495">'Schedule 9'!$K$29</definedName>
    <definedName name="_D005496">'Schedule 9'!$K$30</definedName>
    <definedName name="_D005497">'Schedule 9'!$K$31</definedName>
    <definedName name="_D005498">'Schedule 9'!$K$32</definedName>
    <definedName name="_D005499">'Schedule 9'!$K$33</definedName>
    <definedName name="_D005500">'Schedule 9'!$L$14</definedName>
    <definedName name="_D005501">'Schedule 9'!$L$15</definedName>
    <definedName name="_D005502">'Schedule 9'!$L$16</definedName>
    <definedName name="_D005503">'Schedule 9'!$L$17</definedName>
    <definedName name="_D005504">'Schedule 9'!$L$18</definedName>
    <definedName name="_D005505">'Schedule 9'!$L$19</definedName>
    <definedName name="_D005506">'Schedule 9'!$L$20</definedName>
    <definedName name="_D005507">'Schedule 9'!$L$21</definedName>
    <definedName name="_D005508">'Schedule 9'!$L$22</definedName>
    <definedName name="_D005509">'Schedule 9'!$L$23</definedName>
    <definedName name="_D005510">'Schedule 9'!$L$24</definedName>
    <definedName name="_D005511">'Schedule 9'!$L$25</definedName>
    <definedName name="_D005512">'Schedule 9'!$L$26</definedName>
    <definedName name="_D005513">'Schedule 9'!$L$27</definedName>
    <definedName name="_D005514">'Schedule 9'!$L$28</definedName>
    <definedName name="_D005515">'Schedule 9'!$L$29</definedName>
    <definedName name="_D005516">'Schedule 9'!$L$30</definedName>
    <definedName name="_D005517">'Schedule 9'!$L$31</definedName>
    <definedName name="_D005518">'Schedule 9'!$L$32</definedName>
    <definedName name="_D005519">'Schedule 9'!$L$33</definedName>
    <definedName name="_D005520">'Schedule 9'!$M$14</definedName>
    <definedName name="_D005521">'Schedule 9'!$M$15</definedName>
    <definedName name="_D005522">'Schedule 9'!$M$16</definedName>
    <definedName name="_D005523">'Schedule 9'!$M$17</definedName>
    <definedName name="_D005524">'Schedule 9'!$M$18</definedName>
    <definedName name="_D005525">'Schedule 9'!$M$19</definedName>
    <definedName name="_D005526">'Schedule 9'!$M$20</definedName>
    <definedName name="_D005527">'Schedule 9'!$M$21</definedName>
    <definedName name="_D005528">'Schedule 9'!$M$22</definedName>
    <definedName name="_D005529">'Schedule 9'!$M$23</definedName>
    <definedName name="_D005530">'Schedule 9'!$M$24</definedName>
    <definedName name="_D005531">'Schedule 9'!$M$25</definedName>
    <definedName name="_D005532">'Schedule 9'!$M$26</definedName>
    <definedName name="_D005533">'Schedule 9'!$M$27</definedName>
    <definedName name="_D005534">'Schedule 9'!$M$28</definedName>
    <definedName name="_D005535">'Schedule 9'!$M$29</definedName>
    <definedName name="_D005536">'Schedule 9'!$M$30</definedName>
    <definedName name="_D005537">'Schedule 9'!$M$31</definedName>
    <definedName name="_D005538">'Schedule 9'!$M$32</definedName>
    <definedName name="_D005539">'Schedule 9'!$M$33</definedName>
    <definedName name="_D005543">'Schedule 10'!$B$14</definedName>
    <definedName name="_D005544">'Schedule 10'!$B$15</definedName>
    <definedName name="_D005545">'Schedule 10'!$B$16</definedName>
    <definedName name="_D005546">'Schedule 10'!$B$17</definedName>
    <definedName name="_D005547">'Schedule 10'!$B$18</definedName>
    <definedName name="_D005548">'Schedule 10'!$B$19</definedName>
    <definedName name="_D005549">'Schedule 10'!$B$20</definedName>
    <definedName name="_D005550">'Schedule 10'!$B$21</definedName>
    <definedName name="_D005551">'Schedule 10'!$B$22</definedName>
    <definedName name="_D005552">'Schedule 10'!$B$23</definedName>
    <definedName name="_D005553">'Schedule 10'!$B$24</definedName>
    <definedName name="_D005554">'Schedule 10'!$B$25</definedName>
    <definedName name="_D005555">'Schedule 10'!$B$26</definedName>
    <definedName name="_D005556">'Schedule 10'!$B$27</definedName>
    <definedName name="_D005557">'Schedule 10'!$B$28</definedName>
    <definedName name="_D005558">'Schedule 10'!$B$29</definedName>
    <definedName name="_D005559">'Schedule 10'!$B$30</definedName>
    <definedName name="_D005560">'Schedule 10'!$B$31</definedName>
    <definedName name="_D005561">'Schedule 10'!$F$14</definedName>
    <definedName name="_D005562">'Schedule 10'!$F$15</definedName>
    <definedName name="_D005563">'Schedule 10'!$F$16</definedName>
    <definedName name="_D005564">'Schedule 10'!$F$17</definedName>
    <definedName name="_D005565">'Schedule 10'!$F$18</definedName>
    <definedName name="_D005566">'Schedule 10'!$F$19</definedName>
    <definedName name="_D005567">'Schedule 10'!$F$20</definedName>
    <definedName name="_D005568">'Schedule 10'!$F$21</definedName>
    <definedName name="_D005569">'Schedule 10'!$F$22</definedName>
    <definedName name="_D005570">'Schedule 10'!$F$23</definedName>
    <definedName name="_D005571">'Schedule 10'!$F$24</definedName>
    <definedName name="_D005572">'Schedule 10'!$F$25</definedName>
    <definedName name="_D005573">'Schedule 10'!$F$26</definedName>
    <definedName name="_D005574">'Schedule 10'!$F$27</definedName>
    <definedName name="_D005575">'Schedule 10'!$F$28</definedName>
    <definedName name="_D005576">'Schedule 10'!$F$29</definedName>
    <definedName name="_D005577">'Schedule 10'!$F$30</definedName>
    <definedName name="_D005578">'Schedule 10'!$F$31</definedName>
    <definedName name="_D005579">'Schedule 10'!$H$14</definedName>
    <definedName name="_D005580">'Schedule 10'!$H$15</definedName>
    <definedName name="_D005581">'Schedule 10'!$H$16</definedName>
    <definedName name="_D005582">'Schedule 10'!$H$17</definedName>
    <definedName name="_D005583">'Schedule 10'!$H$18</definedName>
    <definedName name="_D005584">'Schedule 10'!$H$19</definedName>
    <definedName name="_D005585">'Schedule 10'!$H$20</definedName>
    <definedName name="_D005586">'Schedule 10'!$H$21</definedName>
    <definedName name="_D005587">'Schedule 10'!$H$22</definedName>
    <definedName name="_D005588">'Schedule 10'!$H$23</definedName>
    <definedName name="_D005589">'Schedule 10'!$H$24</definedName>
    <definedName name="_D005590">'Schedule 10'!$H$25</definedName>
    <definedName name="_D005591">'Schedule 10'!$H$26</definedName>
    <definedName name="_D005592">'Schedule 10'!$H$27</definedName>
    <definedName name="_D005593">'Schedule 10'!$H$28</definedName>
    <definedName name="_D005594">'Schedule 10'!$H$29</definedName>
    <definedName name="_D005595">'Schedule 10'!$H$30</definedName>
    <definedName name="_D005596">'Schedule 10'!$H$31</definedName>
    <definedName name="_D005597">'Schedule 10'!$F$32</definedName>
    <definedName name="_D005598">'Schedule 10'!$H$32</definedName>
    <definedName name="_D005602">'Schedule 11'!$B$15</definedName>
    <definedName name="_D005603">'Schedule 11'!$B$16</definedName>
    <definedName name="_D005604">'Schedule 11'!$B$17</definedName>
    <definedName name="_D005605">'Schedule 11'!$B$18</definedName>
    <definedName name="_D005606">'Schedule 11'!$B$19</definedName>
    <definedName name="_D005607">'Schedule 11'!$B$20</definedName>
    <definedName name="_D005608">'Schedule 11'!$B$21</definedName>
    <definedName name="_D005609">'Schedule 11'!$B$22</definedName>
    <definedName name="_D005610">'Schedule 11'!$B$23</definedName>
    <definedName name="_D005611">'Schedule 11'!$B$24</definedName>
    <definedName name="_D005612">'Schedule 11'!$B$25</definedName>
    <definedName name="_D005613">'Schedule 11'!$B$26</definedName>
    <definedName name="_D005614">'Schedule 11'!$B$27</definedName>
    <definedName name="_D005615">'Schedule 11'!$B$28</definedName>
    <definedName name="_D005616">'Schedule 11'!$B$29</definedName>
    <definedName name="_D005617">'Schedule 11'!$B$30</definedName>
    <definedName name="_D005618">'Schedule 11'!$B$31</definedName>
    <definedName name="_D005619">'Schedule 11'!$B$43</definedName>
    <definedName name="_D005620">'Schedule 11'!$B$44</definedName>
    <definedName name="_D005621">'Schedule 11'!$B$45</definedName>
    <definedName name="_D005622">'Schedule 11'!$B$46</definedName>
    <definedName name="_D005623">'Schedule 11'!$B$47</definedName>
    <definedName name="_D005624">'Schedule 11'!$B$48</definedName>
    <definedName name="_D005625">'Schedule 11'!$B$49</definedName>
    <definedName name="_D005626">'Schedule 11'!$B$50</definedName>
    <definedName name="_D005627">'Schedule 11'!$B$51</definedName>
    <definedName name="_D005628">'Schedule 11'!$B$52</definedName>
    <definedName name="_D005629">'Schedule 11'!$B$53</definedName>
    <definedName name="_D005630">'Schedule 11'!$B$54</definedName>
    <definedName name="_D005631">'Schedule 11'!$E$15</definedName>
    <definedName name="_D005632">'Schedule 11'!$F$15</definedName>
    <definedName name="_D005633">'Schedule 11'!$E$16</definedName>
    <definedName name="_D005634">'Schedule 11'!$F$16</definedName>
    <definedName name="_D005635">'Schedule 11'!$E$17</definedName>
    <definedName name="_D005636">'Schedule 11'!$F$17</definedName>
    <definedName name="_D005637">'Schedule 11'!$E$18</definedName>
    <definedName name="_D005638">'Schedule 11'!$F$18</definedName>
    <definedName name="_D005639">'Schedule 11'!$E$19</definedName>
    <definedName name="_D005640">'Schedule 11'!$F$19</definedName>
    <definedName name="_D005641">'Schedule 11'!$E$20</definedName>
    <definedName name="_D005642">'Schedule 11'!$F$20</definedName>
    <definedName name="_D005643">'Schedule 11'!$E$21</definedName>
    <definedName name="_D005644">'Schedule 11'!$F$21</definedName>
    <definedName name="_D005645">'Schedule 11'!$E$22</definedName>
    <definedName name="_D005646">'Schedule 11'!$F$22</definedName>
    <definedName name="_D005647">'Schedule 11'!$E$23</definedName>
    <definedName name="_D005648">'Schedule 11'!$F$23</definedName>
    <definedName name="_D005649">'Schedule 11'!$E$24</definedName>
    <definedName name="_D005650">'Schedule 11'!$F$24</definedName>
    <definedName name="_D005651">'Schedule 11'!$E$25</definedName>
    <definedName name="_D005652">'Schedule 11'!$F$25</definedName>
    <definedName name="_D005653">'Schedule 11'!$E$26</definedName>
    <definedName name="_D005654">'Schedule 11'!$F$26</definedName>
    <definedName name="_D005655">'Schedule 11'!$E$27</definedName>
    <definedName name="_D005656">'Schedule 11'!$F$27</definedName>
    <definedName name="_D005657">'Schedule 11'!$E$28</definedName>
    <definedName name="_D005658">'Schedule 11'!$F$28</definedName>
    <definedName name="_D005659">'Schedule 11'!$E$29</definedName>
    <definedName name="_D005660">'Schedule 11'!$F$29</definedName>
    <definedName name="_D005661">'Schedule 11'!$E$30</definedName>
    <definedName name="_D005662">'Schedule 11'!$F$30</definedName>
    <definedName name="_D005663">'Schedule 11'!$E$31</definedName>
    <definedName name="_D005664">'Schedule 11'!$F$31</definedName>
    <definedName name="_D005665">'Schedule 11'!$E$43</definedName>
    <definedName name="_D005666">'Schedule 11'!$F$43</definedName>
    <definedName name="_D005667">'Schedule 11'!$E$44</definedName>
    <definedName name="_D005668">'Schedule 11'!$F$44</definedName>
    <definedName name="_D005669">'Schedule 11'!$E$45</definedName>
    <definedName name="_D005670">'Schedule 11'!$F$45</definedName>
    <definedName name="_D005671">'Schedule 11'!$E$46</definedName>
    <definedName name="_D005672">'Schedule 11'!$F$46</definedName>
    <definedName name="_D005673">'Schedule 11'!$E$47</definedName>
    <definedName name="_D005674">'Schedule 11'!$F$47</definedName>
    <definedName name="_D005675">'Schedule 11'!$E$48</definedName>
    <definedName name="_D005676">'Schedule 11'!$F$48</definedName>
    <definedName name="_D005677">'Schedule 11'!$E$49</definedName>
    <definedName name="_D005678">'Schedule 11'!$F$49</definedName>
    <definedName name="_D005679">'Schedule 11'!$E$50</definedName>
    <definedName name="_D005680">'Schedule 11'!$F$50</definedName>
    <definedName name="_D005681">'Schedule 11'!$E$51</definedName>
    <definedName name="_D005682">'Schedule 11'!$F$51</definedName>
    <definedName name="_D005683">'Schedule 11'!$E$52</definedName>
    <definedName name="_D005684">'Schedule 11'!$F$52</definedName>
    <definedName name="_D005685">'Schedule 11'!$E$53</definedName>
    <definedName name="_D005686">'Schedule 11'!$F$53</definedName>
    <definedName name="_D005687">'Schedule 11'!$E$54</definedName>
    <definedName name="_D005688">'Schedule 11'!$F$54</definedName>
    <definedName name="_D005689">'Schedule 11'!$E$55</definedName>
    <definedName name="_D005690">'Schedule 11'!$F$55</definedName>
    <definedName name="_D005694">'Schedule 12'!$B$15</definedName>
    <definedName name="_D005695">'Schedule 12'!$B$16</definedName>
    <definedName name="_D005696">'Schedule 12'!$B$17</definedName>
    <definedName name="_D005697">'Schedule 12'!$B$18</definedName>
    <definedName name="_D005698">'Schedule 12'!$B$19</definedName>
    <definedName name="_D005699">'Schedule 12'!$B$20</definedName>
    <definedName name="_D005700">'Schedule 12'!$B$21</definedName>
    <definedName name="_D005701">'Schedule 12'!$B$22</definedName>
    <definedName name="_D005702">'Schedule 12'!$B$23</definedName>
    <definedName name="_D005703">'Schedule 12'!$B$24</definedName>
    <definedName name="_D005704">'Schedule 12'!$B$25</definedName>
    <definedName name="_D005705">'Schedule 12'!$B$26</definedName>
    <definedName name="_D005706">'Schedule 12'!$B$27</definedName>
    <definedName name="_D005707">'Schedule 12'!$B$28</definedName>
    <definedName name="_D005708">'Schedule 12'!$B$29</definedName>
    <definedName name="_D005709">'Schedule 12'!$B$30</definedName>
    <definedName name="_D005710">'Schedule 12'!$B$31</definedName>
    <definedName name="_D005711">'Schedule 12'!$B$32</definedName>
    <definedName name="_D005712">'Schedule 12'!$B$33</definedName>
    <definedName name="_D005713">'Schedule 12'!$B$34</definedName>
    <definedName name="_D005714">'Schedule 12'!$B$35</definedName>
    <definedName name="_D005715">'Schedule 12'!$B$36</definedName>
    <definedName name="_D005716">'Schedule 12'!$B$37</definedName>
    <definedName name="_D005717">'Schedule 12'!$B$38</definedName>
    <definedName name="_D005718">'Schedule 12'!$B$39</definedName>
    <definedName name="_D005719">'Schedule 12'!$B$40</definedName>
    <definedName name="_D005720">'Schedule 12'!$B$41</definedName>
    <definedName name="_D005721">'Schedule 12'!$B$42</definedName>
    <definedName name="_D005722">'Schedule 12'!$B$43</definedName>
    <definedName name="_D005723">'Schedule 12'!$B$44</definedName>
    <definedName name="_D005724">'Schedule 12'!$B$45</definedName>
    <definedName name="_D005725">'Schedule 12'!$B$46</definedName>
    <definedName name="_D005726">'Schedule 12'!$B$47</definedName>
    <definedName name="_D005727">'Schedule 12'!$B$48</definedName>
    <definedName name="_D005728">'Schedule 12'!$B$49</definedName>
    <definedName name="_D005729">'Schedule 12'!$B$50</definedName>
    <definedName name="_D005730">'Schedule 12'!$B$51</definedName>
    <definedName name="_D005731">'Schedule 12'!$B$52</definedName>
    <definedName name="_D005732">'Schedule 12'!$B$53</definedName>
    <definedName name="_D005733">'Schedule 12'!$B$54</definedName>
    <definedName name="_D005734">'Schedule 12'!$B$55</definedName>
    <definedName name="_D005735">'Schedule 12'!$B$56</definedName>
    <definedName name="_D005736">'Schedule 12'!$B$57</definedName>
    <definedName name="_D005737">'Schedule 12'!$B$58</definedName>
    <definedName name="_D005738">'Schedule 12'!$B$59</definedName>
    <definedName name="_D005739">'Schedule 12'!$B$60</definedName>
    <definedName name="_D005740">'Schedule 12'!$B$61</definedName>
    <definedName name="_D005741">'Schedule 12'!$B$62</definedName>
    <definedName name="_D005742">'Schedule 12'!$B$63</definedName>
    <definedName name="_D005743">'Schedule 12'!$B$64</definedName>
    <definedName name="_D005760">'Schedule 12'!$E$15</definedName>
    <definedName name="_D005761">'Schedule 12'!$F$15</definedName>
    <definedName name="_D005762">'Schedule 12'!$G$15</definedName>
    <definedName name="_D005763">'Schedule 12'!$E$16</definedName>
    <definedName name="_D005764">'Schedule 12'!$F$16</definedName>
    <definedName name="_D005765">'Schedule 12'!$G$16</definedName>
    <definedName name="_D005766">'Schedule 12'!$E$17</definedName>
    <definedName name="_D005767">'Schedule 12'!$F$17</definedName>
    <definedName name="_D005768">'Schedule 12'!$G$17</definedName>
    <definedName name="_D005769">'Schedule 12'!$E$18</definedName>
    <definedName name="_D005770">'Schedule 12'!$F$18</definedName>
    <definedName name="_D005771">'Schedule 12'!$G$18</definedName>
    <definedName name="_D005772">'Schedule 12'!$E$19</definedName>
    <definedName name="_D005773">'Schedule 12'!$F$19</definedName>
    <definedName name="_D005774">'Schedule 12'!$G$19</definedName>
    <definedName name="_D005775">'Schedule 12'!$E$20</definedName>
    <definedName name="_D005776">'Schedule 12'!$F$20</definedName>
    <definedName name="_D005777">'Schedule 12'!$G$20</definedName>
    <definedName name="_D005778">'Schedule 12'!$E$21</definedName>
    <definedName name="_D005779">'Schedule 12'!$F$21</definedName>
    <definedName name="_D005780">'Schedule 12'!$G$21</definedName>
    <definedName name="_D005781">'Schedule 12'!$E$22</definedName>
    <definedName name="_D005782">'Schedule 12'!$F$22</definedName>
    <definedName name="_D005783">'Schedule 12'!$G$22</definedName>
    <definedName name="_D005784">'Schedule 12'!$E$23</definedName>
    <definedName name="_D005785">'Schedule 12'!$F$23</definedName>
    <definedName name="_D005786">'Schedule 12'!$G$23</definedName>
    <definedName name="_D005787">'Schedule 12'!$E$24</definedName>
    <definedName name="_D005788">'Schedule 12'!$F$24</definedName>
    <definedName name="_D005789">'Schedule 12'!$G$24</definedName>
    <definedName name="_D005790">'Schedule 12'!$E$25</definedName>
    <definedName name="_D005791">'Schedule 12'!$F$25</definedName>
    <definedName name="_D005792">'Schedule 12'!$G$25</definedName>
    <definedName name="_D005793">'Schedule 12'!$E$26</definedName>
    <definedName name="_D005794">'Schedule 12'!$F$26</definedName>
    <definedName name="_D005795">'Schedule 12'!$G$26</definedName>
    <definedName name="_D005796">'Schedule 12'!$E$27</definedName>
    <definedName name="_D005797">'Schedule 12'!$F$27</definedName>
    <definedName name="_D005798">'Schedule 12'!$G$27</definedName>
    <definedName name="_D005799">'Schedule 12'!$E$28</definedName>
    <definedName name="_D005800">'Schedule 12'!$F$28</definedName>
    <definedName name="_D005801">'Schedule 12'!$G$28</definedName>
    <definedName name="_D005802">'Schedule 12'!$E$29</definedName>
    <definedName name="_D005803">'Schedule 12'!$F$29</definedName>
    <definedName name="_D005804">'Schedule 12'!$G$29</definedName>
    <definedName name="_D005805">'Schedule 12'!$E$30</definedName>
    <definedName name="_D005806">'Schedule 12'!$F$30</definedName>
    <definedName name="_D005807">'Schedule 12'!$G$30</definedName>
    <definedName name="_D005808">'Schedule 12'!$E$31</definedName>
    <definedName name="_D005809">'Schedule 12'!$F$31</definedName>
    <definedName name="_D005810">'Schedule 12'!$G$31</definedName>
    <definedName name="_D005811">'Schedule 12'!$E$32</definedName>
    <definedName name="_D005812">'Schedule 12'!$F$32</definedName>
    <definedName name="_D005813">'Schedule 12'!$G$32</definedName>
    <definedName name="_D005814">'Schedule 12'!$E$33</definedName>
    <definedName name="_D005815">'Schedule 12'!$F$33</definedName>
    <definedName name="_D005816">'Schedule 12'!$G$33</definedName>
    <definedName name="_D005817">'Schedule 12'!$E$34</definedName>
    <definedName name="_D005818">'Schedule 12'!$F$34</definedName>
    <definedName name="_D005819">'Schedule 12'!$G$34</definedName>
    <definedName name="_D005820">'Schedule 12'!$E$35</definedName>
    <definedName name="_D005821">'Schedule 12'!$F$35</definedName>
    <definedName name="_D005822">'Schedule 12'!$G$35</definedName>
    <definedName name="_D005823">'Schedule 12'!$E$36</definedName>
    <definedName name="_D005824">'Schedule 12'!$F$36</definedName>
    <definedName name="_D005825">'Schedule 12'!$G$36</definedName>
    <definedName name="_D005826">'Schedule 12'!$E$37</definedName>
    <definedName name="_D005827">'Schedule 12'!$F$37</definedName>
    <definedName name="_D005828">'Schedule 12'!$G$37</definedName>
    <definedName name="_D005829">'Schedule 12'!$E$38</definedName>
    <definedName name="_D005830">'Schedule 12'!$F$38</definedName>
    <definedName name="_D005831">'Schedule 12'!$G$38</definedName>
    <definedName name="_D005832">'Schedule 12'!$E$39</definedName>
    <definedName name="_D005833">'Schedule 12'!$F$39</definedName>
    <definedName name="_D005834">'Schedule 12'!$G$39</definedName>
    <definedName name="_D005835">'Schedule 12'!$E$40</definedName>
    <definedName name="_D005836">'Schedule 12'!$F$40</definedName>
    <definedName name="_D005837">'Schedule 12'!$G$40</definedName>
    <definedName name="_D005838">'Schedule 12'!$E$41</definedName>
    <definedName name="_D005839">'Schedule 12'!$F$41</definedName>
    <definedName name="_D005840">'Schedule 12'!$G$41</definedName>
    <definedName name="_D005841">'Schedule 12'!$E$42</definedName>
    <definedName name="_D005842">'Schedule 12'!$F$42</definedName>
    <definedName name="_D005843">'Schedule 12'!$G$42</definedName>
    <definedName name="_D005844">'Schedule 12'!$E$43</definedName>
    <definedName name="_D005845">'Schedule 12'!$F$43</definedName>
    <definedName name="_D005846">'Schedule 12'!$G$43</definedName>
    <definedName name="_D005847">'Schedule 12'!$E$44</definedName>
    <definedName name="_D005848">'Schedule 12'!$F$44</definedName>
    <definedName name="_D005849">'Schedule 12'!$G$44</definedName>
    <definedName name="_D005850">'Schedule 12'!$E$45</definedName>
    <definedName name="_D005851">'Schedule 12'!$F$45</definedName>
    <definedName name="_D005852">'Schedule 12'!$G$45</definedName>
    <definedName name="_D005853">'Schedule 12'!$E$46</definedName>
    <definedName name="_D005854">'Schedule 12'!$F$46</definedName>
    <definedName name="_D005855">'Schedule 12'!$G$46</definedName>
    <definedName name="_D005856">'Schedule 12'!$E$47</definedName>
    <definedName name="_D005857">'Schedule 12'!$F$47</definedName>
    <definedName name="_D005858">'Schedule 12'!$G$47</definedName>
    <definedName name="_D005859">'Schedule 12'!$E$48</definedName>
    <definedName name="_D005860">'Schedule 12'!$F$48</definedName>
    <definedName name="_D005861">'Schedule 12'!$G$48</definedName>
    <definedName name="_D005862">'Schedule 12'!$E$49</definedName>
    <definedName name="_D005863">'Schedule 12'!$F$49</definedName>
    <definedName name="_D005864">'Schedule 12'!$G$49</definedName>
    <definedName name="_D005865">'Schedule 12'!$E$50</definedName>
    <definedName name="_D005866">'Schedule 12'!$F$50</definedName>
    <definedName name="_D005867">'Schedule 12'!$G$50</definedName>
    <definedName name="_D005868">'Schedule 12'!$E$51</definedName>
    <definedName name="_D005869">'Schedule 12'!$F$51</definedName>
    <definedName name="_D005870">'Schedule 12'!$G$51</definedName>
    <definedName name="_D005871">'Schedule 12'!$E$52</definedName>
    <definedName name="_D005872">'Schedule 12'!$F$52</definedName>
    <definedName name="_D005873">'Schedule 12'!$G$52</definedName>
    <definedName name="_D005874">'Schedule 12'!$E$53</definedName>
    <definedName name="_D005875">'Schedule 12'!$F$53</definedName>
    <definedName name="_D005876">'Schedule 12'!$G$53</definedName>
    <definedName name="_D005877">'Schedule 12'!$E$54</definedName>
    <definedName name="_D005878">'Schedule 12'!$F$54</definedName>
    <definedName name="_D005879">'Schedule 12'!$G$54</definedName>
    <definedName name="_D005880">'Schedule 12'!$E$55</definedName>
    <definedName name="_D005881">'Schedule 12'!$F$55</definedName>
    <definedName name="_D005882">'Schedule 12'!$G$55</definedName>
    <definedName name="_D005883">'Schedule 12'!$E$56</definedName>
    <definedName name="_D005884">'Schedule 12'!$F$56</definedName>
    <definedName name="_D005885">'Schedule 12'!$G$56</definedName>
    <definedName name="_D005886">'Schedule 12'!$E$57</definedName>
    <definedName name="_D005887">'Schedule 12'!$F$57</definedName>
    <definedName name="_D005888">'Schedule 12'!$G$57</definedName>
    <definedName name="_D005889">'Schedule 12'!$E$58</definedName>
    <definedName name="_D005890">'Schedule 12'!$F$58</definedName>
    <definedName name="_D005891">'Schedule 12'!$G$58</definedName>
    <definedName name="_D005892">'Schedule 12'!$E$59</definedName>
    <definedName name="_D005893">'Schedule 12'!$F$59</definedName>
    <definedName name="_D005894">'Schedule 12'!$G$59</definedName>
    <definedName name="_D005895">'Schedule 12'!$E$60</definedName>
    <definedName name="_D005896">'Schedule 12'!$F$60</definedName>
    <definedName name="_D005897">'Schedule 12'!$G$60</definedName>
    <definedName name="_D005898">'Schedule 12'!$E$61</definedName>
    <definedName name="_D005899">'Schedule 12'!$F$61</definedName>
    <definedName name="_D005900">'Schedule 12'!$G$61</definedName>
    <definedName name="_D005901">'Schedule 12'!$E$62</definedName>
    <definedName name="_D005902">'Schedule 12'!$F$62</definedName>
    <definedName name="_D005903">'Schedule 12'!$G$62</definedName>
    <definedName name="_D005904">'Schedule 12'!$E$63</definedName>
    <definedName name="_D005905">'Schedule 12'!$F$63</definedName>
    <definedName name="_D005906">'Schedule 12'!$G$63</definedName>
    <definedName name="_D005907">'Schedule 12'!$E$64</definedName>
    <definedName name="_D005908">'Schedule 12'!$F$64</definedName>
    <definedName name="_D005909">'Schedule 12'!$G$64</definedName>
    <definedName name="_D005958">'Schedule 12'!$H$15</definedName>
    <definedName name="_D005959">'Schedule 12'!$H$16</definedName>
    <definedName name="_D005960">'Schedule 12'!$H$17</definedName>
    <definedName name="_D005961">'Schedule 12'!$H$18</definedName>
    <definedName name="_D005962">'Schedule 12'!$H$19</definedName>
    <definedName name="_D005963">'Schedule 12'!$H$20</definedName>
    <definedName name="_D005964">'Schedule 12'!$H$21</definedName>
    <definedName name="_D005965">'Schedule 12'!$H$22</definedName>
    <definedName name="_D005966">'Schedule 12'!$H$23</definedName>
    <definedName name="_D005967">'Schedule 12'!$H$24</definedName>
    <definedName name="_D005968">'Schedule 12'!$H$25</definedName>
    <definedName name="_D005969">'Schedule 12'!$H$26</definedName>
    <definedName name="_D005970">'Schedule 12'!$H$27</definedName>
    <definedName name="_D005971">'Schedule 12'!$H$28</definedName>
    <definedName name="_D005972">'Schedule 12'!$H$29</definedName>
    <definedName name="_D005973">'Schedule 12'!$H$30</definedName>
    <definedName name="_D005974">'Schedule 12'!$H$31</definedName>
    <definedName name="_D005975">'Schedule 12'!$H$32</definedName>
    <definedName name="_D005976">'Schedule 12'!$H$33</definedName>
    <definedName name="_D005977">'Schedule 12'!$H$34</definedName>
    <definedName name="_D005978">'Schedule 12'!$H$35</definedName>
    <definedName name="_D005979">'Schedule 12'!$H$36</definedName>
    <definedName name="_D005980">'Schedule 12'!$H$37</definedName>
    <definedName name="_D005981">'Schedule 12'!$H$38</definedName>
    <definedName name="_D005982">'Schedule 12'!$H$39</definedName>
    <definedName name="_D005983">'Schedule 12'!$H$40</definedName>
    <definedName name="_D005984">'Schedule 12'!$H$41</definedName>
    <definedName name="_D005985">'Schedule 12'!$H$42</definedName>
    <definedName name="_D005986">'Schedule 12'!$H$43</definedName>
    <definedName name="_D005987">'Schedule 12'!$H$44</definedName>
    <definedName name="_D005988">'Schedule 12'!$H$45</definedName>
    <definedName name="_D005989">'Schedule 12'!$H$46</definedName>
    <definedName name="_D005990">'Schedule 12'!$H$47</definedName>
    <definedName name="_D005991">'Schedule 12'!$H$48</definedName>
    <definedName name="_D005992">'Schedule 12'!$H$49</definedName>
    <definedName name="_D005993">'Schedule 12'!$H$50</definedName>
    <definedName name="_D005994">'Schedule 12'!$H$51</definedName>
    <definedName name="_D005995">'Schedule 12'!$H$52</definedName>
    <definedName name="_D005996">'Schedule 12'!$H$53</definedName>
    <definedName name="_D005997">'Schedule 12'!$H$54</definedName>
    <definedName name="_D005998">'Schedule 12'!$H$55</definedName>
    <definedName name="_D005999">'Schedule 12'!$H$56</definedName>
    <definedName name="_D006000">'Schedule 12'!$H$57</definedName>
    <definedName name="_D006001">'Schedule 12'!$H$58</definedName>
    <definedName name="_D006002">'Schedule 12'!$H$59</definedName>
    <definedName name="_D006003">'Schedule 12'!$H$60</definedName>
    <definedName name="_D006004">'Schedule 12'!$H$61</definedName>
    <definedName name="_D006005">'Schedule 12'!$H$62</definedName>
    <definedName name="_D006006">'Schedule 12'!$H$63</definedName>
    <definedName name="_D006007">'Schedule 12'!$H$64</definedName>
    <definedName name="_D006024">'Schedule 12'!$E$65</definedName>
    <definedName name="_D006025">'Schedule 12'!$F$65</definedName>
    <definedName name="_D006026">'Schedule 12'!$G$65</definedName>
    <definedName name="_D006027">'Schedule 12'!$H$65</definedName>
    <definedName name="_D006033">'Schedule 13'!$D$16</definedName>
    <definedName name="_D006034">'Schedule 13'!$E$16</definedName>
    <definedName name="_D006035">'Schedule 13'!$D$20</definedName>
    <definedName name="_D006036">'Schedule 13'!$E$20</definedName>
    <definedName name="_D006037">'Schedule 13'!$D$25</definedName>
    <definedName name="_D006038">'Schedule 13'!$E$25</definedName>
    <definedName name="_D006039">'Schedule 13'!$D$26</definedName>
    <definedName name="_D006040">'Schedule 13'!$E$26</definedName>
    <definedName name="_D006041">'Schedule 13'!$D$27</definedName>
    <definedName name="_D006042">'Schedule 13'!$E$27</definedName>
    <definedName name="_D006043">'Schedule 13'!$D$28</definedName>
    <definedName name="_D006044">'Schedule 13'!$E$28</definedName>
    <definedName name="_D006045">'Schedule 13'!$D$29</definedName>
    <definedName name="_D006046">'Schedule 13'!$E$29</definedName>
    <definedName name="_D006047">'Schedule 13'!$D$30</definedName>
    <definedName name="_D006048">'Schedule 13'!$E$30</definedName>
    <definedName name="_D006049">'Schedule 13'!$D$31</definedName>
    <definedName name="_D006050">'Schedule 13'!$E$31</definedName>
    <definedName name="_D006051">'Schedule 13'!$D$32</definedName>
    <definedName name="_D006052">'Schedule 13'!$E$32</definedName>
    <definedName name="_D006053">'Schedule 13'!$D$33</definedName>
    <definedName name="_D006054">'Schedule 13'!$E$33</definedName>
    <definedName name="_D006055">'Schedule 13'!$D$36</definedName>
    <definedName name="_D006056">'Schedule 13'!$E$36</definedName>
    <definedName name="_D006057">'Schedule 13'!$D$39</definedName>
    <definedName name="_D006058">'Schedule 13'!$E$39</definedName>
    <definedName name="_D006059">'Schedule 13'!$D$40</definedName>
    <definedName name="_D006060">'Schedule 13'!$E$40</definedName>
    <definedName name="_D006061">'Schedule 13'!$D$41</definedName>
    <definedName name="_D006062">'Schedule 13'!$E$41</definedName>
    <definedName name="_D006063">'Schedule 13'!$D$43</definedName>
    <definedName name="_D006064">'Schedule 13'!$E$43</definedName>
    <definedName name="_D006065">'Schedule 13'!$F$16</definedName>
    <definedName name="_D006066">'Schedule 13'!$F$20</definedName>
    <definedName name="_D006067">'Schedule 13'!$F$25</definedName>
    <definedName name="_D006068">'Schedule 13'!$F$26</definedName>
    <definedName name="_D006069">'Schedule 13'!$F$27</definedName>
    <definedName name="_D006070">'Schedule 13'!$F$28</definedName>
    <definedName name="_D006071">'Schedule 13'!$F$29</definedName>
    <definedName name="_D006072">'Schedule 13'!$F$30</definedName>
    <definedName name="_D006073">'Schedule 13'!$F$31</definedName>
    <definedName name="_D006074">'Schedule 13'!$F$32</definedName>
    <definedName name="_D006075">'Schedule 13'!$F$33</definedName>
    <definedName name="_D006076">'Schedule 13'!$F$36</definedName>
    <definedName name="_D006077">'Schedule 13'!$F$39</definedName>
    <definedName name="_D006078">'Schedule 13'!$F$40</definedName>
    <definedName name="_D006079">'Schedule 13'!$F$41</definedName>
    <definedName name="_D006080">'Schedule 13'!$F$43</definedName>
    <definedName name="_D006081">'Schedule 13'!$G$16</definedName>
    <definedName name="_D006082">'Schedule 13'!$G$20</definedName>
    <definedName name="_D006083">'Schedule 13'!$G$25</definedName>
    <definedName name="_D006084">'Schedule 13'!$G$26</definedName>
    <definedName name="_D006085">'Schedule 13'!$G$27</definedName>
    <definedName name="_D006086">'Schedule 13'!$G$28</definedName>
    <definedName name="_D006087">'Schedule 13'!$G$29</definedName>
    <definedName name="_D006088">'Schedule 13'!$G$30</definedName>
    <definedName name="_D006089">'Schedule 13'!$G$31</definedName>
    <definedName name="_D006090">'Schedule 13'!$G$32</definedName>
    <definedName name="_D006091">'Schedule 13'!$G$36</definedName>
    <definedName name="_D006092">'Schedule 13'!$G$39</definedName>
    <definedName name="_D006093">'Schedule 13'!$G$40</definedName>
    <definedName name="_D006094">'Schedule 13'!$G$41</definedName>
    <definedName name="_D006095">'Schedule 13'!$G$43</definedName>
    <definedName name="_D006096">'Schedule 13'!$H$16</definedName>
    <definedName name="_D006097">'Schedule 13'!$H$20</definedName>
    <definedName name="_D006098">'Schedule 13'!$H$25</definedName>
    <definedName name="_D006099">'Schedule 13'!$H$26</definedName>
    <definedName name="_D006100">'Schedule 13'!$H$27</definedName>
    <definedName name="_D006101">'Schedule 13'!$H$28</definedName>
    <definedName name="_D006102">'Schedule 13'!$H$29</definedName>
    <definedName name="_D006103">'Schedule 13'!$H$30</definedName>
    <definedName name="_D006104">'Schedule 13'!$H$31</definedName>
    <definedName name="_D006105">'Schedule 13'!$H$32</definedName>
    <definedName name="_D006106">'Schedule 13'!$H$33</definedName>
    <definedName name="_D006107">'Schedule 13'!$H$36</definedName>
    <definedName name="_D006108">'Schedule 13'!$H$39</definedName>
    <definedName name="_D006109">'Schedule 13'!$H$40</definedName>
    <definedName name="_D006110">'Schedule 13'!$H$41</definedName>
    <definedName name="_D006111">'Schedule 13'!$H$43</definedName>
    <definedName name="_D006112">'Schedule 13'!$H$45</definedName>
    <definedName name="_D006120">'Schedule 13A'!$E$16</definedName>
    <definedName name="_D006121">'Schedule 13A'!$F$16</definedName>
    <definedName name="_D006122">'Schedule 13A'!$E$17</definedName>
    <definedName name="_D006123">'Schedule 13A'!$F$17</definedName>
    <definedName name="_D006124">'Schedule 13A'!$E$18</definedName>
    <definedName name="_D006125">'Schedule 13A'!$F$18</definedName>
    <definedName name="_D006126">'Schedule 13A'!$E$19</definedName>
    <definedName name="_D006127">'Schedule 13A'!$F$19</definedName>
    <definedName name="_D006128">'Schedule 13A'!$E$20</definedName>
    <definedName name="_D006129">'Schedule 13A'!$F$20</definedName>
    <definedName name="_D006130">'Schedule 13A'!$E$21</definedName>
    <definedName name="_D006131">'Schedule 13A'!$F$21</definedName>
    <definedName name="_D006132">'Schedule 13A'!$E$22</definedName>
    <definedName name="_D006133">'Schedule 13A'!$F$22</definedName>
    <definedName name="_D006134">'Schedule 13A'!$E$23</definedName>
    <definedName name="_D006135">'Schedule 13A'!$F$23</definedName>
    <definedName name="_D006136">'Schedule 13A'!$E$24</definedName>
    <definedName name="_D006137">'Schedule 13A'!$F$24</definedName>
    <definedName name="_D006138">'Schedule 13A'!$E$25</definedName>
    <definedName name="_D006139">'Schedule 13A'!$F$25</definedName>
    <definedName name="_D006140">'Schedule 13A'!$E$26</definedName>
    <definedName name="_D006141">'Schedule 13A'!$F$26</definedName>
    <definedName name="_D006142">'Schedule 13A'!$E$27</definedName>
    <definedName name="_D006143">'Schedule 13A'!$F$27</definedName>
    <definedName name="_D006144">'Schedule 13A'!$E$28</definedName>
    <definedName name="_D006145">'Schedule 13A'!$F$28</definedName>
    <definedName name="_D006146">'Schedule 13A'!$E$29</definedName>
    <definedName name="_D006147">'Schedule 13A'!$F$29</definedName>
    <definedName name="_D006148">'Schedule 13A'!$E$30</definedName>
    <definedName name="_D006149">'Schedule 13A'!$F$30</definedName>
    <definedName name="_D006150">'Schedule 13A'!$E$31</definedName>
    <definedName name="_D006151">'Schedule 13A'!$F$31</definedName>
    <definedName name="_D006152">'Schedule 13A'!$E$32</definedName>
    <definedName name="_D006153">'Schedule 13A'!$F$32</definedName>
    <definedName name="_D006154">'Schedule 13A'!$E$33</definedName>
    <definedName name="_D006155">'Schedule 13A'!$F$33</definedName>
    <definedName name="_D006156">'Schedule 13A'!$E$34</definedName>
    <definedName name="_D006157">'Schedule 13A'!$F$34</definedName>
    <definedName name="_D006158">'Schedule 13A'!$E$35</definedName>
    <definedName name="_D006159">'Schedule 13A'!$F$35</definedName>
    <definedName name="_D006160">'Schedule 13A'!$E$36</definedName>
    <definedName name="_D006161">'Schedule 13A'!$F$36</definedName>
    <definedName name="_D006162">'Schedule 13A'!$E$37</definedName>
    <definedName name="_D006163">'Schedule 13A'!$F$37</definedName>
    <definedName name="_D006164">'Schedule 13A'!$E$38</definedName>
    <definedName name="_D006165">'Schedule 13A'!$F$38</definedName>
    <definedName name="_D006166">'Schedule 13A'!$E$39</definedName>
    <definedName name="_D006167">'Schedule 13A'!$F$39</definedName>
    <definedName name="_D006168">'Schedule 13A'!$E$40</definedName>
    <definedName name="_D006169">'Schedule 13A'!$F$40</definedName>
    <definedName name="_D006170">'Schedule 13A'!$E$41</definedName>
    <definedName name="_D006171">'Schedule 13A'!$F$41</definedName>
    <definedName name="_D006172">'Schedule 13A'!$E$42</definedName>
    <definedName name="_D006173">'Schedule 13A'!$F$42</definedName>
    <definedName name="_D006174">'Schedule 13A'!$E$43</definedName>
    <definedName name="_D006175">'Schedule 13A'!$F$43</definedName>
    <definedName name="_D006176">'Schedule 13A'!$E$44</definedName>
    <definedName name="_D006177">'Schedule 13A'!$F$44</definedName>
    <definedName name="_D006178">'Schedule 13A'!$E$45</definedName>
    <definedName name="_D006179">'Schedule 13A'!$F$45</definedName>
    <definedName name="_D006180">'Schedule 13A'!$E$46</definedName>
    <definedName name="_D006181">'Schedule 13A'!$F$46</definedName>
    <definedName name="_D006182">'Schedule 13A'!$E$47</definedName>
    <definedName name="_D006183">'Schedule 13A'!$F$47</definedName>
    <definedName name="_D006184">'Schedule 13A'!$E$48</definedName>
    <definedName name="_D006185">'Schedule 13A'!$F$48</definedName>
    <definedName name="_D006186">'Schedule 13A'!$E$49</definedName>
    <definedName name="_D006187">'Schedule 13A'!$F$49</definedName>
    <definedName name="_D006188">'Schedule 13A'!$E$50</definedName>
    <definedName name="_D006189">'Schedule 13A'!$F$50</definedName>
    <definedName name="_D006202">'Schedule 13A'!$E$51</definedName>
    <definedName name="_D006203">'Schedule 13A'!$F$51</definedName>
    <definedName name="_D006204">'Schedule 13A'!$E$52</definedName>
    <definedName name="_D006205">'Schedule 13A'!$F$52</definedName>
    <definedName name="_D006206">'Schedule 13A'!$E$53</definedName>
    <definedName name="_D006207">'Schedule 13A'!$F$53</definedName>
    <definedName name="_D006208">'Schedule 13A'!$E$54</definedName>
    <definedName name="_D006209">'Schedule 13A'!$F$54</definedName>
    <definedName name="_D006210">'Schedule 13A'!$E$55</definedName>
    <definedName name="_D006211">'Schedule 13A'!$F$55</definedName>
    <definedName name="_D006212">'Schedule 13A'!$E$56</definedName>
    <definedName name="_D006213">'Schedule 13A'!$F$56</definedName>
    <definedName name="_D006214">'Schedule 13A'!$B$31</definedName>
    <definedName name="_D006215">'Schedule 13A'!$D$31</definedName>
    <definedName name="_D006216">'Schedule 13A'!$B$32</definedName>
    <definedName name="_D006217">'Schedule 13A'!$D$32</definedName>
    <definedName name="_D006218">'Schedule 13A'!$B$33</definedName>
    <definedName name="_D006219">'Schedule 13A'!$D$33</definedName>
    <definedName name="_D006220">'Schedule 13A'!$B$34</definedName>
    <definedName name="_D006221">'Schedule 13A'!$D$34</definedName>
    <definedName name="_D006222">'Schedule 13A'!$B$35</definedName>
    <definedName name="_D006223">'Schedule 13A'!$D$35</definedName>
    <definedName name="_D006224">'Schedule 13A'!$B$36</definedName>
    <definedName name="_D006225">'Schedule 13A'!$D$36</definedName>
    <definedName name="_D006226">'Schedule 13A'!$B$37</definedName>
    <definedName name="_D006227">'Schedule 13A'!$D$37</definedName>
    <definedName name="_D006228">'Schedule 13A'!$B$38</definedName>
    <definedName name="_D006229">'Schedule 13A'!$D$38</definedName>
    <definedName name="_D006230">'Schedule 13A'!$B$39</definedName>
    <definedName name="_D006231">'Schedule 13A'!$D$39</definedName>
    <definedName name="_D006232">'Schedule 13A'!$B$40</definedName>
    <definedName name="_D006233">'Schedule 13A'!$D$40</definedName>
    <definedName name="_D006234">'Schedule 13A'!$B$41</definedName>
    <definedName name="_D006235">'Schedule 13A'!$D$41</definedName>
    <definedName name="_D006236">'Schedule 13A'!$B$42</definedName>
    <definedName name="_D006237">'Schedule 13A'!$D$42</definedName>
    <definedName name="_D006238">'Schedule 13A'!$B$43</definedName>
    <definedName name="_D006239">'Schedule 13A'!$D$43</definedName>
    <definedName name="_D006240">'Schedule 13A'!$B$44</definedName>
    <definedName name="_D006241">'Schedule 13A'!$D$44</definedName>
    <definedName name="_D006242">'Schedule 13A'!$B$45</definedName>
    <definedName name="_D006243">'Schedule 13A'!$D$45</definedName>
    <definedName name="_D006244">'Schedule 13A'!$B$46</definedName>
    <definedName name="_D006245">'Schedule 13A'!$D$46</definedName>
    <definedName name="_D006246">'Schedule 13A'!$B$47</definedName>
    <definedName name="_D006247">'Schedule 13A'!$D$47</definedName>
    <definedName name="_D006248">'Schedule 13A'!$B$48</definedName>
    <definedName name="_D006249">'Schedule 13A'!$D$48</definedName>
    <definedName name="_D006250">'Schedule 13A'!$B$49</definedName>
    <definedName name="_D006251">'Schedule 13A'!$D$49</definedName>
    <definedName name="_D006252">'Schedule 13A'!$B$50</definedName>
    <definedName name="_D006253">'Schedule 13A'!$D$50</definedName>
    <definedName name="_D006266">'Schedule 13A'!$G$16</definedName>
    <definedName name="_D006267">'Schedule 13A'!$G$17</definedName>
    <definedName name="_D006268">'Schedule 13A'!$G$18</definedName>
    <definedName name="_D006269">'Schedule 13A'!$G$19</definedName>
    <definedName name="_D006270">'Schedule 13A'!$G$20</definedName>
    <definedName name="_D006271">'Schedule 13A'!$G$21</definedName>
    <definedName name="_D006272">'Schedule 13A'!$G$22</definedName>
    <definedName name="_D006273">'Schedule 13A'!$G$23</definedName>
    <definedName name="_D006274">'Schedule 13A'!$G$24</definedName>
    <definedName name="_D006275">'Schedule 13A'!$G$25</definedName>
    <definedName name="_D006276">'Schedule 13A'!$G$26</definedName>
    <definedName name="_D006277">'Schedule 13A'!$G$27</definedName>
    <definedName name="_D006278">'Schedule 13A'!$G$28</definedName>
    <definedName name="_D006279">'Schedule 13A'!$G$29</definedName>
    <definedName name="_D006280">'Schedule 13A'!$G$30</definedName>
    <definedName name="_D006281">'Schedule 13A'!$G$31</definedName>
    <definedName name="_D006282">'Schedule 13A'!$G$32</definedName>
    <definedName name="_D006283">'Schedule 13A'!$G$33</definedName>
    <definedName name="_D006284">'Schedule 13A'!$G$34</definedName>
    <definedName name="_D006285">'Schedule 13A'!$G$35</definedName>
    <definedName name="_D006286">'Schedule 13A'!$G$36</definedName>
    <definedName name="_D006287">'Schedule 13A'!$G$37</definedName>
    <definedName name="_D006288">'Schedule 13A'!$G$38</definedName>
    <definedName name="_D006289">'Schedule 13A'!$G$39</definedName>
    <definedName name="_D006290">'Schedule 13A'!$G$40</definedName>
    <definedName name="_D006291">'Schedule 13A'!$G$41</definedName>
    <definedName name="_D006292">'Schedule 13A'!$G$42</definedName>
    <definedName name="_D006293">'Schedule 13A'!$G$43</definedName>
    <definedName name="_D006294">'Schedule 13A'!$G$44</definedName>
    <definedName name="_D006295">'Schedule 13A'!$G$45</definedName>
    <definedName name="_D006296">'Schedule 13A'!$G$46</definedName>
    <definedName name="_D006297">'Schedule 13A'!$G$47</definedName>
    <definedName name="_D006298">'Schedule 13A'!$G$48</definedName>
    <definedName name="_D006299">'Schedule 13A'!$G$49</definedName>
    <definedName name="_D006300">'Schedule 13A'!$G$50</definedName>
    <definedName name="_D006307">'Schedule 13A'!$G$51</definedName>
    <definedName name="_D006308">'Schedule 13A'!$G$52</definedName>
    <definedName name="_D006309">'Schedule 13A'!$G$53</definedName>
    <definedName name="_D006310">'Schedule 13A'!$G$54</definedName>
    <definedName name="_D006311">'Schedule 13A'!$G$55</definedName>
    <definedName name="_D006312">'Schedule 13A'!$G$56</definedName>
    <definedName name="_D006313">'Schedule 13A'!$D$53</definedName>
    <definedName name="_D006314">'Schedule 13A'!$H$16</definedName>
    <definedName name="_D006315">'Schedule 13A'!$H$17</definedName>
    <definedName name="_D006316">'Schedule 13A'!$H$18</definedName>
    <definedName name="_D006317">'Schedule 13A'!$H$19</definedName>
    <definedName name="_D006318">'Schedule 13A'!$H$20</definedName>
    <definedName name="_D006319">'Schedule 13A'!$H$21</definedName>
    <definedName name="_D006320">'Schedule 13A'!$H$22</definedName>
    <definedName name="_D006321">'Schedule 13A'!$H$23</definedName>
    <definedName name="_D006322">'Schedule 13A'!$H$24</definedName>
    <definedName name="_D006323">'Schedule 13A'!$H$25</definedName>
    <definedName name="_D006324">'Schedule 13A'!$H$26</definedName>
    <definedName name="_D006325">'Schedule 13A'!$H$27</definedName>
    <definedName name="_D006326">'Schedule 13A'!$H$28</definedName>
    <definedName name="_D006327">'Schedule 13A'!$H$29</definedName>
    <definedName name="_D006328">'Schedule 13A'!$H$30</definedName>
    <definedName name="_D006329">'Schedule 13A'!$H$31</definedName>
    <definedName name="_D006330">'Schedule 13A'!$H$32</definedName>
    <definedName name="_D006331">'Schedule 13A'!$H$33</definedName>
    <definedName name="_D006332">'Schedule 13A'!$H$34</definedName>
    <definedName name="_D006333">'Schedule 13A'!$H$35</definedName>
    <definedName name="_D006334">'Schedule 13A'!$H$36</definedName>
    <definedName name="_D006335">'Schedule 13A'!$H$37</definedName>
    <definedName name="_D006336">'Schedule 13A'!$H$38</definedName>
    <definedName name="_D006337">'Schedule 13A'!$H$39</definedName>
    <definedName name="_D006338">'Schedule 13A'!$H$40</definedName>
    <definedName name="_D006339">'Schedule 13A'!$H$41</definedName>
    <definedName name="_D006340">'Schedule 13A'!$H$42</definedName>
    <definedName name="_D006341">'Schedule 13A'!$H$43</definedName>
    <definedName name="_D006342">'Schedule 13A'!$H$44</definedName>
    <definedName name="_D006343">'Schedule 13A'!$H$45</definedName>
    <definedName name="_D006344">'Schedule 13A'!$H$46</definedName>
    <definedName name="_D006345">'Schedule 13A'!$H$47</definedName>
    <definedName name="_D006346">'Schedule 13A'!$H$48</definedName>
    <definedName name="_D006347">'Schedule 13A'!$H$49</definedName>
    <definedName name="_D006348">'Schedule 13A'!$H$50</definedName>
    <definedName name="_D006355">'Schedule 13A'!$H$51</definedName>
    <definedName name="_D006356">'Schedule 13A'!$H$52</definedName>
    <definedName name="_D006357">'Schedule 13A'!$H$53</definedName>
    <definedName name="_D006358">'Schedule 13A'!$H$54</definedName>
    <definedName name="_D006359">'Schedule 13A'!$H$55</definedName>
    <definedName name="_D006360">'Schedule 13A'!$H$56</definedName>
    <definedName name="_D006361">'Schedule 13A'!$I$16</definedName>
    <definedName name="_D006362">'Schedule 13A'!$I$17</definedName>
    <definedName name="_D006363">'Schedule 13A'!$I$18</definedName>
    <definedName name="_D006364">'Schedule 13A'!$I$19</definedName>
    <definedName name="_D006365">'Schedule 13A'!$I$20</definedName>
    <definedName name="_D006366">'Schedule 13A'!$I$21</definedName>
    <definedName name="_D006367">'Schedule 13A'!$I$22</definedName>
    <definedName name="_D006368">'Schedule 13A'!$I$23</definedName>
    <definedName name="_D006369">'Schedule 13A'!$I$24</definedName>
    <definedName name="_D006370">'Schedule 13A'!$I$25</definedName>
    <definedName name="_D006371">'Schedule 13A'!$I$26</definedName>
    <definedName name="_D006372">'Schedule 13A'!$I$27</definedName>
    <definedName name="_D006373">'Schedule 13A'!$I$28</definedName>
    <definedName name="_D006374">'Schedule 13A'!$I$29</definedName>
    <definedName name="_D006375">'Schedule 13A'!$I$30</definedName>
    <definedName name="_D006376">'Schedule 13A'!$I$31</definedName>
    <definedName name="_D006377">'Schedule 13A'!$I$32</definedName>
    <definedName name="_D006378">'Schedule 13A'!$I$33</definedName>
    <definedName name="_D006379">'Schedule 13A'!$I$34</definedName>
    <definedName name="_D006380">'Schedule 13A'!$I$35</definedName>
    <definedName name="_D006381">'Schedule 13A'!$I$36</definedName>
    <definedName name="_D006382">'Schedule 13A'!$I$37</definedName>
    <definedName name="_D006383">'Schedule 13A'!$I$38</definedName>
    <definedName name="_D006384">'Schedule 13A'!$I$39</definedName>
    <definedName name="_D006385">'Schedule 13A'!$I$40</definedName>
    <definedName name="_D006386">'Schedule 13A'!$I$41</definedName>
    <definedName name="_D006387">'Schedule 13A'!$I$42</definedName>
    <definedName name="_D006388">'Schedule 13A'!$I$43</definedName>
    <definedName name="_D006389">'Schedule 13A'!$I$44</definedName>
    <definedName name="_D006390">'Schedule 13A'!$I$45</definedName>
    <definedName name="_D006391">'Schedule 13A'!$I$46</definedName>
    <definedName name="_D006392">'Schedule 13A'!$I$47</definedName>
    <definedName name="_D006393">'Schedule 13A'!$I$48</definedName>
    <definedName name="_D006394">'Schedule 13A'!$I$49</definedName>
    <definedName name="_D006395">'Schedule 13A'!$I$50</definedName>
    <definedName name="_D006402">'Schedule 13A'!$I$51</definedName>
    <definedName name="_D006403">'Schedule 13A'!$I$52</definedName>
    <definedName name="_D006404">'Schedule 13A'!$I$53</definedName>
    <definedName name="_D006405">'Schedule 13A'!$I$54</definedName>
    <definedName name="_D006406">'Schedule 13A'!$I$55</definedName>
    <definedName name="_D006407">'Schedule 13A'!$I$56</definedName>
    <definedName name="_D006408">'Schedule 13A'!$E$58</definedName>
    <definedName name="_D006409">'Schedule 13A'!$F$58</definedName>
    <definedName name="_D006410">'Schedule 13A'!$G$58</definedName>
    <definedName name="_D006411">'Schedule 13A'!$I$58</definedName>
    <definedName name="_D006412">'Schedule 13A'!$H$58</definedName>
    <definedName name="_D006413">'Schedule 13A'!$I$60</definedName>
    <definedName name="_D006414">'Schedule 13A'!$I$62</definedName>
    <definedName name="_D006415">'Schedule 13A'!$I$63</definedName>
    <definedName name="_D006416">'Schedule 13A'!$I$64</definedName>
    <definedName name="_D006420">'Schedule 14'!$C$17</definedName>
    <definedName name="_D006421">'Schedule 14'!$D$17</definedName>
    <definedName name="_D006422">'Schedule 14'!$E$17</definedName>
    <definedName name="_D006423">'Schedule 14'!$F$17</definedName>
    <definedName name="_D006424">'Schedule 14'!$G$17</definedName>
    <definedName name="_D006425">'Schedule 14'!$H$17</definedName>
    <definedName name="_D006426">'Schedule 14'!$I$17</definedName>
    <definedName name="_D006427">'Schedule 14'!$C$21</definedName>
    <definedName name="_D006428">'Schedule 14'!$C$22</definedName>
    <definedName name="_D006429">'Schedule 14'!$C$23</definedName>
    <definedName name="_D006430">'Schedule 14'!$C$27</definedName>
    <definedName name="_D006431">'Schedule 14'!$F$21</definedName>
    <definedName name="_D006432">'Schedule 14'!$G$21</definedName>
    <definedName name="_D006433">'Schedule 14'!$F$22</definedName>
    <definedName name="_D006434">'Schedule 14'!$G$22</definedName>
    <definedName name="_D006435">'Schedule 14'!$F$23</definedName>
    <definedName name="_D006436">'Schedule 14'!$G$23</definedName>
    <definedName name="_D006437">'Schedule 14'!$G$25</definedName>
    <definedName name="_D006438">'Schedule 14'!$G$26</definedName>
    <definedName name="_D006439">'Schedule 14'!$F$27</definedName>
    <definedName name="_D006440">'Schedule 14'!$G$27</definedName>
    <definedName name="_D006441">'Schedule 14'!$G$28</definedName>
    <definedName name="_D006442">'Schedule 14'!$G$29</definedName>
    <definedName name="_D006443">'Schedule 14'!$G$30</definedName>
    <definedName name="_D006444">'Schedule 14'!$G$34</definedName>
    <definedName name="_D006446">'Schedule 14'!$D$21</definedName>
    <definedName name="_D006447">'Schedule 14'!$E$21</definedName>
    <definedName name="_D006448">'Schedule 14'!$D$22</definedName>
    <definedName name="_D006449">'Schedule 14'!$E$22</definedName>
    <definedName name="_D006450">'Schedule 14'!$D$23</definedName>
    <definedName name="_D006451">'Schedule 14'!$E$23</definedName>
    <definedName name="_D006452">'Schedule 14'!$C$25</definedName>
    <definedName name="_D006453">'Schedule 14'!$D$25</definedName>
    <definedName name="_D006454">'Schedule 14'!$E$25</definedName>
    <definedName name="_D006455">'Schedule 14'!$F$25</definedName>
    <definedName name="_D006456">'Schedule 14'!$C$26</definedName>
    <definedName name="_D006457">'Schedule 14'!$D$26</definedName>
    <definedName name="_D006458">'Schedule 14'!$E$26</definedName>
    <definedName name="_D006459">'Schedule 14'!$F$26</definedName>
    <definedName name="_D006460">'Schedule 14'!$D$27</definedName>
    <definedName name="_D006461">'Schedule 14'!$E$27</definedName>
    <definedName name="_D006462">'Schedule 14'!$C$28</definedName>
    <definedName name="_D006463">'Schedule 14'!$D$28</definedName>
    <definedName name="_D006464">'Schedule 14'!$E$28</definedName>
    <definedName name="_D006465">'Schedule 14'!$F$28</definedName>
    <definedName name="_D006466">'Schedule 14'!$C$29</definedName>
    <definedName name="_D006467">'Schedule 14'!$D$29</definedName>
    <definedName name="_D006468">'Schedule 14'!$E$29</definedName>
    <definedName name="_D006469">'Schedule 14'!$F$29</definedName>
    <definedName name="_D006470">'Schedule 14'!$C$30</definedName>
    <definedName name="_D006471">'Schedule 14'!$D$30</definedName>
    <definedName name="_D006472">'Schedule 14'!$E$30</definedName>
    <definedName name="_D006473">'Schedule 14'!$F$30</definedName>
    <definedName name="_D006474">'Schedule 14'!$C$34</definedName>
    <definedName name="_D006475">'Schedule 14'!$D$34</definedName>
    <definedName name="_D006476">'Schedule 14'!$E$34</definedName>
    <definedName name="_D006477">'Schedule 14'!$F$34</definedName>
    <definedName name="_D006482">'Schedule 14'!$B$29</definedName>
    <definedName name="_D006483">'Schedule 14'!$B$30</definedName>
    <definedName name="_D006484">'Schedule 14'!$B$34</definedName>
    <definedName name="_D006486">'Schedule 14'!$H$21</definedName>
    <definedName name="_D006487">'Schedule 14'!$H$22</definedName>
    <definedName name="_D006488">'Schedule 14'!$H$23</definedName>
    <definedName name="_D006489">'Schedule 14'!$H$25</definedName>
    <definedName name="_D006490">'Schedule 14'!$H$26</definedName>
    <definedName name="_D006491">'Schedule 14'!$H$27</definedName>
    <definedName name="_D006492">'Schedule 14'!$H$28</definedName>
    <definedName name="_D006493">'Schedule 14'!$H$29</definedName>
    <definedName name="_D006494">'Schedule 14'!$H$30</definedName>
    <definedName name="_D006495">'Schedule 14'!$H$34</definedName>
    <definedName name="_D006497">'Schedule 14'!$I$21</definedName>
    <definedName name="_D006498">'Schedule 14'!$I$22</definedName>
    <definedName name="_D006499">'Schedule 14'!$I$23</definedName>
    <definedName name="_D006500">'Schedule 14'!$I$25</definedName>
    <definedName name="_D006501">'Schedule 14'!$I$26</definedName>
    <definedName name="_D006502">'Schedule 14'!$I$27</definedName>
    <definedName name="_D006503">'Schedule 14'!$I$28</definedName>
    <definedName name="_D006504">'Schedule 14'!$I$29</definedName>
    <definedName name="_D006505">'Schedule 14'!$I$30</definedName>
    <definedName name="_D006506">'Schedule 14'!$I$34</definedName>
    <definedName name="_D006508">'Schedule 14'!$C$36</definedName>
    <definedName name="_D006509">'Schedule 14'!$D$36</definedName>
    <definedName name="_D006510">'Schedule 14'!$E$36</definedName>
    <definedName name="_D006511">'Schedule 14'!$F$36</definedName>
    <definedName name="_D006512">'Schedule 14'!$G$36</definedName>
    <definedName name="_D006513">'Schedule 14'!$I$36</definedName>
    <definedName name="_D006514">'Schedule 14'!$C$42</definedName>
    <definedName name="_D006515">'Schedule 14'!$D$42</definedName>
    <definedName name="_D006516">'Schedule 14'!$E$42</definedName>
    <definedName name="_D006517">'Schedule 14'!$F$42</definedName>
    <definedName name="_D006518">'Schedule 14'!$G$42</definedName>
    <definedName name="_D006519">'Schedule 14'!$H$42</definedName>
    <definedName name="_D006520">'Schedule 14'!$I$42</definedName>
    <definedName name="_D006521">'Schedule 14'!$C$43</definedName>
    <definedName name="_D006522">'Schedule 14'!$D$43</definedName>
    <definedName name="_D006523">'Schedule 14'!$E$43</definedName>
    <definedName name="_D006524">'Schedule 14'!$F$43</definedName>
    <definedName name="_D006525">'Schedule 14'!$G$43</definedName>
    <definedName name="_D006526">'Schedule 14'!$H$43</definedName>
    <definedName name="_D006527">'Schedule 14'!$I$43</definedName>
    <definedName name="_D006528">'Schedule 14'!$C$44</definedName>
    <definedName name="_D006529">'Schedule 14'!$D$44</definedName>
    <definedName name="_D006530">'Schedule 14'!$E$44</definedName>
    <definedName name="_D006531">'Schedule 14'!$F$44</definedName>
    <definedName name="_D006532">'Schedule 14'!$G$44</definedName>
    <definedName name="_D006533">'Schedule 14'!$H$44</definedName>
    <definedName name="_D006534">'Schedule 14'!$I$44</definedName>
    <definedName name="_D006535">'Schedule 14'!$C$50</definedName>
    <definedName name="_D006536">'Schedule 14'!$D$50</definedName>
    <definedName name="_D006537">'Schedule 14'!$C$51</definedName>
    <definedName name="_D006538">'Schedule 14'!$D$51</definedName>
    <definedName name="_D006539">'Schedule 14'!$C$52</definedName>
    <definedName name="_D006540">'Schedule 14'!$D$52</definedName>
    <definedName name="_D006544">'Schedule 15'!$B$31</definedName>
    <definedName name="_D006545">'Schedule 15'!$C$31</definedName>
    <definedName name="_D006546">'Schedule 15'!$B$32</definedName>
    <definedName name="_D006547">'Schedule 15'!$C$32</definedName>
    <definedName name="_D006548">'Schedule 15'!$B$33</definedName>
    <definedName name="_D006549">'Schedule 15'!$C$33</definedName>
    <definedName name="_D006550">'Schedule 15'!$B$34</definedName>
    <definedName name="_D006551">'Schedule 15'!$C$34</definedName>
    <definedName name="_D006552">'Schedule 15'!$B$35</definedName>
    <definedName name="_D006553">'Schedule 15'!$C$35</definedName>
    <definedName name="_D006554">'Schedule 15'!$B$36</definedName>
    <definedName name="_D006555">'Schedule 15'!$C$36</definedName>
    <definedName name="_D006556">'Schedule 15'!$B$37</definedName>
    <definedName name="_D006557">'Schedule 15'!$C$37</definedName>
    <definedName name="_D006558">'Schedule 15'!$B$38</definedName>
    <definedName name="_D006559">'Schedule 15'!$C$38</definedName>
    <definedName name="_D006560">'Schedule 15'!$B$39</definedName>
    <definedName name="_D006561">'Schedule 15'!$C$39</definedName>
    <definedName name="_D006562">'Schedule 15'!$B$40</definedName>
    <definedName name="_D006563">'Schedule 15'!$C$40</definedName>
    <definedName name="_D006564">'Schedule 15'!$B$41</definedName>
    <definedName name="_D006565">'Schedule 15'!$C$41</definedName>
    <definedName name="_D006566">'Schedule 15'!$B$42</definedName>
    <definedName name="_D006567">'Schedule 15'!$C$42</definedName>
    <definedName name="_D006568">'Schedule 15'!$B$43</definedName>
    <definedName name="_D006569">'Schedule 15'!$C$43</definedName>
    <definedName name="_D006570">'Schedule 15'!$B$44</definedName>
    <definedName name="_D006571">'Schedule 15'!$C$44</definedName>
    <definedName name="_D006572">'Schedule 15'!$B$45</definedName>
    <definedName name="_D006573">'Schedule 15'!$C$45</definedName>
    <definedName name="_D006574">'Schedule 15'!$B$46</definedName>
    <definedName name="_D006575">'Schedule 15'!$C$46</definedName>
    <definedName name="_D006576">'Schedule 15'!$B$47</definedName>
    <definedName name="_D006577">'Schedule 15'!$C$47</definedName>
    <definedName name="_D006578">'Schedule 15'!$E$15</definedName>
    <definedName name="_D006579">'Schedule 15'!$F$15</definedName>
    <definedName name="_D006580">'Schedule 15'!$G$15</definedName>
    <definedName name="_D006581">'Schedule 15'!$E$16</definedName>
    <definedName name="_D006582">'Schedule 15'!$F$16</definedName>
    <definedName name="_D006583">'Schedule 15'!$G$16</definedName>
    <definedName name="_D006584">'Schedule 15'!$E$17</definedName>
    <definedName name="_D006585">'Schedule 15'!$F$17</definedName>
    <definedName name="_D006586">'Schedule 15'!$G$17</definedName>
    <definedName name="_D006587">'Schedule 15'!$E$18</definedName>
    <definedName name="_D006588">'Schedule 15'!$F$18</definedName>
    <definedName name="_D006589">'Schedule 15'!$G$18</definedName>
    <definedName name="_D006590">'Schedule 15'!$E$19</definedName>
    <definedName name="_D006591">'Schedule 15'!$F$19</definedName>
    <definedName name="_D006592">'Schedule 15'!$G$19</definedName>
    <definedName name="_D006593">'Schedule 15'!$E$20</definedName>
    <definedName name="_D006594">'Schedule 15'!$F$20</definedName>
    <definedName name="_D006595">'Schedule 15'!$G$20</definedName>
    <definedName name="_D006596">'Schedule 15'!$E$21</definedName>
    <definedName name="_D006597">'Schedule 15'!$F$21</definedName>
    <definedName name="_D006598">'Schedule 15'!$G$21</definedName>
    <definedName name="_D006599">'Schedule 15'!$E$22</definedName>
    <definedName name="_D006600">'Schedule 15'!$F$22</definedName>
    <definedName name="_D006601">'Schedule 15'!$G$22</definedName>
    <definedName name="_D006602">'Schedule 15'!$E$23</definedName>
    <definedName name="_D006603">'Schedule 15'!$F$23</definedName>
    <definedName name="_D006604">'Schedule 15'!$G$23</definedName>
    <definedName name="_D006605">'Schedule 15'!$E$24</definedName>
    <definedName name="_D006606">'Schedule 15'!$F$24</definedName>
    <definedName name="_D006607">'Schedule 15'!$G$24</definedName>
    <definedName name="_D006608">'Schedule 15'!$E$25</definedName>
    <definedName name="_D006609">'Schedule 15'!$F$25</definedName>
    <definedName name="_D006610">'Schedule 15'!$G$25</definedName>
    <definedName name="_D006611">'Schedule 15'!$E$26</definedName>
    <definedName name="_D006612">'Schedule 15'!$F$26</definedName>
    <definedName name="_D006613">'Schedule 15'!$G$26</definedName>
    <definedName name="_D006614">'Schedule 15'!$E$27</definedName>
    <definedName name="_D006615">'Schedule 15'!$F$27</definedName>
    <definedName name="_D006616">'Schedule 15'!$G$27</definedName>
    <definedName name="_D006617">'Schedule 15'!$E$28</definedName>
    <definedName name="_D006618">'Schedule 15'!$F$28</definedName>
    <definedName name="_D006619">'Schedule 15'!$G$28</definedName>
    <definedName name="_D006620">'Schedule 15'!$E$29</definedName>
    <definedName name="_D006621">'Schedule 15'!$F$29</definedName>
    <definedName name="_D006622">'Schedule 15'!$G$29</definedName>
    <definedName name="_D006623">'Schedule 15'!$E$30</definedName>
    <definedName name="_D006624">'Schedule 15'!$F$30</definedName>
    <definedName name="_D006625">'Schedule 15'!$G$30</definedName>
    <definedName name="_D006626">'Schedule 15'!$E$31</definedName>
    <definedName name="_D006627">'Schedule 15'!$F$31</definedName>
    <definedName name="_D006628">'Schedule 15'!$G$31</definedName>
    <definedName name="_D006629">'Schedule 15'!$E$32</definedName>
    <definedName name="_D006630">'Schedule 15'!$F$32</definedName>
    <definedName name="_D006631">'Schedule 15'!$G$32</definedName>
    <definedName name="_D006632">'Schedule 15'!$E$33</definedName>
    <definedName name="_D006633">'Schedule 15'!$F$33</definedName>
    <definedName name="_D006634">'Schedule 15'!$G$33</definedName>
    <definedName name="_D006635">'Schedule 15'!$E$34</definedName>
    <definedName name="_D006636">'Schedule 15'!$F$34</definedName>
    <definedName name="_D006637">'Schedule 15'!$G$34</definedName>
    <definedName name="_D006638">'Schedule 15'!$E$35</definedName>
    <definedName name="_D006639">'Schedule 15'!$F$35</definedName>
    <definedName name="_D006640">'Schedule 15'!$G$35</definedName>
    <definedName name="_D006641">'Schedule 15'!$E$36</definedName>
    <definedName name="_D006642">'Schedule 15'!$F$36</definedName>
    <definedName name="_D006643">'Schedule 15'!$G$36</definedName>
    <definedName name="_D006644">'Schedule 15'!$E$37</definedName>
    <definedName name="_D006645">'Schedule 15'!$F$37</definedName>
    <definedName name="_D006646">'Schedule 15'!$G$37</definedName>
    <definedName name="_D006647">'Schedule 15'!$E$38</definedName>
    <definedName name="_D006648">'Schedule 15'!$F$38</definedName>
    <definedName name="_D006649">'Schedule 15'!$G$38</definedName>
    <definedName name="_D006650">'Schedule 15'!$E$39</definedName>
    <definedName name="_D006651">'Schedule 15'!$F$39</definedName>
    <definedName name="_D006652">'Schedule 15'!$G$39</definedName>
    <definedName name="_D006653">'Schedule 15'!$E$40</definedName>
    <definedName name="_D006654">'Schedule 15'!$F$40</definedName>
    <definedName name="_D006655">'Schedule 15'!$G$40</definedName>
    <definedName name="_D006656">'Schedule 15'!$E$41</definedName>
    <definedName name="_D006657">'Schedule 15'!$F$41</definedName>
    <definedName name="_D006658">'Schedule 15'!$G$41</definedName>
    <definedName name="_D006659">'Schedule 15'!$E$42</definedName>
    <definedName name="_D006660">'Schedule 15'!$F$42</definedName>
    <definedName name="_D006661">'Schedule 15'!$G$42</definedName>
    <definedName name="_D006662">'Schedule 15'!$E$43</definedName>
    <definedName name="_D006663">'Schedule 15'!$F$43</definedName>
    <definedName name="_D006664">'Schedule 15'!$G$43</definedName>
    <definedName name="_D006665">'Schedule 15'!$E$44</definedName>
    <definedName name="_D006666">'Schedule 15'!$F$44</definedName>
    <definedName name="_D006667">'Schedule 15'!$G$44</definedName>
    <definedName name="_D006668">'Schedule 15'!$E$45</definedName>
    <definedName name="_D006669">'Schedule 15'!$F$45</definedName>
    <definedName name="_D006670">'Schedule 15'!$G$45</definedName>
    <definedName name="_D006671">'Schedule 15'!$E$46</definedName>
    <definedName name="_D006672">'Schedule 15'!$F$46</definedName>
    <definedName name="_D006673">'Schedule 15'!$G$46</definedName>
    <definedName name="_D006674">'Schedule 15'!$E$47</definedName>
    <definedName name="_D006675">'Schedule 15'!$F$47</definedName>
    <definedName name="_D006676">'Schedule 15'!$G$47</definedName>
    <definedName name="_D006677">'Schedule 15'!$H$15</definedName>
    <definedName name="_D006678">'Schedule 15'!$H$16</definedName>
    <definedName name="_D006679">'Schedule 15'!$H$17</definedName>
    <definedName name="_D006680">'Schedule 15'!$H$18</definedName>
    <definedName name="_D006681">'Schedule 15'!$H$19</definedName>
    <definedName name="_D006682">'Schedule 15'!$H$20</definedName>
    <definedName name="_D006683">'Schedule 15'!$H$21</definedName>
    <definedName name="_D006684">'Schedule 15'!$H$22</definedName>
    <definedName name="_D006685">'Schedule 15'!$H$23</definedName>
    <definedName name="_D006686">'Schedule 15'!$H$24</definedName>
    <definedName name="_D006687">'Schedule 15'!$H$25</definedName>
    <definedName name="_D006688">'Schedule 15'!$H$26</definedName>
    <definedName name="_D006689">'Schedule 15'!$H$27</definedName>
    <definedName name="_D006690">'Schedule 15'!$H$28</definedName>
    <definedName name="_D006691">'Schedule 15'!$H$29</definedName>
    <definedName name="_D006692">'Schedule 15'!$H$30</definedName>
    <definedName name="_D006693">'Schedule 15'!$H$31</definedName>
    <definedName name="_D006694">'Schedule 15'!$H$32</definedName>
    <definedName name="_D006695">'Schedule 15'!$H$33</definedName>
    <definedName name="_D006696">'Schedule 15'!$H$34</definedName>
    <definedName name="_D006697">'Schedule 15'!$H$35</definedName>
    <definedName name="_D006698">'Schedule 15'!$H$36</definedName>
    <definedName name="_D006699">'Schedule 15'!$H$37</definedName>
    <definedName name="_D006700">'Schedule 15'!$H$38</definedName>
    <definedName name="_D006701">'Schedule 15'!$H$39</definedName>
    <definedName name="_D006702">'Schedule 15'!$H$40</definedName>
    <definedName name="_D006703">'Schedule 15'!$H$41</definedName>
    <definedName name="_D006704">'Schedule 15'!$H$42</definedName>
    <definedName name="_D006705">'Schedule 15'!$H$43</definedName>
    <definedName name="_D006706">'Schedule 15'!$H$44</definedName>
    <definedName name="_D006707">'Schedule 15'!$H$45</definedName>
    <definedName name="_D006708">'Schedule 15'!$H$46</definedName>
    <definedName name="_D006709">'Schedule 15'!$H$47</definedName>
    <definedName name="_D006710">'Schedule 15'!$E$49</definedName>
    <definedName name="_D006711">'Schedule 15'!$F$49</definedName>
    <definedName name="_D006712">'Schedule 15'!$G$49</definedName>
    <definedName name="_D006713">'Schedule 15'!$H$49</definedName>
    <definedName name="_D006714">'Schedule 15'!$E$57</definedName>
    <definedName name="_D006715">'Schedule 15'!$E$58</definedName>
    <definedName name="_D006716">'Schedule 15'!$E$59</definedName>
    <definedName name="_D006717">'Schedule 15'!$E$60</definedName>
    <definedName name="_D006718">'Schedule 15'!$E$61</definedName>
    <definedName name="_D006719">'Schedule 15'!$E$62</definedName>
    <definedName name="_D006720">'Schedule 15'!$H$57</definedName>
    <definedName name="_D006721">'Schedule 15'!$H$58</definedName>
    <definedName name="_D006722">'Schedule 15'!$H$59</definedName>
    <definedName name="_D006723">'Schedule 15'!$H$60</definedName>
    <definedName name="_D006724">'Schedule 15'!$H$61</definedName>
    <definedName name="_D006725">'Schedule 15'!$H$62</definedName>
    <definedName name="_D006726">'Schedule 15'!$E$65</definedName>
    <definedName name="_D006727">'Schedule 15'!$F$65</definedName>
    <definedName name="_D006728">'Schedule 15'!$G$65</definedName>
    <definedName name="_D006729">'Schedule 15'!$H$65</definedName>
    <definedName name="_D006733">'Schedule 16'!$C$16</definedName>
    <definedName name="_D006734">'Schedule 16'!$C$18</definedName>
    <definedName name="_D006735">'Schedule 16'!$E$16</definedName>
    <definedName name="_D006736">'Schedule 16'!$E$18</definedName>
    <definedName name="_D006737">'Schedule 16'!$E$22</definedName>
    <definedName name="_D006738">'Schedule 16'!$E$23</definedName>
    <definedName name="_D006739">'Schedule 16'!$E$24</definedName>
    <definedName name="_D006740">'Schedule 16'!$E$25</definedName>
    <definedName name="_D006741">'Schedule 16'!$E$26</definedName>
    <definedName name="_D006742">'Schedule 16'!$E$27</definedName>
    <definedName name="_D006743">'Schedule 16'!$E$28</definedName>
    <definedName name="_D006744">'Schedule 16'!$E$29</definedName>
    <definedName name="_D006745">'Schedule 16'!$E$20</definedName>
    <definedName name="_D006746">'Schedule 16'!$E$32</definedName>
    <definedName name="_D006750">'Schedule 17'!$E$16</definedName>
    <definedName name="_D006751">'Schedule 17'!$E$17</definedName>
    <definedName name="_D006752">'Schedule 17'!$E$18</definedName>
    <definedName name="_D006753">'Schedule 17'!$E$19</definedName>
    <definedName name="_D006754">'Schedule 17'!$E$20</definedName>
    <definedName name="_D006755">'Schedule 17'!$E$22</definedName>
    <definedName name="_D006756">'Schedule 17'!$E$25</definedName>
    <definedName name="_D006757">'Schedule 17'!$E$26</definedName>
    <definedName name="_D006758">'Schedule 17'!$E$27</definedName>
    <definedName name="_D006759">'Schedule 17'!$K$16</definedName>
    <definedName name="_D006760">'Schedule 17'!$K$17</definedName>
    <definedName name="_D006761">'Schedule 17'!$K$18</definedName>
    <definedName name="_D006762">'Schedule 17'!$K$19</definedName>
    <definedName name="_D006763">'Schedule 17'!$K$20</definedName>
    <definedName name="_D006764">'Schedule 17'!$K$21</definedName>
    <definedName name="_D006765">'Schedule 17'!$K$23</definedName>
    <definedName name="_D006766">'Schedule 17'!$K$24</definedName>
    <definedName name="_D006767">'Schedule 17'!$K$25</definedName>
    <definedName name="_D006768">'Schedule 17'!$K$28</definedName>
    <definedName name="_D006769">'Schedule 17'!$K$29</definedName>
    <definedName name="_D006770">'Schedule 17'!$K$30</definedName>
    <definedName name="_D006771">'Schedule 17'!$K$31</definedName>
    <definedName name="_D006772">'Schedule 17'!$K$32</definedName>
    <definedName name="_D006773">'Schedule 17'!$L$17</definedName>
    <definedName name="_D006774">'Schedule 17'!$E$38</definedName>
    <definedName name="_D006775">'Schedule 17'!$E$39</definedName>
    <definedName name="_D006776">'Schedule 17'!$E$40</definedName>
    <definedName name="_D006777">'Schedule 17'!$D$38</definedName>
    <definedName name="_D006778">'Schedule 17'!$D$39</definedName>
    <definedName name="_D006779">'Schedule 17'!$D$40</definedName>
    <definedName name="_D006780">'Schedule 17'!$G$39</definedName>
    <definedName name="_D006781">'Schedule 17'!$G$40</definedName>
    <definedName name="_D006782">'Schedule 17'!$H$39</definedName>
    <definedName name="_D006783">'Schedule 17'!$H$40</definedName>
    <definedName name="_D006784">'Schedule 17'!$J$39</definedName>
    <definedName name="_D006785">'Schedule 17'!$J$40</definedName>
    <definedName name="_D006786">'Schedule 17'!$J$42</definedName>
    <definedName name="_D006787">'Schedule 17'!$D$42</definedName>
    <definedName name="_D006788">'Schedule 17'!$E$42</definedName>
    <definedName name="_D006789">'Schedule 17'!$E$43</definedName>
    <definedName name="_D006790">'Schedule 17'!$G$42</definedName>
    <definedName name="_D006791">'Schedule 17'!$H$43</definedName>
    <definedName name="_D006792">'Schedule 17'!$H$42</definedName>
    <definedName name="_D006793">'Schedule 17'!$J$45</definedName>
    <definedName name="_D006794">'Schedule 17'!$J$46</definedName>
    <definedName name="_D006795">'Schedule 17'!$J$48</definedName>
    <definedName name="_D006796">'Schedule 17'!$J$47</definedName>
    <definedName name="_D006797">'Schedule 17'!$J$49</definedName>
    <definedName name="_D006801">Reclassifications!$B$14</definedName>
    <definedName name="_D006802">Reclassifications!$C$14</definedName>
    <definedName name="_D006803">Reclassifications!$D$14</definedName>
    <definedName name="_D006804">Reclassifications!$E$14</definedName>
    <definedName name="_D006805">Reclassifications!$B$15</definedName>
    <definedName name="_D006806">Reclassifications!$C$15</definedName>
    <definedName name="_D006807">Reclassifications!$D$15</definedName>
    <definedName name="_D006808">Reclassifications!$E$15</definedName>
    <definedName name="_D006809">Reclassifications!$B$16</definedName>
    <definedName name="_D006810">Reclassifications!$C$16</definedName>
    <definedName name="_D006811">Reclassifications!$D$16</definedName>
    <definedName name="_D006812">Reclassifications!$E$16</definedName>
    <definedName name="_D006813">Reclassifications!$B$17</definedName>
    <definedName name="_D006814">Reclassifications!$C$17</definedName>
    <definedName name="_D006815">Reclassifications!$D$17</definedName>
    <definedName name="_D006816">Reclassifications!$E$17</definedName>
    <definedName name="_D006817">Reclassifications!$B$18</definedName>
    <definedName name="_D006818">Reclassifications!$C$18</definedName>
    <definedName name="_D006819">Reclassifications!$D$18</definedName>
    <definedName name="_D006820">Reclassifications!$E$18</definedName>
    <definedName name="_D006821">Reclassifications!$B$19</definedName>
    <definedName name="_D006822">Reclassifications!$C$19</definedName>
    <definedName name="_D006823">Reclassifications!$D$19</definedName>
    <definedName name="_D006824">Reclassifications!$E$19</definedName>
    <definedName name="_D006825">Reclassifications!$B$20</definedName>
    <definedName name="_D006826">Reclassifications!$C$20</definedName>
    <definedName name="_D006827">Reclassifications!$D$20</definedName>
    <definedName name="_D006828">Reclassifications!$E$20</definedName>
    <definedName name="_D006829">Reclassifications!$B$21</definedName>
    <definedName name="_D006830">Reclassifications!$C$21</definedName>
    <definedName name="_D006831">Reclassifications!$D$21</definedName>
    <definedName name="_D006832">Reclassifications!$E$21</definedName>
    <definedName name="_D006833">Reclassifications!$B$22</definedName>
    <definedName name="_D006834">Reclassifications!$C$22</definedName>
    <definedName name="_D006835">Reclassifications!$D$22</definedName>
    <definedName name="_D006836">Reclassifications!$E$22</definedName>
    <definedName name="_D006837">Reclassifications!$B$23</definedName>
    <definedName name="_D006838">Reclassifications!$C$23</definedName>
    <definedName name="_D006839">Reclassifications!$D$23</definedName>
    <definedName name="_D006840">Reclassifications!$E$23</definedName>
    <definedName name="_D006841">Reclassifications!$B$24</definedName>
    <definedName name="_D006842">Reclassifications!$C$24</definedName>
    <definedName name="_D006843">Reclassifications!$D$24</definedName>
    <definedName name="_D006844">Reclassifications!$E$24</definedName>
    <definedName name="_D006845">Reclassifications!$B$25</definedName>
    <definedName name="_D006846">Reclassifications!$C$25</definedName>
    <definedName name="_D006847">Reclassifications!$D$25</definedName>
    <definedName name="_D006848">Reclassifications!$E$25</definedName>
    <definedName name="_D006849">Reclassifications!$B$26</definedName>
    <definedName name="_D006850">Reclassifications!$C$26</definedName>
    <definedName name="_D006851">Reclassifications!$D$26</definedName>
    <definedName name="_D006852">Reclassifications!$E$26</definedName>
    <definedName name="_D006853">Reclassifications!$B$27</definedName>
    <definedName name="_D006854">Reclassifications!$C$27</definedName>
    <definedName name="_D006855">Reclassifications!$D$27</definedName>
    <definedName name="_D006856">Reclassifications!$E$27</definedName>
    <definedName name="_D006857">Reclassifications!$B$28</definedName>
    <definedName name="_D006858">Reclassifications!$C$28</definedName>
    <definedName name="_D006859">Reclassifications!$D$28</definedName>
    <definedName name="_D006860">Reclassifications!$E$28</definedName>
    <definedName name="_D006861">Reclassifications!$B$29</definedName>
    <definedName name="_D006862">Reclassifications!$C$29</definedName>
    <definedName name="_D006863">Reclassifications!$D$29</definedName>
    <definedName name="_D006864">Reclassifications!$E$29</definedName>
    <definedName name="_D006865">Reclassifications!$B$30</definedName>
    <definedName name="_D006866">Reclassifications!$C$30</definedName>
    <definedName name="_D006867">Reclassifications!$D$30</definedName>
    <definedName name="_D006868">Reclassifications!$E$30</definedName>
    <definedName name="_D006869">Reclassifications!$B$31</definedName>
    <definedName name="_D006870">Reclassifications!$C$31</definedName>
    <definedName name="_D006871">Reclassifications!$D$31</definedName>
    <definedName name="_D006872">Reclassifications!$E$31</definedName>
    <definedName name="_D006873">Reclassifications!$B$32</definedName>
    <definedName name="_D006874">Reclassifications!$C$32</definedName>
    <definedName name="_D006875">Reclassifications!$D$32</definedName>
    <definedName name="_D006876">Reclassifications!$E$32</definedName>
    <definedName name="_D006877">Reclassifications!$B$33</definedName>
    <definedName name="_D006878">Reclassifications!$C$33</definedName>
    <definedName name="_D006879">Reclassifications!$D$33</definedName>
    <definedName name="_D006880">Reclassifications!$E$33</definedName>
    <definedName name="_D006881">Reclassifications!$B$34</definedName>
    <definedName name="_D006882">Reclassifications!$C$34</definedName>
    <definedName name="_D006883">Reclassifications!$D$34</definedName>
    <definedName name="_D006884">Reclassifications!$E$34</definedName>
    <definedName name="_D006885">Reclassifications!$B$35</definedName>
    <definedName name="_D006886">Reclassifications!$C$35</definedName>
    <definedName name="_D006887">Reclassifications!$D$35</definedName>
    <definedName name="_D006888">Reclassifications!$E$35</definedName>
    <definedName name="_D006889">Reclassifications!$B$36</definedName>
    <definedName name="_D006890">Reclassifications!$C$36</definedName>
    <definedName name="_D006891">Reclassifications!$D$36</definedName>
    <definedName name="_D006892">Reclassifications!$E$36</definedName>
    <definedName name="_D006893">Reclassifications!$B$37</definedName>
    <definedName name="_D006894">Reclassifications!$C$37</definedName>
    <definedName name="_D006895">Reclassifications!$D$37</definedName>
    <definedName name="_D006896">Reclassifications!$E$37</definedName>
    <definedName name="_D006897">Reclassifications!$B$38</definedName>
    <definedName name="_D006898">Reclassifications!$C$38</definedName>
    <definedName name="_D006899">Reclassifications!$D$38</definedName>
    <definedName name="_D006900">Reclassifications!$E$38</definedName>
    <definedName name="_D006901">Reclassifications!$B$39</definedName>
    <definedName name="_D006902">Reclassifications!$C$39</definedName>
    <definedName name="_D006903">Reclassifications!$D$39</definedName>
    <definedName name="_D006904">Reclassifications!$E$39</definedName>
    <definedName name="_D006905">Reclassifications!$B$40</definedName>
    <definedName name="_D006906">Reclassifications!$C$40</definedName>
    <definedName name="_D006907">Reclassifications!$D$40</definedName>
    <definedName name="_D006908">Reclassifications!$E$40</definedName>
    <definedName name="_D006909">Reclassifications!$B$41</definedName>
    <definedName name="_D006910">Reclassifications!$C$41</definedName>
    <definedName name="_D006911">Reclassifications!$D$41</definedName>
    <definedName name="_D006912">Reclassifications!$E$41</definedName>
    <definedName name="_D006913">Reclassifications!$B$42</definedName>
    <definedName name="_D006914">Reclassifications!$C$42</definedName>
    <definedName name="_D006915">Reclassifications!$D$42</definedName>
    <definedName name="_D006916">Reclassifications!$E$42</definedName>
    <definedName name="_D006917">Reclassifications!$B$43</definedName>
    <definedName name="_D006918">Reclassifications!$C$43</definedName>
    <definedName name="_D006919">Reclassifications!$D$43</definedName>
    <definedName name="_D006920">Reclassifications!$E$43</definedName>
    <definedName name="_D006921">Reclassifications!$B$44</definedName>
    <definedName name="_D006922">Reclassifications!$C$44</definedName>
    <definedName name="_D006923">Reclassifications!$D$44</definedName>
    <definedName name="_D006924">Reclassifications!$E$44</definedName>
    <definedName name="_D006925">Reclassifications!$B$45</definedName>
    <definedName name="_D006926">Reclassifications!$C$45</definedName>
    <definedName name="_D006927">Reclassifications!$D$45</definedName>
    <definedName name="_D006928">Reclassifications!$E$45</definedName>
    <definedName name="_D006929">Reclassifications!$B$46</definedName>
    <definedName name="_D006930">Reclassifications!$C$46</definedName>
    <definedName name="_D006931">Reclassifications!$D$46</definedName>
    <definedName name="_D006932">Reclassifications!$E$46</definedName>
    <definedName name="_D006933">Reclassifications!$B$47</definedName>
    <definedName name="_D006934">Reclassifications!$C$47</definedName>
    <definedName name="_D006935">Reclassifications!$D$47</definedName>
    <definedName name="_D006936">Reclassifications!$E$47</definedName>
    <definedName name="_D006937">Reclassifications!$B$48</definedName>
    <definedName name="_D006938">Reclassifications!$C$48</definedName>
    <definedName name="_D006939">Reclassifications!$D$48</definedName>
    <definedName name="_D006940">Reclassifications!$E$48</definedName>
    <definedName name="_D006941">Reclassifications!$B$49</definedName>
    <definedName name="_D006942">Reclassifications!$C$49</definedName>
    <definedName name="_D006943">Reclassifications!$D$49</definedName>
    <definedName name="_D006944">Reclassifications!$E$49</definedName>
    <definedName name="_D006945">Reclassifications!$B$50</definedName>
    <definedName name="_D006946">Reclassifications!$C$50</definedName>
    <definedName name="_D006947">Reclassifications!$D$50</definedName>
    <definedName name="_D006948">Reclassifications!$E$50</definedName>
    <definedName name="_D006949">Reclassifications!$B$51</definedName>
    <definedName name="_D006950">Reclassifications!$C$51</definedName>
    <definedName name="_D006951">Reclassifications!$D$51</definedName>
    <definedName name="_D006952">Reclassifications!$E$51</definedName>
    <definedName name="_D006953">Reclassifications!$B$52</definedName>
    <definedName name="_D006954">Reclassifications!$C$52</definedName>
    <definedName name="_D006955">Reclassifications!$D$52</definedName>
    <definedName name="_D006956">Reclassifications!$E$52</definedName>
    <definedName name="_D006957">Reclassifications!$B$53</definedName>
    <definedName name="_D006958">Reclassifications!$C$53</definedName>
    <definedName name="_D006959">Reclassifications!$D$53</definedName>
    <definedName name="_D006960">Reclassifications!$E$53</definedName>
    <definedName name="_D006961">Reclassifications!$B$54</definedName>
    <definedName name="_D006962">Reclassifications!$C$54</definedName>
    <definedName name="_D006963">Reclassifications!$D$54</definedName>
    <definedName name="_D006964">Reclassifications!$E$54</definedName>
    <definedName name="_D006965">Reclassifications!$B$55</definedName>
    <definedName name="_D006966">Reclassifications!$C$55</definedName>
    <definedName name="_D006967">Reclassifications!$D$55</definedName>
    <definedName name="_D006968">Reclassifications!$E$55</definedName>
    <definedName name="_D006969">Reclassifications!$B$56</definedName>
    <definedName name="_D006970">Reclassifications!$C$56</definedName>
    <definedName name="_D006971">Reclassifications!$D$56</definedName>
    <definedName name="_D006972">Reclassifications!$E$56</definedName>
    <definedName name="_D006973">Reclassifications!$B$57</definedName>
    <definedName name="_D006974">Reclassifications!$C$57</definedName>
    <definedName name="_D006975">Reclassifications!$D$57</definedName>
    <definedName name="_D006976">Reclassifications!$E$57</definedName>
    <definedName name="_D006977">Reclassifications!$B$58</definedName>
    <definedName name="_D006978">Reclassifications!$C$58</definedName>
    <definedName name="_D006979">Reclassifications!$D$58</definedName>
    <definedName name="_D006980">Reclassifications!$E$58</definedName>
    <definedName name="_D006981">Reclassifications!$B$59</definedName>
    <definedName name="_D006982">Reclassifications!$C$59</definedName>
    <definedName name="_D006983">Reclassifications!$D$59</definedName>
    <definedName name="_D006984">Reclassifications!$E$59</definedName>
    <definedName name="_D006985">Reclassifications!$B$60</definedName>
    <definedName name="_D006986">Reclassifications!$C$60</definedName>
    <definedName name="_D006987">Reclassifications!$D$60</definedName>
    <definedName name="_D006988">Reclassifications!$E$60</definedName>
    <definedName name="_D006989">Reclassifications!$B$61</definedName>
    <definedName name="_D006990">Reclassifications!$C$61</definedName>
    <definedName name="_D006991">Reclassifications!$D$61</definedName>
    <definedName name="_D006992">Reclassifications!$E$61</definedName>
    <definedName name="_D006993">Reclassifications!$B$62</definedName>
    <definedName name="_D006994">Reclassifications!$C$62</definedName>
    <definedName name="_D006995">Reclassifications!$D$62</definedName>
    <definedName name="_D006996">Reclassifications!$E$62</definedName>
    <definedName name="_D006997">Reclassifications!$B$63</definedName>
    <definedName name="_D006998">Reclassifications!$C$63</definedName>
    <definedName name="_D006999">Reclassifications!$D$63</definedName>
    <definedName name="_D007000">Reclassifications!$E$63</definedName>
    <definedName name="_D007001">Reclassifications!$B$64</definedName>
    <definedName name="_D007002">Reclassifications!$C$64</definedName>
    <definedName name="_D007003">Reclassifications!$D$64</definedName>
    <definedName name="_D007004">Reclassifications!$E$64</definedName>
    <definedName name="_D007005">Reclassifications!$B$65</definedName>
    <definedName name="_D007006">Reclassifications!$C$65</definedName>
    <definedName name="_D007007">Reclassifications!$D$65</definedName>
    <definedName name="_D007008">Reclassifications!$E$65</definedName>
    <definedName name="_D007009">Reclassifications!$B$66</definedName>
    <definedName name="_D007010">Reclassifications!$C$66</definedName>
    <definedName name="_D007011">Reclassifications!$D$66</definedName>
    <definedName name="_D007012">Reclassifications!$E$66</definedName>
    <definedName name="_D007013">Reclassifications!$B$67</definedName>
    <definedName name="_D007014">Reclassifications!$C$67</definedName>
    <definedName name="_D007015">Reclassifications!$D$67</definedName>
    <definedName name="_D007016">Reclassifications!$E$67</definedName>
    <definedName name="_D007017">Reclassifications!$B$68</definedName>
    <definedName name="_D007018">Reclassifications!$C$68</definedName>
    <definedName name="_D007019">Reclassifications!$D$68</definedName>
    <definedName name="_D007020">Reclassifications!$E$68</definedName>
    <definedName name="_D007021">Reclassifications!$B$69</definedName>
    <definedName name="_D007022">Reclassifications!$C$69</definedName>
    <definedName name="_D007023">Reclassifications!$D$69</definedName>
    <definedName name="_D007024">Reclassifications!$E$69</definedName>
    <definedName name="_D007025">Reclassifications!$B$70</definedName>
    <definedName name="_D007026">Reclassifications!$C$70</definedName>
    <definedName name="_D007027">Reclassifications!$D$70</definedName>
    <definedName name="_D007028">Reclassifications!$E$70</definedName>
    <definedName name="_D007029">Reclassifications!$B$71</definedName>
    <definedName name="_D007030">Reclassifications!$C$71</definedName>
    <definedName name="_D007031">Reclassifications!$D$71</definedName>
    <definedName name="_D007032">Reclassifications!$E$71</definedName>
    <definedName name="_D007033">Reclassifications!$B$72</definedName>
    <definedName name="_D007034">Reclassifications!$C$72</definedName>
    <definedName name="_D007035">Reclassifications!$D$72</definedName>
    <definedName name="_D007036">Reclassifications!$E$72</definedName>
    <definedName name="_D007037">Reclassifications!$B$73</definedName>
    <definedName name="_D007038">Reclassifications!$C$73</definedName>
    <definedName name="_D007039">Reclassifications!$D$73</definedName>
    <definedName name="_D007040">Reclassifications!$E$73</definedName>
    <definedName name="_D007041">Reclassifications!$B$74</definedName>
    <definedName name="_D007042">Reclassifications!$C$74</definedName>
    <definedName name="_D007043">Reclassifications!$D$74</definedName>
    <definedName name="_D007044">Reclassifications!$E$74</definedName>
    <definedName name="_D007045">Reclassifications!$B$75</definedName>
    <definedName name="_D007046">Reclassifications!$C$75</definedName>
    <definedName name="_D007047">Reclassifications!$D$75</definedName>
    <definedName name="_D007048">Reclassifications!$E$75</definedName>
    <definedName name="_D007049">Reclassifications!$B$76</definedName>
    <definedName name="_D007050">Reclassifications!$C$76</definedName>
    <definedName name="_D007051">Reclassifications!$D$76</definedName>
    <definedName name="_D007052">Reclassifications!$E$76</definedName>
    <definedName name="_D007053">Reclassifications!$B$77</definedName>
    <definedName name="_D007054">Reclassifications!$C$77</definedName>
    <definedName name="_D007055">Reclassifications!$D$77</definedName>
    <definedName name="_D007056">Reclassifications!$E$77</definedName>
    <definedName name="_D007057">Reclassifications!$B$78</definedName>
    <definedName name="_D007058">Reclassifications!$C$78</definedName>
    <definedName name="_D007059">Reclassifications!$D$78</definedName>
    <definedName name="_D007060">Reclassifications!$E$78</definedName>
    <definedName name="_D007061">Reclassifications!$B$79</definedName>
    <definedName name="_D007062">Reclassifications!$C$79</definedName>
    <definedName name="_D007063">Reclassifications!$D$79</definedName>
    <definedName name="_D007064">Reclassifications!$E$79</definedName>
    <definedName name="_D007065">Reclassifications!$B$80</definedName>
    <definedName name="_D007066">Reclassifications!$C$80</definedName>
    <definedName name="_D007067">Reclassifications!$D$80</definedName>
    <definedName name="_D007068">Reclassifications!$E$80</definedName>
    <definedName name="_D007069">Reclassifications!$B$81</definedName>
    <definedName name="_D007070">Reclassifications!$C$81</definedName>
    <definedName name="_D007071">Reclassifications!$D$81</definedName>
    <definedName name="_D007072">Reclassifications!$E$81</definedName>
    <definedName name="_D007073">Reclassifications!$B$82</definedName>
    <definedName name="_D007074">Reclassifications!$C$82</definedName>
    <definedName name="_D007075">Reclassifications!$D$82</definedName>
    <definedName name="_D007076">Reclassifications!$E$82</definedName>
    <definedName name="_D007077">Reclassifications!$B$83</definedName>
    <definedName name="_D007078">Reclassifications!$C$83</definedName>
    <definedName name="_D007079">Reclassifications!$D$83</definedName>
    <definedName name="_D007080">Reclassifications!$E$83</definedName>
    <definedName name="_D007081">Reclassifications!$B$84</definedName>
    <definedName name="_D007082">Reclassifications!$C$84</definedName>
    <definedName name="_D007083">Reclassifications!$D$84</definedName>
    <definedName name="_D007084">Reclassifications!$E$84</definedName>
    <definedName name="_D007085">Reclassifications!$B$85</definedName>
    <definedName name="_D007086">Reclassifications!$C$85</definedName>
    <definedName name="_D007087">Reclassifications!$D$85</definedName>
    <definedName name="_D007088">Reclassifications!$E$85</definedName>
    <definedName name="_D007089">Reclassifications!$B$86</definedName>
    <definedName name="_D007090">Reclassifications!$C$86</definedName>
    <definedName name="_D007091">Reclassifications!$D$86</definedName>
    <definedName name="_D007092">Reclassifications!$E$86</definedName>
    <definedName name="_D007093">Reclassifications!$B$87</definedName>
    <definedName name="_D007094">Reclassifications!$C$87</definedName>
    <definedName name="_D007095">Reclassifications!$D$87</definedName>
    <definedName name="_D007096">Reclassifications!$E$87</definedName>
    <definedName name="_D007097">Reclassifications!$B$88</definedName>
    <definedName name="_D007098">Reclassifications!$C$88</definedName>
    <definedName name="_D007099">Reclassifications!$D$88</definedName>
    <definedName name="_D007100">Reclassifications!$E$88</definedName>
    <definedName name="_D007101">Reclassifications!$B$89</definedName>
    <definedName name="_D007102">Reclassifications!$C$89</definedName>
    <definedName name="_D007103">Reclassifications!$D$89</definedName>
    <definedName name="_D007104">Reclassifications!$E$89</definedName>
    <definedName name="_D007105">Reclassifications!$B$90</definedName>
    <definedName name="_D007106">Reclassifications!$C$90</definedName>
    <definedName name="_D007107">Reclassifications!$D$90</definedName>
    <definedName name="_D007108">Reclassifications!$E$90</definedName>
    <definedName name="_D007109">Reclassifications!$B$91</definedName>
    <definedName name="_D007110">Reclassifications!$C$91</definedName>
    <definedName name="_D007111">Reclassifications!$D$91</definedName>
    <definedName name="_D007112">Reclassifications!$E$91</definedName>
    <definedName name="_D007113">Reclassifications!$B$92</definedName>
    <definedName name="_D007114">Reclassifications!$C$92</definedName>
    <definedName name="_D007115">Reclassifications!$D$92</definedName>
    <definedName name="_D007116">Reclassifications!$E$92</definedName>
    <definedName name="_D007117">Reclassifications!$B$93</definedName>
    <definedName name="_D007118">Reclassifications!$C$93</definedName>
    <definedName name="_D007119">Reclassifications!$D$93</definedName>
    <definedName name="_D007120">Reclassifications!$E$93</definedName>
    <definedName name="_D007133">Reclassifications!$G$14</definedName>
    <definedName name="_D007134">Reclassifications!$H$14</definedName>
    <definedName name="_D007135">Reclassifications!$G$15</definedName>
    <definedName name="_D007136">Reclassifications!$H$15</definedName>
    <definedName name="_D007137">Reclassifications!$G$16</definedName>
    <definedName name="_D007138">Reclassifications!$H$16</definedName>
    <definedName name="_D007139">Reclassifications!$G$17</definedName>
    <definedName name="_D007140">Reclassifications!$H$17</definedName>
    <definedName name="_D007141">Reclassifications!$G$18</definedName>
    <definedName name="_D007142">Reclassifications!$H$18</definedName>
    <definedName name="_D007143">Reclassifications!$G$19</definedName>
    <definedName name="_D007144">Reclassifications!$H$19</definedName>
    <definedName name="_D007145">Reclassifications!$G$20</definedName>
    <definedName name="_D007146">Reclassifications!$H$20</definedName>
    <definedName name="_D007147">Reclassifications!$G$21</definedName>
    <definedName name="_D007148">Reclassifications!$H$21</definedName>
    <definedName name="_D007149">Reclassifications!$G$22</definedName>
    <definedName name="_D007150">Reclassifications!$H$22</definedName>
    <definedName name="_D007151">Reclassifications!$G$23</definedName>
    <definedName name="_D007152">Reclassifications!$H$23</definedName>
    <definedName name="_D007153">Reclassifications!$G$24</definedName>
    <definedName name="_D007154">Reclassifications!$H$24</definedName>
    <definedName name="_D007155">Reclassifications!$G$25</definedName>
    <definedName name="_D007156">Reclassifications!$H$25</definedName>
    <definedName name="_D007157">Reclassifications!$G$26</definedName>
    <definedName name="_D007158">Reclassifications!$H$26</definedName>
    <definedName name="_D007159">Reclassifications!$G$27</definedName>
    <definedName name="_D007160">Reclassifications!$H$27</definedName>
    <definedName name="_D007161">Reclassifications!$G$28</definedName>
    <definedName name="_D007162">Reclassifications!$H$28</definedName>
    <definedName name="_D007163">Reclassifications!$G$29</definedName>
    <definedName name="_D007164">Reclassifications!$H$29</definedName>
    <definedName name="_D007165">Reclassifications!$G$30</definedName>
    <definedName name="_D007166">Reclassifications!$H$30</definedName>
    <definedName name="_D007167">Reclassifications!$G$31</definedName>
    <definedName name="_D007168">Reclassifications!$H$31</definedName>
    <definedName name="_D007169">Reclassifications!$G$32</definedName>
    <definedName name="_D007170">Reclassifications!$H$32</definedName>
    <definedName name="_D007171">Reclassifications!$G$33</definedName>
    <definedName name="_D007172">Reclassifications!$H$33</definedName>
    <definedName name="_D007173">Reclassifications!$G$34</definedName>
    <definedName name="_D007174">Reclassifications!$H$34</definedName>
    <definedName name="_D007175">Reclassifications!$G$35</definedName>
    <definedName name="_D007176">Reclassifications!$H$35</definedName>
    <definedName name="_D007177">Reclassifications!$G$36</definedName>
    <definedName name="_D007178">Reclassifications!$H$36</definedName>
    <definedName name="_D007179">Reclassifications!$G$37</definedName>
    <definedName name="_D007180">Reclassifications!$H$37</definedName>
    <definedName name="_D007181">Reclassifications!$G$38</definedName>
    <definedName name="_D007182">Reclassifications!$H$38</definedName>
    <definedName name="_D007183">Reclassifications!$G$39</definedName>
    <definedName name="_D007184">Reclassifications!$H$39</definedName>
    <definedName name="_D007185">Reclassifications!$G$40</definedName>
    <definedName name="_D007186">Reclassifications!$H$40</definedName>
    <definedName name="_D007187">Reclassifications!$G$41</definedName>
    <definedName name="_D007188">Reclassifications!$H$41</definedName>
    <definedName name="_D007189">Reclassifications!$G$42</definedName>
    <definedName name="_D007190">Reclassifications!$H$42</definedName>
    <definedName name="_D007191">Reclassifications!$G$43</definedName>
    <definedName name="_D007192">Reclassifications!$H$43</definedName>
    <definedName name="_D007193">Reclassifications!$G$44</definedName>
    <definedName name="_D007194">Reclassifications!$H$44</definedName>
    <definedName name="_D007195">Reclassifications!$G$45</definedName>
    <definedName name="_D007196">Reclassifications!$H$45</definedName>
    <definedName name="_D007197">Reclassifications!$G$46</definedName>
    <definedName name="_D007198">Reclassifications!$H$46</definedName>
    <definedName name="_D007199">Reclassifications!$G$47</definedName>
    <definedName name="_D007200">Reclassifications!$H$47</definedName>
    <definedName name="_D007201">Reclassifications!$G$48</definedName>
    <definedName name="_D007202">Reclassifications!$H$48</definedName>
    <definedName name="_D007203">Reclassifications!$G$49</definedName>
    <definedName name="_D007204">Reclassifications!$H$49</definedName>
    <definedName name="_D007205">Reclassifications!$G$50</definedName>
    <definedName name="_D007206">Reclassifications!$H$50</definedName>
    <definedName name="_D007207">Reclassifications!$G$51</definedName>
    <definedName name="_D007208">Reclassifications!$H$51</definedName>
    <definedName name="_D007209">Reclassifications!$G$52</definedName>
    <definedName name="_D007210">Reclassifications!$H$52</definedName>
    <definedName name="_D007211">Reclassifications!$G$53</definedName>
    <definedName name="_D007212">Reclassifications!$H$53</definedName>
    <definedName name="_D007213">Reclassifications!$G$54</definedName>
    <definedName name="_D007214">Reclassifications!$H$54</definedName>
    <definedName name="_D007215">Reclassifications!$G$55</definedName>
    <definedName name="_D007216">Reclassifications!$H$55</definedName>
    <definedName name="_D007217">Reclassifications!$G$56</definedName>
    <definedName name="_D007218">Reclassifications!$H$56</definedName>
    <definedName name="_D007219">Reclassifications!$G$57</definedName>
    <definedName name="_D007220">Reclassifications!$H$57</definedName>
    <definedName name="_D007221">Reclassifications!$G$58</definedName>
    <definedName name="_D007222">Reclassifications!$H$58</definedName>
    <definedName name="_D007223">Reclassifications!$G$59</definedName>
    <definedName name="_D007224">Reclassifications!$H$59</definedName>
    <definedName name="_D007225">Reclassifications!$G$60</definedName>
    <definedName name="_D007226">Reclassifications!$H$60</definedName>
    <definedName name="_D007227">Reclassifications!$G$61</definedName>
    <definedName name="_D007228">Reclassifications!$H$61</definedName>
    <definedName name="_D007229">Reclassifications!$G$62</definedName>
    <definedName name="_D007230">Reclassifications!$H$62</definedName>
    <definedName name="_D007231">Reclassifications!$G$63</definedName>
    <definedName name="_D007232">Reclassifications!$H$63</definedName>
    <definedName name="_D007233">Reclassifications!$G$64</definedName>
    <definedName name="_D007234">Reclassifications!$H$64</definedName>
    <definedName name="_D007235">Reclassifications!$G$65</definedName>
    <definedName name="_D007236">Reclassifications!$H$65</definedName>
    <definedName name="_D007237">Reclassifications!$G$66</definedName>
    <definedName name="_D007238">Reclassifications!$H$66</definedName>
    <definedName name="_D007239">Reclassifications!$G$67</definedName>
    <definedName name="_D007240">Reclassifications!$H$67</definedName>
    <definedName name="_D007241">Reclassifications!$G$68</definedName>
    <definedName name="_D007242">Reclassifications!$H$68</definedName>
    <definedName name="_D007243">Reclassifications!$G$69</definedName>
    <definedName name="_D007244">Reclassifications!$H$69</definedName>
    <definedName name="_D007245">Reclassifications!$G$70</definedName>
    <definedName name="_D007246">Reclassifications!$H$70</definedName>
    <definedName name="_D007247">Reclassifications!$G$71</definedName>
    <definedName name="_D007248">Reclassifications!$H$71</definedName>
    <definedName name="_D007249">Reclassifications!$G$72</definedName>
    <definedName name="_D007250">Reclassifications!$H$72</definedName>
    <definedName name="_D007251">Reclassifications!$G$73</definedName>
    <definedName name="_D007252">Reclassifications!$H$73</definedName>
    <definedName name="_D007253">Reclassifications!$G$74</definedName>
    <definedName name="_D007254">Reclassifications!$H$74</definedName>
    <definedName name="_D007255">Reclassifications!$G$75</definedName>
    <definedName name="_D007256">Reclassifications!$H$75</definedName>
    <definedName name="_D007257">Reclassifications!$G$76</definedName>
    <definedName name="_D007258">Reclassifications!$H$76</definedName>
    <definedName name="_D007259">Reclassifications!$G$77</definedName>
    <definedName name="_D007260">Reclassifications!$H$77</definedName>
    <definedName name="_D007261">Reclassifications!$G$78</definedName>
    <definedName name="_D007262">Reclassifications!$H$78</definedName>
    <definedName name="_D007263">Reclassifications!$G$79</definedName>
    <definedName name="_D007264">Reclassifications!$H$79</definedName>
    <definedName name="_D007265">Reclassifications!$G$80</definedName>
    <definedName name="_D007266">Reclassifications!$H$80</definedName>
    <definedName name="_D007267">Reclassifications!$G$81</definedName>
    <definedName name="_D007268">Reclassifications!$H$81</definedName>
    <definedName name="_D007269">Reclassifications!$G$82</definedName>
    <definedName name="_D007270">Reclassifications!$H$82</definedName>
    <definedName name="_D007271">Reclassifications!$G$83</definedName>
    <definedName name="_D007272">Reclassifications!$H$83</definedName>
    <definedName name="_D007273">Reclassifications!$G$84</definedName>
    <definedName name="_D007274">Reclassifications!$H$84</definedName>
    <definedName name="_D007275">Reclassifications!$G$85</definedName>
    <definedName name="_D007276">Reclassifications!$H$85</definedName>
    <definedName name="_D007277">Reclassifications!$G$86</definedName>
    <definedName name="_D007278">Reclassifications!$H$86</definedName>
    <definedName name="_D007279">Reclassifications!$G$87</definedName>
    <definedName name="_D007280">Reclassifications!$H$87</definedName>
    <definedName name="_D007281">Reclassifications!$G$88</definedName>
    <definedName name="_D007282">Reclassifications!$H$88</definedName>
    <definedName name="_D007283">Reclassifications!$G$89</definedName>
    <definedName name="_D007284">Reclassifications!$H$89</definedName>
    <definedName name="_D007285">Reclassifications!$G$90</definedName>
    <definedName name="_D007286">Reclassifications!$H$90</definedName>
    <definedName name="_D007287">Reclassifications!$G$91</definedName>
    <definedName name="_D007288">Reclassifications!$H$91</definedName>
    <definedName name="_D007289">Reclassifications!$G$92</definedName>
    <definedName name="_D007290">Reclassifications!$H$92</definedName>
    <definedName name="_D007291">Reclassifications!$G$93</definedName>
    <definedName name="_D007292">Reclassifications!$H$93</definedName>
    <definedName name="_D007299">Reclassifications!$G$164</definedName>
    <definedName name="_D007300">Reclassifications!$H$164</definedName>
    <definedName name="_D007304">Adjustments!$B$14</definedName>
    <definedName name="_D007305">Adjustments!$C$14</definedName>
    <definedName name="_D007306">Adjustments!$D$14</definedName>
    <definedName name="_D007307">Adjustments!$E$14</definedName>
    <definedName name="_D007308">Adjustments!$B$15</definedName>
    <definedName name="_D007309">Adjustments!$C$15</definedName>
    <definedName name="_D007310">Adjustments!$D$15</definedName>
    <definedName name="_D007311">Adjustments!$E$15</definedName>
    <definedName name="_D007312">Adjustments!$B$16</definedName>
    <definedName name="_D007313">Adjustments!$C$16</definedName>
    <definedName name="_D007314">Adjustments!$D$16</definedName>
    <definedName name="_D007315">Adjustments!$E$16</definedName>
    <definedName name="_D007316">Adjustments!$B$17</definedName>
    <definedName name="_D007317">Adjustments!$C$17</definedName>
    <definedName name="_D007318">Adjustments!$D$17</definedName>
    <definedName name="_D007319">Adjustments!$E$17</definedName>
    <definedName name="_D007320">Adjustments!$B$18</definedName>
    <definedName name="_D007321">Adjustments!$C$18</definedName>
    <definedName name="_D007322">Adjustments!$D$18</definedName>
    <definedName name="_D007323">Adjustments!$E$18</definedName>
    <definedName name="_D007324">Adjustments!$B$19</definedName>
    <definedName name="_D007325">Adjustments!$C$19</definedName>
    <definedName name="_D007326">Adjustments!$D$19</definedName>
    <definedName name="_D007327">Adjustments!$E$19</definedName>
    <definedName name="_D007328">Adjustments!$B$20</definedName>
    <definedName name="_D007329">Adjustments!$C$20</definedName>
    <definedName name="_D007330">Adjustments!$D$20</definedName>
    <definedName name="_D007331">Adjustments!$E$20</definedName>
    <definedName name="_D007332">Adjustments!$B$21</definedName>
    <definedName name="_D007333">Adjustments!$C$21</definedName>
    <definedName name="_D007334">Adjustments!$D$21</definedName>
    <definedName name="_D007335">Adjustments!$E$21</definedName>
    <definedName name="_D007336">Adjustments!$B$22</definedName>
    <definedName name="_D007337">Adjustments!$C$22</definedName>
    <definedName name="_D007338">Adjustments!$D$22</definedName>
    <definedName name="_D007339">Adjustments!$E$22</definedName>
    <definedName name="_D007340">Adjustments!$B$23</definedName>
    <definedName name="_D007341">Adjustments!$C$23</definedName>
    <definedName name="_D007342">Adjustments!$D$23</definedName>
    <definedName name="_D007343">Adjustments!$E$23</definedName>
    <definedName name="_D007344">Adjustments!$B$24</definedName>
    <definedName name="_D007345">Adjustments!$C$24</definedName>
    <definedName name="_D007346">Adjustments!$D$24</definedName>
    <definedName name="_D007347">Adjustments!$E$24</definedName>
    <definedName name="_D007348">Adjustments!$B$25</definedName>
    <definedName name="_D007349">Adjustments!$C$25</definedName>
    <definedName name="_D007350">Adjustments!$D$25</definedName>
    <definedName name="_D007351">Adjustments!$E$25</definedName>
    <definedName name="_D007352">Adjustments!$B$26</definedName>
    <definedName name="_D007353">Adjustments!$C$26</definedName>
    <definedName name="_D007354">Adjustments!$D$26</definedName>
    <definedName name="_D007355">Adjustments!$E$26</definedName>
    <definedName name="_D007356">Adjustments!$B$27</definedName>
    <definedName name="_D007357">Adjustments!$C$27</definedName>
    <definedName name="_D007358">Adjustments!$D$27</definedName>
    <definedName name="_D007359">Adjustments!$E$27</definedName>
    <definedName name="_D007360">Adjustments!$B$28</definedName>
    <definedName name="_D007361">Adjustments!$C$28</definedName>
    <definedName name="_D007362">Adjustments!$D$28</definedName>
    <definedName name="_D007363">Adjustments!$E$28</definedName>
    <definedName name="_D007364">Adjustments!$B$29</definedName>
    <definedName name="_D007365">Adjustments!$C$29</definedName>
    <definedName name="_D007366">Adjustments!$D$29</definedName>
    <definedName name="_D007367">Adjustments!$E$29</definedName>
    <definedName name="_D007368">Adjustments!$B$30</definedName>
    <definedName name="_D007369">Adjustments!$C$30</definedName>
    <definedName name="_D007370">Adjustments!$D$30</definedName>
    <definedName name="_D007371">Adjustments!$E$30</definedName>
    <definedName name="_D007372">Adjustments!$B$31</definedName>
    <definedName name="_D007373">Adjustments!$C$31</definedName>
    <definedName name="_D007374">Adjustments!$D$31</definedName>
    <definedName name="_D007375">Adjustments!$E$31</definedName>
    <definedName name="_D007376">Adjustments!$B$32</definedName>
    <definedName name="_D007377">Adjustments!$C$32</definedName>
    <definedName name="_D007378">Adjustments!$D$32</definedName>
    <definedName name="_D007379">Adjustments!$E$32</definedName>
    <definedName name="_D007380">Adjustments!$B$33</definedName>
    <definedName name="_D007381">Adjustments!$C$33</definedName>
    <definedName name="_D007382">Adjustments!$D$33</definedName>
    <definedName name="_D007383">Adjustments!$E$33</definedName>
    <definedName name="_D007384">Adjustments!$B$34</definedName>
    <definedName name="_D007385">Adjustments!$C$34</definedName>
    <definedName name="_D007386">Adjustments!$D$34</definedName>
    <definedName name="_D007387">Adjustments!$E$34</definedName>
    <definedName name="_D007388">Adjustments!$B$35</definedName>
    <definedName name="_D007389">Adjustments!$C$35</definedName>
    <definedName name="_D007390">Adjustments!$D$35</definedName>
    <definedName name="_D007391">Adjustments!$E$35</definedName>
    <definedName name="_D007392">Adjustments!$B$36</definedName>
    <definedName name="_D007393">Adjustments!$C$36</definedName>
    <definedName name="_D007394">Adjustments!$D$36</definedName>
    <definedName name="_D007395">Adjustments!$E$36</definedName>
    <definedName name="_D007396">Adjustments!$B$37</definedName>
    <definedName name="_D007397">Adjustments!$C$37</definedName>
    <definedName name="_D007398">Adjustments!$D$37</definedName>
    <definedName name="_D007399">Adjustments!$E$37</definedName>
    <definedName name="_D007400">Adjustments!$B$38</definedName>
    <definedName name="_D007401">Adjustments!$C$38</definedName>
    <definedName name="_D007402">Adjustments!$D$38</definedName>
    <definedName name="_D007403">Adjustments!$E$38</definedName>
    <definedName name="_D007404">Adjustments!$B$39</definedName>
    <definedName name="_D007405">Adjustments!$C$39</definedName>
    <definedName name="_D007406">Adjustments!$D$39</definedName>
    <definedName name="_D007407">Adjustments!$E$39</definedName>
    <definedName name="_D007408">Adjustments!$B$40</definedName>
    <definedName name="_D007409">Adjustments!$C$40</definedName>
    <definedName name="_D007410">Adjustments!$D$40</definedName>
    <definedName name="_D007411">Adjustments!$E$40</definedName>
    <definedName name="_D007412">Adjustments!$B$41</definedName>
    <definedName name="_D007413">Adjustments!$C$41</definedName>
    <definedName name="_D007414">Adjustments!$D$41</definedName>
    <definedName name="_D007415">Adjustments!$E$41</definedName>
    <definedName name="_D007416">Adjustments!$B$42</definedName>
    <definedName name="_D007417">Adjustments!$C$42</definedName>
    <definedName name="_D007418">Adjustments!$D$42</definedName>
    <definedName name="_D007419">Adjustments!$E$42</definedName>
    <definedName name="_D007420">Adjustments!$B$43</definedName>
    <definedName name="_D007421">Adjustments!$C$43</definedName>
    <definedName name="_D007422">Adjustments!$D$43</definedName>
    <definedName name="_D007423">Adjustments!$E$43</definedName>
    <definedName name="_D007424">Adjustments!$B$44</definedName>
    <definedName name="_D007425">Adjustments!$C$44</definedName>
    <definedName name="_D007426">Adjustments!$D$44</definedName>
    <definedName name="_D007427">Adjustments!$E$44</definedName>
    <definedName name="_D007428">Adjustments!$B$45</definedName>
    <definedName name="_D007429">Adjustments!$C$45</definedName>
    <definedName name="_D007430">Adjustments!$D$45</definedName>
    <definedName name="_D007431">Adjustments!$E$45</definedName>
    <definedName name="_D007432">Adjustments!$B$46</definedName>
    <definedName name="_D007433">Adjustments!$C$46</definedName>
    <definedName name="_D007434">Adjustments!$D$46</definedName>
    <definedName name="_D007435">Adjustments!$E$46</definedName>
    <definedName name="_D007436">Adjustments!$B$47</definedName>
    <definedName name="_D007437">Adjustments!$C$47</definedName>
    <definedName name="_D007438">Adjustments!$D$47</definedName>
    <definedName name="_D007439">Adjustments!$E$47</definedName>
    <definedName name="_D007440">Adjustments!$B$48</definedName>
    <definedName name="_D007441">Adjustments!$C$48</definedName>
    <definedName name="_D007442">Adjustments!$D$48</definedName>
    <definedName name="_D007443">Adjustments!$E$48</definedName>
    <definedName name="_D007444">Adjustments!$B$49</definedName>
    <definedName name="_D007445">Adjustments!$C$49</definedName>
    <definedName name="_D007446">Adjustments!$D$49</definedName>
    <definedName name="_D007447">Adjustments!$E$49</definedName>
    <definedName name="_D007448">Adjustments!$B$50</definedName>
    <definedName name="_D007449">Adjustments!$C$50</definedName>
    <definedName name="_D007450">Adjustments!$D$50</definedName>
    <definedName name="_D007451">Adjustments!$E$50</definedName>
    <definedName name="_D007452">Adjustments!$B$51</definedName>
    <definedName name="_D007453">Adjustments!$C$51</definedName>
    <definedName name="_D007454">Adjustments!$D$51</definedName>
    <definedName name="_D007455">Adjustments!$E$51</definedName>
    <definedName name="_D007456">Adjustments!$B$52</definedName>
    <definedName name="_D007457">Adjustments!$C$52</definedName>
    <definedName name="_D007458">Adjustments!$D$52</definedName>
    <definedName name="_D007459">Adjustments!$E$52</definedName>
    <definedName name="_D007460">Adjustments!$B$53</definedName>
    <definedName name="_D007461">Adjustments!$C$53</definedName>
    <definedName name="_D007462">Adjustments!$D$53</definedName>
    <definedName name="_D007463">Adjustments!$E$53</definedName>
    <definedName name="_D007464">Adjustments!$B$54</definedName>
    <definedName name="_D007465">Adjustments!$C$54</definedName>
    <definedName name="_D007466">Adjustments!$D$54</definedName>
    <definedName name="_D007467">Adjustments!$E$54</definedName>
    <definedName name="_D007468">Adjustments!$B$55</definedName>
    <definedName name="_D007469">Adjustments!$C$55</definedName>
    <definedName name="_D007470">Adjustments!$D$55</definedName>
    <definedName name="_D007471">Adjustments!$E$55</definedName>
    <definedName name="_D007472">Adjustments!$B$56</definedName>
    <definedName name="_D007473">Adjustments!$C$56</definedName>
    <definedName name="_D007474">Adjustments!$D$56</definedName>
    <definedName name="_D007475">Adjustments!$E$56</definedName>
    <definedName name="_D007476">Adjustments!$B$57</definedName>
    <definedName name="_D007477">Adjustments!$C$57</definedName>
    <definedName name="_D007478">Adjustments!$D$57</definedName>
    <definedName name="_D007479">Adjustments!$E$57</definedName>
    <definedName name="_D007480">Adjustments!$B$58</definedName>
    <definedName name="_D007481">Adjustments!$C$58</definedName>
    <definedName name="_D007482">Adjustments!$D$58</definedName>
    <definedName name="_D007483">Adjustments!$E$58</definedName>
    <definedName name="_D007484">Adjustments!$B$59</definedName>
    <definedName name="_D007485">Adjustments!$C$59</definedName>
    <definedName name="_D007486">Adjustments!$D$59</definedName>
    <definedName name="_D007487">Adjustments!$E$59</definedName>
    <definedName name="_D007488">Adjustments!$B$60</definedName>
    <definedName name="_D007489">Adjustments!$C$60</definedName>
    <definedName name="_D007490">Adjustments!$D$60</definedName>
    <definedName name="_D007491">Adjustments!$E$60</definedName>
    <definedName name="_D007492">Adjustments!$B$61</definedName>
    <definedName name="_D007493">Adjustments!$C$61</definedName>
    <definedName name="_D007494">Adjustments!$D$61</definedName>
    <definedName name="_D007495">Adjustments!$E$61</definedName>
    <definedName name="_D007496">Adjustments!$B$62</definedName>
    <definedName name="_D007497">Adjustments!$C$62</definedName>
    <definedName name="_D007498">Adjustments!$D$62</definedName>
    <definedName name="_D007499">Adjustments!$E$62</definedName>
    <definedName name="_D007500">Adjustments!$B$63</definedName>
    <definedName name="_D007501">Adjustments!$C$63</definedName>
    <definedName name="_D007502">Adjustments!$D$63</definedName>
    <definedName name="_D007503">Adjustments!$E$63</definedName>
    <definedName name="_D007504">Adjustments!$B$64</definedName>
    <definedName name="_D007505">Adjustments!$C$64</definedName>
    <definedName name="_D007506">Adjustments!$D$64</definedName>
    <definedName name="_D007507">Adjustments!$E$64</definedName>
    <definedName name="_D007508">Adjustments!$B$65</definedName>
    <definedName name="_D007509">Adjustments!$C$65</definedName>
    <definedName name="_D007510">Adjustments!$D$65</definedName>
    <definedName name="_D007511">Adjustments!$E$65</definedName>
    <definedName name="_D007512">Adjustments!$B$66</definedName>
    <definedName name="_D007513">Adjustments!$C$66</definedName>
    <definedName name="_D007514">Adjustments!$D$66</definedName>
    <definedName name="_D007515">Adjustments!$E$66</definedName>
    <definedName name="_D007516">Adjustments!$B$67</definedName>
    <definedName name="_D007517">Adjustments!$C$67</definedName>
    <definedName name="_D007518">Adjustments!$D$67</definedName>
    <definedName name="_D007519">Adjustments!$E$67</definedName>
    <definedName name="_D007520">Adjustments!$B$68</definedName>
    <definedName name="_D007521">Adjustments!$C$68</definedName>
    <definedName name="_D007522">Adjustments!$D$68</definedName>
    <definedName name="_D007523">Adjustments!$E$68</definedName>
    <definedName name="_D007524">Adjustments!$B$69</definedName>
    <definedName name="_D007525">Adjustments!$C$69</definedName>
    <definedName name="_D007526">Adjustments!$D$69</definedName>
    <definedName name="_D007527">Adjustments!$E$69</definedName>
    <definedName name="_D007528">Adjustments!$B$70</definedName>
    <definedName name="_D007529">Adjustments!$C$70</definedName>
    <definedName name="_D007530">Adjustments!$D$70</definedName>
    <definedName name="_D007531">Adjustments!$E$70</definedName>
    <definedName name="_D007532">Adjustments!$B$71</definedName>
    <definedName name="_D007533">Adjustments!$C$71</definedName>
    <definedName name="_D007534">Adjustments!$D$71</definedName>
    <definedName name="_D007535">Adjustments!$E$71</definedName>
    <definedName name="_D007536">Adjustments!$B$72</definedName>
    <definedName name="_D007537">Adjustments!$C$72</definedName>
    <definedName name="_D007538">Adjustments!$D$72</definedName>
    <definedName name="_D007539">Adjustments!$E$72</definedName>
    <definedName name="_D007540">Adjustments!$B$73</definedName>
    <definedName name="_D007541">Adjustments!$C$73</definedName>
    <definedName name="_D007542">Adjustments!$D$73</definedName>
    <definedName name="_D007543">Adjustments!$E$73</definedName>
    <definedName name="_D007544">Adjustments!$B$74</definedName>
    <definedName name="_D007545">Adjustments!$C$74</definedName>
    <definedName name="_D007546">Adjustments!$D$74</definedName>
    <definedName name="_D007547">Adjustments!$E$74</definedName>
    <definedName name="_D007548">Adjustments!$B$75</definedName>
    <definedName name="_D007549">Adjustments!$C$75</definedName>
    <definedName name="_D007550">Adjustments!$D$75</definedName>
    <definedName name="_D007551">Adjustments!$E$75</definedName>
    <definedName name="_D007552">Adjustments!$B$76</definedName>
    <definedName name="_D007553">Adjustments!$C$76</definedName>
    <definedName name="_D007554">Adjustments!$D$76</definedName>
    <definedName name="_D007555">Adjustments!$E$76</definedName>
    <definedName name="_D007556">Adjustments!$B$77</definedName>
    <definedName name="_D007557">Adjustments!$C$77</definedName>
    <definedName name="_D007558">Adjustments!$D$77</definedName>
    <definedName name="_D007559">Adjustments!$E$77</definedName>
    <definedName name="_D007560">Adjustments!$B$78</definedName>
    <definedName name="_D007561">Adjustments!$C$78</definedName>
    <definedName name="_D007562">Adjustments!$D$78</definedName>
    <definedName name="_D007563">Adjustments!$E$78</definedName>
    <definedName name="_D007564">Adjustments!$B$79</definedName>
    <definedName name="_D007565">Adjustments!$C$79</definedName>
    <definedName name="_D007566">Adjustments!$D$79</definedName>
    <definedName name="_D007567">Adjustments!$E$79</definedName>
    <definedName name="_D007568">Adjustments!$B$80</definedName>
    <definedName name="_D007569">Adjustments!$C$80</definedName>
    <definedName name="_D007570">Adjustments!$D$80</definedName>
    <definedName name="_D007571">Adjustments!$E$80</definedName>
    <definedName name="_D007572">Adjustments!$B$81</definedName>
    <definedName name="_D007573">Adjustments!$C$81</definedName>
    <definedName name="_D007574">Adjustments!$D$81</definedName>
    <definedName name="_D007575">Adjustments!$E$81</definedName>
    <definedName name="_D007576">Adjustments!$B$82</definedName>
    <definedName name="_D007577">Adjustments!$C$82</definedName>
    <definedName name="_D007578">Adjustments!$D$82</definedName>
    <definedName name="_D007579">Adjustments!$E$82</definedName>
    <definedName name="_D007580">Adjustments!$B$83</definedName>
    <definedName name="_D007581">Adjustments!$C$83</definedName>
    <definedName name="_D007582">Adjustments!$D$83</definedName>
    <definedName name="_D007583">Adjustments!$E$83</definedName>
    <definedName name="_D007584">Adjustments!$B$84</definedName>
    <definedName name="_D007585">Adjustments!$C$84</definedName>
    <definedName name="_D007586">Adjustments!$D$84</definedName>
    <definedName name="_D007587">Adjustments!$E$84</definedName>
    <definedName name="_D007588">Adjustments!$B$85</definedName>
    <definedName name="_D007589">Adjustments!$C$85</definedName>
    <definedName name="_D007590">Adjustments!$D$85</definedName>
    <definedName name="_D007591">Adjustments!$E$85</definedName>
    <definedName name="_D007592">Adjustments!$B$86</definedName>
    <definedName name="_D007593">Adjustments!$C$86</definedName>
    <definedName name="_D007594">Adjustments!$D$86</definedName>
    <definedName name="_D007595">Adjustments!$E$86</definedName>
    <definedName name="_D007596">Adjustments!$B$87</definedName>
    <definedName name="_D007597">Adjustments!$C$87</definedName>
    <definedName name="_D007598">Adjustments!$D$87</definedName>
    <definedName name="_D007599">Adjustments!$E$87</definedName>
    <definedName name="_D007600">Adjustments!$B$88</definedName>
    <definedName name="_D007601">Adjustments!$C$88</definedName>
    <definedName name="_D007602">Adjustments!$D$88</definedName>
    <definedName name="_D007603">Adjustments!$E$88</definedName>
    <definedName name="_D007604">Adjustments!$B$89</definedName>
    <definedName name="_D007605">Adjustments!$C$89</definedName>
    <definedName name="_D007606">Adjustments!$D$89</definedName>
    <definedName name="_D007607">Adjustments!$E$89</definedName>
    <definedName name="_D007608">Adjustments!$B$90</definedName>
    <definedName name="_D007609">Adjustments!$C$90</definedName>
    <definedName name="_D007610">Adjustments!$D$90</definedName>
    <definedName name="_D007611">Adjustments!$E$90</definedName>
    <definedName name="_D007612">Adjustments!$B$91</definedName>
    <definedName name="_D007613">Adjustments!$C$91</definedName>
    <definedName name="_D007614">Adjustments!$D$91</definedName>
    <definedName name="_D007615">Adjustments!$E$91</definedName>
    <definedName name="_D007616">Adjustments!$B$92</definedName>
    <definedName name="_D007617">Adjustments!$C$92</definedName>
    <definedName name="_D007618">Adjustments!$D$92</definedName>
    <definedName name="_D007619">Adjustments!$E$92</definedName>
    <definedName name="_D007620">Adjustments!$B$93</definedName>
    <definedName name="_D007621">Adjustments!$C$93</definedName>
    <definedName name="_D007622">Adjustments!$D$93</definedName>
    <definedName name="_D007623">Adjustments!$E$93</definedName>
    <definedName name="_D007636">Adjustments!$G$14</definedName>
    <definedName name="_D007637">Adjustments!$H$14</definedName>
    <definedName name="_D007638">Adjustments!$G$15</definedName>
    <definedName name="_D007639">Adjustments!$H$15</definedName>
    <definedName name="_D007640">Adjustments!$G$16</definedName>
    <definedName name="_D007641">Adjustments!$H$16</definedName>
    <definedName name="_D007642">Adjustments!$G$17</definedName>
    <definedName name="_D007643">Adjustments!$H$17</definedName>
    <definedName name="_D007644">Adjustments!$G$18</definedName>
    <definedName name="_D007645">Adjustments!$H$18</definedName>
    <definedName name="_D007646">Adjustments!$G$19</definedName>
    <definedName name="_D007647">Adjustments!$H$19</definedName>
    <definedName name="_D007648">Adjustments!$G$20</definedName>
    <definedName name="_D007649">Adjustments!$H$20</definedName>
    <definedName name="_D007650">Adjustments!$G$21</definedName>
    <definedName name="_D007651">Adjustments!$H$21</definedName>
    <definedName name="_D007652">Adjustments!$G$22</definedName>
    <definedName name="_D007653">Adjustments!$H$22</definedName>
    <definedName name="_D007654">Adjustments!$G$23</definedName>
    <definedName name="_D007655">Adjustments!$H$23</definedName>
    <definedName name="_D007656">Adjustments!$G$24</definedName>
    <definedName name="_D007657">Adjustments!$H$24</definedName>
    <definedName name="_D007658">Adjustments!$G$25</definedName>
    <definedName name="_D007659">Adjustments!$H$25</definedName>
    <definedName name="_D007660">Adjustments!$G$26</definedName>
    <definedName name="_D007661">Adjustments!$H$26</definedName>
    <definedName name="_D007662">Adjustments!$G$27</definedName>
    <definedName name="_D007663">Adjustments!$H$27</definedName>
    <definedName name="_D007664">Adjustments!$G$28</definedName>
    <definedName name="_D007665">Adjustments!$H$28</definedName>
    <definedName name="_D007666">Adjustments!$G$29</definedName>
    <definedName name="_D007667">Adjustments!$H$29</definedName>
    <definedName name="_D007668">Adjustments!$G$30</definedName>
    <definedName name="_D007669">Adjustments!$H$30</definedName>
    <definedName name="_D007670">Adjustments!$G$31</definedName>
    <definedName name="_D007671">Adjustments!$H$31</definedName>
    <definedName name="_D007672">Adjustments!$G$32</definedName>
    <definedName name="_D007673">Adjustments!$H$32</definedName>
    <definedName name="_D007674">Adjustments!$G$33</definedName>
    <definedName name="_D007675">Adjustments!$H$33</definedName>
    <definedName name="_D007676">Adjustments!$G$34</definedName>
    <definedName name="_D007677">Adjustments!$H$34</definedName>
    <definedName name="_D007678">Adjustments!$G$35</definedName>
    <definedName name="_D007679">Adjustments!$H$35</definedName>
    <definedName name="_D007680">Adjustments!$G$36</definedName>
    <definedName name="_D007681">Adjustments!$H$36</definedName>
    <definedName name="_D007682">Adjustments!$G$37</definedName>
    <definedName name="_D007683">Adjustments!$H$37</definedName>
    <definedName name="_D007684">Adjustments!$G$38</definedName>
    <definedName name="_D007685">Adjustments!$H$38</definedName>
    <definedName name="_D007686">Adjustments!$G$39</definedName>
    <definedName name="_D007687">Adjustments!$H$39</definedName>
    <definedName name="_D007688">Adjustments!$G$40</definedName>
    <definedName name="_D007689">Adjustments!$H$40</definedName>
    <definedName name="_D007690">Adjustments!$G$41</definedName>
    <definedName name="_D007691">Adjustments!$H$41</definedName>
    <definedName name="_D007692">Adjustments!$G$42</definedName>
    <definedName name="_D007693">Adjustments!$H$42</definedName>
    <definedName name="_D007694">Adjustments!$G$43</definedName>
    <definedName name="_D007695">Adjustments!$H$43</definedName>
    <definedName name="_D007696">Adjustments!$G$44</definedName>
    <definedName name="_D007697">Adjustments!$H$44</definedName>
    <definedName name="_D007698">Adjustments!$G$45</definedName>
    <definedName name="_D007699">Adjustments!$H$45</definedName>
    <definedName name="_D007700">Adjustments!$G$46</definedName>
    <definedName name="_D007701">Adjustments!$H$46</definedName>
    <definedName name="_D007702">Adjustments!$G$47</definedName>
    <definedName name="_D007703">Adjustments!$H$47</definedName>
    <definedName name="_D007704">Adjustments!$G$48</definedName>
    <definedName name="_D007705">Adjustments!$H$48</definedName>
    <definedName name="_D007706">Adjustments!$G$49</definedName>
    <definedName name="_D007707">Adjustments!$H$49</definedName>
    <definedName name="_D007708">Adjustments!$G$50</definedName>
    <definedName name="_D007709">Adjustments!$H$50</definedName>
    <definedName name="_D007710">Adjustments!$G$51</definedName>
    <definedName name="_D007711">Adjustments!$H$51</definedName>
    <definedName name="_D007712">Adjustments!$G$52</definedName>
    <definedName name="_D007713">Adjustments!$H$52</definedName>
    <definedName name="_D007714">Adjustments!$G$53</definedName>
    <definedName name="_D007715">Adjustments!$H$53</definedName>
    <definedName name="_D007716">Adjustments!$G$54</definedName>
    <definedName name="_D007717">Adjustments!$H$54</definedName>
    <definedName name="_D007718">Adjustments!$G$55</definedName>
    <definedName name="_D007719">Adjustments!$H$55</definedName>
    <definedName name="_D007720">Adjustments!$G$56</definedName>
    <definedName name="_D007721">Adjustments!$H$56</definedName>
    <definedName name="_D007722">Adjustments!$G$57</definedName>
    <definedName name="_D007723">Adjustments!$H$57</definedName>
    <definedName name="_D007724">Adjustments!$G$58</definedName>
    <definedName name="_D007725">Adjustments!$H$58</definedName>
    <definedName name="_D007726">Adjustments!$G$59</definedName>
    <definedName name="_D007727">Adjustments!$H$59</definedName>
    <definedName name="_D007728">Adjustments!$G$60</definedName>
    <definedName name="_D007729">Adjustments!$H$60</definedName>
    <definedName name="_D007730">Adjustments!$G$61</definedName>
    <definedName name="_D007731">Adjustments!$H$61</definedName>
    <definedName name="_D007732">Adjustments!$G$62</definedName>
    <definedName name="_D007733">Adjustments!$H$62</definedName>
    <definedName name="_D007734">Adjustments!$G$63</definedName>
    <definedName name="_D007735">Adjustments!$H$63</definedName>
    <definedName name="_D007736">Adjustments!$G$64</definedName>
    <definedName name="_D007737">Adjustments!$H$64</definedName>
    <definedName name="_D007738">Adjustments!$G$65</definedName>
    <definedName name="_D007739">Adjustments!$H$65</definedName>
    <definedName name="_D007740">Adjustments!$G$66</definedName>
    <definedName name="_D007741">Adjustments!$H$66</definedName>
    <definedName name="_D007742">Adjustments!$G$67</definedName>
    <definedName name="_D007743">Adjustments!$H$67</definedName>
    <definedName name="_D007744">Adjustments!$G$68</definedName>
    <definedName name="_D007745">Adjustments!$H$68</definedName>
    <definedName name="_D007746">Adjustments!$G$69</definedName>
    <definedName name="_D007747">Adjustments!$H$69</definedName>
    <definedName name="_D007748">Adjustments!$G$70</definedName>
    <definedName name="_D007749">Adjustments!$H$70</definedName>
    <definedName name="_D007750">Adjustments!$G$71</definedName>
    <definedName name="_D007751">Adjustments!$H$71</definedName>
    <definedName name="_D007752">Adjustments!$G$72</definedName>
    <definedName name="_D007753">Adjustments!$H$72</definedName>
    <definedName name="_D007754">Adjustments!$G$73</definedName>
    <definedName name="_D007755">Adjustments!$H$73</definedName>
    <definedName name="_D007756">Adjustments!$G$74</definedName>
    <definedName name="_D007757">Adjustments!$H$74</definedName>
    <definedName name="_D007758">Adjustments!$G$75</definedName>
    <definedName name="_D007759">Adjustments!$H$75</definedName>
    <definedName name="_D007760">Adjustments!$G$76</definedName>
    <definedName name="_D007761">Adjustments!$H$76</definedName>
    <definedName name="_D007762">Adjustments!$G$77</definedName>
    <definedName name="_D007763">Adjustments!$H$77</definedName>
    <definedName name="_D007764">Adjustments!$G$78</definedName>
    <definedName name="_D007765">Adjustments!$H$78</definedName>
    <definedName name="_D007766">Adjustments!$G$79</definedName>
    <definedName name="_D007767">Adjustments!$H$79</definedName>
    <definedName name="_D007768">Adjustments!$G$80</definedName>
    <definedName name="_D007769">Adjustments!$H$80</definedName>
    <definedName name="_D007770">Adjustments!$G$81</definedName>
    <definedName name="_D007771">Adjustments!$H$81</definedName>
    <definedName name="_D007772">Adjustments!$G$82</definedName>
    <definedName name="_D007773">Adjustments!$H$82</definedName>
    <definedName name="_D007774">Adjustments!$G$83</definedName>
    <definedName name="_D007775">Adjustments!$H$83</definedName>
    <definedName name="_D007776">Adjustments!$G$84</definedName>
    <definedName name="_D007777">Adjustments!$H$84</definedName>
    <definedName name="_D007778">Adjustments!$G$85</definedName>
    <definedName name="_D007779">Adjustments!$H$85</definedName>
    <definedName name="_D007780">Adjustments!$G$86</definedName>
    <definedName name="_D007781">Adjustments!$H$86</definedName>
    <definedName name="_D007782">Adjustments!$G$87</definedName>
    <definedName name="_D007783">Adjustments!$H$87</definedName>
    <definedName name="_D007784">Adjustments!$G$88</definedName>
    <definedName name="_D007785">Adjustments!$H$88</definedName>
    <definedName name="_D007786">Adjustments!$G$89</definedName>
    <definedName name="_D007787">Adjustments!$H$89</definedName>
    <definedName name="_D007788">Adjustments!$G$90</definedName>
    <definedName name="_D007789">Adjustments!$H$90</definedName>
    <definedName name="_D007790">Adjustments!$G$91</definedName>
    <definedName name="_D007791">Adjustments!$H$91</definedName>
    <definedName name="_D007792">Adjustments!$G$92</definedName>
    <definedName name="_D007793">Adjustments!$H$92</definedName>
    <definedName name="_D007794">Adjustments!$G$93</definedName>
    <definedName name="_D007795">Adjustments!$H$93</definedName>
    <definedName name="_D007802">Adjustments!$G$165</definedName>
    <definedName name="_D007803">Adjustments!$H$165</definedName>
    <definedName name="_D007807">'Form 7-1 1 of 2'!$E$12</definedName>
    <definedName name="_D007811">'Form 7-1 1 of 2'!$D$17</definedName>
    <definedName name="_D007812">'Form 7-1 1 of 2'!$E$17</definedName>
    <definedName name="_D007813">'Form 7-1 1 of 2'!$F$17</definedName>
    <definedName name="_D007814">'Form 7-1 1 of 2'!$G$17</definedName>
    <definedName name="_D007815">'Form 7-1 1 of 2'!$H$17</definedName>
    <definedName name="_D007816">'Form 7-1 1 of 2'!$D$18</definedName>
    <definedName name="_D007817">'Form 7-1 1 of 2'!$E$18</definedName>
    <definedName name="_D007818">'Form 7-1 1 of 2'!$F$18</definedName>
    <definedName name="_D007819">'Form 7-1 1 of 2'!$G$18</definedName>
    <definedName name="_D007820">'Form 7-1 1 of 2'!$H$18</definedName>
    <definedName name="_D007821">'Form 7-1 1 of 2'!$D$19</definedName>
    <definedName name="_D007822">'Form 7-1 1 of 2'!$E$19</definedName>
    <definedName name="_D007823">'Form 7-1 1 of 2'!$F$19</definedName>
    <definedName name="_D007824">'Form 7-1 1 of 2'!$G$19</definedName>
    <definedName name="_D007825">'Form 7-1 1 of 2'!$H$19</definedName>
    <definedName name="_D007826">'Form 7-1 1 of 2'!$D$20</definedName>
    <definedName name="_D007827">'Form 7-1 1 of 2'!$E$20</definedName>
    <definedName name="_D007828">'Form 7-1 1 of 2'!$F$20</definedName>
    <definedName name="_D007829">'Form 7-1 1 of 2'!$G$20</definedName>
    <definedName name="_D007830">'Form 7-1 1 of 2'!$H$20</definedName>
    <definedName name="_D007831">'Form 7-1 1 of 2'!$D$21</definedName>
    <definedName name="_D007832">'Form 7-1 1 of 2'!$E$21</definedName>
    <definedName name="_D007833">'Form 7-1 1 of 2'!$F$21</definedName>
    <definedName name="_D007834">'Form 7-1 1 of 2'!$G$21</definedName>
    <definedName name="_D007835">'Form 7-1 1 of 2'!$H$21</definedName>
    <definedName name="_D007836">'Form 7-1 1 of 2'!$D$23</definedName>
    <definedName name="_D007837">'Form 7-1 1 of 2'!$E$23</definedName>
    <definedName name="_D007838">'Form 7-1 1 of 2'!$F$23</definedName>
    <definedName name="_D007839">'Form 7-1 1 of 2'!$G$23</definedName>
    <definedName name="_D007840">'Form 7-1 1 of 2'!$H$23</definedName>
    <definedName name="_D007841">'Form 7-1 1 of 2'!$D$24</definedName>
    <definedName name="_D007842">'Form 7-1 1 of 2'!$E$24</definedName>
    <definedName name="_D007843">'Form 7-1 1 of 2'!$F$24</definedName>
    <definedName name="_D007844">'Form 7-1 1 of 2'!$G$24</definedName>
    <definedName name="_D007845">'Form 7-1 1 of 2'!$H$24</definedName>
    <definedName name="_D007846">'Form 7-1 1 of 2'!$D$25</definedName>
    <definedName name="_D007847">'Form 7-1 1 of 2'!$E$25</definedName>
    <definedName name="_D007848">'Form 7-1 1 of 2'!$F$25</definedName>
    <definedName name="_D007849">'Form 7-1 1 of 2'!$G$25</definedName>
    <definedName name="_D007850">'Form 7-1 1 of 2'!$H$25</definedName>
    <definedName name="_D007851">'Form 7-1 1 of 2'!$D$26</definedName>
    <definedName name="_D007852">'Form 7-1 1 of 2'!$E$26</definedName>
    <definedName name="_D007853">'Form 7-1 1 of 2'!$F$26</definedName>
    <definedName name="_D007854">'Form 7-1 1 of 2'!$G$26</definedName>
    <definedName name="_D007855">'Form 7-1 1 of 2'!$H$26</definedName>
    <definedName name="_D007856">'Form 7-1 1 of 2'!$D$27</definedName>
    <definedName name="_D007857">'Form 7-1 1 of 2'!$E$27</definedName>
    <definedName name="_D007858">'Form 7-1 1 of 2'!$F$27</definedName>
    <definedName name="_D007859">'Form 7-1 1 of 2'!$G$27</definedName>
    <definedName name="_D007860">'Form 7-1 1 of 2'!$H$27</definedName>
    <definedName name="_D007861">'Form 7-1 1 of 2'!$D$28</definedName>
    <definedName name="_D007862">'Form 7-1 1 of 2'!$E$28</definedName>
    <definedName name="_D007863">'Form 7-1 1 of 2'!$F$28</definedName>
    <definedName name="_D007864">'Form 7-1 1 of 2'!$G$28</definedName>
    <definedName name="_D007865">'Form 7-1 1 of 2'!$H$28</definedName>
    <definedName name="_D007866">'Form 7-1 1 of 2'!$D$29</definedName>
    <definedName name="_D007867">'Form 7-1 1 of 2'!$E$29</definedName>
    <definedName name="_D007868">'Form 7-1 1 of 2'!$F$29</definedName>
    <definedName name="_D007869">'Form 7-1 1 of 2'!$G$29</definedName>
    <definedName name="_D007870">'Form 7-1 1 of 2'!$H$29</definedName>
    <definedName name="_D007871">'Form 7-1 1 of 2'!$D$30</definedName>
    <definedName name="_D007872">'Form 7-1 1 of 2'!$E$30</definedName>
    <definedName name="_D007873">'Form 7-1 1 of 2'!$F$30</definedName>
    <definedName name="_D007874">'Form 7-1 1 of 2'!$G$30</definedName>
    <definedName name="_D007875">'Form 7-1 1 of 2'!$H$30</definedName>
    <definedName name="_D007876">'Form 7-1 1 of 2'!$D$31</definedName>
    <definedName name="_D007877">'Form 7-1 1 of 2'!$E$31</definedName>
    <definedName name="_D007878">'Form 7-1 1 of 2'!$F$31</definedName>
    <definedName name="_D007879">'Form 7-1 1 of 2'!$G$31</definedName>
    <definedName name="_D007880">'Form 7-1 1 of 2'!$H$31</definedName>
    <definedName name="_D007881">'Form 7-1 1 of 2'!$D$32</definedName>
    <definedName name="_D007882">'Form 7-1 1 of 2'!$E$32</definedName>
    <definedName name="_D007883">'Form 7-1 1 of 2'!$F$32</definedName>
    <definedName name="_D007884">'Form 7-1 1 of 2'!$G$32</definedName>
    <definedName name="_D007885">'Form 7-1 1 of 2'!$H$32</definedName>
    <definedName name="_D007886">'Form 7-1 1 of 2'!$D$33</definedName>
    <definedName name="_D007887">'Form 7-1 1 of 2'!$E$33</definedName>
    <definedName name="_D007888">'Form 7-1 1 of 2'!$F$33</definedName>
    <definedName name="_D007889">'Form 7-1 1 of 2'!$G$33</definedName>
    <definedName name="_D007890">'Form 7-1 1 of 2'!$H$33</definedName>
    <definedName name="_D007891">'Form 7-1 1 of 2'!$D$34</definedName>
    <definedName name="_D007892">'Form 7-1 1 of 2'!$E$34</definedName>
    <definedName name="_D007893">'Form 7-1 1 of 2'!$F$34</definedName>
    <definedName name="_D007894">'Form 7-1 1 of 2'!$G$34</definedName>
    <definedName name="_D007895">'Form 7-1 1 of 2'!$H$34</definedName>
    <definedName name="_D007896">'Form 7-1 1 of 2'!$D$35</definedName>
    <definedName name="_D007897">'Form 7-1 1 of 2'!$E$35</definedName>
    <definedName name="_D007898">'Form 7-1 1 of 2'!$F$35</definedName>
    <definedName name="_D007899">'Form 7-1 1 of 2'!$G$35</definedName>
    <definedName name="_D007900">'Form 7-1 1 of 2'!$H$35</definedName>
    <definedName name="_D007901">'Form 7-1 1 of 2'!$D$36</definedName>
    <definedName name="_D007902">'Form 7-1 1 of 2'!$E$36</definedName>
    <definedName name="_D007903">'Form 7-1 1 of 2'!$F$36</definedName>
    <definedName name="_D007904">'Form 7-1 1 of 2'!$G$36</definedName>
    <definedName name="_D007905">'Form 7-1 1 of 2'!$H$36</definedName>
    <definedName name="_D007906">'Form 7-1 1 of 2'!$D$37</definedName>
    <definedName name="_D007907">'Form 7-1 1 of 2'!$E$37</definedName>
    <definedName name="_D007908">'Form 7-1 1 of 2'!$F$37</definedName>
    <definedName name="_D007909">'Form 7-1 1 of 2'!$G$37</definedName>
    <definedName name="_D007910">'Form 7-1 1 of 2'!$H$37</definedName>
    <definedName name="_D007926">'Form 7-1 1 of 2'!$B$23</definedName>
    <definedName name="_D007927">'Form 7-1 1 of 2'!$B$24</definedName>
    <definedName name="_D007928">'Form 7-1 1 of 2'!$B$25</definedName>
    <definedName name="_D007929">'Form 7-1 1 of 2'!$B$26</definedName>
    <definedName name="_D007930">'Form 7-1 1 of 2'!$B$27</definedName>
    <definedName name="_D007931">'Form 7-1 1 of 2'!$B$28</definedName>
    <definedName name="_D007932">'Form 7-1 1 of 2'!$B$29</definedName>
    <definedName name="_D007933">'Form 7-1 1 of 2'!$B$30</definedName>
    <definedName name="_D007934">'Form 7-1 1 of 2'!$B$31</definedName>
    <definedName name="_D007935">'Form 7-1 1 of 2'!$B$32</definedName>
    <definedName name="_D007936">'Form 7-1 1 of 2'!$B$33</definedName>
    <definedName name="_D007937">'Form 7-1 1 of 2'!$B$34</definedName>
    <definedName name="_D007938">'Form 7-1 1 of 2'!$B$35</definedName>
    <definedName name="_D007939">'Form 7-1 1 of 2'!$B$36</definedName>
    <definedName name="_D007940">'Form 7-1 1 of 2'!$B$37</definedName>
    <definedName name="_D007944">'Form 7-1 1 of 2'!$D$38</definedName>
    <definedName name="_D007945">'Form 7-1 1 of 2'!$E$38</definedName>
    <definedName name="_D007946">'Form 7-1 1 of 2'!$F$38</definedName>
    <definedName name="_D007947">'Form 7-1 1 of 2'!$G$38</definedName>
    <definedName name="_D007948">'Form 7-1 1 of 2'!$H$38</definedName>
    <definedName name="_D007952">'Form 7-1 1 of 2'!$F$42</definedName>
    <definedName name="_D007953">'Form 7-1 1 of 2'!$F$43</definedName>
    <definedName name="_D007954">'Form 7-1 1 of 2'!$F$44</definedName>
    <definedName name="_D007955">'Form 7-1 1 of 2'!$F$45</definedName>
    <definedName name="_D007956">'Form 7-1 1 of 2'!$F$46</definedName>
    <definedName name="_D007957">'Form 7-1 1 of 2'!$G$46</definedName>
    <definedName name="_D007958">'Form 7-1 1 of 2'!$H$46</definedName>
    <definedName name="_D007959">'Form 7-1 1 of 2'!$G$42</definedName>
    <definedName name="_D007960">'Form 7-1 1 of 2'!$H$42</definedName>
    <definedName name="_D007961">'Form 7-1 1 of 2'!$G$43</definedName>
    <definedName name="_D007962">'Form 7-1 1 of 2'!$H$43</definedName>
    <definedName name="_D007963">'Form 7-1 1 of 2'!$G$44</definedName>
    <definedName name="_D007964">'Form 7-1 1 of 2'!$H$44</definedName>
    <definedName name="_D007965">'Form 7-1 1 of 2'!$G$45</definedName>
    <definedName name="_D007966">'Form 7-1 1 of 2'!$H$45</definedName>
    <definedName name="_D007970">'Form 7-1 1 of 2'!$B$50</definedName>
    <definedName name="_D007971">'Form 7-1 1 of 2'!$D$50</definedName>
    <definedName name="_D007972">'Form 7-1 1 of 2'!$E$50</definedName>
    <definedName name="_D007973">'Form 7-1 1 of 2'!$F$50</definedName>
    <definedName name="_D007974">'Form 7-1 1 of 2'!$G$50</definedName>
    <definedName name="_D007975">'Form 7-1 1 of 2'!$H$50</definedName>
    <definedName name="_D007976">'Form 7-1 1 of 2'!$B$51</definedName>
    <definedName name="_D007977">'Form 7-1 1 of 2'!$D$51</definedName>
    <definedName name="_D007978">'Form 7-1 1 of 2'!$E$51</definedName>
    <definedName name="_D007979">'Form 7-1 1 of 2'!$F$51</definedName>
    <definedName name="_D007980">'Form 7-1 1 of 2'!$G$51</definedName>
    <definedName name="_D007981">'Form 7-1 1 of 2'!$H$51</definedName>
    <definedName name="_D007982">'Form 7-1 1 of 2'!$B$52</definedName>
    <definedName name="_D007983">'Form 7-1 1 of 2'!$D$52</definedName>
    <definedName name="_D007984">'Form 7-1 1 of 2'!$E$52</definedName>
    <definedName name="_D007985">'Form 7-1 1 of 2'!$F$52</definedName>
    <definedName name="_D007986">'Form 7-1 1 of 2'!$G$52</definedName>
    <definedName name="_D007987">'Form 7-1 1 of 2'!$H$52</definedName>
    <definedName name="_D007988">'Form 7-1 1 of 2'!$B$53</definedName>
    <definedName name="_D007989">'Form 7-1 1 of 2'!$D$53</definedName>
    <definedName name="_D007990">'Form 7-1 1 of 2'!$E$53</definedName>
    <definedName name="_D007991">'Form 7-1 1 of 2'!$F$53</definedName>
    <definedName name="_D007992">'Form 7-1 1 of 2'!$G$53</definedName>
    <definedName name="_D007993">'Form 7-1 1 of 2'!$H$53</definedName>
    <definedName name="_D007994">'Form 7-1 1 of 2'!$B$54</definedName>
    <definedName name="_D007995">'Form 7-1 1 of 2'!$D$54</definedName>
    <definedName name="_D007996">'Form 7-1 1 of 2'!$E$54</definedName>
    <definedName name="_D007997">'Form 7-1 1 of 2'!$F$54</definedName>
    <definedName name="_D007998">'Form 7-1 1 of 2'!$G$54</definedName>
    <definedName name="_D007999">'Form 7-1 1 of 2'!$H$54</definedName>
    <definedName name="_D008031">'Form 7-1 1 of 2'!$B$59</definedName>
    <definedName name="_D008032">'Form 7-1 1 of 2'!$C$59</definedName>
    <definedName name="_D008033">'Form 7-1 1 of 2'!$D$59</definedName>
    <definedName name="_D008034">'Form 7-1 1 of 2'!$E$59</definedName>
    <definedName name="_D008035">'Form 7-1 1 of 2'!$B$60</definedName>
    <definedName name="_D008036">'Form 7-1 1 of 2'!$C$60</definedName>
    <definedName name="_D008037">'Form 7-1 1 of 2'!$D$60</definedName>
    <definedName name="_D008038">'Form 7-1 1 of 2'!$E$60</definedName>
    <definedName name="_D008039">'Form 7-1 1 of 2'!$B$61</definedName>
    <definedName name="_D008040">'Form 7-1 1 of 2'!$C$61</definedName>
    <definedName name="_D008041">'Form 7-1 1 of 2'!$D$61</definedName>
    <definedName name="_D008042">'Form 7-1 1 of 2'!$E$61</definedName>
    <definedName name="_D008043">'Form 7-1 1 of 2'!$B$62</definedName>
    <definedName name="_D008044">'Form 7-1 1 of 2'!$C$62</definedName>
    <definedName name="_D008045">'Form 7-1 1 of 2'!$D$62</definedName>
    <definedName name="_D008046">'Form 7-1 1 of 2'!$E$62</definedName>
    <definedName name="_D008047">'Form 7-1 1 of 2'!$B$63</definedName>
    <definedName name="_D008048">'Form 7-1 1 of 2'!$C$63</definedName>
    <definedName name="_D008049">'Form 7-1 1 of 2'!$D$63</definedName>
    <definedName name="_D008050">'Form 7-1 1 of 2'!$E$63</definedName>
    <definedName name="_D008051">'Form 7-1 1 of 2'!$B$64</definedName>
    <definedName name="_D008052">'Form 7-1 1 of 2'!$C$64</definedName>
    <definedName name="_D008053">'Form 7-1 1 of 2'!$D$64</definedName>
    <definedName name="_D008054">'Form 7-1 1 of 2'!$E$64</definedName>
    <definedName name="_D008055">'Form 7-1 1 of 2'!$B$65</definedName>
    <definedName name="_D008056">'Form 7-1 1 of 2'!$C$65</definedName>
    <definedName name="_D008057">'Form 7-1 1 of 2'!$D$65</definedName>
    <definedName name="_D008058">'Form 7-1 1 of 2'!$E$65</definedName>
    <definedName name="_D008059">'Form 7-1 1 of 2'!$F$59</definedName>
    <definedName name="_D008060">'Form 7-1 1 of 2'!$F$60</definedName>
    <definedName name="_D008061">'Form 7-1 1 of 2'!$F$61</definedName>
    <definedName name="_D008062">'Form 7-1 1 of 2'!$F$62</definedName>
    <definedName name="_D008063">'Form 7-1 1 of 2'!$F$63</definedName>
    <definedName name="_D008064">'Form 7-1 1 of 2'!$F$64</definedName>
    <definedName name="_D008065">'Form 7-1 1 of 2'!$F$65</definedName>
    <definedName name="_D008066">'Form 7-1 1 of 2'!$G$59</definedName>
    <definedName name="_D008067">'Form 7-1 1 of 2'!$G$60</definedName>
    <definedName name="_D008068">'Form 7-1 1 of 2'!$G$61</definedName>
    <definedName name="_D008069">'Form 7-1 1 of 2'!$G$62</definedName>
    <definedName name="_D008070">'Form 7-1 1 of 2'!$G$63</definedName>
    <definedName name="_D008071">'Form 7-1 1 of 2'!$G$64</definedName>
    <definedName name="_D008072">'Form 7-1 1 of 2'!$G$65</definedName>
    <definedName name="_D008073">'Form 7-1 1 of 2'!$H$59</definedName>
    <definedName name="_D008074">'Form 7-1 1 of 2'!$H$60</definedName>
    <definedName name="_D008075">'Form 7-1 1 of 2'!$H$61</definedName>
    <definedName name="_D008076">'Form 7-1 1 of 2'!$H$62</definedName>
    <definedName name="_D008077">'Form 7-1 1 of 2'!$H$63</definedName>
    <definedName name="_D008078">'Form 7-1 1 of 2'!$H$64</definedName>
    <definedName name="_D008079">'Form 7-1 1 of 2'!$H$65</definedName>
    <definedName name="_D008080">'Form 7-1 1 of 2'!$H$66</definedName>
    <definedName name="_D008081">'Form 7-1 1 of 2'!$G$66</definedName>
    <definedName name="_D008085">'Form 7-1 2 of 2'!$B$16</definedName>
    <definedName name="_D008086">'Form 7-1 2 of 2'!$C$16</definedName>
    <definedName name="_D008087">'Form 7-1 2 of 2'!$B$17</definedName>
    <definedName name="_D008088">'Form 7-1 2 of 2'!$C$17</definedName>
    <definedName name="_D008089">'Form 7-1 2 of 2'!$B$18</definedName>
    <definedName name="_D008090">'Form 7-1 2 of 2'!$C$18</definedName>
    <definedName name="_D008091">'Form 7-1 2 of 2'!$B$19</definedName>
    <definedName name="_D008092">'Form 7-1 2 of 2'!$C$19</definedName>
    <definedName name="_D008093">'Form 7-1 2 of 2'!$B$20</definedName>
    <definedName name="_D008094">'Form 7-1 2 of 2'!$C$20</definedName>
    <definedName name="_D008095">'Form 7-1 2 of 2'!$B$21</definedName>
    <definedName name="_D008096">'Form 7-1 2 of 2'!$C$21</definedName>
    <definedName name="_D008097">'Form 7-1 2 of 2'!$B$22</definedName>
    <definedName name="_D008098">'Form 7-1 2 of 2'!$C$22</definedName>
    <definedName name="_D008099">'Form 7-1 2 of 2'!$B$23</definedName>
    <definedName name="_D008100">'Form 7-1 2 of 2'!$C$23</definedName>
    <definedName name="_D008101">'Form 7-1 2 of 2'!$B$24</definedName>
    <definedName name="_D008102">'Form 7-1 2 of 2'!$C$24</definedName>
    <definedName name="_D008103">'Form 7-1 2 of 2'!$B$25</definedName>
    <definedName name="_D008104">'Form 7-1 2 of 2'!$C$25</definedName>
    <definedName name="_D008105">'Form 7-1 2 of 2'!$B$26</definedName>
    <definedName name="_D008106">'Form 7-1 2 of 2'!$C$26</definedName>
    <definedName name="_D008107">'Form 7-1 2 of 2'!$B$27</definedName>
    <definedName name="_D008108">'Form 7-1 2 of 2'!$C$27</definedName>
    <definedName name="_D008109">'Form 7-1 2 of 2'!$B$28</definedName>
    <definedName name="_D008110">'Form 7-1 2 of 2'!$C$28</definedName>
    <definedName name="_D008111">'Form 7-1 2 of 2'!$B$29</definedName>
    <definedName name="_D008112">'Form 7-1 2 of 2'!$C$29</definedName>
    <definedName name="_D008115">'Form 7-1 2 of 2'!$B$30</definedName>
    <definedName name="_D008116">'Form 7-1 2 of 2'!$C$30</definedName>
    <definedName name="_D008117">'Form 7-1 2 of 2'!$D$16</definedName>
    <definedName name="_D008118">'Form 7-1 2 of 2'!$D$17</definedName>
    <definedName name="_D008119">'Form 7-1 2 of 2'!$D$18</definedName>
    <definedName name="_D008120">'Form 7-1 2 of 2'!$D$19</definedName>
    <definedName name="_D008121">'Form 7-1 2 of 2'!$D$20</definedName>
    <definedName name="_D008122">'Form 7-1 2 of 2'!$D$21</definedName>
    <definedName name="_D008123">'Form 7-1 2 of 2'!$D$22</definedName>
    <definedName name="_D008124">'Form 7-1 2 of 2'!$D$23</definedName>
    <definedName name="_D008125">'Form 7-1 2 of 2'!$D$24</definedName>
    <definedName name="_D008126">'Form 7-1 2 of 2'!$D$25</definedName>
    <definedName name="_D008127">'Form 7-1 2 of 2'!$D$26</definedName>
    <definedName name="_D008128">'Form 7-1 2 of 2'!$D$27</definedName>
    <definedName name="_D008129">'Form 7-1 2 of 2'!$D$28</definedName>
    <definedName name="_D008130">'Form 7-1 2 of 2'!$D$29</definedName>
    <definedName name="_D008132">'Form 7-1 2 of 2'!$D$30</definedName>
    <definedName name="_D008133">'Form 7-1 2 of 2'!$E$16</definedName>
    <definedName name="_D008134">'Form 7-1 2 of 2'!$F$16</definedName>
    <definedName name="_D008135">'Form 7-1 2 of 2'!$G$16</definedName>
    <definedName name="_D008136">'Form 7-1 2 of 2'!$H$16</definedName>
    <definedName name="_D008137">'Form 7-1 2 of 2'!$E$17</definedName>
    <definedName name="_D008138">'Form 7-1 2 of 2'!$F$17</definedName>
    <definedName name="_D008139">'Form 7-1 2 of 2'!$G$17</definedName>
    <definedName name="_D008140">'Form 7-1 2 of 2'!$H$17</definedName>
    <definedName name="_D008141">'Form 7-1 2 of 2'!$E$18</definedName>
    <definedName name="_D008142">'Form 7-1 2 of 2'!$F$18</definedName>
    <definedName name="_D008143">'Form 7-1 2 of 2'!$G$18</definedName>
    <definedName name="_D008144">'Form 7-1 2 of 2'!$H$18</definedName>
    <definedName name="_D008145">'Form 7-1 2 of 2'!$E$19</definedName>
    <definedName name="_D008146">'Form 7-1 2 of 2'!$F$19</definedName>
    <definedName name="_D008147">'Form 7-1 2 of 2'!$G$19</definedName>
    <definedName name="_D008148">'Form 7-1 2 of 2'!$H$19</definedName>
    <definedName name="_D008149">'Form 7-1 2 of 2'!$E$20</definedName>
    <definedName name="_D008150">'Form 7-1 2 of 2'!$F$20</definedName>
    <definedName name="_D008151">'Form 7-1 2 of 2'!$G$20</definedName>
    <definedName name="_D008152">'Form 7-1 2 of 2'!$H$20</definedName>
    <definedName name="_D008153">'Form 7-1 2 of 2'!$E$21</definedName>
    <definedName name="_D008154">'Form 7-1 2 of 2'!$F$21</definedName>
    <definedName name="_D008155">'Form 7-1 2 of 2'!$G$21</definedName>
    <definedName name="_D008156">'Form 7-1 2 of 2'!$H$21</definedName>
    <definedName name="_D008157">'Form 7-1 2 of 2'!$E$22</definedName>
    <definedName name="_D008158">'Form 7-1 2 of 2'!$F$22</definedName>
    <definedName name="_D008159">'Form 7-1 2 of 2'!$G$22</definedName>
    <definedName name="_D008160">'Form 7-1 2 of 2'!$H$22</definedName>
    <definedName name="_D008161">'Form 7-1 2 of 2'!$E$23</definedName>
    <definedName name="_D008162">'Form 7-1 2 of 2'!$F$23</definedName>
    <definedName name="_D008163">'Form 7-1 2 of 2'!$G$23</definedName>
    <definedName name="_D008164">'Form 7-1 2 of 2'!$H$23</definedName>
    <definedName name="_D008165">'Form 7-1 2 of 2'!$E$24</definedName>
    <definedName name="_D008166">'Form 7-1 2 of 2'!$F$24</definedName>
    <definedName name="_D008167">'Form 7-1 2 of 2'!$G$24</definedName>
    <definedName name="_D008168">'Form 7-1 2 of 2'!$H$24</definedName>
    <definedName name="_D008169">'Form 7-1 2 of 2'!$E$25</definedName>
    <definedName name="_D008170">'Form 7-1 2 of 2'!$F$25</definedName>
    <definedName name="_D008171">'Form 7-1 2 of 2'!$G$25</definedName>
    <definedName name="_D008172">'Form 7-1 2 of 2'!$H$25</definedName>
    <definedName name="_D008173">'Form 7-1 2 of 2'!$E$26</definedName>
    <definedName name="_D008174">'Form 7-1 2 of 2'!$F$26</definedName>
    <definedName name="_D008175">'Form 7-1 2 of 2'!$G$26</definedName>
    <definedName name="_D008176">'Form 7-1 2 of 2'!$H$26</definedName>
    <definedName name="_D008177">'Form 7-1 2 of 2'!$E$27</definedName>
    <definedName name="_D008178">'Form 7-1 2 of 2'!$F$27</definedName>
    <definedName name="_D008179">'Form 7-1 2 of 2'!$G$27</definedName>
    <definedName name="_D008180">'Form 7-1 2 of 2'!$H$27</definedName>
    <definedName name="_D008181">'Form 7-1 2 of 2'!$E$28</definedName>
    <definedName name="_D008182">'Form 7-1 2 of 2'!$F$28</definedName>
    <definedName name="_D008183">'Form 7-1 2 of 2'!$G$28</definedName>
    <definedName name="_D008184">'Form 7-1 2 of 2'!$H$28</definedName>
    <definedName name="_D008185">'Form 7-1 2 of 2'!$E$29</definedName>
    <definedName name="_D008186">'Form 7-1 2 of 2'!$F$29</definedName>
    <definedName name="_D008187">'Form 7-1 2 of 2'!$G$29</definedName>
    <definedName name="_D008188">'Form 7-1 2 of 2'!$H$29</definedName>
    <definedName name="_D008193">'Form 7-1 2 of 2'!$E$30</definedName>
    <definedName name="_D008194">'Form 7-1 2 of 2'!$F$30</definedName>
    <definedName name="_D008195">'Form 7-1 2 of 2'!$G$30</definedName>
    <definedName name="_D008196">'Form 7-1 2 of 2'!$H$30</definedName>
    <definedName name="_D008197">'Form 7-1 2 of 2'!$I$16</definedName>
    <definedName name="_D008198">'Form 7-1 2 of 2'!$I$17</definedName>
    <definedName name="_D008199">'Form 7-1 2 of 2'!$I$18</definedName>
    <definedName name="_D008200">'Form 7-1 2 of 2'!$I$19</definedName>
    <definedName name="_D008201">'Form 7-1 2 of 2'!$I$20</definedName>
    <definedName name="_D008202">'Form 7-1 2 of 2'!$I$21</definedName>
    <definedName name="_D008203">'Form 7-1 2 of 2'!$I$22</definedName>
    <definedName name="_D008204">'Form 7-1 2 of 2'!$I$23</definedName>
    <definedName name="_D008205">'Form 7-1 2 of 2'!$I$24</definedName>
    <definedName name="_D008206">'Form 7-1 2 of 2'!$I$25</definedName>
    <definedName name="_D008207">'Form 7-1 2 of 2'!$I$26</definedName>
    <definedName name="_D008208">'Form 7-1 2 of 2'!$I$27</definedName>
    <definedName name="_D008209">'Form 7-1 2 of 2'!$I$28</definedName>
    <definedName name="_D008210">'Form 7-1 2 of 2'!$I$29</definedName>
    <definedName name="_D008212">'Form 7-1 2 of 2'!$I$30</definedName>
    <definedName name="_D008213">'Form 7-1 2 of 2'!$J$16</definedName>
    <definedName name="_D008214">'Form 7-1 2 of 2'!$K$16</definedName>
    <definedName name="_D008215">'Form 7-1 2 of 2'!$J$17</definedName>
    <definedName name="_D008216">'Form 7-1 2 of 2'!$K$17</definedName>
    <definedName name="_D008217">'Form 7-1 2 of 2'!$J$18</definedName>
    <definedName name="_D008218">'Form 7-1 2 of 2'!$K$18</definedName>
    <definedName name="_D008219">'Form 7-1 2 of 2'!$J$19</definedName>
    <definedName name="_D008220">'Form 7-1 2 of 2'!$K$19</definedName>
    <definedName name="_D008221">'Form 7-1 2 of 2'!$J$20</definedName>
    <definedName name="_D008222">'Form 7-1 2 of 2'!$K$20</definedName>
    <definedName name="_D008223">'Form 7-1 2 of 2'!$J$21</definedName>
    <definedName name="_D008224">'Form 7-1 2 of 2'!$K$21</definedName>
    <definedName name="_D008225">'Form 7-1 2 of 2'!$J$22</definedName>
    <definedName name="_D008226">'Form 7-1 2 of 2'!$K$22</definedName>
    <definedName name="_D008227">'Form 7-1 2 of 2'!$J$23</definedName>
    <definedName name="_D008228">'Form 7-1 2 of 2'!$K$23</definedName>
    <definedName name="_D008229">'Form 7-1 2 of 2'!$J$24</definedName>
    <definedName name="_D008230">'Form 7-1 2 of 2'!$K$24</definedName>
    <definedName name="_D008231">'Form 7-1 2 of 2'!$J$25</definedName>
    <definedName name="_D008232">'Form 7-1 2 of 2'!$K$25</definedName>
    <definedName name="_D008233">'Form 7-1 2 of 2'!$J$26</definedName>
    <definedName name="_D008234">'Form 7-1 2 of 2'!$K$26</definedName>
    <definedName name="_D008235">'Form 7-1 2 of 2'!$J$27</definedName>
    <definedName name="_D008236">'Form 7-1 2 of 2'!$K$27</definedName>
    <definedName name="_D008237">'Form 7-1 2 of 2'!$J$28</definedName>
    <definedName name="_D008238">'Form 7-1 2 of 2'!$K$28</definedName>
    <definedName name="_D008239">'Form 7-1 2 of 2'!$J$29</definedName>
    <definedName name="_D008240">'Form 7-1 2 of 2'!$K$29</definedName>
    <definedName name="_D008243">'Form 7-1 2 of 2'!$J$30</definedName>
    <definedName name="_D008244">'Form 7-1 2 of 2'!$K$30</definedName>
    <definedName name="_D008245">'Form 7-1 2 of 2'!$B$42</definedName>
    <definedName name="_D008246">'Form 7-1 2 of 2'!$C$42</definedName>
    <definedName name="_D008247">'Form 7-1 2 of 2'!$B$43</definedName>
    <definedName name="_D008248">'Form 7-1 2 of 2'!$C$43</definedName>
    <definedName name="_D008251">'Form 7-1 2 of 2'!$B$44</definedName>
    <definedName name="_D008252">'Form 7-1 2 of 2'!$C$44</definedName>
    <definedName name="_D008253">'Form 7-1 2 of 2'!$B$45</definedName>
    <definedName name="_D008254">'Form 7-1 2 of 2'!$C$45</definedName>
    <definedName name="_D008255">'Form 7-1 2 of 2'!$B$46</definedName>
    <definedName name="_D008256">'Form 7-1 2 of 2'!$C$46</definedName>
    <definedName name="_D008257">'Form 7-1 2 of 2'!$D$42</definedName>
    <definedName name="_D008258">'Form 7-1 2 of 2'!$D$43</definedName>
    <definedName name="_D008260">'Form 7-1 2 of 2'!$D$44</definedName>
    <definedName name="_D008261">'Form 7-1 2 of 2'!$D$45</definedName>
    <definedName name="_D008262">'Form 7-1 2 of 2'!$D$46</definedName>
    <definedName name="_D008263">'Form 7-1 2 of 2'!$E$42</definedName>
    <definedName name="_D008264">'Form 7-1 2 of 2'!$F$42</definedName>
    <definedName name="_D008265">'Form 7-1 2 of 2'!$G$42</definedName>
    <definedName name="_D008266">'Form 7-1 2 of 2'!$H$42</definedName>
    <definedName name="_D008267">'Form 7-1 2 of 2'!$E$43</definedName>
    <definedName name="_D008268">'Form 7-1 2 of 2'!$F$43</definedName>
    <definedName name="_D008269">'Form 7-1 2 of 2'!$G$43</definedName>
    <definedName name="_D008270">'Form 7-1 2 of 2'!$H$43</definedName>
    <definedName name="_D008275">'Form 7-1 2 of 2'!$E$44</definedName>
    <definedName name="_D008276">'Form 7-1 2 of 2'!$F$44</definedName>
    <definedName name="_D008277">'Form 7-1 2 of 2'!$G$44</definedName>
    <definedName name="_D008278">'Form 7-1 2 of 2'!$H$44</definedName>
    <definedName name="_D008279">'Form 7-1 2 of 2'!$E$45</definedName>
    <definedName name="_D008280">'Form 7-1 2 of 2'!$F$45</definedName>
    <definedName name="_D008281">'Form 7-1 2 of 2'!$G$45</definedName>
    <definedName name="_D008282">'Form 7-1 2 of 2'!$H$45</definedName>
    <definedName name="_D008283">'Form 7-1 2 of 2'!$E$46</definedName>
    <definedName name="_D008284">'Form 7-1 2 of 2'!$F$46</definedName>
    <definedName name="_D008285">'Form 7-1 2 of 2'!$G$46</definedName>
    <definedName name="_D008286">'Form 7-1 2 of 2'!$H$46</definedName>
    <definedName name="_D008287">'Form 7-1 2 of 2'!$I$42</definedName>
    <definedName name="_D008288">'Form 7-1 2 of 2'!$I$43</definedName>
    <definedName name="_D008290">'Form 7-1 2 of 2'!$I$44</definedName>
    <definedName name="_D008291">'Form 7-1 2 of 2'!$I$45</definedName>
    <definedName name="_D008292">'Form 7-1 2 of 2'!$I$46</definedName>
    <definedName name="_D008293">'Form 7-1 2 of 2'!$J$42</definedName>
    <definedName name="_D008294">'Form 7-1 2 of 2'!$K$42</definedName>
    <definedName name="_D008295">'Form 7-1 2 of 2'!$J$43</definedName>
    <definedName name="_D008296">'Form 7-1 2 of 2'!$K$43</definedName>
    <definedName name="_D008299">'Form 7-1 2 of 2'!$J$44</definedName>
    <definedName name="_D008300">'Form 7-1 2 of 2'!$K$44</definedName>
    <definedName name="_D008301">'Form 7-1 2 of 2'!$J$45</definedName>
    <definedName name="_D008302">'Form 7-1 2 of 2'!$K$45</definedName>
    <definedName name="_D008303">'Form 7-1 2 of 2'!$J$46</definedName>
    <definedName name="_D008304">'Form 7-1 2 of 2'!$K$46</definedName>
    <definedName name="_D008305">'Form 7-1 2 of 2'!$J$50</definedName>
    <definedName name="_D008306">'Form 7-1 2 of 2'!$K$50</definedName>
    <definedName name="_D008307">'Form 7-1 2 of 2'!$E$50</definedName>
    <definedName name="_D008308">'Form 7-1 2 of 2'!$F$50</definedName>
    <definedName name="_D008309">'Form 7-1 2 of 2'!$G$50</definedName>
    <definedName name="_D008310">'Form 7-1 2 of 2'!$H$50</definedName>
    <definedName name="_D008314">'Form 15-2'!$E$13</definedName>
    <definedName name="_D008315">'Form 15-2'!$E$14</definedName>
    <definedName name="_D008319">'Form 15-2'!$J$17</definedName>
    <definedName name="_D008320">'Form 15-2'!$J$18</definedName>
    <definedName name="_D008321">'Form 15-2'!$J$19</definedName>
    <definedName name="_D008322">'Form 15-2'!$J$20</definedName>
    <definedName name="_D008323">'Form 15-2'!$J$21</definedName>
    <definedName name="_D008324">'Form 15-2'!$J$22</definedName>
    <definedName name="_D008325">'Form 15-2'!$J$23</definedName>
    <definedName name="_D008326">'Form 15-2'!$J$24</definedName>
    <definedName name="_D008327">'Form 15-2'!$E$20</definedName>
    <definedName name="_D008328">'Form 15-2'!$E$21</definedName>
    <definedName name="_D008329">'Form 15-2'!$E$22</definedName>
    <definedName name="_D008330">'Form 15-2'!$E$23</definedName>
    <definedName name="_D008331">'Form 15-2'!$E$24</definedName>
    <definedName name="_D008332">'Form 15-2'!$K$17</definedName>
    <definedName name="_D008333">'Form 15-2'!$K$18</definedName>
    <definedName name="_D008334">'Form 15-2'!$K$19</definedName>
    <definedName name="_D008335">'Form 15-2'!$K$20</definedName>
    <definedName name="_D008336">'Form 15-2'!$K$21</definedName>
    <definedName name="_D008337">'Form 15-2'!$K$22</definedName>
    <definedName name="_D008338">'Form 15-2'!$K$23</definedName>
    <definedName name="_D008339">'Form 15-2'!$K$24</definedName>
    <definedName name="_D008340">'Form 15-2'!$K$26</definedName>
    <definedName name="_D008341">'Form 15-2'!$K$36</definedName>
    <definedName name="_D008349">'Form 15-2'!$C$42</definedName>
    <definedName name="_D008350">'Form 15-2'!$C$44</definedName>
    <definedName name="_D008351">'Form 15-2'!$C$49</definedName>
    <definedName name="_D008352">'Form 15-2'!$C$53</definedName>
    <definedName name="_D008353">'Form 15-2'!$C$54</definedName>
    <definedName name="_D008354">'Form 15-2'!$C$56</definedName>
    <definedName name="_D008355">'Form 15-2'!$C$58</definedName>
    <definedName name="_D008356">'Form 15-2'!$C$61</definedName>
    <definedName name="_D008357">'Form 15-2'!$F$61</definedName>
    <definedName name="_D008358">'Form 15-2'!$C$62</definedName>
    <definedName name="_D008359">'Form 15-2'!$F$62</definedName>
    <definedName name="_D008360">'Form 15-2'!$C$63</definedName>
    <definedName name="_D008361">'Form 15-2'!$F$63</definedName>
    <definedName name="_D008362">'Form 15-2'!$C$64</definedName>
    <definedName name="_D008363">'Form 15-2'!$F$64</definedName>
    <definedName name="_D008364">'Form 15-2'!$C$65</definedName>
    <definedName name="_D008365">'Form 15-2'!$F$65</definedName>
    <definedName name="_D008366">'Form 15-2'!$C$66</definedName>
    <definedName name="_D008367">'Form 15-2'!$F$66</definedName>
    <definedName name="_D008368">'Form 15-2'!$J$61</definedName>
    <definedName name="_D008369">'Form 15-2'!$J$62</definedName>
    <definedName name="_D008370">'Form 15-2'!$J$63</definedName>
    <definedName name="_D008371">'Form 15-2'!$J$64</definedName>
    <definedName name="_D008372">'Form 15-2'!$J$65</definedName>
    <definedName name="_D008373">'Form 15-2'!$J$66</definedName>
    <definedName name="_D008374">'Form 15-2'!$J$68</definedName>
    <definedName name="_D008378">'Form 15-2'!$B$76</definedName>
    <definedName name="_D008379">'Form 15-2'!$E$76</definedName>
    <definedName name="_D008380">'Form 15-2'!$G$76</definedName>
    <definedName name="_D008381">'Form 15-2'!$I$76</definedName>
    <definedName name="_D008382">'Form 15-2'!$B$77</definedName>
    <definedName name="_D008383">'Form 15-2'!$E$77</definedName>
    <definedName name="_D008384">'Form 15-2'!$G$77</definedName>
    <definedName name="_D008385">'Form 15-2'!$I$77</definedName>
    <definedName name="_D008386">'Form 15-2'!$B$78</definedName>
    <definedName name="_D008387">'Form 15-2'!$E$78</definedName>
    <definedName name="_D008388">'Form 15-2'!$G$78</definedName>
    <definedName name="_D008389">'Form 15-2'!$I$78</definedName>
    <definedName name="_D008390">'Form 15-2'!$B$79</definedName>
    <definedName name="_D008391">'Form 15-2'!$E$79</definedName>
    <definedName name="_D008392">'Form 15-2'!$G$79</definedName>
    <definedName name="_D008393">'Form 15-2'!$I$79</definedName>
    <definedName name="_D008394">'Form 15-2'!$B$80</definedName>
    <definedName name="_D008395">'Form 15-2'!$E$80</definedName>
    <definedName name="_D008396">'Form 15-2'!$G$80</definedName>
    <definedName name="_D008397">'Form 15-2'!$I$80</definedName>
    <definedName name="_D008398">'Form 15-2'!$B$81</definedName>
    <definedName name="_D008399">'Form 15-2'!$E$81</definedName>
    <definedName name="_D008400">'Form 15-2'!$G$81</definedName>
    <definedName name="_D008401">'Form 15-2'!$I$81</definedName>
    <definedName name="_D008402">'Form 15-2'!$B$82</definedName>
    <definedName name="_D008403">'Form 15-2'!$E$82</definedName>
    <definedName name="_D008404">'Form 15-2'!$G$82</definedName>
    <definedName name="_D008405">'Form 15-2'!$I$82</definedName>
    <definedName name="_D008406">'Form 15-2'!$B$83</definedName>
    <definedName name="_D008407">'Form 15-2'!$E$83</definedName>
    <definedName name="_D008408">'Form 15-2'!$G$83</definedName>
    <definedName name="_D008409">'Form 15-2'!$I$83</definedName>
    <definedName name="_D008410">'Form 15-2'!$B$84</definedName>
    <definedName name="_D008411">'Form 15-2'!$E$84</definedName>
    <definedName name="_D008412">'Form 15-2'!$G$84</definedName>
    <definedName name="_D008413">'Form 15-2'!$I$84</definedName>
    <definedName name="_D008414">'Form 15-2'!$J$76</definedName>
    <definedName name="_D008415">'Form 15-2'!$J$77</definedName>
    <definedName name="_D008416">'Form 15-2'!$J$78</definedName>
    <definedName name="_D008417">'Form 15-2'!$J$79</definedName>
    <definedName name="_D008418">'Form 15-2'!$J$80</definedName>
    <definedName name="_D008419">'Form 15-2'!$J$81</definedName>
    <definedName name="_D008420">'Form 15-2'!$J$82</definedName>
    <definedName name="_D008421">'Form 15-2'!$J$83</definedName>
    <definedName name="_D008422">'Form 15-2'!$J$84</definedName>
    <definedName name="_D008423">'Form 15-2'!$K$76</definedName>
    <definedName name="_D008424">'Form 15-2'!$K$77</definedName>
    <definedName name="_D008425">'Form 15-2'!$K$78</definedName>
    <definedName name="_D008426">'Form 15-2'!$K$79</definedName>
    <definedName name="_D008427">'Form 15-2'!$K$80</definedName>
    <definedName name="_D008428">'Form 15-2'!$K$81</definedName>
    <definedName name="_D008429">'Form 15-2'!$K$82</definedName>
    <definedName name="_D008430">'Form 15-2'!$K$83</definedName>
    <definedName name="_D008431">'Form 15-2'!$K$84</definedName>
    <definedName name="_D008435">'Form 15-2'!$K$88</definedName>
    <definedName name="_D008436">'Form 15-2'!$K$90</definedName>
    <definedName name="_D008437">'Form 15-2'!$K$91</definedName>
    <definedName name="_D008438">'Form 15-2'!$K$92</definedName>
    <definedName name="_D008439">'Form 15-2'!$E$90</definedName>
    <definedName name="_D008440">'Form 15-2'!$E$91</definedName>
    <definedName name="_D008441">'Form 15-2'!$E$92</definedName>
    <definedName name="_D008442">'Form 15-2'!$E$94</definedName>
    <definedName name="_D008443">'Form 15-2'!$E$95</definedName>
    <definedName name="_D008444">'Form 15-2'!$E$96</definedName>
    <definedName name="_D008445">'Form 15-2'!$E$97</definedName>
    <definedName name="_D008446">'Form 15-2'!$E$98</definedName>
    <definedName name="_D008447">'Form 15-2'!$E$99</definedName>
    <definedName name="_D008448">'Form 15-2'!$E$100</definedName>
    <definedName name="_D008449">'Form 15-2'!$E$101</definedName>
    <definedName name="_D008450">'Form 15-2'!$E$102</definedName>
    <definedName name="_D008451">'Form 15-2'!$E$103</definedName>
    <definedName name="_D008452">'Form 15-2'!$E$104</definedName>
    <definedName name="_D008453">'Form 15-2'!$E$105</definedName>
    <definedName name="_D008454">'Form 15-2'!$E$106</definedName>
    <definedName name="_D008455">'Form 15-2'!$E$107</definedName>
    <definedName name="_D008456">'Form 15-2'!$E$108</definedName>
    <definedName name="_D008457">'Form 15-2'!$E$109</definedName>
    <definedName name="_D008458">'Form 15-2'!$E$110</definedName>
    <definedName name="_D008459">'Form 15-2'!$E$111</definedName>
    <definedName name="_D008460">'Form 15-2'!$E$112</definedName>
    <definedName name="_D008461">'Form 15-2'!$E$113</definedName>
    <definedName name="_D008462">'Form 15-2'!$E$114</definedName>
    <definedName name="_D008463">'Form 15-2'!$E$115</definedName>
    <definedName name="_D008464">'Form 15-2'!$K$94</definedName>
    <definedName name="_D008465">'Form 15-2'!$K$95</definedName>
    <definedName name="_D008466">'Form 15-2'!$K$96</definedName>
    <definedName name="_D008467">'Form 15-2'!$K$97</definedName>
    <definedName name="_D008468">'Form 15-2'!$K$98</definedName>
    <definedName name="_D008469">'Form 15-2'!$K$99</definedName>
    <definedName name="_D008470">'Form 15-2'!$K$100</definedName>
    <definedName name="_D008471">'Form 15-2'!$K$101</definedName>
    <definedName name="_D008472">'Form 15-2'!$K$102</definedName>
    <definedName name="_D008473">'Form 15-2'!$K$103</definedName>
    <definedName name="_D008474">'Form 15-2'!$K$104</definedName>
    <definedName name="_D008475">'Form 15-2'!$K$105</definedName>
    <definedName name="_D008476">'Form 15-2'!$K$106</definedName>
    <definedName name="_D008477">'Form 15-2'!$K$107</definedName>
    <definedName name="_D008478">'Form 15-2'!$K$108</definedName>
    <definedName name="_D008479">'Form 15-2'!$K$109</definedName>
    <definedName name="_D008480">'Form 15-2'!$K$110</definedName>
    <definedName name="_D008481">'Form 15-2'!$K$111</definedName>
    <definedName name="_D008482">'Form 15-2'!$K$112</definedName>
    <definedName name="_D008483">'Form 15-2'!$K$113</definedName>
    <definedName name="_D008484">'Form 15-2'!$K$114</definedName>
    <definedName name="_D008485">'Form 15-2'!$K$115</definedName>
    <definedName name="_D008490">'Form 15-3'!$E$13</definedName>
    <definedName name="_D008491">'Form 15-3'!$E$14</definedName>
    <definedName name="_D008492">'Form 15-3'!$J$16</definedName>
    <definedName name="_D008493">'Form 15-3'!$J$17</definedName>
    <definedName name="_D008494">'Form 15-3'!$J$18</definedName>
    <definedName name="_D008495">'Form 15-3'!$J$19</definedName>
    <definedName name="_D008496">'Form 15-3'!$J$20</definedName>
    <definedName name="_D008497">'Form 15-3'!$J$21</definedName>
    <definedName name="_D008498">'Form 15-3'!$J$22</definedName>
    <definedName name="_D008499">'Form 15-3'!$J$23</definedName>
    <definedName name="_D008500">'Form 15-3'!$E$19</definedName>
    <definedName name="_D008501">'Form 15-3'!$E$20</definedName>
    <definedName name="_D008502">'Form 15-3'!$E$21</definedName>
    <definedName name="_D008503">'Form 15-3'!$E$22</definedName>
    <definedName name="_D008504">'Form 15-3'!$E$23</definedName>
    <definedName name="_D008505">'Form 15-3'!$K$16</definedName>
    <definedName name="_D008506">'Form 15-3'!$K$17</definedName>
    <definedName name="_D008507">'Form 15-3'!$K$18</definedName>
    <definedName name="_D008508">'Form 15-3'!$K$19</definedName>
    <definedName name="_D008509">'Form 15-3'!$K$20</definedName>
    <definedName name="_D008510">'Form 15-3'!$K$21</definedName>
    <definedName name="_D008511">'Form 15-3'!$K$22</definedName>
    <definedName name="_D008512">'Form 15-3'!$K$23</definedName>
    <definedName name="_D008513">'Form 15-3'!$K$25</definedName>
    <definedName name="_D008514">'Form 15-3'!$K$35</definedName>
    <definedName name="_D008518">'Form 15-3'!$C$41</definedName>
    <definedName name="_D008519">'Form 15-3'!$C$43</definedName>
    <definedName name="_D008520">'Form 15-3'!$C$48</definedName>
    <definedName name="_D008521">'Form 15-3'!$C$52</definedName>
    <definedName name="_D008522">'Form 15-3'!$C$53</definedName>
    <definedName name="_D008523">'Form 15-3'!$C$55</definedName>
    <definedName name="_D008524">'Form 15-3'!$C$57</definedName>
    <definedName name="_D008525">'Form 15-3'!$C$60</definedName>
    <definedName name="_D008526">'Form 15-3'!$F$60</definedName>
    <definedName name="_D008527">'Form 15-3'!$C$61</definedName>
    <definedName name="_D008528">'Form 15-3'!$F$61</definedName>
    <definedName name="_D008529">'Form 15-3'!$C$62</definedName>
    <definedName name="_D008530">'Form 15-3'!$F$62</definedName>
    <definedName name="_D008531">'Form 15-3'!$C$63</definedName>
    <definedName name="_D008532">'Form 15-3'!$F$63</definedName>
    <definedName name="_D008533">'Form 15-3'!$C$64</definedName>
    <definedName name="_D008534">'Form 15-3'!$F$64</definedName>
    <definedName name="_D008535">'Form 15-3'!$C$65</definedName>
    <definedName name="_D008536">'Form 15-3'!$F$65</definedName>
    <definedName name="_D008537">'Form 15-3'!$J$60</definedName>
    <definedName name="_D008538">'Form 15-3'!$J$61</definedName>
    <definedName name="_D008539">'Form 15-3'!$J$62</definedName>
    <definedName name="_D008540">'Form 15-3'!$J$63</definedName>
    <definedName name="_D008541">'Form 15-3'!$J$64</definedName>
    <definedName name="_D008542">'Form 15-3'!$J$65</definedName>
    <definedName name="_D008543">'Form 15-3'!$J$67</definedName>
    <definedName name="_D008547">'Form 15-3'!$B$75</definedName>
    <definedName name="_D008548">'Form 15-3'!$E$75</definedName>
    <definedName name="_D008549">'Form 15-3'!$G$75</definedName>
    <definedName name="_D008550">'Form 15-3'!$I$75</definedName>
    <definedName name="_D008551">'Form 15-3'!$B$76</definedName>
    <definedName name="_D008552">'Form 15-3'!$E$76</definedName>
    <definedName name="_D008553">'Form 15-3'!$G$76</definedName>
    <definedName name="_D008554">'Form 15-3'!$I$76</definedName>
    <definedName name="_D008555">'Form 15-3'!$B$77</definedName>
    <definedName name="_D008556">'Form 15-3'!$E$77</definedName>
    <definedName name="_D008557">'Form 15-3'!$G$77</definedName>
    <definedName name="_D008558">'Form 15-3'!$I$77</definedName>
    <definedName name="_D008559">'Form 15-3'!$B$78</definedName>
    <definedName name="_D008560">'Form 15-3'!$E$78</definedName>
    <definedName name="_D008561">'Form 15-3'!$G$78</definedName>
    <definedName name="_D008562">'Form 15-3'!$I$78</definedName>
    <definedName name="_D008563">'Form 15-3'!$B$79</definedName>
    <definedName name="_D008564">'Form 15-3'!$E$79</definedName>
    <definedName name="_D008565">'Form 15-3'!$G$79</definedName>
    <definedName name="_D008566">'Form 15-3'!$I$79</definedName>
    <definedName name="_D008567">'Form 15-3'!$B$80</definedName>
    <definedName name="_D008568">'Form 15-3'!$E$80</definedName>
    <definedName name="_D008569">'Form 15-3'!$G$80</definedName>
    <definedName name="_D008570">'Form 15-3'!$I$80</definedName>
    <definedName name="_D008571">'Form 15-3'!$B$81</definedName>
    <definedName name="_D008572">'Form 15-3'!$E$81</definedName>
    <definedName name="_D008573">'Form 15-3'!$G$81</definedName>
    <definedName name="_D008574">'Form 15-3'!$I$81</definedName>
    <definedName name="_D008575">'Form 15-3'!$B$82</definedName>
    <definedName name="_D008576">'Form 15-3'!$E$82</definedName>
    <definedName name="_D008577">'Form 15-3'!$G$82</definedName>
    <definedName name="_D008578">'Form 15-3'!$I$82</definedName>
    <definedName name="_D008579">'Form 15-3'!$B$83</definedName>
    <definedName name="_D008580">'Form 15-3'!$E$83</definedName>
    <definedName name="_D008581">'Form 15-3'!$G$83</definedName>
    <definedName name="_D008582">'Form 15-3'!$I$83</definedName>
    <definedName name="_D008583">'Form 15-3'!$J$75</definedName>
    <definedName name="_D008584">'Form 15-3'!$J$76</definedName>
    <definedName name="_D008585">'Form 15-3'!$J$77</definedName>
    <definedName name="_D008586">'Form 15-3'!$J$78</definedName>
    <definedName name="_D008587">'Form 15-3'!$J$79</definedName>
    <definedName name="_D008588">'Form 15-3'!$J$80</definedName>
    <definedName name="_D008589">'Form 15-3'!$J$81</definedName>
    <definedName name="_D008590">'Form 15-3'!$J$82</definedName>
    <definedName name="_D008591">'Form 15-3'!$J$83</definedName>
    <definedName name="_D008592">'Form 15-3'!$K$75</definedName>
    <definedName name="_D008593">'Form 15-3'!$K$76</definedName>
    <definedName name="_D008594">'Form 15-3'!$K$77</definedName>
    <definedName name="_D008595">'Form 15-3'!$K$78</definedName>
    <definedName name="_D008596">'Form 15-3'!$K$79</definedName>
    <definedName name="_D008597">'Form 15-3'!$K$80</definedName>
    <definedName name="_D008598">'Form 15-3'!$K$81</definedName>
    <definedName name="_D008599">'Form 15-3'!$K$82</definedName>
    <definedName name="_D008600">'Form 15-3'!$K$83</definedName>
    <definedName name="_D008604">'Form 15-3'!$K$87</definedName>
    <definedName name="_D008605">'Form 15-3'!$K$89</definedName>
    <definedName name="_D008606">'Form 15-3'!$K$90</definedName>
    <definedName name="_D008607">'Form 15-3'!$K$91</definedName>
    <definedName name="_D008608">'Form 15-3'!$K$93</definedName>
    <definedName name="_D008609">'Form 15-3'!$K$94</definedName>
    <definedName name="_D008610">'Form 15-3'!$K$95</definedName>
    <definedName name="_D008611">'Form 15-3'!$K$96</definedName>
    <definedName name="_D008612">'Form 15-3'!$K$97</definedName>
    <definedName name="_D008613">'Form 15-3'!$K$98</definedName>
    <definedName name="_D008614">'Form 15-3'!$K$99</definedName>
    <definedName name="_D008615">'Form 15-3'!$K$100</definedName>
    <definedName name="_D008616">'Form 15-3'!$K$101</definedName>
    <definedName name="_D008617">'Form 15-3'!$K$102</definedName>
    <definedName name="_D008618">'Form 15-3'!$K$103</definedName>
    <definedName name="_D008619">'Form 15-3'!$K$104</definedName>
    <definedName name="_D008620">'Form 15-3'!$K$105</definedName>
    <definedName name="_D008621">'Form 15-3'!$K$106</definedName>
    <definedName name="_D008622">'Form 15-3'!$K$107</definedName>
    <definedName name="_D008623">'Form 15-3'!$K$108</definedName>
    <definedName name="_D008624">'Form 15-3'!$K$109</definedName>
    <definedName name="_D008625">'Form 15-3'!$K$110</definedName>
    <definedName name="_D008626">'Form 15-3'!$K$111</definedName>
    <definedName name="_D008627">'Form 15-3'!$K$112</definedName>
    <definedName name="_D008628">'Form 15-3'!$K$113</definedName>
    <definedName name="_D008629">'Form 15-3'!$K$114</definedName>
    <definedName name="_D008630">'Form 15-3'!$E$89</definedName>
    <definedName name="_D008631">'Form 15-3'!$E$90</definedName>
    <definedName name="_D008632">'Form 15-3'!$E$91</definedName>
    <definedName name="_D008633">'Form 15-3'!$E$93</definedName>
    <definedName name="_D008634">'Form 15-3'!$E$94</definedName>
    <definedName name="_D008635">'Form 15-3'!$E$95</definedName>
    <definedName name="_D008636">'Form 15-3'!$E$96</definedName>
    <definedName name="_D008637">'Form 15-3'!$E$97</definedName>
    <definedName name="_D008638">'Form 15-3'!$E$98</definedName>
    <definedName name="_D008639">'Form 15-3'!$E$99</definedName>
    <definedName name="_D008640">'Form 15-3'!$E$100</definedName>
    <definedName name="_D008641">'Form 15-3'!$E$101</definedName>
    <definedName name="_D008642">'Form 15-3'!$E$102</definedName>
    <definedName name="_D008643">'Form 15-3'!$E$103</definedName>
    <definedName name="_D008644">'Form 15-3'!$E$104</definedName>
    <definedName name="_D008645">'Form 15-3'!$E$105</definedName>
    <definedName name="_D008646">'Form 15-3'!$E$106</definedName>
    <definedName name="_D008647">'Form 15-3'!$E$107</definedName>
    <definedName name="_D008648">'Form 15-3'!$E$108</definedName>
    <definedName name="_D008649">'Form 15-3'!$E$109</definedName>
    <definedName name="_D008650">'Form 15-3'!$E$110</definedName>
    <definedName name="_D008651">'Form 15-3'!$E$111</definedName>
    <definedName name="_D008652">'Form 15-3'!$E$112</definedName>
    <definedName name="_D008653">'Form 15-3'!$E$113</definedName>
    <definedName name="_D008654">'Form 15-3'!$E$114</definedName>
    <definedName name="_D008655">'Form 15-3'!$K$115</definedName>
    <definedName name="_D008659">'Form 15-4'!$E$13</definedName>
    <definedName name="_D008660">'Form 15-4'!$E$14</definedName>
    <definedName name="_D008661">'Form 15-4'!$E$19</definedName>
    <definedName name="_D008662">'Form 15-4'!$E$20</definedName>
    <definedName name="_D008663">'Form 15-4'!$E$21</definedName>
    <definedName name="_D008664">'Form 15-4'!$E$22</definedName>
    <definedName name="_D008665">'Form 15-4'!$E$23</definedName>
    <definedName name="_D008666">'Form 15-4'!$J$16</definedName>
    <definedName name="_D008667">'Form 15-4'!$J$17</definedName>
    <definedName name="_D008668">'Form 15-4'!$J$18</definedName>
    <definedName name="_D008669">'Form 15-4'!$J$19</definedName>
    <definedName name="_D008670">'Form 15-4'!$J$20</definedName>
    <definedName name="_D008671">'Form 15-4'!$J$21</definedName>
    <definedName name="_D008672">'Form 15-4'!$J$22</definedName>
    <definedName name="_D008673">'Form 15-4'!$J$23</definedName>
    <definedName name="_D008674">'Form 15-4'!$K$16</definedName>
    <definedName name="_D008675">'Form 15-4'!$K$17</definedName>
    <definedName name="_D008676">'Form 15-4'!$K$18</definedName>
    <definedName name="_D008677">'Form 15-4'!$K$19</definedName>
    <definedName name="_D008678">'Form 15-4'!$K$20</definedName>
    <definedName name="_D008679">'Form 15-4'!$K$21</definedName>
    <definedName name="_D008680">'Form 15-4'!$K$22</definedName>
    <definedName name="_D008681">'Form 15-4'!$K$23</definedName>
    <definedName name="_D008682">'Form 15-4'!$K$25</definedName>
    <definedName name="_D008683">'Form 15-4'!$K$35</definedName>
    <definedName name="_D008687">'Form 15-4'!$C$41</definedName>
    <definedName name="_D008688">'Form 15-4'!$C$43</definedName>
    <definedName name="_D008689">'Form 15-4'!$C$48</definedName>
    <definedName name="_D008690">'Form 15-4'!$C$52</definedName>
    <definedName name="_D008691">'Form 15-4'!$C$53</definedName>
    <definedName name="_D008692">'Form 15-4'!$C$55</definedName>
    <definedName name="_D008693">'Form 15-4'!$C$57</definedName>
    <definedName name="_D008694">'Form 15-4'!$C$60</definedName>
    <definedName name="_D008695">'Form 15-4'!$C$61</definedName>
    <definedName name="_D008696">'Form 15-4'!$C$62</definedName>
    <definedName name="_D008697">'Form 15-4'!$C$63</definedName>
    <definedName name="_D008698">'Form 15-4'!$C$64</definedName>
    <definedName name="_D008699">'Form 15-4'!$C$65</definedName>
    <definedName name="_D008700">'Form 15-4'!$F$60</definedName>
    <definedName name="_D008701">'Form 15-4'!$F$61</definedName>
    <definedName name="_D008702">'Form 15-4'!$F$62</definedName>
    <definedName name="_D008703">'Form 15-4'!$F$63</definedName>
    <definedName name="_D008704">'Form 15-4'!$F$64</definedName>
    <definedName name="_D008705">'Form 15-4'!$F$65</definedName>
    <definedName name="_D008706">'Form 15-4'!$J$60</definedName>
    <definedName name="_D008707">'Form 15-4'!$J$61</definedName>
    <definedName name="_D008708">'Form 15-4'!$J$62</definedName>
    <definedName name="_D008709">'Form 15-4'!$J$63</definedName>
    <definedName name="_D008710">'Form 15-4'!$J$64</definedName>
    <definedName name="_D008711">'Form 15-4'!$J$65</definedName>
    <definedName name="_D008712">'Form 15-4'!$J$67</definedName>
    <definedName name="_D008716">'Form 15-4'!$B$75</definedName>
    <definedName name="_D008717">'Form 15-4'!$E$75</definedName>
    <definedName name="_D008718">'Form 15-4'!$G$75</definedName>
    <definedName name="_D008719">'Form 15-4'!$I$75</definedName>
    <definedName name="_D008720">'Form 15-4'!$B$76</definedName>
    <definedName name="_D008721">'Form 15-4'!$E$76</definedName>
    <definedName name="_D008722">'Form 15-4'!$G$76</definedName>
    <definedName name="_D008723">'Form 15-4'!$I$76</definedName>
    <definedName name="_D008724">'Form 15-4'!$B$77</definedName>
    <definedName name="_D008725">'Form 15-4'!$E$77</definedName>
    <definedName name="_D008726">'Form 15-4'!$G$77</definedName>
    <definedName name="_D008727">'Form 15-4'!$I$77</definedName>
    <definedName name="_D008728">'Form 15-4'!$B$78</definedName>
    <definedName name="_D008729">'Form 15-4'!$E$78</definedName>
    <definedName name="_D008730">'Form 15-4'!$G$78</definedName>
    <definedName name="_D008731">'Form 15-4'!$I$78</definedName>
    <definedName name="_D008732">'Form 15-4'!$B$79</definedName>
    <definedName name="_D008733">'Form 15-4'!$E$79</definedName>
    <definedName name="_D008734">'Form 15-4'!$G$79</definedName>
    <definedName name="_D008735">'Form 15-4'!$I$79</definedName>
    <definedName name="_D008736">'Form 15-4'!$B$80</definedName>
    <definedName name="_D008737">'Form 15-4'!$E$80</definedName>
    <definedName name="_D008738">'Form 15-4'!$G$80</definedName>
    <definedName name="_D008739">'Form 15-4'!$I$80</definedName>
    <definedName name="_D008740">'Form 15-4'!$B$81</definedName>
    <definedName name="_D008741">'Form 15-4'!$E$81</definedName>
    <definedName name="_D008742">'Form 15-4'!$G$81</definedName>
    <definedName name="_D008743">'Form 15-4'!$I$81</definedName>
    <definedName name="_D008744">'Form 15-4'!$B$82</definedName>
    <definedName name="_D008745">'Form 15-4'!$E$82</definedName>
    <definedName name="_D008746">'Form 15-4'!$G$82</definedName>
    <definedName name="_D008747">'Form 15-4'!$I$82</definedName>
    <definedName name="_D008748">'Form 15-4'!$B$83</definedName>
    <definedName name="_D008749">'Form 15-4'!$E$83</definedName>
    <definedName name="_D008750">'Form 15-4'!$G$83</definedName>
    <definedName name="_D008751">'Form 15-4'!$I$83</definedName>
    <definedName name="_D008752">'Form 15-4'!$J$75</definedName>
    <definedName name="_D008753">'Form 15-4'!$K$75</definedName>
    <definedName name="_D008754">'Form 15-4'!$J$76</definedName>
    <definedName name="_D008755">'Form 15-4'!$K$76</definedName>
    <definedName name="_D008756">'Form 15-4'!$J$77</definedName>
    <definedName name="_D008757">'Form 15-4'!$K$77</definedName>
    <definedName name="_D008758">'Form 15-4'!$J$78</definedName>
    <definedName name="_D008759">'Form 15-4'!$K$78</definedName>
    <definedName name="_D008760">'Form 15-4'!$J$79</definedName>
    <definedName name="_D008761">'Form 15-4'!$K$79</definedName>
    <definedName name="_D008762">'Form 15-4'!$J$80</definedName>
    <definedName name="_D008763">'Form 15-4'!$K$80</definedName>
    <definedName name="_D008764">'Form 15-4'!$J$81</definedName>
    <definedName name="_D008765">'Form 15-4'!$K$81</definedName>
    <definedName name="_D008766">'Form 15-4'!$J$82</definedName>
    <definedName name="_D008767">'Form 15-4'!$K$82</definedName>
    <definedName name="_D008768">'Form 15-4'!$J$83</definedName>
    <definedName name="_D008769">'Form 15-4'!$K$83</definedName>
    <definedName name="_D008773">'Form 15-4'!$E$89</definedName>
    <definedName name="_D008774">'Form 15-4'!$E$90</definedName>
    <definedName name="_D008775">'Form 15-4'!$E$91</definedName>
    <definedName name="_D008776">'Form 15-4'!$E$93</definedName>
    <definedName name="_D008777">'Form 15-4'!$E$94</definedName>
    <definedName name="_D008778">'Form 15-4'!$E$95</definedName>
    <definedName name="_D008779">'Form 15-4'!$E$96</definedName>
    <definedName name="_D008780">'Form 15-4'!$E$97</definedName>
    <definedName name="_D008781">'Form 15-4'!$E$98</definedName>
    <definedName name="_D008782">'Form 15-4'!$E$99</definedName>
    <definedName name="_D008783">'Form 15-4'!$E$100</definedName>
    <definedName name="_D008784">'Form 15-4'!$E$101</definedName>
    <definedName name="_D008785">'Form 15-4'!$E$102</definedName>
    <definedName name="_D008786">'Form 15-4'!$E$103</definedName>
    <definedName name="_D008787">'Form 15-4'!$E$104</definedName>
    <definedName name="_D008788">'Form 15-4'!$E$105</definedName>
    <definedName name="_D008789">'Form 15-4'!$E$106</definedName>
    <definedName name="_D008790">'Form 15-4'!$E$107</definedName>
    <definedName name="_D008791">'Form 15-4'!$E$108</definedName>
    <definedName name="_D008792">'Form 15-4'!$E$109</definedName>
    <definedName name="_D008793">'Form 15-4'!$E$110</definedName>
    <definedName name="_D008794">'Form 15-4'!$E$111</definedName>
    <definedName name="_D008795">'Form 15-4'!$E$112</definedName>
    <definedName name="_D008796">'Form 15-4'!$E$113</definedName>
    <definedName name="_D008797">'Form 15-4'!$E$114</definedName>
    <definedName name="_D008798">'Form 15-4'!$K$87</definedName>
    <definedName name="_D008799">'Form 15-4'!$K$89</definedName>
    <definedName name="_D008800">'Form 15-4'!$K$90</definedName>
    <definedName name="_D008801">'Form 15-4'!$K$91</definedName>
    <definedName name="_D008802">'Form 15-4'!$K$93</definedName>
    <definedName name="_D008803">'Form 15-4'!$K$94</definedName>
    <definedName name="_D008804">'Form 15-4'!$K$95</definedName>
    <definedName name="_D008805">'Form 15-4'!$K$96</definedName>
    <definedName name="_D008806">'Form 15-4'!$K$97</definedName>
    <definedName name="_D008807">'Form 15-4'!$K$98</definedName>
    <definedName name="_D008808">'Form 15-4'!$K$99</definedName>
    <definedName name="_D008809">'Form 15-4'!$K$100</definedName>
    <definedName name="_D008810">'Form 15-4'!$K$101</definedName>
    <definedName name="_D008811">'Form 15-4'!$K$102</definedName>
    <definedName name="_D008812">'Form 15-4'!$K$103</definedName>
    <definedName name="_D008813">'Form 15-4'!$K$104</definedName>
    <definedName name="_D008814">'Form 15-4'!$K$105</definedName>
    <definedName name="_D008815">'Form 15-4'!$K$106</definedName>
    <definedName name="_D008816">'Form 15-4'!$K$107</definedName>
    <definedName name="_D008817">'Form 15-4'!$K$108</definedName>
    <definedName name="_D008818">'Form 15-4'!$K$109</definedName>
    <definedName name="_D008819">'Form 15-4'!$K$110</definedName>
    <definedName name="_D008820">'Form 15-4'!$K$111</definedName>
    <definedName name="_D008821">'Form 15-4'!$K$112</definedName>
    <definedName name="_D008822">'Form 15-4'!$K$113</definedName>
    <definedName name="_D008823">'Form 15-4'!$K$114</definedName>
    <definedName name="_D008824">'Form 15-4'!$K$115</definedName>
    <definedName name="_D008828">'Form 15-5'!$E$13</definedName>
    <definedName name="_D008829">'Form 15-5'!$E$14</definedName>
    <definedName name="_D008830">'Form 15-5'!$E$19</definedName>
    <definedName name="_D008831">'Form 15-5'!$E$20</definedName>
    <definedName name="_D008832">'Form 15-5'!$E$21</definedName>
    <definedName name="_D008833">'Form 15-5'!$E$22</definedName>
    <definedName name="_D008834">'Form 15-5'!$E$23</definedName>
    <definedName name="_D008835">'Form 15-5'!$J$16</definedName>
    <definedName name="_D008836">'Form 15-5'!$J$17</definedName>
    <definedName name="_D008837">'Form 15-5'!$J$18</definedName>
    <definedName name="_D008838">'Form 15-5'!$J$19</definedName>
    <definedName name="_D008839">'Form 15-5'!$J$20</definedName>
    <definedName name="_D008840">'Form 15-5'!$J$21</definedName>
    <definedName name="_D008841">'Form 15-5'!$J$22</definedName>
    <definedName name="_D008842">'Form 15-5'!$J$23</definedName>
    <definedName name="_D008843">'Form 15-5'!$K$16</definedName>
    <definedName name="_D008844">'Form 15-5'!$K$17</definedName>
    <definedName name="_D008845">'Form 15-5'!$K$18</definedName>
    <definedName name="_D008846">'Form 15-5'!$K$19</definedName>
    <definedName name="_D008847">'Form 15-5'!$K$20</definedName>
    <definedName name="_D008848">'Form 15-5'!$K$21</definedName>
    <definedName name="_D008849">'Form 15-5'!$K$22</definedName>
    <definedName name="_D008850">'Form 15-5'!$K$23</definedName>
    <definedName name="_D008851">'Form 15-5'!$K$25</definedName>
    <definedName name="_D008852">'Form 15-5'!$K$35</definedName>
    <definedName name="_D008856">'Form 15-5'!$C$41</definedName>
    <definedName name="_D008857">'Form 15-5'!$C$43</definedName>
    <definedName name="_D008858">'Form 15-5'!$C$48</definedName>
    <definedName name="_D008859">'Form 15-5'!$C$52</definedName>
    <definedName name="_D008860">'Form 15-5'!$C$53</definedName>
    <definedName name="_D008861">'Form 15-5'!$C$55</definedName>
    <definedName name="_D008862">'Form 15-5'!$C$57</definedName>
    <definedName name="_D008863">'Form 15-5'!$C$60</definedName>
    <definedName name="_D008864">'Form 15-5'!$F$60</definedName>
    <definedName name="_D008865">'Form 15-5'!$C$61</definedName>
    <definedName name="_D008866">'Form 15-5'!$F$61</definedName>
    <definedName name="_D008867">'Form 15-5'!$C$62</definedName>
    <definedName name="_D008868">'Form 15-5'!$F$62</definedName>
    <definedName name="_D008869">'Form 15-5'!$C$63</definedName>
    <definedName name="_D008870">'Form 15-5'!$F$63</definedName>
    <definedName name="_D008871">'Form 15-5'!$C$64</definedName>
    <definedName name="_D008872">'Form 15-5'!$F$64</definedName>
    <definedName name="_D008873">'Form 15-5'!$C$65</definedName>
    <definedName name="_D008874">'Form 15-5'!$F$65</definedName>
    <definedName name="_D008875">'Form 15-5'!$J$60</definedName>
    <definedName name="_D008876">'Form 15-5'!$J$61</definedName>
    <definedName name="_D008877">'Form 15-5'!$J$62</definedName>
    <definedName name="_D008878">'Form 15-5'!$J$63</definedName>
    <definedName name="_D008879">'Form 15-5'!$J$64</definedName>
    <definedName name="_D008880">'Form 15-5'!$J$65</definedName>
    <definedName name="_D008881">'Form 15-5'!$J$67</definedName>
    <definedName name="_D008885">'Form 15-5'!$B$75</definedName>
    <definedName name="_D008886">'Form 15-5'!$E$75</definedName>
    <definedName name="_D008887">'Form 15-5'!$G$75</definedName>
    <definedName name="_D008888">'Form 15-5'!$I$75</definedName>
    <definedName name="_D008889">'Form 15-5'!$B$76</definedName>
    <definedName name="_D008890">'Form 15-5'!$E$76</definedName>
    <definedName name="_D008891">'Form 15-5'!$G$76</definedName>
    <definedName name="_D008892">'Form 15-5'!$I$76</definedName>
    <definedName name="_D008893">'Form 15-5'!$B$77</definedName>
    <definedName name="_D008894">'Form 15-5'!$E$77</definedName>
    <definedName name="_D008895">'Form 15-5'!$G$77</definedName>
    <definedName name="_D008896">'Form 15-5'!$I$77</definedName>
    <definedName name="_D008897">'Form 15-5'!$B$78</definedName>
    <definedName name="_D008898">'Form 15-5'!$E$78</definedName>
    <definedName name="_D008899">'Form 15-5'!$G$78</definedName>
    <definedName name="_D008900">'Form 15-5'!$I$78</definedName>
    <definedName name="_D008901">'Form 15-5'!$B$79</definedName>
    <definedName name="_D008902">'Form 15-5'!$E$79</definedName>
    <definedName name="_D008903">'Form 15-5'!$G$79</definedName>
    <definedName name="_D008904">'Form 15-5'!$I$79</definedName>
    <definedName name="_D008905">'Form 15-5'!$B$80</definedName>
    <definedName name="_D008906">'Form 15-5'!$E$80</definedName>
    <definedName name="_D008907">'Form 15-5'!$G$80</definedName>
    <definedName name="_D008908">'Form 15-5'!$I$80</definedName>
    <definedName name="_D008909">'Form 15-5'!$B$81</definedName>
    <definedName name="_D008910">'Form 15-5'!$E$81</definedName>
    <definedName name="_D008911">'Form 15-5'!$G$81</definedName>
    <definedName name="_D008912">'Form 15-5'!$I$81</definedName>
    <definedName name="_D008913">'Form 15-5'!$B$82</definedName>
    <definedName name="_D008914">'Form 15-5'!$E$82</definedName>
    <definedName name="_D008915">'Form 15-5'!$G$82</definedName>
    <definedName name="_D008916">'Form 15-5'!$I$82</definedName>
    <definedName name="_D008917">'Form 15-5'!$B$83</definedName>
    <definedName name="_D008918">'Form 15-5'!$E$83</definedName>
    <definedName name="_D008919">'Form 15-5'!$G$83</definedName>
    <definedName name="_D008920">'Form 15-5'!$I$83</definedName>
    <definedName name="_D008921">'Form 15-5'!$J$75</definedName>
    <definedName name="_D008922">'Form 15-5'!$K$75</definedName>
    <definedName name="_D008923">'Form 15-5'!$J$76</definedName>
    <definedName name="_D008924">'Form 15-5'!$K$76</definedName>
    <definedName name="_D008925">'Form 15-5'!$J$77</definedName>
    <definedName name="_D008926">'Form 15-5'!$K$77</definedName>
    <definedName name="_D008927">'Form 15-5'!$J$78</definedName>
    <definedName name="_D008928">'Form 15-5'!$K$78</definedName>
    <definedName name="_D008929">'Form 15-5'!$J$79</definedName>
    <definedName name="_D008930">'Form 15-5'!$K$79</definedName>
    <definedName name="_D008931">'Form 15-5'!$J$80</definedName>
    <definedName name="_D008932">'Form 15-5'!$K$80</definedName>
    <definedName name="_D008933">'Form 15-5'!$J$81</definedName>
    <definedName name="_D008934">'Form 15-5'!$K$81</definedName>
    <definedName name="_D008935">'Form 15-5'!$J$82</definedName>
    <definedName name="_D008936">'Form 15-5'!$K$82</definedName>
    <definedName name="_D008937">'Form 15-5'!$J$83</definedName>
    <definedName name="_D008938">'Form 15-5'!$K$83</definedName>
    <definedName name="_D008942">'Form 15-5'!$K$87</definedName>
    <definedName name="_D008943">'Form 15-5'!$K$89</definedName>
    <definedName name="_D008944">'Form 15-5'!$K$90</definedName>
    <definedName name="_D008945">'Form 15-5'!$K$91</definedName>
    <definedName name="_D008946">'Form 15-5'!$E$89</definedName>
    <definedName name="_D008947">'Form 15-5'!$E$90</definedName>
    <definedName name="_D008948">'Form 15-5'!$E$91</definedName>
    <definedName name="_D008949">'Form 15-5'!$E$93</definedName>
    <definedName name="_D008950">'Form 15-5'!$E$94</definedName>
    <definedName name="_D008951">'Form 15-5'!$E$95</definedName>
    <definedName name="_D008952">'Form 15-5'!$E$96</definedName>
    <definedName name="_D008953">'Form 15-5'!$E$97</definedName>
    <definedName name="_D008954">'Form 15-5'!$E$98</definedName>
    <definedName name="_D008955">'Form 15-5'!$E$99</definedName>
    <definedName name="_D008956">'Form 15-5'!$E$100</definedName>
    <definedName name="_D008957">'Form 15-5'!$E$101</definedName>
    <definedName name="_D008958">'Form 15-5'!$E$102</definedName>
    <definedName name="_D008959">'Form 15-5'!$E$103</definedName>
    <definedName name="_D008960">'Form 15-5'!$E$104</definedName>
    <definedName name="_D008961">'Form 15-5'!$E$105</definedName>
    <definedName name="_D008962">'Form 15-5'!$E$106</definedName>
    <definedName name="_D008963">'Form 15-5'!$E$107</definedName>
    <definedName name="_D008964">'Form 15-5'!$E$108</definedName>
    <definedName name="_D008965">'Form 15-5'!$E$109</definedName>
    <definedName name="_D008966">'Form 15-5'!$E$110</definedName>
    <definedName name="_D008967">'Form 15-5'!$E$111</definedName>
    <definedName name="_D008968">'Form 15-5'!$E$112</definedName>
    <definedName name="_D008969">'Form 15-5'!$E$113</definedName>
    <definedName name="_D008970">'Form 15-5'!$E$114</definedName>
    <definedName name="_D008971">'Form 15-5'!$K$93</definedName>
    <definedName name="_D008972">'Form 15-5'!$K$94</definedName>
    <definedName name="_D008973">'Form 15-5'!$K$95</definedName>
    <definedName name="_D008974">'Form 15-5'!$K$96</definedName>
    <definedName name="_D008975">'Form 15-5'!$K$97</definedName>
    <definedName name="_D008976">'Form 15-5'!$K$98</definedName>
    <definedName name="_D008977">'Form 15-5'!$K$99</definedName>
    <definedName name="_D008978">'Form 15-5'!$K$100</definedName>
    <definedName name="_D008979">'Form 15-5'!$K$101</definedName>
    <definedName name="_D008980">'Form 15-5'!$K$102</definedName>
    <definedName name="_D008981">'Form 15-5'!$K$103</definedName>
    <definedName name="_D008982">'Form 15-5'!$K$104</definedName>
    <definedName name="_D008983">'Form 15-5'!$K$105</definedName>
    <definedName name="_D008984">'Form 15-5'!$K$106</definedName>
    <definedName name="_D008985">'Form 15-5'!$K$107</definedName>
    <definedName name="_D008986">'Form 15-5'!$K$108</definedName>
    <definedName name="_D008987">'Form 15-5'!$K$109</definedName>
    <definedName name="_D008988">'Form 15-5'!$K$110</definedName>
    <definedName name="_D008989">'Form 15-5'!$K$111</definedName>
    <definedName name="_D008990">'Form 15-5'!$K$112</definedName>
    <definedName name="_D008991">'Form 15-5'!$K$113</definedName>
    <definedName name="_D008992">'Form 15-5'!$K$114</definedName>
    <definedName name="_D008993">'Form 15-5'!$K$115</definedName>
    <definedName name="_D008997">'Form 15-6'!$E$13</definedName>
    <definedName name="_D008998">'Form 15-6'!$E$14</definedName>
    <definedName name="_D008999">'Form 15-6'!$E$19</definedName>
    <definedName name="_D009000">'Form 15-6'!$E$20</definedName>
    <definedName name="_D009001">'Form 15-6'!$E$21</definedName>
    <definedName name="_D009002">'Form 15-6'!$E$22</definedName>
    <definedName name="_D009003">'Form 15-6'!$E$23</definedName>
    <definedName name="_D009004">'Form 15-6'!$J$16</definedName>
    <definedName name="_D009005">'Form 15-6'!$J$17</definedName>
    <definedName name="_D009006">'Form 15-6'!$J$18</definedName>
    <definedName name="_D009007">'Form 15-6'!$J$19</definedName>
    <definedName name="_D009008">'Form 15-6'!$J$20</definedName>
    <definedName name="_D009009">'Form 15-6'!$J$21</definedName>
    <definedName name="_D009010">'Form 15-6'!$J$22</definedName>
    <definedName name="_D009011">'Form 15-6'!$J$23</definedName>
    <definedName name="_D009012">'Form 15-6'!$K$16</definedName>
    <definedName name="_D009013">'Form 15-6'!$K$17</definedName>
    <definedName name="_D009014">'Form 15-6'!$K$18</definedName>
    <definedName name="_D009015">'Form 15-6'!$K$19</definedName>
    <definedName name="_D009016">'Form 15-6'!$K$20</definedName>
    <definedName name="_D009017">'Form 15-6'!$K$21</definedName>
    <definedName name="_D009018">'Form 15-6'!$K$22</definedName>
    <definedName name="_D009019">'Form 15-6'!$K$23</definedName>
    <definedName name="_D009020">'Form 15-6'!$K$25</definedName>
    <definedName name="_D009021">'Form 15-6'!$K$35</definedName>
    <definedName name="_D009025">'Form 15-6'!$C$41</definedName>
    <definedName name="_D009026">'Form 15-6'!$C$43</definedName>
    <definedName name="_D009027">'Form 15-6'!$C$48</definedName>
    <definedName name="_D009028">'Form 15-6'!$C$52</definedName>
    <definedName name="_D009029">'Form 15-6'!$C$53</definedName>
    <definedName name="_D009030">'Form 15-6'!$C$55</definedName>
    <definedName name="_D009031">'Form 15-6'!$C$57</definedName>
    <definedName name="_D009032">'Form 15-6'!$C$60</definedName>
    <definedName name="_D009033">'Form 15-6'!$F$60</definedName>
    <definedName name="_D009034">'Form 15-6'!$C$61</definedName>
    <definedName name="_D009035">'Form 15-6'!$F$61</definedName>
    <definedName name="_D009036">'Form 15-6'!$C$62</definedName>
    <definedName name="_D009037">'Form 15-6'!$F$62</definedName>
    <definedName name="_D009038">'Form 15-6'!$C$63</definedName>
    <definedName name="_D009039">'Form 15-6'!$F$63</definedName>
    <definedName name="_D009040">'Form 15-6'!$C$64</definedName>
    <definedName name="_D009041">'Form 15-6'!$F$64</definedName>
    <definedName name="_D009042">'Form 15-6'!$C$65</definedName>
    <definedName name="_D009043">'Form 15-6'!$F$65</definedName>
    <definedName name="_D009044">'Form 15-6'!$J$60</definedName>
    <definedName name="_D009045">'Form 15-6'!$J$61</definedName>
    <definedName name="_D009046">'Form 15-6'!$J$62</definedName>
    <definedName name="_D009047">'Form 15-6'!$J$63</definedName>
    <definedName name="_D009048">'Form 15-6'!$J$64</definedName>
    <definedName name="_D009049">'Form 15-6'!$J$65</definedName>
    <definedName name="_D009050">'Form 15-6'!$J$67</definedName>
    <definedName name="_D009054">'Form 15-6'!$B$75</definedName>
    <definedName name="_D009055">'Form 15-6'!$E$75</definedName>
    <definedName name="_D009056">'Form 15-6'!$G$75</definedName>
    <definedName name="_D009057">'Form 15-6'!$I$75</definedName>
    <definedName name="_D009058">'Form 15-6'!$B$76</definedName>
    <definedName name="_D009059">'Form 15-6'!$E$76</definedName>
    <definedName name="_D009060">'Form 15-6'!$G$76</definedName>
    <definedName name="_D009061">'Form 15-6'!$I$76</definedName>
    <definedName name="_D009062">'Form 15-6'!$B$77</definedName>
    <definedName name="_D009063">'Form 15-6'!$E$77</definedName>
    <definedName name="_D009064">'Form 15-6'!$G$77</definedName>
    <definedName name="_D009065">'Form 15-6'!$I$77</definedName>
    <definedName name="_D009066">'Form 15-6'!$B$78</definedName>
    <definedName name="_D009067">'Form 15-6'!$E$78</definedName>
    <definedName name="_D009068">'Form 15-6'!$G$78</definedName>
    <definedName name="_D009069">'Form 15-6'!$I$78</definedName>
    <definedName name="_D009070">'Form 15-6'!$B$79</definedName>
    <definedName name="_D009071">'Form 15-6'!$E$79</definedName>
    <definedName name="_D009072">'Form 15-6'!$G$79</definedName>
    <definedName name="_D009073">'Form 15-6'!$I$79</definedName>
    <definedName name="_D009074">'Form 15-6'!$B$80</definedName>
    <definedName name="_D009075">'Form 15-6'!$E$80</definedName>
    <definedName name="_D009076">'Form 15-6'!$G$80</definedName>
    <definedName name="_D009077">'Form 15-6'!$I$80</definedName>
    <definedName name="_D009078">'Form 15-6'!$B$81</definedName>
    <definedName name="_D009079">'Form 15-6'!$E$81</definedName>
    <definedName name="_D009080">'Form 15-6'!$G$81</definedName>
    <definedName name="_D009081">'Form 15-6'!$I$81</definedName>
    <definedName name="_D009082">'Form 15-6'!$B$82</definedName>
    <definedName name="_D009083">'Form 15-6'!$E$82</definedName>
    <definedName name="_D009084">'Form 15-6'!$G$82</definedName>
    <definedName name="_D009085">'Form 15-6'!$I$82</definedName>
    <definedName name="_D009086">'Form 15-6'!$B$83</definedName>
    <definedName name="_D009087">'Form 15-6'!$E$83</definedName>
    <definedName name="_D009088">'Form 15-6'!$G$83</definedName>
    <definedName name="_D009089">'Form 15-6'!$I$83</definedName>
    <definedName name="_D009090">'Form 15-6'!$J$75</definedName>
    <definedName name="_D009091">'Form 15-6'!$K$75</definedName>
    <definedName name="_D009092">'Form 15-6'!$J$76</definedName>
    <definedName name="_D009093">'Form 15-6'!$K$76</definedName>
    <definedName name="_D009094">'Form 15-6'!$J$77</definedName>
    <definedName name="_D009095">'Form 15-6'!$K$77</definedName>
    <definedName name="_D009096">'Form 15-6'!$J$78</definedName>
    <definedName name="_D009097">'Form 15-6'!$K$78</definedName>
    <definedName name="_D009098">'Form 15-6'!$J$79</definedName>
    <definedName name="_D009099">'Form 15-6'!$K$79</definedName>
    <definedName name="_D009100">'Form 15-6'!$J$80</definedName>
    <definedName name="_D009101">'Form 15-6'!$K$80</definedName>
    <definedName name="_D009102">'Form 15-6'!$J$81</definedName>
    <definedName name="_D009103">'Form 15-6'!$K$81</definedName>
    <definedName name="_D009104">'Form 15-6'!$J$82</definedName>
    <definedName name="_D009105">'Form 15-6'!$K$82</definedName>
    <definedName name="_D009106">'Form 15-6'!$J$83</definedName>
    <definedName name="_D009107">'Form 15-6'!$K$83</definedName>
    <definedName name="_D009111">'Form 15-6'!$K$87</definedName>
    <definedName name="_D009112">'Form 15-6'!$E$89</definedName>
    <definedName name="_D009113">'Form 15-6'!$E$90</definedName>
    <definedName name="_D009114">'Form 15-6'!$E$91</definedName>
    <definedName name="_D009115">'Form 15-6'!$E$93</definedName>
    <definedName name="_D009116">'Form 15-6'!$E$94</definedName>
    <definedName name="_D009117">'Form 15-6'!$E$95</definedName>
    <definedName name="_D009118">'Form 15-6'!$E$96</definedName>
    <definedName name="_D009119">'Form 15-6'!$E$97</definedName>
    <definedName name="_D009120">'Form 15-6'!$E$98</definedName>
    <definedName name="_D009121">'Form 15-6'!$E$99</definedName>
    <definedName name="_D009122">'Form 15-6'!$E$100</definedName>
    <definedName name="_D009123">'Form 15-6'!$E$101</definedName>
    <definedName name="_D009124">'Form 15-6'!$E$102</definedName>
    <definedName name="_D009125">'Form 15-6'!$E$103</definedName>
    <definedName name="_D009126">'Form 15-6'!$E$104</definedName>
    <definedName name="_D009127">'Form 15-6'!$E$105</definedName>
    <definedName name="_D009128">'Form 15-6'!$E$106</definedName>
    <definedName name="_D009129">'Form 15-6'!$E$107</definedName>
    <definedName name="_D009130">'Form 15-6'!$E$108</definedName>
    <definedName name="_D009131">'Form 15-6'!$E$109</definedName>
    <definedName name="_D009132">'Form 15-6'!$E$110</definedName>
    <definedName name="_D009133">'Form 15-6'!$E$111</definedName>
    <definedName name="_D009134">'Form 15-6'!$E$112</definedName>
    <definedName name="_D009135">'Form 15-6'!$E$113</definedName>
    <definedName name="_D009136">'Form 15-6'!$E$114</definedName>
    <definedName name="_D009137">'Form 15-6'!$K$89</definedName>
    <definedName name="_D009138">'Form 15-6'!$K$90</definedName>
    <definedName name="_D009139">'Form 15-6'!$K$91</definedName>
    <definedName name="_D009140">'Form 15-6'!$K$93</definedName>
    <definedName name="_D009141">'Form 15-6'!$K$94</definedName>
    <definedName name="_D009142">'Form 15-6'!$K$95</definedName>
    <definedName name="_D009143">'Form 15-6'!$K$96</definedName>
    <definedName name="_D009144">'Form 15-6'!$K$97</definedName>
    <definedName name="_D009145">'Form 15-6'!$K$98</definedName>
    <definedName name="_D009146">'Form 15-6'!$K$99</definedName>
    <definedName name="_D009147">'Form 15-6'!$K$100</definedName>
    <definedName name="_D009148">'Form 15-6'!$K$101</definedName>
    <definedName name="_D009149">'Form 15-6'!$K$102</definedName>
    <definedName name="_D009150">'Form 15-6'!$K$103</definedName>
    <definedName name="_D009151">'Form 15-6'!$K$104</definedName>
    <definedName name="_D009152">'Form 15-6'!$K$105</definedName>
    <definedName name="_D009153">'Form 15-6'!$K$106</definedName>
    <definedName name="_D009154">'Form 15-6'!$K$107</definedName>
    <definedName name="_D009155">'Form 15-6'!$K$108</definedName>
    <definedName name="_D009156">'Form 15-6'!$K$109</definedName>
    <definedName name="_D009157">'Form 15-6'!$K$110</definedName>
    <definedName name="_D009158">'Form 15-6'!$K$111</definedName>
    <definedName name="_D009159">'Form 15-6'!$K$112</definedName>
    <definedName name="_D009160">'Form 15-6'!$K$113</definedName>
    <definedName name="_D009161">'Form 15-6'!$K$114</definedName>
    <definedName name="_D009162">'Form 15-6'!$K$115</definedName>
    <definedName name="_D009166">'Form 15-7'!$E$13</definedName>
    <definedName name="_D009167">'Form 15-7'!$E$14</definedName>
    <definedName name="_D009168">'Form 15-7'!$E$19</definedName>
    <definedName name="_D009169">'Form 15-7'!$E$20</definedName>
    <definedName name="_D009170">'Form 15-7'!$E$21</definedName>
    <definedName name="_D009171">'Form 15-7'!$E$22</definedName>
    <definedName name="_D009172">'Form 15-7'!$E$23</definedName>
    <definedName name="_D009173">'Form 15-7'!$J$16</definedName>
    <definedName name="_D009174">'Form 15-7'!$J$17</definedName>
    <definedName name="_D009175">'Form 15-7'!$J$18</definedName>
    <definedName name="_D009176">'Form 15-7'!$J$19</definedName>
    <definedName name="_D009177">'Form 15-7'!$J$20</definedName>
    <definedName name="_D009178">'Form 15-7'!$J$21</definedName>
    <definedName name="_D009179">'Form 15-7'!$J$22</definedName>
    <definedName name="_D009180">'Form 15-7'!$J$23</definedName>
    <definedName name="_D009181">'Form 15-7'!$K$16</definedName>
    <definedName name="_D009182">'Form 15-7'!$K$17</definedName>
    <definedName name="_D009183">'Form 15-7'!$K$18</definedName>
    <definedName name="_D009184">'Form 15-7'!$K$19</definedName>
    <definedName name="_D009185">'Form 15-7'!$K$20</definedName>
    <definedName name="_D009186">'Form 15-7'!$K$21</definedName>
    <definedName name="_D009187">'Form 15-7'!$K$22</definedName>
    <definedName name="_D009188">'Form 15-7'!$K$23</definedName>
    <definedName name="_D009189">'Form 15-7'!$K$25</definedName>
    <definedName name="_D009190">'Form 15-7'!$K$35</definedName>
    <definedName name="_D009194">'Form 15-7'!$C$41</definedName>
    <definedName name="_D009195">'Form 15-7'!$C$43</definedName>
    <definedName name="_D009196">'Form 15-7'!$C$48</definedName>
    <definedName name="_D009197">'Form 15-7'!$C$52</definedName>
    <definedName name="_D009198">'Form 15-7'!$C$53</definedName>
    <definedName name="_D009199">'Form 15-7'!$C$55</definedName>
    <definedName name="_D009200">'Form 15-7'!$C$57</definedName>
    <definedName name="_D009201">'Form 15-7'!$C$60</definedName>
    <definedName name="_D009202">'Form 15-7'!$F$60</definedName>
    <definedName name="_D009203">'Form 15-7'!$C$61</definedName>
    <definedName name="_D009204">'Form 15-7'!$F$61</definedName>
    <definedName name="_D009205">'Form 15-7'!$C$62</definedName>
    <definedName name="_D009206">'Form 15-7'!$F$62</definedName>
    <definedName name="_D009207">'Form 15-7'!$C$63</definedName>
    <definedName name="_D009208">'Form 15-7'!$F$63</definedName>
    <definedName name="_D009209">'Form 15-7'!$C$64</definedName>
    <definedName name="_D009210">'Form 15-7'!$F$64</definedName>
    <definedName name="_D009211">'Form 15-7'!$C$65</definedName>
    <definedName name="_D009212">'Form 15-7'!$F$65</definedName>
    <definedName name="_D009213">'Form 15-7'!$J$60</definedName>
    <definedName name="_D009214">'Form 15-7'!$J$61</definedName>
    <definedName name="_D009215">'Form 15-7'!$J$62</definedName>
    <definedName name="_D009216">'Form 15-7'!$J$63</definedName>
    <definedName name="_D009217">'Form 15-7'!$J$64</definedName>
    <definedName name="_D009218">'Form 15-7'!$J$65</definedName>
    <definedName name="_D009219">'Form 15-7'!$J$67</definedName>
    <definedName name="_D009223">'Form 15-7'!$B$75</definedName>
    <definedName name="_D009224">'Form 15-7'!$E$75</definedName>
    <definedName name="_D009225">'Form 15-7'!$G$75</definedName>
    <definedName name="_D009226">'Form 15-7'!$I$75</definedName>
    <definedName name="_D009227">'Form 15-7'!$B$76</definedName>
    <definedName name="_D009228">'Form 15-7'!$E$76</definedName>
    <definedName name="_D009229">'Form 15-7'!$G$76</definedName>
    <definedName name="_D009230">'Form 15-7'!$I$76</definedName>
    <definedName name="_D009231">'Form 15-7'!$B$77</definedName>
    <definedName name="_D009232">'Form 15-7'!$E$77</definedName>
    <definedName name="_D009233">'Form 15-7'!$G$77</definedName>
    <definedName name="_D009234">'Form 15-7'!$I$77</definedName>
    <definedName name="_D009235">'Form 15-7'!$B$78</definedName>
    <definedName name="_D009236">'Form 15-7'!$E$78</definedName>
    <definedName name="_D009237">'Form 15-7'!$G$78</definedName>
    <definedName name="_D009238">'Form 15-7'!$I$78</definedName>
    <definedName name="_D009239">'Form 15-7'!$B$79</definedName>
    <definedName name="_D009240">'Form 15-7'!$E$79</definedName>
    <definedName name="_D009241">'Form 15-7'!$G$79</definedName>
    <definedName name="_D009242">'Form 15-7'!$I$79</definedName>
    <definedName name="_D009243">'Form 15-7'!$B$80</definedName>
    <definedName name="_D009244">'Form 15-7'!$E$80</definedName>
    <definedName name="_D009245">'Form 15-7'!$G$80</definedName>
    <definedName name="_D009246">'Form 15-7'!$I$80</definedName>
    <definedName name="_D009247">'Form 15-7'!$B$81</definedName>
    <definedName name="_D009248">'Form 15-7'!$E$81</definedName>
    <definedName name="_D009249">'Form 15-7'!$G$81</definedName>
    <definedName name="_D009250">'Form 15-7'!$I$81</definedName>
    <definedName name="_D009251">'Form 15-7'!$B$82</definedName>
    <definedName name="_D009252">'Form 15-7'!$E$82</definedName>
    <definedName name="_D009253">'Form 15-7'!$G$82</definedName>
    <definedName name="_D009254">'Form 15-7'!$I$82</definedName>
    <definedName name="_D009255">'Form 15-7'!$B$83</definedName>
    <definedName name="_D009256">'Form 15-7'!$E$83</definedName>
    <definedName name="_D009257">'Form 15-7'!$G$83</definedName>
    <definedName name="_D009258">'Form 15-7'!$I$83</definedName>
    <definedName name="_D009259">'Form 15-7'!$J$75</definedName>
    <definedName name="_D009260">'Form 15-7'!$K$75</definedName>
    <definedName name="_D009261">'Form 15-7'!$J$76</definedName>
    <definedName name="_D009262">'Form 15-7'!$K$76</definedName>
    <definedName name="_D009263">'Form 15-7'!$J$77</definedName>
    <definedName name="_D009264">'Form 15-7'!$K$77</definedName>
    <definedName name="_D009265">'Form 15-7'!$J$78</definedName>
    <definedName name="_D009266">'Form 15-7'!$K$78</definedName>
    <definedName name="_D009267">'Form 15-7'!$J$79</definedName>
    <definedName name="_D009268">'Form 15-7'!$K$79</definedName>
    <definedName name="_D009269">'Form 15-7'!$J$80</definedName>
    <definedName name="_D009270">'Form 15-7'!$K$80</definedName>
    <definedName name="_D009271">'Form 15-7'!$J$81</definedName>
    <definedName name="_D009272">'Form 15-7'!$K$81</definedName>
    <definedName name="_D009273">'Form 15-7'!$J$82</definedName>
    <definedName name="_D009274">'Form 15-7'!$K$82</definedName>
    <definedName name="_D009275">'Form 15-7'!$J$83</definedName>
    <definedName name="_D009276">'Form 15-7'!$K$83</definedName>
    <definedName name="_D009280">'Form 15-7'!$E$89</definedName>
    <definedName name="_D009281">'Form 15-7'!$E$90</definedName>
    <definedName name="_D009282">'Form 15-7'!$E$91</definedName>
    <definedName name="_D009283">'Form 15-7'!$E$93</definedName>
    <definedName name="_D009284">'Form 15-7'!$E$94</definedName>
    <definedName name="_D009285">'Form 15-7'!$E$95</definedName>
    <definedName name="_D009286">'Form 15-7'!$E$96</definedName>
    <definedName name="_D009287">'Form 15-7'!$E$97</definedName>
    <definedName name="_D009288">'Form 15-7'!$E$98</definedName>
    <definedName name="_D009289">'Form 15-7'!$E$99</definedName>
    <definedName name="_D009290">'Form 15-7'!$E$100</definedName>
    <definedName name="_D009291">'Form 15-7'!$E$101</definedName>
    <definedName name="_D009292">'Form 15-7'!$E$102</definedName>
    <definedName name="_D009293">'Form 15-7'!$E$103</definedName>
    <definedName name="_D009294">'Form 15-7'!$E$104</definedName>
    <definedName name="_D009295">'Form 15-7'!$E$105</definedName>
    <definedName name="_D009296">'Form 15-7'!$E$106</definedName>
    <definedName name="_D009297">'Form 15-7'!$E$107</definedName>
    <definedName name="_D009298">'Form 15-7'!$E$108</definedName>
    <definedName name="_D009299">'Form 15-7'!$E$109</definedName>
    <definedName name="_D009300">'Form 15-7'!$E$110</definedName>
    <definedName name="_D009301">'Form 15-7'!$E$111</definedName>
    <definedName name="_D009302">'Form 15-7'!$E$112</definedName>
    <definedName name="_D009303">'Form 15-7'!$E$113</definedName>
    <definedName name="_D009304">'Form 15-7'!$E$114</definedName>
    <definedName name="_D009305">'Form 15-7'!$K$87</definedName>
    <definedName name="_D009306">'Form 15-7'!$K$89</definedName>
    <definedName name="_D009307">'Form 15-7'!$K$90</definedName>
    <definedName name="_D009308">'Form 15-7'!$K$91</definedName>
    <definedName name="_D009309">'Form 15-7'!$K$93</definedName>
    <definedName name="_D009310">'Form 15-7'!$K$94</definedName>
    <definedName name="_D009311">'Form 15-7'!$K$95</definedName>
    <definedName name="_D009312">'Form 15-7'!$K$96</definedName>
    <definedName name="_D009313">'Form 15-7'!$K$97</definedName>
    <definedName name="_D009314">'Form 15-7'!$K$98</definedName>
    <definedName name="_D009315">'Form 15-7'!$K$99</definedName>
    <definedName name="_D009316">'Form 15-7'!$K$100</definedName>
    <definedName name="_D009317">'Form 15-7'!$K$101</definedName>
    <definedName name="_D009318">'Form 15-7'!$K$102</definedName>
    <definedName name="_D009319">'Form 15-7'!$K$103</definedName>
    <definedName name="_D009320">'Form 15-7'!$K$104</definedName>
    <definedName name="_D009321">'Form 15-7'!$K$105</definedName>
    <definedName name="_D009322">'Form 15-7'!$K$106</definedName>
    <definedName name="_D009323">'Form 15-7'!$K$107</definedName>
    <definedName name="_D009324">'Form 15-7'!$K$108</definedName>
    <definedName name="_D009325">'Form 15-7'!$K$109</definedName>
    <definedName name="_D009326">'Form 15-7'!$K$110</definedName>
    <definedName name="_D009327">'Form 15-7'!$K$111</definedName>
    <definedName name="_D009328">'Form 15-7'!$K$112</definedName>
    <definedName name="_D009329">'Form 15-7'!$K$113</definedName>
    <definedName name="_D009330">'Form 15-7'!$K$114</definedName>
    <definedName name="_D009331">'Form 15-7'!$K$115</definedName>
    <definedName name="_D009335">'Form 15-8'!$E$13</definedName>
    <definedName name="_D009336">'Form 15-8'!$E$14</definedName>
    <definedName name="_D009337">'Form 15-8'!$E$19</definedName>
    <definedName name="_D009338">'Form 15-8'!$E$20</definedName>
    <definedName name="_D009339">'Form 15-8'!$E$21</definedName>
    <definedName name="_D009340">'Form 15-8'!$E$22</definedName>
    <definedName name="_D009341">'Form 15-8'!$E$23</definedName>
    <definedName name="_D009342">'Form 15-8'!$J$16</definedName>
    <definedName name="_D009343">'Form 15-8'!$J$17</definedName>
    <definedName name="_D009344">'Form 15-8'!$J$18</definedName>
    <definedName name="_D009345">'Form 15-8'!$J$19</definedName>
    <definedName name="_D009346">'Form 15-8'!$J$20</definedName>
    <definedName name="_D009347">'Form 15-8'!$J$21</definedName>
    <definedName name="_D009348">'Form 15-8'!$J$22</definedName>
    <definedName name="_D009349">'Form 15-8'!$J$23</definedName>
    <definedName name="_D009350">'Form 15-8'!$K$16</definedName>
    <definedName name="_D009351">'Form 15-8'!$K$17</definedName>
    <definedName name="_D009352">'Form 15-8'!$K$18</definedName>
    <definedName name="_D009353">'Form 15-8'!$K$19</definedName>
    <definedName name="_D009354">'Form 15-8'!$K$20</definedName>
    <definedName name="_D009355">'Form 15-8'!$K$21</definedName>
    <definedName name="_D009356">'Form 15-8'!$K$22</definedName>
    <definedName name="_D009357">'Form 15-8'!$K$23</definedName>
    <definedName name="_D009358">'Form 15-8'!$K$25</definedName>
    <definedName name="_D009359">'Form 15-8'!$K$35</definedName>
    <definedName name="_D009363">'Form 15-8'!$C$41</definedName>
    <definedName name="_D009364">'Form 15-8'!$C$43</definedName>
    <definedName name="_D009365">'Form 15-8'!$C$48</definedName>
    <definedName name="_D009366">'Form 15-8'!$C$52</definedName>
    <definedName name="_D009367">'Form 15-8'!$C$53</definedName>
    <definedName name="_D009368">'Form 15-8'!$C$55</definedName>
    <definedName name="_D009369">'Form 15-8'!$C$57</definedName>
    <definedName name="_D009370">'Form 15-8'!$C$60</definedName>
    <definedName name="_D009371">'Form 15-8'!$F$60</definedName>
    <definedName name="_D009372">'Form 15-8'!$C$61</definedName>
    <definedName name="_D009373">'Form 15-8'!$F$61</definedName>
    <definedName name="_D009374">'Form 15-8'!$C$62</definedName>
    <definedName name="_D009375">'Form 15-8'!$F$62</definedName>
    <definedName name="_D009376">'Form 15-8'!$C$63</definedName>
    <definedName name="_D009377">'Form 15-8'!$F$63</definedName>
    <definedName name="_D009378">'Form 15-8'!$C$64</definedName>
    <definedName name="_D009379">'Form 15-8'!$F$64</definedName>
    <definedName name="_D009380">'Form 15-8'!$C$65</definedName>
    <definedName name="_D009381">'Form 15-8'!$F$65</definedName>
    <definedName name="_D009382">'Form 15-8'!$J$60</definedName>
    <definedName name="_D009383">'Form 15-8'!$J$61</definedName>
    <definedName name="_D009384">'Form 15-8'!$J$62</definedName>
    <definedName name="_D009385">'Form 15-8'!$J$63</definedName>
    <definedName name="_D009386">'Form 15-8'!$J$64</definedName>
    <definedName name="_D009387">'Form 15-8'!$J$65</definedName>
    <definedName name="_D009388">'Form 15-8'!$J$67</definedName>
    <definedName name="_D009392">'Form 15-8'!$B$75</definedName>
    <definedName name="_D009393">'Form 15-8'!$E$75</definedName>
    <definedName name="_D009394">'Form 15-8'!$G$75</definedName>
    <definedName name="_D009395">'Form 15-8'!$I$75</definedName>
    <definedName name="_D009396">'Form 15-8'!$B$76</definedName>
    <definedName name="_D009397">'Form 15-8'!$E$76</definedName>
    <definedName name="_D009398">'Form 15-8'!$G$76</definedName>
    <definedName name="_D009399">'Form 15-8'!$I$76</definedName>
    <definedName name="_D009400">'Form 15-8'!$B$77</definedName>
    <definedName name="_D009401">'Form 15-8'!$E$77</definedName>
    <definedName name="_D009402">'Form 15-8'!$G$77</definedName>
    <definedName name="_D009403">'Form 15-8'!$I$77</definedName>
    <definedName name="_D009404">'Form 15-8'!$B$78</definedName>
    <definedName name="_D009405">'Form 15-8'!$E$78</definedName>
    <definedName name="_D009406">'Form 15-8'!$G$78</definedName>
    <definedName name="_D009407">'Form 15-8'!$I$78</definedName>
    <definedName name="_D009408">'Form 15-8'!$B$79</definedName>
    <definedName name="_D009409">'Form 15-8'!$E$79</definedName>
    <definedName name="_D009410">'Form 15-8'!$G$79</definedName>
    <definedName name="_D009411">'Form 15-8'!$I$79</definedName>
    <definedName name="_D009412">'Form 15-8'!$B$80</definedName>
    <definedName name="_D009413">'Form 15-8'!$E$80</definedName>
    <definedName name="_D009414">'Form 15-8'!$G$80</definedName>
    <definedName name="_D009415">'Form 15-8'!$I$80</definedName>
    <definedName name="_D009416">'Form 15-8'!$B$81</definedName>
    <definedName name="_D009417">'Form 15-8'!$E$81</definedName>
    <definedName name="_D009418">'Form 15-8'!$G$81</definedName>
    <definedName name="_D009419">'Form 15-8'!$I$81</definedName>
    <definedName name="_D009420">'Form 15-8'!$B$82</definedName>
    <definedName name="_D009421">'Form 15-8'!$E$82</definedName>
    <definedName name="_D009422">'Form 15-8'!$G$82</definedName>
    <definedName name="_D009423">'Form 15-8'!$I$82</definedName>
    <definedName name="_D009424">'Form 15-8'!$B$83</definedName>
    <definedName name="_D009425">'Form 15-8'!$E$83</definedName>
    <definedName name="_D009426">'Form 15-8'!$G$83</definedName>
    <definedName name="_D009427">'Form 15-8'!$I$83</definedName>
    <definedName name="_D009428">'Form 15-8'!$J$75</definedName>
    <definedName name="_D009429">'Form 15-8'!$K$75</definedName>
    <definedName name="_D009430">'Form 15-8'!$J$76</definedName>
    <definedName name="_D009431">'Form 15-8'!$K$76</definedName>
    <definedName name="_D009432">'Form 15-8'!$J$77</definedName>
    <definedName name="_D009433">'Form 15-8'!$K$77</definedName>
    <definedName name="_D009434">'Form 15-8'!$J$78</definedName>
    <definedName name="_D009435">'Form 15-8'!$K$78</definedName>
    <definedName name="_D009436">'Form 15-8'!$J$79</definedName>
    <definedName name="_D009437">'Form 15-8'!$K$79</definedName>
    <definedName name="_D009438">'Form 15-8'!$J$80</definedName>
    <definedName name="_D009439">'Form 15-8'!$K$80</definedName>
    <definedName name="_D009440">'Form 15-8'!$J$81</definedName>
    <definedName name="_D009441">'Form 15-8'!$K$81</definedName>
    <definedName name="_D009442">'Form 15-8'!$J$82</definedName>
    <definedName name="_D009443">'Form 15-8'!$K$82</definedName>
    <definedName name="_D009444">'Form 15-8'!$J$83</definedName>
    <definedName name="_D009445">'Form 15-8'!$K$83</definedName>
    <definedName name="_D009449">'Form 15-8'!$K$87</definedName>
    <definedName name="_D009450">'Form 15-8'!$E$89</definedName>
    <definedName name="_D009451">'Form 15-8'!$E$90</definedName>
    <definedName name="_D009452">'Form 15-8'!$E$91</definedName>
    <definedName name="_D009453">'Form 15-8'!$E$93</definedName>
    <definedName name="_D009454">'Form 15-8'!$E$94</definedName>
    <definedName name="_D009455">'Form 15-8'!$E$95</definedName>
    <definedName name="_D009456">'Form 15-8'!$E$96</definedName>
    <definedName name="_D009457">'Form 15-8'!$E$97</definedName>
    <definedName name="_D009458">'Form 15-8'!$E$98</definedName>
    <definedName name="_D009459">'Form 15-8'!$E$99</definedName>
    <definedName name="_D009460">'Form 15-8'!$E$100</definedName>
    <definedName name="_D009461">'Form 15-8'!$E$101</definedName>
    <definedName name="_D009462">'Form 15-8'!$E$102</definedName>
    <definedName name="_D009463">'Form 15-8'!$E$103</definedName>
    <definedName name="_D009464">'Form 15-8'!$E$104</definedName>
    <definedName name="_D009465">'Form 15-8'!$E$105</definedName>
    <definedName name="_D009466">'Form 15-8'!$E$106</definedName>
    <definedName name="_D009467">'Form 15-8'!$E$107</definedName>
    <definedName name="_D009468">'Form 15-8'!$E$108</definedName>
    <definedName name="_D009469">'Form 15-8'!$E$109</definedName>
    <definedName name="_D009470">'Form 15-8'!$E$110</definedName>
    <definedName name="_D009471">'Form 15-8'!$E$111</definedName>
    <definedName name="_D009472">'Form 15-8'!$E$112</definedName>
    <definedName name="_D009473">'Form 15-8'!$E$113</definedName>
    <definedName name="_D009474">'Form 15-8'!$E$114</definedName>
    <definedName name="_D009475">'Form 15-8'!$K$89</definedName>
    <definedName name="_D009476">'Form 15-8'!$K$90</definedName>
    <definedName name="_D009477">'Form 15-8'!$K$91</definedName>
    <definedName name="_D009478">'Form 15-8'!$K$93</definedName>
    <definedName name="_D009479">'Form 15-8'!$K$94</definedName>
    <definedName name="_D009480">'Form 15-8'!$K$95</definedName>
    <definedName name="_D009481">'Form 15-8'!$K$96</definedName>
    <definedName name="_D009482">'Form 15-8'!$K$97</definedName>
    <definedName name="_D009483">'Form 15-8'!$K$98</definedName>
    <definedName name="_D009484">'Form 15-8'!$K$99</definedName>
    <definedName name="_D009485">'Form 15-8'!$K$100</definedName>
    <definedName name="_D009486">'Form 15-8'!$K$101</definedName>
    <definedName name="_D009487">'Form 15-8'!$K$102</definedName>
    <definedName name="_D009488">'Form 15-8'!$K$103</definedName>
    <definedName name="_D009489">'Form 15-8'!$K$104</definedName>
    <definedName name="_D009490">'Form 15-8'!$K$105</definedName>
    <definedName name="_D009491">'Form 15-8'!$K$106</definedName>
    <definedName name="_D009492">'Form 15-8'!$K$107</definedName>
    <definedName name="_D009493">'Form 15-8'!$K$108</definedName>
    <definedName name="_D009494">'Form 15-8'!$K$109</definedName>
    <definedName name="_D009495">'Form 15-8'!$K$110</definedName>
    <definedName name="_D009496">'Form 15-8'!$K$111</definedName>
    <definedName name="_D009497">'Form 15-8'!$K$112</definedName>
    <definedName name="_D009498">'Form 15-8'!$K$113</definedName>
    <definedName name="_D009499">'Form 15-8'!$K$114</definedName>
    <definedName name="_D009500">'Form 15-8'!$K$115</definedName>
    <definedName name="_D009501">'Form 15'!$C$44</definedName>
    <definedName name="_D009502">'Form 15'!$C$50</definedName>
    <definedName name="_D009506">'Form 15-9'!$E$13</definedName>
    <definedName name="_D009507">'Form 15-9'!$E$14</definedName>
    <definedName name="_D009508">'Form 15-9'!$E$19</definedName>
    <definedName name="_D009509">'Form 15-9'!$E$20</definedName>
    <definedName name="_D009510">'Form 15-9'!$E$21</definedName>
    <definedName name="_D009511">'Form 15-9'!$E$22</definedName>
    <definedName name="_D009512">'Form 15-9'!$E$23</definedName>
    <definedName name="_D009513">'Form 15-9'!$J$16</definedName>
    <definedName name="_D009514">'Form 15-9'!$J$17</definedName>
    <definedName name="_D009515">'Form 15-9'!$J$18</definedName>
    <definedName name="_D009516">'Form 15-9'!$J$19</definedName>
    <definedName name="_D009517">'Form 15-9'!$J$20</definedName>
    <definedName name="_D009518">'Form 15-9'!$J$21</definedName>
    <definedName name="_D009519">'Form 15-9'!$J$22</definedName>
    <definedName name="_D009520">'Form 15-9'!$J$23</definedName>
    <definedName name="_D009521">'Form 15-9'!$K$16</definedName>
    <definedName name="_D009522">'Form 15-9'!$K$17</definedName>
    <definedName name="_D009523">'Form 15-9'!$K$18</definedName>
    <definedName name="_D009524">'Form 15-9'!$K$19</definedName>
    <definedName name="_D009525">'Form 15-9'!$K$20</definedName>
    <definedName name="_D009526">'Form 15-9'!$K$21</definedName>
    <definedName name="_D009527">'Form 15-9'!$K$22</definedName>
    <definedName name="_D009528">'Form 15-9'!$K$23</definedName>
    <definedName name="_D009529">'Form 15-9'!$K$25</definedName>
    <definedName name="_D009530">'Form 15-9'!$K$35</definedName>
    <definedName name="_D009534">'Form 15-9'!$C$41</definedName>
    <definedName name="_D009535">'Form 15-9'!$C$43</definedName>
    <definedName name="_D009536">'Form 15-9'!$C$48</definedName>
    <definedName name="_D009537">'Form 15-9'!$C$52</definedName>
    <definedName name="_D009538">'Form 15-9'!$C$53</definedName>
    <definedName name="_D009539">'Form 15-9'!$C$55</definedName>
    <definedName name="_D009540">'Form 15-9'!$C$57</definedName>
    <definedName name="_D009541">'Form 15-9'!$C$60</definedName>
    <definedName name="_D009542">'Form 15-9'!$F$60</definedName>
    <definedName name="_D009543">'Form 15-9'!$C$61</definedName>
    <definedName name="_D009544">'Form 15-9'!$F$61</definedName>
    <definedName name="_D009545">'Form 15-9'!$C$62</definedName>
    <definedName name="_D009546">'Form 15-9'!$F$62</definedName>
    <definedName name="_D009547">'Form 15-9'!$C$63</definedName>
    <definedName name="_D009548">'Form 15-9'!$F$63</definedName>
    <definedName name="_D009549">'Form 15-9'!$C$64</definedName>
    <definedName name="_D009550">'Form 15-9'!$F$64</definedName>
    <definedName name="_D009551">'Form 15-9'!$C$65</definedName>
    <definedName name="_D009552">'Form 15-9'!$F$65</definedName>
    <definedName name="_D009553">'Form 15-9'!$J$60</definedName>
    <definedName name="_D009554">'Form 15-9'!$J$61</definedName>
    <definedName name="_D009555">'Form 15-9'!$J$62</definedName>
    <definedName name="_D009556">'Form 15-9'!$J$63</definedName>
    <definedName name="_D009557">'Form 15-9'!$J$64</definedName>
    <definedName name="_D009558">'Form 15-9'!$J$65</definedName>
    <definedName name="_D009559">'Form 15-9'!$J$67</definedName>
    <definedName name="_D009563">'Form 15-9'!$B$75</definedName>
    <definedName name="_D009564">'Form 15-9'!$E$75</definedName>
    <definedName name="_D009565">'Form 15-9'!$G$75</definedName>
    <definedName name="_D009566">'Form 15-9'!$I$75</definedName>
    <definedName name="_D009567">'Form 15-9'!$B$76</definedName>
    <definedName name="_D009568">'Form 15-9'!$E$76</definedName>
    <definedName name="_D009569">'Form 15-9'!$G$76</definedName>
    <definedName name="_D009570">'Form 15-9'!$I$76</definedName>
    <definedName name="_D009571">'Form 15-9'!$B$77</definedName>
    <definedName name="_D009572">'Form 15-9'!$E$77</definedName>
    <definedName name="_D009573">'Form 15-9'!$G$77</definedName>
    <definedName name="_D009574">'Form 15-9'!$I$77</definedName>
    <definedName name="_D009575">'Form 15-9'!$B$78</definedName>
    <definedName name="_D009576">'Form 15-9'!$E$78</definedName>
    <definedName name="_D009577">'Form 15-9'!$G$78</definedName>
    <definedName name="_D009578">'Form 15-9'!$I$78</definedName>
    <definedName name="_D009579">'Form 15-9'!$B$79</definedName>
    <definedName name="_D009580">'Form 15-9'!$E$79</definedName>
    <definedName name="_D009581">'Form 15-9'!$G$79</definedName>
    <definedName name="_D009582">'Form 15-9'!$I$79</definedName>
    <definedName name="_D009583">'Form 15-9'!$B$80</definedName>
    <definedName name="_D009584">'Form 15-9'!$E$80</definedName>
    <definedName name="_D009585">'Form 15-9'!$G$80</definedName>
    <definedName name="_D009586">'Form 15-9'!$I$80</definedName>
    <definedName name="_D009587">'Form 15-9'!$B$81</definedName>
    <definedName name="_D009588">'Form 15-9'!$E$81</definedName>
    <definedName name="_D009589">'Form 15-9'!$G$81</definedName>
    <definedName name="_D009590">'Form 15-9'!$I$81</definedName>
    <definedName name="_D009591">'Form 15-9'!$B$82</definedName>
    <definedName name="_D009592">'Form 15-9'!$E$82</definedName>
    <definedName name="_D009593">'Form 15-9'!$G$82</definedName>
    <definedName name="_D009594">'Form 15-9'!$I$82</definedName>
    <definedName name="_D009595">'Form 15-9'!$B$83</definedName>
    <definedName name="_D009596">'Form 15-9'!$E$83</definedName>
    <definedName name="_D009597">'Form 15-9'!$G$83</definedName>
    <definedName name="_D009598">'Form 15-9'!$I$83</definedName>
    <definedName name="_D009599">'Form 15-9'!$J$75</definedName>
    <definedName name="_D009600">'Form 15-9'!$J$76</definedName>
    <definedName name="_D009601">'Form 15-9'!$J$77</definedName>
    <definedName name="_D009602">'Form 15-9'!$J$78</definedName>
    <definedName name="_D009603">'Form 15-9'!$J$79</definedName>
    <definedName name="_D009604">'Form 15-9'!$J$80</definedName>
    <definedName name="_D009605">'Form 15-9'!$J$81</definedName>
    <definedName name="_D009606">'Form 15-9'!$J$82</definedName>
    <definedName name="_D009607">'Form 15-9'!$J$83</definedName>
    <definedName name="_D009608">'Form 15-9'!$K$75</definedName>
    <definedName name="_D009609">'Form 15-9'!$K$76</definedName>
    <definedName name="_D009610">'Form 15-9'!$K$77</definedName>
    <definedName name="_D009611">'Form 15-9'!$K$78</definedName>
    <definedName name="_D009612">'Form 15-9'!$K$79</definedName>
    <definedName name="_D009613">'Form 15-9'!$K$80</definedName>
    <definedName name="_D009614">'Form 15-9'!$K$81</definedName>
    <definedName name="_D009615">'Form 15-9'!$K$82</definedName>
    <definedName name="_D009616">'Form 15-9'!$K$83</definedName>
    <definedName name="_D009620">'Form 15-9'!$K$87</definedName>
    <definedName name="_D009621">'Form 15-9'!$K$89</definedName>
    <definedName name="_D009622">'Form 15-9'!$K$90</definedName>
    <definedName name="_D009623">'Form 15-9'!$K$91</definedName>
    <definedName name="_D009624">'Form 15-9'!$K$93</definedName>
    <definedName name="_D009625">'Form 15-9'!$K$94</definedName>
    <definedName name="_D009626">'Form 15-9'!$K$95</definedName>
    <definedName name="_D009627">'Form 15-9'!$K$96</definedName>
    <definedName name="_D009628">'Form 15-9'!$K$97</definedName>
    <definedName name="_D009629">'Form 15-9'!$K$98</definedName>
    <definedName name="_D009630">'Form 15-9'!$K$99</definedName>
    <definedName name="_D009631">'Form 15-9'!$K$100</definedName>
    <definedName name="_D009632">'Form 15-9'!$K$101</definedName>
    <definedName name="_D009633">'Form 15-9'!$K$102</definedName>
    <definedName name="_D009634">'Form 15-9'!$K$103</definedName>
    <definedName name="_D009635">'Form 15-9'!$K$104</definedName>
    <definedName name="_D009636">'Form 15-9'!$K$105</definedName>
    <definedName name="_D009637">'Form 15-9'!$K$106</definedName>
    <definedName name="_D009638">'Form 15-9'!$K$107</definedName>
    <definedName name="_D009639">'Form 15-9'!$K$108</definedName>
    <definedName name="_D009640">'Form 15-9'!$K$109</definedName>
    <definedName name="_D009641">'Form 15-9'!$K$110</definedName>
    <definedName name="_D009642">'Form 15-9'!$K$111</definedName>
    <definedName name="_D009643">'Form 15-9'!$K$112</definedName>
    <definedName name="_D009644">'Form 15-9'!$K$113</definedName>
    <definedName name="_D009645">'Form 15-9'!$K$114</definedName>
    <definedName name="_D009646">'Form 15-9'!$K$115</definedName>
    <definedName name="_D009647">'Form 15-9'!$E$93</definedName>
    <definedName name="_D009648">'Form 15-9'!$E$94</definedName>
    <definedName name="_D009649">'Form 15-9'!$E$95</definedName>
    <definedName name="_D009650">'Form 15-9'!$E$96</definedName>
    <definedName name="_D009651">'Form 15-9'!$E$97</definedName>
    <definedName name="_D009652">'Form 15-9'!$E$98</definedName>
    <definedName name="_D009653">'Form 15-9'!$E$99</definedName>
    <definedName name="_D009654">'Form 15-9'!$E$100</definedName>
    <definedName name="_D009655">'Form 15-9'!$E$101</definedName>
    <definedName name="_D009656">'Form 15-9'!$E$102</definedName>
    <definedName name="_D009657">'Form 15-9'!$E$103</definedName>
    <definedName name="_D009658">'Form 15-9'!$E$104</definedName>
    <definedName name="_D009659">'Form 15-9'!$E$105</definedName>
    <definedName name="_D009660">'Form 15-9'!$E$106</definedName>
    <definedName name="_D009661">'Form 15-9'!$E$107</definedName>
    <definedName name="_D009662">'Form 15-9'!$E$108</definedName>
    <definedName name="_D009663">'Form 15-9'!$E$109</definedName>
    <definedName name="_D009664">'Form 15-9'!$E$110</definedName>
    <definedName name="_D009665">'Form 15-9'!$E$111</definedName>
    <definedName name="_D009666">'Form 15-9'!$E$112</definedName>
    <definedName name="_D009667">'Form 15-9'!$E$113</definedName>
    <definedName name="_D009668">'Form 15-9'!$E$114</definedName>
    <definedName name="_D009669">'Form 15-9'!$E$89</definedName>
    <definedName name="_D009670">'Form 15-9'!$E$90</definedName>
    <definedName name="_D009671">'Form 15-9'!$E$91</definedName>
    <definedName name="_D009675">'Form 15-10'!$E$13</definedName>
    <definedName name="_D009676">'Form 15-10'!$E$14</definedName>
    <definedName name="_D009677">'Form 15-10'!$E$19</definedName>
    <definedName name="_D009678">'Form 15-10'!$E$20</definedName>
    <definedName name="_D009679">'Form 15-10'!$E$21</definedName>
    <definedName name="_D009680">'Form 15-10'!$E$22</definedName>
    <definedName name="_D009681">'Form 15-10'!$E$23</definedName>
    <definedName name="_D009682">'Form 15-10'!$J$16</definedName>
    <definedName name="_D009683">'Form 15-10'!$J$17</definedName>
    <definedName name="_D009684">'Form 15-10'!$J$18</definedName>
    <definedName name="_D009685">'Form 15-10'!$J$19</definedName>
    <definedName name="_D009686">'Form 15-10'!$J$20</definedName>
    <definedName name="_D009687">'Form 15-10'!$J$21</definedName>
    <definedName name="_D009688">'Form 15-10'!$J$22</definedName>
    <definedName name="_D009689">'Form 15-10'!$J$23</definedName>
    <definedName name="_D009690">'Form 15-10'!$K$16</definedName>
    <definedName name="_D009691">'Form 15-10'!$K$17</definedName>
    <definedName name="_D009692">'Form 15-10'!$K$18</definedName>
    <definedName name="_D009693">'Form 15-10'!$K$19</definedName>
    <definedName name="_D009694">'Form 15-10'!$K$20</definedName>
    <definedName name="_D009695">'Form 15-10'!$K$21</definedName>
    <definedName name="_D009696">'Form 15-10'!$K$22</definedName>
    <definedName name="_D009697">'Form 15-10'!$K$23</definedName>
    <definedName name="_D009698">'Form 15-10'!$K$25</definedName>
    <definedName name="_D009699">'Form 15-10'!$K$35</definedName>
    <definedName name="_D009703">'Form 15-10'!$C$41</definedName>
    <definedName name="_D009704">'Form 15-10'!$C$43</definedName>
    <definedName name="_D009705">'Form 15-10'!$C$48</definedName>
    <definedName name="_D009706">'Form 15-10'!$C$52</definedName>
    <definedName name="_D009707">'Form 15-10'!$C$53</definedName>
    <definedName name="_D009708">'Form 15-10'!$C$55</definedName>
    <definedName name="_D009709">'Form 15-10'!$C$57</definedName>
    <definedName name="_D009710">'Form 15-10'!$C$60</definedName>
    <definedName name="_D009711">'Form 15-10'!$F$60</definedName>
    <definedName name="_D009712">'Form 15-10'!$C$61</definedName>
    <definedName name="_D009713">'Form 15-10'!$F$61</definedName>
    <definedName name="_D009714">'Form 15-10'!$C$62</definedName>
    <definedName name="_D009715">'Form 15-10'!$F$62</definedName>
    <definedName name="_D009716">'Form 15-10'!$C$63</definedName>
    <definedName name="_D009717">'Form 15-10'!$F$63</definedName>
    <definedName name="_D009718">'Form 15-10'!$C$64</definedName>
    <definedName name="_D009719">'Form 15-10'!$F$64</definedName>
    <definedName name="_D009720">'Form 15-10'!$C$65</definedName>
    <definedName name="_D009721">'Form 15-10'!$F$65</definedName>
    <definedName name="_D009722">'Form 15-10'!$J$60</definedName>
    <definedName name="_D009723">'Form 15-10'!$J$61</definedName>
    <definedName name="_D009724">'Form 15-10'!$J$62</definedName>
    <definedName name="_D009725">'Form 15-10'!$J$63</definedName>
    <definedName name="_D009726">'Form 15-10'!$J$64</definedName>
    <definedName name="_D009727">'Form 15-10'!$J$65</definedName>
    <definedName name="_D009728">'Form 15-10'!$J$67</definedName>
    <definedName name="_D009732">'Form 15-10'!$B$75</definedName>
    <definedName name="_D009733">'Form 15-10'!$E$75</definedName>
    <definedName name="_D009734">'Form 15-10'!$G$75</definedName>
    <definedName name="_D009735">'Form 15-10'!$I$75</definedName>
    <definedName name="_D009736">'Form 15-10'!$B$76</definedName>
    <definedName name="_D009737">'Form 15-10'!$E$76</definedName>
    <definedName name="_D009738">'Form 15-10'!$G$76</definedName>
    <definedName name="_D009739">'Form 15-10'!$I$76</definedName>
    <definedName name="_D009740">'Form 15-10'!$B$77</definedName>
    <definedName name="_D009741">'Form 15-10'!$E$77</definedName>
    <definedName name="_D009742">'Form 15-10'!$G$77</definedName>
    <definedName name="_D009743">'Form 15-10'!$I$77</definedName>
    <definedName name="_D009744">'Form 15-10'!$B$78</definedName>
    <definedName name="_D009745">'Form 15-10'!$E$78</definedName>
    <definedName name="_D009746">'Form 15-10'!$G$78</definedName>
    <definedName name="_D009747">'Form 15-10'!$I$78</definedName>
    <definedName name="_D009748">'Form 15-10'!$B$79</definedName>
    <definedName name="_D009749">'Form 15-10'!$E$79</definedName>
    <definedName name="_D009750">'Form 15-10'!$G$79</definedName>
    <definedName name="_D009751">'Form 15-10'!$I$79</definedName>
    <definedName name="_D009752">'Form 15-10'!$B$80</definedName>
    <definedName name="_D009753">'Form 15-10'!$E$80</definedName>
    <definedName name="_D009754">'Form 15-10'!$G$80</definedName>
    <definedName name="_D009755">'Form 15-10'!$I$80</definedName>
    <definedName name="_D009756">'Form 15-10'!$B$81</definedName>
    <definedName name="_D009757">'Form 15-10'!$E$81</definedName>
    <definedName name="_D009758">'Form 15-10'!$G$81</definedName>
    <definedName name="_D009759">'Form 15-10'!$I$81</definedName>
    <definedName name="_D009760">'Form 15-10'!$B$82</definedName>
    <definedName name="_D009761">'Form 15-10'!$E$82</definedName>
    <definedName name="_D009762">'Form 15-10'!$G$82</definedName>
    <definedName name="_D009763">'Form 15-10'!$I$82</definedName>
    <definedName name="_D009764">'Form 15-10'!$B$83</definedName>
    <definedName name="_D009765">'Form 15-10'!$E$83</definedName>
    <definedName name="_D009766">'Form 15-10'!$G$83</definedName>
    <definedName name="_D009767">'Form 15-10'!$I$83</definedName>
    <definedName name="_D009768">'Form 15-10'!$J$75</definedName>
    <definedName name="_D009769">'Form 15-10'!$J$76</definedName>
    <definedName name="_D009770">'Form 15-10'!$J$77</definedName>
    <definedName name="_D009771">'Form 15-10'!$J$78</definedName>
    <definedName name="_D009772">'Form 15-10'!$J$79</definedName>
    <definedName name="_D009773">'Form 15-10'!$J$80</definedName>
    <definedName name="_D009774">'Form 15-10'!$J$81</definedName>
    <definedName name="_D009775">'Form 15-10'!$J$82</definedName>
    <definedName name="_D009776">'Form 15-10'!$J$83</definedName>
    <definedName name="_D009777">'Form 15-10'!$K$75</definedName>
    <definedName name="_D009778">'Form 15-10'!$K$76</definedName>
    <definedName name="_D009779">'Form 15-10'!$K$77</definedName>
    <definedName name="_D009780">'Form 15-10'!$K$78</definedName>
    <definedName name="_D009781">'Form 15-10'!$K$79</definedName>
    <definedName name="_D009782">'Form 15-10'!$K$80</definedName>
    <definedName name="_D009783">'Form 15-10'!$K$81</definedName>
    <definedName name="_D009784">'Form 15-10'!$K$82</definedName>
    <definedName name="_D009785">'Form 15-10'!$K$83</definedName>
    <definedName name="_D009789">'Form 15-10'!$K$87</definedName>
    <definedName name="_D009790">'Form 15-10'!$K$89</definedName>
    <definedName name="_D009791">'Form 15-10'!$K$90</definedName>
    <definedName name="_D009792">'Form 15-10'!$K$91</definedName>
    <definedName name="_D009793">'Form 15-10'!$K$93</definedName>
    <definedName name="_D009794">'Form 15-10'!$K$94</definedName>
    <definedName name="_D009795">'Form 15-10'!$K$95</definedName>
    <definedName name="_D009796">'Form 15-10'!$K$96</definedName>
    <definedName name="_D009797">'Form 15-10'!$K$97</definedName>
    <definedName name="_D009798">'Form 15-10'!$K$98</definedName>
    <definedName name="_D009799">'Form 15-10'!$K$99</definedName>
    <definedName name="_D009800">'Form 15-10'!$K$100</definedName>
    <definedName name="_D009801">'Form 15-10'!$K$101</definedName>
    <definedName name="_D009802">'Form 15-10'!$K$102</definedName>
    <definedName name="_D009803">'Form 15-10'!$K$103</definedName>
    <definedName name="_D009804">'Form 15-10'!$K$104</definedName>
    <definedName name="_D009805">'Form 15-10'!$K$105</definedName>
    <definedName name="_D009806">'Form 15-10'!$K$106</definedName>
    <definedName name="_D009807">'Form 15-10'!$K$107</definedName>
    <definedName name="_D009808">'Form 15-10'!$K$108</definedName>
    <definedName name="_D009809">'Form 15-10'!$K$109</definedName>
    <definedName name="_D009810">'Form 15-10'!$K$110</definedName>
    <definedName name="_D009811">'Form 15-10'!$K$111</definedName>
    <definedName name="_D009812">'Form 15-10'!$K$112</definedName>
    <definedName name="_D009813">'Form 15-10'!$K$113</definedName>
    <definedName name="_D009814">'Form 15-10'!$K$114</definedName>
    <definedName name="_D009815">'Form 15-10'!$K$115</definedName>
    <definedName name="_D009816">'Form 15-10'!$E$89</definedName>
    <definedName name="_D009817">'Form 15-10'!$E$90</definedName>
    <definedName name="_D009818">'Form 15-10'!$E$91</definedName>
    <definedName name="_D009819">'Form 15-10'!$E$93</definedName>
    <definedName name="_D009820">'Form 15-10'!$E$94</definedName>
    <definedName name="_D009821">'Form 15-10'!$E$95</definedName>
    <definedName name="_D009822">'Form 15-10'!$E$96</definedName>
    <definedName name="_D009823">'Form 15-10'!$E$97</definedName>
    <definedName name="_D009824">'Form 15-10'!$E$98</definedName>
    <definedName name="_D009825">'Form 15-10'!$E$99</definedName>
    <definedName name="_D009826">'Form 15-10'!$E$100</definedName>
    <definedName name="_D009827">'Form 15-10'!$E$101</definedName>
    <definedName name="_D009828">'Form 15-10'!$E$102</definedName>
    <definedName name="_D009829">'Form 15-10'!$E$103</definedName>
    <definedName name="_D009830">'Form 15-10'!$E$104</definedName>
    <definedName name="_D009831">'Form 15-10'!$E$105</definedName>
    <definedName name="_D009832">'Form 15-10'!$E$106</definedName>
    <definedName name="_D009833">'Form 15-10'!$E$107</definedName>
    <definedName name="_D009834">'Form 15-10'!$E$108</definedName>
    <definedName name="_D009835">'Form 15-10'!$E$109</definedName>
    <definedName name="_D009836">'Form 15-10'!$E$110</definedName>
    <definedName name="_D009837">'Form 15-10'!$E$111</definedName>
    <definedName name="_D009838">'Form 15-10'!$E$112</definedName>
    <definedName name="_D009839">'Form 15-10'!$E$113</definedName>
    <definedName name="_D009840">'Form 15-10'!$E$114</definedName>
    <definedName name="_D009844">'Form 17-2'!$E$11</definedName>
    <definedName name="_D009848">'Form 17-2'!$E$16</definedName>
    <definedName name="_D009849">'Form 17-2'!$E$17</definedName>
    <definedName name="_D009850">'Form 17-2'!$E$18</definedName>
    <definedName name="_D009851">'Form 17-2'!$E$19</definedName>
    <definedName name="_D009852">'Form 17-2'!$E$20</definedName>
    <definedName name="_D009853">'Form 17-2'!$E$21</definedName>
    <definedName name="_D009854">'Form 17-2'!$E$22</definedName>
    <definedName name="_D009855">'Form 17-2'!$F$18</definedName>
    <definedName name="_D009856">'Form 17-2'!$F$19</definedName>
    <definedName name="_D009857">'Form 17-2'!$F$20</definedName>
    <definedName name="_D009858">'Form 17-2'!$F$21</definedName>
    <definedName name="_D009859">'Form 17-2'!$F$22</definedName>
    <definedName name="_D009860">'Form 17-2'!$E$23</definedName>
    <definedName name="_D009861">'Form 17-2'!$F$23</definedName>
    <definedName name="_D009862">'Form 17-2'!$E$24</definedName>
    <definedName name="_D009863">'Form 17-2'!$F$24</definedName>
    <definedName name="_D009864">'Form 17-2'!$E$26</definedName>
    <definedName name="_D009865">'Form 17-2'!$F$26</definedName>
    <definedName name="_D009866">'Form 17-2'!$G$26</definedName>
    <definedName name="_D009867">'Form 17-2'!$E$27</definedName>
    <definedName name="_D009868">'Form 17-2'!$F$27</definedName>
    <definedName name="_D009869">'Form 17-2'!$G$27</definedName>
    <definedName name="_D009870">'Form 17-2'!$E$28</definedName>
    <definedName name="_D009871">'Form 17-2'!$F$28</definedName>
    <definedName name="_D009872">'Form 17-2'!$G$28</definedName>
    <definedName name="_D009873">'Form 17-2'!$E$29</definedName>
    <definedName name="_D009874">'Form 17-2'!$F$29</definedName>
    <definedName name="_D009875">'Form 17-2'!$G$29</definedName>
    <definedName name="_D009876">'Form 17-2'!$E$30</definedName>
    <definedName name="_D009877">'Form 17-2'!$F$30</definedName>
    <definedName name="_D009878">'Form 17-2'!$G$30</definedName>
    <definedName name="_D009879">'Form 17-2'!$E$31</definedName>
    <definedName name="_D009880">'Form 17-2'!$F$31</definedName>
    <definedName name="_D009881">'Form 17-2'!$G$31</definedName>
    <definedName name="_D009882">'Form 17-2'!$E$32</definedName>
    <definedName name="_D009883">'Form 17-2'!$F$32</definedName>
    <definedName name="_D009884">'Form 17-2'!$G$32</definedName>
    <definedName name="_D009885">'Form 17-2'!$E$33</definedName>
    <definedName name="_D009886">'Form 17-2'!$F$33</definedName>
    <definedName name="_D009887">'Form 17-2'!$G$33</definedName>
    <definedName name="_D009888">'Form 17-2'!$E$34</definedName>
    <definedName name="_D009889">'Form 17-2'!$F$34</definedName>
    <definedName name="_D009890">'Form 17-2'!$G$34</definedName>
    <definedName name="_D009891">'Form 17-2'!$E$35</definedName>
    <definedName name="_D009892">'Form 17-2'!$F$35</definedName>
    <definedName name="_D009893">'Form 17-2'!$G$35</definedName>
    <definedName name="_D009894">'Form 17-2'!$E$36</definedName>
    <definedName name="_D009895">'Form 17-2'!$F$36</definedName>
    <definedName name="_D009896">'Form 17-2'!$G$36</definedName>
    <definedName name="_D009897">'Form 17-2'!$E$37</definedName>
    <definedName name="_D009898">'Form 17-2'!$F$37</definedName>
    <definedName name="_D009899">'Form 17-2'!$G$37</definedName>
    <definedName name="_D009900">'Form 17-2'!$E$38</definedName>
    <definedName name="_D009901">'Form 17-2'!$F$38</definedName>
    <definedName name="_D009902">'Form 17-2'!$G$38</definedName>
    <definedName name="_D009903">'Form 17-2'!$E$39</definedName>
    <definedName name="_D009904">'Form 17-2'!$F$39</definedName>
    <definedName name="_D009905">'Form 17-2'!$G$39</definedName>
    <definedName name="_D009906">'Form 17-2'!$E$40</definedName>
    <definedName name="_D009907">'Form 17-2'!$F$40</definedName>
    <definedName name="_D009908">'Form 17-2'!$G$40</definedName>
    <definedName name="_D009909">'Form 17-2'!$E$41</definedName>
    <definedName name="_D009910">'Form 17-2'!$F$41</definedName>
    <definedName name="_D009911">'Form 17-2'!$G$41</definedName>
    <definedName name="_D009912">'Form 17-2'!$E$42</definedName>
    <definedName name="_D009913">'Form 17-2'!$F$42</definedName>
    <definedName name="_D009914">'Form 17-2'!$G$42</definedName>
    <definedName name="_D009915">'Form 17-2'!$E$43</definedName>
    <definedName name="_D009916">'Form 17-2'!$F$43</definedName>
    <definedName name="_D009917">'Form 17-2'!$G$43</definedName>
    <definedName name="_D009918">'Form 17-2'!$E$44</definedName>
    <definedName name="_D009919">'Form 17-2'!$F$44</definedName>
    <definedName name="_D009920">'Form 17-2'!$G$44</definedName>
    <definedName name="_D009921">'Form 17-2'!$E$45</definedName>
    <definedName name="_D009922">'Form 17-2'!$F$45</definedName>
    <definedName name="_D009923">'Form 17-2'!$G$45</definedName>
    <definedName name="_D009924">'Form 17-2'!$E$46</definedName>
    <definedName name="_D009925">'Form 17-2'!$F$46</definedName>
    <definedName name="_D009926">'Form 17-2'!$G$46</definedName>
    <definedName name="_D009927">'Form 17-2'!$E$47</definedName>
    <definedName name="_D009928">'Form 17-2'!$F$47</definedName>
    <definedName name="_D009929">'Form 17-2'!$G$47</definedName>
    <definedName name="_D009930">'Form 17-2'!$E$48</definedName>
    <definedName name="_D009931">'Form 17-2'!$F$48</definedName>
    <definedName name="_D009932">'Form 17-2'!$G$48</definedName>
    <definedName name="_D009933">'Form 17-2'!$E$49</definedName>
    <definedName name="_D009934">'Form 17-2'!$F$49</definedName>
    <definedName name="_D009935">'Form 17-2'!$G$49</definedName>
    <definedName name="_D009936">'Form 17-2'!$E$50</definedName>
    <definedName name="_D009937">'Form 17-2'!$F$50</definedName>
    <definedName name="_D009938">'Form 17-2'!$G$50</definedName>
    <definedName name="_D009939">'Form 17-2'!$E$51</definedName>
    <definedName name="_D009940">'Form 17-2'!$F$51</definedName>
    <definedName name="_D009941">'Form 17-2'!$G$51</definedName>
    <definedName name="_D009942">'Form 17-2'!$H$26</definedName>
    <definedName name="_D009943">'Form 17-2'!$H$27</definedName>
    <definedName name="_D009944">'Form 17-2'!$H$28</definedName>
    <definedName name="_D009945">'Form 17-2'!$H$29</definedName>
    <definedName name="_D009946">'Form 17-2'!$H$30</definedName>
    <definedName name="_D009947">'Form 17-2'!$H$31</definedName>
    <definedName name="_D009948">'Form 17-2'!$H$32</definedName>
    <definedName name="_D009949">'Form 17-2'!$H$33</definedName>
    <definedName name="_D009950">'Form 17-2'!$H$34</definedName>
    <definedName name="_D009951">'Form 17-2'!$H$35</definedName>
    <definedName name="_D009952">'Form 17-2'!$H$36</definedName>
    <definedName name="_D009953">'Form 17-2'!$H$37</definedName>
    <definedName name="_D009954">'Form 17-2'!$H$38</definedName>
    <definedName name="_D009955">'Form 17-2'!$H$39</definedName>
    <definedName name="_D009956">'Form 17-2'!$H$40</definedName>
    <definedName name="_D009957">'Form 17-2'!$H$41</definedName>
    <definedName name="_D009958">'Form 17-2'!$H$42</definedName>
    <definedName name="_D009959">'Form 17-2'!$H$43</definedName>
    <definedName name="_D009960">'Form 17-2'!$H$44</definedName>
    <definedName name="_D009961">'Form 17-2'!$H$45</definedName>
    <definedName name="_D009962">'Form 17-2'!$H$46</definedName>
    <definedName name="_D009963">'Form 17-2'!$H$47</definedName>
    <definedName name="_D009964">'Form 17-2'!$H$48</definedName>
    <definedName name="_D009965">'Form 17-2'!$H$49</definedName>
    <definedName name="_D009966">'Form 17-2'!$H$50</definedName>
    <definedName name="_D009967">'Form 17-2'!$H$51</definedName>
    <definedName name="_D009968">'Form 17-2'!$H$52</definedName>
    <definedName name="_D009969">'Form 17-2'!$H$53</definedName>
    <definedName name="_D009970">'Form 17-2'!$H$54</definedName>
    <definedName name="_D009971">'Form 17-2'!$H$55</definedName>
    <definedName name="_D009972">'Form 17-2'!$E$52</definedName>
    <definedName name="_D009973">'Form 17-2'!$F$52</definedName>
    <definedName name="_D009974">'Form 17-2'!$G$52</definedName>
    <definedName name="_D009975">'Form 17-2'!$E$55</definedName>
    <definedName name="_D009976">'Form 17-2'!$F$55</definedName>
    <definedName name="_D009977">'Form 17-2'!$G$55</definedName>
    <definedName name="_D009978">'Form 17-2'!$I$55</definedName>
    <definedName name="_D009979">'Form 17-2'!$E$53</definedName>
    <definedName name="_D009980">'Form 17-2'!$F$53</definedName>
    <definedName name="_D009981">'Form 17-2'!$G$53</definedName>
    <definedName name="_D009982">'Form 17-2'!$E$54</definedName>
    <definedName name="_D009983">'Form 17-2'!$F$54</definedName>
    <definedName name="_D009984">'Form 17-2'!$G$54</definedName>
    <definedName name="_D009985">'Form 17-2'!$I$26</definedName>
    <definedName name="_D009986">'Form 17-2'!$I$27</definedName>
    <definedName name="_D009987">'Form 17-2'!$I$28</definedName>
    <definedName name="_D009988">'Form 17-2'!$I$29</definedName>
    <definedName name="_D009989">'Form 17-2'!$I$30</definedName>
    <definedName name="_D009990">'Form 17-2'!$I$31</definedName>
    <definedName name="_D009991">'Form 17-2'!$I$32</definedName>
    <definedName name="_D009992">'Form 17-2'!$I$33</definedName>
    <definedName name="_D009993">'Form 17-2'!$I$34</definedName>
    <definedName name="_D009994">'Form 17-2'!$I$35</definedName>
    <definedName name="_D009995">'Form 17-2'!$I$36</definedName>
    <definedName name="_D009996">'Form 17-2'!$I$37</definedName>
    <definedName name="_D009997">'Form 17-2'!$I$38</definedName>
    <definedName name="_D009998">'Form 17-2'!$I$39</definedName>
    <definedName name="_D009999">'Form 17-2'!$I$40</definedName>
    <definedName name="_D010000">'Form 17-2'!$I$41</definedName>
    <definedName name="_D010001">'Form 17-2'!$I$42</definedName>
    <definedName name="_D010002">'Form 17-2'!$I$43</definedName>
    <definedName name="_D010003">'Form 17-2'!$I$44</definedName>
    <definedName name="_D010004">'Form 17-2'!$I$45</definedName>
    <definedName name="_D010005">'Form 17-2'!$I$46</definedName>
    <definedName name="_D010006">'Form 17-2'!$I$47</definedName>
    <definedName name="_D010007">'Form 17-2'!$I$48</definedName>
    <definedName name="_D010008">'Form 17-2'!$I$49</definedName>
    <definedName name="_D010009">'Form 17-2'!$I$50</definedName>
    <definedName name="_D010010">'Form 17-2'!$I$51</definedName>
    <definedName name="_D010011">'Form 17-2'!$I$52</definedName>
    <definedName name="_D010012">'Form 17-2'!$I$53</definedName>
    <definedName name="_D010013">'Form 17-2'!$I$54</definedName>
    <definedName name="_D010017">'Form 17-2'!$I$60</definedName>
    <definedName name="_D010018">'Form 17-2'!$I$61</definedName>
    <definedName name="_D010019">'Form 17-2'!$I$62</definedName>
    <definedName name="_D010023">'Form 17-2'!$C$66</definedName>
    <definedName name="_D010024">'Form 17-2'!$C$69</definedName>
    <definedName name="_D010025">'Form 17-2'!$C$70</definedName>
    <definedName name="_D010026">'Form 17-2'!$C$71</definedName>
    <definedName name="_D010027">'Form 17-2'!$C$72</definedName>
    <definedName name="_D010028">'Form 17-2'!$C$73</definedName>
    <definedName name="_D010029">'Form 17-2'!$C$74</definedName>
    <definedName name="_D010030">'Form 17-2'!$C$75</definedName>
    <definedName name="_D010031">'Form 17-2'!$C$76</definedName>
    <definedName name="_D010032">'Form 17-2'!$C$77</definedName>
    <definedName name="_D010033">'Form 17-2'!$C$78</definedName>
    <definedName name="_D010034">'Form 17-2'!$C$79</definedName>
    <definedName name="_D010035">'Form 17-2'!$C$80</definedName>
    <definedName name="_D010036">'Form 17-2'!$C$81</definedName>
    <definedName name="_D010037">'Form 17-2'!$C$82</definedName>
    <definedName name="_D010038">'Form 17-2'!$C$83</definedName>
    <definedName name="_D010039">'Form 17-2'!$C$84</definedName>
    <definedName name="_D010040">'Form 17-2'!$C$85</definedName>
    <definedName name="_D010041">'Form 17-2'!$C$86</definedName>
    <definedName name="_D010042">'Form 17-2'!$C$87</definedName>
    <definedName name="_D010043">'Form 17-2'!$C$88</definedName>
    <definedName name="_D010044">'Form 17-2'!$C$89</definedName>
    <definedName name="_D010045">'Form 17-2'!$C$90</definedName>
    <definedName name="_D010046">'Form 17-2'!$C$91</definedName>
    <definedName name="_D010047">'Form 17-2'!$C$92</definedName>
    <definedName name="_D010048">'Form 17-2'!$C$93</definedName>
    <definedName name="_D010056">'Form 17-2'!$F$69</definedName>
    <definedName name="_D010057">'Form 17-2'!$F$70</definedName>
    <definedName name="_D010058">'Form 17-2'!$F$71</definedName>
    <definedName name="_D010059">'Form 17-2'!$F$72</definedName>
    <definedName name="_D010060">'Form 17-2'!$F$73</definedName>
    <definedName name="_D010061">'Form 17-2'!$F$74</definedName>
    <definedName name="_D010062">'Form 17-2'!$F$75</definedName>
    <definedName name="_D010063">'Form 17-2'!$F$76</definedName>
    <definedName name="_D010064">'Form 17-2'!$F$77</definedName>
    <definedName name="_D010065">'Form 17-2'!$F$78</definedName>
    <definedName name="_D010066">'Form 17-2'!$F$79</definedName>
    <definedName name="_D010067">'Form 17-2'!$F$80</definedName>
    <definedName name="_D010068">'Form 17-2'!$F$81</definedName>
    <definedName name="_D010069">'Form 17-2'!$F$82</definedName>
    <definedName name="_D010070">'Form 17-2'!$F$83</definedName>
    <definedName name="_D010071">'Form 17-2'!$F$84</definedName>
    <definedName name="_D010072">'Form 17-2'!$F$85</definedName>
    <definedName name="_D010073">'Form 17-2'!$F$86</definedName>
    <definedName name="_D010074">'Form 17-2'!$F$87</definedName>
    <definedName name="_D010075">'Form 17-2'!$F$88</definedName>
    <definedName name="_D010076">'Form 17-2'!$F$89</definedName>
    <definedName name="_D010077">'Form 17-2'!$F$90</definedName>
    <definedName name="_D010078">'Form 17-2'!$F$91</definedName>
    <definedName name="_D010079">'Form 17-2'!$F$92</definedName>
    <definedName name="_D010080">'Form 17-2'!$F$93</definedName>
    <definedName name="_D010088">'Form 17-2'!$G$69</definedName>
    <definedName name="_D010089">'Form 17-2'!$G$70</definedName>
    <definedName name="_D010090">'Form 17-2'!$G$71</definedName>
    <definedName name="_D010091">'Form 17-2'!$G$72</definedName>
    <definedName name="_D010092">'Form 17-2'!$G$73</definedName>
    <definedName name="_D010093">'Form 17-2'!$G$74</definedName>
    <definedName name="_D010094">'Form 17-2'!$G$75</definedName>
    <definedName name="_D010095">'Form 17-2'!$G$76</definedName>
    <definedName name="_D010096">'Form 17-2'!$G$77</definedName>
    <definedName name="_D010097">'Form 17-2'!$G$78</definedName>
    <definedName name="_D010098">'Form 17-2'!$G$79</definedName>
    <definedName name="_D010099">'Form 17-2'!$G$80</definedName>
    <definedName name="_D010100">'Form 17-2'!$G$81</definedName>
    <definedName name="_D010101">'Form 17-2'!$G$82</definedName>
    <definedName name="_D010102">'Form 17-2'!$G$83</definedName>
    <definedName name="_D010103">'Form 17-2'!$G$84</definedName>
    <definedName name="_D010104">'Form 17-2'!$G$85</definedName>
    <definedName name="_D010105">'Form 17-2'!$G$86</definedName>
    <definedName name="_D010106">'Form 17-2'!$G$87</definedName>
    <definedName name="_D010107">'Form 17-2'!$G$88</definedName>
    <definedName name="_D010108">'Form 17-2'!$G$89</definedName>
    <definedName name="_D010109">'Form 17-2'!$G$90</definedName>
    <definedName name="_D010110">'Form 17-2'!$G$91</definedName>
    <definedName name="_D010111">'Form 17-2'!$G$92</definedName>
    <definedName name="_D010112">'Form 17-2'!$G$93</definedName>
    <definedName name="_D010120">'Form 17-2'!$H$69</definedName>
    <definedName name="_D010121">'Form 17-2'!$H$70</definedName>
    <definedName name="_D010122">'Form 17-2'!$H$71</definedName>
    <definedName name="_D010123">'Form 17-2'!$H$72</definedName>
    <definedName name="_D010124">'Form 17-2'!$H$73</definedName>
    <definedName name="_D010125">'Form 17-2'!$H$74</definedName>
    <definedName name="_D010126">'Form 17-2'!$H$75</definedName>
    <definedName name="_D010127">'Form 17-2'!$H$76</definedName>
    <definedName name="_D010128">'Form 17-2'!$H$77</definedName>
    <definedName name="_D010129">'Form 17-2'!$H$78</definedName>
    <definedName name="_D010130">'Form 17-2'!$H$79</definedName>
    <definedName name="_D010131">'Form 17-2'!$H$80</definedName>
    <definedName name="_D010132">'Form 17-2'!$H$81</definedName>
    <definedName name="_D010133">'Form 17-2'!$H$82</definedName>
    <definedName name="_D010134">'Form 17-2'!$H$83</definedName>
    <definedName name="_D010135">'Form 17-2'!$H$84</definedName>
    <definedName name="_D010136">'Form 17-2'!$H$85</definedName>
    <definedName name="_D010137">'Form 17-2'!$H$86</definedName>
    <definedName name="_D010138">'Form 17-2'!$H$87</definedName>
    <definedName name="_D010139">'Form 17-2'!$H$88</definedName>
    <definedName name="_D010140">'Form 17-2'!$H$89</definedName>
    <definedName name="_D010141">'Form 17-2'!$H$90</definedName>
    <definedName name="_D010142">'Form 17-2'!$H$91</definedName>
    <definedName name="_D010143">'Form 17-2'!$H$92</definedName>
    <definedName name="_D010144">'Form 17-2'!$H$93</definedName>
    <definedName name="_D010152">'Form 17-2'!$F$94</definedName>
    <definedName name="_D010153">'Form 17-2'!$H$94</definedName>
    <definedName name="_D010154">'Form 17-2'!$G$94</definedName>
    <definedName name="_D010158">'Form 17-3'!$E$11</definedName>
    <definedName name="_D010162">'Form 17-3'!$E$16</definedName>
    <definedName name="_D010163">'Form 17-3'!$E$17</definedName>
    <definedName name="_D010164">'Form 17-3'!$E$18</definedName>
    <definedName name="_D010165">'Form 17-3'!$E$19</definedName>
    <definedName name="_D010166">'Form 17-3'!$E$20</definedName>
    <definedName name="_D010167">'Form 17-3'!$E$21</definedName>
    <definedName name="_D010168">'Form 17-3'!$E$22</definedName>
    <definedName name="_D010169">'Form 17-3'!$F$18</definedName>
    <definedName name="_D010170">'Form 17-3'!$F$19</definedName>
    <definedName name="_D010171">'Form 17-3'!$F$20</definedName>
    <definedName name="_D010172">'Form 17-3'!$F$21</definedName>
    <definedName name="_D010173">'Form 17-3'!$F$22</definedName>
    <definedName name="_D010174">'Form 17-3'!$E$23</definedName>
    <definedName name="_D010175">'Form 17-3'!$F$23</definedName>
    <definedName name="_D010176">'Form 17-3'!$E$24</definedName>
    <definedName name="_D010177">'Form 17-3'!$F$24</definedName>
    <definedName name="_D010178">'Form 17-3'!$E$26</definedName>
    <definedName name="_D010179">'Form 17-3'!$F$26</definedName>
    <definedName name="_D010180">'Form 17-3'!$G$26</definedName>
    <definedName name="_D010181">'Form 17-3'!$E$27</definedName>
    <definedName name="_D010182">'Form 17-3'!$F$27</definedName>
    <definedName name="_D010183">'Form 17-3'!$G$27</definedName>
    <definedName name="_D010184">'Form 17-3'!$E$28</definedName>
    <definedName name="_D010185">'Form 17-3'!$F$28</definedName>
    <definedName name="_D010186">'Form 17-3'!$G$28</definedName>
    <definedName name="_D010187">'Form 17-3'!$E$29</definedName>
    <definedName name="_D010188">'Form 17-3'!$F$29</definedName>
    <definedName name="_D010189">'Form 17-3'!$G$29</definedName>
    <definedName name="_D010190">'Form 17-3'!$E$30</definedName>
    <definedName name="_D010191">'Form 17-3'!$F$30</definedName>
    <definedName name="_D010192">'Form 17-3'!$G$30</definedName>
    <definedName name="_D010193">'Form 17-3'!$E$31</definedName>
    <definedName name="_D010194">'Form 17-3'!$F$31</definedName>
    <definedName name="_D010195">'Form 17-3'!$G$31</definedName>
    <definedName name="_D010196">'Form 17-3'!$E$32</definedName>
    <definedName name="_D010197">'Form 17-3'!$F$32</definedName>
    <definedName name="_D010198">'Form 17-3'!$G$32</definedName>
    <definedName name="_D010199">'Form 17-3'!$E$33</definedName>
    <definedName name="_D010200">'Form 17-3'!$F$33</definedName>
    <definedName name="_D010201">'Form 17-3'!$G$33</definedName>
    <definedName name="_D010202">'Form 17-3'!$E$34</definedName>
    <definedName name="_D010203">'Form 17-3'!$F$34</definedName>
    <definedName name="_D010204">'Form 17-3'!$G$34</definedName>
    <definedName name="_D010205">'Form 17-3'!$E$35</definedName>
    <definedName name="_D010206">'Form 17-3'!$F$35</definedName>
    <definedName name="_D010207">'Form 17-3'!$G$35</definedName>
    <definedName name="_D010208">'Form 17-3'!$E$36</definedName>
    <definedName name="_D010209">'Form 17-3'!$F$36</definedName>
    <definedName name="_D010210">'Form 17-3'!$G$36</definedName>
    <definedName name="_D010211">'Form 17-3'!$E$37</definedName>
    <definedName name="_D010212">'Form 17-3'!$F$37</definedName>
    <definedName name="_D010213">'Form 17-3'!$G$37</definedName>
    <definedName name="_D010214">'Form 17-3'!$E$38</definedName>
    <definedName name="_D010215">'Form 17-3'!$F$38</definedName>
    <definedName name="_D010216">'Form 17-3'!$G$38</definedName>
    <definedName name="_D010217">'Form 17-3'!$E$39</definedName>
    <definedName name="_D010218">'Form 17-3'!$F$39</definedName>
    <definedName name="_D010219">'Form 17-3'!$G$39</definedName>
    <definedName name="_D010220">'Form 17-3'!$E$40</definedName>
    <definedName name="_D010221">'Form 17-3'!$F$40</definedName>
    <definedName name="_D010222">'Form 17-3'!$G$40</definedName>
    <definedName name="_D010223">'Form 17-3'!$E$41</definedName>
    <definedName name="_D010224">'Form 17-3'!$F$41</definedName>
    <definedName name="_D010225">'Form 17-3'!$G$41</definedName>
    <definedName name="_D010226">'Form 17-3'!$E$42</definedName>
    <definedName name="_D010227">'Form 17-3'!$F$42</definedName>
    <definedName name="_D010228">'Form 17-3'!$G$42</definedName>
    <definedName name="_D010229">'Form 17-3'!$E$43</definedName>
    <definedName name="_D010230">'Form 17-3'!$F$43</definedName>
    <definedName name="_D010231">'Form 17-3'!$G$43</definedName>
    <definedName name="_D010232">'Form 17-3'!$E$44</definedName>
    <definedName name="_D010233">'Form 17-3'!$F$44</definedName>
    <definedName name="_D010234">'Form 17-3'!$G$44</definedName>
    <definedName name="_D010235">'Form 17-3'!$E$45</definedName>
    <definedName name="_D010236">'Form 17-3'!$F$45</definedName>
    <definedName name="_D010237">'Form 17-3'!$G$45</definedName>
    <definedName name="_D010238">'Form 17-3'!$E$46</definedName>
    <definedName name="_D010239">'Form 17-3'!$F$46</definedName>
    <definedName name="_D010240">'Form 17-3'!$G$46</definedName>
    <definedName name="_D010241">'Form 17-3'!$E$47</definedName>
    <definedName name="_D010242">'Form 17-3'!$F$47</definedName>
    <definedName name="_D010243">'Form 17-3'!$G$47</definedName>
    <definedName name="_D010244">'Form 17-3'!$E$48</definedName>
    <definedName name="_D010245">'Form 17-3'!$F$48</definedName>
    <definedName name="_D010246">'Form 17-3'!$G$48</definedName>
    <definedName name="_D010247">'Form 17-3'!$E$49</definedName>
    <definedName name="_D010248">'Form 17-3'!$F$49</definedName>
    <definedName name="_D010249">'Form 17-3'!$G$49</definedName>
    <definedName name="_D010250">'Form 17-3'!$E$50</definedName>
    <definedName name="_D010251">'Form 17-3'!$F$50</definedName>
    <definedName name="_D010252">'Form 17-3'!$G$50</definedName>
    <definedName name="_D010253">'Form 17-3'!$E$51</definedName>
    <definedName name="_D010254">'Form 17-3'!$F$51</definedName>
    <definedName name="_D010255">'Form 17-3'!$G$51</definedName>
    <definedName name="_D010256">'Form 17-3'!$H$26</definedName>
    <definedName name="_D010257">'Form 17-3'!$H$27</definedName>
    <definedName name="_D010258">'Form 17-3'!$H$28</definedName>
    <definedName name="_D010259">'Form 17-3'!$H$29</definedName>
    <definedName name="_D010260">'Form 17-3'!$H$30</definedName>
    <definedName name="_D010261">'Form 17-3'!$H$31</definedName>
    <definedName name="_D010262">'Form 17-3'!$H$32</definedName>
    <definedName name="_D010263">'Form 17-3'!$H$33</definedName>
    <definedName name="_D010264">'Form 17-3'!$H$34</definedName>
    <definedName name="_D010265">'Form 17-3'!$H$35</definedName>
    <definedName name="_D010266">'Form 17-3'!$H$36</definedName>
    <definedName name="_D010267">'Form 17-3'!$H$37</definedName>
    <definedName name="_D010268">'Form 17-3'!$H$38</definedName>
    <definedName name="_D010269">'Form 17-3'!$H$39</definedName>
    <definedName name="_D010270">'Form 17-3'!$H$40</definedName>
    <definedName name="_D010271">'Form 17-3'!$H$41</definedName>
    <definedName name="_D010272">'Form 17-3'!$H$42</definedName>
    <definedName name="_D010273">'Form 17-3'!$H$43</definedName>
    <definedName name="_D010274">'Form 17-3'!$H$44</definedName>
    <definedName name="_D010275">'Form 17-3'!$H$45</definedName>
    <definedName name="_D010276">'Form 17-3'!$H$46</definedName>
    <definedName name="_D010277">'Form 17-3'!$H$47</definedName>
    <definedName name="_D010278">'Form 17-3'!$H$48</definedName>
    <definedName name="_D010279">'Form 17-3'!$H$49</definedName>
    <definedName name="_D010280">'Form 17-3'!$H$50</definedName>
    <definedName name="_D010281">'Form 17-3'!$H$51</definedName>
    <definedName name="_D010282">'Form 17-3'!$H$52</definedName>
    <definedName name="_D010283">'Form 17-3'!$H$53</definedName>
    <definedName name="_D010284">'Form 17-3'!$H$54</definedName>
    <definedName name="_D010285">'Form 17-3'!$H$55</definedName>
    <definedName name="_D010286">'Form 17-3'!$I$26</definedName>
    <definedName name="_D010287">'Form 17-3'!$I$27</definedName>
    <definedName name="_D010288">'Form 17-3'!$I$28</definedName>
    <definedName name="_D010289">'Form 17-3'!$I$29</definedName>
    <definedName name="_D010290">'Form 17-3'!$I$30</definedName>
    <definedName name="_D010291">'Form 17-3'!$I$31</definedName>
    <definedName name="_D010292">'Form 17-3'!$I$32</definedName>
    <definedName name="_D010293">'Form 17-3'!$I$33</definedName>
    <definedName name="_D010294">'Form 17-3'!$I$34</definedName>
    <definedName name="_D010295">'Form 17-3'!$I$35</definedName>
    <definedName name="_D010296">'Form 17-3'!$I$36</definedName>
    <definedName name="_D010297">'Form 17-3'!$I$37</definedName>
    <definedName name="_D010298">'Form 17-3'!$I$38</definedName>
    <definedName name="_D010299">'Form 17-3'!$I$39</definedName>
    <definedName name="_D010300">'Form 17-3'!$I$40</definedName>
    <definedName name="_D010301">'Form 17-3'!$I$41</definedName>
    <definedName name="_D010302">'Form 17-3'!$I$42</definedName>
    <definedName name="_D010303">'Form 17-3'!$I$43</definedName>
    <definedName name="_D010304">'Form 17-3'!$I$44</definedName>
    <definedName name="_D010305">'Form 17-3'!$I$45</definedName>
    <definedName name="_D010306">'Form 17-3'!$I$46</definedName>
    <definedName name="_D010307">'Form 17-3'!$I$47</definedName>
    <definedName name="_D010308">'Form 17-3'!$I$48</definedName>
    <definedName name="_D010309">'Form 17-3'!$I$49</definedName>
    <definedName name="_D010310">'Form 17-3'!$I$50</definedName>
    <definedName name="_D010311">'Form 17-3'!$I$51</definedName>
    <definedName name="_D010312">'Form 17-3'!$I$52</definedName>
    <definedName name="_D010313">'Form 17-3'!$I$53</definedName>
    <definedName name="_D010314">'Form 17-3'!$I$54</definedName>
    <definedName name="_D010315">'Form 17-3'!$E$52</definedName>
    <definedName name="_D010316">'Form 17-3'!$F$52</definedName>
    <definedName name="_D010317">'Form 17-3'!$G$52</definedName>
    <definedName name="_D010318">'Form 17-3'!$E$55</definedName>
    <definedName name="_D010319">'Form 17-3'!$F$55</definedName>
    <definedName name="_D010320">'Form 17-3'!$G$55</definedName>
    <definedName name="_D010321">'Form 17-3'!$I$55</definedName>
    <definedName name="_D010322">'Form 17-3'!$E$53</definedName>
    <definedName name="_D010323">'Form 17-3'!$F$53</definedName>
    <definedName name="_D010324">'Form 17-3'!$G$53</definedName>
    <definedName name="_D010325">'Form 17-3'!$E$54</definedName>
    <definedName name="_D010326">'Form 17-3'!$F$54</definedName>
    <definedName name="_D010327">'Form 17-3'!$G$54</definedName>
    <definedName name="_D010331">'Form 17-3'!$I$60</definedName>
    <definedName name="_D010332">'Form 17-3'!$I$61</definedName>
    <definedName name="_D010333">'Form 17-3'!$I$62</definedName>
    <definedName name="_D010338">'Form 17-3'!$C$66</definedName>
    <definedName name="_D010339">'Form 17-3'!$C$69</definedName>
    <definedName name="_D010340">'Form 17-3'!$C$70</definedName>
    <definedName name="_D010341">'Form 17-3'!$C$71</definedName>
    <definedName name="_D010342">'Form 17-3'!$C$72</definedName>
    <definedName name="_D010343">'Form 17-3'!$C$73</definedName>
    <definedName name="_D010344">'Form 17-3'!$C$74</definedName>
    <definedName name="_D010345">'Form 17-3'!$C$75</definedName>
    <definedName name="_D010346">'Form 17-3'!$C$76</definedName>
    <definedName name="_D010347">'Form 17-3'!$C$77</definedName>
    <definedName name="_D010348">'Form 17-3'!$C$78</definedName>
    <definedName name="_D010349">'Form 17-3'!$C$79</definedName>
    <definedName name="_D010350">'Form 17-3'!$C$80</definedName>
    <definedName name="_D010351">'Form 17-3'!$C$81</definedName>
    <definedName name="_D010352">'Form 17-3'!$C$82</definedName>
    <definedName name="_D010353">'Form 17-3'!$C$83</definedName>
    <definedName name="_D010354">'Form 17-3'!$C$84</definedName>
    <definedName name="_D010355">'Form 17-3'!$C$85</definedName>
    <definedName name="_D010356">'Form 17-3'!$C$86</definedName>
    <definedName name="_D010357">'Form 17-3'!$C$87</definedName>
    <definedName name="_D010358">'Form 17-3'!$C$88</definedName>
    <definedName name="_D010359">'Form 17-3'!$C$89</definedName>
    <definedName name="_D010360">'Form 17-3'!$C$90</definedName>
    <definedName name="_D010361">'Form 17-3'!$C$91</definedName>
    <definedName name="_D010362">'Form 17-3'!$C$92</definedName>
    <definedName name="_D010363">'Form 17-3'!$C$93</definedName>
    <definedName name="_D010371">'Form 17-3'!$F$69</definedName>
    <definedName name="_D010372">'Form 17-3'!$F$70</definedName>
    <definedName name="_D010373">'Form 17-3'!$F$71</definedName>
    <definedName name="_D010374">'Form 17-3'!$F$72</definedName>
    <definedName name="_D010375">'Form 17-3'!$F$73</definedName>
    <definedName name="_D010376">'Form 17-3'!$F$74</definedName>
    <definedName name="_D010377">'Form 17-3'!$F$75</definedName>
    <definedName name="_D010378">'Form 17-3'!$F$76</definedName>
    <definedName name="_D010379">'Form 17-3'!$F$77</definedName>
    <definedName name="_D010380">'Form 17-3'!$F$78</definedName>
    <definedName name="_D010381">'Form 17-3'!$F$79</definedName>
    <definedName name="_D010382">'Form 17-3'!$F$80</definedName>
    <definedName name="_D010383">'Form 17-3'!$F$81</definedName>
    <definedName name="_D010384">'Form 17-3'!$F$82</definedName>
    <definedName name="_D010385">'Form 17-3'!$F$83</definedName>
    <definedName name="_D010386">'Form 17-3'!$F$84</definedName>
    <definedName name="_D010387">'Form 17-3'!$F$85</definedName>
    <definedName name="_D010388">'Form 17-3'!$F$86</definedName>
    <definedName name="_D010389">'Form 17-3'!$F$87</definedName>
    <definedName name="_D010390">'Form 17-3'!$F$88</definedName>
    <definedName name="_D010391">'Form 17-3'!$F$89</definedName>
    <definedName name="_D010392">'Form 17-3'!$F$90</definedName>
    <definedName name="_D010393">'Form 17-3'!$F$91</definedName>
    <definedName name="_D010394">'Form 17-3'!$F$92</definedName>
    <definedName name="_D010395">'Form 17-3'!$F$93</definedName>
    <definedName name="_D010403">'Form 17-3'!$G$69</definedName>
    <definedName name="_D010404">'Form 17-3'!$G$70</definedName>
    <definedName name="_D010405">'Form 17-3'!$G$71</definedName>
    <definedName name="_D010406">'Form 17-3'!$G$72</definedName>
    <definedName name="_D010407">'Form 17-3'!$G$73</definedName>
    <definedName name="_D010408">'Form 17-3'!$G$74</definedName>
    <definedName name="_D010409">'Form 17-3'!$G$75</definedName>
    <definedName name="_D010410">'Form 17-3'!$G$76</definedName>
    <definedName name="_D010411">'Form 17-3'!$G$77</definedName>
    <definedName name="_D010412">'Form 17-3'!$G$78</definedName>
    <definedName name="_D010413">'Form 17-3'!$G$79</definedName>
    <definedName name="_D010414">'Form 17-3'!$G$80</definedName>
    <definedName name="_D010415">'Form 17-3'!$G$81</definedName>
    <definedName name="_D010416">'Form 17-3'!$G$82</definedName>
    <definedName name="_D010417">'Form 17-3'!$G$83</definedName>
    <definedName name="_D010418">'Form 17-3'!$G$84</definedName>
    <definedName name="_D010419">'Form 17-3'!$G$85</definedName>
    <definedName name="_D010420">'Form 17-3'!$G$86</definedName>
    <definedName name="_D010421">'Form 17-3'!$G$87</definedName>
    <definedName name="_D010422">'Form 17-3'!$G$88</definedName>
    <definedName name="_D010423">'Form 17-3'!$G$89</definedName>
    <definedName name="_D010424">'Form 17-3'!$G$90</definedName>
    <definedName name="_D010425">'Form 17-3'!$G$91</definedName>
    <definedName name="_D010426">'Form 17-3'!$G$92</definedName>
    <definedName name="_D010427">'Form 17-3'!$G$93</definedName>
    <definedName name="_D010435">'Form 17-3'!$H$69</definedName>
    <definedName name="_D010436">'Form 17-3'!$H$70</definedName>
    <definedName name="_D010437">'Form 17-3'!$H$71</definedName>
    <definedName name="_D010438">'Form 17-3'!$H$72</definedName>
    <definedName name="_D010439">'Form 17-3'!$H$73</definedName>
    <definedName name="_D010440">'Form 17-3'!$H$74</definedName>
    <definedName name="_D010441">'Form 17-3'!$H$75</definedName>
    <definedName name="_D010442">'Form 17-3'!$H$76</definedName>
    <definedName name="_D010443">'Form 17-3'!$H$77</definedName>
    <definedName name="_D010444">'Form 17-3'!$H$78</definedName>
    <definedName name="_D010445">'Form 17-3'!$H$79</definedName>
    <definedName name="_D010446">'Form 17-3'!$H$80</definedName>
    <definedName name="_D010447">'Form 17-3'!$H$81</definedName>
    <definedName name="_D010448">'Form 17-3'!$H$82</definedName>
    <definedName name="_D010449">'Form 17-3'!$H$83</definedName>
    <definedName name="_D010450">'Form 17-3'!$H$84</definedName>
    <definedName name="_D010451">'Form 17-3'!$H$85</definedName>
    <definedName name="_D010452">'Form 17-3'!$H$86</definedName>
    <definedName name="_D010453">'Form 17-3'!$H$87</definedName>
    <definedName name="_D010454">'Form 17-3'!$H$88</definedName>
    <definedName name="_D010455">'Form 17-3'!$H$89</definedName>
    <definedName name="_D010456">'Form 17-3'!$H$90</definedName>
    <definedName name="_D010457">'Form 17-3'!$H$91</definedName>
    <definedName name="_D010458">'Form 17-3'!$H$92</definedName>
    <definedName name="_D010459">'Form 17-3'!$H$93</definedName>
    <definedName name="_D010467">'Form 17-3'!$F$94</definedName>
    <definedName name="_D010468">'Form 17-3'!$H$94</definedName>
    <definedName name="_D010469">'Form 17-3'!$G$94</definedName>
    <definedName name="_D010473">'Form 18-2'!$G$13</definedName>
    <definedName name="_D010474">'Form 18-2'!$I$13</definedName>
    <definedName name="_D010475">'Form 18-2'!$H$17</definedName>
    <definedName name="_D010476">'Form 18-2'!$I$17</definedName>
    <definedName name="_D010477">'Form 18-2'!$H$20</definedName>
    <definedName name="_D010478">'Form 18-2'!$I$20</definedName>
    <definedName name="_D010479">'Form 18-2'!$H$21</definedName>
    <definedName name="_D010480">'Form 18-2'!$I$21</definedName>
    <definedName name="_D010481">'Form 18-2'!$H$22</definedName>
    <definedName name="_D010482">'Form 18-2'!$I$22</definedName>
    <definedName name="_D010483">'Form 18-2'!$H$23</definedName>
    <definedName name="_D010484">'Form 18-2'!$I$23</definedName>
    <definedName name="_D010485">'Form 18-2'!$H$24</definedName>
    <definedName name="_D010486">'Form 18-2'!$I$24</definedName>
    <definedName name="_D010487">'Form 18-2'!$H$25</definedName>
    <definedName name="_D010488">'Form 18-2'!$I$25</definedName>
    <definedName name="_D010489">'Form 18-2'!$H$26</definedName>
    <definedName name="_D010490">'Form 18-2'!$I$26</definedName>
    <definedName name="_D010491">'Form 18-2'!$H$27</definedName>
    <definedName name="_D010492">'Form 18-2'!$I$27</definedName>
    <definedName name="_D010493">'Form 18-2'!$H$28</definedName>
    <definedName name="_D010494">'Form 18-2'!$I$28</definedName>
    <definedName name="_D010495">'Form 18-2'!$H$29</definedName>
    <definedName name="_D010496">'Form 18-2'!$I$29</definedName>
    <definedName name="_D010497">'Form 18-2'!$H$30</definedName>
    <definedName name="_D010498">'Form 18-2'!$I$30</definedName>
    <definedName name="_D010499">'Form 18-2'!$H$31</definedName>
    <definedName name="_D010500">'Form 18-2'!$I$31</definedName>
    <definedName name="_D010501">'Form 18-2'!$H$34</definedName>
    <definedName name="_D010502">'Form 18-2'!$I$34</definedName>
    <definedName name="_D010503">'Form 18-2'!$H$35</definedName>
    <definedName name="_D010504">'Form 18-2'!$I$35</definedName>
    <definedName name="_D010505">'Form 18-2'!$H$36</definedName>
    <definedName name="_D010506">'Form 18-2'!$I$36</definedName>
    <definedName name="_D010507">'Form 18-2'!$H$37</definedName>
    <definedName name="_D010508">'Form 18-2'!$I$37</definedName>
    <definedName name="_D010509">'Form 18-2'!$H$38</definedName>
    <definedName name="_D010510">'Form 18-2'!$I$38</definedName>
    <definedName name="_D010511">'Form 18-2'!$H$39</definedName>
    <definedName name="_D010512">'Form 18-2'!$I$39</definedName>
    <definedName name="_D010513">'Form 18-2'!$H$40</definedName>
    <definedName name="_D010514">'Form 18-2'!$I$40</definedName>
    <definedName name="_D010515">'Form 18-2'!$H$41</definedName>
    <definedName name="_D010516">'Form 18-2'!$I$41</definedName>
    <definedName name="_D010517">'Form 18-2'!$H$42</definedName>
    <definedName name="_D010518">'Form 18-2'!$I$42</definedName>
    <definedName name="_D010519">'Form 18-2'!$H$43</definedName>
    <definedName name="_D010520">'Form 18-2'!$I$43</definedName>
    <definedName name="_D010521">'Form 18-2'!$H$44</definedName>
    <definedName name="_D010522">'Form 18-2'!$I$44</definedName>
    <definedName name="_D010523">'Form 18-2'!$H$45</definedName>
    <definedName name="_D010524">'Form 18-2'!$I$45</definedName>
    <definedName name="_D010525">'Form 18-2'!$B$20</definedName>
    <definedName name="_D010526">'Form 18-2'!$B$21</definedName>
    <definedName name="_D010527">'Form 18-2'!$B$22</definedName>
    <definedName name="_D010528">'Form 18-2'!$B$23</definedName>
    <definedName name="_D010529">'Form 18-2'!$B$24</definedName>
    <definedName name="_D010530">'Form 18-2'!$B$25</definedName>
    <definedName name="_D010531">'Form 18-2'!$B$26</definedName>
    <definedName name="_D010532">'Form 18-2'!$B$27</definedName>
    <definedName name="_D010533">'Form 18-2'!$B$28</definedName>
    <definedName name="_D010534">'Form 18-2'!$B$29</definedName>
    <definedName name="_D010535">'Form 18-2'!$B$30</definedName>
    <definedName name="_D010536">'Form 18-2'!$B$31</definedName>
    <definedName name="_D010537">'Form 18-2'!$B$34</definedName>
    <definedName name="_D010538">'Form 18-2'!$B$35</definedName>
    <definedName name="_D010539">'Form 18-2'!$B$36</definedName>
    <definedName name="_D010540">'Form 18-2'!$B$37</definedName>
    <definedName name="_D010541">'Form 18-2'!$B$38</definedName>
    <definedName name="_D010542">'Form 18-2'!$B$39</definedName>
    <definedName name="_D010543">'Form 18-2'!$B$40</definedName>
    <definedName name="_D010544">'Form 18-2'!$B$41</definedName>
    <definedName name="_D010545">'Form 18-2'!$B$42</definedName>
    <definedName name="_D010546">'Form 18-2'!$B$43</definedName>
    <definedName name="_D010547">'Form 18-2'!$B$44</definedName>
    <definedName name="_D010548">'Form 18-2'!$B$45</definedName>
    <definedName name="_D010549">'Form 18-2'!$H$47</definedName>
    <definedName name="_D010550">'Form 18-2'!$I$47</definedName>
    <definedName name="_D010551">'Form 18-2'!$I$48</definedName>
    <definedName name="_D010552">'Form 18-2'!$I$49</definedName>
    <definedName name="_D010556">'Form 18-3'!$G$13</definedName>
    <definedName name="_D010557">'Form 18-3'!$I$13</definedName>
    <definedName name="_D010558">'Form 18-3'!$H$17</definedName>
    <definedName name="_D010559">'Form 18-3'!$I$17</definedName>
    <definedName name="_D010560">'Form 18-3'!$H$20</definedName>
    <definedName name="_D010561">'Form 18-3'!$I$20</definedName>
    <definedName name="_D010562">'Form 18-3'!$H$21</definedName>
    <definedName name="_D010563">'Form 18-3'!$I$21</definedName>
    <definedName name="_D010564">'Form 18-3'!$H$22</definedName>
    <definedName name="_D010565">'Form 18-3'!$I$22</definedName>
    <definedName name="_D010566">'Form 18-3'!$H$23</definedName>
    <definedName name="_D010567">'Form 18-3'!$I$23</definedName>
    <definedName name="_D010568">'Form 18-3'!$H$24</definedName>
    <definedName name="_D010569">'Form 18-3'!$I$24</definedName>
    <definedName name="_D010570">'Form 18-3'!$H$25</definedName>
    <definedName name="_D010571">'Form 18-3'!$I$25</definedName>
    <definedName name="_D010572">'Form 18-3'!$H$26</definedName>
    <definedName name="_D010573">'Form 18-3'!$I$26</definedName>
    <definedName name="_D010574">'Form 18-3'!$H$27</definedName>
    <definedName name="_D010575">'Form 18-3'!$I$27</definedName>
    <definedName name="_D010576">'Form 18-3'!$H$28</definedName>
    <definedName name="_D010577">'Form 18-3'!$I$28</definedName>
    <definedName name="_D010578">'Form 18-3'!$H$29</definedName>
    <definedName name="_D010579">'Form 18-3'!$I$29</definedName>
    <definedName name="_D010580">'Form 18-3'!$H$30</definedName>
    <definedName name="_D010581">'Form 18-3'!$I$30</definedName>
    <definedName name="_D010582">'Form 18-3'!$H$31</definedName>
    <definedName name="_D010583">'Form 18-3'!$I$31</definedName>
    <definedName name="_D010584">'Form 18-3'!$H$34</definedName>
    <definedName name="_D010585">'Form 18-3'!$I$34</definedName>
    <definedName name="_D010586">'Form 18-3'!$H$35</definedName>
    <definedName name="_D010587">'Form 18-3'!$I$35</definedName>
    <definedName name="_D010588">'Form 18-3'!$H$36</definedName>
    <definedName name="_D010589">'Form 18-3'!$I$36</definedName>
    <definedName name="_D010590">'Form 18-3'!$H$37</definedName>
    <definedName name="_D010591">'Form 18-3'!$I$37</definedName>
    <definedName name="_D010592">'Form 18-3'!$H$38</definedName>
    <definedName name="_D010593">'Form 18-3'!$I$38</definedName>
    <definedName name="_D010594">'Form 18-3'!$H$39</definedName>
    <definedName name="_D010595">'Form 18-3'!$I$39</definedName>
    <definedName name="_D010596">'Form 18-3'!$H$40</definedName>
    <definedName name="_D010597">'Form 18-3'!$I$40</definedName>
    <definedName name="_D010598">'Form 18-3'!$H$41</definedName>
    <definedName name="_D010599">'Form 18-3'!$I$41</definedName>
    <definedName name="_D010600">'Form 18-3'!$H$42</definedName>
    <definedName name="_D010601">'Form 18-3'!$I$42</definedName>
    <definedName name="_D010602">'Form 18-3'!$H$43</definedName>
    <definedName name="_D010603">'Form 18-3'!$I$43</definedName>
    <definedName name="_D010604">'Form 18-3'!$H$44</definedName>
    <definedName name="_D010605">'Form 18-3'!$I$44</definedName>
    <definedName name="_D010606">'Form 18-3'!$H$45</definedName>
    <definedName name="_D010607">'Form 18-3'!$I$45</definedName>
    <definedName name="_D010608">'Form 18-3'!$B$20</definedName>
    <definedName name="_D010609">'Form 18-3'!$B$21</definedName>
    <definedName name="_D010610">'Form 18-3'!$B$22</definedName>
    <definedName name="_D010611">'Form 18-3'!$B$23</definedName>
    <definedName name="_D010612">'Form 18-3'!$B$24</definedName>
    <definedName name="_D010613">'Form 18-3'!$B$25</definedName>
    <definedName name="_D010614">'Form 18-3'!$B$26</definedName>
    <definedName name="_D010615">'Form 18-3'!$B$27</definedName>
    <definedName name="_D010616">'Form 18-3'!$B$28</definedName>
    <definedName name="_D010617">'Form 18-3'!$B$29</definedName>
    <definedName name="_D010618">'Form 18-3'!$B$30</definedName>
    <definedName name="_D010619">'Form 18-3'!$B$31</definedName>
    <definedName name="_D010620">'Form 18-3'!$B$34</definedName>
    <definedName name="_D010621">'Form 18-3'!$B$35</definedName>
    <definedName name="_D010622">'Form 18-3'!$B$36</definedName>
    <definedName name="_D010623">'Form 18-3'!$B$37</definedName>
    <definedName name="_D010624">'Form 18-3'!$B$38</definedName>
    <definedName name="_D010625">'Form 18-3'!$B$39</definedName>
    <definedName name="_D010626">'Form 18-3'!$B$40</definedName>
    <definedName name="_D010627">'Form 18-3'!$B$41</definedName>
    <definedName name="_D010628">'Form 18-3'!$B$42</definedName>
    <definedName name="_D010629">'Form 18-3'!$B$43</definedName>
    <definedName name="_D010630">'Form 18-3'!$B$44</definedName>
    <definedName name="_D010631">'Form 18-3'!$B$45</definedName>
    <definedName name="_D010632">'Form 18-3'!$H$47</definedName>
    <definedName name="_D010633">'Form 18-3'!$I$47</definedName>
    <definedName name="_D010634">'Form 18-3'!$I$49</definedName>
    <definedName name="_D010635">'Form 18-3'!$I$48</definedName>
    <definedName name="_D010639">'Schedule 11-2'!$B$15</definedName>
    <definedName name="_D010640">'Schedule 11-2'!$B$16</definedName>
    <definedName name="_D010641">'Schedule 11-2'!$B$17</definedName>
    <definedName name="_D010642">'Schedule 11-2'!$B$18</definedName>
    <definedName name="_D010643">'Schedule 11-2'!$B$19</definedName>
    <definedName name="_D010644">'Schedule 11-2'!$B$20</definedName>
    <definedName name="_D010645">'Schedule 11-2'!$B$21</definedName>
    <definedName name="_D010646">'Schedule 11-2'!$B$22</definedName>
    <definedName name="_D010647">'Schedule 11-2'!$B$23</definedName>
    <definedName name="_D010648">'Schedule 11-2'!$B$24</definedName>
    <definedName name="_D010649">'Schedule 11-2'!$B$25</definedName>
    <definedName name="_D010650">'Schedule 11-2'!$B$26</definedName>
    <definedName name="_D010651">'Schedule 11-2'!$B$27</definedName>
    <definedName name="_D010652">'Schedule 11-2'!$B$28</definedName>
    <definedName name="_D010653">'Schedule 11-2'!$B$29</definedName>
    <definedName name="_D010654">'Schedule 11-2'!$B$30</definedName>
    <definedName name="_D010655">'Schedule 11-2'!$B$31</definedName>
    <definedName name="_D010656">'Schedule 11-2'!$B$43</definedName>
    <definedName name="_D010657">'Schedule 11-2'!$B$44</definedName>
    <definedName name="_D010658">'Schedule 11-2'!$B$45</definedName>
    <definedName name="_D010659">'Schedule 11-2'!$B$46</definedName>
    <definedName name="_D010660">'Schedule 11-2'!$B$47</definedName>
    <definedName name="_D010661">'Schedule 11-2'!$B$48</definedName>
    <definedName name="_D010662">'Schedule 11-2'!$B$49</definedName>
    <definedName name="_D010663">'Schedule 11-2'!$B$50</definedName>
    <definedName name="_D010664">'Schedule 11-2'!$B$51</definedName>
    <definedName name="_D010665">'Schedule 11-2'!$B$52</definedName>
    <definedName name="_D010666">'Schedule 11-2'!$B$53</definedName>
    <definedName name="_D010667">'Schedule 11-2'!$B$54</definedName>
    <definedName name="_D010668">'Schedule 11-2'!$E$15</definedName>
    <definedName name="_D010669">'Schedule 11-2'!$F$15</definedName>
    <definedName name="_D010670">'Schedule 11-2'!$E$16</definedName>
    <definedName name="_D010671">'Schedule 11-2'!$F$16</definedName>
    <definedName name="_D010672">'Schedule 11-2'!$E$17</definedName>
    <definedName name="_D010673">'Schedule 11-2'!$F$17</definedName>
    <definedName name="_D010674">'Schedule 11-2'!$E$18</definedName>
    <definedName name="_D010675">'Schedule 11-2'!$F$18</definedName>
    <definedName name="_D010676">'Schedule 11-2'!$E$19</definedName>
    <definedName name="_D010677">'Schedule 11-2'!$F$19</definedName>
    <definedName name="_D010678">'Schedule 11-2'!$E$20</definedName>
    <definedName name="_D010679">'Schedule 11-2'!$F$20</definedName>
    <definedName name="_D010680">'Schedule 11-2'!$E$21</definedName>
    <definedName name="_D010681">'Schedule 11-2'!$F$21</definedName>
    <definedName name="_D010682">'Schedule 11-2'!$E$22</definedName>
    <definedName name="_D010683">'Schedule 11-2'!$F$22</definedName>
    <definedName name="_D010684">'Schedule 11-2'!$E$23</definedName>
    <definedName name="_D010685">'Schedule 11-2'!$F$23</definedName>
    <definedName name="_D010686">'Schedule 11-2'!$E$24</definedName>
    <definedName name="_D010687">'Schedule 11-2'!$F$24</definedName>
    <definedName name="_D010688">'Schedule 11-2'!$E$25</definedName>
    <definedName name="_D010689">'Schedule 11-2'!$F$25</definedName>
    <definedName name="_D010690">'Schedule 11-2'!$E$26</definedName>
    <definedName name="_D010691">'Schedule 11-2'!$F$26</definedName>
    <definedName name="_D010692">'Schedule 11-2'!$E$27</definedName>
    <definedName name="_D010693">'Schedule 11-2'!$F$27</definedName>
    <definedName name="_D010694">'Schedule 11-2'!$E$28</definedName>
    <definedName name="_D010695">'Schedule 11-2'!$F$28</definedName>
    <definedName name="_D010696">'Schedule 11-2'!$E$29</definedName>
    <definedName name="_D010697">'Schedule 11-2'!$F$29</definedName>
    <definedName name="_D010698">'Schedule 11-2'!$E$30</definedName>
    <definedName name="_D010699">'Schedule 11-2'!$F$30</definedName>
    <definedName name="_D010700">'Schedule 11-2'!$E$31</definedName>
    <definedName name="_D010701">'Schedule 11-2'!$F$31</definedName>
    <definedName name="_D010702">'Schedule 11-2'!$E$43</definedName>
    <definedName name="_D010703">'Schedule 11-2'!$F$43</definedName>
    <definedName name="_D010704">'Schedule 11-2'!$E$44</definedName>
    <definedName name="_D010705">'Schedule 11-2'!$F$44</definedName>
    <definedName name="_D010706">'Schedule 11-2'!$E$45</definedName>
    <definedName name="_D010707">'Schedule 11-2'!$F$45</definedName>
    <definedName name="_D010708">'Schedule 11-2'!$E$46</definedName>
    <definedName name="_D010709">'Schedule 11-2'!$F$46</definedName>
    <definedName name="_D010710">'Schedule 11-2'!$E$47</definedName>
    <definedName name="_D010711">'Schedule 11-2'!$F$47</definedName>
    <definedName name="_D010712">'Schedule 11-2'!$E$48</definedName>
    <definedName name="_D010713">'Schedule 11-2'!$F$48</definedName>
    <definedName name="_D010714">'Schedule 11-2'!$E$49</definedName>
    <definedName name="_D010715">'Schedule 11-2'!$F$49</definedName>
    <definedName name="_D010716">'Schedule 11-2'!$E$50</definedName>
    <definedName name="_D010717">'Schedule 11-2'!$F$50</definedName>
    <definedName name="_D010718">'Schedule 11-2'!$E$51</definedName>
    <definedName name="_D010719">'Schedule 11-2'!$F$51</definedName>
    <definedName name="_D010720">'Schedule 11-2'!$E$52</definedName>
    <definedName name="_D010721">'Schedule 11-2'!$F$52</definedName>
    <definedName name="_D010722">'Schedule 11-2'!$E$53</definedName>
    <definedName name="_D010723">'Schedule 11-2'!$F$53</definedName>
    <definedName name="_D010724">'Schedule 11-2'!$E$54</definedName>
    <definedName name="_D010725">'Schedule 11-2'!$F$54</definedName>
    <definedName name="_D010726">'Schedule 11-2'!$E$55</definedName>
    <definedName name="_D010727">'Schedule 11-2'!$F$55</definedName>
    <definedName name="_D010731">'Schedule 11-3'!$B$15</definedName>
    <definedName name="_D010732">'Schedule 11-3'!$B$16</definedName>
    <definedName name="_D010733">'Schedule 11-3'!$B$17</definedName>
    <definedName name="_D010734">'Schedule 11-3'!$B$18</definedName>
    <definedName name="_D010735">'Schedule 11-3'!$B$19</definedName>
    <definedName name="_D010736">'Schedule 11-3'!$B$20</definedName>
    <definedName name="_D010737">'Schedule 11-3'!$B$21</definedName>
    <definedName name="_D010738">'Schedule 11-3'!$B$22</definedName>
    <definedName name="_D010739">'Schedule 11-3'!$B$23</definedName>
    <definedName name="_D010740">'Schedule 11-3'!$B$24</definedName>
    <definedName name="_D010741">'Schedule 11-3'!$B$25</definedName>
    <definedName name="_D010742">'Schedule 11-3'!$B$26</definedName>
    <definedName name="_D010743">'Schedule 11-3'!$B$27</definedName>
    <definedName name="_D010744">'Schedule 11-3'!$B$28</definedName>
    <definedName name="_D010745">'Schedule 11-3'!$B$29</definedName>
    <definedName name="_D010746">'Schedule 11-3'!$B$30</definedName>
    <definedName name="_D010747">'Schedule 11-3'!$B$31</definedName>
    <definedName name="_D010748">'Schedule 11-3'!$B$43</definedName>
    <definedName name="_D010749">'Schedule 11-3'!$B$44</definedName>
    <definedName name="_D010750">'Schedule 11-3'!$B$45</definedName>
    <definedName name="_D010751">'Schedule 11-3'!$B$46</definedName>
    <definedName name="_D010752">'Schedule 11-3'!$B$47</definedName>
    <definedName name="_D010753">'Schedule 11-3'!$B$48</definedName>
    <definedName name="_D010754">'Schedule 11-3'!$B$49</definedName>
    <definedName name="_D010755">'Schedule 11-3'!$B$50</definedName>
    <definedName name="_D010756">'Schedule 11-3'!$B$51</definedName>
    <definedName name="_D010757">'Schedule 11-3'!$B$52</definedName>
    <definedName name="_D010758">'Schedule 11-3'!$B$53</definedName>
    <definedName name="_D010759">'Schedule 11-3'!$B$54</definedName>
    <definedName name="_D010760">'Schedule 11-3'!$E$15</definedName>
    <definedName name="_D010761">'Schedule 11-3'!$F$15</definedName>
    <definedName name="_D010762">'Schedule 11-3'!$E$16</definedName>
    <definedName name="_D010763">'Schedule 11-3'!$F$16</definedName>
    <definedName name="_D010764">'Schedule 11-3'!$E$17</definedName>
    <definedName name="_D010765">'Schedule 11-3'!$F$17</definedName>
    <definedName name="_D010766">'Schedule 11-3'!$E$18</definedName>
    <definedName name="_D010767">'Schedule 11-3'!$F$18</definedName>
    <definedName name="_D010768">'Schedule 11-3'!$E$19</definedName>
    <definedName name="_D010769">'Schedule 11-3'!$F$19</definedName>
    <definedName name="_D010770">'Schedule 11-3'!$E$20</definedName>
    <definedName name="_D010771">'Schedule 11-3'!$F$20</definedName>
    <definedName name="_D010772">'Schedule 11-3'!$E$21</definedName>
    <definedName name="_D010773">'Schedule 11-3'!$F$21</definedName>
    <definedName name="_D010774">'Schedule 11-3'!$E$22</definedName>
    <definedName name="_D010775">'Schedule 11-3'!$F$22</definedName>
    <definedName name="_D010776">'Schedule 11-3'!$E$23</definedName>
    <definedName name="_D010777">'Schedule 11-3'!$F$23</definedName>
    <definedName name="_D010778">'Schedule 11-3'!$E$24</definedName>
    <definedName name="_D010779">'Schedule 11-3'!$F$24</definedName>
    <definedName name="_D010780">'Schedule 11-3'!$E$25</definedName>
    <definedName name="_D010781">'Schedule 11-3'!$F$25</definedName>
    <definedName name="_D010782">'Schedule 11-3'!$E$26</definedName>
    <definedName name="_D010783">'Schedule 11-3'!$F$26</definedName>
    <definedName name="_D010784">'Schedule 11-3'!$E$27</definedName>
    <definedName name="_D010785">'Schedule 11-3'!$F$27</definedName>
    <definedName name="_D010786">'Schedule 11-3'!$E$28</definedName>
    <definedName name="_D010787">'Schedule 11-3'!$F$28</definedName>
    <definedName name="_D010788">'Schedule 11-3'!$E$29</definedName>
    <definedName name="_D010789">'Schedule 11-3'!$F$29</definedName>
    <definedName name="_D010790">'Schedule 11-3'!$E$30</definedName>
    <definedName name="_D010791">'Schedule 11-3'!$F$30</definedName>
    <definedName name="_D010792">'Schedule 11-3'!$E$31</definedName>
    <definedName name="_D010793">'Schedule 11-3'!$F$31</definedName>
    <definedName name="_D010794">'Schedule 11-3'!$E$43</definedName>
    <definedName name="_D010795">'Schedule 11-3'!$F$43</definedName>
    <definedName name="_D010796">'Schedule 11-3'!$E$44</definedName>
    <definedName name="_D010797">'Schedule 11-3'!$F$44</definedName>
    <definedName name="_D010798">'Schedule 11-3'!$E$45</definedName>
    <definedName name="_D010799">'Schedule 11-3'!$F$45</definedName>
    <definedName name="_D010800">'Schedule 11-3'!$E$46</definedName>
    <definedName name="_D010801">'Schedule 11-3'!$F$46</definedName>
    <definedName name="_D010802">'Schedule 11-3'!$E$47</definedName>
    <definedName name="_D010803">'Schedule 11-3'!$F$47</definedName>
    <definedName name="_D010804">'Schedule 11-3'!$E$48</definedName>
    <definedName name="_D010805">'Schedule 11-3'!$F$48</definedName>
    <definedName name="_D010806">'Schedule 11-3'!$E$49</definedName>
    <definedName name="_D010807">'Schedule 11-3'!$F$49</definedName>
    <definedName name="_D010808">'Schedule 11-3'!$E$50</definedName>
    <definedName name="_D010809">'Schedule 11-3'!$F$50</definedName>
    <definedName name="_D010810">'Schedule 11-3'!$E$51</definedName>
    <definedName name="_D010811">'Schedule 11-3'!$F$51</definedName>
    <definedName name="_D010812">'Schedule 11-3'!$E$52</definedName>
    <definedName name="_D010813">'Schedule 11-3'!$F$52</definedName>
    <definedName name="_D010814">'Schedule 11-3'!$E$53</definedName>
    <definedName name="_D010815">'Schedule 11-3'!$F$53</definedName>
    <definedName name="_D010816">'Schedule 11-3'!$E$54</definedName>
    <definedName name="_D010817">'Schedule 11-3'!$F$54</definedName>
    <definedName name="_D010818">'Schedule 11-3'!$E$55</definedName>
    <definedName name="_D010819">'Schedule 11-3'!$F$55</definedName>
    <definedName name="_D010823">'Schedule 12-2'!$B$15</definedName>
    <definedName name="_D010824">'Schedule 12-2'!$B$16</definedName>
    <definedName name="_D010825">'Schedule 12-2'!$B$17</definedName>
    <definedName name="_D010826">'Schedule 12-2'!$B$18</definedName>
    <definedName name="_D010827">'Schedule 12-2'!$B$19</definedName>
    <definedName name="_D010828">'Schedule 12-2'!$B$20</definedName>
    <definedName name="_D010829">'Schedule 12-2'!$B$21</definedName>
    <definedName name="_D010830">'Schedule 12-2'!$B$22</definedName>
    <definedName name="_D010831">'Schedule 12-2'!$B$23</definedName>
    <definedName name="_D010832">'Schedule 12-2'!$B$24</definedName>
    <definedName name="_D010833">'Schedule 12-2'!$B$25</definedName>
    <definedName name="_D010834">'Schedule 12-2'!$B$26</definedName>
    <definedName name="_D010835">'Schedule 12-2'!$B$27</definedName>
    <definedName name="_D010836">'Schedule 12-2'!$B$28</definedName>
    <definedName name="_D010837">'Schedule 12-2'!$B$29</definedName>
    <definedName name="_D010838">'Schedule 12-2'!$B$30</definedName>
    <definedName name="_D010839">'Schedule 12-2'!$B$31</definedName>
    <definedName name="_D010840">'Schedule 12-2'!$B$32</definedName>
    <definedName name="_D010841">'Schedule 12-2'!$B$33</definedName>
    <definedName name="_D010842">'Schedule 12-2'!$B$34</definedName>
    <definedName name="_D010843">'Schedule 12-2'!$B$35</definedName>
    <definedName name="_D010844">'Schedule 12-2'!$B$36</definedName>
    <definedName name="_D010845">'Schedule 12-2'!$B$37</definedName>
    <definedName name="_D010846">'Schedule 12-2'!$B$38</definedName>
    <definedName name="_D010847">'Schedule 12-2'!$B$39</definedName>
    <definedName name="_D010848">'Schedule 12-2'!$B$40</definedName>
    <definedName name="_D010849">'Schedule 12-2'!$B$41</definedName>
    <definedName name="_D010850">'Schedule 12-2'!$B$42</definedName>
    <definedName name="_D010851">'Schedule 12-2'!$B$43</definedName>
    <definedName name="_D010852">'Schedule 12-2'!$B$44</definedName>
    <definedName name="_D010853">'Schedule 12-2'!$B$45</definedName>
    <definedName name="_D010854">'Schedule 12-2'!$B$46</definedName>
    <definedName name="_D010855">'Schedule 12-2'!$B$47</definedName>
    <definedName name="_D010856">'Schedule 12-2'!$B$48</definedName>
    <definedName name="_D010857">'Schedule 12-2'!$B$49</definedName>
    <definedName name="_D010858">'Schedule 12-2'!$B$50</definedName>
    <definedName name="_D010859">'Schedule 12-2'!$B$51</definedName>
    <definedName name="_D010860">'Schedule 12-2'!$B$52</definedName>
    <definedName name="_D010861">'Schedule 12-2'!$B$53</definedName>
    <definedName name="_D010862">'Schedule 12-2'!$B$54</definedName>
    <definedName name="_D010863">'Schedule 12-2'!$B$55</definedName>
    <definedName name="_D010864">'Schedule 12-2'!$B$56</definedName>
    <definedName name="_D010865">'Schedule 12-2'!$B$57</definedName>
    <definedName name="_D010866">'Schedule 12-2'!$B$58</definedName>
    <definedName name="_D010867">'Schedule 12-2'!$B$59</definedName>
    <definedName name="_D010868">'Schedule 12-2'!$B$60</definedName>
    <definedName name="_D010869">'Schedule 12-2'!$B$61</definedName>
    <definedName name="_D010870">'Schedule 12-2'!$B$62</definedName>
    <definedName name="_D010871">'Schedule 12-2'!$B$63</definedName>
    <definedName name="_D010872">'Schedule 12-2'!$B$64</definedName>
    <definedName name="_D010889">'Schedule 12-2'!$E$15</definedName>
    <definedName name="_D010890">'Schedule 12-2'!$F$15</definedName>
    <definedName name="_D010891">'Schedule 12-2'!$G$15</definedName>
    <definedName name="_D010892">'Schedule 12-2'!$E$16</definedName>
    <definedName name="_D010893">'Schedule 12-2'!$F$16</definedName>
    <definedName name="_D010894">'Schedule 12-2'!$G$16</definedName>
    <definedName name="_D010895">'Schedule 12-2'!$E$17</definedName>
    <definedName name="_D010896">'Schedule 12-2'!$F$17</definedName>
    <definedName name="_D010897">'Schedule 12-2'!$G$17</definedName>
    <definedName name="_D010898">'Schedule 12-2'!$E$18</definedName>
    <definedName name="_D010899">'Schedule 12-2'!$F$18</definedName>
    <definedName name="_D010900">'Schedule 12-2'!$G$18</definedName>
    <definedName name="_D010901">'Schedule 12-2'!$E$19</definedName>
    <definedName name="_D010902">'Schedule 12-2'!$F$19</definedName>
    <definedName name="_D010903">'Schedule 12-2'!$G$19</definedName>
    <definedName name="_D010904">'Schedule 12-2'!$E$20</definedName>
    <definedName name="_D010905">'Schedule 12-2'!$F$20</definedName>
    <definedName name="_D010906">'Schedule 12-2'!$G$20</definedName>
    <definedName name="_D010907">'Schedule 12-2'!$E$21</definedName>
    <definedName name="_D010908">'Schedule 12-2'!$F$21</definedName>
    <definedName name="_D010909">'Schedule 12-2'!$G$21</definedName>
    <definedName name="_D010910">'Schedule 12-2'!$E$22</definedName>
    <definedName name="_D010911">'Schedule 12-2'!$F$22</definedName>
    <definedName name="_D010912">'Schedule 12-2'!$G$22</definedName>
    <definedName name="_D010913">'Schedule 12-2'!$E$23</definedName>
    <definedName name="_D010914">'Schedule 12-2'!$F$23</definedName>
    <definedName name="_D010915">'Schedule 12-2'!$G$23</definedName>
    <definedName name="_D010916">'Schedule 12-2'!$E$24</definedName>
    <definedName name="_D010917">'Schedule 12-2'!$F$24</definedName>
    <definedName name="_D010918">'Schedule 12-2'!$G$24</definedName>
    <definedName name="_D010919">'Schedule 12-2'!$E$25</definedName>
    <definedName name="_D010920">'Schedule 12-2'!$F$25</definedName>
    <definedName name="_D010921">'Schedule 12-2'!$G$25</definedName>
    <definedName name="_D010922">'Schedule 12-2'!$E$26</definedName>
    <definedName name="_D010923">'Schedule 12-2'!$F$26</definedName>
    <definedName name="_D010924">'Schedule 12-2'!$G$26</definedName>
    <definedName name="_D010925">'Schedule 12-2'!$E$27</definedName>
    <definedName name="_D010926">'Schedule 12-2'!$F$27</definedName>
    <definedName name="_D010927">'Schedule 12-2'!$G$27</definedName>
    <definedName name="_D010928">'Schedule 12-2'!$E$28</definedName>
    <definedName name="_D010929">'Schedule 12-2'!$F$28</definedName>
    <definedName name="_D010930">'Schedule 12-2'!$G$28</definedName>
    <definedName name="_D010931">'Schedule 12-2'!$E$29</definedName>
    <definedName name="_D010932">'Schedule 12-2'!$F$29</definedName>
    <definedName name="_D010933">'Schedule 12-2'!$G$29</definedName>
    <definedName name="_D010934">'Schedule 12-2'!$E$30</definedName>
    <definedName name="_D010935">'Schedule 12-2'!$F$30</definedName>
    <definedName name="_D010936">'Schedule 12-2'!$G$30</definedName>
    <definedName name="_D010937">'Schedule 12-2'!$E$31</definedName>
    <definedName name="_D010938">'Schedule 12-2'!$F$31</definedName>
    <definedName name="_D010939">'Schedule 12-2'!$G$31</definedName>
    <definedName name="_D010940">'Schedule 12-2'!$E$32</definedName>
    <definedName name="_D010941">'Schedule 12-2'!$F$32</definedName>
    <definedName name="_D010942">'Schedule 12-2'!$G$32</definedName>
    <definedName name="_D010943">'Schedule 12-2'!$E$33</definedName>
    <definedName name="_D010944">'Schedule 12-2'!$F$33</definedName>
    <definedName name="_D010945">'Schedule 12-2'!$G$33</definedName>
    <definedName name="_D010946">'Schedule 12-2'!$E$34</definedName>
    <definedName name="_D010947">'Schedule 12-2'!$F$34</definedName>
    <definedName name="_D010948">'Schedule 12-2'!$G$34</definedName>
    <definedName name="_D010949">'Schedule 12-2'!$E$35</definedName>
    <definedName name="_D010950">'Schedule 12-2'!$F$35</definedName>
    <definedName name="_D010951">'Schedule 12-2'!$G$35</definedName>
    <definedName name="_D010952">'Schedule 12-2'!$E$36</definedName>
    <definedName name="_D010953">'Schedule 12-2'!$F$36</definedName>
    <definedName name="_D010954">'Schedule 12-2'!$G$36</definedName>
    <definedName name="_D010955">'Schedule 12-2'!$E$37</definedName>
    <definedName name="_D010956">'Schedule 12-2'!$F$37</definedName>
    <definedName name="_D010957">'Schedule 12-2'!$G$37</definedName>
    <definedName name="_D010958">'Schedule 12-2'!$E$38</definedName>
    <definedName name="_D010959">'Schedule 12-2'!$F$38</definedName>
    <definedName name="_D010960">'Schedule 12-2'!$G$38</definedName>
    <definedName name="_D010961">'Schedule 12-2'!$E$39</definedName>
    <definedName name="_D010962">'Schedule 12-2'!$F$39</definedName>
    <definedName name="_D010963">'Schedule 12-2'!$G$39</definedName>
    <definedName name="_D010964">'Schedule 12-2'!$E$40</definedName>
    <definedName name="_D010965">'Schedule 12-2'!$F$40</definedName>
    <definedName name="_D010966">'Schedule 12-2'!$G$40</definedName>
    <definedName name="_D010967">'Schedule 12-2'!$E$41</definedName>
    <definedName name="_D010968">'Schedule 12-2'!$F$41</definedName>
    <definedName name="_D010969">'Schedule 12-2'!$G$41</definedName>
    <definedName name="_D010970">'Schedule 12-2'!$E$42</definedName>
    <definedName name="_D010971">'Schedule 12-2'!$F$42</definedName>
    <definedName name="_D010972">'Schedule 12-2'!$G$42</definedName>
    <definedName name="_D010973">'Schedule 12-2'!$E$43</definedName>
    <definedName name="_D010974">'Schedule 12-2'!$F$43</definedName>
    <definedName name="_D010975">'Schedule 12-2'!$G$43</definedName>
    <definedName name="_D010976">'Schedule 12-2'!$E$44</definedName>
    <definedName name="_D010977">'Schedule 12-2'!$F$44</definedName>
    <definedName name="_D010978">'Schedule 12-2'!$G$44</definedName>
    <definedName name="_D010979">'Schedule 12-2'!$E$45</definedName>
    <definedName name="_D010980">'Schedule 12-2'!$F$45</definedName>
    <definedName name="_D010981">'Schedule 12-2'!$G$45</definedName>
    <definedName name="_D010982">'Schedule 12-2'!$E$46</definedName>
    <definedName name="_D010983">'Schedule 12-2'!$F$46</definedName>
    <definedName name="_D010984">'Schedule 12-2'!$G$46</definedName>
    <definedName name="_D010985">'Schedule 12-2'!$E$47</definedName>
    <definedName name="_D010986">'Schedule 12-2'!$F$47</definedName>
    <definedName name="_D010987">'Schedule 12-2'!$G$47</definedName>
    <definedName name="_D010988">'Schedule 12-2'!$E$48</definedName>
    <definedName name="_D010989">'Schedule 12-2'!$F$48</definedName>
    <definedName name="_D010990">'Schedule 12-2'!$G$48</definedName>
    <definedName name="_D010991">'Schedule 12-2'!$E$49</definedName>
    <definedName name="_D010992">'Schedule 12-2'!$F$49</definedName>
    <definedName name="_D010993">'Schedule 12-2'!$G$49</definedName>
    <definedName name="_D010994">'Schedule 12-2'!$E$50</definedName>
    <definedName name="_D010995">'Schedule 12-2'!$F$50</definedName>
    <definedName name="_D010996">'Schedule 12-2'!$G$50</definedName>
    <definedName name="_D010997">'Schedule 12-2'!$E$51</definedName>
    <definedName name="_D010998">'Schedule 12-2'!$F$51</definedName>
    <definedName name="_D010999">'Schedule 12-2'!$G$51</definedName>
    <definedName name="_D011000">'Schedule 12-2'!$E$52</definedName>
    <definedName name="_D011001">'Schedule 12-2'!$F$52</definedName>
    <definedName name="_D011002">'Schedule 12-2'!$G$52</definedName>
    <definedName name="_D011003">'Schedule 12-2'!$E$53</definedName>
    <definedName name="_D011004">'Schedule 12-2'!$F$53</definedName>
    <definedName name="_D011005">'Schedule 12-2'!$G$53</definedName>
    <definedName name="_D011006">'Schedule 12-2'!$E$54</definedName>
    <definedName name="_D011007">'Schedule 12-2'!$F$54</definedName>
    <definedName name="_D011008">'Schedule 12-2'!$G$54</definedName>
    <definedName name="_D011009">'Schedule 12-2'!$E$55</definedName>
    <definedName name="_D011010">'Schedule 12-2'!$F$55</definedName>
    <definedName name="_D011011">'Schedule 12-2'!$G$55</definedName>
    <definedName name="_D011012">'Schedule 12-2'!$E$56</definedName>
    <definedName name="_D011013">'Schedule 12-2'!$F$56</definedName>
    <definedName name="_D011014">'Schedule 12-2'!$G$56</definedName>
    <definedName name="_D011015">'Schedule 12-2'!$E$57</definedName>
    <definedName name="_D011016">'Schedule 12-2'!$F$57</definedName>
    <definedName name="_D011017">'Schedule 12-2'!$G$57</definedName>
    <definedName name="_D011018">'Schedule 12-2'!$E$58</definedName>
    <definedName name="_D011019">'Schedule 12-2'!$F$58</definedName>
    <definedName name="_D011020">'Schedule 12-2'!$G$58</definedName>
    <definedName name="_D011021">'Schedule 12-2'!$E$59</definedName>
    <definedName name="_D011022">'Schedule 12-2'!$F$59</definedName>
    <definedName name="_D011023">'Schedule 12-2'!$G$59</definedName>
    <definedName name="_D011024">'Schedule 12-2'!$E$60</definedName>
    <definedName name="_D011025">'Schedule 12-2'!$F$60</definedName>
    <definedName name="_D011026">'Schedule 12-2'!$G$60</definedName>
    <definedName name="_D011027">'Schedule 12-2'!$E$61</definedName>
    <definedName name="_D011028">'Schedule 12-2'!$F$61</definedName>
    <definedName name="_D011029">'Schedule 12-2'!$G$61</definedName>
    <definedName name="_D011030">'Schedule 12-2'!$E$62</definedName>
    <definedName name="_D011031">'Schedule 12-2'!$F$62</definedName>
    <definedName name="_D011032">'Schedule 12-2'!$G$62</definedName>
    <definedName name="_D011033">'Schedule 12-2'!$E$63</definedName>
    <definedName name="_D011034">'Schedule 12-2'!$F$63</definedName>
    <definedName name="_D011035">'Schedule 12-2'!$G$63</definedName>
    <definedName name="_D011036">'Schedule 12-2'!$E$64</definedName>
    <definedName name="_D011037">'Schedule 12-2'!$F$64</definedName>
    <definedName name="_D011038">'Schedule 12-2'!$G$64</definedName>
    <definedName name="_D011087">'Schedule 12-2'!$H$15</definedName>
    <definedName name="_D011088">'Schedule 12-2'!$H$16</definedName>
    <definedName name="_D011089">'Schedule 12-2'!$H$17</definedName>
    <definedName name="_D011090">'Schedule 12-2'!$H$18</definedName>
    <definedName name="_D011091">'Schedule 12-2'!$H$19</definedName>
    <definedName name="_D011092">'Schedule 12-2'!$H$20</definedName>
    <definedName name="_D011093">'Schedule 12-2'!$H$21</definedName>
    <definedName name="_D011094">'Schedule 12-2'!$H$22</definedName>
    <definedName name="_D011095">'Schedule 12-2'!$H$23</definedName>
    <definedName name="_D011096">'Schedule 12-2'!$H$24</definedName>
    <definedName name="_D011097">'Schedule 12-2'!$H$25</definedName>
    <definedName name="_D011098">'Schedule 12-2'!$H$26</definedName>
    <definedName name="_D011099">'Schedule 12-2'!$H$27</definedName>
    <definedName name="_D011100">'Schedule 12-2'!$H$28</definedName>
    <definedName name="_D011101">'Schedule 12-2'!$H$29</definedName>
    <definedName name="_D011102">'Schedule 12-2'!$H$30</definedName>
    <definedName name="_D011103">'Schedule 12-2'!$H$31</definedName>
    <definedName name="_D011104">'Schedule 12-2'!$H$32</definedName>
    <definedName name="_D011105">'Schedule 12-2'!$H$33</definedName>
    <definedName name="_D011106">'Schedule 12-2'!$H$34</definedName>
    <definedName name="_D011107">'Schedule 12-2'!$H$35</definedName>
    <definedName name="_D011108">'Schedule 12-2'!$H$36</definedName>
    <definedName name="_D011109">'Schedule 12-2'!$H$37</definedName>
    <definedName name="_D011110">'Schedule 12-2'!$H$38</definedName>
    <definedName name="_D011111">'Schedule 12-2'!$H$39</definedName>
    <definedName name="_D011112">'Schedule 12-2'!$H$40</definedName>
    <definedName name="_D011113">'Schedule 12-2'!$H$41</definedName>
    <definedName name="_D011114">'Schedule 12-2'!$H$42</definedName>
    <definedName name="_D011115">'Schedule 12-2'!$H$43</definedName>
    <definedName name="_D011116">'Schedule 12-2'!$H$44</definedName>
    <definedName name="_D011117">'Schedule 12-2'!$H$45</definedName>
    <definedName name="_D011118">'Schedule 12-2'!$H$46</definedName>
    <definedName name="_D011119">'Schedule 12-2'!$H$47</definedName>
    <definedName name="_D011120">'Schedule 12-2'!$H$48</definedName>
    <definedName name="_D011121">'Schedule 12-2'!$H$49</definedName>
    <definedName name="_D011122">'Schedule 12-2'!$H$50</definedName>
    <definedName name="_D011123">'Schedule 12-2'!$H$51</definedName>
    <definedName name="_D011124">'Schedule 12-2'!$H$52</definedName>
    <definedName name="_D011125">'Schedule 12-2'!$H$53</definedName>
    <definedName name="_D011126">'Schedule 12-2'!$H$54</definedName>
    <definedName name="_D011127">'Schedule 12-2'!$H$55</definedName>
    <definedName name="_D011128">'Schedule 12-2'!$H$56</definedName>
    <definedName name="_D011129">'Schedule 12-2'!$H$57</definedName>
    <definedName name="_D011130">'Schedule 12-2'!$H$58</definedName>
    <definedName name="_D011131">'Schedule 12-2'!$H$59</definedName>
    <definedName name="_D011132">'Schedule 12-2'!$H$60</definedName>
    <definedName name="_D011133">'Schedule 12-2'!$H$61</definedName>
    <definedName name="_D011134">'Schedule 12-2'!$H$62</definedName>
    <definedName name="_D011135">'Schedule 12-2'!$H$63</definedName>
    <definedName name="_D011136">'Schedule 12-2'!$H$64</definedName>
    <definedName name="_D011153">'Schedule 12-2'!$H$65</definedName>
    <definedName name="_D011154">'Schedule 12-2'!$E$65</definedName>
    <definedName name="_D011155">'Schedule 12-2'!$F$65</definedName>
    <definedName name="_D011156">'Schedule 12-2'!$G$65</definedName>
    <definedName name="_D011160">'Schedule 12-3'!$B$15</definedName>
    <definedName name="_D011161">'Schedule 12-3'!$B$16</definedName>
    <definedName name="_D011162">'Schedule 12-3'!$B$17</definedName>
    <definedName name="_D011163">'Schedule 12-3'!$B$18</definedName>
    <definedName name="_D011164">'Schedule 12-3'!$B$19</definedName>
    <definedName name="_D011165">'Schedule 12-3'!$B$20</definedName>
    <definedName name="_D011166">'Schedule 12-3'!$B$21</definedName>
    <definedName name="_D011167">'Schedule 12-3'!$B$22</definedName>
    <definedName name="_D011168">'Schedule 12-3'!$B$23</definedName>
    <definedName name="_D011169">'Schedule 12-3'!$B$24</definedName>
    <definedName name="_D011170">'Schedule 12-3'!$B$25</definedName>
    <definedName name="_D011171">'Schedule 12-3'!$B$26</definedName>
    <definedName name="_D011172">'Schedule 12-3'!$B$27</definedName>
    <definedName name="_D011173">'Schedule 12-3'!$B$28</definedName>
    <definedName name="_D011174">'Schedule 12-3'!$B$29</definedName>
    <definedName name="_D011175">'Schedule 12-3'!$B$30</definedName>
    <definedName name="_D011176">'Schedule 12-3'!$B$31</definedName>
    <definedName name="_D011177">'Schedule 12-3'!$B$32</definedName>
    <definedName name="_D011178">'Schedule 12-3'!$B$33</definedName>
    <definedName name="_D011179">'Schedule 12-3'!$B$34</definedName>
    <definedName name="_D011180">'Schedule 12-3'!$B$35</definedName>
    <definedName name="_D011181">'Schedule 12-3'!$B$36</definedName>
    <definedName name="_D011182">'Schedule 12-3'!$B$37</definedName>
    <definedName name="_D011183">'Schedule 12-3'!$B$38</definedName>
    <definedName name="_D011184">'Schedule 12-3'!$B$39</definedName>
    <definedName name="_D011185">'Schedule 12-3'!$B$40</definedName>
    <definedName name="_D011186">'Schedule 12-3'!$B$41</definedName>
    <definedName name="_D011187">'Schedule 12-3'!$B$42</definedName>
    <definedName name="_D011188">'Schedule 12-3'!$B$43</definedName>
    <definedName name="_D011189">'Schedule 12-3'!$B$44</definedName>
    <definedName name="_D011190">'Schedule 12-3'!$B$45</definedName>
    <definedName name="_D011191">'Schedule 12-3'!$B$46</definedName>
    <definedName name="_D011192">'Schedule 12-3'!$B$47</definedName>
    <definedName name="_D011193">'Schedule 12-3'!$B$48</definedName>
    <definedName name="_D011194">'Schedule 12-3'!$B$49</definedName>
    <definedName name="_D011195">'Schedule 12-3'!$B$50</definedName>
    <definedName name="_D011196">'Schedule 12-3'!$B$51</definedName>
    <definedName name="_D011197">'Schedule 12-3'!$B$52</definedName>
    <definedName name="_D011198">'Schedule 12-3'!$B$53</definedName>
    <definedName name="_D011199">'Schedule 12-3'!$B$54</definedName>
    <definedName name="_D011200">'Schedule 12-3'!$B$55</definedName>
    <definedName name="_D011201">'Schedule 12-3'!$B$56</definedName>
    <definedName name="_D011202">'Schedule 12-3'!$B$57</definedName>
    <definedName name="_D011203">'Schedule 12-3'!$B$58</definedName>
    <definedName name="_D011204">'Schedule 12-3'!$B$59</definedName>
    <definedName name="_D011205">'Schedule 12-3'!$B$60</definedName>
    <definedName name="_D011206">'Schedule 12-3'!$B$61</definedName>
    <definedName name="_D011207">'Schedule 12-3'!$B$62</definedName>
    <definedName name="_D011208">'Schedule 12-3'!$B$63</definedName>
    <definedName name="_D011209">'Schedule 12-3'!$B$64</definedName>
    <definedName name="_D011226">'Schedule 12-3'!$E$15</definedName>
    <definedName name="_D011227">'Schedule 12-3'!$F$15</definedName>
    <definedName name="_D011228">'Schedule 12-3'!$G$15</definedName>
    <definedName name="_D011229">'Schedule 12-3'!$E$16</definedName>
    <definedName name="_D011230">'Schedule 12-3'!$F$16</definedName>
    <definedName name="_D011231">'Schedule 12-3'!$G$16</definedName>
    <definedName name="_D011232">'Schedule 12-3'!$E$17</definedName>
    <definedName name="_D011233">'Schedule 12-3'!$F$17</definedName>
    <definedName name="_D011234">'Schedule 12-3'!$G$17</definedName>
    <definedName name="_D011235">'Schedule 12-3'!$E$18</definedName>
    <definedName name="_D011236">'Schedule 12-3'!$F$18</definedName>
    <definedName name="_D011237">'Schedule 12-3'!$G$18</definedName>
    <definedName name="_D011238">'Schedule 12-3'!$E$19</definedName>
    <definedName name="_D011239">'Schedule 12-3'!$F$19</definedName>
    <definedName name="_D011240">'Schedule 12-3'!$G$19</definedName>
    <definedName name="_D011241">'Schedule 12-3'!$E$20</definedName>
    <definedName name="_D011242">'Schedule 12-3'!$F$20</definedName>
    <definedName name="_D011243">'Schedule 12-3'!$G$20</definedName>
    <definedName name="_D011244">'Schedule 12-3'!$E$21</definedName>
    <definedName name="_D011245">'Schedule 12-3'!$F$21</definedName>
    <definedName name="_D011246">'Schedule 12-3'!$G$21</definedName>
    <definedName name="_D011247">'Schedule 12-3'!$E$22</definedName>
    <definedName name="_D011248">'Schedule 12-3'!$F$22</definedName>
    <definedName name="_D011249">'Schedule 12-3'!$G$22</definedName>
    <definedName name="_D011250">'Schedule 12-3'!$E$23</definedName>
    <definedName name="_D011251">'Schedule 12-3'!$F$23</definedName>
    <definedName name="_D011252">'Schedule 12-3'!$G$23</definedName>
    <definedName name="_D011253">'Schedule 12-3'!$E$24</definedName>
    <definedName name="_D011254">'Schedule 12-3'!$F$24</definedName>
    <definedName name="_D011255">'Schedule 12-3'!$G$24</definedName>
    <definedName name="_D011256">'Schedule 12-3'!$E$25</definedName>
    <definedName name="_D011257">'Schedule 12-3'!$F$25</definedName>
    <definedName name="_D011258">'Schedule 12-3'!$G$25</definedName>
    <definedName name="_D011259">'Schedule 12-3'!$E$26</definedName>
    <definedName name="_D011260">'Schedule 12-3'!$F$26</definedName>
    <definedName name="_D011261">'Schedule 12-3'!$G$26</definedName>
    <definedName name="_D011262">'Schedule 12-3'!$E$27</definedName>
    <definedName name="_D011263">'Schedule 12-3'!$F$27</definedName>
    <definedName name="_D011264">'Schedule 12-3'!$G$27</definedName>
    <definedName name="_D011265">'Schedule 12-3'!$E$28</definedName>
    <definedName name="_D011266">'Schedule 12-3'!$F$28</definedName>
    <definedName name="_D011267">'Schedule 12-3'!$G$28</definedName>
    <definedName name="_D011268">'Schedule 12-3'!$E$29</definedName>
    <definedName name="_D011269">'Schedule 12-3'!$F$29</definedName>
    <definedName name="_D011270">'Schedule 12-3'!$G$29</definedName>
    <definedName name="_D011271">'Schedule 12-3'!$E$30</definedName>
    <definedName name="_D011272">'Schedule 12-3'!$F$30</definedName>
    <definedName name="_D011273">'Schedule 12-3'!$G$30</definedName>
    <definedName name="_D011274">'Schedule 12-3'!$E$31</definedName>
    <definedName name="_D011275">'Schedule 12-3'!$F$31</definedName>
    <definedName name="_D011276">'Schedule 12-3'!$G$31</definedName>
    <definedName name="_D011277">'Schedule 12-3'!$E$32</definedName>
    <definedName name="_D011278">'Schedule 12-3'!$F$32</definedName>
    <definedName name="_D011279">'Schedule 12-3'!$G$32</definedName>
    <definedName name="_D011280">'Schedule 12-3'!$E$33</definedName>
    <definedName name="_D011281">'Schedule 12-3'!$F$33</definedName>
    <definedName name="_D011282">'Schedule 12-3'!$G$33</definedName>
    <definedName name="_D011283">'Schedule 12-3'!$E$34</definedName>
    <definedName name="_D011284">'Schedule 12-3'!$F$34</definedName>
    <definedName name="_D011285">'Schedule 12-3'!$G$34</definedName>
    <definedName name="_D011286">'Schedule 12-3'!$E$35</definedName>
    <definedName name="_D011287">'Schedule 12-3'!$F$35</definedName>
    <definedName name="_D011288">'Schedule 12-3'!$G$35</definedName>
    <definedName name="_D011289">'Schedule 12-3'!$E$36</definedName>
    <definedName name="_D011290">'Schedule 12-3'!$F$36</definedName>
    <definedName name="_D011291">'Schedule 12-3'!$G$36</definedName>
    <definedName name="_D011292">'Schedule 12-3'!$E$37</definedName>
    <definedName name="_D011293">'Schedule 12-3'!$F$37</definedName>
    <definedName name="_D011294">'Schedule 12-3'!$G$37</definedName>
    <definedName name="_D011295">'Schedule 12-3'!$E$38</definedName>
    <definedName name="_D011296">'Schedule 12-3'!$F$38</definedName>
    <definedName name="_D011297">'Schedule 12-3'!$G$38</definedName>
    <definedName name="_D011298">'Schedule 12-3'!$E$39</definedName>
    <definedName name="_D011299">'Schedule 12-3'!$F$39</definedName>
    <definedName name="_D011300">'Schedule 12-3'!$G$39</definedName>
    <definedName name="_D011301">'Schedule 12-3'!$E$40</definedName>
    <definedName name="_D011302">'Schedule 12-3'!$F$40</definedName>
    <definedName name="_D011303">'Schedule 12-3'!$G$40</definedName>
    <definedName name="_D011304">'Schedule 12-3'!$E$41</definedName>
    <definedName name="_D011305">'Schedule 12-3'!$F$41</definedName>
    <definedName name="_D011306">'Schedule 12-3'!$G$41</definedName>
    <definedName name="_D011307">'Schedule 12-3'!$E$42</definedName>
    <definedName name="_D011308">'Schedule 12-3'!$F$42</definedName>
    <definedName name="_D011309">'Schedule 12-3'!$G$42</definedName>
    <definedName name="_D011310">'Schedule 12-3'!$E$43</definedName>
    <definedName name="_D011311">'Schedule 12-3'!$F$43</definedName>
    <definedName name="_D011312">'Schedule 12-3'!$G$43</definedName>
    <definedName name="_D011313">'Schedule 12-3'!$E$44</definedName>
    <definedName name="_D011314">'Schedule 12-3'!$F$44</definedName>
    <definedName name="_D011315">'Schedule 12-3'!$G$44</definedName>
    <definedName name="_D011316">'Schedule 12-3'!$E$45</definedName>
    <definedName name="_D011317">'Schedule 12-3'!$F$45</definedName>
    <definedName name="_D011318">'Schedule 12-3'!$G$45</definedName>
    <definedName name="_D011319">'Schedule 12-3'!$E$46</definedName>
    <definedName name="_D011320">'Schedule 12-3'!$F$46</definedName>
    <definedName name="_D011321">'Schedule 12-3'!$G$46</definedName>
    <definedName name="_D011322">'Schedule 12-3'!$E$47</definedName>
    <definedName name="_D011323">'Schedule 12-3'!$F$47</definedName>
    <definedName name="_D011324">'Schedule 12-3'!$G$47</definedName>
    <definedName name="_D011325">'Schedule 12-3'!$E$48</definedName>
    <definedName name="_D011326">'Schedule 12-3'!$F$48</definedName>
    <definedName name="_D011327">'Schedule 12-3'!$G$48</definedName>
    <definedName name="_D011328">'Schedule 12-3'!$E$49</definedName>
    <definedName name="_D011329">'Schedule 12-3'!$F$49</definedName>
    <definedName name="_D011330">'Schedule 12-3'!$G$49</definedName>
    <definedName name="_D011331">'Schedule 12-3'!$E$50</definedName>
    <definedName name="_D011332">'Schedule 12-3'!$F$50</definedName>
    <definedName name="_D011333">'Schedule 12-3'!$G$50</definedName>
    <definedName name="_D011334">'Schedule 12-3'!$E$51</definedName>
    <definedName name="_D011335">'Schedule 12-3'!$F$51</definedName>
    <definedName name="_D011336">'Schedule 12-3'!$G$51</definedName>
    <definedName name="_D011337">'Schedule 12-3'!$E$52</definedName>
    <definedName name="_D011338">'Schedule 12-3'!$F$52</definedName>
    <definedName name="_D011339">'Schedule 12-3'!$G$52</definedName>
    <definedName name="_D011340">'Schedule 12-3'!$E$53</definedName>
    <definedName name="_D011341">'Schedule 12-3'!$F$53</definedName>
    <definedName name="_D011342">'Schedule 12-3'!$G$53</definedName>
    <definedName name="_D011343">'Schedule 12-3'!$E$54</definedName>
    <definedName name="_D011344">'Schedule 12-3'!$F$54</definedName>
    <definedName name="_D011345">'Schedule 12-3'!$G$54</definedName>
    <definedName name="_D011346">'Schedule 12-3'!$E$55</definedName>
    <definedName name="_D011347">'Schedule 12-3'!$F$55</definedName>
    <definedName name="_D011348">'Schedule 12-3'!$G$55</definedName>
    <definedName name="_D011349">'Schedule 12-3'!$E$56</definedName>
    <definedName name="_D011350">'Schedule 12-3'!$F$56</definedName>
    <definedName name="_D011351">'Schedule 12-3'!$G$56</definedName>
    <definedName name="_D011352">'Schedule 12-3'!$E$57</definedName>
    <definedName name="_D011353">'Schedule 12-3'!$F$57</definedName>
    <definedName name="_D011354">'Schedule 12-3'!$G$57</definedName>
    <definedName name="_D011355">'Schedule 12-3'!$E$58</definedName>
    <definedName name="_D011356">'Schedule 12-3'!$F$58</definedName>
    <definedName name="_D011357">'Schedule 12-3'!$G$58</definedName>
    <definedName name="_D011358">'Schedule 12-3'!$E$59</definedName>
    <definedName name="_D011359">'Schedule 12-3'!$F$59</definedName>
    <definedName name="_D011360">'Schedule 12-3'!$G$59</definedName>
    <definedName name="_D011361">'Schedule 12-3'!$E$60</definedName>
    <definedName name="_D011362">'Schedule 12-3'!$F$60</definedName>
    <definedName name="_D011363">'Schedule 12-3'!$G$60</definedName>
    <definedName name="_D011364">'Schedule 12-3'!$E$61</definedName>
    <definedName name="_D011365">'Schedule 12-3'!$F$61</definedName>
    <definedName name="_D011366">'Schedule 12-3'!$G$61</definedName>
    <definedName name="_D011367">'Schedule 12-3'!$E$62</definedName>
    <definedName name="_D011368">'Schedule 12-3'!$F$62</definedName>
    <definedName name="_D011369">'Schedule 12-3'!$G$62</definedName>
    <definedName name="_D011370">'Schedule 12-3'!$E$63</definedName>
    <definedName name="_D011371">'Schedule 12-3'!$F$63</definedName>
    <definedName name="_D011372">'Schedule 12-3'!$G$63</definedName>
    <definedName name="_D011373">'Schedule 12-3'!$E$64</definedName>
    <definedName name="_D011374">'Schedule 12-3'!$F$64</definedName>
    <definedName name="_D011375">'Schedule 12-3'!$G$64</definedName>
    <definedName name="_D011424">'Schedule 12-3'!$H$15</definedName>
    <definedName name="_D011425">'Schedule 12-3'!$H$16</definedName>
    <definedName name="_D011426">'Schedule 12-3'!$H$17</definedName>
    <definedName name="_D011427">'Schedule 12-3'!$H$18</definedName>
    <definedName name="_D011428">'Schedule 12-3'!$H$19</definedName>
    <definedName name="_D011429">'Schedule 12-3'!$H$20</definedName>
    <definedName name="_D011430">'Schedule 12-3'!$H$21</definedName>
    <definedName name="_D011431">'Schedule 12-3'!$H$22</definedName>
    <definedName name="_D011432">'Schedule 12-3'!$H$23</definedName>
    <definedName name="_D011433">'Schedule 12-3'!$H$24</definedName>
    <definedName name="_D011434">'Schedule 12-3'!$H$25</definedName>
    <definedName name="_D011435">'Schedule 12-3'!$H$26</definedName>
    <definedName name="_D011436">'Schedule 12-3'!$H$27</definedName>
    <definedName name="_D011437">'Schedule 12-3'!$H$28</definedName>
    <definedName name="_D011438">'Schedule 12-3'!$H$29</definedName>
    <definedName name="_D011439">'Schedule 12-3'!$H$30</definedName>
    <definedName name="_D011440">'Schedule 12-3'!$H$31</definedName>
    <definedName name="_D011441">'Schedule 12-3'!$H$32</definedName>
    <definedName name="_D011442">'Schedule 12-3'!$H$33</definedName>
    <definedName name="_D011443">'Schedule 12-3'!$H$34</definedName>
    <definedName name="_D011444">'Schedule 12-3'!$H$35</definedName>
    <definedName name="_D011445">'Schedule 12-3'!$H$36</definedName>
    <definedName name="_D011446">'Schedule 12-3'!$H$37</definedName>
    <definedName name="_D011447">'Schedule 12-3'!$H$38</definedName>
    <definedName name="_D011448">'Schedule 12-3'!$H$39</definedName>
    <definedName name="_D011449">'Schedule 12-3'!$H$40</definedName>
    <definedName name="_D011450">'Schedule 12-3'!$H$41</definedName>
    <definedName name="_D011451">'Schedule 12-3'!$H$42</definedName>
    <definedName name="_D011452">'Schedule 12-3'!$H$43</definedName>
    <definedName name="_D011453">'Schedule 12-3'!$H$44</definedName>
    <definedName name="_D011454">'Schedule 12-3'!$H$45</definedName>
    <definedName name="_D011455">'Schedule 12-3'!$H$46</definedName>
    <definedName name="_D011456">'Schedule 12-3'!$H$47</definedName>
    <definedName name="_D011457">'Schedule 12-3'!$H$48</definedName>
    <definedName name="_D011458">'Schedule 12-3'!$H$49</definedName>
    <definedName name="_D011459">'Schedule 12-3'!$H$50</definedName>
    <definedName name="_D011460">'Schedule 12-3'!$H$51</definedName>
    <definedName name="_D011461">'Schedule 12-3'!$H$52</definedName>
    <definedName name="_D011462">'Schedule 12-3'!$H$53</definedName>
    <definedName name="_D011463">'Schedule 12-3'!$H$54</definedName>
    <definedName name="_D011464">'Schedule 12-3'!$H$55</definedName>
    <definedName name="_D011465">'Schedule 12-3'!$H$56</definedName>
    <definedName name="_D011466">'Schedule 12-3'!$H$57</definedName>
    <definedName name="_D011467">'Schedule 12-3'!$H$58</definedName>
    <definedName name="_D011468">'Schedule 12-3'!$H$59</definedName>
    <definedName name="_D011469">'Schedule 12-3'!$H$60</definedName>
    <definedName name="_D011470">'Schedule 12-3'!$H$61</definedName>
    <definedName name="_D011471">'Schedule 12-3'!$H$62</definedName>
    <definedName name="_D011472">'Schedule 12-3'!$H$63</definedName>
    <definedName name="_D011473">'Schedule 12-3'!$H$64</definedName>
    <definedName name="_D011490">'Schedule 12-3'!$H$65</definedName>
    <definedName name="_D011491">'Schedule 12-3'!$E$65</definedName>
    <definedName name="_D011492">'Schedule 12-3'!$F$65</definedName>
    <definedName name="_D011493">'Schedule 12-3'!$G$65</definedName>
    <definedName name="_D011494">'Schedule 1'!$B$14</definedName>
    <definedName name="_D011495">'Schedule 1'!$B$15</definedName>
    <definedName name="_D011496">'Schedule 1'!$B$16</definedName>
    <definedName name="_D011497">'Schedule 1'!$B$17</definedName>
    <definedName name="_D011498">'Schedule 1'!$B$18</definedName>
    <definedName name="_D011499">'Schedule 1'!$B$19</definedName>
    <definedName name="_D011500">'Schedule 1'!$B$20</definedName>
    <definedName name="_D011501">'Schedule 1'!$B$21</definedName>
    <definedName name="_D011502">'Schedule 1'!$B$22</definedName>
    <definedName name="_D011503">'Schedule 1'!$B$23</definedName>
    <definedName name="_D011504">'Schedule 1'!$B$24</definedName>
    <definedName name="_D011505">'Schedule 1'!$B$25</definedName>
    <definedName name="_D011506">'Schedule 1'!$B$26</definedName>
    <definedName name="_D011507">'Schedule 1'!$B$27</definedName>
    <definedName name="_D011508">'Schedule 1'!$B$28</definedName>
    <definedName name="_D011509">'Schedule 1'!$B$29</definedName>
    <definedName name="_D011510">'Schedule 1'!$B$30</definedName>
    <definedName name="_D011511">'Schedule 1'!$B$31</definedName>
    <definedName name="_D011512">'Schedule 1'!$B$32</definedName>
    <definedName name="_D011513">'Schedule 1'!$B$33</definedName>
    <definedName name="_D011514">'Schedule 1'!$B$34</definedName>
    <definedName name="_D011515">'Schedule 1'!$B$35</definedName>
    <definedName name="_D011516">'Schedule 1'!$B$36</definedName>
    <definedName name="_D011517">'Schedule 1'!$B$37</definedName>
    <definedName name="_D011518">'Schedule 1'!$B$38</definedName>
    <definedName name="_D011519">'Schedule 1'!$B$39</definedName>
    <definedName name="_D011520">'Schedule 1'!$B$40</definedName>
    <definedName name="_D011521">'Schedule 1'!$B$41</definedName>
    <definedName name="_D011522">'Schedule 1'!$B$42</definedName>
    <definedName name="_D011523">'Schedule 1'!$B$43</definedName>
    <definedName name="_D011524">'Schedule 1'!$B$44</definedName>
    <definedName name="_D011525">'Schedule 1'!$B$45</definedName>
    <definedName name="_D011526">'Schedule 1'!$B$46</definedName>
    <definedName name="_D011527">'Schedule 1'!$B$47</definedName>
    <definedName name="_D011528">'Schedule 1'!$B$48</definedName>
    <definedName name="_D011529">'Schedule 1'!$B$49</definedName>
    <definedName name="_D011530">'Schedule 1'!$B$50</definedName>
    <definedName name="_D011531">'Schedule 1'!$B$51</definedName>
    <definedName name="_D011532">'Schedule 1'!$B$52</definedName>
    <definedName name="_D011533">'Schedule 1'!$B$53</definedName>
    <definedName name="_D011534">'Schedule 1'!$F$14</definedName>
    <definedName name="_D011535">'Schedule 1'!$G$14</definedName>
    <definedName name="_D011536">'Schedule 1'!$H$14</definedName>
    <definedName name="_D011537">'Schedule 1'!$F$15</definedName>
    <definedName name="_D011538">'Schedule 1'!$G$15</definedName>
    <definedName name="_D011539">'Schedule 1'!$H$15</definedName>
    <definedName name="_D011540">'Schedule 1'!$F$16</definedName>
    <definedName name="_D011541">'Schedule 1'!$G$16</definedName>
    <definedName name="_D011542">'Schedule 1'!$H$16</definedName>
    <definedName name="_D011543">'Schedule 1'!$F$17</definedName>
    <definedName name="_D011544">'Schedule 1'!$G$17</definedName>
    <definedName name="_D011545">'Schedule 1'!$H$17</definedName>
    <definedName name="_D011546">'Schedule 1'!$F$18</definedName>
    <definedName name="_D011547">'Schedule 1'!$G$18</definedName>
    <definedName name="_D011548">'Schedule 1'!$H$18</definedName>
    <definedName name="_D011549">'Schedule 1'!$F$19</definedName>
    <definedName name="_D011550">'Schedule 1'!$G$19</definedName>
    <definedName name="_D011551">'Schedule 1'!$H$19</definedName>
    <definedName name="_D011552">'Schedule 1'!$F$20</definedName>
    <definedName name="_D011553">'Schedule 1'!$G$20</definedName>
    <definedName name="_D011554">'Schedule 1'!$H$20</definedName>
    <definedName name="_D011555">'Schedule 1'!$F$21</definedName>
    <definedName name="_D011556">'Schedule 1'!$G$21</definedName>
    <definedName name="_D011557">'Schedule 1'!$H$21</definedName>
    <definedName name="_D011558">'Schedule 1'!$F$22</definedName>
    <definedName name="_D011559">'Schedule 1'!$G$22</definedName>
    <definedName name="_D011560">'Schedule 1'!$H$22</definedName>
    <definedName name="_D011561">'Schedule 1'!$F$23</definedName>
    <definedName name="_D011562">'Schedule 1'!$G$23</definedName>
    <definedName name="_D011563">'Schedule 1'!$H$23</definedName>
    <definedName name="_D011564">'Schedule 1'!$F$24</definedName>
    <definedName name="_D011565">'Schedule 1'!$G$24</definedName>
    <definedName name="_D011566">'Schedule 1'!$H$24</definedName>
    <definedName name="_D011567">'Schedule 1'!$F$25</definedName>
    <definedName name="_D011568">'Schedule 1'!$G$25</definedName>
    <definedName name="_D011569">'Schedule 1'!$H$25</definedName>
    <definedName name="_D011570">'Schedule 1'!$F$26</definedName>
    <definedName name="_D011571">'Schedule 1'!$G$26</definedName>
    <definedName name="_D011572">'Schedule 1'!$H$26</definedName>
    <definedName name="_D011573">'Schedule 1'!$F$27</definedName>
    <definedName name="_D011574">'Schedule 1'!$G$27</definedName>
    <definedName name="_D011575">'Schedule 1'!$H$27</definedName>
    <definedName name="_D011576">'Schedule 1'!$F$28</definedName>
    <definedName name="_D011577">'Schedule 1'!$G$28</definedName>
    <definedName name="_D011578">'Schedule 1'!$H$28</definedName>
    <definedName name="_D011579">'Schedule 1'!$F$29</definedName>
    <definedName name="_D011580">'Schedule 1'!$G$29</definedName>
    <definedName name="_D011581">'Schedule 1'!$H$29</definedName>
    <definedName name="_D011582">'Schedule 1'!$F$30</definedName>
    <definedName name="_D011583">'Schedule 1'!$G$30</definedName>
    <definedName name="_D011584">'Schedule 1'!$H$30</definedName>
    <definedName name="_D011585">'Schedule 1'!$F$31</definedName>
    <definedName name="_D011586">'Schedule 1'!$G$31</definedName>
    <definedName name="_D011587">'Schedule 1'!$H$31</definedName>
    <definedName name="_D011588">'Schedule 1'!$F$32</definedName>
    <definedName name="_D011589">'Schedule 1'!$G$32</definedName>
    <definedName name="_D011590">'Schedule 1'!$H$32</definedName>
    <definedName name="_D011591">'Schedule 1'!$F$33</definedName>
    <definedName name="_D011592">'Schedule 1'!$G$33</definedName>
    <definedName name="_D011593">'Schedule 1'!$H$33</definedName>
    <definedName name="_D011594">'Schedule 1'!$F$34</definedName>
    <definedName name="_D011595">'Schedule 1'!$G$34</definedName>
    <definedName name="_D011596">'Schedule 1'!$H$34</definedName>
    <definedName name="_D011597">'Schedule 1'!$F$35</definedName>
    <definedName name="_D011598">'Schedule 1'!$G$35</definedName>
    <definedName name="_D011599">'Schedule 1'!$H$35</definedName>
    <definedName name="_D011600">'Schedule 1'!$F$36</definedName>
    <definedName name="_D011601">'Schedule 1'!$G$36</definedName>
    <definedName name="_D011602">'Schedule 1'!$H$36</definedName>
    <definedName name="_D011603">'Schedule 1'!$F$37</definedName>
    <definedName name="_D011604">'Schedule 1'!$G$37</definedName>
    <definedName name="_D011605">'Schedule 1'!$H$37</definedName>
    <definedName name="_D011606">'Schedule 1'!$F$38</definedName>
    <definedName name="_D011607">'Schedule 1'!$G$38</definedName>
    <definedName name="_D011608">'Schedule 1'!$H$38</definedName>
    <definedName name="_D011609">'Schedule 1'!$F$39</definedName>
    <definedName name="_D011610">'Schedule 1'!$G$39</definedName>
    <definedName name="_D011611">'Schedule 1'!$H$39</definedName>
    <definedName name="_D011612">'Schedule 1'!$F$40</definedName>
    <definedName name="_D011613">'Schedule 1'!$G$40</definedName>
    <definedName name="_D011614">'Schedule 1'!$H$40</definedName>
    <definedName name="_D011615">'Schedule 1'!$F$41</definedName>
    <definedName name="_D011616">'Schedule 1'!$G$41</definedName>
    <definedName name="_D011617">'Schedule 1'!$H$41</definedName>
    <definedName name="_D011618">'Schedule 1'!$F$42</definedName>
    <definedName name="_D011619">'Schedule 1'!$G$42</definedName>
    <definedName name="_D011620">'Schedule 1'!$H$42</definedName>
    <definedName name="_D011621">'Schedule 1'!$F$43</definedName>
    <definedName name="_D011622">'Schedule 1'!$G$43</definedName>
    <definedName name="_D011623">'Schedule 1'!$H$43</definedName>
    <definedName name="_D011624">'Schedule 1'!$F$44</definedName>
    <definedName name="_D011625">'Schedule 1'!$G$44</definedName>
    <definedName name="_D011626">'Schedule 1'!$H$44</definedName>
    <definedName name="_D011627">'Schedule 1'!$F$45</definedName>
    <definedName name="_D011628">'Schedule 1'!$G$45</definedName>
    <definedName name="_D011629">'Schedule 1'!$H$45</definedName>
    <definedName name="_D011630">'Schedule 1'!$F$46</definedName>
    <definedName name="_D011631">'Schedule 1'!$G$46</definedName>
    <definedName name="_D011632">'Schedule 1'!$H$46</definedName>
    <definedName name="_D011633">'Schedule 1'!$F$47</definedName>
    <definedName name="_D011634">'Schedule 1'!$G$47</definedName>
    <definedName name="_D011635">'Schedule 1'!$H$47</definedName>
    <definedName name="_D011636">'Schedule 1'!$F$48</definedName>
    <definedName name="_D011637">'Schedule 1'!$G$48</definedName>
    <definedName name="_D011638">'Schedule 1'!$H$48</definedName>
    <definedName name="_D011639">'Schedule 1'!$F$49</definedName>
    <definedName name="_D011640">'Schedule 1'!$G$49</definedName>
    <definedName name="_D011641">'Schedule 1'!$H$49</definedName>
    <definedName name="_D011642">'Schedule 1'!$F$50</definedName>
    <definedName name="_D011643">'Schedule 1'!$G$50</definedName>
    <definedName name="_D011644">'Schedule 1'!$H$50</definedName>
    <definedName name="_D011645">'Schedule 1'!$F$51</definedName>
    <definedName name="_D011646">'Schedule 1'!$G$51</definedName>
    <definedName name="_D011647">'Schedule 1'!$H$51</definedName>
    <definedName name="_D011648">'Schedule 1'!$F$52</definedName>
    <definedName name="_D011649">'Schedule 1'!$G$52</definedName>
    <definedName name="_D011650">'Schedule 1'!$H$52</definedName>
    <definedName name="_D011651">'Schedule 1'!$F$53</definedName>
    <definedName name="_D011652">'Schedule 1'!$G$53</definedName>
    <definedName name="_D011653">'Schedule 1'!$H$53</definedName>
    <definedName name="_D011654">'Schedule 1'!$I$14</definedName>
    <definedName name="_D011655">'Schedule 1'!$I$15</definedName>
    <definedName name="_D011656">'Schedule 1'!$I$16</definedName>
    <definedName name="_D011657">'Schedule 1'!$I$17</definedName>
    <definedName name="_D011658">'Schedule 1'!$I$18</definedName>
    <definedName name="_D011659">'Schedule 1'!$I$19</definedName>
    <definedName name="_D011660">'Schedule 1'!$I$20</definedName>
    <definedName name="_D011661">'Schedule 1'!$I$21</definedName>
    <definedName name="_D011662">'Schedule 1'!$I$22</definedName>
    <definedName name="_D011663">'Schedule 1'!$I$23</definedName>
    <definedName name="_D011664">'Schedule 1'!$I$24</definedName>
    <definedName name="_D011665">'Schedule 1'!$I$25</definedName>
    <definedName name="_D011666">'Schedule 1'!$I$26</definedName>
    <definedName name="_D011667">'Schedule 1'!$I$27</definedName>
    <definedName name="_D011668">'Schedule 1'!$I$28</definedName>
    <definedName name="_D011669">'Schedule 1'!$I$29</definedName>
    <definedName name="_D011670">'Schedule 1'!$I$30</definedName>
    <definedName name="_D011671">'Schedule 1'!$I$31</definedName>
    <definedName name="_D011672">'Schedule 1'!$I$32</definedName>
    <definedName name="_D011673">'Schedule 1'!$I$33</definedName>
    <definedName name="_D011674">'Schedule 1'!$I$34</definedName>
    <definedName name="_D011675">'Schedule 1'!$I$35</definedName>
    <definedName name="_D011676">'Schedule 1'!$I$36</definedName>
    <definedName name="_D011677">'Schedule 1'!$I$37</definedName>
    <definedName name="_D011678">'Schedule 1'!$I$38</definedName>
    <definedName name="_D011679">'Schedule 1'!$I$39</definedName>
    <definedName name="_D011680">'Schedule 1'!$I$40</definedName>
    <definedName name="_D011681">'Schedule 1'!$I$41</definedName>
    <definedName name="_D011682">'Schedule 1'!$I$42</definedName>
    <definedName name="_D011683">'Schedule 1'!$I$43</definedName>
    <definedName name="_D011684">'Schedule 1'!$I$44</definedName>
    <definedName name="_D011685">'Schedule 1'!$I$45</definedName>
    <definedName name="_D011686">'Schedule 1'!$I$46</definedName>
    <definedName name="_D011687">'Schedule 1'!$I$47</definedName>
    <definedName name="_D011688">'Schedule 1'!$I$48</definedName>
    <definedName name="_D011689">'Schedule 1'!$I$49</definedName>
    <definedName name="_D011690">'Schedule 1'!$I$50</definedName>
    <definedName name="_D011691">'Schedule 1'!$I$51</definedName>
    <definedName name="_D011692">'Schedule 1'!$I$52</definedName>
    <definedName name="_D011693">'Schedule 1'!$I$53</definedName>
    <definedName name="_D011694">'Schedule 5'!$B$90</definedName>
    <definedName name="_D011695">'Schedule 5'!$B$91</definedName>
    <definedName name="_D011696">'Schedule 5'!$B$92</definedName>
    <definedName name="_D011697">'Schedule 5'!$E$90</definedName>
    <definedName name="_D011698">'Schedule 5'!$F$90</definedName>
    <definedName name="_D011699">'Schedule 5'!$E$91</definedName>
    <definedName name="_D011700">'Schedule 5'!$F$91</definedName>
    <definedName name="_D011701">'Schedule 5'!$E$92</definedName>
    <definedName name="_D011702">'Schedule 5'!$F$92</definedName>
    <definedName name="_D011703">'Schedule 5'!$G$90</definedName>
    <definedName name="_D011704">'Schedule 5'!$G$91</definedName>
    <definedName name="_D011705">'Schedule 5'!$G$92</definedName>
    <definedName name="_D011706">'Schedule 5'!$H$90</definedName>
    <definedName name="_D011707">'Schedule 5'!$H$91</definedName>
    <definedName name="_D011708">'Schedule 5'!$H$92</definedName>
    <definedName name="_D011709">'Schedule 5'!$I$90</definedName>
    <definedName name="_D011710">'Schedule 5'!$I$91</definedName>
    <definedName name="_D011711">'Schedule 5'!$I$92</definedName>
    <definedName name="_D011712">'Schedule 11'!$B$32</definedName>
    <definedName name="_D011713">'Schedule 11'!$B$33</definedName>
    <definedName name="_D011714">'Schedule 11'!$B$34</definedName>
    <definedName name="_D011715">'Schedule 11'!$B$35</definedName>
    <definedName name="_D011716">'Schedule 11'!$B$36</definedName>
    <definedName name="_D011717">'Schedule 11'!$B$37</definedName>
    <definedName name="_D011718">'Schedule 11'!$B$38</definedName>
    <definedName name="_D011719">'Schedule 11'!$B$39</definedName>
    <definedName name="_D011720">'Schedule 11'!$B$40</definedName>
    <definedName name="_D011721">'Schedule 11'!$B$41</definedName>
    <definedName name="_D011722">'Schedule 11'!$B$42</definedName>
    <definedName name="_D011723">'Schedule 11'!$E$32</definedName>
    <definedName name="_D011724">'Schedule 11'!$F$32</definedName>
    <definedName name="_D011725">'Schedule 11'!$E$33</definedName>
    <definedName name="_D011726">'Schedule 11'!$F$33</definedName>
    <definedName name="_D011727">'Schedule 11'!$E$34</definedName>
    <definedName name="_D011728">'Schedule 11'!$F$34</definedName>
    <definedName name="_D011729">'Schedule 11'!$E$35</definedName>
    <definedName name="_D011730">'Schedule 11'!$F$35</definedName>
    <definedName name="_D011731">'Schedule 11'!$E$36</definedName>
    <definedName name="_D011732">'Schedule 11'!$F$36</definedName>
    <definedName name="_D011733">'Schedule 11'!$E$37</definedName>
    <definedName name="_D011734">'Schedule 11'!$F$37</definedName>
    <definedName name="_D011735">'Schedule 11'!$E$38</definedName>
    <definedName name="_D011736">'Schedule 11'!$F$38</definedName>
    <definedName name="_D011737">'Schedule 11'!$E$39</definedName>
    <definedName name="_D011738">'Schedule 11'!$F$39</definedName>
    <definedName name="_D011739">'Schedule 11'!$E$40</definedName>
    <definedName name="_D011740">'Schedule 11'!$F$40</definedName>
    <definedName name="_D011741">'Schedule 11'!$E$41</definedName>
    <definedName name="_D011742">'Schedule 11'!$F$41</definedName>
    <definedName name="_D011743">'Schedule 11'!$E$42</definedName>
    <definedName name="_D011744">'Schedule 11'!$F$42</definedName>
    <definedName name="_D011745">'Schedule 11-2'!$B$32</definedName>
    <definedName name="_D011746">'Schedule 11-2'!$B$33</definedName>
    <definedName name="_D011747">'Schedule 11-2'!$B$34</definedName>
    <definedName name="_D011748">'Schedule 11-2'!$B$35</definedName>
    <definedName name="_D011749">'Schedule 11-2'!$B$36</definedName>
    <definedName name="_D011750">'Schedule 11-2'!$B$37</definedName>
    <definedName name="_D011751">'Schedule 11-2'!$B$38</definedName>
    <definedName name="_D011752">'Schedule 11-2'!$B$39</definedName>
    <definedName name="_D011753">'Schedule 11-2'!$B$40</definedName>
    <definedName name="_D011754">'Schedule 11-2'!$B$41</definedName>
    <definedName name="_D011755">'Schedule 11-2'!$B$42</definedName>
    <definedName name="_D011756">'Schedule 11-2'!$E$32</definedName>
    <definedName name="_D011757">'Schedule 11-2'!$F$32</definedName>
    <definedName name="_D011758">'Schedule 11-2'!$E$33</definedName>
    <definedName name="_D011759">'Schedule 11-2'!$F$33</definedName>
    <definedName name="_D011760">'Schedule 11-2'!$E$34</definedName>
    <definedName name="_D011761">'Schedule 11-2'!$F$34</definedName>
    <definedName name="_D011762">'Schedule 11-2'!$E$35</definedName>
    <definedName name="_D011763">'Schedule 11-2'!$F$35</definedName>
    <definedName name="_D011764">'Schedule 11-2'!$E$36</definedName>
    <definedName name="_D011765">'Schedule 11-2'!$F$36</definedName>
    <definedName name="_D011766">'Schedule 11-2'!$E$37</definedName>
    <definedName name="_D011767">'Schedule 11-2'!$F$37</definedName>
    <definedName name="_D011768">'Schedule 11-2'!$E$38</definedName>
    <definedName name="_D011769">'Schedule 11-2'!$F$38</definedName>
    <definedName name="_D011770">'Schedule 11-2'!$E$39</definedName>
    <definedName name="_D011771">'Schedule 11-2'!$F$39</definedName>
    <definedName name="_D011772">'Schedule 11-2'!$E$40</definedName>
    <definedName name="_D011773">'Schedule 11-2'!$F$40</definedName>
    <definedName name="_D011774">'Schedule 11-2'!$E$41</definedName>
    <definedName name="_D011775">'Schedule 11-2'!$F$41</definedName>
    <definedName name="_D011776">'Schedule 11-2'!$E$42</definedName>
    <definedName name="_D011777">'Schedule 11-2'!$F$42</definedName>
    <definedName name="_D011778">'Schedule 11-3'!$B$32</definedName>
    <definedName name="_D011779">'Schedule 11-3'!$B$33</definedName>
    <definedName name="_D011780">'Schedule 11-3'!$B$34</definedName>
    <definedName name="_D011781">'Schedule 11-3'!$B$35</definedName>
    <definedName name="_D011782">'Schedule 11-3'!$B$36</definedName>
    <definedName name="_D011783">'Schedule 11-3'!$B$37</definedName>
    <definedName name="_D011784">'Schedule 11-3'!$B$38</definedName>
    <definedName name="_D011785">'Schedule 11-3'!$B$39</definedName>
    <definedName name="_D011786">'Schedule 11-3'!$B$40</definedName>
    <definedName name="_D011787">'Schedule 11-3'!$B$41</definedName>
    <definedName name="_D011788">'Schedule 11-3'!$B$42</definedName>
    <definedName name="_D011789">'Schedule 11-3'!$E$32</definedName>
    <definedName name="_D011790">'Schedule 11-3'!$F$32</definedName>
    <definedName name="_D011791">'Schedule 11-3'!$E$33</definedName>
    <definedName name="_D011792">'Schedule 11-3'!$F$33</definedName>
    <definedName name="_D011793">'Schedule 11-3'!$E$34</definedName>
    <definedName name="_D011794">'Schedule 11-3'!$F$34</definedName>
    <definedName name="_D011795">'Schedule 11-3'!$E$35</definedName>
    <definedName name="_D011796">'Schedule 11-3'!$F$35</definedName>
    <definedName name="_D011797">'Schedule 11-3'!$E$36</definedName>
    <definedName name="_D011798">'Schedule 11-3'!$F$36</definedName>
    <definedName name="_D011799">'Schedule 11-3'!$E$37</definedName>
    <definedName name="_D011800">'Schedule 11-3'!$F$37</definedName>
    <definedName name="_D011801">'Schedule 11-3'!$E$38</definedName>
    <definedName name="_D011802">'Schedule 11-3'!$F$38</definedName>
    <definedName name="_D011803">'Schedule 11-3'!$E$39</definedName>
    <definedName name="_D011804">'Schedule 11-3'!$F$39</definedName>
    <definedName name="_D011805">'Schedule 11-3'!$E$40</definedName>
    <definedName name="_D011806">'Schedule 11-3'!$F$40</definedName>
    <definedName name="_D011807">'Schedule 11-3'!$E$41</definedName>
    <definedName name="_D011808">'Schedule 11-3'!$F$41</definedName>
    <definedName name="_D011809">'Schedule 11-3'!$E$42</definedName>
    <definedName name="_D011810">'Schedule 11-3'!$F$42</definedName>
    <definedName name="_D011811">'Schedule 15'!$E$63</definedName>
    <definedName name="_D011812">'Schedule 15'!$H$63</definedName>
    <definedName name="_D011816">'DOM Adjustments'!$B$14</definedName>
    <definedName name="_D011817">'DOM Adjustments'!$C$14</definedName>
    <definedName name="_D011818">'DOM Adjustments'!$D$14</definedName>
    <definedName name="_D011819">'DOM Adjustments'!$E$14</definedName>
    <definedName name="_D011820">'DOM Adjustments'!$B$15</definedName>
    <definedName name="_D011821">'DOM Adjustments'!$C$15</definedName>
    <definedName name="_D011822">'DOM Adjustments'!$D$15</definedName>
    <definedName name="_D011823">'DOM Adjustments'!$E$15</definedName>
    <definedName name="_D011824">'DOM Adjustments'!$B$16</definedName>
    <definedName name="_D011825">'DOM Adjustments'!$C$16</definedName>
    <definedName name="_D011826">'DOM Adjustments'!$D$16</definedName>
    <definedName name="_D011827">'DOM Adjustments'!$E$16</definedName>
    <definedName name="_D011828">'DOM Adjustments'!$B$17</definedName>
    <definedName name="_D011829">'DOM Adjustments'!$C$17</definedName>
    <definedName name="_D011830">'DOM Adjustments'!$D$17</definedName>
    <definedName name="_D011831">'DOM Adjustments'!$E$17</definedName>
    <definedName name="_D011832">'DOM Adjustments'!$B$18</definedName>
    <definedName name="_D011833">'DOM Adjustments'!$C$18</definedName>
    <definedName name="_D011834">'DOM Adjustments'!$D$18</definedName>
    <definedName name="_D011835">'DOM Adjustments'!$E$18</definedName>
    <definedName name="_D011836">'DOM Adjustments'!$B$19</definedName>
    <definedName name="_D011837">'DOM Adjustments'!$C$19</definedName>
    <definedName name="_D011838">'DOM Adjustments'!$D$19</definedName>
    <definedName name="_D011839">'DOM Adjustments'!$E$19</definedName>
    <definedName name="_D011840">'DOM Adjustments'!$B$20</definedName>
    <definedName name="_D011841">'DOM Adjustments'!$C$20</definedName>
    <definedName name="_D011842">'DOM Adjustments'!$D$20</definedName>
    <definedName name="_D011843">'DOM Adjustments'!$E$20</definedName>
    <definedName name="_D011844">'DOM Adjustments'!$B$21</definedName>
    <definedName name="_D011845">'DOM Adjustments'!$C$21</definedName>
    <definedName name="_D011846">'DOM Adjustments'!$D$21</definedName>
    <definedName name="_D011847">'DOM Adjustments'!$E$21</definedName>
    <definedName name="_D011848">'DOM Adjustments'!$B$22</definedName>
    <definedName name="_D011849">'DOM Adjustments'!$C$22</definedName>
    <definedName name="_D011850">'DOM Adjustments'!$D$22</definedName>
    <definedName name="_D011851">'DOM Adjustments'!$E$22</definedName>
    <definedName name="_D011852">'DOM Adjustments'!$B$23</definedName>
    <definedName name="_D011853">'DOM Adjustments'!$C$23</definedName>
    <definedName name="_D011854">'DOM Adjustments'!$D$23</definedName>
    <definedName name="_D011855">'DOM Adjustments'!$E$23</definedName>
    <definedName name="_D011856">'DOM Adjustments'!$B$24</definedName>
    <definedName name="_D011857">'DOM Adjustments'!$C$24</definedName>
    <definedName name="_D011858">'DOM Adjustments'!$D$24</definedName>
    <definedName name="_D011859">'DOM Adjustments'!$E$24</definedName>
    <definedName name="_D011860">'DOM Adjustments'!$B$25</definedName>
    <definedName name="_D011861">'DOM Adjustments'!$C$25</definedName>
    <definedName name="_D011862">'DOM Adjustments'!$D$25</definedName>
    <definedName name="_D011863">'DOM Adjustments'!$E$25</definedName>
    <definedName name="_D011864">'DOM Adjustments'!$B$26</definedName>
    <definedName name="_D011865">'DOM Adjustments'!$C$26</definedName>
    <definedName name="_D011866">'DOM Adjustments'!$D$26</definedName>
    <definedName name="_D011867">'DOM Adjustments'!$E$26</definedName>
    <definedName name="_D011868">'DOM Adjustments'!$B$27</definedName>
    <definedName name="_D011869">'DOM Adjustments'!$C$27</definedName>
    <definedName name="_D011870">'DOM Adjustments'!$D$27</definedName>
    <definedName name="_D011871">'DOM Adjustments'!$E$27</definedName>
    <definedName name="_D011872">'DOM Adjustments'!$B$28</definedName>
    <definedName name="_D011873">'DOM Adjustments'!$C$28</definedName>
    <definedName name="_D011874">'DOM Adjustments'!$D$28</definedName>
    <definedName name="_D011875">'DOM Adjustments'!$E$28</definedName>
    <definedName name="_D011876">'DOM Adjustments'!$B$29</definedName>
    <definedName name="_D011877">'DOM Adjustments'!$C$29</definedName>
    <definedName name="_D011878">'DOM Adjustments'!$D$29</definedName>
    <definedName name="_D011879">'DOM Adjustments'!$E$29</definedName>
    <definedName name="_D011880">'DOM Adjustments'!$B$30</definedName>
    <definedName name="_D011881">'DOM Adjustments'!$C$30</definedName>
    <definedName name="_D011882">'DOM Adjustments'!$D$30</definedName>
    <definedName name="_D011883">'DOM Adjustments'!$E$30</definedName>
    <definedName name="_D011884">'DOM Adjustments'!$B$31</definedName>
    <definedName name="_D011885">'DOM Adjustments'!$C$31</definedName>
    <definedName name="_D011886">'DOM Adjustments'!$D$31</definedName>
    <definedName name="_D011887">'DOM Adjustments'!$E$31</definedName>
    <definedName name="_D011888">'DOM Adjustments'!$B$32</definedName>
    <definedName name="_D011889">'DOM Adjustments'!$C$32</definedName>
    <definedName name="_D011890">'DOM Adjustments'!$D$32</definedName>
    <definedName name="_D011891">'DOM Adjustments'!$E$32</definedName>
    <definedName name="_D011892">'DOM Adjustments'!$B$33</definedName>
    <definedName name="_D011893">'DOM Adjustments'!$C$33</definedName>
    <definedName name="_D011894">'DOM Adjustments'!$D$33</definedName>
    <definedName name="_D011895">'DOM Adjustments'!$E$33</definedName>
    <definedName name="_D011896">'DOM Adjustments'!$B$34</definedName>
    <definedName name="_D011897">'DOM Adjustments'!$C$34</definedName>
    <definedName name="_D011898">'DOM Adjustments'!$D$34</definedName>
    <definedName name="_D011899">'DOM Adjustments'!$E$34</definedName>
    <definedName name="_D011900">'DOM Adjustments'!$B$35</definedName>
    <definedName name="_D011901">'DOM Adjustments'!$C$35</definedName>
    <definedName name="_D011902">'DOM Adjustments'!$D$35</definedName>
    <definedName name="_D011903">'DOM Adjustments'!$E$35</definedName>
    <definedName name="_D011904">'DOM Adjustments'!$B$36</definedName>
    <definedName name="_D011905">'DOM Adjustments'!$C$36</definedName>
    <definedName name="_D011906">'DOM Adjustments'!$D$36</definedName>
    <definedName name="_D011907">'DOM Adjustments'!$E$36</definedName>
    <definedName name="_D011908">'DOM Adjustments'!$B$37</definedName>
    <definedName name="_D011909">'DOM Adjustments'!$C$37</definedName>
    <definedName name="_D011910">'DOM Adjustments'!$D$37</definedName>
    <definedName name="_D011911">'DOM Adjustments'!$E$37</definedName>
    <definedName name="_D011912">'DOM Adjustments'!$B$38</definedName>
    <definedName name="_D011913">'DOM Adjustments'!$C$38</definedName>
    <definedName name="_D011914">'DOM Adjustments'!$D$38</definedName>
    <definedName name="_D011915">'DOM Adjustments'!$E$38</definedName>
    <definedName name="_D011916">'DOM Adjustments'!$B$39</definedName>
    <definedName name="_D011917">'DOM Adjustments'!$C$39</definedName>
    <definedName name="_D011918">'DOM Adjustments'!$D$39</definedName>
    <definedName name="_D011919">'DOM Adjustments'!$E$39</definedName>
    <definedName name="_D011920">'DOM Adjustments'!$B$40</definedName>
    <definedName name="_D011921">'DOM Adjustments'!$C$40</definedName>
    <definedName name="_D011922">'DOM Adjustments'!$D$40</definedName>
    <definedName name="_D011923">'DOM Adjustments'!$E$40</definedName>
    <definedName name="_D011924">'DOM Adjustments'!$B$41</definedName>
    <definedName name="_D011925">'DOM Adjustments'!$C$41</definedName>
    <definedName name="_D011926">'DOM Adjustments'!$D$41</definedName>
    <definedName name="_D011927">'DOM Adjustments'!$E$41</definedName>
    <definedName name="_D011928">'DOM Adjustments'!$B$42</definedName>
    <definedName name="_D011929">'DOM Adjustments'!$C$42</definedName>
    <definedName name="_D011930">'DOM Adjustments'!$D$42</definedName>
    <definedName name="_D011931">'DOM Adjustments'!$E$42</definedName>
    <definedName name="_D011932">'DOM Adjustments'!$B$43</definedName>
    <definedName name="_D011933">'DOM Adjustments'!$C$43</definedName>
    <definedName name="_D011934">'DOM Adjustments'!$D$43</definedName>
    <definedName name="_D011935">'DOM Adjustments'!$E$43</definedName>
    <definedName name="_D011936">'DOM Adjustments'!$B$44</definedName>
    <definedName name="_D011937">'DOM Adjustments'!$C$44</definedName>
    <definedName name="_D011938">'DOM Adjustments'!$D$44</definedName>
    <definedName name="_D011939">'DOM Adjustments'!$E$44</definedName>
    <definedName name="_D011940">'DOM Adjustments'!$B$45</definedName>
    <definedName name="_D011941">'DOM Adjustments'!$C$45</definedName>
    <definedName name="_D011942">'DOM Adjustments'!$D$45</definedName>
    <definedName name="_D011943">'DOM Adjustments'!$E$45</definedName>
    <definedName name="_D011944">'DOM Adjustments'!$B$46</definedName>
    <definedName name="_D011945">'DOM Adjustments'!$C$46</definedName>
    <definedName name="_D011946">'DOM Adjustments'!$D$46</definedName>
    <definedName name="_D011947">'DOM Adjustments'!$E$46</definedName>
    <definedName name="_D011948">'DOM Adjustments'!$B$47</definedName>
    <definedName name="_D011949">'DOM Adjustments'!$C$47</definedName>
    <definedName name="_D011950">'DOM Adjustments'!$D$47</definedName>
    <definedName name="_D011951">'DOM Adjustments'!$E$47</definedName>
    <definedName name="_D011952">'DOM Adjustments'!$B$48</definedName>
    <definedName name="_D011953">'DOM Adjustments'!$C$48</definedName>
    <definedName name="_D011954">'DOM Adjustments'!$D$48</definedName>
    <definedName name="_D011955">'DOM Adjustments'!$E$48</definedName>
    <definedName name="_D011956">'DOM Adjustments'!$B$49</definedName>
    <definedName name="_D011957">'DOM Adjustments'!$C$49</definedName>
    <definedName name="_D011958">'DOM Adjustments'!$D$49</definedName>
    <definedName name="_D011959">'DOM Adjustments'!$E$49</definedName>
    <definedName name="_D011960">'DOM Adjustments'!$B$50</definedName>
    <definedName name="_D011961">'DOM Adjustments'!$C$50</definedName>
    <definedName name="_D011962">'DOM Adjustments'!$D$50</definedName>
    <definedName name="_D011963">'DOM Adjustments'!$E$50</definedName>
    <definedName name="_D011964">'DOM Adjustments'!$B$51</definedName>
    <definedName name="_D011965">'DOM Adjustments'!$C$51</definedName>
    <definedName name="_D011966">'DOM Adjustments'!$D$51</definedName>
    <definedName name="_D011967">'DOM Adjustments'!$E$51</definedName>
    <definedName name="_D011968">'DOM Adjustments'!$B$52</definedName>
    <definedName name="_D011969">'DOM Adjustments'!$C$52</definedName>
    <definedName name="_D011970">'DOM Adjustments'!$D$52</definedName>
    <definedName name="_D011971">'DOM Adjustments'!$E$52</definedName>
    <definedName name="_D011972">'DOM Adjustments'!$B$53</definedName>
    <definedName name="_D011973">'DOM Adjustments'!$C$53</definedName>
    <definedName name="_D011974">'DOM Adjustments'!$D$53</definedName>
    <definedName name="_D011975">'DOM Adjustments'!$E$53</definedName>
    <definedName name="_D011976">'DOM Adjustments'!$B$54</definedName>
    <definedName name="_D011977">'DOM Adjustments'!$C$54</definedName>
    <definedName name="_D011978">'DOM Adjustments'!$D$54</definedName>
    <definedName name="_D011979">'DOM Adjustments'!$E$54</definedName>
    <definedName name="_D011980">'DOM Adjustments'!$B$55</definedName>
    <definedName name="_D011981">'DOM Adjustments'!$C$55</definedName>
    <definedName name="_D011982">'DOM Adjustments'!$D$55</definedName>
    <definedName name="_D011983">'DOM Adjustments'!$E$55</definedName>
    <definedName name="_D011984">'DOM Adjustments'!$B$56</definedName>
    <definedName name="_D011985">'DOM Adjustments'!$C$56</definedName>
    <definedName name="_D011986">'DOM Adjustments'!$D$56</definedName>
    <definedName name="_D011987">'DOM Adjustments'!$E$56</definedName>
    <definedName name="_D011988">'DOM Adjustments'!$B$57</definedName>
    <definedName name="_D011989">'DOM Adjustments'!$C$57</definedName>
    <definedName name="_D011990">'DOM Adjustments'!$D$57</definedName>
    <definedName name="_D011991">'DOM Adjustments'!$E$57</definedName>
    <definedName name="_D011992">'DOM Adjustments'!$B$58</definedName>
    <definedName name="_D011993">'DOM Adjustments'!$C$58</definedName>
    <definedName name="_D011994">'DOM Adjustments'!$D$58</definedName>
    <definedName name="_D011995">'DOM Adjustments'!$E$58</definedName>
    <definedName name="_D011996">'DOM Adjustments'!$B$59</definedName>
    <definedName name="_D011997">'DOM Adjustments'!$C$59</definedName>
    <definedName name="_D011998">'DOM Adjustments'!$D$59</definedName>
    <definedName name="_D011999">'DOM Adjustments'!$E$59</definedName>
    <definedName name="_D012000">'DOM Adjustments'!$B$60</definedName>
    <definedName name="_D012001">'DOM Adjustments'!$C$60</definedName>
    <definedName name="_D012002">'DOM Adjustments'!$D$60</definedName>
    <definedName name="_D012003">'DOM Adjustments'!$E$60</definedName>
    <definedName name="_D012004">'DOM Adjustments'!$B$61</definedName>
    <definedName name="_D012005">'DOM Adjustments'!$C$61</definedName>
    <definedName name="_D012006">'DOM Adjustments'!$D$61</definedName>
    <definedName name="_D012007">'DOM Adjustments'!$E$61</definedName>
    <definedName name="_D012008">'DOM Adjustments'!$B$62</definedName>
    <definedName name="_D012009">'DOM Adjustments'!$C$62</definedName>
    <definedName name="_D012010">'DOM Adjustments'!$D$62</definedName>
    <definedName name="_D012011">'DOM Adjustments'!$E$62</definedName>
    <definedName name="_D012012">'DOM Adjustments'!$B$63</definedName>
    <definedName name="_D012013">'DOM Adjustments'!$C$63</definedName>
    <definedName name="_D012014">'DOM Adjustments'!$D$63</definedName>
    <definedName name="_D012015">'DOM Adjustments'!$E$63</definedName>
    <definedName name="_D012016">'DOM Adjustments'!$B$64</definedName>
    <definedName name="_D012017">'DOM Adjustments'!$C$64</definedName>
    <definedName name="_D012018">'DOM Adjustments'!$D$64</definedName>
    <definedName name="_D012019">'DOM Adjustments'!$E$64</definedName>
    <definedName name="_D012020">'DOM Adjustments'!$B$65</definedName>
    <definedName name="_D012021">'DOM Adjustments'!$C$65</definedName>
    <definedName name="_D012022">'DOM Adjustments'!$D$65</definedName>
    <definedName name="_D012023">'DOM Adjustments'!$E$65</definedName>
    <definedName name="_D012024">'DOM Adjustments'!$B$66</definedName>
    <definedName name="_D012025">'DOM Adjustments'!$C$66</definedName>
    <definedName name="_D012026">'DOM Adjustments'!$D$66</definedName>
    <definedName name="_D012027">'DOM Adjustments'!$E$66</definedName>
    <definedName name="_D012028">'DOM Adjustments'!$B$67</definedName>
    <definedName name="_D012029">'DOM Adjustments'!$C$67</definedName>
    <definedName name="_D012030">'DOM Adjustments'!$D$67</definedName>
    <definedName name="_D012031">'DOM Adjustments'!$E$67</definedName>
    <definedName name="_D012032">'DOM Adjustments'!$B$68</definedName>
    <definedName name="_D012033">'DOM Adjustments'!$C$68</definedName>
    <definedName name="_D012034">'DOM Adjustments'!$D$68</definedName>
    <definedName name="_D012035">'DOM Adjustments'!$E$68</definedName>
    <definedName name="_D012036">'DOM Adjustments'!$B$69</definedName>
    <definedName name="_D012037">'DOM Adjustments'!$C$69</definedName>
    <definedName name="_D012038">'DOM Adjustments'!$D$69</definedName>
    <definedName name="_D012039">'DOM Adjustments'!$E$69</definedName>
    <definedName name="_D012040">'DOM Adjustments'!$B$70</definedName>
    <definedName name="_D012041">'DOM Adjustments'!$C$70</definedName>
    <definedName name="_D012042">'DOM Adjustments'!$D$70</definedName>
    <definedName name="_D012043">'DOM Adjustments'!$E$70</definedName>
    <definedName name="_D012044">'DOM Adjustments'!$B$71</definedName>
    <definedName name="_D012045">'DOM Adjustments'!$C$71</definedName>
    <definedName name="_D012046">'DOM Adjustments'!$D$71</definedName>
    <definedName name="_D012047">'DOM Adjustments'!$E$71</definedName>
    <definedName name="_D012048">'DOM Adjustments'!$B$72</definedName>
    <definedName name="_D012049">'DOM Adjustments'!$C$72</definedName>
    <definedName name="_D012050">'DOM Adjustments'!$D$72</definedName>
    <definedName name="_D012051">'DOM Adjustments'!$E$72</definedName>
    <definedName name="_D012052">'DOM Adjustments'!$B$73</definedName>
    <definedName name="_D012053">'DOM Adjustments'!$C$73</definedName>
    <definedName name="_D012054">'DOM Adjustments'!$D$73</definedName>
    <definedName name="_D012055">'DOM Adjustments'!$E$73</definedName>
    <definedName name="_D012056">'DOM Adjustments'!$B$74</definedName>
    <definedName name="_D012057">'DOM Adjustments'!$C$74</definedName>
    <definedName name="_D012058">'DOM Adjustments'!$D$74</definedName>
    <definedName name="_D012059">'DOM Adjustments'!$E$74</definedName>
    <definedName name="_D012060">'DOM Adjustments'!$B$75</definedName>
    <definedName name="_D012061">'DOM Adjustments'!$C$75</definedName>
    <definedName name="_D012062">'DOM Adjustments'!$D$75</definedName>
    <definedName name="_D012063">'DOM Adjustments'!$E$75</definedName>
    <definedName name="_D012064">'DOM Adjustments'!$B$76</definedName>
    <definedName name="_D012065">'DOM Adjustments'!$C$76</definedName>
    <definedName name="_D012066">'DOM Adjustments'!$D$76</definedName>
    <definedName name="_D012067">'DOM Adjustments'!$E$76</definedName>
    <definedName name="_D012068">'DOM Adjustments'!$B$77</definedName>
    <definedName name="_D012069">'DOM Adjustments'!$C$77</definedName>
    <definedName name="_D012070">'DOM Adjustments'!$D$77</definedName>
    <definedName name="_D012071">'DOM Adjustments'!$E$77</definedName>
    <definedName name="_D012072">'DOM Adjustments'!$B$78</definedName>
    <definedName name="_D012073">'DOM Adjustments'!$C$78</definedName>
    <definedName name="_D012074">'DOM Adjustments'!$D$78</definedName>
    <definedName name="_D012075">'DOM Adjustments'!$E$78</definedName>
    <definedName name="_D012076">'DOM Adjustments'!$B$79</definedName>
    <definedName name="_D012077">'DOM Adjustments'!$C$79</definedName>
    <definedName name="_D012078">'DOM Adjustments'!$D$79</definedName>
    <definedName name="_D012079">'DOM Adjustments'!$E$79</definedName>
    <definedName name="_D012080">'DOM Adjustments'!$B$80</definedName>
    <definedName name="_D012081">'DOM Adjustments'!$C$80</definedName>
    <definedName name="_D012082">'DOM Adjustments'!$D$80</definedName>
    <definedName name="_D012083">'DOM Adjustments'!$E$80</definedName>
    <definedName name="_D012084">'DOM Adjustments'!$B$81</definedName>
    <definedName name="_D012085">'DOM Adjustments'!$C$81</definedName>
    <definedName name="_D012086">'DOM Adjustments'!$D$81</definedName>
    <definedName name="_D012087">'DOM Adjustments'!$E$81</definedName>
    <definedName name="_D012088">'DOM Adjustments'!$B$82</definedName>
    <definedName name="_D012089">'DOM Adjustments'!$C$82</definedName>
    <definedName name="_D012090">'DOM Adjustments'!$D$82</definedName>
    <definedName name="_D012091">'DOM Adjustments'!$E$82</definedName>
    <definedName name="_D012092">'DOM Adjustments'!$B$83</definedName>
    <definedName name="_D012093">'DOM Adjustments'!$C$83</definedName>
    <definedName name="_D012094">'DOM Adjustments'!$D$83</definedName>
    <definedName name="_D012095">'DOM Adjustments'!$E$83</definedName>
    <definedName name="_D012096">'DOM Adjustments'!$B$84</definedName>
    <definedName name="_D012097">'DOM Adjustments'!$C$84</definedName>
    <definedName name="_D012098">'DOM Adjustments'!$D$84</definedName>
    <definedName name="_D012099">'DOM Adjustments'!$E$84</definedName>
    <definedName name="_D012100">'DOM Adjustments'!$B$85</definedName>
    <definedName name="_D012101">'DOM Adjustments'!$C$85</definedName>
    <definedName name="_D012102">'DOM Adjustments'!$D$85</definedName>
    <definedName name="_D012103">'DOM Adjustments'!$E$85</definedName>
    <definedName name="_D012104">'DOM Adjustments'!$B$86</definedName>
    <definedName name="_D012105">'DOM Adjustments'!$C$86</definedName>
    <definedName name="_D012106">'DOM Adjustments'!$D$86</definedName>
    <definedName name="_D012107">'DOM Adjustments'!$E$86</definedName>
    <definedName name="_D012108">'DOM Adjustments'!$B$87</definedName>
    <definedName name="_D012109">'DOM Adjustments'!$C$87</definedName>
    <definedName name="_D012110">'DOM Adjustments'!$D$87</definedName>
    <definedName name="_D012111">'DOM Adjustments'!$E$87</definedName>
    <definedName name="_D012112">'DOM Adjustments'!$B$88</definedName>
    <definedName name="_D012113">'DOM Adjustments'!$C$88</definedName>
    <definedName name="_D012114">'DOM Adjustments'!$D$88</definedName>
    <definedName name="_D012115">'DOM Adjustments'!$E$88</definedName>
    <definedName name="_D012116">'DOM Adjustments'!$B$89</definedName>
    <definedName name="_D012117">'DOM Adjustments'!$C$89</definedName>
    <definedName name="_D012118">'DOM Adjustments'!$D$89</definedName>
    <definedName name="_D012119">'DOM Adjustments'!$E$89</definedName>
    <definedName name="_D012120">'DOM Adjustments'!$B$90</definedName>
    <definedName name="_D012121">'DOM Adjustments'!$C$90</definedName>
    <definedName name="_D012122">'DOM Adjustments'!$D$90</definedName>
    <definedName name="_D012123">'DOM Adjustments'!$E$90</definedName>
    <definedName name="_D012124">'DOM Adjustments'!$B$91</definedName>
    <definedName name="_D012125">'DOM Adjustments'!$C$91</definedName>
    <definedName name="_D012126">'DOM Adjustments'!$D$91</definedName>
    <definedName name="_D012127">'DOM Adjustments'!$E$91</definedName>
    <definedName name="_D012128">'DOM Adjustments'!$B$92</definedName>
    <definedName name="_D012129">'DOM Adjustments'!$C$92</definedName>
    <definedName name="_D012130">'DOM Adjustments'!$D$92</definedName>
    <definedName name="_D012131">'DOM Adjustments'!$E$92</definedName>
    <definedName name="_D012132">'DOM Adjustments'!$B$93</definedName>
    <definedName name="_D012133">'DOM Adjustments'!$C$93</definedName>
    <definedName name="_D012134">'DOM Adjustments'!$D$93</definedName>
    <definedName name="_D012135">'DOM Adjustments'!$E$93</definedName>
    <definedName name="_D012136">'DOM Adjustments'!$B$94</definedName>
    <definedName name="_D012137">'DOM Adjustments'!$C$94</definedName>
    <definedName name="_D012138">'DOM Adjustments'!$D$94</definedName>
    <definedName name="_D012139">'DOM Adjustments'!$E$94</definedName>
    <definedName name="_D012140">'DOM Adjustments'!$B$95</definedName>
    <definedName name="_D012141">'DOM Adjustments'!$C$95</definedName>
    <definedName name="_D012142">'DOM Adjustments'!$D$95</definedName>
    <definedName name="_D012143">'DOM Adjustments'!$E$95</definedName>
    <definedName name="_D012144">'DOM Adjustments'!$B$96</definedName>
    <definedName name="_D012145">'DOM Adjustments'!$C$96</definedName>
    <definedName name="_D012146">'DOM Adjustments'!$D$96</definedName>
    <definedName name="_D012147">'DOM Adjustments'!$E$96</definedName>
    <definedName name="_D012148">'DOM Adjustments'!$B$97</definedName>
    <definedName name="_D012149">'DOM Adjustments'!$C$97</definedName>
    <definedName name="_D012150">'DOM Adjustments'!$D$97</definedName>
    <definedName name="_D012151">'DOM Adjustments'!$E$97</definedName>
    <definedName name="_D012152">'DOM Adjustments'!$B$98</definedName>
    <definedName name="_D012153">'DOM Adjustments'!$C$98</definedName>
    <definedName name="_D012154">'DOM Adjustments'!$D$98</definedName>
    <definedName name="_D012155">'DOM Adjustments'!$E$98</definedName>
    <definedName name="_D012156">'DOM Adjustments'!$B$99</definedName>
    <definedName name="_D012157">'DOM Adjustments'!$C$99</definedName>
    <definedName name="_D012158">'DOM Adjustments'!$D$99</definedName>
    <definedName name="_D012159">'DOM Adjustments'!$E$99</definedName>
    <definedName name="_D012160">'DOM Adjustments'!$B$100</definedName>
    <definedName name="_D012161">'DOM Adjustments'!$C$100</definedName>
    <definedName name="_D012162">'DOM Adjustments'!$D$100</definedName>
    <definedName name="_D012163">'DOM Adjustments'!$E$100</definedName>
    <definedName name="_D012164">'DOM Adjustments'!$F$14</definedName>
    <definedName name="_D012165">'DOM Adjustments'!$F$15</definedName>
    <definedName name="_D012166">'DOM Adjustments'!$F$16</definedName>
    <definedName name="_D012167">'DOM Adjustments'!$F$17</definedName>
    <definedName name="_D012168">'DOM Adjustments'!$F$18</definedName>
    <definedName name="_D012169">'DOM Adjustments'!$F$19</definedName>
    <definedName name="_D012170">'DOM Adjustments'!$F$20</definedName>
    <definedName name="_D012171">'DOM Adjustments'!$F$21</definedName>
    <definedName name="_D012172">'DOM Adjustments'!$F$22</definedName>
    <definedName name="_D012173">'DOM Adjustments'!$F$23</definedName>
    <definedName name="_D012174">'DOM Adjustments'!$F$24</definedName>
    <definedName name="_D012175">'DOM Adjustments'!$F$25</definedName>
    <definedName name="_D012176">'DOM Adjustments'!$F$26</definedName>
    <definedName name="_D012177">'DOM Adjustments'!$F$27</definedName>
    <definedName name="_D012178">'DOM Adjustments'!$F$28</definedName>
    <definedName name="_D012179">'DOM Adjustments'!$F$29</definedName>
    <definedName name="_D012180">'DOM Adjustments'!$F$30</definedName>
    <definedName name="_D012181">'DOM Adjustments'!$F$31</definedName>
    <definedName name="_D012182">'DOM Adjustments'!$F$32</definedName>
    <definedName name="_D012183">'DOM Adjustments'!$F$33</definedName>
    <definedName name="_D012184">'DOM Adjustments'!$F$34</definedName>
    <definedName name="_D012185">'DOM Adjustments'!$F$35</definedName>
    <definedName name="_D012186">'DOM Adjustments'!$F$36</definedName>
    <definedName name="_D012187">'DOM Adjustments'!$F$37</definedName>
    <definedName name="_D012188">'DOM Adjustments'!$F$38</definedName>
    <definedName name="_D012189">'DOM Adjustments'!$F$39</definedName>
    <definedName name="_D012190">'DOM Adjustments'!$F$40</definedName>
    <definedName name="_D012191">'DOM Adjustments'!$F$41</definedName>
    <definedName name="_D012192">'DOM Adjustments'!$F$42</definedName>
    <definedName name="_D012193">'DOM Adjustments'!$F$43</definedName>
    <definedName name="_D012194">'DOM Adjustments'!$F$44</definedName>
    <definedName name="_D012195">'DOM Adjustments'!$F$45</definedName>
    <definedName name="_D012196">'DOM Adjustments'!$F$46</definedName>
    <definedName name="_D012197">'DOM Adjustments'!$F$47</definedName>
    <definedName name="_D012198">'DOM Adjustments'!$F$48</definedName>
    <definedName name="_D012199">'DOM Adjustments'!$F$49</definedName>
    <definedName name="_D012200">'DOM Adjustments'!$F$50</definedName>
    <definedName name="_D012201">'DOM Adjustments'!$F$51</definedName>
    <definedName name="_D012202">'DOM Adjustments'!$F$52</definedName>
    <definedName name="_D012203">'DOM Adjustments'!$F$53</definedName>
    <definedName name="_D012204">'DOM Adjustments'!$F$54</definedName>
    <definedName name="_D012205">'DOM Adjustments'!$F$55</definedName>
    <definedName name="_D012206">'DOM Adjustments'!$F$56</definedName>
    <definedName name="_D012207">'DOM Adjustments'!$F$57</definedName>
    <definedName name="_D012208">'DOM Adjustments'!$F$58</definedName>
    <definedName name="_D012209">'DOM Adjustments'!$F$59</definedName>
    <definedName name="_D012210">'DOM Adjustments'!$F$60</definedName>
    <definedName name="_D012211">'DOM Adjustments'!$F$61</definedName>
    <definedName name="_D012212">'DOM Adjustments'!$F$62</definedName>
    <definedName name="_D012213">'DOM Adjustments'!$F$63</definedName>
    <definedName name="_D012214">'DOM Adjustments'!$F$64</definedName>
    <definedName name="_D012215">'DOM Adjustments'!$F$65</definedName>
    <definedName name="_D012216">'DOM Adjustments'!$F$66</definedName>
    <definedName name="_D012217">'DOM Adjustments'!$F$67</definedName>
    <definedName name="_D012218">'DOM Adjustments'!$F$68</definedName>
    <definedName name="_D012219">'DOM Adjustments'!$F$69</definedName>
    <definedName name="_D012220">'DOM Adjustments'!$F$70</definedName>
    <definedName name="_D012221">'DOM Adjustments'!$F$71</definedName>
    <definedName name="_D012222">'DOM Adjustments'!$F$72</definedName>
    <definedName name="_D012223">'DOM Adjustments'!$F$73</definedName>
    <definedName name="_D012224">'DOM Adjustments'!$F$74</definedName>
    <definedName name="_D012225">'DOM Adjustments'!$F$75</definedName>
    <definedName name="_D012226">'DOM Adjustments'!$F$76</definedName>
    <definedName name="_D012227">'DOM Adjustments'!$F$77</definedName>
    <definedName name="_D012228">'DOM Adjustments'!$F$78</definedName>
    <definedName name="_D012229">'DOM Adjustments'!$F$79</definedName>
    <definedName name="_D012230">'DOM Adjustments'!$F$80</definedName>
    <definedName name="_D012231">'DOM Adjustments'!$F$81</definedName>
    <definedName name="_D012232">'DOM Adjustments'!$F$82</definedName>
    <definedName name="_D012233">'DOM Adjustments'!$F$83</definedName>
    <definedName name="_D012234">'DOM Adjustments'!$F$84</definedName>
    <definedName name="_D012235">'DOM Adjustments'!$F$85</definedName>
    <definedName name="_D012236">'DOM Adjustments'!$F$86</definedName>
    <definedName name="_D012237">'DOM Adjustments'!$F$87</definedName>
    <definedName name="_D012238">'DOM Adjustments'!$F$88</definedName>
    <definedName name="_D012239">'DOM Adjustments'!$F$89</definedName>
    <definedName name="_D012240">'DOM Adjustments'!$F$90</definedName>
    <definedName name="_D012241">'DOM Adjustments'!$F$91</definedName>
    <definedName name="_D012242">'DOM Adjustments'!$F$92</definedName>
    <definedName name="_D012243">'DOM Adjustments'!$F$93</definedName>
    <definedName name="_D012244">'DOM Adjustments'!$F$94</definedName>
    <definedName name="_D012245">'DOM Adjustments'!$F$95</definedName>
    <definedName name="_D012246">'DOM Adjustments'!$F$96</definedName>
    <definedName name="_D012247">'DOM Adjustments'!$F$97</definedName>
    <definedName name="_D012248">'DOM Adjustments'!$F$98</definedName>
    <definedName name="_D012249">'DOM Adjustments'!$F$99</definedName>
    <definedName name="_D012250">'DOM Adjustments'!$F$100</definedName>
    <definedName name="_D012251">'DOM Adjustments'!$F$102</definedName>
    <definedName name="_D012252">'Schedule 14'!$B$31</definedName>
    <definedName name="_D012253">'Schedule 14'!$B$32</definedName>
    <definedName name="_D012254">'Schedule 14'!$B$33</definedName>
    <definedName name="_D012255">'Schedule 14'!$C$31</definedName>
    <definedName name="_D012256">'Schedule 14'!$D$31</definedName>
    <definedName name="_D012257">'Schedule 14'!$E$31</definedName>
    <definedName name="_D012258">'Schedule 14'!$F$31</definedName>
    <definedName name="_D012259">'Schedule 14'!$C$32</definedName>
    <definedName name="_D012260">'Schedule 14'!$D$32</definedName>
    <definedName name="_D012261">'Schedule 14'!$E$32</definedName>
    <definedName name="_D012262">'Schedule 14'!$F$32</definedName>
    <definedName name="_D012263">'Schedule 14'!$C$33</definedName>
    <definedName name="_D012264">'Schedule 14'!$D$33</definedName>
    <definedName name="_D012265">'Schedule 14'!$E$33</definedName>
    <definedName name="_D012266">'Schedule 14'!$F$33</definedName>
    <definedName name="_D012267">'Schedule 14'!$G$31</definedName>
    <definedName name="_D012268">'Schedule 14'!$G$32</definedName>
    <definedName name="_D012269">'Schedule 14'!$G$33</definedName>
    <definedName name="_D012270">'Schedule 14'!$I$31</definedName>
    <definedName name="_D012271">'Schedule 14'!$I$32</definedName>
    <definedName name="_D012272">'Schedule 14'!$I$33</definedName>
    <definedName name="_D012273">'Schedule 14'!$H$31</definedName>
    <definedName name="_D012274">'Schedule 14'!$H$32</definedName>
    <definedName name="_D012275">'Schedule 14'!$H$33</definedName>
    <definedName name="_D012276">'Schedule 14'!$E$50</definedName>
    <definedName name="_D012277">'Schedule 14'!$F$50</definedName>
    <definedName name="_D012278">'Schedule 14'!$E$51</definedName>
    <definedName name="_D012279">'Schedule 14'!$F$51</definedName>
    <definedName name="_D012280">'Schedule 14'!$E$52</definedName>
    <definedName name="_D012281">'Schedule 14'!$F$52</definedName>
    <definedName name="_D012282">Adjustments!$B$94</definedName>
    <definedName name="_D012283">Adjustments!$C$94</definedName>
    <definedName name="_D012284">Adjustments!$D$94</definedName>
    <definedName name="_D012285">Adjustments!$E$94</definedName>
    <definedName name="_D012286">Adjustments!$B$95</definedName>
    <definedName name="_D012287">Adjustments!$C$95</definedName>
    <definedName name="_D012288">Adjustments!$D$95</definedName>
    <definedName name="_D012289">Adjustments!$E$95</definedName>
    <definedName name="_D012290">Adjustments!$B$96</definedName>
    <definedName name="_D012291">Adjustments!$C$96</definedName>
    <definedName name="_D012292">Adjustments!$D$96</definedName>
    <definedName name="_D012293">Adjustments!$E$96</definedName>
    <definedName name="_D012294">Adjustments!$B$97</definedName>
    <definedName name="_D012295">Adjustments!$C$97</definedName>
    <definedName name="_D012296">Adjustments!$D$97</definedName>
    <definedName name="_D012297">Adjustments!$E$97</definedName>
    <definedName name="_D012298">Adjustments!$B$98</definedName>
    <definedName name="_D012299">Adjustments!$C$98</definedName>
    <definedName name="_D012300">Adjustments!$D$98</definedName>
    <definedName name="_D012301">Adjustments!$E$98</definedName>
    <definedName name="_D012302">Adjustments!$B$99</definedName>
    <definedName name="_D012303">Adjustments!$C$99</definedName>
    <definedName name="_D012304">Adjustments!$D$99</definedName>
    <definedName name="_D012305">Adjustments!$E$99</definedName>
    <definedName name="_D012306">Adjustments!$B$100</definedName>
    <definedName name="_D012307">Adjustments!$C$100</definedName>
    <definedName name="_D012308">Adjustments!$D$100</definedName>
    <definedName name="_D012309">Adjustments!$E$100</definedName>
    <definedName name="_D012310">Adjustments!$B$101</definedName>
    <definedName name="_D012311">Adjustments!$C$101</definedName>
    <definedName name="_D012312">Adjustments!$D$101</definedName>
    <definedName name="_D012313">Adjustments!$E$101</definedName>
    <definedName name="_D012314">Adjustments!$B$102</definedName>
    <definedName name="_D012315">Adjustments!$C$102</definedName>
    <definedName name="_D012316">Adjustments!$D$102</definedName>
    <definedName name="_D012317">Adjustments!$E$102</definedName>
    <definedName name="_D012318">Adjustments!$B$103</definedName>
    <definedName name="_D012319">Adjustments!$C$103</definedName>
    <definedName name="_D012320">Adjustments!$D$103</definedName>
    <definedName name="_D012321">Adjustments!$E$103</definedName>
    <definedName name="_D012322">Adjustments!$B$104</definedName>
    <definedName name="_D012323">Adjustments!$C$104</definedName>
    <definedName name="_D012324">Adjustments!$D$104</definedName>
    <definedName name="_D012325">Adjustments!$E$104</definedName>
    <definedName name="_D012326">Adjustments!$B$105</definedName>
    <definedName name="_D012327">Adjustments!$C$105</definedName>
    <definedName name="_D012328">Adjustments!$D$105</definedName>
    <definedName name="_D012329">Adjustments!$E$105</definedName>
    <definedName name="_D012330">Adjustments!$B$106</definedName>
    <definedName name="_D012331">Adjustments!$C$106</definedName>
    <definedName name="_D012332">Adjustments!$D$106</definedName>
    <definedName name="_D012333">Adjustments!$E$106</definedName>
    <definedName name="_D012334">Adjustments!$B$107</definedName>
    <definedName name="_D012335">Adjustments!$C$107</definedName>
    <definedName name="_D012336">Adjustments!$D$107</definedName>
    <definedName name="_D012337">Adjustments!$E$107</definedName>
    <definedName name="_D012338">Adjustments!$B$108</definedName>
    <definedName name="_D012339">Adjustments!$C$108</definedName>
    <definedName name="_D012340">Adjustments!$D$108</definedName>
    <definedName name="_D012341">Adjustments!$E$108</definedName>
    <definedName name="_D012342">Adjustments!$B$109</definedName>
    <definedName name="_D012343">Adjustments!$C$109</definedName>
    <definedName name="_D012344">Adjustments!$D$109</definedName>
    <definedName name="_D012345">Adjustments!$E$109</definedName>
    <definedName name="_D012346">Adjustments!$B$110</definedName>
    <definedName name="_D012347">Adjustments!$C$110</definedName>
    <definedName name="_D012348">Adjustments!$D$110</definedName>
    <definedName name="_D012349">Adjustments!$E$110</definedName>
    <definedName name="_D012350">Adjustments!$B$111</definedName>
    <definedName name="_D012351">Adjustments!$C$111</definedName>
    <definedName name="_D012352">Adjustments!$D$111</definedName>
    <definedName name="_D012353">Adjustments!$E$111</definedName>
    <definedName name="_D012354">Adjustments!$B$112</definedName>
    <definedName name="_D012355">Adjustments!$C$112</definedName>
    <definedName name="_D012356">Adjustments!$D$112</definedName>
    <definedName name="_D012357">Adjustments!$E$112</definedName>
    <definedName name="_D012358">Adjustments!$B$113</definedName>
    <definedName name="_D012359">Adjustments!$C$113</definedName>
    <definedName name="_D012360">Adjustments!$D$113</definedName>
    <definedName name="_D012361">Adjustments!$E$113</definedName>
    <definedName name="_D012362">Adjustments!$B$114</definedName>
    <definedName name="_D012363">Adjustments!$C$114</definedName>
    <definedName name="_D012364">Adjustments!$D$114</definedName>
    <definedName name="_D012365">Adjustments!$E$114</definedName>
    <definedName name="_D012366">Adjustments!$B$115</definedName>
    <definedName name="_D012367">Adjustments!$C$115</definedName>
    <definedName name="_D012368">Adjustments!$D$115</definedName>
    <definedName name="_D012369">Adjustments!$E$115</definedName>
    <definedName name="_D012370">Adjustments!$B$116</definedName>
    <definedName name="_D012371">Adjustments!$C$116</definedName>
    <definedName name="_D012372">Adjustments!$D$116</definedName>
    <definedName name="_D012373">Adjustments!$E$116</definedName>
    <definedName name="_D012374">Adjustments!$B$117</definedName>
    <definedName name="_D012375">Adjustments!$C$117</definedName>
    <definedName name="_D012376">Adjustments!$D$117</definedName>
    <definedName name="_D012377">Adjustments!$E$117</definedName>
    <definedName name="_D012378">Adjustments!$B$118</definedName>
    <definedName name="_D012379">Adjustments!$C$118</definedName>
    <definedName name="_D012380">Adjustments!$D$118</definedName>
    <definedName name="_D012381">Adjustments!$E$118</definedName>
    <definedName name="_D012382">Adjustments!$B$119</definedName>
    <definedName name="_D012383">Adjustments!$C$119</definedName>
    <definedName name="_D012384">Adjustments!$D$119</definedName>
    <definedName name="_D012385">Adjustments!$E$119</definedName>
    <definedName name="_D012386">Adjustments!$B$120</definedName>
    <definedName name="_D012387">Adjustments!$C$120</definedName>
    <definedName name="_D012388">Adjustments!$D$120</definedName>
    <definedName name="_D012389">Adjustments!$E$120</definedName>
    <definedName name="_D012390">Adjustments!$B$121</definedName>
    <definedName name="_D012391">Adjustments!$C$121</definedName>
    <definedName name="_D012392">Adjustments!$D$121</definedName>
    <definedName name="_D012393">Adjustments!$E$121</definedName>
    <definedName name="_D012394">Adjustments!$B$122</definedName>
    <definedName name="_D012395">Adjustments!$C$122</definedName>
    <definedName name="_D012396">Adjustments!$D$122</definedName>
    <definedName name="_D012397">Adjustments!$E$122</definedName>
    <definedName name="_D012398">Adjustments!$B$123</definedName>
    <definedName name="_D012399">Adjustments!$C$123</definedName>
    <definedName name="_D012400">Adjustments!$D$123</definedName>
    <definedName name="_D012401">Adjustments!$E$123</definedName>
    <definedName name="_D012402">Adjustments!$B$124</definedName>
    <definedName name="_D012403">Adjustments!$C$124</definedName>
    <definedName name="_D012404">Adjustments!$D$124</definedName>
    <definedName name="_D012405">Adjustments!$E$124</definedName>
    <definedName name="_D012406">Adjustments!$B$125</definedName>
    <definedName name="_D012407">Adjustments!$C$125</definedName>
    <definedName name="_D012408">Adjustments!$D$125</definedName>
    <definedName name="_D012409">Adjustments!$E$125</definedName>
    <definedName name="_D012410">Adjustments!$B$126</definedName>
    <definedName name="_D012411">Adjustments!$C$126</definedName>
    <definedName name="_D012412">Adjustments!$D$126</definedName>
    <definedName name="_D012413">Adjustments!$E$126</definedName>
    <definedName name="_D012414">Adjustments!$B$127</definedName>
    <definedName name="_D012415">Adjustments!$C$127</definedName>
    <definedName name="_D012416">Adjustments!$D$127</definedName>
    <definedName name="_D012417">Adjustments!$E$127</definedName>
    <definedName name="_D012418">Adjustments!$B$128</definedName>
    <definedName name="_D012419">Adjustments!$C$128</definedName>
    <definedName name="_D012420">Adjustments!$D$128</definedName>
    <definedName name="_D012421">Adjustments!$E$128</definedName>
    <definedName name="_D012422">Adjustments!$B$129</definedName>
    <definedName name="_D012423">Adjustments!$C$129</definedName>
    <definedName name="_D012424">Adjustments!$D$129</definedName>
    <definedName name="_D012425">Adjustments!$E$129</definedName>
    <definedName name="_D012426">Adjustments!$B$130</definedName>
    <definedName name="_D012427">Adjustments!$C$130</definedName>
    <definedName name="_D012428">Adjustments!$D$130</definedName>
    <definedName name="_D012429">Adjustments!$E$130</definedName>
    <definedName name="_D012430">Adjustments!$B$131</definedName>
    <definedName name="_D012431">Adjustments!$C$131</definedName>
    <definedName name="_D012432">Adjustments!$D$131</definedName>
    <definedName name="_D012433">Adjustments!$E$131</definedName>
    <definedName name="_D012434">Adjustments!$B$132</definedName>
    <definedName name="_D012435">Adjustments!$C$132</definedName>
    <definedName name="_D012436">Adjustments!$D$132</definedName>
    <definedName name="_D012437">Adjustments!$E$132</definedName>
    <definedName name="_D012438">Adjustments!$B$133</definedName>
    <definedName name="_D012439">Adjustments!$C$133</definedName>
    <definedName name="_D012440">Adjustments!$D$133</definedName>
    <definedName name="_D012441">Adjustments!$E$133</definedName>
    <definedName name="_D012442">Adjustments!$B$134</definedName>
    <definedName name="_D012443">Adjustments!$C$134</definedName>
    <definedName name="_D012444">Adjustments!$D$134</definedName>
    <definedName name="_D012445">Adjustments!$E$134</definedName>
    <definedName name="_D012446">Adjustments!$B$135</definedName>
    <definedName name="_D012447">Adjustments!$C$135</definedName>
    <definedName name="_D012448">Adjustments!$D$135</definedName>
    <definedName name="_D012449">Adjustments!$E$135</definedName>
    <definedName name="_D012450">Adjustments!$B$136</definedName>
    <definedName name="_D012451">Adjustments!$C$136</definedName>
    <definedName name="_D012452">Adjustments!$D$136</definedName>
    <definedName name="_D012453">Adjustments!$E$136</definedName>
    <definedName name="_D012454">Adjustments!$B$137</definedName>
    <definedName name="_D012455">Adjustments!$C$137</definedName>
    <definedName name="_D012456">Adjustments!$D$137</definedName>
    <definedName name="_D012457">Adjustments!$E$137</definedName>
    <definedName name="_D012458">Adjustments!$B$138</definedName>
    <definedName name="_D012459">Adjustments!$C$138</definedName>
    <definedName name="_D012460">Adjustments!$D$138</definedName>
    <definedName name="_D012461">Adjustments!$E$138</definedName>
    <definedName name="_D012462">Adjustments!$B$139</definedName>
    <definedName name="_D012463">Adjustments!$C$139</definedName>
    <definedName name="_D012464">Adjustments!$D$139</definedName>
    <definedName name="_D012465">Adjustments!$E$139</definedName>
    <definedName name="_D012466">Adjustments!$B$140</definedName>
    <definedName name="_D012467">Adjustments!$C$140</definedName>
    <definedName name="_D012468">Adjustments!$D$140</definedName>
    <definedName name="_D012469">Adjustments!$E$140</definedName>
    <definedName name="_D012470">Adjustments!$B$141</definedName>
    <definedName name="_D012471">Adjustments!$C$141</definedName>
    <definedName name="_D012472">Adjustments!$D$141</definedName>
    <definedName name="_D012473">Adjustments!$E$141</definedName>
    <definedName name="_D012474">Adjustments!$B$142</definedName>
    <definedName name="_D012475">Adjustments!$C$142</definedName>
    <definedName name="_D012476">Adjustments!$D$142</definedName>
    <definedName name="_D012477">Adjustments!$E$142</definedName>
    <definedName name="_D012478">Adjustments!$B$143</definedName>
    <definedName name="_D012479">Adjustments!$C$143</definedName>
    <definedName name="_D012480">Adjustments!$D$143</definedName>
    <definedName name="_D012481">Adjustments!$E$143</definedName>
    <definedName name="_D012482">Adjustments!$B$144</definedName>
    <definedName name="_D012483">Adjustments!$C$144</definedName>
    <definedName name="_D012484">Adjustments!$D$144</definedName>
    <definedName name="_D012485">Adjustments!$E$144</definedName>
    <definedName name="_D012486">Adjustments!$B$145</definedName>
    <definedName name="_D012487">Adjustments!$C$145</definedName>
    <definedName name="_D012488">Adjustments!$D$145</definedName>
    <definedName name="_D012489">Adjustments!$E$145</definedName>
    <definedName name="_D012490">Adjustments!$B$146</definedName>
    <definedName name="_D012491">Adjustments!$C$146</definedName>
    <definedName name="_D012492">Adjustments!$D$146</definedName>
    <definedName name="_D012493">Adjustments!$E$146</definedName>
    <definedName name="_D012494">Adjustments!$B$147</definedName>
    <definedName name="_D012495">Adjustments!$C$147</definedName>
    <definedName name="_D012496">Adjustments!$D$147</definedName>
    <definedName name="_D012497">Adjustments!$E$147</definedName>
    <definedName name="_D012498">Adjustments!$B$148</definedName>
    <definedName name="_D012499">Adjustments!$C$148</definedName>
    <definedName name="_D012500">Adjustments!$D$148</definedName>
    <definedName name="_D012501">Adjustments!$E$148</definedName>
    <definedName name="_D012502">Adjustments!$B$149</definedName>
    <definedName name="_D012503">Adjustments!$C$149</definedName>
    <definedName name="_D012504">Adjustments!$D$149</definedName>
    <definedName name="_D012505">Adjustments!$E$149</definedName>
    <definedName name="_D012506">Adjustments!$B$150</definedName>
    <definedName name="_D012507">Adjustments!$C$150</definedName>
    <definedName name="_D012508">Adjustments!$D$150</definedName>
    <definedName name="_D012509">Adjustments!$E$150</definedName>
    <definedName name="_D012510">Adjustments!$B$151</definedName>
    <definedName name="_D012511">Adjustments!$C$151</definedName>
    <definedName name="_D012512">Adjustments!$D$151</definedName>
    <definedName name="_D012513">Adjustments!$E$151</definedName>
    <definedName name="_D012514">Adjustments!$B$152</definedName>
    <definedName name="_D012515">Adjustments!$C$152</definedName>
    <definedName name="_D012516">Adjustments!$D$152</definedName>
    <definedName name="_D012517">Adjustments!$E$152</definedName>
    <definedName name="_D012518">Adjustments!$B$153</definedName>
    <definedName name="_D012519">Adjustments!$C$153</definedName>
    <definedName name="_D012520">Adjustments!$D$153</definedName>
    <definedName name="_D012521">Adjustments!$E$153</definedName>
    <definedName name="_D012522">Adjustments!$B$154</definedName>
    <definedName name="_D012523">Adjustments!$C$154</definedName>
    <definedName name="_D012524">Adjustments!$D$154</definedName>
    <definedName name="_D012525">Adjustments!$E$154</definedName>
    <definedName name="_D012526">Adjustments!$B$155</definedName>
    <definedName name="_D012527">Adjustments!$C$155</definedName>
    <definedName name="_D012528">Adjustments!$D$155</definedName>
    <definedName name="_D012529">Adjustments!$E$155</definedName>
    <definedName name="_D012530">Adjustments!$B$156</definedName>
    <definedName name="_D012531">Adjustments!$C$156</definedName>
    <definedName name="_D012532">Adjustments!$D$156</definedName>
    <definedName name="_D012533">Adjustments!$E$156</definedName>
    <definedName name="_D012534">Adjustments!$B$157</definedName>
    <definedName name="_D012535">Adjustments!$C$157</definedName>
    <definedName name="_D012536">Adjustments!$D$157</definedName>
    <definedName name="_D012537">Adjustments!$E$157</definedName>
    <definedName name="_D012538">Adjustments!$B$158</definedName>
    <definedName name="_D012539">Adjustments!$C$158</definedName>
    <definedName name="_D012540">Adjustments!$D$158</definedName>
    <definedName name="_D012541">Adjustments!$E$158</definedName>
    <definedName name="_D012542">Adjustments!$B$159</definedName>
    <definedName name="_D012543">Adjustments!$C$159</definedName>
    <definedName name="_D012544">Adjustments!$D$159</definedName>
    <definedName name="_D012545">Adjustments!$E$159</definedName>
    <definedName name="_D012546">Adjustments!$B$160</definedName>
    <definedName name="_D012547">Adjustments!$C$160</definedName>
    <definedName name="_D012548">Adjustments!$D$160</definedName>
    <definedName name="_D012549">Adjustments!$E$160</definedName>
    <definedName name="_D012550">Adjustments!$B$161</definedName>
    <definedName name="_D012551">Adjustments!$C$161</definedName>
    <definedName name="_D012552">Adjustments!$D$161</definedName>
    <definedName name="_D012553">Adjustments!$E$161</definedName>
    <definedName name="_D012554">Adjustments!$B$162</definedName>
    <definedName name="_D012555">Adjustments!$C$162</definedName>
    <definedName name="_D012556">Adjustments!$D$162</definedName>
    <definedName name="_D012557">Adjustments!$E$162</definedName>
    <definedName name="_D012558">Adjustments!$B$163</definedName>
    <definedName name="_D012559">Adjustments!$C$163</definedName>
    <definedName name="_D012560">Adjustments!$D$163</definedName>
    <definedName name="_D012561">Adjustments!$E$163</definedName>
    <definedName name="_D012562">Adjustments!$G$94</definedName>
    <definedName name="_D012563">Adjustments!$H$94</definedName>
    <definedName name="_D012564">Adjustments!$G$95</definedName>
    <definedName name="_D012565">Adjustments!$H$95</definedName>
    <definedName name="_D012566">Adjustments!$G$96</definedName>
    <definedName name="_D012567">Adjustments!$H$96</definedName>
    <definedName name="_D012568">Adjustments!$G$97</definedName>
    <definedName name="_D012569">Adjustments!$H$97</definedName>
    <definedName name="_D012570">Adjustments!$G$98</definedName>
    <definedName name="_D012571">Adjustments!$H$98</definedName>
    <definedName name="_D012572">Adjustments!$G$99</definedName>
    <definedName name="_D012573">Adjustments!$H$99</definedName>
    <definedName name="_D012574">Adjustments!$G$100</definedName>
    <definedName name="_D012575">Adjustments!$H$100</definedName>
    <definedName name="_D012576">Adjustments!$G$101</definedName>
    <definedName name="_D012577">Adjustments!$H$101</definedName>
    <definedName name="_D012578">Adjustments!$G$102</definedName>
    <definedName name="_D012579">Adjustments!$H$102</definedName>
    <definedName name="_D012580">Adjustments!$G$103</definedName>
    <definedName name="_D012581">Adjustments!$H$103</definedName>
    <definedName name="_D012582">Adjustments!$G$104</definedName>
    <definedName name="_D012583">Adjustments!$H$104</definedName>
    <definedName name="_D012584">Adjustments!$G$105</definedName>
    <definedName name="_D012585">Adjustments!$H$105</definedName>
    <definedName name="_D012586">Adjustments!$G$106</definedName>
    <definedName name="_D012587">Adjustments!$H$106</definedName>
    <definedName name="_D012588">Adjustments!$G$107</definedName>
    <definedName name="_D012589">Adjustments!$H$107</definedName>
    <definedName name="_D012590">Adjustments!$G$108</definedName>
    <definedName name="_D012591">Adjustments!$H$108</definedName>
    <definedName name="_D012592">Adjustments!$G$109</definedName>
    <definedName name="_D012593">Adjustments!$H$109</definedName>
    <definedName name="_D012594">Adjustments!$G$110</definedName>
    <definedName name="_D012595">Adjustments!$H$110</definedName>
    <definedName name="_D012596">Adjustments!$G$111</definedName>
    <definedName name="_D012597">Adjustments!$H$111</definedName>
    <definedName name="_D012598">Adjustments!$G$112</definedName>
    <definedName name="_D012599">Adjustments!$H$112</definedName>
    <definedName name="_D012600">Adjustments!$G$113</definedName>
    <definedName name="_D012601">Adjustments!$H$113</definedName>
    <definedName name="_D012602">Adjustments!$G$114</definedName>
    <definedName name="_D012603">Adjustments!$H$114</definedName>
    <definedName name="_D012604">Adjustments!$G$115</definedName>
    <definedName name="_D012605">Adjustments!$H$115</definedName>
    <definedName name="_D012606">Adjustments!$G$116</definedName>
    <definedName name="_D012607">Adjustments!$H$116</definedName>
    <definedName name="_D012608">Adjustments!$G$117</definedName>
    <definedName name="_D012609">Adjustments!$H$117</definedName>
    <definedName name="_D012610">Adjustments!$G$118</definedName>
    <definedName name="_D012611">Adjustments!$H$118</definedName>
    <definedName name="_D012612">Adjustments!$G$119</definedName>
    <definedName name="_D012613">Adjustments!$H$119</definedName>
    <definedName name="_D012614">Adjustments!$G$120</definedName>
    <definedName name="_D012615">Adjustments!$H$120</definedName>
    <definedName name="_D012616">Adjustments!$G$121</definedName>
    <definedName name="_D012617">Adjustments!$H$121</definedName>
    <definedName name="_D012618">Adjustments!$G$122</definedName>
    <definedName name="_D012619">Adjustments!$H$122</definedName>
    <definedName name="_D012620">Adjustments!$G$123</definedName>
    <definedName name="_D012621">Adjustments!$H$123</definedName>
    <definedName name="_D012622">Adjustments!$G$124</definedName>
    <definedName name="_D012623">Adjustments!$H$124</definedName>
    <definedName name="_D012624">Adjustments!$G$125</definedName>
    <definedName name="_D012625">Adjustments!$H$125</definedName>
    <definedName name="_D012626">Adjustments!$G$126</definedName>
    <definedName name="_D012627">Adjustments!$H$126</definedName>
    <definedName name="_D012628">Adjustments!$G$127</definedName>
    <definedName name="_D012629">Adjustments!$H$127</definedName>
    <definedName name="_D012630">Adjustments!$G$128</definedName>
    <definedName name="_D012631">Adjustments!$H$128</definedName>
    <definedName name="_D012632">Adjustments!$G$129</definedName>
    <definedName name="_D012633">Adjustments!$H$129</definedName>
    <definedName name="_D012634">Adjustments!$G$130</definedName>
    <definedName name="_D012635">Adjustments!$H$130</definedName>
    <definedName name="_D012636">Adjustments!$G$131</definedName>
    <definedName name="_D012637">Adjustments!$H$131</definedName>
    <definedName name="_D012638">Adjustments!$G$132</definedName>
    <definedName name="_D012639">Adjustments!$H$132</definedName>
    <definedName name="_D012640">Adjustments!$G$133</definedName>
    <definedName name="_D012641">Adjustments!$H$133</definedName>
    <definedName name="_D012642">Adjustments!$G$134</definedName>
    <definedName name="_D012643">Adjustments!$H$134</definedName>
    <definedName name="_D012644">Adjustments!$G$135</definedName>
    <definedName name="_D012645">Adjustments!$H$135</definedName>
    <definedName name="_D012646">Adjustments!$G$136</definedName>
    <definedName name="_D012647">Adjustments!$H$136</definedName>
    <definedName name="_D012648">Adjustments!$G$137</definedName>
    <definedName name="_D012649">Adjustments!$H$137</definedName>
    <definedName name="_D012650">Adjustments!$G$138</definedName>
    <definedName name="_D012651">Adjustments!$H$138</definedName>
    <definedName name="_D012652">Adjustments!$G$139</definedName>
    <definedName name="_D012653">Adjustments!$H$139</definedName>
    <definedName name="_D012654">Adjustments!$G$140</definedName>
    <definedName name="_D012655">Adjustments!$H$140</definedName>
    <definedName name="_D012656">Adjustments!$G$141</definedName>
    <definedName name="_D012657">Adjustments!$H$141</definedName>
    <definedName name="_D012658">Adjustments!$G$142</definedName>
    <definedName name="_D012659">Adjustments!$H$142</definedName>
    <definedName name="_D012660">Adjustments!$G$143</definedName>
    <definedName name="_D012661">Adjustments!$H$143</definedName>
    <definedName name="_D012662">Adjustments!$G$144</definedName>
    <definedName name="_D012663">Adjustments!$H$144</definedName>
    <definedName name="_D012664">Adjustments!$G$145</definedName>
    <definedName name="_D012665">Adjustments!$H$145</definedName>
    <definedName name="_D012666">Adjustments!$G$146</definedName>
    <definedName name="_D012667">Adjustments!$H$146</definedName>
    <definedName name="_D012668">Adjustments!$G$147</definedName>
    <definedName name="_D012669">Adjustments!$H$147</definedName>
    <definedName name="_D012670">Adjustments!$G$148</definedName>
    <definedName name="_D012671">Adjustments!$H$148</definedName>
    <definedName name="_D012672">Adjustments!$G$149</definedName>
    <definedName name="_D012673">Adjustments!$H$149</definedName>
    <definedName name="_D012674">Adjustments!$G$150</definedName>
    <definedName name="_D012675">Adjustments!$H$150</definedName>
    <definedName name="_D012676">Adjustments!$G$151</definedName>
    <definedName name="_D012677">Adjustments!$H$151</definedName>
    <definedName name="_D012678">Adjustments!$G$152</definedName>
    <definedName name="_D012679">Adjustments!$H$152</definedName>
    <definedName name="_D012680">Adjustments!$G$153</definedName>
    <definedName name="_D012681">Adjustments!$H$153</definedName>
    <definedName name="_D012682">Adjustments!$G$154</definedName>
    <definedName name="_D012683">Adjustments!$H$154</definedName>
    <definedName name="_D012684">Adjustments!$G$155</definedName>
    <definedName name="_D012685">Adjustments!$H$155</definedName>
    <definedName name="_D012686">Adjustments!$G$156</definedName>
    <definedName name="_D012687">Adjustments!$H$156</definedName>
    <definedName name="_D012688">Adjustments!$G$157</definedName>
    <definedName name="_D012689">Adjustments!$H$157</definedName>
    <definedName name="_D012690">Adjustments!$G$158</definedName>
    <definedName name="_D012691">Adjustments!$H$158</definedName>
    <definedName name="_D012692">Adjustments!$G$159</definedName>
    <definedName name="_D012693">Adjustments!$H$159</definedName>
    <definedName name="_D012694">Adjustments!$G$160</definedName>
    <definedName name="_D012695">Adjustments!$H$160</definedName>
    <definedName name="_D012696">Adjustments!$G$161</definedName>
    <definedName name="_D012697">Adjustments!$H$161</definedName>
    <definedName name="_D012698">Adjustments!$G$162</definedName>
    <definedName name="_D012699">Adjustments!$H$162</definedName>
    <definedName name="_D012700">Adjustments!$G$163</definedName>
    <definedName name="_D012701">Adjustments!$H$163</definedName>
    <definedName name="_D012702">Reclassifications!$B$94</definedName>
    <definedName name="_D012703">Reclassifications!$C$94</definedName>
    <definedName name="_D012704">Reclassifications!$D$94</definedName>
    <definedName name="_D012705">Reclassifications!$E$94</definedName>
    <definedName name="_D012706">Reclassifications!$B$95</definedName>
    <definedName name="_D012707">Reclassifications!$C$95</definedName>
    <definedName name="_D012708">Reclassifications!$D$95</definedName>
    <definedName name="_D012709">Reclassifications!$E$95</definedName>
    <definedName name="_D012710">Reclassifications!$B$96</definedName>
    <definedName name="_D012711">Reclassifications!$C$96</definedName>
    <definedName name="_D012712">Reclassifications!$D$96</definedName>
    <definedName name="_D012713">Reclassifications!$E$96</definedName>
    <definedName name="_D012714">Reclassifications!$B$97</definedName>
    <definedName name="_D012715">Reclassifications!$C$97</definedName>
    <definedName name="_D012716">Reclassifications!$D$97</definedName>
    <definedName name="_D012717">Reclassifications!$E$97</definedName>
    <definedName name="_D012718">Reclassifications!$B$98</definedName>
    <definedName name="_D012719">Reclassifications!$C$98</definedName>
    <definedName name="_D012720">Reclassifications!$D$98</definedName>
    <definedName name="_D012721">Reclassifications!$E$98</definedName>
    <definedName name="_D012722">Reclassifications!$B$99</definedName>
    <definedName name="_D012723">Reclassifications!$C$99</definedName>
    <definedName name="_D012724">Reclassifications!$D$99</definedName>
    <definedName name="_D012725">Reclassifications!$E$99</definedName>
    <definedName name="_D012726">Reclassifications!$B$100</definedName>
    <definedName name="_D012727">Reclassifications!$C$100</definedName>
    <definedName name="_D012728">Reclassifications!$D$100</definedName>
    <definedName name="_D012729">Reclassifications!$E$100</definedName>
    <definedName name="_D012730">Reclassifications!$B$101</definedName>
    <definedName name="_D012731">Reclassifications!$C$101</definedName>
    <definedName name="_D012732">Reclassifications!$D$101</definedName>
    <definedName name="_D012733">Reclassifications!$E$101</definedName>
    <definedName name="_D012734">Reclassifications!$B$102</definedName>
    <definedName name="_D012735">Reclassifications!$C$102</definedName>
    <definedName name="_D012736">Reclassifications!$D$102</definedName>
    <definedName name="_D012737">Reclassifications!$E$102</definedName>
    <definedName name="_D012738">Reclassifications!$B$103</definedName>
    <definedName name="_D012739">Reclassifications!$C$103</definedName>
    <definedName name="_D012740">Reclassifications!$D$103</definedName>
    <definedName name="_D012741">Reclassifications!$E$103</definedName>
    <definedName name="_D012742">Reclassifications!$B$104</definedName>
    <definedName name="_D012743">Reclassifications!$C$104</definedName>
    <definedName name="_D012744">Reclassifications!$D$104</definedName>
    <definedName name="_D012745">Reclassifications!$E$104</definedName>
    <definedName name="_D012746">Reclassifications!$B$105</definedName>
    <definedName name="_D012747">Reclassifications!$C$105</definedName>
    <definedName name="_D012748">Reclassifications!$D$105</definedName>
    <definedName name="_D012749">Reclassifications!$E$105</definedName>
    <definedName name="_D012750">Reclassifications!$B$106</definedName>
    <definedName name="_D012751">Reclassifications!$C$106</definedName>
    <definedName name="_D012752">Reclassifications!$D$106</definedName>
    <definedName name="_D012753">Reclassifications!$E$106</definedName>
    <definedName name="_D012754">Reclassifications!$B$107</definedName>
    <definedName name="_D012755">Reclassifications!$C$107</definedName>
    <definedName name="_D012756">Reclassifications!$D$107</definedName>
    <definedName name="_D012757">Reclassifications!$E$107</definedName>
    <definedName name="_D012758">Reclassifications!$B$108</definedName>
    <definedName name="_D012759">Reclassifications!$C$108</definedName>
    <definedName name="_D012760">Reclassifications!$D$108</definedName>
    <definedName name="_D012761">Reclassifications!$E$108</definedName>
    <definedName name="_D012762">Reclassifications!$B$109</definedName>
    <definedName name="_D012763">Reclassifications!$C$109</definedName>
    <definedName name="_D012764">Reclassifications!$D$109</definedName>
    <definedName name="_D012765">Reclassifications!$E$109</definedName>
    <definedName name="_D012766">Reclassifications!$B$110</definedName>
    <definedName name="_D012767">Reclassifications!$C$110</definedName>
    <definedName name="_D012768">Reclassifications!$D$110</definedName>
    <definedName name="_D012769">Reclassifications!$E$110</definedName>
    <definedName name="_D012770">Reclassifications!$B$111</definedName>
    <definedName name="_D012771">Reclassifications!$C$111</definedName>
    <definedName name="_D012772">Reclassifications!$D$111</definedName>
    <definedName name="_D012773">Reclassifications!$E$111</definedName>
    <definedName name="_D012774">Reclassifications!$B$112</definedName>
    <definedName name="_D012775">Reclassifications!$C$112</definedName>
    <definedName name="_D012776">Reclassifications!$D$112</definedName>
    <definedName name="_D012777">Reclassifications!$E$112</definedName>
    <definedName name="_D012778">Reclassifications!$B$113</definedName>
    <definedName name="_D012779">Reclassifications!$C$113</definedName>
    <definedName name="_D012780">Reclassifications!$D$113</definedName>
    <definedName name="_D012781">Reclassifications!$E$113</definedName>
    <definedName name="_D012782">Reclassifications!$B$114</definedName>
    <definedName name="_D012783">Reclassifications!$C$114</definedName>
    <definedName name="_D012784">Reclassifications!$D$114</definedName>
    <definedName name="_D012785">Reclassifications!$E$114</definedName>
    <definedName name="_D012786">Reclassifications!$B$115</definedName>
    <definedName name="_D012787">Reclassifications!$C$115</definedName>
    <definedName name="_D012788">Reclassifications!$D$115</definedName>
    <definedName name="_D012789">Reclassifications!$E$115</definedName>
    <definedName name="_D012790">Reclassifications!$B$116</definedName>
    <definedName name="_D012791">Reclassifications!$C$116</definedName>
    <definedName name="_D012792">Reclassifications!$D$116</definedName>
    <definedName name="_D012793">Reclassifications!$E$116</definedName>
    <definedName name="_D012794">Reclassifications!$B$117</definedName>
    <definedName name="_D012795">Reclassifications!$C$117</definedName>
    <definedName name="_D012796">Reclassifications!$D$117</definedName>
    <definedName name="_D012797">Reclassifications!$E$117</definedName>
    <definedName name="_D012798">Reclassifications!$B$118</definedName>
    <definedName name="_D012799">Reclassifications!$C$118</definedName>
    <definedName name="_D012800">Reclassifications!$D$118</definedName>
    <definedName name="_D012801">Reclassifications!$E$118</definedName>
    <definedName name="_D012802">Reclassifications!$B$119</definedName>
    <definedName name="_D012803">Reclassifications!$C$119</definedName>
    <definedName name="_D012804">Reclassifications!$D$119</definedName>
    <definedName name="_D012805">Reclassifications!$E$119</definedName>
    <definedName name="_D012806">Reclassifications!$B$120</definedName>
    <definedName name="_D012807">Reclassifications!$C$120</definedName>
    <definedName name="_D012808">Reclassifications!$D$120</definedName>
    <definedName name="_D012809">Reclassifications!$E$120</definedName>
    <definedName name="_D012810">Reclassifications!$B$121</definedName>
    <definedName name="_D012811">Reclassifications!$C$121</definedName>
    <definedName name="_D012812">Reclassifications!$D$121</definedName>
    <definedName name="_D012813">Reclassifications!$E$121</definedName>
    <definedName name="_D012814">Reclassifications!$B$122</definedName>
    <definedName name="_D012815">Reclassifications!$C$122</definedName>
    <definedName name="_D012816">Reclassifications!$D$122</definedName>
    <definedName name="_D012817">Reclassifications!$E$122</definedName>
    <definedName name="_D012818">Reclassifications!$B$123</definedName>
    <definedName name="_D012819">Reclassifications!$C$123</definedName>
    <definedName name="_D012820">Reclassifications!$D$123</definedName>
    <definedName name="_D012821">Reclassifications!$E$123</definedName>
    <definedName name="_D012822">Reclassifications!$B$124</definedName>
    <definedName name="_D012823">Reclassifications!$C$124</definedName>
    <definedName name="_D012824">Reclassifications!$D$124</definedName>
    <definedName name="_D012825">Reclassifications!$E$124</definedName>
    <definedName name="_D012826">Reclassifications!$B$125</definedName>
    <definedName name="_D012827">Reclassifications!$C$125</definedName>
    <definedName name="_D012828">Reclassifications!$D$125</definedName>
    <definedName name="_D012829">Reclassifications!$E$125</definedName>
    <definedName name="_D012830">Reclassifications!$B$126</definedName>
    <definedName name="_D012831">Reclassifications!$C$126</definedName>
    <definedName name="_D012832">Reclassifications!$D$126</definedName>
    <definedName name="_D012833">Reclassifications!$E$126</definedName>
    <definedName name="_D012834">Reclassifications!$B$127</definedName>
    <definedName name="_D012835">Reclassifications!$C$127</definedName>
    <definedName name="_D012836">Reclassifications!$D$127</definedName>
    <definedName name="_D012837">Reclassifications!$E$127</definedName>
    <definedName name="_D012838">Reclassifications!$B$128</definedName>
    <definedName name="_D012839">Reclassifications!$C$128</definedName>
    <definedName name="_D012840">Reclassifications!$D$128</definedName>
    <definedName name="_D012841">Reclassifications!$E$128</definedName>
    <definedName name="_D012842">Reclassifications!$B$129</definedName>
    <definedName name="_D012843">Reclassifications!$C$129</definedName>
    <definedName name="_D012844">Reclassifications!$D$129</definedName>
    <definedName name="_D012845">Reclassifications!$E$129</definedName>
    <definedName name="_D012846">Reclassifications!$B$130</definedName>
    <definedName name="_D012847">Reclassifications!$C$130</definedName>
    <definedName name="_D012848">Reclassifications!$D$130</definedName>
    <definedName name="_D012849">Reclassifications!$E$130</definedName>
    <definedName name="_D012850">Reclassifications!$B$131</definedName>
    <definedName name="_D012851">Reclassifications!$C$131</definedName>
    <definedName name="_D012852">Reclassifications!$D$131</definedName>
    <definedName name="_D012853">Reclassifications!$E$131</definedName>
    <definedName name="_D012854">Reclassifications!$B$132</definedName>
    <definedName name="_D012855">Reclassifications!$C$132</definedName>
    <definedName name="_D012856">Reclassifications!$D$132</definedName>
    <definedName name="_D012857">Reclassifications!$E$132</definedName>
    <definedName name="_D012858">Reclassifications!$B$133</definedName>
    <definedName name="_D012859">Reclassifications!$C$133</definedName>
    <definedName name="_D012860">Reclassifications!$D$133</definedName>
    <definedName name="_D012861">Reclassifications!$E$133</definedName>
    <definedName name="_D012862">Reclassifications!$B$134</definedName>
    <definedName name="_D012863">Reclassifications!$C$134</definedName>
    <definedName name="_D012864">Reclassifications!$D$134</definedName>
    <definedName name="_D012865">Reclassifications!$E$134</definedName>
    <definedName name="_D012866">Reclassifications!$B$135</definedName>
    <definedName name="_D012867">Reclassifications!$C$135</definedName>
    <definedName name="_D012868">Reclassifications!$D$135</definedName>
    <definedName name="_D012869">Reclassifications!$E$135</definedName>
    <definedName name="_D012870">Reclassifications!$B$136</definedName>
    <definedName name="_D012871">Reclassifications!$C$136</definedName>
    <definedName name="_D012872">Reclassifications!$D$136</definedName>
    <definedName name="_D012873">Reclassifications!$E$136</definedName>
    <definedName name="_D012874">Reclassifications!$B$137</definedName>
    <definedName name="_D012875">Reclassifications!$C$137</definedName>
    <definedName name="_D012876">Reclassifications!$D$137</definedName>
    <definedName name="_D012877">Reclassifications!$E$137</definedName>
    <definedName name="_D012878">Reclassifications!$B$138</definedName>
    <definedName name="_D012879">Reclassifications!$C$138</definedName>
    <definedName name="_D012880">Reclassifications!$D$138</definedName>
    <definedName name="_D012881">Reclassifications!$E$138</definedName>
    <definedName name="_D012882">Reclassifications!$B$139</definedName>
    <definedName name="_D012883">Reclassifications!$C$139</definedName>
    <definedName name="_D012884">Reclassifications!$D$139</definedName>
    <definedName name="_D012885">Reclassifications!$E$139</definedName>
    <definedName name="_D012886">Reclassifications!$B$140</definedName>
    <definedName name="_D012887">Reclassifications!$C$140</definedName>
    <definedName name="_D012888">Reclassifications!$D$140</definedName>
    <definedName name="_D012889">Reclassifications!$E$140</definedName>
    <definedName name="_D012890">Reclassifications!$B$141</definedName>
    <definedName name="_D012891">Reclassifications!$C$141</definedName>
    <definedName name="_D012892">Reclassifications!$D$141</definedName>
    <definedName name="_D012893">Reclassifications!$E$141</definedName>
    <definedName name="_D012894">Reclassifications!$B$142</definedName>
    <definedName name="_D012895">Reclassifications!$C$142</definedName>
    <definedName name="_D012896">Reclassifications!$D$142</definedName>
    <definedName name="_D012897">Reclassifications!$E$142</definedName>
    <definedName name="_D012898">Reclassifications!$B$143</definedName>
    <definedName name="_D012899">Reclassifications!$C$143</definedName>
    <definedName name="_D012900">Reclassifications!$D$143</definedName>
    <definedName name="_D012901">Reclassifications!$E$143</definedName>
    <definedName name="_D012902">Reclassifications!$B$144</definedName>
    <definedName name="_D012903">Reclassifications!$C$144</definedName>
    <definedName name="_D012904">Reclassifications!$D$144</definedName>
    <definedName name="_D012905">Reclassifications!$E$144</definedName>
    <definedName name="_D012906">Reclassifications!$B$145</definedName>
    <definedName name="_D012907">Reclassifications!$C$145</definedName>
    <definedName name="_D012908">Reclassifications!$D$145</definedName>
    <definedName name="_D012909">Reclassifications!$E$145</definedName>
    <definedName name="_D012910">Reclassifications!$B$146</definedName>
    <definedName name="_D012911">Reclassifications!$C$146</definedName>
    <definedName name="_D012912">Reclassifications!$D$146</definedName>
    <definedName name="_D012913">Reclassifications!$E$146</definedName>
    <definedName name="_D012914">Reclassifications!$B$147</definedName>
    <definedName name="_D012915">Reclassifications!$C$147</definedName>
    <definedName name="_D012916">Reclassifications!$D$147</definedName>
    <definedName name="_D012917">Reclassifications!$E$147</definedName>
    <definedName name="_D012918">Reclassifications!$B$148</definedName>
    <definedName name="_D012919">Reclassifications!$C$148</definedName>
    <definedName name="_D012920">Reclassifications!$D$148</definedName>
    <definedName name="_D012921">Reclassifications!$E$148</definedName>
    <definedName name="_D012922">Reclassifications!$B$149</definedName>
    <definedName name="_D012923">Reclassifications!$C$149</definedName>
    <definedName name="_D012924">Reclassifications!$D$149</definedName>
    <definedName name="_D012925">Reclassifications!$E$149</definedName>
    <definedName name="_D012926">Reclassifications!$B$150</definedName>
    <definedName name="_D012927">Reclassifications!$C$150</definedName>
    <definedName name="_D012928">Reclassifications!$D$150</definedName>
    <definedName name="_D012929">Reclassifications!$E$150</definedName>
    <definedName name="_D012930">Reclassifications!$B$151</definedName>
    <definedName name="_D012931">Reclassifications!$C$151</definedName>
    <definedName name="_D012932">Reclassifications!$D$151</definedName>
    <definedName name="_D012933">Reclassifications!$E$151</definedName>
    <definedName name="_D012934">Reclassifications!$B$152</definedName>
    <definedName name="_D012935">Reclassifications!$C$152</definedName>
    <definedName name="_D012936">Reclassifications!$D$152</definedName>
    <definedName name="_D012937">Reclassifications!$E$152</definedName>
    <definedName name="_D012938">Reclassifications!$B$153</definedName>
    <definedName name="_D012939">Reclassifications!$C$153</definedName>
    <definedName name="_D012940">Reclassifications!$D$153</definedName>
    <definedName name="_D012941">Reclassifications!$E$153</definedName>
    <definedName name="_D012942">Reclassifications!$B$154</definedName>
    <definedName name="_D012943">Reclassifications!$C$154</definedName>
    <definedName name="_D012944">Reclassifications!$D$154</definedName>
    <definedName name="_D012945">Reclassifications!$E$154</definedName>
    <definedName name="_D012946">Reclassifications!$B$155</definedName>
    <definedName name="_D012947">Reclassifications!$C$155</definedName>
    <definedName name="_D012948">Reclassifications!$D$155</definedName>
    <definedName name="_D012949">Reclassifications!$E$155</definedName>
    <definedName name="_D012950">Reclassifications!$B$156</definedName>
    <definedName name="_D012951">Reclassifications!$C$156</definedName>
    <definedName name="_D012952">Reclassifications!$D$156</definedName>
    <definedName name="_D012953">Reclassifications!$E$156</definedName>
    <definedName name="_D012954">Reclassifications!$B$157</definedName>
    <definedName name="_D012955">Reclassifications!$C$157</definedName>
    <definedName name="_D012956">Reclassifications!$D$157</definedName>
    <definedName name="_D012957">Reclassifications!$E$157</definedName>
    <definedName name="_D012958">Reclassifications!$B$158</definedName>
    <definedName name="_D012959">Reclassifications!$C$158</definedName>
    <definedName name="_D012960">Reclassifications!$D$158</definedName>
    <definedName name="_D012961">Reclassifications!$E$158</definedName>
    <definedName name="_D012962">Reclassifications!$B$159</definedName>
    <definedName name="_D012963">Reclassifications!$C$159</definedName>
    <definedName name="_D012964">Reclassifications!$D$159</definedName>
    <definedName name="_D012965">Reclassifications!$E$159</definedName>
    <definedName name="_D012966">Reclassifications!$B$160</definedName>
    <definedName name="_D012967">Reclassifications!$C$160</definedName>
    <definedName name="_D012968">Reclassifications!$D$160</definedName>
    <definedName name="_D012969">Reclassifications!$E$160</definedName>
    <definedName name="_D012970">Reclassifications!$B$161</definedName>
    <definedName name="_D012971">Reclassifications!$C$161</definedName>
    <definedName name="_D012972">Reclassifications!$D$161</definedName>
    <definedName name="_D012973">Reclassifications!$E$161</definedName>
    <definedName name="_D012974">Reclassifications!$B$162</definedName>
    <definedName name="_D012975">Reclassifications!$C$162</definedName>
    <definedName name="_D012976">Reclassifications!$D$162</definedName>
    <definedName name="_D012977">Reclassifications!$E$162</definedName>
    <definedName name="_D012978">Reclassifications!$B$163</definedName>
    <definedName name="_D012979">Reclassifications!$C$163</definedName>
    <definedName name="_D012980">Reclassifications!$D$163</definedName>
    <definedName name="_D012981">Reclassifications!$E$163</definedName>
    <definedName name="_D012982">Reclassifications!$G$94</definedName>
    <definedName name="_D012983">Reclassifications!$H$94</definedName>
    <definedName name="_D012984">Reclassifications!$G$95</definedName>
    <definedName name="_D012985">Reclassifications!$H$95</definedName>
    <definedName name="_D012986">Reclassifications!$G$96</definedName>
    <definedName name="_D012987">Reclassifications!$H$96</definedName>
    <definedName name="_D012988">Reclassifications!$G$97</definedName>
    <definedName name="_D012989">Reclassifications!$H$97</definedName>
    <definedName name="_D012990">Reclassifications!$G$98</definedName>
    <definedName name="_D012991">Reclassifications!$H$98</definedName>
    <definedName name="_D012992">Reclassifications!$G$99</definedName>
    <definedName name="_D012993">Reclassifications!$H$99</definedName>
    <definedName name="_D012994">Reclassifications!$G$100</definedName>
    <definedName name="_D012995">Reclassifications!$H$100</definedName>
    <definedName name="_D012996">Reclassifications!$G$101</definedName>
    <definedName name="_D012997">Reclassifications!$H$101</definedName>
    <definedName name="_D012998">Reclassifications!$G$102</definedName>
    <definedName name="_D012999">Reclassifications!$H$102</definedName>
    <definedName name="_D013000">Reclassifications!$G$103</definedName>
    <definedName name="_D013001">Reclassifications!$H$103</definedName>
    <definedName name="_D013002">Reclassifications!$G$104</definedName>
    <definedName name="_D013003">Reclassifications!$H$104</definedName>
    <definedName name="_D013004">Reclassifications!$G$105</definedName>
    <definedName name="_D013005">Reclassifications!$H$105</definedName>
    <definedName name="_D013006">Reclassifications!$G$106</definedName>
    <definedName name="_D013007">Reclassifications!$H$106</definedName>
    <definedName name="_D013008">Reclassifications!$G$107</definedName>
    <definedName name="_D013009">Reclassifications!$H$107</definedName>
    <definedName name="_D013010">Reclassifications!$G$108</definedName>
    <definedName name="_D013011">Reclassifications!$H$108</definedName>
    <definedName name="_D013012">Reclassifications!$G$109</definedName>
    <definedName name="_D013013">Reclassifications!$H$109</definedName>
    <definedName name="_D013014">Reclassifications!$G$110</definedName>
    <definedName name="_D013015">Reclassifications!$H$110</definedName>
    <definedName name="_D013016">Reclassifications!$G$111</definedName>
    <definedName name="_D013017">Reclassifications!$H$111</definedName>
    <definedName name="_D013018">Reclassifications!$G$112</definedName>
    <definedName name="_D013019">Reclassifications!$H$112</definedName>
    <definedName name="_D013020">Reclassifications!$G$113</definedName>
    <definedName name="_D013021">Reclassifications!$H$113</definedName>
    <definedName name="_D013022">Reclassifications!$G$114</definedName>
    <definedName name="_D013023">Reclassifications!$H$114</definedName>
    <definedName name="_D013024">Reclassifications!$G$115</definedName>
    <definedName name="_D013025">Reclassifications!$H$115</definedName>
    <definedName name="_D013026">Reclassifications!$G$116</definedName>
    <definedName name="_D013027">Reclassifications!$H$116</definedName>
    <definedName name="_D013028">Reclassifications!$G$117</definedName>
    <definedName name="_D013029">Reclassifications!$H$117</definedName>
    <definedName name="_D013030">Reclassifications!$G$118</definedName>
    <definedName name="_D013031">Reclassifications!$H$118</definedName>
    <definedName name="_D013032">Reclassifications!$G$119</definedName>
    <definedName name="_D013033">Reclassifications!$H$119</definedName>
    <definedName name="_D013034">Reclassifications!$G$120</definedName>
    <definedName name="_D013035">Reclassifications!$H$120</definedName>
    <definedName name="_D013036">Reclassifications!$G$121</definedName>
    <definedName name="_D013037">Reclassifications!$H$121</definedName>
    <definedName name="_D013038">Reclassifications!$G$122</definedName>
    <definedName name="_D013039">Reclassifications!$H$122</definedName>
    <definedName name="_D013040">Reclassifications!$G$123</definedName>
    <definedName name="_D013041">Reclassifications!$H$123</definedName>
    <definedName name="_D013042">Reclassifications!$G$124</definedName>
    <definedName name="_D013043">Reclassifications!$H$124</definedName>
    <definedName name="_D013044">Reclassifications!$G$125</definedName>
    <definedName name="_D013045">Reclassifications!$H$125</definedName>
    <definedName name="_D013046">Reclassifications!$G$126</definedName>
    <definedName name="_D013047">Reclassifications!$H$126</definedName>
    <definedName name="_D013048">Reclassifications!$G$127</definedName>
    <definedName name="_D013049">Reclassifications!$H$127</definedName>
    <definedName name="_D013050">Reclassifications!$G$128</definedName>
    <definedName name="_D013051">Reclassifications!$H$128</definedName>
    <definedName name="_D013052">Reclassifications!$G$129</definedName>
    <definedName name="_D013053">Reclassifications!$H$129</definedName>
    <definedName name="_D013054">Reclassifications!$G$130</definedName>
    <definedName name="_D013055">Reclassifications!$H$130</definedName>
    <definedName name="_D013056">Reclassifications!$G$131</definedName>
    <definedName name="_D013057">Reclassifications!$H$131</definedName>
    <definedName name="_D013058">Reclassifications!$G$132</definedName>
    <definedName name="_D013059">Reclassifications!$H$132</definedName>
    <definedName name="_D013060">Reclassifications!$G$133</definedName>
    <definedName name="_D013061">Reclassifications!$H$133</definedName>
    <definedName name="_D013062">Reclassifications!$G$134</definedName>
    <definedName name="_D013063">Reclassifications!$H$134</definedName>
    <definedName name="_D013064">Reclassifications!$G$135</definedName>
    <definedName name="_D013065">Reclassifications!$H$135</definedName>
    <definedName name="_D013066">Reclassifications!$G$136</definedName>
    <definedName name="_D013067">Reclassifications!$H$136</definedName>
    <definedName name="_D013068">Reclassifications!$G$137</definedName>
    <definedName name="_D013069">Reclassifications!$H$137</definedName>
    <definedName name="_D013070">Reclassifications!$G$138</definedName>
    <definedName name="_D013071">Reclassifications!$H$138</definedName>
    <definedName name="_D013072">Reclassifications!$G$139</definedName>
    <definedName name="_D013073">Reclassifications!$H$139</definedName>
    <definedName name="_D013074">Reclassifications!$G$140</definedName>
    <definedName name="_D013075">Reclassifications!$H$140</definedName>
    <definedName name="_D013076">Reclassifications!$G$141</definedName>
    <definedName name="_D013077">Reclassifications!$H$141</definedName>
    <definedName name="_D013078">Reclassifications!$G$142</definedName>
    <definedName name="_D013079">Reclassifications!$H$142</definedName>
    <definedName name="_D013080">Reclassifications!$G$143</definedName>
    <definedName name="_D013081">Reclassifications!$H$143</definedName>
    <definedName name="_D013082">Reclassifications!$G$144</definedName>
    <definedName name="_D013083">Reclassifications!$H$144</definedName>
    <definedName name="_D013084">Reclassifications!$G$145</definedName>
    <definedName name="_D013085">Reclassifications!$H$145</definedName>
    <definedName name="_D013086">Reclassifications!$G$146</definedName>
    <definedName name="_D013087">Reclassifications!$H$146</definedName>
    <definedName name="_D013088">Reclassifications!$G$147</definedName>
    <definedName name="_D013089">Reclassifications!$H$147</definedName>
    <definedName name="_D013090">Reclassifications!$G$148</definedName>
    <definedName name="_D013091">Reclassifications!$H$148</definedName>
    <definedName name="_D013092">Reclassifications!$G$149</definedName>
    <definedName name="_D013093">Reclassifications!$H$149</definedName>
    <definedName name="_D013094">Reclassifications!$G$150</definedName>
    <definedName name="_D013095">Reclassifications!$H$150</definedName>
    <definedName name="_D013096">Reclassifications!$G$151</definedName>
    <definedName name="_D013097">Reclassifications!$H$151</definedName>
    <definedName name="_D013098">Reclassifications!$G$152</definedName>
    <definedName name="_D013099">Reclassifications!$H$152</definedName>
    <definedName name="_D013100">Reclassifications!$G$153</definedName>
    <definedName name="_D013101">Reclassifications!$H$153</definedName>
    <definedName name="_D013102">Reclassifications!$G$154</definedName>
    <definedName name="_D013103">Reclassifications!$H$154</definedName>
    <definedName name="_D013104">Reclassifications!$G$155</definedName>
    <definedName name="_D013105">Reclassifications!$H$155</definedName>
    <definedName name="_D013106">Reclassifications!$G$156</definedName>
    <definedName name="_D013107">Reclassifications!$H$156</definedName>
    <definedName name="_D013108">Reclassifications!$G$157</definedName>
    <definedName name="_D013109">Reclassifications!$H$157</definedName>
    <definedName name="_D013110">Reclassifications!$G$158</definedName>
    <definedName name="_D013111">Reclassifications!$H$158</definedName>
    <definedName name="_D013112">Reclassifications!$G$159</definedName>
    <definedName name="_D013113">Reclassifications!$H$159</definedName>
    <definedName name="_D013114">Reclassifications!$G$160</definedName>
    <definedName name="_D013115">Reclassifications!$H$160</definedName>
    <definedName name="_D013116">Reclassifications!$G$161</definedName>
    <definedName name="_D013117">Reclassifications!$H$161</definedName>
    <definedName name="_D013118">Reclassifications!$G$162</definedName>
    <definedName name="_D013119">Reclassifications!$H$162</definedName>
    <definedName name="_D013120">Reclassifications!$G$163</definedName>
    <definedName name="_D013121">Reclassifications!$H$163</definedName>
    <definedName name="_D013125">'Form 1'!$K$3</definedName>
    <definedName name="_D013129">'Form 4'!$E$60</definedName>
    <definedName name="_D013130">'Form 4'!$F$60</definedName>
    <definedName name="_D013131">'Form 4'!$G$60</definedName>
    <definedName name="_D013132">'Form 4'!$H$60</definedName>
    <definedName name="_D013133">'Form 3'!$I$40</definedName>
    <definedName name="_D013134">'Form 3'!$I$41</definedName>
    <definedName name="_D013135">'Form 3'!$J$40</definedName>
    <definedName name="_D013136">'Form 3'!$J$41</definedName>
    <definedName name="_D013137">'Form 7 2 of 2'!$B$30</definedName>
    <definedName name="_D013138">'Form 7 2 of 2'!$C$30</definedName>
    <definedName name="_D013139">'Form 7 2 of 2'!$B$31</definedName>
    <definedName name="_D013140">'Form 7 2 of 2'!$C$31</definedName>
    <definedName name="_D013141">'Form 7 2 of 2'!$B$32</definedName>
    <definedName name="_D013142">'Form 7 2 of 2'!$C$32</definedName>
    <definedName name="_D013143">'Form 7 2 of 2'!$B$33</definedName>
    <definedName name="_D013144">'Form 7 2 of 2'!$C$33</definedName>
    <definedName name="_D013145">'Form 7 2 of 2'!$B$34</definedName>
    <definedName name="_D013146">'Form 7 2 of 2'!$C$34</definedName>
    <definedName name="_D013147">'Form 7 2 of 2'!$B$35</definedName>
    <definedName name="_D013148">'Form 7 2 of 2'!$C$35</definedName>
    <definedName name="_D013149">'Form 7 2 of 2'!$B$36</definedName>
    <definedName name="_D013150">'Form 7 2 of 2'!$C$36</definedName>
    <definedName name="_D013151">'Form 7 2 of 2'!$B$37</definedName>
    <definedName name="_D013152">'Form 7 2 of 2'!$C$37</definedName>
    <definedName name="_D013153">'Form 7 2 of 2'!$B$38</definedName>
    <definedName name="_D013154">'Form 7 2 of 2'!$C$38</definedName>
    <definedName name="_D013155">'Form 7 2 of 2'!$B$39</definedName>
    <definedName name="_D013156">'Form 7 2 of 2'!$C$39</definedName>
    <definedName name="_D013157">'Form 7 2 of 2'!$D$30</definedName>
    <definedName name="_D013158">'Form 7 2 of 2'!$D$31</definedName>
    <definedName name="_D013159">'Form 7 2 of 2'!$D$32</definedName>
    <definedName name="_D013160">'Form 7 2 of 2'!$D$33</definedName>
    <definedName name="_D013161">'Form 7 2 of 2'!$D$34</definedName>
    <definedName name="_D013162">'Form 7 2 of 2'!$D$35</definedName>
    <definedName name="_D013163">'Form 7 2 of 2'!$D$36</definedName>
    <definedName name="_D013164">'Form 7 2 of 2'!$D$37</definedName>
    <definedName name="_D013165">'Form 7 2 of 2'!$D$38</definedName>
    <definedName name="_D013166">'Form 7 2 of 2'!$D$39</definedName>
    <definedName name="_D013167">'Form 7 2 of 2'!$E$30</definedName>
    <definedName name="_D013168">'Form 7 2 of 2'!$F$30</definedName>
    <definedName name="_D013169">'Form 7 2 of 2'!$G$30</definedName>
    <definedName name="_D013170">'Form 7 2 of 2'!$H$30</definedName>
    <definedName name="_D013171">'Form 7 2 of 2'!$E$31</definedName>
    <definedName name="_D013172">'Form 7 2 of 2'!$F$31</definedName>
    <definedName name="_D013173">'Form 7 2 of 2'!$G$31</definedName>
    <definedName name="_D013174">'Form 7 2 of 2'!$H$31</definedName>
    <definedName name="_D013175">'Form 7 2 of 2'!$E$32</definedName>
    <definedName name="_D013176">'Form 7 2 of 2'!$F$32</definedName>
    <definedName name="_D013177">'Form 7 2 of 2'!$G$32</definedName>
    <definedName name="_D013178">'Form 7 2 of 2'!$H$32</definedName>
    <definedName name="_D013179">'Form 7 2 of 2'!$E$33</definedName>
    <definedName name="_D013180">'Form 7 2 of 2'!$F$33</definedName>
    <definedName name="_D013181">'Form 7 2 of 2'!$G$33</definedName>
    <definedName name="_D013182">'Form 7 2 of 2'!$H$33</definedName>
    <definedName name="_D013183">'Form 7 2 of 2'!$E$34</definedName>
    <definedName name="_D013184">'Form 7 2 of 2'!$F$34</definedName>
    <definedName name="_D013185">'Form 7 2 of 2'!$G$34</definedName>
    <definedName name="_D013186">'Form 7 2 of 2'!$H$34</definedName>
    <definedName name="_D013187">'Form 7 2 of 2'!$E$35</definedName>
    <definedName name="_D013188">'Form 7 2 of 2'!$F$35</definedName>
    <definedName name="_D013189">'Form 7 2 of 2'!$G$35</definedName>
    <definedName name="_D013190">'Form 7 2 of 2'!$H$35</definedName>
    <definedName name="_D013191">'Form 7 2 of 2'!$E$36</definedName>
    <definedName name="_D013192">'Form 7 2 of 2'!$F$36</definedName>
    <definedName name="_D013193">'Form 7 2 of 2'!$G$36</definedName>
    <definedName name="_D013194">'Form 7 2 of 2'!$H$36</definedName>
    <definedName name="_D013195">'Form 7 2 of 2'!$E$37</definedName>
    <definedName name="_D013196">'Form 7 2 of 2'!$F$37</definedName>
    <definedName name="_D013197">'Form 7 2 of 2'!$G$37</definedName>
    <definedName name="_D013198">'Form 7 2 of 2'!$H$37</definedName>
    <definedName name="_D013199">'Form 7 2 of 2'!$E$38</definedName>
    <definedName name="_D013200">'Form 7 2 of 2'!$F$38</definedName>
    <definedName name="_D013201">'Form 7 2 of 2'!$G$38</definedName>
    <definedName name="_D013202">'Form 7 2 of 2'!$H$38</definedName>
    <definedName name="_D013203">'Form 7 2 of 2'!$E$39</definedName>
    <definedName name="_D013204">'Form 7 2 of 2'!$F$39</definedName>
    <definedName name="_D013205">'Form 7 2 of 2'!$G$39</definedName>
    <definedName name="_D013206">'Form 7 2 of 2'!$H$39</definedName>
    <definedName name="_D013207">'Form 7 2 of 2'!$I$30</definedName>
    <definedName name="_D013208">'Form 7 2 of 2'!$I$31</definedName>
    <definedName name="_D013209">'Form 7 2 of 2'!$I$32</definedName>
    <definedName name="_D013210">'Form 7 2 of 2'!$I$33</definedName>
    <definedName name="_D013211">'Form 7 2 of 2'!$I$34</definedName>
    <definedName name="_D013212">'Form 7 2 of 2'!$I$35</definedName>
    <definedName name="_D013213">'Form 7 2 of 2'!$I$36</definedName>
    <definedName name="_D013214">'Form 7 2 of 2'!$I$37</definedName>
    <definedName name="_D013215">'Form 7 2 of 2'!$I$38</definedName>
    <definedName name="_D013216">'Form 7 2 of 2'!$I$39</definedName>
    <definedName name="_D013217">'Form 7 2 of 2'!$J$30</definedName>
    <definedName name="_D013218">'Form 7 2 of 2'!$K$30</definedName>
    <definedName name="_D013219">'Form 7 2 of 2'!$J$31</definedName>
    <definedName name="_D013220">'Form 7 2 of 2'!$K$31</definedName>
    <definedName name="_D013221">'Form 7 2 of 2'!$J$32</definedName>
    <definedName name="_D013222">'Form 7 2 of 2'!$K$32</definedName>
    <definedName name="_D013223">'Form 7 2 of 2'!$J$33</definedName>
    <definedName name="_D013224">'Form 7 2 of 2'!$K$33</definedName>
    <definedName name="_D013225">'Form 7 2 of 2'!$J$34</definedName>
    <definedName name="_D013226">'Form 7 2 of 2'!$K$34</definedName>
    <definedName name="_D013227">'Form 7 2 of 2'!$J$35</definedName>
    <definedName name="_D013228">'Form 7 2 of 2'!$K$35</definedName>
    <definedName name="_D013229">'Form 7 2 of 2'!$J$36</definedName>
    <definedName name="_D013230">'Form 7 2 of 2'!$K$36</definedName>
    <definedName name="_D013231">'Form 7 2 of 2'!$J$37</definedName>
    <definedName name="_D013232">'Form 7 2 of 2'!$K$37</definedName>
    <definedName name="_D013233">'Form 7 2 of 2'!$J$38</definedName>
    <definedName name="_D013234">'Form 7 2 of 2'!$K$38</definedName>
    <definedName name="_D013235">'Form 7 2 of 2'!$J$39</definedName>
    <definedName name="_D013236">'Form 7 2 of 2'!$K$39</definedName>
    <definedName name="_D013237">'Form 7 2 of 2'!$B$46</definedName>
    <definedName name="_D013238">'Form 7 2 of 2'!$C$46</definedName>
    <definedName name="_D013239">'Form 7 2 of 2'!$B$47</definedName>
    <definedName name="_D013240">'Form 7 2 of 2'!$C$47</definedName>
    <definedName name="_D013241">'Form 7 2 of 2'!$B$48</definedName>
    <definedName name="_D013242">'Form 7 2 of 2'!$C$48</definedName>
    <definedName name="_D013243">'Form 7 2 of 2'!$D$46</definedName>
    <definedName name="_D013244">'Form 7 2 of 2'!$D$47</definedName>
    <definedName name="_D013245">'Form 7 2 of 2'!$D$48</definedName>
    <definedName name="_D013246">'Form 7 2 of 2'!$E$46</definedName>
    <definedName name="_D013247">'Form 7 2 of 2'!$F$46</definedName>
    <definedName name="_D013248">'Form 7 2 of 2'!$G$46</definedName>
    <definedName name="_D013249">'Form 7 2 of 2'!$H$46</definedName>
    <definedName name="_D013250">'Form 7 2 of 2'!$E$47</definedName>
    <definedName name="_D013251">'Form 7 2 of 2'!$F$47</definedName>
    <definedName name="_D013252">'Form 7 2 of 2'!$G$47</definedName>
    <definedName name="_D013253">'Form 7 2 of 2'!$H$47</definedName>
    <definedName name="_D013254">'Form 7 2 of 2'!$E$48</definedName>
    <definedName name="_D013255">'Form 7 2 of 2'!$F$48</definedName>
    <definedName name="_D013256">'Form 7 2 of 2'!$G$48</definedName>
    <definedName name="_D013257">'Form 7 2 of 2'!$H$48</definedName>
    <definedName name="_D013258">'Form 7 2 of 2'!$I$46</definedName>
    <definedName name="_D013259">'Form 7 2 of 2'!$I$47</definedName>
    <definedName name="_D013260">'Form 7 2 of 2'!$I$48</definedName>
    <definedName name="_D013261">'Form 7 2 of 2'!$J$46</definedName>
    <definedName name="_D013262">'Form 7 2 of 2'!$K$46</definedName>
    <definedName name="_D013263">'Form 7 2 of 2'!$J$47</definedName>
    <definedName name="_D013264">'Form 7 2 of 2'!$K$47</definedName>
    <definedName name="_D013265">'Form 7 2 of 2'!$J$48</definedName>
    <definedName name="_D013266">'Form 7 2 of 2'!$K$48</definedName>
    <definedName name="_D013267">'Form 7-1 2 of 2'!$B$31</definedName>
    <definedName name="_D013268">'Form 7-1 2 of 2'!$C$31</definedName>
    <definedName name="_D013269">'Form 7-1 2 of 2'!$B$32</definedName>
    <definedName name="_D013270">'Form 7-1 2 of 2'!$C$32</definedName>
    <definedName name="_D013271">'Form 7-1 2 of 2'!$B$33</definedName>
    <definedName name="_D013272">'Form 7-1 2 of 2'!$C$33</definedName>
    <definedName name="_D013273">'Form 7-1 2 of 2'!$B$34</definedName>
    <definedName name="_D013274">'Form 7-1 2 of 2'!$C$34</definedName>
    <definedName name="_D013275">'Form 7-1 2 of 2'!$B$35</definedName>
    <definedName name="_D013276">'Form 7-1 2 of 2'!$C$35</definedName>
    <definedName name="_D013277">'Form 7-1 2 of 2'!$B$36</definedName>
    <definedName name="_D013278">'Form 7-1 2 of 2'!$C$36</definedName>
    <definedName name="_D013279">'Form 7-1 2 of 2'!$B$37</definedName>
    <definedName name="_D013280">'Form 7-1 2 of 2'!$C$37</definedName>
    <definedName name="_D013281">'Form 7-1 2 of 2'!$B$38</definedName>
    <definedName name="_D013282">'Form 7-1 2 of 2'!$C$38</definedName>
    <definedName name="_D013283">'Form 7-1 2 of 2'!$B$39</definedName>
    <definedName name="_D013284">'Form 7-1 2 of 2'!$C$39</definedName>
    <definedName name="_D013285">'Form 7-1 2 of 2'!$B$40</definedName>
    <definedName name="_D013286">'Form 7-1 2 of 2'!$C$40</definedName>
    <definedName name="_D013287">'Form 7-1 2 of 2'!$D$31</definedName>
    <definedName name="_D013288">'Form 7-1 2 of 2'!$D$32</definedName>
    <definedName name="_D013289">'Form 7-1 2 of 2'!$D$33</definedName>
    <definedName name="_D013290">'Form 7-1 2 of 2'!$D$34</definedName>
    <definedName name="_D013291">'Form 7-1 2 of 2'!$D$35</definedName>
    <definedName name="_D013292">'Form 7-1 2 of 2'!$D$36</definedName>
    <definedName name="_D013293">'Form 7-1 2 of 2'!$D$37</definedName>
    <definedName name="_D013294">'Form 7-1 2 of 2'!$D$38</definedName>
    <definedName name="_D013295">'Form 7-1 2 of 2'!$D$39</definedName>
    <definedName name="_D013296">'Form 7-1 2 of 2'!$D$40</definedName>
    <definedName name="_D013297">'Form 7-1 2 of 2'!$E$31</definedName>
    <definedName name="_D013298">'Form 7-1 2 of 2'!$F$31</definedName>
    <definedName name="_D013299">'Form 7-1 2 of 2'!$G$31</definedName>
    <definedName name="_D013300">'Form 7-1 2 of 2'!$H$31</definedName>
    <definedName name="_D013301">'Form 7-1 2 of 2'!$E$32</definedName>
    <definedName name="_D013302">'Form 7-1 2 of 2'!$F$32</definedName>
    <definedName name="_D013303">'Form 7-1 2 of 2'!$G$32</definedName>
    <definedName name="_D013304">'Form 7-1 2 of 2'!$H$32</definedName>
    <definedName name="_D013305">'Form 7-1 2 of 2'!$E$33</definedName>
    <definedName name="_D013306">'Form 7-1 2 of 2'!$F$33</definedName>
    <definedName name="_D013307">'Form 7-1 2 of 2'!$G$33</definedName>
    <definedName name="_D013308">'Form 7-1 2 of 2'!$H$33</definedName>
    <definedName name="_D013309">'Form 7-1 2 of 2'!$E$34</definedName>
    <definedName name="_D013310">'Form 7-1 2 of 2'!$F$34</definedName>
    <definedName name="_D013311">'Form 7-1 2 of 2'!$G$34</definedName>
    <definedName name="_D013312">'Form 7-1 2 of 2'!$H$34</definedName>
    <definedName name="_D013313">'Form 7-1 2 of 2'!$E$35</definedName>
    <definedName name="_D013314">'Form 7-1 2 of 2'!$F$35</definedName>
    <definedName name="_D013315">'Form 7-1 2 of 2'!$G$35</definedName>
    <definedName name="_D013316">'Form 7-1 2 of 2'!$H$35</definedName>
    <definedName name="_D013317">'Form 7-1 2 of 2'!$E$36</definedName>
    <definedName name="_D013318">'Form 7-1 2 of 2'!$F$36</definedName>
    <definedName name="_D013319">'Form 7-1 2 of 2'!$G$36</definedName>
    <definedName name="_D013320">'Form 7-1 2 of 2'!$H$36</definedName>
    <definedName name="_D013321">'Form 7-1 2 of 2'!$E$37</definedName>
    <definedName name="_D013322">'Form 7-1 2 of 2'!$F$37</definedName>
    <definedName name="_D013323">'Form 7-1 2 of 2'!$G$37</definedName>
    <definedName name="_D013324">'Form 7-1 2 of 2'!$H$37</definedName>
    <definedName name="_D013325">'Form 7-1 2 of 2'!$E$38</definedName>
    <definedName name="_D013326">'Form 7-1 2 of 2'!$F$38</definedName>
    <definedName name="_D013327">'Form 7-1 2 of 2'!$G$38</definedName>
    <definedName name="_D013328">'Form 7-1 2 of 2'!$H$38</definedName>
    <definedName name="_D013329">'Form 7-1 2 of 2'!$E$39</definedName>
    <definedName name="_D013330">'Form 7-1 2 of 2'!$F$39</definedName>
    <definedName name="_D013331">'Form 7-1 2 of 2'!$G$39</definedName>
    <definedName name="_D013332">'Form 7-1 2 of 2'!$H$39</definedName>
    <definedName name="_D013333">'Form 7-1 2 of 2'!$E$40</definedName>
    <definedName name="_D013334">'Form 7-1 2 of 2'!$F$40</definedName>
    <definedName name="_D013335">'Form 7-1 2 of 2'!$G$40</definedName>
    <definedName name="_D013336">'Form 7-1 2 of 2'!$H$40</definedName>
    <definedName name="_D013337">'Form 7-1 2 of 2'!$I$31</definedName>
    <definedName name="_D013338">'Form 7-1 2 of 2'!$I$32</definedName>
    <definedName name="_D013339">'Form 7-1 2 of 2'!$I$33</definedName>
    <definedName name="_D013340">'Form 7-1 2 of 2'!$I$34</definedName>
    <definedName name="_D013341">'Form 7-1 2 of 2'!$I$35</definedName>
    <definedName name="_D013342">'Form 7-1 2 of 2'!$I$36</definedName>
    <definedName name="_D013343">'Form 7-1 2 of 2'!$I$37</definedName>
    <definedName name="_D013344">'Form 7-1 2 of 2'!$I$38</definedName>
    <definedName name="_D013345">'Form 7-1 2 of 2'!$I$39</definedName>
    <definedName name="_D013346">'Form 7-1 2 of 2'!$I$40</definedName>
    <definedName name="_D013347">'Form 7-1 2 of 2'!$J$31</definedName>
    <definedName name="_D013348">'Form 7-1 2 of 2'!$K$31</definedName>
    <definedName name="_D013349">'Form 7-1 2 of 2'!$J$32</definedName>
    <definedName name="_D013350">'Form 7-1 2 of 2'!$K$32</definedName>
    <definedName name="_D013351">'Form 7-1 2 of 2'!$J$33</definedName>
    <definedName name="_D013352">'Form 7-1 2 of 2'!$K$33</definedName>
    <definedName name="_D013353">'Form 7-1 2 of 2'!$J$34</definedName>
    <definedName name="_D013354">'Form 7-1 2 of 2'!$K$34</definedName>
    <definedName name="_D013355">'Form 7-1 2 of 2'!$J$35</definedName>
    <definedName name="_D013356">'Form 7-1 2 of 2'!$K$35</definedName>
    <definedName name="_D013357">'Form 7-1 2 of 2'!$J$36</definedName>
    <definedName name="_D013358">'Form 7-1 2 of 2'!$K$36</definedName>
    <definedName name="_D013359">'Form 7-1 2 of 2'!$J$37</definedName>
    <definedName name="_D013360">'Form 7-1 2 of 2'!$K$37</definedName>
    <definedName name="_D013361">'Form 7-1 2 of 2'!$J$38</definedName>
    <definedName name="_D013362">'Form 7-1 2 of 2'!$K$38</definedName>
    <definedName name="_D013363">'Form 7-1 2 of 2'!$J$39</definedName>
    <definedName name="_D013364">'Form 7-1 2 of 2'!$K$39</definedName>
    <definedName name="_D013365">'Form 7-1 2 of 2'!$J$40</definedName>
    <definedName name="_D013366">'Form 7-1 2 of 2'!$K$40</definedName>
    <definedName name="_D013367">'Form 7-1 2 of 2'!$B$47</definedName>
    <definedName name="_D013368">'Form 7-1 2 of 2'!$C$47</definedName>
    <definedName name="_D013369">'Form 7-1 2 of 2'!$B$48</definedName>
    <definedName name="_D013370">'Form 7-1 2 of 2'!$C$48</definedName>
    <definedName name="_D013371">'Form 7-1 2 of 2'!$B$49</definedName>
    <definedName name="_D013372">'Form 7-1 2 of 2'!$C$49</definedName>
    <definedName name="_D013373">'Form 7-1 2 of 2'!$D$47</definedName>
    <definedName name="_D013374">'Form 7-1 2 of 2'!$D$48</definedName>
    <definedName name="_D013375">'Form 7-1 2 of 2'!$D$49</definedName>
    <definedName name="_D013376">'Form 7-1 2 of 2'!$E$47</definedName>
    <definedName name="_D013377">'Form 7-1 2 of 2'!$F$47</definedName>
    <definedName name="_D013378">'Form 7-1 2 of 2'!$G$47</definedName>
    <definedName name="_D013379">'Form 7-1 2 of 2'!$H$47</definedName>
    <definedName name="_D013380">'Form 7-1 2 of 2'!$E$48</definedName>
    <definedName name="_D013381">'Form 7-1 2 of 2'!$F$48</definedName>
    <definedName name="_D013382">'Form 7-1 2 of 2'!$G$48</definedName>
    <definedName name="_D013383">'Form 7-1 2 of 2'!$H$48</definedName>
    <definedName name="_D013384">'Form 7-1 2 of 2'!$E$49</definedName>
    <definedName name="_D013385">'Form 7-1 2 of 2'!$F$49</definedName>
    <definedName name="_D013386">'Form 7-1 2 of 2'!$G$49</definedName>
    <definedName name="_D013387">'Form 7-1 2 of 2'!$H$49</definedName>
    <definedName name="_D013388">'Form 7-1 2 of 2'!$I$47</definedName>
    <definedName name="_D013389">'Form 7-1 2 of 2'!$I$48</definedName>
    <definedName name="_D013390">'Form 7-1 2 of 2'!$I$49</definedName>
    <definedName name="_D013391">'Form 7-1 2 of 2'!$J$47</definedName>
    <definedName name="_D013392">'Form 7-1 2 of 2'!$K$47</definedName>
    <definedName name="_D013393">'Form 7-1 2 of 2'!$J$48</definedName>
    <definedName name="_D013394">'Form 7-1 2 of 2'!$K$48</definedName>
    <definedName name="_D013395">'Form 7-1 2 of 2'!$J$49</definedName>
    <definedName name="_D013396">'Form 7-1 2 of 2'!$K$49</definedName>
    <definedName name="_D013398">'Schedule 14'!$C$24</definedName>
    <definedName name="_D013399">'Schedule 14'!$D$24</definedName>
    <definedName name="_D013400">'Schedule 14'!$E$24</definedName>
    <definedName name="_D013401">'Schedule 14'!$F$24</definedName>
    <definedName name="_D013402">'Schedule 14'!$G$24</definedName>
    <definedName name="_D013403">'Schedule 14'!$H$24</definedName>
    <definedName name="_D013404">'Schedule 14'!$I$24</definedName>
    <definedName name="_D013405">'Schedule 14'!$G$50</definedName>
    <definedName name="_D013406">'Schedule 14'!$G$51</definedName>
    <definedName name="_D013407">'Schedule 14'!$G$52</definedName>
    <definedName name="_D013426">'Schedule 15'!$H$51</definedName>
    <definedName name="_D013427">'Schedule 15'!$H$52</definedName>
    <definedName name="_D013428">'Schedule 15'!$H$53</definedName>
    <definedName name="_D013429">'Schedule 15'!$H$54</definedName>
    <definedName name="_D013430">'Schedule 15'!$H$55</definedName>
    <definedName name="_D013431">'Schedule 15'!$H$56</definedName>
    <definedName name="_D013432">'Form 1'!$C$48</definedName>
    <definedName name="_D013433">'Form 1'!$F$48</definedName>
    <definedName name="_D013434">'Form 1'!$I$48</definedName>
    <definedName name="_D013435">'Form 1'!$C$49</definedName>
    <definedName name="_D013436">'Form 1'!$F$49</definedName>
    <definedName name="_D013437">'Form 1'!$I$49</definedName>
    <definedName name="_D013438">'Form 1'!$C$50</definedName>
    <definedName name="_D013439">'Form 1'!$F$50</definedName>
    <definedName name="_D013440">'Form 1'!$I$50</definedName>
    <definedName name="_D013441">'Form 1'!$C$51</definedName>
    <definedName name="_D013442">'Form 1'!$F$51</definedName>
    <definedName name="_D013443">'Form 1'!$I$51</definedName>
    <definedName name="_D013450">'Schedule 15'!$K$15</definedName>
    <definedName name="_D013451">'Schedule 15'!$L$15</definedName>
    <definedName name="_D013452">'Schedule 15'!$K$16</definedName>
    <definedName name="_D013453">'Schedule 15'!$L$16</definedName>
    <definedName name="_D013454">'Schedule 15'!$K$17</definedName>
    <definedName name="_D013455">'Schedule 15'!$L$17</definedName>
    <definedName name="_D013456">'Schedule 15'!$K$18</definedName>
    <definedName name="_D013457">'Schedule 15'!$L$18</definedName>
    <definedName name="_D013458">'Schedule 15'!$K$19</definedName>
    <definedName name="_D013459">'Schedule 15'!$L$19</definedName>
    <definedName name="_D013460">'Schedule 15'!$K$20</definedName>
    <definedName name="_D013461">'Schedule 15'!$L$20</definedName>
    <definedName name="_D013462">'Schedule 15'!$K$21</definedName>
    <definedName name="_D013463">'Schedule 15'!$L$21</definedName>
    <definedName name="_D013464">'Schedule 15'!$K$22</definedName>
    <definedName name="_D013465">'Schedule 15'!$L$22</definedName>
    <definedName name="_D013466">'Schedule 15'!$K$23</definedName>
    <definedName name="_D013467">'Schedule 15'!$L$23</definedName>
    <definedName name="_D013468">'Schedule 15'!$K$24</definedName>
    <definedName name="_D013469">'Schedule 15'!$L$24</definedName>
    <definedName name="_D013470">'Schedule 15'!$K$25</definedName>
    <definedName name="_D013471">'Schedule 15'!$L$25</definedName>
    <definedName name="_D013472">'Schedule 15'!$K$26</definedName>
    <definedName name="_D013473">'Schedule 15'!$L$26</definedName>
    <definedName name="_D013474">'Schedule 15'!$K$27</definedName>
    <definedName name="_D013475">'Schedule 15'!$L$27</definedName>
    <definedName name="_D013476">'Schedule 15'!$K$28</definedName>
    <definedName name="_D013477">'Schedule 15'!$L$28</definedName>
    <definedName name="_D013478">'Schedule 15'!$K$29</definedName>
    <definedName name="_D013479">'Schedule 15'!$L$29</definedName>
    <definedName name="_D013480">'Schedule 15'!$K$30</definedName>
    <definedName name="_D013481">'Schedule 15'!$L$30</definedName>
    <definedName name="_D013482">'Schedule 15'!$K$31</definedName>
    <definedName name="_D013483">'Schedule 15'!$L$31</definedName>
    <definedName name="_D013484">'Schedule 15'!$K$32</definedName>
    <definedName name="_D013485">'Schedule 15'!$L$32</definedName>
    <definedName name="_D013486">'Schedule 15'!$K$33</definedName>
    <definedName name="_D013487">'Schedule 15'!$L$33</definedName>
    <definedName name="_D013488">'Schedule 15'!$K$34</definedName>
    <definedName name="_D013489">'Schedule 15'!$L$34</definedName>
    <definedName name="_D013490">'Schedule 15'!$K$35</definedName>
    <definedName name="_D013491">'Schedule 15'!$L$35</definedName>
    <definedName name="_D013492">'Schedule 15'!$K$36</definedName>
    <definedName name="_D013493">'Schedule 15'!$L$36</definedName>
    <definedName name="_D013494">'Schedule 15'!$K$37</definedName>
    <definedName name="_D013495">'Schedule 15'!$L$37</definedName>
    <definedName name="_D013496">'Schedule 15'!$K$38</definedName>
    <definedName name="_D013497">'Schedule 15'!$L$38</definedName>
    <definedName name="_D013498">'Schedule 15'!$K$39</definedName>
    <definedName name="_D013499">'Schedule 15'!$L$39</definedName>
    <definedName name="_D013500">'Schedule 15'!$K$40</definedName>
    <definedName name="_D013501">'Schedule 15'!$L$40</definedName>
    <definedName name="_D013502">'Schedule 15'!$K$41</definedName>
    <definedName name="_D013503">'Schedule 15'!$L$41</definedName>
    <definedName name="_D013504">'Schedule 15'!$K$42</definedName>
    <definedName name="_D013505">'Schedule 15'!$L$42</definedName>
    <definedName name="_D013506">'Schedule 15'!$K$43</definedName>
    <definedName name="_D013507">'Schedule 15'!$L$43</definedName>
    <definedName name="_D013508">'Schedule 15'!$K$44</definedName>
    <definedName name="_D013509">'Schedule 15'!$L$44</definedName>
    <definedName name="_D013510">'Schedule 15'!$K$45</definedName>
    <definedName name="_D013511">'Schedule 15'!$L$45</definedName>
    <definedName name="_D013512">'Schedule 15'!$K$46</definedName>
    <definedName name="_D013513">'Schedule 15'!$L$46</definedName>
    <definedName name="_D013514">'Schedule 15'!$K$47</definedName>
    <definedName name="_D013515">'Schedule 15'!$L$47</definedName>
    <definedName name="_D013516">'Schedule 15'!$K$49</definedName>
    <definedName name="_D013517">'Schedule 15'!$L$49</definedName>
    <definedName name="_D013518">'Schedule 15'!$K$51</definedName>
    <definedName name="_D013519">'Schedule 15'!$K$52</definedName>
    <definedName name="_D013520">'Schedule 15'!$K$53</definedName>
    <definedName name="_D013521">'Schedule 15'!$K$54</definedName>
    <definedName name="_D013522">'Schedule 15'!$K$55</definedName>
    <definedName name="_D013523">'Schedule 15'!$K$56</definedName>
    <definedName name="_D013524">'Schedule 15'!$K$57</definedName>
    <definedName name="_D013525">'Schedule 15'!$K$58</definedName>
    <definedName name="_D013526">'Schedule 15'!$K$59</definedName>
    <definedName name="_D013527">'Schedule 15'!$K$60</definedName>
    <definedName name="_D013528">'Schedule 15'!$K$61</definedName>
    <definedName name="_D013529">'Schedule 15'!$K$62</definedName>
    <definedName name="_D013530">'Schedule 15'!$K$63</definedName>
    <definedName name="_D013531">'Schedule 15'!$K$65</definedName>
    <definedName name="_D013532">'Schedule 15'!$L$65</definedName>
    <definedName name="_D013536">'Schedule 6'!$K$16</definedName>
    <definedName name="_D013537">'Schedule 6'!$L$16</definedName>
    <definedName name="_D013538">'Schedule 6'!$K$17</definedName>
    <definedName name="_D013539">'Schedule 6'!$L$17</definedName>
    <definedName name="_D013540">'Schedule 6'!$K$18</definedName>
    <definedName name="_D013541">'Schedule 6'!$L$18</definedName>
    <definedName name="_D013542">'Schedule 6'!$K$19</definedName>
    <definedName name="_D013543">'Schedule 6'!$L$19</definedName>
    <definedName name="_D013544">'Schedule 6'!$K$20</definedName>
    <definedName name="_D013545">'Schedule 6'!$L$20</definedName>
    <definedName name="_D013546">'Schedule 6'!$K$21</definedName>
    <definedName name="_D013547">'Schedule 6'!$L$21</definedName>
    <definedName name="_D013548">'Schedule 6'!$K$22</definedName>
    <definedName name="_D013549">'Schedule 6'!$L$22</definedName>
    <definedName name="_D013550">'Schedule 6'!$K$23</definedName>
    <definedName name="_D013551">'Schedule 6'!$L$23</definedName>
    <definedName name="_D013552">'Schedule 6'!$K$24</definedName>
    <definedName name="_D013553">'Schedule 6'!$L$24</definedName>
    <definedName name="_D013554">'Schedule 6'!$K$25</definedName>
    <definedName name="_D013555">'Schedule 6'!$L$25</definedName>
    <definedName name="_D013556">'Schedule 6'!$K$26</definedName>
    <definedName name="_D013557">'Schedule 6'!$L$26</definedName>
    <definedName name="_D013558">'Schedule 6'!$K$27</definedName>
    <definedName name="_D013559">'Schedule 6'!$L$27</definedName>
    <definedName name="_D013560">'Schedule 6'!$K$28</definedName>
    <definedName name="_D013561">'Schedule 6'!$L$28</definedName>
    <definedName name="_D013562">'Schedule 6'!$K$29</definedName>
    <definedName name="_D013563">'Schedule 6'!$L$29</definedName>
    <definedName name="_D013564">'Schedule 6'!$K$30</definedName>
    <definedName name="_D013565">'Schedule 6'!$L$30</definedName>
    <definedName name="_D013566">'Schedule 6'!$K$31</definedName>
    <definedName name="_D013567">'Schedule 6'!$L$31</definedName>
    <definedName name="_D013568">'Schedule 6'!$K$32</definedName>
    <definedName name="_D013569">'Schedule 6'!$L$32</definedName>
    <definedName name="_D013570">'Schedule 6'!$K$33</definedName>
    <definedName name="_D013571">'Schedule 6'!$L$33</definedName>
    <definedName name="_D013572">'Schedule 6'!$K$34</definedName>
    <definedName name="_D013573">'Schedule 6'!$L$34</definedName>
    <definedName name="_D013574">'Schedule 6'!$K$35</definedName>
    <definedName name="_D013575">'Schedule 6'!$L$35</definedName>
    <definedName name="_D013576">'Schedule 6'!$K$36</definedName>
    <definedName name="_D013577">'Schedule 6'!$L$36</definedName>
    <definedName name="_D013578">'Schedule 6'!$K$37</definedName>
    <definedName name="_D013579">'Schedule 6'!$L$37</definedName>
    <definedName name="_D013580">'Schedule 6'!$K$38</definedName>
    <definedName name="_D013581">'Schedule 6'!$L$38</definedName>
    <definedName name="_D013582">'Schedule 6'!$K$39</definedName>
    <definedName name="_D013583">'Schedule 6'!$L$39</definedName>
    <definedName name="_D013584">'Schedule 6'!$K$40</definedName>
    <definedName name="_D013585">'Schedule 6'!$L$40</definedName>
    <definedName name="_D013586">'Schedule 6'!$K$41</definedName>
    <definedName name="_D013587">'Schedule 6'!$L$41</definedName>
    <definedName name="_D013588">'Schedule 6'!$K$42</definedName>
    <definedName name="_D013589">'Schedule 6'!$L$42</definedName>
    <definedName name="_D013590">'Schedule 6'!$K$43</definedName>
    <definedName name="_D013591">'Schedule 6'!$L$43</definedName>
    <definedName name="_D013592">'Schedule 6'!$K$44</definedName>
    <definedName name="_D013593">'Schedule 6'!$L$44</definedName>
    <definedName name="_D013594">'Schedule 6'!$K$45</definedName>
    <definedName name="_D013595">'Schedule 6'!$L$45</definedName>
    <definedName name="_D013596">'Schedule 6'!$K$46</definedName>
    <definedName name="_D013597">'Schedule 6'!$L$46</definedName>
    <definedName name="_D013598">'Schedule 6'!$K$47</definedName>
    <definedName name="_D013599">'Schedule 6'!$L$47</definedName>
    <definedName name="_D013600">'Schedule 6'!$K$48</definedName>
    <definedName name="_D013601">'Schedule 6'!$K$49</definedName>
    <definedName name="_D013602">'Schedule 6'!$K$50</definedName>
    <definedName name="_D013603">'Schedule 6'!$K$51</definedName>
    <definedName name="_D013604">'Schedule 6'!$K$52</definedName>
    <definedName name="_D013605">'Schedule 6'!$K$53</definedName>
    <definedName name="_D013606">'Schedule 6'!$K$54</definedName>
    <definedName name="_D013607">'Schedule 6'!$K$55</definedName>
    <definedName name="_D013608">'Schedule 6'!$K$56</definedName>
    <definedName name="_D013609">'Schedule 6'!$K$57</definedName>
    <definedName name="_D013610">'Schedule 6'!$K$58</definedName>
    <definedName name="_D013611">'Schedule 6'!$K$62</definedName>
    <definedName name="_D013612">'Schedule 6'!$L$62</definedName>
    <definedName name="_D013613">'Schedule 15'!$B$51</definedName>
    <definedName name="_D013614">'Schedule 15'!$B$52</definedName>
    <definedName name="_D013615">'Schedule 15'!$B$53</definedName>
    <definedName name="_D013616">'Schedule 15'!$B$54</definedName>
    <definedName name="_D013617">'Schedule 15'!$B$55</definedName>
    <definedName name="_D013618">'Schedule 15'!$B$56</definedName>
    <definedName name="_D013619">'Schedule 15'!$E$51</definedName>
    <definedName name="_D013620">'Schedule 15'!$E$52</definedName>
    <definedName name="_D013621">'Schedule 15'!$E$53</definedName>
    <definedName name="_D013622">'Schedule 15'!$E$54</definedName>
    <definedName name="_D013623">'Schedule 15'!$E$55</definedName>
    <definedName name="_D013624">'Schedule 15'!$E$56</definedName>
    <definedName name="_xlnm._FilterDatabase" localSheetId="68" hidden="1">‡‡MappingWorksheet‡‡!$A$1:$AC$12401</definedName>
    <definedName name="_R000002">'Form 1'!$C$10:$L$25</definedName>
    <definedName name="_R000028">'Form 1'!$C$28:$L$31</definedName>
    <definedName name="_R000034">'Form 1'!$C$33:$L$37</definedName>
    <definedName name="_R000041">'Form 1'!$C$39:$L$61</definedName>
    <definedName name="_R000085">'Form 1'!$C$63:$L$67</definedName>
    <definedName name="_R000096">'Form 2'!$D$21:$K$29</definedName>
    <definedName name="_R000103">'Form 2'!$C$33:$K$39</definedName>
    <definedName name="_R000113">'Form 3'!$B$12:$K$46</definedName>
    <definedName name="_R000193">'Form 4'!$B$12:$K$55</definedName>
    <definedName name="_R000368">'Form 5'!$B$12:$K$44</definedName>
    <definedName name="_R000462">'Form 6'!$B$12:$I$167</definedName>
    <definedName name="_R001152">'Form 7 1 of 2'!$B$13:$I$36</definedName>
    <definedName name="_R001275">'Form 7 1 of 2'!$B$39:$I$44</definedName>
    <definedName name="_R001293">'Form 7 1 of 2'!$B$47:$I$52</definedName>
    <definedName name="_R001326">'Form 7 1 of 2'!$B$55:$I$64</definedName>
    <definedName name="_R001380">'Form 7 2 of 2'!$B$13:$L$49</definedName>
    <definedName name="_R001723">'Form 8-1'!$B$12:$J$18</definedName>
    <definedName name="_R001727">'Form 8-1'!$B$23:$J$44</definedName>
    <definedName name="_R001850">'Form 8-1'!$B$49:$J$57</definedName>
    <definedName name="_R001877">'Form 8-2'!$B$12:$J$19</definedName>
    <definedName name="_R001881">'Form 8-2'!$B$23:$J$44</definedName>
    <definedName name="_R002004">'Form 8-2'!$B$49:$J$57</definedName>
    <definedName name="_R002031">'Form 9'!$B$13:$O$33</definedName>
    <definedName name="_R002164">'Form 10'!$B$13:$J$50</definedName>
    <definedName name="_R002295">'Form 11'!$B$12:$J$103</definedName>
    <definedName name="_R002446">'Form 12'!$B$12:$I$73</definedName>
    <definedName name="_R002616">'Form 13'!$B$12:$J$39</definedName>
    <definedName name="_R002643">'Form 13'!$B$44:$J$58</definedName>
    <definedName name="_R002659">'Form 13'!$B$61:$J$75</definedName>
    <definedName name="_R002675">'Form 13'!$B$78:$J$92</definedName>
    <definedName name="_R002691">'Form 13'!$B$95:$J$109</definedName>
    <definedName name="_R002707">'Form 14'!$B$12:$H$86</definedName>
    <definedName name="_R002868">'Form 14'!$B$90:$H$112</definedName>
    <definedName name="_R002890">'Form 15'!$B$13:$L$14</definedName>
    <definedName name="_R002895">'Form 15'!$B$16:$L$37</definedName>
    <definedName name="_R002921">'Form 15'!$B$40:$L$47</definedName>
    <definedName name="_R002928">'Form 15'!$B$49:$L$52</definedName>
    <definedName name="_R002938">'Form 15'!$B$58:$L$59</definedName>
    <definedName name="_R002942">'Form 15'!$B$54:$L$56</definedName>
    <definedName name="_R002951">'Form 15'!$B$61:$L$74</definedName>
    <definedName name="_R002974">'Form 15'!$B$76:$L$88</definedName>
    <definedName name="_R003035">'Form 15'!$B$91:$L$117</definedName>
    <definedName name="_R003098">'Form 16'!$B$12:$I$44</definedName>
    <definedName name="_R003269">'Form 17'!$B$11:$J$11</definedName>
    <definedName name="_R003276">'Form 17'!$B$13:$I$55</definedName>
    <definedName name="_R003461">'Form 17'!$B$58:$J$62</definedName>
    <definedName name="_R003471">'Form 17'!$B$65:$J$94</definedName>
    <definedName name="_R003616">'Form 18'!$B$12:$J$49</definedName>
    <definedName name="_R003699">'Form 19'!$B$12:$I$37</definedName>
    <definedName name="_R003800">'Schedule 1'!$B$13:$J$54</definedName>
    <definedName name="_R003951">'Schedule 2'!$B$13:$I$38</definedName>
    <definedName name="_R004113">'Schedule 3'!$B$12:$I$37</definedName>
    <definedName name="_R004275">'Schedule 4'!$B$13:$I$38</definedName>
    <definedName name="_R004440">'Schedule 5'!$B$12:$J$95</definedName>
    <definedName name="_R004911">'Schedule 6'!$B$13:$I$62</definedName>
    <definedName name="_R005134">'Schedule 7'!$B$13:$I$36</definedName>
    <definedName name="_R005197">'Schedule 8'!$B$12:$J$43</definedName>
    <definedName name="_R005379">'Schedule 9'!$B$12:$N$33</definedName>
    <definedName name="_R005542">'Schedule 10'!$B$12:$I$32</definedName>
    <definedName name="_R005601">'Schedule 11'!$B$13:$G$55</definedName>
    <definedName name="_R005693">'Schedule 12'!$B$13:$I$65</definedName>
    <definedName name="_R006032">'Schedule 13'!$B$13:$I$45</definedName>
    <definedName name="_R006119">'Schedule 13A'!$B$13:$J$64</definedName>
    <definedName name="_R006419">'Schedule 14'!$B$13:$J$52</definedName>
    <definedName name="_R006543">'Schedule 15'!$B$13:$I$65</definedName>
    <definedName name="_R006732">'Schedule 16'!$B$13:$H$42</definedName>
    <definedName name="_R006749">'Schedule 17'!$B$13:$N$49</definedName>
    <definedName name="_R006800">Reclassifications!$B$13:$I$164</definedName>
    <definedName name="_R007303">Adjustments!$B$13:$I$165</definedName>
    <definedName name="_R007806">'Form 7-1 1 of 2'!$E$12:$I$12</definedName>
    <definedName name="_R007810">'Form 7-1 1 of 2'!$B$15:$I$38</definedName>
    <definedName name="_R007951">'Form 7-1 1 of 2'!$B$41:$I$46</definedName>
    <definedName name="_R007969">'Form 7-1 1 of 2'!$B$49:$I$54</definedName>
    <definedName name="_R008002">'Form 7-1 1 of 2'!$B$57:$I$66</definedName>
    <definedName name="_R008084">'Form 7-1 2 of 2'!$B$14:$L$50</definedName>
    <definedName name="_R008313">'Form 15-2'!$B$13:$L$14</definedName>
    <definedName name="_R008318">'Form 15-2'!$B$16:$L$37</definedName>
    <definedName name="_R008348">'Form 15-2'!$B$40:$L$70</definedName>
    <definedName name="_R008377">'Form 15-2'!$B$72:$L$84</definedName>
    <definedName name="_R008434">'Form 15-2'!$B$87:$L$115</definedName>
    <definedName name="_R008489">'Form 15-3'!$B$13:$L$37</definedName>
    <definedName name="_R008517">'Form 15-3'!$B$39:$L$69</definedName>
    <definedName name="_R008546">'Form 15-3'!$B$71:$L$83</definedName>
    <definedName name="_R008603">'Form 15-3'!$B$86:$L$115</definedName>
    <definedName name="_R008658">'Form 15-4'!$B$13:$L$37</definedName>
    <definedName name="_R008686">'Form 15-4'!$B$39:$L$69</definedName>
    <definedName name="_R008715">'Form 15-4'!$B$71:$L$83</definedName>
    <definedName name="_R008772">'Form 15-4'!$B$86:$L$115</definedName>
    <definedName name="_R008827">'Form 15-5'!$B$13:$L$37</definedName>
    <definedName name="_R008855">'Form 15-5'!$B$39:$L$69</definedName>
    <definedName name="_R008884">'Form 15-5'!$B$71:$L$83</definedName>
    <definedName name="_R008941">'Form 15-5'!$B$86:$L$115</definedName>
    <definedName name="_R008996">'Form 15-6'!$B$13:$L$37</definedName>
    <definedName name="_R009024">'Form 15-6'!$B$39:$L$69</definedName>
    <definedName name="_R009053">'Form 15-6'!$B$71:$L$83</definedName>
    <definedName name="_R009110">'Form 15-6'!$B$86:$L$115</definedName>
    <definedName name="_R009165">'Form 15-7'!$B$13:$L$37</definedName>
    <definedName name="_R009193">'Form 15-7'!$B$39:$L$69</definedName>
    <definedName name="_R009222">'Form 15-7'!$B$71:$L$83</definedName>
    <definedName name="_R009279">'Form 15-7'!$B$86:$L$115</definedName>
    <definedName name="_R009334">'Form 15-8'!$B$13:$L$37</definedName>
    <definedName name="_R009362">'Form 15-8'!$B$39:$L$69</definedName>
    <definedName name="_R009391">'Form 15-8'!$B$71:$L$83</definedName>
    <definedName name="_R009447">'Form 15-8'!$B$86:$L$115</definedName>
    <definedName name="_R009505">'Form 15-9'!$B$13:$L$37</definedName>
    <definedName name="_R009533">'Form 15-9'!$B$39:$L$69</definedName>
    <definedName name="_R009562">'Form 15-9'!$B$71:$L$83</definedName>
    <definedName name="_R009619">'Form 15-9'!$B$86:$L$115</definedName>
    <definedName name="_R009674">'Form 15-10'!$B$13:$L$37</definedName>
    <definedName name="_R009702">'Form 15-10'!$B$39:$L$69</definedName>
    <definedName name="_R009731">'Form 15-10'!$B$71:$L$83</definedName>
    <definedName name="_R009788">'Form 15-10'!$B$86:$L$115</definedName>
    <definedName name="_R009843">'Form 17-2'!$B$11:$J$11</definedName>
    <definedName name="_R009847">'Form 17-2'!$B$13:$I$55</definedName>
    <definedName name="_R010016">'Form 17-2'!$B$58:$I$62</definedName>
    <definedName name="_R010022">'Form 17-2'!$B$65:$I$94</definedName>
    <definedName name="_R010157">'Form 17-3'!$B$11:$J$11</definedName>
    <definedName name="_R010161">'Form 17-3'!$B$13:$I$55</definedName>
    <definedName name="_R010330">'Form 17-3'!$B$58:$I$62</definedName>
    <definedName name="_R010336">'Form 17-3'!$B$65:$I$94</definedName>
    <definedName name="_R010472">'Form 18-2'!$B$12:$J$49</definedName>
    <definedName name="_R010555">'Form 18-3'!$B$12:$J$49</definedName>
    <definedName name="_R010638">'Schedule 11-2'!$B$13:$G$55</definedName>
    <definedName name="_R010730">'Schedule 11-3'!$B$13:$G$55</definedName>
    <definedName name="_R010822">'Schedule 12-2'!$B$13:$I$65</definedName>
    <definedName name="_R011159">'Schedule 12-3'!$B$13:$I$65</definedName>
    <definedName name="_R011815">'DOM Adjustments'!$B$13:$G$102</definedName>
    <definedName name="_R013124">'Form 1'!$K$2:$K$7</definedName>
    <definedName name="_R013128">'Form 4'!$E$59:$H$60</definedName>
    <definedName name="_R013446">'Schedule 15'!$K$13:$M$65</definedName>
    <definedName name="_R013535">'Schedule 6'!$K$13:$N$62</definedName>
    <definedName name="_S000001">'Form 1'!$C$9:$L$25</definedName>
    <definedName name="_S000026">'Form 1'!$C$27:$L$31</definedName>
    <definedName name="_S000032">'Form 1'!$C$32:$L$37</definedName>
    <definedName name="_S000039">'Form 1'!$C$38:$L$61</definedName>
    <definedName name="_S000083">'Form 1'!$C$62:$L$67</definedName>
    <definedName name="_S000094">'Form 2'!$D$20:$K$28</definedName>
    <definedName name="_S000101">'Form 2'!$C$32:$K$39</definedName>
    <definedName name="_S000111">'Form 3'!$B$11:$K$46</definedName>
    <definedName name="_S000191">'Form 4'!$B$11:$K$55</definedName>
    <definedName name="_S000366">'Form 5'!$B$11:$K$44</definedName>
    <definedName name="_S000460">'Form 6'!$B$11:$I$167</definedName>
    <definedName name="_S001150">'Form 7 1 of 2'!$B$12:$I$36</definedName>
    <definedName name="_S001273">'Form 7 1 of 2'!$B$38:$I$44</definedName>
    <definedName name="_S001291">'Form 7 1 of 2'!$B$46:$I$52</definedName>
    <definedName name="_S001324">'Form 7 1 of 2'!$B$54:$I$64</definedName>
    <definedName name="_S001378">'Form 7 2 of 2'!$B$12:$L$49</definedName>
    <definedName name="_S001721">'Form 8-1'!$B$11:$J$18</definedName>
    <definedName name="_S001725">'Form 8-1'!$B$22:$J$44</definedName>
    <definedName name="_S001848">'Form 8-1'!$B$48:$J$57</definedName>
    <definedName name="_S001875">'Form 8-2'!$B$11:$J$19</definedName>
    <definedName name="_S001879">'Form 8-2'!$B$22:$J$44</definedName>
    <definedName name="_S002002">'Form 8-2'!$B$48:$J$57</definedName>
    <definedName name="_S002029">'Form 9'!$B$12:$O$33</definedName>
    <definedName name="_S002162">'Form 10'!$B$12:$J$50</definedName>
    <definedName name="_S002293">'Form 11'!$B$11:$J$103</definedName>
    <definedName name="_S002444">'Form 12'!$B$11:$I$73</definedName>
    <definedName name="_S002614">'Form 13'!$B$11:$J$39</definedName>
    <definedName name="_S002641">'Form 13'!$B$43:$J$58</definedName>
    <definedName name="_S002657">'Form 13'!$B$60:$J$75</definedName>
    <definedName name="_S002673">'Form 13'!$B$77:$J$92</definedName>
    <definedName name="_S002689">'Form 13'!$B$94:$J$109</definedName>
    <definedName name="_S002705">'Form 14'!$B$11:$H$86</definedName>
    <definedName name="_S002866">'Form 14'!$B$89:$H$112</definedName>
    <definedName name="_S002888">'Form 15'!$B$12:$L$14</definedName>
    <definedName name="_S002893">'Form 15'!$B$15:$L$37</definedName>
    <definedName name="_S002919">'Form 15'!$B$39:$L$47</definedName>
    <definedName name="_S002926">'Form 15'!$B$48:$L$52</definedName>
    <definedName name="_S002936">'Form 15'!$B$57:$L$59</definedName>
    <definedName name="_S002940">'Form 15'!$B$53:$L$56</definedName>
    <definedName name="_S002949">'Form 15'!$B$60:$L$74</definedName>
    <definedName name="_S002972">'Form 15'!$B$75:$L$88</definedName>
    <definedName name="_S003033">'Form 15'!$B$90:$L$117</definedName>
    <definedName name="_S003096">'Form 16'!$B$11:$I$44</definedName>
    <definedName name="_S003267">'Form 17'!$B$10:$J$11</definedName>
    <definedName name="_S003274">'Form 17'!$B$12:$I$55</definedName>
    <definedName name="_S003459">'Form 17'!$B$57:$J$62</definedName>
    <definedName name="_S003469">'Form 17'!$B$64:$J$94</definedName>
    <definedName name="_S003614">'Form 18'!$B$11:$J$49</definedName>
    <definedName name="_S003697">'Form 19'!$B$11:$I$37</definedName>
    <definedName name="_S003798">'Schedule 1'!$B$12:$J$54</definedName>
    <definedName name="_S003949">'Schedule 2'!$B$12:$I$38</definedName>
    <definedName name="_S004111">'Schedule 3'!$B$11:$I$37</definedName>
    <definedName name="_S004273">'Schedule 4'!$B$12:$I$38</definedName>
    <definedName name="_S004438">'Schedule 5'!$B$11:$J$95</definedName>
    <definedName name="_S004909">'Schedule 6'!$B$12:$I$62</definedName>
    <definedName name="_S005132">'Schedule 7'!$B$12:$I$36</definedName>
    <definedName name="_S005195">'Schedule 8'!$B$11:$J$43</definedName>
    <definedName name="_S005377">'Schedule 9'!$B$11:$N$33</definedName>
    <definedName name="_S005540">'Schedule 10'!$B$11:$I$32</definedName>
    <definedName name="_S005599">'Schedule 11'!$B$12:$G$55</definedName>
    <definedName name="_S005691">'Schedule 12'!$B$12:$I$65</definedName>
    <definedName name="_S006030">'Schedule 13'!$B$12:$I$45</definedName>
    <definedName name="_S006116">'Schedule 13A'!$B$12:$J$64</definedName>
    <definedName name="_S006417">'Schedule 14'!$B$12:$J$52</definedName>
    <definedName name="_S006541">'Schedule 15'!$B$12:$I$65</definedName>
    <definedName name="_S006730">'Schedule 16'!$B$12:$H$42</definedName>
    <definedName name="_S006747">'Schedule 17'!$B$12:$N$49</definedName>
    <definedName name="_S006798">Reclassifications!$B$12:$I$164</definedName>
    <definedName name="_S007301">Adjustments!$B$12:$I$165</definedName>
    <definedName name="_S007804">'Form 7-1 1 of 2'!$E$11:$I$12</definedName>
    <definedName name="_S007808">'Form 7-1 1 of 2'!$B$14:$I$38</definedName>
    <definedName name="_S007949">'Form 7-1 1 of 2'!$B$40:$I$46</definedName>
    <definedName name="_S007967">'Form 7-1 1 of 2'!$B$48:$I$54</definedName>
    <definedName name="_S008000">'Form 7-1 1 of 2'!$B$56:$I$66</definedName>
    <definedName name="_S008082">'Form 7-1 2 of 2'!$B$13:$L$50</definedName>
    <definedName name="_S008311">'Form 15-2'!$B$12:$L$14</definedName>
    <definedName name="_S008316">'Form 15-2'!$B$15:$L$37</definedName>
    <definedName name="_S008346">'Form 15-2'!$B$39:$L$70</definedName>
    <definedName name="_S008375">'Form 15-2'!$B$71:$L$84</definedName>
    <definedName name="_S008432">'Form 15-2'!$B$86:$L$115</definedName>
    <definedName name="_S008487">'Form 15-3'!$B$12:$L$37</definedName>
    <definedName name="_S008515">'Form 15-3'!$B$38:$L$69</definedName>
    <definedName name="_S008544">'Form 15-3'!$B$70:$L$83</definedName>
    <definedName name="_S008601">'Form 15-3'!$B$85:$L$115</definedName>
    <definedName name="_S008656">'Form 15-4'!$B$12:$L$37</definedName>
    <definedName name="_S008684">'Form 15-4'!$B$38:$L$69</definedName>
    <definedName name="_S008713">'Form 15-4'!$B$70:$L$83</definedName>
    <definedName name="_S008770">'Form 15-4'!$B$85:$L$115</definedName>
    <definedName name="_S008825">'Form 15-5'!$B$12:$L$37</definedName>
    <definedName name="_S008853">'Form 15-5'!$B$38:$L$69</definedName>
    <definedName name="_S008882">'Form 15-5'!$B$70:$L$83</definedName>
    <definedName name="_S008939">'Form 15-5'!$B$85:$L$115</definedName>
    <definedName name="_S008994">'Form 15-6'!$B$12:$L$37</definedName>
    <definedName name="_S009022">'Form 15-6'!$B$38:$L$69</definedName>
    <definedName name="_S009051">'Form 15-6'!$B$70:$L$83</definedName>
    <definedName name="_S009108">'Form 15-6'!$B$85:$L$115</definedName>
    <definedName name="_S009163">'Form 15-7'!$B$12:$L$37</definedName>
    <definedName name="_S009191">'Form 15-7'!$B$38:$L$69</definedName>
    <definedName name="_S009220">'Form 15-7'!$B$70:$L$83</definedName>
    <definedName name="_S009277">'Form 15-7'!$B$85:$L$115</definedName>
    <definedName name="_S009332">'Form 15-8'!$B$12:$L$37</definedName>
    <definedName name="_S009360">'Form 15-8'!$B$38:$L$69</definedName>
    <definedName name="_S009389">'Form 15-8'!$B$70:$L$83</definedName>
    <definedName name="_S009448">'Form 15-8'!$B$85:$L$115</definedName>
    <definedName name="_S009503">'Form 15-9'!$B$12:$L$37</definedName>
    <definedName name="_S009531">'Form 15-9'!$B$38:$L$69</definedName>
    <definedName name="_S009560">'Form 15-9'!$B$70:$L$83</definedName>
    <definedName name="_S009617">'Form 15-9'!$B$85:$L$115</definedName>
    <definedName name="_S009672">'Form 15-10'!$B$12:$L$37</definedName>
    <definedName name="_S009700">'Form 15-10'!$B$38:$L$69</definedName>
    <definedName name="_S009729">'Form 15-10'!$B$70:$L$83</definedName>
    <definedName name="_S009786">'Form 15-10'!$B$85:$L$115</definedName>
    <definedName name="_S009841">'Form 17-2'!$B$10:$J$11</definedName>
    <definedName name="_S009845">'Form 17-2'!$B$12:$I$55</definedName>
    <definedName name="_S010014">'Form 17-2'!$B$57:$I$62</definedName>
    <definedName name="_S010020">'Form 17-2'!$B$64:$I$94</definedName>
    <definedName name="_S010155">'Form 17-3'!$B$10:$J$11</definedName>
    <definedName name="_S010159">'Form 17-3'!$B$12:$I$55</definedName>
    <definedName name="_S010328">'Form 17-3'!$B$57:$I$62</definedName>
    <definedName name="_S010334">'Form 17-3'!$B$64:$I$94</definedName>
    <definedName name="_S010470">'Form 18-2'!$B$11:$J$49</definedName>
    <definedName name="_S010553">'Form 18-3'!$B$11:$J$49</definedName>
    <definedName name="_S010636">'Schedule 11-2'!$B$12:$G$55</definedName>
    <definedName name="_S010728">'Schedule 11-3'!$B$12:$G$55</definedName>
    <definedName name="_S010820">'Schedule 12-2'!$B$12:$I$65</definedName>
    <definedName name="_S011157">'Schedule 12-3'!$B$12:$I$65</definedName>
    <definedName name="_S011813">'DOM Adjustments'!$B$12:$G$102</definedName>
    <definedName name="_S013122">'Form 1'!$K$2:$L$7</definedName>
    <definedName name="_S013126">'Form 4'!$E$58:$K$60</definedName>
    <definedName name="_S013444">'Schedule 15'!$K$12:$M$65</definedName>
    <definedName name="_S013533">'Schedule 6'!$K$12:$N$62</definedName>
    <definedName name="Accounting_Basis_Question">Options!$B$31:$B$33</definedName>
    <definedName name="Compensation_Paid_Question">Options!$F$3:$F$4</definedName>
    <definedName name="Facility_Address">'Form 1'!$E$12</definedName>
    <definedName name="Facility_Classification_Question">Options!$B$25:$B$29</definedName>
    <definedName name="Facility_DBA">'Form 1'!$E$11</definedName>
    <definedName name="Facility_FYB">'Form 1'!$F$17</definedName>
    <definedName name="Facility_FYE">'Form 1'!$I$17</definedName>
    <definedName name="Facility_is_Question">Options!$B$12:$B$13</definedName>
    <definedName name="Facility_Name">'Form 1'!$E$10</definedName>
    <definedName name="Facility_Use_Question">Options!$B$22:$B$23</definedName>
    <definedName name="FORM_6_RANGE">'Form 6'!$B$14:$H$167</definedName>
    <definedName name="HB_Question">Options!$B$18:$B$19</definedName>
    <definedName name="Interest_Goods_Question">Options!$F$19:$F$20</definedName>
    <definedName name="Interest_Question">Options!$F$16:$F$17</definedName>
    <definedName name="LastRangeID">‡‡MappingConfig‡‡!$B$5</definedName>
    <definedName name="NH_Chain_Question">Options!$B$15:$B$16</definedName>
    <definedName name="Owner_Responsibility_Question">Options!$F$10:$F$14</definedName>
    <definedName name="Patient_Care_Function_Question">Options!$F$6:$F$8</definedName>
    <definedName name="Percentage_of_Occupancy">'Form 4'!$I$32</definedName>
    <definedName name="_xlnm.Print_Area" localSheetId="63">Adjustments!$B$1:$H$165</definedName>
    <definedName name="_xlnm.Print_Area" localSheetId="3">'Form 1'!$B$1:$K$78</definedName>
    <definedName name="_xlnm.Print_Area" localSheetId="16">'Form 10'!$B$1:$I$52</definedName>
    <definedName name="_xlnm.Print_Area" localSheetId="17">'Form 11'!$B$1:$I$103</definedName>
    <definedName name="_xlnm.Print_Area" localSheetId="18">'Form 12'!$B$1:$H$75</definedName>
    <definedName name="_xlnm.Print_Area" localSheetId="19">'Form 13'!$B$1:$I$111</definedName>
    <definedName name="_xlnm.Print_Area" localSheetId="20">'Form 14'!$B$1:$H$113</definedName>
    <definedName name="_xlnm.Print_Area" localSheetId="21">'Form 15'!$B$1:$K$120</definedName>
    <definedName name="_xlnm.Print_Area" localSheetId="30">'Form 15-10'!$B$1:$K$115</definedName>
    <definedName name="_xlnm.Print_Area" localSheetId="22">'Form 15-2'!$B$1:$K$116</definedName>
    <definedName name="_xlnm.Print_Area" localSheetId="23">'Form 15-3'!$B$1:$K$115</definedName>
    <definedName name="_xlnm.Print_Area" localSheetId="24">'Form 15-4'!$B$1:$K$115</definedName>
    <definedName name="_xlnm.Print_Area" localSheetId="25">'Form 15-5'!$B$1:$K$115</definedName>
    <definedName name="_xlnm.Print_Area" localSheetId="26">'Form 15-6'!$B$1:$K$115</definedName>
    <definedName name="_xlnm.Print_Area" localSheetId="27">'Form 15-7'!$B$1:$K$115</definedName>
    <definedName name="_xlnm.Print_Area" localSheetId="28">'Form 15-8'!$B$1:$K$115</definedName>
    <definedName name="_xlnm.Print_Area" localSheetId="29">'Form 15-9'!$B$1:$K$115</definedName>
    <definedName name="_xlnm.Print_Area" localSheetId="32">'Form 17'!$B$1:$I$96</definedName>
    <definedName name="_xlnm.Print_Area" localSheetId="33">'Form 17-2'!$B$1:$I$96</definedName>
    <definedName name="_xlnm.Print_Area" localSheetId="34">'Form 17-3'!$B$1:$I$94</definedName>
    <definedName name="_xlnm.Print_Area" localSheetId="38">'Form 19'!$B$1:$H$44</definedName>
    <definedName name="_xlnm.Print_Area" localSheetId="4">'Form 2'!$B$1:$J$40</definedName>
    <definedName name="_xlnm.Print_Area" localSheetId="5">'Form 3'!$B$1:$J$49</definedName>
    <definedName name="_xlnm.Print_Area" localSheetId="6">'Form 4'!$B$1:$J$61</definedName>
    <definedName name="_xlnm.Print_Area" localSheetId="8">'Form 6'!$B$1:$H$167</definedName>
    <definedName name="_xlnm.Print_Area" localSheetId="9">'Form 7 1 of 2'!$B$1:$H$72</definedName>
    <definedName name="_xlnm.Print_Area" localSheetId="10">'Form 7 2 of 2'!$B$1:$K$50</definedName>
    <definedName name="_xlnm.Print_Area" localSheetId="11">'Form 7-1 1 of 2'!$B$1:$H$71</definedName>
    <definedName name="_xlnm.Print_Area" localSheetId="12">'Form 7-1 2 of 2'!$B$1:$K$50</definedName>
    <definedName name="_xlnm.Print_Area" localSheetId="13">'Form 8-1'!$B$1:$I$58</definedName>
    <definedName name="_xlnm.Print_Area" localSheetId="14">'Form 8-2'!$B$1:$I$58</definedName>
    <definedName name="_xlnm.Print_Area" localSheetId="15">'Form 9'!$B$1:$N$35</definedName>
    <definedName name="_xlnm.Print_Area" localSheetId="62">Reclassifications!$B$1:$H$164</definedName>
    <definedName name="_xlnm.Print_Area" localSheetId="39">'Schedule 1'!$B$1:$I$55</definedName>
    <definedName name="_xlnm.Print_Area" localSheetId="48">'Schedule 10'!$B$1:$H$32</definedName>
    <definedName name="_xlnm.Print_Area" localSheetId="49">'Schedule 11'!$B$1:$F$55</definedName>
    <definedName name="_xlnm.Print_Area" localSheetId="50">'Schedule 11-2'!$A$1:$H$57</definedName>
    <definedName name="_xlnm.Print_Area" localSheetId="51">'Schedule 11-3'!$B$1:$F$55</definedName>
    <definedName name="_xlnm.Print_Area" localSheetId="52">'Schedule 12'!$B$1:$H$65</definedName>
    <definedName name="_xlnm.Print_Area" localSheetId="53">'Schedule 12-2'!$A$1:$J$67</definedName>
    <definedName name="_xlnm.Print_Area" localSheetId="54">'Schedule 12-3'!$A$1:$J$67</definedName>
    <definedName name="_xlnm.Print_Area" localSheetId="55">'Schedule 13'!$B$1:$H$53</definedName>
    <definedName name="_xlnm.Print_Area" localSheetId="56">'Schedule 13A'!$B$1:$I$65</definedName>
    <definedName name="_xlnm.Print_Area" localSheetId="57">'Schedule 14'!$B$1:$I$55</definedName>
    <definedName name="_xlnm.Print_Area" localSheetId="58">'Schedule 15'!$B$1:$O$67</definedName>
    <definedName name="_xlnm.Print_Area" localSheetId="59">'Schedule 16'!$B$1:$G$44</definedName>
    <definedName name="_xlnm.Print_Area" localSheetId="60">'Schedule 17'!$B$1:$M$50</definedName>
    <definedName name="_xlnm.Print_Area" localSheetId="40">'Schedule 2'!$B$1:$H$41</definedName>
    <definedName name="_xlnm.Print_Area" localSheetId="41">'Schedule 3'!$B$1:$H$40</definedName>
    <definedName name="_xlnm.Print_Area" localSheetId="42">'Schedule 4'!$B$1:$H$41</definedName>
    <definedName name="_xlnm.Print_Area" localSheetId="43">'Schedule 5'!$B$1:$I$97</definedName>
    <definedName name="_xlnm.Print_Area" localSheetId="44">'Schedule 6'!$B$1:$L$65</definedName>
    <definedName name="_xlnm.Print_Area" localSheetId="45">'Schedule 7'!$B$1:$H$38</definedName>
    <definedName name="_xlnm.Print_Area" localSheetId="46">'Schedule 8'!$B$1:$I$45</definedName>
    <definedName name="_xlnm.Print_Area" localSheetId="47">'Schedule 9'!$B$1:$M$33</definedName>
    <definedName name="_xlnm.Print_Area">'Form 1'!$B$5:$K$76</definedName>
    <definedName name="_xlnm.Print_Titles" localSheetId="63">Adjustments!$1:$13</definedName>
    <definedName name="_xlnm.Print_Titles" localSheetId="64">'DOM Adjustments'!$1:$13</definedName>
    <definedName name="_xlnm.Print_Titles" localSheetId="17">'Form 11'!$1:$13</definedName>
    <definedName name="_xlnm.Print_Titles" localSheetId="18">'Form 12'!$1:$10</definedName>
    <definedName name="_xlnm.Print_Titles" localSheetId="19">'Form 13'!$1:$10</definedName>
    <definedName name="_xlnm.Print_Titles" localSheetId="20">'Form 14'!$1:$10</definedName>
    <definedName name="_xlnm.Print_Titles" localSheetId="21">'Form 15'!$1:$10</definedName>
    <definedName name="_xlnm.Print_Titles" localSheetId="30">'Form 15-10'!$1:$10</definedName>
    <definedName name="_xlnm.Print_Titles" localSheetId="22">'Form 15-2'!$1:$10</definedName>
    <definedName name="_xlnm.Print_Titles" localSheetId="23">'Form 15-3'!$1:$10</definedName>
    <definedName name="_xlnm.Print_Titles" localSheetId="24">'Form 15-4'!$1:$10</definedName>
    <definedName name="_xlnm.Print_Titles" localSheetId="25">'Form 15-5'!$1:$10</definedName>
    <definedName name="_xlnm.Print_Titles" localSheetId="26">'Form 15-6'!$1:$10</definedName>
    <definedName name="_xlnm.Print_Titles" localSheetId="27">'Form 15-7'!$1:$10</definedName>
    <definedName name="_xlnm.Print_Titles" localSheetId="28">'Form 15-8'!$1:$10</definedName>
    <definedName name="_xlnm.Print_Titles" localSheetId="29">'Form 15-9'!$1:$10</definedName>
    <definedName name="_xlnm.Print_Titles" localSheetId="32">'Form 17'!$5:$11</definedName>
    <definedName name="_xlnm.Print_Titles" localSheetId="33">'Form 17-2'!$5:$11</definedName>
    <definedName name="_xlnm.Print_Titles" localSheetId="34">'Form 17-3'!$1:$11</definedName>
    <definedName name="_xlnm.Print_Titles" localSheetId="8">'Form 6'!$1:$13</definedName>
    <definedName name="_xlnm.Print_Titles" localSheetId="62">Reclassifications!$1:$13</definedName>
    <definedName name="_xlnm.Print_Titles" localSheetId="52">'Schedule 12'!$5:$14</definedName>
    <definedName name="_xlnm.Print_Titles" localSheetId="53">'Schedule 12-2'!$5:$11</definedName>
    <definedName name="_xlnm.Print_Titles" localSheetId="54">'Schedule 12-3'!$5:$11</definedName>
    <definedName name="_xlnm.Print_Titles" localSheetId="43">'Schedule 5'!$1:$14</definedName>
    <definedName name="Provider_Number">'Form 1'!$J$10</definedName>
    <definedName name="Related_Org_Question">Options!$D$3:$D$4</definedName>
    <definedName name="TemplateKey">‡‡MappingConfig‡‡!$B$2</definedName>
    <definedName name="Type_of_Control_Question">Options!$B$2:$B$10</definedName>
    <definedName name="Version_Name">‡‡MappingConfig‡‡!$B$3</definedName>
    <definedName name="Version_Stamp">‡‡MappingConfig‡‡!$B$4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2" i="3" l="1"/>
  <c r="S41" i="3"/>
  <c r="J43" i="3"/>
  <c r="G15" i="4" l="1"/>
  <c r="L15" i="4" s="1"/>
  <c r="G14" i="4"/>
  <c r="L14" i="4" s="1"/>
  <c r="G13" i="4"/>
  <c r="N17" i="4" l="1"/>
  <c r="L13" i="4"/>
  <c r="J12" i="4"/>
  <c r="M16" i="25" l="1"/>
  <c r="L30" i="35"/>
  <c r="L29" i="35"/>
  <c r="L28" i="35"/>
  <c r="L27" i="35"/>
  <c r="L26" i="35"/>
  <c r="L25" i="35"/>
  <c r="L24" i="35"/>
  <c r="L23" i="35"/>
  <c r="L22" i="35"/>
  <c r="L21" i="35"/>
  <c r="L20" i="35"/>
  <c r="L19" i="35"/>
  <c r="L18" i="35"/>
  <c r="L17" i="35"/>
  <c r="L16" i="35"/>
  <c r="K17" i="1"/>
  <c r="J16" i="4"/>
  <c r="J15" i="4"/>
  <c r="J14" i="4"/>
  <c r="J13" i="4"/>
  <c r="K56" i="35"/>
  <c r="K55" i="35"/>
  <c r="L47" i="35"/>
  <c r="L46" i="35"/>
  <c r="L45" i="35"/>
  <c r="L44" i="35"/>
  <c r="L43" i="35"/>
  <c r="L42" i="35"/>
  <c r="L41" i="35"/>
  <c r="L40" i="35"/>
  <c r="L39" i="35"/>
  <c r="L38" i="35"/>
  <c r="L37" i="35"/>
  <c r="L36" i="35"/>
  <c r="L35" i="35"/>
  <c r="L34" i="35"/>
  <c r="L33" i="35"/>
  <c r="L32" i="35"/>
  <c r="L31" i="35"/>
  <c r="H56" i="35"/>
  <c r="G53" i="25" s="1"/>
  <c r="H55" i="35"/>
  <c r="G52" i="25" s="1"/>
  <c r="H54" i="35"/>
  <c r="K54" i="35" s="1"/>
  <c r="H53" i="35"/>
  <c r="K53" i="35" s="1"/>
  <c r="H52" i="35"/>
  <c r="K52" i="35" s="1"/>
  <c r="H51" i="35"/>
  <c r="K51" i="35" s="1"/>
  <c r="O17" i="4" l="1"/>
  <c r="P17" i="4"/>
  <c r="G49" i="25"/>
  <c r="G50" i="25"/>
  <c r="G51" i="25"/>
  <c r="B53" i="25"/>
  <c r="B52" i="25"/>
  <c r="B51" i="25"/>
  <c r="B50" i="25"/>
  <c r="B49" i="25"/>
  <c r="B48" i="25"/>
  <c r="E41" i="36" l="1"/>
  <c r="E40" i="36"/>
  <c r="E39" i="36"/>
  <c r="E38" i="36"/>
  <c r="E37" i="36"/>
  <c r="E36" i="36"/>
  <c r="E35" i="36"/>
  <c r="E34" i="36"/>
  <c r="B41" i="36"/>
  <c r="B40" i="36"/>
  <c r="B39" i="36"/>
  <c r="B38" i="36"/>
  <c r="B37" i="36"/>
  <c r="B36" i="36"/>
  <c r="B35" i="36"/>
  <c r="B34" i="36"/>
  <c r="M50" i="52" l="1"/>
  <c r="M24" i="52"/>
  <c r="M50" i="9"/>
  <c r="M24" i="9"/>
  <c r="M2" i="9" l="1"/>
  <c r="M2" i="52"/>
  <c r="D10" i="81" l="1"/>
  <c r="I41" i="11"/>
  <c r="H64" i="79" l="1"/>
  <c r="H63" i="79"/>
  <c r="H62" i="79"/>
  <c r="H61" i="79"/>
  <c r="H60" i="79"/>
  <c r="H59" i="79"/>
  <c r="H58" i="79"/>
  <c r="H57" i="79"/>
  <c r="H56" i="79"/>
  <c r="H55" i="79"/>
  <c r="H54" i="79"/>
  <c r="H53" i="79"/>
  <c r="H52" i="79"/>
  <c r="H51" i="79"/>
  <c r="H50" i="79"/>
  <c r="H49" i="79"/>
  <c r="H48" i="79"/>
  <c r="H47" i="79"/>
  <c r="H46" i="79"/>
  <c r="H45" i="79"/>
  <c r="H44" i="79"/>
  <c r="H43" i="79"/>
  <c r="H42" i="79"/>
  <c r="H41" i="79"/>
  <c r="H40" i="79"/>
  <c r="H39" i="79"/>
  <c r="H38" i="79"/>
  <c r="H37" i="79"/>
  <c r="H36" i="79"/>
  <c r="H35" i="79"/>
  <c r="H34" i="79"/>
  <c r="H33" i="79"/>
  <c r="H32" i="79"/>
  <c r="H31" i="79"/>
  <c r="H30" i="79"/>
  <c r="H29" i="79"/>
  <c r="H28" i="79"/>
  <c r="H27" i="79"/>
  <c r="H26" i="79"/>
  <c r="H25" i="79"/>
  <c r="H24" i="79"/>
  <c r="H23" i="79"/>
  <c r="H22" i="79"/>
  <c r="H21" i="79"/>
  <c r="H20" i="79"/>
  <c r="H19" i="79"/>
  <c r="H18" i="79"/>
  <c r="H17" i="79"/>
  <c r="H16" i="79"/>
  <c r="H15" i="79"/>
  <c r="H64" i="78"/>
  <c r="H63" i="78"/>
  <c r="H62" i="78"/>
  <c r="H61" i="78"/>
  <c r="H60" i="78"/>
  <c r="H59" i="78"/>
  <c r="H58" i="78"/>
  <c r="H57" i="78"/>
  <c r="H56" i="78"/>
  <c r="H55" i="78"/>
  <c r="H54" i="78"/>
  <c r="H53" i="78"/>
  <c r="H52" i="78"/>
  <c r="H51" i="78"/>
  <c r="H50" i="78"/>
  <c r="H49" i="78"/>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65" i="31" l="1"/>
  <c r="G48" i="34"/>
  <c r="F48" i="34"/>
  <c r="E48" i="34"/>
  <c r="D48" i="34"/>
  <c r="C48" i="34"/>
  <c r="I40" i="34"/>
  <c r="K154" i="6" l="1"/>
  <c r="K153" i="6"/>
  <c r="K152" i="6"/>
  <c r="K151" i="6"/>
  <c r="K150" i="6"/>
  <c r="K149" i="6"/>
  <c r="K148" i="6"/>
  <c r="K147" i="6"/>
  <c r="K146" i="6"/>
  <c r="K145" i="6"/>
  <c r="K144" i="6"/>
  <c r="K143" i="6"/>
  <c r="K142" i="6"/>
  <c r="K141" i="6"/>
  <c r="K140" i="6"/>
  <c r="K139" i="6"/>
  <c r="K138" i="6"/>
  <c r="K128" i="6"/>
  <c r="K79" i="6"/>
  <c r="K55" i="6"/>
  <c r="K37" i="6"/>
  <c r="Q60" i="4" l="1"/>
  <c r="Q42" i="4"/>
  <c r="F60" i="39"/>
  <c r="F59" i="39"/>
  <c r="F57" i="39"/>
  <c r="F56" i="39"/>
  <c r="F52" i="39"/>
  <c r="F14" i="39"/>
  <c r="N93" i="71" l="1"/>
  <c r="N87" i="71"/>
  <c r="N75" i="71"/>
  <c r="N67" i="71"/>
  <c r="N60" i="71"/>
  <c r="N57" i="71"/>
  <c r="N55" i="71"/>
  <c r="N53" i="71"/>
  <c r="N52" i="71"/>
  <c r="N48" i="71"/>
  <c r="N41" i="71"/>
  <c r="N35" i="71"/>
  <c r="N23" i="71"/>
  <c r="N22" i="71"/>
  <c r="N21" i="71"/>
  <c r="N20" i="71"/>
  <c r="N19" i="71"/>
  <c r="N18" i="71"/>
  <c r="N17" i="71"/>
  <c r="N16" i="71"/>
  <c r="N93" i="70"/>
  <c r="N87" i="70"/>
  <c r="N75" i="70"/>
  <c r="N67" i="70"/>
  <c r="N60" i="70"/>
  <c r="N57" i="70"/>
  <c r="N55" i="70"/>
  <c r="N53" i="70"/>
  <c r="N52" i="70"/>
  <c r="N48" i="70"/>
  <c r="N41" i="70"/>
  <c r="N35" i="70"/>
  <c r="N23" i="70"/>
  <c r="N22" i="70"/>
  <c r="N21" i="70"/>
  <c r="N20" i="70"/>
  <c r="N19" i="70"/>
  <c r="N18" i="70"/>
  <c r="N17" i="70"/>
  <c r="N16" i="70"/>
  <c r="N93" i="69"/>
  <c r="N87" i="69"/>
  <c r="N75" i="69"/>
  <c r="N67" i="69"/>
  <c r="N60" i="69"/>
  <c r="N57" i="69"/>
  <c r="N55" i="69"/>
  <c r="N53" i="69"/>
  <c r="N52" i="69"/>
  <c r="N48" i="69"/>
  <c r="N41" i="69"/>
  <c r="N35" i="69"/>
  <c r="N23" i="69"/>
  <c r="N22" i="69"/>
  <c r="N21" i="69"/>
  <c r="N20" i="69"/>
  <c r="N19" i="69"/>
  <c r="N18" i="69"/>
  <c r="N17" i="69"/>
  <c r="N16" i="69"/>
  <c r="N93" i="68"/>
  <c r="N87" i="68"/>
  <c r="N75" i="68"/>
  <c r="N67" i="68"/>
  <c r="N60" i="68"/>
  <c r="N57" i="68"/>
  <c r="N55" i="68"/>
  <c r="N53" i="68"/>
  <c r="N52" i="68"/>
  <c r="N48" i="68"/>
  <c r="N41" i="68"/>
  <c r="N35" i="68"/>
  <c r="N23" i="68"/>
  <c r="N22" i="68"/>
  <c r="N21" i="68"/>
  <c r="N20" i="68"/>
  <c r="N19" i="68"/>
  <c r="N18" i="68"/>
  <c r="N17" i="68"/>
  <c r="N16" i="68"/>
  <c r="N93" i="67"/>
  <c r="N87" i="67"/>
  <c r="N75" i="67"/>
  <c r="N67" i="67"/>
  <c r="N60" i="67"/>
  <c r="N57" i="67"/>
  <c r="N55" i="67"/>
  <c r="N53" i="67"/>
  <c r="N52" i="67"/>
  <c r="N48" i="67"/>
  <c r="N41" i="67"/>
  <c r="N35" i="67"/>
  <c r="N23" i="67"/>
  <c r="N22" i="67"/>
  <c r="N21" i="67"/>
  <c r="N20" i="67"/>
  <c r="N19" i="67"/>
  <c r="N18" i="67"/>
  <c r="N17" i="67"/>
  <c r="N16" i="67"/>
  <c r="N93" i="66"/>
  <c r="N87" i="66"/>
  <c r="N75" i="66"/>
  <c r="N67" i="66"/>
  <c r="N60" i="66"/>
  <c r="N57" i="66"/>
  <c r="N55" i="66"/>
  <c r="N53" i="66"/>
  <c r="N52" i="66"/>
  <c r="N48" i="66"/>
  <c r="N41" i="66"/>
  <c r="N35" i="66"/>
  <c r="N23" i="66"/>
  <c r="N22" i="66"/>
  <c r="N21" i="66"/>
  <c r="N20" i="66"/>
  <c r="N19" i="66"/>
  <c r="N18" i="66"/>
  <c r="N17" i="66"/>
  <c r="N16" i="66"/>
  <c r="N93" i="65"/>
  <c r="N87" i="65"/>
  <c r="N75" i="65"/>
  <c r="N67" i="65"/>
  <c r="N60" i="65"/>
  <c r="N57" i="65"/>
  <c r="N55" i="65"/>
  <c r="N53" i="65"/>
  <c r="N52" i="65"/>
  <c r="N48" i="65"/>
  <c r="N41" i="65"/>
  <c r="N35" i="65"/>
  <c r="N23" i="65"/>
  <c r="N22" i="65"/>
  <c r="N21" i="65"/>
  <c r="N20" i="65"/>
  <c r="N19" i="65"/>
  <c r="N18" i="65"/>
  <c r="N17" i="65"/>
  <c r="N16" i="65"/>
  <c r="N2" i="68" l="1"/>
  <c r="N2" i="67"/>
  <c r="N2" i="65"/>
  <c r="N2" i="71"/>
  <c r="N2" i="70"/>
  <c r="N2" i="66"/>
  <c r="N2" i="69"/>
  <c r="N93" i="64"/>
  <c r="N87" i="64"/>
  <c r="N75" i="64"/>
  <c r="N67" i="64"/>
  <c r="N60" i="64"/>
  <c r="N57" i="64"/>
  <c r="N55" i="64"/>
  <c r="N53" i="64"/>
  <c r="N52" i="64"/>
  <c r="N48" i="64"/>
  <c r="N41" i="64"/>
  <c r="N35" i="64"/>
  <c r="N23" i="64"/>
  <c r="N22" i="64"/>
  <c r="N21" i="64"/>
  <c r="N20" i="64"/>
  <c r="N19" i="64"/>
  <c r="N18" i="64"/>
  <c r="N17" i="64"/>
  <c r="N16" i="64"/>
  <c r="N61" i="63"/>
  <c r="N65" i="16"/>
  <c r="N62" i="16"/>
  <c r="N2" i="64" l="1"/>
  <c r="N94" i="63"/>
  <c r="N88" i="63"/>
  <c r="N76" i="63"/>
  <c r="N68" i="63"/>
  <c r="N58" i="63"/>
  <c r="N56" i="63"/>
  <c r="N54" i="63"/>
  <c r="N53" i="63"/>
  <c r="N49" i="63"/>
  <c r="N42" i="63"/>
  <c r="N36" i="63"/>
  <c r="N24" i="63"/>
  <c r="N23" i="63"/>
  <c r="N22" i="63"/>
  <c r="N21" i="63"/>
  <c r="N20" i="63"/>
  <c r="N19" i="63"/>
  <c r="N18" i="63"/>
  <c r="N17" i="63"/>
  <c r="N24" i="16"/>
  <c r="N23" i="16"/>
  <c r="N22" i="16"/>
  <c r="N21" i="16"/>
  <c r="N20" i="16"/>
  <c r="N19" i="16"/>
  <c r="N17" i="16"/>
  <c r="N18" i="16"/>
  <c r="N98" i="16"/>
  <c r="N92" i="16"/>
  <c r="N80" i="16"/>
  <c r="N72" i="16"/>
  <c r="N59" i="16"/>
  <c r="N56" i="16"/>
  <c r="N55" i="16"/>
  <c r="N50" i="16"/>
  <c r="N42" i="16"/>
  <c r="N36" i="16"/>
  <c r="N2" i="16" l="1"/>
  <c r="N2" i="63"/>
  <c r="G44" i="34"/>
  <c r="H24" i="34" s="1"/>
  <c r="H25" i="34" s="1"/>
  <c r="H44" i="34"/>
  <c r="H27" i="34" s="1"/>
  <c r="G52" i="34"/>
  <c r="H34" i="34" s="1"/>
  <c r="F27" i="39" l="1"/>
  <c r="M42" i="3" l="1"/>
  <c r="M41" i="3"/>
  <c r="M40" i="3"/>
  <c r="P48" i="37" l="1"/>
  <c r="P46" i="37"/>
  <c r="P45" i="37"/>
  <c r="P40" i="37"/>
  <c r="P39" i="37"/>
  <c r="P38" i="37"/>
  <c r="P29" i="37"/>
  <c r="P28" i="37"/>
  <c r="P21" i="37"/>
  <c r="P20" i="37"/>
  <c r="P19" i="37"/>
  <c r="P18" i="37"/>
  <c r="P17" i="37"/>
  <c r="P16" i="37"/>
  <c r="J29" i="36"/>
  <c r="J28" i="36"/>
  <c r="J27" i="36"/>
  <c r="J26" i="36"/>
  <c r="J25" i="36"/>
  <c r="J24" i="36"/>
  <c r="J23" i="36"/>
  <c r="J22" i="36"/>
  <c r="J18" i="36"/>
  <c r="J16" i="36"/>
  <c r="L51" i="34"/>
  <c r="L50" i="34"/>
  <c r="L43" i="34"/>
  <c r="L42" i="34"/>
  <c r="L34" i="34"/>
  <c r="L33" i="34"/>
  <c r="L32" i="34"/>
  <c r="L31" i="34"/>
  <c r="L30" i="34"/>
  <c r="L29" i="34"/>
  <c r="L28" i="34"/>
  <c r="L27" i="34"/>
  <c r="L26" i="34"/>
  <c r="L25" i="34"/>
  <c r="L23" i="34"/>
  <c r="L22" i="34"/>
  <c r="L21" i="34"/>
  <c r="L17" i="34"/>
  <c r="L63" i="33"/>
  <c r="L62"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K41" i="32"/>
  <c r="K40" i="32"/>
  <c r="K39" i="32"/>
  <c r="K36" i="32"/>
  <c r="K32" i="32"/>
  <c r="K31" i="32"/>
  <c r="K30" i="32"/>
  <c r="K29" i="32"/>
  <c r="K28" i="32"/>
  <c r="K27" i="32"/>
  <c r="K26" i="32"/>
  <c r="K25" i="32"/>
  <c r="K20" i="32"/>
  <c r="K16" i="32"/>
  <c r="K15" i="79"/>
  <c r="K2" i="79" s="1"/>
  <c r="K15" i="78"/>
  <c r="K2" i="78" s="1"/>
  <c r="K15" i="31"/>
  <c r="K2" i="31" s="1"/>
  <c r="F43" i="39" s="1"/>
  <c r="I15" i="77"/>
  <c r="I2" i="77" s="1"/>
  <c r="I15" i="76"/>
  <c r="I2" i="76" s="1"/>
  <c r="I15" i="30"/>
  <c r="I2" i="30" s="1"/>
  <c r="F42" i="39" s="1"/>
  <c r="K14" i="29"/>
  <c r="K2" i="29" s="1"/>
  <c r="F41" i="39" s="1"/>
  <c r="P33" i="53"/>
  <c r="P32" i="53"/>
  <c r="P31" i="53"/>
  <c r="P30" i="53"/>
  <c r="P29" i="53"/>
  <c r="P28" i="53"/>
  <c r="P27" i="53"/>
  <c r="P26" i="53"/>
  <c r="P25" i="53"/>
  <c r="P24" i="53"/>
  <c r="P23" i="53"/>
  <c r="P22" i="53"/>
  <c r="P21" i="53"/>
  <c r="P20" i="53"/>
  <c r="P19" i="53"/>
  <c r="P18" i="53"/>
  <c r="P17" i="53"/>
  <c r="P16" i="53"/>
  <c r="P15" i="53"/>
  <c r="P14" i="53"/>
  <c r="L14" i="27"/>
  <c r="L2" i="27" s="1"/>
  <c r="F39" i="39" s="1"/>
  <c r="K17" i="26"/>
  <c r="K2" i="26" s="1"/>
  <c r="F38" i="39" s="1"/>
  <c r="L15" i="24"/>
  <c r="L2" i="24" s="1"/>
  <c r="F36" i="39" s="1"/>
  <c r="K18" i="23"/>
  <c r="K17" i="23"/>
  <c r="K16" i="23"/>
  <c r="K17" i="22"/>
  <c r="K16" i="22"/>
  <c r="K15" i="22"/>
  <c r="K18" i="21"/>
  <c r="K17" i="21"/>
  <c r="K16" i="21"/>
  <c r="L14" i="20"/>
  <c r="L2" i="20" s="1"/>
  <c r="F32" i="39" s="1"/>
  <c r="K2" i="21" l="1"/>
  <c r="F33" i="39" s="1"/>
  <c r="K2" i="22"/>
  <c r="F34" i="39" s="1"/>
  <c r="K2" i="23"/>
  <c r="F35" i="39" s="1"/>
  <c r="J2" i="36"/>
  <c r="F48" i="39" s="1"/>
  <c r="L2" i="34"/>
  <c r="P5" i="53"/>
  <c r="F40" i="39" s="1"/>
  <c r="L2" i="33"/>
  <c r="F45" i="39" s="1"/>
  <c r="P2" i="37"/>
  <c r="F49" i="39" s="1"/>
  <c r="K2" i="32"/>
  <c r="F44" i="39" s="1"/>
  <c r="I16" i="3"/>
  <c r="F46" i="39" l="1"/>
  <c r="B2" i="50" l="1"/>
  <c r="B1" i="50"/>
  <c r="F102" i="81"/>
  <c r="D9" i="81"/>
  <c r="D8" i="81"/>
  <c r="H165" i="55"/>
  <c r="G165" i="55"/>
  <c r="H10" i="55"/>
  <c r="F10" i="55"/>
  <c r="D10" i="55"/>
  <c r="D9" i="55"/>
  <c r="D8" i="55"/>
  <c r="H164" i="40"/>
  <c r="G164" i="40"/>
  <c r="H10" i="40"/>
  <c r="F10" i="40"/>
  <c r="C10" i="40"/>
  <c r="C9" i="40"/>
  <c r="C8" i="40"/>
  <c r="J47" i="37"/>
  <c r="J49" i="37" s="1"/>
  <c r="H42" i="37"/>
  <c r="H43" i="37" s="1"/>
  <c r="G39" i="37" s="1"/>
  <c r="E42" i="37"/>
  <c r="E43" i="37" s="1"/>
  <c r="D39" i="37" s="1"/>
  <c r="K24" i="37"/>
  <c r="K23" i="37"/>
  <c r="E17" i="37"/>
  <c r="E26" i="37" s="1"/>
  <c r="E16" i="37"/>
  <c r="L10" i="37"/>
  <c r="I10" i="37"/>
  <c r="C10" i="37"/>
  <c r="C9" i="37"/>
  <c r="C8" i="37"/>
  <c r="E20" i="36"/>
  <c r="E32" i="36" s="1"/>
  <c r="G11" i="36"/>
  <c r="E11" i="36"/>
  <c r="C11" i="36"/>
  <c r="C10" i="36"/>
  <c r="C9" i="36"/>
  <c r="H63" i="35"/>
  <c r="K63" i="35" s="1"/>
  <c r="G49" i="35"/>
  <c r="G65" i="35" s="1"/>
  <c r="F49" i="35"/>
  <c r="F65" i="35" s="1"/>
  <c r="E49" i="35"/>
  <c r="H47" i="35"/>
  <c r="G47" i="25" s="1"/>
  <c r="H46" i="35"/>
  <c r="G46" i="25" s="1"/>
  <c r="H45" i="35"/>
  <c r="G45" i="25" s="1"/>
  <c r="H44" i="35"/>
  <c r="G44" i="25" s="1"/>
  <c r="H43" i="35"/>
  <c r="G43" i="25" s="1"/>
  <c r="H42" i="35"/>
  <c r="G42" i="25" s="1"/>
  <c r="H41" i="35"/>
  <c r="G41" i="25" s="1"/>
  <c r="H40" i="35"/>
  <c r="G40" i="25" s="1"/>
  <c r="H39" i="35"/>
  <c r="G39" i="25" s="1"/>
  <c r="H38" i="35"/>
  <c r="G38" i="25" s="1"/>
  <c r="H37" i="35"/>
  <c r="G37" i="25" s="1"/>
  <c r="H36" i="35"/>
  <c r="G36" i="25" s="1"/>
  <c r="H35" i="35"/>
  <c r="G35" i="25" s="1"/>
  <c r="H34" i="35"/>
  <c r="G34" i="25" s="1"/>
  <c r="H33" i="35"/>
  <c r="G33" i="25" s="1"/>
  <c r="H32" i="35"/>
  <c r="G32" i="25" s="1"/>
  <c r="H31" i="35"/>
  <c r="H30" i="35"/>
  <c r="H29" i="35"/>
  <c r="H28" i="35"/>
  <c r="H27" i="35"/>
  <c r="H26" i="35"/>
  <c r="H25" i="35"/>
  <c r="H24" i="35"/>
  <c r="H23" i="35"/>
  <c r="G24" i="25" s="1"/>
  <c r="H22" i="35"/>
  <c r="H21" i="35"/>
  <c r="H20" i="35"/>
  <c r="H19" i="35"/>
  <c r="H18" i="35"/>
  <c r="H17" i="35"/>
  <c r="G18" i="25" s="1"/>
  <c r="H16" i="35"/>
  <c r="H15" i="35"/>
  <c r="H11" i="35"/>
  <c r="F11" i="35"/>
  <c r="C11" i="35"/>
  <c r="C10" i="35"/>
  <c r="C9" i="35"/>
  <c r="F52" i="34"/>
  <c r="H33" i="34" s="1"/>
  <c r="E52" i="34"/>
  <c r="H32" i="34" s="1"/>
  <c r="D52" i="34"/>
  <c r="H31" i="34" s="1"/>
  <c r="C52" i="34"/>
  <c r="H30" i="34" s="1"/>
  <c r="I44" i="34"/>
  <c r="H29" i="34" s="1"/>
  <c r="F44" i="34"/>
  <c r="H23" i="34" s="1"/>
  <c r="E44" i="34"/>
  <c r="H22" i="34" s="1"/>
  <c r="D44" i="34"/>
  <c r="H21" i="34" s="1"/>
  <c r="C44" i="34"/>
  <c r="H17" i="34" s="1"/>
  <c r="E36" i="34"/>
  <c r="D36" i="34"/>
  <c r="G34" i="34"/>
  <c r="G33" i="34"/>
  <c r="G32" i="34"/>
  <c r="G31" i="34"/>
  <c r="G30" i="34"/>
  <c r="G29" i="34"/>
  <c r="G28" i="34"/>
  <c r="I28" i="34" s="1"/>
  <c r="G26" i="34"/>
  <c r="I26" i="34" s="1"/>
  <c r="G25" i="34"/>
  <c r="I11" i="34"/>
  <c r="G11" i="34"/>
  <c r="C11" i="34"/>
  <c r="C10" i="34"/>
  <c r="C9" i="34"/>
  <c r="I64" i="33"/>
  <c r="I60" i="33" s="1"/>
  <c r="F58" i="33"/>
  <c r="E58"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C21" i="34" s="1"/>
  <c r="G29" i="33"/>
  <c r="C22" i="34" s="1"/>
  <c r="G28" i="33"/>
  <c r="G27" i="33"/>
  <c r="C27" i="34" s="1"/>
  <c r="G26" i="33"/>
  <c r="C17" i="34" s="1"/>
  <c r="G25" i="33"/>
  <c r="C24" i="34" s="1"/>
  <c r="G24" i="33"/>
  <c r="C23" i="34" s="1"/>
  <c r="G23" i="33"/>
  <c r="G22" i="33"/>
  <c r="G21" i="33"/>
  <c r="G20" i="33"/>
  <c r="G19" i="33"/>
  <c r="G18" i="33"/>
  <c r="G17" i="33"/>
  <c r="G16" i="33"/>
  <c r="I11" i="33"/>
  <c r="G11" i="33"/>
  <c r="C11" i="33"/>
  <c r="C10" i="33"/>
  <c r="C9" i="33"/>
  <c r="F41" i="32"/>
  <c r="F40" i="32"/>
  <c r="F39" i="32"/>
  <c r="F36" i="32"/>
  <c r="H36" i="32" s="1"/>
  <c r="E33" i="32"/>
  <c r="E43" i="32" s="1"/>
  <c r="D33" i="32"/>
  <c r="D43" i="32" s="1"/>
  <c r="F32" i="32"/>
  <c r="F31" i="32"/>
  <c r="F30" i="32"/>
  <c r="F29" i="32"/>
  <c r="F28" i="32"/>
  <c r="F27" i="32"/>
  <c r="F26" i="32"/>
  <c r="F25" i="32"/>
  <c r="F20" i="32"/>
  <c r="F16" i="32"/>
  <c r="H11" i="32"/>
  <c r="F11" i="32"/>
  <c r="C11" i="32"/>
  <c r="C10" i="32"/>
  <c r="C9" i="32"/>
  <c r="G65" i="79"/>
  <c r="G52" i="73" s="1"/>
  <c r="G55" i="73" s="1"/>
  <c r="I60" i="73" s="1"/>
  <c r="F65" i="79"/>
  <c r="F52" i="73" s="1"/>
  <c r="F55" i="73" s="1"/>
  <c r="E65" i="79"/>
  <c r="E52" i="73" s="1"/>
  <c r="E55" i="73" s="1"/>
  <c r="H10" i="79"/>
  <c r="F10" i="79"/>
  <c r="C10" i="79"/>
  <c r="C9" i="79"/>
  <c r="C8" i="79"/>
  <c r="G65" i="78"/>
  <c r="G52" i="72" s="1"/>
  <c r="G55" i="72" s="1"/>
  <c r="I60" i="72" s="1"/>
  <c r="F65" i="78"/>
  <c r="F52" i="72" s="1"/>
  <c r="F55" i="72" s="1"/>
  <c r="E65" i="78"/>
  <c r="E52" i="72" s="1"/>
  <c r="E55" i="72" s="1"/>
  <c r="H10" i="78"/>
  <c r="F10" i="78"/>
  <c r="C10" i="78"/>
  <c r="C9" i="78"/>
  <c r="C8" i="78"/>
  <c r="G65" i="31"/>
  <c r="G52" i="18" s="1"/>
  <c r="G55" i="18" s="1"/>
  <c r="I60" i="18" s="1"/>
  <c r="F65" i="31"/>
  <c r="F52" i="18" s="1"/>
  <c r="F55" i="18" s="1"/>
  <c r="E65" i="31"/>
  <c r="E52" i="18" s="1"/>
  <c r="E55" i="18" s="1"/>
  <c r="H10" i="31"/>
  <c r="F10" i="31"/>
  <c r="C10" i="31"/>
  <c r="C9" i="31"/>
  <c r="C8" i="31"/>
  <c r="F55" i="77"/>
  <c r="F23" i="73" s="1"/>
  <c r="F24" i="73" s="1"/>
  <c r="E55" i="77"/>
  <c r="E23" i="73" s="1"/>
  <c r="E24" i="73" s="1"/>
  <c r="D11" i="77"/>
  <c r="E11" i="79" s="1"/>
  <c r="F10" i="77"/>
  <c r="C10" i="77"/>
  <c r="F9" i="77"/>
  <c r="C9" i="77"/>
  <c r="C8" i="77"/>
  <c r="F55" i="76"/>
  <c r="F23" i="72" s="1"/>
  <c r="F24" i="72" s="1"/>
  <c r="E55" i="76"/>
  <c r="E23" i="72" s="1"/>
  <c r="E24" i="72" s="1"/>
  <c r="D11" i="76"/>
  <c r="E11" i="78" s="1"/>
  <c r="F10" i="76"/>
  <c r="C10" i="76"/>
  <c r="F9" i="76"/>
  <c r="C9" i="76"/>
  <c r="C8" i="76"/>
  <c r="F55" i="30"/>
  <c r="F23" i="18" s="1"/>
  <c r="F24" i="18" s="1"/>
  <c r="E55" i="30"/>
  <c r="E23" i="18" s="1"/>
  <c r="E24" i="18" s="1"/>
  <c r="D11" i="30"/>
  <c r="E11" i="31" s="1"/>
  <c r="F10" i="30"/>
  <c r="C10" i="30"/>
  <c r="F9" i="30"/>
  <c r="C9" i="30"/>
  <c r="C8" i="30"/>
  <c r="H32" i="29"/>
  <c r="I51" i="12" s="1"/>
  <c r="I56" i="12" s="1"/>
  <c r="F32" i="29"/>
  <c r="H51" i="12" s="1"/>
  <c r="H56" i="12" s="1"/>
  <c r="H10" i="29"/>
  <c r="F10" i="29"/>
  <c r="D10" i="29"/>
  <c r="D9" i="29"/>
  <c r="D8" i="29"/>
  <c r="C33" i="53"/>
  <c r="C32" i="53"/>
  <c r="C31" i="53"/>
  <c r="C30" i="53"/>
  <c r="C29" i="53"/>
  <c r="C28" i="53"/>
  <c r="C27" i="53"/>
  <c r="C26" i="53"/>
  <c r="C25" i="53"/>
  <c r="C24" i="53"/>
  <c r="C23" i="53"/>
  <c r="C22" i="53"/>
  <c r="C21" i="53"/>
  <c r="C20" i="53"/>
  <c r="C19" i="53"/>
  <c r="C18" i="53"/>
  <c r="C17" i="53"/>
  <c r="C16" i="53"/>
  <c r="G15" i="53"/>
  <c r="C15" i="53"/>
  <c r="H14" i="53"/>
  <c r="L14" i="53" s="1"/>
  <c r="C14" i="53"/>
  <c r="L10" i="53"/>
  <c r="I10" i="53"/>
  <c r="D10" i="53"/>
  <c r="D9" i="53"/>
  <c r="D8" i="53"/>
  <c r="H43" i="27"/>
  <c r="F43" i="27"/>
  <c r="E43" i="27"/>
  <c r="G42" i="27"/>
  <c r="I42" i="27" s="1"/>
  <c r="G41" i="27"/>
  <c r="I41" i="27" s="1"/>
  <c r="G40" i="27"/>
  <c r="I40" i="27" s="1"/>
  <c r="G39" i="27"/>
  <c r="I39" i="27" s="1"/>
  <c r="G38" i="27"/>
  <c r="I38" i="27" s="1"/>
  <c r="G37" i="27"/>
  <c r="I37" i="27" s="1"/>
  <c r="G36" i="27"/>
  <c r="I36" i="27" s="1"/>
  <c r="G35" i="27"/>
  <c r="I35" i="27" s="1"/>
  <c r="G34" i="27"/>
  <c r="I34" i="27" s="1"/>
  <c r="G33" i="27"/>
  <c r="I33" i="27" s="1"/>
  <c r="G32" i="27"/>
  <c r="I32" i="27" s="1"/>
  <c r="G31" i="27"/>
  <c r="I31" i="27" s="1"/>
  <c r="G30" i="27"/>
  <c r="I30" i="27" s="1"/>
  <c r="G29" i="27"/>
  <c r="I29" i="27" s="1"/>
  <c r="G28" i="27"/>
  <c r="I28" i="27" s="1"/>
  <c r="G27" i="27"/>
  <c r="I27" i="27" s="1"/>
  <c r="G26" i="27"/>
  <c r="I26" i="27" s="1"/>
  <c r="G25" i="27"/>
  <c r="I25" i="27" s="1"/>
  <c r="G24" i="27"/>
  <c r="I24" i="27" s="1"/>
  <c r="G23" i="27"/>
  <c r="I23" i="27" s="1"/>
  <c r="G22" i="27"/>
  <c r="I22" i="27" s="1"/>
  <c r="G21" i="27"/>
  <c r="I21" i="27" s="1"/>
  <c r="G20" i="27"/>
  <c r="I20" i="27" s="1"/>
  <c r="G19" i="27"/>
  <c r="I19" i="27" s="1"/>
  <c r="G18" i="27"/>
  <c r="I18" i="27" s="1"/>
  <c r="G17" i="27"/>
  <c r="I17" i="27" s="1"/>
  <c r="G16" i="27"/>
  <c r="I16" i="27" s="1"/>
  <c r="G15" i="27"/>
  <c r="I15" i="27" s="1"/>
  <c r="G14" i="27"/>
  <c r="I14" i="27" s="1"/>
  <c r="I10" i="27"/>
  <c r="G10" i="27"/>
  <c r="D10" i="27"/>
  <c r="D9" i="27"/>
  <c r="D8" i="27"/>
  <c r="E36" i="26"/>
  <c r="D36" i="26"/>
  <c r="F24" i="26"/>
  <c r="H24" i="26" s="1"/>
  <c r="F23" i="26"/>
  <c r="H23" i="26" s="1"/>
  <c r="F22" i="26"/>
  <c r="H22" i="26" s="1"/>
  <c r="F21" i="26"/>
  <c r="H21" i="26" s="1"/>
  <c r="F20" i="26"/>
  <c r="H20" i="26" s="1"/>
  <c r="F19" i="26"/>
  <c r="H19" i="26" s="1"/>
  <c r="F18" i="26"/>
  <c r="H18" i="26" s="1"/>
  <c r="F17" i="26"/>
  <c r="H17" i="26" s="1"/>
  <c r="F16" i="26"/>
  <c r="H11" i="26"/>
  <c r="F11" i="26"/>
  <c r="C11" i="26"/>
  <c r="C10" i="26"/>
  <c r="C9" i="26"/>
  <c r="E62" i="25"/>
  <c r="D62" i="25"/>
  <c r="F58" i="25"/>
  <c r="H58" i="25" s="1"/>
  <c r="K58" i="25" s="1"/>
  <c r="F57" i="25"/>
  <c r="F56" i="25"/>
  <c r="F55" i="25"/>
  <c r="F54" i="25"/>
  <c r="F53" i="25"/>
  <c r="H53" i="25" s="1"/>
  <c r="K53" i="25" s="1"/>
  <c r="F52" i="25"/>
  <c r="H52" i="25" s="1"/>
  <c r="K52" i="25" s="1"/>
  <c r="F51" i="25"/>
  <c r="F50" i="25"/>
  <c r="H50" i="25" s="1"/>
  <c r="K50" i="25" s="1"/>
  <c r="F49" i="25"/>
  <c r="H49" i="25" s="1"/>
  <c r="K49" i="25" s="1"/>
  <c r="F48" i="25"/>
  <c r="F47" i="25"/>
  <c r="C47" i="25"/>
  <c r="F46" i="25"/>
  <c r="C46" i="25"/>
  <c r="F45" i="25"/>
  <c r="C45" i="25"/>
  <c r="F44" i="25"/>
  <c r="C44" i="25"/>
  <c r="F43" i="25"/>
  <c r="C43" i="25"/>
  <c r="F42" i="25"/>
  <c r="C42" i="25"/>
  <c r="F41" i="25"/>
  <c r="C41" i="25"/>
  <c r="F40" i="25"/>
  <c r="C40" i="25"/>
  <c r="F39" i="25"/>
  <c r="C39" i="25"/>
  <c r="F38" i="25"/>
  <c r="C38" i="25"/>
  <c r="F37" i="25"/>
  <c r="C37" i="25"/>
  <c r="F36" i="25"/>
  <c r="C36" i="25"/>
  <c r="F35" i="25"/>
  <c r="C35" i="25"/>
  <c r="F34" i="25"/>
  <c r="C34" i="25"/>
  <c r="F33" i="25"/>
  <c r="C33" i="25"/>
  <c r="F32" i="25"/>
  <c r="C32" i="25"/>
  <c r="F31" i="25"/>
  <c r="C31" i="25"/>
  <c r="F30" i="25"/>
  <c r="C30" i="25"/>
  <c r="F29" i="25"/>
  <c r="C29" i="25"/>
  <c r="F28" i="25"/>
  <c r="C28" i="25"/>
  <c r="F27" i="25"/>
  <c r="C27" i="25"/>
  <c r="F26" i="25"/>
  <c r="C26" i="25"/>
  <c r="F25" i="25"/>
  <c r="C25" i="25"/>
  <c r="F24" i="25"/>
  <c r="C24" i="25"/>
  <c r="F23" i="25"/>
  <c r="C23" i="25"/>
  <c r="F22" i="25"/>
  <c r="C22" i="25"/>
  <c r="F21" i="25"/>
  <c r="C21" i="25"/>
  <c r="F20" i="25"/>
  <c r="C20" i="25"/>
  <c r="F19" i="25"/>
  <c r="C19" i="25"/>
  <c r="F18" i="25"/>
  <c r="C18" i="25"/>
  <c r="F17" i="25"/>
  <c r="C17" i="25"/>
  <c r="F16" i="25"/>
  <c r="C16" i="25"/>
  <c r="H11" i="25"/>
  <c r="F11" i="25"/>
  <c r="C11" i="25"/>
  <c r="C10" i="25"/>
  <c r="C9" i="25"/>
  <c r="H95" i="24"/>
  <c r="F95" i="24"/>
  <c r="E95" i="24"/>
  <c r="G94" i="24"/>
  <c r="I94" i="24" s="1"/>
  <c r="G93" i="24"/>
  <c r="I93" i="24" s="1"/>
  <c r="G92" i="24"/>
  <c r="I92" i="24" s="1"/>
  <c r="G91" i="24"/>
  <c r="I91" i="24" s="1"/>
  <c r="G90" i="24"/>
  <c r="I90" i="24" s="1"/>
  <c r="G89" i="24"/>
  <c r="I89" i="24" s="1"/>
  <c r="G88" i="24"/>
  <c r="I88" i="24" s="1"/>
  <c r="G87" i="24"/>
  <c r="I87" i="24" s="1"/>
  <c r="G86" i="24"/>
  <c r="I86" i="24" s="1"/>
  <c r="G85" i="24"/>
  <c r="I85" i="24" s="1"/>
  <c r="G84" i="24"/>
  <c r="I84" i="24" s="1"/>
  <c r="G83" i="24"/>
  <c r="I83" i="24" s="1"/>
  <c r="G82" i="24"/>
  <c r="I82" i="24" s="1"/>
  <c r="G81" i="24"/>
  <c r="I81" i="24" s="1"/>
  <c r="G80" i="24"/>
  <c r="I80" i="24" s="1"/>
  <c r="G79" i="24"/>
  <c r="I79" i="24" s="1"/>
  <c r="G78" i="24"/>
  <c r="I78" i="24" s="1"/>
  <c r="G77" i="24"/>
  <c r="I77" i="24" s="1"/>
  <c r="G76" i="24"/>
  <c r="I76" i="24" s="1"/>
  <c r="G75" i="24"/>
  <c r="I75" i="24" s="1"/>
  <c r="G74" i="24"/>
  <c r="I74" i="24" s="1"/>
  <c r="G73" i="24"/>
  <c r="I73" i="24" s="1"/>
  <c r="G72" i="24"/>
  <c r="I72" i="24" s="1"/>
  <c r="G71" i="24"/>
  <c r="I71" i="24" s="1"/>
  <c r="G70" i="24"/>
  <c r="I70" i="24" s="1"/>
  <c r="G69" i="24"/>
  <c r="I69" i="24" s="1"/>
  <c r="G68" i="24"/>
  <c r="I68" i="24" s="1"/>
  <c r="G67" i="24"/>
  <c r="I67" i="24" s="1"/>
  <c r="G66" i="24"/>
  <c r="I66" i="24" s="1"/>
  <c r="G65" i="24"/>
  <c r="I65" i="24" s="1"/>
  <c r="G64" i="24"/>
  <c r="I64" i="24" s="1"/>
  <c r="G63" i="24"/>
  <c r="I63" i="24" s="1"/>
  <c r="G62" i="24"/>
  <c r="I62" i="24" s="1"/>
  <c r="G61" i="24"/>
  <c r="I61" i="24" s="1"/>
  <c r="G60" i="24"/>
  <c r="I60" i="24" s="1"/>
  <c r="G59" i="24"/>
  <c r="I59" i="24" s="1"/>
  <c r="G58" i="24"/>
  <c r="I58" i="24" s="1"/>
  <c r="G57" i="24"/>
  <c r="I57" i="24" s="1"/>
  <c r="G56" i="24"/>
  <c r="I56" i="24" s="1"/>
  <c r="G55" i="24"/>
  <c r="I55" i="24" s="1"/>
  <c r="G54" i="24"/>
  <c r="I54" i="24" s="1"/>
  <c r="G53" i="24"/>
  <c r="I53" i="24" s="1"/>
  <c r="G52" i="24"/>
  <c r="I52" i="24" s="1"/>
  <c r="G51" i="24"/>
  <c r="I51" i="24" s="1"/>
  <c r="G50" i="24"/>
  <c r="I50" i="24" s="1"/>
  <c r="G49" i="24"/>
  <c r="I49" i="24" s="1"/>
  <c r="G48" i="24"/>
  <c r="I48" i="24" s="1"/>
  <c r="G47" i="24"/>
  <c r="I47" i="24" s="1"/>
  <c r="G46" i="24"/>
  <c r="I46" i="24" s="1"/>
  <c r="G45" i="24"/>
  <c r="I45" i="24" s="1"/>
  <c r="G44" i="24"/>
  <c r="I44" i="24" s="1"/>
  <c r="G43" i="24"/>
  <c r="I43" i="24" s="1"/>
  <c r="G42" i="24"/>
  <c r="I42" i="24" s="1"/>
  <c r="G41" i="24"/>
  <c r="I41" i="24" s="1"/>
  <c r="G40" i="24"/>
  <c r="I40" i="24" s="1"/>
  <c r="G39" i="24"/>
  <c r="I39" i="24" s="1"/>
  <c r="G38" i="24"/>
  <c r="I38" i="24" s="1"/>
  <c r="G37" i="24"/>
  <c r="I37" i="24" s="1"/>
  <c r="G36" i="24"/>
  <c r="I36" i="24" s="1"/>
  <c r="G35" i="24"/>
  <c r="I35" i="24" s="1"/>
  <c r="G34" i="24"/>
  <c r="I34" i="24" s="1"/>
  <c r="G33" i="24"/>
  <c r="I33" i="24" s="1"/>
  <c r="G32" i="24"/>
  <c r="I32" i="24" s="1"/>
  <c r="G31" i="24"/>
  <c r="I31" i="24" s="1"/>
  <c r="G30" i="24"/>
  <c r="I30" i="24" s="1"/>
  <c r="G29" i="24"/>
  <c r="I29" i="24" s="1"/>
  <c r="G28" i="24"/>
  <c r="I28" i="24" s="1"/>
  <c r="G27" i="24"/>
  <c r="I27" i="24" s="1"/>
  <c r="G26" i="24"/>
  <c r="I26" i="24" s="1"/>
  <c r="G25" i="24"/>
  <c r="I25" i="24" s="1"/>
  <c r="G24" i="24"/>
  <c r="I24" i="24" s="1"/>
  <c r="G23" i="24"/>
  <c r="I23" i="24" s="1"/>
  <c r="G22" i="24"/>
  <c r="I22" i="24" s="1"/>
  <c r="G21" i="24"/>
  <c r="I21" i="24" s="1"/>
  <c r="G20" i="24"/>
  <c r="I20" i="24" s="1"/>
  <c r="G19" i="24"/>
  <c r="I19" i="24" s="1"/>
  <c r="G18" i="24"/>
  <c r="I18" i="24" s="1"/>
  <c r="G17" i="24"/>
  <c r="I17" i="24" s="1"/>
  <c r="G16" i="24"/>
  <c r="I16" i="24" s="1"/>
  <c r="G15" i="24"/>
  <c r="I15" i="24" s="1"/>
  <c r="I10" i="24"/>
  <c r="G10" i="24"/>
  <c r="D10" i="24"/>
  <c r="D9" i="24"/>
  <c r="D8" i="24"/>
  <c r="E38" i="23"/>
  <c r="D38" i="23"/>
  <c r="F37" i="23"/>
  <c r="H37" i="23" s="1"/>
  <c r="F36" i="23"/>
  <c r="H36" i="23" s="1"/>
  <c r="F35" i="23"/>
  <c r="H35" i="23" s="1"/>
  <c r="F34" i="23"/>
  <c r="H34" i="23" s="1"/>
  <c r="F33" i="23"/>
  <c r="H33" i="23" s="1"/>
  <c r="F32" i="23"/>
  <c r="H32" i="23" s="1"/>
  <c r="F31" i="23"/>
  <c r="H31" i="23" s="1"/>
  <c r="F30" i="23"/>
  <c r="H30" i="23" s="1"/>
  <c r="F29" i="23"/>
  <c r="H29" i="23" s="1"/>
  <c r="F28" i="23"/>
  <c r="H28" i="23" s="1"/>
  <c r="F27" i="23"/>
  <c r="H27" i="23" s="1"/>
  <c r="F26" i="23"/>
  <c r="H26" i="23" s="1"/>
  <c r="F25" i="23"/>
  <c r="H25" i="23" s="1"/>
  <c r="F24" i="23"/>
  <c r="H24" i="23" s="1"/>
  <c r="F23" i="23"/>
  <c r="H23" i="23" s="1"/>
  <c r="F22" i="23"/>
  <c r="H22" i="23" s="1"/>
  <c r="F21" i="23"/>
  <c r="H21" i="23" s="1"/>
  <c r="F20" i="23"/>
  <c r="H20" i="23" s="1"/>
  <c r="F19" i="23"/>
  <c r="H19" i="23" s="1"/>
  <c r="F18" i="23"/>
  <c r="H18" i="23" s="1"/>
  <c r="F17" i="23"/>
  <c r="F16" i="23"/>
  <c r="H11" i="23"/>
  <c r="F11" i="23"/>
  <c r="C11" i="23"/>
  <c r="C10" i="23"/>
  <c r="C9" i="23"/>
  <c r="E37" i="22"/>
  <c r="D37" i="22"/>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F19" i="22"/>
  <c r="H19" i="22" s="1"/>
  <c r="F18" i="22"/>
  <c r="H18" i="22" s="1"/>
  <c r="F17" i="22"/>
  <c r="H17" i="22" s="1"/>
  <c r="G16" i="22"/>
  <c r="F16" i="22"/>
  <c r="F15" i="22"/>
  <c r="H10" i="22"/>
  <c r="F10" i="22"/>
  <c r="D10" i="22"/>
  <c r="D9" i="22"/>
  <c r="D8" i="22"/>
  <c r="E38" i="21"/>
  <c r="D38" i="21"/>
  <c r="F37" i="21"/>
  <c r="H37" i="21" s="1"/>
  <c r="F36" i="21"/>
  <c r="H36" i="21" s="1"/>
  <c r="F35" i="21"/>
  <c r="H35" i="21" s="1"/>
  <c r="F34" i="21"/>
  <c r="H34" i="21" s="1"/>
  <c r="F33" i="21"/>
  <c r="H33" i="21" s="1"/>
  <c r="F32" i="21"/>
  <c r="H32" i="21" s="1"/>
  <c r="F31" i="21"/>
  <c r="H31" i="21" s="1"/>
  <c r="F30" i="21"/>
  <c r="H30" i="21" s="1"/>
  <c r="F29" i="21"/>
  <c r="H29" i="21" s="1"/>
  <c r="F28" i="21"/>
  <c r="H28" i="21" s="1"/>
  <c r="F27" i="21"/>
  <c r="H27" i="21" s="1"/>
  <c r="F26" i="21"/>
  <c r="H26" i="21" s="1"/>
  <c r="F25" i="21"/>
  <c r="H25" i="21" s="1"/>
  <c r="F24" i="21"/>
  <c r="H24" i="21" s="1"/>
  <c r="F23" i="21"/>
  <c r="H23" i="21" s="1"/>
  <c r="F22" i="21"/>
  <c r="H22" i="21" s="1"/>
  <c r="F21" i="21"/>
  <c r="H21" i="21" s="1"/>
  <c r="F20" i="21"/>
  <c r="H20" i="21" s="1"/>
  <c r="F19" i="21"/>
  <c r="H19" i="21" s="1"/>
  <c r="F18" i="21"/>
  <c r="H18" i="21" s="1"/>
  <c r="F17" i="21"/>
  <c r="F16" i="21"/>
  <c r="H11" i="21"/>
  <c r="F11" i="21"/>
  <c r="D11" i="21"/>
  <c r="D10" i="21"/>
  <c r="D9" i="21"/>
  <c r="H54" i="20"/>
  <c r="I33" i="5" s="1"/>
  <c r="G54" i="20"/>
  <c r="H33" i="5" s="1"/>
  <c r="H43" i="5" s="1"/>
  <c r="F54" i="20"/>
  <c r="G33" i="5" s="1"/>
  <c r="G43" i="5" s="1"/>
  <c r="I10" i="20"/>
  <c r="G10" i="20"/>
  <c r="D10" i="20"/>
  <c r="D9" i="20"/>
  <c r="D8" i="20"/>
  <c r="G33" i="38"/>
  <c r="E33" i="38"/>
  <c r="D33" i="38"/>
  <c r="F32" i="38"/>
  <c r="H32" i="38" s="1"/>
  <c r="F31" i="38"/>
  <c r="H31" i="38" s="1"/>
  <c r="F30" i="38"/>
  <c r="H30" i="38" s="1"/>
  <c r="F29" i="38"/>
  <c r="H29" i="38" s="1"/>
  <c r="F28" i="38"/>
  <c r="H28" i="38" s="1"/>
  <c r="F27" i="38"/>
  <c r="H27" i="38" s="1"/>
  <c r="F26" i="38"/>
  <c r="H26" i="38" s="1"/>
  <c r="F25" i="38"/>
  <c r="H25" i="38" s="1"/>
  <c r="F24" i="38"/>
  <c r="H24" i="38" s="1"/>
  <c r="F23" i="38"/>
  <c r="H23" i="38" s="1"/>
  <c r="F22" i="38"/>
  <c r="H22" i="38" s="1"/>
  <c r="F21" i="38"/>
  <c r="H21" i="38" s="1"/>
  <c r="F20" i="38"/>
  <c r="H20" i="38" s="1"/>
  <c r="F19" i="38"/>
  <c r="H19" i="38" s="1"/>
  <c r="F18" i="38"/>
  <c r="H18" i="38" s="1"/>
  <c r="F17" i="38"/>
  <c r="H17" i="38" s="1"/>
  <c r="F16" i="38"/>
  <c r="F15" i="38"/>
  <c r="H15" i="38" s="1"/>
  <c r="H10" i="38"/>
  <c r="F10" i="38"/>
  <c r="D10" i="38"/>
  <c r="D9" i="38"/>
  <c r="D8" i="38"/>
  <c r="E48" i="75"/>
  <c r="I47" i="75"/>
  <c r="I49" i="75" s="1"/>
  <c r="H47" i="75"/>
  <c r="E12" i="75"/>
  <c r="I10" i="75"/>
  <c r="G10" i="75"/>
  <c r="E9" i="75"/>
  <c r="I8" i="75"/>
  <c r="E8" i="75"/>
  <c r="E48" i="74"/>
  <c r="I47" i="74"/>
  <c r="I49" i="74" s="1"/>
  <c r="H47" i="74"/>
  <c r="E12" i="74"/>
  <c r="I10" i="74"/>
  <c r="G10" i="74"/>
  <c r="E9" i="74"/>
  <c r="I8" i="74"/>
  <c r="E8" i="74"/>
  <c r="E48" i="19"/>
  <c r="I47" i="19"/>
  <c r="I49" i="19" s="1"/>
  <c r="H47" i="19"/>
  <c r="E12" i="19"/>
  <c r="I10" i="19"/>
  <c r="G10" i="19"/>
  <c r="E9" i="19"/>
  <c r="I8" i="19"/>
  <c r="E8" i="19"/>
  <c r="H94" i="73"/>
  <c r="G94" i="73"/>
  <c r="F94" i="73"/>
  <c r="I55" i="73"/>
  <c r="I61" i="73" s="1"/>
  <c r="H54" i="73"/>
  <c r="H53"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I11" i="73"/>
  <c r="I9" i="73"/>
  <c r="E9" i="73"/>
  <c r="I8" i="73"/>
  <c r="E8" i="73"/>
  <c r="H94" i="72"/>
  <c r="G94" i="72"/>
  <c r="F94" i="72"/>
  <c r="I55" i="72"/>
  <c r="I61" i="72" s="1"/>
  <c r="H54" i="72"/>
  <c r="H53" i="72"/>
  <c r="H51" i="72"/>
  <c r="H50" i="72"/>
  <c r="H49" i="72"/>
  <c r="H48" i="72"/>
  <c r="H47" i="72"/>
  <c r="H46" i="72"/>
  <c r="H45" i="72"/>
  <c r="H44" i="72"/>
  <c r="H43" i="72"/>
  <c r="H42" i="72"/>
  <c r="H41" i="72"/>
  <c r="H40" i="72"/>
  <c r="H39" i="72"/>
  <c r="H38" i="72"/>
  <c r="H37" i="72"/>
  <c r="H36" i="72"/>
  <c r="H35" i="72"/>
  <c r="H34" i="72"/>
  <c r="H33" i="72"/>
  <c r="H32" i="72"/>
  <c r="H31" i="72"/>
  <c r="H30" i="72"/>
  <c r="H29" i="72"/>
  <c r="H28" i="72"/>
  <c r="H27" i="72"/>
  <c r="H26" i="72"/>
  <c r="I11" i="72"/>
  <c r="I9" i="72"/>
  <c r="E9" i="72"/>
  <c r="I8" i="72"/>
  <c r="E8" i="72"/>
  <c r="H94" i="18"/>
  <c r="G94" i="18"/>
  <c r="F94" i="18"/>
  <c r="I55" i="18"/>
  <c r="I61" i="18" s="1"/>
  <c r="H54" i="18"/>
  <c r="H53"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I11" i="18"/>
  <c r="I9" i="18"/>
  <c r="E9" i="18"/>
  <c r="I8" i="18"/>
  <c r="E8" i="18"/>
  <c r="H10" i="17"/>
  <c r="F10" i="17"/>
  <c r="D10" i="17"/>
  <c r="D9" i="17"/>
  <c r="D8" i="17"/>
  <c r="K115" i="71"/>
  <c r="K25" i="71"/>
  <c r="J10" i="71"/>
  <c r="G10" i="71"/>
  <c r="E10" i="71"/>
  <c r="E9" i="71"/>
  <c r="E8" i="71"/>
  <c r="K115" i="70"/>
  <c r="K25" i="70"/>
  <c r="J10" i="70"/>
  <c r="G10" i="70"/>
  <c r="E10" i="70"/>
  <c r="E9" i="70"/>
  <c r="E8" i="70"/>
  <c r="K115" i="69"/>
  <c r="K25" i="69"/>
  <c r="J10" i="69"/>
  <c r="G10" i="69"/>
  <c r="E10" i="69"/>
  <c r="E9" i="69"/>
  <c r="E8" i="69"/>
  <c r="K115" i="68"/>
  <c r="K25" i="68"/>
  <c r="J10" i="68"/>
  <c r="G10" i="68"/>
  <c r="E10" i="68"/>
  <c r="E9" i="68"/>
  <c r="E8" i="68"/>
  <c r="K115" i="67"/>
  <c r="K25" i="67"/>
  <c r="J10" i="67"/>
  <c r="G10" i="67"/>
  <c r="E10" i="67"/>
  <c r="E9" i="67"/>
  <c r="E8" i="67"/>
  <c r="K115" i="66"/>
  <c r="K25" i="66"/>
  <c r="J10" i="66"/>
  <c r="G10" i="66"/>
  <c r="E10" i="66"/>
  <c r="E9" i="66"/>
  <c r="E8" i="66"/>
  <c r="K115" i="65"/>
  <c r="K25" i="65"/>
  <c r="J10" i="65"/>
  <c r="G10" i="65"/>
  <c r="E10" i="65"/>
  <c r="E9" i="65"/>
  <c r="E8" i="65"/>
  <c r="K115" i="64"/>
  <c r="K25" i="64"/>
  <c r="J10" i="64"/>
  <c r="G10" i="64"/>
  <c r="E10" i="64"/>
  <c r="E9" i="64"/>
  <c r="E8" i="64"/>
  <c r="K115" i="63"/>
  <c r="K26" i="63"/>
  <c r="J10" i="63"/>
  <c r="G10" i="63"/>
  <c r="E10" i="63"/>
  <c r="E9" i="63"/>
  <c r="E8" i="63"/>
  <c r="K117" i="16"/>
  <c r="K26" i="16"/>
  <c r="J10" i="16"/>
  <c r="G10" i="16"/>
  <c r="E10" i="16"/>
  <c r="E9" i="16"/>
  <c r="E8" i="16"/>
  <c r="H10" i="15"/>
  <c r="F10" i="15"/>
  <c r="D10" i="15"/>
  <c r="D9" i="15"/>
  <c r="D8" i="15"/>
  <c r="I109" i="14"/>
  <c r="H17" i="14" s="1"/>
  <c r="I92" i="14"/>
  <c r="G17" i="14" s="1"/>
  <c r="I75" i="14"/>
  <c r="H15" i="14" s="1"/>
  <c r="I58" i="14"/>
  <c r="G15" i="14" s="1"/>
  <c r="H33" i="14"/>
  <c r="I10" i="14"/>
  <c r="G10" i="14"/>
  <c r="E10" i="14"/>
  <c r="E9" i="14"/>
  <c r="E8" i="14"/>
  <c r="E67" i="13"/>
  <c r="E71" i="13" s="1"/>
  <c r="E37" i="13"/>
  <c r="H10" i="13"/>
  <c r="F10" i="13"/>
  <c r="D10" i="13"/>
  <c r="D9" i="13"/>
  <c r="D8" i="13"/>
  <c r="I101" i="12"/>
  <c r="H101" i="12"/>
  <c r="G13" i="13" s="1"/>
  <c r="H88" i="12"/>
  <c r="H83" i="12"/>
  <c r="H46" i="12"/>
  <c r="I42" i="12"/>
  <c r="H42" i="12"/>
  <c r="I10" i="12"/>
  <c r="F10" i="12"/>
  <c r="D10" i="12"/>
  <c r="D9" i="12"/>
  <c r="D8" i="12"/>
  <c r="I50" i="11"/>
  <c r="I49" i="11"/>
  <c r="I48" i="11"/>
  <c r="H44" i="11"/>
  <c r="G44" i="11"/>
  <c r="F44" i="11"/>
  <c r="I43" i="11"/>
  <c r="I62" i="12" s="1"/>
  <c r="I83" i="12" s="1"/>
  <c r="I42" i="11"/>
  <c r="I31" i="11"/>
  <c r="H31" i="11"/>
  <c r="G31" i="11"/>
  <c r="F31" i="11"/>
  <c r="I18" i="11"/>
  <c r="H18" i="11"/>
  <c r="G18" i="11"/>
  <c r="F18" i="11"/>
  <c r="I10" i="11"/>
  <c r="G10" i="11"/>
  <c r="E10" i="11"/>
  <c r="E9" i="11"/>
  <c r="E8" i="11"/>
  <c r="N33" i="10"/>
  <c r="L22" i="10"/>
  <c r="K22" i="10"/>
  <c r="J21" i="10"/>
  <c r="M21" i="10" s="1"/>
  <c r="N21" i="10" s="1"/>
  <c r="J20" i="10"/>
  <c r="M20" i="10" s="1"/>
  <c r="N20" i="10" s="1"/>
  <c r="J19" i="10"/>
  <c r="M19" i="10" s="1"/>
  <c r="N19" i="10" s="1"/>
  <c r="J18" i="10"/>
  <c r="M18" i="10" s="1"/>
  <c r="N18" i="10" s="1"/>
  <c r="J17" i="10"/>
  <c r="M17" i="10" s="1"/>
  <c r="J16" i="10"/>
  <c r="M16" i="10" s="1"/>
  <c r="N16" i="10" s="1"/>
  <c r="J15" i="10"/>
  <c r="M15" i="10" s="1"/>
  <c r="N15" i="10" s="1"/>
  <c r="J10" i="10"/>
  <c r="G10" i="10"/>
  <c r="D10" i="10"/>
  <c r="D9" i="10"/>
  <c r="D8" i="10"/>
  <c r="I43" i="52"/>
  <c r="I42" i="52"/>
  <c r="I41" i="52"/>
  <c r="I40" i="52"/>
  <c r="I39" i="52"/>
  <c r="I38" i="52"/>
  <c r="I37" i="52"/>
  <c r="I36" i="52"/>
  <c r="I35" i="52"/>
  <c r="I34" i="52"/>
  <c r="I33" i="52"/>
  <c r="I32" i="52"/>
  <c r="I31" i="52"/>
  <c r="I30" i="52"/>
  <c r="I29" i="52"/>
  <c r="I28" i="52"/>
  <c r="I27" i="52"/>
  <c r="I26" i="52"/>
  <c r="I25" i="52"/>
  <c r="I24" i="52"/>
  <c r="I10" i="52"/>
  <c r="F10" i="52"/>
  <c r="D10" i="52"/>
  <c r="D9" i="52"/>
  <c r="D8" i="52"/>
  <c r="I43" i="9"/>
  <c r="I42" i="9"/>
  <c r="I41" i="9"/>
  <c r="I40" i="9"/>
  <c r="I39" i="9"/>
  <c r="I38" i="9"/>
  <c r="I37" i="9"/>
  <c r="I36" i="9"/>
  <c r="I35" i="9"/>
  <c r="I34" i="9"/>
  <c r="I33" i="9"/>
  <c r="I32" i="9"/>
  <c r="I31" i="9"/>
  <c r="I30" i="9"/>
  <c r="I29" i="9"/>
  <c r="I28" i="9"/>
  <c r="I27" i="9"/>
  <c r="I26" i="9"/>
  <c r="I25" i="9"/>
  <c r="I24" i="9"/>
  <c r="I10" i="9"/>
  <c r="F10" i="9"/>
  <c r="D10" i="9"/>
  <c r="D9" i="9"/>
  <c r="D8" i="9"/>
  <c r="H50" i="62"/>
  <c r="G50" i="62"/>
  <c r="F50" i="62"/>
  <c r="E50" i="62"/>
  <c r="J49" i="62"/>
  <c r="K49" i="62" s="1"/>
  <c r="J48" i="62"/>
  <c r="K48" i="62" s="1"/>
  <c r="J47" i="62"/>
  <c r="K47" i="62" s="1"/>
  <c r="J46" i="62"/>
  <c r="K46" i="62" s="1"/>
  <c r="J45" i="62"/>
  <c r="K45" i="62" s="1"/>
  <c r="J44" i="62"/>
  <c r="K44" i="62" s="1"/>
  <c r="J43" i="62"/>
  <c r="K43" i="62" s="1"/>
  <c r="J42" i="62"/>
  <c r="K42" i="62" s="1"/>
  <c r="J40" i="62"/>
  <c r="K40" i="62" s="1"/>
  <c r="J39" i="62"/>
  <c r="K39" i="62" s="1"/>
  <c r="J38" i="62"/>
  <c r="K38" i="62" s="1"/>
  <c r="J37" i="62"/>
  <c r="K37" i="62" s="1"/>
  <c r="J36" i="62"/>
  <c r="K36" i="62" s="1"/>
  <c r="J35" i="62"/>
  <c r="K35" i="62" s="1"/>
  <c r="J34" i="62"/>
  <c r="K34" i="62" s="1"/>
  <c r="J33" i="62"/>
  <c r="K33" i="62" s="1"/>
  <c r="J32" i="62"/>
  <c r="K32" i="62" s="1"/>
  <c r="J31" i="62"/>
  <c r="K31" i="62" s="1"/>
  <c r="J30" i="62"/>
  <c r="K30" i="62" s="1"/>
  <c r="J29" i="62"/>
  <c r="K29" i="62" s="1"/>
  <c r="J28" i="62"/>
  <c r="K28" i="62" s="1"/>
  <c r="J27" i="62"/>
  <c r="K27" i="62" s="1"/>
  <c r="J26" i="62"/>
  <c r="K26" i="62" s="1"/>
  <c r="J25" i="62"/>
  <c r="K25" i="62" s="1"/>
  <c r="J24" i="62"/>
  <c r="K24" i="62" s="1"/>
  <c r="J23" i="62"/>
  <c r="K23" i="62" s="1"/>
  <c r="J22" i="62"/>
  <c r="K22" i="62" s="1"/>
  <c r="J21" i="62"/>
  <c r="K21" i="62" s="1"/>
  <c r="J20" i="62"/>
  <c r="K20" i="62" s="1"/>
  <c r="J19" i="62"/>
  <c r="K19" i="62" s="1"/>
  <c r="J18" i="62"/>
  <c r="K18" i="62" s="1"/>
  <c r="J17" i="62"/>
  <c r="K17" i="62" s="1"/>
  <c r="J16" i="62"/>
  <c r="K16" i="62" s="1"/>
  <c r="E11" i="62"/>
  <c r="H10" i="62"/>
  <c r="G10" i="62"/>
  <c r="F10" i="62"/>
  <c r="D10" i="62"/>
  <c r="D9" i="62"/>
  <c r="D8" i="62"/>
  <c r="G66" i="61"/>
  <c r="F65" i="61"/>
  <c r="H65" i="61" s="1"/>
  <c r="F64" i="61"/>
  <c r="H64" i="61" s="1"/>
  <c r="F63" i="61"/>
  <c r="H63" i="61" s="1"/>
  <c r="F62" i="61"/>
  <c r="H62" i="61" s="1"/>
  <c r="F61" i="61"/>
  <c r="H61" i="61" s="1"/>
  <c r="F60" i="61"/>
  <c r="H60" i="61" s="1"/>
  <c r="F59" i="61"/>
  <c r="H59" i="61" s="1"/>
  <c r="H46" i="61"/>
  <c r="G46" i="61"/>
  <c r="F45" i="61"/>
  <c r="F44" i="61"/>
  <c r="F43" i="61"/>
  <c r="F42" i="61"/>
  <c r="H38" i="61"/>
  <c r="G38" i="61"/>
  <c r="F38" i="61"/>
  <c r="E38" i="61"/>
  <c r="D38" i="61"/>
  <c r="H10" i="61"/>
  <c r="F10" i="61"/>
  <c r="D10" i="61"/>
  <c r="D9" i="61"/>
  <c r="D8" i="61"/>
  <c r="H49" i="8"/>
  <c r="G49" i="8"/>
  <c r="F49" i="8"/>
  <c r="E49" i="8"/>
  <c r="J48" i="8"/>
  <c r="K48" i="8" s="1"/>
  <c r="J47" i="8"/>
  <c r="K47" i="8" s="1"/>
  <c r="J46" i="8"/>
  <c r="K46" i="8" s="1"/>
  <c r="J45" i="8"/>
  <c r="K45" i="8" s="1"/>
  <c r="J44" i="8"/>
  <c r="K44" i="8" s="1"/>
  <c r="J43" i="8"/>
  <c r="K43" i="8" s="1"/>
  <c r="J42" i="8"/>
  <c r="K42" i="8" s="1"/>
  <c r="J41" i="8"/>
  <c r="K41" i="8" s="1"/>
  <c r="J39" i="8"/>
  <c r="K39" i="8" s="1"/>
  <c r="J38" i="8"/>
  <c r="K38" i="8" s="1"/>
  <c r="J37" i="8"/>
  <c r="K37" i="8" s="1"/>
  <c r="J36" i="8"/>
  <c r="K36" i="8" s="1"/>
  <c r="J35" i="8"/>
  <c r="K35" i="8" s="1"/>
  <c r="J34" i="8"/>
  <c r="K34" i="8" s="1"/>
  <c r="J33" i="8"/>
  <c r="K33" i="8" s="1"/>
  <c r="J32" i="8"/>
  <c r="K32" i="8" s="1"/>
  <c r="J31" i="8"/>
  <c r="K31" i="8" s="1"/>
  <c r="J30" i="8"/>
  <c r="K30" i="8" s="1"/>
  <c r="J29" i="8"/>
  <c r="K29" i="8" s="1"/>
  <c r="J28" i="8"/>
  <c r="K28" i="8" s="1"/>
  <c r="J27" i="8"/>
  <c r="K27" i="8" s="1"/>
  <c r="J26" i="8"/>
  <c r="K26" i="8" s="1"/>
  <c r="J25" i="8"/>
  <c r="K25" i="8" s="1"/>
  <c r="J24" i="8"/>
  <c r="K24" i="8" s="1"/>
  <c r="J23" i="8"/>
  <c r="K23" i="8" s="1"/>
  <c r="J22" i="8"/>
  <c r="K22" i="8" s="1"/>
  <c r="J21" i="8"/>
  <c r="K21" i="8" s="1"/>
  <c r="J20" i="8"/>
  <c r="K20" i="8" s="1"/>
  <c r="J19" i="8"/>
  <c r="K19" i="8" s="1"/>
  <c r="J18" i="8"/>
  <c r="K18" i="8" s="1"/>
  <c r="J17" i="8"/>
  <c r="K17" i="8" s="1"/>
  <c r="J16" i="8"/>
  <c r="K16" i="8" s="1"/>
  <c r="J15" i="8"/>
  <c r="K15" i="8" s="1"/>
  <c r="H10" i="8"/>
  <c r="G10" i="8"/>
  <c r="F10" i="8"/>
  <c r="D10" i="8"/>
  <c r="D9" i="8"/>
  <c r="D8" i="8"/>
  <c r="G64" i="7"/>
  <c r="F63" i="7"/>
  <c r="H63" i="7" s="1"/>
  <c r="F62" i="7"/>
  <c r="H62" i="7" s="1"/>
  <c r="F61" i="7"/>
  <c r="H61" i="7" s="1"/>
  <c r="F60" i="7"/>
  <c r="H60" i="7" s="1"/>
  <c r="F59" i="7"/>
  <c r="H59" i="7" s="1"/>
  <c r="F58" i="7"/>
  <c r="H58" i="7" s="1"/>
  <c r="F57" i="7"/>
  <c r="H57" i="7" s="1"/>
  <c r="H44" i="7"/>
  <c r="G44" i="7"/>
  <c r="F43" i="7"/>
  <c r="F42" i="7"/>
  <c r="F41" i="7"/>
  <c r="F40" i="7"/>
  <c r="H36" i="7"/>
  <c r="G36" i="7"/>
  <c r="F36" i="7"/>
  <c r="I45" i="12" s="1"/>
  <c r="E36" i="7"/>
  <c r="D36" i="7"/>
  <c r="I44" i="12" s="1"/>
  <c r="H10" i="7"/>
  <c r="F10" i="7"/>
  <c r="D10" i="7"/>
  <c r="D9" i="7"/>
  <c r="D8" i="7"/>
  <c r="F153" i="6"/>
  <c r="G153" i="6" s="1"/>
  <c r="F152" i="6"/>
  <c r="G152" i="6" s="1"/>
  <c r="F151" i="6"/>
  <c r="G151" i="6" s="1"/>
  <c r="F150" i="6"/>
  <c r="G150" i="6" s="1"/>
  <c r="F148" i="6"/>
  <c r="G148" i="6" s="1"/>
  <c r="F147" i="6"/>
  <c r="G147" i="6" s="1"/>
  <c r="F146" i="6"/>
  <c r="G146" i="6" s="1"/>
  <c r="F145" i="6"/>
  <c r="G145" i="6" s="1"/>
  <c r="F144" i="6"/>
  <c r="G144" i="6" s="1"/>
  <c r="F143" i="6"/>
  <c r="G143" i="6" s="1"/>
  <c r="F142" i="6"/>
  <c r="G142" i="6" s="1"/>
  <c r="F141" i="6"/>
  <c r="G141" i="6" s="1"/>
  <c r="F140" i="6"/>
  <c r="G140" i="6" s="1"/>
  <c r="F139" i="6"/>
  <c r="G139" i="6" s="1"/>
  <c r="F135" i="6"/>
  <c r="H135" i="6" s="1"/>
  <c r="K135" i="6" s="1"/>
  <c r="F134" i="6"/>
  <c r="H134" i="6" s="1"/>
  <c r="K134" i="6" s="1"/>
  <c r="F133" i="6"/>
  <c r="H133" i="6" s="1"/>
  <c r="F132" i="6"/>
  <c r="H132" i="6" s="1"/>
  <c r="F131" i="6"/>
  <c r="H131" i="6" s="1"/>
  <c r="K131" i="6" s="1"/>
  <c r="F130" i="6"/>
  <c r="H130" i="6" s="1"/>
  <c r="K130" i="6" s="1"/>
  <c r="F129" i="6"/>
  <c r="H129" i="6" s="1"/>
  <c r="K129" i="6" s="1"/>
  <c r="F125" i="6"/>
  <c r="H125" i="6" s="1"/>
  <c r="K125" i="6" s="1"/>
  <c r="F124" i="6"/>
  <c r="H124" i="6" s="1"/>
  <c r="F123" i="6"/>
  <c r="H123" i="6" s="1"/>
  <c r="K123" i="6" s="1"/>
  <c r="F122" i="6"/>
  <c r="H122" i="6" s="1"/>
  <c r="F121" i="6"/>
  <c r="H121" i="6" s="1"/>
  <c r="F120" i="6"/>
  <c r="H120" i="6" s="1"/>
  <c r="K120" i="6" s="1"/>
  <c r="F119" i="6"/>
  <c r="H119" i="6" s="1"/>
  <c r="F118" i="6"/>
  <c r="H118" i="6" s="1"/>
  <c r="K118" i="6" s="1"/>
  <c r="F117" i="6"/>
  <c r="H117" i="6" s="1"/>
  <c r="F115" i="6"/>
  <c r="H115" i="6" s="1"/>
  <c r="F114" i="6"/>
  <c r="H114" i="6" s="1"/>
  <c r="F113" i="6"/>
  <c r="H113" i="6" s="1"/>
  <c r="K113" i="6" s="1"/>
  <c r="F112" i="6"/>
  <c r="H112" i="6" s="1"/>
  <c r="K112" i="6" s="1"/>
  <c r="F111" i="6"/>
  <c r="H111" i="6" s="1"/>
  <c r="F110" i="6"/>
  <c r="H110" i="6" s="1"/>
  <c r="K110" i="6" s="1"/>
  <c r="F109" i="6"/>
  <c r="H109" i="6" s="1"/>
  <c r="F108" i="6"/>
  <c r="H108" i="6" s="1"/>
  <c r="F107" i="6"/>
  <c r="H107" i="6" s="1"/>
  <c r="K107" i="6" s="1"/>
  <c r="F106" i="6"/>
  <c r="H106" i="6" s="1"/>
  <c r="K106" i="6" s="1"/>
  <c r="F105" i="6"/>
  <c r="H105" i="6" s="1"/>
  <c r="K105" i="6" s="1"/>
  <c r="F104" i="6"/>
  <c r="H104" i="6" s="1"/>
  <c r="K104" i="6" s="1"/>
  <c r="F103" i="6"/>
  <c r="H103" i="6" s="1"/>
  <c r="K103" i="6" s="1"/>
  <c r="F102" i="6"/>
  <c r="H102" i="6" s="1"/>
  <c r="K102" i="6" s="1"/>
  <c r="F101" i="6"/>
  <c r="H101" i="6" s="1"/>
  <c r="F100" i="6"/>
  <c r="H100" i="6" s="1"/>
  <c r="K100" i="6" s="1"/>
  <c r="F99" i="6"/>
  <c r="H99" i="6" s="1"/>
  <c r="K99" i="6" s="1"/>
  <c r="F98" i="6"/>
  <c r="H98" i="6" s="1"/>
  <c r="K98" i="6" s="1"/>
  <c r="F97" i="6"/>
  <c r="H97" i="6" s="1"/>
  <c r="K97" i="6" s="1"/>
  <c r="F96" i="6"/>
  <c r="H96" i="6" s="1"/>
  <c r="K96" i="6" s="1"/>
  <c r="F95" i="6"/>
  <c r="H95" i="6" s="1"/>
  <c r="K95" i="6" s="1"/>
  <c r="F94" i="6"/>
  <c r="H94" i="6" s="1"/>
  <c r="F93" i="6"/>
  <c r="H93" i="6" s="1"/>
  <c r="K93" i="6" s="1"/>
  <c r="F92" i="6"/>
  <c r="H92" i="6" s="1"/>
  <c r="K92" i="6" s="1"/>
  <c r="F91" i="6"/>
  <c r="H91" i="6" s="1"/>
  <c r="K91" i="6" s="1"/>
  <c r="F90" i="6"/>
  <c r="H90" i="6" s="1"/>
  <c r="K90" i="6" s="1"/>
  <c r="F89" i="6"/>
  <c r="H89" i="6" s="1"/>
  <c r="K89" i="6" s="1"/>
  <c r="F88" i="6"/>
  <c r="H88" i="6" s="1"/>
  <c r="K88" i="6" s="1"/>
  <c r="F87" i="6"/>
  <c r="H87" i="6" s="1"/>
  <c r="F86" i="6"/>
  <c r="H86" i="6" s="1"/>
  <c r="K86" i="6" s="1"/>
  <c r="F85" i="6"/>
  <c r="H85" i="6" s="1"/>
  <c r="K85" i="6" s="1"/>
  <c r="F84" i="6"/>
  <c r="H84" i="6" s="1"/>
  <c r="K84" i="6" s="1"/>
  <c r="F83" i="6"/>
  <c r="H83" i="6" s="1"/>
  <c r="K83" i="6" s="1"/>
  <c r="F82" i="6"/>
  <c r="H82" i="6" s="1"/>
  <c r="K82" i="6" s="1"/>
  <c r="F81" i="6"/>
  <c r="H81" i="6" s="1"/>
  <c r="K81" i="6" s="1"/>
  <c r="F80" i="6"/>
  <c r="H80" i="6" s="1"/>
  <c r="K80" i="6" s="1"/>
  <c r="F76" i="6"/>
  <c r="H76" i="6" s="1"/>
  <c r="F75" i="6"/>
  <c r="H75" i="6" s="1"/>
  <c r="K75" i="6" s="1"/>
  <c r="F74" i="6"/>
  <c r="H74" i="6" s="1"/>
  <c r="K74" i="6" s="1"/>
  <c r="F73" i="6"/>
  <c r="H73" i="6" s="1"/>
  <c r="K73" i="6" s="1"/>
  <c r="F72" i="6"/>
  <c r="H72" i="6" s="1"/>
  <c r="K72" i="6" s="1"/>
  <c r="F71" i="6"/>
  <c r="H71" i="6" s="1"/>
  <c r="K71" i="6" s="1"/>
  <c r="F70" i="6"/>
  <c r="H70" i="6" s="1"/>
  <c r="K70" i="6" s="1"/>
  <c r="F69" i="6"/>
  <c r="H69" i="6" s="1"/>
  <c r="K69" i="6" s="1"/>
  <c r="F68" i="6"/>
  <c r="H68" i="6" s="1"/>
  <c r="K68" i="6" s="1"/>
  <c r="F67" i="6"/>
  <c r="H67" i="6" s="1"/>
  <c r="K67" i="6" s="1"/>
  <c r="F66" i="6"/>
  <c r="H66" i="6" s="1"/>
  <c r="K66" i="6" s="1"/>
  <c r="F65" i="6"/>
  <c r="H65" i="6" s="1"/>
  <c r="K65" i="6" s="1"/>
  <c r="F64" i="6"/>
  <c r="H64" i="6" s="1"/>
  <c r="K64" i="6" s="1"/>
  <c r="F63" i="6"/>
  <c r="H63" i="6" s="1"/>
  <c r="K63" i="6" s="1"/>
  <c r="F62" i="6"/>
  <c r="H62" i="6" s="1"/>
  <c r="K62" i="6" s="1"/>
  <c r="F61" i="6"/>
  <c r="H61" i="6" s="1"/>
  <c r="K61" i="6" s="1"/>
  <c r="F60" i="6"/>
  <c r="H60" i="6" s="1"/>
  <c r="K60" i="6" s="1"/>
  <c r="F59" i="6"/>
  <c r="H59" i="6" s="1"/>
  <c r="K59" i="6" s="1"/>
  <c r="F58" i="6"/>
  <c r="H58" i="6" s="1"/>
  <c r="K58" i="6" s="1"/>
  <c r="F57" i="6"/>
  <c r="F56" i="6"/>
  <c r="H56" i="6" s="1"/>
  <c r="K56" i="6" s="1"/>
  <c r="F34" i="6"/>
  <c r="H34" i="6" s="1"/>
  <c r="K34" i="6" s="1"/>
  <c r="F33" i="6"/>
  <c r="H33" i="6" s="1"/>
  <c r="K33" i="6" s="1"/>
  <c r="F32" i="6"/>
  <c r="H32" i="6" s="1"/>
  <c r="K32" i="6" s="1"/>
  <c r="F52" i="6"/>
  <c r="H52" i="6" s="1"/>
  <c r="F51" i="6"/>
  <c r="H51" i="6" s="1"/>
  <c r="K51" i="6" s="1"/>
  <c r="F50" i="6"/>
  <c r="H50" i="6" s="1"/>
  <c r="K50" i="6" s="1"/>
  <c r="F49" i="6"/>
  <c r="H49" i="6" s="1"/>
  <c r="K49" i="6" s="1"/>
  <c r="F48" i="6"/>
  <c r="H48" i="6" s="1"/>
  <c r="K48" i="6" s="1"/>
  <c r="F47" i="6"/>
  <c r="H47" i="6" s="1"/>
  <c r="K47" i="6" s="1"/>
  <c r="F46" i="6"/>
  <c r="H46" i="6" s="1"/>
  <c r="K46" i="6" s="1"/>
  <c r="F45" i="6"/>
  <c r="H45" i="6" s="1"/>
  <c r="K45" i="6" s="1"/>
  <c r="F44" i="6"/>
  <c r="H44" i="6" s="1"/>
  <c r="K44" i="6" s="1"/>
  <c r="F43" i="6"/>
  <c r="H43" i="6" s="1"/>
  <c r="K43" i="6" s="1"/>
  <c r="F42" i="6"/>
  <c r="H42" i="6" s="1"/>
  <c r="K42" i="6" s="1"/>
  <c r="F41" i="6"/>
  <c r="H41" i="6" s="1"/>
  <c r="K41" i="6" s="1"/>
  <c r="F40" i="6"/>
  <c r="H40" i="6" s="1"/>
  <c r="K40" i="6" s="1"/>
  <c r="F39" i="6"/>
  <c r="H39" i="6" s="1"/>
  <c r="K39" i="6" s="1"/>
  <c r="F38" i="6"/>
  <c r="F31" i="6"/>
  <c r="H31" i="6" s="1"/>
  <c r="F30" i="6"/>
  <c r="H30" i="6" s="1"/>
  <c r="K30" i="6" s="1"/>
  <c r="F29" i="6"/>
  <c r="H29" i="6" s="1"/>
  <c r="F28" i="6"/>
  <c r="H28" i="6" s="1"/>
  <c r="F27" i="6"/>
  <c r="H27" i="6" s="1"/>
  <c r="K27" i="6" s="1"/>
  <c r="F26" i="6"/>
  <c r="H26" i="6" s="1"/>
  <c r="K26" i="6" s="1"/>
  <c r="F25" i="6"/>
  <c r="H25" i="6" s="1"/>
  <c r="K25" i="6" s="1"/>
  <c r="F24" i="6"/>
  <c r="H24" i="6" s="1"/>
  <c r="K24" i="6" s="1"/>
  <c r="F23" i="6"/>
  <c r="H23" i="6" s="1"/>
  <c r="K23" i="6" s="1"/>
  <c r="F22" i="6"/>
  <c r="H22" i="6" s="1"/>
  <c r="K22" i="6" s="1"/>
  <c r="F21" i="6"/>
  <c r="H21" i="6" s="1"/>
  <c r="K21" i="6" s="1"/>
  <c r="F20" i="6"/>
  <c r="H20" i="6" s="1"/>
  <c r="K20" i="6" s="1"/>
  <c r="F19" i="6"/>
  <c r="H19" i="6" s="1"/>
  <c r="K19" i="6" s="1"/>
  <c r="F18" i="6"/>
  <c r="H18" i="6" s="1"/>
  <c r="K18" i="6" s="1"/>
  <c r="F17" i="6"/>
  <c r="H17" i="6" s="1"/>
  <c r="K17" i="6" s="1"/>
  <c r="F16" i="6"/>
  <c r="H16" i="6" s="1"/>
  <c r="K16" i="6" s="1"/>
  <c r="F15" i="6"/>
  <c r="H10" i="6"/>
  <c r="F10" i="6"/>
  <c r="D10" i="6"/>
  <c r="D9" i="6"/>
  <c r="D8" i="6"/>
  <c r="H21" i="5"/>
  <c r="P21" i="5" s="1"/>
  <c r="G21" i="5"/>
  <c r="J10" i="5"/>
  <c r="G10" i="5"/>
  <c r="D10" i="5"/>
  <c r="D9" i="5"/>
  <c r="D8" i="5"/>
  <c r="J32" i="4"/>
  <c r="G21" i="3" s="1"/>
  <c r="F32" i="4"/>
  <c r="J37" i="3" s="1"/>
  <c r="E32" i="4"/>
  <c r="I37" i="3" s="1"/>
  <c r="D32" i="4"/>
  <c r="H37" i="3" s="1"/>
  <c r="C32" i="4"/>
  <c r="G37" i="3" s="1"/>
  <c r="G30" i="4"/>
  <c r="G29" i="4"/>
  <c r="G28" i="4"/>
  <c r="G27" i="4"/>
  <c r="G26" i="4"/>
  <c r="G25" i="4"/>
  <c r="G24" i="4"/>
  <c r="G23" i="4"/>
  <c r="G22" i="4"/>
  <c r="G21" i="4"/>
  <c r="G20" i="4"/>
  <c r="G19" i="4"/>
  <c r="I10" i="4"/>
  <c r="G16" i="4" s="1"/>
  <c r="L16" i="4" s="1"/>
  <c r="M18" i="4" s="1" a="1"/>
  <c r="M18" i="4" s="1"/>
  <c r="F10" i="4"/>
  <c r="G12" i="4" s="1"/>
  <c r="D10" i="4"/>
  <c r="D9" i="4"/>
  <c r="D8" i="4"/>
  <c r="J10" i="3"/>
  <c r="G10" i="3"/>
  <c r="E10" i="3"/>
  <c r="E9" i="3"/>
  <c r="E8" i="3"/>
  <c r="C13" i="2"/>
  <c r="I12" i="2"/>
  <c r="D10" i="2"/>
  <c r="D9" i="2"/>
  <c r="I8" i="2"/>
  <c r="D8" i="2"/>
  <c r="D76" i="1"/>
  <c r="K4" i="1"/>
  <c r="H6" i="39"/>
  <c r="E6" i="39"/>
  <c r="C6" i="39"/>
  <c r="C5" i="39"/>
  <c r="C4" i="39"/>
  <c r="J1" i="5" l="1"/>
  <c r="F17" i="39" s="1"/>
  <c r="P18" i="4"/>
  <c r="M17" i="4"/>
  <c r="B30" i="4"/>
  <c r="L30" i="4" s="1"/>
  <c r="B29" i="4"/>
  <c r="L29" i="4" s="1"/>
  <c r="B28" i="4"/>
  <c r="L28" i="4" s="1"/>
  <c r="B27" i="4"/>
  <c r="L27" i="4" s="1"/>
  <c r="B26" i="4"/>
  <c r="L26" i="4" s="1"/>
  <c r="B25" i="4"/>
  <c r="L25" i="4" s="1"/>
  <c r="B19" i="4"/>
  <c r="L19" i="4" s="1"/>
  <c r="M19" i="4" s="1"/>
  <c r="B24" i="4"/>
  <c r="L24" i="4" s="1"/>
  <c r="B23" i="4"/>
  <c r="L23" i="4" s="1"/>
  <c r="B22" i="4"/>
  <c r="L22" i="4" s="1"/>
  <c r="B21" i="4"/>
  <c r="L21" i="4" s="1"/>
  <c r="B20" i="4"/>
  <c r="L20" i="4" s="1"/>
  <c r="G19" i="25"/>
  <c r="G30" i="25"/>
  <c r="G20" i="25"/>
  <c r="G31" i="25"/>
  <c r="G21" i="25"/>
  <c r="G22" i="25"/>
  <c r="G29" i="25"/>
  <c r="H29" i="25" s="1"/>
  <c r="K29" i="25" s="1"/>
  <c r="K28" i="35" s="1"/>
  <c r="G23" i="25"/>
  <c r="H23" i="25" s="1"/>
  <c r="K23" i="25" s="1"/>
  <c r="K22" i="35" s="1"/>
  <c r="G25" i="25"/>
  <c r="H25" i="25" s="1"/>
  <c r="K25" i="25" s="1"/>
  <c r="K24" i="35" s="1"/>
  <c r="G26" i="25"/>
  <c r="G16" i="25"/>
  <c r="H16" i="25" s="1"/>
  <c r="G27" i="25"/>
  <c r="H27" i="25" s="1"/>
  <c r="K27" i="25" s="1"/>
  <c r="K26" i="35" s="1"/>
  <c r="G17" i="25"/>
  <c r="H17" i="25" s="1"/>
  <c r="K17" i="25" s="1"/>
  <c r="K16" i="35" s="1"/>
  <c r="G28" i="25"/>
  <c r="G16" i="26"/>
  <c r="G36" i="26" s="1"/>
  <c r="E42" i="36"/>
  <c r="E35" i="6"/>
  <c r="E36" i="6" s="1"/>
  <c r="D126" i="6"/>
  <c r="D127" i="6" s="1"/>
  <c r="D116" i="6"/>
  <c r="E126" i="6"/>
  <c r="G156" i="6"/>
  <c r="D35" i="6"/>
  <c r="D36" i="6" s="1"/>
  <c r="E77" i="6"/>
  <c r="E78" i="6" s="1"/>
  <c r="E116" i="6"/>
  <c r="G116" i="6"/>
  <c r="G136" i="6"/>
  <c r="G137" i="6" s="1"/>
  <c r="D136" i="6"/>
  <c r="D137" i="6" s="1"/>
  <c r="D149" i="6"/>
  <c r="D154" i="6" s="1"/>
  <c r="D53" i="6"/>
  <c r="D54" i="6" s="1"/>
  <c r="E136" i="6"/>
  <c r="E137" i="6" s="1"/>
  <c r="E149" i="6"/>
  <c r="E154" i="6" s="1"/>
  <c r="E53" i="6"/>
  <c r="E54" i="6" s="1"/>
  <c r="D156" i="6"/>
  <c r="E156" i="6"/>
  <c r="D77" i="6"/>
  <c r="D78" i="6" s="1"/>
  <c r="I14" i="53"/>
  <c r="K28" i="6"/>
  <c r="I22" i="53"/>
  <c r="K108" i="6"/>
  <c r="I15" i="53"/>
  <c r="K29" i="6"/>
  <c r="I19" i="53"/>
  <c r="K87" i="6"/>
  <c r="I24" i="53"/>
  <c r="K111" i="6"/>
  <c r="I31" i="53"/>
  <c r="K124" i="6"/>
  <c r="I30" i="53"/>
  <c r="K122" i="6"/>
  <c r="I16" i="53"/>
  <c r="K31" i="6"/>
  <c r="I21" i="53"/>
  <c r="K101" i="6"/>
  <c r="I25" i="53"/>
  <c r="K114" i="6"/>
  <c r="I29" i="53"/>
  <c r="K121" i="6"/>
  <c r="I17" i="53"/>
  <c r="K52" i="6"/>
  <c r="I18" i="53"/>
  <c r="K76" i="6"/>
  <c r="I26" i="53"/>
  <c r="K115" i="6"/>
  <c r="I23" i="53"/>
  <c r="K109" i="6"/>
  <c r="I27" i="53"/>
  <c r="K117" i="6"/>
  <c r="I32" i="53"/>
  <c r="K132" i="6"/>
  <c r="I33" i="53"/>
  <c r="K133" i="6"/>
  <c r="I20" i="53"/>
  <c r="K94" i="6"/>
  <c r="I28" i="53"/>
  <c r="K119" i="6"/>
  <c r="H34" i="38"/>
  <c r="H37" i="38" s="1"/>
  <c r="I29" i="34"/>
  <c r="H19" i="25"/>
  <c r="K19" i="25" s="1"/>
  <c r="K18" i="35" s="1"/>
  <c r="I32" i="34"/>
  <c r="I62" i="73"/>
  <c r="I33" i="34"/>
  <c r="F62" i="25"/>
  <c r="H64" i="7"/>
  <c r="H16" i="22"/>
  <c r="G32" i="4"/>
  <c r="F37" i="3" s="1"/>
  <c r="H21" i="25"/>
  <c r="K21" i="25" s="1"/>
  <c r="K20" i="35" s="1"/>
  <c r="I30" i="34"/>
  <c r="H35" i="25"/>
  <c r="K35" i="25" s="1"/>
  <c r="K34" i="35" s="1"/>
  <c r="H43" i="25"/>
  <c r="K43" i="25" s="1"/>
  <c r="K42" i="35" s="1"/>
  <c r="F33" i="38"/>
  <c r="H52" i="18"/>
  <c r="H55" i="18" s="1"/>
  <c r="I46" i="12"/>
  <c r="I58" i="12" s="1"/>
  <c r="H33" i="25"/>
  <c r="K33" i="25" s="1"/>
  <c r="K32" i="35" s="1"/>
  <c r="H37" i="25"/>
  <c r="K37" i="25" s="1"/>
  <c r="K36" i="35" s="1"/>
  <c r="H41" i="25"/>
  <c r="K41" i="25" s="1"/>
  <c r="K40" i="35" s="1"/>
  <c r="H45" i="25"/>
  <c r="K45" i="25" s="1"/>
  <c r="K44" i="35" s="1"/>
  <c r="H19" i="14"/>
  <c r="I62" i="72"/>
  <c r="H20" i="25"/>
  <c r="K20" i="25" s="1"/>
  <c r="K19" i="35" s="1"/>
  <c r="I31" i="34"/>
  <c r="K50" i="62"/>
  <c r="H24" i="25"/>
  <c r="K24" i="25" s="1"/>
  <c r="K23" i="35" s="1"/>
  <c r="H32" i="25"/>
  <c r="K32" i="25" s="1"/>
  <c r="K31" i="35" s="1"/>
  <c r="H40" i="25"/>
  <c r="K40" i="25" s="1"/>
  <c r="K39" i="35" s="1"/>
  <c r="H66" i="61"/>
  <c r="F46" i="61"/>
  <c r="I62" i="18"/>
  <c r="F44" i="7"/>
  <c r="H22" i="25"/>
  <c r="K22" i="25" s="1"/>
  <c r="K21" i="35" s="1"/>
  <c r="H30" i="25"/>
  <c r="K30" i="25" s="1"/>
  <c r="K29" i="35" s="1"/>
  <c r="H38" i="25"/>
  <c r="K38" i="25" s="1"/>
  <c r="K37" i="35" s="1"/>
  <c r="H46" i="25"/>
  <c r="K46" i="25" s="1"/>
  <c r="K45" i="35" s="1"/>
  <c r="I43" i="27"/>
  <c r="F33" i="32"/>
  <c r="F43" i="32" s="1"/>
  <c r="G36" i="32" s="1"/>
  <c r="F38" i="23"/>
  <c r="H28" i="25"/>
  <c r="K28" i="25" s="1"/>
  <c r="K27" i="35" s="1"/>
  <c r="H36" i="25"/>
  <c r="K36" i="25" s="1"/>
  <c r="K35" i="35" s="1"/>
  <c r="H44" i="25"/>
  <c r="K44" i="25" s="1"/>
  <c r="K43" i="35" s="1"/>
  <c r="I34" i="34"/>
  <c r="H31" i="25"/>
  <c r="K31" i="25" s="1"/>
  <c r="K30" i="35" s="1"/>
  <c r="H39" i="25"/>
  <c r="K39" i="25" s="1"/>
  <c r="K38" i="35" s="1"/>
  <c r="H47" i="25"/>
  <c r="K47" i="25" s="1"/>
  <c r="K46" i="35" s="1"/>
  <c r="K25" i="37"/>
  <c r="L17" i="37" s="1"/>
  <c r="K30" i="37" s="1"/>
  <c r="K31" i="37" s="1"/>
  <c r="E19" i="37" s="1"/>
  <c r="H18" i="25"/>
  <c r="K18" i="25" s="1"/>
  <c r="K17" i="35" s="1"/>
  <c r="H26" i="25"/>
  <c r="K26" i="25" s="1"/>
  <c r="K25" i="35" s="1"/>
  <c r="H34" i="25"/>
  <c r="K34" i="25" s="1"/>
  <c r="K33" i="35" s="1"/>
  <c r="H42" i="25"/>
  <c r="K42" i="25" s="1"/>
  <c r="K41" i="35" s="1"/>
  <c r="C36" i="34"/>
  <c r="D38" i="37"/>
  <c r="N17" i="10"/>
  <c r="N22" i="10" s="1"/>
  <c r="M22" i="10"/>
  <c r="H15" i="6"/>
  <c r="K15" i="6" s="1"/>
  <c r="J50" i="62"/>
  <c r="F15" i="14"/>
  <c r="J49" i="8"/>
  <c r="F17" i="14"/>
  <c r="I17" i="14" s="1"/>
  <c r="H16" i="38"/>
  <c r="H33" i="38" s="1"/>
  <c r="F38" i="21"/>
  <c r="H38" i="6"/>
  <c r="K38" i="6" s="1"/>
  <c r="H57" i="6"/>
  <c r="K57" i="6" s="1"/>
  <c r="K49" i="8"/>
  <c r="G95" i="24"/>
  <c r="I44" i="11"/>
  <c r="I86" i="12" s="1"/>
  <c r="I88" i="12" s="1"/>
  <c r="I90" i="12" s="1"/>
  <c r="I103" i="12" s="1"/>
  <c r="H58" i="12"/>
  <c r="H90" i="12"/>
  <c r="H103" i="12" s="1"/>
  <c r="G19" i="14"/>
  <c r="I95" i="24"/>
  <c r="F37" i="22"/>
  <c r="H16" i="26"/>
  <c r="H36" i="26" s="1"/>
  <c r="F36" i="26"/>
  <c r="G16" i="53"/>
  <c r="H15" i="53"/>
  <c r="L15" i="53" s="1"/>
  <c r="G43" i="27"/>
  <c r="H65" i="79"/>
  <c r="H52" i="73" s="1"/>
  <c r="H55" i="73" s="1"/>
  <c r="G58" i="33"/>
  <c r="H65" i="78"/>
  <c r="H52" i="72" s="1"/>
  <c r="H55" i="72" s="1"/>
  <c r="I25" i="34"/>
  <c r="J39" i="37"/>
  <c r="H49" i="35"/>
  <c r="E20" i="37"/>
  <c r="E18" i="37"/>
  <c r="P23" i="4" l="1"/>
  <c r="M23" i="4"/>
  <c r="P24" i="4"/>
  <c r="M24" i="4"/>
  <c r="P19" i="4"/>
  <c r="M25" i="4"/>
  <c r="P25" i="4"/>
  <c r="P26" i="4"/>
  <c r="M26" i="4"/>
  <c r="P27" i="4"/>
  <c r="M27" i="4"/>
  <c r="P28" i="4"/>
  <c r="M28" i="4"/>
  <c r="P29" i="4"/>
  <c r="M29" i="4"/>
  <c r="P30" i="4"/>
  <c r="M30" i="4"/>
  <c r="P20" i="4"/>
  <c r="M20" i="4"/>
  <c r="P21" i="4"/>
  <c r="M21" i="4"/>
  <c r="P22" i="4"/>
  <c r="M22" i="4"/>
  <c r="E127" i="6"/>
  <c r="E155" i="6" s="1"/>
  <c r="E157" i="6" s="1"/>
  <c r="D155" i="6"/>
  <c r="F149" i="6"/>
  <c r="G149" i="6" s="1"/>
  <c r="G154" i="6" s="1"/>
  <c r="F136" i="6"/>
  <c r="F137" i="6" s="1"/>
  <c r="F35" i="6"/>
  <c r="F36" i="6" s="1"/>
  <c r="F53" i="6"/>
  <c r="F54" i="6" s="1"/>
  <c r="F77" i="6"/>
  <c r="F78" i="6" s="1"/>
  <c r="H136" i="6"/>
  <c r="H137" i="6" s="1"/>
  <c r="H116" i="6"/>
  <c r="F126" i="6"/>
  <c r="F156" i="6"/>
  <c r="F116" i="6"/>
  <c r="G31" i="32"/>
  <c r="K32" i="37"/>
  <c r="G42" i="37" s="1"/>
  <c r="G40" i="37" s="1"/>
  <c r="E22" i="37"/>
  <c r="D42" i="37" s="1"/>
  <c r="D40" i="37" s="1"/>
  <c r="G20" i="3"/>
  <c r="G28" i="32"/>
  <c r="G39" i="32"/>
  <c r="G25" i="32"/>
  <c r="G40" i="32"/>
  <c r="G41" i="32"/>
  <c r="G20" i="32"/>
  <c r="G16" i="32"/>
  <c r="G26" i="32"/>
  <c r="G29" i="32"/>
  <c r="G32" i="32"/>
  <c r="G27" i="32"/>
  <c r="G30" i="32"/>
  <c r="G37" i="38"/>
  <c r="H156" i="6"/>
  <c r="K156" i="6" s="1"/>
  <c r="F19" i="14"/>
  <c r="I15" i="14"/>
  <c r="I19" i="14" s="1"/>
  <c r="H55" i="33"/>
  <c r="I55" i="33" s="1"/>
  <c r="H51" i="33"/>
  <c r="I51" i="33" s="1"/>
  <c r="H47" i="33"/>
  <c r="I47" i="33" s="1"/>
  <c r="H43" i="33"/>
  <c r="I43" i="33" s="1"/>
  <c r="H39" i="33"/>
  <c r="I39" i="33" s="1"/>
  <c r="H35" i="33"/>
  <c r="I35" i="33" s="1"/>
  <c r="H31" i="33"/>
  <c r="I31" i="33" s="1"/>
  <c r="H27" i="33"/>
  <c r="I27" i="33" s="1"/>
  <c r="F27" i="34" s="1"/>
  <c r="G27" i="34" s="1"/>
  <c r="I27" i="34" s="1"/>
  <c r="H23" i="33"/>
  <c r="I23" i="33" s="1"/>
  <c r="H19" i="33"/>
  <c r="I19" i="33" s="1"/>
  <c r="H56" i="33"/>
  <c r="I56" i="33" s="1"/>
  <c r="H52" i="33"/>
  <c r="I52" i="33" s="1"/>
  <c r="H48" i="33"/>
  <c r="I48" i="33" s="1"/>
  <c r="H44" i="33"/>
  <c r="I44" i="33" s="1"/>
  <c r="H40" i="33"/>
  <c r="I40" i="33" s="1"/>
  <c r="H36" i="33"/>
  <c r="I36" i="33" s="1"/>
  <c r="H32" i="33"/>
  <c r="I32" i="33" s="1"/>
  <c r="H28" i="33"/>
  <c r="I28" i="33" s="1"/>
  <c r="H24" i="33"/>
  <c r="I24" i="33" s="1"/>
  <c r="F23" i="34" s="1"/>
  <c r="H20" i="33"/>
  <c r="I20" i="33" s="1"/>
  <c r="H16" i="33"/>
  <c r="H53" i="33"/>
  <c r="I53" i="33" s="1"/>
  <c r="H45" i="32" s="1"/>
  <c r="H49" i="33"/>
  <c r="I49" i="33" s="1"/>
  <c r="H45" i="33"/>
  <c r="I45" i="33" s="1"/>
  <c r="H41" i="33"/>
  <c r="I41" i="33" s="1"/>
  <c r="H37" i="33"/>
  <c r="I37" i="33" s="1"/>
  <c r="H33" i="33"/>
  <c r="I33" i="33" s="1"/>
  <c r="H29" i="33"/>
  <c r="I29" i="33" s="1"/>
  <c r="F22" i="34" s="1"/>
  <c r="G22" i="34" s="1"/>
  <c r="I22" i="34" s="1"/>
  <c r="H25" i="33"/>
  <c r="I25" i="33" s="1"/>
  <c r="F24" i="34" s="1"/>
  <c r="G24" i="34" s="1"/>
  <c r="I24" i="34" s="1"/>
  <c r="H21" i="33"/>
  <c r="I21" i="33" s="1"/>
  <c r="H17" i="33"/>
  <c r="I17" i="33" s="1"/>
  <c r="H54" i="33"/>
  <c r="I54" i="33" s="1"/>
  <c r="H46" i="33"/>
  <c r="I46" i="33" s="1"/>
  <c r="H38" i="33"/>
  <c r="I38" i="33" s="1"/>
  <c r="H30" i="33"/>
  <c r="I30" i="33" s="1"/>
  <c r="F21" i="34" s="1"/>
  <c r="H22" i="33"/>
  <c r="I22" i="33" s="1"/>
  <c r="H50" i="33"/>
  <c r="I50" i="33" s="1"/>
  <c r="H34" i="33"/>
  <c r="I34" i="33" s="1"/>
  <c r="H18" i="33"/>
  <c r="I18" i="33" s="1"/>
  <c r="H42" i="33"/>
  <c r="I42" i="33" s="1"/>
  <c r="H26" i="33"/>
  <c r="I26" i="33" s="1"/>
  <c r="F17" i="34" s="1"/>
  <c r="G17" i="34" s="1"/>
  <c r="I17" i="34" s="1"/>
  <c r="G17" i="53"/>
  <c r="H16" i="53"/>
  <c r="L16" i="53" s="1"/>
  <c r="D157" i="6"/>
  <c r="G22" i="5" s="1"/>
  <c r="G23" i="5" s="1"/>
  <c r="G44" i="5" s="1"/>
  <c r="E15" i="13" s="1"/>
  <c r="E40" i="13" s="1"/>
  <c r="G42" i="13" s="1"/>
  <c r="G73" i="13" s="1"/>
  <c r="E25" i="37"/>
  <c r="E27" i="37" s="1"/>
  <c r="E57" i="35" s="1"/>
  <c r="H159" i="6"/>
  <c r="H162" i="6" s="1"/>
  <c r="J46" i="3"/>
  <c r="J14" i="53"/>
  <c r="H91" i="15"/>
  <c r="N18" i="4" l="1" a="1"/>
  <c r="N18" i="4" s="1"/>
  <c r="O18" i="4" a="1"/>
  <c r="O18" i="4" s="1"/>
  <c r="K136" i="6"/>
  <c r="F155" i="6"/>
  <c r="F157" i="6" s="1"/>
  <c r="F127" i="6"/>
  <c r="F154" i="6"/>
  <c r="G166" i="6"/>
  <c r="K137" i="6"/>
  <c r="J40" i="37"/>
  <c r="J42" i="37" s="1"/>
  <c r="H28" i="32"/>
  <c r="H29" i="32"/>
  <c r="G43" i="32"/>
  <c r="H20" i="32"/>
  <c r="E62" i="35" s="1"/>
  <c r="H32" i="32"/>
  <c r="H31" i="32"/>
  <c r="G18" i="53"/>
  <c r="H17" i="53"/>
  <c r="L17" i="53" s="1"/>
  <c r="H25" i="32"/>
  <c r="E59" i="35"/>
  <c r="H59" i="35" s="1"/>
  <c r="K59" i="35" s="1"/>
  <c r="G17" i="21"/>
  <c r="H17" i="21" s="1"/>
  <c r="H58" i="33"/>
  <c r="I16" i="33"/>
  <c r="I58" i="33" s="1"/>
  <c r="H40" i="32"/>
  <c r="H30" i="32"/>
  <c r="J15" i="53"/>
  <c r="K14" i="53"/>
  <c r="H41" i="32"/>
  <c r="H26" i="32"/>
  <c r="H57" i="35"/>
  <c r="K57" i="35" s="1"/>
  <c r="H163" i="6"/>
  <c r="H166" i="6"/>
  <c r="H39" i="32"/>
  <c r="H27" i="32"/>
  <c r="H16" i="32"/>
  <c r="G21" i="34"/>
  <c r="G23" i="34"/>
  <c r="I23" i="34" s="1"/>
  <c r="O23" i="4" l="1"/>
  <c r="O20" i="4"/>
  <c r="O25" i="4"/>
  <c r="O28" i="4"/>
  <c r="O19" i="4"/>
  <c r="O24" i="4"/>
  <c r="O26" i="4"/>
  <c r="O29" i="4"/>
  <c r="O21" i="4"/>
  <c r="O27" i="4"/>
  <c r="O30" i="4"/>
  <c r="O22" i="4"/>
  <c r="N25" i="4"/>
  <c r="N28" i="4"/>
  <c r="N23" i="4"/>
  <c r="N20" i="4"/>
  <c r="N27" i="4"/>
  <c r="N30" i="4"/>
  <c r="N22" i="4"/>
  <c r="N29" i="4"/>
  <c r="N24" i="4"/>
  <c r="N26" i="4"/>
  <c r="N21" i="4"/>
  <c r="N19" i="4"/>
  <c r="G15" i="22"/>
  <c r="G37" i="22" s="1"/>
  <c r="E58" i="35"/>
  <c r="G16" i="21"/>
  <c r="G54" i="25"/>
  <c r="H33" i="32"/>
  <c r="H43" i="32" s="1"/>
  <c r="H62" i="35"/>
  <c r="K62" i="35" s="1"/>
  <c r="G57" i="25"/>
  <c r="H57" i="25" s="1"/>
  <c r="K57" i="25" s="1"/>
  <c r="J16" i="53"/>
  <c r="K15" i="53"/>
  <c r="G36" i="34"/>
  <c r="I21" i="34"/>
  <c r="I36" i="34" s="1"/>
  <c r="F36" i="34"/>
  <c r="H18" i="53"/>
  <c r="L18" i="53" s="1"/>
  <c r="G19" i="53"/>
  <c r="H24" i="4" l="1"/>
  <c r="I24" i="4" s="1"/>
  <c r="H27" i="4"/>
  <c r="I27" i="4" s="1"/>
  <c r="H29" i="4"/>
  <c r="I29" i="4" s="1"/>
  <c r="H26" i="4"/>
  <c r="I26" i="4" s="1"/>
  <c r="H25" i="4"/>
  <c r="I25" i="4" s="1"/>
  <c r="H30" i="4"/>
  <c r="I30" i="4" s="1"/>
  <c r="H22" i="4"/>
  <c r="I22" i="4" s="1"/>
  <c r="H20" i="4"/>
  <c r="I20" i="4" s="1"/>
  <c r="H19" i="4"/>
  <c r="I19" i="4" s="1"/>
  <c r="H21" i="4"/>
  <c r="I21" i="4" s="1"/>
  <c r="H28" i="4"/>
  <c r="I28" i="4" s="1"/>
  <c r="H23" i="4"/>
  <c r="I23" i="4" s="1"/>
  <c r="G53" i="6"/>
  <c r="G54" i="6" s="1"/>
  <c r="H15" i="22"/>
  <c r="H37" i="22" s="1"/>
  <c r="E61" i="35"/>
  <c r="H61" i="35" s="1"/>
  <c r="K61" i="35" s="1"/>
  <c r="G17" i="23"/>
  <c r="H17" i="23" s="1"/>
  <c r="H54" i="25"/>
  <c r="K54" i="25" s="1"/>
  <c r="E60" i="35"/>
  <c r="H60" i="35" s="1"/>
  <c r="K60" i="35" s="1"/>
  <c r="G16" i="23"/>
  <c r="G38" i="21"/>
  <c r="H16" i="21"/>
  <c r="H38" i="21" s="1"/>
  <c r="G20" i="53"/>
  <c r="H19" i="53"/>
  <c r="L19" i="53" s="1"/>
  <c r="J17" i="53"/>
  <c r="K16" i="53"/>
  <c r="H58" i="35"/>
  <c r="K58" i="35" s="1"/>
  <c r="I1" i="4" l="1"/>
  <c r="Q2" i="4" s="1"/>
  <c r="F16" i="39" s="1"/>
  <c r="H32" i="4"/>
  <c r="H53" i="6"/>
  <c r="K53" i="6" s="1"/>
  <c r="H35" i="6"/>
  <c r="H36" i="6" s="1"/>
  <c r="G162" i="6" s="1"/>
  <c r="G35" i="6"/>
  <c r="G36" i="6" s="1"/>
  <c r="G56" i="25"/>
  <c r="H56" i="25" s="1"/>
  <c r="K56" i="25" s="1"/>
  <c r="E65" i="35"/>
  <c r="G38" i="23"/>
  <c r="H16" i="23"/>
  <c r="H38" i="23" s="1"/>
  <c r="G55" i="25"/>
  <c r="G21" i="53"/>
  <c r="H20" i="53"/>
  <c r="L20" i="53" s="1"/>
  <c r="K17" i="53"/>
  <c r="J18" i="53"/>
  <c r="I32" i="4" l="1"/>
  <c r="F41" i="15" s="1"/>
  <c r="G41" i="15" s="1"/>
  <c r="J44" i="3"/>
  <c r="H31" i="14"/>
  <c r="I37" i="14" s="1"/>
  <c r="K35" i="6"/>
  <c r="H54" i="6"/>
  <c r="G163" i="6" s="1"/>
  <c r="G77" i="6"/>
  <c r="G78" i="6" s="1"/>
  <c r="H77" i="6"/>
  <c r="H78" i="6" s="1"/>
  <c r="K36" i="6"/>
  <c r="K77" i="6"/>
  <c r="H55" i="25"/>
  <c r="K55" i="25" s="1"/>
  <c r="J19" i="53"/>
  <c r="K18" i="53"/>
  <c r="H21" i="53"/>
  <c r="L21" i="53" s="1"/>
  <c r="G22" i="53"/>
  <c r="F70" i="15" l="1"/>
  <c r="H70" i="15" s="1"/>
  <c r="F15" i="15"/>
  <c r="F31" i="15"/>
  <c r="H31" i="15" s="1"/>
  <c r="F51" i="15"/>
  <c r="F18" i="15"/>
  <c r="G18" i="15" s="1"/>
  <c r="F69" i="15"/>
  <c r="H69" i="15" s="1"/>
  <c r="F56" i="15"/>
  <c r="G56" i="15" s="1"/>
  <c r="F46" i="15"/>
  <c r="H46" i="15" s="1"/>
  <c r="F83" i="15"/>
  <c r="H83" i="15" s="1"/>
  <c r="F73" i="15"/>
  <c r="H73" i="15" s="1"/>
  <c r="F26" i="15"/>
  <c r="G26" i="15" s="1"/>
  <c r="F85" i="15"/>
  <c r="F59" i="15"/>
  <c r="H59" i="15" s="1"/>
  <c r="F17" i="15"/>
  <c r="G17" i="15" s="1"/>
  <c r="F28" i="15"/>
  <c r="H28" i="15" s="1"/>
  <c r="F40" i="15"/>
  <c r="H40" i="15" s="1"/>
  <c r="F29" i="15"/>
  <c r="H29" i="15" s="1"/>
  <c r="F76" i="15"/>
  <c r="H76" i="15" s="1"/>
  <c r="F82" i="15"/>
  <c r="G82" i="15" s="1"/>
  <c r="F47" i="15"/>
  <c r="H47" i="15" s="1"/>
  <c r="F58" i="15"/>
  <c r="H58" i="15" s="1"/>
  <c r="F30" i="15"/>
  <c r="H30" i="15" s="1"/>
  <c r="H37" i="15" s="1"/>
  <c r="H97" i="15" s="1"/>
  <c r="F81" i="15"/>
  <c r="G81" i="15" s="1"/>
  <c r="H81" i="15" s="1"/>
  <c r="F61" i="15"/>
  <c r="H61" i="15" s="1"/>
  <c r="F57" i="15"/>
  <c r="H57" i="15" s="1"/>
  <c r="F53" i="15"/>
  <c r="F48" i="15"/>
  <c r="F35" i="15"/>
  <c r="G35" i="15" s="1"/>
  <c r="F62" i="15"/>
  <c r="H62" i="15" s="1"/>
  <c r="F79" i="15"/>
  <c r="H79" i="15" s="1"/>
  <c r="F78" i="15"/>
  <c r="H78" i="15" s="1"/>
  <c r="F32" i="15"/>
  <c r="H32" i="15" s="1"/>
  <c r="F80" i="15"/>
  <c r="H80" i="15" s="1"/>
  <c r="F74" i="15"/>
  <c r="G74" i="15" s="1"/>
  <c r="F71" i="15"/>
  <c r="H71" i="15" s="1"/>
  <c r="F77" i="15"/>
  <c r="G77" i="15" s="1"/>
  <c r="F72" i="15"/>
  <c r="G72" i="15" s="1"/>
  <c r="F67" i="15"/>
  <c r="H67" i="15" s="1"/>
  <c r="F64" i="15"/>
  <c r="H64" i="15" s="1"/>
  <c r="F55" i="15"/>
  <c r="H55" i="15" s="1"/>
  <c r="F42" i="15"/>
  <c r="H42" i="15" s="1"/>
  <c r="F27" i="15"/>
  <c r="G27" i="15" s="1"/>
  <c r="F33" i="15"/>
  <c r="H33" i="15" s="1"/>
  <c r="F39" i="15"/>
  <c r="H39" i="15" s="1"/>
  <c r="J41" i="15" s="1"/>
  <c r="F50" i="15"/>
  <c r="F34" i="15"/>
  <c r="G34" i="15" s="1"/>
  <c r="F36" i="15"/>
  <c r="H36" i="15" s="1"/>
  <c r="F25" i="15"/>
  <c r="G25" i="15" s="1"/>
  <c r="F23" i="15"/>
  <c r="G23" i="15" s="1"/>
  <c r="F22" i="15"/>
  <c r="G22" i="15" s="1"/>
  <c r="F49" i="15"/>
  <c r="F16" i="15"/>
  <c r="G16" i="15" s="1"/>
  <c r="F44" i="15"/>
  <c r="H44" i="15" s="1"/>
  <c r="F54" i="15"/>
  <c r="G54" i="15" s="1"/>
  <c r="F66" i="15"/>
  <c r="H66" i="15" s="1"/>
  <c r="F63" i="15"/>
  <c r="H63" i="15" s="1"/>
  <c r="F24" i="15"/>
  <c r="G24" i="15" s="1"/>
  <c r="H108" i="15"/>
  <c r="F45" i="15"/>
  <c r="G45" i="15" s="1"/>
  <c r="G48" i="15" s="1"/>
  <c r="H48" i="15" s="1"/>
  <c r="F21" i="15"/>
  <c r="G21" i="15" s="1"/>
  <c r="H111" i="15"/>
  <c r="F52" i="15"/>
  <c r="F60" i="15"/>
  <c r="H60" i="15" s="1"/>
  <c r="F20" i="15"/>
  <c r="G20" i="15" s="1"/>
  <c r="F68" i="15"/>
  <c r="H68" i="15" s="1"/>
  <c r="F43" i="15"/>
  <c r="G43" i="15" s="1"/>
  <c r="F75" i="15"/>
  <c r="H75" i="15" s="1"/>
  <c r="F84" i="15"/>
  <c r="H84" i="15" s="1"/>
  <c r="F19" i="15"/>
  <c r="G19" i="15" s="1"/>
  <c r="F65" i="15"/>
  <c r="G65" i="15" s="1"/>
  <c r="H92" i="15"/>
  <c r="H93" i="15" s="1"/>
  <c r="J45" i="3"/>
  <c r="M45" i="3" s="1"/>
  <c r="G15" i="15"/>
  <c r="K54" i="6"/>
  <c r="F47" i="39"/>
  <c r="G164" i="6"/>
  <c r="K78" i="6"/>
  <c r="J20" i="53"/>
  <c r="K19" i="53"/>
  <c r="H22" i="53"/>
  <c r="L22" i="53" s="1"/>
  <c r="G23" i="53"/>
  <c r="G52" i="15" l="1"/>
  <c r="H52" i="15" s="1"/>
  <c r="J40" i="15"/>
  <c r="G50" i="15"/>
  <c r="H50" i="15" s="1"/>
  <c r="G51" i="15"/>
  <c r="H51" i="15" s="1"/>
  <c r="G49" i="15"/>
  <c r="H49" i="15" s="1"/>
  <c r="H98" i="15"/>
  <c r="J39" i="15"/>
  <c r="K39" i="15" s="1"/>
  <c r="F86" i="15"/>
  <c r="G53" i="15"/>
  <c r="H53" i="15" s="1"/>
  <c r="F37" i="15"/>
  <c r="G37" i="15"/>
  <c r="H95" i="15" s="1"/>
  <c r="H96" i="15" s="1"/>
  <c r="G24" i="53"/>
  <c r="H23" i="53"/>
  <c r="L23" i="53" s="1"/>
  <c r="K20" i="53"/>
  <c r="J21" i="53"/>
  <c r="K40" i="15" l="1"/>
  <c r="K15" i="35" s="1"/>
  <c r="K41" i="15"/>
  <c r="L15" i="35" s="1"/>
  <c r="L49" i="35" s="1"/>
  <c r="L65" i="35" s="1"/>
  <c r="H99" i="15"/>
  <c r="H109" i="15" s="1"/>
  <c r="H164" i="6" s="1"/>
  <c r="L16" i="25"/>
  <c r="L62" i="25" s="1"/>
  <c r="K16" i="25"/>
  <c r="K21" i="53"/>
  <c r="J22" i="53"/>
  <c r="G25" i="53"/>
  <c r="H24" i="53"/>
  <c r="L24" i="53" s="1"/>
  <c r="H25" i="53" l="1"/>
  <c r="L25" i="53" s="1"/>
  <c r="G26" i="53"/>
  <c r="J23" i="53"/>
  <c r="K22" i="53"/>
  <c r="J24" i="53" l="1"/>
  <c r="K23" i="53"/>
  <c r="H26" i="53"/>
  <c r="L26" i="53" s="1"/>
  <c r="G27" i="53"/>
  <c r="G28" i="53" l="1"/>
  <c r="H27" i="53"/>
  <c r="L27" i="53" s="1"/>
  <c r="K24" i="53"/>
  <c r="J25" i="53"/>
  <c r="K25" i="53" l="1"/>
  <c r="J26" i="53"/>
  <c r="G29" i="53"/>
  <c r="H28" i="53"/>
  <c r="L28" i="53" s="1"/>
  <c r="H29" i="53" l="1"/>
  <c r="L29" i="53" s="1"/>
  <c r="G30" i="53"/>
  <c r="J27" i="53"/>
  <c r="K26" i="53"/>
  <c r="J28" i="53" l="1"/>
  <c r="K27" i="53"/>
  <c r="H30" i="53"/>
  <c r="L30" i="53" s="1"/>
  <c r="G31" i="53"/>
  <c r="G32" i="53" l="1"/>
  <c r="H31" i="53"/>
  <c r="L31" i="53" s="1"/>
  <c r="K28" i="53"/>
  <c r="J29" i="53"/>
  <c r="K29" i="53" l="1"/>
  <c r="J30" i="53"/>
  <c r="G33" i="53"/>
  <c r="H33" i="53" s="1"/>
  <c r="L33" i="53" s="1"/>
  <c r="H32" i="53"/>
  <c r="L32" i="53" s="1"/>
  <c r="J31" i="53" l="1"/>
  <c r="K30" i="53"/>
  <c r="J32" i="53" l="1"/>
  <c r="K31" i="53"/>
  <c r="K32" i="53" l="1"/>
  <c r="J33" i="53"/>
  <c r="K33" i="53" s="1"/>
  <c r="H107" i="15" l="1"/>
  <c r="H65" i="35" l="1"/>
  <c r="G48" i="25"/>
  <c r="H48" i="25" s="1"/>
  <c r="K48" i="25" s="1"/>
  <c r="G62" i="25" l="1"/>
  <c r="K47" i="35"/>
  <c r="K49" i="35" s="1"/>
  <c r="K65" i="35" s="1"/>
  <c r="G126" i="6"/>
  <c r="G127" i="6" s="1"/>
  <c r="G155" i="6" s="1"/>
  <c r="H51" i="25"/>
  <c r="H62" i="25" l="1"/>
  <c r="H126" i="6" s="1"/>
  <c r="H127" i="6" s="1"/>
  <c r="K51" i="25"/>
  <c r="K62" i="25" s="1"/>
  <c r="H155" i="6"/>
  <c r="G157" i="6"/>
  <c r="H21" i="14" l="1"/>
  <c r="I21" i="14" s="1"/>
  <c r="I23" i="14"/>
  <c r="M62" i="25"/>
  <c r="M2" i="25" s="1"/>
  <c r="F37" i="39" s="1"/>
  <c r="G85" i="15"/>
  <c r="K126" i="6"/>
  <c r="K155" i="6"/>
  <c r="H157" i="6"/>
  <c r="K157" i="6" s="1"/>
  <c r="G1" i="6"/>
  <c r="F18" i="39" s="1"/>
  <c r="G165" i="6"/>
  <c r="G167" i="6" s="1"/>
  <c r="K127" i="6"/>
  <c r="I25" i="14" l="1"/>
  <c r="I29" i="14" s="1"/>
  <c r="I39" i="14" s="1"/>
  <c r="H85" i="15"/>
  <c r="H86" i="15" s="1"/>
  <c r="H103" i="15" s="1"/>
  <c r="H104" i="15" s="1"/>
  <c r="G86" i="15"/>
  <c r="H101" i="15" s="1"/>
  <c r="H102" i="15" s="1"/>
  <c r="H105" i="15" l="1"/>
  <c r="H110" i="15" s="1"/>
  <c r="H165" i="6" l="1"/>
  <c r="H167" i="6" s="1"/>
  <c r="H112" i="1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<sst xmlns="http://schemas.openxmlformats.org/spreadsheetml/2006/main" count="80988" uniqueCount="16284">
  <si>
    <t xml:space="preserve"> I.</t>
  </si>
  <si>
    <t xml:space="preserve"> II. </t>
  </si>
  <si>
    <t xml:space="preserve"> III.</t>
  </si>
  <si>
    <t xml:space="preserve"> IV. </t>
  </si>
  <si>
    <t xml:space="preserve"> V. </t>
  </si>
  <si>
    <t>PROVIDER FACILITY</t>
  </si>
  <si>
    <t>Facility Name</t>
  </si>
  <si>
    <t>D/B/A (If Applicable)</t>
  </si>
  <si>
    <t>Address</t>
  </si>
  <si>
    <t>Administrator</t>
  </si>
  <si>
    <t>Contact Person</t>
  </si>
  <si>
    <t>Financial Records For Audit Are Located At:</t>
  </si>
  <si>
    <t>COMPLETE THIS SECTION IF THIS IS AN AMENDED COST REPORT</t>
  </si>
  <si>
    <t>Reason for Amendment:</t>
  </si>
  <si>
    <t>LIST ALL OTHER ENTITIES RECORDED IN THE FACILITY'S GENERAL LEDGER. (IF APPLICABLE)</t>
  </si>
  <si>
    <t>HOME OFFICE (IF APPLICABLE)</t>
  </si>
  <si>
    <t>Name of Home Office</t>
  </si>
  <si>
    <t>Names of Other Nursing Home Facilities In Mississippi Owned By The Above:</t>
  </si>
  <si>
    <t>MANAGEMENT COMPANY (IF APPLICABLE)</t>
  </si>
  <si>
    <t>Name of Management Company</t>
  </si>
  <si>
    <t>MS License #</t>
  </si>
  <si>
    <t xml:space="preserve">Phone:  </t>
  </si>
  <si>
    <t>TO</t>
  </si>
  <si>
    <t xml:space="preserve">Fax:  </t>
  </si>
  <si>
    <t>Provider Number</t>
  </si>
  <si>
    <t xml:space="preserve">Fax #:  </t>
  </si>
  <si>
    <t>E-Mail Address:</t>
  </si>
  <si>
    <t>FORM 1 - GENERAL INFORMATION</t>
  </si>
  <si>
    <t xml:space="preserve"> VI. </t>
  </si>
  <si>
    <t>FOR DIVISION OF MEDICAID USE ONLY</t>
  </si>
  <si>
    <t>Date Cost</t>
  </si>
  <si>
    <t>Report Mailed</t>
  </si>
  <si>
    <t>Report Received</t>
  </si>
  <si>
    <t>FORM 2 - CERTIFICATION BY OFFICER OR ADMINISTRATOR OF PROVIDER</t>
  </si>
  <si>
    <t xml:space="preserve">The enclosed cost report is submitted for the cost reporting period beginning </t>
  </si>
  <si>
    <t>and ending</t>
  </si>
  <si>
    <t>.</t>
  </si>
  <si>
    <t>INTENTIONAL MISREPRESENTATION OR FALSIFICATION OF ANY INFORMATION CONTAINED IN THIS COST REPORT MAY BE PUNISHABLE BY FINE AND/OR IMPRISONMENT UNDER STATE OR FEDERAL LAW.</t>
  </si>
  <si>
    <t>This Cost Report is submitted as a part of the request by this Long-Term Care Provider for reimbursement under the Mississippi Medicaid Program.</t>
  </si>
  <si>
    <t xml:space="preserve"> (Signed) </t>
  </si>
  <si>
    <t>Officer or Administrator of Provider</t>
  </si>
  <si>
    <t>Name of Person Signing</t>
  </si>
  <si>
    <t>Title</t>
  </si>
  <si>
    <t>Date</t>
  </si>
  <si>
    <t>Cost Report Prepared By:</t>
  </si>
  <si>
    <t xml:space="preserve">Name </t>
  </si>
  <si>
    <t>Name of Contact Person</t>
  </si>
  <si>
    <t>Telephone Number</t>
  </si>
  <si>
    <t>E-Mail Address</t>
  </si>
  <si>
    <t>FORM 3 - STATISTICAL DATA</t>
  </si>
  <si>
    <t>FACILITY NAME</t>
  </si>
  <si>
    <t>PROVIDER NUMBER</t>
  </si>
  <si>
    <t>PERIOD:  From</t>
  </si>
  <si>
    <t>To</t>
  </si>
  <si>
    <t xml:space="preserve"> 1.</t>
  </si>
  <si>
    <t>Type of Control:</t>
  </si>
  <si>
    <t xml:space="preserve"> 2.</t>
  </si>
  <si>
    <t>B) Part of Nursing Home Chain:</t>
  </si>
  <si>
    <t xml:space="preserve">D) Use of Facility: </t>
  </si>
  <si>
    <t>Column 1</t>
  </si>
  <si>
    <t>Column 2</t>
  </si>
  <si>
    <t>Column 3</t>
  </si>
  <si>
    <t>Column 4</t>
  </si>
  <si>
    <t>Column 5</t>
  </si>
  <si>
    <t>Patient Days</t>
  </si>
  <si>
    <t># of Beds</t>
  </si>
  <si>
    <t>Square Feet</t>
  </si>
  <si>
    <t>Shared Area  Square Feet</t>
  </si>
  <si>
    <t>N/A</t>
  </si>
  <si>
    <t>E)  Total Facility Square Footage</t>
  </si>
  <si>
    <t xml:space="preserve"> 3.</t>
  </si>
  <si>
    <t>Classification:</t>
  </si>
  <si>
    <t xml:space="preserve"> 4.</t>
  </si>
  <si>
    <t>Accounting Basis:</t>
  </si>
  <si>
    <t xml:space="preserve"> 5.</t>
  </si>
  <si>
    <t>Patient Days:</t>
  </si>
  <si>
    <t>Column A</t>
  </si>
  <si>
    <t>Column B</t>
  </si>
  <si>
    <t>Column C</t>
  </si>
  <si>
    <t>Column D</t>
  </si>
  <si>
    <t>Column E</t>
  </si>
  <si>
    <t>Total</t>
  </si>
  <si>
    <t>Medicaid</t>
  </si>
  <si>
    <t>Medicare</t>
  </si>
  <si>
    <t>Private</t>
  </si>
  <si>
    <t>Other</t>
  </si>
  <si>
    <t xml:space="preserve"> 6. </t>
  </si>
  <si>
    <t>Medicaid Certified Beds at Beginning of Period</t>
  </si>
  <si>
    <t>Medicaid Certified Beds at End of Period</t>
  </si>
  <si>
    <t xml:space="preserve"> 8. </t>
  </si>
  <si>
    <t xml:space="preserve"> 9. </t>
  </si>
  <si>
    <t>10.</t>
  </si>
  <si>
    <t>11.</t>
  </si>
  <si>
    <t xml:space="preserve">Percentage of Medicaid Utilization </t>
  </si>
  <si>
    <t>FORM 4 - PATIENT DAY STATISTICS</t>
  </si>
  <si>
    <t>Period:  From</t>
  </si>
  <si>
    <t xml:space="preserve"> I.  Monthly Patient Days</t>
  </si>
  <si>
    <t>Column 6</t>
  </si>
  <si>
    <t>Column 7</t>
  </si>
  <si>
    <t>Column 8</t>
  </si>
  <si>
    <t>Column 9</t>
  </si>
  <si>
    <t>MONTH</t>
  </si>
  <si>
    <t>TOTALS</t>
  </si>
  <si>
    <t xml:space="preserve">NOTE:  Holding and Leave Days are to be included in the Monthly Patient Days listed above. </t>
  </si>
  <si>
    <t>II.  Private Pay Rates</t>
  </si>
  <si>
    <t>FORM 5 - STATEMENT OF REVENUES AND EXPENSES</t>
  </si>
  <si>
    <t>LINE NUMBER</t>
  </si>
  <si>
    <t>REFERENCE</t>
  </si>
  <si>
    <t>DESCRIPTION</t>
  </si>
  <si>
    <t>COLUMN 4</t>
  </si>
  <si>
    <t>PATIENT REVENUES</t>
  </si>
  <si>
    <t>Medicare Part A Revenue</t>
  </si>
  <si>
    <t>Allowances and Discounts on Patients' Accounts</t>
  </si>
  <si>
    <t>Medicaid Revenue</t>
  </si>
  <si>
    <t>Other Patient Revenue</t>
  </si>
  <si>
    <t xml:space="preserve">  4.</t>
  </si>
  <si>
    <t>Net Patient Revenues</t>
  </si>
  <si>
    <t xml:space="preserve">  5.</t>
  </si>
  <si>
    <t xml:space="preserve">  6.</t>
  </si>
  <si>
    <t>Net Income from Services to Patients</t>
  </si>
  <si>
    <t>OTHER INCOME</t>
  </si>
  <si>
    <t xml:space="preserve">  7.</t>
  </si>
  <si>
    <t>Barber and Beauty Income</t>
  </si>
  <si>
    <t>Contributions, Gifts, Grants, etc.</t>
  </si>
  <si>
    <t xml:space="preserve">  9.</t>
  </si>
  <si>
    <t>Feeding Assistant Training Reimbursement</t>
  </si>
  <si>
    <t xml:space="preserve"> 10.</t>
  </si>
  <si>
    <t>Guest &amp; Employee Meals Revenue</t>
  </si>
  <si>
    <t xml:space="preserve"> 11.</t>
  </si>
  <si>
    <t>Interest Income</t>
  </si>
  <si>
    <t xml:space="preserve"> 12.</t>
  </si>
  <si>
    <t>Nurse Aide Training &amp; Testing Reimbursement</t>
  </si>
  <si>
    <t xml:space="preserve"> 13.</t>
  </si>
  <si>
    <t>Nursing Supplies</t>
  </si>
  <si>
    <t xml:space="preserve"> 14.</t>
  </si>
  <si>
    <t>Other Ancillary Services Revenue Including Medicaid Crossover Payments</t>
  </si>
  <si>
    <t xml:space="preserve"> 15.</t>
  </si>
  <si>
    <t>Other Income (Schedule 1)</t>
  </si>
  <si>
    <t xml:space="preserve"> 16.</t>
  </si>
  <si>
    <t>Occupational Therapy Income</t>
  </si>
  <si>
    <t xml:space="preserve"> 17.</t>
  </si>
  <si>
    <t>Pharmacy Revenue</t>
  </si>
  <si>
    <t xml:space="preserve"> 18.</t>
  </si>
  <si>
    <t>Physical Therapy Income</t>
  </si>
  <si>
    <t xml:space="preserve"> 19.</t>
  </si>
  <si>
    <t>Rental Income</t>
  </si>
  <si>
    <t xml:space="preserve"> 20.</t>
  </si>
  <si>
    <t>Respiratory Therapy Income</t>
  </si>
  <si>
    <t xml:space="preserve"> 21.</t>
  </si>
  <si>
    <t>Speech Therapy Income</t>
  </si>
  <si>
    <t xml:space="preserve"> 22.</t>
  </si>
  <si>
    <t>State Appropriations</t>
  </si>
  <si>
    <t xml:space="preserve"> 23.</t>
  </si>
  <si>
    <t>Television, Telephone Income</t>
  </si>
  <si>
    <t xml:space="preserve"> 24.</t>
  </si>
  <si>
    <t>Vending Machines Revenue</t>
  </si>
  <si>
    <t xml:space="preserve"> 25.</t>
  </si>
  <si>
    <t>Total Other Income</t>
  </si>
  <si>
    <t xml:space="preserve"> 26.</t>
  </si>
  <si>
    <t>Net Income (Total of Lines 6 and 25) (Form 12, Line 1)</t>
  </si>
  <si>
    <t>Adjustments</t>
  </si>
  <si>
    <t>Account</t>
  </si>
  <si>
    <t>DIRECT CARE EXPENSES</t>
  </si>
  <si>
    <t>Salaries-Aides</t>
  </si>
  <si>
    <t>Salaries-LPN's</t>
  </si>
  <si>
    <t>Salaries-RN's (exclude DON &amp; RAI Coordinator)</t>
  </si>
  <si>
    <t>Salaries-Feeding Assistants</t>
  </si>
  <si>
    <t>FICA-Direct Care</t>
  </si>
  <si>
    <t>Group Insurance-Direct Care</t>
  </si>
  <si>
    <t>Pensions-Direct Care</t>
  </si>
  <si>
    <t>Unemployment Taxes-Direct Care</t>
  </si>
  <si>
    <t>Uniform Allowance-Direct Care</t>
  </si>
  <si>
    <t>Workmen's Comp-Direct Care</t>
  </si>
  <si>
    <t>Contract-Aides</t>
  </si>
  <si>
    <t>Contract-LPN's</t>
  </si>
  <si>
    <t>Contract-RN's</t>
  </si>
  <si>
    <t>Drugs - Over-the-Counter and Legend</t>
  </si>
  <si>
    <t xml:space="preserve">Medical Supplies-Direct Care </t>
  </si>
  <si>
    <t>Medical Waste Disposal</t>
  </si>
  <si>
    <t xml:space="preserve">Other Supplies-Direct Care </t>
  </si>
  <si>
    <t>Allocated Costs-Hospital Based &amp; State Facilities (Schedule 2)</t>
  </si>
  <si>
    <t>Total Direct Care Expenses</t>
  </si>
  <si>
    <t>THERAPY EXPENSES</t>
  </si>
  <si>
    <t>Salaries-Occupational Therapists</t>
  </si>
  <si>
    <t>Salaries-Physical Therapists</t>
  </si>
  <si>
    <t>Salaries-Speech Therapists</t>
  </si>
  <si>
    <t>Salaries-Other Therapists</t>
  </si>
  <si>
    <t>FICA-Therapists</t>
  </si>
  <si>
    <t>Group Insurance-Therapists</t>
  </si>
  <si>
    <t>Pensions-Therapists</t>
  </si>
  <si>
    <t>Unemployment Taxes-Therapists</t>
  </si>
  <si>
    <t>Uniform Allowance-Therapists</t>
  </si>
  <si>
    <t>Workmen's Comp-Therapists</t>
  </si>
  <si>
    <t>Contract-Occupational Therapists</t>
  </si>
  <si>
    <t>Contract-Physical Therapists</t>
  </si>
  <si>
    <t>Contract-Speech Therapists</t>
  </si>
  <si>
    <t>Contract-Other Therapists</t>
  </si>
  <si>
    <t>Therapy Costs - Other</t>
  </si>
  <si>
    <t>Allocated Costs-Hospital Based &amp; State Facilities (Schedule 3)</t>
  </si>
  <si>
    <t>Total Therapy Expenses</t>
  </si>
  <si>
    <t xml:space="preserve"> 3</t>
  </si>
  <si>
    <t>CARE RELATED EXPENSES</t>
  </si>
  <si>
    <t xml:space="preserve"> 3-01</t>
  </si>
  <si>
    <t>Salaries-Activities</t>
  </si>
  <si>
    <t xml:space="preserve"> 3-02</t>
  </si>
  <si>
    <t>Salaries - Assistant Director of Nursing</t>
  </si>
  <si>
    <t xml:space="preserve"> 3-03</t>
  </si>
  <si>
    <t>Salaries-Director of Nursing</t>
  </si>
  <si>
    <t xml:space="preserve"> 3-04</t>
  </si>
  <si>
    <t>Salaries - Resident Assessment Instrument Coordinator</t>
  </si>
  <si>
    <t xml:space="preserve"> 3-05</t>
  </si>
  <si>
    <t>Salaries-Pharmacy</t>
  </si>
  <si>
    <t xml:space="preserve"> 3-06</t>
  </si>
  <si>
    <t>Salaries-Social Services</t>
  </si>
  <si>
    <t xml:space="preserve"> 3-07</t>
  </si>
  <si>
    <t>FICA-Care Related</t>
  </si>
  <si>
    <t xml:space="preserve"> 3-08</t>
  </si>
  <si>
    <t>Group Insurance-Care Related</t>
  </si>
  <si>
    <t xml:space="preserve"> 3-09</t>
  </si>
  <si>
    <t>Pensions-Care Related</t>
  </si>
  <si>
    <t xml:space="preserve"> 3-10</t>
  </si>
  <si>
    <t>Unemployment Taxes-Care Related</t>
  </si>
  <si>
    <t xml:space="preserve"> 3-11</t>
  </si>
  <si>
    <t>Uniform Allowance-Care Related</t>
  </si>
  <si>
    <t xml:space="preserve"> 3-12</t>
  </si>
  <si>
    <t>Workmen's Comp-Care Related</t>
  </si>
  <si>
    <t xml:space="preserve"> 3-13</t>
  </si>
  <si>
    <t>Barber &amp; Beauty Expense-Allowable</t>
  </si>
  <si>
    <t xml:space="preserve"> 3-14</t>
  </si>
  <si>
    <t>Consultant Fees-Activities</t>
  </si>
  <si>
    <t xml:space="preserve"> 3-15</t>
  </si>
  <si>
    <t>Consultant Fees-Medical Director</t>
  </si>
  <si>
    <t xml:space="preserve"> 3-16</t>
  </si>
  <si>
    <t>Consultant Fees-Nursing</t>
  </si>
  <si>
    <t xml:space="preserve"> 3-17</t>
  </si>
  <si>
    <t>Consultant Fees-Pharmacy</t>
  </si>
  <si>
    <t xml:space="preserve"> 3-18</t>
  </si>
  <si>
    <t>Consultant Fees-Social Worker</t>
  </si>
  <si>
    <t xml:space="preserve"> 3-19</t>
  </si>
  <si>
    <t>Consultant Fees-Therapists</t>
  </si>
  <si>
    <t xml:space="preserve"> 3-20</t>
  </si>
  <si>
    <t>Food</t>
  </si>
  <si>
    <t xml:space="preserve"> 3-21</t>
  </si>
  <si>
    <t>Supplies-Care Related</t>
  </si>
  <si>
    <t xml:space="preserve"> 3-22</t>
  </si>
  <si>
    <t>Allocated Costs-Hospital Based &amp; State Facilities (Schedule 4)</t>
  </si>
  <si>
    <t xml:space="preserve"> 3-23</t>
  </si>
  <si>
    <t>Total Care Related Expenses</t>
  </si>
  <si>
    <t xml:space="preserve"> 4</t>
  </si>
  <si>
    <t xml:space="preserve">ADMINISTRATIVE AND OPERATING </t>
  </si>
  <si>
    <t xml:space="preserve"> 4-01</t>
  </si>
  <si>
    <t>Salaries-Administrator</t>
  </si>
  <si>
    <t xml:space="preserve"> 4-02</t>
  </si>
  <si>
    <t>Salaries-Assistant Administrator</t>
  </si>
  <si>
    <t xml:space="preserve"> 4-03</t>
  </si>
  <si>
    <t>Salaries-Dietary</t>
  </si>
  <si>
    <t xml:space="preserve"> 4-04</t>
  </si>
  <si>
    <t>Salaries-Housekeeping</t>
  </si>
  <si>
    <t xml:space="preserve"> 4-05</t>
  </si>
  <si>
    <t>Salaries-Laundry</t>
  </si>
  <si>
    <t xml:space="preserve"> 4-06</t>
  </si>
  <si>
    <t>Salaries-Maintenance</t>
  </si>
  <si>
    <t xml:space="preserve"> 4-07</t>
  </si>
  <si>
    <t>Salaries-Medical Records</t>
  </si>
  <si>
    <t xml:space="preserve"> 4-08</t>
  </si>
  <si>
    <t>Salaries-Other Administrative</t>
  </si>
  <si>
    <t xml:space="preserve"> 4-09</t>
  </si>
  <si>
    <t>Salaries-Owner or Owner/Administrator</t>
  </si>
  <si>
    <t xml:space="preserve"> 4-10</t>
  </si>
  <si>
    <t>FICA-Admin. &amp; Operating</t>
  </si>
  <si>
    <t xml:space="preserve"> 4-11</t>
  </si>
  <si>
    <t>Group Insurance-Admin. &amp; Operating</t>
  </si>
  <si>
    <t xml:space="preserve"> 4-12</t>
  </si>
  <si>
    <t>Pensions-Admin. &amp; Operating</t>
  </si>
  <si>
    <t xml:space="preserve"> 4-13</t>
  </si>
  <si>
    <t>Unemployment Taxes-Admin. &amp; Operating</t>
  </si>
  <si>
    <t xml:space="preserve"> 4-14</t>
  </si>
  <si>
    <t>Uniform Allowance-Admin. &amp; Operating</t>
  </si>
  <si>
    <t xml:space="preserve"> 4-15</t>
  </si>
  <si>
    <t>Workmen's Comp-Admin. &amp; Operating</t>
  </si>
  <si>
    <t xml:space="preserve"> 4-16</t>
  </si>
  <si>
    <t>Contract-Dietary</t>
  </si>
  <si>
    <t xml:space="preserve"> 4-17</t>
  </si>
  <si>
    <t>Contract-Housekeeping</t>
  </si>
  <si>
    <t xml:space="preserve"> 4-18</t>
  </si>
  <si>
    <t>Contract-Laundry</t>
  </si>
  <si>
    <t xml:space="preserve"> 4-19</t>
  </si>
  <si>
    <t>Contract-Maintenance</t>
  </si>
  <si>
    <t xml:space="preserve"> 4-20</t>
  </si>
  <si>
    <t>Consultant Fees-Dietician</t>
  </si>
  <si>
    <t xml:space="preserve"> 4-21</t>
  </si>
  <si>
    <t>Consultant Fees-Medical Records</t>
  </si>
  <si>
    <t xml:space="preserve"> 4-22</t>
  </si>
  <si>
    <t>Accounting Fees</t>
  </si>
  <si>
    <t xml:space="preserve"> 4-23</t>
  </si>
  <si>
    <t>Amortization Expense - Non-Capital</t>
  </si>
  <si>
    <t xml:space="preserve"> 4-24</t>
  </si>
  <si>
    <t>Auto Lease</t>
  </si>
  <si>
    <t xml:space="preserve"> 4-25</t>
  </si>
  <si>
    <t>Bank Service Charges</t>
  </si>
  <si>
    <t xml:space="preserve"> 4-26</t>
  </si>
  <si>
    <t>Board of Directors Fees</t>
  </si>
  <si>
    <t xml:space="preserve"> 4-27</t>
  </si>
  <si>
    <t>Dietary Supplies</t>
  </si>
  <si>
    <t xml:space="preserve"> 4-28</t>
  </si>
  <si>
    <t>Depreciation</t>
  </si>
  <si>
    <t xml:space="preserve"> 4-29</t>
  </si>
  <si>
    <t>Dues</t>
  </si>
  <si>
    <t xml:space="preserve"> 4-30</t>
  </si>
  <si>
    <t xml:space="preserve">Educational Seminars &amp; Training </t>
  </si>
  <si>
    <t xml:space="preserve"> 4-31</t>
  </si>
  <si>
    <t>Housekeeping Supplies</t>
  </si>
  <si>
    <t xml:space="preserve"> 4-32</t>
  </si>
  <si>
    <t>Insurance-Professional Liability and Other</t>
  </si>
  <si>
    <t xml:space="preserve"> 4-33</t>
  </si>
  <si>
    <t>Interest Expense-Non-Capital &amp; Vehicles</t>
  </si>
  <si>
    <t xml:space="preserve"> 4-34</t>
  </si>
  <si>
    <t>Laundry Supplies</t>
  </si>
  <si>
    <t xml:space="preserve"> 4-35</t>
  </si>
  <si>
    <t>Legal Fees</t>
  </si>
  <si>
    <t xml:space="preserve"> 4-36</t>
  </si>
  <si>
    <t>Linen &amp; Laundry Alternatives</t>
  </si>
  <si>
    <t xml:space="preserve"> 4-37</t>
  </si>
  <si>
    <t>Miscellaneous (Schedule 5)</t>
  </si>
  <si>
    <t xml:space="preserve"> 4-38</t>
  </si>
  <si>
    <t>Management Fees &amp; Home Office Costs</t>
  </si>
  <si>
    <t xml:space="preserve"> 4-39</t>
  </si>
  <si>
    <t>Non-Emergency Medical Transportation</t>
  </si>
  <si>
    <t xml:space="preserve"> 4-40</t>
  </si>
  <si>
    <t>Office Supplies &amp; Subscriptions</t>
  </si>
  <si>
    <t xml:space="preserve"> 4-41</t>
  </si>
  <si>
    <t>Postage</t>
  </si>
  <si>
    <t xml:space="preserve"> 4-42</t>
  </si>
  <si>
    <t>Repairs &amp; Maintenance</t>
  </si>
  <si>
    <t xml:space="preserve"> 4-43</t>
  </si>
  <si>
    <t>Taxes &amp; Licenses</t>
  </si>
  <si>
    <t xml:space="preserve"> 4-44</t>
  </si>
  <si>
    <t>Telephone &amp; Communications</t>
  </si>
  <si>
    <t xml:space="preserve"> 4-45</t>
  </si>
  <si>
    <t>Travel</t>
  </si>
  <si>
    <t xml:space="preserve"> 4-46</t>
  </si>
  <si>
    <t>Utilities</t>
  </si>
  <si>
    <t xml:space="preserve"> 4-47</t>
  </si>
  <si>
    <t>Allocated Costs-Hospital Based &amp; State Facilities (Schedule 6)</t>
  </si>
  <si>
    <t xml:space="preserve"> 4-48</t>
  </si>
  <si>
    <t>Total Administrative &amp; Operating Costs</t>
  </si>
  <si>
    <t>PROPERTY AND EQUIPMENT</t>
  </si>
  <si>
    <t>Amortization Expense - Capital</t>
  </si>
  <si>
    <t xml:space="preserve">Depreciation </t>
  </si>
  <si>
    <t>Interest Expense-Capital</t>
  </si>
  <si>
    <t>Property Insurance</t>
  </si>
  <si>
    <t>Property Taxes</t>
  </si>
  <si>
    <t>Rent-Building</t>
  </si>
  <si>
    <t>Rent-Furniture &amp; Equipment</t>
  </si>
  <si>
    <t>Allocated Costs-Hospital Based &amp; State Facilities (Schedule 7)</t>
  </si>
  <si>
    <t>Total Property and Equipment</t>
  </si>
  <si>
    <t>NON-ALLOWABLE COSTS</t>
  </si>
  <si>
    <t>Advertising</t>
  </si>
  <si>
    <t>Bad Debts</t>
  </si>
  <si>
    <t>Barber and Beauty Expense</t>
  </si>
  <si>
    <t>Contributions</t>
  </si>
  <si>
    <t>Feeding Assistant Training</t>
  </si>
  <si>
    <t>Income Taxes-State &amp; Federal</t>
  </si>
  <si>
    <t>Insurance-Officers</t>
  </si>
  <si>
    <t>Non-Medicaid Long Term Care Costs</t>
  </si>
  <si>
    <t>Nurse Aide Testing</t>
  </si>
  <si>
    <t>Nurse Aide Training</t>
  </si>
  <si>
    <t>Other Non-Allowable Costs (Schedule 8)</t>
  </si>
  <si>
    <t>Penalties &amp; Sanctions</t>
  </si>
  <si>
    <t>Pharmacy</t>
  </si>
  <si>
    <t>Television</t>
  </si>
  <si>
    <t>Vending Machines</t>
  </si>
  <si>
    <t>Total Non-Allowable Costs</t>
  </si>
  <si>
    <t>VDC COSTS (Form 19, Line VDC-19)</t>
  </si>
  <si>
    <t>TOTAL ALL COSTS</t>
  </si>
  <si>
    <r>
      <t xml:space="preserve">TOTAL </t>
    </r>
    <r>
      <rPr>
        <b/>
        <sz val="8"/>
        <rFont val="Arial"/>
        <family val="2"/>
      </rPr>
      <t xml:space="preserve">PATIENT DAYS </t>
    </r>
  </si>
  <si>
    <t xml:space="preserve">  (Form 3, Line 5, Total Column)</t>
  </si>
  <si>
    <t>Direct Care Costs (Line 1-19)</t>
  </si>
  <si>
    <t>10</t>
  </si>
  <si>
    <t>Therapy Costs (Line 2-17)</t>
  </si>
  <si>
    <t>11</t>
  </si>
  <si>
    <t>12</t>
  </si>
  <si>
    <t>13</t>
  </si>
  <si>
    <t>Property Costs (Line 5-09)</t>
  </si>
  <si>
    <t>14</t>
  </si>
  <si>
    <t xml:space="preserve">     To</t>
  </si>
  <si>
    <t xml:space="preserve">  I.  SCHEDULE OF FIXED ASSETS</t>
  </si>
  <si>
    <t>Ending</t>
  </si>
  <si>
    <t>Land</t>
  </si>
  <si>
    <t>Buildings and Improvements</t>
  </si>
  <si>
    <t>Leasehold Improvements</t>
  </si>
  <si>
    <t>Furniture, Fixtures and Equipment</t>
  </si>
  <si>
    <t>Vehicles</t>
  </si>
  <si>
    <t>Other (Specify)</t>
  </si>
  <si>
    <t xml:space="preserve"> II.  RECONCILIATION OF COST REPORT PERIOD ACTIVITY</t>
  </si>
  <si>
    <t>1.  Medicaid Basis, Beginning of Cost Report Period</t>
  </si>
  <si>
    <t>2.  Additions During the Cost Report Period (Section V, below)</t>
  </si>
  <si>
    <t>3.  Deletions During the Cost Report Period</t>
  </si>
  <si>
    <t>4.  Asset Category Transfer during the Cost Report Period</t>
  </si>
  <si>
    <t>5.  Medicaid Basis, End of Cost Report Period (Line 1 + Line 2 - Line 3 +/- Line 4)</t>
  </si>
  <si>
    <t>III.  SPECIFY ANY ASSETS INCLUDED ON THIS FORM THAT ARE NOT RELATED TO PATIENT CARE</t>
  </si>
  <si>
    <t>IV.  COMPLETE FOR ALL OWNED VEHICLES</t>
  </si>
  <si>
    <t>Type of Vehicle</t>
  </si>
  <si>
    <t>Year</t>
  </si>
  <si>
    <t>Totals</t>
  </si>
  <si>
    <t>PLEASE NOTE:</t>
  </si>
  <si>
    <t>A copy of the facility's depreciation schedule MUST be submitted.  The depreciation</t>
  </si>
  <si>
    <t>schedule MUST BALANCE with the schedules above.</t>
  </si>
  <si>
    <t xml:space="preserve"> </t>
  </si>
  <si>
    <t>V.  CURRENT PERIOD ASSET ADDITIONS</t>
  </si>
  <si>
    <t>Column 10</t>
  </si>
  <si>
    <t>Additions</t>
  </si>
  <si>
    <t>Description</t>
  </si>
  <si>
    <t>VEHICLES:</t>
  </si>
  <si>
    <t xml:space="preserve">  I.  Are any costs included in the allowable costs on Form 6 which are a result of transactions with a related</t>
  </si>
  <si>
    <t>YES</t>
  </si>
  <si>
    <t xml:space="preserve">  II.  Costs incurred as a result of transactions with related organizations:</t>
  </si>
  <si>
    <t>Amount</t>
  </si>
  <si>
    <t>* Adjustment to expense should be made to the appropriate Line on Form 6.</t>
  </si>
  <si>
    <t>III.   Name and percentage of ownership in the related organization:</t>
  </si>
  <si>
    <t>FORM 9 - RENTAL OF VEHICLES &amp; PROPERTY</t>
  </si>
  <si>
    <t xml:space="preserve"> I.  AUTO LEASE PAYMENTS INCLUDED ON FORM 6, LINE 4-24</t>
  </si>
  <si>
    <t>Lessor</t>
  </si>
  <si>
    <t xml:space="preserve"> II.  RENTAL PAYMENTS INCLUDED ON FORM 6, LINE 5-06</t>
  </si>
  <si>
    <t/>
  </si>
  <si>
    <t>FORM 10 - ANALYSIS OF INTEREST BEARING DEBT AND RELATED INTEREST EXPENSE</t>
  </si>
  <si>
    <t>Note 1</t>
  </si>
  <si>
    <t>Note 2</t>
  </si>
  <si>
    <t>Note 3</t>
  </si>
  <si>
    <t>Note 4</t>
  </si>
  <si>
    <t>Lender</t>
  </si>
  <si>
    <t>Beginning Balance</t>
  </si>
  <si>
    <t>Ending Balance</t>
  </si>
  <si>
    <t>Current Portion</t>
  </si>
  <si>
    <t>Long-Term Portion</t>
  </si>
  <si>
    <t xml:space="preserve"> 6.</t>
  </si>
  <si>
    <t>Terms of Debt</t>
  </si>
  <si>
    <t xml:space="preserve"> 7.</t>
  </si>
  <si>
    <t>Purpose of Loan</t>
  </si>
  <si>
    <t xml:space="preserve"> 8.</t>
  </si>
  <si>
    <t>Interest Rate</t>
  </si>
  <si>
    <t xml:space="preserve"> 9.</t>
  </si>
  <si>
    <t>Allowable Interest - Capital</t>
  </si>
  <si>
    <t>Allowable Interest - Non-Capital</t>
  </si>
  <si>
    <t>Non-Allowable Interest</t>
  </si>
  <si>
    <t>Note 5</t>
  </si>
  <si>
    <t>Note 6</t>
  </si>
  <si>
    <t>Note 7</t>
  </si>
  <si>
    <t>Note 8</t>
  </si>
  <si>
    <t>Note 9</t>
  </si>
  <si>
    <t>Note 10</t>
  </si>
  <si>
    <t>Note 11</t>
  </si>
  <si>
    <t>Account Description</t>
  </si>
  <si>
    <t>ASSETS</t>
  </si>
  <si>
    <t>Current Assets:</t>
  </si>
  <si>
    <t xml:space="preserve">  1.</t>
  </si>
  <si>
    <t>Cash on Hand &amp; in Banks</t>
  </si>
  <si>
    <t xml:space="preserve">  2.</t>
  </si>
  <si>
    <t>Accounts Receivable</t>
  </si>
  <si>
    <t xml:space="preserve">  3.</t>
  </si>
  <si>
    <t>Less Allowance for Uncollectible Accounts</t>
  </si>
  <si>
    <t>Notes Receivable</t>
  </si>
  <si>
    <t>Due From Officers, Owners and/or Related Organizations</t>
  </si>
  <si>
    <t>Other Receivables</t>
  </si>
  <si>
    <t>Inter-Company Receivables</t>
  </si>
  <si>
    <t xml:space="preserve">  8 .</t>
  </si>
  <si>
    <t>Inventory</t>
  </si>
  <si>
    <t>Prepaid Expenses</t>
  </si>
  <si>
    <t>Investments</t>
  </si>
  <si>
    <t>Other Current Assets (List):</t>
  </si>
  <si>
    <t>Total Current Assets</t>
  </si>
  <si>
    <t>Fixed Assets:</t>
  </si>
  <si>
    <t>Property, Plant and Equipment (Form 7)</t>
  </si>
  <si>
    <t>Less Accumulated Depreciation (Form 7)</t>
  </si>
  <si>
    <t>Total Fixed Assets</t>
  </si>
  <si>
    <t>Other Assets:</t>
  </si>
  <si>
    <t>Notes Receivable-Noncurrent</t>
  </si>
  <si>
    <t>Goodwill</t>
  </si>
  <si>
    <t>Deposits (Schedule 10)</t>
  </si>
  <si>
    <t>Other Noncurrent Assets (List):</t>
  </si>
  <si>
    <t>Total Other Assets</t>
  </si>
  <si>
    <t>TOTAL ASSETS</t>
  </si>
  <si>
    <t>Current Liabilities:</t>
  </si>
  <si>
    <t>Accounts Payable</t>
  </si>
  <si>
    <t>Notes Payable and Current Portion of Long Term Debt</t>
  </si>
  <si>
    <t>Accrued Salaries</t>
  </si>
  <si>
    <t>Accrued Payroll Taxes</t>
  </si>
  <si>
    <t xml:space="preserve"> 27.</t>
  </si>
  <si>
    <t>Accrued Income Taxes</t>
  </si>
  <si>
    <t xml:space="preserve"> 28.</t>
  </si>
  <si>
    <t>Inter-Company Payables</t>
  </si>
  <si>
    <t xml:space="preserve"> 29.</t>
  </si>
  <si>
    <t>Other Current Liabilities (List):</t>
  </si>
  <si>
    <t xml:space="preserve"> 30.</t>
  </si>
  <si>
    <t>Total Current Liabilities</t>
  </si>
  <si>
    <t>Long-Term Liabilities</t>
  </si>
  <si>
    <t xml:space="preserve"> 31.</t>
  </si>
  <si>
    <t>Notes Payable</t>
  </si>
  <si>
    <t xml:space="preserve"> 32.</t>
  </si>
  <si>
    <t>Notes Payable to Officers, Owners and/or Related Organizations</t>
  </si>
  <si>
    <t xml:space="preserve"> 33.</t>
  </si>
  <si>
    <t>Total Long-Term Liabilities</t>
  </si>
  <si>
    <t xml:space="preserve"> 34.</t>
  </si>
  <si>
    <t>TOTAL LIABILITIES</t>
  </si>
  <si>
    <t>Capital:</t>
  </si>
  <si>
    <t xml:space="preserve"> 35.</t>
  </si>
  <si>
    <t>Individual / Limited Liability Company Members' Equity</t>
  </si>
  <si>
    <t xml:space="preserve"> 36.</t>
  </si>
  <si>
    <t>Partnership - Partners' Capital Accounts</t>
  </si>
  <si>
    <t xml:space="preserve"> 37.</t>
  </si>
  <si>
    <t>State, County or Other - Fund Balance</t>
  </si>
  <si>
    <t xml:space="preserve"> 38.</t>
  </si>
  <si>
    <t>Capital Stock</t>
  </si>
  <si>
    <t xml:space="preserve"> 39.</t>
  </si>
  <si>
    <t>Additional Paid-in-Capital</t>
  </si>
  <si>
    <t xml:space="preserve"> 40.</t>
  </si>
  <si>
    <t>Retained Earnings</t>
  </si>
  <si>
    <t xml:space="preserve"> 41.</t>
  </si>
  <si>
    <t>Treasury Stock</t>
  </si>
  <si>
    <t xml:space="preserve"> 42.</t>
  </si>
  <si>
    <t>TOTAL CAPITAL</t>
  </si>
  <si>
    <t xml:space="preserve"> 43.</t>
  </si>
  <si>
    <t>TOTAL LIABILITIES AND CAPITAL</t>
  </si>
  <si>
    <t>FORM 12 - CAPITAL RECONCILIATION</t>
  </si>
  <si>
    <t xml:space="preserve">Total Capital at Beginning of Period </t>
  </si>
  <si>
    <t xml:space="preserve">       (Form 11, Line 42, Column 1)</t>
  </si>
  <si>
    <t>Additions to Capital</t>
  </si>
  <si>
    <t>Contributions to Capital (include date and amount of each transaction)</t>
  </si>
  <si>
    <t>Transaction Date</t>
  </si>
  <si>
    <t>Transaction Amount</t>
  </si>
  <si>
    <t>Total Additions to Capital</t>
  </si>
  <si>
    <t>Subtotal</t>
  </si>
  <si>
    <t>Reductions to Capital</t>
  </si>
  <si>
    <t>Dividends Paid</t>
  </si>
  <si>
    <t>Owners' Withdrawals (include date and amount of each transaction)</t>
  </si>
  <si>
    <t>Total Reductions to Capital</t>
  </si>
  <si>
    <t xml:space="preserve">Total Capital at End of Reporting Period </t>
  </si>
  <si>
    <t xml:space="preserve">       (Form 11, Line 42, Column 2)</t>
  </si>
  <si>
    <t xml:space="preserve">       Adjustments</t>
  </si>
  <si>
    <t>Reductions</t>
  </si>
  <si>
    <t xml:space="preserve">Equity </t>
  </si>
  <si>
    <t>Equity Subject to Return (Lesser of Line 4 or Line 5)</t>
  </si>
  <si>
    <t xml:space="preserve">Authorized Rate of Return </t>
  </si>
  <si>
    <t>Return on Equity Payment (Line 6 X Line 7)</t>
  </si>
  <si>
    <t>Number of Months in Reporting Period (Round to 2 decimals)</t>
  </si>
  <si>
    <t>Number of Months in Year</t>
  </si>
  <si>
    <t>Per Diem Return on Equity Payment (Line 8 divided by Line 12)</t>
  </si>
  <si>
    <t>Additions to Beginning Equity:</t>
  </si>
  <si>
    <t>Reductions to Beginning Equity:</t>
  </si>
  <si>
    <t>Additions to Ending Equity:</t>
  </si>
  <si>
    <t>Reductions to Ending Equity:</t>
  </si>
  <si>
    <t xml:space="preserve">    To</t>
  </si>
  <si>
    <t>Form 6</t>
  </si>
  <si>
    <t>Total Care Related</t>
  </si>
  <si>
    <t>Consultant Fees-Dietitian</t>
  </si>
  <si>
    <t>Depreciation Expense-See Instructions</t>
  </si>
  <si>
    <t xml:space="preserve">Dues </t>
  </si>
  <si>
    <t>Total Administrative &amp; Operating</t>
  </si>
  <si>
    <t>Computation of Allowable Cost Per Day</t>
  </si>
  <si>
    <t>Total Patient Days (from Form 3, Line 5, Column A)</t>
  </si>
  <si>
    <t>Bed Days Available for Period (from Form 3, Line 9)</t>
  </si>
  <si>
    <t>Bed Days Available X 80% (Line A-2 X 80%)</t>
  </si>
  <si>
    <t>Care Related Costs</t>
  </si>
  <si>
    <t>Care Related Variable Costs (from Line 3-23, Column 2, above)</t>
  </si>
  <si>
    <t>Care Related Variable Cost Per Day (Line B-1 / Line A-1)</t>
  </si>
  <si>
    <t>Care Related Fixed Costs (from Line 3-23, Column 3, above)</t>
  </si>
  <si>
    <t>Care Related Fixed Cost Per Day (Line B-3 / Line A-3)</t>
  </si>
  <si>
    <t>Care Related Cost Per Day (Line B-2  + Line B-4)</t>
  </si>
  <si>
    <t>Administrative and Operating Costs</t>
  </si>
  <si>
    <t>Administrative and Operating Variable Costs (from Line 4-48, Column 2, above)</t>
  </si>
  <si>
    <t>Administrative and Operating Variable Cost Per Day (Line C-1 / Line A-1)</t>
  </si>
  <si>
    <t>Administrative and Operating Fixed Costs (from Line 4-48, Column 3, above)</t>
  </si>
  <si>
    <t>Administrative and Operating Fixed Cost Per Day (Line C-3 / Line A-3)</t>
  </si>
  <si>
    <t>Administrative and Operating Cost Per Day (Line C-2 + Line C-4)</t>
  </si>
  <si>
    <t>Calculation of Allowable Cost Per Day</t>
  </si>
  <si>
    <t>Direct Care Cost Per Day (Form 6, Line 1-19, Column 5 / Form 6, Line 8)</t>
  </si>
  <si>
    <t>Therapy Cost Per Day (Form 6, Line 2-17, Column 5 / Form 6, Line 8)</t>
  </si>
  <si>
    <t>Care Related Cost Per Day (From Line B-5, above)</t>
  </si>
  <si>
    <t>Administrative and Operating Cost Per Day (From Line C-5, above)</t>
  </si>
  <si>
    <t>Property Cost Per Day (Form 6, Line 5-09 / Form 6, Line 8)</t>
  </si>
  <si>
    <t>Total Allowable Cost Per Day</t>
  </si>
  <si>
    <t>NOTE:  A FORM 15 MUST BE INCLUDED FOR EACH OWNER OR OFFICER OF THE ORGANIZATION, WHETHER COMPENSATION IS CLAIMED OR NOT.  AN OWNER IS DEFINED AS SOMEONE OWNING FIVE PERCENT (5%) OR MORE OR HAVING CONTROL OF THE ORGANIZATION.  A FORM 15 MUST BE INCLUDED FOR EACH DIRECTOR FOR WHOM COMPENSATION, EXCLUDING BOARD OF DIRECTORS FEES, IS CLAIMED ON THE COST REPORT.</t>
  </si>
  <si>
    <t>Name of Owner, Officer or Director</t>
  </si>
  <si>
    <t>Compensation Paid (includes compensation paid through the facility or allocated from the home office and/or related management company):</t>
  </si>
  <si>
    <t>Salary</t>
  </si>
  <si>
    <t>Health Insurance</t>
  </si>
  <si>
    <t>Life Insurance</t>
  </si>
  <si>
    <t>*Other Compensation:</t>
  </si>
  <si>
    <t>Total Compensation</t>
  </si>
  <si>
    <t>III.</t>
  </si>
  <si>
    <t>Specific Duties of Function checked above:</t>
  </si>
  <si>
    <t xml:space="preserve">Percentage of Ownership in this facility. </t>
  </si>
  <si>
    <t>Did you have any interest in any other facilities in Mississippi or other states during the cost report period?</t>
  </si>
  <si>
    <t>If yes, please complete the following:</t>
  </si>
  <si>
    <t>If yes, complete the related organizations section on Form 8.</t>
  </si>
  <si>
    <t>VII.</t>
  </si>
  <si>
    <t>Analysis of Compensation Paid to Relatives of Owners, Officers and Directors:</t>
  </si>
  <si>
    <t>Name</t>
  </si>
  <si>
    <t>Relationship</t>
  </si>
  <si>
    <t>Position</t>
  </si>
  <si>
    <t>A.</t>
  </si>
  <si>
    <t>Indicate the estimated AVERAGE number of hours worked by the owner, officer or director, for whom this form is completed, each week in patient care activities for this facility.  This should include time in the facility and time away from the facility that is related to management of the facility.</t>
  </si>
  <si>
    <t>B.</t>
  </si>
  <si>
    <t>Estimated average hours spent each week in nonfacility activity including non-certified portion of the facility:</t>
  </si>
  <si>
    <t xml:space="preserve">Occupation:   </t>
  </si>
  <si>
    <t>C.</t>
  </si>
  <si>
    <t>Estimated average hours spent each week in activities for other facilities:</t>
  </si>
  <si>
    <t>Facility Name:</t>
  </si>
  <si>
    <t>D.</t>
  </si>
  <si>
    <t>Total estimated AVERAGE number of hours worked each week (sum of A, B &amp; C).</t>
  </si>
  <si>
    <t>FORM 16 - DISCLOSURE OF OWNERSHIP</t>
  </si>
  <si>
    <t>Owned</t>
  </si>
  <si>
    <t>1. Sole Proprietor</t>
  </si>
  <si>
    <t>Name of Corporation/ LLC:</t>
  </si>
  <si>
    <t>4. Governmental - Name of Governmental Entity</t>
  </si>
  <si>
    <t>Provider Number:</t>
  </si>
  <si>
    <t>REVENUE</t>
  </si>
  <si>
    <t>Management Fees from Owned Entities</t>
  </si>
  <si>
    <t>Management Fees from Non-Owned Entities</t>
  </si>
  <si>
    <t>Accounting</t>
  </si>
  <si>
    <t>Consulting</t>
  </si>
  <si>
    <t>Rental and Leasing</t>
  </si>
  <si>
    <t>Sale of Supplies</t>
  </si>
  <si>
    <t>Other (Schedule 11)</t>
  </si>
  <si>
    <t>TOTAL REVENUE</t>
  </si>
  <si>
    <t>EXPENDITURES</t>
  </si>
  <si>
    <t>Salaries-Owners, Officers &amp; Directors</t>
  </si>
  <si>
    <t>Salaries-Other</t>
  </si>
  <si>
    <t>FICA</t>
  </si>
  <si>
    <t>Group Insurance</t>
  </si>
  <si>
    <t>Pensions</t>
  </si>
  <si>
    <t>Unemployment Taxes</t>
  </si>
  <si>
    <t>Workmen's Comp</t>
  </si>
  <si>
    <t>Amortization</t>
  </si>
  <si>
    <t xml:space="preserve">Consultants </t>
  </si>
  <si>
    <t>Contracted Services</t>
  </si>
  <si>
    <t>Director Fees</t>
  </si>
  <si>
    <t xml:space="preserve">Dues and Subscriptions </t>
  </si>
  <si>
    <t>Educational Seminars &amp; Training</t>
  </si>
  <si>
    <t>Interest Expense</t>
  </si>
  <si>
    <t>Insurance</t>
  </si>
  <si>
    <t>Legal</t>
  </si>
  <si>
    <t>Rental &amp; Leasing</t>
  </si>
  <si>
    <t>Supplies &amp; Postage</t>
  </si>
  <si>
    <t>Telephone</t>
  </si>
  <si>
    <t xml:space="preserve">Travel </t>
  </si>
  <si>
    <t>Other Expense (Schedule 12)</t>
  </si>
  <si>
    <t>Income Tax</t>
  </si>
  <si>
    <t>Total Expenditures</t>
  </si>
  <si>
    <t xml:space="preserve">     </t>
  </si>
  <si>
    <t>CALCULATION OF ALLOWABLE EXPENDITURES</t>
  </si>
  <si>
    <t>Expenditures Directly Related to this Facility (From Form 17 - Page 1 of 2, Line 2-30, Column 3)</t>
  </si>
  <si>
    <t>Expenditures Allocated to this Facility (From Form 17 - Page 1 of 2, Line 2-30, Column 5)</t>
  </si>
  <si>
    <t>PROVIDE A BRIEF DESCRIPTION OF THE METHODS USED TO ALLOCATE EXPENSES TO THIS FACILITY:</t>
  </si>
  <si>
    <t>SHOW THE ALLOCATION CALCULATION:</t>
  </si>
  <si>
    <t>Home Office Name</t>
  </si>
  <si>
    <t>Beginning</t>
  </si>
  <si>
    <t>Additions:</t>
  </si>
  <si>
    <t>Reductions:</t>
  </si>
  <si>
    <t>Net Equity</t>
  </si>
  <si>
    <r>
      <t xml:space="preserve">SCHEDULE 1 - OTHER INCOME (FORM 5, LINE </t>
    </r>
    <r>
      <rPr>
        <b/>
        <sz val="10"/>
        <color indexed="8"/>
        <rFont val="Arial"/>
        <family val="2"/>
      </rPr>
      <t>15</t>
    </r>
    <r>
      <rPr>
        <b/>
        <sz val="10"/>
        <rFont val="Arial"/>
        <family val="2"/>
      </rPr>
      <t>)</t>
    </r>
  </si>
  <si>
    <t>(See Schedule 13 for Supplemental Information)</t>
  </si>
  <si>
    <t>ADJUSTMENTS</t>
  </si>
  <si>
    <t>COLUMN NUMBER</t>
  </si>
  <si>
    <t>SCHEDULE 3 - THERAPY ALLOCATED COSTS - HOSPITAL BASED AND STATE FACILITIES (FORM 6, LINE 2-16)</t>
  </si>
  <si>
    <t>SCHEDULE 4 - CARE RELATED ALLOCATED COSTS - HOSPITAL BASED AND STATE FACILITIES (FORM 6, LINE 3-22)</t>
  </si>
  <si>
    <t>(See Supplement at Schedule 14)</t>
  </si>
  <si>
    <t>SCHEDULE 5 - MISCELLANEOUS (FORM 6, LINE 4-37)</t>
  </si>
  <si>
    <t>Total (Must agree with Form 6, Line 4-37)</t>
  </si>
  <si>
    <t>(See Supplement at Schedule 15)</t>
  </si>
  <si>
    <t>Schedule 15</t>
  </si>
  <si>
    <t>Less: Raw Food to Line 3-20</t>
  </si>
  <si>
    <t>Less: Allocated to Direct Care</t>
  </si>
  <si>
    <t>Less: Allocated to Care Related</t>
  </si>
  <si>
    <t>Rounding</t>
  </si>
  <si>
    <t>Total (Must agree with Form 6,  Line 4-47)</t>
  </si>
  <si>
    <t xml:space="preserve">SCHEDULE 7 - PROPERTY AND EQUIPMENT ALLOCATED COSTS - HOSPITAL BASED AND STATE FACILITIES (FORM 6, LINE 5-08) </t>
  </si>
  <si>
    <t>(See Supplement at Schedule 16)</t>
  </si>
  <si>
    <t>Total (Must agree with Form 6,  Line 5-08)</t>
  </si>
  <si>
    <t>SCHEDULE 8 - OTHER NON-ALLOWABLE COSTS (FORM 6, LINE 6-11)</t>
  </si>
  <si>
    <t>Total (Must agree with Form 6, Line 6-11)</t>
  </si>
  <si>
    <t>SCHEDULE 9 - FORM 6 COST VARIANCES</t>
  </si>
  <si>
    <t>COLUMN 1</t>
  </si>
  <si>
    <t>COLUMN 2</t>
  </si>
  <si>
    <t>COLUMN 3</t>
  </si>
  <si>
    <t>COLUMN 5</t>
  </si>
  <si>
    <t>COLUMN 6</t>
  </si>
  <si>
    <t>COLUMN 7</t>
  </si>
  <si>
    <t>1-14</t>
  </si>
  <si>
    <t>1-15</t>
  </si>
  <si>
    <t>1-17</t>
  </si>
  <si>
    <t>2-15</t>
  </si>
  <si>
    <t>3-21</t>
  </si>
  <si>
    <t>4-08</t>
  </si>
  <si>
    <t>4-15</t>
  </si>
  <si>
    <t>4-22</t>
  </si>
  <si>
    <t>4-29</t>
  </si>
  <si>
    <t>4-30</t>
  </si>
  <si>
    <t>4-32</t>
  </si>
  <si>
    <t>4-35</t>
  </si>
  <si>
    <t>4-36</t>
  </si>
  <si>
    <t>4-38</t>
  </si>
  <si>
    <t>4-40</t>
  </si>
  <si>
    <t>4-42</t>
  </si>
  <si>
    <t>4-43</t>
  </si>
  <si>
    <t>4-45</t>
  </si>
  <si>
    <t>5-04</t>
  </si>
  <si>
    <t>5-05</t>
  </si>
  <si>
    <t>SCHEDULE 10 - DEPOSITS  (FORM 11, LINE 19)</t>
  </si>
  <si>
    <t>Total (Must agree with Form 11, Line 19)</t>
  </si>
  <si>
    <t>Home Office/Related Management Company</t>
  </si>
  <si>
    <t>Total (Must agree with Form 17, Line 1-08)</t>
  </si>
  <si>
    <t>SCHEDULE 12 - HOME OFFICE/RELATED MANAGEMENT COMPANY OTHER EXPENSE (FORM 17, LINE 2-27)</t>
  </si>
  <si>
    <t>Total (Must agree with Form 17, Line 2-27)</t>
  </si>
  <si>
    <t xml:space="preserve">SCHEDULE 13 - EMPLOYEE BENEFITS ALLOCATION - HOSPITAL BASED AND STATE FACILITIES </t>
  </si>
  <si>
    <t>(Supplement to Schedules 2, 3, 14 &amp; 15)</t>
  </si>
  <si>
    <t>W/S A</t>
  </si>
  <si>
    <t>DIRECT CARE SALARIES:</t>
  </si>
  <si>
    <t>THERAPY SALARIES:</t>
  </si>
  <si>
    <t>CARE RELATED SALARIES:</t>
  </si>
  <si>
    <t>ADMINISTRATIVE &amp; OPERATING SALARIES:</t>
  </si>
  <si>
    <t>NON-ALLOWABLE:</t>
  </si>
  <si>
    <t>Employee Benefits per Schedule 13A, Line NF/SNF, as appropriate after adjustment for any corrections to depreciation</t>
  </si>
  <si>
    <t>* Note Total should agree with W/S B-1 Allocations Statistic for Column 4, Nursing Facility (or SNF) line</t>
  </si>
  <si>
    <t xml:space="preserve">@ Net of any Capital Costs allocated to Employee Benefits </t>
  </si>
  <si>
    <t xml:space="preserve">SCHEDULE 13A - EMPLOYEE BENEFITS ALLOCATION - HOSPITAL BASED AND STATE FACILITIES </t>
  </si>
  <si>
    <t>(Supplement to Schedules 2, 3, 13 &amp; 14) To remove any depreciation allocated to Employee Benefits</t>
  </si>
  <si>
    <t>Column</t>
  </si>
  <si>
    <t>Adults and Pediatrics</t>
  </si>
  <si>
    <t>Ancillaries</t>
  </si>
  <si>
    <t>Less Depreciation</t>
  </si>
  <si>
    <t>SCHEDULE 14 - APPORTIONMENT OF DIRECT CARE AND CARE RELATED ALLOCATED COSTS - HOSPITAL BASED AND STATE FACILITIES</t>
  </si>
  <si>
    <t>(Supplement to Schedules 2 and 4)</t>
  </si>
  <si>
    <t>Schedule 13</t>
  </si>
  <si>
    <t>Schedule 13A</t>
  </si>
  <si>
    <t>Sum (Cols 1-4)</t>
  </si>
  <si>
    <t>Per Below</t>
  </si>
  <si>
    <t>To Schedule 2 and 4</t>
  </si>
  <si>
    <t>Direct Care Expenses:</t>
  </si>
  <si>
    <t>Care Related Expenses:</t>
  </si>
  <si>
    <t>Column assigned</t>
  </si>
  <si>
    <t>Allocation Statistics</t>
  </si>
  <si>
    <t>Central Supply</t>
  </si>
  <si>
    <t>Social Services</t>
  </si>
  <si>
    <t>Activities</t>
  </si>
  <si>
    <t>W/S B-1 NF/SNF, as applicable</t>
  </si>
  <si>
    <t>W/S B-1 Total Stats for column</t>
  </si>
  <si>
    <t>Percentage applicable to NF/SNF</t>
  </si>
  <si>
    <t>This schedule is to be completed if the provider allocates any of the above expenses through the stepdown process.</t>
  </si>
  <si>
    <t xml:space="preserve">SCHEDULE 15 - APPORTIONMENT OF ADMINISTRATIVE AND OPERATING ALLOCATED COSTS - HOSPITAL BASED AND STATE FACILITIES </t>
  </si>
  <si>
    <t>(Supplement to Schedule 6)</t>
  </si>
  <si>
    <t>To:</t>
  </si>
  <si>
    <t xml:space="preserve">To </t>
  </si>
  <si>
    <t>Schedule 6</t>
  </si>
  <si>
    <t>Per W/S B, Part I, NF/SNF line</t>
  </si>
  <si>
    <t>Less: Raw Food Costs Included on Line 3-20 (Schedule 17)</t>
  </si>
  <si>
    <t>Less: Direct Care Costs Included on Line 1-18 (Schedule 13)</t>
  </si>
  <si>
    <t>Less: Direct Care Costs Included on Line 1-18 (Schedule 14)</t>
  </si>
  <si>
    <t>Less: Care Related Costs Included on Line 3-22 (Schedule 13)</t>
  </si>
  <si>
    <t>Less: Care Related Costs Included on Line 3-22 (Schedule 14)</t>
  </si>
  <si>
    <t>Less: Therapy Related Costs included on Line 2-16 (Schedule 13)</t>
  </si>
  <si>
    <t>A &amp; O Costs - Net of Capital Costs (To Schedule 6)</t>
  </si>
  <si>
    <t>SCHEDULE 16 - APPORTIONMENT OF CAPITAL ALLOCATED COSTS - HOSPITAL BASED AND STATE FACILITIES</t>
  </si>
  <si>
    <t>(Supplement to Schedule 7)</t>
  </si>
  <si>
    <t>Directly Assigned Capital Costs in W/S B, Part II</t>
  </si>
  <si>
    <t>Net Amount for Direct Assignment to various lines and to Line 5-08</t>
  </si>
  <si>
    <t>Less: Direct Depreciation related to Administration *</t>
  </si>
  <si>
    <t>To Line 4-28</t>
  </si>
  <si>
    <t>Depreciation - A &amp; O</t>
  </si>
  <si>
    <t>Less: Direct Expense related to Capital Amortization</t>
  </si>
  <si>
    <t>To Line 5-01</t>
  </si>
  <si>
    <t>Amortization Exp - Capital</t>
  </si>
  <si>
    <t>Less: Direct Depreciation related to NF/SNF</t>
  </si>
  <si>
    <t>To Line 5-02</t>
  </si>
  <si>
    <t>Less: Direct Capital Interest Expense for NF/SNF</t>
  </si>
  <si>
    <t>To Line 5-03</t>
  </si>
  <si>
    <t>Interest Expense - Capital</t>
  </si>
  <si>
    <t>Less: Direct Property Cost applicable to NF/SNF</t>
  </si>
  <si>
    <t>To Line 5-04</t>
  </si>
  <si>
    <t>Less: Direct Property Taxes applicable to the NF/SNF</t>
  </si>
  <si>
    <t>To Line 5-05</t>
  </si>
  <si>
    <t>Less: Direct Rent - Building applicable to the NF/SNF</t>
  </si>
  <si>
    <t>To Line 5-06</t>
  </si>
  <si>
    <t>Rent - Building</t>
  </si>
  <si>
    <t>Less: Direct Rent - Furniture &amp; Equipment</t>
  </si>
  <si>
    <t>To Line 5-07</t>
  </si>
  <si>
    <t>Rent - Furn &amp; Equip</t>
  </si>
  <si>
    <t>Net Allowable Capital Costs applicable to NF/SNF</t>
  </si>
  <si>
    <t>To Schedule 7</t>
  </si>
  <si>
    <t xml:space="preserve">Amount cannot be less </t>
  </si>
  <si>
    <t xml:space="preserve">  than Zero (-0-)</t>
  </si>
  <si>
    <t>Capital Costs  (To Schedule 7)</t>
  </si>
  <si>
    <t>* Vehicles and Depreciation related to Asset purchases for years when less than the Bed Value</t>
  </si>
  <si>
    <t>SCHEDULE 17 - APPORTIONMENT OF RAW FOOD COSTS - HOSPITAL BASED AND STATE FACILITIES ( Form 6, Line 3-20)</t>
  </si>
  <si>
    <t>Raw Food Costs:</t>
  </si>
  <si>
    <t>Included in Dietary:</t>
  </si>
  <si>
    <t>Costs</t>
  </si>
  <si>
    <t>Offset of Dietary Revenue:</t>
  </si>
  <si>
    <t>%</t>
  </si>
  <si>
    <t>Raw Food</t>
  </si>
  <si>
    <t>I</t>
  </si>
  <si>
    <t>Salaries</t>
  </si>
  <si>
    <t>xxxxxxxxxxx</t>
  </si>
  <si>
    <t>Supplements</t>
  </si>
  <si>
    <t>A</t>
  </si>
  <si>
    <t>D</t>
  </si>
  <si>
    <t>Less: Revenue Applicable to Raw Food if no Cafeteria</t>
  </si>
  <si>
    <t>B</t>
  </si>
  <si>
    <t>Less: Supplements Not Available to the Public</t>
  </si>
  <si>
    <t>E</t>
  </si>
  <si>
    <t>Dietary Revenue Offset</t>
  </si>
  <si>
    <t>Per W/S A-8</t>
  </si>
  <si>
    <t>Allocated Overhead</t>
  </si>
  <si>
    <t>Diff between W/S B Column 10</t>
  </si>
  <si>
    <t>Net Raw Food Costs to Allocate</t>
  </si>
  <si>
    <t>F</t>
  </si>
  <si>
    <t>Per W/S B Column 10</t>
  </si>
  <si>
    <t>Less Supplements</t>
  </si>
  <si>
    <t>Allocated Raw Food Costs</t>
  </si>
  <si>
    <t>H</t>
  </si>
  <si>
    <t>NF/SNF portion of Supplements - Direct</t>
  </si>
  <si>
    <t>(Sale of Meals Revenue) Offset to Dietary</t>
  </si>
  <si>
    <t>From W/S A-8 (see below)</t>
  </si>
  <si>
    <t>(Sale of Meals Revenue) Offset to Cafeteria</t>
  </si>
  <si>
    <t>Times Raw Food Percentage</t>
  </si>
  <si>
    <t>Revenue Applicable to Raw Food (Dietary)</t>
  </si>
  <si>
    <t>Revenue Applicable to Raw Food (Cafeteria)</t>
  </si>
  <si>
    <t>C</t>
  </si>
  <si>
    <t>Allocation of Raw Food Costs:</t>
  </si>
  <si>
    <t>Dietary</t>
  </si>
  <si>
    <t>-</t>
  </si>
  <si>
    <t>SNF</t>
  </si>
  <si>
    <t>Other areas</t>
  </si>
  <si>
    <t>Should equal I-B-C</t>
  </si>
  <si>
    <t>Unit cost multiplier</t>
  </si>
  <si>
    <t>G - C</t>
  </si>
  <si>
    <t>@ Applicable revenue removed after allocation of Dietary Department</t>
  </si>
  <si>
    <t>Guest Meals</t>
  </si>
  <si>
    <t>Vending Machine</t>
  </si>
  <si>
    <t>Revenue Applicable to meals sales</t>
  </si>
  <si>
    <t>Dietary - Other than Meals</t>
  </si>
  <si>
    <t>Total Dietary Revenue</t>
  </si>
  <si>
    <t>Agrees to A-8 Offset</t>
  </si>
  <si>
    <t>FORM 19  -  VENTILATOR DEPENDENT CARE (VDC) EXPENSES</t>
  </si>
  <si>
    <t>VDC</t>
  </si>
  <si>
    <t>VENTILATOR DEPENDENT CARE EXPENSES</t>
  </si>
  <si>
    <t>Salaries-LPN's - VDC</t>
  </si>
  <si>
    <t>Salaries-RN's - VDC</t>
  </si>
  <si>
    <t>Salaries-Respiratory Therapists - VDC</t>
  </si>
  <si>
    <t>FICA - VDC</t>
  </si>
  <si>
    <t>Group Insurance - VDC</t>
  </si>
  <si>
    <t>Pensions - VDC</t>
  </si>
  <si>
    <t>Unemployment Taxes - VDC</t>
  </si>
  <si>
    <t>Uniform Allowance - VDC</t>
  </si>
  <si>
    <t>Workmen's Comp - VDC</t>
  </si>
  <si>
    <t>Contract Nursing - VDC</t>
  </si>
  <si>
    <t>Contract Therapy - VDC</t>
  </si>
  <si>
    <t>Consultant Fees - VDC</t>
  </si>
  <si>
    <t xml:space="preserve">Specialized Medical Supplies - VDC </t>
  </si>
  <si>
    <t xml:space="preserve">Educational Seminars &amp; Training - VDC </t>
  </si>
  <si>
    <t>Miscellaneous -  VDC</t>
  </si>
  <si>
    <t>Taxes &amp; Licenses - VDC</t>
  </si>
  <si>
    <t>Travel - VDC</t>
  </si>
  <si>
    <t>Rent-Furniture &amp; Equipment - VDC</t>
  </si>
  <si>
    <t>Total Ventilator Dependent Care Expenses</t>
  </si>
  <si>
    <t>COMPUTATION OF VENTILATOR DEPENDENT CARE ALLOWABLE COST PER DAY</t>
  </si>
  <si>
    <t>Total Ventilator Dependent Care Costs</t>
  </si>
  <si>
    <t>DIVISION OF MEDICAID - LONG-TERM CARE FACILITY COST REPORT REVIEW CHECKLIST</t>
  </si>
  <si>
    <t>FORM/SCHEDULE</t>
  </si>
  <si>
    <t>Form 1, General Information</t>
  </si>
  <si>
    <t>Form 2, Certification by Officer or Administrator of Provider</t>
  </si>
  <si>
    <t>Must be Signed By Officer or Administrator</t>
  </si>
  <si>
    <t>Form 3, Statistical Data</t>
  </si>
  <si>
    <t>Form 4, Patient Day Statistics</t>
  </si>
  <si>
    <t>Form 5, Statement of Revenues and Expenses</t>
  </si>
  <si>
    <t>Form 6, pages 1-4, Schedule of Expenses</t>
  </si>
  <si>
    <t>Form 7, pages 1-2, Schedule of Fixed Assets &amp; Depreciation</t>
  </si>
  <si>
    <t>Form 8, Facility Transactions with Related Organizations</t>
  </si>
  <si>
    <t>Form 9, Rental of Vehicles and Property</t>
  </si>
  <si>
    <t>Form 10,  Analysis of Interest Bearing Debt &amp; Related Interest Expense</t>
  </si>
  <si>
    <t>Form 11, pages 1-2, Balance Sheet</t>
  </si>
  <si>
    <t>Form 12, Capital Reconciliation</t>
  </si>
  <si>
    <t>Net Income must match Form 5, Line 26</t>
  </si>
  <si>
    <t>Form 13, pages 1-3, Return on Equity</t>
  </si>
  <si>
    <t>Column 1 balances must tie to Form 11</t>
  </si>
  <si>
    <t>Form 14, pages 1-3, Computation of Per Diem Cost for Facilities with Less Than 80% Occupancy</t>
  </si>
  <si>
    <t>Must be completed if % of occupancy is less than 80% on Form 4</t>
  </si>
  <si>
    <t>Form 15, pages 1-3, Owners, Officers and Directors  Compensation</t>
  </si>
  <si>
    <t>A separate Form 15 must be submitted for each owner or officer (regardless of the compensation) and for each director receiving compensation other than director fees.</t>
  </si>
  <si>
    <t>Form 16, Ownership Disclosure</t>
  </si>
  <si>
    <t>Form 17, pages 1-2, Home Office/Related Management Company Cost Report</t>
  </si>
  <si>
    <t>Form 18, Computation of Return on Net Working Capital for Home Office</t>
  </si>
  <si>
    <t>Form 19, Ventilator Dependent Care Expenses</t>
  </si>
  <si>
    <t>Schedule 1, Other Income</t>
  </si>
  <si>
    <t>Must agree with Form 5, Line 15</t>
  </si>
  <si>
    <t>Schedule 2, Direct Care Allocated Costs</t>
  </si>
  <si>
    <t>Schedule 3, Therapy Allocated Costs</t>
  </si>
  <si>
    <t>Schedule 4, Care Related Allocated Costs</t>
  </si>
  <si>
    <t>Schedule 5, Miscellaneous Expense</t>
  </si>
  <si>
    <t>Must agree with Form 6, Line 4-37</t>
  </si>
  <si>
    <t>Schedule 6, Administrative &amp; Operating Allocated Costs</t>
  </si>
  <si>
    <t>Schedule 7, Property &amp; Equipment  Allocated Costs</t>
  </si>
  <si>
    <t>Schedule 8, Other Non-allowable Costs</t>
  </si>
  <si>
    <t>Must agree with Form 6, Line 6-11</t>
  </si>
  <si>
    <t>Schedule 9, Form 6 Cost Variances</t>
  </si>
  <si>
    <t>Must provide explanation for all positive variances greater than 10% and $1,000</t>
  </si>
  <si>
    <t>Schedule 10, Deposits</t>
  </si>
  <si>
    <t>Must agree with Form 11, Page 1, Line 19</t>
  </si>
  <si>
    <t>Schedule 11, Home Office/Related Management Company Other Income</t>
  </si>
  <si>
    <t>Must agree with Form 17, Line 1-08</t>
  </si>
  <si>
    <t>Schedule 12, Home Office/Related Management Company Other Expense</t>
  </si>
  <si>
    <t>Must agree with Form 17, Line 2-27</t>
  </si>
  <si>
    <t>Schedule 13, Employee Benefits Allocation</t>
  </si>
  <si>
    <t>Must support Schedules 2, 3 &amp; 14</t>
  </si>
  <si>
    <t>Schedule 13A, Employee Benefits Allocation To Remove Depreciation</t>
  </si>
  <si>
    <t>Must support Schedules 2, 3, 13 &amp; 14</t>
  </si>
  <si>
    <t>Schedule 14, Apportionment of Direct Care &amp; Care Related Allocated Costs</t>
  </si>
  <si>
    <t xml:space="preserve">Must support Schedules 2 &amp; 4 </t>
  </si>
  <si>
    <t>Schedule 15, Apportionment of Administrative &amp; Operating Allocated Costs</t>
  </si>
  <si>
    <t>Must support Schedule 6</t>
  </si>
  <si>
    <t>Schedule 16, Apportionment of Capital Allocated Costs</t>
  </si>
  <si>
    <t>Must support Schedule 7</t>
  </si>
  <si>
    <t>Schedule 17, Apportionment of Raw Food Costs</t>
  </si>
  <si>
    <t>Must agree with Form 6, Line 3-20</t>
  </si>
  <si>
    <t>Must support Form 7 and Form 17, Line 2-13</t>
  </si>
  <si>
    <t>Trial Balance</t>
  </si>
  <si>
    <t>Must tie to Form 5 and Form 6, Column 1 and to Form 11, Column 2</t>
  </si>
  <si>
    <t>Adjustments Workpapers</t>
  </si>
  <si>
    <t>Amortization Schedule</t>
  </si>
  <si>
    <t>Must support Form 6, Lines 4-23 and 5-01 and Form 17, Line 2-10</t>
  </si>
  <si>
    <t>Signature</t>
  </si>
  <si>
    <t>D/B/A (If Applicable):</t>
  </si>
  <si>
    <t xml:space="preserve">Must agree with Form 6, Line 2-16, and must complete Schedule 13 </t>
  </si>
  <si>
    <t>Must agree with Form 6, Line 3-22, and must complete Schedule 14</t>
  </si>
  <si>
    <t>Must agree with Form 6, Line 4-47, and must complete Schedule 15</t>
  </si>
  <si>
    <t>Must agree with Form 6, Line 5-08, and must complete Schedule 16</t>
  </si>
  <si>
    <t>TOTAL Non-VDC COSTS</t>
  </si>
  <si>
    <t>Total Non-VDC Costs (Total should agree with Line 7)</t>
  </si>
  <si>
    <r>
      <t xml:space="preserve">Total (Must agree with Form 5, Line </t>
    </r>
    <r>
      <rPr>
        <sz val="10"/>
        <color indexed="8"/>
        <rFont val="Arial"/>
        <family val="2"/>
      </rPr>
      <t>15</t>
    </r>
    <r>
      <rPr>
        <sz val="10"/>
        <rFont val="Arial"/>
        <family val="2"/>
      </rPr>
      <t>)</t>
    </r>
  </si>
  <si>
    <t>TOTAL ALLOWABLE EXPENDITURES  (To Form 6, Line 4-38, Column 5)</t>
  </si>
  <si>
    <t>Total Operating Expenses (Form 6, Line 7-2, Column 1)</t>
  </si>
  <si>
    <t>Average Equity (Line 3, Column 4 / 2) X Facility Percentage*</t>
  </si>
  <si>
    <t>Total Benefits to be Allocated</t>
  </si>
  <si>
    <t>Less: Allocated to Therapy</t>
  </si>
  <si>
    <t>Nursing Facility</t>
  </si>
  <si>
    <t>Schedule 16</t>
  </si>
  <si>
    <t>Increase</t>
  </si>
  <si>
    <t>Administrative and General</t>
  </si>
  <si>
    <t>1-01</t>
  </si>
  <si>
    <t>1-02</t>
  </si>
  <si>
    <t>1-03</t>
  </si>
  <si>
    <t>1-04</t>
  </si>
  <si>
    <t>2-01</t>
  </si>
  <si>
    <t>2-02</t>
  </si>
  <si>
    <t>2-03</t>
  </si>
  <si>
    <t>2-04</t>
  </si>
  <si>
    <t>2-05</t>
  </si>
  <si>
    <t>2-06</t>
  </si>
  <si>
    <t>2-07</t>
  </si>
  <si>
    <t>2-08</t>
  </si>
  <si>
    <t>2-09</t>
  </si>
  <si>
    <t>2-10</t>
  </si>
  <si>
    <t>2-11</t>
  </si>
  <si>
    <t>2-12</t>
  </si>
  <si>
    <t>2-13</t>
  </si>
  <si>
    <t>2-14</t>
  </si>
  <si>
    <t>2-16</t>
  </si>
  <si>
    <t>2-17</t>
  </si>
  <si>
    <t>3-01</t>
  </si>
  <si>
    <t>3-02</t>
  </si>
  <si>
    <t>3-03</t>
  </si>
  <si>
    <t>3-04</t>
  </si>
  <si>
    <t>3-05</t>
  </si>
  <si>
    <t>3-06</t>
  </si>
  <si>
    <t>3-07</t>
  </si>
  <si>
    <t>3-08</t>
  </si>
  <si>
    <t>3-09</t>
  </si>
  <si>
    <t>3-10</t>
  </si>
  <si>
    <t>3-11</t>
  </si>
  <si>
    <t>3-12</t>
  </si>
  <si>
    <t>3-13</t>
  </si>
  <si>
    <t>3-14</t>
  </si>
  <si>
    <t>3-15</t>
  </si>
  <si>
    <t>3-16</t>
  </si>
  <si>
    <t>3-17</t>
  </si>
  <si>
    <t>3-18</t>
  </si>
  <si>
    <t>3-19</t>
  </si>
  <si>
    <t>3-20</t>
  </si>
  <si>
    <t>3-22</t>
  </si>
  <si>
    <t>3-23</t>
  </si>
  <si>
    <t>4-01</t>
  </si>
  <si>
    <t>4-02</t>
  </si>
  <si>
    <t>4-03</t>
  </si>
  <si>
    <t>4-04</t>
  </si>
  <si>
    <t>4-05</t>
  </si>
  <si>
    <t>4-06</t>
  </si>
  <si>
    <t>4-07</t>
  </si>
  <si>
    <t>4-09</t>
  </si>
  <si>
    <t>4-10</t>
  </si>
  <si>
    <t>4-11</t>
  </si>
  <si>
    <t>4-12</t>
  </si>
  <si>
    <t>4-13</t>
  </si>
  <si>
    <t>4-14</t>
  </si>
  <si>
    <t>4-16</t>
  </si>
  <si>
    <t>4-17</t>
  </si>
  <si>
    <t>4-18</t>
  </si>
  <si>
    <t>4-19</t>
  </si>
  <si>
    <t>4-20</t>
  </si>
  <si>
    <t>4-21</t>
  </si>
  <si>
    <t>4-23</t>
  </si>
  <si>
    <t>4-24</t>
  </si>
  <si>
    <t>4-25</t>
  </si>
  <si>
    <t>4-26</t>
  </si>
  <si>
    <t>4-27</t>
  </si>
  <si>
    <t>4-28</t>
  </si>
  <si>
    <t>4-31</t>
  </si>
  <si>
    <t>4-33</t>
  </si>
  <si>
    <t>4-34</t>
  </si>
  <si>
    <t>4-37</t>
  </si>
  <si>
    <t>4-39</t>
  </si>
  <si>
    <t>4-41</t>
  </si>
  <si>
    <t>4-44</t>
  </si>
  <si>
    <t>4-46</t>
  </si>
  <si>
    <t>4-47</t>
  </si>
  <si>
    <t>4-48</t>
  </si>
  <si>
    <t>5-01</t>
  </si>
  <si>
    <t>5-02</t>
  </si>
  <si>
    <t>5-03</t>
  </si>
  <si>
    <t>5-06</t>
  </si>
  <si>
    <t>5-07</t>
  </si>
  <si>
    <t>5-08</t>
  </si>
  <si>
    <t>5-09</t>
  </si>
  <si>
    <t>6-01</t>
  </si>
  <si>
    <t>6-02</t>
  </si>
  <si>
    <t>6-03</t>
  </si>
  <si>
    <t>6-04</t>
  </si>
  <si>
    <t>6-05</t>
  </si>
  <si>
    <t>6-06</t>
  </si>
  <si>
    <t>6-07</t>
  </si>
  <si>
    <t>6-08</t>
  </si>
  <si>
    <t>6-09</t>
  </si>
  <si>
    <t>6-10</t>
  </si>
  <si>
    <t>6-11</t>
  </si>
  <si>
    <t>6-12</t>
  </si>
  <si>
    <t>6-13</t>
  </si>
  <si>
    <t>6-14</t>
  </si>
  <si>
    <t>6-15</t>
  </si>
  <si>
    <t>6-16</t>
  </si>
  <si>
    <t>VDC-01</t>
  </si>
  <si>
    <t>VDC-02</t>
  </si>
  <si>
    <t>VDC-03</t>
  </si>
  <si>
    <t>VDC-04</t>
  </si>
  <si>
    <t>VDC-05</t>
  </si>
  <si>
    <t>VDC-06</t>
  </si>
  <si>
    <t>VDC-07</t>
  </si>
  <si>
    <t>VDC-08</t>
  </si>
  <si>
    <t>VDC-09</t>
  </si>
  <si>
    <t>VDC-10</t>
  </si>
  <si>
    <t>VDC-11</t>
  </si>
  <si>
    <t>VDC-12</t>
  </si>
  <si>
    <t>VDC-13</t>
  </si>
  <si>
    <t>VDC-14</t>
  </si>
  <si>
    <t>VDC-15</t>
  </si>
  <si>
    <t>VDC-16</t>
  </si>
  <si>
    <t>VDC-17</t>
  </si>
  <si>
    <t>VDC-18</t>
  </si>
  <si>
    <t>VDC-19</t>
  </si>
  <si>
    <t>VDC-20</t>
  </si>
  <si>
    <t>FROM</t>
  </si>
  <si>
    <t>Leased</t>
  </si>
  <si>
    <t>No</t>
  </si>
  <si>
    <t>Form 14</t>
  </si>
  <si>
    <t>Type of Control</t>
  </si>
  <si>
    <t>Assistant Administrator</t>
  </si>
  <si>
    <t>Form 1</t>
  </si>
  <si>
    <t>Sheet2</t>
  </si>
  <si>
    <t>Form 2</t>
  </si>
  <si>
    <t>Form 3</t>
  </si>
  <si>
    <t>Form 4</t>
  </si>
  <si>
    <t>Form 5</t>
  </si>
  <si>
    <t>Form 7 1 of 2</t>
  </si>
  <si>
    <t>Form 7 2 of 2</t>
  </si>
  <si>
    <t>Form 8</t>
  </si>
  <si>
    <t>Form 9</t>
  </si>
  <si>
    <t>Form 10</t>
  </si>
  <si>
    <t>Form 11</t>
  </si>
  <si>
    <t>Form 12</t>
  </si>
  <si>
    <t>Form 13</t>
  </si>
  <si>
    <t>Form 15</t>
  </si>
  <si>
    <t>Form 16</t>
  </si>
  <si>
    <t>Form 17</t>
  </si>
  <si>
    <t>Form 18</t>
  </si>
  <si>
    <t>Form 19</t>
  </si>
  <si>
    <t>Schedule 1</t>
  </si>
  <si>
    <t>Schedule 2</t>
  </si>
  <si>
    <t>Schedule 3</t>
  </si>
  <si>
    <t>Schedule 4</t>
  </si>
  <si>
    <t>Schedule 5</t>
  </si>
  <si>
    <t>Schedule 7</t>
  </si>
  <si>
    <t>Schedule 8</t>
  </si>
  <si>
    <t>Schedule 9</t>
  </si>
  <si>
    <t>Schedule 10</t>
  </si>
  <si>
    <t>Schedule 11</t>
  </si>
  <si>
    <t>Schedule 12</t>
  </si>
  <si>
    <t>Schedule 14</t>
  </si>
  <si>
    <t>Schedule 17</t>
  </si>
  <si>
    <t>Non-Profit - Church</t>
  </si>
  <si>
    <t>Proprietary - Partnership</t>
  </si>
  <si>
    <t>Proprietary - LLC</t>
  </si>
  <si>
    <t>Proprietary - Corporation</t>
  </si>
  <si>
    <t>Government Operated - State</t>
  </si>
  <si>
    <t>Government Operated - County</t>
  </si>
  <si>
    <t>Facility is</t>
  </si>
  <si>
    <t xml:space="preserve">C) Hospital Based: </t>
  </si>
  <si>
    <t xml:space="preserve">A) Facility is: </t>
  </si>
  <si>
    <t>Part of NH Chain</t>
  </si>
  <si>
    <t>Yes</t>
  </si>
  <si>
    <t xml:space="preserve">No </t>
  </si>
  <si>
    <t>Hospital Based</t>
  </si>
  <si>
    <t>Use Of Facility</t>
  </si>
  <si>
    <t>Psychiatric Residential Treatment Facility</t>
  </si>
  <si>
    <t>Facility Classification</t>
  </si>
  <si>
    <t>Accounting Basis</t>
  </si>
  <si>
    <t>Accrual</t>
  </si>
  <si>
    <t>Cash</t>
  </si>
  <si>
    <t>organization as defined in CMS Publication 15-1?</t>
  </si>
  <si>
    <t>Related organization costs on Form 6?</t>
  </si>
  <si>
    <t>Compensation paid within CR period or 75 days of close of CR period?</t>
  </si>
  <si>
    <t>Patient Care function for which compensation is claimed</t>
  </si>
  <si>
    <t>Other (Identify and give a brief work description)</t>
  </si>
  <si>
    <t>Responsibility of owner/officer/director</t>
  </si>
  <si>
    <t>Purchasing</t>
  </si>
  <si>
    <t>Personnel</t>
  </si>
  <si>
    <t>Public Relations</t>
  </si>
  <si>
    <t>Other (Please identify)</t>
  </si>
  <si>
    <t>Interest in other facilities?</t>
  </si>
  <si>
    <t>Interest in providing goods/services to listed facilities?</t>
  </si>
  <si>
    <t>Patient care function for which compensation is claimed:  (Select from dropdown)</t>
  </si>
  <si>
    <t>Current Version</t>
  </si>
  <si>
    <t>Date of Version</t>
  </si>
  <si>
    <t>Change Log</t>
  </si>
  <si>
    <t>Version</t>
  </si>
  <si>
    <t>Summary</t>
  </si>
  <si>
    <t>FORM 13 - COMPUTATION OF RETURN ON EQUITY</t>
  </si>
  <si>
    <t>FORM 11 - BALANCE SHEET</t>
  </si>
  <si>
    <t>FORM 6 - SCHEDULE OF EXPENSES</t>
  </si>
  <si>
    <t>FORM 15 - OWNERS, OFFICERS AND DIRECTORS COMPENSATION</t>
  </si>
  <si>
    <t>FORM 17 - HOME OFFICE OR RELATED MANAGEMENT COMPANY COST REPORT EXPENSE ALLOCATION SUMMARY</t>
  </si>
  <si>
    <t>Myers and Stauffer Update for compliance with the Cost Reporting Web Portal</t>
  </si>
  <si>
    <t>REPORT PERIOD:</t>
  </si>
  <si>
    <t xml:space="preserve">Telephone: </t>
  </si>
  <si>
    <t xml:space="preserve">FROM </t>
  </si>
  <si>
    <t xml:space="preserve">TO </t>
  </si>
  <si>
    <t xml:space="preserve">Number of Months </t>
  </si>
  <si>
    <t>Non-Profit - Other</t>
  </si>
  <si>
    <t>Proprietary - Individual</t>
  </si>
  <si>
    <t>ICF - IID</t>
  </si>
  <si>
    <t>1.  Medicaid Certified Portion</t>
  </si>
  <si>
    <t>1.a  VDC included in 1. above</t>
  </si>
  <si>
    <t>2.  Assisted Living</t>
  </si>
  <si>
    <t>3.  CORF</t>
  </si>
  <si>
    <t>4.  Hospital</t>
  </si>
  <si>
    <t>5.  NH Licensure Only</t>
  </si>
  <si>
    <t>6.  Outpatient Therapy</t>
  </si>
  <si>
    <t>7.  Personal Care</t>
  </si>
  <si>
    <t>8.  Rented Space</t>
  </si>
  <si>
    <t>9.  SNF Only</t>
  </si>
  <si>
    <t>10.  Other (Describe)</t>
  </si>
  <si>
    <t>(Line 5, Column (B) / Line 5, Column (A))</t>
  </si>
  <si>
    <t>Percentage of Occupancy</t>
  </si>
  <si>
    <t>(Line 5, Total Column (A) / Line 9)</t>
  </si>
  <si>
    <t>DATES EFFECTIVE</t>
  </si>
  <si>
    <t>Salaries - Respiratory Therapists</t>
  </si>
  <si>
    <t>Benefits - Respiratory Therapists</t>
  </si>
  <si>
    <t>Contract - Respiratory Therapists</t>
  </si>
  <si>
    <t>Totals to Form 6, Line 4-24</t>
  </si>
  <si>
    <t>Total to Form 6, Line 5-06, Column 5</t>
  </si>
  <si>
    <t xml:space="preserve"> Period From:</t>
  </si>
  <si>
    <t>Accumulated Depreciation (Excluding Vehicles)</t>
  </si>
  <si>
    <t>Property, Plant &amp; Equipment (Excluding Vehicles)</t>
  </si>
  <si>
    <t>Account Desciption</t>
  </si>
  <si>
    <t>Bed Tax Rate</t>
  </si>
  <si>
    <t>(Select from dropdown)</t>
  </si>
  <si>
    <t>FORM 7, 1 OF 2 - SCHEDULE OF FIXED ASSETS AND DEPRECIATION</t>
  </si>
  <si>
    <t>Desciption of Property</t>
  </si>
  <si>
    <t>Administrative and Operating Assets</t>
  </si>
  <si>
    <t>Total Miles Driven During Cost Report Period</t>
  </si>
  <si>
    <t>Personal Miles Driven During Cost Report Period</t>
  </si>
  <si>
    <t>Percentage of Personal Usage</t>
  </si>
  <si>
    <t>Total Medicaid Depreciation Expense</t>
  </si>
  <si>
    <t>Allowable Depreciation Expense</t>
  </si>
  <si>
    <t>Asset Description</t>
  </si>
  <si>
    <t>Date of Purchase</t>
  </si>
  <si>
    <t>Assets Not Used by Medicaid Certified Portion of LTC Facility</t>
  </si>
  <si>
    <t>Assets Used Solely for the Medicaid Certified Portion of Long Term Care Facility</t>
  </si>
  <si>
    <t>Shared Assets to be Allocated</t>
  </si>
  <si>
    <t>Allocation Percentage</t>
  </si>
  <si>
    <t>Basis Allocated to Medicaid Certified Portion of Long Term Care Facility</t>
  </si>
  <si>
    <t>Total Asset Additions for Medicaid Long-Term Care Facility</t>
  </si>
  <si>
    <t xml:space="preserve">Total </t>
  </si>
  <si>
    <t>FORM 7, 2 of 2 - SCHEDULE OF FIXED ASSETS AND DEPRECIATION</t>
  </si>
  <si>
    <t>Cost to Related Organization</t>
  </si>
  <si>
    <t>Description of Property Leased</t>
  </si>
  <si>
    <t>Description of Lease Terms</t>
  </si>
  <si>
    <t>Personal Usage Adjustment</t>
  </si>
  <si>
    <t>Description of Purchase Option, If Any</t>
  </si>
  <si>
    <t>Current Period Expense</t>
  </si>
  <si>
    <t>FORM 14  - COMPUTATION OF PER DIEM COST FOR FACILITIES WITH LESS THAN 80% OCCUPANCY</t>
  </si>
  <si>
    <t>*Includes but is not limited to the following:</t>
  </si>
  <si>
    <t>1.  Supplies and services for personal use of the owner.</t>
  </si>
  <si>
    <t>2.  Merchandise ordered from wholesalers for the owner's personal use.</t>
  </si>
  <si>
    <t>3.  Wages of a domestic or other employee who works in the home of the owner.</t>
  </si>
  <si>
    <t>4.  Personal use of a car, truck or other equipment owned by the facility.</t>
  </si>
  <si>
    <t>5.  Personal insurance premium paid for the owner.</t>
  </si>
  <si>
    <t>6.  Consultant fees.</t>
  </si>
  <si>
    <t>7.  Director's fees.</t>
  </si>
  <si>
    <t>(Choose from dropdown)</t>
  </si>
  <si>
    <t>DIRECT RESPONSIBILITY OF OWNER, OFFICER OR DIRECTOR for other functions:</t>
  </si>
  <si>
    <t>Persons Related to Owner, Officer or Director - Compensation paid to an employee who is an immediate relative of an owner, officer or director of the facility is also reviewable under the test of reasonableness.  For this purpose, the following persons are considered immediate relatives:  (1) husband and wife; (2) natural parent, child and sibling; (3) adopted child and adoptive parent; (4) stepparent, stepchild, stepbrother, and stepsister; (5) father-in-law, mother-in-law, son-in-law, daughter-in-law, brother-in-law and sister-in-law; (6) grandparent and grandchild.</t>
  </si>
  <si>
    <t>Line Number Form 6</t>
  </si>
  <si>
    <t>Amount Paid</t>
  </si>
  <si>
    <t>Nursing Facility for the Severly Disabled</t>
  </si>
  <si>
    <t>Pediatric Skilled Nursing Facility</t>
  </si>
  <si>
    <t>Percentage Owned</t>
  </si>
  <si>
    <t>Amount of Compensation</t>
  </si>
  <si>
    <t>3. Corporation / Limited Liability Corporation (LLC)</t>
  </si>
  <si>
    <t>2. Partnership/Limited Liablilty Partnership (LLP)</t>
  </si>
  <si>
    <t>Name of Partnership/LLP:</t>
  </si>
  <si>
    <t>Expenses Directly Related to this Facility</t>
  </si>
  <si>
    <t>Allocated Expenses</t>
  </si>
  <si>
    <t>Per General Ledger</t>
  </si>
  <si>
    <t>Adjustments &amp; All Directly Related Expenses</t>
  </si>
  <si>
    <t>Line No.</t>
  </si>
  <si>
    <t>Percentage to Total</t>
  </si>
  <si>
    <t>Allocated Amount</t>
  </si>
  <si>
    <t>Home Office / Related Management Co.:</t>
  </si>
  <si>
    <t>FORM 18 - COMPUTATION OF RETURN ON EQUITY FOR HOME OFFICE</t>
  </si>
  <si>
    <t>Facility Reporting Period:</t>
  </si>
  <si>
    <t>From:</t>
  </si>
  <si>
    <t>Home Office Reporting Period:</t>
  </si>
  <si>
    <t>Facility Percentage</t>
  </si>
  <si>
    <t>Allocated Net Equity</t>
  </si>
  <si>
    <t>Reclassifications</t>
  </si>
  <si>
    <t>Total Expense</t>
  </si>
  <si>
    <t>Allowable Expense</t>
  </si>
  <si>
    <t>ALLOWABLE COST</t>
  </si>
  <si>
    <t>ALLOWABLE COST PER DAY</t>
  </si>
  <si>
    <t>PER GENERAL LEDGER</t>
  </si>
  <si>
    <t>Medicaid Certified Portion of Long Term Care Facility</t>
  </si>
  <si>
    <t>ADJUSTMENT TO FORM 6 COLUMN 4</t>
  </si>
  <si>
    <t>FORM 6 LINE # ADJUSTED</t>
  </si>
  <si>
    <t>HOSPITAL COST REPORT WORKSHEET B, PART 1</t>
  </si>
  <si>
    <t>FORM 6 EXPENSE PER BOOKS</t>
  </si>
  <si>
    <t>FORM 6 RECLASSIFICATIONS</t>
  </si>
  <si>
    <t>FORM 6 TOTAL EXPENSES</t>
  </si>
  <si>
    <t>FORM 6 ADJUSTMENTS</t>
  </si>
  <si>
    <t>FORM 6 ALLOWABLE EXPENSE</t>
  </si>
  <si>
    <t>Total  (Must agree with Form 6,  Line 3-22)</t>
  </si>
  <si>
    <t>EXPENSE PER BOOKS</t>
  </si>
  <si>
    <t>RECLASSIFICATIONS</t>
  </si>
  <si>
    <t>TOTAL EXPENSE</t>
  </si>
  <si>
    <t>ALLOWABLE EXPENSE</t>
  </si>
  <si>
    <t xml:space="preserve">SCHEDULE 6 - ADMINISTRATIVE AND OPERATING ALLOCATED COSTS - HOSPITAL BASED AND STATE FACILITIES (FORM 6, LINE 4-47)  </t>
  </si>
  <si>
    <t>LINE DESCRIPTION</t>
  </si>
  <si>
    <t>PRIOR PERIOD COST</t>
  </si>
  <si>
    <t>PRIOR PERIOD PATIENT DAYS</t>
  </si>
  <si>
    <t>PRIOR PERIOD COST PER DIEM</t>
  </si>
  <si>
    <t>CURRENT PERIOD COST</t>
  </si>
  <si>
    <t>CURRENT PERIOD PATIENT DAYS</t>
  </si>
  <si>
    <t>CURRENT PERIOD COST PER DIEM</t>
  </si>
  <si>
    <t>PERCENT VARIANCE</t>
  </si>
  <si>
    <t>COMPUTATION OF ALLOWABLE COST PER DAY</t>
  </si>
  <si>
    <t>1-05</t>
  </si>
  <si>
    <t>1-06</t>
  </si>
  <si>
    <t>1-07</t>
  </si>
  <si>
    <t>1-08</t>
  </si>
  <si>
    <t>1-09</t>
  </si>
  <si>
    <t>1-10</t>
  </si>
  <si>
    <t>1-11</t>
  </si>
  <si>
    <t>1-12</t>
  </si>
  <si>
    <t>1-13</t>
  </si>
  <si>
    <t>1-16</t>
  </si>
  <si>
    <t>1-18</t>
  </si>
  <si>
    <t>2-18</t>
  </si>
  <si>
    <t>2-19</t>
  </si>
  <si>
    <t>2-20</t>
  </si>
  <si>
    <t>3</t>
  </si>
  <si>
    <t>1-19</t>
  </si>
  <si>
    <t>2</t>
  </si>
  <si>
    <t>1</t>
  </si>
  <si>
    <t>4</t>
  </si>
  <si>
    <t>5</t>
  </si>
  <si>
    <t>6</t>
  </si>
  <si>
    <t>7</t>
  </si>
  <si>
    <t>7-1</t>
  </si>
  <si>
    <t>7-2</t>
  </si>
  <si>
    <t>8</t>
  </si>
  <si>
    <t>W/S A-6 RECLASSIFICATIONS</t>
  </si>
  <si>
    <t>ALLOCATION % OF SHARED EMP BENEFITS</t>
  </si>
  <si>
    <t>ALLOCATION OF SHARED EMP BENEFITS</t>
  </si>
  <si>
    <t>Occupation/Physical/Speech/Other</t>
  </si>
  <si>
    <t>Assistant DON</t>
  </si>
  <si>
    <t>Director of Nursing</t>
  </si>
  <si>
    <t>RAI Coordinator</t>
  </si>
  <si>
    <t>Barber &amp; Beauty</t>
  </si>
  <si>
    <t>Medical Director</t>
  </si>
  <si>
    <t>Admin. &amp; Operating Salaries per NH line</t>
  </si>
  <si>
    <t>Nurse Aide Testing - Line 6-09</t>
  </si>
  <si>
    <t>Nurse Aide Training - Line 6-10</t>
  </si>
  <si>
    <t>Other Non-Reimbursable Salaries</t>
  </si>
  <si>
    <t>Total Salaries per W/S A, Column 1</t>
  </si>
  <si>
    <t>* Note: Total should agree with W/S B-1 Allocations Statistic for Column 4, Nursing Facility (or SNF) line</t>
  </si>
  <si>
    <t>HOSPITAL COST REPORT WORKSHEET A</t>
  </si>
  <si>
    <t>EXPENSE PER BOOKS (COLUMN 1)</t>
  </si>
  <si>
    <t>Employee Benefits per W/S B, Part I, Col. 4, Line NF/SNF, as appropriate, adjusted for any corrections to depreciation</t>
  </si>
  <si>
    <t>Maintenance &amp; Repairs</t>
  </si>
  <si>
    <t>Operation of Plant</t>
  </si>
  <si>
    <t>Laundry &amp; Linen Service</t>
  </si>
  <si>
    <t>Housekeeping</t>
  </si>
  <si>
    <t>Cafeteria</t>
  </si>
  <si>
    <t>Maintenance of Personnel</t>
  </si>
  <si>
    <t>Nursing Administration-Hosp</t>
  </si>
  <si>
    <t>Nursing Administration-SNF/NF/OLTC</t>
  </si>
  <si>
    <t>Central Services and Supply</t>
  </si>
  <si>
    <t>Medical Records and Library</t>
  </si>
  <si>
    <t>Social Service</t>
  </si>
  <si>
    <t>Other General -</t>
  </si>
  <si>
    <t>Other Inpatient Routine (other than A&amp;P and SNF)</t>
  </si>
  <si>
    <t>31 or other</t>
  </si>
  <si>
    <t>Skilled Nursing Facility/Nursing Fac/Other LTC^</t>
  </si>
  <si>
    <t>50-89</t>
  </si>
  <si>
    <t>Clinic</t>
  </si>
  <si>
    <t>90 thru 90.XX</t>
  </si>
  <si>
    <t>91-194.XX except SNF</t>
  </si>
  <si>
    <t>Employee Benefits to be Allocated</t>
  </si>
  <si>
    <t>^ Represents the cost of the Long Term Care facility for which this cost report is being submitted</t>
  </si>
  <si>
    <t>W/S B Column 0 Salary Expenses</t>
  </si>
  <si>
    <t>Allocated Employee Benefits Schedule 13</t>
  </si>
  <si>
    <t>Allocated Employee Benefits Schedule 13A</t>
  </si>
  <si>
    <t>Total Direct Care &amp; Care Related Expenses to Apportion</t>
  </si>
  <si>
    <t>Central Services and Supply (Line 1-18)</t>
  </si>
  <si>
    <t>Assistant DON (Nurs. Admin.)</t>
  </si>
  <si>
    <t>Barber &amp; Beauty (if allocated)</t>
  </si>
  <si>
    <t>Total Care Related (Line 3-22)</t>
  </si>
  <si>
    <t xml:space="preserve">Other - </t>
  </si>
  <si>
    <t>Employee Benefits</t>
  </si>
  <si>
    <t>Maintenance and Repairs</t>
  </si>
  <si>
    <t>W/S B Column</t>
  </si>
  <si>
    <t>Amount Per Line, W/S B Pt. I, Column</t>
  </si>
  <si>
    <t>Amount Per Line, W/S B Pt. II, Column</t>
  </si>
  <si>
    <t>Nursing Administration-Hospital</t>
  </si>
  <si>
    <t>W/S B Row</t>
  </si>
  <si>
    <r>
      <t>Cafeteria</t>
    </r>
    <r>
      <rPr>
        <b/>
        <sz val="10"/>
        <rFont val="Arial"/>
        <family val="2"/>
      </rPr>
      <t>@</t>
    </r>
  </si>
  <si>
    <r>
      <t xml:space="preserve">Cafeteria         </t>
    </r>
    <r>
      <rPr>
        <b/>
        <sz val="10"/>
        <rFont val="Arial"/>
        <family val="2"/>
      </rPr>
      <t>G</t>
    </r>
  </si>
  <si>
    <r>
      <t xml:space="preserve">Total               </t>
    </r>
    <r>
      <rPr>
        <b/>
        <sz val="10"/>
        <rFont val="Arial"/>
        <family val="2"/>
      </rPr>
      <t xml:space="preserve"> F</t>
    </r>
  </si>
  <si>
    <t>Grouping Schedule that ties to LTC Forms</t>
  </si>
  <si>
    <t>Grouping schedule that ties to Worksheet A of the Medicare Cost Report submitted</t>
  </si>
  <si>
    <t>Reclassification Workpapers</t>
  </si>
  <si>
    <t>Management Agreement</t>
  </si>
  <si>
    <t>Original Signature</t>
  </si>
  <si>
    <t>Other attached schedules:</t>
  </si>
  <si>
    <t>All Correspondence and Desk Reviews Regarding This Cost Report Should Be Addressed To (Limited to one name and address):</t>
  </si>
  <si>
    <t>I HEREBY CERTIFY that I have examined the contents of the accompanying cost report to the State of Mississippi, Office of the Governor, Division of Medicaid for the period stated above and certify to the best of my knowledge and belief that the said contents are true and correct statements prepared from the books and records of this facility in accordance with applicable instructions.</t>
  </si>
  <si>
    <t>1. a.</t>
  </si>
  <si>
    <t>b.</t>
  </si>
  <si>
    <t>2. a.</t>
  </si>
  <si>
    <t>3. a.</t>
  </si>
  <si>
    <t>4.</t>
  </si>
  <si>
    <t>5.</t>
  </si>
  <si>
    <t>6.</t>
  </si>
  <si>
    <t>7.</t>
  </si>
  <si>
    <t>8.</t>
  </si>
  <si>
    <t>9.</t>
  </si>
  <si>
    <t>12.</t>
  </si>
  <si>
    <t>13.</t>
  </si>
  <si>
    <t>14.</t>
  </si>
  <si>
    <t>15.</t>
  </si>
  <si>
    <t>16.</t>
  </si>
  <si>
    <t>17.</t>
  </si>
  <si>
    <t>18.</t>
  </si>
  <si>
    <t>19.</t>
  </si>
  <si>
    <t>20.</t>
  </si>
  <si>
    <t>21.</t>
  </si>
  <si>
    <t>22.</t>
  </si>
  <si>
    <t>23.</t>
  </si>
  <si>
    <t>24.</t>
  </si>
  <si>
    <t>25.</t>
  </si>
  <si>
    <t>26.</t>
  </si>
  <si>
    <t>9</t>
  </si>
  <si>
    <t>(Choose from drop down)</t>
  </si>
  <si>
    <r>
      <t xml:space="preserve">Net Income for Period (Form 5, Line </t>
    </r>
    <r>
      <rPr>
        <sz val="10"/>
        <color indexed="8"/>
        <rFont val="Arial"/>
        <family val="2"/>
      </rPr>
      <t>26</t>
    </r>
    <r>
      <rPr>
        <sz val="10"/>
        <rFont val="Arial"/>
        <family val="2"/>
      </rPr>
      <t>)</t>
    </r>
  </si>
  <si>
    <t>VDC-21</t>
  </si>
  <si>
    <t>Total Dietary to Allocate</t>
  </si>
  <si>
    <t>Net Applicable to Revenue</t>
  </si>
  <si>
    <t>Raw Food Costs to Line 3-20</t>
  </si>
  <si>
    <t>and W/S B Column 0</t>
  </si>
  <si>
    <t>I certify that all of the above forms, schedules and other supporting information marked "YES" are included in the submission of the Medicaid cost report to the Division of Medicaid.</t>
  </si>
  <si>
    <t>Decrease</t>
  </si>
  <si>
    <t>Yes or No</t>
  </si>
  <si>
    <t>Adjustment Number</t>
  </si>
  <si>
    <t>Form Number</t>
  </si>
  <si>
    <t>Line Number</t>
  </si>
  <si>
    <t>1.00</t>
  </si>
  <si>
    <t>RangeID</t>
  </si>
  <si>
    <t>RangeType</t>
  </si>
  <si>
    <t>RangeName</t>
  </si>
  <si>
    <t>SectionName</t>
  </si>
  <si>
    <t>SectionDescript</t>
  </si>
  <si>
    <t>RowName</t>
  </si>
  <si>
    <t>RowDescript</t>
  </si>
  <si>
    <t>ColumnName</t>
  </si>
  <si>
    <t>ColumnDescript</t>
  </si>
  <si>
    <t>ControlName</t>
  </si>
  <si>
    <t>GroupID</t>
  </si>
  <si>
    <t>GroupName</t>
  </si>
  <si>
    <t>GroupAnswer</t>
  </si>
  <si>
    <t>CanEdit</t>
  </si>
  <si>
    <t>CanCalculate</t>
  </si>
  <si>
    <t>CanAdjust</t>
  </si>
  <si>
    <t>RowNameOffset</t>
  </si>
  <si>
    <t>RowDescriptOffset</t>
  </si>
  <si>
    <t>ColumnNameOffset</t>
  </si>
  <si>
    <t>ColumnDescriptOffset</t>
  </si>
  <si>
    <t>IsActive</t>
  </si>
  <si>
    <t>WorksheetName</t>
  </si>
  <si>
    <t>WorksheetCodeName</t>
  </si>
  <si>
    <t>RangeAddress</t>
  </si>
  <si>
    <t>RangeAddressRowBegin</t>
  </si>
  <si>
    <t>RangeAddressRowEnd</t>
  </si>
  <si>
    <t>RangeAddressColBegin</t>
  </si>
  <si>
    <t>RangeAddressColEnd</t>
  </si>
  <si>
    <t>WorksheetTabPosition</t>
  </si>
  <si>
    <t>txtAcctNo</t>
  </si>
  <si>
    <t>Textbox - Account Number</t>
  </si>
  <si>
    <t>txtPhone</t>
  </si>
  <si>
    <t>Textbox - Phone</t>
  </si>
  <si>
    <t>txtcValue</t>
  </si>
  <si>
    <t>Textbox - Character</t>
  </si>
  <si>
    <t>txtdValue</t>
  </si>
  <si>
    <t>Textbox - Date</t>
  </si>
  <si>
    <t>txtnValue</t>
  </si>
  <si>
    <t>Textbox - Integer</t>
  </si>
  <si>
    <t>txtN1</t>
  </si>
  <si>
    <t>Textbox - Number 1 Decimal</t>
  </si>
  <si>
    <t>txtN2</t>
  </si>
  <si>
    <t>Textbox - Number 2 Decimal</t>
  </si>
  <si>
    <t>txtN3</t>
  </si>
  <si>
    <t>Textbox - Number 3 Decimals</t>
  </si>
  <si>
    <t>txtN4</t>
  </si>
  <si>
    <t>Textbox - Number 4 Decimals</t>
  </si>
  <si>
    <t>txtN5</t>
  </si>
  <si>
    <t>Textbox - Number 5 Decimals</t>
  </si>
  <si>
    <t>txtN6</t>
  </si>
  <si>
    <t>Textbox - Number 6 Decimals</t>
  </si>
  <si>
    <t>txtPC0</t>
  </si>
  <si>
    <t>Textbox - Percent 0 Decimal</t>
  </si>
  <si>
    <t>txtPC1</t>
  </si>
  <si>
    <t>Textbox - Percent 1 Decimal</t>
  </si>
  <si>
    <t>txtPC2</t>
  </si>
  <si>
    <t>Textbox - Percent 2 Decimals</t>
  </si>
  <si>
    <t>txtPC3</t>
  </si>
  <si>
    <t>Textbox - Percent 3 Decimals</t>
  </si>
  <si>
    <t>txtPC4</t>
  </si>
  <si>
    <t>Textbox - Percent 4 Decimals</t>
  </si>
  <si>
    <t>txtPC5</t>
  </si>
  <si>
    <t>Textbox - Percent 5 Decimals</t>
  </si>
  <si>
    <t>txtPC6</t>
  </si>
  <si>
    <t>Textbox - Percent 6 Decimals</t>
  </si>
  <si>
    <t>txtMCRLine</t>
  </si>
  <si>
    <t>Textbox - MCR Line</t>
  </si>
  <si>
    <t>cboSalaryOther</t>
  </si>
  <si>
    <t>Combobox - Salary/Other/Blank</t>
  </si>
  <si>
    <t>chkBox</t>
  </si>
  <si>
    <t>Checkbox</t>
  </si>
  <si>
    <t>opgTrueFalse</t>
  </si>
  <si>
    <t>Option Group - True/False</t>
  </si>
  <si>
    <t>opgYesNo</t>
  </si>
  <si>
    <t>Option Group - Yes/No</t>
  </si>
  <si>
    <t>Control Value</t>
  </si>
  <si>
    <t>Control Display</t>
  </si>
  <si>
    <t>AttributeName</t>
  </si>
  <si>
    <t>AttributeValue</t>
  </si>
  <si>
    <t>TemplateKey</t>
  </si>
  <si>
    <t>Version_Name</t>
  </si>
  <si>
    <t>Version_Stamp</t>
  </si>
  <si>
    <t>LastRangeID</t>
  </si>
  <si>
    <t>C1</t>
  </si>
  <si>
    <t>C2</t>
  </si>
  <si>
    <t>C3</t>
  </si>
  <si>
    <t>C4</t>
  </si>
  <si>
    <t>C5</t>
  </si>
  <si>
    <t>C6</t>
  </si>
  <si>
    <t>C7</t>
  </si>
  <si>
    <t>C8</t>
  </si>
  <si>
    <t>C9</t>
  </si>
  <si>
    <t>Address - Street</t>
  </si>
  <si>
    <t>Address - Street (Cont.)</t>
  </si>
  <si>
    <t>Address - City, State Zip</t>
  </si>
  <si>
    <t>PRIVATE ROOM RATE</t>
  </si>
  <si>
    <t>C10</t>
  </si>
  <si>
    <t>C11</t>
  </si>
  <si>
    <t>C12</t>
  </si>
  <si>
    <t>C13</t>
  </si>
  <si>
    <t>S</t>
  </si>
  <si>
    <t>_S000001</t>
  </si>
  <si>
    <t>F1A</t>
  </si>
  <si>
    <t>Form 1 Part 1</t>
  </si>
  <si>
    <t>Sheet3</t>
  </si>
  <si>
    <t>R</t>
  </si>
  <si>
    <t>_R000002</t>
  </si>
  <si>
    <t>_C000003</t>
  </si>
  <si>
    <t>Facility_Name</t>
  </si>
  <si>
    <t>Facility_DBA</t>
  </si>
  <si>
    <t>Facility_Address</t>
  </si>
  <si>
    <t>_D000007</t>
  </si>
  <si>
    <t>_D000008</t>
  </si>
  <si>
    <t>_D000009</t>
  </si>
  <si>
    <t>_D000010</t>
  </si>
  <si>
    <t>_D000011</t>
  </si>
  <si>
    <t>_D000012</t>
  </si>
  <si>
    <t>_D000013</t>
  </si>
  <si>
    <t>_D000014</t>
  </si>
  <si>
    <t>Facility_FYB</t>
  </si>
  <si>
    <t>Facility_FYE</t>
  </si>
  <si>
    <t>_D000017</t>
  </si>
  <si>
    <t>_D000018</t>
  </si>
  <si>
    <t>_D000019</t>
  </si>
  <si>
    <t>_D000020</t>
  </si>
  <si>
    <t>_D000021</t>
  </si>
  <si>
    <t>_D000022</t>
  </si>
  <si>
    <t>_D000023</t>
  </si>
  <si>
    <t>_D000024</t>
  </si>
  <si>
    <t>Provider_Number</t>
  </si>
  <si>
    <t>_S000026</t>
  </si>
  <si>
    <t>F1B</t>
  </si>
  <si>
    <t>Form 1 Part 2</t>
  </si>
  <si>
    <t>_C000027</t>
  </si>
  <si>
    <t>_R000028</t>
  </si>
  <si>
    <t>_D000029</t>
  </si>
  <si>
    <t>_D000030</t>
  </si>
  <si>
    <t>_D000031</t>
  </si>
  <si>
    <t>_S000032</t>
  </si>
  <si>
    <t>F1C</t>
  </si>
  <si>
    <t>Form 1 Part 3</t>
  </si>
  <si>
    <t>_C000033</t>
  </si>
  <si>
    <t>_R000034</t>
  </si>
  <si>
    <t>_D000035</t>
  </si>
  <si>
    <t>_D000036</t>
  </si>
  <si>
    <t>_D000037</t>
  </si>
  <si>
    <t>_D000038</t>
  </si>
  <si>
    <t>_S000039</t>
  </si>
  <si>
    <t>F1D</t>
  </si>
  <si>
    <t>Form 1 Part 4</t>
  </si>
  <si>
    <t>_C000040</t>
  </si>
  <si>
    <t>_R000041</t>
  </si>
  <si>
    <t>_D000042</t>
  </si>
  <si>
    <t>_D000043</t>
  </si>
  <si>
    <t>_D000044</t>
  </si>
  <si>
    <t>_D000045</t>
  </si>
  <si>
    <t>_D000046</t>
  </si>
  <si>
    <t>_D000047</t>
  </si>
  <si>
    <t>Address - Street Cont.</t>
  </si>
  <si>
    <t>Address - City, St  Zip</t>
  </si>
  <si>
    <t>_D000048</t>
  </si>
  <si>
    <t>_D000049</t>
  </si>
  <si>
    <t>_D000050</t>
  </si>
  <si>
    <t>_D000051</t>
  </si>
  <si>
    <t>_D000052</t>
  </si>
  <si>
    <t>_D000053</t>
  </si>
  <si>
    <t>_D000054</t>
  </si>
  <si>
    <t>_D000055</t>
  </si>
  <si>
    <t>_D000056</t>
  </si>
  <si>
    <t>_D000057</t>
  </si>
  <si>
    <t>_D000058</t>
  </si>
  <si>
    <t>_D000059</t>
  </si>
  <si>
    <t>_D000060</t>
  </si>
  <si>
    <t>_D000061</t>
  </si>
  <si>
    <t>_D000062</t>
  </si>
  <si>
    <t>_D000063</t>
  </si>
  <si>
    <t>_D000064</t>
  </si>
  <si>
    <t>_D000065</t>
  </si>
  <si>
    <t>_D000066</t>
  </si>
  <si>
    <t>_D000067</t>
  </si>
  <si>
    <t>_D000068</t>
  </si>
  <si>
    <t>_D000069</t>
  </si>
  <si>
    <t>_D000070</t>
  </si>
  <si>
    <t>_D000071</t>
  </si>
  <si>
    <t>_D000072</t>
  </si>
  <si>
    <t>_D000073</t>
  </si>
  <si>
    <t>_D000074</t>
  </si>
  <si>
    <t>_D000075</t>
  </si>
  <si>
    <t>_D000076</t>
  </si>
  <si>
    <t>_D000077</t>
  </si>
  <si>
    <t>_D000078</t>
  </si>
  <si>
    <t>_D000079</t>
  </si>
  <si>
    <t>_D000080</t>
  </si>
  <si>
    <t>_D000081</t>
  </si>
  <si>
    <t>_D000082</t>
  </si>
  <si>
    <t>_S000083</t>
  </si>
  <si>
    <t>F1E</t>
  </si>
  <si>
    <t>Form 1 Part 5</t>
  </si>
  <si>
    <t>_C000084</t>
  </si>
  <si>
    <t>_R000085</t>
  </si>
  <si>
    <t>_D000086</t>
  </si>
  <si>
    <t>_D000087</t>
  </si>
  <si>
    <t>_D000088</t>
  </si>
  <si>
    <t>_D000089</t>
  </si>
  <si>
    <t>_D000090</t>
  </si>
  <si>
    <t>_D000091</t>
  </si>
  <si>
    <t>Sheet4</t>
  </si>
  <si>
    <t>_S000094</t>
  </si>
  <si>
    <t>F2A</t>
  </si>
  <si>
    <t>Form 2 Sign</t>
  </si>
  <si>
    <t>_C000095</t>
  </si>
  <si>
    <t>_R000096</t>
  </si>
  <si>
    <t>_D000097</t>
  </si>
  <si>
    <t>_D000098</t>
  </si>
  <si>
    <t>_D000099</t>
  </si>
  <si>
    <t>_D000100</t>
  </si>
  <si>
    <t>_S000101</t>
  </si>
  <si>
    <t>F2B</t>
  </si>
  <si>
    <t>Form 2 Preparer</t>
  </si>
  <si>
    <t>_C000102</t>
  </si>
  <si>
    <t>_R000103</t>
  </si>
  <si>
    <t>_D000104</t>
  </si>
  <si>
    <t>_D000108</t>
  </si>
  <si>
    <t>_D000109</t>
  </si>
  <si>
    <t>_D000110</t>
  </si>
  <si>
    <t>_S000111</t>
  </si>
  <si>
    <t>F3A</t>
  </si>
  <si>
    <t>Sheet5</t>
  </si>
  <si>
    <t>_C000112</t>
  </si>
  <si>
    <t>_R000113</t>
  </si>
  <si>
    <t>_D000114</t>
  </si>
  <si>
    <t>_D000115</t>
  </si>
  <si>
    <t>_D000116</t>
  </si>
  <si>
    <t>_D000117</t>
  </si>
  <si>
    <t>_D000118</t>
  </si>
  <si>
    <t>_D000119</t>
  </si>
  <si>
    <t>_D000120</t>
  </si>
  <si>
    <t>_D000121</t>
  </si>
  <si>
    <t>_D000122</t>
  </si>
  <si>
    <t>_D000123</t>
  </si>
  <si>
    <t>_D000124</t>
  </si>
  <si>
    <t>_D000125</t>
  </si>
  <si>
    <t>_D000126</t>
  </si>
  <si>
    <t>_D000127</t>
  </si>
  <si>
    <t>_D000128</t>
  </si>
  <si>
    <t>_D000129</t>
  </si>
  <si>
    <t>_D000130</t>
  </si>
  <si>
    <t>_D000131</t>
  </si>
  <si>
    <t>_D000132</t>
  </si>
  <si>
    <t>_D000133</t>
  </si>
  <si>
    <t>_D000134</t>
  </si>
  <si>
    <t>_D000135</t>
  </si>
  <si>
    <t>_D000136</t>
  </si>
  <si>
    <t>_D000137</t>
  </si>
  <si>
    <t>_D000138</t>
  </si>
  <si>
    <t>_D000139</t>
  </si>
  <si>
    <t>_D000140</t>
  </si>
  <si>
    <t>_D000141</t>
  </si>
  <si>
    <t>_D000142</t>
  </si>
  <si>
    <t>_D000143</t>
  </si>
  <si>
    <t>_D000144</t>
  </si>
  <si>
    <t>_D000145</t>
  </si>
  <si>
    <t>_D000146</t>
  </si>
  <si>
    <t>_D000147</t>
  </si>
  <si>
    <t>_D000148</t>
  </si>
  <si>
    <t>_D000149</t>
  </si>
  <si>
    <t>_D000150</t>
  </si>
  <si>
    <t>_D000151</t>
  </si>
  <si>
    <t>_D000152</t>
  </si>
  <si>
    <t>_D000153</t>
  </si>
  <si>
    <t>_D000154</t>
  </si>
  <si>
    <t>_D000155</t>
  </si>
  <si>
    <t>_D000156</t>
  </si>
  <si>
    <t>_D000157</t>
  </si>
  <si>
    <t>_D000158</t>
  </si>
  <si>
    <t>_D000159</t>
  </si>
  <si>
    <t>_D000160</t>
  </si>
  <si>
    <t>_D000161</t>
  </si>
  <si>
    <t>_D000162</t>
  </si>
  <si>
    <t>_D000163</t>
  </si>
  <si>
    <t>_D000164</t>
  </si>
  <si>
    <t>_D000165</t>
  </si>
  <si>
    <t>_D000166</t>
  </si>
  <si>
    <t>_D000167</t>
  </si>
  <si>
    <t>_D000168</t>
  </si>
  <si>
    <t>_D000169</t>
  </si>
  <si>
    <t>_D000170</t>
  </si>
  <si>
    <t>_D000171</t>
  </si>
  <si>
    <t>_D000172</t>
  </si>
  <si>
    <t>_D000173</t>
  </si>
  <si>
    <t>_D000174</t>
  </si>
  <si>
    <t>_D000175</t>
  </si>
  <si>
    <t>_D000176</t>
  </si>
  <si>
    <t>_D000177</t>
  </si>
  <si>
    <t>_D000178</t>
  </si>
  <si>
    <t>_D000179</t>
  </si>
  <si>
    <t>_D000180</t>
  </si>
  <si>
    <t>_D000181</t>
  </si>
  <si>
    <t>_D000182</t>
  </si>
  <si>
    <t>_D000183</t>
  </si>
  <si>
    <t>_D000184</t>
  </si>
  <si>
    <t>_D000185</t>
  </si>
  <si>
    <t>_D000186</t>
  </si>
  <si>
    <t>_D000187</t>
  </si>
  <si>
    <t>_D000188</t>
  </si>
  <si>
    <t>_D000189</t>
  </si>
  <si>
    <t>_D000190</t>
  </si>
  <si>
    <t>_S000191</t>
  </si>
  <si>
    <t>F4A</t>
  </si>
  <si>
    <t>Form 4 - Patient Day Stats</t>
  </si>
  <si>
    <t>Sheet7</t>
  </si>
  <si>
    <t>_R000193</t>
  </si>
  <si>
    <t>_D000194</t>
  </si>
  <si>
    <t>_D000195</t>
  </si>
  <si>
    <t>_D000196</t>
  </si>
  <si>
    <t>_D000197</t>
  </si>
  <si>
    <t>_D000198</t>
  </si>
  <si>
    <t>_D000199</t>
  </si>
  <si>
    <t>_D000200</t>
  </si>
  <si>
    <t>_D000201</t>
  </si>
  <si>
    <t>_D000202</t>
  </si>
  <si>
    <t>_D000203</t>
  </si>
  <si>
    <t>_D000204</t>
  </si>
  <si>
    <t>_D000205</t>
  </si>
  <si>
    <t>_D000206</t>
  </si>
  <si>
    <t>_D000207</t>
  </si>
  <si>
    <t>_D000208</t>
  </si>
  <si>
    <t>_D000209</t>
  </si>
  <si>
    <t>_D000210</t>
  </si>
  <si>
    <t>_D000211</t>
  </si>
  <si>
    <t>_D000212</t>
  </si>
  <si>
    <t>_D000213</t>
  </si>
  <si>
    <t>_D000214</t>
  </si>
  <si>
    <t>_D000215</t>
  </si>
  <si>
    <t>_D000216</t>
  </si>
  <si>
    <t>_D000217</t>
  </si>
  <si>
    <t>_D000218</t>
  </si>
  <si>
    <t>_D000219</t>
  </si>
  <si>
    <t>_D000220</t>
  </si>
  <si>
    <t>_D000221</t>
  </si>
  <si>
    <t>_D000222</t>
  </si>
  <si>
    <t>_D000223</t>
  </si>
  <si>
    <t>_D000224</t>
  </si>
  <si>
    <t>_D000225</t>
  </si>
  <si>
    <t>_D000226</t>
  </si>
  <si>
    <t>_D000227</t>
  </si>
  <si>
    <t>_D000228</t>
  </si>
  <si>
    <t>_D000229</t>
  </si>
  <si>
    <t>_D000230</t>
  </si>
  <si>
    <t>_D000231</t>
  </si>
  <si>
    <t>_D000232</t>
  </si>
  <si>
    <t>_D000233</t>
  </si>
  <si>
    <t>_D000234</t>
  </si>
  <si>
    <t>_D000235</t>
  </si>
  <si>
    <t>_D000236</t>
  </si>
  <si>
    <t>_D000237</t>
  </si>
  <si>
    <t>_D000238</t>
  </si>
  <si>
    <t>_D000239</t>
  </si>
  <si>
    <t>_D000240</t>
  </si>
  <si>
    <t>_D000241</t>
  </si>
  <si>
    <t>_D000242</t>
  </si>
  <si>
    <t>_D000243</t>
  </si>
  <si>
    <t>_D000244</t>
  </si>
  <si>
    <t>_D000245</t>
  </si>
  <si>
    <t>_D000246</t>
  </si>
  <si>
    <t>_D000247</t>
  </si>
  <si>
    <t>_D000248</t>
  </si>
  <si>
    <t>_D000249</t>
  </si>
  <si>
    <t>_D000250</t>
  </si>
  <si>
    <t>_D000251</t>
  </si>
  <si>
    <t>_D000252</t>
  </si>
  <si>
    <t>_D000253</t>
  </si>
  <si>
    <t>_D000254</t>
  </si>
  <si>
    <t>_D000255</t>
  </si>
  <si>
    <t>_D000256</t>
  </si>
  <si>
    <t>_D000257</t>
  </si>
  <si>
    <t>_D000258</t>
  </si>
  <si>
    <t>_D000259</t>
  </si>
  <si>
    <t>_D000260</t>
  </si>
  <si>
    <t>_D000261</t>
  </si>
  <si>
    <t>_D000262</t>
  </si>
  <si>
    <t>_D000263</t>
  </si>
  <si>
    <t>_D000264</t>
  </si>
  <si>
    <t>_D000265</t>
  </si>
  <si>
    <t>_D000266</t>
  </si>
  <si>
    <t>_D000267</t>
  </si>
  <si>
    <t>_D000268</t>
  </si>
  <si>
    <t>_D000269</t>
  </si>
  <si>
    <t>_D000270</t>
  </si>
  <si>
    <t>_D000271</t>
  </si>
  <si>
    <t>_D000272</t>
  </si>
  <si>
    <t>_D000273</t>
  </si>
  <si>
    <t>_D000274</t>
  </si>
  <si>
    <t>_D000275</t>
  </si>
  <si>
    <t>_D000276</t>
  </si>
  <si>
    <t>_D000277</t>
  </si>
  <si>
    <t>_D000278</t>
  </si>
  <si>
    <t>_D000279</t>
  </si>
  <si>
    <t>_D000280</t>
  </si>
  <si>
    <t>_D000281</t>
  </si>
  <si>
    <t>_D000282</t>
  </si>
  <si>
    <t>_D000283</t>
  </si>
  <si>
    <t>_D000284</t>
  </si>
  <si>
    <t>_D000285</t>
  </si>
  <si>
    <t>_D000286</t>
  </si>
  <si>
    <t>_D000287</t>
  </si>
  <si>
    <t>_D000288</t>
  </si>
  <si>
    <t>_D000289</t>
  </si>
  <si>
    <t>_D000290</t>
  </si>
  <si>
    <t>_D000291</t>
  </si>
  <si>
    <t>_D000292</t>
  </si>
  <si>
    <t>_D000293</t>
  </si>
  <si>
    <t>_D000294</t>
  </si>
  <si>
    <t>_D000295</t>
  </si>
  <si>
    <t>_D000296</t>
  </si>
  <si>
    <t>_D000297</t>
  </si>
  <si>
    <t>_D000298</t>
  </si>
  <si>
    <t>_D000299</t>
  </si>
  <si>
    <t>_D000300</t>
  </si>
  <si>
    <t>_D000301</t>
  </si>
  <si>
    <t>_D000302</t>
  </si>
  <si>
    <t>_D000303</t>
  </si>
  <si>
    <t>_D000304</t>
  </si>
  <si>
    <t>_D000305</t>
  </si>
  <si>
    <t>_D000306</t>
  </si>
  <si>
    <t>_D000307</t>
  </si>
  <si>
    <t>Percentage_of_Occupancy</t>
  </si>
  <si>
    <t>_D000309</t>
  </si>
  <si>
    <t>_D000310</t>
  </si>
  <si>
    <t>_D000311</t>
  </si>
  <si>
    <t>_D000312</t>
  </si>
  <si>
    <t>_D000313</t>
  </si>
  <si>
    <t>_D000314</t>
  </si>
  <si>
    <t>_D000315</t>
  </si>
  <si>
    <t>_D000316</t>
  </si>
  <si>
    <t>_D000317</t>
  </si>
  <si>
    <t>_D000318</t>
  </si>
  <si>
    <t>_D000319</t>
  </si>
  <si>
    <t>_D000320</t>
  </si>
  <si>
    <t>_D000321</t>
  </si>
  <si>
    <t>_D000322</t>
  </si>
  <si>
    <t>_D000323</t>
  </si>
  <si>
    <t>_D000324</t>
  </si>
  <si>
    <t>_D000325</t>
  </si>
  <si>
    <t>_D000326</t>
  </si>
  <si>
    <t>_D000327</t>
  </si>
  <si>
    <t>_D000328</t>
  </si>
  <si>
    <t>_D000329</t>
  </si>
  <si>
    <t>_D000330</t>
  </si>
  <si>
    <t>_D000331</t>
  </si>
  <si>
    <t>_D000332</t>
  </si>
  <si>
    <t>_D000333</t>
  </si>
  <si>
    <t>_D000334</t>
  </si>
  <si>
    <t>_D000335</t>
  </si>
  <si>
    <t>_D000336</t>
  </si>
  <si>
    <t>_D000337</t>
  </si>
  <si>
    <t>SEMI-PRIVATE RATE</t>
  </si>
  <si>
    <t>_D000338</t>
  </si>
  <si>
    <t>_D000339</t>
  </si>
  <si>
    <t>_D000340</t>
  </si>
  <si>
    <t>_D000341</t>
  </si>
  <si>
    <t>_D000342</t>
  </si>
  <si>
    <t>_D000343</t>
  </si>
  <si>
    <t>_D000344</t>
  </si>
  <si>
    <t>_D000345</t>
  </si>
  <si>
    <t>_D000346</t>
  </si>
  <si>
    <t>_D000347</t>
  </si>
  <si>
    <t>_D000348</t>
  </si>
  <si>
    <t>_D000349</t>
  </si>
  <si>
    <t>_D000350</t>
  </si>
  <si>
    <t>_D000351</t>
  </si>
  <si>
    <t>_D000352</t>
  </si>
  <si>
    <t>_D000353</t>
  </si>
  <si>
    <t>_D000354</t>
  </si>
  <si>
    <t>_D000355</t>
  </si>
  <si>
    <t>_D000356</t>
  </si>
  <si>
    <t>_D000357</t>
  </si>
  <si>
    <t>_D000358</t>
  </si>
  <si>
    <t>_D000359</t>
  </si>
  <si>
    <t>_D000360</t>
  </si>
  <si>
    <t>_D000361</t>
  </si>
  <si>
    <t>_D000362</t>
  </si>
  <si>
    <t>_D000363</t>
  </si>
  <si>
    <t>_D000364</t>
  </si>
  <si>
    <t>_D000365</t>
  </si>
  <si>
    <t>_S000366</t>
  </si>
  <si>
    <t>F5A</t>
  </si>
  <si>
    <t>Sheet8</t>
  </si>
  <si>
    <t>_C000367</t>
  </si>
  <si>
    <t>_R000368</t>
  </si>
  <si>
    <t>_D000369</t>
  </si>
  <si>
    <t>_D000370</t>
  </si>
  <si>
    <t>_D000371</t>
  </si>
  <si>
    <t>_D000372</t>
  </si>
  <si>
    <t>_D000373</t>
  </si>
  <si>
    <t>_D000374</t>
  </si>
  <si>
    <t>_D000375</t>
  </si>
  <si>
    <t>_D000376</t>
  </si>
  <si>
    <t>_D000377</t>
  </si>
  <si>
    <t>_D000378</t>
  </si>
  <si>
    <t>_D000379</t>
  </si>
  <si>
    <t>_D000380</t>
  </si>
  <si>
    <t>_D000381</t>
  </si>
  <si>
    <t>_D000382</t>
  </si>
  <si>
    <t>_D000383</t>
  </si>
  <si>
    <t>_D000384</t>
  </si>
  <si>
    <t>_D000385</t>
  </si>
  <si>
    <t>_D000386</t>
  </si>
  <si>
    <t>_D000387</t>
  </si>
  <si>
    <t>_D000388</t>
  </si>
  <si>
    <t>_D000389</t>
  </si>
  <si>
    <t>_D000390</t>
  </si>
  <si>
    <t>_D000391</t>
  </si>
  <si>
    <t>_D000392</t>
  </si>
  <si>
    <t>_D000393</t>
  </si>
  <si>
    <t>_D000394</t>
  </si>
  <si>
    <t>_D000395</t>
  </si>
  <si>
    <t>_D000396</t>
  </si>
  <si>
    <t>_D000397</t>
  </si>
  <si>
    <t>_D000398</t>
  </si>
  <si>
    <t>_D000399</t>
  </si>
  <si>
    <t>_D000400</t>
  </si>
  <si>
    <t>_D000401</t>
  </si>
  <si>
    <t>_D000402</t>
  </si>
  <si>
    <t>_D000403</t>
  </si>
  <si>
    <t>_D000404</t>
  </si>
  <si>
    <t>_D000405</t>
  </si>
  <si>
    <t>_D000406</t>
  </si>
  <si>
    <t>_D000407</t>
  </si>
  <si>
    <t>_D000408</t>
  </si>
  <si>
    <t>_D000409</t>
  </si>
  <si>
    <t>_D000410</t>
  </si>
  <si>
    <t>_D000411</t>
  </si>
  <si>
    <t>_D000412</t>
  </si>
  <si>
    <t>_D000413</t>
  </si>
  <si>
    <t>_D000414</t>
  </si>
  <si>
    <t>_D000415</t>
  </si>
  <si>
    <t>_D000416</t>
  </si>
  <si>
    <t>_D000417</t>
  </si>
  <si>
    <t>_D000418</t>
  </si>
  <si>
    <t>_D000419</t>
  </si>
  <si>
    <t>_D000420</t>
  </si>
  <si>
    <t>_D000421</t>
  </si>
  <si>
    <t>_D000422</t>
  </si>
  <si>
    <t>_D000423</t>
  </si>
  <si>
    <t>_D000424</t>
  </si>
  <si>
    <t>_D000425</t>
  </si>
  <si>
    <t>_D000426</t>
  </si>
  <si>
    <t>_D000427</t>
  </si>
  <si>
    <t>_D000428</t>
  </si>
  <si>
    <t>_D000429</t>
  </si>
  <si>
    <t>_D000430</t>
  </si>
  <si>
    <t>_D000431</t>
  </si>
  <si>
    <t>_D000432</t>
  </si>
  <si>
    <t>_D000433</t>
  </si>
  <si>
    <t>_D000434</t>
  </si>
  <si>
    <t>_D000435</t>
  </si>
  <si>
    <t>_D000436</t>
  </si>
  <si>
    <t>_D000437</t>
  </si>
  <si>
    <t>_D000438</t>
  </si>
  <si>
    <t>_D000439</t>
  </si>
  <si>
    <t>_D000440</t>
  </si>
  <si>
    <t>_D000441</t>
  </si>
  <si>
    <t>_D000442</t>
  </si>
  <si>
    <t>_D000443</t>
  </si>
  <si>
    <t>_D000444</t>
  </si>
  <si>
    <t>_D000445</t>
  </si>
  <si>
    <t>_D000446</t>
  </si>
  <si>
    <t>_D000447</t>
  </si>
  <si>
    <t>_D000448</t>
  </si>
  <si>
    <t>_D000449</t>
  </si>
  <si>
    <t>_D000450</t>
  </si>
  <si>
    <t>_D000451</t>
  </si>
  <si>
    <t>_D000452</t>
  </si>
  <si>
    <t>_D000453</t>
  </si>
  <si>
    <t>_D000454</t>
  </si>
  <si>
    <t>_D000455</t>
  </si>
  <si>
    <t>_D000456</t>
  </si>
  <si>
    <t>_D000457</t>
  </si>
  <si>
    <t>_D000458</t>
  </si>
  <si>
    <t>_D000459</t>
  </si>
  <si>
    <t>_S000460</t>
  </si>
  <si>
    <t>F6A</t>
  </si>
  <si>
    <t>Form 6 Expenses</t>
  </si>
  <si>
    <t>Sheet9</t>
  </si>
  <si>
    <t>_C000461</t>
  </si>
  <si>
    <t>_R000462</t>
  </si>
  <si>
    <t>_D000463</t>
  </si>
  <si>
    <t>_D000464</t>
  </si>
  <si>
    <t>_D000465</t>
  </si>
  <si>
    <t>_D000466</t>
  </si>
  <si>
    <t>_D000467</t>
  </si>
  <si>
    <t>_D000468</t>
  </si>
  <si>
    <t>_D000469</t>
  </si>
  <si>
    <t>_D000470</t>
  </si>
  <si>
    <t>_D000471</t>
  </si>
  <si>
    <t>_D000472</t>
  </si>
  <si>
    <t>_D000473</t>
  </si>
  <si>
    <t>_D000474</t>
  </si>
  <si>
    <t>_D000475</t>
  </si>
  <si>
    <t>_D000476</t>
  </si>
  <si>
    <t>_D000477</t>
  </si>
  <si>
    <t>_D000478</t>
  </si>
  <si>
    <t>_D000479</t>
  </si>
  <si>
    <t>_D000480</t>
  </si>
  <si>
    <t>_D000481</t>
  </si>
  <si>
    <t>_D000482</t>
  </si>
  <si>
    <t>_D000483</t>
  </si>
  <si>
    <t>_D000484</t>
  </si>
  <si>
    <t>_D000485</t>
  </si>
  <si>
    <t>_D000486</t>
  </si>
  <si>
    <t>_D000487</t>
  </si>
  <si>
    <t>_D000488</t>
  </si>
  <si>
    <t>_D000489</t>
  </si>
  <si>
    <t>_D000490</t>
  </si>
  <si>
    <t>_D000491</t>
  </si>
  <si>
    <t>_D000492</t>
  </si>
  <si>
    <t>_D000493</t>
  </si>
  <si>
    <t>_D000494</t>
  </si>
  <si>
    <t>_D000495</t>
  </si>
  <si>
    <t>_D000496</t>
  </si>
  <si>
    <t>_D000497</t>
  </si>
  <si>
    <t>_D000498</t>
  </si>
  <si>
    <t>_D000499</t>
  </si>
  <si>
    <t>_D000500</t>
  </si>
  <si>
    <t>_D000501</t>
  </si>
  <si>
    <t>_D000502</t>
  </si>
  <si>
    <t>_D000503</t>
  </si>
  <si>
    <t>_D000504</t>
  </si>
  <si>
    <t>_D000505</t>
  </si>
  <si>
    <t>_D000506</t>
  </si>
  <si>
    <t>_D000507</t>
  </si>
  <si>
    <t>_D000508</t>
  </si>
  <si>
    <t>_D000509</t>
  </si>
  <si>
    <t>_D000510</t>
  </si>
  <si>
    <t>_D000511</t>
  </si>
  <si>
    <t>_D000512</t>
  </si>
  <si>
    <t>_D000513</t>
  </si>
  <si>
    <t>_D000514</t>
  </si>
  <si>
    <t>_D000515</t>
  </si>
  <si>
    <t>_D000516</t>
  </si>
  <si>
    <t>_D000517</t>
  </si>
  <si>
    <t>_D000518</t>
  </si>
  <si>
    <t>_D000519</t>
  </si>
  <si>
    <t>_D000520</t>
  </si>
  <si>
    <t>_D000521</t>
  </si>
  <si>
    <t>_D000522</t>
  </si>
  <si>
    <t>_D000523</t>
  </si>
  <si>
    <t>_D000524</t>
  </si>
  <si>
    <t>_D000525</t>
  </si>
  <si>
    <t>_D000526</t>
  </si>
  <si>
    <t>_D000527</t>
  </si>
  <si>
    <t>_D000528</t>
  </si>
  <si>
    <t>_D000529</t>
  </si>
  <si>
    <t>_D000530</t>
  </si>
  <si>
    <t>_D000531</t>
  </si>
  <si>
    <t>_D000532</t>
  </si>
  <si>
    <t>_D000533</t>
  </si>
  <si>
    <t>_D000534</t>
  </si>
  <si>
    <t>_D000535</t>
  </si>
  <si>
    <t>_D000536</t>
  </si>
  <si>
    <t>_D000537</t>
  </si>
  <si>
    <t>_D000538</t>
  </si>
  <si>
    <t>_D000539</t>
  </si>
  <si>
    <t>_D000540</t>
  </si>
  <si>
    <t>_D000541</t>
  </si>
  <si>
    <t>_D000542</t>
  </si>
  <si>
    <t>_D000543</t>
  </si>
  <si>
    <t>_D000544</t>
  </si>
  <si>
    <t>_D000545</t>
  </si>
  <si>
    <t>_D000546</t>
  </si>
  <si>
    <t>_D000547</t>
  </si>
  <si>
    <t>_D000548</t>
  </si>
  <si>
    <t>_D000549</t>
  </si>
  <si>
    <t>_D000550</t>
  </si>
  <si>
    <t>_D000551</t>
  </si>
  <si>
    <t>_D000552</t>
  </si>
  <si>
    <t>_D000553</t>
  </si>
  <si>
    <t>_D000554</t>
  </si>
  <si>
    <t>_D000555</t>
  </si>
  <si>
    <t>_D000556</t>
  </si>
  <si>
    <t>_D000557</t>
  </si>
  <si>
    <t>_D000558</t>
  </si>
  <si>
    <t>_D000559</t>
  </si>
  <si>
    <t>_D000560</t>
  </si>
  <si>
    <t>_D000561</t>
  </si>
  <si>
    <t>_D000562</t>
  </si>
  <si>
    <t>_D000563</t>
  </si>
  <si>
    <t>_D000564</t>
  </si>
  <si>
    <t>_D000565</t>
  </si>
  <si>
    <t>_D000566</t>
  </si>
  <si>
    <t>_D000567</t>
  </si>
  <si>
    <t>_D000568</t>
  </si>
  <si>
    <t>_D000569</t>
  </si>
  <si>
    <t>_D000570</t>
  </si>
  <si>
    <t>_D000571</t>
  </si>
  <si>
    <t>_D000572</t>
  </si>
  <si>
    <t>_D000573</t>
  </si>
  <si>
    <t>_D000574</t>
  </si>
  <si>
    <t>_D000575</t>
  </si>
  <si>
    <t>_D000576</t>
  </si>
  <si>
    <t>_D000577</t>
  </si>
  <si>
    <t>_D000578</t>
  </si>
  <si>
    <t>_D000579</t>
  </si>
  <si>
    <t>_D000580</t>
  </si>
  <si>
    <t>_D000581</t>
  </si>
  <si>
    <t>_D000582</t>
  </si>
  <si>
    <t>_D000583</t>
  </si>
  <si>
    <t>_D000584</t>
  </si>
  <si>
    <t>_D000585</t>
  </si>
  <si>
    <t>_D000586</t>
  </si>
  <si>
    <t>_D000587</t>
  </si>
  <si>
    <t>_D000588</t>
  </si>
  <si>
    <t>_D000589</t>
  </si>
  <si>
    <t>_D000590</t>
  </si>
  <si>
    <t>_D000591</t>
  </si>
  <si>
    <t>_D000592</t>
  </si>
  <si>
    <t>_D000593</t>
  </si>
  <si>
    <t>_D000594</t>
  </si>
  <si>
    <t>_D000595</t>
  </si>
  <si>
    <t>_D000596</t>
  </si>
  <si>
    <t>_D000597</t>
  </si>
  <si>
    <t>_D000598</t>
  </si>
  <si>
    <t>_D000599</t>
  </si>
  <si>
    <t>_D000600</t>
  </si>
  <si>
    <t>_D000601</t>
  </si>
  <si>
    <t>_D000602</t>
  </si>
  <si>
    <t>_D000603</t>
  </si>
  <si>
    <t>_D000604</t>
  </si>
  <si>
    <t>_D000605</t>
  </si>
  <si>
    <t>_D000606</t>
  </si>
  <si>
    <t>_D000607</t>
  </si>
  <si>
    <t>_D000608</t>
  </si>
  <si>
    <t>_D000609</t>
  </si>
  <si>
    <t>_D000610</t>
  </si>
  <si>
    <t>_D000611</t>
  </si>
  <si>
    <t>_D000612</t>
  </si>
  <si>
    <t>_D000613</t>
  </si>
  <si>
    <t>_D000614</t>
  </si>
  <si>
    <t>_D000615</t>
  </si>
  <si>
    <t>_D000616</t>
  </si>
  <si>
    <t>_D000617</t>
  </si>
  <si>
    <t>_D000618</t>
  </si>
  <si>
    <t>_D000619</t>
  </si>
  <si>
    <t>_D000620</t>
  </si>
  <si>
    <t>_D000621</t>
  </si>
  <si>
    <t>_D000622</t>
  </si>
  <si>
    <t>_D000623</t>
  </si>
  <si>
    <t>_D000624</t>
  </si>
  <si>
    <t>_D000625</t>
  </si>
  <si>
    <t>_D000626</t>
  </si>
  <si>
    <t>_D000627</t>
  </si>
  <si>
    <t>_D000628</t>
  </si>
  <si>
    <t>_D000629</t>
  </si>
  <si>
    <t>_D000630</t>
  </si>
  <si>
    <t>_D000631</t>
  </si>
  <si>
    <t>_D000632</t>
  </si>
  <si>
    <t>_D000633</t>
  </si>
  <si>
    <t>_D000634</t>
  </si>
  <si>
    <t>_D000635</t>
  </si>
  <si>
    <t>_D000636</t>
  </si>
  <si>
    <t>_D000637</t>
  </si>
  <si>
    <t>_D000638</t>
  </si>
  <si>
    <t>_D000639</t>
  </si>
  <si>
    <t>_D000640</t>
  </si>
  <si>
    <t>_D000641</t>
  </si>
  <si>
    <t>_D000642</t>
  </si>
  <si>
    <t>_D000643</t>
  </si>
  <si>
    <t>_D000644</t>
  </si>
  <si>
    <t>_D000645</t>
  </si>
  <si>
    <t>_D000646</t>
  </si>
  <si>
    <t>_D000647</t>
  </si>
  <si>
    <t>_D000648</t>
  </si>
  <si>
    <t>_D000649</t>
  </si>
  <si>
    <t>_D000650</t>
  </si>
  <si>
    <t>_D000651</t>
  </si>
  <si>
    <t>_D000652</t>
  </si>
  <si>
    <t>_D000653</t>
  </si>
  <si>
    <t>_D000654</t>
  </si>
  <si>
    <t>_D000655</t>
  </si>
  <si>
    <t>_D000656</t>
  </si>
  <si>
    <t>_D000657</t>
  </si>
  <si>
    <t>_D000658</t>
  </si>
  <si>
    <t>_D000659</t>
  </si>
  <si>
    <t>_D000660</t>
  </si>
  <si>
    <t>_D000661</t>
  </si>
  <si>
    <t>_D000662</t>
  </si>
  <si>
    <t>_D000663</t>
  </si>
  <si>
    <t>_D000664</t>
  </si>
  <si>
    <t>_D000665</t>
  </si>
  <si>
    <t>_D000666</t>
  </si>
  <si>
    <t>_D000667</t>
  </si>
  <si>
    <t>_D000668</t>
  </si>
  <si>
    <t>_D000669</t>
  </si>
  <si>
    <t>_D000670</t>
  </si>
  <si>
    <t>_D000671</t>
  </si>
  <si>
    <t>_D000672</t>
  </si>
  <si>
    <t>_D000673</t>
  </si>
  <si>
    <t>_D000674</t>
  </si>
  <si>
    <t>_D000675</t>
  </si>
  <si>
    <t>_D000676</t>
  </si>
  <si>
    <t>_D000677</t>
  </si>
  <si>
    <t>_D000678</t>
  </si>
  <si>
    <t>_D000679</t>
  </si>
  <si>
    <t>_D000680</t>
  </si>
  <si>
    <t>_D000681</t>
  </si>
  <si>
    <t>_D000682</t>
  </si>
  <si>
    <t>_D000683</t>
  </si>
  <si>
    <t>_D000684</t>
  </si>
  <si>
    <t>_D000685</t>
  </si>
  <si>
    <t>_D000686</t>
  </si>
  <si>
    <t>_D000687</t>
  </si>
  <si>
    <t>_D000688</t>
  </si>
  <si>
    <t>_D000689</t>
  </si>
  <si>
    <t>_D000690</t>
  </si>
  <si>
    <t>_D000691</t>
  </si>
  <si>
    <t>_D000692</t>
  </si>
  <si>
    <t>_D000693</t>
  </si>
  <si>
    <t>_D000694</t>
  </si>
  <si>
    <t>_D000695</t>
  </si>
  <si>
    <t>_D000696</t>
  </si>
  <si>
    <t>_D000697</t>
  </si>
  <si>
    <t>_D000698</t>
  </si>
  <si>
    <t>_D000699</t>
  </si>
  <si>
    <t>_D000700</t>
  </si>
  <si>
    <t>_D000701</t>
  </si>
  <si>
    <t>_D000702</t>
  </si>
  <si>
    <t>_D000703</t>
  </si>
  <si>
    <t>_D000704</t>
  </si>
  <si>
    <t>_D000705</t>
  </si>
  <si>
    <t>_D000706</t>
  </si>
  <si>
    <t>_D000707</t>
  </si>
  <si>
    <t>_D000708</t>
  </si>
  <si>
    <t>_D000709</t>
  </si>
  <si>
    <t>_D000710</t>
  </si>
  <si>
    <t>_D000711</t>
  </si>
  <si>
    <t>_D000712</t>
  </si>
  <si>
    <t>_D000713</t>
  </si>
  <si>
    <t>_D000714</t>
  </si>
  <si>
    <t>_D000715</t>
  </si>
  <si>
    <t>_D000716</t>
  </si>
  <si>
    <t>_D000717</t>
  </si>
  <si>
    <t>_D000718</t>
  </si>
  <si>
    <t>_D000719</t>
  </si>
  <si>
    <t>_D000720</t>
  </si>
  <si>
    <t>_D000721</t>
  </si>
  <si>
    <t>_D000722</t>
  </si>
  <si>
    <t>_D000723</t>
  </si>
  <si>
    <t>_D000724</t>
  </si>
  <si>
    <t>_D000725</t>
  </si>
  <si>
    <t>_D000726</t>
  </si>
  <si>
    <t>_D000727</t>
  </si>
  <si>
    <t>_D000728</t>
  </si>
  <si>
    <t>_D000729</t>
  </si>
  <si>
    <t>_D000730</t>
  </si>
  <si>
    <t>_D000731</t>
  </si>
  <si>
    <t>_D000732</t>
  </si>
  <si>
    <t>_D000733</t>
  </si>
  <si>
    <t>_D000734</t>
  </si>
  <si>
    <t>_D000735</t>
  </si>
  <si>
    <t>_D000736</t>
  </si>
  <si>
    <t>_D000737</t>
  </si>
  <si>
    <t>_D000738</t>
  </si>
  <si>
    <t>_D000739</t>
  </si>
  <si>
    <t>_D000740</t>
  </si>
  <si>
    <t>_D000741</t>
  </si>
  <si>
    <t>_D000742</t>
  </si>
  <si>
    <t>_D000743</t>
  </si>
  <si>
    <t>_D000744</t>
  </si>
  <si>
    <t>_D000745</t>
  </si>
  <si>
    <t>_D000746</t>
  </si>
  <si>
    <t>_D000747</t>
  </si>
  <si>
    <t>_D000748</t>
  </si>
  <si>
    <t>_D000749</t>
  </si>
  <si>
    <t>_D000750</t>
  </si>
  <si>
    <t>_D000751</t>
  </si>
  <si>
    <t>_D000752</t>
  </si>
  <si>
    <t>_D000753</t>
  </si>
  <si>
    <t>_D000754</t>
  </si>
  <si>
    <t>_D000755</t>
  </si>
  <si>
    <t>_D000756</t>
  </si>
  <si>
    <t>_D000757</t>
  </si>
  <si>
    <t>_D000758</t>
  </si>
  <si>
    <t>_D000759</t>
  </si>
  <si>
    <t>_D000760</t>
  </si>
  <si>
    <t>_D000761</t>
  </si>
  <si>
    <t>_D000762</t>
  </si>
  <si>
    <t>_D000763</t>
  </si>
  <si>
    <t>_D000764</t>
  </si>
  <si>
    <t>_D000765</t>
  </si>
  <si>
    <t>_D000766</t>
  </si>
  <si>
    <t>_D000767</t>
  </si>
  <si>
    <t>_D000768</t>
  </si>
  <si>
    <t>_D000769</t>
  </si>
  <si>
    <t>_D000770</t>
  </si>
  <si>
    <t>_D000771</t>
  </si>
  <si>
    <t>_D000772</t>
  </si>
  <si>
    <t>_D000773</t>
  </si>
  <si>
    <t>_D000774</t>
  </si>
  <si>
    <t>_D000775</t>
  </si>
  <si>
    <t>_D000776</t>
  </si>
  <si>
    <t>_D000777</t>
  </si>
  <si>
    <t>_D000778</t>
  </si>
  <si>
    <t>_D000779</t>
  </si>
  <si>
    <t>_D000780</t>
  </si>
  <si>
    <t>_D000781</t>
  </si>
  <si>
    <t>_D000782</t>
  </si>
  <si>
    <t>_D000783</t>
  </si>
  <si>
    <t>_D000784</t>
  </si>
  <si>
    <t>_D000785</t>
  </si>
  <si>
    <t>_D000786</t>
  </si>
  <si>
    <t>_D000787</t>
  </si>
  <si>
    <t>_D000788</t>
  </si>
  <si>
    <t>_D000789</t>
  </si>
  <si>
    <t>_D000790</t>
  </si>
  <si>
    <t>_D000791</t>
  </si>
  <si>
    <t>_D000792</t>
  </si>
  <si>
    <t>_D000793</t>
  </si>
  <si>
    <t>_D000794</t>
  </si>
  <si>
    <t>_D000795</t>
  </si>
  <si>
    <t>_D000796</t>
  </si>
  <si>
    <t>_D000797</t>
  </si>
  <si>
    <t>_D000798</t>
  </si>
  <si>
    <t>_D000799</t>
  </si>
  <si>
    <t>_D000800</t>
  </si>
  <si>
    <t>_D000801</t>
  </si>
  <si>
    <t>_D000802</t>
  </si>
  <si>
    <t>_D000803</t>
  </si>
  <si>
    <t>_D000804</t>
  </si>
  <si>
    <t>_D000805</t>
  </si>
  <si>
    <t>_D000806</t>
  </si>
  <si>
    <t>_D000807</t>
  </si>
  <si>
    <t>_D000808</t>
  </si>
  <si>
    <t>_D000809</t>
  </si>
  <si>
    <t>_D000810</t>
  </si>
  <si>
    <t>_D000811</t>
  </si>
  <si>
    <t>_D000812</t>
  </si>
  <si>
    <t>_D000813</t>
  </si>
  <si>
    <t>_D000814</t>
  </si>
  <si>
    <t>_D000815</t>
  </si>
  <si>
    <t>_D000816</t>
  </si>
  <si>
    <t>_D000817</t>
  </si>
  <si>
    <t>_D000818</t>
  </si>
  <si>
    <t>_D000819</t>
  </si>
  <si>
    <t>_D000820</t>
  </si>
  <si>
    <t>_D000821</t>
  </si>
  <si>
    <t>_D000822</t>
  </si>
  <si>
    <t>_D000823</t>
  </si>
  <si>
    <t>_D000824</t>
  </si>
  <si>
    <t>_D000825</t>
  </si>
  <si>
    <t>_D000826</t>
  </si>
  <si>
    <t>_D000827</t>
  </si>
  <si>
    <t>_D000828</t>
  </si>
  <si>
    <t>_D000829</t>
  </si>
  <si>
    <t>_D000830</t>
  </si>
  <si>
    <t>_D000831</t>
  </si>
  <si>
    <t>_D000832</t>
  </si>
  <si>
    <t>_D000833</t>
  </si>
  <si>
    <t>_D000834</t>
  </si>
  <si>
    <t>_D000835</t>
  </si>
  <si>
    <t>_D000836</t>
  </si>
  <si>
    <t>_D000837</t>
  </si>
  <si>
    <t>_D000838</t>
  </si>
  <si>
    <t>_D000839</t>
  </si>
  <si>
    <t>_D000840</t>
  </si>
  <si>
    <t>_D000841</t>
  </si>
  <si>
    <t>_D000842</t>
  </si>
  <si>
    <t>_D000843</t>
  </si>
  <si>
    <t>_D000844</t>
  </si>
  <si>
    <t>_D000845</t>
  </si>
  <si>
    <t>_D000846</t>
  </si>
  <si>
    <t>_D000847</t>
  </si>
  <si>
    <t>_D000848</t>
  </si>
  <si>
    <t>_D000849</t>
  </si>
  <si>
    <t>_D000850</t>
  </si>
  <si>
    <t>_D000851</t>
  </si>
  <si>
    <t>_D000852</t>
  </si>
  <si>
    <t>_D000853</t>
  </si>
  <si>
    <t>_D000854</t>
  </si>
  <si>
    <t>_D000855</t>
  </si>
  <si>
    <t>_D000856</t>
  </si>
  <si>
    <t>_D000857</t>
  </si>
  <si>
    <t>_D000858</t>
  </si>
  <si>
    <t>_D000859</t>
  </si>
  <si>
    <t>_D000860</t>
  </si>
  <si>
    <t>_D000861</t>
  </si>
  <si>
    <t>_D000862</t>
  </si>
  <si>
    <t>_D000863</t>
  </si>
  <si>
    <t>_D000864</t>
  </si>
  <si>
    <t>_D000865</t>
  </si>
  <si>
    <t>_D000866</t>
  </si>
  <si>
    <t>_D000867</t>
  </si>
  <si>
    <t>_D000868</t>
  </si>
  <si>
    <t>_D000869</t>
  </si>
  <si>
    <t>_D000870</t>
  </si>
  <si>
    <t>_D000871</t>
  </si>
  <si>
    <t>_D000872</t>
  </si>
  <si>
    <t>_D000873</t>
  </si>
  <si>
    <t>_D000874</t>
  </si>
  <si>
    <t>_D000875</t>
  </si>
  <si>
    <t>_D000876</t>
  </si>
  <si>
    <t>_D000877</t>
  </si>
  <si>
    <t>_D000878</t>
  </si>
  <si>
    <t>_D000879</t>
  </si>
  <si>
    <t>_D000880</t>
  </si>
  <si>
    <t>_D000881</t>
  </si>
  <si>
    <t>_D000882</t>
  </si>
  <si>
    <t>_D000883</t>
  </si>
  <si>
    <t>_D000884</t>
  </si>
  <si>
    <t>_D000885</t>
  </si>
  <si>
    <t>_D000886</t>
  </si>
  <si>
    <t>_D000887</t>
  </si>
  <si>
    <t>_D000888</t>
  </si>
  <si>
    <t>_D000889</t>
  </si>
  <si>
    <t>_D000890</t>
  </si>
  <si>
    <t>_D000891</t>
  </si>
  <si>
    <t>_D000892</t>
  </si>
  <si>
    <t>_D000893</t>
  </si>
  <si>
    <t>_D000894</t>
  </si>
  <si>
    <t>_D000895</t>
  </si>
  <si>
    <t>_D000896</t>
  </si>
  <si>
    <t>_D000897</t>
  </si>
  <si>
    <t>_D000898</t>
  </si>
  <si>
    <t>_D000899</t>
  </si>
  <si>
    <t>_D000900</t>
  </si>
  <si>
    <t>_D000901</t>
  </si>
  <si>
    <t>_D000902</t>
  </si>
  <si>
    <t>_D000903</t>
  </si>
  <si>
    <t>_D000904</t>
  </si>
  <si>
    <t>_D000905</t>
  </si>
  <si>
    <t>_D000906</t>
  </si>
  <si>
    <t>_D000907</t>
  </si>
  <si>
    <t>_D000908</t>
  </si>
  <si>
    <t>_D000909</t>
  </si>
  <si>
    <t>_D000910</t>
  </si>
  <si>
    <t>_D000911</t>
  </si>
  <si>
    <t>_D000912</t>
  </si>
  <si>
    <t>_D000913</t>
  </si>
  <si>
    <t>_D000914</t>
  </si>
  <si>
    <t>_D000915</t>
  </si>
  <si>
    <t>_D000916</t>
  </si>
  <si>
    <t>_D000917</t>
  </si>
  <si>
    <t>_D000918</t>
  </si>
  <si>
    <t>_D000919</t>
  </si>
  <si>
    <t>_D000920</t>
  </si>
  <si>
    <t>_D000921</t>
  </si>
  <si>
    <t>_D000922</t>
  </si>
  <si>
    <t>_D000923</t>
  </si>
  <si>
    <t>_D000924</t>
  </si>
  <si>
    <t>_D000925</t>
  </si>
  <si>
    <t>_D000926</t>
  </si>
  <si>
    <t>_D000927</t>
  </si>
  <si>
    <t>_D000928</t>
  </si>
  <si>
    <t>_D000929</t>
  </si>
  <si>
    <t>_D000930</t>
  </si>
  <si>
    <t>_D000931</t>
  </si>
  <si>
    <t>_D000932</t>
  </si>
  <si>
    <t>_D000933</t>
  </si>
  <si>
    <t>_D000934</t>
  </si>
  <si>
    <t>_D000935</t>
  </si>
  <si>
    <t>_D000936</t>
  </si>
  <si>
    <t>_D000937</t>
  </si>
  <si>
    <t>_D000938</t>
  </si>
  <si>
    <t>_D000939</t>
  </si>
  <si>
    <t>_D000940</t>
  </si>
  <si>
    <t>_D000941</t>
  </si>
  <si>
    <t>_D000942</t>
  </si>
  <si>
    <t>_D000943</t>
  </si>
  <si>
    <t>_D000944</t>
  </si>
  <si>
    <t>_D000945</t>
  </si>
  <si>
    <t>_D000946</t>
  </si>
  <si>
    <t>_D000947</t>
  </si>
  <si>
    <t>_D000948</t>
  </si>
  <si>
    <t>_D000949</t>
  </si>
  <si>
    <t>_D000950</t>
  </si>
  <si>
    <t>_D000951</t>
  </si>
  <si>
    <t>_D000952</t>
  </si>
  <si>
    <t>_D000953</t>
  </si>
  <si>
    <t>_D000954</t>
  </si>
  <si>
    <t>_D000955</t>
  </si>
  <si>
    <t>_D000956</t>
  </si>
  <si>
    <t>_D000957</t>
  </si>
  <si>
    <t>_D000958</t>
  </si>
  <si>
    <t>_D000959</t>
  </si>
  <si>
    <t>_D000960</t>
  </si>
  <si>
    <t>_D000961</t>
  </si>
  <si>
    <t>_D000962</t>
  </si>
  <si>
    <t>_D000963</t>
  </si>
  <si>
    <t>_D000964</t>
  </si>
  <si>
    <t>_D000965</t>
  </si>
  <si>
    <t>_D000966</t>
  </si>
  <si>
    <t>_D000967</t>
  </si>
  <si>
    <t>_D000968</t>
  </si>
  <si>
    <t>_D000969</t>
  </si>
  <si>
    <t>_D000970</t>
  </si>
  <si>
    <t>_D000971</t>
  </si>
  <si>
    <t>_D000972</t>
  </si>
  <si>
    <t>_D000973</t>
  </si>
  <si>
    <t>_D000974</t>
  </si>
  <si>
    <t>_D000975</t>
  </si>
  <si>
    <t>_D000976</t>
  </si>
  <si>
    <t>_D000977</t>
  </si>
  <si>
    <t>_D000978</t>
  </si>
  <si>
    <t>_D000979</t>
  </si>
  <si>
    <t>_D000980</t>
  </si>
  <si>
    <t>_D000981</t>
  </si>
  <si>
    <t>_D000982</t>
  </si>
  <si>
    <t>_D000983</t>
  </si>
  <si>
    <t>_D000984</t>
  </si>
  <si>
    <t>_D000985</t>
  </si>
  <si>
    <t>_D000986</t>
  </si>
  <si>
    <t>_D000987</t>
  </si>
  <si>
    <t>_D000988</t>
  </si>
  <si>
    <t>_D000989</t>
  </si>
  <si>
    <t>_D000990</t>
  </si>
  <si>
    <t>_D000991</t>
  </si>
  <si>
    <t>_D000992</t>
  </si>
  <si>
    <t>_D000993</t>
  </si>
  <si>
    <t>_D000994</t>
  </si>
  <si>
    <t>_D000995</t>
  </si>
  <si>
    <t>_D000996</t>
  </si>
  <si>
    <t>_D000997</t>
  </si>
  <si>
    <t>_D000998</t>
  </si>
  <si>
    <t>_D000999</t>
  </si>
  <si>
    <t>_D001000</t>
  </si>
  <si>
    <t>_D001001</t>
  </si>
  <si>
    <t>_D001002</t>
  </si>
  <si>
    <t>_D001003</t>
  </si>
  <si>
    <t>_D001004</t>
  </si>
  <si>
    <t>_D001005</t>
  </si>
  <si>
    <t>_D001006</t>
  </si>
  <si>
    <t>_D001007</t>
  </si>
  <si>
    <t>_D001008</t>
  </si>
  <si>
    <t>_D001009</t>
  </si>
  <si>
    <t>_D001010</t>
  </si>
  <si>
    <t>_D001011</t>
  </si>
  <si>
    <t>_D001012</t>
  </si>
  <si>
    <t>_D001013</t>
  </si>
  <si>
    <t>_D001014</t>
  </si>
  <si>
    <t>_D001015</t>
  </si>
  <si>
    <t>_D001016</t>
  </si>
  <si>
    <t>_D001017</t>
  </si>
  <si>
    <t>_D001018</t>
  </si>
  <si>
    <t>_D001019</t>
  </si>
  <si>
    <t>_D001020</t>
  </si>
  <si>
    <t>_D001021</t>
  </si>
  <si>
    <t>_D001022</t>
  </si>
  <si>
    <t>_D001023</t>
  </si>
  <si>
    <t>_D001024</t>
  </si>
  <si>
    <t>_D001025</t>
  </si>
  <si>
    <t>_D001026</t>
  </si>
  <si>
    <t>_D001027</t>
  </si>
  <si>
    <t>_D001028</t>
  </si>
  <si>
    <t>_D001029</t>
  </si>
  <si>
    <t>_D001030</t>
  </si>
  <si>
    <t>_D001031</t>
  </si>
  <si>
    <t>_D001032</t>
  </si>
  <si>
    <t>_D001033</t>
  </si>
  <si>
    <t>_D001034</t>
  </si>
  <si>
    <t>_D001035</t>
  </si>
  <si>
    <t>_D001036</t>
  </si>
  <si>
    <t>_D001037</t>
  </si>
  <si>
    <t>_D001038</t>
  </si>
  <si>
    <t>_D001039</t>
  </si>
  <si>
    <t>_D001040</t>
  </si>
  <si>
    <t>_D001041</t>
  </si>
  <si>
    <t>_D001042</t>
  </si>
  <si>
    <t>_D001043</t>
  </si>
  <si>
    <t>_D001044</t>
  </si>
  <si>
    <t>_D001045</t>
  </si>
  <si>
    <t>_D001046</t>
  </si>
  <si>
    <t>_D001047</t>
  </si>
  <si>
    <t>_D001048</t>
  </si>
  <si>
    <t>_D001049</t>
  </si>
  <si>
    <t>_D001050</t>
  </si>
  <si>
    <t>_D001051</t>
  </si>
  <si>
    <t>_D001052</t>
  </si>
  <si>
    <t>_D001053</t>
  </si>
  <si>
    <t>_D001054</t>
  </si>
  <si>
    <t>_D001055</t>
  </si>
  <si>
    <t>_D001056</t>
  </si>
  <si>
    <t>_D001057</t>
  </si>
  <si>
    <t>_D001058</t>
  </si>
  <si>
    <t>_D001059</t>
  </si>
  <si>
    <t>_D001060</t>
  </si>
  <si>
    <t>_D001061</t>
  </si>
  <si>
    <t>_D001062</t>
  </si>
  <si>
    <t>_D001063</t>
  </si>
  <si>
    <t>_D001064</t>
  </si>
  <si>
    <t>_D001065</t>
  </si>
  <si>
    <t>_D001066</t>
  </si>
  <si>
    <t>_D001067</t>
  </si>
  <si>
    <t>_D001068</t>
  </si>
  <si>
    <t>_D001069</t>
  </si>
  <si>
    <t>_D001070</t>
  </si>
  <si>
    <t>_D001071</t>
  </si>
  <si>
    <t>_D001072</t>
  </si>
  <si>
    <t>_D001073</t>
  </si>
  <si>
    <t>_D001074</t>
  </si>
  <si>
    <t>_D001075</t>
  </si>
  <si>
    <t>_D001076</t>
  </si>
  <si>
    <t>_D001077</t>
  </si>
  <si>
    <t>_D001078</t>
  </si>
  <si>
    <t>_D001079</t>
  </si>
  <si>
    <t>_D001080</t>
  </si>
  <si>
    <t>_D001081</t>
  </si>
  <si>
    <t>_D001082</t>
  </si>
  <si>
    <t>_D001083</t>
  </si>
  <si>
    <t>_D001084</t>
  </si>
  <si>
    <t>_D001085</t>
  </si>
  <si>
    <t>_D001086</t>
  </si>
  <si>
    <t>_D001087</t>
  </si>
  <si>
    <t>_D001088</t>
  </si>
  <si>
    <t>_D001089</t>
  </si>
  <si>
    <t>_D001090</t>
  </si>
  <si>
    <t>_D001091</t>
  </si>
  <si>
    <t>_D001092</t>
  </si>
  <si>
    <t>_D001093</t>
  </si>
  <si>
    <t>_D001094</t>
  </si>
  <si>
    <t>_D001095</t>
  </si>
  <si>
    <t>_D001096</t>
  </si>
  <si>
    <t>_D001097</t>
  </si>
  <si>
    <t>_D001098</t>
  </si>
  <si>
    <t>_D001099</t>
  </si>
  <si>
    <t>_D001100</t>
  </si>
  <si>
    <t>_D001101</t>
  </si>
  <si>
    <t>_D001102</t>
  </si>
  <si>
    <t>_D001103</t>
  </si>
  <si>
    <t>_D001104</t>
  </si>
  <si>
    <t>_D001105</t>
  </si>
  <si>
    <t>_D001106</t>
  </si>
  <si>
    <t>_D001107</t>
  </si>
  <si>
    <t>_D001108</t>
  </si>
  <si>
    <t>_D001109</t>
  </si>
  <si>
    <t>_D001110</t>
  </si>
  <si>
    <t>_D001111</t>
  </si>
  <si>
    <t>_D001112</t>
  </si>
  <si>
    <t>_D001113</t>
  </si>
  <si>
    <t>_D001114</t>
  </si>
  <si>
    <t>_D001115</t>
  </si>
  <si>
    <t>_D001116</t>
  </si>
  <si>
    <t>_D001117</t>
  </si>
  <si>
    <t>_D001118</t>
  </si>
  <si>
    <t>_D001119</t>
  </si>
  <si>
    <t>_D001120</t>
  </si>
  <si>
    <t>_D001121</t>
  </si>
  <si>
    <t>_D001122</t>
  </si>
  <si>
    <t>_D001123</t>
  </si>
  <si>
    <t>_D001124</t>
  </si>
  <si>
    <t>_D001125</t>
  </si>
  <si>
    <t>_D001126</t>
  </si>
  <si>
    <t>_D001127</t>
  </si>
  <si>
    <t>_D001128</t>
  </si>
  <si>
    <t>_D001129</t>
  </si>
  <si>
    <t>_D001130</t>
  </si>
  <si>
    <t>_D001131</t>
  </si>
  <si>
    <t>_D001132</t>
  </si>
  <si>
    <t>_D001133</t>
  </si>
  <si>
    <t>_D001134</t>
  </si>
  <si>
    <t>_D001135</t>
  </si>
  <si>
    <t>_D001136</t>
  </si>
  <si>
    <t>_D001137</t>
  </si>
  <si>
    <t>_D001138</t>
  </si>
  <si>
    <t>Allowable Cost</t>
  </si>
  <si>
    <t>_D001139</t>
  </si>
  <si>
    <t>_D001140</t>
  </si>
  <si>
    <t>_D001141</t>
  </si>
  <si>
    <t>_D001142</t>
  </si>
  <si>
    <t>_D001143</t>
  </si>
  <si>
    <t>_D001144</t>
  </si>
  <si>
    <t>Allowable Cost Per Day</t>
  </si>
  <si>
    <t>_D001145</t>
  </si>
  <si>
    <t>_D001146</t>
  </si>
  <si>
    <t>_D001147</t>
  </si>
  <si>
    <t>_D001148</t>
  </si>
  <si>
    <t>_D001149</t>
  </si>
  <si>
    <t>_S001150</t>
  </si>
  <si>
    <t>F7A</t>
  </si>
  <si>
    <t>Form 7.1 Part 1</t>
  </si>
  <si>
    <t>Sheet10</t>
  </si>
  <si>
    <t>_C001151</t>
  </si>
  <si>
    <t>_R001152</t>
  </si>
  <si>
    <t>_D001153</t>
  </si>
  <si>
    <t>_D001154</t>
  </si>
  <si>
    <t>_D001155</t>
  </si>
  <si>
    <t>_D001156</t>
  </si>
  <si>
    <t>_D001157</t>
  </si>
  <si>
    <t>_D001158</t>
  </si>
  <si>
    <t>_D001159</t>
  </si>
  <si>
    <t>_D001160</t>
  </si>
  <si>
    <t>_D001161</t>
  </si>
  <si>
    <t>_D001162</t>
  </si>
  <si>
    <t>_D001163</t>
  </si>
  <si>
    <t>_D001164</t>
  </si>
  <si>
    <t>_D001165</t>
  </si>
  <si>
    <t>_D001166</t>
  </si>
  <si>
    <t>_D001167</t>
  </si>
  <si>
    <t>_D001168</t>
  </si>
  <si>
    <t>_D001169</t>
  </si>
  <si>
    <t>_D001170</t>
  </si>
  <si>
    <t>_D001171</t>
  </si>
  <si>
    <t>_D001172</t>
  </si>
  <si>
    <t>_D001173</t>
  </si>
  <si>
    <t>_D001174</t>
  </si>
  <si>
    <t>_D001175</t>
  </si>
  <si>
    <t>_D001176</t>
  </si>
  <si>
    <t>_D001177</t>
  </si>
  <si>
    <t>_D001178</t>
  </si>
  <si>
    <t>_D001179</t>
  </si>
  <si>
    <t>_D001180</t>
  </si>
  <si>
    <t>_D001181</t>
  </si>
  <si>
    <t>_D001182</t>
  </si>
  <si>
    <t>_D001183</t>
  </si>
  <si>
    <t>_D001184</t>
  </si>
  <si>
    <t>_D001185</t>
  </si>
  <si>
    <t>_D001186</t>
  </si>
  <si>
    <t>_D001187</t>
  </si>
  <si>
    <t>_D001188</t>
  </si>
  <si>
    <t>_D001189</t>
  </si>
  <si>
    <t>_D001190</t>
  </si>
  <si>
    <t>_D001191</t>
  </si>
  <si>
    <t>_D001192</t>
  </si>
  <si>
    <t>_D001193</t>
  </si>
  <si>
    <t>_D001194</t>
  </si>
  <si>
    <t>_D001195</t>
  </si>
  <si>
    <t>_D001196</t>
  </si>
  <si>
    <t>_D001197</t>
  </si>
  <si>
    <t>_D001198</t>
  </si>
  <si>
    <t>_D001199</t>
  </si>
  <si>
    <t>_D001200</t>
  </si>
  <si>
    <t>_D001201</t>
  </si>
  <si>
    <t>_D001202</t>
  </si>
  <si>
    <t>_D001203</t>
  </si>
  <si>
    <t>_D001204</t>
  </si>
  <si>
    <t>_D001205</t>
  </si>
  <si>
    <t>_D001206</t>
  </si>
  <si>
    <t>_D001207</t>
  </si>
  <si>
    <t>_D001208</t>
  </si>
  <si>
    <t>_D001209</t>
  </si>
  <si>
    <t>_D001210</t>
  </si>
  <si>
    <t>_D001211</t>
  </si>
  <si>
    <t>_D001212</t>
  </si>
  <si>
    <t>_D001213</t>
  </si>
  <si>
    <t>_D001214</t>
  </si>
  <si>
    <t>_D001215</t>
  </si>
  <si>
    <t>_D001216</t>
  </si>
  <si>
    <t>_D001217</t>
  </si>
  <si>
    <t>_D001218</t>
  </si>
  <si>
    <t>_D001219</t>
  </si>
  <si>
    <t>_D001220</t>
  </si>
  <si>
    <t>_D001221</t>
  </si>
  <si>
    <t>_D001222</t>
  </si>
  <si>
    <t>_D001223</t>
  </si>
  <si>
    <t>_D001224</t>
  </si>
  <si>
    <t>_D001225</t>
  </si>
  <si>
    <t>_D001226</t>
  </si>
  <si>
    <t>_D001227</t>
  </si>
  <si>
    <t>_D001228</t>
  </si>
  <si>
    <t>_D001229</t>
  </si>
  <si>
    <t>_D001230</t>
  </si>
  <si>
    <t>_D001231</t>
  </si>
  <si>
    <t>_D001232</t>
  </si>
  <si>
    <t>_D001233</t>
  </si>
  <si>
    <t>_D001234</t>
  </si>
  <si>
    <t>_D001235</t>
  </si>
  <si>
    <t>_D001236</t>
  </si>
  <si>
    <t>_D001237</t>
  </si>
  <si>
    <t>_D001238</t>
  </si>
  <si>
    <t>_D001239</t>
  </si>
  <si>
    <t>_D001240</t>
  </si>
  <si>
    <t>_D001241</t>
  </si>
  <si>
    <t>_D001242</t>
  </si>
  <si>
    <t>_D001243</t>
  </si>
  <si>
    <t>_D001244</t>
  </si>
  <si>
    <t>_D001245</t>
  </si>
  <si>
    <t>_D001246</t>
  </si>
  <si>
    <t>_D001247</t>
  </si>
  <si>
    <t>_D001248</t>
  </si>
  <si>
    <t>_D001249</t>
  </si>
  <si>
    <t>_D001250</t>
  </si>
  <si>
    <t>_D001251</t>
  </si>
  <si>
    <t>_D001252</t>
  </si>
  <si>
    <t>_D001268</t>
  </si>
  <si>
    <t>_D001269</t>
  </si>
  <si>
    <t>_D001270</t>
  </si>
  <si>
    <t>_D001271</t>
  </si>
  <si>
    <t>_D001272</t>
  </si>
  <si>
    <t>_S001273</t>
  </si>
  <si>
    <t>F7B</t>
  </si>
  <si>
    <t>Form 7.1 Part 2</t>
  </si>
  <si>
    <t>_C001274</t>
  </si>
  <si>
    <t>_R001275</t>
  </si>
  <si>
    <t>_D001276</t>
  </si>
  <si>
    <t>_D001277</t>
  </si>
  <si>
    <t>_D001278</t>
  </si>
  <si>
    <t>_D001279</t>
  </si>
  <si>
    <t>_D001280</t>
  </si>
  <si>
    <t>_D001281</t>
  </si>
  <si>
    <t>_D001282</t>
  </si>
  <si>
    <t>_D001283</t>
  </si>
  <si>
    <t>_D001284</t>
  </si>
  <si>
    <t>_D001285</t>
  </si>
  <si>
    <t>_D001286</t>
  </si>
  <si>
    <t>_D001287</t>
  </si>
  <si>
    <t>_D001288</t>
  </si>
  <si>
    <t>_D001289</t>
  </si>
  <si>
    <t>_D001290</t>
  </si>
  <si>
    <t>_S001291</t>
  </si>
  <si>
    <t>F7C</t>
  </si>
  <si>
    <t>Form 7.1 Part 3</t>
  </si>
  <si>
    <t>_C001292</t>
  </si>
  <si>
    <t>_R001293</t>
  </si>
  <si>
    <t>_D001294</t>
  </si>
  <si>
    <t>_D001295</t>
  </si>
  <si>
    <t>_D001296</t>
  </si>
  <si>
    <t>_D001297</t>
  </si>
  <si>
    <t>_D001298</t>
  </si>
  <si>
    <t>_D001299</t>
  </si>
  <si>
    <t>_D001300</t>
  </si>
  <si>
    <t>_D001301</t>
  </si>
  <si>
    <t>_D001302</t>
  </si>
  <si>
    <t>_D001303</t>
  </si>
  <si>
    <t>_D001304</t>
  </si>
  <si>
    <t>_D001305</t>
  </si>
  <si>
    <t>_D001306</t>
  </si>
  <si>
    <t>_D001307</t>
  </si>
  <si>
    <t>_D001308</t>
  </si>
  <si>
    <t>_D001309</t>
  </si>
  <si>
    <t>_D001310</t>
  </si>
  <si>
    <t>_D001311</t>
  </si>
  <si>
    <t>_D001312</t>
  </si>
  <si>
    <t>_D001313</t>
  </si>
  <si>
    <t>_D001314</t>
  </si>
  <si>
    <t>_D001315</t>
  </si>
  <si>
    <t>_D001316</t>
  </si>
  <si>
    <t>_D001317</t>
  </si>
  <si>
    <t>_D001318</t>
  </si>
  <si>
    <t>_D001319</t>
  </si>
  <si>
    <t>_D001320</t>
  </si>
  <si>
    <t>_D001321</t>
  </si>
  <si>
    <t>_D001322</t>
  </si>
  <si>
    <t>_D001323</t>
  </si>
  <si>
    <t>_S001324</t>
  </si>
  <si>
    <t>F7D</t>
  </si>
  <si>
    <t>Form 7.1 Part 4</t>
  </si>
  <si>
    <t>_C001325</t>
  </si>
  <si>
    <t>_R001326</t>
  </si>
  <si>
    <t>_D001327</t>
  </si>
  <si>
    <t>_D001328</t>
  </si>
  <si>
    <t>_D001329</t>
  </si>
  <si>
    <t>_D001330</t>
  </si>
  <si>
    <t>_D001331</t>
  </si>
  <si>
    <t>_D001332</t>
  </si>
  <si>
    <t>_D001333</t>
  </si>
  <si>
    <t>_D001334</t>
  </si>
  <si>
    <t>_D001335</t>
  </si>
  <si>
    <t>_D001336</t>
  </si>
  <si>
    <t>_D001337</t>
  </si>
  <si>
    <t>_D001338</t>
  </si>
  <si>
    <t>_D001339</t>
  </si>
  <si>
    <t>_D001340</t>
  </si>
  <si>
    <t>_D001341</t>
  </si>
  <si>
    <t>_D001342</t>
  </si>
  <si>
    <t>_D001343</t>
  </si>
  <si>
    <t>_D001344</t>
  </si>
  <si>
    <t>_D001345</t>
  </si>
  <si>
    <t>_D001346</t>
  </si>
  <si>
    <t>_D001347</t>
  </si>
  <si>
    <t>_D001348</t>
  </si>
  <si>
    <t>_D001349</t>
  </si>
  <si>
    <t>_D001350</t>
  </si>
  <si>
    <t>_D001351</t>
  </si>
  <si>
    <t>_D001352</t>
  </si>
  <si>
    <t>_D001353</t>
  </si>
  <si>
    <t>_D001354</t>
  </si>
  <si>
    <t>_D001355</t>
  </si>
  <si>
    <t>_D001356</t>
  </si>
  <si>
    <t>_D001357</t>
  </si>
  <si>
    <t>_D001358</t>
  </si>
  <si>
    <t>_D001359</t>
  </si>
  <si>
    <t>_D001360</t>
  </si>
  <si>
    <t>_D001361</t>
  </si>
  <si>
    <t>_D001362</t>
  </si>
  <si>
    <t>_D001363</t>
  </si>
  <si>
    <t>_D001364</t>
  </si>
  <si>
    <t>_D001365</t>
  </si>
  <si>
    <t>_D001366</t>
  </si>
  <si>
    <t>_D001367</t>
  </si>
  <si>
    <t>_D001368</t>
  </si>
  <si>
    <t>_D001369</t>
  </si>
  <si>
    <t>_D001370</t>
  </si>
  <si>
    <t>_D001371</t>
  </si>
  <si>
    <t>_D001372</t>
  </si>
  <si>
    <t>_D001373</t>
  </si>
  <si>
    <t>_D001374</t>
  </si>
  <si>
    <t>_D001375</t>
  </si>
  <si>
    <t>_D001376</t>
  </si>
  <si>
    <t>_D001377</t>
  </si>
  <si>
    <t>_S001378</t>
  </si>
  <si>
    <t>F7E</t>
  </si>
  <si>
    <t>Form 7.2 Part 5</t>
  </si>
  <si>
    <t>Sheet11</t>
  </si>
  <si>
    <t>_C001379</t>
  </si>
  <si>
    <t>_R001380</t>
  </si>
  <si>
    <t>_D001493</t>
  </si>
  <si>
    <t>_D001494</t>
  </si>
  <si>
    <t>_D001495</t>
  </si>
  <si>
    <t>_D001496</t>
  </si>
  <si>
    <t>_D001497</t>
  </si>
  <si>
    <t>_D001498</t>
  </si>
  <si>
    <t>_D001499</t>
  </si>
  <si>
    <t>_D001500</t>
  </si>
  <si>
    <t>_D001501</t>
  </si>
  <si>
    <t>_D001502</t>
  </si>
  <si>
    <t>_D001503</t>
  </si>
  <si>
    <t>_D001504</t>
  </si>
  <si>
    <t>_D001505</t>
  </si>
  <si>
    <t>_D001506</t>
  </si>
  <si>
    <t>_D001507</t>
  </si>
  <si>
    <t>_D001508</t>
  </si>
  <si>
    <t>_D001509</t>
  </si>
  <si>
    <t>_D001510</t>
  </si>
  <si>
    <t>_D001511</t>
  </si>
  <si>
    <t>_D001512</t>
  </si>
  <si>
    <t>_D001513</t>
  </si>
  <si>
    <t>_D001514</t>
  </si>
  <si>
    <t>_D001515</t>
  </si>
  <si>
    <t>_D001516</t>
  </si>
  <si>
    <t>_D001517</t>
  </si>
  <si>
    <t>_D001518</t>
  </si>
  <si>
    <t>_D001519</t>
  </si>
  <si>
    <t>_D001520</t>
  </si>
  <si>
    <t>_D001523</t>
  </si>
  <si>
    <t>_D001524</t>
  </si>
  <si>
    <t>_D001525</t>
  </si>
  <si>
    <t>_D001526</t>
  </si>
  <si>
    <t>_D001527</t>
  </si>
  <si>
    <t>_D001528</t>
  </si>
  <si>
    <t>_D001529</t>
  </si>
  <si>
    <t>_D001530</t>
  </si>
  <si>
    <t>_D001531</t>
  </si>
  <si>
    <t>_D001532</t>
  </si>
  <si>
    <t>_D001533</t>
  </si>
  <si>
    <t>_D001534</t>
  </si>
  <si>
    <t>_D001535</t>
  </si>
  <si>
    <t>_D001536</t>
  </si>
  <si>
    <t>_D001537</t>
  </si>
  <si>
    <t>_D001538</t>
  </si>
  <si>
    <t>_D001540</t>
  </si>
  <si>
    <t>_D001541</t>
  </si>
  <si>
    <t>_D001542</t>
  </si>
  <si>
    <t>_D001543</t>
  </si>
  <si>
    <t>_D001544</t>
  </si>
  <si>
    <t>_D001545</t>
  </si>
  <si>
    <t>_D001546</t>
  </si>
  <si>
    <t>_D001547</t>
  </si>
  <si>
    <t>_D001548</t>
  </si>
  <si>
    <t>_D001549</t>
  </si>
  <si>
    <t>_D001550</t>
  </si>
  <si>
    <t>_D001551</t>
  </si>
  <si>
    <t>_D001552</t>
  </si>
  <si>
    <t>_D001553</t>
  </si>
  <si>
    <t>_D001554</t>
  </si>
  <si>
    <t>_D001555</t>
  </si>
  <si>
    <t>_D001556</t>
  </si>
  <si>
    <t>_D001557</t>
  </si>
  <si>
    <t>_D001558</t>
  </si>
  <si>
    <t>_D001559</t>
  </si>
  <si>
    <t>_D001560</t>
  </si>
  <si>
    <t>_D001561</t>
  </si>
  <si>
    <t>_D001562</t>
  </si>
  <si>
    <t>_D001563</t>
  </si>
  <si>
    <t>_D001564</t>
  </si>
  <si>
    <t>_D001565</t>
  </si>
  <si>
    <t>_D001566</t>
  </si>
  <si>
    <t>_D001567</t>
  </si>
  <si>
    <t>_D001568</t>
  </si>
  <si>
    <t>_D001569</t>
  </si>
  <si>
    <t>_D001570</t>
  </si>
  <si>
    <t>_D001571</t>
  </si>
  <si>
    <t>_D001572</t>
  </si>
  <si>
    <t>_D001573</t>
  </si>
  <si>
    <t>_D001574</t>
  </si>
  <si>
    <t>_D001575</t>
  </si>
  <si>
    <t>_D001576</t>
  </si>
  <si>
    <t>_D001577</t>
  </si>
  <si>
    <t>_D001578</t>
  </si>
  <si>
    <t>_D001579</t>
  </si>
  <si>
    <t>_D001580</t>
  </si>
  <si>
    <t>_D001581</t>
  </si>
  <si>
    <t>_D001582</t>
  </si>
  <si>
    <t>_D001583</t>
  </si>
  <si>
    <t>_D001584</t>
  </si>
  <si>
    <t>_D001585</t>
  </si>
  <si>
    <t>_D001586</t>
  </si>
  <si>
    <t>_D001587</t>
  </si>
  <si>
    <t>_D001588</t>
  </si>
  <si>
    <t>_D001589</t>
  </si>
  <si>
    <t>_D001590</t>
  </si>
  <si>
    <t>_D001591</t>
  </si>
  <si>
    <t>_D001592</t>
  </si>
  <si>
    <t>_D001593</t>
  </si>
  <si>
    <t>_D001594</t>
  </si>
  <si>
    <t>_D001595</t>
  </si>
  <si>
    <t>_D001596</t>
  </si>
  <si>
    <t>_D001601</t>
  </si>
  <si>
    <t>_D001602</t>
  </si>
  <si>
    <t>_D001603</t>
  </si>
  <si>
    <t>_D001604</t>
  </si>
  <si>
    <t>_D001605</t>
  </si>
  <si>
    <t>_D001606</t>
  </si>
  <si>
    <t>_D001607</t>
  </si>
  <si>
    <t>_D001608</t>
  </si>
  <si>
    <t>_D001609</t>
  </si>
  <si>
    <t>_D001610</t>
  </si>
  <si>
    <t>_D001611</t>
  </si>
  <si>
    <t>_D001612</t>
  </si>
  <si>
    <t>_D001613</t>
  </si>
  <si>
    <t>_D001614</t>
  </si>
  <si>
    <t>_D001615</t>
  </si>
  <si>
    <t>_D001616</t>
  </si>
  <si>
    <t>_D001617</t>
  </si>
  <si>
    <t>_D001618</t>
  </si>
  <si>
    <t>_D001620</t>
  </si>
  <si>
    <t>_D001621</t>
  </si>
  <si>
    <t>_D001622</t>
  </si>
  <si>
    <t>_D001623</t>
  </si>
  <si>
    <t>_D001624</t>
  </si>
  <si>
    <t>_D001625</t>
  </si>
  <si>
    <t>_D001626</t>
  </si>
  <si>
    <t>_D001627</t>
  </si>
  <si>
    <t>_D001628</t>
  </si>
  <si>
    <t>_D001629</t>
  </si>
  <si>
    <t>_D001630</t>
  </si>
  <si>
    <t>_D001631</t>
  </si>
  <si>
    <t>_D001632</t>
  </si>
  <si>
    <t>_D001633</t>
  </si>
  <si>
    <t>_D001634</t>
  </si>
  <si>
    <t>_D001635</t>
  </si>
  <si>
    <t>_D001636</t>
  </si>
  <si>
    <t>_D001637</t>
  </si>
  <si>
    <t>_D001638</t>
  </si>
  <si>
    <t>_D001639</t>
  </si>
  <si>
    <t>_D001640</t>
  </si>
  <si>
    <t>_D001641</t>
  </si>
  <si>
    <t>_D001642</t>
  </si>
  <si>
    <t>_D001643</t>
  </si>
  <si>
    <t>_D001644</t>
  </si>
  <si>
    <t>_D001645</t>
  </si>
  <si>
    <t>_D001646</t>
  </si>
  <si>
    <t>_D001647</t>
  </si>
  <si>
    <t>_D001648</t>
  </si>
  <si>
    <t>_D001651</t>
  </si>
  <si>
    <t>_D001652</t>
  </si>
  <si>
    <t>_D001653</t>
  </si>
  <si>
    <t>_D001654</t>
  </si>
  <si>
    <t>_D001655</t>
  </si>
  <si>
    <t>_D001656</t>
  </si>
  <si>
    <t>_D001659</t>
  </si>
  <si>
    <t>_D001660</t>
  </si>
  <si>
    <t>_D001661</t>
  </si>
  <si>
    <t>_D001662</t>
  </si>
  <si>
    <t>_D001663</t>
  </si>
  <si>
    <t>_D001664</t>
  </si>
  <si>
    <t>_D001665</t>
  </si>
  <si>
    <t>_D001666</t>
  </si>
  <si>
    <t>_D001668</t>
  </si>
  <si>
    <t>_D001669</t>
  </si>
  <si>
    <t>_D001670</t>
  </si>
  <si>
    <t>_D001671</t>
  </si>
  <si>
    <t>_D001672</t>
  </si>
  <si>
    <t>_D001673</t>
  </si>
  <si>
    <t>_D001674</t>
  </si>
  <si>
    <t>_D001675</t>
  </si>
  <si>
    <t>_D001676</t>
  </si>
  <si>
    <t>_D001677</t>
  </si>
  <si>
    <t>_D001678</t>
  </si>
  <si>
    <t>_D001683</t>
  </si>
  <si>
    <t>_D001684</t>
  </si>
  <si>
    <t>_D001685</t>
  </si>
  <si>
    <t>_D001686</t>
  </si>
  <si>
    <t>_D001687</t>
  </si>
  <si>
    <t>_D001688</t>
  </si>
  <si>
    <t>_D001689</t>
  </si>
  <si>
    <t>_D001690</t>
  </si>
  <si>
    <t>_D001691</t>
  </si>
  <si>
    <t>_D001692</t>
  </si>
  <si>
    <t>_D001693</t>
  </si>
  <si>
    <t>_D001694</t>
  </si>
  <si>
    <t>_D001695</t>
  </si>
  <si>
    <t>_D001696</t>
  </si>
  <si>
    <t>_D001698</t>
  </si>
  <si>
    <t>_D001699</t>
  </si>
  <si>
    <t>_D001700</t>
  </si>
  <si>
    <t>_D001701</t>
  </si>
  <si>
    <t>_D001702</t>
  </si>
  <si>
    <t>_D001703</t>
  </si>
  <si>
    <t>_D001704</t>
  </si>
  <si>
    <t>_D001707</t>
  </si>
  <si>
    <t>_D001708</t>
  </si>
  <si>
    <t>_D001709</t>
  </si>
  <si>
    <t>_D001710</t>
  </si>
  <si>
    <t>_D001711</t>
  </si>
  <si>
    <t>_D001712</t>
  </si>
  <si>
    <t>_D001713</t>
  </si>
  <si>
    <t>_D001714</t>
  </si>
  <si>
    <t>_D001715</t>
  </si>
  <si>
    <t>_D001716</t>
  </si>
  <si>
    <t>_D001717</t>
  </si>
  <si>
    <t>_D001718</t>
  </si>
  <si>
    <t>F8A</t>
  </si>
  <si>
    <t>Form 8.1 Part 1</t>
  </si>
  <si>
    <t>Form 8-1</t>
  </si>
  <si>
    <t>Sheet12</t>
  </si>
  <si>
    <t>_S001721</t>
  </si>
  <si>
    <t>_C001722</t>
  </si>
  <si>
    <t>_R001723</t>
  </si>
  <si>
    <t>_D001724</t>
  </si>
  <si>
    <t>Related Organization Costs included?</t>
  </si>
  <si>
    <t>_S001725</t>
  </si>
  <si>
    <t>F8B</t>
  </si>
  <si>
    <t>Form 8.1 Part 2</t>
  </si>
  <si>
    <t>_C001726</t>
  </si>
  <si>
    <t>_R001727</t>
  </si>
  <si>
    <t>_D001728</t>
  </si>
  <si>
    <t>_D001729</t>
  </si>
  <si>
    <t>_D001730</t>
  </si>
  <si>
    <t>_D001731</t>
  </si>
  <si>
    <t>_D001732</t>
  </si>
  <si>
    <t>_D001733</t>
  </si>
  <si>
    <t>_D001734</t>
  </si>
  <si>
    <t>_D001735</t>
  </si>
  <si>
    <t>_D001736</t>
  </si>
  <si>
    <t>_D001737</t>
  </si>
  <si>
    <t>_D001738</t>
  </si>
  <si>
    <t>_D001739</t>
  </si>
  <si>
    <t>_D001740</t>
  </si>
  <si>
    <t>_D001741</t>
  </si>
  <si>
    <t>_D001742</t>
  </si>
  <si>
    <t>_D001743</t>
  </si>
  <si>
    <t>_D001744</t>
  </si>
  <si>
    <t>_D001745</t>
  </si>
  <si>
    <t>_D001746</t>
  </si>
  <si>
    <t>_D001747</t>
  </si>
  <si>
    <t>_D001748</t>
  </si>
  <si>
    <t>_D001749</t>
  </si>
  <si>
    <t>_D001750</t>
  </si>
  <si>
    <t>_D001751</t>
  </si>
  <si>
    <t>_D001752</t>
  </si>
  <si>
    <t>_D001753</t>
  </si>
  <si>
    <t>_D001754</t>
  </si>
  <si>
    <t>_D001755</t>
  </si>
  <si>
    <t>_D001756</t>
  </si>
  <si>
    <t>_D001757</t>
  </si>
  <si>
    <t>_D001758</t>
  </si>
  <si>
    <t>_D001759</t>
  </si>
  <si>
    <t>_D001760</t>
  </si>
  <si>
    <t>_D001761</t>
  </si>
  <si>
    <t>_D001762</t>
  </si>
  <si>
    <t>_D001763</t>
  </si>
  <si>
    <t>_D001764</t>
  </si>
  <si>
    <t>_D001765</t>
  </si>
  <si>
    <t>_D001766</t>
  </si>
  <si>
    <t>_D001767</t>
  </si>
  <si>
    <t>_D001768</t>
  </si>
  <si>
    <t>_D001769</t>
  </si>
  <si>
    <t>_D001770</t>
  </si>
  <si>
    <t>_D001771</t>
  </si>
  <si>
    <t>_D001772</t>
  </si>
  <si>
    <t>_D001773</t>
  </si>
  <si>
    <t>_D001774</t>
  </si>
  <si>
    <t>_D001775</t>
  </si>
  <si>
    <t>_D001776</t>
  </si>
  <si>
    <t>_D001777</t>
  </si>
  <si>
    <t>_D001778</t>
  </si>
  <si>
    <t>_D001779</t>
  </si>
  <si>
    <t>_D001780</t>
  </si>
  <si>
    <t>_D001781</t>
  </si>
  <si>
    <t>_D001782</t>
  </si>
  <si>
    <t>_D001783</t>
  </si>
  <si>
    <t>_D001784</t>
  </si>
  <si>
    <t>_D001785</t>
  </si>
  <si>
    <t>_D001786</t>
  </si>
  <si>
    <t>_D001787</t>
  </si>
  <si>
    <t>_D001788</t>
  </si>
  <si>
    <t>_D001789</t>
  </si>
  <si>
    <t>_D001790</t>
  </si>
  <si>
    <t>_D001791</t>
  </si>
  <si>
    <t>_D001792</t>
  </si>
  <si>
    <t>_D001793</t>
  </si>
  <si>
    <t>_D001794</t>
  </si>
  <si>
    <t>_D001795</t>
  </si>
  <si>
    <t>_D001796</t>
  </si>
  <si>
    <t>_D001797</t>
  </si>
  <si>
    <t>_D001798</t>
  </si>
  <si>
    <t>_D001799</t>
  </si>
  <si>
    <t>_D001800</t>
  </si>
  <si>
    <t>_D001801</t>
  </si>
  <si>
    <t>_D001802</t>
  </si>
  <si>
    <t>_D001803</t>
  </si>
  <si>
    <t>_D001804</t>
  </si>
  <si>
    <t>_D001805</t>
  </si>
  <si>
    <t>_D001806</t>
  </si>
  <si>
    <t>_D001807</t>
  </si>
  <si>
    <t>_D001808</t>
  </si>
  <si>
    <t>_D001809</t>
  </si>
  <si>
    <t>_D001810</t>
  </si>
  <si>
    <t>_D001811</t>
  </si>
  <si>
    <t>_D001812</t>
  </si>
  <si>
    <t>_D001813</t>
  </si>
  <si>
    <t>_D001814</t>
  </si>
  <si>
    <t>_D001815</t>
  </si>
  <si>
    <t>_D001816</t>
  </si>
  <si>
    <t>_D001817</t>
  </si>
  <si>
    <t>_D001818</t>
  </si>
  <si>
    <t>_D001819</t>
  </si>
  <si>
    <t>_D001820</t>
  </si>
  <si>
    <t>_D001821</t>
  </si>
  <si>
    <t>_D001822</t>
  </si>
  <si>
    <t>_D001823</t>
  </si>
  <si>
    <t>_D001824</t>
  </si>
  <si>
    <t>_D001825</t>
  </si>
  <si>
    <t>_D001826</t>
  </si>
  <si>
    <t>_D001827</t>
  </si>
  <si>
    <t>_D001828</t>
  </si>
  <si>
    <t>_D001829</t>
  </si>
  <si>
    <t>_D001830</t>
  </si>
  <si>
    <t>_D001831</t>
  </si>
  <si>
    <t>_D001832</t>
  </si>
  <si>
    <t>_D001833</t>
  </si>
  <si>
    <t>_D001834</t>
  </si>
  <si>
    <t>_D001835</t>
  </si>
  <si>
    <t>_D001836</t>
  </si>
  <si>
    <t>_D001837</t>
  </si>
  <si>
    <t>_D001838</t>
  </si>
  <si>
    <t>_D001839</t>
  </si>
  <si>
    <t>_D001840</t>
  </si>
  <si>
    <t>_D001841</t>
  </si>
  <si>
    <t>_D001842</t>
  </si>
  <si>
    <t>_D001843</t>
  </si>
  <si>
    <t>_D001844</t>
  </si>
  <si>
    <t>_D001845</t>
  </si>
  <si>
    <t>_D001846</t>
  </si>
  <si>
    <t>_D001847</t>
  </si>
  <si>
    <t>_S001848</t>
  </si>
  <si>
    <t>F8C</t>
  </si>
  <si>
    <t>Form 8.1 Part 3</t>
  </si>
  <si>
    <t>_C001849</t>
  </si>
  <si>
    <t>_R001850</t>
  </si>
  <si>
    <t>_D001851</t>
  </si>
  <si>
    <t>_D001852</t>
  </si>
  <si>
    <t>_D001853</t>
  </si>
  <si>
    <t>_D001854</t>
  </si>
  <si>
    <t>_D001855</t>
  </si>
  <si>
    <t>_D001856</t>
  </si>
  <si>
    <t>_D001857</t>
  </si>
  <si>
    <t>_D001858</t>
  </si>
  <si>
    <t>_D001859</t>
  </si>
  <si>
    <t>_D001860</t>
  </si>
  <si>
    <t>_D001861</t>
  </si>
  <si>
    <t>_D001862</t>
  </si>
  <si>
    <t>_D001863</t>
  </si>
  <si>
    <t>_D001864</t>
  </si>
  <si>
    <t>_D001865</t>
  </si>
  <si>
    <t>_D001866</t>
  </si>
  <si>
    <t>_D001867</t>
  </si>
  <si>
    <t>_D001868</t>
  </si>
  <si>
    <t>_D001869</t>
  </si>
  <si>
    <t>_D001870</t>
  </si>
  <si>
    <t>_D001871</t>
  </si>
  <si>
    <t>_D001872</t>
  </si>
  <si>
    <t>_D001873</t>
  </si>
  <si>
    <t>_D001874</t>
  </si>
  <si>
    <t>_S001875</t>
  </si>
  <si>
    <t>F8D</t>
  </si>
  <si>
    <t>Form 8.2 Part 1</t>
  </si>
  <si>
    <t>Form 8-2</t>
  </si>
  <si>
    <t>Sheet22</t>
  </si>
  <si>
    <t>_C001876</t>
  </si>
  <si>
    <t>_R001877</t>
  </si>
  <si>
    <t>_D001878</t>
  </si>
  <si>
    <t>Related Party Allowable Costs on Form 6?</t>
  </si>
  <si>
    <t>_S001879</t>
  </si>
  <si>
    <t>F8E</t>
  </si>
  <si>
    <t>Form 8.2 Part 2</t>
  </si>
  <si>
    <t>_C001880</t>
  </si>
  <si>
    <t>_R001881</t>
  </si>
  <si>
    <t>_D001882</t>
  </si>
  <si>
    <t>_D001883</t>
  </si>
  <si>
    <t>_D001884</t>
  </si>
  <si>
    <t>_D001885</t>
  </si>
  <si>
    <t>_D001886</t>
  </si>
  <si>
    <t>_D001887</t>
  </si>
  <si>
    <t>_D001888</t>
  </si>
  <si>
    <t>_D001889</t>
  </si>
  <si>
    <t>_D001890</t>
  </si>
  <si>
    <t>_D001891</t>
  </si>
  <si>
    <t>_D001892</t>
  </si>
  <si>
    <t>_D001893</t>
  </si>
  <si>
    <t>_D001894</t>
  </si>
  <si>
    <t>_D001895</t>
  </si>
  <si>
    <t>_D001896</t>
  </si>
  <si>
    <t>_D001897</t>
  </si>
  <si>
    <t>_D001898</t>
  </si>
  <si>
    <t>_D001899</t>
  </si>
  <si>
    <t>_D001900</t>
  </si>
  <si>
    <t>_D001901</t>
  </si>
  <si>
    <t>_D001902</t>
  </si>
  <si>
    <t>_D001903</t>
  </si>
  <si>
    <t>_D001904</t>
  </si>
  <si>
    <t>_D001905</t>
  </si>
  <si>
    <t>_D001906</t>
  </si>
  <si>
    <t>_D001907</t>
  </si>
  <si>
    <t>_D001908</t>
  </si>
  <si>
    <t>_D001909</t>
  </si>
  <si>
    <t>_D001910</t>
  </si>
  <si>
    <t>_D001911</t>
  </si>
  <si>
    <t>_D001912</t>
  </si>
  <si>
    <t>_D001913</t>
  </si>
  <si>
    <t>_D001914</t>
  </si>
  <si>
    <t>_D001915</t>
  </si>
  <si>
    <t>_D001916</t>
  </si>
  <si>
    <t>_D001917</t>
  </si>
  <si>
    <t>_D001918</t>
  </si>
  <si>
    <t>_D001919</t>
  </si>
  <si>
    <t>_D001920</t>
  </si>
  <si>
    <t>_D001921</t>
  </si>
  <si>
    <t>_D001922</t>
  </si>
  <si>
    <t>_D001923</t>
  </si>
  <si>
    <t>_D001924</t>
  </si>
  <si>
    <t>_D001925</t>
  </si>
  <si>
    <t>_D001926</t>
  </si>
  <si>
    <t>_D001927</t>
  </si>
  <si>
    <t>_D001928</t>
  </si>
  <si>
    <t>_D001929</t>
  </si>
  <si>
    <t>_D001930</t>
  </si>
  <si>
    <t>_D001931</t>
  </si>
  <si>
    <t>_D001932</t>
  </si>
  <si>
    <t>_D001933</t>
  </si>
  <si>
    <t>_D001934</t>
  </si>
  <si>
    <t>_D001935</t>
  </si>
  <si>
    <t>_D001936</t>
  </si>
  <si>
    <t>_D001937</t>
  </si>
  <si>
    <t>_D001938</t>
  </si>
  <si>
    <t>_D001939</t>
  </si>
  <si>
    <t>_D001940</t>
  </si>
  <si>
    <t>_D001941</t>
  </si>
  <si>
    <t>_D001942</t>
  </si>
  <si>
    <t>_D001943</t>
  </si>
  <si>
    <t>_D001944</t>
  </si>
  <si>
    <t>_D001945</t>
  </si>
  <si>
    <t>_D001946</t>
  </si>
  <si>
    <t>_D001947</t>
  </si>
  <si>
    <t>_D001948</t>
  </si>
  <si>
    <t>_D001949</t>
  </si>
  <si>
    <t>_D001950</t>
  </si>
  <si>
    <t>_D001951</t>
  </si>
  <si>
    <t>_D001952</t>
  </si>
  <si>
    <t>_D001953</t>
  </si>
  <si>
    <t>_D001954</t>
  </si>
  <si>
    <t>_D001955</t>
  </si>
  <si>
    <t>_D001956</t>
  </si>
  <si>
    <t>_D001957</t>
  </si>
  <si>
    <t>_D001958</t>
  </si>
  <si>
    <t>_D001959</t>
  </si>
  <si>
    <t>_D001960</t>
  </si>
  <si>
    <t>_D001961</t>
  </si>
  <si>
    <t>_D001962</t>
  </si>
  <si>
    <t>_D001963</t>
  </si>
  <si>
    <t>_D001964</t>
  </si>
  <si>
    <t>_D001965</t>
  </si>
  <si>
    <t>_D001966</t>
  </si>
  <si>
    <t>_D001967</t>
  </si>
  <si>
    <t>_D001968</t>
  </si>
  <si>
    <t>_D001969</t>
  </si>
  <si>
    <t>_D001970</t>
  </si>
  <si>
    <t>_D001971</t>
  </si>
  <si>
    <t>_D001972</t>
  </si>
  <si>
    <t>_D001973</t>
  </si>
  <si>
    <t>_D001974</t>
  </si>
  <si>
    <t>_D001975</t>
  </si>
  <si>
    <t>_D001976</t>
  </si>
  <si>
    <t>_D001977</t>
  </si>
  <si>
    <t>_D001978</t>
  </si>
  <si>
    <t>_D001979</t>
  </si>
  <si>
    <t>_D001980</t>
  </si>
  <si>
    <t>_D001981</t>
  </si>
  <si>
    <t>_D001982</t>
  </si>
  <si>
    <t>_D001983</t>
  </si>
  <si>
    <t>_D001984</t>
  </si>
  <si>
    <t>_D001985</t>
  </si>
  <si>
    <t>_D001986</t>
  </si>
  <si>
    <t>_D001987</t>
  </si>
  <si>
    <t>_D001988</t>
  </si>
  <si>
    <t>_D001989</t>
  </si>
  <si>
    <t>_D001990</t>
  </si>
  <si>
    <t>_D001991</t>
  </si>
  <si>
    <t>_D001992</t>
  </si>
  <si>
    <t>_D001993</t>
  </si>
  <si>
    <t>_D001994</t>
  </si>
  <si>
    <t>_D001995</t>
  </si>
  <si>
    <t>_D001996</t>
  </si>
  <si>
    <t>_D001997</t>
  </si>
  <si>
    <t>_D001998</t>
  </si>
  <si>
    <t>_D001999</t>
  </si>
  <si>
    <t>_D002000</t>
  </si>
  <si>
    <t>_D002001</t>
  </si>
  <si>
    <t>_S002002</t>
  </si>
  <si>
    <t>F8F</t>
  </si>
  <si>
    <t>Form 8.2 Part 3</t>
  </si>
  <si>
    <t>_C002003</t>
  </si>
  <si>
    <t>_R002004</t>
  </si>
  <si>
    <t>_D002005</t>
  </si>
  <si>
    <t>_D002006</t>
  </si>
  <si>
    <t>_D002007</t>
  </si>
  <si>
    <t>_D002008</t>
  </si>
  <si>
    <t>_D002009</t>
  </si>
  <si>
    <t>_D002010</t>
  </si>
  <si>
    <t>_D002011</t>
  </si>
  <si>
    <t>_D002012</t>
  </si>
  <si>
    <t>_D002013</t>
  </si>
  <si>
    <t>_D002014</t>
  </si>
  <si>
    <t>_D002015</t>
  </si>
  <si>
    <t>_D002016</t>
  </si>
  <si>
    <t>_D002017</t>
  </si>
  <si>
    <t>_D002018</t>
  </si>
  <si>
    <t>_D002019</t>
  </si>
  <si>
    <t>_D002020</t>
  </si>
  <si>
    <t>_D002021</t>
  </si>
  <si>
    <t>_D002022</t>
  </si>
  <si>
    <t>_D002023</t>
  </si>
  <si>
    <t>_D002024</t>
  </si>
  <si>
    <t>_D002025</t>
  </si>
  <si>
    <t>_D002026</t>
  </si>
  <si>
    <t>_D002027</t>
  </si>
  <si>
    <t>_D002028</t>
  </si>
  <si>
    <t>_S002029</t>
  </si>
  <si>
    <t>F9A</t>
  </si>
  <si>
    <t>Sheet13</t>
  </si>
  <si>
    <t>_C002030</t>
  </si>
  <si>
    <t>_R002031</t>
  </si>
  <si>
    <t>_D002032</t>
  </si>
  <si>
    <t>_D002033</t>
  </si>
  <si>
    <t>_D002034</t>
  </si>
  <si>
    <t>_D002035</t>
  </si>
  <si>
    <t>_D002036</t>
  </si>
  <si>
    <t>_D002037</t>
  </si>
  <si>
    <t>_D002038</t>
  </si>
  <si>
    <t>_D002039</t>
  </si>
  <si>
    <t>_D002040</t>
  </si>
  <si>
    <t>_D002041</t>
  </si>
  <si>
    <t>_D002042</t>
  </si>
  <si>
    <t>_D002043</t>
  </si>
  <si>
    <t>_D002044</t>
  </si>
  <si>
    <t>_D002045</t>
  </si>
  <si>
    <t>_D002046</t>
  </si>
  <si>
    <t>_D002047</t>
  </si>
  <si>
    <t>_D002048</t>
  </si>
  <si>
    <t>_D002049</t>
  </si>
  <si>
    <t>_D002050</t>
  </si>
  <si>
    <t>_D002051</t>
  </si>
  <si>
    <t>_D002052</t>
  </si>
  <si>
    <t>_D002053</t>
  </si>
  <si>
    <t>_D002054</t>
  </si>
  <si>
    <t>_D002055</t>
  </si>
  <si>
    <t>_D002056</t>
  </si>
  <si>
    <t>_D002057</t>
  </si>
  <si>
    <t>_D002058</t>
  </si>
  <si>
    <t>_D002059</t>
  </si>
  <si>
    <t>_D002060</t>
  </si>
  <si>
    <t>_D002061</t>
  </si>
  <si>
    <t>_D002062</t>
  </si>
  <si>
    <t>_D002063</t>
  </si>
  <si>
    <t>_D002064</t>
  </si>
  <si>
    <t>_D002065</t>
  </si>
  <si>
    <t>_D002066</t>
  </si>
  <si>
    <t>_D002067</t>
  </si>
  <si>
    <t>_D002068</t>
  </si>
  <si>
    <t>_D002069</t>
  </si>
  <si>
    <t>_D002070</t>
  </si>
  <si>
    <t>_D002071</t>
  </si>
  <si>
    <t>_D002072</t>
  </si>
  <si>
    <t>_D002073</t>
  </si>
  <si>
    <t>_D002074</t>
  </si>
  <si>
    <t>_D002075</t>
  </si>
  <si>
    <t>_D002076</t>
  </si>
  <si>
    <t>_D002077</t>
  </si>
  <si>
    <t>_D002078</t>
  </si>
  <si>
    <t>_D002079</t>
  </si>
  <si>
    <t>_D002080</t>
  </si>
  <si>
    <t>_D002081</t>
  </si>
  <si>
    <t>_D002082</t>
  </si>
  <si>
    <t>_D002083</t>
  </si>
  <si>
    <t>_D002084</t>
  </si>
  <si>
    <t>_D002085</t>
  </si>
  <si>
    <t>_D002086</t>
  </si>
  <si>
    <t>_D002087</t>
  </si>
  <si>
    <t>_D002088</t>
  </si>
  <si>
    <t>_D002089</t>
  </si>
  <si>
    <t>_D002090</t>
  </si>
  <si>
    <t>_D002091</t>
  </si>
  <si>
    <t>_D002092</t>
  </si>
  <si>
    <t>_D002093</t>
  </si>
  <si>
    <t>_D002094</t>
  </si>
  <si>
    <t>_D002095</t>
  </si>
  <si>
    <t>_D002096</t>
  </si>
  <si>
    <t>_D002097</t>
  </si>
  <si>
    <t>_D002098</t>
  </si>
  <si>
    <t>_D002099</t>
  </si>
  <si>
    <t>_D002100</t>
  </si>
  <si>
    <t>_D002101</t>
  </si>
  <si>
    <t>_D002102</t>
  </si>
  <si>
    <t>_D002103</t>
  </si>
  <si>
    <t>_D002104</t>
  </si>
  <si>
    <t>_D002105</t>
  </si>
  <si>
    <t>_D002106</t>
  </si>
  <si>
    <t>_D002107</t>
  </si>
  <si>
    <t>_D002108</t>
  </si>
  <si>
    <t>_D002109</t>
  </si>
  <si>
    <t>_D002110</t>
  </si>
  <si>
    <t>_D002111</t>
  </si>
  <si>
    <t>_D002112</t>
  </si>
  <si>
    <t>_D002113</t>
  </si>
  <si>
    <t>_D002114</t>
  </si>
  <si>
    <t>_D002115</t>
  </si>
  <si>
    <t>_D002116</t>
  </si>
  <si>
    <t>_D002117</t>
  </si>
  <si>
    <t>_D002118</t>
  </si>
  <si>
    <t>_D002119</t>
  </si>
  <si>
    <t>_D002120</t>
  </si>
  <si>
    <t>_D002121</t>
  </si>
  <si>
    <t>_D002122</t>
  </si>
  <si>
    <t>_D002123</t>
  </si>
  <si>
    <t>_D002124</t>
  </si>
  <si>
    <t>_D002125</t>
  </si>
  <si>
    <t>_D002126</t>
  </si>
  <si>
    <t>_D002127</t>
  </si>
  <si>
    <t>_D002128</t>
  </si>
  <si>
    <t>_D002129</t>
  </si>
  <si>
    <t>_D002130</t>
  </si>
  <si>
    <t>_D002131</t>
  </si>
  <si>
    <t>_D002132</t>
  </si>
  <si>
    <t>_D002133</t>
  </si>
  <si>
    <t>_D002134</t>
  </si>
  <si>
    <t>_D002135</t>
  </si>
  <si>
    <t>_D002136</t>
  </si>
  <si>
    <t>_D002137</t>
  </si>
  <si>
    <t>_D002138</t>
  </si>
  <si>
    <t>_D002139</t>
  </si>
  <si>
    <t>_D002140</t>
  </si>
  <si>
    <t>_D002141</t>
  </si>
  <si>
    <t>_D002142</t>
  </si>
  <si>
    <t>_D002143</t>
  </si>
  <si>
    <t>_D002144</t>
  </si>
  <si>
    <t>_D002145</t>
  </si>
  <si>
    <t>_D002146</t>
  </si>
  <si>
    <t>_D002147</t>
  </si>
  <si>
    <t>_D002148</t>
  </si>
  <si>
    <t>_D002149</t>
  </si>
  <si>
    <t>_D002150</t>
  </si>
  <si>
    <t>_D002151</t>
  </si>
  <si>
    <t>_D002152</t>
  </si>
  <si>
    <t>_D002153</t>
  </si>
  <si>
    <t>_D002154</t>
  </si>
  <si>
    <t>_D002155</t>
  </si>
  <si>
    <t>_D002156</t>
  </si>
  <si>
    <t>_D002157</t>
  </si>
  <si>
    <t>_D002158</t>
  </si>
  <si>
    <t>_D002159</t>
  </si>
  <si>
    <t>_D002160</t>
  </si>
  <si>
    <t>F10</t>
  </si>
  <si>
    <t>Sheet14</t>
  </si>
  <si>
    <t>_S002162</t>
  </si>
  <si>
    <t>_C002163</t>
  </si>
  <si>
    <t>_R002164</t>
  </si>
  <si>
    <t>_D002165</t>
  </si>
  <si>
    <t>_D002166</t>
  </si>
  <si>
    <t>_D002167</t>
  </si>
  <si>
    <t>_D002168</t>
  </si>
  <si>
    <t>_D002169</t>
  </si>
  <si>
    <t>_D002170</t>
  </si>
  <si>
    <t>_D002171</t>
  </si>
  <si>
    <t>_D002172</t>
  </si>
  <si>
    <t>_D002173</t>
  </si>
  <si>
    <t>_D002174</t>
  </si>
  <si>
    <t>_D002175</t>
  </si>
  <si>
    <t>_D002176</t>
  </si>
  <si>
    <t>_D002177</t>
  </si>
  <si>
    <t>_D002178</t>
  </si>
  <si>
    <t>_D002179</t>
  </si>
  <si>
    <t>_D002180</t>
  </si>
  <si>
    <t>_D002181</t>
  </si>
  <si>
    <t>_D002182</t>
  </si>
  <si>
    <t>_D002183</t>
  </si>
  <si>
    <t>_D002184</t>
  </si>
  <si>
    <t>_D002185</t>
  </si>
  <si>
    <t>_D002186</t>
  </si>
  <si>
    <t>_D002187</t>
  </si>
  <si>
    <t>_D002188</t>
  </si>
  <si>
    <t>_D002189</t>
  </si>
  <si>
    <t>_D002190</t>
  </si>
  <si>
    <t>_D002191</t>
  </si>
  <si>
    <t>_D002192</t>
  </si>
  <si>
    <t>_D002193</t>
  </si>
  <si>
    <t>_D002194</t>
  </si>
  <si>
    <t>_D002195</t>
  </si>
  <si>
    <t>_D002196</t>
  </si>
  <si>
    <t>_D002197</t>
  </si>
  <si>
    <t>_D002198</t>
  </si>
  <si>
    <t>_D002199</t>
  </si>
  <si>
    <t>_D002200</t>
  </si>
  <si>
    <t>_D002201</t>
  </si>
  <si>
    <t>_D002202</t>
  </si>
  <si>
    <t>_D002203</t>
  </si>
  <si>
    <t>_D002204</t>
  </si>
  <si>
    <t>_D002205</t>
  </si>
  <si>
    <t>_D002206</t>
  </si>
  <si>
    <t>_D002207</t>
  </si>
  <si>
    <t>_D002208</t>
  </si>
  <si>
    <t>_D002209</t>
  </si>
  <si>
    <t>_D002210</t>
  </si>
  <si>
    <t>_D002211</t>
  </si>
  <si>
    <t>_D002212</t>
  </si>
  <si>
    <t>_D002213</t>
  </si>
  <si>
    <t>_D002214</t>
  </si>
  <si>
    <t>_D002215</t>
  </si>
  <si>
    <t>_D002216</t>
  </si>
  <si>
    <t>_D002217</t>
  </si>
  <si>
    <t>_D002218</t>
  </si>
  <si>
    <t>_D002219</t>
  </si>
  <si>
    <t>_D002220</t>
  </si>
  <si>
    <t>_D002221</t>
  </si>
  <si>
    <t>_D002222</t>
  </si>
  <si>
    <t>_D002223</t>
  </si>
  <si>
    <t>_D002224</t>
  </si>
  <si>
    <t>_D002225</t>
  </si>
  <si>
    <t>_D002226</t>
  </si>
  <si>
    <t>_D002227</t>
  </si>
  <si>
    <t>_D002228</t>
  </si>
  <si>
    <t>_D002229</t>
  </si>
  <si>
    <t>_D002230</t>
  </si>
  <si>
    <t>_D002231</t>
  </si>
  <si>
    <t>_D002232</t>
  </si>
  <si>
    <t>_D002233</t>
  </si>
  <si>
    <t>_D002234</t>
  </si>
  <si>
    <t>_D002235</t>
  </si>
  <si>
    <t>_D002236</t>
  </si>
  <si>
    <t>_D002237</t>
  </si>
  <si>
    <t>_D002238</t>
  </si>
  <si>
    <t>_D002239</t>
  </si>
  <si>
    <t>_D002240</t>
  </si>
  <si>
    <t>_D002241</t>
  </si>
  <si>
    <t>_D002242</t>
  </si>
  <si>
    <t>_D002243</t>
  </si>
  <si>
    <t>_D002244</t>
  </si>
  <si>
    <t>_D002245</t>
  </si>
  <si>
    <t>_D002246</t>
  </si>
  <si>
    <t>_D002247</t>
  </si>
  <si>
    <t>_D002248</t>
  </si>
  <si>
    <t>_D002249</t>
  </si>
  <si>
    <t>_D002250</t>
  </si>
  <si>
    <t>_D002251</t>
  </si>
  <si>
    <t>_D002252</t>
  </si>
  <si>
    <t>_D002253</t>
  </si>
  <si>
    <t>_D002254</t>
  </si>
  <si>
    <t>_D002255</t>
  </si>
  <si>
    <t>_D002256</t>
  </si>
  <si>
    <t>_D002257</t>
  </si>
  <si>
    <t>_D002258</t>
  </si>
  <si>
    <t>_D002259</t>
  </si>
  <si>
    <t>_D002260</t>
  </si>
  <si>
    <t>_D002261</t>
  </si>
  <si>
    <t>_D002262</t>
  </si>
  <si>
    <t>_D002263</t>
  </si>
  <si>
    <t>_D002264</t>
  </si>
  <si>
    <t>_D002265</t>
  </si>
  <si>
    <t>_D002266</t>
  </si>
  <si>
    <t>_D002267</t>
  </si>
  <si>
    <t>_D002268</t>
  </si>
  <si>
    <t>_D002269</t>
  </si>
  <si>
    <t>_D002270</t>
  </si>
  <si>
    <t>_D002271</t>
  </si>
  <si>
    <t>_D002272</t>
  </si>
  <si>
    <t>_D002273</t>
  </si>
  <si>
    <t>_D002274</t>
  </si>
  <si>
    <t>_D002275</t>
  </si>
  <si>
    <t>_D002276</t>
  </si>
  <si>
    <t>_D002277</t>
  </si>
  <si>
    <t>_D002278</t>
  </si>
  <si>
    <t>_D002279</t>
  </si>
  <si>
    <t>_D002280</t>
  </si>
  <si>
    <t>_D002281</t>
  </si>
  <si>
    <t>_D002282</t>
  </si>
  <si>
    <t>_D002283</t>
  </si>
  <si>
    <t>_D002284</t>
  </si>
  <si>
    <t>_D002285</t>
  </si>
  <si>
    <t>_D002286</t>
  </si>
  <si>
    <t>_D002287</t>
  </si>
  <si>
    <t>_D002288</t>
  </si>
  <si>
    <t>_D002289</t>
  </si>
  <si>
    <t>_D002290</t>
  </si>
  <si>
    <t>_D002291</t>
  </si>
  <si>
    <t>_D002292</t>
  </si>
  <si>
    <t>_S002293</t>
  </si>
  <si>
    <t>F11</t>
  </si>
  <si>
    <t>Sheet15</t>
  </si>
  <si>
    <t>_C002294</t>
  </si>
  <si>
    <t>_R002295</t>
  </si>
  <si>
    <t>_D002296</t>
  </si>
  <si>
    <t>_D002297</t>
  </si>
  <si>
    <t>_D002298</t>
  </si>
  <si>
    <t>_D002299</t>
  </si>
  <si>
    <t>_D002300</t>
  </si>
  <si>
    <t>_D002301</t>
  </si>
  <si>
    <t>_D002302</t>
  </si>
  <si>
    <t>_D002303</t>
  </si>
  <si>
    <t>_D002304</t>
  </si>
  <si>
    <t>_D002305</t>
  </si>
  <si>
    <t>_D002306</t>
  </si>
  <si>
    <t>_D002307</t>
  </si>
  <si>
    <t>_D002308</t>
  </si>
  <si>
    <t>_D002309</t>
  </si>
  <si>
    <t>_D002310</t>
  </si>
  <si>
    <t>_D002311</t>
  </si>
  <si>
    <t>_D002312</t>
  </si>
  <si>
    <t>_D002313</t>
  </si>
  <si>
    <t>_D002314</t>
  </si>
  <si>
    <t>_D002315</t>
  </si>
  <si>
    <t>_D002316</t>
  </si>
  <si>
    <t>_D002317</t>
  </si>
  <si>
    <t>_D002318</t>
  </si>
  <si>
    <t>_D002319</t>
  </si>
  <si>
    <t>_D002320</t>
  </si>
  <si>
    <t>_D002321</t>
  </si>
  <si>
    <t>_D002322</t>
  </si>
  <si>
    <t>_D002323</t>
  </si>
  <si>
    <t>_D002324</t>
  </si>
  <si>
    <t>_D002325</t>
  </si>
  <si>
    <t>_D002326</t>
  </si>
  <si>
    <t>_D002327</t>
  </si>
  <si>
    <t>_D002328</t>
  </si>
  <si>
    <t>_D002329</t>
  </si>
  <si>
    <t>_D002330</t>
  </si>
  <si>
    <t>_D002331</t>
  </si>
  <si>
    <t>_D002332</t>
  </si>
  <si>
    <t>_D002333</t>
  </si>
  <si>
    <t>_D002334</t>
  </si>
  <si>
    <t>_D002335</t>
  </si>
  <si>
    <t>_D002336</t>
  </si>
  <si>
    <t>_D002337</t>
  </si>
  <si>
    <t>_D002338</t>
  </si>
  <si>
    <t>_D002339</t>
  </si>
  <si>
    <t>_D002340</t>
  </si>
  <si>
    <t>_D002341</t>
  </si>
  <si>
    <t>_D002342</t>
  </si>
  <si>
    <t>_D002343</t>
  </si>
  <si>
    <t>_D002346</t>
  </si>
  <si>
    <t>_D002347</t>
  </si>
  <si>
    <t>_D002348</t>
  </si>
  <si>
    <t>_D002349</t>
  </si>
  <si>
    <t>_D002350</t>
  </si>
  <si>
    <t>_D002351</t>
  </si>
  <si>
    <t>_D002352</t>
  </si>
  <si>
    <t>_D002353</t>
  </si>
  <si>
    <t>_D002354</t>
  </si>
  <si>
    <t>_D002355</t>
  </si>
  <si>
    <t>_D002356</t>
  </si>
  <si>
    <t>_D002357</t>
  </si>
  <si>
    <t>_D002358</t>
  </si>
  <si>
    <t>_D002359</t>
  </si>
  <si>
    <t>_D002360</t>
  </si>
  <si>
    <t>_D002361</t>
  </si>
  <si>
    <t>_D002362</t>
  </si>
  <si>
    <t>_D002363</t>
  </si>
  <si>
    <t>_D002364</t>
  </si>
  <si>
    <t>_D002365</t>
  </si>
  <si>
    <t>_D002366</t>
  </si>
  <si>
    <t>_D002367</t>
  </si>
  <si>
    <t>_D002368</t>
  </si>
  <si>
    <t>_D002369</t>
  </si>
  <si>
    <t>_D002370</t>
  </si>
  <si>
    <t>_D002371</t>
  </si>
  <si>
    <t>_D002372</t>
  </si>
  <si>
    <t>_D002373</t>
  </si>
  <si>
    <t>_D002374</t>
  </si>
  <si>
    <t>_D002375</t>
  </si>
  <si>
    <t>_D002376</t>
  </si>
  <si>
    <t>_D002377</t>
  </si>
  <si>
    <t>_D002378</t>
  </si>
  <si>
    <t>_D002379</t>
  </si>
  <si>
    <t>_D002380</t>
  </si>
  <si>
    <t>_D002381</t>
  </si>
  <si>
    <t>_D002382</t>
  </si>
  <si>
    <t>_D002383</t>
  </si>
  <si>
    <t>_D002384</t>
  </si>
  <si>
    <t>_D002385</t>
  </si>
  <si>
    <t>_D002386</t>
  </si>
  <si>
    <t>_D002387</t>
  </si>
  <si>
    <t>_D002388</t>
  </si>
  <si>
    <t>_D002389</t>
  </si>
  <si>
    <t>_D002390</t>
  </si>
  <si>
    <t>_D002391</t>
  </si>
  <si>
    <t>_D002392</t>
  </si>
  <si>
    <t>_D002393</t>
  </si>
  <si>
    <t>_D002394</t>
  </si>
  <si>
    <t>_D002395</t>
  </si>
  <si>
    <t>_D002396</t>
  </si>
  <si>
    <t>_D002397</t>
  </si>
  <si>
    <t>_D002398</t>
  </si>
  <si>
    <t>_D002399</t>
  </si>
  <si>
    <t>_D002400</t>
  </si>
  <si>
    <t>_D002401</t>
  </si>
  <si>
    <t>_D002402</t>
  </si>
  <si>
    <t>_D002403</t>
  </si>
  <si>
    <t>_D002404</t>
  </si>
  <si>
    <t>_D002405</t>
  </si>
  <si>
    <t>_D002406</t>
  </si>
  <si>
    <t>_D002407</t>
  </si>
  <si>
    <t>_D002408</t>
  </si>
  <si>
    <t>_D002409</t>
  </si>
  <si>
    <t>_D002410</t>
  </si>
  <si>
    <t>_D002411</t>
  </si>
  <si>
    <t>_D002412</t>
  </si>
  <si>
    <t>_D002413</t>
  </si>
  <si>
    <t>_D002414</t>
  </si>
  <si>
    <t>_D002415</t>
  </si>
  <si>
    <t>_D002416</t>
  </si>
  <si>
    <t>_D002417</t>
  </si>
  <si>
    <t>_D002418</t>
  </si>
  <si>
    <t>_D002419</t>
  </si>
  <si>
    <t>_D002420</t>
  </si>
  <si>
    <t>_D002421</t>
  </si>
  <si>
    <t>_D002422</t>
  </si>
  <si>
    <t>_D002423</t>
  </si>
  <si>
    <t>_D002424</t>
  </si>
  <si>
    <t>_D002425</t>
  </si>
  <si>
    <t>_D002426</t>
  </si>
  <si>
    <t>_D002427</t>
  </si>
  <si>
    <t>_D002428</t>
  </si>
  <si>
    <t>_D002429</t>
  </si>
  <si>
    <t>_D002430</t>
  </si>
  <si>
    <t>_D002431</t>
  </si>
  <si>
    <t>_D002432</t>
  </si>
  <si>
    <t>_D002433</t>
  </si>
  <si>
    <t>_D002434</t>
  </si>
  <si>
    <t>_D002435</t>
  </si>
  <si>
    <t>_D002436</t>
  </si>
  <si>
    <t>_D002437</t>
  </si>
  <si>
    <t>_D002438</t>
  </si>
  <si>
    <t>_D002439</t>
  </si>
  <si>
    <t>_D002440</t>
  </si>
  <si>
    <t>_D002441</t>
  </si>
  <si>
    <t>_D002442</t>
  </si>
  <si>
    <t>_D002443</t>
  </si>
  <si>
    <t>_S002444</t>
  </si>
  <si>
    <t>F12</t>
  </si>
  <si>
    <t>Sheet16</t>
  </si>
  <si>
    <t>_C002445</t>
  </si>
  <si>
    <t>_R002446</t>
  </si>
  <si>
    <t>_D002447</t>
  </si>
  <si>
    <t>Total Capital at Beginning of Period</t>
  </si>
  <si>
    <t>_D002448</t>
  </si>
  <si>
    <t>Net Income for Period (Form 5, Line 26)</t>
  </si>
  <si>
    <t>_D002495</t>
  </si>
  <si>
    <t>_D002496</t>
  </si>
  <si>
    <t>Additions to Capital, Line 4</t>
  </si>
  <si>
    <t>_D002497</t>
  </si>
  <si>
    <t>_D002498</t>
  </si>
  <si>
    <t>Prior Period + Additions</t>
  </si>
  <si>
    <t>_D002499</t>
  </si>
  <si>
    <t>_D002520</t>
  </si>
  <si>
    <t>_D002521</t>
  </si>
  <si>
    <t>_D002522</t>
  </si>
  <si>
    <t>_D002523</t>
  </si>
  <si>
    <t>_D002524</t>
  </si>
  <si>
    <t>_D002525</t>
  </si>
  <si>
    <t>_D002526</t>
  </si>
  <si>
    <t>_D002527</t>
  </si>
  <si>
    <t>_D002528</t>
  </si>
  <si>
    <t>_D002529</t>
  </si>
  <si>
    <t>_D002530</t>
  </si>
  <si>
    <t>_D002531</t>
  </si>
  <si>
    <t>_D002532</t>
  </si>
  <si>
    <t>_D002533</t>
  </si>
  <si>
    <t>_D002534</t>
  </si>
  <si>
    <t>_D002535</t>
  </si>
  <si>
    <t>_D002536</t>
  </si>
  <si>
    <t>_D002537</t>
  </si>
  <si>
    <t>_D002538</t>
  </si>
  <si>
    <t>_D002539</t>
  </si>
  <si>
    <t>_D002540</t>
  </si>
  <si>
    <t>_D002541</t>
  </si>
  <si>
    <t>_D002542</t>
  </si>
  <si>
    <t>_D002543</t>
  </si>
  <si>
    <t>_D002544</t>
  </si>
  <si>
    <t>_D002545</t>
  </si>
  <si>
    <t>_D002546</t>
  </si>
  <si>
    <t>_D002547</t>
  </si>
  <si>
    <t>_D002548</t>
  </si>
  <si>
    <t>_D002549</t>
  </si>
  <si>
    <t>_D002550</t>
  </si>
  <si>
    <t>_D002551</t>
  </si>
  <si>
    <t>_D002552</t>
  </si>
  <si>
    <t>_D002553</t>
  </si>
  <si>
    <t>_D002554</t>
  </si>
  <si>
    <t>_D002555</t>
  </si>
  <si>
    <t>_D002556</t>
  </si>
  <si>
    <t>_D002557</t>
  </si>
  <si>
    <t>_D002558</t>
  </si>
  <si>
    <t>_D002559</t>
  </si>
  <si>
    <t>Owners' Withdrawals</t>
  </si>
  <si>
    <t>Contributions to Capital</t>
  </si>
  <si>
    <t>_D002560</t>
  </si>
  <si>
    <t>_D002561</t>
  </si>
  <si>
    <t>_D002562</t>
  </si>
  <si>
    <t>_D002563</t>
  </si>
  <si>
    <t>_D002564</t>
  </si>
  <si>
    <t>_D002565</t>
  </si>
  <si>
    <t>_D002566</t>
  </si>
  <si>
    <t>_D002567</t>
  </si>
  <si>
    <t>_D002568</t>
  </si>
  <si>
    <t>_D002569</t>
  </si>
  <si>
    <t>_D002570</t>
  </si>
  <si>
    <t>_D002571</t>
  </si>
  <si>
    <t>_D002572</t>
  </si>
  <si>
    <t>_D002573</t>
  </si>
  <si>
    <t>_D002574</t>
  </si>
  <si>
    <t>_D002575</t>
  </si>
  <si>
    <t>_D002576</t>
  </si>
  <si>
    <t>_D002580</t>
  </si>
  <si>
    <t>_D002581</t>
  </si>
  <si>
    <t>_D002582</t>
  </si>
  <si>
    <t>_D002583</t>
  </si>
  <si>
    <t>_D002584</t>
  </si>
  <si>
    <t>_D002585</t>
  </si>
  <si>
    <t>_D002586</t>
  </si>
  <si>
    <t>_D002587</t>
  </si>
  <si>
    <t>_D002588</t>
  </si>
  <si>
    <t>_D002589</t>
  </si>
  <si>
    <t>_D002590</t>
  </si>
  <si>
    <t>_D002591</t>
  </si>
  <si>
    <t>_D002592</t>
  </si>
  <si>
    <t>_D002593</t>
  </si>
  <si>
    <t>_D002594</t>
  </si>
  <si>
    <t>_D002595</t>
  </si>
  <si>
    <t>_D002596</t>
  </si>
  <si>
    <t>_D002597</t>
  </si>
  <si>
    <t>_D002598</t>
  </si>
  <si>
    <t>_D002599</t>
  </si>
  <si>
    <t>_D002603</t>
  </si>
  <si>
    <t>_D002604</t>
  </si>
  <si>
    <t>_D002605</t>
  </si>
  <si>
    <t>_D002606</t>
  </si>
  <si>
    <t>Total Owner Withdrawals, Line 2</t>
  </si>
  <si>
    <t>_D002607</t>
  </si>
  <si>
    <t>Reductions to Capital, Line 3</t>
  </si>
  <si>
    <t>_D002608</t>
  </si>
  <si>
    <t>Reductions to Capital, Line 4</t>
  </si>
  <si>
    <t>_D002609</t>
  </si>
  <si>
    <t>_D002610</t>
  </si>
  <si>
    <t>Total Capital at End of Reporting Period</t>
  </si>
  <si>
    <t>13A</t>
  </si>
  <si>
    <t>Form 13 Part 1</t>
  </si>
  <si>
    <t>Sheet17</t>
  </si>
  <si>
    <t>Limitation on Equity (Total Allowable Costs, Form 6, Line 7, Column 5 divided by # Months in Reporting Period X 2)</t>
  </si>
  <si>
    <t>Total Additions to Beginning Equity (To Form 13, Line 1, Column 2)</t>
  </si>
  <si>
    <t>Total Reductions to Beginning Equity (To Form 13, Line 1, Column 3)</t>
  </si>
  <si>
    <t>Total Additions to Ending Equity (To Form 13, Line 2, Column 2)</t>
  </si>
  <si>
    <t>Total Reductions to Ending Equity (To Form 13, Line 2, Column 3)</t>
  </si>
  <si>
    <t>_S002614</t>
  </si>
  <si>
    <t>_C002615</t>
  </si>
  <si>
    <t>_R002616</t>
  </si>
  <si>
    <t>_D002617</t>
  </si>
  <si>
    <t>_D002618</t>
  </si>
  <si>
    <t>_D002619</t>
  </si>
  <si>
    <t>_D002620</t>
  </si>
  <si>
    <t>_D002621</t>
  </si>
  <si>
    <t>_D002622</t>
  </si>
  <si>
    <t>_D002623</t>
  </si>
  <si>
    <t>_D002624</t>
  </si>
  <si>
    <t>_D002625</t>
  </si>
  <si>
    <t>_D002626</t>
  </si>
  <si>
    <t>_D002627</t>
  </si>
  <si>
    <t>_D002628</t>
  </si>
  <si>
    <t>_D002629</t>
  </si>
  <si>
    <t>_D002630</t>
  </si>
  <si>
    <t>_D002631</t>
  </si>
  <si>
    <t>_D002632</t>
  </si>
  <si>
    <t>_D002633</t>
  </si>
  <si>
    <t>_D002635</t>
  </si>
  <si>
    <t>_D002636</t>
  </si>
  <si>
    <t>_D002637</t>
  </si>
  <si>
    <t>_D002638</t>
  </si>
  <si>
    <t>_D002639</t>
  </si>
  <si>
    <t>_D002640</t>
  </si>
  <si>
    <t>_S002641</t>
  </si>
  <si>
    <t>13B</t>
  </si>
  <si>
    <t>Form 13 Part 2</t>
  </si>
  <si>
    <t>_C002642</t>
  </si>
  <si>
    <t>_R002643</t>
  </si>
  <si>
    <t>_D002644</t>
  </si>
  <si>
    <t>_D002645</t>
  </si>
  <si>
    <t>_D002646</t>
  </si>
  <si>
    <t>_D002647</t>
  </si>
  <si>
    <t>_D002648</t>
  </si>
  <si>
    <t>_D002649</t>
  </si>
  <si>
    <t>_D002650</t>
  </si>
  <si>
    <t>_D002651</t>
  </si>
  <si>
    <t>_D002652</t>
  </si>
  <si>
    <t>_D002653</t>
  </si>
  <si>
    <t>_D002654</t>
  </si>
  <si>
    <t>_D002655</t>
  </si>
  <si>
    <t>_D002656</t>
  </si>
  <si>
    <t>_S002657</t>
  </si>
  <si>
    <t>13C</t>
  </si>
  <si>
    <t>Form 13 Part 3</t>
  </si>
  <si>
    <t>_C002658</t>
  </si>
  <si>
    <t>_R002659</t>
  </si>
  <si>
    <t>_D002660</t>
  </si>
  <si>
    <t>_D002661</t>
  </si>
  <si>
    <t>_D002662</t>
  </si>
  <si>
    <t>_D002663</t>
  </si>
  <si>
    <t>_D002664</t>
  </si>
  <si>
    <t>_D002665</t>
  </si>
  <si>
    <t>_D002666</t>
  </si>
  <si>
    <t>_D002667</t>
  </si>
  <si>
    <t>_D002668</t>
  </si>
  <si>
    <t>_D002669</t>
  </si>
  <si>
    <t>_D002670</t>
  </si>
  <si>
    <t>_D002671</t>
  </si>
  <si>
    <t>_D002672</t>
  </si>
  <si>
    <t>_S002673</t>
  </si>
  <si>
    <t>13D</t>
  </si>
  <si>
    <t>Form 13 Part 4</t>
  </si>
  <si>
    <t>_C002674</t>
  </si>
  <si>
    <t>_R002675</t>
  </si>
  <si>
    <t>_D002676</t>
  </si>
  <si>
    <t>_D002677</t>
  </si>
  <si>
    <t>_D002678</t>
  </si>
  <si>
    <t>_D002679</t>
  </si>
  <si>
    <t>_D002680</t>
  </si>
  <si>
    <t>_D002681</t>
  </si>
  <si>
    <t>_D002682</t>
  </si>
  <si>
    <t>_D002683</t>
  </si>
  <si>
    <t>_D002684</t>
  </si>
  <si>
    <t>_D002685</t>
  </si>
  <si>
    <t>_D002686</t>
  </si>
  <si>
    <t>_D002687</t>
  </si>
  <si>
    <t>_D002688</t>
  </si>
  <si>
    <t>_S002689</t>
  </si>
  <si>
    <t>13E</t>
  </si>
  <si>
    <t>Form 13 Part 5</t>
  </si>
  <si>
    <t>_C002690</t>
  </si>
  <si>
    <t>_R002691</t>
  </si>
  <si>
    <t>_D002692</t>
  </si>
  <si>
    <t>_D002693</t>
  </si>
  <si>
    <t>_D002694</t>
  </si>
  <si>
    <t>_D002695</t>
  </si>
  <si>
    <t>_D002696</t>
  </si>
  <si>
    <t>_D002697</t>
  </si>
  <si>
    <t>_D002698</t>
  </si>
  <si>
    <t>_D002699</t>
  </si>
  <si>
    <t>_D002700</t>
  </si>
  <si>
    <t>_D002701</t>
  </si>
  <si>
    <t>_D002702</t>
  </si>
  <si>
    <t>_D002703</t>
  </si>
  <si>
    <t>_D002704</t>
  </si>
  <si>
    <t>A - 1</t>
  </si>
  <si>
    <t>A - 2</t>
  </si>
  <si>
    <t>A - 3</t>
  </si>
  <si>
    <t>B - 1</t>
  </si>
  <si>
    <t>B - 2</t>
  </si>
  <si>
    <t>B - 3</t>
  </si>
  <si>
    <t>B - 4</t>
  </si>
  <si>
    <t>B - 5</t>
  </si>
  <si>
    <t>C - 1</t>
  </si>
  <si>
    <t>C - 2</t>
  </si>
  <si>
    <t>C - 3</t>
  </si>
  <si>
    <t>C - 4</t>
  </si>
  <si>
    <t>C - 5</t>
  </si>
  <si>
    <t>D - 1</t>
  </si>
  <si>
    <t>D - 2</t>
  </si>
  <si>
    <t>D - 3</t>
  </si>
  <si>
    <t>D - 4</t>
  </si>
  <si>
    <t>D - 5</t>
  </si>
  <si>
    <t>D - 6</t>
  </si>
  <si>
    <t>_S002705</t>
  </si>
  <si>
    <t>14A</t>
  </si>
  <si>
    <t>Form 14 Part 1</t>
  </si>
  <si>
    <t>Sheet18</t>
  </si>
  <si>
    <t>_C002706</t>
  </si>
  <si>
    <t>_R002707</t>
  </si>
  <si>
    <t>_D002708</t>
  </si>
  <si>
    <t>_D002709</t>
  </si>
  <si>
    <t>_D002710</t>
  </si>
  <si>
    <t>_D002711</t>
  </si>
  <si>
    <t>_D002712</t>
  </si>
  <si>
    <t>_D002713</t>
  </si>
  <si>
    <t>_D002714</t>
  </si>
  <si>
    <t>_D002715</t>
  </si>
  <si>
    <t>_D002716</t>
  </si>
  <si>
    <t>_D002717</t>
  </si>
  <si>
    <t>_D002718</t>
  </si>
  <si>
    <t>_D002719</t>
  </si>
  <si>
    <t>_D002720</t>
  </si>
  <si>
    <t>_D002721</t>
  </si>
  <si>
    <t>_D002722</t>
  </si>
  <si>
    <t>_D002723</t>
  </si>
  <si>
    <t>_D002724</t>
  </si>
  <si>
    <t>_D002725</t>
  </si>
  <si>
    <t>_D002726</t>
  </si>
  <si>
    <t>_D002727</t>
  </si>
  <si>
    <t>_D002728</t>
  </si>
  <si>
    <t>_D002729</t>
  </si>
  <si>
    <t>_D002730</t>
  </si>
  <si>
    <t>_D002731</t>
  </si>
  <si>
    <t>_D002732</t>
  </si>
  <si>
    <t>_D002733</t>
  </si>
  <si>
    <t>_D002734</t>
  </si>
  <si>
    <t>_D002735</t>
  </si>
  <si>
    <t>_D002736</t>
  </si>
  <si>
    <t>_D002737</t>
  </si>
  <si>
    <t>_D002738</t>
  </si>
  <si>
    <t>_D002739</t>
  </si>
  <si>
    <t>_D002740</t>
  </si>
  <si>
    <t>_D002741</t>
  </si>
  <si>
    <t>_D002742</t>
  </si>
  <si>
    <t>_D002743</t>
  </si>
  <si>
    <t>_D002744</t>
  </si>
  <si>
    <t>_D002745</t>
  </si>
  <si>
    <t>_D002746</t>
  </si>
  <si>
    <t>_D002747</t>
  </si>
  <si>
    <t>_D002748</t>
  </si>
  <si>
    <t>_D002749</t>
  </si>
  <si>
    <t>_D002750</t>
  </si>
  <si>
    <t>_D002751</t>
  </si>
  <si>
    <t>_D002752</t>
  </si>
  <si>
    <t>_D002753</t>
  </si>
  <si>
    <t>_D002754</t>
  </si>
  <si>
    <t>_D002755</t>
  </si>
  <si>
    <t>_D002756</t>
  </si>
  <si>
    <t>_D002757</t>
  </si>
  <si>
    <t>_D002758</t>
  </si>
  <si>
    <t>_D002759</t>
  </si>
  <si>
    <t>_D002760</t>
  </si>
  <si>
    <t>_D002761</t>
  </si>
  <si>
    <t>_D002762</t>
  </si>
  <si>
    <t>_D002763</t>
  </si>
  <si>
    <t>_D002764</t>
  </si>
  <si>
    <t>_D002765</t>
  </si>
  <si>
    <t>_D002766</t>
  </si>
  <si>
    <t>_D002767</t>
  </si>
  <si>
    <t>_D002768</t>
  </si>
  <si>
    <t>_D002769</t>
  </si>
  <si>
    <t>_D002770</t>
  </si>
  <si>
    <t>_D002771</t>
  </si>
  <si>
    <t>_D002772</t>
  </si>
  <si>
    <t>_D002773</t>
  </si>
  <si>
    <t>_D002774</t>
  </si>
  <si>
    <t>_D002775</t>
  </si>
  <si>
    <t>_D002776</t>
  </si>
  <si>
    <t>_D002777</t>
  </si>
  <si>
    <t>_D002778</t>
  </si>
  <si>
    <t>_D002779</t>
  </si>
  <si>
    <t>_D002780</t>
  </si>
  <si>
    <t>_D002781</t>
  </si>
  <si>
    <t>_D002782</t>
  </si>
  <si>
    <t>_D002783</t>
  </si>
  <si>
    <t>_D002784</t>
  </si>
  <si>
    <t>_D002785</t>
  </si>
  <si>
    <t>_D002786</t>
  </si>
  <si>
    <t>_D002787</t>
  </si>
  <si>
    <t>_D002788</t>
  </si>
  <si>
    <t>_D002789</t>
  </si>
  <si>
    <t>_D002790</t>
  </si>
  <si>
    <t>_D002791</t>
  </si>
  <si>
    <t>_D002792</t>
  </si>
  <si>
    <t>_D002793</t>
  </si>
  <si>
    <t>_D002794</t>
  </si>
  <si>
    <t>_D002795</t>
  </si>
  <si>
    <t>_D002796</t>
  </si>
  <si>
    <t>_D002797</t>
  </si>
  <si>
    <t>_D002798</t>
  </si>
  <si>
    <t>_D002799</t>
  </si>
  <si>
    <t>_D002800</t>
  </si>
  <si>
    <t>_D002801</t>
  </si>
  <si>
    <t>_D002802</t>
  </si>
  <si>
    <t>_D002805</t>
  </si>
  <si>
    <t>_D002806</t>
  </si>
  <si>
    <t>_D002807</t>
  </si>
  <si>
    <t>_D002808</t>
  </si>
  <si>
    <t>_D002809</t>
  </si>
  <si>
    <t>_D002810</t>
  </si>
  <si>
    <t>_D002811</t>
  </si>
  <si>
    <t>_D002812</t>
  </si>
  <si>
    <t>_D002813</t>
  </si>
  <si>
    <t>_D002814</t>
  </si>
  <si>
    <t>_D002815</t>
  </si>
  <si>
    <t>_D002816</t>
  </si>
  <si>
    <t>_D002817</t>
  </si>
  <si>
    <t>_D002818</t>
  </si>
  <si>
    <t>_D002819</t>
  </si>
  <si>
    <t>_D002820</t>
  </si>
  <si>
    <t>_D002821</t>
  </si>
  <si>
    <t>_D002822</t>
  </si>
  <si>
    <t>_D002823</t>
  </si>
  <si>
    <t>_D002824</t>
  </si>
  <si>
    <t>_D002825</t>
  </si>
  <si>
    <t>_D002826</t>
  </si>
  <si>
    <t>_D002827</t>
  </si>
  <si>
    <t>_D002828</t>
  </si>
  <si>
    <t>_D002829</t>
  </si>
  <si>
    <t>_D002830</t>
  </si>
  <si>
    <t>_D002831</t>
  </si>
  <si>
    <t>_D002832</t>
  </si>
  <si>
    <t>_D002833</t>
  </si>
  <si>
    <t>_D002834</t>
  </si>
  <si>
    <t>_D002835</t>
  </si>
  <si>
    <t>_D002836</t>
  </si>
  <si>
    <t>_D002837</t>
  </si>
  <si>
    <t>_D002838</t>
  </si>
  <si>
    <t>_D002839</t>
  </si>
  <si>
    <t>_D002840</t>
  </si>
  <si>
    <t>_D002841</t>
  </si>
  <si>
    <t>_D002842</t>
  </si>
  <si>
    <t>_D002843</t>
  </si>
  <si>
    <t>_D002844</t>
  </si>
  <si>
    <t>_D002845</t>
  </si>
  <si>
    <t>_D002846</t>
  </si>
  <si>
    <t>_D002847</t>
  </si>
  <si>
    <t>_D002848</t>
  </si>
  <si>
    <t>_D002849</t>
  </si>
  <si>
    <t>_D002850</t>
  </si>
  <si>
    <t>_D002851</t>
  </si>
  <si>
    <t>_D002852</t>
  </si>
  <si>
    <t>_D002853</t>
  </si>
  <si>
    <t>_D002854</t>
  </si>
  <si>
    <t>_D002855</t>
  </si>
  <si>
    <t>_D002856</t>
  </si>
  <si>
    <t>_D002857</t>
  </si>
  <si>
    <t>_D002858</t>
  </si>
  <si>
    <t>_D002859</t>
  </si>
  <si>
    <t>_D002860</t>
  </si>
  <si>
    <t>_D002861</t>
  </si>
  <si>
    <t>_D002862</t>
  </si>
  <si>
    <t>_D002863</t>
  </si>
  <si>
    <t>_D002865</t>
  </si>
  <si>
    <t>_S002866</t>
  </si>
  <si>
    <t>14B</t>
  </si>
  <si>
    <t>Form 14 Part 2</t>
  </si>
  <si>
    <t>_C002867</t>
  </si>
  <si>
    <t>_R002868</t>
  </si>
  <si>
    <t>_D002869</t>
  </si>
  <si>
    <t>_D002870</t>
  </si>
  <si>
    <t>_D002871</t>
  </si>
  <si>
    <t>_D002872</t>
  </si>
  <si>
    <t>_D002873</t>
  </si>
  <si>
    <t>_D002874</t>
  </si>
  <si>
    <t>_D002875</t>
  </si>
  <si>
    <t>_D002876</t>
  </si>
  <si>
    <t>_D002877</t>
  </si>
  <si>
    <t>_D002878</t>
  </si>
  <si>
    <t>_D002879</t>
  </si>
  <si>
    <t>_D002880</t>
  </si>
  <si>
    <t>_D002881</t>
  </si>
  <si>
    <t>_D002882</t>
  </si>
  <si>
    <t>_D002883</t>
  </si>
  <si>
    <t>_D002884</t>
  </si>
  <si>
    <t>_D002885</t>
  </si>
  <si>
    <t>_D002886</t>
  </si>
  <si>
    <t>_D002887</t>
  </si>
  <si>
    <t xml:space="preserve">VIII. </t>
  </si>
  <si>
    <t>IV.</t>
  </si>
  <si>
    <t>V.</t>
  </si>
  <si>
    <t>VI.</t>
  </si>
  <si>
    <t>II.</t>
  </si>
  <si>
    <t>I.</t>
  </si>
  <si>
    <r>
      <t xml:space="preserve">If the facility is a corporation, was the entire compensation paid within the cost reporting period or within 75 days of the close of the cost report period? </t>
    </r>
    <r>
      <rPr>
        <i/>
        <sz val="10"/>
        <rFont val="Arial"/>
        <family val="2"/>
      </rPr>
      <t>(Choose from dropdown)</t>
    </r>
  </si>
  <si>
    <t>_S002888</t>
  </si>
  <si>
    <t>15A</t>
  </si>
  <si>
    <t>Form 15 Part 1</t>
  </si>
  <si>
    <t>Sheet19</t>
  </si>
  <si>
    <t>_C002889</t>
  </si>
  <si>
    <t>_R002890</t>
  </si>
  <si>
    <t>_D002891</t>
  </si>
  <si>
    <t>_D002892</t>
  </si>
  <si>
    <t>_S002893</t>
  </si>
  <si>
    <t>15B</t>
  </si>
  <si>
    <t>Form 15 Part 1A</t>
  </si>
  <si>
    <t>_C002894</t>
  </si>
  <si>
    <t>_R002895</t>
  </si>
  <si>
    <t>_D002896</t>
  </si>
  <si>
    <t>_D002897</t>
  </si>
  <si>
    <t>_D002898</t>
  </si>
  <si>
    <t>_D002899</t>
  </si>
  <si>
    <t>_D002900</t>
  </si>
  <si>
    <t>_D002901</t>
  </si>
  <si>
    <t>_D002902</t>
  </si>
  <si>
    <t>_D002903</t>
  </si>
  <si>
    <t>_D002904</t>
  </si>
  <si>
    <t>_D002905</t>
  </si>
  <si>
    <t>_D002906</t>
  </si>
  <si>
    <t>_D002907</t>
  </si>
  <si>
    <t>_D002908</t>
  </si>
  <si>
    <t>_D002909</t>
  </si>
  <si>
    <t>_D002910</t>
  </si>
  <si>
    <t>_D002911</t>
  </si>
  <si>
    <t>_D002912</t>
  </si>
  <si>
    <t>Other Comp Description</t>
  </si>
  <si>
    <t>_D002913</t>
  </si>
  <si>
    <t>_D002914</t>
  </si>
  <si>
    <t>_D002915</t>
  </si>
  <si>
    <t>_D002916</t>
  </si>
  <si>
    <t>_D002917</t>
  </si>
  <si>
    <t>Compensation Paid</t>
  </si>
  <si>
    <t>_D002918</t>
  </si>
  <si>
    <t>_S002919</t>
  </si>
  <si>
    <t>15C</t>
  </si>
  <si>
    <t>Form 15 Part 2</t>
  </si>
  <si>
    <t>_C002920</t>
  </si>
  <si>
    <t>_R002921</t>
  </si>
  <si>
    <t>_D002922</t>
  </si>
  <si>
    <t>_S002926</t>
  </si>
  <si>
    <t>15D</t>
  </si>
  <si>
    <t>Form 15 Part 3</t>
  </si>
  <si>
    <t>_C002927</t>
  </si>
  <si>
    <t>_R002928</t>
  </si>
  <si>
    <t>_S002936</t>
  </si>
  <si>
    <t>13F</t>
  </si>
  <si>
    <t>_C002937</t>
  </si>
  <si>
    <t>_R002938</t>
  </si>
  <si>
    <t>_D002939</t>
  </si>
  <si>
    <t>_S002940</t>
  </si>
  <si>
    <t>_C002941</t>
  </si>
  <si>
    <t>_R002942</t>
  </si>
  <si>
    <t>_D002943</t>
  </si>
  <si>
    <t>_D002944</t>
  </si>
  <si>
    <t>Other Description:</t>
  </si>
  <si>
    <t>_S002949</t>
  </si>
  <si>
    <t>15G</t>
  </si>
  <si>
    <t>Form 15 Part 6</t>
  </si>
  <si>
    <t>_C002950</t>
  </si>
  <si>
    <t>_R002951</t>
  </si>
  <si>
    <t>_D002952</t>
  </si>
  <si>
    <t>_D002953</t>
  </si>
  <si>
    <t>_D002954</t>
  </si>
  <si>
    <t>_D002955</t>
  </si>
  <si>
    <t>_D002956</t>
  </si>
  <si>
    <t>_D002957</t>
  </si>
  <si>
    <t>_D002958</t>
  </si>
  <si>
    <t>_D002959</t>
  </si>
  <si>
    <t>_D002960</t>
  </si>
  <si>
    <t>_D002961</t>
  </si>
  <si>
    <t>_D002962</t>
  </si>
  <si>
    <t>_D002963</t>
  </si>
  <si>
    <t>_D002964</t>
  </si>
  <si>
    <t>_D002965</t>
  </si>
  <si>
    <t>_D002966</t>
  </si>
  <si>
    <t>_D002967</t>
  </si>
  <si>
    <t>_D002968</t>
  </si>
  <si>
    <t>_D002969</t>
  </si>
  <si>
    <t>_D002970</t>
  </si>
  <si>
    <t>_D002971</t>
  </si>
  <si>
    <t>_S002972</t>
  </si>
  <si>
    <t>15H</t>
  </si>
  <si>
    <t>Form 15 Part 7</t>
  </si>
  <si>
    <t>_C002973</t>
  </si>
  <si>
    <t>_R002974</t>
  </si>
  <si>
    <t>_D002975</t>
  </si>
  <si>
    <t>_D002976</t>
  </si>
  <si>
    <t>_D002977</t>
  </si>
  <si>
    <t>_D002978</t>
  </si>
  <si>
    <t>_D002979</t>
  </si>
  <si>
    <t>_D002980</t>
  </si>
  <si>
    <t>_D002981</t>
  </si>
  <si>
    <t>_D002982</t>
  </si>
  <si>
    <t>_D002983</t>
  </si>
  <si>
    <t>_D002984</t>
  </si>
  <si>
    <t>_D002985</t>
  </si>
  <si>
    <t>_D002986</t>
  </si>
  <si>
    <t>_D002987</t>
  </si>
  <si>
    <t>_D002988</t>
  </si>
  <si>
    <t>_D002989</t>
  </si>
  <si>
    <t>_D002990</t>
  </si>
  <si>
    <t>_D002991</t>
  </si>
  <si>
    <t>_D002992</t>
  </si>
  <si>
    <t>_D002993</t>
  </si>
  <si>
    <t>_D002994</t>
  </si>
  <si>
    <t>_D002995</t>
  </si>
  <si>
    <t>_D002996</t>
  </si>
  <si>
    <t>_D002997</t>
  </si>
  <si>
    <t>_D002998</t>
  </si>
  <si>
    <t>_D002999</t>
  </si>
  <si>
    <t>_D003000</t>
  </si>
  <si>
    <t>_D003001</t>
  </si>
  <si>
    <t>_D003002</t>
  </si>
  <si>
    <t>_D003003</t>
  </si>
  <si>
    <t>_D003004</t>
  </si>
  <si>
    <t>_D003005</t>
  </si>
  <si>
    <t>_D003006</t>
  </si>
  <si>
    <t>_D003007</t>
  </si>
  <si>
    <t>_D003008</t>
  </si>
  <si>
    <t>_D003009</t>
  </si>
  <si>
    <t>_D003010</t>
  </si>
  <si>
    <t>_D003011</t>
  </si>
  <si>
    <t>_D003012</t>
  </si>
  <si>
    <t>_D003013</t>
  </si>
  <si>
    <t>_D003014</t>
  </si>
  <si>
    <t>_D003015</t>
  </si>
  <si>
    <t>_D003016</t>
  </si>
  <si>
    <t>_D003017</t>
  </si>
  <si>
    <t>_D003018</t>
  </si>
  <si>
    <t>_D003019</t>
  </si>
  <si>
    <t>_D003020</t>
  </si>
  <si>
    <t>_D003021</t>
  </si>
  <si>
    <t>_D003022</t>
  </si>
  <si>
    <t>_D003023</t>
  </si>
  <si>
    <t>_D003024</t>
  </si>
  <si>
    <t>_D003025</t>
  </si>
  <si>
    <t>_D003026</t>
  </si>
  <si>
    <t>_D003027</t>
  </si>
  <si>
    <t>_D003028</t>
  </si>
  <si>
    <t>15I</t>
  </si>
  <si>
    <t>Form 15 Part 8</t>
  </si>
  <si>
    <t>Average Number of Hours</t>
  </si>
  <si>
    <t>_S003033</t>
  </si>
  <si>
    <t>_C003034</t>
  </si>
  <si>
    <t>_R003035</t>
  </si>
  <si>
    <t>_D003036</t>
  </si>
  <si>
    <t xml:space="preserve">Part 8. A. </t>
  </si>
  <si>
    <t>_D003037</t>
  </si>
  <si>
    <t>_D003038</t>
  </si>
  <si>
    <t>_D003039</t>
  </si>
  <si>
    <t>_D003040</t>
  </si>
  <si>
    <t>_D003041</t>
  </si>
  <si>
    <t>_D003042</t>
  </si>
  <si>
    <t>_D003043</t>
  </si>
  <si>
    <t>_D003044</t>
  </si>
  <si>
    <t>_D003045</t>
  </si>
  <si>
    <t>_D003046</t>
  </si>
  <si>
    <t>_D003047</t>
  </si>
  <si>
    <t>_D003048</t>
  </si>
  <si>
    <t>_D003049</t>
  </si>
  <si>
    <t>_D003050</t>
  </si>
  <si>
    <t>_D003051</t>
  </si>
  <si>
    <t>_D003052</t>
  </si>
  <si>
    <t>_D003053</t>
  </si>
  <si>
    <t>_D003054</t>
  </si>
  <si>
    <t>_D003055</t>
  </si>
  <si>
    <t>_D003056</t>
  </si>
  <si>
    <t>_D003057</t>
  </si>
  <si>
    <t>_D003061</t>
  </si>
  <si>
    <t>_D003062</t>
  </si>
  <si>
    <t>_D003063</t>
  </si>
  <si>
    <t>_D003064</t>
  </si>
  <si>
    <t>_D003065</t>
  </si>
  <si>
    <t>_D003066</t>
  </si>
  <si>
    <t>_D003067</t>
  </si>
  <si>
    <t>_D003068</t>
  </si>
  <si>
    <t>_D003069</t>
  </si>
  <si>
    <t>_D003070</t>
  </si>
  <si>
    <t>_D003071</t>
  </si>
  <si>
    <t>_D003072</t>
  </si>
  <si>
    <t>_D003073</t>
  </si>
  <si>
    <t>_D003074</t>
  </si>
  <si>
    <t>_D003075</t>
  </si>
  <si>
    <t>_D003076</t>
  </si>
  <si>
    <t>_D003077</t>
  </si>
  <si>
    <t>_D003078</t>
  </si>
  <si>
    <t>_D003079</t>
  </si>
  <si>
    <t>_D003080</t>
  </si>
  <si>
    <t>_D003081</t>
  </si>
  <si>
    <t>_D003082</t>
  </si>
  <si>
    <t>_D003086</t>
  </si>
  <si>
    <t>_D003087</t>
  </si>
  <si>
    <t>16A</t>
  </si>
  <si>
    <t>Sheet23</t>
  </si>
  <si>
    <t>_S003096</t>
  </si>
  <si>
    <t>_C003097</t>
  </si>
  <si>
    <t>_R003098</t>
  </si>
  <si>
    <t>_D003099</t>
  </si>
  <si>
    <t>Sole Proprietor</t>
  </si>
  <si>
    <t>_D003100</t>
  </si>
  <si>
    <t>_D003101</t>
  </si>
  <si>
    <t>_D003102</t>
  </si>
  <si>
    <t>_D003103</t>
  </si>
  <si>
    <t>_D003154</t>
  </si>
  <si>
    <t>_D003155</t>
  </si>
  <si>
    <t>_D003156</t>
  </si>
  <si>
    <t>_D003157</t>
  </si>
  <si>
    <t>_D003158</t>
  </si>
  <si>
    <t>_D003159</t>
  </si>
  <si>
    <t>_D003160</t>
  </si>
  <si>
    <t>_D003161</t>
  </si>
  <si>
    <t>_D003162</t>
  </si>
  <si>
    <t>_D003163</t>
  </si>
  <si>
    <t>_D003164</t>
  </si>
  <si>
    <t>_D003165</t>
  </si>
  <si>
    <t>_D003166</t>
  </si>
  <si>
    <t>_D003167</t>
  </si>
  <si>
    <t>_D003168</t>
  </si>
  <si>
    <t>_D003169</t>
  </si>
  <si>
    <t>_D003170</t>
  </si>
  <si>
    <t>_D003171</t>
  </si>
  <si>
    <t>_D003172</t>
  </si>
  <si>
    <t>_D003173</t>
  </si>
  <si>
    <t>_D003174</t>
  </si>
  <si>
    <t>_D003175</t>
  </si>
  <si>
    <t>_D003176</t>
  </si>
  <si>
    <t>_D003177</t>
  </si>
  <si>
    <t>_D003178</t>
  </si>
  <si>
    <t>_D003179</t>
  </si>
  <si>
    <t>_D003180</t>
  </si>
  <si>
    <t>_D003181</t>
  </si>
  <si>
    <t>_D003182</t>
  </si>
  <si>
    <t>_D003183</t>
  </si>
  <si>
    <t>_D003184</t>
  </si>
  <si>
    <t>_D003185</t>
  </si>
  <si>
    <t>_D003186</t>
  </si>
  <si>
    <t>_D003187</t>
  </si>
  <si>
    <t>_D003188</t>
  </si>
  <si>
    <t>_D003189</t>
  </si>
  <si>
    <t>_D003190</t>
  </si>
  <si>
    <t>_D003191</t>
  </si>
  <si>
    <t>_D003192</t>
  </si>
  <si>
    <t>_D003193</t>
  </si>
  <si>
    <t>_D003194</t>
  </si>
  <si>
    <t>_D003195</t>
  </si>
  <si>
    <t>_D003196</t>
  </si>
  <si>
    <t>_D003197</t>
  </si>
  <si>
    <t>_D003198</t>
  </si>
  <si>
    <t>_D003199</t>
  </si>
  <si>
    <t>_D003200</t>
  </si>
  <si>
    <t>_D003201</t>
  </si>
  <si>
    <t>_D003202</t>
  </si>
  <si>
    <t>_D003203</t>
  </si>
  <si>
    <t>_D003204</t>
  </si>
  <si>
    <t>_D003205</t>
  </si>
  <si>
    <t>_D003206</t>
  </si>
  <si>
    <t>_D003207</t>
  </si>
  <si>
    <t>_D003208</t>
  </si>
  <si>
    <t>_D003209</t>
  </si>
  <si>
    <t>_D003210</t>
  </si>
  <si>
    <t>_D003211</t>
  </si>
  <si>
    <t>_D003212</t>
  </si>
  <si>
    <t>_D003213</t>
  </si>
  <si>
    <t>_D003214</t>
  </si>
  <si>
    <t>_D003215</t>
  </si>
  <si>
    <t>_D003216</t>
  </si>
  <si>
    <t>_D003217</t>
  </si>
  <si>
    <t>_D003218</t>
  </si>
  <si>
    <t>_D003219</t>
  </si>
  <si>
    <t>_D003220</t>
  </si>
  <si>
    <t>_D003221</t>
  </si>
  <si>
    <t>_D003222</t>
  </si>
  <si>
    <t>_D003223</t>
  </si>
  <si>
    <t>_D003224</t>
  </si>
  <si>
    <t>_D003225</t>
  </si>
  <si>
    <t>_D003226</t>
  </si>
  <si>
    <t>_D003227</t>
  </si>
  <si>
    <t>_D003228</t>
  </si>
  <si>
    <t>_D003229</t>
  </si>
  <si>
    <t>_D003230</t>
  </si>
  <si>
    <t>_D003231</t>
  </si>
  <si>
    <t>_D003232</t>
  </si>
  <si>
    <t>_D003233</t>
  </si>
  <si>
    <t>_D003234</t>
  </si>
  <si>
    <t>_D003235</t>
  </si>
  <si>
    <t>_D003236</t>
  </si>
  <si>
    <t>_D003237</t>
  </si>
  <si>
    <t>_D003238</t>
  </si>
  <si>
    <t>_D003239</t>
  </si>
  <si>
    <t>_D003240</t>
  </si>
  <si>
    <t>_D003241</t>
  </si>
  <si>
    <t>_D003242</t>
  </si>
  <si>
    <t>_D003243</t>
  </si>
  <si>
    <t>_D003244</t>
  </si>
  <si>
    <t>_D003245</t>
  </si>
  <si>
    <t>_D003246</t>
  </si>
  <si>
    <t>_D003247</t>
  </si>
  <si>
    <t>_D003248</t>
  </si>
  <si>
    <t>_D003249</t>
  </si>
  <si>
    <t>_D003250</t>
  </si>
  <si>
    <t>_D003251</t>
  </si>
  <si>
    <t>_D003252</t>
  </si>
  <si>
    <t>_D003253</t>
  </si>
  <si>
    <t>_D003254</t>
  </si>
  <si>
    <t>_D003255</t>
  </si>
  <si>
    <t>_D003256</t>
  </si>
  <si>
    <t>_D003257</t>
  </si>
  <si>
    <t>_D003258</t>
  </si>
  <si>
    <t>_D003259</t>
  </si>
  <si>
    <t>_D003260</t>
  </si>
  <si>
    <t>_D003261</t>
  </si>
  <si>
    <t>_D003262</t>
  </si>
  <si>
    <t>_D003263</t>
  </si>
  <si>
    <t>_D003264</t>
  </si>
  <si>
    <t>_D003265</t>
  </si>
  <si>
    <t>Corp / LLC</t>
  </si>
  <si>
    <t>_D003266</t>
  </si>
  <si>
    <t>_S003267</t>
  </si>
  <si>
    <t>17A</t>
  </si>
  <si>
    <t>Form 17 Home Office</t>
  </si>
  <si>
    <t>Sheet24</t>
  </si>
  <si>
    <t>_C003268</t>
  </si>
  <si>
    <t>_R003269</t>
  </si>
  <si>
    <t>_D003270</t>
  </si>
  <si>
    <t>17B</t>
  </si>
  <si>
    <t>Form 17 Part 1</t>
  </si>
  <si>
    <t>_S003274</t>
  </si>
  <si>
    <t>_C003275</t>
  </si>
  <si>
    <t>_R003276</t>
  </si>
  <si>
    <t>2-21</t>
  </si>
  <si>
    <t>2-22</t>
  </si>
  <si>
    <t>2-23</t>
  </si>
  <si>
    <t>2-24</t>
  </si>
  <si>
    <t>2-25</t>
  </si>
  <si>
    <t>2-26</t>
  </si>
  <si>
    <t>2-27</t>
  </si>
  <si>
    <t>2-28</t>
  </si>
  <si>
    <t>2-29</t>
  </si>
  <si>
    <t>2-30</t>
  </si>
  <si>
    <t>_D003293</t>
  </si>
  <si>
    <t>_D003294</t>
  </si>
  <si>
    <t>_D003295</t>
  </si>
  <si>
    <t>_D003296</t>
  </si>
  <si>
    <t>_D003297</t>
  </si>
  <si>
    <t>_D003298</t>
  </si>
  <si>
    <t>_D003299</t>
  </si>
  <si>
    <t>_D003300</t>
  </si>
  <si>
    <t>_D003301</t>
  </si>
  <si>
    <t>_D003302</t>
  </si>
  <si>
    <t>_D003303</t>
  </si>
  <si>
    <t>_D003304</t>
  </si>
  <si>
    <t>_D003305</t>
  </si>
  <si>
    <t>_D003306</t>
  </si>
  <si>
    <t>_D003307</t>
  </si>
  <si>
    <t>_D003308</t>
  </si>
  <si>
    <t>_D003309</t>
  </si>
  <si>
    <t>_D003310</t>
  </si>
  <si>
    <t>_D003311</t>
  </si>
  <si>
    <t>_D003312</t>
  </si>
  <si>
    <t>_D003313</t>
  </si>
  <si>
    <t>_D003314</t>
  </si>
  <si>
    <t>_D003315</t>
  </si>
  <si>
    <t>_D003316</t>
  </si>
  <si>
    <t>_D003317</t>
  </si>
  <si>
    <t>_D003318</t>
  </si>
  <si>
    <t>_D003319</t>
  </si>
  <si>
    <t>_D003320</t>
  </si>
  <si>
    <t>_D003321</t>
  </si>
  <si>
    <t>_D003322</t>
  </si>
  <si>
    <t>_D003323</t>
  </si>
  <si>
    <t>_D003324</t>
  </si>
  <si>
    <t>_D003325</t>
  </si>
  <si>
    <t>_D003326</t>
  </si>
  <si>
    <t>_D003327</t>
  </si>
  <si>
    <t>_D003328</t>
  </si>
  <si>
    <t>_D003329</t>
  </si>
  <si>
    <t>_D003330</t>
  </si>
  <si>
    <t>_D003331</t>
  </si>
  <si>
    <t>_D003332</t>
  </si>
  <si>
    <t>_D003333</t>
  </si>
  <si>
    <t>_D003334</t>
  </si>
  <si>
    <t>_D003335</t>
  </si>
  <si>
    <t>_D003336</t>
  </si>
  <si>
    <t>_D003337</t>
  </si>
  <si>
    <t>_D003338</t>
  </si>
  <si>
    <t>_D003339</t>
  </si>
  <si>
    <t>_D003340</t>
  </si>
  <si>
    <t>_D003341</t>
  </si>
  <si>
    <t>_D003342</t>
  </si>
  <si>
    <t>_D003343</t>
  </si>
  <si>
    <t>_D003344</t>
  </si>
  <si>
    <t>_D003345</t>
  </si>
  <si>
    <t>_D003346</t>
  </si>
  <si>
    <t>_D003347</t>
  </si>
  <si>
    <t>_D003348</t>
  </si>
  <si>
    <t>_D003349</t>
  </si>
  <si>
    <t>_D003350</t>
  </si>
  <si>
    <t>_D003351</t>
  </si>
  <si>
    <t>_D003352</t>
  </si>
  <si>
    <t>_D003353</t>
  </si>
  <si>
    <t>_D003354</t>
  </si>
  <si>
    <t>_D003355</t>
  </si>
  <si>
    <t>_D003356</t>
  </si>
  <si>
    <t>_D003357</t>
  </si>
  <si>
    <t>_D003358</t>
  </si>
  <si>
    <t>_D003359</t>
  </si>
  <si>
    <t>_D003360</t>
  </si>
  <si>
    <t>_D003361</t>
  </si>
  <si>
    <t>_D003362</t>
  </si>
  <si>
    <t>_D003363</t>
  </si>
  <si>
    <t>_D003364</t>
  </si>
  <si>
    <t>_D003365</t>
  </si>
  <si>
    <t>_D003366</t>
  </si>
  <si>
    <t>_D003367</t>
  </si>
  <si>
    <t>_D003368</t>
  </si>
  <si>
    <t>_D003369</t>
  </si>
  <si>
    <t>_D003370</t>
  </si>
  <si>
    <t>_D003371</t>
  </si>
  <si>
    <t>_D003372</t>
  </si>
  <si>
    <t>_D003373</t>
  </si>
  <si>
    <t>_D003374</t>
  </si>
  <si>
    <t>_D003375</t>
  </si>
  <si>
    <t>_D003376</t>
  </si>
  <si>
    <t>_D003377</t>
  </si>
  <si>
    <t>_D003378</t>
  </si>
  <si>
    <t>_D003379</t>
  </si>
  <si>
    <t>_D003380</t>
  </si>
  <si>
    <t>_D003381</t>
  </si>
  <si>
    <t>_D003382</t>
  </si>
  <si>
    <t>_D003383</t>
  </si>
  <si>
    <t>_D003384</t>
  </si>
  <si>
    <t>_D003385</t>
  </si>
  <si>
    <t>_D003386</t>
  </si>
  <si>
    <t>_D003387</t>
  </si>
  <si>
    <t>_D003388</t>
  </si>
  <si>
    <t>_D003389</t>
  </si>
  <si>
    <t>_D003390</t>
  </si>
  <si>
    <t>_D003391</t>
  </si>
  <si>
    <t>_D003392</t>
  </si>
  <si>
    <t>_D003393</t>
  </si>
  <si>
    <t>_D003394</t>
  </si>
  <si>
    <t>_D003395</t>
  </si>
  <si>
    <t>_D003396</t>
  </si>
  <si>
    <t>_D003397</t>
  </si>
  <si>
    <t>_D003398</t>
  </si>
  <si>
    <t>_D003399</t>
  </si>
  <si>
    <t>_D003400</t>
  </si>
  <si>
    <t>_D003401</t>
  </si>
  <si>
    <t>_D003402</t>
  </si>
  <si>
    <t>_D003403</t>
  </si>
  <si>
    <t>_D003404</t>
  </si>
  <si>
    <t>_D003405</t>
  </si>
  <si>
    <t>_D003406</t>
  </si>
  <si>
    <t>_D003407</t>
  </si>
  <si>
    <t>_D003408</t>
  </si>
  <si>
    <t>_D003409</t>
  </si>
  <si>
    <t>_D003410</t>
  </si>
  <si>
    <t>_D003411</t>
  </si>
  <si>
    <t>_D003412</t>
  </si>
  <si>
    <t>_D003413</t>
  </si>
  <si>
    <t>_D003414</t>
  </si>
  <si>
    <t>_D003415</t>
  </si>
  <si>
    <t>_D003416</t>
  </si>
  <si>
    <t>_D003417</t>
  </si>
  <si>
    <t>_D003418</t>
  </si>
  <si>
    <t>_D003419</t>
  </si>
  <si>
    <t>_D003420</t>
  </si>
  <si>
    <t>_D003421</t>
  </si>
  <si>
    <t>_D003422</t>
  </si>
  <si>
    <t>_D003423</t>
  </si>
  <si>
    <t>_D003424</t>
  </si>
  <si>
    <t>_D003425</t>
  </si>
  <si>
    <t>_D003426</t>
  </si>
  <si>
    <t>_D003427</t>
  </si>
  <si>
    <t>_D003428</t>
  </si>
  <si>
    <t>_D003429</t>
  </si>
  <si>
    <t>_D003430</t>
  </si>
  <si>
    <t>_D003431</t>
  </si>
  <si>
    <t>_D003432</t>
  </si>
  <si>
    <t>_D003433</t>
  </si>
  <si>
    <t>_D003434</t>
  </si>
  <si>
    <t>_D003435</t>
  </si>
  <si>
    <t>_D003436</t>
  </si>
  <si>
    <t>_D003437</t>
  </si>
  <si>
    <t>_D003438</t>
  </si>
  <si>
    <t>_D003439</t>
  </si>
  <si>
    <t>_D003440</t>
  </si>
  <si>
    <t>_D003441</t>
  </si>
  <si>
    <t>_D003442</t>
  </si>
  <si>
    <t>_D003443</t>
  </si>
  <si>
    <t>_D003444</t>
  </si>
  <si>
    <t>_D003445</t>
  </si>
  <si>
    <t>_D003446</t>
  </si>
  <si>
    <t>_D003447</t>
  </si>
  <si>
    <t>_D003448</t>
  </si>
  <si>
    <t>_D003449</t>
  </si>
  <si>
    <t>_D003450</t>
  </si>
  <si>
    <t>_D003451</t>
  </si>
  <si>
    <t>_D003452</t>
  </si>
  <si>
    <t>_D003453</t>
  </si>
  <si>
    <t>_D003454</t>
  </si>
  <si>
    <t>_D003455</t>
  </si>
  <si>
    <t>_D003456</t>
  </si>
  <si>
    <t>_D003457</t>
  </si>
  <si>
    <t>_D003458</t>
  </si>
  <si>
    <t>_S003459</t>
  </si>
  <si>
    <t>17C</t>
  </si>
  <si>
    <t>Form 17 Part 3</t>
  </si>
  <si>
    <t>_C003460</t>
  </si>
  <si>
    <t>_R003461</t>
  </si>
  <si>
    <t>_D003462</t>
  </si>
  <si>
    <t>_D003463</t>
  </si>
  <si>
    <t>_D003464</t>
  </si>
  <si>
    <t>17D</t>
  </si>
  <si>
    <t>Form 17 Part 4</t>
  </si>
  <si>
    <t>_S003469</t>
  </si>
  <si>
    <t>_C003470</t>
  </si>
  <si>
    <t>_R003471</t>
  </si>
  <si>
    <t>_D003472</t>
  </si>
  <si>
    <t>_D003473</t>
  </si>
  <si>
    <t>_D003474</t>
  </si>
  <si>
    <t>_D003475</t>
  </si>
  <si>
    <t>_D003476</t>
  </si>
  <si>
    <t>_D003477</t>
  </si>
  <si>
    <t>_D003478</t>
  </si>
  <si>
    <t>_D003479</t>
  </si>
  <si>
    <t>_D003480</t>
  </si>
  <si>
    <t>_D003481</t>
  </si>
  <si>
    <t>_D003482</t>
  </si>
  <si>
    <t>_D003483</t>
  </si>
  <si>
    <t>_D003484</t>
  </si>
  <si>
    <t>_D003485</t>
  </si>
  <si>
    <t>_D003486</t>
  </si>
  <si>
    <t>_D003487</t>
  </si>
  <si>
    <t>_D003488</t>
  </si>
  <si>
    <t>_D003489</t>
  </si>
  <si>
    <t>_D003490</t>
  </si>
  <si>
    <t>_D003491</t>
  </si>
  <si>
    <t>_D003492</t>
  </si>
  <si>
    <t>_D003493</t>
  </si>
  <si>
    <t>_D003494</t>
  </si>
  <si>
    <t>_D003495</t>
  </si>
  <si>
    <t>_D003496</t>
  </si>
  <si>
    <t>_D003497</t>
  </si>
  <si>
    <t>_D003505</t>
  </si>
  <si>
    <t>_D003506</t>
  </si>
  <si>
    <t>_D003507</t>
  </si>
  <si>
    <t>_D003508</t>
  </si>
  <si>
    <t>_D003509</t>
  </si>
  <si>
    <t>_D003510</t>
  </si>
  <si>
    <t>_D003511</t>
  </si>
  <si>
    <t>_D003512</t>
  </si>
  <si>
    <t>_D003513</t>
  </si>
  <si>
    <t>_D003514</t>
  </si>
  <si>
    <t>_D003515</t>
  </si>
  <si>
    <t>_D003516</t>
  </si>
  <si>
    <t>_D003517</t>
  </si>
  <si>
    <t>_D003518</t>
  </si>
  <si>
    <t>_D003519</t>
  </si>
  <si>
    <t>_D003520</t>
  </si>
  <si>
    <t>_D003521</t>
  </si>
  <si>
    <t>_D003522</t>
  </si>
  <si>
    <t>_D003523</t>
  </si>
  <si>
    <t>_D003524</t>
  </si>
  <si>
    <t>_D003525</t>
  </si>
  <si>
    <t>_D003526</t>
  </si>
  <si>
    <t>_D003527</t>
  </si>
  <si>
    <t>_D003528</t>
  </si>
  <si>
    <t>_D003529</t>
  </si>
  <si>
    <t>_D003537</t>
  </si>
  <si>
    <t>_D003538</t>
  </si>
  <si>
    <t>_D003539</t>
  </si>
  <si>
    <t>_D003540</t>
  </si>
  <si>
    <t>_D003541</t>
  </si>
  <si>
    <t>_D003542</t>
  </si>
  <si>
    <t>_D003543</t>
  </si>
  <si>
    <t>_D003544</t>
  </si>
  <si>
    <t>_D003545</t>
  </si>
  <si>
    <t>_D003546</t>
  </si>
  <si>
    <t>_D003547</t>
  </si>
  <si>
    <t>_D003548</t>
  </si>
  <si>
    <t>_D003549</t>
  </si>
  <si>
    <t>_D003550</t>
  </si>
  <si>
    <t>_D003551</t>
  </si>
  <si>
    <t>_D003552</t>
  </si>
  <si>
    <t>_D003553</t>
  </si>
  <si>
    <t>_D003554</t>
  </si>
  <si>
    <t>_D003555</t>
  </si>
  <si>
    <t>_D003556</t>
  </si>
  <si>
    <t>_D003557</t>
  </si>
  <si>
    <t>_D003558</t>
  </si>
  <si>
    <t>_D003559</t>
  </si>
  <si>
    <t>_D003560</t>
  </si>
  <si>
    <t>_D003561</t>
  </si>
  <si>
    <t>_D003569</t>
  </si>
  <si>
    <t>_D003570</t>
  </si>
  <si>
    <t>_D003571</t>
  </si>
  <si>
    <t>_D003572</t>
  </si>
  <si>
    <t>_D003573</t>
  </si>
  <si>
    <t>_D003574</t>
  </si>
  <si>
    <t>_D003575</t>
  </si>
  <si>
    <t>_D003576</t>
  </si>
  <si>
    <t>_D003577</t>
  </si>
  <si>
    <t>_D003578</t>
  </si>
  <si>
    <t>_D003579</t>
  </si>
  <si>
    <t>_D003580</t>
  </si>
  <si>
    <t>_D003581</t>
  </si>
  <si>
    <t>_D003582</t>
  </si>
  <si>
    <t>_D003583</t>
  </si>
  <si>
    <t>_D003584</t>
  </si>
  <si>
    <t>_D003585</t>
  </si>
  <si>
    <t>_D003586</t>
  </si>
  <si>
    <t>_D003587</t>
  </si>
  <si>
    <t>_D003588</t>
  </si>
  <si>
    <t>_D003589</t>
  </si>
  <si>
    <t>_D003590</t>
  </si>
  <si>
    <t>_D003591</t>
  </si>
  <si>
    <t>_D003592</t>
  </si>
  <si>
    <t>_D003593</t>
  </si>
  <si>
    <t>_D003601</t>
  </si>
  <si>
    <t>_D003602</t>
  </si>
  <si>
    <t>_D003603</t>
  </si>
  <si>
    <t>18A</t>
  </si>
  <si>
    <t>Sheet25</t>
  </si>
  <si>
    <t>Home Office Reporting Period</t>
  </si>
  <si>
    <t>_S003614</t>
  </si>
  <si>
    <t>_C003615</t>
  </si>
  <si>
    <t>_R003616</t>
  </si>
  <si>
    <t>_D003617</t>
  </si>
  <si>
    <t>_D003618</t>
  </si>
  <si>
    <t>_D003619</t>
  </si>
  <si>
    <t>_D003620</t>
  </si>
  <si>
    <t>_D003621</t>
  </si>
  <si>
    <t>_D003622</t>
  </si>
  <si>
    <t>_D003623</t>
  </si>
  <si>
    <t>_D003624</t>
  </si>
  <si>
    <t>_D003625</t>
  </si>
  <si>
    <t>_D003626</t>
  </si>
  <si>
    <t>_D003627</t>
  </si>
  <si>
    <t>_D003628</t>
  </si>
  <si>
    <t>_D003629</t>
  </si>
  <si>
    <t>_D003630</t>
  </si>
  <si>
    <t>_D003631</t>
  </si>
  <si>
    <t>_D003632</t>
  </si>
  <si>
    <t>_D003633</t>
  </si>
  <si>
    <t>_D003634</t>
  </si>
  <si>
    <t>_D003635</t>
  </si>
  <si>
    <t>_D003636</t>
  </si>
  <si>
    <t>_D003637</t>
  </si>
  <si>
    <t>_D003638</t>
  </si>
  <si>
    <t>_D003639</t>
  </si>
  <si>
    <t>_D003640</t>
  </si>
  <si>
    <t>_D003641</t>
  </si>
  <si>
    <t>_D003642</t>
  </si>
  <si>
    <t>_D003643</t>
  </si>
  <si>
    <t>_D003644</t>
  </si>
  <si>
    <t>_D003645</t>
  </si>
  <si>
    <t>_D003646</t>
  </si>
  <si>
    <t>_D003647</t>
  </si>
  <si>
    <t>_D003648</t>
  </si>
  <si>
    <t>_D003649</t>
  </si>
  <si>
    <t>_D003650</t>
  </si>
  <si>
    <t>_D003651</t>
  </si>
  <si>
    <t>_D003652</t>
  </si>
  <si>
    <t>_D003653</t>
  </si>
  <si>
    <t>_D003654</t>
  </si>
  <si>
    <t>_D003655</t>
  </si>
  <si>
    <t>_D003656</t>
  </si>
  <si>
    <t>_D003657</t>
  </si>
  <si>
    <t>_D003658</t>
  </si>
  <si>
    <t>_D003659</t>
  </si>
  <si>
    <t>_D003660</t>
  </si>
  <si>
    <t>_D003661</t>
  </si>
  <si>
    <t>_D003662</t>
  </si>
  <si>
    <t>_D003663</t>
  </si>
  <si>
    <t>_D003664</t>
  </si>
  <si>
    <t>_D003665</t>
  </si>
  <si>
    <t>_D003666</t>
  </si>
  <si>
    <t>_D003667</t>
  </si>
  <si>
    <t>_D003668</t>
  </si>
  <si>
    <t>_D003669</t>
  </si>
  <si>
    <t>_D003670</t>
  </si>
  <si>
    <t>_D003671</t>
  </si>
  <si>
    <t>_D003672</t>
  </si>
  <si>
    <t>_D003673</t>
  </si>
  <si>
    <t>_D003674</t>
  </si>
  <si>
    <t>_D003675</t>
  </si>
  <si>
    <t>_D003676</t>
  </si>
  <si>
    <t>_D003677</t>
  </si>
  <si>
    <t>_D003678</t>
  </si>
  <si>
    <t>_D003679</t>
  </si>
  <si>
    <t>_D003680</t>
  </si>
  <si>
    <t>_D003681</t>
  </si>
  <si>
    <t>_D003682</t>
  </si>
  <si>
    <t>_D003683</t>
  </si>
  <si>
    <t>_D003684</t>
  </si>
  <si>
    <t>_D003685</t>
  </si>
  <si>
    <t>_D003686</t>
  </si>
  <si>
    <t>_D003687</t>
  </si>
  <si>
    <t>_D003688</t>
  </si>
  <si>
    <t>_D003689</t>
  </si>
  <si>
    <t>_D003690</t>
  </si>
  <si>
    <t>_D003691</t>
  </si>
  <si>
    <t>_D003692</t>
  </si>
  <si>
    <t>_D003693</t>
  </si>
  <si>
    <t>_D003694</t>
  </si>
  <si>
    <t>_D003695</t>
  </si>
  <si>
    <t>_D003696</t>
  </si>
  <si>
    <t>PATIENT DAYS - Ventilator Dependent Care  ((Form 3, Line 2.D)1.a)</t>
  </si>
  <si>
    <t>_S003697</t>
  </si>
  <si>
    <t>19A</t>
  </si>
  <si>
    <t>Sheet26</t>
  </si>
  <si>
    <t>_C003698</t>
  </si>
  <si>
    <t>_R003699</t>
  </si>
  <si>
    <t>_D003700</t>
  </si>
  <si>
    <t>_D003701</t>
  </si>
  <si>
    <t>_D003702</t>
  </si>
  <si>
    <t>_D003703</t>
  </si>
  <si>
    <t>_D003704</t>
  </si>
  <si>
    <t>_D003705</t>
  </si>
  <si>
    <t>_D003706</t>
  </si>
  <si>
    <t>_D003707</t>
  </si>
  <si>
    <t>_D003708</t>
  </si>
  <si>
    <t>_D003709</t>
  </si>
  <si>
    <t>_D003710</t>
  </si>
  <si>
    <t>_D003711</t>
  </si>
  <si>
    <t>_D003712</t>
  </si>
  <si>
    <t>_D003713</t>
  </si>
  <si>
    <t>_D003714</t>
  </si>
  <si>
    <t>_D003715</t>
  </si>
  <si>
    <t>_D003716</t>
  </si>
  <si>
    <t>_D003717</t>
  </si>
  <si>
    <t>_D003718</t>
  </si>
  <si>
    <t>_D003719</t>
  </si>
  <si>
    <t>_D003720</t>
  </si>
  <si>
    <t>_D003721</t>
  </si>
  <si>
    <t>_D003722</t>
  </si>
  <si>
    <t>_D003723</t>
  </si>
  <si>
    <t>_D003724</t>
  </si>
  <si>
    <t>_D003725</t>
  </si>
  <si>
    <t>_D003726</t>
  </si>
  <si>
    <t>_D003727</t>
  </si>
  <si>
    <t>_D003728</t>
  </si>
  <si>
    <t>_D003729</t>
  </si>
  <si>
    <t>_D003730</t>
  </si>
  <si>
    <t>_D003731</t>
  </si>
  <si>
    <t>_D003732</t>
  </si>
  <si>
    <t>_D003733</t>
  </si>
  <si>
    <t>_D003734</t>
  </si>
  <si>
    <t>_D003735</t>
  </si>
  <si>
    <t>_D003736</t>
  </si>
  <si>
    <t>_D003737</t>
  </si>
  <si>
    <t>_D003738</t>
  </si>
  <si>
    <t>_D003739</t>
  </si>
  <si>
    <t>_D003740</t>
  </si>
  <si>
    <t>_D003741</t>
  </si>
  <si>
    <t>_D003742</t>
  </si>
  <si>
    <t>_D003743</t>
  </si>
  <si>
    <t>_D003744</t>
  </si>
  <si>
    <t>_D003745</t>
  </si>
  <si>
    <t>_D003746</t>
  </si>
  <si>
    <t>_D003747</t>
  </si>
  <si>
    <t>_D003748</t>
  </si>
  <si>
    <t>_D003749</t>
  </si>
  <si>
    <t>_D003750</t>
  </si>
  <si>
    <t>_D003751</t>
  </si>
  <si>
    <t>_D003752</t>
  </si>
  <si>
    <t>_D003753</t>
  </si>
  <si>
    <t>_D003754</t>
  </si>
  <si>
    <t>_D003755</t>
  </si>
  <si>
    <t>_D003756</t>
  </si>
  <si>
    <t>_D003757</t>
  </si>
  <si>
    <t>_D003758</t>
  </si>
  <si>
    <t>_D003759</t>
  </si>
  <si>
    <t>_D003760</t>
  </si>
  <si>
    <t>_D003761</t>
  </si>
  <si>
    <t>_D003762</t>
  </si>
  <si>
    <t>_D003763</t>
  </si>
  <si>
    <t>_D003764</t>
  </si>
  <si>
    <t>_D003765</t>
  </si>
  <si>
    <t>_D003766</t>
  </si>
  <si>
    <t>_D003767</t>
  </si>
  <si>
    <t>_D003768</t>
  </si>
  <si>
    <t>_D003769</t>
  </si>
  <si>
    <t>_D003770</t>
  </si>
  <si>
    <t>_D003771</t>
  </si>
  <si>
    <t>_D003772</t>
  </si>
  <si>
    <t>_D003773</t>
  </si>
  <si>
    <t>_D003774</t>
  </si>
  <si>
    <t>_D003775</t>
  </si>
  <si>
    <t>_D003776</t>
  </si>
  <si>
    <t>_D003777</t>
  </si>
  <si>
    <t>_D003778</t>
  </si>
  <si>
    <t>_D003779</t>
  </si>
  <si>
    <t>_D003780</t>
  </si>
  <si>
    <t>_D003781</t>
  </si>
  <si>
    <t>_D003782</t>
  </si>
  <si>
    <t>_D003783</t>
  </si>
  <si>
    <t>_D003784</t>
  </si>
  <si>
    <t>_D003785</t>
  </si>
  <si>
    <t>_D003786</t>
  </si>
  <si>
    <t>_D003787</t>
  </si>
  <si>
    <t>_D003788</t>
  </si>
  <si>
    <t>_D003789</t>
  </si>
  <si>
    <t>_D003790</t>
  </si>
  <si>
    <t>_D003791</t>
  </si>
  <si>
    <t>_D003792</t>
  </si>
  <si>
    <t>_D003793</t>
  </si>
  <si>
    <t>_D003794</t>
  </si>
  <si>
    <t>_D003795</t>
  </si>
  <si>
    <t>_D003796</t>
  </si>
  <si>
    <t>_D003797</t>
  </si>
  <si>
    <t>_S003798</t>
  </si>
  <si>
    <t>S01</t>
  </si>
  <si>
    <t>Sheet27</t>
  </si>
  <si>
    <t>_C003799</t>
  </si>
  <si>
    <t>_R003800</t>
  </si>
  <si>
    <t>_D003946</t>
  </si>
  <si>
    <t>_D003947</t>
  </si>
  <si>
    <t>_D003948</t>
  </si>
  <si>
    <t>_S003949</t>
  </si>
  <si>
    <t>S02</t>
  </si>
  <si>
    <t>Sheet28</t>
  </si>
  <si>
    <t>_C003950</t>
  </si>
  <si>
    <t>_R003951</t>
  </si>
  <si>
    <t>_D003952</t>
  </si>
  <si>
    <t>_D003953</t>
  </si>
  <si>
    <t>_D003954</t>
  </si>
  <si>
    <t>_D003955</t>
  </si>
  <si>
    <t>_D003956</t>
  </si>
  <si>
    <t>_D003957</t>
  </si>
  <si>
    <t>_D003958</t>
  </si>
  <si>
    <t>_D003959</t>
  </si>
  <si>
    <t>_D003960</t>
  </si>
  <si>
    <t>_D003961</t>
  </si>
  <si>
    <t>_D003962</t>
  </si>
  <si>
    <t>_D003963</t>
  </si>
  <si>
    <t>_D003964</t>
  </si>
  <si>
    <t>_D003965</t>
  </si>
  <si>
    <t>_D003966</t>
  </si>
  <si>
    <t>_D003967</t>
  </si>
  <si>
    <t>_D003968</t>
  </si>
  <si>
    <t>_D003969</t>
  </si>
  <si>
    <t>_D003970</t>
  </si>
  <si>
    <t>_D003971</t>
  </si>
  <si>
    <t>_D003972</t>
  </si>
  <si>
    <t>_D003973</t>
  </si>
  <si>
    <t>_D003974</t>
  </si>
  <si>
    <t>_D003975</t>
  </si>
  <si>
    <t>_D003976</t>
  </si>
  <si>
    <t>_D003977</t>
  </si>
  <si>
    <t>_D003978</t>
  </si>
  <si>
    <t>_D003979</t>
  </si>
  <si>
    <t>_D003980</t>
  </si>
  <si>
    <t>_D003981</t>
  </si>
  <si>
    <t>_D003982</t>
  </si>
  <si>
    <t>_D003983</t>
  </si>
  <si>
    <t>_D003984</t>
  </si>
  <si>
    <t>_D003985</t>
  </si>
  <si>
    <t>_D003986</t>
  </si>
  <si>
    <t>_D003987</t>
  </si>
  <si>
    <t>_D003988</t>
  </si>
  <si>
    <t>_D003989</t>
  </si>
  <si>
    <t>_D003990</t>
  </si>
  <si>
    <t>_D003991</t>
  </si>
  <si>
    <t>_D003992</t>
  </si>
  <si>
    <t>_D003993</t>
  </si>
  <si>
    <t>_D003994</t>
  </si>
  <si>
    <t>_D003995</t>
  </si>
  <si>
    <t>_D003996</t>
  </si>
  <si>
    <t>_D003997</t>
  </si>
  <si>
    <t>_D003998</t>
  </si>
  <si>
    <t>_D003999</t>
  </si>
  <si>
    <t>_D004000</t>
  </si>
  <si>
    <t>_D004001</t>
  </si>
  <si>
    <t>_D004002</t>
  </si>
  <si>
    <t>_D004003</t>
  </si>
  <si>
    <t>_D004004</t>
  </si>
  <si>
    <t>_D004005</t>
  </si>
  <si>
    <t>_D004006</t>
  </si>
  <si>
    <t>_D004007</t>
  </si>
  <si>
    <t>_D004008</t>
  </si>
  <si>
    <t>_D004009</t>
  </si>
  <si>
    <t>_D004010</t>
  </si>
  <si>
    <t>_D004011</t>
  </si>
  <si>
    <t>_D004012</t>
  </si>
  <si>
    <t>_D004013</t>
  </si>
  <si>
    <t>_D004014</t>
  </si>
  <si>
    <t>_D004015</t>
  </si>
  <si>
    <t>_D004016</t>
  </si>
  <si>
    <t>_D004017</t>
  </si>
  <si>
    <t>_D004018</t>
  </si>
  <si>
    <t>_D004019</t>
  </si>
  <si>
    <t>_D004020</t>
  </si>
  <si>
    <t>_D004021</t>
  </si>
  <si>
    <t>_D004022</t>
  </si>
  <si>
    <t>_D004023</t>
  </si>
  <si>
    <t>_D004024</t>
  </si>
  <si>
    <t>_D004025</t>
  </si>
  <si>
    <t>_D004026</t>
  </si>
  <si>
    <t>_D004027</t>
  </si>
  <si>
    <t>_D004028</t>
  </si>
  <si>
    <t>_D004029</t>
  </si>
  <si>
    <t>_D004030</t>
  </si>
  <si>
    <t>_D004031</t>
  </si>
  <si>
    <t>_D004032</t>
  </si>
  <si>
    <t>_D004033</t>
  </si>
  <si>
    <t>_D004034</t>
  </si>
  <si>
    <t>_D004035</t>
  </si>
  <si>
    <t>_D004036</t>
  </si>
  <si>
    <t>_D004037</t>
  </si>
  <si>
    <t>_D004038</t>
  </si>
  <si>
    <t>_D004039</t>
  </si>
  <si>
    <t>_D004040</t>
  </si>
  <si>
    <t>_D004041</t>
  </si>
  <si>
    <t>_D004042</t>
  </si>
  <si>
    <t>_D004043</t>
  </si>
  <si>
    <t>_D004044</t>
  </si>
  <si>
    <t>_D004045</t>
  </si>
  <si>
    <t>_D004046</t>
  </si>
  <si>
    <t>_D004047</t>
  </si>
  <si>
    <t>_D004048</t>
  </si>
  <si>
    <t>_D004049</t>
  </si>
  <si>
    <t>_D004050</t>
  </si>
  <si>
    <t>_D004051</t>
  </si>
  <si>
    <t>_D004052</t>
  </si>
  <si>
    <t>_D004053</t>
  </si>
  <si>
    <t>_D004054</t>
  </si>
  <si>
    <t>_D004055</t>
  </si>
  <si>
    <t>_D004056</t>
  </si>
  <si>
    <t>_D004057</t>
  </si>
  <si>
    <t>_D004058</t>
  </si>
  <si>
    <t>_D004059</t>
  </si>
  <si>
    <t>_D004060</t>
  </si>
  <si>
    <t>_D004061</t>
  </si>
  <si>
    <t>_D004062</t>
  </si>
  <si>
    <t>_D004063</t>
  </si>
  <si>
    <t>_D004064</t>
  </si>
  <si>
    <t>_D004065</t>
  </si>
  <si>
    <t>_D004066</t>
  </si>
  <si>
    <t>_D004067</t>
  </si>
  <si>
    <t>_D004068</t>
  </si>
  <si>
    <t>_D004069</t>
  </si>
  <si>
    <t>_D004070</t>
  </si>
  <si>
    <t>_D004071</t>
  </si>
  <si>
    <t>_D004072</t>
  </si>
  <si>
    <t>_D004073</t>
  </si>
  <si>
    <t>_D004074</t>
  </si>
  <si>
    <t>_D004075</t>
  </si>
  <si>
    <t>_D004076</t>
  </si>
  <si>
    <t>_D004077</t>
  </si>
  <si>
    <t>_D004078</t>
  </si>
  <si>
    <t>_D004079</t>
  </si>
  <si>
    <t>_D004080</t>
  </si>
  <si>
    <t>_D004081</t>
  </si>
  <si>
    <t>_D004082</t>
  </si>
  <si>
    <t>_D004083</t>
  </si>
  <si>
    <t>_D004084</t>
  </si>
  <si>
    <t>_D004085</t>
  </si>
  <si>
    <t>_D004086</t>
  </si>
  <si>
    <t>_D004087</t>
  </si>
  <si>
    <t>_D004088</t>
  </si>
  <si>
    <t>_D004089</t>
  </si>
  <si>
    <t>_D004090</t>
  </si>
  <si>
    <t>_D004091</t>
  </si>
  <si>
    <t>_D004092</t>
  </si>
  <si>
    <t>_D004093</t>
  </si>
  <si>
    <t>_D004094</t>
  </si>
  <si>
    <t>_D004095</t>
  </si>
  <si>
    <t>_D004096</t>
  </si>
  <si>
    <t>_D004097</t>
  </si>
  <si>
    <t>_D004098</t>
  </si>
  <si>
    <t>_D004099</t>
  </si>
  <si>
    <t>_D004100</t>
  </si>
  <si>
    <t>_D004101</t>
  </si>
  <si>
    <t>_D004102</t>
  </si>
  <si>
    <t>_D004103</t>
  </si>
  <si>
    <t>_D004104</t>
  </si>
  <si>
    <t>_D004105</t>
  </si>
  <si>
    <t>_D004106</t>
  </si>
  <si>
    <t>_D004107</t>
  </si>
  <si>
    <t>_D004108</t>
  </si>
  <si>
    <t>_D004109</t>
  </si>
  <si>
    <t>_D004110</t>
  </si>
  <si>
    <t>_S004111</t>
  </si>
  <si>
    <t>S03</t>
  </si>
  <si>
    <t>Sheet29</t>
  </si>
  <si>
    <t>_C004112</t>
  </si>
  <si>
    <t>_R004113</t>
  </si>
  <si>
    <t>_D004114</t>
  </si>
  <si>
    <t>_D004115</t>
  </si>
  <si>
    <t>_D004116</t>
  </si>
  <si>
    <t>_D004117</t>
  </si>
  <si>
    <t>_D004118</t>
  </si>
  <si>
    <t>_D004119</t>
  </si>
  <si>
    <t>_D004120</t>
  </si>
  <si>
    <t>_D004121</t>
  </si>
  <si>
    <t>_D004122</t>
  </si>
  <si>
    <t>_D004123</t>
  </si>
  <si>
    <t>_D004124</t>
  </si>
  <si>
    <t>_D004125</t>
  </si>
  <si>
    <t>_D004126</t>
  </si>
  <si>
    <t>_D004127</t>
  </si>
  <si>
    <t>_D004128</t>
  </si>
  <si>
    <t>_D004129</t>
  </si>
  <si>
    <t>_D004130</t>
  </si>
  <si>
    <t>_D004131</t>
  </si>
  <si>
    <t>_D004132</t>
  </si>
  <si>
    <t>_D004133</t>
  </si>
  <si>
    <t>_D004134</t>
  </si>
  <si>
    <t>_D004135</t>
  </si>
  <si>
    <t>_D004136</t>
  </si>
  <si>
    <t>_D004137</t>
  </si>
  <si>
    <t>_D004138</t>
  </si>
  <si>
    <t>_D004139</t>
  </si>
  <si>
    <t>_D004140</t>
  </si>
  <si>
    <t>_D004141</t>
  </si>
  <si>
    <t>_D004142</t>
  </si>
  <si>
    <t>_D004143</t>
  </si>
  <si>
    <t>_D004144</t>
  </si>
  <si>
    <t>_D004145</t>
  </si>
  <si>
    <t>_D004146</t>
  </si>
  <si>
    <t>_D004147</t>
  </si>
  <si>
    <t>_D004148</t>
  </si>
  <si>
    <t>_D004149</t>
  </si>
  <si>
    <t>_D004150</t>
  </si>
  <si>
    <t>_D004151</t>
  </si>
  <si>
    <t>_D004152</t>
  </si>
  <si>
    <t>_D004153</t>
  </si>
  <si>
    <t>_D004154</t>
  </si>
  <si>
    <t>_D004155</t>
  </si>
  <si>
    <t>_D004156</t>
  </si>
  <si>
    <t>_D004157</t>
  </si>
  <si>
    <t>_D004158</t>
  </si>
  <si>
    <t>_D004159</t>
  </si>
  <si>
    <t>_D004160</t>
  </si>
  <si>
    <t>_D004161</t>
  </si>
  <si>
    <t>_D004162</t>
  </si>
  <si>
    <t>_D004163</t>
  </si>
  <si>
    <t>_D004164</t>
  </si>
  <si>
    <t>_D004165</t>
  </si>
  <si>
    <t>_D004166</t>
  </si>
  <si>
    <t>_D004167</t>
  </si>
  <si>
    <t>_D004168</t>
  </si>
  <si>
    <t>_D004169</t>
  </si>
  <si>
    <t>_D004170</t>
  </si>
  <si>
    <t>_D004171</t>
  </si>
  <si>
    <t>_D004172</t>
  </si>
  <si>
    <t>_D004173</t>
  </si>
  <si>
    <t>_D004174</t>
  </si>
  <si>
    <t>_D004175</t>
  </si>
  <si>
    <t>_D004176</t>
  </si>
  <si>
    <t>_D004177</t>
  </si>
  <si>
    <t>_D004178</t>
  </si>
  <si>
    <t>_D004179</t>
  </si>
  <si>
    <t>_D004180</t>
  </si>
  <si>
    <t>_D004181</t>
  </si>
  <si>
    <t>_D004182</t>
  </si>
  <si>
    <t>_D004183</t>
  </si>
  <si>
    <t>_D004184</t>
  </si>
  <si>
    <t>_D004185</t>
  </si>
  <si>
    <t>_D004186</t>
  </si>
  <si>
    <t>_D004187</t>
  </si>
  <si>
    <t>_D004188</t>
  </si>
  <si>
    <t>_D004189</t>
  </si>
  <si>
    <t>_D004190</t>
  </si>
  <si>
    <t>_D004191</t>
  </si>
  <si>
    <t>_D004192</t>
  </si>
  <si>
    <t>_D004193</t>
  </si>
  <si>
    <t>_D004194</t>
  </si>
  <si>
    <t>_D004195</t>
  </si>
  <si>
    <t>_D004196</t>
  </si>
  <si>
    <t>_D004197</t>
  </si>
  <si>
    <t>_D004198</t>
  </si>
  <si>
    <t>_D004199</t>
  </si>
  <si>
    <t>_D004200</t>
  </si>
  <si>
    <t>_D004201</t>
  </si>
  <si>
    <t>_D004202</t>
  </si>
  <si>
    <t>_D004203</t>
  </si>
  <si>
    <t>_D004204</t>
  </si>
  <si>
    <t>_D004205</t>
  </si>
  <si>
    <t>_D004206</t>
  </si>
  <si>
    <t>_D004207</t>
  </si>
  <si>
    <t>_D004208</t>
  </si>
  <si>
    <t>_D004209</t>
  </si>
  <si>
    <t>_D004210</t>
  </si>
  <si>
    <t>_D004211</t>
  </si>
  <si>
    <t>_D004212</t>
  </si>
  <si>
    <t>_D004213</t>
  </si>
  <si>
    <t>_D004214</t>
  </si>
  <si>
    <t>_D004215</t>
  </si>
  <si>
    <t>_D004216</t>
  </si>
  <si>
    <t>_D004217</t>
  </si>
  <si>
    <t>_D004218</t>
  </si>
  <si>
    <t>_D004219</t>
  </si>
  <si>
    <t>_D004220</t>
  </si>
  <si>
    <t>_D004221</t>
  </si>
  <si>
    <t>_D004222</t>
  </si>
  <si>
    <t>_D004223</t>
  </si>
  <si>
    <t>_D004224</t>
  </si>
  <si>
    <t>_D004225</t>
  </si>
  <si>
    <t>_D004226</t>
  </si>
  <si>
    <t>_D004227</t>
  </si>
  <si>
    <t>_D004228</t>
  </si>
  <si>
    <t>_D004229</t>
  </si>
  <si>
    <t>_D004230</t>
  </si>
  <si>
    <t>_D004231</t>
  </si>
  <si>
    <t>_D004232</t>
  </si>
  <si>
    <t>_D004233</t>
  </si>
  <si>
    <t>_D004234</t>
  </si>
  <si>
    <t>_D004235</t>
  </si>
  <si>
    <t>_D004236</t>
  </si>
  <si>
    <t>_D004237</t>
  </si>
  <si>
    <t>_D004238</t>
  </si>
  <si>
    <t>_D004239</t>
  </si>
  <si>
    <t>_D004240</t>
  </si>
  <si>
    <t>_D004241</t>
  </si>
  <si>
    <t>_D004242</t>
  </si>
  <si>
    <t>_D004243</t>
  </si>
  <si>
    <t>_D004244</t>
  </si>
  <si>
    <t>_D004245</t>
  </si>
  <si>
    <t>_D004246</t>
  </si>
  <si>
    <t>_D004247</t>
  </si>
  <si>
    <t>_D004248</t>
  </si>
  <si>
    <t>_D004249</t>
  </si>
  <si>
    <t>_D004250</t>
  </si>
  <si>
    <t>_D004251</t>
  </si>
  <si>
    <t>_D004252</t>
  </si>
  <si>
    <t>_D004253</t>
  </si>
  <si>
    <t>_D004254</t>
  </si>
  <si>
    <t>_D004255</t>
  </si>
  <si>
    <t>_D004256</t>
  </si>
  <si>
    <t>_D004257</t>
  </si>
  <si>
    <t>_D004258</t>
  </si>
  <si>
    <t>_D004259</t>
  </si>
  <si>
    <t>_D004260</t>
  </si>
  <si>
    <t>_D004261</t>
  </si>
  <si>
    <t>_D004262</t>
  </si>
  <si>
    <t>_D004263</t>
  </si>
  <si>
    <t>_D004264</t>
  </si>
  <si>
    <t>_D004265</t>
  </si>
  <si>
    <t>_D004266</t>
  </si>
  <si>
    <t>_D004267</t>
  </si>
  <si>
    <t>_D004268</t>
  </si>
  <si>
    <t>_D004269</t>
  </si>
  <si>
    <t>_D004270</t>
  </si>
  <si>
    <t>_D004271</t>
  </si>
  <si>
    <t>_D004272</t>
  </si>
  <si>
    <t>_S004273</t>
  </si>
  <si>
    <t>S04</t>
  </si>
  <si>
    <t>Section 4</t>
  </si>
  <si>
    <t>Sheet30</t>
  </si>
  <si>
    <t>_C004274</t>
  </si>
  <si>
    <t>_R004275</t>
  </si>
  <si>
    <t>_D004276</t>
  </si>
  <si>
    <t>_D004277</t>
  </si>
  <si>
    <t>_D004278</t>
  </si>
  <si>
    <t>_D004279</t>
  </si>
  <si>
    <t>_D004280</t>
  </si>
  <si>
    <t>_D004281</t>
  </si>
  <si>
    <t>_D004282</t>
  </si>
  <si>
    <t>_D004283</t>
  </si>
  <si>
    <t>_D004284</t>
  </si>
  <si>
    <t>_D004285</t>
  </si>
  <si>
    <t>_D004286</t>
  </si>
  <si>
    <t>_D004287</t>
  </si>
  <si>
    <t>_D004288</t>
  </si>
  <si>
    <t>_D004289</t>
  </si>
  <si>
    <t>_D004290</t>
  </si>
  <si>
    <t>_D004291</t>
  </si>
  <si>
    <t>_D004292</t>
  </si>
  <si>
    <t>_D004293</t>
  </si>
  <si>
    <t>_D004294</t>
  </si>
  <si>
    <t>_D004295</t>
  </si>
  <si>
    <t>_D004296</t>
  </si>
  <si>
    <t>_D004297</t>
  </si>
  <si>
    <t>_D004298</t>
  </si>
  <si>
    <t>_D004299</t>
  </si>
  <si>
    <t>_D004300</t>
  </si>
  <si>
    <t>_D004301</t>
  </si>
  <si>
    <t>_D004302</t>
  </si>
  <si>
    <t>_D004303</t>
  </si>
  <si>
    <t>_D004304</t>
  </si>
  <si>
    <t>_D004305</t>
  </si>
  <si>
    <t>_D004306</t>
  </si>
  <si>
    <t>_D004307</t>
  </si>
  <si>
    <t>_D004308</t>
  </si>
  <si>
    <t>_D004309</t>
  </si>
  <si>
    <t>_D004310</t>
  </si>
  <si>
    <t>_D004311</t>
  </si>
  <si>
    <t>_D004312</t>
  </si>
  <si>
    <t>_D004313</t>
  </si>
  <si>
    <t>_D004314</t>
  </si>
  <si>
    <t>_D004315</t>
  </si>
  <si>
    <t>_D004316</t>
  </si>
  <si>
    <t>_D004317</t>
  </si>
  <si>
    <t>_D004318</t>
  </si>
  <si>
    <t>_D004319</t>
  </si>
  <si>
    <t>_D004320</t>
  </si>
  <si>
    <t>_D004321</t>
  </si>
  <si>
    <t>_D004322</t>
  </si>
  <si>
    <t>_D004323</t>
  </si>
  <si>
    <t>_D004324</t>
  </si>
  <si>
    <t>_D004325</t>
  </si>
  <si>
    <t>_D004326</t>
  </si>
  <si>
    <t>_D004327</t>
  </si>
  <si>
    <t>_D004328</t>
  </si>
  <si>
    <t>_D004329</t>
  </si>
  <si>
    <t>_D004330</t>
  </si>
  <si>
    <t>_D004331</t>
  </si>
  <si>
    <t>_D004332</t>
  </si>
  <si>
    <t>_D004333</t>
  </si>
  <si>
    <t>_D004334</t>
  </si>
  <si>
    <t>_D004335</t>
  </si>
  <si>
    <t>_D004336</t>
  </si>
  <si>
    <t>_D004337</t>
  </si>
  <si>
    <t>_D004338</t>
  </si>
  <si>
    <t>_D004339</t>
  </si>
  <si>
    <t>_D004340</t>
  </si>
  <si>
    <t>_D004341</t>
  </si>
  <si>
    <t>_D004342</t>
  </si>
  <si>
    <t>_D004343</t>
  </si>
  <si>
    <t>_D004344</t>
  </si>
  <si>
    <t>_D004345</t>
  </si>
  <si>
    <t>_D004346</t>
  </si>
  <si>
    <t>_D004347</t>
  </si>
  <si>
    <t>_D004348</t>
  </si>
  <si>
    <t>_D004349</t>
  </si>
  <si>
    <t>_D004350</t>
  </si>
  <si>
    <t>_D004351</t>
  </si>
  <si>
    <t>_D004352</t>
  </si>
  <si>
    <t>_D004353</t>
  </si>
  <si>
    <t>_D004354</t>
  </si>
  <si>
    <t>_D004355</t>
  </si>
  <si>
    <t>_D004356</t>
  </si>
  <si>
    <t>_D004357</t>
  </si>
  <si>
    <t>_D004358</t>
  </si>
  <si>
    <t>_D004359</t>
  </si>
  <si>
    <t>_D004360</t>
  </si>
  <si>
    <t>_D004361</t>
  </si>
  <si>
    <t>_D004362</t>
  </si>
  <si>
    <t>_D004363</t>
  </si>
  <si>
    <t>_D004364</t>
  </si>
  <si>
    <t>_D004365</t>
  </si>
  <si>
    <t>_D004366</t>
  </si>
  <si>
    <t>_D004367</t>
  </si>
  <si>
    <t>_D004368</t>
  </si>
  <si>
    <t>_D004369</t>
  </si>
  <si>
    <t>_D004370</t>
  </si>
  <si>
    <t>_D004371</t>
  </si>
  <si>
    <t>_D004372</t>
  </si>
  <si>
    <t>_D004373</t>
  </si>
  <si>
    <t>_D004374</t>
  </si>
  <si>
    <t>_D004375</t>
  </si>
  <si>
    <t>_D004376</t>
  </si>
  <si>
    <t>_D004377</t>
  </si>
  <si>
    <t>_D004378</t>
  </si>
  <si>
    <t>_D004379</t>
  </si>
  <si>
    <t>_D004380</t>
  </si>
  <si>
    <t>_D004381</t>
  </si>
  <si>
    <t>_D004382</t>
  </si>
  <si>
    <t>_D004383</t>
  </si>
  <si>
    <t>_D004384</t>
  </si>
  <si>
    <t>_D004385</t>
  </si>
  <si>
    <t>_D004386</t>
  </si>
  <si>
    <t>_D004387</t>
  </si>
  <si>
    <t>_D004388</t>
  </si>
  <si>
    <t>_D004389</t>
  </si>
  <si>
    <t>_D004390</t>
  </si>
  <si>
    <t>_D004391</t>
  </si>
  <si>
    <t>_D004392</t>
  </si>
  <si>
    <t>_D004393</t>
  </si>
  <si>
    <t>_D004394</t>
  </si>
  <si>
    <t>_D004395</t>
  </si>
  <si>
    <t>_D004396</t>
  </si>
  <si>
    <t>_D004397</t>
  </si>
  <si>
    <t>_D004398</t>
  </si>
  <si>
    <t>_D004399</t>
  </si>
  <si>
    <t>_D004400</t>
  </si>
  <si>
    <t>_D004401</t>
  </si>
  <si>
    <t>_D004402</t>
  </si>
  <si>
    <t>_D004403</t>
  </si>
  <si>
    <t>_D004404</t>
  </si>
  <si>
    <t>_D004405</t>
  </si>
  <si>
    <t>_D004406</t>
  </si>
  <si>
    <t>_D004407</t>
  </si>
  <si>
    <t>_D004408</t>
  </si>
  <si>
    <t>_D004409</t>
  </si>
  <si>
    <t>_D004410</t>
  </si>
  <si>
    <t>_D004411</t>
  </si>
  <si>
    <t>_D004412</t>
  </si>
  <si>
    <t>_D004413</t>
  </si>
  <si>
    <t>_D004414</t>
  </si>
  <si>
    <t>_D004415</t>
  </si>
  <si>
    <t>_D004416</t>
  </si>
  <si>
    <t>_D004417</t>
  </si>
  <si>
    <t>_D004418</t>
  </si>
  <si>
    <t>_D004419</t>
  </si>
  <si>
    <t>_D004420</t>
  </si>
  <si>
    <t>_D004421</t>
  </si>
  <si>
    <t>_D004422</t>
  </si>
  <si>
    <t>_D004423</t>
  </si>
  <si>
    <t>_D004424</t>
  </si>
  <si>
    <t>_D004425</t>
  </si>
  <si>
    <t>_D004426</t>
  </si>
  <si>
    <t>_D004427</t>
  </si>
  <si>
    <t>_D004428</t>
  </si>
  <si>
    <t>_D004429</t>
  </si>
  <si>
    <t>_D004430</t>
  </si>
  <si>
    <t>_D004431</t>
  </si>
  <si>
    <t>_D004432</t>
  </si>
  <si>
    <t>_D004433</t>
  </si>
  <si>
    <t>_D004434</t>
  </si>
  <si>
    <t>S05</t>
  </si>
  <si>
    <t>Sheet31</t>
  </si>
  <si>
    <t>_S004438</t>
  </si>
  <si>
    <t>_C004439</t>
  </si>
  <si>
    <t>_R004440</t>
  </si>
  <si>
    <t>_D004441</t>
  </si>
  <si>
    <t>_D004442</t>
  </si>
  <si>
    <t>_D004443</t>
  </si>
  <si>
    <t>_D004444</t>
  </si>
  <si>
    <t>_D004445</t>
  </si>
  <si>
    <t>_D004446</t>
  </si>
  <si>
    <t>_D004447</t>
  </si>
  <si>
    <t>_D004448</t>
  </si>
  <si>
    <t>_D004449</t>
  </si>
  <si>
    <t>_D004450</t>
  </si>
  <si>
    <t>_D004451</t>
  </si>
  <si>
    <t>_D004452</t>
  </si>
  <si>
    <t>_D004453</t>
  </si>
  <si>
    <t>_D004454</t>
  </si>
  <si>
    <t>_D004455</t>
  </si>
  <si>
    <t>_D004456</t>
  </si>
  <si>
    <t>_D004457</t>
  </si>
  <si>
    <t>_D004458</t>
  </si>
  <si>
    <t>_D004459</t>
  </si>
  <si>
    <t>_D004460</t>
  </si>
  <si>
    <t>_D004461</t>
  </si>
  <si>
    <t>_D004462</t>
  </si>
  <si>
    <t>_D004463</t>
  </si>
  <si>
    <t>_D004464</t>
  </si>
  <si>
    <t>_D004465</t>
  </si>
  <si>
    <t>_D004466</t>
  </si>
  <si>
    <t>_D004467</t>
  </si>
  <si>
    <t>_D004468</t>
  </si>
  <si>
    <t>_D004469</t>
  </si>
  <si>
    <t>_D004470</t>
  </si>
  <si>
    <t>_D004471</t>
  </si>
  <si>
    <t>_D004472</t>
  </si>
  <si>
    <t>_D004473</t>
  </si>
  <si>
    <t>_D004474</t>
  </si>
  <si>
    <t>_D004475</t>
  </si>
  <si>
    <t>_D004476</t>
  </si>
  <si>
    <t>_D004477</t>
  </si>
  <si>
    <t>_D004478</t>
  </si>
  <si>
    <t>_D004479</t>
  </si>
  <si>
    <t>_D004480</t>
  </si>
  <si>
    <t>_D004481</t>
  </si>
  <si>
    <t>_D004482</t>
  </si>
  <si>
    <t>_D004483</t>
  </si>
  <si>
    <t>_D004484</t>
  </si>
  <si>
    <t>_D004485</t>
  </si>
  <si>
    <t>_D004486</t>
  </si>
  <si>
    <t>_D004487</t>
  </si>
  <si>
    <t>_D004488</t>
  </si>
  <si>
    <t>_D004489</t>
  </si>
  <si>
    <t>_D004490</t>
  </si>
  <si>
    <t>_D004491</t>
  </si>
  <si>
    <t>_D004492</t>
  </si>
  <si>
    <t>_D004493</t>
  </si>
  <si>
    <t>_D004494</t>
  </si>
  <si>
    <t>_D004495</t>
  </si>
  <si>
    <t>_D004496</t>
  </si>
  <si>
    <t>_D004497</t>
  </si>
  <si>
    <t>_D004498</t>
  </si>
  <si>
    <t>_D004499</t>
  </si>
  <si>
    <t>_D004500</t>
  </si>
  <si>
    <t>_D004501</t>
  </si>
  <si>
    <t>_D004502</t>
  </si>
  <si>
    <t>_D004503</t>
  </si>
  <si>
    <t>_D004504</t>
  </si>
  <si>
    <t>_D004505</t>
  </si>
  <si>
    <t>_D004506</t>
  </si>
  <si>
    <t>_D004507</t>
  </si>
  <si>
    <t>_D004508</t>
  </si>
  <si>
    <t>_D004509</t>
  </si>
  <si>
    <t>_D004510</t>
  </si>
  <si>
    <t>_D004511</t>
  </si>
  <si>
    <t>_D004512</t>
  </si>
  <si>
    <t>_D004513</t>
  </si>
  <si>
    <t>_D004514</t>
  </si>
  <si>
    <t>_D004515</t>
  </si>
  <si>
    <t>_D004516</t>
  </si>
  <si>
    <t>_D004517</t>
  </si>
  <si>
    <t>_D004518</t>
  </si>
  <si>
    <t>_D004519</t>
  </si>
  <si>
    <t>_D004520</t>
  </si>
  <si>
    <t>_D004521</t>
  </si>
  <si>
    <t>_D004522</t>
  </si>
  <si>
    <t>_D004523</t>
  </si>
  <si>
    <t>_D004524</t>
  </si>
  <si>
    <t>_D004525</t>
  </si>
  <si>
    <t>_D004526</t>
  </si>
  <si>
    <t>_D004527</t>
  </si>
  <si>
    <t>_D004528</t>
  </si>
  <si>
    <t>_D004529</t>
  </si>
  <si>
    <t>_D004530</t>
  </si>
  <si>
    <t>_D004531</t>
  </si>
  <si>
    <t>_D004532</t>
  </si>
  <si>
    <t>_D004533</t>
  </si>
  <si>
    <t>_D004534</t>
  </si>
  <si>
    <t>_D004535</t>
  </si>
  <si>
    <t>_D004536</t>
  </si>
  <si>
    <t>_D004537</t>
  </si>
  <si>
    <t>_D004538</t>
  </si>
  <si>
    <t>_D004539</t>
  </si>
  <si>
    <t>_D004540</t>
  </si>
  <si>
    <t>_D004541</t>
  </si>
  <si>
    <t>_D004542</t>
  </si>
  <si>
    <t>_D004543</t>
  </si>
  <si>
    <t>_D004544</t>
  </si>
  <si>
    <t>_D004545</t>
  </si>
  <si>
    <t>_D004546</t>
  </si>
  <si>
    <t>_D004547</t>
  </si>
  <si>
    <t>_D004548</t>
  </si>
  <si>
    <t>_D004549</t>
  </si>
  <si>
    <t>_D004550</t>
  </si>
  <si>
    <t>_D004551</t>
  </si>
  <si>
    <t>_D004552</t>
  </si>
  <si>
    <t>_D004553</t>
  </si>
  <si>
    <t>_D004554</t>
  </si>
  <si>
    <t>_D004555</t>
  </si>
  <si>
    <t>_D004556</t>
  </si>
  <si>
    <t>_D004557</t>
  </si>
  <si>
    <t>_D004558</t>
  </si>
  <si>
    <t>_D004559</t>
  </si>
  <si>
    <t>_D004560</t>
  </si>
  <si>
    <t>_D004561</t>
  </si>
  <si>
    <t>_D004562</t>
  </si>
  <si>
    <t>_D004563</t>
  </si>
  <si>
    <t>_D004564</t>
  </si>
  <si>
    <t>_D004565</t>
  </si>
  <si>
    <t>_D004566</t>
  </si>
  <si>
    <t>_D004567</t>
  </si>
  <si>
    <t>_D004568</t>
  </si>
  <si>
    <t>_D004569</t>
  </si>
  <si>
    <t>_D004570</t>
  </si>
  <si>
    <t>_D004571</t>
  </si>
  <si>
    <t>_D004572</t>
  </si>
  <si>
    <t>_D004573</t>
  </si>
  <si>
    <t>_D004574</t>
  </si>
  <si>
    <t>_D004575</t>
  </si>
  <si>
    <t>_D004576</t>
  </si>
  <si>
    <t>_D004577</t>
  </si>
  <si>
    <t>_D004578</t>
  </si>
  <si>
    <t>_D004579</t>
  </si>
  <si>
    <t>_D004580</t>
  </si>
  <si>
    <t>_D004581</t>
  </si>
  <si>
    <t>_D004582</t>
  </si>
  <si>
    <t>_D004583</t>
  </si>
  <si>
    <t>_D004584</t>
  </si>
  <si>
    <t>_D004585</t>
  </si>
  <si>
    <t>_D004586</t>
  </si>
  <si>
    <t>_D004587</t>
  </si>
  <si>
    <t>_D004588</t>
  </si>
  <si>
    <t>_D004589</t>
  </si>
  <si>
    <t>_D004590</t>
  </si>
  <si>
    <t>_D004591</t>
  </si>
  <si>
    <t>_D004592</t>
  </si>
  <si>
    <t>_D004593</t>
  </si>
  <si>
    <t>_D004594</t>
  </si>
  <si>
    <t>_D004595</t>
  </si>
  <si>
    <t>_D004596</t>
  </si>
  <si>
    <t>_D004597</t>
  </si>
  <si>
    <t>_D004598</t>
  </si>
  <si>
    <t>_D004599</t>
  </si>
  <si>
    <t>_D004600</t>
  </si>
  <si>
    <t>_D004601</t>
  </si>
  <si>
    <t>_D004602</t>
  </si>
  <si>
    <t>_D004603</t>
  </si>
  <si>
    <t>_D004604</t>
  </si>
  <si>
    <t>_D004605</t>
  </si>
  <si>
    <t>_D004606</t>
  </si>
  <si>
    <t>_D004607</t>
  </si>
  <si>
    <t>_D004608</t>
  </si>
  <si>
    <t>_D004609</t>
  </si>
  <si>
    <t>_D004610</t>
  </si>
  <si>
    <t>_D004611</t>
  </si>
  <si>
    <t>_D004612</t>
  </si>
  <si>
    <t>_D004613</t>
  </si>
  <si>
    <t>_D004614</t>
  </si>
  <si>
    <t>_D004615</t>
  </si>
  <si>
    <t>_D004616</t>
  </si>
  <si>
    <t>_D004617</t>
  </si>
  <si>
    <t>_D004618</t>
  </si>
  <si>
    <t>_D004619</t>
  </si>
  <si>
    <t>_D004620</t>
  </si>
  <si>
    <t>_D004621</t>
  </si>
  <si>
    <t>_D004622</t>
  </si>
  <si>
    <t>_D004623</t>
  </si>
  <si>
    <t>_D004624</t>
  </si>
  <si>
    <t>_D004625</t>
  </si>
  <si>
    <t>_D004626</t>
  </si>
  <si>
    <t>_D004627</t>
  </si>
  <si>
    <t>_D004628</t>
  </si>
  <si>
    <t>_D004629</t>
  </si>
  <si>
    <t>_D004630</t>
  </si>
  <si>
    <t>_D004631</t>
  </si>
  <si>
    <t>_D004632</t>
  </si>
  <si>
    <t>_D004633</t>
  </si>
  <si>
    <t>_D004634</t>
  </si>
  <si>
    <t>_D004635</t>
  </si>
  <si>
    <t>_D004636</t>
  </si>
  <si>
    <t>_D004637</t>
  </si>
  <si>
    <t>_D004638</t>
  </si>
  <si>
    <t>_D004639</t>
  </si>
  <si>
    <t>_D004640</t>
  </si>
  <si>
    <t>_D004641</t>
  </si>
  <si>
    <t>_D004642</t>
  </si>
  <si>
    <t>_D004643</t>
  </si>
  <si>
    <t>_D004644</t>
  </si>
  <si>
    <t>_D004645</t>
  </si>
  <si>
    <t>_D004646</t>
  </si>
  <si>
    <t>_D004647</t>
  </si>
  <si>
    <t>_D004648</t>
  </si>
  <si>
    <t>_D004649</t>
  </si>
  <si>
    <t>_D004650</t>
  </si>
  <si>
    <t>_D004651</t>
  </si>
  <si>
    <t>_D004652</t>
  </si>
  <si>
    <t>_D004653</t>
  </si>
  <si>
    <t>_D004654</t>
  </si>
  <si>
    <t>_D004655</t>
  </si>
  <si>
    <t>_D004656</t>
  </si>
  <si>
    <t>_D004657</t>
  </si>
  <si>
    <t>_D004658</t>
  </si>
  <si>
    <t>_D004659</t>
  </si>
  <si>
    <t>_D004660</t>
  </si>
  <si>
    <t>_D004661</t>
  </si>
  <si>
    <t>_D004662</t>
  </si>
  <si>
    <t>_D004663</t>
  </si>
  <si>
    <t>_D004664</t>
  </si>
  <si>
    <t>_D004665</t>
  </si>
  <si>
    <t>_D004666</t>
  </si>
  <si>
    <t>_D004667</t>
  </si>
  <si>
    <t>_D004668</t>
  </si>
  <si>
    <t>_D004669</t>
  </si>
  <si>
    <t>_D004670</t>
  </si>
  <si>
    <t>_D004671</t>
  </si>
  <si>
    <t>_D004672</t>
  </si>
  <si>
    <t>_D004673</t>
  </si>
  <si>
    <t>_D004674</t>
  </si>
  <si>
    <t>_D004675</t>
  </si>
  <si>
    <t>_D004676</t>
  </si>
  <si>
    <t>_D004677</t>
  </si>
  <si>
    <t>_D004678</t>
  </si>
  <si>
    <t>_D004679</t>
  </si>
  <si>
    <t>_D004680</t>
  </si>
  <si>
    <t>_D004681</t>
  </si>
  <si>
    <t>_D004682</t>
  </si>
  <si>
    <t>_D004683</t>
  </si>
  <si>
    <t>_D004684</t>
  </si>
  <si>
    <t>_D004685</t>
  </si>
  <si>
    <t>_D004686</t>
  </si>
  <si>
    <t>_D004687</t>
  </si>
  <si>
    <t>_D004688</t>
  </si>
  <si>
    <t>_D004689</t>
  </si>
  <si>
    <t>_D004690</t>
  </si>
  <si>
    <t>_D004691</t>
  </si>
  <si>
    <t>_D004692</t>
  </si>
  <si>
    <t>_D004693</t>
  </si>
  <si>
    <t>_D004694</t>
  </si>
  <si>
    <t>_D004695</t>
  </si>
  <si>
    <t>_D004696</t>
  </si>
  <si>
    <t>_D004697</t>
  </si>
  <si>
    <t>_D004698</t>
  </si>
  <si>
    <t>_D004699</t>
  </si>
  <si>
    <t>_D004700</t>
  </si>
  <si>
    <t>_D004701</t>
  </si>
  <si>
    <t>_D004702</t>
  </si>
  <si>
    <t>_D004703</t>
  </si>
  <si>
    <t>_D004704</t>
  </si>
  <si>
    <t>_D004705</t>
  </si>
  <si>
    <t>_D004706</t>
  </si>
  <si>
    <t>_D004707</t>
  </si>
  <si>
    <t>_D004708</t>
  </si>
  <si>
    <t>_D004709</t>
  </si>
  <si>
    <t>_D004710</t>
  </si>
  <si>
    <t>_D004711</t>
  </si>
  <si>
    <t>_D004712</t>
  </si>
  <si>
    <t>_D004713</t>
  </si>
  <si>
    <t>_D004714</t>
  </si>
  <si>
    <t>_D004715</t>
  </si>
  <si>
    <t>_D004716</t>
  </si>
  <si>
    <t>_D004717</t>
  </si>
  <si>
    <t>_D004718</t>
  </si>
  <si>
    <t>_D004719</t>
  </si>
  <si>
    <t>_D004720</t>
  </si>
  <si>
    <t>_D004721</t>
  </si>
  <si>
    <t>_D004722</t>
  </si>
  <si>
    <t>_D004723</t>
  </si>
  <si>
    <t>_D004724</t>
  </si>
  <si>
    <t>_D004725</t>
  </si>
  <si>
    <t>_D004726</t>
  </si>
  <si>
    <t>_D004727</t>
  </si>
  <si>
    <t>_D004728</t>
  </si>
  <si>
    <t>_D004729</t>
  </si>
  <si>
    <t>_D004730</t>
  </si>
  <si>
    <t>_D004731</t>
  </si>
  <si>
    <t>_D004732</t>
  </si>
  <si>
    <t>_D004733</t>
  </si>
  <si>
    <t>_D004734</t>
  </si>
  <si>
    <t>_D004735</t>
  </si>
  <si>
    <t>_D004736</t>
  </si>
  <si>
    <t>_D004737</t>
  </si>
  <si>
    <t>_D004738</t>
  </si>
  <si>
    <t>_D004739</t>
  </si>
  <si>
    <t>_D004740</t>
  </si>
  <si>
    <t>_D004741</t>
  </si>
  <si>
    <t>_D004742</t>
  </si>
  <si>
    <t>_D004743</t>
  </si>
  <si>
    <t>_D004744</t>
  </si>
  <si>
    <t>_D004745</t>
  </si>
  <si>
    <t>_D004746</t>
  </si>
  <si>
    <t>_D004747</t>
  </si>
  <si>
    <t>_D004748</t>
  </si>
  <si>
    <t>_D004749</t>
  </si>
  <si>
    <t>_D004750</t>
  </si>
  <si>
    <t>_D004751</t>
  </si>
  <si>
    <t>_D004752</t>
  </si>
  <si>
    <t>_D004753</t>
  </si>
  <si>
    <t>_D004754</t>
  </si>
  <si>
    <t>_D004755</t>
  </si>
  <si>
    <t>_D004756</t>
  </si>
  <si>
    <t>_D004757</t>
  </si>
  <si>
    <t>_D004758</t>
  </si>
  <si>
    <t>_D004759</t>
  </si>
  <si>
    <t>_D004760</t>
  </si>
  <si>
    <t>_D004761</t>
  </si>
  <si>
    <t>_D004762</t>
  </si>
  <si>
    <t>_D004763</t>
  </si>
  <si>
    <t>_D004764</t>
  </si>
  <si>
    <t>_D004765</t>
  </si>
  <si>
    <t>_D004766</t>
  </si>
  <si>
    <t>_D004767</t>
  </si>
  <si>
    <t>_D004768</t>
  </si>
  <si>
    <t>_D004769</t>
  </si>
  <si>
    <t>_D004770</t>
  </si>
  <si>
    <t>_D004771</t>
  </si>
  <si>
    <t>_D004772</t>
  </si>
  <si>
    <t>_D004773</t>
  </si>
  <si>
    <t>_D004774</t>
  </si>
  <si>
    <t>_D004775</t>
  </si>
  <si>
    <t>_D004776</t>
  </si>
  <si>
    <t>_D004777</t>
  </si>
  <si>
    <t>_D004778</t>
  </si>
  <si>
    <t>_D004779</t>
  </si>
  <si>
    <t>_D004780</t>
  </si>
  <si>
    <t>_D004781</t>
  </si>
  <si>
    <t>_D004782</t>
  </si>
  <si>
    <t>_D004783</t>
  </si>
  <si>
    <t>_D004784</t>
  </si>
  <si>
    <t>_D004785</t>
  </si>
  <si>
    <t>_D004786</t>
  </si>
  <si>
    <t>_D004787</t>
  </si>
  <si>
    <t>_D004788</t>
  </si>
  <si>
    <t>_D004789</t>
  </si>
  <si>
    <t>_D004790</t>
  </si>
  <si>
    <t>_D004791</t>
  </si>
  <si>
    <t>_D004792</t>
  </si>
  <si>
    <t>_D004793</t>
  </si>
  <si>
    <t>_D004794</t>
  </si>
  <si>
    <t>_D004795</t>
  </si>
  <si>
    <t>_D004796</t>
  </si>
  <si>
    <t>_D004797</t>
  </si>
  <si>
    <t>_D004798</t>
  </si>
  <si>
    <t>_D004799</t>
  </si>
  <si>
    <t>_D004800</t>
  </si>
  <si>
    <t>_D004801</t>
  </si>
  <si>
    <t>_D004802</t>
  </si>
  <si>
    <t>_D004803</t>
  </si>
  <si>
    <t>_D004804</t>
  </si>
  <si>
    <t>_D004805</t>
  </si>
  <si>
    <t>_D004806</t>
  </si>
  <si>
    <t>_D004807</t>
  </si>
  <si>
    <t>_D004808</t>
  </si>
  <si>
    <t>_D004809</t>
  </si>
  <si>
    <t>_D004810</t>
  </si>
  <si>
    <t>_D004811</t>
  </si>
  <si>
    <t>_D004812</t>
  </si>
  <si>
    <t>_D004813</t>
  </si>
  <si>
    <t>_D004814</t>
  </si>
  <si>
    <t>_D004815</t>
  </si>
  <si>
    <t>_D004816</t>
  </si>
  <si>
    <t>_D004817</t>
  </si>
  <si>
    <t>_D004818</t>
  </si>
  <si>
    <t>_D004819</t>
  </si>
  <si>
    <t>_D004820</t>
  </si>
  <si>
    <t>_D004821</t>
  </si>
  <si>
    <t>_D004822</t>
  </si>
  <si>
    <t>_D004823</t>
  </si>
  <si>
    <t>_D004824</t>
  </si>
  <si>
    <t>_D004825</t>
  </si>
  <si>
    <t>_D004826</t>
  </si>
  <si>
    <t>_D004827</t>
  </si>
  <si>
    <t>_D004828</t>
  </si>
  <si>
    <t>_D004829</t>
  </si>
  <si>
    <t>_D004830</t>
  </si>
  <si>
    <t>_D004831</t>
  </si>
  <si>
    <t>_D004832</t>
  </si>
  <si>
    <t>_D004833</t>
  </si>
  <si>
    <t>_D004834</t>
  </si>
  <si>
    <t>_D004835</t>
  </si>
  <si>
    <t>_D004836</t>
  </si>
  <si>
    <t>_D004837</t>
  </si>
  <si>
    <t>_D004838</t>
  </si>
  <si>
    <t>_D004839</t>
  </si>
  <si>
    <t>_D004840</t>
  </si>
  <si>
    <t>_D004841</t>
  </si>
  <si>
    <t>_D004842</t>
  </si>
  <si>
    <t>_D004843</t>
  </si>
  <si>
    <t>_D004844</t>
  </si>
  <si>
    <t>_D004845</t>
  </si>
  <si>
    <t>_D004846</t>
  </si>
  <si>
    <t>_D004847</t>
  </si>
  <si>
    <t>_D004848</t>
  </si>
  <si>
    <t>_D004849</t>
  </si>
  <si>
    <t>_D004850</t>
  </si>
  <si>
    <t>_D004851</t>
  </si>
  <si>
    <t>_D004852</t>
  </si>
  <si>
    <t>_D004853</t>
  </si>
  <si>
    <t>_D004854</t>
  </si>
  <si>
    <t>_D004855</t>
  </si>
  <si>
    <t>_D004856</t>
  </si>
  <si>
    <t>_D004857</t>
  </si>
  <si>
    <t>_D004858</t>
  </si>
  <si>
    <t>_D004859</t>
  </si>
  <si>
    <t>_D004860</t>
  </si>
  <si>
    <t>_D004861</t>
  </si>
  <si>
    <t>_D004862</t>
  </si>
  <si>
    <t>_D004863</t>
  </si>
  <si>
    <t>_D004864</t>
  </si>
  <si>
    <t>_D004865</t>
  </si>
  <si>
    <t>_D004866</t>
  </si>
  <si>
    <t>_D004867</t>
  </si>
  <si>
    <t>_D004868</t>
  </si>
  <si>
    <t>_D004869</t>
  </si>
  <si>
    <t>_D004870</t>
  </si>
  <si>
    <t>_D004871</t>
  </si>
  <si>
    <t>_D004872</t>
  </si>
  <si>
    <t>_D004873</t>
  </si>
  <si>
    <t>_D004874</t>
  </si>
  <si>
    <t>_D004875</t>
  </si>
  <si>
    <t>_D004876</t>
  </si>
  <si>
    <t>_D004877</t>
  </si>
  <si>
    <t>_D004878</t>
  </si>
  <si>
    <t>_D004879</t>
  </si>
  <si>
    <t>_D004880</t>
  </si>
  <si>
    <t>_D004881</t>
  </si>
  <si>
    <t>_D004882</t>
  </si>
  <si>
    <t>_D004883</t>
  </si>
  <si>
    <t>_D004884</t>
  </si>
  <si>
    <t>_D004885</t>
  </si>
  <si>
    <t>_D004886</t>
  </si>
  <si>
    <t>_D004887</t>
  </si>
  <si>
    <t>_D004888</t>
  </si>
  <si>
    <t>_D004889</t>
  </si>
  <si>
    <t>_D004890</t>
  </si>
  <si>
    <t>_D004891</t>
  </si>
  <si>
    <t>_D004892</t>
  </si>
  <si>
    <t>_D004893</t>
  </si>
  <si>
    <t>_D004894</t>
  </si>
  <si>
    <t>_D004895</t>
  </si>
  <si>
    <t>_D004896</t>
  </si>
  <si>
    <t>_D004897</t>
  </si>
  <si>
    <t>_D004898</t>
  </si>
  <si>
    <t>_D004899</t>
  </si>
  <si>
    <t>_D004900</t>
  </si>
  <si>
    <t>_D004901</t>
  </si>
  <si>
    <t>_D004902</t>
  </si>
  <si>
    <t>_D004904</t>
  </si>
  <si>
    <t>_D004905</t>
  </si>
  <si>
    <t>_D004906</t>
  </si>
  <si>
    <t>_D004907</t>
  </si>
  <si>
    <t>_D004908</t>
  </si>
  <si>
    <t>_S004909</t>
  </si>
  <si>
    <t>S06</t>
  </si>
  <si>
    <t>Sheet32</t>
  </si>
  <si>
    <t>_C004910</t>
  </si>
  <si>
    <t>_R004911</t>
  </si>
  <si>
    <t>_D004912</t>
  </si>
  <si>
    <t>_D004913</t>
  </si>
  <si>
    <t>_D004914</t>
  </si>
  <si>
    <t>_D004915</t>
  </si>
  <si>
    <t>_D004916</t>
  </si>
  <si>
    <t>_D004917</t>
  </si>
  <si>
    <t>_D004918</t>
  </si>
  <si>
    <t>_D004919</t>
  </si>
  <si>
    <t>_D004920</t>
  </si>
  <si>
    <t>_D004921</t>
  </si>
  <si>
    <t>_D004922</t>
  </si>
  <si>
    <t>_D004923</t>
  </si>
  <si>
    <t>_D004924</t>
  </si>
  <si>
    <t>_D004925</t>
  </si>
  <si>
    <t>_D004926</t>
  </si>
  <si>
    <t>_D004927</t>
  </si>
  <si>
    <t>_D004928</t>
  </si>
  <si>
    <t>_D004929</t>
  </si>
  <si>
    <t>_D004930</t>
  </si>
  <si>
    <t>_D004931</t>
  </si>
  <si>
    <t>_D004934</t>
  </si>
  <si>
    <t>_D004935</t>
  </si>
  <si>
    <t>_D004936</t>
  </si>
  <si>
    <t>_D004937</t>
  </si>
  <si>
    <t>_D004938</t>
  </si>
  <si>
    <t>_D004939</t>
  </si>
  <si>
    <t>_D004940</t>
  </si>
  <si>
    <t>_D004941</t>
  </si>
  <si>
    <t>_D004942</t>
  </si>
  <si>
    <t>_D004943</t>
  </si>
  <si>
    <t>_D004944</t>
  </si>
  <si>
    <t>_D004945</t>
  </si>
  <si>
    <t>_D004946</t>
  </si>
  <si>
    <t>_D004947</t>
  </si>
  <si>
    <t>_D004948</t>
  </si>
  <si>
    <t>_D004949</t>
  </si>
  <si>
    <t>_D004950</t>
  </si>
  <si>
    <t>_D004951</t>
  </si>
  <si>
    <t>_D004952</t>
  </si>
  <si>
    <t>_D004953</t>
  </si>
  <si>
    <t>_D004954</t>
  </si>
  <si>
    <t>_D004955</t>
  </si>
  <si>
    <t>_D004956</t>
  </si>
  <si>
    <t>_D004957</t>
  </si>
  <si>
    <t>_D004958</t>
  </si>
  <si>
    <t>_D004959</t>
  </si>
  <si>
    <t>_D004960</t>
  </si>
  <si>
    <t>_D004961</t>
  </si>
  <si>
    <t>_D004962</t>
  </si>
  <si>
    <t>_D004963</t>
  </si>
  <si>
    <t>_D004964</t>
  </si>
  <si>
    <t>_D004965</t>
  </si>
  <si>
    <t>_D004966</t>
  </si>
  <si>
    <t>_D004967</t>
  </si>
  <si>
    <t>_D004968</t>
  </si>
  <si>
    <t>_D004969</t>
  </si>
  <si>
    <t>_D004970</t>
  </si>
  <si>
    <t>_D004971</t>
  </si>
  <si>
    <t>_D004972</t>
  </si>
  <si>
    <t>_D004973</t>
  </si>
  <si>
    <t>_D004974</t>
  </si>
  <si>
    <t>_D004975</t>
  </si>
  <si>
    <t>_D004976</t>
  </si>
  <si>
    <t>_D004977</t>
  </si>
  <si>
    <t>_D004978</t>
  </si>
  <si>
    <t>_D004979</t>
  </si>
  <si>
    <t>_D004980</t>
  </si>
  <si>
    <t>_D004981</t>
  </si>
  <si>
    <t>_D004982</t>
  </si>
  <si>
    <t>_D004983</t>
  </si>
  <si>
    <t>_D004984</t>
  </si>
  <si>
    <t>_D004985</t>
  </si>
  <si>
    <t>_D004986</t>
  </si>
  <si>
    <t>_D004987</t>
  </si>
  <si>
    <t>_D004988</t>
  </si>
  <si>
    <t>_D004989</t>
  </si>
  <si>
    <t>_D004990</t>
  </si>
  <si>
    <t>_D004991</t>
  </si>
  <si>
    <t>_D004992</t>
  </si>
  <si>
    <t>_D004993</t>
  </si>
  <si>
    <t>_D004994</t>
  </si>
  <si>
    <t>_D004995</t>
  </si>
  <si>
    <t>_D004996</t>
  </si>
  <si>
    <t>_D004997</t>
  </si>
  <si>
    <t>_D004998</t>
  </si>
  <si>
    <t>_D004999</t>
  </si>
  <si>
    <t>_D005000</t>
  </si>
  <si>
    <t>_D005001</t>
  </si>
  <si>
    <t>_D005002</t>
  </si>
  <si>
    <t>_D005003</t>
  </si>
  <si>
    <t>_D005004</t>
  </si>
  <si>
    <t>_D005005</t>
  </si>
  <si>
    <t>_D005006</t>
  </si>
  <si>
    <t>_D005007</t>
  </si>
  <si>
    <t>_D005011</t>
  </si>
  <si>
    <t>_D005012</t>
  </si>
  <si>
    <t>_D005013</t>
  </si>
  <si>
    <t>_D005014</t>
  </si>
  <si>
    <t>_D005015</t>
  </si>
  <si>
    <t>_D005016</t>
  </si>
  <si>
    <t>_D005017</t>
  </si>
  <si>
    <t>_D005018</t>
  </si>
  <si>
    <t>_D005019</t>
  </si>
  <si>
    <t>_D005020</t>
  </si>
  <si>
    <t>_D005021</t>
  </si>
  <si>
    <t>_D005022</t>
  </si>
  <si>
    <t>_D005023</t>
  </si>
  <si>
    <t>_D005024</t>
  </si>
  <si>
    <t>_D005025</t>
  </si>
  <si>
    <t>_D005026</t>
  </si>
  <si>
    <t>_D005027</t>
  </si>
  <si>
    <t>_D005028</t>
  </si>
  <si>
    <t>_D005029</t>
  </si>
  <si>
    <t>_D005030</t>
  </si>
  <si>
    <t>_D005031</t>
  </si>
  <si>
    <t>_D005032</t>
  </si>
  <si>
    <t>_D005033</t>
  </si>
  <si>
    <t>_D005034</t>
  </si>
  <si>
    <t>_D005035</t>
  </si>
  <si>
    <t>_D005036</t>
  </si>
  <si>
    <t>_D005037</t>
  </si>
  <si>
    <t>_D005038</t>
  </si>
  <si>
    <t>_D005039</t>
  </si>
  <si>
    <t>_D005040</t>
  </si>
  <si>
    <t>_D005041</t>
  </si>
  <si>
    <t>_D005042</t>
  </si>
  <si>
    <t>_D005043</t>
  </si>
  <si>
    <t>_D005044</t>
  </si>
  <si>
    <t>_D005045</t>
  </si>
  <si>
    <t>_D005046</t>
  </si>
  <si>
    <t>_D005047</t>
  </si>
  <si>
    <t>_D005048</t>
  </si>
  <si>
    <t>_D005049</t>
  </si>
  <si>
    <t>_D005050</t>
  </si>
  <si>
    <t>_D005051</t>
  </si>
  <si>
    <t>_D005052</t>
  </si>
  <si>
    <t>_D005053</t>
  </si>
  <si>
    <t>_D005054</t>
  </si>
  <si>
    <t>_D005055</t>
  </si>
  <si>
    <t>_D005056</t>
  </si>
  <si>
    <t>_D005057</t>
  </si>
  <si>
    <t>_D005058</t>
  </si>
  <si>
    <t>_D005059</t>
  </si>
  <si>
    <t>_D005060</t>
  </si>
  <si>
    <t>_D005061</t>
  </si>
  <si>
    <t>_D005062</t>
  </si>
  <si>
    <t>_D005063</t>
  </si>
  <si>
    <t>_D005064</t>
  </si>
  <si>
    <t>_D005065</t>
  </si>
  <si>
    <t>_D005066</t>
  </si>
  <si>
    <t>_D005067</t>
  </si>
  <si>
    <t>_D005068</t>
  </si>
  <si>
    <t>_D005069</t>
  </si>
  <si>
    <t>_D005070</t>
  </si>
  <si>
    <t>_D005071</t>
  </si>
  <si>
    <t>_D005072</t>
  </si>
  <si>
    <t>_D005073</t>
  </si>
  <si>
    <t>_D005074</t>
  </si>
  <si>
    <t>_D005075</t>
  </si>
  <si>
    <t>_D005076</t>
  </si>
  <si>
    <t>_D005077</t>
  </si>
  <si>
    <t>_D005078</t>
  </si>
  <si>
    <t>_D005079</t>
  </si>
  <si>
    <t>_D005080</t>
  </si>
  <si>
    <t>_D005081</t>
  </si>
  <si>
    <t>_D005082</t>
  </si>
  <si>
    <t>_D005083</t>
  </si>
  <si>
    <t>_D005084</t>
  </si>
  <si>
    <t>_D005085</t>
  </si>
  <si>
    <t>_D005086</t>
  </si>
  <si>
    <t>_D005087</t>
  </si>
  <si>
    <t>_D005088</t>
  </si>
  <si>
    <t>_D005089</t>
  </si>
  <si>
    <t>_D005090</t>
  </si>
  <si>
    <t>_D005091</t>
  </si>
  <si>
    <t>_D005092</t>
  </si>
  <si>
    <t>_D005093</t>
  </si>
  <si>
    <t>_D005094</t>
  </si>
  <si>
    <t>_D005095</t>
  </si>
  <si>
    <t>_D005096</t>
  </si>
  <si>
    <t>_D005097</t>
  </si>
  <si>
    <t>_D005098</t>
  </si>
  <si>
    <t>_D005099</t>
  </si>
  <si>
    <t>_D005100</t>
  </si>
  <si>
    <t>_D005101</t>
  </si>
  <si>
    <t>_D005102</t>
  </si>
  <si>
    <t>_D005103</t>
  </si>
  <si>
    <t>_D005104</t>
  </si>
  <si>
    <t>_D005105</t>
  </si>
  <si>
    <t>_D005106</t>
  </si>
  <si>
    <t>_D005107</t>
  </si>
  <si>
    <t>_D005108</t>
  </si>
  <si>
    <t>_D005109</t>
  </si>
  <si>
    <t>_D005110</t>
  </si>
  <si>
    <t>_D005111</t>
  </si>
  <si>
    <t>_D005112</t>
  </si>
  <si>
    <t>_D005113</t>
  </si>
  <si>
    <t>_D005114</t>
  </si>
  <si>
    <t>_D005115</t>
  </si>
  <si>
    <t>_D005116</t>
  </si>
  <si>
    <t>_D005117</t>
  </si>
  <si>
    <t>_D005118</t>
  </si>
  <si>
    <t>_D005119</t>
  </si>
  <si>
    <t>_D005120</t>
  </si>
  <si>
    <t>_D005121</t>
  </si>
  <si>
    <t>_D005122</t>
  </si>
  <si>
    <t>_D005123</t>
  </si>
  <si>
    <t>_D005124</t>
  </si>
  <si>
    <t>_D005125</t>
  </si>
  <si>
    <t>_D005126</t>
  </si>
  <si>
    <t>_D005127</t>
  </si>
  <si>
    <t>_D005128</t>
  </si>
  <si>
    <t>_D005129</t>
  </si>
  <si>
    <t>_D005130</t>
  </si>
  <si>
    <t>_D005131</t>
  </si>
  <si>
    <t>_S005132</t>
  </si>
  <si>
    <t>S07</t>
  </si>
  <si>
    <t>Sheet33</t>
  </si>
  <si>
    <t>_C005133</t>
  </si>
  <si>
    <t>_R005134</t>
  </si>
  <si>
    <t>_D005135</t>
  </si>
  <si>
    <t>_D005136</t>
  </si>
  <si>
    <t>_D005137</t>
  </si>
  <si>
    <t>_D005138</t>
  </si>
  <si>
    <t>_D005139</t>
  </si>
  <si>
    <t>_D005140</t>
  </si>
  <si>
    <t>_D005141</t>
  </si>
  <si>
    <t>_D005142</t>
  </si>
  <si>
    <t>_D005143</t>
  </si>
  <si>
    <t>_D005144</t>
  </si>
  <si>
    <t>_D005145</t>
  </si>
  <si>
    <t>_D005146</t>
  </si>
  <si>
    <t>_D005147</t>
  </si>
  <si>
    <t>_D005148</t>
  </si>
  <si>
    <t>_D005150</t>
  </si>
  <si>
    <t>_D005151</t>
  </si>
  <si>
    <t>_D005152</t>
  </si>
  <si>
    <t>_D005153</t>
  </si>
  <si>
    <t>_D005154</t>
  </si>
  <si>
    <t>_D005155</t>
  </si>
  <si>
    <t>_D005156</t>
  </si>
  <si>
    <t>_D005157</t>
  </si>
  <si>
    <t>_D005158</t>
  </si>
  <si>
    <t>_D005159</t>
  </si>
  <si>
    <t>_D005160</t>
  </si>
  <si>
    <t>_D005161</t>
  </si>
  <si>
    <t>_D005162</t>
  </si>
  <si>
    <t>_D005163</t>
  </si>
  <si>
    <t>_D005164</t>
  </si>
  <si>
    <t>_D005165</t>
  </si>
  <si>
    <t>_D005166</t>
  </si>
  <si>
    <t>_D005167</t>
  </si>
  <si>
    <t>_D005168</t>
  </si>
  <si>
    <t>_D005170</t>
  </si>
  <si>
    <t>_D005171</t>
  </si>
  <si>
    <t>_D005172</t>
  </si>
  <si>
    <t>_D005173</t>
  </si>
  <si>
    <t>_D005174</t>
  </si>
  <si>
    <t>_D005175</t>
  </si>
  <si>
    <t>_D005176</t>
  </si>
  <si>
    <t>_D005177</t>
  </si>
  <si>
    <t>_D005178</t>
  </si>
  <si>
    <t>_D005180</t>
  </si>
  <si>
    <t>_D005181</t>
  </si>
  <si>
    <t>_D005182</t>
  </si>
  <si>
    <t>_D005183</t>
  </si>
  <si>
    <t>_D005184</t>
  </si>
  <si>
    <t>_D005185</t>
  </si>
  <si>
    <t>_D005186</t>
  </si>
  <si>
    <t>_D005187</t>
  </si>
  <si>
    <t>_D005188</t>
  </si>
  <si>
    <t>_D005190</t>
  </si>
  <si>
    <t>_D005191</t>
  </si>
  <si>
    <t>_D005192</t>
  </si>
  <si>
    <t>_D005193</t>
  </si>
  <si>
    <t>_D005194</t>
  </si>
  <si>
    <t>_S005195</t>
  </si>
  <si>
    <t>S08</t>
  </si>
  <si>
    <t>Sheet34</t>
  </si>
  <si>
    <t>_C005196</t>
  </si>
  <si>
    <t>_R005197</t>
  </si>
  <si>
    <t>_D005198</t>
  </si>
  <si>
    <t>_D005199</t>
  </si>
  <si>
    <t>_D005200</t>
  </si>
  <si>
    <t>_D005201</t>
  </si>
  <si>
    <t>_D005202</t>
  </si>
  <si>
    <t>_D005203</t>
  </si>
  <si>
    <t>_D005204</t>
  </si>
  <si>
    <t>_D005205</t>
  </si>
  <si>
    <t>_D005206</t>
  </si>
  <si>
    <t>_D005207</t>
  </si>
  <si>
    <t>_D005208</t>
  </si>
  <si>
    <t>_D005209</t>
  </si>
  <si>
    <t>_D005210</t>
  </si>
  <si>
    <t>_D005211</t>
  </si>
  <si>
    <t>_D005212</t>
  </si>
  <si>
    <t>_D005213</t>
  </si>
  <si>
    <t>_D005214</t>
  </si>
  <si>
    <t>_D005215</t>
  </si>
  <si>
    <t>_D005216</t>
  </si>
  <si>
    <t>_D005217</t>
  </si>
  <si>
    <t>_D005218</t>
  </si>
  <si>
    <t>_D005219</t>
  </si>
  <si>
    <t>_D005220</t>
  </si>
  <si>
    <t>_D005221</t>
  </si>
  <si>
    <t>_D005222</t>
  </si>
  <si>
    <t>_D005223</t>
  </si>
  <si>
    <t>_D005224</t>
  </si>
  <si>
    <t>_D005225</t>
  </si>
  <si>
    <t>_D005226</t>
  </si>
  <si>
    <t>_D005227</t>
  </si>
  <si>
    <t>_D005228</t>
  </si>
  <si>
    <t>_D005229</t>
  </si>
  <si>
    <t>_D005230</t>
  </si>
  <si>
    <t>_D005231</t>
  </si>
  <si>
    <t>_D005232</t>
  </si>
  <si>
    <t>_D005233</t>
  </si>
  <si>
    <t>_D005234</t>
  </si>
  <si>
    <t>_D005235</t>
  </si>
  <si>
    <t>_D005236</t>
  </si>
  <si>
    <t>_D005237</t>
  </si>
  <si>
    <t>_D005238</t>
  </si>
  <si>
    <t>_D005239</t>
  </si>
  <si>
    <t>_D005240</t>
  </si>
  <si>
    <t>_D005241</t>
  </si>
  <si>
    <t>_D005242</t>
  </si>
  <si>
    <t>_D005243</t>
  </si>
  <si>
    <t>_D005244</t>
  </si>
  <si>
    <t>_D005245</t>
  </si>
  <si>
    <t>_D005246</t>
  </si>
  <si>
    <t>_D005247</t>
  </si>
  <si>
    <t>_D005248</t>
  </si>
  <si>
    <t>_D005249</t>
  </si>
  <si>
    <t>_D005250</t>
  </si>
  <si>
    <t>_D005251</t>
  </si>
  <si>
    <t>_D005252</t>
  </si>
  <si>
    <t>_D005253</t>
  </si>
  <si>
    <t>_D005254</t>
  </si>
  <si>
    <t>_D005255</t>
  </si>
  <si>
    <t>_D005256</t>
  </si>
  <si>
    <t>_D005257</t>
  </si>
  <si>
    <t>_D005258</t>
  </si>
  <si>
    <t>_D005259</t>
  </si>
  <si>
    <t>_D005260</t>
  </si>
  <si>
    <t>_D005261</t>
  </si>
  <si>
    <t>_D005262</t>
  </si>
  <si>
    <t>_D005263</t>
  </si>
  <si>
    <t>_D005264</t>
  </si>
  <si>
    <t>_D005265</t>
  </si>
  <si>
    <t>_D005266</t>
  </si>
  <si>
    <t>_D005267</t>
  </si>
  <si>
    <t>_D005268</t>
  </si>
  <si>
    <t>_D005269</t>
  </si>
  <si>
    <t>_D005270</t>
  </si>
  <si>
    <t>_D005271</t>
  </si>
  <si>
    <t>_D005272</t>
  </si>
  <si>
    <t>_D005273</t>
  </si>
  <si>
    <t>_D005274</t>
  </si>
  <si>
    <t>_D005275</t>
  </si>
  <si>
    <t>_D005276</t>
  </si>
  <si>
    <t>_D005277</t>
  </si>
  <si>
    <t>_D005278</t>
  </si>
  <si>
    <t>_D005279</t>
  </si>
  <si>
    <t>_D005280</t>
  </si>
  <si>
    <t>_D005281</t>
  </si>
  <si>
    <t>_D005282</t>
  </si>
  <si>
    <t>_D005283</t>
  </si>
  <si>
    <t>_D005284</t>
  </si>
  <si>
    <t>_D005285</t>
  </si>
  <si>
    <t>_D005286</t>
  </si>
  <si>
    <t>_D005287</t>
  </si>
  <si>
    <t>_D005288</t>
  </si>
  <si>
    <t>_D005289</t>
  </si>
  <si>
    <t>_D005290</t>
  </si>
  <si>
    <t>_D005291</t>
  </si>
  <si>
    <t>_D005292</t>
  </si>
  <si>
    <t>_D005293</t>
  </si>
  <si>
    <t>_D005294</t>
  </si>
  <si>
    <t>_D005295</t>
  </si>
  <si>
    <t>_D005296</t>
  </si>
  <si>
    <t>_D005297</t>
  </si>
  <si>
    <t>_D005298</t>
  </si>
  <si>
    <t>_D005299</t>
  </si>
  <si>
    <t>_D005300</t>
  </si>
  <si>
    <t>_D005301</t>
  </si>
  <si>
    <t>_D005302</t>
  </si>
  <si>
    <t>_D005303</t>
  </si>
  <si>
    <t>_D005304</t>
  </si>
  <si>
    <t>_D005305</t>
  </si>
  <si>
    <t>_D005306</t>
  </si>
  <si>
    <t>_D005307</t>
  </si>
  <si>
    <t>_D005308</t>
  </si>
  <si>
    <t>_D005309</t>
  </si>
  <si>
    <t>_D005310</t>
  </si>
  <si>
    <t>_D005311</t>
  </si>
  <si>
    <t>_D005312</t>
  </si>
  <si>
    <t>_D005313</t>
  </si>
  <si>
    <t>_D005314</t>
  </si>
  <si>
    <t>_D005315</t>
  </si>
  <si>
    <t>_D005316</t>
  </si>
  <si>
    <t>_D005317</t>
  </si>
  <si>
    <t>_D005318</t>
  </si>
  <si>
    <t>_D005319</t>
  </si>
  <si>
    <t>_D005320</t>
  </si>
  <si>
    <t>_D005321</t>
  </si>
  <si>
    <t>_D005322</t>
  </si>
  <si>
    <t>_D005323</t>
  </si>
  <si>
    <t>_D005324</t>
  </si>
  <si>
    <t>_D005325</t>
  </si>
  <si>
    <t>_D005326</t>
  </si>
  <si>
    <t>_D005327</t>
  </si>
  <si>
    <t>_D005328</t>
  </si>
  <si>
    <t>_D005329</t>
  </si>
  <si>
    <t>_D005330</t>
  </si>
  <si>
    <t>_D005331</t>
  </si>
  <si>
    <t>_D005332</t>
  </si>
  <si>
    <t>_D005333</t>
  </si>
  <si>
    <t>_D005334</t>
  </si>
  <si>
    <t>_D005335</t>
  </si>
  <si>
    <t>_D005336</t>
  </si>
  <si>
    <t>_D005337</t>
  </si>
  <si>
    <t>_D005338</t>
  </si>
  <si>
    <t>_D005339</t>
  </si>
  <si>
    <t>_D005340</t>
  </si>
  <si>
    <t>_D005341</t>
  </si>
  <si>
    <t>_D005342</t>
  </si>
  <si>
    <t>_D005343</t>
  </si>
  <si>
    <t>_D005344</t>
  </si>
  <si>
    <t>_D005345</t>
  </si>
  <si>
    <t>_D005346</t>
  </si>
  <si>
    <t>_D005347</t>
  </si>
  <si>
    <t>_D005348</t>
  </si>
  <si>
    <t>_D005349</t>
  </si>
  <si>
    <t>_D005350</t>
  </si>
  <si>
    <t>_D005351</t>
  </si>
  <si>
    <t>_D005352</t>
  </si>
  <si>
    <t>_D005353</t>
  </si>
  <si>
    <t>_D005354</t>
  </si>
  <si>
    <t>_D005355</t>
  </si>
  <si>
    <t>_D005356</t>
  </si>
  <si>
    <t>_D005357</t>
  </si>
  <si>
    <t>_D005358</t>
  </si>
  <si>
    <t>_D005359</t>
  </si>
  <si>
    <t>_D005360</t>
  </si>
  <si>
    <t>_D005361</t>
  </si>
  <si>
    <t>_D005362</t>
  </si>
  <si>
    <t>_D005363</t>
  </si>
  <si>
    <t>_D005364</t>
  </si>
  <si>
    <t>_D005365</t>
  </si>
  <si>
    <t>_D005366</t>
  </si>
  <si>
    <t>_D005367</t>
  </si>
  <si>
    <t>_D005368</t>
  </si>
  <si>
    <t>_D005369</t>
  </si>
  <si>
    <t>_D005370</t>
  </si>
  <si>
    <t>_D005371</t>
  </si>
  <si>
    <t>_D005372</t>
  </si>
  <si>
    <t>_D005373</t>
  </si>
  <si>
    <t>_D005374</t>
  </si>
  <si>
    <t>_D005375</t>
  </si>
  <si>
    <t>_D005376</t>
  </si>
  <si>
    <t>_S005377</t>
  </si>
  <si>
    <t>S09</t>
  </si>
  <si>
    <t>Sheet35</t>
  </si>
  <si>
    <t>_C005378</t>
  </si>
  <si>
    <t>_R005379</t>
  </si>
  <si>
    <t>_D005380</t>
  </si>
  <si>
    <t>_D005381</t>
  </si>
  <si>
    <t>_D005382</t>
  </si>
  <si>
    <t>_D005383</t>
  </si>
  <si>
    <t>_D005384</t>
  </si>
  <si>
    <t>_D005385</t>
  </si>
  <si>
    <t>_D005386</t>
  </si>
  <si>
    <t>_D005387</t>
  </si>
  <si>
    <t>_D005388</t>
  </si>
  <si>
    <t>_D005389</t>
  </si>
  <si>
    <t>_D005390</t>
  </si>
  <si>
    <t>_D005391</t>
  </si>
  <si>
    <t>_D005392</t>
  </si>
  <si>
    <t>_D005393</t>
  </si>
  <si>
    <t>_D005394</t>
  </si>
  <si>
    <t>_D005395</t>
  </si>
  <si>
    <t>_D005396</t>
  </si>
  <si>
    <t>_D005397</t>
  </si>
  <si>
    <t>_D005398</t>
  </si>
  <si>
    <t>_D005399</t>
  </si>
  <si>
    <t>_D005400</t>
  </si>
  <si>
    <t>_D005401</t>
  </si>
  <si>
    <t>_D005402</t>
  </si>
  <si>
    <t>_D005403</t>
  </si>
  <si>
    <t>_D005404</t>
  </si>
  <si>
    <t>_D005405</t>
  </si>
  <si>
    <t>_D005406</t>
  </si>
  <si>
    <t>_D005407</t>
  </si>
  <si>
    <t>_D005408</t>
  </si>
  <si>
    <t>_D005409</t>
  </si>
  <si>
    <t>_D005410</t>
  </si>
  <si>
    <t>_D005411</t>
  </si>
  <si>
    <t>_D005412</t>
  </si>
  <si>
    <t>_D005413</t>
  </si>
  <si>
    <t>_D005414</t>
  </si>
  <si>
    <t>_D005415</t>
  </si>
  <si>
    <t>_D005416</t>
  </si>
  <si>
    <t>_D005417</t>
  </si>
  <si>
    <t>_D005418</t>
  </si>
  <si>
    <t>_D005419</t>
  </si>
  <si>
    <t>_D005420</t>
  </si>
  <si>
    <t>_D005421</t>
  </si>
  <si>
    <t>_D005422</t>
  </si>
  <si>
    <t>_D005423</t>
  </si>
  <si>
    <t>_D005424</t>
  </si>
  <si>
    <t>_D005425</t>
  </si>
  <si>
    <t>_D005426</t>
  </si>
  <si>
    <t>_D005427</t>
  </si>
  <si>
    <t>_D005428</t>
  </si>
  <si>
    <t>_D005429</t>
  </si>
  <si>
    <t>_D005430</t>
  </si>
  <si>
    <t>_D005431</t>
  </si>
  <si>
    <t>_D005432</t>
  </si>
  <si>
    <t>_D005433</t>
  </si>
  <si>
    <t>_D005434</t>
  </si>
  <si>
    <t>_D005435</t>
  </si>
  <si>
    <t>_D005436</t>
  </si>
  <si>
    <t>_D005437</t>
  </si>
  <si>
    <t>_D005438</t>
  </si>
  <si>
    <t>_D005439</t>
  </si>
  <si>
    <t>_D005440</t>
  </si>
  <si>
    <t>_D005441</t>
  </si>
  <si>
    <t>_D005442</t>
  </si>
  <si>
    <t>_D005443</t>
  </si>
  <si>
    <t>_D005444</t>
  </si>
  <si>
    <t>_D005445</t>
  </si>
  <si>
    <t>_D005446</t>
  </si>
  <si>
    <t>_D005447</t>
  </si>
  <si>
    <t>_D005448</t>
  </si>
  <si>
    <t>_D005449</t>
  </si>
  <si>
    <t>_D005450</t>
  </si>
  <si>
    <t>_D005451</t>
  </si>
  <si>
    <t>_D005452</t>
  </si>
  <si>
    <t>_D005453</t>
  </si>
  <si>
    <t>_D005454</t>
  </si>
  <si>
    <t>_D005455</t>
  </si>
  <si>
    <t>_D005456</t>
  </si>
  <si>
    <t>_D005457</t>
  </si>
  <si>
    <t>_D005458</t>
  </si>
  <si>
    <t>_D005459</t>
  </si>
  <si>
    <t>_D005460</t>
  </si>
  <si>
    <t>_D005461</t>
  </si>
  <si>
    <t>_D005462</t>
  </si>
  <si>
    <t>_D005463</t>
  </si>
  <si>
    <t>_D005464</t>
  </si>
  <si>
    <t>_D005465</t>
  </si>
  <si>
    <t>_D005466</t>
  </si>
  <si>
    <t>_D005467</t>
  </si>
  <si>
    <t>_D005468</t>
  </si>
  <si>
    <t>_D005469</t>
  </si>
  <si>
    <t>_D005470</t>
  </si>
  <si>
    <t>_D005471</t>
  </si>
  <si>
    <t>_D005472</t>
  </si>
  <si>
    <t>_D005473</t>
  </si>
  <si>
    <t>_D005474</t>
  </si>
  <si>
    <t>_D005475</t>
  </si>
  <si>
    <t>_D005476</t>
  </si>
  <si>
    <t>_D005477</t>
  </si>
  <si>
    <t>_D005478</t>
  </si>
  <si>
    <t>_D005479</t>
  </si>
  <si>
    <t>_D005480</t>
  </si>
  <si>
    <t>_D005481</t>
  </si>
  <si>
    <t>_D005482</t>
  </si>
  <si>
    <t>_D005483</t>
  </si>
  <si>
    <t>_D005484</t>
  </si>
  <si>
    <t>_D005485</t>
  </si>
  <si>
    <t>_D005486</t>
  </si>
  <si>
    <t>_D005487</t>
  </si>
  <si>
    <t>_D005488</t>
  </si>
  <si>
    <t>_D005489</t>
  </si>
  <si>
    <t>_D005490</t>
  </si>
  <si>
    <t>_D005491</t>
  </si>
  <si>
    <t>_D005492</t>
  </si>
  <si>
    <t>_D005493</t>
  </si>
  <si>
    <t>_D005494</t>
  </si>
  <si>
    <t>_D005495</t>
  </si>
  <si>
    <t>_D005496</t>
  </si>
  <si>
    <t>_D005497</t>
  </si>
  <si>
    <t>_D005498</t>
  </si>
  <si>
    <t>_D005499</t>
  </si>
  <si>
    <t>_D005500</t>
  </si>
  <si>
    <t>_D005501</t>
  </si>
  <si>
    <t>_D005502</t>
  </si>
  <si>
    <t>_D005503</t>
  </si>
  <si>
    <t>_D005504</t>
  </si>
  <si>
    <t>_D005505</t>
  </si>
  <si>
    <t>_D005506</t>
  </si>
  <si>
    <t>_D005507</t>
  </si>
  <si>
    <t>_D005508</t>
  </si>
  <si>
    <t>_D005509</t>
  </si>
  <si>
    <t>_D005510</t>
  </si>
  <si>
    <t>_D005511</t>
  </si>
  <si>
    <t>_D005512</t>
  </si>
  <si>
    <t>_D005513</t>
  </si>
  <si>
    <t>_D005514</t>
  </si>
  <si>
    <t>_D005515</t>
  </si>
  <si>
    <t>_D005516</t>
  </si>
  <si>
    <t>_D005517</t>
  </si>
  <si>
    <t>_D005518</t>
  </si>
  <si>
    <t>_D005519</t>
  </si>
  <si>
    <t>_D005520</t>
  </si>
  <si>
    <t>_D005521</t>
  </si>
  <si>
    <t>_D005522</t>
  </si>
  <si>
    <t>_D005523</t>
  </si>
  <si>
    <t>_D005524</t>
  </si>
  <si>
    <t>_D005525</t>
  </si>
  <si>
    <t>_D005526</t>
  </si>
  <si>
    <t>_D005527</t>
  </si>
  <si>
    <t>_D005528</t>
  </si>
  <si>
    <t>_D005529</t>
  </si>
  <si>
    <t>_D005530</t>
  </si>
  <si>
    <t>_D005531</t>
  </si>
  <si>
    <t>_D005532</t>
  </si>
  <si>
    <t>_D005533</t>
  </si>
  <si>
    <t>_D005534</t>
  </si>
  <si>
    <t>_D005535</t>
  </si>
  <si>
    <t>_D005536</t>
  </si>
  <si>
    <t>_D005537</t>
  </si>
  <si>
    <t>_D005538</t>
  </si>
  <si>
    <t>_D005539</t>
  </si>
  <si>
    <t>_S005540</t>
  </si>
  <si>
    <t>S10</t>
  </si>
  <si>
    <t>Sheet36</t>
  </si>
  <si>
    <t>_C005541</t>
  </si>
  <si>
    <t>_R005542</t>
  </si>
  <si>
    <t>_D005543</t>
  </si>
  <si>
    <t>_D005544</t>
  </si>
  <si>
    <t>_D005545</t>
  </si>
  <si>
    <t>_D005546</t>
  </si>
  <si>
    <t>_D005547</t>
  </si>
  <si>
    <t>_D005548</t>
  </si>
  <si>
    <t>_D005549</t>
  </si>
  <si>
    <t>_D005550</t>
  </si>
  <si>
    <t>_D005551</t>
  </si>
  <si>
    <t>_D005552</t>
  </si>
  <si>
    <t>_D005553</t>
  </si>
  <si>
    <t>_D005554</t>
  </si>
  <si>
    <t>_D005555</t>
  </si>
  <si>
    <t>_D005556</t>
  </si>
  <si>
    <t>_D005557</t>
  </si>
  <si>
    <t>_D005558</t>
  </si>
  <si>
    <t>_D005559</t>
  </si>
  <si>
    <t>_D005560</t>
  </si>
  <si>
    <t>_D005561</t>
  </si>
  <si>
    <t>_D005562</t>
  </si>
  <si>
    <t>_D005563</t>
  </si>
  <si>
    <t>_D005564</t>
  </si>
  <si>
    <t>_D005565</t>
  </si>
  <si>
    <t>_D005566</t>
  </si>
  <si>
    <t>_D005567</t>
  </si>
  <si>
    <t>_D005568</t>
  </si>
  <si>
    <t>_D005569</t>
  </si>
  <si>
    <t>_D005570</t>
  </si>
  <si>
    <t>_D005571</t>
  </si>
  <si>
    <t>_D005572</t>
  </si>
  <si>
    <t>_D005573</t>
  </si>
  <si>
    <t>_D005574</t>
  </si>
  <si>
    <t>_D005575</t>
  </si>
  <si>
    <t>_D005576</t>
  </si>
  <si>
    <t>_D005577</t>
  </si>
  <si>
    <t>_D005578</t>
  </si>
  <si>
    <t>_D005579</t>
  </si>
  <si>
    <t>_D005580</t>
  </si>
  <si>
    <t>_D005581</t>
  </si>
  <si>
    <t>_D005582</t>
  </si>
  <si>
    <t>_D005583</t>
  </si>
  <si>
    <t>_D005584</t>
  </si>
  <si>
    <t>_D005585</t>
  </si>
  <si>
    <t>_D005586</t>
  </si>
  <si>
    <t>_D005587</t>
  </si>
  <si>
    <t>_D005588</t>
  </si>
  <si>
    <t>_D005589</t>
  </si>
  <si>
    <t>_D005590</t>
  </si>
  <si>
    <t>_D005591</t>
  </si>
  <si>
    <t>_D005592</t>
  </si>
  <si>
    <t>_D005593</t>
  </si>
  <si>
    <t>_D005594</t>
  </si>
  <si>
    <t>_D005595</t>
  </si>
  <si>
    <t>_D005596</t>
  </si>
  <si>
    <t>_D005597</t>
  </si>
  <si>
    <t>_D005598</t>
  </si>
  <si>
    <t>_S005599</t>
  </si>
  <si>
    <t>S11</t>
  </si>
  <si>
    <t>Sheet37</t>
  </si>
  <si>
    <t>_C005600</t>
  </si>
  <si>
    <t>_R005601</t>
  </si>
  <si>
    <t>_D005602</t>
  </si>
  <si>
    <t>_D005603</t>
  </si>
  <si>
    <t>_D005604</t>
  </si>
  <si>
    <t>_D005605</t>
  </si>
  <si>
    <t>_D005606</t>
  </si>
  <si>
    <t>_D005607</t>
  </si>
  <si>
    <t>_D005608</t>
  </si>
  <si>
    <t>_D005609</t>
  </si>
  <si>
    <t>_D005610</t>
  </si>
  <si>
    <t>_D005611</t>
  </si>
  <si>
    <t>_D005612</t>
  </si>
  <si>
    <t>_D005613</t>
  </si>
  <si>
    <t>_D005614</t>
  </si>
  <si>
    <t>_D005615</t>
  </si>
  <si>
    <t>_D005616</t>
  </si>
  <si>
    <t>_D005617</t>
  </si>
  <si>
    <t>_D005618</t>
  </si>
  <si>
    <t>_D005619</t>
  </si>
  <si>
    <t>_D005620</t>
  </si>
  <si>
    <t>_D005621</t>
  </si>
  <si>
    <t>_D005622</t>
  </si>
  <si>
    <t>_D005623</t>
  </si>
  <si>
    <t>_D005624</t>
  </si>
  <si>
    <t>_D005625</t>
  </si>
  <si>
    <t>_D005626</t>
  </si>
  <si>
    <t>_D005627</t>
  </si>
  <si>
    <t>_D005628</t>
  </si>
  <si>
    <t>_D005629</t>
  </si>
  <si>
    <t>_D005630</t>
  </si>
  <si>
    <t>_D005631</t>
  </si>
  <si>
    <t>_D005632</t>
  </si>
  <si>
    <t>_D005633</t>
  </si>
  <si>
    <t>_D005634</t>
  </si>
  <si>
    <t>_D005635</t>
  </si>
  <si>
    <t>_D005636</t>
  </si>
  <si>
    <t>_D005637</t>
  </si>
  <si>
    <t>_D005638</t>
  </si>
  <si>
    <t>_D005639</t>
  </si>
  <si>
    <t>_D005640</t>
  </si>
  <si>
    <t>_D005641</t>
  </si>
  <si>
    <t>_D005642</t>
  </si>
  <si>
    <t>_D005643</t>
  </si>
  <si>
    <t>_D005644</t>
  </si>
  <si>
    <t>_D005645</t>
  </si>
  <si>
    <t>_D005646</t>
  </si>
  <si>
    <t>_D005647</t>
  </si>
  <si>
    <t>_D005648</t>
  </si>
  <si>
    <t>_D005649</t>
  </si>
  <si>
    <t>_D005650</t>
  </si>
  <si>
    <t>_D005651</t>
  </si>
  <si>
    <t>_D005652</t>
  </si>
  <si>
    <t>_D005653</t>
  </si>
  <si>
    <t>_D005654</t>
  </si>
  <si>
    <t>_D005655</t>
  </si>
  <si>
    <t>_D005656</t>
  </si>
  <si>
    <t>_D005657</t>
  </si>
  <si>
    <t>_D005658</t>
  </si>
  <si>
    <t>_D005659</t>
  </si>
  <si>
    <t>_D005660</t>
  </si>
  <si>
    <t>_D005661</t>
  </si>
  <si>
    <t>_D005662</t>
  </si>
  <si>
    <t>_D005663</t>
  </si>
  <si>
    <t>_D005664</t>
  </si>
  <si>
    <t>_D005665</t>
  </si>
  <si>
    <t>_D005666</t>
  </si>
  <si>
    <t>_D005667</t>
  </si>
  <si>
    <t>_D005668</t>
  </si>
  <si>
    <t>_D005669</t>
  </si>
  <si>
    <t>_D005670</t>
  </si>
  <si>
    <t>_D005671</t>
  </si>
  <si>
    <t>_D005672</t>
  </si>
  <si>
    <t>_D005673</t>
  </si>
  <si>
    <t>_D005674</t>
  </si>
  <si>
    <t>_D005675</t>
  </si>
  <si>
    <t>_D005676</t>
  </si>
  <si>
    <t>_D005677</t>
  </si>
  <si>
    <t>_D005678</t>
  </si>
  <si>
    <t>_D005679</t>
  </si>
  <si>
    <t>_D005680</t>
  </si>
  <si>
    <t>_D005681</t>
  </si>
  <si>
    <t>_D005682</t>
  </si>
  <si>
    <t>_D005683</t>
  </si>
  <si>
    <t>_D005684</t>
  </si>
  <si>
    <t>_D005685</t>
  </si>
  <si>
    <t>_D005686</t>
  </si>
  <si>
    <t>_D005687</t>
  </si>
  <si>
    <t>_D005688</t>
  </si>
  <si>
    <t>_D005689</t>
  </si>
  <si>
    <t>_D005690</t>
  </si>
  <si>
    <t>_S005691</t>
  </si>
  <si>
    <t>S12</t>
  </si>
  <si>
    <t>Sheet38</t>
  </si>
  <si>
    <t>_C005692</t>
  </si>
  <si>
    <t>_R005693</t>
  </si>
  <si>
    <t>_D005694</t>
  </si>
  <si>
    <t>_D005695</t>
  </si>
  <si>
    <t>_D005696</t>
  </si>
  <si>
    <t>_D005697</t>
  </si>
  <si>
    <t>_D005698</t>
  </si>
  <si>
    <t>_D005699</t>
  </si>
  <si>
    <t>_D005700</t>
  </si>
  <si>
    <t>_D005701</t>
  </si>
  <si>
    <t>_D005702</t>
  </si>
  <si>
    <t>_D005703</t>
  </si>
  <si>
    <t>_D005704</t>
  </si>
  <si>
    <t>_D005705</t>
  </si>
  <si>
    <t>_D005706</t>
  </si>
  <si>
    <t>_D005707</t>
  </si>
  <si>
    <t>_D005708</t>
  </si>
  <si>
    <t>_D005709</t>
  </si>
  <si>
    <t>_D005710</t>
  </si>
  <si>
    <t>_D005711</t>
  </si>
  <si>
    <t>_D005712</t>
  </si>
  <si>
    <t>_D005713</t>
  </si>
  <si>
    <t>_D005714</t>
  </si>
  <si>
    <t>_D005715</t>
  </si>
  <si>
    <t>_D005716</t>
  </si>
  <si>
    <t>_D005717</t>
  </si>
  <si>
    <t>_D005718</t>
  </si>
  <si>
    <t>_D005719</t>
  </si>
  <si>
    <t>_D005720</t>
  </si>
  <si>
    <t>_D005721</t>
  </si>
  <si>
    <t>_D005722</t>
  </si>
  <si>
    <t>_D005723</t>
  </si>
  <si>
    <t>_D005724</t>
  </si>
  <si>
    <t>_D005725</t>
  </si>
  <si>
    <t>_D005726</t>
  </si>
  <si>
    <t>_D005727</t>
  </si>
  <si>
    <t>_D005728</t>
  </si>
  <si>
    <t>_D005729</t>
  </si>
  <si>
    <t>_D005730</t>
  </si>
  <si>
    <t>_D005731</t>
  </si>
  <si>
    <t>_D005732</t>
  </si>
  <si>
    <t>_D005733</t>
  </si>
  <si>
    <t>_D005734</t>
  </si>
  <si>
    <t>_D005735</t>
  </si>
  <si>
    <t>_D005736</t>
  </si>
  <si>
    <t>_D005737</t>
  </si>
  <si>
    <t>_D005738</t>
  </si>
  <si>
    <t>_D005739</t>
  </si>
  <si>
    <t>_D005740</t>
  </si>
  <si>
    <t>_D005741</t>
  </si>
  <si>
    <t>_D005742</t>
  </si>
  <si>
    <t>_D005743</t>
  </si>
  <si>
    <t>_D005760</t>
  </si>
  <si>
    <t>_D005761</t>
  </si>
  <si>
    <t>_D005762</t>
  </si>
  <si>
    <t>_D005763</t>
  </si>
  <si>
    <t>_D005764</t>
  </si>
  <si>
    <t>_D005765</t>
  </si>
  <si>
    <t>_D005766</t>
  </si>
  <si>
    <t>_D005767</t>
  </si>
  <si>
    <t>_D005768</t>
  </si>
  <si>
    <t>_D005769</t>
  </si>
  <si>
    <t>_D005770</t>
  </si>
  <si>
    <t>_D005771</t>
  </si>
  <si>
    <t>_D005772</t>
  </si>
  <si>
    <t>_D005773</t>
  </si>
  <si>
    <t>_D005774</t>
  </si>
  <si>
    <t>_D005775</t>
  </si>
  <si>
    <t>_D005776</t>
  </si>
  <si>
    <t>_D005777</t>
  </si>
  <si>
    <t>_D005778</t>
  </si>
  <si>
    <t>_D005779</t>
  </si>
  <si>
    <t>_D005780</t>
  </si>
  <si>
    <t>_D005781</t>
  </si>
  <si>
    <t>_D005782</t>
  </si>
  <si>
    <t>_D005783</t>
  </si>
  <si>
    <t>_D005784</t>
  </si>
  <si>
    <t>_D005785</t>
  </si>
  <si>
    <t>_D005786</t>
  </si>
  <si>
    <t>_D005787</t>
  </si>
  <si>
    <t>_D005788</t>
  </si>
  <si>
    <t>_D005789</t>
  </si>
  <si>
    <t>_D005790</t>
  </si>
  <si>
    <t>_D005791</t>
  </si>
  <si>
    <t>_D005792</t>
  </si>
  <si>
    <t>_D005793</t>
  </si>
  <si>
    <t>_D005794</t>
  </si>
  <si>
    <t>_D005795</t>
  </si>
  <si>
    <t>_D005796</t>
  </si>
  <si>
    <t>_D005797</t>
  </si>
  <si>
    <t>_D005798</t>
  </si>
  <si>
    <t>_D005799</t>
  </si>
  <si>
    <t>_D005800</t>
  </si>
  <si>
    <t>_D005801</t>
  </si>
  <si>
    <t>_D005802</t>
  </si>
  <si>
    <t>_D005803</t>
  </si>
  <si>
    <t>_D005804</t>
  </si>
  <si>
    <t>_D005805</t>
  </si>
  <si>
    <t>_D005806</t>
  </si>
  <si>
    <t>_D005807</t>
  </si>
  <si>
    <t>_D005808</t>
  </si>
  <si>
    <t>_D005809</t>
  </si>
  <si>
    <t>_D005810</t>
  </si>
  <si>
    <t>_D005811</t>
  </si>
  <si>
    <t>_D005812</t>
  </si>
  <si>
    <t>_D005813</t>
  </si>
  <si>
    <t>_D005814</t>
  </si>
  <si>
    <t>_D005815</t>
  </si>
  <si>
    <t>_D005816</t>
  </si>
  <si>
    <t>_D005817</t>
  </si>
  <si>
    <t>_D005818</t>
  </si>
  <si>
    <t>_D005819</t>
  </si>
  <si>
    <t>_D005820</t>
  </si>
  <si>
    <t>_D005821</t>
  </si>
  <si>
    <t>_D005822</t>
  </si>
  <si>
    <t>_D005823</t>
  </si>
  <si>
    <t>_D005824</t>
  </si>
  <si>
    <t>_D005825</t>
  </si>
  <si>
    <t>_D005826</t>
  </si>
  <si>
    <t>_D005827</t>
  </si>
  <si>
    <t>_D005828</t>
  </si>
  <si>
    <t>_D005829</t>
  </si>
  <si>
    <t>_D005830</t>
  </si>
  <si>
    <t>_D005831</t>
  </si>
  <si>
    <t>_D005832</t>
  </si>
  <si>
    <t>_D005833</t>
  </si>
  <si>
    <t>_D005834</t>
  </si>
  <si>
    <t>_D005835</t>
  </si>
  <si>
    <t>_D005836</t>
  </si>
  <si>
    <t>_D005837</t>
  </si>
  <si>
    <t>_D005838</t>
  </si>
  <si>
    <t>_D005839</t>
  </si>
  <si>
    <t>_D005840</t>
  </si>
  <si>
    <t>_D005841</t>
  </si>
  <si>
    <t>_D005842</t>
  </si>
  <si>
    <t>_D005843</t>
  </si>
  <si>
    <t>_D005844</t>
  </si>
  <si>
    <t>_D005845</t>
  </si>
  <si>
    <t>_D005846</t>
  </si>
  <si>
    <t>_D005847</t>
  </si>
  <si>
    <t>_D005848</t>
  </si>
  <si>
    <t>_D005849</t>
  </si>
  <si>
    <t>_D005850</t>
  </si>
  <si>
    <t>_D005851</t>
  </si>
  <si>
    <t>_D005852</t>
  </si>
  <si>
    <t>_D005853</t>
  </si>
  <si>
    <t>_D005854</t>
  </si>
  <si>
    <t>_D005855</t>
  </si>
  <si>
    <t>_D005856</t>
  </si>
  <si>
    <t>_D005857</t>
  </si>
  <si>
    <t>_D005858</t>
  </si>
  <si>
    <t>_D005859</t>
  </si>
  <si>
    <t>_D005860</t>
  </si>
  <si>
    <t>_D005861</t>
  </si>
  <si>
    <t>_D005862</t>
  </si>
  <si>
    <t>_D005863</t>
  </si>
  <si>
    <t>_D005864</t>
  </si>
  <si>
    <t>_D005865</t>
  </si>
  <si>
    <t>_D005866</t>
  </si>
  <si>
    <t>_D005867</t>
  </si>
  <si>
    <t>_D005868</t>
  </si>
  <si>
    <t>_D005869</t>
  </si>
  <si>
    <t>_D005870</t>
  </si>
  <si>
    <t>_D005871</t>
  </si>
  <si>
    <t>_D005872</t>
  </si>
  <si>
    <t>_D005873</t>
  </si>
  <si>
    <t>_D005874</t>
  </si>
  <si>
    <t>_D005875</t>
  </si>
  <si>
    <t>_D005876</t>
  </si>
  <si>
    <t>_D005877</t>
  </si>
  <si>
    <t>_D005878</t>
  </si>
  <si>
    <t>_D005879</t>
  </si>
  <si>
    <t>_D005880</t>
  </si>
  <si>
    <t>_D005881</t>
  </si>
  <si>
    <t>_D005882</t>
  </si>
  <si>
    <t>_D005883</t>
  </si>
  <si>
    <t>_D005884</t>
  </si>
  <si>
    <t>_D005885</t>
  </si>
  <si>
    <t>_D005886</t>
  </si>
  <si>
    <t>_D005887</t>
  </si>
  <si>
    <t>_D005888</t>
  </si>
  <si>
    <t>_D005889</t>
  </si>
  <si>
    <t>_D005890</t>
  </si>
  <si>
    <t>_D005891</t>
  </si>
  <si>
    <t>_D005892</t>
  </si>
  <si>
    <t>_D005893</t>
  </si>
  <si>
    <t>_D005894</t>
  </si>
  <si>
    <t>_D005895</t>
  </si>
  <si>
    <t>_D005896</t>
  </si>
  <si>
    <t>_D005897</t>
  </si>
  <si>
    <t>_D005898</t>
  </si>
  <si>
    <t>_D005899</t>
  </si>
  <si>
    <t>_D005900</t>
  </si>
  <si>
    <t>_D005901</t>
  </si>
  <si>
    <t>_D005902</t>
  </si>
  <si>
    <t>_D005903</t>
  </si>
  <si>
    <t>_D005904</t>
  </si>
  <si>
    <t>_D005905</t>
  </si>
  <si>
    <t>_D005906</t>
  </si>
  <si>
    <t>_D005907</t>
  </si>
  <si>
    <t>_D005908</t>
  </si>
  <si>
    <t>_D005909</t>
  </si>
  <si>
    <t>_D005958</t>
  </si>
  <si>
    <t>_D005959</t>
  </si>
  <si>
    <t>_D005960</t>
  </si>
  <si>
    <t>_D005961</t>
  </si>
  <si>
    <t>_D005962</t>
  </si>
  <si>
    <t>_D005963</t>
  </si>
  <si>
    <t>_D005964</t>
  </si>
  <si>
    <t>_D005965</t>
  </si>
  <si>
    <t>_D005966</t>
  </si>
  <si>
    <t>_D005967</t>
  </si>
  <si>
    <t>_D005968</t>
  </si>
  <si>
    <t>_D005969</t>
  </si>
  <si>
    <t>_D005970</t>
  </si>
  <si>
    <t>_D005971</t>
  </si>
  <si>
    <t>_D005972</t>
  </si>
  <si>
    <t>_D005973</t>
  </si>
  <si>
    <t>_D005974</t>
  </si>
  <si>
    <t>_D005975</t>
  </si>
  <si>
    <t>_D005976</t>
  </si>
  <si>
    <t>_D005977</t>
  </si>
  <si>
    <t>_D005978</t>
  </si>
  <si>
    <t>_D005979</t>
  </si>
  <si>
    <t>_D005980</t>
  </si>
  <si>
    <t>_D005981</t>
  </si>
  <si>
    <t>_D005982</t>
  </si>
  <si>
    <t>_D005983</t>
  </si>
  <si>
    <t>_D005984</t>
  </si>
  <si>
    <t>_D005985</t>
  </si>
  <si>
    <t>_D005986</t>
  </si>
  <si>
    <t>_D005987</t>
  </si>
  <si>
    <t>_D005988</t>
  </si>
  <si>
    <t>_D005989</t>
  </si>
  <si>
    <t>_D005990</t>
  </si>
  <si>
    <t>_D005991</t>
  </si>
  <si>
    <t>_D005992</t>
  </si>
  <si>
    <t>_D005993</t>
  </si>
  <si>
    <t>_D005994</t>
  </si>
  <si>
    <t>_D005995</t>
  </si>
  <si>
    <t>_D005996</t>
  </si>
  <si>
    <t>_D005997</t>
  </si>
  <si>
    <t>_D005998</t>
  </si>
  <si>
    <t>_D005999</t>
  </si>
  <si>
    <t>_D006000</t>
  </si>
  <si>
    <t>_D006001</t>
  </si>
  <si>
    <t>_D006002</t>
  </si>
  <si>
    <t>_D006003</t>
  </si>
  <si>
    <t>_D006004</t>
  </si>
  <si>
    <t>_D006005</t>
  </si>
  <si>
    <t>_D006006</t>
  </si>
  <si>
    <t>_D006007</t>
  </si>
  <si>
    <t>_D006024</t>
  </si>
  <si>
    <t>_D006025</t>
  </si>
  <si>
    <t>_D006026</t>
  </si>
  <si>
    <t>_D006027</t>
  </si>
  <si>
    <t>S13</t>
  </si>
  <si>
    <t>Sheet39</t>
  </si>
  <si>
    <t>_S006030</t>
  </si>
  <si>
    <t>_C006031</t>
  </si>
  <si>
    <t>_R006032</t>
  </si>
  <si>
    <t>_D006033</t>
  </si>
  <si>
    <t>_D006034</t>
  </si>
  <si>
    <t>_D006035</t>
  </si>
  <si>
    <t>_D006036</t>
  </si>
  <si>
    <t>_D006037</t>
  </si>
  <si>
    <t>_D006038</t>
  </si>
  <si>
    <t>_D006039</t>
  </si>
  <si>
    <t>_D006040</t>
  </si>
  <si>
    <t>_D006041</t>
  </si>
  <si>
    <t>_D006042</t>
  </si>
  <si>
    <t>_D006043</t>
  </si>
  <si>
    <t>_D006044</t>
  </si>
  <si>
    <t>_D006045</t>
  </si>
  <si>
    <t>_D006046</t>
  </si>
  <si>
    <t>_D006047</t>
  </si>
  <si>
    <t>_D006048</t>
  </si>
  <si>
    <t>_D006049</t>
  </si>
  <si>
    <t>_D006050</t>
  </si>
  <si>
    <t>_D006051</t>
  </si>
  <si>
    <t>_D006052</t>
  </si>
  <si>
    <t>_D006053</t>
  </si>
  <si>
    <t>_D006054</t>
  </si>
  <si>
    <t>_D006055</t>
  </si>
  <si>
    <t>_D006056</t>
  </si>
  <si>
    <t>_D006057</t>
  </si>
  <si>
    <t>_D006058</t>
  </si>
  <si>
    <t>_D006059</t>
  </si>
  <si>
    <t>_D006060</t>
  </si>
  <si>
    <t>_D006061</t>
  </si>
  <si>
    <t>_D006062</t>
  </si>
  <si>
    <t>_D006063</t>
  </si>
  <si>
    <t>_D006064</t>
  </si>
  <si>
    <t>_D006065</t>
  </si>
  <si>
    <t>_D006066</t>
  </si>
  <si>
    <t>_D006067</t>
  </si>
  <si>
    <t>_D006068</t>
  </si>
  <si>
    <t>_D006069</t>
  </si>
  <si>
    <t>_D006070</t>
  </si>
  <si>
    <t>_D006071</t>
  </si>
  <si>
    <t>_D006072</t>
  </si>
  <si>
    <t>_D006073</t>
  </si>
  <si>
    <t>_D006074</t>
  </si>
  <si>
    <t>_D006075</t>
  </si>
  <si>
    <t>_D006076</t>
  </si>
  <si>
    <t>_D006077</t>
  </si>
  <si>
    <t>_D006078</t>
  </si>
  <si>
    <t>_D006079</t>
  </si>
  <si>
    <t>_D006080</t>
  </si>
  <si>
    <t>_D006081</t>
  </si>
  <si>
    <t>_D006082</t>
  </si>
  <si>
    <t>_D006083</t>
  </si>
  <si>
    <t>_D006084</t>
  </si>
  <si>
    <t>_D006085</t>
  </si>
  <si>
    <t>_D006086</t>
  </si>
  <si>
    <t>_D006087</t>
  </si>
  <si>
    <t>_D006088</t>
  </si>
  <si>
    <t>_D006089</t>
  </si>
  <si>
    <t>_D006090</t>
  </si>
  <si>
    <t>_D006091</t>
  </si>
  <si>
    <t>_D006092</t>
  </si>
  <si>
    <t>_D006093</t>
  </si>
  <si>
    <t>_D006094</t>
  </si>
  <si>
    <t>_D006095</t>
  </si>
  <si>
    <t>_D006096</t>
  </si>
  <si>
    <t>_D006097</t>
  </si>
  <si>
    <t>_D006098</t>
  </si>
  <si>
    <t>_D006099</t>
  </si>
  <si>
    <t>_D006100</t>
  </si>
  <si>
    <t>_D006101</t>
  </si>
  <si>
    <t>_D006102</t>
  </si>
  <si>
    <t>_D006103</t>
  </si>
  <si>
    <t>_D006104</t>
  </si>
  <si>
    <t>_D006105</t>
  </si>
  <si>
    <t>_D006106</t>
  </si>
  <si>
    <t>_D006107</t>
  </si>
  <si>
    <t>_D006108</t>
  </si>
  <si>
    <t>_D006109</t>
  </si>
  <si>
    <t>_D006110</t>
  </si>
  <si>
    <t>_D006111</t>
  </si>
  <si>
    <t>_D006112</t>
  </si>
  <si>
    <t>Sheet40</t>
  </si>
  <si>
    <t>_S006116</t>
  </si>
  <si>
    <t>_C006117</t>
  </si>
  <si>
    <t>_R006119</t>
  </si>
  <si>
    <t>_D006120</t>
  </si>
  <si>
    <t>_D006121</t>
  </si>
  <si>
    <t>_D006122</t>
  </si>
  <si>
    <t>_D006123</t>
  </si>
  <si>
    <t>_D006124</t>
  </si>
  <si>
    <t>_D006125</t>
  </si>
  <si>
    <t>_D006126</t>
  </si>
  <si>
    <t>_D006127</t>
  </si>
  <si>
    <t>_D006128</t>
  </si>
  <si>
    <t>_D006129</t>
  </si>
  <si>
    <t>_D006130</t>
  </si>
  <si>
    <t>_D006131</t>
  </si>
  <si>
    <t>_D006132</t>
  </si>
  <si>
    <t>_D006133</t>
  </si>
  <si>
    <t>_D006134</t>
  </si>
  <si>
    <t>_D006135</t>
  </si>
  <si>
    <t>_D006136</t>
  </si>
  <si>
    <t>_D006137</t>
  </si>
  <si>
    <t>_D006138</t>
  </si>
  <si>
    <t>_D006139</t>
  </si>
  <si>
    <t>_D006140</t>
  </si>
  <si>
    <t>_D006141</t>
  </si>
  <si>
    <t>_D006142</t>
  </si>
  <si>
    <t>_D006143</t>
  </si>
  <si>
    <t>_D006144</t>
  </si>
  <si>
    <t>_D006145</t>
  </si>
  <si>
    <t>_D006146</t>
  </si>
  <si>
    <t>_D006147</t>
  </si>
  <si>
    <t>_D006148</t>
  </si>
  <si>
    <t>_D006149</t>
  </si>
  <si>
    <t>_D006150</t>
  </si>
  <si>
    <t>_D006151</t>
  </si>
  <si>
    <t>_D006152</t>
  </si>
  <si>
    <t>_D006153</t>
  </si>
  <si>
    <t>_D006154</t>
  </si>
  <si>
    <t>_D006155</t>
  </si>
  <si>
    <t>_D006156</t>
  </si>
  <si>
    <t>_D006157</t>
  </si>
  <si>
    <t>_D006158</t>
  </si>
  <si>
    <t>_D006159</t>
  </si>
  <si>
    <t>_D006160</t>
  </si>
  <si>
    <t>_D006161</t>
  </si>
  <si>
    <t>_D006162</t>
  </si>
  <si>
    <t>_D006163</t>
  </si>
  <si>
    <t>_D006164</t>
  </si>
  <si>
    <t>_D006165</t>
  </si>
  <si>
    <t>_D006166</t>
  </si>
  <si>
    <t>_D006167</t>
  </si>
  <si>
    <t>_D006168</t>
  </si>
  <si>
    <t>_D006169</t>
  </si>
  <si>
    <t>_D006170</t>
  </si>
  <si>
    <t>_D006171</t>
  </si>
  <si>
    <t>_D006172</t>
  </si>
  <si>
    <t>_D006173</t>
  </si>
  <si>
    <t>_D006174</t>
  </si>
  <si>
    <t>_D006175</t>
  </si>
  <si>
    <t>_D006176</t>
  </si>
  <si>
    <t>_D006177</t>
  </si>
  <si>
    <t>_D006178</t>
  </si>
  <si>
    <t>_D006179</t>
  </si>
  <si>
    <t>_D006180</t>
  </si>
  <si>
    <t>_D006181</t>
  </si>
  <si>
    <t>_D006182</t>
  </si>
  <si>
    <t>_D006183</t>
  </si>
  <si>
    <t>_D006184</t>
  </si>
  <si>
    <t>_D006185</t>
  </si>
  <si>
    <t>_D006186</t>
  </si>
  <si>
    <t>_D006187</t>
  </si>
  <si>
    <t>_D006188</t>
  </si>
  <si>
    <t>_D006189</t>
  </si>
  <si>
    <t>_D006202</t>
  </si>
  <si>
    <t>_D006203</t>
  </si>
  <si>
    <t>_D006204</t>
  </si>
  <si>
    <t>_D006205</t>
  </si>
  <si>
    <t>_D006206</t>
  </si>
  <si>
    <t>_D006207</t>
  </si>
  <si>
    <t>_D006208</t>
  </si>
  <si>
    <t>_D006209</t>
  </si>
  <si>
    <t>_D006210</t>
  </si>
  <si>
    <t>_D006211</t>
  </si>
  <si>
    <t>_D006212</t>
  </si>
  <si>
    <t>_D006213</t>
  </si>
  <si>
    <t>_D006214</t>
  </si>
  <si>
    <t>_D006215</t>
  </si>
  <si>
    <t>_D006216</t>
  </si>
  <si>
    <t>_D006217</t>
  </si>
  <si>
    <t>_D006218</t>
  </si>
  <si>
    <t>_D006219</t>
  </si>
  <si>
    <t>_D006220</t>
  </si>
  <si>
    <t>_D006221</t>
  </si>
  <si>
    <t>_D006222</t>
  </si>
  <si>
    <t>_D006223</t>
  </si>
  <si>
    <t>_D006224</t>
  </si>
  <si>
    <t>_D006225</t>
  </si>
  <si>
    <t>_D006226</t>
  </si>
  <si>
    <t>_D006227</t>
  </si>
  <si>
    <t>_D006228</t>
  </si>
  <si>
    <t>_D006229</t>
  </si>
  <si>
    <t>_D006230</t>
  </si>
  <si>
    <t>_D006231</t>
  </si>
  <si>
    <t>_D006232</t>
  </si>
  <si>
    <t>_D006233</t>
  </si>
  <si>
    <t>_D006234</t>
  </si>
  <si>
    <t>_D006235</t>
  </si>
  <si>
    <t>_D006236</t>
  </si>
  <si>
    <t>_D006237</t>
  </si>
  <si>
    <t>_D006238</t>
  </si>
  <si>
    <t>_D006239</t>
  </si>
  <si>
    <t>_D006240</t>
  </si>
  <si>
    <t>_D006241</t>
  </si>
  <si>
    <t>_D006242</t>
  </si>
  <si>
    <t>_D006243</t>
  </si>
  <si>
    <t>_D006244</t>
  </si>
  <si>
    <t>_D006245</t>
  </si>
  <si>
    <t>_D006246</t>
  </si>
  <si>
    <t>_D006247</t>
  </si>
  <si>
    <t>_D006248</t>
  </si>
  <si>
    <t>_D006249</t>
  </si>
  <si>
    <t>_D006250</t>
  </si>
  <si>
    <t>_D006251</t>
  </si>
  <si>
    <t>_D006252</t>
  </si>
  <si>
    <t>_D006253</t>
  </si>
  <si>
    <t>_D006266</t>
  </si>
  <si>
    <t>_D006267</t>
  </si>
  <si>
    <t>_D006268</t>
  </si>
  <si>
    <t>_D006269</t>
  </si>
  <si>
    <t>_D006270</t>
  </si>
  <si>
    <t>_D006271</t>
  </si>
  <si>
    <t>_D006272</t>
  </si>
  <si>
    <t>_D006273</t>
  </si>
  <si>
    <t>_D006274</t>
  </si>
  <si>
    <t>_D006275</t>
  </si>
  <si>
    <t>_D006276</t>
  </si>
  <si>
    <t>_D006277</t>
  </si>
  <si>
    <t>_D006278</t>
  </si>
  <si>
    <t>_D006279</t>
  </si>
  <si>
    <t>_D006280</t>
  </si>
  <si>
    <t>_D006281</t>
  </si>
  <si>
    <t>_D006282</t>
  </si>
  <si>
    <t>_D006283</t>
  </si>
  <si>
    <t>_D006284</t>
  </si>
  <si>
    <t>_D006285</t>
  </si>
  <si>
    <t>_D006286</t>
  </si>
  <si>
    <t>_D006287</t>
  </si>
  <si>
    <t>_D006288</t>
  </si>
  <si>
    <t>_D006289</t>
  </si>
  <si>
    <t>_D006290</t>
  </si>
  <si>
    <t>_D006291</t>
  </si>
  <si>
    <t>_D006292</t>
  </si>
  <si>
    <t>_D006293</t>
  </si>
  <si>
    <t>_D006294</t>
  </si>
  <si>
    <t>_D006295</t>
  </si>
  <si>
    <t>_D006296</t>
  </si>
  <si>
    <t>_D006297</t>
  </si>
  <si>
    <t>_D006298</t>
  </si>
  <si>
    <t>_D006299</t>
  </si>
  <si>
    <t>_D006300</t>
  </si>
  <si>
    <t>_D006307</t>
  </si>
  <si>
    <t>_D006308</t>
  </si>
  <si>
    <t>_D006309</t>
  </si>
  <si>
    <t>_D006310</t>
  </si>
  <si>
    <t>_D006311</t>
  </si>
  <si>
    <t>_D006312</t>
  </si>
  <si>
    <t>_D006313</t>
  </si>
  <si>
    <t>_D006314</t>
  </si>
  <si>
    <t>_D006315</t>
  </si>
  <si>
    <t>_D006316</t>
  </si>
  <si>
    <t>_D006317</t>
  </si>
  <si>
    <t>_D006318</t>
  </si>
  <si>
    <t>_D006319</t>
  </si>
  <si>
    <t>_D006320</t>
  </si>
  <si>
    <t>_D006321</t>
  </si>
  <si>
    <t>_D006322</t>
  </si>
  <si>
    <t>_D006323</t>
  </si>
  <si>
    <t>_D006324</t>
  </si>
  <si>
    <t>_D006325</t>
  </si>
  <si>
    <t>_D006326</t>
  </si>
  <si>
    <t>_D006327</t>
  </si>
  <si>
    <t>_D006328</t>
  </si>
  <si>
    <t>_D006329</t>
  </si>
  <si>
    <t>_D006330</t>
  </si>
  <si>
    <t>_D006331</t>
  </si>
  <si>
    <t>_D006332</t>
  </si>
  <si>
    <t>_D006333</t>
  </si>
  <si>
    <t>_D006334</t>
  </si>
  <si>
    <t>_D006335</t>
  </si>
  <si>
    <t>_D006336</t>
  </si>
  <si>
    <t>_D006337</t>
  </si>
  <si>
    <t>_D006338</t>
  </si>
  <si>
    <t>_D006339</t>
  </si>
  <si>
    <t>_D006340</t>
  </si>
  <si>
    <t>_D006341</t>
  </si>
  <si>
    <t>_D006342</t>
  </si>
  <si>
    <t>_D006343</t>
  </si>
  <si>
    <t>_D006344</t>
  </si>
  <si>
    <t>_D006345</t>
  </si>
  <si>
    <t>_D006346</t>
  </si>
  <si>
    <t>_D006347</t>
  </si>
  <si>
    <t>_D006348</t>
  </si>
  <si>
    <t>_D006355</t>
  </si>
  <si>
    <t>_D006356</t>
  </si>
  <si>
    <t>_D006357</t>
  </si>
  <si>
    <t>_D006358</t>
  </si>
  <si>
    <t>_D006359</t>
  </si>
  <si>
    <t>_D006360</t>
  </si>
  <si>
    <t>_D006361</t>
  </si>
  <si>
    <t>_D006362</t>
  </si>
  <si>
    <t>_D006363</t>
  </si>
  <si>
    <t>_D006364</t>
  </si>
  <si>
    <t>_D006365</t>
  </si>
  <si>
    <t>_D006366</t>
  </si>
  <si>
    <t>_D006367</t>
  </si>
  <si>
    <t>_D006368</t>
  </si>
  <si>
    <t>_D006369</t>
  </si>
  <si>
    <t>_D006370</t>
  </si>
  <si>
    <t>_D006371</t>
  </si>
  <si>
    <t>_D006372</t>
  </si>
  <si>
    <t>_D006373</t>
  </si>
  <si>
    <t>_D006374</t>
  </si>
  <si>
    <t>_D006375</t>
  </si>
  <si>
    <t>_D006376</t>
  </si>
  <si>
    <t>_D006377</t>
  </si>
  <si>
    <t>_D006378</t>
  </si>
  <si>
    <t>_D006379</t>
  </si>
  <si>
    <t>_D006380</t>
  </si>
  <si>
    <t>_D006381</t>
  </si>
  <si>
    <t>_D006382</t>
  </si>
  <si>
    <t>_D006383</t>
  </si>
  <si>
    <t>_D006384</t>
  </si>
  <si>
    <t>_D006385</t>
  </si>
  <si>
    <t>_D006386</t>
  </si>
  <si>
    <t>_D006387</t>
  </si>
  <si>
    <t>_D006388</t>
  </si>
  <si>
    <t>_D006389</t>
  </si>
  <si>
    <t>_D006390</t>
  </si>
  <si>
    <t>_D006391</t>
  </si>
  <si>
    <t>_D006392</t>
  </si>
  <si>
    <t>_D006393</t>
  </si>
  <si>
    <t>_D006394</t>
  </si>
  <si>
    <t>_D006395</t>
  </si>
  <si>
    <t>_D006402</t>
  </si>
  <si>
    <t>_D006403</t>
  </si>
  <si>
    <t>_D006404</t>
  </si>
  <si>
    <t>_D006405</t>
  </si>
  <si>
    <t>_D006406</t>
  </si>
  <si>
    <t>_D006407</t>
  </si>
  <si>
    <t>_D006408</t>
  </si>
  <si>
    <t>_D006409</t>
  </si>
  <si>
    <t>_D006410</t>
  </si>
  <si>
    <t>_D006411</t>
  </si>
  <si>
    <t>_D006412</t>
  </si>
  <si>
    <t>_D006413</t>
  </si>
  <si>
    <t>_D006414</t>
  </si>
  <si>
    <t>_D006415</t>
  </si>
  <si>
    <t>_D006416</t>
  </si>
  <si>
    <t>_S006417</t>
  </si>
  <si>
    <t>S14</t>
  </si>
  <si>
    <t>Sheet41</t>
  </si>
  <si>
    <t>_C006418</t>
  </si>
  <si>
    <t>_R006419</t>
  </si>
  <si>
    <t>_D006420</t>
  </si>
  <si>
    <t>_D006421</t>
  </si>
  <si>
    <t>_D006422</t>
  </si>
  <si>
    <t>_D006423</t>
  </si>
  <si>
    <t>_D006424</t>
  </si>
  <si>
    <t>_D006425</t>
  </si>
  <si>
    <t>_D006426</t>
  </si>
  <si>
    <t>_D006427</t>
  </si>
  <si>
    <t>_D006428</t>
  </si>
  <si>
    <t>_D006429</t>
  </si>
  <si>
    <t>_D006430</t>
  </si>
  <si>
    <t>_D006431</t>
  </si>
  <si>
    <t>_D006432</t>
  </si>
  <si>
    <t>_D006433</t>
  </si>
  <si>
    <t>_D006434</t>
  </si>
  <si>
    <t>_D006435</t>
  </si>
  <si>
    <t>_D006436</t>
  </si>
  <si>
    <t>_D006437</t>
  </si>
  <si>
    <t>_D006438</t>
  </si>
  <si>
    <t>_D006439</t>
  </si>
  <si>
    <t>_D006440</t>
  </si>
  <si>
    <t>_D006441</t>
  </si>
  <si>
    <t>_D006442</t>
  </si>
  <si>
    <t>_D006443</t>
  </si>
  <si>
    <t>_D006444</t>
  </si>
  <si>
    <t>_D006446</t>
  </si>
  <si>
    <t>_D006447</t>
  </si>
  <si>
    <t>_D006448</t>
  </si>
  <si>
    <t>_D006449</t>
  </si>
  <si>
    <t>_D006450</t>
  </si>
  <si>
    <t>_D006451</t>
  </si>
  <si>
    <t>_D006452</t>
  </si>
  <si>
    <t>_D006453</t>
  </si>
  <si>
    <t>_D006454</t>
  </si>
  <si>
    <t>_D006455</t>
  </si>
  <si>
    <t>_D006456</t>
  </si>
  <si>
    <t>_D006457</t>
  </si>
  <si>
    <t>_D006458</t>
  </si>
  <si>
    <t>_D006459</t>
  </si>
  <si>
    <t>_D006460</t>
  </si>
  <si>
    <t>_D006461</t>
  </si>
  <si>
    <t>_D006462</t>
  </si>
  <si>
    <t>_D006463</t>
  </si>
  <si>
    <t>_D006464</t>
  </si>
  <si>
    <t>_D006465</t>
  </si>
  <si>
    <t>_D006466</t>
  </si>
  <si>
    <t>_D006467</t>
  </si>
  <si>
    <t>_D006468</t>
  </si>
  <si>
    <t>_D006469</t>
  </si>
  <si>
    <t>_D006470</t>
  </si>
  <si>
    <t>_D006471</t>
  </si>
  <si>
    <t>_D006472</t>
  </si>
  <si>
    <t>_D006473</t>
  </si>
  <si>
    <t>_D006474</t>
  </si>
  <si>
    <t>_D006475</t>
  </si>
  <si>
    <t>_D006476</t>
  </si>
  <si>
    <t>_D006477</t>
  </si>
  <si>
    <t>_D006482</t>
  </si>
  <si>
    <t>_D006483</t>
  </si>
  <si>
    <t>_D006484</t>
  </si>
  <si>
    <t>_D006486</t>
  </si>
  <si>
    <t>_D006487</t>
  </si>
  <si>
    <t>_D006488</t>
  </si>
  <si>
    <t>_D006489</t>
  </si>
  <si>
    <t>_D006490</t>
  </si>
  <si>
    <t>_D006491</t>
  </si>
  <si>
    <t>_D006492</t>
  </si>
  <si>
    <t>_D006493</t>
  </si>
  <si>
    <t>_D006494</t>
  </si>
  <si>
    <t>_D006495</t>
  </si>
  <si>
    <t>_D006497</t>
  </si>
  <si>
    <t>_D006498</t>
  </si>
  <si>
    <t>_D006499</t>
  </si>
  <si>
    <t>_D006500</t>
  </si>
  <si>
    <t>_D006501</t>
  </si>
  <si>
    <t>_D006502</t>
  </si>
  <si>
    <t>_D006503</t>
  </si>
  <si>
    <t>_D006504</t>
  </si>
  <si>
    <t>_D006505</t>
  </si>
  <si>
    <t>_D006506</t>
  </si>
  <si>
    <t>_D006508</t>
  </si>
  <si>
    <t>_D006509</t>
  </si>
  <si>
    <t>_D006510</t>
  </si>
  <si>
    <t>_D006511</t>
  </si>
  <si>
    <t>_D006512</t>
  </si>
  <si>
    <t>_D006513</t>
  </si>
  <si>
    <t>_D006514</t>
  </si>
  <si>
    <t>_D006515</t>
  </si>
  <si>
    <t>_D006516</t>
  </si>
  <si>
    <t>_D006517</t>
  </si>
  <si>
    <t>_D006518</t>
  </si>
  <si>
    <t>_D006519</t>
  </si>
  <si>
    <t>_D006520</t>
  </si>
  <si>
    <t>_D006521</t>
  </si>
  <si>
    <t>_D006522</t>
  </si>
  <si>
    <t>_D006523</t>
  </si>
  <si>
    <t>_D006524</t>
  </si>
  <si>
    <t>_D006525</t>
  </si>
  <si>
    <t>_D006526</t>
  </si>
  <si>
    <t>_D006527</t>
  </si>
  <si>
    <t>_D006528</t>
  </si>
  <si>
    <t>_D006529</t>
  </si>
  <si>
    <t>_D006530</t>
  </si>
  <si>
    <t>_D006531</t>
  </si>
  <si>
    <t>_D006532</t>
  </si>
  <si>
    <t>_D006533</t>
  </si>
  <si>
    <t>_D006534</t>
  </si>
  <si>
    <t>_D006535</t>
  </si>
  <si>
    <t>_D006536</t>
  </si>
  <si>
    <t>_D006537</t>
  </si>
  <si>
    <t>_D006538</t>
  </si>
  <si>
    <t>_D006539</t>
  </si>
  <si>
    <t>_D006540</t>
  </si>
  <si>
    <t>_S006541</t>
  </si>
  <si>
    <t>S15</t>
  </si>
  <si>
    <t>Sheet42</t>
  </si>
  <si>
    <t>_C006542</t>
  </si>
  <si>
    <t>_R006543</t>
  </si>
  <si>
    <t>_D006544</t>
  </si>
  <si>
    <t>_D006545</t>
  </si>
  <si>
    <t>_D006546</t>
  </si>
  <si>
    <t>_D006547</t>
  </si>
  <si>
    <t>_D006548</t>
  </si>
  <si>
    <t>_D006549</t>
  </si>
  <si>
    <t>_D006550</t>
  </si>
  <si>
    <t>_D006551</t>
  </si>
  <si>
    <t>_D006552</t>
  </si>
  <si>
    <t>_D006553</t>
  </si>
  <si>
    <t>_D006554</t>
  </si>
  <si>
    <t>_D006555</t>
  </si>
  <si>
    <t>_D006556</t>
  </si>
  <si>
    <t>_D006557</t>
  </si>
  <si>
    <t>_D006558</t>
  </si>
  <si>
    <t>_D006559</t>
  </si>
  <si>
    <t>_D006560</t>
  </si>
  <si>
    <t>_D006561</t>
  </si>
  <si>
    <t>_D006562</t>
  </si>
  <si>
    <t>_D006563</t>
  </si>
  <si>
    <t>_D006564</t>
  </si>
  <si>
    <t>_D006565</t>
  </si>
  <si>
    <t>_D006566</t>
  </si>
  <si>
    <t>_D006567</t>
  </si>
  <si>
    <t>_D006568</t>
  </si>
  <si>
    <t>_D006569</t>
  </si>
  <si>
    <t>_D006570</t>
  </si>
  <si>
    <t>_D006571</t>
  </si>
  <si>
    <t>_D006572</t>
  </si>
  <si>
    <t>_D006573</t>
  </si>
  <si>
    <t>_D006574</t>
  </si>
  <si>
    <t>_D006575</t>
  </si>
  <si>
    <t>_D006576</t>
  </si>
  <si>
    <t>_D006577</t>
  </si>
  <si>
    <t>_D006578</t>
  </si>
  <si>
    <t>_D006579</t>
  </si>
  <si>
    <t>_D006580</t>
  </si>
  <si>
    <t>_D006581</t>
  </si>
  <si>
    <t>_D006582</t>
  </si>
  <si>
    <t>_D006583</t>
  </si>
  <si>
    <t>_D006584</t>
  </si>
  <si>
    <t>_D006585</t>
  </si>
  <si>
    <t>_D006586</t>
  </si>
  <si>
    <t>_D006587</t>
  </si>
  <si>
    <t>_D006588</t>
  </si>
  <si>
    <t>_D006589</t>
  </si>
  <si>
    <t>_D006590</t>
  </si>
  <si>
    <t>_D006591</t>
  </si>
  <si>
    <t>_D006592</t>
  </si>
  <si>
    <t>_D006593</t>
  </si>
  <si>
    <t>_D006594</t>
  </si>
  <si>
    <t>_D006595</t>
  </si>
  <si>
    <t>_D006596</t>
  </si>
  <si>
    <t>_D006597</t>
  </si>
  <si>
    <t>_D006598</t>
  </si>
  <si>
    <t>_D006599</t>
  </si>
  <si>
    <t>_D006600</t>
  </si>
  <si>
    <t>_D006601</t>
  </si>
  <si>
    <t>_D006602</t>
  </si>
  <si>
    <t>_D006603</t>
  </si>
  <si>
    <t>_D006604</t>
  </si>
  <si>
    <t>_D006605</t>
  </si>
  <si>
    <t>_D006606</t>
  </si>
  <si>
    <t>_D006607</t>
  </si>
  <si>
    <t>_D006608</t>
  </si>
  <si>
    <t>_D006609</t>
  </si>
  <si>
    <t>_D006610</t>
  </si>
  <si>
    <t>_D006611</t>
  </si>
  <si>
    <t>_D006612</t>
  </si>
  <si>
    <t>_D006613</t>
  </si>
  <si>
    <t>_D006614</t>
  </si>
  <si>
    <t>_D006615</t>
  </si>
  <si>
    <t>_D006616</t>
  </si>
  <si>
    <t>_D006617</t>
  </si>
  <si>
    <t>_D006618</t>
  </si>
  <si>
    <t>_D006619</t>
  </si>
  <si>
    <t>_D006620</t>
  </si>
  <si>
    <t>_D006621</t>
  </si>
  <si>
    <t>_D006622</t>
  </si>
  <si>
    <t>_D006623</t>
  </si>
  <si>
    <t>_D006624</t>
  </si>
  <si>
    <t>_D006625</t>
  </si>
  <si>
    <t>_D006626</t>
  </si>
  <si>
    <t>_D006627</t>
  </si>
  <si>
    <t>_D006628</t>
  </si>
  <si>
    <t>_D006629</t>
  </si>
  <si>
    <t>_D006630</t>
  </si>
  <si>
    <t>_D006631</t>
  </si>
  <si>
    <t>_D006632</t>
  </si>
  <si>
    <t>_D006633</t>
  </si>
  <si>
    <t>_D006634</t>
  </si>
  <si>
    <t>_D006635</t>
  </si>
  <si>
    <t>_D006636</t>
  </si>
  <si>
    <t>_D006637</t>
  </si>
  <si>
    <t>_D006638</t>
  </si>
  <si>
    <t>_D006639</t>
  </si>
  <si>
    <t>_D006640</t>
  </si>
  <si>
    <t>_D006641</t>
  </si>
  <si>
    <t>_D006642</t>
  </si>
  <si>
    <t>_D006643</t>
  </si>
  <si>
    <t>_D006644</t>
  </si>
  <si>
    <t>_D006645</t>
  </si>
  <si>
    <t>_D006646</t>
  </si>
  <si>
    <t>_D006647</t>
  </si>
  <si>
    <t>_D006648</t>
  </si>
  <si>
    <t>_D006649</t>
  </si>
  <si>
    <t>_D006650</t>
  </si>
  <si>
    <t>_D006651</t>
  </si>
  <si>
    <t>_D006652</t>
  </si>
  <si>
    <t>_D006653</t>
  </si>
  <si>
    <t>_D006654</t>
  </si>
  <si>
    <t>_D006655</t>
  </si>
  <si>
    <t>_D006656</t>
  </si>
  <si>
    <t>_D006657</t>
  </si>
  <si>
    <t>_D006658</t>
  </si>
  <si>
    <t>_D006659</t>
  </si>
  <si>
    <t>_D006660</t>
  </si>
  <si>
    <t>_D006661</t>
  </si>
  <si>
    <t>_D006662</t>
  </si>
  <si>
    <t>_D006663</t>
  </si>
  <si>
    <t>_D006664</t>
  </si>
  <si>
    <t>_D006665</t>
  </si>
  <si>
    <t>_D006666</t>
  </si>
  <si>
    <t>_D006667</t>
  </si>
  <si>
    <t>_D006668</t>
  </si>
  <si>
    <t>_D006669</t>
  </si>
  <si>
    <t>_D006670</t>
  </si>
  <si>
    <t>_D006671</t>
  </si>
  <si>
    <t>_D006672</t>
  </si>
  <si>
    <t>_D006673</t>
  </si>
  <si>
    <t>_D006674</t>
  </si>
  <si>
    <t>_D006675</t>
  </si>
  <si>
    <t>_D006676</t>
  </si>
  <si>
    <t>_D006677</t>
  </si>
  <si>
    <t>_D006678</t>
  </si>
  <si>
    <t>_D006679</t>
  </si>
  <si>
    <t>_D006680</t>
  </si>
  <si>
    <t>_D006681</t>
  </si>
  <si>
    <t>_D006682</t>
  </si>
  <si>
    <t>_D006683</t>
  </si>
  <si>
    <t>_D006684</t>
  </si>
  <si>
    <t>_D006685</t>
  </si>
  <si>
    <t>_D006686</t>
  </si>
  <si>
    <t>_D006687</t>
  </si>
  <si>
    <t>_D006688</t>
  </si>
  <si>
    <t>_D006689</t>
  </si>
  <si>
    <t>_D006690</t>
  </si>
  <si>
    <t>_D006691</t>
  </si>
  <si>
    <t>_D006692</t>
  </si>
  <si>
    <t>_D006693</t>
  </si>
  <si>
    <t>_D006694</t>
  </si>
  <si>
    <t>_D006695</t>
  </si>
  <si>
    <t>_D006696</t>
  </si>
  <si>
    <t>_D006697</t>
  </si>
  <si>
    <t>_D006698</t>
  </si>
  <si>
    <t>_D006699</t>
  </si>
  <si>
    <t>_D006700</t>
  </si>
  <si>
    <t>_D006701</t>
  </si>
  <si>
    <t>_D006702</t>
  </si>
  <si>
    <t>_D006703</t>
  </si>
  <si>
    <t>_D006704</t>
  </si>
  <si>
    <t>_D006705</t>
  </si>
  <si>
    <t>_D006706</t>
  </si>
  <si>
    <t>_D006707</t>
  </si>
  <si>
    <t>_D006708</t>
  </si>
  <si>
    <t>_D006709</t>
  </si>
  <si>
    <t>_D006710</t>
  </si>
  <si>
    <t>_D006711</t>
  </si>
  <si>
    <t>_D006712</t>
  </si>
  <si>
    <t>_D006713</t>
  </si>
  <si>
    <t>_D006714</t>
  </si>
  <si>
    <t>_D006715</t>
  </si>
  <si>
    <t>_D006716</t>
  </si>
  <si>
    <t>_D006717</t>
  </si>
  <si>
    <t>_D006718</t>
  </si>
  <si>
    <t>_D006719</t>
  </si>
  <si>
    <t>_D006720</t>
  </si>
  <si>
    <t>_D006721</t>
  </si>
  <si>
    <t>_D006722</t>
  </si>
  <si>
    <t>_D006723</t>
  </si>
  <si>
    <t>_D006724</t>
  </si>
  <si>
    <t>_D006725</t>
  </si>
  <si>
    <t>_D006726</t>
  </si>
  <si>
    <t>_D006727</t>
  </si>
  <si>
    <t>_D006728</t>
  </si>
  <si>
    <t>_D006729</t>
  </si>
  <si>
    <t>Per W/S B, Part II, Column 26, NF/SNF, whichever is applicable</t>
  </si>
  <si>
    <t>Less: W/S B, Part II, Column 0, NF/SNF, whichever is applicable</t>
  </si>
  <si>
    <t>_S006730</t>
  </si>
  <si>
    <t>S16</t>
  </si>
  <si>
    <t>Sheet43</t>
  </si>
  <si>
    <t>_C006731</t>
  </si>
  <si>
    <t>_R006732</t>
  </si>
  <si>
    <t>_D006733</t>
  </si>
  <si>
    <t>_D006734</t>
  </si>
  <si>
    <t>_D006735</t>
  </si>
  <si>
    <t>_D006736</t>
  </si>
  <si>
    <t>_D006737</t>
  </si>
  <si>
    <t>_D006738</t>
  </si>
  <si>
    <t>_D006739</t>
  </si>
  <si>
    <t>_D006740</t>
  </si>
  <si>
    <t>_D006741</t>
  </si>
  <si>
    <t>_D006742</t>
  </si>
  <si>
    <t>_D006743</t>
  </si>
  <si>
    <t>_D006744</t>
  </si>
  <si>
    <t>_D006745</t>
  </si>
  <si>
    <t>_D006746</t>
  </si>
  <si>
    <t>_S006747</t>
  </si>
  <si>
    <t>S17</t>
  </si>
  <si>
    <t>Sheet44</t>
  </si>
  <si>
    <t>_C006748</t>
  </si>
  <si>
    <t>_R006749</t>
  </si>
  <si>
    <t>_D006750</t>
  </si>
  <si>
    <t>_D006751</t>
  </si>
  <si>
    <t>_D006752</t>
  </si>
  <si>
    <t>_D006753</t>
  </si>
  <si>
    <t>_D006754</t>
  </si>
  <si>
    <t>_D006755</t>
  </si>
  <si>
    <t>_D006756</t>
  </si>
  <si>
    <t>_D006757</t>
  </si>
  <si>
    <t>_D006758</t>
  </si>
  <si>
    <t>Per W/S A Costs</t>
  </si>
  <si>
    <t>_D006759</t>
  </si>
  <si>
    <t>_D006760</t>
  </si>
  <si>
    <t>_D006761</t>
  </si>
  <si>
    <t>_D006762</t>
  </si>
  <si>
    <t>_D006763</t>
  </si>
  <si>
    <t>_D006764</t>
  </si>
  <si>
    <t>_D006765</t>
  </si>
  <si>
    <t>_D006766</t>
  </si>
  <si>
    <t>_D006767</t>
  </si>
  <si>
    <t>_D006768</t>
  </si>
  <si>
    <t>From W/S A-8</t>
  </si>
  <si>
    <t>_D006769</t>
  </si>
  <si>
    <t>_D006770</t>
  </si>
  <si>
    <t>_D006771</t>
  </si>
  <si>
    <t>_D006772</t>
  </si>
  <si>
    <t>_D006773</t>
  </si>
  <si>
    <t>_D006774</t>
  </si>
  <si>
    <t>_D006775</t>
  </si>
  <si>
    <t>_D006776</t>
  </si>
  <si>
    <t>_D006777</t>
  </si>
  <si>
    <t>_D006778</t>
  </si>
  <si>
    <t>_D006779</t>
  </si>
  <si>
    <t>_D006780</t>
  </si>
  <si>
    <t>_D006781</t>
  </si>
  <si>
    <t>_D006782</t>
  </si>
  <si>
    <t>_D006783</t>
  </si>
  <si>
    <t>_D006784</t>
  </si>
  <si>
    <t>_D006785</t>
  </si>
  <si>
    <t>_D006786</t>
  </si>
  <si>
    <t>_D006787</t>
  </si>
  <si>
    <t>_D006788</t>
  </si>
  <si>
    <t>_D006789</t>
  </si>
  <si>
    <t>_D006790</t>
  </si>
  <si>
    <t>_D006791</t>
  </si>
  <si>
    <t>_D006792</t>
  </si>
  <si>
    <t>_D006793</t>
  </si>
  <si>
    <t>Dietary Revenue</t>
  </si>
  <si>
    <t>_D006794</t>
  </si>
  <si>
    <t>_D006795</t>
  </si>
  <si>
    <t>_D006796</t>
  </si>
  <si>
    <t>_D006797</t>
  </si>
  <si>
    <t>_S006798</t>
  </si>
  <si>
    <t>REC</t>
  </si>
  <si>
    <t>Sheet46</t>
  </si>
  <si>
    <t>_C006799</t>
  </si>
  <si>
    <t>_R006800</t>
  </si>
  <si>
    <t>_D006801</t>
  </si>
  <si>
    <t>_D006802</t>
  </si>
  <si>
    <t>_D006803</t>
  </si>
  <si>
    <t>_D006804</t>
  </si>
  <si>
    <t>_D006805</t>
  </si>
  <si>
    <t>_D006806</t>
  </si>
  <si>
    <t>_D006807</t>
  </si>
  <si>
    <t>_D006808</t>
  </si>
  <si>
    <t>_D006809</t>
  </si>
  <si>
    <t>_D006810</t>
  </si>
  <si>
    <t>_D006811</t>
  </si>
  <si>
    <t>_D006812</t>
  </si>
  <si>
    <t>_D006813</t>
  </si>
  <si>
    <t>_D006814</t>
  </si>
  <si>
    <t>_D006815</t>
  </si>
  <si>
    <t>_D006816</t>
  </si>
  <si>
    <t>_D006817</t>
  </si>
  <si>
    <t>_D006818</t>
  </si>
  <si>
    <t>_D006819</t>
  </si>
  <si>
    <t>_D006820</t>
  </si>
  <si>
    <t>_D006821</t>
  </si>
  <si>
    <t>_D006822</t>
  </si>
  <si>
    <t>_D006823</t>
  </si>
  <si>
    <t>_D006824</t>
  </si>
  <si>
    <t>_D006825</t>
  </si>
  <si>
    <t>_D006826</t>
  </si>
  <si>
    <t>_D006827</t>
  </si>
  <si>
    <t>_D006828</t>
  </si>
  <si>
    <t>_D006829</t>
  </si>
  <si>
    <t>_D006830</t>
  </si>
  <si>
    <t>_D006831</t>
  </si>
  <si>
    <t>_D006832</t>
  </si>
  <si>
    <t>_D006833</t>
  </si>
  <si>
    <t>_D006834</t>
  </si>
  <si>
    <t>_D006835</t>
  </si>
  <si>
    <t>_D006836</t>
  </si>
  <si>
    <t>_D006837</t>
  </si>
  <si>
    <t>_D006838</t>
  </si>
  <si>
    <t>_D006839</t>
  </si>
  <si>
    <t>_D006840</t>
  </si>
  <si>
    <t>_D006841</t>
  </si>
  <si>
    <t>_D006842</t>
  </si>
  <si>
    <t>_D006843</t>
  </si>
  <si>
    <t>_D006844</t>
  </si>
  <si>
    <t>_D006845</t>
  </si>
  <si>
    <t>_D006846</t>
  </si>
  <si>
    <t>_D006847</t>
  </si>
  <si>
    <t>_D006848</t>
  </si>
  <si>
    <t>_D006849</t>
  </si>
  <si>
    <t>_D006850</t>
  </si>
  <si>
    <t>_D006851</t>
  </si>
  <si>
    <t>_D006852</t>
  </si>
  <si>
    <t>_D006853</t>
  </si>
  <si>
    <t>_D006854</t>
  </si>
  <si>
    <t>_D006855</t>
  </si>
  <si>
    <t>_D006856</t>
  </si>
  <si>
    <t>_D006857</t>
  </si>
  <si>
    <t>_D006858</t>
  </si>
  <si>
    <t>_D006859</t>
  </si>
  <si>
    <t>_D006860</t>
  </si>
  <si>
    <t>_D006861</t>
  </si>
  <si>
    <t>_D006862</t>
  </si>
  <si>
    <t>_D006863</t>
  </si>
  <si>
    <t>_D006864</t>
  </si>
  <si>
    <t>_D006865</t>
  </si>
  <si>
    <t>_D006866</t>
  </si>
  <si>
    <t>_D006867</t>
  </si>
  <si>
    <t>_D006868</t>
  </si>
  <si>
    <t>_D006869</t>
  </si>
  <si>
    <t>_D006870</t>
  </si>
  <si>
    <t>_D006871</t>
  </si>
  <si>
    <t>_D006872</t>
  </si>
  <si>
    <t>_D006873</t>
  </si>
  <si>
    <t>_D006874</t>
  </si>
  <si>
    <t>_D006875</t>
  </si>
  <si>
    <t>_D006876</t>
  </si>
  <si>
    <t>_D006877</t>
  </si>
  <si>
    <t>_D006878</t>
  </si>
  <si>
    <t>_D006879</t>
  </si>
  <si>
    <t>_D006880</t>
  </si>
  <si>
    <t>_D006881</t>
  </si>
  <si>
    <t>_D006882</t>
  </si>
  <si>
    <t>_D006883</t>
  </si>
  <si>
    <t>_D006884</t>
  </si>
  <si>
    <t>_D006885</t>
  </si>
  <si>
    <t>_D006886</t>
  </si>
  <si>
    <t>_D006887</t>
  </si>
  <si>
    <t>_D006888</t>
  </si>
  <si>
    <t>_D006889</t>
  </si>
  <si>
    <t>_D006890</t>
  </si>
  <si>
    <t>_D006891</t>
  </si>
  <si>
    <t>_D006892</t>
  </si>
  <si>
    <t>_D006893</t>
  </si>
  <si>
    <t>_D006894</t>
  </si>
  <si>
    <t>_D006895</t>
  </si>
  <si>
    <t>_D006896</t>
  </si>
  <si>
    <t>_D006897</t>
  </si>
  <si>
    <t>_D006898</t>
  </si>
  <si>
    <t>_D006899</t>
  </si>
  <si>
    <t>_D006900</t>
  </si>
  <si>
    <t>_D006901</t>
  </si>
  <si>
    <t>_D006902</t>
  </si>
  <si>
    <t>_D006903</t>
  </si>
  <si>
    <t>_D006904</t>
  </si>
  <si>
    <t>_D006905</t>
  </si>
  <si>
    <t>_D006906</t>
  </si>
  <si>
    <t>_D006907</t>
  </si>
  <si>
    <t>_D006908</t>
  </si>
  <si>
    <t>_D006909</t>
  </si>
  <si>
    <t>_D006910</t>
  </si>
  <si>
    <t>_D006911</t>
  </si>
  <si>
    <t>_D006912</t>
  </si>
  <si>
    <t>_D006913</t>
  </si>
  <si>
    <t>_D006914</t>
  </si>
  <si>
    <t>_D006915</t>
  </si>
  <si>
    <t>_D006916</t>
  </si>
  <si>
    <t>_D006917</t>
  </si>
  <si>
    <t>_D006918</t>
  </si>
  <si>
    <t>_D006919</t>
  </si>
  <si>
    <t>_D006920</t>
  </si>
  <si>
    <t>_D006921</t>
  </si>
  <si>
    <t>_D006922</t>
  </si>
  <si>
    <t>_D006923</t>
  </si>
  <si>
    <t>_D006924</t>
  </si>
  <si>
    <t>_D006925</t>
  </si>
  <si>
    <t>_D006926</t>
  </si>
  <si>
    <t>_D006927</t>
  </si>
  <si>
    <t>_D006928</t>
  </si>
  <si>
    <t>_D006929</t>
  </si>
  <si>
    <t>_D006930</t>
  </si>
  <si>
    <t>_D006931</t>
  </si>
  <si>
    <t>_D006932</t>
  </si>
  <si>
    <t>_D006933</t>
  </si>
  <si>
    <t>_D006934</t>
  </si>
  <si>
    <t>_D006935</t>
  </si>
  <si>
    <t>_D006936</t>
  </si>
  <si>
    <t>_D006937</t>
  </si>
  <si>
    <t>_D006938</t>
  </si>
  <si>
    <t>_D006939</t>
  </si>
  <si>
    <t>_D006940</t>
  </si>
  <si>
    <t>_D006941</t>
  </si>
  <si>
    <t>_D006942</t>
  </si>
  <si>
    <t>_D006943</t>
  </si>
  <si>
    <t>_D006944</t>
  </si>
  <si>
    <t>_D006945</t>
  </si>
  <si>
    <t>_D006946</t>
  </si>
  <si>
    <t>_D006947</t>
  </si>
  <si>
    <t>_D006948</t>
  </si>
  <si>
    <t>_D006949</t>
  </si>
  <si>
    <t>_D006950</t>
  </si>
  <si>
    <t>_D006951</t>
  </si>
  <si>
    <t>_D006952</t>
  </si>
  <si>
    <t>_D006953</t>
  </si>
  <si>
    <t>_D006954</t>
  </si>
  <si>
    <t>_D006955</t>
  </si>
  <si>
    <t>_D006956</t>
  </si>
  <si>
    <t>_D006957</t>
  </si>
  <si>
    <t>_D006958</t>
  </si>
  <si>
    <t>_D006959</t>
  </si>
  <si>
    <t>_D006960</t>
  </si>
  <si>
    <t>_D006961</t>
  </si>
  <si>
    <t>_D006962</t>
  </si>
  <si>
    <t>_D006963</t>
  </si>
  <si>
    <t>_D006964</t>
  </si>
  <si>
    <t>_D006965</t>
  </si>
  <si>
    <t>_D006966</t>
  </si>
  <si>
    <t>_D006967</t>
  </si>
  <si>
    <t>_D006968</t>
  </si>
  <si>
    <t>_D006969</t>
  </si>
  <si>
    <t>_D006970</t>
  </si>
  <si>
    <t>_D006971</t>
  </si>
  <si>
    <t>_D006972</t>
  </si>
  <si>
    <t>_D006973</t>
  </si>
  <si>
    <t>_D006974</t>
  </si>
  <si>
    <t>_D006975</t>
  </si>
  <si>
    <t>_D006976</t>
  </si>
  <si>
    <t>_D006977</t>
  </si>
  <si>
    <t>_D006978</t>
  </si>
  <si>
    <t>_D006979</t>
  </si>
  <si>
    <t>_D006980</t>
  </si>
  <si>
    <t>_D006981</t>
  </si>
  <si>
    <t>_D006982</t>
  </si>
  <si>
    <t>_D006983</t>
  </si>
  <si>
    <t>_D006984</t>
  </si>
  <si>
    <t>_D006985</t>
  </si>
  <si>
    <t>_D006986</t>
  </si>
  <si>
    <t>_D006987</t>
  </si>
  <si>
    <t>_D006988</t>
  </si>
  <si>
    <t>_D006989</t>
  </si>
  <si>
    <t>_D006990</t>
  </si>
  <si>
    <t>_D006991</t>
  </si>
  <si>
    <t>_D006992</t>
  </si>
  <si>
    <t>_D006993</t>
  </si>
  <si>
    <t>_D006994</t>
  </si>
  <si>
    <t>_D006995</t>
  </si>
  <si>
    <t>_D006996</t>
  </si>
  <si>
    <t>_D006997</t>
  </si>
  <si>
    <t>_D006998</t>
  </si>
  <si>
    <t>_D006999</t>
  </si>
  <si>
    <t>_D007000</t>
  </si>
  <si>
    <t>_D007001</t>
  </si>
  <si>
    <t>_D007002</t>
  </si>
  <si>
    <t>_D007003</t>
  </si>
  <si>
    <t>_D007004</t>
  </si>
  <si>
    <t>_D007005</t>
  </si>
  <si>
    <t>_D007006</t>
  </si>
  <si>
    <t>_D007007</t>
  </si>
  <si>
    <t>_D007008</t>
  </si>
  <si>
    <t>_D007009</t>
  </si>
  <si>
    <t>_D007010</t>
  </si>
  <si>
    <t>_D007011</t>
  </si>
  <si>
    <t>_D007012</t>
  </si>
  <si>
    <t>_D007013</t>
  </si>
  <si>
    <t>_D007014</t>
  </si>
  <si>
    <t>_D007015</t>
  </si>
  <si>
    <t>_D007016</t>
  </si>
  <si>
    <t>_D007017</t>
  </si>
  <si>
    <t>_D007018</t>
  </si>
  <si>
    <t>_D007019</t>
  </si>
  <si>
    <t>_D007020</t>
  </si>
  <si>
    <t>_D007021</t>
  </si>
  <si>
    <t>_D007022</t>
  </si>
  <si>
    <t>_D007023</t>
  </si>
  <si>
    <t>_D007024</t>
  </si>
  <si>
    <t>_D007025</t>
  </si>
  <si>
    <t>_D007026</t>
  </si>
  <si>
    <t>_D007027</t>
  </si>
  <si>
    <t>_D007028</t>
  </si>
  <si>
    <t>_D007029</t>
  </si>
  <si>
    <t>_D007030</t>
  </si>
  <si>
    <t>_D007031</t>
  </si>
  <si>
    <t>_D007032</t>
  </si>
  <si>
    <t>_D007033</t>
  </si>
  <si>
    <t>_D007034</t>
  </si>
  <si>
    <t>_D007035</t>
  </si>
  <si>
    <t>_D007036</t>
  </si>
  <si>
    <t>_D007037</t>
  </si>
  <si>
    <t>_D007038</t>
  </si>
  <si>
    <t>_D007039</t>
  </si>
  <si>
    <t>_D007040</t>
  </si>
  <si>
    <t>_D007041</t>
  </si>
  <si>
    <t>_D007042</t>
  </si>
  <si>
    <t>_D007043</t>
  </si>
  <si>
    <t>_D007044</t>
  </si>
  <si>
    <t>_D007045</t>
  </si>
  <si>
    <t>_D007046</t>
  </si>
  <si>
    <t>_D007047</t>
  </si>
  <si>
    <t>_D007048</t>
  </si>
  <si>
    <t>_D007049</t>
  </si>
  <si>
    <t>_D007050</t>
  </si>
  <si>
    <t>_D007051</t>
  </si>
  <si>
    <t>_D007052</t>
  </si>
  <si>
    <t>_D007053</t>
  </si>
  <si>
    <t>_D007054</t>
  </si>
  <si>
    <t>_D007055</t>
  </si>
  <si>
    <t>_D007056</t>
  </si>
  <si>
    <t>_D007057</t>
  </si>
  <si>
    <t>_D007058</t>
  </si>
  <si>
    <t>_D007059</t>
  </si>
  <si>
    <t>_D007060</t>
  </si>
  <si>
    <t>_D007061</t>
  </si>
  <si>
    <t>_D007062</t>
  </si>
  <si>
    <t>_D007063</t>
  </si>
  <si>
    <t>_D007064</t>
  </si>
  <si>
    <t>_D007065</t>
  </si>
  <si>
    <t>_D007066</t>
  </si>
  <si>
    <t>_D007067</t>
  </si>
  <si>
    <t>_D007068</t>
  </si>
  <si>
    <t>_D007069</t>
  </si>
  <si>
    <t>_D007070</t>
  </si>
  <si>
    <t>_D007071</t>
  </si>
  <si>
    <t>_D007072</t>
  </si>
  <si>
    <t>_D007073</t>
  </si>
  <si>
    <t>_D007074</t>
  </si>
  <si>
    <t>_D007075</t>
  </si>
  <si>
    <t>_D007076</t>
  </si>
  <si>
    <t>_D007077</t>
  </si>
  <si>
    <t>_D007078</t>
  </si>
  <si>
    <t>_D007079</t>
  </si>
  <si>
    <t>_D007080</t>
  </si>
  <si>
    <t>_D007081</t>
  </si>
  <si>
    <t>_D007082</t>
  </si>
  <si>
    <t>_D007083</t>
  </si>
  <si>
    <t>_D007084</t>
  </si>
  <si>
    <t>_D007085</t>
  </si>
  <si>
    <t>_D007086</t>
  </si>
  <si>
    <t>_D007087</t>
  </si>
  <si>
    <t>_D007088</t>
  </si>
  <si>
    <t>_D007089</t>
  </si>
  <si>
    <t>_D007090</t>
  </si>
  <si>
    <t>_D007091</t>
  </si>
  <si>
    <t>_D007092</t>
  </si>
  <si>
    <t>_D007093</t>
  </si>
  <si>
    <t>_D007094</t>
  </si>
  <si>
    <t>_D007095</t>
  </si>
  <si>
    <t>_D007096</t>
  </si>
  <si>
    <t>_D007097</t>
  </si>
  <si>
    <t>_D007098</t>
  </si>
  <si>
    <t>_D007099</t>
  </si>
  <si>
    <t>_D007100</t>
  </si>
  <si>
    <t>_D007101</t>
  </si>
  <si>
    <t>_D007102</t>
  </si>
  <si>
    <t>_D007103</t>
  </si>
  <si>
    <t>_D007104</t>
  </si>
  <si>
    <t>_D007105</t>
  </si>
  <si>
    <t>_D007106</t>
  </si>
  <si>
    <t>_D007107</t>
  </si>
  <si>
    <t>_D007108</t>
  </si>
  <si>
    <t>_D007109</t>
  </si>
  <si>
    <t>_D007110</t>
  </si>
  <si>
    <t>_D007111</t>
  </si>
  <si>
    <t>_D007112</t>
  </si>
  <si>
    <t>_D007113</t>
  </si>
  <si>
    <t>_D007114</t>
  </si>
  <si>
    <t>_D007115</t>
  </si>
  <si>
    <t>_D007116</t>
  </si>
  <si>
    <t>_D007117</t>
  </si>
  <si>
    <t>_D007118</t>
  </si>
  <si>
    <t>_D007119</t>
  </si>
  <si>
    <t>_D007120</t>
  </si>
  <si>
    <t>_D007133</t>
  </si>
  <si>
    <t>_D007134</t>
  </si>
  <si>
    <t>_D007135</t>
  </si>
  <si>
    <t>_D007136</t>
  </si>
  <si>
    <t>_D007137</t>
  </si>
  <si>
    <t>_D007138</t>
  </si>
  <si>
    <t>_D007139</t>
  </si>
  <si>
    <t>_D007140</t>
  </si>
  <si>
    <t>_D007141</t>
  </si>
  <si>
    <t>_D007142</t>
  </si>
  <si>
    <t>_D007143</t>
  </si>
  <si>
    <t>_D007144</t>
  </si>
  <si>
    <t>_D007145</t>
  </si>
  <si>
    <t>_D007146</t>
  </si>
  <si>
    <t>_D007147</t>
  </si>
  <si>
    <t>_D007148</t>
  </si>
  <si>
    <t>_D007149</t>
  </si>
  <si>
    <t>_D007150</t>
  </si>
  <si>
    <t>_D007151</t>
  </si>
  <si>
    <t>_D007152</t>
  </si>
  <si>
    <t>_D007153</t>
  </si>
  <si>
    <t>_D007154</t>
  </si>
  <si>
    <t>_D007155</t>
  </si>
  <si>
    <t>_D007156</t>
  </si>
  <si>
    <t>_D007157</t>
  </si>
  <si>
    <t>_D007158</t>
  </si>
  <si>
    <t>_D007159</t>
  </si>
  <si>
    <t>_D007160</t>
  </si>
  <si>
    <t>_D007161</t>
  </si>
  <si>
    <t>_D007162</t>
  </si>
  <si>
    <t>_D007163</t>
  </si>
  <si>
    <t>_D007164</t>
  </si>
  <si>
    <t>_D007165</t>
  </si>
  <si>
    <t>_D007166</t>
  </si>
  <si>
    <t>_D007167</t>
  </si>
  <si>
    <t>_D007168</t>
  </si>
  <si>
    <t>_D007169</t>
  </si>
  <si>
    <t>_D007170</t>
  </si>
  <si>
    <t>_D007171</t>
  </si>
  <si>
    <t>_D007172</t>
  </si>
  <si>
    <t>_D007173</t>
  </si>
  <si>
    <t>_D007174</t>
  </si>
  <si>
    <t>_D007175</t>
  </si>
  <si>
    <t>_D007176</t>
  </si>
  <si>
    <t>_D007177</t>
  </si>
  <si>
    <t>_D007178</t>
  </si>
  <si>
    <t>_D007179</t>
  </si>
  <si>
    <t>_D007180</t>
  </si>
  <si>
    <t>_D007181</t>
  </si>
  <si>
    <t>_D007182</t>
  </si>
  <si>
    <t>_D007183</t>
  </si>
  <si>
    <t>_D007184</t>
  </si>
  <si>
    <t>_D007185</t>
  </si>
  <si>
    <t>_D007186</t>
  </si>
  <si>
    <t>_D007187</t>
  </si>
  <si>
    <t>_D007188</t>
  </si>
  <si>
    <t>_D007189</t>
  </si>
  <si>
    <t>_D007190</t>
  </si>
  <si>
    <t>_D007191</t>
  </si>
  <si>
    <t>_D007192</t>
  </si>
  <si>
    <t>_D007193</t>
  </si>
  <si>
    <t>_D007194</t>
  </si>
  <si>
    <t>_D007195</t>
  </si>
  <si>
    <t>_D007196</t>
  </si>
  <si>
    <t>_D007197</t>
  </si>
  <si>
    <t>_D007198</t>
  </si>
  <si>
    <t>_D007199</t>
  </si>
  <si>
    <t>_D007200</t>
  </si>
  <si>
    <t>_D007201</t>
  </si>
  <si>
    <t>_D007202</t>
  </si>
  <si>
    <t>_D007203</t>
  </si>
  <si>
    <t>_D007204</t>
  </si>
  <si>
    <t>_D007205</t>
  </si>
  <si>
    <t>_D007206</t>
  </si>
  <si>
    <t>_D007207</t>
  </si>
  <si>
    <t>_D007208</t>
  </si>
  <si>
    <t>_D007209</t>
  </si>
  <si>
    <t>_D007210</t>
  </si>
  <si>
    <t>_D007211</t>
  </si>
  <si>
    <t>_D007212</t>
  </si>
  <si>
    <t>_D007213</t>
  </si>
  <si>
    <t>_D007214</t>
  </si>
  <si>
    <t>_D007215</t>
  </si>
  <si>
    <t>_D007216</t>
  </si>
  <si>
    <t>_D007217</t>
  </si>
  <si>
    <t>_D007218</t>
  </si>
  <si>
    <t>_D007219</t>
  </si>
  <si>
    <t>_D007220</t>
  </si>
  <si>
    <t>_D007221</t>
  </si>
  <si>
    <t>_D007222</t>
  </si>
  <si>
    <t>_D007223</t>
  </si>
  <si>
    <t>_D007224</t>
  </si>
  <si>
    <t>_D007225</t>
  </si>
  <si>
    <t>_D007226</t>
  </si>
  <si>
    <t>_D007227</t>
  </si>
  <si>
    <t>_D007228</t>
  </si>
  <si>
    <t>_D007229</t>
  </si>
  <si>
    <t>_D007230</t>
  </si>
  <si>
    <t>_D007231</t>
  </si>
  <si>
    <t>_D007232</t>
  </si>
  <si>
    <t>_D007233</t>
  </si>
  <si>
    <t>_D007234</t>
  </si>
  <si>
    <t>_D007235</t>
  </si>
  <si>
    <t>_D007236</t>
  </si>
  <si>
    <t>_D007237</t>
  </si>
  <si>
    <t>_D007238</t>
  </si>
  <si>
    <t>_D007239</t>
  </si>
  <si>
    <t>_D007240</t>
  </si>
  <si>
    <t>_D007241</t>
  </si>
  <si>
    <t>_D007242</t>
  </si>
  <si>
    <t>_D007243</t>
  </si>
  <si>
    <t>_D007244</t>
  </si>
  <si>
    <t>_D007245</t>
  </si>
  <si>
    <t>_D007246</t>
  </si>
  <si>
    <t>_D007247</t>
  </si>
  <si>
    <t>_D007248</t>
  </si>
  <si>
    <t>_D007249</t>
  </si>
  <si>
    <t>_D007250</t>
  </si>
  <si>
    <t>_D007251</t>
  </si>
  <si>
    <t>_D007252</t>
  </si>
  <si>
    <t>_D007253</t>
  </si>
  <si>
    <t>_D007254</t>
  </si>
  <si>
    <t>_D007255</t>
  </si>
  <si>
    <t>_D007256</t>
  </si>
  <si>
    <t>_D007257</t>
  </si>
  <si>
    <t>_D007258</t>
  </si>
  <si>
    <t>_D007259</t>
  </si>
  <si>
    <t>_D007260</t>
  </si>
  <si>
    <t>_D007261</t>
  </si>
  <si>
    <t>_D007262</t>
  </si>
  <si>
    <t>_D007263</t>
  </si>
  <si>
    <t>_D007264</t>
  </si>
  <si>
    <t>_D007265</t>
  </si>
  <si>
    <t>_D007266</t>
  </si>
  <si>
    <t>_D007267</t>
  </si>
  <si>
    <t>_D007268</t>
  </si>
  <si>
    <t>_D007269</t>
  </si>
  <si>
    <t>_D007270</t>
  </si>
  <si>
    <t>_D007271</t>
  </si>
  <si>
    <t>_D007272</t>
  </si>
  <si>
    <t>_D007273</t>
  </si>
  <si>
    <t>_D007274</t>
  </si>
  <si>
    <t>_D007275</t>
  </si>
  <si>
    <t>_D007276</t>
  </si>
  <si>
    <t>_D007277</t>
  </si>
  <si>
    <t>_D007278</t>
  </si>
  <si>
    <t>_D007279</t>
  </si>
  <si>
    <t>_D007280</t>
  </si>
  <si>
    <t>_D007281</t>
  </si>
  <si>
    <t>_D007282</t>
  </si>
  <si>
    <t>_D007283</t>
  </si>
  <si>
    <t>_D007284</t>
  </si>
  <si>
    <t>_D007285</t>
  </si>
  <si>
    <t>_D007286</t>
  </si>
  <si>
    <t>_D007287</t>
  </si>
  <si>
    <t>_D007288</t>
  </si>
  <si>
    <t>_D007289</t>
  </si>
  <si>
    <t>_D007290</t>
  </si>
  <si>
    <t>_D007291</t>
  </si>
  <si>
    <t>_D007292</t>
  </si>
  <si>
    <t>_D007299</t>
  </si>
  <si>
    <t>_D007300</t>
  </si>
  <si>
    <t>_S007301</t>
  </si>
  <si>
    <t>ADJ</t>
  </si>
  <si>
    <t>_C007302</t>
  </si>
  <si>
    <t>_R007303</t>
  </si>
  <si>
    <t>_D007304</t>
  </si>
  <si>
    <t>_D007305</t>
  </si>
  <si>
    <t>_D007306</t>
  </si>
  <si>
    <t>_D007307</t>
  </si>
  <si>
    <t>_D007308</t>
  </si>
  <si>
    <t>_D007309</t>
  </si>
  <si>
    <t>_D007310</t>
  </si>
  <si>
    <t>_D007311</t>
  </si>
  <si>
    <t>_D007312</t>
  </si>
  <si>
    <t>_D007313</t>
  </si>
  <si>
    <t>_D007314</t>
  </si>
  <si>
    <t>_D007315</t>
  </si>
  <si>
    <t>_D007316</t>
  </si>
  <si>
    <t>_D007317</t>
  </si>
  <si>
    <t>_D007318</t>
  </si>
  <si>
    <t>_D007319</t>
  </si>
  <si>
    <t>_D007320</t>
  </si>
  <si>
    <t>_D007321</t>
  </si>
  <si>
    <t>_D007322</t>
  </si>
  <si>
    <t>_D007323</t>
  </si>
  <si>
    <t>_D007324</t>
  </si>
  <si>
    <t>_D007325</t>
  </si>
  <si>
    <t>_D007326</t>
  </si>
  <si>
    <t>_D007327</t>
  </si>
  <si>
    <t>_D007328</t>
  </si>
  <si>
    <t>_D007329</t>
  </si>
  <si>
    <t>_D007330</t>
  </si>
  <si>
    <t>_D007331</t>
  </si>
  <si>
    <t>_D007332</t>
  </si>
  <si>
    <t>_D007333</t>
  </si>
  <si>
    <t>_D007334</t>
  </si>
  <si>
    <t>_D007335</t>
  </si>
  <si>
    <t>_D007336</t>
  </si>
  <si>
    <t>_D007337</t>
  </si>
  <si>
    <t>_D007338</t>
  </si>
  <si>
    <t>_D007339</t>
  </si>
  <si>
    <t>_D007340</t>
  </si>
  <si>
    <t>_D007341</t>
  </si>
  <si>
    <t>_D007342</t>
  </si>
  <si>
    <t>_D007343</t>
  </si>
  <si>
    <t>_D007344</t>
  </si>
  <si>
    <t>_D007345</t>
  </si>
  <si>
    <t>_D007346</t>
  </si>
  <si>
    <t>_D007347</t>
  </si>
  <si>
    <t>_D007348</t>
  </si>
  <si>
    <t>_D007349</t>
  </si>
  <si>
    <t>_D007350</t>
  </si>
  <si>
    <t>_D007351</t>
  </si>
  <si>
    <t>_D007352</t>
  </si>
  <si>
    <t>_D007353</t>
  </si>
  <si>
    <t>_D007354</t>
  </si>
  <si>
    <t>_D007355</t>
  </si>
  <si>
    <t>_D007356</t>
  </si>
  <si>
    <t>_D007357</t>
  </si>
  <si>
    <t>_D007358</t>
  </si>
  <si>
    <t>_D007359</t>
  </si>
  <si>
    <t>_D007360</t>
  </si>
  <si>
    <t>_D007361</t>
  </si>
  <si>
    <t>_D007362</t>
  </si>
  <si>
    <t>_D007363</t>
  </si>
  <si>
    <t>_D007364</t>
  </si>
  <si>
    <t>_D007365</t>
  </si>
  <si>
    <t>_D007366</t>
  </si>
  <si>
    <t>_D007367</t>
  </si>
  <si>
    <t>_D007368</t>
  </si>
  <si>
    <t>_D007369</t>
  </si>
  <si>
    <t>_D007370</t>
  </si>
  <si>
    <t>_D007371</t>
  </si>
  <si>
    <t>_D007372</t>
  </si>
  <si>
    <t>_D007373</t>
  </si>
  <si>
    <t>_D007374</t>
  </si>
  <si>
    <t>_D007375</t>
  </si>
  <si>
    <t>_D007376</t>
  </si>
  <si>
    <t>_D007377</t>
  </si>
  <si>
    <t>_D007378</t>
  </si>
  <si>
    <t>_D007379</t>
  </si>
  <si>
    <t>_D007380</t>
  </si>
  <si>
    <t>_D007381</t>
  </si>
  <si>
    <t>_D007382</t>
  </si>
  <si>
    <t>_D007383</t>
  </si>
  <si>
    <t>_D007384</t>
  </si>
  <si>
    <t>_D007385</t>
  </si>
  <si>
    <t>_D007386</t>
  </si>
  <si>
    <t>_D007387</t>
  </si>
  <si>
    <t>_D007388</t>
  </si>
  <si>
    <t>_D007389</t>
  </si>
  <si>
    <t>_D007390</t>
  </si>
  <si>
    <t>_D007391</t>
  </si>
  <si>
    <t>_D007392</t>
  </si>
  <si>
    <t>_D007393</t>
  </si>
  <si>
    <t>_D007394</t>
  </si>
  <si>
    <t>_D007395</t>
  </si>
  <si>
    <t>_D007396</t>
  </si>
  <si>
    <t>_D007397</t>
  </si>
  <si>
    <t>_D007398</t>
  </si>
  <si>
    <t>_D007399</t>
  </si>
  <si>
    <t>_D007400</t>
  </si>
  <si>
    <t>_D007401</t>
  </si>
  <si>
    <t>_D007402</t>
  </si>
  <si>
    <t>_D007403</t>
  </si>
  <si>
    <t>_D007404</t>
  </si>
  <si>
    <t>_D007405</t>
  </si>
  <si>
    <t>_D007406</t>
  </si>
  <si>
    <t>_D007407</t>
  </si>
  <si>
    <t>_D007408</t>
  </si>
  <si>
    <t>_D007409</t>
  </si>
  <si>
    <t>_D007410</t>
  </si>
  <si>
    <t>_D007411</t>
  </si>
  <si>
    <t>_D007412</t>
  </si>
  <si>
    <t>_D007413</t>
  </si>
  <si>
    <t>_D007414</t>
  </si>
  <si>
    <t>_D007415</t>
  </si>
  <si>
    <t>_D007416</t>
  </si>
  <si>
    <t>_D007417</t>
  </si>
  <si>
    <t>_D007418</t>
  </si>
  <si>
    <t>_D007419</t>
  </si>
  <si>
    <t>_D007420</t>
  </si>
  <si>
    <t>_D007421</t>
  </si>
  <si>
    <t>_D007422</t>
  </si>
  <si>
    <t>_D007423</t>
  </si>
  <si>
    <t>_D007424</t>
  </si>
  <si>
    <t>_D007425</t>
  </si>
  <si>
    <t>_D007426</t>
  </si>
  <si>
    <t>_D007427</t>
  </si>
  <si>
    <t>_D007428</t>
  </si>
  <si>
    <t>_D007429</t>
  </si>
  <si>
    <t>_D007430</t>
  </si>
  <si>
    <t>_D007431</t>
  </si>
  <si>
    <t>_D007432</t>
  </si>
  <si>
    <t>_D007433</t>
  </si>
  <si>
    <t>_D007434</t>
  </si>
  <si>
    <t>_D007435</t>
  </si>
  <si>
    <t>_D007436</t>
  </si>
  <si>
    <t>_D007437</t>
  </si>
  <si>
    <t>_D007438</t>
  </si>
  <si>
    <t>_D007439</t>
  </si>
  <si>
    <t>_D007440</t>
  </si>
  <si>
    <t>_D007441</t>
  </si>
  <si>
    <t>_D007442</t>
  </si>
  <si>
    <t>_D007443</t>
  </si>
  <si>
    <t>_D007444</t>
  </si>
  <si>
    <t>_D007445</t>
  </si>
  <si>
    <t>_D007446</t>
  </si>
  <si>
    <t>_D007447</t>
  </si>
  <si>
    <t>_D007448</t>
  </si>
  <si>
    <t>_D007449</t>
  </si>
  <si>
    <t>_D007450</t>
  </si>
  <si>
    <t>_D007451</t>
  </si>
  <si>
    <t>_D007452</t>
  </si>
  <si>
    <t>_D007453</t>
  </si>
  <si>
    <t>_D007454</t>
  </si>
  <si>
    <t>_D007455</t>
  </si>
  <si>
    <t>_D007456</t>
  </si>
  <si>
    <t>_D007457</t>
  </si>
  <si>
    <t>_D007458</t>
  </si>
  <si>
    <t>_D007459</t>
  </si>
  <si>
    <t>_D007460</t>
  </si>
  <si>
    <t>_D007461</t>
  </si>
  <si>
    <t>_D007462</t>
  </si>
  <si>
    <t>_D007463</t>
  </si>
  <si>
    <t>_D007464</t>
  </si>
  <si>
    <t>_D007465</t>
  </si>
  <si>
    <t>_D007466</t>
  </si>
  <si>
    <t>_D007467</t>
  </si>
  <si>
    <t>_D007468</t>
  </si>
  <si>
    <t>_D007469</t>
  </si>
  <si>
    <t>_D007470</t>
  </si>
  <si>
    <t>_D007471</t>
  </si>
  <si>
    <t>_D007472</t>
  </si>
  <si>
    <t>_D007473</t>
  </si>
  <si>
    <t>_D007474</t>
  </si>
  <si>
    <t>_D007475</t>
  </si>
  <si>
    <t>_D007476</t>
  </si>
  <si>
    <t>_D007477</t>
  </si>
  <si>
    <t>_D007478</t>
  </si>
  <si>
    <t>_D007479</t>
  </si>
  <si>
    <t>_D007480</t>
  </si>
  <si>
    <t>_D007481</t>
  </si>
  <si>
    <t>_D007482</t>
  </si>
  <si>
    <t>_D007483</t>
  </si>
  <si>
    <t>_D007484</t>
  </si>
  <si>
    <t>_D007485</t>
  </si>
  <si>
    <t>_D007486</t>
  </si>
  <si>
    <t>_D007487</t>
  </si>
  <si>
    <t>_D007488</t>
  </si>
  <si>
    <t>_D007489</t>
  </si>
  <si>
    <t>_D007490</t>
  </si>
  <si>
    <t>_D007491</t>
  </si>
  <si>
    <t>_D007492</t>
  </si>
  <si>
    <t>_D007493</t>
  </si>
  <si>
    <t>_D007494</t>
  </si>
  <si>
    <t>_D007495</t>
  </si>
  <si>
    <t>_D007496</t>
  </si>
  <si>
    <t>_D007497</t>
  </si>
  <si>
    <t>_D007498</t>
  </si>
  <si>
    <t>_D007499</t>
  </si>
  <si>
    <t>_D007500</t>
  </si>
  <si>
    <t>_D007501</t>
  </si>
  <si>
    <t>_D007502</t>
  </si>
  <si>
    <t>_D007503</t>
  </si>
  <si>
    <t>_D007504</t>
  </si>
  <si>
    <t>_D007505</t>
  </si>
  <si>
    <t>_D007506</t>
  </si>
  <si>
    <t>_D007507</t>
  </si>
  <si>
    <t>_D007508</t>
  </si>
  <si>
    <t>_D007509</t>
  </si>
  <si>
    <t>_D007510</t>
  </si>
  <si>
    <t>_D007511</t>
  </si>
  <si>
    <t>_D007512</t>
  </si>
  <si>
    <t>_D007513</t>
  </si>
  <si>
    <t>_D007514</t>
  </si>
  <si>
    <t>_D007515</t>
  </si>
  <si>
    <t>_D007516</t>
  </si>
  <si>
    <t>_D007517</t>
  </si>
  <si>
    <t>_D007518</t>
  </si>
  <si>
    <t>_D007519</t>
  </si>
  <si>
    <t>_D007520</t>
  </si>
  <si>
    <t>_D007521</t>
  </si>
  <si>
    <t>_D007522</t>
  </si>
  <si>
    <t>_D007523</t>
  </si>
  <si>
    <t>_D007524</t>
  </si>
  <si>
    <t>_D007525</t>
  </si>
  <si>
    <t>_D007526</t>
  </si>
  <si>
    <t>_D007527</t>
  </si>
  <si>
    <t>_D007528</t>
  </si>
  <si>
    <t>_D007529</t>
  </si>
  <si>
    <t>_D007530</t>
  </si>
  <si>
    <t>_D007531</t>
  </si>
  <si>
    <t>_D007532</t>
  </si>
  <si>
    <t>_D007533</t>
  </si>
  <si>
    <t>_D007534</t>
  </si>
  <si>
    <t>_D007535</t>
  </si>
  <si>
    <t>_D007536</t>
  </si>
  <si>
    <t>_D007537</t>
  </si>
  <si>
    <t>_D007538</t>
  </si>
  <si>
    <t>_D007539</t>
  </si>
  <si>
    <t>_D007540</t>
  </si>
  <si>
    <t>_D007541</t>
  </si>
  <si>
    <t>_D007542</t>
  </si>
  <si>
    <t>_D007543</t>
  </si>
  <si>
    <t>_D007544</t>
  </si>
  <si>
    <t>_D007545</t>
  </si>
  <si>
    <t>_D007546</t>
  </si>
  <si>
    <t>_D007547</t>
  </si>
  <si>
    <t>_D007548</t>
  </si>
  <si>
    <t>_D007549</t>
  </si>
  <si>
    <t>_D007550</t>
  </si>
  <si>
    <t>_D007551</t>
  </si>
  <si>
    <t>_D007552</t>
  </si>
  <si>
    <t>_D007553</t>
  </si>
  <si>
    <t>_D007554</t>
  </si>
  <si>
    <t>_D007555</t>
  </si>
  <si>
    <t>_D007556</t>
  </si>
  <si>
    <t>_D007557</t>
  </si>
  <si>
    <t>_D007558</t>
  </si>
  <si>
    <t>_D007559</t>
  </si>
  <si>
    <t>_D007560</t>
  </si>
  <si>
    <t>_D007561</t>
  </si>
  <si>
    <t>_D007562</t>
  </si>
  <si>
    <t>_D007563</t>
  </si>
  <si>
    <t>_D007564</t>
  </si>
  <si>
    <t>_D007565</t>
  </si>
  <si>
    <t>_D007566</t>
  </si>
  <si>
    <t>_D007567</t>
  </si>
  <si>
    <t>_D007568</t>
  </si>
  <si>
    <t>_D007569</t>
  </si>
  <si>
    <t>_D007570</t>
  </si>
  <si>
    <t>_D007571</t>
  </si>
  <si>
    <t>_D007572</t>
  </si>
  <si>
    <t>_D007573</t>
  </si>
  <si>
    <t>_D007574</t>
  </si>
  <si>
    <t>_D007575</t>
  </si>
  <si>
    <t>_D007576</t>
  </si>
  <si>
    <t>_D007577</t>
  </si>
  <si>
    <t>_D007578</t>
  </si>
  <si>
    <t>_D007579</t>
  </si>
  <si>
    <t>_D007580</t>
  </si>
  <si>
    <t>_D007581</t>
  </si>
  <si>
    <t>_D007582</t>
  </si>
  <si>
    <t>_D007583</t>
  </si>
  <si>
    <t>_D007584</t>
  </si>
  <si>
    <t>_D007585</t>
  </si>
  <si>
    <t>_D007586</t>
  </si>
  <si>
    <t>_D007587</t>
  </si>
  <si>
    <t>_D007588</t>
  </si>
  <si>
    <t>_D007589</t>
  </si>
  <si>
    <t>_D007590</t>
  </si>
  <si>
    <t>_D007591</t>
  </si>
  <si>
    <t>_D007592</t>
  </si>
  <si>
    <t>_D007593</t>
  </si>
  <si>
    <t>_D007594</t>
  </si>
  <si>
    <t>_D007595</t>
  </si>
  <si>
    <t>_D007596</t>
  </si>
  <si>
    <t>_D007597</t>
  </si>
  <si>
    <t>_D007598</t>
  </si>
  <si>
    <t>_D007599</t>
  </si>
  <si>
    <t>_D007600</t>
  </si>
  <si>
    <t>_D007601</t>
  </si>
  <si>
    <t>_D007602</t>
  </si>
  <si>
    <t>_D007603</t>
  </si>
  <si>
    <t>_D007604</t>
  </si>
  <si>
    <t>_D007605</t>
  </si>
  <si>
    <t>_D007606</t>
  </si>
  <si>
    <t>_D007607</t>
  </si>
  <si>
    <t>_D007608</t>
  </si>
  <si>
    <t>_D007609</t>
  </si>
  <si>
    <t>_D007610</t>
  </si>
  <si>
    <t>_D007611</t>
  </si>
  <si>
    <t>_D007612</t>
  </si>
  <si>
    <t>_D007613</t>
  </si>
  <si>
    <t>_D007614</t>
  </si>
  <si>
    <t>_D007615</t>
  </si>
  <si>
    <t>_D007616</t>
  </si>
  <si>
    <t>_D007617</t>
  </si>
  <si>
    <t>_D007618</t>
  </si>
  <si>
    <t>_D007619</t>
  </si>
  <si>
    <t>_D007620</t>
  </si>
  <si>
    <t>_D007621</t>
  </si>
  <si>
    <t>_D007622</t>
  </si>
  <si>
    <t>_D007623</t>
  </si>
  <si>
    <t>_D007636</t>
  </si>
  <si>
    <t>_D007637</t>
  </si>
  <si>
    <t>_D007638</t>
  </si>
  <si>
    <t>_D007639</t>
  </si>
  <si>
    <t>_D007640</t>
  </si>
  <si>
    <t>_D007641</t>
  </si>
  <si>
    <t>_D007642</t>
  </si>
  <si>
    <t>_D007643</t>
  </si>
  <si>
    <t>_D007644</t>
  </si>
  <si>
    <t>_D007645</t>
  </si>
  <si>
    <t>_D007646</t>
  </si>
  <si>
    <t>_D007647</t>
  </si>
  <si>
    <t>_D007648</t>
  </si>
  <si>
    <t>_D007649</t>
  </si>
  <si>
    <t>_D007650</t>
  </si>
  <si>
    <t>_D007651</t>
  </si>
  <si>
    <t>_D007652</t>
  </si>
  <si>
    <t>_D007653</t>
  </si>
  <si>
    <t>_D007654</t>
  </si>
  <si>
    <t>_D007655</t>
  </si>
  <si>
    <t>_D007656</t>
  </si>
  <si>
    <t>_D007657</t>
  </si>
  <si>
    <t>_D007658</t>
  </si>
  <si>
    <t>_D007659</t>
  </si>
  <si>
    <t>_D007660</t>
  </si>
  <si>
    <t>_D007661</t>
  </si>
  <si>
    <t>_D007662</t>
  </si>
  <si>
    <t>_D007663</t>
  </si>
  <si>
    <t>_D007664</t>
  </si>
  <si>
    <t>_D007665</t>
  </si>
  <si>
    <t>_D007666</t>
  </si>
  <si>
    <t>_D007667</t>
  </si>
  <si>
    <t>_D007668</t>
  </si>
  <si>
    <t>_D007669</t>
  </si>
  <si>
    <t>_D007670</t>
  </si>
  <si>
    <t>_D007671</t>
  </si>
  <si>
    <t>_D007672</t>
  </si>
  <si>
    <t>_D007673</t>
  </si>
  <si>
    <t>_D007674</t>
  </si>
  <si>
    <t>_D007675</t>
  </si>
  <si>
    <t>_D007676</t>
  </si>
  <si>
    <t>_D007677</t>
  </si>
  <si>
    <t>_D007678</t>
  </si>
  <si>
    <t>_D007679</t>
  </si>
  <si>
    <t>_D007680</t>
  </si>
  <si>
    <t>_D007681</t>
  </si>
  <si>
    <t>_D007682</t>
  </si>
  <si>
    <t>_D007683</t>
  </si>
  <si>
    <t>_D007684</t>
  </si>
  <si>
    <t>_D007685</t>
  </si>
  <si>
    <t>_D007686</t>
  </si>
  <si>
    <t>_D007687</t>
  </si>
  <si>
    <t>_D007688</t>
  </si>
  <si>
    <t>_D007689</t>
  </si>
  <si>
    <t>_D007690</t>
  </si>
  <si>
    <t>_D007691</t>
  </si>
  <si>
    <t>_D007692</t>
  </si>
  <si>
    <t>_D007693</t>
  </si>
  <si>
    <t>_D007694</t>
  </si>
  <si>
    <t>_D007695</t>
  </si>
  <si>
    <t>_D007696</t>
  </si>
  <si>
    <t>_D007697</t>
  </si>
  <si>
    <t>_D007698</t>
  </si>
  <si>
    <t>_D007699</t>
  </si>
  <si>
    <t>_D007700</t>
  </si>
  <si>
    <t>_D007701</t>
  </si>
  <si>
    <t>_D007702</t>
  </si>
  <si>
    <t>_D007703</t>
  </si>
  <si>
    <t>_D007704</t>
  </si>
  <si>
    <t>_D007705</t>
  </si>
  <si>
    <t>_D007706</t>
  </si>
  <si>
    <t>_D007707</t>
  </si>
  <si>
    <t>_D007708</t>
  </si>
  <si>
    <t>_D007709</t>
  </si>
  <si>
    <t>_D007710</t>
  </si>
  <si>
    <t>_D007711</t>
  </si>
  <si>
    <t>_D007712</t>
  </si>
  <si>
    <t>_D007713</t>
  </si>
  <si>
    <t>_D007714</t>
  </si>
  <si>
    <t>_D007715</t>
  </si>
  <si>
    <t>_D007716</t>
  </si>
  <si>
    <t>_D007717</t>
  </si>
  <si>
    <t>_D007718</t>
  </si>
  <si>
    <t>_D007719</t>
  </si>
  <si>
    <t>_D007720</t>
  </si>
  <si>
    <t>_D007721</t>
  </si>
  <si>
    <t>_D007722</t>
  </si>
  <si>
    <t>_D007723</t>
  </si>
  <si>
    <t>_D007724</t>
  </si>
  <si>
    <t>_D007725</t>
  </si>
  <si>
    <t>_D007726</t>
  </si>
  <si>
    <t>_D007727</t>
  </si>
  <si>
    <t>_D007728</t>
  </si>
  <si>
    <t>_D007729</t>
  </si>
  <si>
    <t>_D007730</t>
  </si>
  <si>
    <t>_D007731</t>
  </si>
  <si>
    <t>_D007732</t>
  </si>
  <si>
    <t>_D007733</t>
  </si>
  <si>
    <t>_D007734</t>
  </si>
  <si>
    <t>_D007735</t>
  </si>
  <si>
    <t>_D007736</t>
  </si>
  <si>
    <t>_D007737</t>
  </si>
  <si>
    <t>_D007738</t>
  </si>
  <si>
    <t>_D007739</t>
  </si>
  <si>
    <t>_D007740</t>
  </si>
  <si>
    <t>_D007741</t>
  </si>
  <si>
    <t>_D007742</t>
  </si>
  <si>
    <t>_D007743</t>
  </si>
  <si>
    <t>_D007744</t>
  </si>
  <si>
    <t>_D007745</t>
  </si>
  <si>
    <t>_D007746</t>
  </si>
  <si>
    <t>_D007747</t>
  </si>
  <si>
    <t>_D007748</t>
  </si>
  <si>
    <t>_D007749</t>
  </si>
  <si>
    <t>_D007750</t>
  </si>
  <si>
    <t>_D007751</t>
  </si>
  <si>
    <t>_D007752</t>
  </si>
  <si>
    <t>_D007753</t>
  </si>
  <si>
    <t>_D007754</t>
  </si>
  <si>
    <t>_D007755</t>
  </si>
  <si>
    <t>_D007756</t>
  </si>
  <si>
    <t>_D007757</t>
  </si>
  <si>
    <t>_D007758</t>
  </si>
  <si>
    <t>_D007759</t>
  </si>
  <si>
    <t>_D007760</t>
  </si>
  <si>
    <t>_D007761</t>
  </si>
  <si>
    <t>_D007762</t>
  </si>
  <si>
    <t>_D007763</t>
  </si>
  <si>
    <t>_D007764</t>
  </si>
  <si>
    <t>_D007765</t>
  </si>
  <si>
    <t>_D007766</t>
  </si>
  <si>
    <t>_D007767</t>
  </si>
  <si>
    <t>_D007768</t>
  </si>
  <si>
    <t>_D007769</t>
  </si>
  <si>
    <t>_D007770</t>
  </si>
  <si>
    <t>_D007771</t>
  </si>
  <si>
    <t>_D007772</t>
  </si>
  <si>
    <t>_D007773</t>
  </si>
  <si>
    <t>_D007774</t>
  </si>
  <si>
    <t>_D007775</t>
  </si>
  <si>
    <t>_D007776</t>
  </si>
  <si>
    <t>_D007777</t>
  </si>
  <si>
    <t>_D007778</t>
  </si>
  <si>
    <t>_D007779</t>
  </si>
  <si>
    <t>_D007780</t>
  </si>
  <si>
    <t>_D007781</t>
  </si>
  <si>
    <t>_D007782</t>
  </si>
  <si>
    <t>_D007783</t>
  </si>
  <si>
    <t>_D007784</t>
  </si>
  <si>
    <t>_D007785</t>
  </si>
  <si>
    <t>_D007786</t>
  </si>
  <si>
    <t>_D007787</t>
  </si>
  <si>
    <t>_D007788</t>
  </si>
  <si>
    <t>_D007789</t>
  </si>
  <si>
    <t>_D007790</t>
  </si>
  <si>
    <t>_D007791</t>
  </si>
  <si>
    <t>_D007792</t>
  </si>
  <si>
    <t>_D007793</t>
  </si>
  <si>
    <t>_D007794</t>
  </si>
  <si>
    <t>_D007795</t>
  </si>
  <si>
    <t>_D007802</t>
  </si>
  <si>
    <t>_D007803</t>
  </si>
  <si>
    <t>&lt;Other Adjustment Description&gt;</t>
  </si>
  <si>
    <t>Name of Related Party Property Owner</t>
  </si>
  <si>
    <t>Name of Related Part Property Owner</t>
  </si>
  <si>
    <t>FORM 8-1 - FACILITY TRANSACTIONS WITH RELATED ORGANIZATIONS</t>
  </si>
  <si>
    <t>FORM 15-3 - OWNERS, OFFICERS AND DIRECTORS COMPENSATION</t>
  </si>
  <si>
    <t>FORM 15-4 - OWNERS, OFFICERS AND DIRECTORS COMPENSATION</t>
  </si>
  <si>
    <t>FORM 15-6 - OWNERS, OFFICERS AND DIRECTORS COMPENSATION</t>
  </si>
  <si>
    <t>FORM 15-7 - OWNERS, OFFICERS AND DIRECTORS COMPENSATION</t>
  </si>
  <si>
    <t>FORM 15-9 - OWNERS, OFFICERS AND DIRECTORS COMPENSATION</t>
  </si>
  <si>
    <t>FORM 15-10 - OWNERS, OFFICERS AND DIRECTORS COMPENSATION</t>
  </si>
  <si>
    <t>_S007804</t>
  </si>
  <si>
    <t>F71</t>
  </si>
  <si>
    <t>Form 7-1 1 of 2</t>
  </si>
  <si>
    <t>_C007805</t>
  </si>
  <si>
    <t>_R007806</t>
  </si>
  <si>
    <t>_D007807</t>
  </si>
  <si>
    <t>_S007808</t>
  </si>
  <si>
    <t>Form 7-1 1 of 2 Part 2</t>
  </si>
  <si>
    <t>_C007809</t>
  </si>
  <si>
    <t>_R007810</t>
  </si>
  <si>
    <t>_D007811</t>
  </si>
  <si>
    <t>_D007812</t>
  </si>
  <si>
    <t>_D007813</t>
  </si>
  <si>
    <t>_D007814</t>
  </si>
  <si>
    <t>_D007815</t>
  </si>
  <si>
    <t>_D007816</t>
  </si>
  <si>
    <t>_D007817</t>
  </si>
  <si>
    <t>_D007818</t>
  </si>
  <si>
    <t>_D007819</t>
  </si>
  <si>
    <t>_D007820</t>
  </si>
  <si>
    <t>_D007821</t>
  </si>
  <si>
    <t>_D007822</t>
  </si>
  <si>
    <t>_D007823</t>
  </si>
  <si>
    <t>_D007824</t>
  </si>
  <si>
    <t>_D007825</t>
  </si>
  <si>
    <t>_D007826</t>
  </si>
  <si>
    <t>_D007827</t>
  </si>
  <si>
    <t>_D007828</t>
  </si>
  <si>
    <t>_D007829</t>
  </si>
  <si>
    <t>_D007830</t>
  </si>
  <si>
    <t>_D007831</t>
  </si>
  <si>
    <t>_D007832</t>
  </si>
  <si>
    <t>_D007833</t>
  </si>
  <si>
    <t>_D007834</t>
  </si>
  <si>
    <t>_D007835</t>
  </si>
  <si>
    <t>_D007836</t>
  </si>
  <si>
    <t>_D007837</t>
  </si>
  <si>
    <t>_D007838</t>
  </si>
  <si>
    <t>_D007839</t>
  </si>
  <si>
    <t>_D007840</t>
  </si>
  <si>
    <t>_D007841</t>
  </si>
  <si>
    <t>_D007842</t>
  </si>
  <si>
    <t>_D007843</t>
  </si>
  <si>
    <t>_D007844</t>
  </si>
  <si>
    <t>_D007845</t>
  </si>
  <si>
    <t>_D007846</t>
  </si>
  <si>
    <t>_D007847</t>
  </si>
  <si>
    <t>_D007848</t>
  </si>
  <si>
    <t>_D007849</t>
  </si>
  <si>
    <t>_D007850</t>
  </si>
  <si>
    <t>_D007851</t>
  </si>
  <si>
    <t>_D007852</t>
  </si>
  <si>
    <t>_D007853</t>
  </si>
  <si>
    <t>_D007854</t>
  </si>
  <si>
    <t>_D007855</t>
  </si>
  <si>
    <t>_D007856</t>
  </si>
  <si>
    <t>_D007857</t>
  </si>
  <si>
    <t>_D007858</t>
  </si>
  <si>
    <t>_D007859</t>
  </si>
  <si>
    <t>_D007860</t>
  </si>
  <si>
    <t>_D007861</t>
  </si>
  <si>
    <t>_D007862</t>
  </si>
  <si>
    <t>_D007863</t>
  </si>
  <si>
    <t>_D007864</t>
  </si>
  <si>
    <t>_D007865</t>
  </si>
  <si>
    <t>_D007866</t>
  </si>
  <si>
    <t>_D007867</t>
  </si>
  <si>
    <t>_D007868</t>
  </si>
  <si>
    <t>_D007869</t>
  </si>
  <si>
    <t>_D007870</t>
  </si>
  <si>
    <t>_D007871</t>
  </si>
  <si>
    <t>_D007872</t>
  </si>
  <si>
    <t>_D007873</t>
  </si>
  <si>
    <t>_D007874</t>
  </si>
  <si>
    <t>_D007875</t>
  </si>
  <si>
    <t>_D007876</t>
  </si>
  <si>
    <t>_D007877</t>
  </si>
  <si>
    <t>_D007878</t>
  </si>
  <si>
    <t>_D007879</t>
  </si>
  <si>
    <t>_D007880</t>
  </si>
  <si>
    <t>_D007881</t>
  </si>
  <si>
    <t>_D007882</t>
  </si>
  <si>
    <t>_D007883</t>
  </si>
  <si>
    <t>_D007884</t>
  </si>
  <si>
    <t>_D007885</t>
  </si>
  <si>
    <t>_D007886</t>
  </si>
  <si>
    <t>_D007887</t>
  </si>
  <si>
    <t>_D007888</t>
  </si>
  <si>
    <t>_D007889</t>
  </si>
  <si>
    <t>_D007890</t>
  </si>
  <si>
    <t>_D007891</t>
  </si>
  <si>
    <t>_D007892</t>
  </si>
  <si>
    <t>_D007893</t>
  </si>
  <si>
    <t>_D007894</t>
  </si>
  <si>
    <t>_D007895</t>
  </si>
  <si>
    <t>_D007896</t>
  </si>
  <si>
    <t>_D007897</t>
  </si>
  <si>
    <t>_D007898</t>
  </si>
  <si>
    <t>_D007899</t>
  </si>
  <si>
    <t>_D007900</t>
  </si>
  <si>
    <t>_D007901</t>
  </si>
  <si>
    <t>_D007902</t>
  </si>
  <si>
    <t>_D007903</t>
  </si>
  <si>
    <t>_D007904</t>
  </si>
  <si>
    <t>_D007905</t>
  </si>
  <si>
    <t>_D007906</t>
  </si>
  <si>
    <t>_D007907</t>
  </si>
  <si>
    <t>_D007908</t>
  </si>
  <si>
    <t>_D007909</t>
  </si>
  <si>
    <t>_D007910</t>
  </si>
  <si>
    <t>_D007926</t>
  </si>
  <si>
    <t>_D007927</t>
  </si>
  <si>
    <t>_D007928</t>
  </si>
  <si>
    <t>_D007929</t>
  </si>
  <si>
    <t>_D007930</t>
  </si>
  <si>
    <t>_D007931</t>
  </si>
  <si>
    <t>_D007932</t>
  </si>
  <si>
    <t>_D007933</t>
  </si>
  <si>
    <t>_D007934</t>
  </si>
  <si>
    <t>_D007935</t>
  </si>
  <si>
    <t>_D007936</t>
  </si>
  <si>
    <t>_D007937</t>
  </si>
  <si>
    <t>_D007938</t>
  </si>
  <si>
    <t>_D007939</t>
  </si>
  <si>
    <t>_D007940</t>
  </si>
  <si>
    <t>_D007944</t>
  </si>
  <si>
    <t>_D007945</t>
  </si>
  <si>
    <t>_D007946</t>
  </si>
  <si>
    <t>_D007947</t>
  </si>
  <si>
    <t>_D007948</t>
  </si>
  <si>
    <t>_S007949</t>
  </si>
  <si>
    <t>Form 7-1 1 of 2, Part 2</t>
  </si>
  <si>
    <t>_C007950</t>
  </si>
  <si>
    <t>_R007951</t>
  </si>
  <si>
    <t>_D007952</t>
  </si>
  <si>
    <t>_D007953</t>
  </si>
  <si>
    <t>_D007954</t>
  </si>
  <si>
    <t>_D007955</t>
  </si>
  <si>
    <t>_D007956</t>
  </si>
  <si>
    <t>_D007957</t>
  </si>
  <si>
    <t>_D007958</t>
  </si>
  <si>
    <t>_D007959</t>
  </si>
  <si>
    <t>_D007960</t>
  </si>
  <si>
    <t>_D007961</t>
  </si>
  <si>
    <t>_D007962</t>
  </si>
  <si>
    <t>_D007963</t>
  </si>
  <si>
    <t>_D007964</t>
  </si>
  <si>
    <t>_D007965</t>
  </si>
  <si>
    <t>_D007966</t>
  </si>
  <si>
    <t>_S007967</t>
  </si>
  <si>
    <t>Form 7-1 1 of 2, Part 3</t>
  </si>
  <si>
    <t>_C007968</t>
  </si>
  <si>
    <t>_R007969</t>
  </si>
  <si>
    <t>_D007970</t>
  </si>
  <si>
    <t>Assets not Related to Patient Care</t>
  </si>
  <si>
    <t>_D007971</t>
  </si>
  <si>
    <t>_D007972</t>
  </si>
  <si>
    <t>_D007973</t>
  </si>
  <si>
    <t>_D007974</t>
  </si>
  <si>
    <t>_D007975</t>
  </si>
  <si>
    <t>_D007976</t>
  </si>
  <si>
    <t>_D007977</t>
  </si>
  <si>
    <t>_D007978</t>
  </si>
  <si>
    <t>_D007979</t>
  </si>
  <si>
    <t>_D007980</t>
  </si>
  <si>
    <t>_D007981</t>
  </si>
  <si>
    <t>_D007982</t>
  </si>
  <si>
    <t>_D007983</t>
  </si>
  <si>
    <t>_D007984</t>
  </si>
  <si>
    <t>_D007985</t>
  </si>
  <si>
    <t>_D007986</t>
  </si>
  <si>
    <t>_D007987</t>
  </si>
  <si>
    <t>_D007988</t>
  </si>
  <si>
    <t>_D007989</t>
  </si>
  <si>
    <t>_D007990</t>
  </si>
  <si>
    <t>_D007991</t>
  </si>
  <si>
    <t>_D007992</t>
  </si>
  <si>
    <t>_D007993</t>
  </si>
  <si>
    <t>_D007994</t>
  </si>
  <si>
    <t>_D007995</t>
  </si>
  <si>
    <t>_D007996</t>
  </si>
  <si>
    <t>_D007997</t>
  </si>
  <si>
    <t>_D007998</t>
  </si>
  <si>
    <t>_D007999</t>
  </si>
  <si>
    <t>_S008000</t>
  </si>
  <si>
    <t>Form 7-1 1 of 2, Part 4</t>
  </si>
  <si>
    <t>_C008001</t>
  </si>
  <si>
    <t>_R008002</t>
  </si>
  <si>
    <t>_D008031</t>
  </si>
  <si>
    <t>_D008032</t>
  </si>
  <si>
    <t>_D008033</t>
  </si>
  <si>
    <t>_D008034</t>
  </si>
  <si>
    <t>_D008035</t>
  </si>
  <si>
    <t>_D008036</t>
  </si>
  <si>
    <t>_D008037</t>
  </si>
  <si>
    <t>_D008038</t>
  </si>
  <si>
    <t>_D008039</t>
  </si>
  <si>
    <t>_D008040</t>
  </si>
  <si>
    <t>_D008041</t>
  </si>
  <si>
    <t>_D008042</t>
  </si>
  <si>
    <t>_D008043</t>
  </si>
  <si>
    <t>_D008044</t>
  </si>
  <si>
    <t>_D008045</t>
  </si>
  <si>
    <t>_D008046</t>
  </si>
  <si>
    <t>_D008047</t>
  </si>
  <si>
    <t>_D008048</t>
  </si>
  <si>
    <t>_D008049</t>
  </si>
  <si>
    <t>_D008050</t>
  </si>
  <si>
    <t>_D008051</t>
  </si>
  <si>
    <t>_D008052</t>
  </si>
  <si>
    <t>_D008053</t>
  </si>
  <si>
    <t>_D008054</t>
  </si>
  <si>
    <t>_D008055</t>
  </si>
  <si>
    <t>_D008056</t>
  </si>
  <si>
    <t>_D008057</t>
  </si>
  <si>
    <t>_D008058</t>
  </si>
  <si>
    <t>_D008059</t>
  </si>
  <si>
    <t>_D008060</t>
  </si>
  <si>
    <t>_D008061</t>
  </si>
  <si>
    <t>_D008062</t>
  </si>
  <si>
    <t>_D008063</t>
  </si>
  <si>
    <t>_D008064</t>
  </si>
  <si>
    <t>_D008065</t>
  </si>
  <si>
    <t>_D008066</t>
  </si>
  <si>
    <t>_D008067</t>
  </si>
  <si>
    <t>_D008068</t>
  </si>
  <si>
    <t>_D008069</t>
  </si>
  <si>
    <t>_D008070</t>
  </si>
  <si>
    <t>_D008071</t>
  </si>
  <si>
    <t>_D008072</t>
  </si>
  <si>
    <t>_D008073</t>
  </si>
  <si>
    <t>_D008074</t>
  </si>
  <si>
    <t>_D008075</t>
  </si>
  <si>
    <t>_D008076</t>
  </si>
  <si>
    <t>_D008077</t>
  </si>
  <si>
    <t>_D008078</t>
  </si>
  <si>
    <t>_D008079</t>
  </si>
  <si>
    <t>_D008080</t>
  </si>
  <si>
    <t>_D008081</t>
  </si>
  <si>
    <t>_S008082</t>
  </si>
  <si>
    <t>Form 7-1 2 of 2, Part 5</t>
  </si>
  <si>
    <t>Form 7-1 2 of 2</t>
  </si>
  <si>
    <t>_C008083</t>
  </si>
  <si>
    <t>_R008084</t>
  </si>
  <si>
    <t>_D008085</t>
  </si>
  <si>
    <t>_D008086</t>
  </si>
  <si>
    <t>_D008087</t>
  </si>
  <si>
    <t>_D008088</t>
  </si>
  <si>
    <t>_D008089</t>
  </si>
  <si>
    <t>_D008090</t>
  </si>
  <si>
    <t>_D008091</t>
  </si>
  <si>
    <t>_D008092</t>
  </si>
  <si>
    <t>_D008093</t>
  </si>
  <si>
    <t>_D008094</t>
  </si>
  <si>
    <t>_D008095</t>
  </si>
  <si>
    <t>_D008096</t>
  </si>
  <si>
    <t>_D008097</t>
  </si>
  <si>
    <t>_D008098</t>
  </si>
  <si>
    <t>_D008099</t>
  </si>
  <si>
    <t>_D008100</t>
  </si>
  <si>
    <t>_D008101</t>
  </si>
  <si>
    <t>_D008102</t>
  </si>
  <si>
    <t>_D008103</t>
  </si>
  <si>
    <t>_D008104</t>
  </si>
  <si>
    <t>_D008105</t>
  </si>
  <si>
    <t>_D008106</t>
  </si>
  <si>
    <t>_D008107</t>
  </si>
  <si>
    <t>_D008108</t>
  </si>
  <si>
    <t>_D008109</t>
  </si>
  <si>
    <t>_D008110</t>
  </si>
  <si>
    <t>_D008111</t>
  </si>
  <si>
    <t>_D008112</t>
  </si>
  <si>
    <t>_D008115</t>
  </si>
  <si>
    <t>_D008116</t>
  </si>
  <si>
    <t>_D008117</t>
  </si>
  <si>
    <t>_D008118</t>
  </si>
  <si>
    <t>_D008119</t>
  </si>
  <si>
    <t>_D008120</t>
  </si>
  <si>
    <t>_D008121</t>
  </si>
  <si>
    <t>_D008122</t>
  </si>
  <si>
    <t>_D008123</t>
  </si>
  <si>
    <t>_D008124</t>
  </si>
  <si>
    <t>_D008125</t>
  </si>
  <si>
    <t>_D008126</t>
  </si>
  <si>
    <t>_D008127</t>
  </si>
  <si>
    <t>_D008128</t>
  </si>
  <si>
    <t>_D008129</t>
  </si>
  <si>
    <t>_D008130</t>
  </si>
  <si>
    <t>_D008132</t>
  </si>
  <si>
    <t>_D008133</t>
  </si>
  <si>
    <t>_D008134</t>
  </si>
  <si>
    <t>_D008135</t>
  </si>
  <si>
    <t>_D008136</t>
  </si>
  <si>
    <t>_D008137</t>
  </si>
  <si>
    <t>_D008138</t>
  </si>
  <si>
    <t>_D008139</t>
  </si>
  <si>
    <t>_D008140</t>
  </si>
  <si>
    <t>_D008141</t>
  </si>
  <si>
    <t>_D008142</t>
  </si>
  <si>
    <t>_D008143</t>
  </si>
  <si>
    <t>_D008144</t>
  </si>
  <si>
    <t>_D008145</t>
  </si>
  <si>
    <t>_D008146</t>
  </si>
  <si>
    <t>_D008147</t>
  </si>
  <si>
    <t>_D008148</t>
  </si>
  <si>
    <t>_D008149</t>
  </si>
  <si>
    <t>_D008150</t>
  </si>
  <si>
    <t>_D008151</t>
  </si>
  <si>
    <t>_D008152</t>
  </si>
  <si>
    <t>_D008153</t>
  </si>
  <si>
    <t>_D008154</t>
  </si>
  <si>
    <t>_D008155</t>
  </si>
  <si>
    <t>_D008156</t>
  </si>
  <si>
    <t>_D008157</t>
  </si>
  <si>
    <t>_D008158</t>
  </si>
  <si>
    <t>_D008159</t>
  </si>
  <si>
    <t>_D008160</t>
  </si>
  <si>
    <t>_D008161</t>
  </si>
  <si>
    <t>_D008162</t>
  </si>
  <si>
    <t>_D008163</t>
  </si>
  <si>
    <t>_D008164</t>
  </si>
  <si>
    <t>_D008165</t>
  </si>
  <si>
    <t>_D008166</t>
  </si>
  <si>
    <t>_D008167</t>
  </si>
  <si>
    <t>_D008168</t>
  </si>
  <si>
    <t>_D008169</t>
  </si>
  <si>
    <t>_D008170</t>
  </si>
  <si>
    <t>_D008171</t>
  </si>
  <si>
    <t>_D008172</t>
  </si>
  <si>
    <t>_D008173</t>
  </si>
  <si>
    <t>_D008174</t>
  </si>
  <si>
    <t>_D008175</t>
  </si>
  <si>
    <t>_D008176</t>
  </si>
  <si>
    <t>_D008177</t>
  </si>
  <si>
    <t>_D008178</t>
  </si>
  <si>
    <t>_D008179</t>
  </si>
  <si>
    <t>_D008180</t>
  </si>
  <si>
    <t>_D008181</t>
  </si>
  <si>
    <t>_D008182</t>
  </si>
  <si>
    <t>_D008183</t>
  </si>
  <si>
    <t>_D008184</t>
  </si>
  <si>
    <t>_D008185</t>
  </si>
  <si>
    <t>_D008186</t>
  </si>
  <si>
    <t>_D008187</t>
  </si>
  <si>
    <t>_D008188</t>
  </si>
  <si>
    <t>_D008193</t>
  </si>
  <si>
    <t>_D008194</t>
  </si>
  <si>
    <t>_D008195</t>
  </si>
  <si>
    <t>_D008196</t>
  </si>
  <si>
    <t>_D008197</t>
  </si>
  <si>
    <t>_D008198</t>
  </si>
  <si>
    <t>_D008199</t>
  </si>
  <si>
    <t>_D008200</t>
  </si>
  <si>
    <t>_D008201</t>
  </si>
  <si>
    <t>_D008202</t>
  </si>
  <si>
    <t>_D008203</t>
  </si>
  <si>
    <t>_D008204</t>
  </si>
  <si>
    <t>_D008205</t>
  </si>
  <si>
    <t>_D008206</t>
  </si>
  <si>
    <t>_D008207</t>
  </si>
  <si>
    <t>_D008208</t>
  </si>
  <si>
    <t>_D008209</t>
  </si>
  <si>
    <t>_D008210</t>
  </si>
  <si>
    <t>_D008212</t>
  </si>
  <si>
    <t>_D008213</t>
  </si>
  <si>
    <t>_D008214</t>
  </si>
  <si>
    <t>_D008215</t>
  </si>
  <si>
    <t>_D008216</t>
  </si>
  <si>
    <t>_D008217</t>
  </si>
  <si>
    <t>_D008218</t>
  </si>
  <si>
    <t>_D008219</t>
  </si>
  <si>
    <t>_D008220</t>
  </si>
  <si>
    <t>_D008221</t>
  </si>
  <si>
    <t>_D008222</t>
  </si>
  <si>
    <t>_D008223</t>
  </si>
  <si>
    <t>_D008224</t>
  </si>
  <si>
    <t>_D008225</t>
  </si>
  <si>
    <t>_D008226</t>
  </si>
  <si>
    <t>_D008227</t>
  </si>
  <si>
    <t>_D008228</t>
  </si>
  <si>
    <t>_D008229</t>
  </si>
  <si>
    <t>_D008230</t>
  </si>
  <si>
    <t>_D008231</t>
  </si>
  <si>
    <t>_D008232</t>
  </si>
  <si>
    <t>_D008233</t>
  </si>
  <si>
    <t>_D008234</t>
  </si>
  <si>
    <t>_D008235</t>
  </si>
  <si>
    <t>_D008236</t>
  </si>
  <si>
    <t>_D008237</t>
  </si>
  <si>
    <t>_D008238</t>
  </si>
  <si>
    <t>_D008239</t>
  </si>
  <si>
    <t>_D008240</t>
  </si>
  <si>
    <t>_D008243</t>
  </si>
  <si>
    <t>_D008244</t>
  </si>
  <si>
    <t>_D008245</t>
  </si>
  <si>
    <t>_D008246</t>
  </si>
  <si>
    <t>_D008247</t>
  </si>
  <si>
    <t>_D008248</t>
  </si>
  <si>
    <t>_D008251</t>
  </si>
  <si>
    <t>_D008252</t>
  </si>
  <si>
    <t>_D008253</t>
  </si>
  <si>
    <t>_D008254</t>
  </si>
  <si>
    <t>_D008255</t>
  </si>
  <si>
    <t>_D008256</t>
  </si>
  <si>
    <t>_D008257</t>
  </si>
  <si>
    <t>_D008258</t>
  </si>
  <si>
    <t>_D008260</t>
  </si>
  <si>
    <t>_D008261</t>
  </si>
  <si>
    <t>_D008262</t>
  </si>
  <si>
    <t>_D008263</t>
  </si>
  <si>
    <t>_D008264</t>
  </si>
  <si>
    <t>_D008265</t>
  </si>
  <si>
    <t>_D008266</t>
  </si>
  <si>
    <t>_D008267</t>
  </si>
  <si>
    <t>_D008268</t>
  </si>
  <si>
    <t>_D008269</t>
  </si>
  <si>
    <t>_D008270</t>
  </si>
  <si>
    <t>_D008275</t>
  </si>
  <si>
    <t>_D008276</t>
  </si>
  <si>
    <t>_D008277</t>
  </si>
  <si>
    <t>_D008278</t>
  </si>
  <si>
    <t>_D008279</t>
  </si>
  <si>
    <t>_D008280</t>
  </si>
  <si>
    <t>_D008281</t>
  </si>
  <si>
    <t>_D008282</t>
  </si>
  <si>
    <t>_D008283</t>
  </si>
  <si>
    <t>_D008284</t>
  </si>
  <si>
    <t>_D008285</t>
  </si>
  <si>
    <t>_D008286</t>
  </si>
  <si>
    <t>_D008287</t>
  </si>
  <si>
    <t>_D008288</t>
  </si>
  <si>
    <t>_D008290</t>
  </si>
  <si>
    <t>_D008291</t>
  </si>
  <si>
    <t>_D008292</t>
  </si>
  <si>
    <t>_D008293</t>
  </si>
  <si>
    <t>_D008294</t>
  </si>
  <si>
    <t>_D008295</t>
  </si>
  <si>
    <t>_D008296</t>
  </si>
  <si>
    <t>_D008299</t>
  </si>
  <si>
    <t>_D008300</t>
  </si>
  <si>
    <t>_D008301</t>
  </si>
  <si>
    <t>_D008302</t>
  </si>
  <si>
    <t>_D008303</t>
  </si>
  <si>
    <t>_D008304</t>
  </si>
  <si>
    <t>_D008305</t>
  </si>
  <si>
    <t>_D008306</t>
  </si>
  <si>
    <t>_D008307</t>
  </si>
  <si>
    <t>_D008308</t>
  </si>
  <si>
    <t>_D008309</t>
  </si>
  <si>
    <t>_D008310</t>
  </si>
  <si>
    <t>FORM 7-1, 1 OF 2 - SCHEDULE OF FIXED ASSETS AND DEPRECIATION - RELATED PARTY PROPERTY OWNER BOOKS</t>
  </si>
  <si>
    <t>FORM 7-1, 2 of 2 - SCHEDULE OF FIXED ASSETS AND DEPRECIATION - RELATED PARTY PROPERTY OWNER BOOKS</t>
  </si>
  <si>
    <t>_S008311</t>
  </si>
  <si>
    <t>Form 15-2 Part 0</t>
  </si>
  <si>
    <t>Form 15-2</t>
  </si>
  <si>
    <t>_C008312</t>
  </si>
  <si>
    <t>_R008313</t>
  </si>
  <si>
    <t>_D008314</t>
  </si>
  <si>
    <t>_D008315</t>
  </si>
  <si>
    <t>_S008316</t>
  </si>
  <si>
    <t>Form 15-2 Part 1</t>
  </si>
  <si>
    <t>_C008317</t>
  </si>
  <si>
    <t>_R008318</t>
  </si>
  <si>
    <t>_D008319</t>
  </si>
  <si>
    <t>_D008320</t>
  </si>
  <si>
    <t>_D008321</t>
  </si>
  <si>
    <t>_D008322</t>
  </si>
  <si>
    <t>_D008323</t>
  </si>
  <si>
    <t>_D008324</t>
  </si>
  <si>
    <t>_D008325</t>
  </si>
  <si>
    <t>_D008326</t>
  </si>
  <si>
    <t>_D008327</t>
  </si>
  <si>
    <t>_D008328</t>
  </si>
  <si>
    <t>_D008329</t>
  </si>
  <si>
    <t>_D008330</t>
  </si>
  <si>
    <t>_D008331</t>
  </si>
  <si>
    <t>_D008332</t>
  </si>
  <si>
    <t>_D008333</t>
  </si>
  <si>
    <t>_D008334</t>
  </si>
  <si>
    <t>_D008335</t>
  </si>
  <si>
    <t>_D008336</t>
  </si>
  <si>
    <t>_D008337</t>
  </si>
  <si>
    <t>_D008338</t>
  </si>
  <si>
    <t>_D008339</t>
  </si>
  <si>
    <t>_D008340</t>
  </si>
  <si>
    <t>_D008341</t>
  </si>
  <si>
    <t>_S008346</t>
  </si>
  <si>
    <t>Form 15-2 Part 2-6</t>
  </si>
  <si>
    <t>_C008347</t>
  </si>
  <si>
    <t>_R008348</t>
  </si>
  <si>
    <t>_D008349</t>
  </si>
  <si>
    <t>_D008350</t>
  </si>
  <si>
    <t>Work Description</t>
  </si>
  <si>
    <t>_D008351</t>
  </si>
  <si>
    <t>_D008352</t>
  </si>
  <si>
    <t>_D008353</t>
  </si>
  <si>
    <t>Identify other Functions</t>
  </si>
  <si>
    <t>_D008354</t>
  </si>
  <si>
    <t>Percent</t>
  </si>
  <si>
    <t>_D008355</t>
  </si>
  <si>
    <t>_D008356</t>
  </si>
  <si>
    <t>Other Facility</t>
  </si>
  <si>
    <t>_D008357</t>
  </si>
  <si>
    <t>_D008358</t>
  </si>
  <si>
    <t>_D008359</t>
  </si>
  <si>
    <t>_D008360</t>
  </si>
  <si>
    <t>_D008361</t>
  </si>
  <si>
    <t>_D008362</t>
  </si>
  <si>
    <t>_D008363</t>
  </si>
  <si>
    <t>_D008364</t>
  </si>
  <si>
    <t>_D008365</t>
  </si>
  <si>
    <t>_D008366</t>
  </si>
  <si>
    <t>_D008367</t>
  </si>
  <si>
    <t>_D008368</t>
  </si>
  <si>
    <t>_D008369</t>
  </si>
  <si>
    <t>_D008370</t>
  </si>
  <si>
    <t>_D008371</t>
  </si>
  <si>
    <t>_D008372</t>
  </si>
  <si>
    <t>_D008373</t>
  </si>
  <si>
    <t>_D008374</t>
  </si>
  <si>
    <t>Choose from Drop Down</t>
  </si>
  <si>
    <t>_S008375</t>
  </si>
  <si>
    <t>Form 15-2 Part 7</t>
  </si>
  <si>
    <t>_C008376</t>
  </si>
  <si>
    <t>_R008377</t>
  </si>
  <si>
    <t>_D008378</t>
  </si>
  <si>
    <t>_D008379</t>
  </si>
  <si>
    <t>_D008380</t>
  </si>
  <si>
    <t>_D008381</t>
  </si>
  <si>
    <t>_D008382</t>
  </si>
  <si>
    <t>_D008383</t>
  </si>
  <si>
    <t>_D008384</t>
  </si>
  <si>
    <t>_D008385</t>
  </si>
  <si>
    <t>_D008386</t>
  </si>
  <si>
    <t>_D008387</t>
  </si>
  <si>
    <t>_D008388</t>
  </si>
  <si>
    <t>_D008389</t>
  </si>
  <si>
    <t>_D008390</t>
  </si>
  <si>
    <t>_D008391</t>
  </si>
  <si>
    <t>_D008392</t>
  </si>
  <si>
    <t>_D008393</t>
  </si>
  <si>
    <t>_D008394</t>
  </si>
  <si>
    <t>_D008395</t>
  </si>
  <si>
    <t>_D008396</t>
  </si>
  <si>
    <t>_D008397</t>
  </si>
  <si>
    <t>_D008398</t>
  </si>
  <si>
    <t>_D008399</t>
  </si>
  <si>
    <t>_D008400</t>
  </si>
  <si>
    <t>_D008401</t>
  </si>
  <si>
    <t>_D008402</t>
  </si>
  <si>
    <t>_D008403</t>
  </si>
  <si>
    <t>_D008404</t>
  </si>
  <si>
    <t>_D008405</t>
  </si>
  <si>
    <t>_D008406</t>
  </si>
  <si>
    <t>_D008407</t>
  </si>
  <si>
    <t>_D008408</t>
  </si>
  <si>
    <t>_D008409</t>
  </si>
  <si>
    <t>_D008410</t>
  </si>
  <si>
    <t>_D008411</t>
  </si>
  <si>
    <t>_D008412</t>
  </si>
  <si>
    <t>_D008413</t>
  </si>
  <si>
    <t>_D008414</t>
  </si>
  <si>
    <t>_D008415</t>
  </si>
  <si>
    <t>_D008416</t>
  </si>
  <si>
    <t>_D008417</t>
  </si>
  <si>
    <t>_D008418</t>
  </si>
  <si>
    <t>_D008419</t>
  </si>
  <si>
    <t>_D008420</t>
  </si>
  <si>
    <t>_D008421</t>
  </si>
  <si>
    <t>_D008422</t>
  </si>
  <si>
    <t>_D008423</t>
  </si>
  <si>
    <t>_D008424</t>
  </si>
  <si>
    <t>_D008425</t>
  </si>
  <si>
    <t>_D008426</t>
  </si>
  <si>
    <t>_D008427</t>
  </si>
  <si>
    <t>_D008428</t>
  </si>
  <si>
    <t>_D008429</t>
  </si>
  <si>
    <t>_D008430</t>
  </si>
  <si>
    <t>_D008431</t>
  </si>
  <si>
    <t>_S008432</t>
  </si>
  <si>
    <t>Form 15-2 Part 8</t>
  </si>
  <si>
    <t>_C008433</t>
  </si>
  <si>
    <t>_R008434</t>
  </si>
  <si>
    <t>_D008435</t>
  </si>
  <si>
    <t>Per Week</t>
  </si>
  <si>
    <t>_D008436</t>
  </si>
  <si>
    <t>_D008437</t>
  </si>
  <si>
    <t>_D008438</t>
  </si>
  <si>
    <t>_D008439</t>
  </si>
  <si>
    <t>_D008440</t>
  </si>
  <si>
    <t>_D008441</t>
  </si>
  <si>
    <t>_D008442</t>
  </si>
  <si>
    <t>_D008443</t>
  </si>
  <si>
    <t>_D008444</t>
  </si>
  <si>
    <t>_D008445</t>
  </si>
  <si>
    <t>_D008446</t>
  </si>
  <si>
    <t>_D008447</t>
  </si>
  <si>
    <t>_D008448</t>
  </si>
  <si>
    <t>_D008449</t>
  </si>
  <si>
    <t>_D008450</t>
  </si>
  <si>
    <t>_D008451</t>
  </si>
  <si>
    <t>_D008452</t>
  </si>
  <si>
    <t>_D008453</t>
  </si>
  <si>
    <t>_D008454</t>
  </si>
  <si>
    <t>_D008455</t>
  </si>
  <si>
    <t>_D008456</t>
  </si>
  <si>
    <t>_D008457</t>
  </si>
  <si>
    <t>_D008458</t>
  </si>
  <si>
    <t>_D008459</t>
  </si>
  <si>
    <t>_D008460</t>
  </si>
  <si>
    <t>_D008461</t>
  </si>
  <si>
    <t>_D008462</t>
  </si>
  <si>
    <t>_D008463</t>
  </si>
  <si>
    <t>_D008464</t>
  </si>
  <si>
    <t>_D008465</t>
  </si>
  <si>
    <t>_D008466</t>
  </si>
  <si>
    <t>_D008467</t>
  </si>
  <si>
    <t>_D008468</t>
  </si>
  <si>
    <t>_D008469</t>
  </si>
  <si>
    <t>_D008470</t>
  </si>
  <si>
    <t>_D008471</t>
  </si>
  <si>
    <t>_D008472</t>
  </si>
  <si>
    <t>_D008473</t>
  </si>
  <si>
    <t>_D008474</t>
  </si>
  <si>
    <t>_D008475</t>
  </si>
  <si>
    <t>_D008476</t>
  </si>
  <si>
    <t>_D008477</t>
  </si>
  <si>
    <t>_D008478</t>
  </si>
  <si>
    <t>_D008479</t>
  </si>
  <si>
    <t>_D008480</t>
  </si>
  <si>
    <t>_D008481</t>
  </si>
  <si>
    <t>_D008482</t>
  </si>
  <si>
    <t>_D008483</t>
  </si>
  <si>
    <t>_D008484</t>
  </si>
  <si>
    <t>_D008485</t>
  </si>
  <si>
    <t>FORM 15-2 - OWNERS, OFFICERS AND DIRECTORS COMPENSATION</t>
  </si>
  <si>
    <t>_S008487</t>
  </si>
  <si>
    <t>Form 15-3 Part 1</t>
  </si>
  <si>
    <t>Form 15-3</t>
  </si>
  <si>
    <t>_C008488</t>
  </si>
  <si>
    <t>_R008489</t>
  </si>
  <si>
    <t>_D008490</t>
  </si>
  <si>
    <t>_D008491</t>
  </si>
  <si>
    <t>_D008492</t>
  </si>
  <si>
    <t>_D008493</t>
  </si>
  <si>
    <t>_D008494</t>
  </si>
  <si>
    <t>_D008495</t>
  </si>
  <si>
    <t>_D008496</t>
  </si>
  <si>
    <t>_D008497</t>
  </si>
  <si>
    <t>_D008498</t>
  </si>
  <si>
    <t>_D008499</t>
  </si>
  <si>
    <t>_D008500</t>
  </si>
  <si>
    <t>_D008501</t>
  </si>
  <si>
    <t>_D008502</t>
  </si>
  <si>
    <t>_D008503</t>
  </si>
  <si>
    <t>_D008504</t>
  </si>
  <si>
    <t>_D008505</t>
  </si>
  <si>
    <t>_D008506</t>
  </si>
  <si>
    <t>_D008507</t>
  </si>
  <si>
    <t>_D008508</t>
  </si>
  <si>
    <t>_D008509</t>
  </si>
  <si>
    <t>_D008510</t>
  </si>
  <si>
    <t>_D008511</t>
  </si>
  <si>
    <t>_D008512</t>
  </si>
  <si>
    <t>_D008513</t>
  </si>
  <si>
    <t>_D008514</t>
  </si>
  <si>
    <t>_S008515</t>
  </si>
  <si>
    <t>Form 15-3 Part 2 - 6</t>
  </si>
  <si>
    <t>_C008516</t>
  </si>
  <si>
    <t>_R008517</t>
  </si>
  <si>
    <t>_D008518</t>
  </si>
  <si>
    <t>_D008519</t>
  </si>
  <si>
    <t>Other Work Description</t>
  </si>
  <si>
    <t>_D008520</t>
  </si>
  <si>
    <t>_D008521</t>
  </si>
  <si>
    <t>DropDown</t>
  </si>
  <si>
    <t>_D008522</t>
  </si>
  <si>
    <t>Other Description</t>
  </si>
  <si>
    <t>_D008523</t>
  </si>
  <si>
    <t>_D008524</t>
  </si>
  <si>
    <t>_D008525</t>
  </si>
  <si>
    <t>_D008526</t>
  </si>
  <si>
    <t>_D008527</t>
  </si>
  <si>
    <t>_D008528</t>
  </si>
  <si>
    <t>_D008529</t>
  </si>
  <si>
    <t>_D008530</t>
  </si>
  <si>
    <t>_D008531</t>
  </si>
  <si>
    <t>_D008532</t>
  </si>
  <si>
    <t>_D008533</t>
  </si>
  <si>
    <t>_D008534</t>
  </si>
  <si>
    <t>_D008535</t>
  </si>
  <si>
    <t>_D008536</t>
  </si>
  <si>
    <t>_D008537</t>
  </si>
  <si>
    <t>_D008538</t>
  </si>
  <si>
    <t>_D008539</t>
  </si>
  <si>
    <t>_D008540</t>
  </si>
  <si>
    <t>_D008541</t>
  </si>
  <si>
    <t>_D008542</t>
  </si>
  <si>
    <t>_D008543</t>
  </si>
  <si>
    <t>_S008544</t>
  </si>
  <si>
    <t>Form 15-3 Part 7</t>
  </si>
  <si>
    <t>_C008545</t>
  </si>
  <si>
    <t>_R008546</t>
  </si>
  <si>
    <t>_D008547</t>
  </si>
  <si>
    <t>_D008548</t>
  </si>
  <si>
    <t>_D008549</t>
  </si>
  <si>
    <t>_D008550</t>
  </si>
  <si>
    <t>_D008551</t>
  </si>
  <si>
    <t>_D008552</t>
  </si>
  <si>
    <t>_D008553</t>
  </si>
  <si>
    <t>_D008554</t>
  </si>
  <si>
    <t>_D008555</t>
  </si>
  <si>
    <t>_D008556</t>
  </si>
  <si>
    <t>_D008557</t>
  </si>
  <si>
    <t>_D008558</t>
  </si>
  <si>
    <t>_D008559</t>
  </si>
  <si>
    <t>_D008560</t>
  </si>
  <si>
    <t>_D008561</t>
  </si>
  <si>
    <t>_D008562</t>
  </si>
  <si>
    <t>_D008563</t>
  </si>
  <si>
    <t>_D008564</t>
  </si>
  <si>
    <t>_D008565</t>
  </si>
  <si>
    <t>_D008566</t>
  </si>
  <si>
    <t>_D008567</t>
  </si>
  <si>
    <t>_D008568</t>
  </si>
  <si>
    <t>_D008569</t>
  </si>
  <si>
    <t>_D008570</t>
  </si>
  <si>
    <t>_D008571</t>
  </si>
  <si>
    <t>_D008572</t>
  </si>
  <si>
    <t>_D008573</t>
  </si>
  <si>
    <t>_D008574</t>
  </si>
  <si>
    <t>_D008575</t>
  </si>
  <si>
    <t>_D008576</t>
  </si>
  <si>
    <t>_D008577</t>
  </si>
  <si>
    <t>_D008578</t>
  </si>
  <si>
    <t>_D008579</t>
  </si>
  <si>
    <t>_D008580</t>
  </si>
  <si>
    <t>_D008581</t>
  </si>
  <si>
    <t>_D008582</t>
  </si>
  <si>
    <t>_D008583</t>
  </si>
  <si>
    <t>_D008584</t>
  </si>
  <si>
    <t>_D008585</t>
  </si>
  <si>
    <t>_D008586</t>
  </si>
  <si>
    <t>_D008587</t>
  </si>
  <si>
    <t>_D008588</t>
  </si>
  <si>
    <t>_D008589</t>
  </si>
  <si>
    <t>_D008590</t>
  </si>
  <si>
    <t>_D008591</t>
  </si>
  <si>
    <t>_D008592</t>
  </si>
  <si>
    <t>_D008593</t>
  </si>
  <si>
    <t>_D008594</t>
  </si>
  <si>
    <t>_D008595</t>
  </si>
  <si>
    <t>_D008596</t>
  </si>
  <si>
    <t>_D008597</t>
  </si>
  <si>
    <t>_D008598</t>
  </si>
  <si>
    <t>_D008599</t>
  </si>
  <si>
    <t>_D008600</t>
  </si>
  <si>
    <t>_S008601</t>
  </si>
  <si>
    <t>Form 15-3 Part 8</t>
  </si>
  <si>
    <t>_C008602</t>
  </si>
  <si>
    <t>_R008603</t>
  </si>
  <si>
    <t>_D008604</t>
  </si>
  <si>
    <t>_D008605</t>
  </si>
  <si>
    <t>_D008606</t>
  </si>
  <si>
    <t>_D008607</t>
  </si>
  <si>
    <t>_D008608</t>
  </si>
  <si>
    <t>_D008609</t>
  </si>
  <si>
    <t>_D008610</t>
  </si>
  <si>
    <t>_D008611</t>
  </si>
  <si>
    <t>_D008612</t>
  </si>
  <si>
    <t>_D008613</t>
  </si>
  <si>
    <t>_D008614</t>
  </si>
  <si>
    <t>_D008615</t>
  </si>
  <si>
    <t>_D008616</t>
  </si>
  <si>
    <t>_D008617</t>
  </si>
  <si>
    <t>_D008618</t>
  </si>
  <si>
    <t>_D008619</t>
  </si>
  <si>
    <t>_D008620</t>
  </si>
  <si>
    <t>_D008621</t>
  </si>
  <si>
    <t>_D008622</t>
  </si>
  <si>
    <t>_D008623</t>
  </si>
  <si>
    <t>_D008624</t>
  </si>
  <si>
    <t>_D008625</t>
  </si>
  <si>
    <t>_D008626</t>
  </si>
  <si>
    <t>_D008627</t>
  </si>
  <si>
    <t>_D008628</t>
  </si>
  <si>
    <t>_D008629</t>
  </si>
  <si>
    <t>_D008630</t>
  </si>
  <si>
    <t>_D008631</t>
  </si>
  <si>
    <t>_D008632</t>
  </si>
  <si>
    <t>_D008633</t>
  </si>
  <si>
    <t>_D008634</t>
  </si>
  <si>
    <t>_D008635</t>
  </si>
  <si>
    <t>_D008636</t>
  </si>
  <si>
    <t>_D008637</t>
  </si>
  <si>
    <t>_D008638</t>
  </si>
  <si>
    <t>_D008639</t>
  </si>
  <si>
    <t>_D008640</t>
  </si>
  <si>
    <t>_D008641</t>
  </si>
  <si>
    <t>_D008642</t>
  </si>
  <si>
    <t>_D008643</t>
  </si>
  <si>
    <t>_D008644</t>
  </si>
  <si>
    <t>_D008645</t>
  </si>
  <si>
    <t>_D008646</t>
  </si>
  <si>
    <t>_D008647</t>
  </si>
  <si>
    <t>_D008648</t>
  </si>
  <si>
    <t>_D008649</t>
  </si>
  <si>
    <t>_D008650</t>
  </si>
  <si>
    <t>_D008651</t>
  </si>
  <si>
    <t>_D008652</t>
  </si>
  <si>
    <t>_D008653</t>
  </si>
  <si>
    <t>_D008654</t>
  </si>
  <si>
    <t>_D008655</t>
  </si>
  <si>
    <t>_S008656</t>
  </si>
  <si>
    <t>Form 15-4 Part 1</t>
  </si>
  <si>
    <t>Form 15-4</t>
  </si>
  <si>
    <t>_C008657</t>
  </si>
  <si>
    <t>_R008658</t>
  </si>
  <si>
    <t>_D008659</t>
  </si>
  <si>
    <t>_D008660</t>
  </si>
  <si>
    <t>_D008661</t>
  </si>
  <si>
    <t>_D008662</t>
  </si>
  <si>
    <t>_D008663</t>
  </si>
  <si>
    <t>_D008664</t>
  </si>
  <si>
    <t>_D008665</t>
  </si>
  <si>
    <t>_D008666</t>
  </si>
  <si>
    <t>_D008667</t>
  </si>
  <si>
    <t>_D008668</t>
  </si>
  <si>
    <t>_D008669</t>
  </si>
  <si>
    <t>_D008670</t>
  </si>
  <si>
    <t>_D008671</t>
  </si>
  <si>
    <t>_D008672</t>
  </si>
  <si>
    <t>_D008673</t>
  </si>
  <si>
    <t>_D008674</t>
  </si>
  <si>
    <t>_D008675</t>
  </si>
  <si>
    <t>_D008676</t>
  </si>
  <si>
    <t>_D008677</t>
  </si>
  <si>
    <t>_D008678</t>
  </si>
  <si>
    <t>_D008679</t>
  </si>
  <si>
    <t>_D008680</t>
  </si>
  <si>
    <t>_D008681</t>
  </si>
  <si>
    <t>_D008682</t>
  </si>
  <si>
    <t>_D008683</t>
  </si>
  <si>
    <t>_S008684</t>
  </si>
  <si>
    <t>Form 15-4 Part 2</t>
  </si>
  <si>
    <t>_C008685</t>
  </si>
  <si>
    <t>_R008686</t>
  </si>
  <si>
    <t>_D008687</t>
  </si>
  <si>
    <t>_D008688</t>
  </si>
  <si>
    <t>_D008689</t>
  </si>
  <si>
    <t>_D008690</t>
  </si>
  <si>
    <t>_D008691</t>
  </si>
  <si>
    <t>_D008692</t>
  </si>
  <si>
    <t>_D008693</t>
  </si>
  <si>
    <t>_D008694</t>
  </si>
  <si>
    <t>_D008695</t>
  </si>
  <si>
    <t>_D008696</t>
  </si>
  <si>
    <t>_D008697</t>
  </si>
  <si>
    <t>_D008698</t>
  </si>
  <si>
    <t>_D008699</t>
  </si>
  <si>
    <t>_D008700</t>
  </si>
  <si>
    <t>_D008701</t>
  </si>
  <si>
    <t>_D008702</t>
  </si>
  <si>
    <t>_D008703</t>
  </si>
  <si>
    <t>_D008704</t>
  </si>
  <si>
    <t>_D008705</t>
  </si>
  <si>
    <t>_D008706</t>
  </si>
  <si>
    <t>_D008707</t>
  </si>
  <si>
    <t>_D008708</t>
  </si>
  <si>
    <t>_D008709</t>
  </si>
  <si>
    <t>_D008710</t>
  </si>
  <si>
    <t>_D008711</t>
  </si>
  <si>
    <t>_D008712</t>
  </si>
  <si>
    <t>_S008713</t>
  </si>
  <si>
    <t>Form 15-4 Part 3</t>
  </si>
  <si>
    <t>_C008714</t>
  </si>
  <si>
    <t>_R008715</t>
  </si>
  <si>
    <t>_D008716</t>
  </si>
  <si>
    <t>_D008717</t>
  </si>
  <si>
    <t>_D008718</t>
  </si>
  <si>
    <t>_D008719</t>
  </si>
  <si>
    <t>_D008720</t>
  </si>
  <si>
    <t>_D008721</t>
  </si>
  <si>
    <t>_D008722</t>
  </si>
  <si>
    <t>_D008723</t>
  </si>
  <si>
    <t>_D008724</t>
  </si>
  <si>
    <t>_D008725</t>
  </si>
  <si>
    <t>_D008726</t>
  </si>
  <si>
    <t>_D008727</t>
  </si>
  <si>
    <t>_D008728</t>
  </si>
  <si>
    <t>_D008729</t>
  </si>
  <si>
    <t>_D008730</t>
  </si>
  <si>
    <t>_D008731</t>
  </si>
  <si>
    <t>_D008732</t>
  </si>
  <si>
    <t>_D008733</t>
  </si>
  <si>
    <t>_D008734</t>
  </si>
  <si>
    <t>_D008735</t>
  </si>
  <si>
    <t>_D008736</t>
  </si>
  <si>
    <t>_D008737</t>
  </si>
  <si>
    <t>_D008738</t>
  </si>
  <si>
    <t>_D008739</t>
  </si>
  <si>
    <t>_D008740</t>
  </si>
  <si>
    <t>_D008741</t>
  </si>
  <si>
    <t>_D008742</t>
  </si>
  <si>
    <t>_D008743</t>
  </si>
  <si>
    <t>_D008744</t>
  </si>
  <si>
    <t>_D008745</t>
  </si>
  <si>
    <t>_D008746</t>
  </si>
  <si>
    <t>_D008747</t>
  </si>
  <si>
    <t>_D008748</t>
  </si>
  <si>
    <t>_D008749</t>
  </si>
  <si>
    <t>_D008750</t>
  </si>
  <si>
    <t>_D008751</t>
  </si>
  <si>
    <t>_D008752</t>
  </si>
  <si>
    <t>_D008753</t>
  </si>
  <si>
    <t>_D008754</t>
  </si>
  <si>
    <t>_D008755</t>
  </si>
  <si>
    <t>_D008756</t>
  </si>
  <si>
    <t>_D008757</t>
  </si>
  <si>
    <t>_D008758</t>
  </si>
  <si>
    <t>_D008759</t>
  </si>
  <si>
    <t>_D008760</t>
  </si>
  <si>
    <t>_D008761</t>
  </si>
  <si>
    <t>_D008762</t>
  </si>
  <si>
    <t>_D008763</t>
  </si>
  <si>
    <t>_D008764</t>
  </si>
  <si>
    <t>_D008765</t>
  </si>
  <si>
    <t>_D008766</t>
  </si>
  <si>
    <t>_D008767</t>
  </si>
  <si>
    <t>_D008768</t>
  </si>
  <si>
    <t>_D008769</t>
  </si>
  <si>
    <t>_S008770</t>
  </si>
  <si>
    <t>Form 15-4 Part 4</t>
  </si>
  <si>
    <t>_C008771</t>
  </si>
  <si>
    <t>_R008772</t>
  </si>
  <si>
    <t>_D008773</t>
  </si>
  <si>
    <t>_D008774</t>
  </si>
  <si>
    <t>_D008775</t>
  </si>
  <si>
    <t>_D008776</t>
  </si>
  <si>
    <t>_D008777</t>
  </si>
  <si>
    <t>_D008778</t>
  </si>
  <si>
    <t>_D008779</t>
  </si>
  <si>
    <t>_D008780</t>
  </si>
  <si>
    <t>_D008781</t>
  </si>
  <si>
    <t>_D008782</t>
  </si>
  <si>
    <t>_D008783</t>
  </si>
  <si>
    <t>_D008784</t>
  </si>
  <si>
    <t>_D008785</t>
  </si>
  <si>
    <t>_D008786</t>
  </si>
  <si>
    <t>_D008787</t>
  </si>
  <si>
    <t>_D008788</t>
  </si>
  <si>
    <t>_D008789</t>
  </si>
  <si>
    <t>_D008790</t>
  </si>
  <si>
    <t>_D008791</t>
  </si>
  <si>
    <t>_D008792</t>
  </si>
  <si>
    <t>_D008793</t>
  </si>
  <si>
    <t>_D008794</t>
  </si>
  <si>
    <t>_D008795</t>
  </si>
  <si>
    <t>_D008796</t>
  </si>
  <si>
    <t>_D008797</t>
  </si>
  <si>
    <t>_D008798</t>
  </si>
  <si>
    <t>_D008799</t>
  </si>
  <si>
    <t>_D008800</t>
  </si>
  <si>
    <t>_D008801</t>
  </si>
  <si>
    <t>_D008802</t>
  </si>
  <si>
    <t>_D008803</t>
  </si>
  <si>
    <t>_D008804</t>
  </si>
  <si>
    <t>_D008805</t>
  </si>
  <si>
    <t>_D008806</t>
  </si>
  <si>
    <t>_D008807</t>
  </si>
  <si>
    <t>_D008808</t>
  </si>
  <si>
    <t>_D008809</t>
  </si>
  <si>
    <t>_D008810</t>
  </si>
  <si>
    <t>_D008811</t>
  </si>
  <si>
    <t>_D008812</t>
  </si>
  <si>
    <t>_D008813</t>
  </si>
  <si>
    <t>_D008814</t>
  </si>
  <si>
    <t>_D008815</t>
  </si>
  <si>
    <t>_D008816</t>
  </si>
  <si>
    <t>_D008817</t>
  </si>
  <si>
    <t>_D008818</t>
  </si>
  <si>
    <t>_D008819</t>
  </si>
  <si>
    <t>_D008820</t>
  </si>
  <si>
    <t>_D008821</t>
  </si>
  <si>
    <t>_D008822</t>
  </si>
  <si>
    <t>_D008823</t>
  </si>
  <si>
    <t>_D008824</t>
  </si>
  <si>
    <t>_S008825</t>
  </si>
  <si>
    <t>Form 15-5 Part 1</t>
  </si>
  <si>
    <t>Form 15-5</t>
  </si>
  <si>
    <t>_C008826</t>
  </si>
  <si>
    <t>_R008827</t>
  </si>
  <si>
    <t>_D008828</t>
  </si>
  <si>
    <t>_D008829</t>
  </si>
  <si>
    <t>_D008830</t>
  </si>
  <si>
    <t>_D008831</t>
  </si>
  <si>
    <t>_D008832</t>
  </si>
  <si>
    <t>_D008833</t>
  </si>
  <si>
    <t>_D008834</t>
  </si>
  <si>
    <t>_D008835</t>
  </si>
  <si>
    <t>_D008836</t>
  </si>
  <si>
    <t>_D008837</t>
  </si>
  <si>
    <t>_D008838</t>
  </si>
  <si>
    <t>_D008839</t>
  </si>
  <si>
    <t>_D008840</t>
  </si>
  <si>
    <t>_D008841</t>
  </si>
  <si>
    <t>_D008842</t>
  </si>
  <si>
    <t>_D008843</t>
  </si>
  <si>
    <t>_D008844</t>
  </si>
  <si>
    <t>_D008845</t>
  </si>
  <si>
    <t>_D008846</t>
  </si>
  <si>
    <t>_D008847</t>
  </si>
  <si>
    <t>_D008848</t>
  </si>
  <si>
    <t>_D008849</t>
  </si>
  <si>
    <t>_D008850</t>
  </si>
  <si>
    <t>_D008851</t>
  </si>
  <si>
    <t>_D008852</t>
  </si>
  <si>
    <t>_S008853</t>
  </si>
  <si>
    <t>Form 15-5 Part 2</t>
  </si>
  <si>
    <t>_C008854</t>
  </si>
  <si>
    <t>_R008855</t>
  </si>
  <si>
    <t>_D008856</t>
  </si>
  <si>
    <t>_D008857</t>
  </si>
  <si>
    <t>_D008858</t>
  </si>
  <si>
    <t>_D008859</t>
  </si>
  <si>
    <t>_D008860</t>
  </si>
  <si>
    <t>_D008861</t>
  </si>
  <si>
    <t>_D008862</t>
  </si>
  <si>
    <t>_D008863</t>
  </si>
  <si>
    <t>_D008864</t>
  </si>
  <si>
    <t>_D008865</t>
  </si>
  <si>
    <t>_D008866</t>
  </si>
  <si>
    <t>_D008867</t>
  </si>
  <si>
    <t>_D008868</t>
  </si>
  <si>
    <t>_D008869</t>
  </si>
  <si>
    <t>_D008870</t>
  </si>
  <si>
    <t>_D008871</t>
  </si>
  <si>
    <t>_D008872</t>
  </si>
  <si>
    <t>_D008873</t>
  </si>
  <si>
    <t>_D008874</t>
  </si>
  <si>
    <t>_D008875</t>
  </si>
  <si>
    <t>_D008876</t>
  </si>
  <si>
    <t>_D008877</t>
  </si>
  <si>
    <t>_D008878</t>
  </si>
  <si>
    <t>_D008879</t>
  </si>
  <si>
    <t>_D008880</t>
  </si>
  <si>
    <t>_D008881</t>
  </si>
  <si>
    <t>_S008882</t>
  </si>
  <si>
    <t>Form 15-5 Part 3</t>
  </si>
  <si>
    <t>_C008883</t>
  </si>
  <si>
    <t>_R008884</t>
  </si>
  <si>
    <t>_D008885</t>
  </si>
  <si>
    <t>_D008886</t>
  </si>
  <si>
    <t>_D008887</t>
  </si>
  <si>
    <t>_D008888</t>
  </si>
  <si>
    <t>_D008889</t>
  </si>
  <si>
    <t>_D008890</t>
  </si>
  <si>
    <t>_D008891</t>
  </si>
  <si>
    <t>_D008892</t>
  </si>
  <si>
    <t>_D008893</t>
  </si>
  <si>
    <t>_D008894</t>
  </si>
  <si>
    <t>_D008895</t>
  </si>
  <si>
    <t>_D008896</t>
  </si>
  <si>
    <t>_D008897</t>
  </si>
  <si>
    <t>_D008898</t>
  </si>
  <si>
    <t>_D008899</t>
  </si>
  <si>
    <t>_D008900</t>
  </si>
  <si>
    <t>_D008901</t>
  </si>
  <si>
    <t>_D008902</t>
  </si>
  <si>
    <t>_D008903</t>
  </si>
  <si>
    <t>_D008904</t>
  </si>
  <si>
    <t>_D008905</t>
  </si>
  <si>
    <t>_D008906</t>
  </si>
  <si>
    <t>_D008907</t>
  </si>
  <si>
    <t>_D008908</t>
  </si>
  <si>
    <t>_D008909</t>
  </si>
  <si>
    <t>_D008910</t>
  </si>
  <si>
    <t>_D008911</t>
  </si>
  <si>
    <t>_D008912</t>
  </si>
  <si>
    <t>_D008913</t>
  </si>
  <si>
    <t>_D008914</t>
  </si>
  <si>
    <t>_D008915</t>
  </si>
  <si>
    <t>_D008916</t>
  </si>
  <si>
    <t>_D008917</t>
  </si>
  <si>
    <t>_D008918</t>
  </si>
  <si>
    <t>_D008919</t>
  </si>
  <si>
    <t>_D008920</t>
  </si>
  <si>
    <t>_D008921</t>
  </si>
  <si>
    <t>_D008922</t>
  </si>
  <si>
    <t>_D008923</t>
  </si>
  <si>
    <t>_D008924</t>
  </si>
  <si>
    <t>_D008925</t>
  </si>
  <si>
    <t>_D008926</t>
  </si>
  <si>
    <t>_D008927</t>
  </si>
  <si>
    <t>_D008928</t>
  </si>
  <si>
    <t>_D008929</t>
  </si>
  <si>
    <t>_D008930</t>
  </si>
  <si>
    <t>_D008931</t>
  </si>
  <si>
    <t>_D008932</t>
  </si>
  <si>
    <t>_D008933</t>
  </si>
  <si>
    <t>_D008934</t>
  </si>
  <si>
    <t>_D008935</t>
  </si>
  <si>
    <t>_D008936</t>
  </si>
  <si>
    <t>_D008937</t>
  </si>
  <si>
    <t>_D008938</t>
  </si>
  <si>
    <t>_S008939</t>
  </si>
  <si>
    <t>Form 15-5 Part 4</t>
  </si>
  <si>
    <t>_C008940</t>
  </si>
  <si>
    <t>_R008941</t>
  </si>
  <si>
    <t>_D008942</t>
  </si>
  <si>
    <t>_D008943</t>
  </si>
  <si>
    <t>_D008944</t>
  </si>
  <si>
    <t>_D008945</t>
  </si>
  <si>
    <t>_D008946</t>
  </si>
  <si>
    <t>_D008947</t>
  </si>
  <si>
    <t>_D008948</t>
  </si>
  <si>
    <t>_D008949</t>
  </si>
  <si>
    <t>_D008950</t>
  </si>
  <si>
    <t>_D008951</t>
  </si>
  <si>
    <t>_D008952</t>
  </si>
  <si>
    <t>_D008953</t>
  </si>
  <si>
    <t>_D008954</t>
  </si>
  <si>
    <t>_D008955</t>
  </si>
  <si>
    <t>_D008956</t>
  </si>
  <si>
    <t>_D008957</t>
  </si>
  <si>
    <t>_D008958</t>
  </si>
  <si>
    <t>_D008959</t>
  </si>
  <si>
    <t>_D008960</t>
  </si>
  <si>
    <t>_D008961</t>
  </si>
  <si>
    <t>_D008962</t>
  </si>
  <si>
    <t>_D008963</t>
  </si>
  <si>
    <t>_D008964</t>
  </si>
  <si>
    <t>_D008965</t>
  </si>
  <si>
    <t>_D008966</t>
  </si>
  <si>
    <t>_D008967</t>
  </si>
  <si>
    <t>_D008968</t>
  </si>
  <si>
    <t>_D008969</t>
  </si>
  <si>
    <t>_D008970</t>
  </si>
  <si>
    <t>_D008971</t>
  </si>
  <si>
    <t>_D008972</t>
  </si>
  <si>
    <t>_D008973</t>
  </si>
  <si>
    <t>_D008974</t>
  </si>
  <si>
    <t>_D008975</t>
  </si>
  <si>
    <t>_D008976</t>
  </si>
  <si>
    <t>_D008977</t>
  </si>
  <si>
    <t>_D008978</t>
  </si>
  <si>
    <t>_D008979</t>
  </si>
  <si>
    <t>_D008980</t>
  </si>
  <si>
    <t>_D008981</t>
  </si>
  <si>
    <t>_D008982</t>
  </si>
  <si>
    <t>_D008983</t>
  </si>
  <si>
    <t>_D008984</t>
  </si>
  <si>
    <t>_D008985</t>
  </si>
  <si>
    <t>_D008986</t>
  </si>
  <si>
    <t>_D008987</t>
  </si>
  <si>
    <t>_D008988</t>
  </si>
  <si>
    <t>_D008989</t>
  </si>
  <si>
    <t>_D008990</t>
  </si>
  <si>
    <t>_D008991</t>
  </si>
  <si>
    <t>_D008992</t>
  </si>
  <si>
    <t>_D008993</t>
  </si>
  <si>
    <t>FORM 15-5 - OWNERS, OFFICERS AND DIRECTORS COMPENSATION</t>
  </si>
  <si>
    <t>_S008994</t>
  </si>
  <si>
    <t>Form 15-6 Part 1</t>
  </si>
  <si>
    <t>Form 15-6</t>
  </si>
  <si>
    <t>_C008995</t>
  </si>
  <si>
    <t>_R008996</t>
  </si>
  <si>
    <t>_D008997</t>
  </si>
  <si>
    <t>_D008998</t>
  </si>
  <si>
    <t>_D008999</t>
  </si>
  <si>
    <t>_D009000</t>
  </si>
  <si>
    <t>_D009001</t>
  </si>
  <si>
    <t>_D009002</t>
  </si>
  <si>
    <t>_D009003</t>
  </si>
  <si>
    <t>_D009004</t>
  </si>
  <si>
    <t>_D009005</t>
  </si>
  <si>
    <t>_D009006</t>
  </si>
  <si>
    <t>_D009007</t>
  </si>
  <si>
    <t>_D009008</t>
  </si>
  <si>
    <t>_D009009</t>
  </si>
  <si>
    <t>_D009010</t>
  </si>
  <si>
    <t>_D009011</t>
  </si>
  <si>
    <t>_D009012</t>
  </si>
  <si>
    <t>_D009013</t>
  </si>
  <si>
    <t>_D009014</t>
  </si>
  <si>
    <t>_D009015</t>
  </si>
  <si>
    <t>_D009016</t>
  </si>
  <si>
    <t>_D009017</t>
  </si>
  <si>
    <t>_D009018</t>
  </si>
  <si>
    <t>_D009019</t>
  </si>
  <si>
    <t>_D009020</t>
  </si>
  <si>
    <t>_D009021</t>
  </si>
  <si>
    <t>_S009022</t>
  </si>
  <si>
    <t>Form 15-6 Part 2</t>
  </si>
  <si>
    <t>_C009023</t>
  </si>
  <si>
    <t>_R009024</t>
  </si>
  <si>
    <t>_D009025</t>
  </si>
  <si>
    <t>_D009026</t>
  </si>
  <si>
    <t>_D009027</t>
  </si>
  <si>
    <t>_D009028</t>
  </si>
  <si>
    <t>_D009029</t>
  </si>
  <si>
    <t>_D009030</t>
  </si>
  <si>
    <t>_D009031</t>
  </si>
  <si>
    <t>_D009032</t>
  </si>
  <si>
    <t>_D009033</t>
  </si>
  <si>
    <t>_D009034</t>
  </si>
  <si>
    <t>_D009035</t>
  </si>
  <si>
    <t>_D009036</t>
  </si>
  <si>
    <t>_D009037</t>
  </si>
  <si>
    <t>_D009038</t>
  </si>
  <si>
    <t>_D009039</t>
  </si>
  <si>
    <t>_D009040</t>
  </si>
  <si>
    <t>_D009041</t>
  </si>
  <si>
    <t>_D009042</t>
  </si>
  <si>
    <t>_D009043</t>
  </si>
  <si>
    <t>_D009044</t>
  </si>
  <si>
    <t>_D009045</t>
  </si>
  <si>
    <t>_D009046</t>
  </si>
  <si>
    <t>_D009047</t>
  </si>
  <si>
    <t>_D009048</t>
  </si>
  <si>
    <t>_D009049</t>
  </si>
  <si>
    <t>_D009050</t>
  </si>
  <si>
    <t>_S009051</t>
  </si>
  <si>
    <t>Form 15-6 Part 3</t>
  </si>
  <si>
    <t>_C009052</t>
  </si>
  <si>
    <t>_R009053</t>
  </si>
  <si>
    <t>_D009054</t>
  </si>
  <si>
    <t>_D009055</t>
  </si>
  <si>
    <t>_D009056</t>
  </si>
  <si>
    <t>_D009057</t>
  </si>
  <si>
    <t>_D009058</t>
  </si>
  <si>
    <t>_D009059</t>
  </si>
  <si>
    <t>_D009060</t>
  </si>
  <si>
    <t>_D009061</t>
  </si>
  <si>
    <t>_D009062</t>
  </si>
  <si>
    <t>_D009063</t>
  </si>
  <si>
    <t>_D009064</t>
  </si>
  <si>
    <t>_D009065</t>
  </si>
  <si>
    <t>_D009066</t>
  </si>
  <si>
    <t>_D009067</t>
  </si>
  <si>
    <t>_D009068</t>
  </si>
  <si>
    <t>_D009069</t>
  </si>
  <si>
    <t>_D009070</t>
  </si>
  <si>
    <t>_D009071</t>
  </si>
  <si>
    <t>_D009072</t>
  </si>
  <si>
    <t>_D009073</t>
  </si>
  <si>
    <t>_D009074</t>
  </si>
  <si>
    <t>_D009075</t>
  </si>
  <si>
    <t>_D009076</t>
  </si>
  <si>
    <t>_D009077</t>
  </si>
  <si>
    <t>_D009078</t>
  </si>
  <si>
    <t>_D009079</t>
  </si>
  <si>
    <t>_D009080</t>
  </si>
  <si>
    <t>_D009081</t>
  </si>
  <si>
    <t>_D009082</t>
  </si>
  <si>
    <t>_D009083</t>
  </si>
  <si>
    <t>_D009084</t>
  </si>
  <si>
    <t>_D009085</t>
  </si>
  <si>
    <t>_D009086</t>
  </si>
  <si>
    <t>_D009087</t>
  </si>
  <si>
    <t>_D009088</t>
  </si>
  <si>
    <t>_D009089</t>
  </si>
  <si>
    <t>_D009090</t>
  </si>
  <si>
    <t>_D009091</t>
  </si>
  <si>
    <t>_D009092</t>
  </si>
  <si>
    <t>_D009093</t>
  </si>
  <si>
    <t>_D009094</t>
  </si>
  <si>
    <t>_D009095</t>
  </si>
  <si>
    <t>_D009096</t>
  </si>
  <si>
    <t>_D009097</t>
  </si>
  <si>
    <t>_D009098</t>
  </si>
  <si>
    <t>_D009099</t>
  </si>
  <si>
    <t>_D009100</t>
  </si>
  <si>
    <t>_D009101</t>
  </si>
  <si>
    <t>_D009102</t>
  </si>
  <si>
    <t>_D009103</t>
  </si>
  <si>
    <t>_D009104</t>
  </si>
  <si>
    <t>_D009105</t>
  </si>
  <si>
    <t>_D009106</t>
  </si>
  <si>
    <t>_D009107</t>
  </si>
  <si>
    <t>_S009108</t>
  </si>
  <si>
    <t>Form 15-6 Part 4</t>
  </si>
  <si>
    <t>_C009109</t>
  </si>
  <si>
    <t>_R009110</t>
  </si>
  <si>
    <t>_D009111</t>
  </si>
  <si>
    <t>_D009112</t>
  </si>
  <si>
    <t>_D009113</t>
  </si>
  <si>
    <t>_D009114</t>
  </si>
  <si>
    <t>_D009115</t>
  </si>
  <si>
    <t>_D009116</t>
  </si>
  <si>
    <t>_D009117</t>
  </si>
  <si>
    <t>_D009118</t>
  </si>
  <si>
    <t>_D009119</t>
  </si>
  <si>
    <t>_D009120</t>
  </si>
  <si>
    <t>_D009121</t>
  </si>
  <si>
    <t>_D009122</t>
  </si>
  <si>
    <t>_D009123</t>
  </si>
  <si>
    <t>_D009124</t>
  </si>
  <si>
    <t>_D009125</t>
  </si>
  <si>
    <t>_D009126</t>
  </si>
  <si>
    <t>_D009127</t>
  </si>
  <si>
    <t>_D009128</t>
  </si>
  <si>
    <t>_D009129</t>
  </si>
  <si>
    <t>_D009130</t>
  </si>
  <si>
    <t>_D009131</t>
  </si>
  <si>
    <t>_D009132</t>
  </si>
  <si>
    <t>_D009133</t>
  </si>
  <si>
    <t>_D009134</t>
  </si>
  <si>
    <t>_D009135</t>
  </si>
  <si>
    <t>_D009136</t>
  </si>
  <si>
    <t>_D009137</t>
  </si>
  <si>
    <t>_D009138</t>
  </si>
  <si>
    <t>_D009139</t>
  </si>
  <si>
    <t>_D009140</t>
  </si>
  <si>
    <t>_D009141</t>
  </si>
  <si>
    <t>_D009142</t>
  </si>
  <si>
    <t>_D009143</t>
  </si>
  <si>
    <t>_D009144</t>
  </si>
  <si>
    <t>_D009145</t>
  </si>
  <si>
    <t>_D009146</t>
  </si>
  <si>
    <t>_D009147</t>
  </si>
  <si>
    <t>_D009148</t>
  </si>
  <si>
    <t>_D009149</t>
  </si>
  <si>
    <t>_D009150</t>
  </si>
  <si>
    <t>_D009151</t>
  </si>
  <si>
    <t>_D009152</t>
  </si>
  <si>
    <t>_D009153</t>
  </si>
  <si>
    <t>_D009154</t>
  </si>
  <si>
    <t>_D009155</t>
  </si>
  <si>
    <t>_D009156</t>
  </si>
  <si>
    <t>_D009157</t>
  </si>
  <si>
    <t>_D009158</t>
  </si>
  <si>
    <t>_D009159</t>
  </si>
  <si>
    <t>_D009160</t>
  </si>
  <si>
    <t>_D009161</t>
  </si>
  <si>
    <t>_D009162</t>
  </si>
  <si>
    <t>_S009163</t>
  </si>
  <si>
    <t>Form 15-7 Part 1</t>
  </si>
  <si>
    <t>Form 15-7</t>
  </si>
  <si>
    <t>_C009164</t>
  </si>
  <si>
    <t>_R009165</t>
  </si>
  <si>
    <t>_D009166</t>
  </si>
  <si>
    <t>_D009167</t>
  </si>
  <si>
    <t>_D009168</t>
  </si>
  <si>
    <t>_D009169</t>
  </si>
  <si>
    <t>_D009170</t>
  </si>
  <si>
    <t>_D009171</t>
  </si>
  <si>
    <t>_D009172</t>
  </si>
  <si>
    <t>_D009173</t>
  </si>
  <si>
    <t>_D009174</t>
  </si>
  <si>
    <t>_D009175</t>
  </si>
  <si>
    <t>_D009176</t>
  </si>
  <si>
    <t>_D009177</t>
  </si>
  <si>
    <t>_D009178</t>
  </si>
  <si>
    <t>_D009179</t>
  </si>
  <si>
    <t>_D009180</t>
  </si>
  <si>
    <t>_D009181</t>
  </si>
  <si>
    <t>_D009182</t>
  </si>
  <si>
    <t>_D009183</t>
  </si>
  <si>
    <t>_D009184</t>
  </si>
  <si>
    <t>_D009185</t>
  </si>
  <si>
    <t>_D009186</t>
  </si>
  <si>
    <t>_D009187</t>
  </si>
  <si>
    <t>_D009188</t>
  </si>
  <si>
    <t>_D009189</t>
  </si>
  <si>
    <t>_D009190</t>
  </si>
  <si>
    <t>_S009191</t>
  </si>
  <si>
    <t>Form 15-7 Part 2</t>
  </si>
  <si>
    <t>_C009192</t>
  </si>
  <si>
    <t>_R009193</t>
  </si>
  <si>
    <t>_D009194</t>
  </si>
  <si>
    <t>_D009195</t>
  </si>
  <si>
    <t>_D009196</t>
  </si>
  <si>
    <t>_D009197</t>
  </si>
  <si>
    <t>_D009198</t>
  </si>
  <si>
    <t>_D009199</t>
  </si>
  <si>
    <t>_D009200</t>
  </si>
  <si>
    <t>_D009201</t>
  </si>
  <si>
    <t>_D009202</t>
  </si>
  <si>
    <t>_D009203</t>
  </si>
  <si>
    <t>_D009204</t>
  </si>
  <si>
    <t>_D009205</t>
  </si>
  <si>
    <t>_D009206</t>
  </si>
  <si>
    <t>_D009207</t>
  </si>
  <si>
    <t>_D009208</t>
  </si>
  <si>
    <t>_D009209</t>
  </si>
  <si>
    <t>_D009210</t>
  </si>
  <si>
    <t>_D009211</t>
  </si>
  <si>
    <t>_D009212</t>
  </si>
  <si>
    <t>_D009213</t>
  </si>
  <si>
    <t>_D009214</t>
  </si>
  <si>
    <t>_D009215</t>
  </si>
  <si>
    <t>_D009216</t>
  </si>
  <si>
    <t>_D009217</t>
  </si>
  <si>
    <t>_D009218</t>
  </si>
  <si>
    <t>_D009219</t>
  </si>
  <si>
    <t>_S009220</t>
  </si>
  <si>
    <t>Form 15-7 Part 3</t>
  </si>
  <si>
    <t>_C009221</t>
  </si>
  <si>
    <t>_R009222</t>
  </si>
  <si>
    <t>_D009223</t>
  </si>
  <si>
    <t>_D009224</t>
  </si>
  <si>
    <t>_D009225</t>
  </si>
  <si>
    <t>_D009226</t>
  </si>
  <si>
    <t>_D009227</t>
  </si>
  <si>
    <t>_D009228</t>
  </si>
  <si>
    <t>_D009229</t>
  </si>
  <si>
    <t>_D009230</t>
  </si>
  <si>
    <t>_D009231</t>
  </si>
  <si>
    <t>_D009232</t>
  </si>
  <si>
    <t>_D009233</t>
  </si>
  <si>
    <t>_D009234</t>
  </si>
  <si>
    <t>_D009235</t>
  </si>
  <si>
    <t>_D009236</t>
  </si>
  <si>
    <t>_D009237</t>
  </si>
  <si>
    <t>_D009238</t>
  </si>
  <si>
    <t>_D009239</t>
  </si>
  <si>
    <t>_D009240</t>
  </si>
  <si>
    <t>_D009241</t>
  </si>
  <si>
    <t>_D009242</t>
  </si>
  <si>
    <t>_D009243</t>
  </si>
  <si>
    <t>_D009244</t>
  </si>
  <si>
    <t>_D009245</t>
  </si>
  <si>
    <t>_D009246</t>
  </si>
  <si>
    <t>_D009247</t>
  </si>
  <si>
    <t>_D009248</t>
  </si>
  <si>
    <t>_D009249</t>
  </si>
  <si>
    <t>_D009250</t>
  </si>
  <si>
    <t>_D009251</t>
  </si>
  <si>
    <t>_D009252</t>
  </si>
  <si>
    <t>_D009253</t>
  </si>
  <si>
    <t>_D009254</t>
  </si>
  <si>
    <t>_D009255</t>
  </si>
  <si>
    <t>_D009256</t>
  </si>
  <si>
    <t>_D009257</t>
  </si>
  <si>
    <t>_D009258</t>
  </si>
  <si>
    <t>_D009259</t>
  </si>
  <si>
    <t>_D009260</t>
  </si>
  <si>
    <t>_D009261</t>
  </si>
  <si>
    <t>_D009262</t>
  </si>
  <si>
    <t>_D009263</t>
  </si>
  <si>
    <t>_D009264</t>
  </si>
  <si>
    <t>_D009265</t>
  </si>
  <si>
    <t>_D009266</t>
  </si>
  <si>
    <t>_D009267</t>
  </si>
  <si>
    <t>_D009268</t>
  </si>
  <si>
    <t>_D009269</t>
  </si>
  <si>
    <t>_D009270</t>
  </si>
  <si>
    <t>_D009271</t>
  </si>
  <si>
    <t>_D009272</t>
  </si>
  <si>
    <t>_D009273</t>
  </si>
  <si>
    <t>_D009274</t>
  </si>
  <si>
    <t>_D009275</t>
  </si>
  <si>
    <t>_D009276</t>
  </si>
  <si>
    <t>_S009277</t>
  </si>
  <si>
    <t>Form 15-7 Part 4</t>
  </si>
  <si>
    <t>_C009278</t>
  </si>
  <si>
    <t>_R009279</t>
  </si>
  <si>
    <t>_D009280</t>
  </si>
  <si>
    <t>_D009281</t>
  </si>
  <si>
    <t>_D009282</t>
  </si>
  <si>
    <t>_D009283</t>
  </si>
  <si>
    <t>_D009284</t>
  </si>
  <si>
    <t>_D009285</t>
  </si>
  <si>
    <t>_D009286</t>
  </si>
  <si>
    <t>_D009287</t>
  </si>
  <si>
    <t>_D009288</t>
  </si>
  <si>
    <t>_D009289</t>
  </si>
  <si>
    <t>_D009290</t>
  </si>
  <si>
    <t>_D009291</t>
  </si>
  <si>
    <t>_D009292</t>
  </si>
  <si>
    <t>_D009293</t>
  </si>
  <si>
    <t>_D009294</t>
  </si>
  <si>
    <t>_D009295</t>
  </si>
  <si>
    <t>_D009296</t>
  </si>
  <si>
    <t>_D009297</t>
  </si>
  <si>
    <t>_D009298</t>
  </si>
  <si>
    <t>_D009299</t>
  </si>
  <si>
    <t>_D009300</t>
  </si>
  <si>
    <t>_D009301</t>
  </si>
  <si>
    <t>_D009302</t>
  </si>
  <si>
    <t>_D009303</t>
  </si>
  <si>
    <t>_D009304</t>
  </si>
  <si>
    <t>_D009305</t>
  </si>
  <si>
    <t>_D009306</t>
  </si>
  <si>
    <t>_D009307</t>
  </si>
  <si>
    <t>_D009308</t>
  </si>
  <si>
    <t>_D009309</t>
  </si>
  <si>
    <t>_D009310</t>
  </si>
  <si>
    <t>_D009311</t>
  </si>
  <si>
    <t>_D009312</t>
  </si>
  <si>
    <t>_D009313</t>
  </si>
  <si>
    <t>_D009314</t>
  </si>
  <si>
    <t>_D009315</t>
  </si>
  <si>
    <t>_D009316</t>
  </si>
  <si>
    <t>_D009317</t>
  </si>
  <si>
    <t>_D009318</t>
  </si>
  <si>
    <t>_D009319</t>
  </si>
  <si>
    <t>_D009320</t>
  </si>
  <si>
    <t>_D009321</t>
  </si>
  <si>
    <t>_D009322</t>
  </si>
  <si>
    <t>_D009323</t>
  </si>
  <si>
    <t>_D009324</t>
  </si>
  <si>
    <t>_D009325</t>
  </si>
  <si>
    <t>_D009326</t>
  </si>
  <si>
    <t>_D009327</t>
  </si>
  <si>
    <t>_D009328</t>
  </si>
  <si>
    <t>_D009329</t>
  </si>
  <si>
    <t>_D009330</t>
  </si>
  <si>
    <t>_D009331</t>
  </si>
  <si>
    <t>_S009332</t>
  </si>
  <si>
    <t>Form 15-8 Part 1</t>
  </si>
  <si>
    <t>Form 15-8</t>
  </si>
  <si>
    <t>_C009333</t>
  </si>
  <si>
    <t>_R009334</t>
  </si>
  <si>
    <t>_D009335</t>
  </si>
  <si>
    <t>_D009336</t>
  </si>
  <si>
    <t>_D009337</t>
  </si>
  <si>
    <t>_D009338</t>
  </si>
  <si>
    <t>_D009339</t>
  </si>
  <si>
    <t>_D009340</t>
  </si>
  <si>
    <t>_D009341</t>
  </si>
  <si>
    <t>_D009342</t>
  </si>
  <si>
    <t>_D009343</t>
  </si>
  <si>
    <t>_D009344</t>
  </si>
  <si>
    <t>_D009345</t>
  </si>
  <si>
    <t>_D009346</t>
  </si>
  <si>
    <t>_D009347</t>
  </si>
  <si>
    <t>_D009348</t>
  </si>
  <si>
    <t>_D009349</t>
  </si>
  <si>
    <t>_D009350</t>
  </si>
  <si>
    <t>_D009351</t>
  </si>
  <si>
    <t>_D009352</t>
  </si>
  <si>
    <t>_D009353</t>
  </si>
  <si>
    <t>_D009354</t>
  </si>
  <si>
    <t>_D009355</t>
  </si>
  <si>
    <t>_D009356</t>
  </si>
  <si>
    <t>_D009357</t>
  </si>
  <si>
    <t>_D009358</t>
  </si>
  <si>
    <t>_D009359</t>
  </si>
  <si>
    <t>_S009360</t>
  </si>
  <si>
    <t>Form15-8 Part 2</t>
  </si>
  <si>
    <t>_C009361</t>
  </si>
  <si>
    <t>_R009362</t>
  </si>
  <si>
    <t>_D009363</t>
  </si>
  <si>
    <t>_D009364</t>
  </si>
  <si>
    <t>_D009365</t>
  </si>
  <si>
    <t>_D009366</t>
  </si>
  <si>
    <t>_D009367</t>
  </si>
  <si>
    <t>_D009368</t>
  </si>
  <si>
    <t>_D009369</t>
  </si>
  <si>
    <t>_D009370</t>
  </si>
  <si>
    <t>_D009371</t>
  </si>
  <si>
    <t>_D009372</t>
  </si>
  <si>
    <t>_D009373</t>
  </si>
  <si>
    <t>_D009374</t>
  </si>
  <si>
    <t>_D009375</t>
  </si>
  <si>
    <t>_D009376</t>
  </si>
  <si>
    <t>_D009377</t>
  </si>
  <si>
    <t>_D009378</t>
  </si>
  <si>
    <t>_D009379</t>
  </si>
  <si>
    <t>_D009380</t>
  </si>
  <si>
    <t>_D009381</t>
  </si>
  <si>
    <t>_D009382</t>
  </si>
  <si>
    <t>Sheet58</t>
  </si>
  <si>
    <t>_D009383</t>
  </si>
  <si>
    <t>_D009384</t>
  </si>
  <si>
    <t>_D009385</t>
  </si>
  <si>
    <t>_D009386</t>
  </si>
  <si>
    <t>_D009387</t>
  </si>
  <si>
    <t>_D009388</t>
  </si>
  <si>
    <t>_S009389</t>
  </si>
  <si>
    <t>Form 15-8 Part 3</t>
  </si>
  <si>
    <t>_C009390</t>
  </si>
  <si>
    <t>_R009391</t>
  </si>
  <si>
    <t>_D009392</t>
  </si>
  <si>
    <t>_D009393</t>
  </si>
  <si>
    <t>_D009394</t>
  </si>
  <si>
    <t>_D009395</t>
  </si>
  <si>
    <t>_D009396</t>
  </si>
  <si>
    <t>_D009397</t>
  </si>
  <si>
    <t>_D009398</t>
  </si>
  <si>
    <t>_D009399</t>
  </si>
  <si>
    <t>_D009400</t>
  </si>
  <si>
    <t>_D009401</t>
  </si>
  <si>
    <t>_D009402</t>
  </si>
  <si>
    <t>_D009403</t>
  </si>
  <si>
    <t>_D009404</t>
  </si>
  <si>
    <t>_D009405</t>
  </si>
  <si>
    <t>_D009406</t>
  </si>
  <si>
    <t>_D009407</t>
  </si>
  <si>
    <t>_D009408</t>
  </si>
  <si>
    <t>_D009409</t>
  </si>
  <si>
    <t>_D009410</t>
  </si>
  <si>
    <t>_D009411</t>
  </si>
  <si>
    <t>_D009412</t>
  </si>
  <si>
    <t>_D009413</t>
  </si>
  <si>
    <t>_D009414</t>
  </si>
  <si>
    <t>_D009415</t>
  </si>
  <si>
    <t>_D009416</t>
  </si>
  <si>
    <t>_D009417</t>
  </si>
  <si>
    <t>_D009418</t>
  </si>
  <si>
    <t>_D009419</t>
  </si>
  <si>
    <t>_D009420</t>
  </si>
  <si>
    <t>_D009421</t>
  </si>
  <si>
    <t>_D009422</t>
  </si>
  <si>
    <t>_D009423</t>
  </si>
  <si>
    <t>_D009424</t>
  </si>
  <si>
    <t>_D009425</t>
  </si>
  <si>
    <t>_D009426</t>
  </si>
  <si>
    <t>_D009427</t>
  </si>
  <si>
    <t>_D009428</t>
  </si>
  <si>
    <t>_D009429</t>
  </si>
  <si>
    <t>_D009430</t>
  </si>
  <si>
    <t>_D009431</t>
  </si>
  <si>
    <t>_D009432</t>
  </si>
  <si>
    <t>_D009433</t>
  </si>
  <si>
    <t>_D009434</t>
  </si>
  <si>
    <t>_D009435</t>
  </si>
  <si>
    <t>_D009436</t>
  </si>
  <si>
    <t>_D009437</t>
  </si>
  <si>
    <t>_D009438</t>
  </si>
  <si>
    <t>_D009439</t>
  </si>
  <si>
    <t>_D009440</t>
  </si>
  <si>
    <t>_D009441</t>
  </si>
  <si>
    <t>_D009442</t>
  </si>
  <si>
    <t>_D009443</t>
  </si>
  <si>
    <t>_D009444</t>
  </si>
  <si>
    <t>_D009445</t>
  </si>
  <si>
    <t>_C009446</t>
  </si>
  <si>
    <t>_R009447</t>
  </si>
  <si>
    <t>_S009448</t>
  </si>
  <si>
    <t>Form 15-8 Part 4</t>
  </si>
  <si>
    <t>_D009449</t>
  </si>
  <si>
    <t>_D009450</t>
  </si>
  <si>
    <t>_D009451</t>
  </si>
  <si>
    <t>_D009452</t>
  </si>
  <si>
    <t>_D009453</t>
  </si>
  <si>
    <t>_D009454</t>
  </si>
  <si>
    <t>_D009455</t>
  </si>
  <si>
    <t>_D009456</t>
  </si>
  <si>
    <t>_D009457</t>
  </si>
  <si>
    <t>_D009458</t>
  </si>
  <si>
    <t>_D009459</t>
  </si>
  <si>
    <t>_D009460</t>
  </si>
  <si>
    <t>_D009461</t>
  </si>
  <si>
    <t>_D009462</t>
  </si>
  <si>
    <t>_D009463</t>
  </si>
  <si>
    <t>_D009464</t>
  </si>
  <si>
    <t>_D009465</t>
  </si>
  <si>
    <t>_D009466</t>
  </si>
  <si>
    <t>_D009467</t>
  </si>
  <si>
    <t>_D009468</t>
  </si>
  <si>
    <t>_D009469</t>
  </si>
  <si>
    <t>_D009470</t>
  </si>
  <si>
    <t>_D009471</t>
  </si>
  <si>
    <t>_D009472</t>
  </si>
  <si>
    <t>_D009473</t>
  </si>
  <si>
    <t>_D009474</t>
  </si>
  <si>
    <t>_D009475</t>
  </si>
  <si>
    <t>_D009476</t>
  </si>
  <si>
    <t>_D009477</t>
  </si>
  <si>
    <t>_D009478</t>
  </si>
  <si>
    <t>_D009479</t>
  </si>
  <si>
    <t>_D009480</t>
  </si>
  <si>
    <t>_D009481</t>
  </si>
  <si>
    <t>_D009482</t>
  </si>
  <si>
    <t>_D009483</t>
  </si>
  <si>
    <t>_D009484</t>
  </si>
  <si>
    <t>_D009485</t>
  </si>
  <si>
    <t>_D009486</t>
  </si>
  <si>
    <t>_D009487</t>
  </si>
  <si>
    <t>_D009488</t>
  </si>
  <si>
    <t>_D009489</t>
  </si>
  <si>
    <t>_D009490</t>
  </si>
  <si>
    <t>_D009491</t>
  </si>
  <si>
    <t>_D009492</t>
  </si>
  <si>
    <t>_D009493</t>
  </si>
  <si>
    <t>_D009494</t>
  </si>
  <si>
    <t>_D009495</t>
  </si>
  <si>
    <t>_D009496</t>
  </si>
  <si>
    <t>_D009497</t>
  </si>
  <si>
    <t>_D009498</t>
  </si>
  <si>
    <t>_D009499</t>
  </si>
  <si>
    <t>_D009500</t>
  </si>
  <si>
    <t>FORM 15-8 - OWNERS, OFFICERS AND DIRECTORS COMPENSATION</t>
  </si>
  <si>
    <t>FORM 17-3 - HOME OFFICE OR RELATED MANAGEMENT COMPANY COST REPORT EXPENSE ALLOCATION SUMMARY</t>
  </si>
  <si>
    <t>FORM 17-2 - HOME OFFICE OR RELATED MANAGEMENT COMPANY COST REPORT EXPENSE ALLOCATION SUMMARY</t>
  </si>
  <si>
    <t>FORM 18-2 - COMPUTATION OF RETURN ON EQUITY FOR HOME OFFICE</t>
  </si>
  <si>
    <t>FORM 18-3 - COMPUTATION OF RETURN ON EQUITY FOR HOME OFFICE</t>
  </si>
  <si>
    <t>_D009501</t>
  </si>
  <si>
    <t>_D009502</t>
  </si>
  <si>
    <t>_S009503</t>
  </si>
  <si>
    <t>Form 15-9 Part 1</t>
  </si>
  <si>
    <t>Sheet59</t>
  </si>
  <si>
    <t>_C009504</t>
  </si>
  <si>
    <t>_R009505</t>
  </si>
  <si>
    <t>_D009506</t>
  </si>
  <si>
    <t>_D009507</t>
  </si>
  <si>
    <t>_D009508</t>
  </si>
  <si>
    <t>_D009509</t>
  </si>
  <si>
    <t>_D009510</t>
  </si>
  <si>
    <t>_D009511</t>
  </si>
  <si>
    <t>_D009512</t>
  </si>
  <si>
    <t>_D009513</t>
  </si>
  <si>
    <t>_D009514</t>
  </si>
  <si>
    <t>_D009515</t>
  </si>
  <si>
    <t>_D009516</t>
  </si>
  <si>
    <t>_D009517</t>
  </si>
  <si>
    <t>_D009518</t>
  </si>
  <si>
    <t>_D009519</t>
  </si>
  <si>
    <t>_D009520</t>
  </si>
  <si>
    <t>_D009521</t>
  </si>
  <si>
    <t>_D009522</t>
  </si>
  <si>
    <t>_D009523</t>
  </si>
  <si>
    <t>_D009524</t>
  </si>
  <si>
    <t>_D009525</t>
  </si>
  <si>
    <t>_D009526</t>
  </si>
  <si>
    <t>_D009527</t>
  </si>
  <si>
    <t>_D009528</t>
  </si>
  <si>
    <t>_D009529</t>
  </si>
  <si>
    <t>_D009530</t>
  </si>
  <si>
    <t>_S009531</t>
  </si>
  <si>
    <t>Form 15-9 Part 2</t>
  </si>
  <si>
    <t>_C009532</t>
  </si>
  <si>
    <t>_R009533</t>
  </si>
  <si>
    <t>_D009534</t>
  </si>
  <si>
    <t>_D009535</t>
  </si>
  <si>
    <t>_D009536</t>
  </si>
  <si>
    <t>_D009537</t>
  </si>
  <si>
    <t>_D009538</t>
  </si>
  <si>
    <t>_D009539</t>
  </si>
  <si>
    <t>_D009540</t>
  </si>
  <si>
    <t>_D009541</t>
  </si>
  <si>
    <t>_D009542</t>
  </si>
  <si>
    <t>_D009543</t>
  </si>
  <si>
    <t>_D009544</t>
  </si>
  <si>
    <t>_D009545</t>
  </si>
  <si>
    <t>_D009546</t>
  </si>
  <si>
    <t>_D009547</t>
  </si>
  <si>
    <t>_D009548</t>
  </si>
  <si>
    <t>_D009549</t>
  </si>
  <si>
    <t>_D009550</t>
  </si>
  <si>
    <t>_D009551</t>
  </si>
  <si>
    <t>_D009552</t>
  </si>
  <si>
    <t>_D009553</t>
  </si>
  <si>
    <t>_D009554</t>
  </si>
  <si>
    <t>_D009555</t>
  </si>
  <si>
    <t>_D009556</t>
  </si>
  <si>
    <t>_D009557</t>
  </si>
  <si>
    <t>_D009558</t>
  </si>
  <si>
    <t>_D009559</t>
  </si>
  <si>
    <t>_S009560</t>
  </si>
  <si>
    <t>Form 15-9 Part 3</t>
  </si>
  <si>
    <t>_C009561</t>
  </si>
  <si>
    <t>_R009562</t>
  </si>
  <si>
    <t>_D009563</t>
  </si>
  <si>
    <t>_D009564</t>
  </si>
  <si>
    <t>_D009565</t>
  </si>
  <si>
    <t>_D009566</t>
  </si>
  <si>
    <t>_D009567</t>
  </si>
  <si>
    <t>_D009568</t>
  </si>
  <si>
    <t>_D009569</t>
  </si>
  <si>
    <t>_D009570</t>
  </si>
  <si>
    <t>_D009571</t>
  </si>
  <si>
    <t>_D009572</t>
  </si>
  <si>
    <t>_D009573</t>
  </si>
  <si>
    <t>_D009574</t>
  </si>
  <si>
    <t>_D009575</t>
  </si>
  <si>
    <t>_D009576</t>
  </si>
  <si>
    <t>_D009577</t>
  </si>
  <si>
    <t>_D009578</t>
  </si>
  <si>
    <t>_D009579</t>
  </si>
  <si>
    <t>_D009580</t>
  </si>
  <si>
    <t>_D009581</t>
  </si>
  <si>
    <t>_D009582</t>
  </si>
  <si>
    <t>_D009583</t>
  </si>
  <si>
    <t>_D009584</t>
  </si>
  <si>
    <t>_D009585</t>
  </si>
  <si>
    <t>_D009586</t>
  </si>
  <si>
    <t>_D009587</t>
  </si>
  <si>
    <t>_D009588</t>
  </si>
  <si>
    <t>_D009589</t>
  </si>
  <si>
    <t>_D009590</t>
  </si>
  <si>
    <t>_D009591</t>
  </si>
  <si>
    <t>_D009592</t>
  </si>
  <si>
    <t>_D009593</t>
  </si>
  <si>
    <t>_D009594</t>
  </si>
  <si>
    <t>_D009595</t>
  </si>
  <si>
    <t>_D009596</t>
  </si>
  <si>
    <t>_D009597</t>
  </si>
  <si>
    <t>_D009598</t>
  </si>
  <si>
    <t>_D009599</t>
  </si>
  <si>
    <t>_D009600</t>
  </si>
  <si>
    <t>_D009601</t>
  </si>
  <si>
    <t>_D009602</t>
  </si>
  <si>
    <t>_D009603</t>
  </si>
  <si>
    <t>_D009604</t>
  </si>
  <si>
    <t>_D009605</t>
  </si>
  <si>
    <t>_D009606</t>
  </si>
  <si>
    <t>_D009607</t>
  </si>
  <si>
    <t>_D009608</t>
  </si>
  <si>
    <t>_D009609</t>
  </si>
  <si>
    <t>_D009610</t>
  </si>
  <si>
    <t>_D009611</t>
  </si>
  <si>
    <t>_D009612</t>
  </si>
  <si>
    <t>_D009613</t>
  </si>
  <si>
    <t>_D009614</t>
  </si>
  <si>
    <t>_D009615</t>
  </si>
  <si>
    <t>_D009616</t>
  </si>
  <si>
    <t>_S009617</t>
  </si>
  <si>
    <t>Form 15-9 Part 4</t>
  </si>
  <si>
    <t>_C009618</t>
  </si>
  <si>
    <t>_R009619</t>
  </si>
  <si>
    <t>_D009620</t>
  </si>
  <si>
    <t>_D009621</t>
  </si>
  <si>
    <t>_D009622</t>
  </si>
  <si>
    <t>_D009623</t>
  </si>
  <si>
    <t>_D009624</t>
  </si>
  <si>
    <t>_D009625</t>
  </si>
  <si>
    <t>_D009626</t>
  </si>
  <si>
    <t>_D009627</t>
  </si>
  <si>
    <t>_D009628</t>
  </si>
  <si>
    <t>_D009629</t>
  </si>
  <si>
    <t>_D009630</t>
  </si>
  <si>
    <t>_D009631</t>
  </si>
  <si>
    <t>_D009632</t>
  </si>
  <si>
    <t>_D009633</t>
  </si>
  <si>
    <t>_D009634</t>
  </si>
  <si>
    <t>_D009635</t>
  </si>
  <si>
    <t>_D009636</t>
  </si>
  <si>
    <t>_D009637</t>
  </si>
  <si>
    <t>_D009638</t>
  </si>
  <si>
    <t>_D009639</t>
  </si>
  <si>
    <t>_D009640</t>
  </si>
  <si>
    <t>_D009641</t>
  </si>
  <si>
    <t>_D009642</t>
  </si>
  <si>
    <t>_D009643</t>
  </si>
  <si>
    <t>_D009644</t>
  </si>
  <si>
    <t>_D009645</t>
  </si>
  <si>
    <t>_D009646</t>
  </si>
  <si>
    <t>_D009647</t>
  </si>
  <si>
    <t>_D009648</t>
  </si>
  <si>
    <t>_D009649</t>
  </si>
  <si>
    <t>_D009650</t>
  </si>
  <si>
    <t>_D009651</t>
  </si>
  <si>
    <t>_D009652</t>
  </si>
  <si>
    <t>_D009653</t>
  </si>
  <si>
    <t>_D009654</t>
  </si>
  <si>
    <t>_D009655</t>
  </si>
  <si>
    <t>_D009656</t>
  </si>
  <si>
    <t>_D009657</t>
  </si>
  <si>
    <t>_D009658</t>
  </si>
  <si>
    <t>_D009659</t>
  </si>
  <si>
    <t>_D009660</t>
  </si>
  <si>
    <t>_D009661</t>
  </si>
  <si>
    <t>_D009662</t>
  </si>
  <si>
    <t>_D009663</t>
  </si>
  <si>
    <t>_D009664</t>
  </si>
  <si>
    <t>_D009665</t>
  </si>
  <si>
    <t>_D009666</t>
  </si>
  <si>
    <t>_D009667</t>
  </si>
  <si>
    <t>_D009668</t>
  </si>
  <si>
    <t>_D009669</t>
  </si>
  <si>
    <t>_D009670</t>
  </si>
  <si>
    <t>_D009671</t>
  </si>
  <si>
    <t>_S009672</t>
  </si>
  <si>
    <t>Form 15-10 Part 1</t>
  </si>
  <si>
    <t>Form 15-10</t>
  </si>
  <si>
    <t>Sheet60</t>
  </si>
  <si>
    <t>_C009673</t>
  </si>
  <si>
    <t>_R009674</t>
  </si>
  <si>
    <t>_D009675</t>
  </si>
  <si>
    <t>_D009676</t>
  </si>
  <si>
    <t>_D009677</t>
  </si>
  <si>
    <t>_D009678</t>
  </si>
  <si>
    <t>_D009679</t>
  </si>
  <si>
    <t>_D009680</t>
  </si>
  <si>
    <t>_D009681</t>
  </si>
  <si>
    <t>_D009682</t>
  </si>
  <si>
    <t>_D009683</t>
  </si>
  <si>
    <t>_D009684</t>
  </si>
  <si>
    <t>_D009685</t>
  </si>
  <si>
    <t>_D009686</t>
  </si>
  <si>
    <t>_D009687</t>
  </si>
  <si>
    <t>_D009688</t>
  </si>
  <si>
    <t>_D009689</t>
  </si>
  <si>
    <t>_D009690</t>
  </si>
  <si>
    <t>_D009691</t>
  </si>
  <si>
    <t>_D009692</t>
  </si>
  <si>
    <t>_D009693</t>
  </si>
  <si>
    <t>_D009694</t>
  </si>
  <si>
    <t>_D009695</t>
  </si>
  <si>
    <t>_D009696</t>
  </si>
  <si>
    <t>_D009697</t>
  </si>
  <si>
    <t>_D009698</t>
  </si>
  <si>
    <t>_D009699</t>
  </si>
  <si>
    <t>_S009700</t>
  </si>
  <si>
    <t>Form 15-10 Part 2</t>
  </si>
  <si>
    <t>_C009701</t>
  </si>
  <si>
    <t>_R009702</t>
  </si>
  <si>
    <t>_D009703</t>
  </si>
  <si>
    <t>_D009704</t>
  </si>
  <si>
    <t>_D009705</t>
  </si>
  <si>
    <t>_D009706</t>
  </si>
  <si>
    <t>_D009707</t>
  </si>
  <si>
    <t>_D009708</t>
  </si>
  <si>
    <t>_D009709</t>
  </si>
  <si>
    <t>_D009710</t>
  </si>
  <si>
    <t>_D009711</t>
  </si>
  <si>
    <t>_D009712</t>
  </si>
  <si>
    <t>_D009713</t>
  </si>
  <si>
    <t>_D009714</t>
  </si>
  <si>
    <t>_D009715</t>
  </si>
  <si>
    <t>_D009716</t>
  </si>
  <si>
    <t>_D009717</t>
  </si>
  <si>
    <t>_D009718</t>
  </si>
  <si>
    <t>_D009719</t>
  </si>
  <si>
    <t>_D009720</t>
  </si>
  <si>
    <t>_D009721</t>
  </si>
  <si>
    <t>_D009722</t>
  </si>
  <si>
    <t>_D009723</t>
  </si>
  <si>
    <t>_D009724</t>
  </si>
  <si>
    <t>_D009725</t>
  </si>
  <si>
    <t>_D009726</t>
  </si>
  <si>
    <t>_D009727</t>
  </si>
  <si>
    <t>_D009728</t>
  </si>
  <si>
    <t>Dropdown</t>
  </si>
  <si>
    <t>_S009729</t>
  </si>
  <si>
    <t>Form 15-10 Part 3</t>
  </si>
  <si>
    <t>_C009730</t>
  </si>
  <si>
    <t>_R009731</t>
  </si>
  <si>
    <t>_D009732</t>
  </si>
  <si>
    <t>_D009733</t>
  </si>
  <si>
    <t>_D009734</t>
  </si>
  <si>
    <t>_D009735</t>
  </si>
  <si>
    <t>_D009736</t>
  </si>
  <si>
    <t>_D009737</t>
  </si>
  <si>
    <t>_D009738</t>
  </si>
  <si>
    <t>_D009739</t>
  </si>
  <si>
    <t>_D009740</t>
  </si>
  <si>
    <t>_D009741</t>
  </si>
  <si>
    <t>_D009742</t>
  </si>
  <si>
    <t>_D009743</t>
  </si>
  <si>
    <t>_D009744</t>
  </si>
  <si>
    <t>_D009745</t>
  </si>
  <si>
    <t>_D009746</t>
  </si>
  <si>
    <t>_D009747</t>
  </si>
  <si>
    <t>_D009748</t>
  </si>
  <si>
    <t>_D009749</t>
  </si>
  <si>
    <t>_D009750</t>
  </si>
  <si>
    <t>_D009751</t>
  </si>
  <si>
    <t>_D009752</t>
  </si>
  <si>
    <t>_D009753</t>
  </si>
  <si>
    <t>_D009754</t>
  </si>
  <si>
    <t>_D009755</t>
  </si>
  <si>
    <t>_D009756</t>
  </si>
  <si>
    <t>_D009757</t>
  </si>
  <si>
    <t>_D009758</t>
  </si>
  <si>
    <t>_D009759</t>
  </si>
  <si>
    <t>_D009760</t>
  </si>
  <si>
    <t>_D009761</t>
  </si>
  <si>
    <t>_D009762</t>
  </si>
  <si>
    <t>_D009763</t>
  </si>
  <si>
    <t>_D009764</t>
  </si>
  <si>
    <t>_D009765</t>
  </si>
  <si>
    <t>_D009766</t>
  </si>
  <si>
    <t>_D009767</t>
  </si>
  <si>
    <t>_D009768</t>
  </si>
  <si>
    <t>_D009769</t>
  </si>
  <si>
    <t>_D009770</t>
  </si>
  <si>
    <t>_D009771</t>
  </si>
  <si>
    <t>_D009772</t>
  </si>
  <si>
    <t>_D009773</t>
  </si>
  <si>
    <t>_D009774</t>
  </si>
  <si>
    <t>_D009775</t>
  </si>
  <si>
    <t>_D009776</t>
  </si>
  <si>
    <t>_D009777</t>
  </si>
  <si>
    <t>_D009778</t>
  </si>
  <si>
    <t>_D009779</t>
  </si>
  <si>
    <t>_D009780</t>
  </si>
  <si>
    <t>_D009781</t>
  </si>
  <si>
    <t>_D009782</t>
  </si>
  <si>
    <t>_D009783</t>
  </si>
  <si>
    <t>_D009784</t>
  </si>
  <si>
    <t>_D009785</t>
  </si>
  <si>
    <t>_S009786</t>
  </si>
  <si>
    <t>Form 15-10 Part 4</t>
  </si>
  <si>
    <t>_C009787</t>
  </si>
  <si>
    <t>_R009788</t>
  </si>
  <si>
    <t>_D009789</t>
  </si>
  <si>
    <t>_D009790</t>
  </si>
  <si>
    <t>_D009791</t>
  </si>
  <si>
    <t>_D009792</t>
  </si>
  <si>
    <t>_D009793</t>
  </si>
  <si>
    <t>_D009794</t>
  </si>
  <si>
    <t>_D009795</t>
  </si>
  <si>
    <t>_D009796</t>
  </si>
  <si>
    <t>_D009797</t>
  </si>
  <si>
    <t>_D009798</t>
  </si>
  <si>
    <t>_D009799</t>
  </si>
  <si>
    <t>_D009800</t>
  </si>
  <si>
    <t>_D009801</t>
  </si>
  <si>
    <t>_D009802</t>
  </si>
  <si>
    <t>_D009803</t>
  </si>
  <si>
    <t>_D009804</t>
  </si>
  <si>
    <t>_D009805</t>
  </si>
  <si>
    <t>_D009806</t>
  </si>
  <si>
    <t>_D009807</t>
  </si>
  <si>
    <t>_D009808</t>
  </si>
  <si>
    <t>_D009809</t>
  </si>
  <si>
    <t>_D009810</t>
  </si>
  <si>
    <t>_D009811</t>
  </si>
  <si>
    <t>_D009812</t>
  </si>
  <si>
    <t>_D009813</t>
  </si>
  <si>
    <t>_D009814</t>
  </si>
  <si>
    <t>_D009815</t>
  </si>
  <si>
    <t>_D009816</t>
  </si>
  <si>
    <t>_D009817</t>
  </si>
  <si>
    <t>_D009818</t>
  </si>
  <si>
    <t>_D009819</t>
  </si>
  <si>
    <t>_D009820</t>
  </si>
  <si>
    <t>_D009821</t>
  </si>
  <si>
    <t>_D009822</t>
  </si>
  <si>
    <t>_D009823</t>
  </si>
  <si>
    <t>_D009824</t>
  </si>
  <si>
    <t>_D009825</t>
  </si>
  <si>
    <t>_D009826</t>
  </si>
  <si>
    <t>_D009827</t>
  </si>
  <si>
    <t>_D009828</t>
  </si>
  <si>
    <t>_D009829</t>
  </si>
  <si>
    <t>_D009830</t>
  </si>
  <si>
    <t>_D009831</t>
  </si>
  <si>
    <t>_D009832</t>
  </si>
  <si>
    <t>_D009833</t>
  </si>
  <si>
    <t>_D009834</t>
  </si>
  <si>
    <t>_D009835</t>
  </si>
  <si>
    <t>_D009836</t>
  </si>
  <si>
    <t>_D009837</t>
  </si>
  <si>
    <t>_D009838</t>
  </si>
  <si>
    <t>_D009839</t>
  </si>
  <si>
    <t>_D009840</t>
  </si>
  <si>
    <t>Proprietary - LLP</t>
  </si>
  <si>
    <t>FORM 8-2 - FACILITY TRANSACTIONS WITH RELATED ORGANIZATIONS</t>
  </si>
  <si>
    <t>If yes, please complete sections II and III below.</t>
  </si>
  <si>
    <t>_S009841</t>
  </si>
  <si>
    <t>17E</t>
  </si>
  <si>
    <t>Form 17 Part 0</t>
  </si>
  <si>
    <t>Form 17-2</t>
  </si>
  <si>
    <t>Sheet62</t>
  </si>
  <si>
    <t>_C009842</t>
  </si>
  <si>
    <t>_R009843</t>
  </si>
  <si>
    <t>_D009844</t>
  </si>
  <si>
    <t>_S009845</t>
  </si>
  <si>
    <t>17F</t>
  </si>
  <si>
    <t>_C009846</t>
  </si>
  <si>
    <t>_R009847</t>
  </si>
  <si>
    <t>_D009848</t>
  </si>
  <si>
    <t>_D009849</t>
  </si>
  <si>
    <t>_D009850</t>
  </si>
  <si>
    <t>_D009851</t>
  </si>
  <si>
    <t>_D009852</t>
  </si>
  <si>
    <t>_D009853</t>
  </si>
  <si>
    <t>_D009854</t>
  </si>
  <si>
    <t>_D009855</t>
  </si>
  <si>
    <t>_D009856</t>
  </si>
  <si>
    <t>_D009857</t>
  </si>
  <si>
    <t>_D009858</t>
  </si>
  <si>
    <t>_D009859</t>
  </si>
  <si>
    <t>_D009860</t>
  </si>
  <si>
    <t>_D009861</t>
  </si>
  <si>
    <t>_D009862</t>
  </si>
  <si>
    <t>_D009863</t>
  </si>
  <si>
    <t>_D009864</t>
  </si>
  <si>
    <t>_D009865</t>
  </si>
  <si>
    <t>_D009866</t>
  </si>
  <si>
    <t>_D009867</t>
  </si>
  <si>
    <t>_D009868</t>
  </si>
  <si>
    <t>_D009869</t>
  </si>
  <si>
    <t>_D009870</t>
  </si>
  <si>
    <t>_D009871</t>
  </si>
  <si>
    <t>_D009872</t>
  </si>
  <si>
    <t>_D009873</t>
  </si>
  <si>
    <t>_D009874</t>
  </si>
  <si>
    <t>_D009875</t>
  </si>
  <si>
    <t>_D009876</t>
  </si>
  <si>
    <t>_D009877</t>
  </si>
  <si>
    <t>_D009878</t>
  </si>
  <si>
    <t>_D009879</t>
  </si>
  <si>
    <t>_D009880</t>
  </si>
  <si>
    <t>_D009881</t>
  </si>
  <si>
    <t>_D009882</t>
  </si>
  <si>
    <t>_D009883</t>
  </si>
  <si>
    <t>_D009884</t>
  </si>
  <si>
    <t>_D009885</t>
  </si>
  <si>
    <t>_D009886</t>
  </si>
  <si>
    <t>_D009887</t>
  </si>
  <si>
    <t>_D009888</t>
  </si>
  <si>
    <t>_D009889</t>
  </si>
  <si>
    <t>_D009890</t>
  </si>
  <si>
    <t>_D009891</t>
  </si>
  <si>
    <t>_D009892</t>
  </si>
  <si>
    <t>_D009893</t>
  </si>
  <si>
    <t>_D009894</t>
  </si>
  <si>
    <t>_D009895</t>
  </si>
  <si>
    <t>_D009896</t>
  </si>
  <si>
    <t>_D009897</t>
  </si>
  <si>
    <t>_D009898</t>
  </si>
  <si>
    <t>_D009899</t>
  </si>
  <si>
    <t>_D009900</t>
  </si>
  <si>
    <t>_D009901</t>
  </si>
  <si>
    <t>_D009902</t>
  </si>
  <si>
    <t>_D009903</t>
  </si>
  <si>
    <t>_D009904</t>
  </si>
  <si>
    <t>_D009905</t>
  </si>
  <si>
    <t>_D009906</t>
  </si>
  <si>
    <t>_D009907</t>
  </si>
  <si>
    <t>_D009908</t>
  </si>
  <si>
    <t>_D009909</t>
  </si>
  <si>
    <t>_D009910</t>
  </si>
  <si>
    <t>_D009911</t>
  </si>
  <si>
    <t>_D009912</t>
  </si>
  <si>
    <t>_D009913</t>
  </si>
  <si>
    <t>_D009914</t>
  </si>
  <si>
    <t>_D009915</t>
  </si>
  <si>
    <t>_D009916</t>
  </si>
  <si>
    <t>_D009917</t>
  </si>
  <si>
    <t>_D009918</t>
  </si>
  <si>
    <t>_D009919</t>
  </si>
  <si>
    <t>_D009920</t>
  </si>
  <si>
    <t>_D009921</t>
  </si>
  <si>
    <t>_D009922</t>
  </si>
  <si>
    <t>_D009923</t>
  </si>
  <si>
    <t>_D009924</t>
  </si>
  <si>
    <t>_D009925</t>
  </si>
  <si>
    <t>_D009926</t>
  </si>
  <si>
    <t>_D009927</t>
  </si>
  <si>
    <t>_D009928</t>
  </si>
  <si>
    <t>_D009929</t>
  </si>
  <si>
    <t>_D009930</t>
  </si>
  <si>
    <t>_D009931</t>
  </si>
  <si>
    <t>_D009932</t>
  </si>
  <si>
    <t>_D009933</t>
  </si>
  <si>
    <t>_D009934</t>
  </si>
  <si>
    <t>_D009935</t>
  </si>
  <si>
    <t>_D009936</t>
  </si>
  <si>
    <t>_D009937</t>
  </si>
  <si>
    <t>_D009938</t>
  </si>
  <si>
    <t>_D009939</t>
  </si>
  <si>
    <t>_D009940</t>
  </si>
  <si>
    <t>_D009941</t>
  </si>
  <si>
    <t>_D009942</t>
  </si>
  <si>
    <t>_D009943</t>
  </si>
  <si>
    <t>_D009944</t>
  </si>
  <si>
    <t>_D009945</t>
  </si>
  <si>
    <t>_D009946</t>
  </si>
  <si>
    <t>_D009947</t>
  </si>
  <si>
    <t>_D009948</t>
  </si>
  <si>
    <t>_D009949</t>
  </si>
  <si>
    <t>_D009950</t>
  </si>
  <si>
    <t>_D009951</t>
  </si>
  <si>
    <t>_D009952</t>
  </si>
  <si>
    <t>_D009953</t>
  </si>
  <si>
    <t>_D009954</t>
  </si>
  <si>
    <t>_D009955</t>
  </si>
  <si>
    <t>_D009956</t>
  </si>
  <si>
    <t>_D009957</t>
  </si>
  <si>
    <t>_D009958</t>
  </si>
  <si>
    <t>_D009959</t>
  </si>
  <si>
    <t>_D009960</t>
  </si>
  <si>
    <t>_D009961</t>
  </si>
  <si>
    <t>_D009962</t>
  </si>
  <si>
    <t>_D009963</t>
  </si>
  <si>
    <t>_D009964</t>
  </si>
  <si>
    <t>_D009965</t>
  </si>
  <si>
    <t>_D009966</t>
  </si>
  <si>
    <t>_D009967</t>
  </si>
  <si>
    <t>_D009968</t>
  </si>
  <si>
    <t>_D009969</t>
  </si>
  <si>
    <t>_D009970</t>
  </si>
  <si>
    <t>_D009971</t>
  </si>
  <si>
    <t>_D009972</t>
  </si>
  <si>
    <t>_D009973</t>
  </si>
  <si>
    <t>_D009974</t>
  </si>
  <si>
    <t>_D009975</t>
  </si>
  <si>
    <t>_D009976</t>
  </si>
  <si>
    <t>_D009977</t>
  </si>
  <si>
    <t>_D009978</t>
  </si>
  <si>
    <t>_D009979</t>
  </si>
  <si>
    <t>_D009980</t>
  </si>
  <si>
    <t>_D009981</t>
  </si>
  <si>
    <t>_D009982</t>
  </si>
  <si>
    <t>_D009983</t>
  </si>
  <si>
    <t>_D009984</t>
  </si>
  <si>
    <t>_D009985</t>
  </si>
  <si>
    <t>_D009986</t>
  </si>
  <si>
    <t>_D009987</t>
  </si>
  <si>
    <t>_D009988</t>
  </si>
  <si>
    <t>_D009989</t>
  </si>
  <si>
    <t>_D009990</t>
  </si>
  <si>
    <t>_D009991</t>
  </si>
  <si>
    <t>_D009992</t>
  </si>
  <si>
    <t>_D009993</t>
  </si>
  <si>
    <t>_D009994</t>
  </si>
  <si>
    <t>_D009995</t>
  </si>
  <si>
    <t>_D009996</t>
  </si>
  <si>
    <t>_D009997</t>
  </si>
  <si>
    <t>_D009998</t>
  </si>
  <si>
    <t>_D009999</t>
  </si>
  <si>
    <t>_D010000</t>
  </si>
  <si>
    <t>_D010001</t>
  </si>
  <si>
    <t>_D010002</t>
  </si>
  <si>
    <t>_D010003</t>
  </si>
  <si>
    <t>_D010004</t>
  </si>
  <si>
    <t>_D010005</t>
  </si>
  <si>
    <t>_D010006</t>
  </si>
  <si>
    <t>_D010007</t>
  </si>
  <si>
    <t>_D010008</t>
  </si>
  <si>
    <t>_D010009</t>
  </si>
  <si>
    <t>_D010010</t>
  </si>
  <si>
    <t>_D010011</t>
  </si>
  <si>
    <t>_D010012</t>
  </si>
  <si>
    <t>_D010013</t>
  </si>
  <si>
    <t>_S010014</t>
  </si>
  <si>
    <t>17G</t>
  </si>
  <si>
    <t>Form 17-2 Part 2</t>
  </si>
  <si>
    <t>_C010015</t>
  </si>
  <si>
    <t>_R010016</t>
  </si>
  <si>
    <t>_D010017</t>
  </si>
  <si>
    <t>_D010018</t>
  </si>
  <si>
    <t>_D010019</t>
  </si>
  <si>
    <t>_S010020</t>
  </si>
  <si>
    <t>17H</t>
  </si>
  <si>
    <t>Form 17-2 Part 3</t>
  </si>
  <si>
    <t>_C010021</t>
  </si>
  <si>
    <t>_R010022</t>
  </si>
  <si>
    <t>_D010023</t>
  </si>
  <si>
    <t>_D010024</t>
  </si>
  <si>
    <t>_D010025</t>
  </si>
  <si>
    <t>_D010026</t>
  </si>
  <si>
    <t>_D010027</t>
  </si>
  <si>
    <t>_D010028</t>
  </si>
  <si>
    <t>_D010029</t>
  </si>
  <si>
    <t>_D010030</t>
  </si>
  <si>
    <t>_D010031</t>
  </si>
  <si>
    <t>_D010032</t>
  </si>
  <si>
    <t>_D010033</t>
  </si>
  <si>
    <t>_D010034</t>
  </si>
  <si>
    <t>_D010035</t>
  </si>
  <si>
    <t>_D010036</t>
  </si>
  <si>
    <t>_D010037</t>
  </si>
  <si>
    <t>_D010038</t>
  </si>
  <si>
    <t>_D010039</t>
  </si>
  <si>
    <t>_D010040</t>
  </si>
  <si>
    <t>_D010041</t>
  </si>
  <si>
    <t>_D010042</t>
  </si>
  <si>
    <t>_D010043</t>
  </si>
  <si>
    <t>_D010044</t>
  </si>
  <si>
    <t>_D010045</t>
  </si>
  <si>
    <t>_D010046</t>
  </si>
  <si>
    <t>_D010047</t>
  </si>
  <si>
    <t>_D010048</t>
  </si>
  <si>
    <t>_D010056</t>
  </si>
  <si>
    <t>_D010057</t>
  </si>
  <si>
    <t>_D010058</t>
  </si>
  <si>
    <t>_D010059</t>
  </si>
  <si>
    <t>_D010060</t>
  </si>
  <si>
    <t>_D010061</t>
  </si>
  <si>
    <t>_D010062</t>
  </si>
  <si>
    <t>_D010063</t>
  </si>
  <si>
    <t>_D010064</t>
  </si>
  <si>
    <t>_D010065</t>
  </si>
  <si>
    <t>_D010066</t>
  </si>
  <si>
    <t>_D010067</t>
  </si>
  <si>
    <t>_D010068</t>
  </si>
  <si>
    <t>_D010069</t>
  </si>
  <si>
    <t>_D010070</t>
  </si>
  <si>
    <t>_D010071</t>
  </si>
  <si>
    <t>_D010072</t>
  </si>
  <si>
    <t>_D010073</t>
  </si>
  <si>
    <t>_D010074</t>
  </si>
  <si>
    <t>_D010075</t>
  </si>
  <si>
    <t>_D010076</t>
  </si>
  <si>
    <t>_D010077</t>
  </si>
  <si>
    <t>_D010078</t>
  </si>
  <si>
    <t>_D010079</t>
  </si>
  <si>
    <t>_D010080</t>
  </si>
  <si>
    <t>_D010088</t>
  </si>
  <si>
    <t>_D010089</t>
  </si>
  <si>
    <t>_D010090</t>
  </si>
  <si>
    <t>_D010091</t>
  </si>
  <si>
    <t>_D010092</t>
  </si>
  <si>
    <t>_D010093</t>
  </si>
  <si>
    <t>_D010094</t>
  </si>
  <si>
    <t>_D010095</t>
  </si>
  <si>
    <t>_D010096</t>
  </si>
  <si>
    <t>_D010097</t>
  </si>
  <si>
    <t>_D010098</t>
  </si>
  <si>
    <t>_D010099</t>
  </si>
  <si>
    <t>_D010100</t>
  </si>
  <si>
    <t>_D010101</t>
  </si>
  <si>
    <t>_D010102</t>
  </si>
  <si>
    <t>_D010103</t>
  </si>
  <si>
    <t>_D010104</t>
  </si>
  <si>
    <t>_D010105</t>
  </si>
  <si>
    <t>_D010106</t>
  </si>
  <si>
    <t>_D010107</t>
  </si>
  <si>
    <t>_D010108</t>
  </si>
  <si>
    <t>_D010109</t>
  </si>
  <si>
    <t>_D010110</t>
  </si>
  <si>
    <t>_D010111</t>
  </si>
  <si>
    <t>_D010112</t>
  </si>
  <si>
    <t>_D010120</t>
  </si>
  <si>
    <t>_D010121</t>
  </si>
  <si>
    <t>_D010122</t>
  </si>
  <si>
    <t>_D010123</t>
  </si>
  <si>
    <t>_D010124</t>
  </si>
  <si>
    <t>_D010125</t>
  </si>
  <si>
    <t>_D010126</t>
  </si>
  <si>
    <t>_D010127</t>
  </si>
  <si>
    <t>_D010128</t>
  </si>
  <si>
    <t>_D010129</t>
  </si>
  <si>
    <t>_D010130</t>
  </si>
  <si>
    <t>_D010131</t>
  </si>
  <si>
    <t>_D010132</t>
  </si>
  <si>
    <t>_D010133</t>
  </si>
  <si>
    <t>_D010134</t>
  </si>
  <si>
    <t>_D010135</t>
  </si>
  <si>
    <t>_D010136</t>
  </si>
  <si>
    <t>_D010137</t>
  </si>
  <si>
    <t>_D010138</t>
  </si>
  <si>
    <t>_D010139</t>
  </si>
  <si>
    <t>_D010140</t>
  </si>
  <si>
    <t>_D010141</t>
  </si>
  <si>
    <t>_D010142</t>
  </si>
  <si>
    <t>_D010143</t>
  </si>
  <si>
    <t>_D010144</t>
  </si>
  <si>
    <t>_D010152</t>
  </si>
  <si>
    <t>_D010153</t>
  </si>
  <si>
    <t>_D010154</t>
  </si>
  <si>
    <t>_S010155</t>
  </si>
  <si>
    <t>17I</t>
  </si>
  <si>
    <t>Form 17-2 Part 0</t>
  </si>
  <si>
    <t>Form 17-3</t>
  </si>
  <si>
    <t>Sheet63</t>
  </si>
  <si>
    <t>_C010156</t>
  </si>
  <si>
    <t>_R010157</t>
  </si>
  <si>
    <t>_D010158</t>
  </si>
  <si>
    <t>_S010159</t>
  </si>
  <si>
    <t>17J</t>
  </si>
  <si>
    <t>_C010160</t>
  </si>
  <si>
    <t>_R010161</t>
  </si>
  <si>
    <t>_D010162</t>
  </si>
  <si>
    <t>_D010163</t>
  </si>
  <si>
    <t>_D010164</t>
  </si>
  <si>
    <t>_D010165</t>
  </si>
  <si>
    <t>_D010166</t>
  </si>
  <si>
    <t>_D010167</t>
  </si>
  <si>
    <t>_D010168</t>
  </si>
  <si>
    <t>_D010169</t>
  </si>
  <si>
    <t>_D010170</t>
  </si>
  <si>
    <t>_D010171</t>
  </si>
  <si>
    <t>_D010172</t>
  </si>
  <si>
    <t>_D010173</t>
  </si>
  <si>
    <t>_D010174</t>
  </si>
  <si>
    <t>_D010175</t>
  </si>
  <si>
    <t>_D010176</t>
  </si>
  <si>
    <t>_D010177</t>
  </si>
  <si>
    <t>_D010178</t>
  </si>
  <si>
    <t>_D010179</t>
  </si>
  <si>
    <t>_D010180</t>
  </si>
  <si>
    <t>_D010181</t>
  </si>
  <si>
    <t>_D010182</t>
  </si>
  <si>
    <t>_D010183</t>
  </si>
  <si>
    <t>_D010184</t>
  </si>
  <si>
    <t>_D010185</t>
  </si>
  <si>
    <t>_D010186</t>
  </si>
  <si>
    <t>_D010187</t>
  </si>
  <si>
    <t>_D010188</t>
  </si>
  <si>
    <t>_D010189</t>
  </si>
  <si>
    <t>_D010190</t>
  </si>
  <si>
    <t>_D010191</t>
  </si>
  <si>
    <t>_D010192</t>
  </si>
  <si>
    <t>_D010193</t>
  </si>
  <si>
    <t>_D010194</t>
  </si>
  <si>
    <t>_D010195</t>
  </si>
  <si>
    <t>_D010196</t>
  </si>
  <si>
    <t>_D010197</t>
  </si>
  <si>
    <t>_D010198</t>
  </si>
  <si>
    <t>_D010199</t>
  </si>
  <si>
    <t>_D010200</t>
  </si>
  <si>
    <t>_D010201</t>
  </si>
  <si>
    <t>_D010202</t>
  </si>
  <si>
    <t>_D010203</t>
  </si>
  <si>
    <t>_D010204</t>
  </si>
  <si>
    <t>_D010205</t>
  </si>
  <si>
    <t>_D010206</t>
  </si>
  <si>
    <t>_D010207</t>
  </si>
  <si>
    <t>_D010208</t>
  </si>
  <si>
    <t>_D010209</t>
  </si>
  <si>
    <t>_D010210</t>
  </si>
  <si>
    <t>_D010211</t>
  </si>
  <si>
    <t>_D010212</t>
  </si>
  <si>
    <t>_D010213</t>
  </si>
  <si>
    <t>_D010214</t>
  </si>
  <si>
    <t>_D010215</t>
  </si>
  <si>
    <t>_D010216</t>
  </si>
  <si>
    <t>_D010217</t>
  </si>
  <si>
    <t>_D010218</t>
  </si>
  <si>
    <t>_D010219</t>
  </si>
  <si>
    <t>_D010220</t>
  </si>
  <si>
    <t>_D010221</t>
  </si>
  <si>
    <t>_D010222</t>
  </si>
  <si>
    <t>_D010223</t>
  </si>
  <si>
    <t>_D010224</t>
  </si>
  <si>
    <t>_D010225</t>
  </si>
  <si>
    <t>_D010226</t>
  </si>
  <si>
    <t>_D010227</t>
  </si>
  <si>
    <t>_D010228</t>
  </si>
  <si>
    <t>_D010229</t>
  </si>
  <si>
    <t>_D010230</t>
  </si>
  <si>
    <t>_D010231</t>
  </si>
  <si>
    <t>_D010232</t>
  </si>
  <si>
    <t>_D010233</t>
  </si>
  <si>
    <t>_D010234</t>
  </si>
  <si>
    <t>_D010235</t>
  </si>
  <si>
    <t>_D010236</t>
  </si>
  <si>
    <t>_D010237</t>
  </si>
  <si>
    <t>_D010238</t>
  </si>
  <si>
    <t>_D010239</t>
  </si>
  <si>
    <t>_D010240</t>
  </si>
  <si>
    <t>_D010241</t>
  </si>
  <si>
    <t>_D010242</t>
  </si>
  <si>
    <t>_D010243</t>
  </si>
  <si>
    <t>_D010244</t>
  </si>
  <si>
    <t>_D010245</t>
  </si>
  <si>
    <t>_D010246</t>
  </si>
  <si>
    <t>_D010247</t>
  </si>
  <si>
    <t>_D010248</t>
  </si>
  <si>
    <t>_D010249</t>
  </si>
  <si>
    <t>_D010250</t>
  </si>
  <si>
    <t>_D010251</t>
  </si>
  <si>
    <t>_D010252</t>
  </si>
  <si>
    <t>_D010253</t>
  </si>
  <si>
    <t>_D010254</t>
  </si>
  <si>
    <t>_D010255</t>
  </si>
  <si>
    <t>_D010256</t>
  </si>
  <si>
    <t>_D010257</t>
  </si>
  <si>
    <t>_D010258</t>
  </si>
  <si>
    <t>_D010259</t>
  </si>
  <si>
    <t>_D010260</t>
  </si>
  <si>
    <t>_D010261</t>
  </si>
  <si>
    <t>_D010262</t>
  </si>
  <si>
    <t>_D010263</t>
  </si>
  <si>
    <t>_D010264</t>
  </si>
  <si>
    <t>_D010265</t>
  </si>
  <si>
    <t>_D010266</t>
  </si>
  <si>
    <t>_D010267</t>
  </si>
  <si>
    <t>_D010268</t>
  </si>
  <si>
    <t>_D010269</t>
  </si>
  <si>
    <t>_D010270</t>
  </si>
  <si>
    <t>_D010271</t>
  </si>
  <si>
    <t>_D010272</t>
  </si>
  <si>
    <t>_D010273</t>
  </si>
  <si>
    <t>_D010274</t>
  </si>
  <si>
    <t>_D010275</t>
  </si>
  <si>
    <t>_D010276</t>
  </si>
  <si>
    <t>_D010277</t>
  </si>
  <si>
    <t>_D010278</t>
  </si>
  <si>
    <t>_D010279</t>
  </si>
  <si>
    <t>_D010280</t>
  </si>
  <si>
    <t>_D010281</t>
  </si>
  <si>
    <t>_D010282</t>
  </si>
  <si>
    <t>_D010283</t>
  </si>
  <si>
    <t>_D010284</t>
  </si>
  <si>
    <t>_D010285</t>
  </si>
  <si>
    <t>_D010286</t>
  </si>
  <si>
    <t>_D010287</t>
  </si>
  <si>
    <t>_D010288</t>
  </si>
  <si>
    <t>_D010289</t>
  </si>
  <si>
    <t>_D010290</t>
  </si>
  <si>
    <t>_D010291</t>
  </si>
  <si>
    <t>_D010292</t>
  </si>
  <si>
    <t>_D010293</t>
  </si>
  <si>
    <t>_D010294</t>
  </si>
  <si>
    <t>_D010295</t>
  </si>
  <si>
    <t>_D010296</t>
  </si>
  <si>
    <t>_D010297</t>
  </si>
  <si>
    <t>_D010298</t>
  </si>
  <si>
    <t>_D010299</t>
  </si>
  <si>
    <t>_D010300</t>
  </si>
  <si>
    <t>_D010301</t>
  </si>
  <si>
    <t>_D010302</t>
  </si>
  <si>
    <t>_D010303</t>
  </si>
  <si>
    <t>_D010304</t>
  </si>
  <si>
    <t>_D010305</t>
  </si>
  <si>
    <t>_D010306</t>
  </si>
  <si>
    <t>_D010307</t>
  </si>
  <si>
    <t>_D010308</t>
  </si>
  <si>
    <t>_D010309</t>
  </si>
  <si>
    <t>_D010310</t>
  </si>
  <si>
    <t>_D010311</t>
  </si>
  <si>
    <t>_D010312</t>
  </si>
  <si>
    <t>_D010313</t>
  </si>
  <si>
    <t>_D010314</t>
  </si>
  <si>
    <t>_D010315</t>
  </si>
  <si>
    <t>_D010316</t>
  </si>
  <si>
    <t>_D010317</t>
  </si>
  <si>
    <t>_D010318</t>
  </si>
  <si>
    <t>_D010319</t>
  </si>
  <si>
    <t>_D010320</t>
  </si>
  <si>
    <t>_D010321</t>
  </si>
  <si>
    <t>_D010322</t>
  </si>
  <si>
    <t>_D010323</t>
  </si>
  <si>
    <t>_D010324</t>
  </si>
  <si>
    <t>_D010325</t>
  </si>
  <si>
    <t>_D010326</t>
  </si>
  <si>
    <t>_D010327</t>
  </si>
  <si>
    <t>_S010328</t>
  </si>
  <si>
    <t>17K</t>
  </si>
  <si>
    <t>Form 17 Part 2</t>
  </si>
  <si>
    <t>_C010329</t>
  </si>
  <si>
    <t>_R010330</t>
  </si>
  <si>
    <t>_D010331</t>
  </si>
  <si>
    <t>_D010332</t>
  </si>
  <si>
    <t>_D010333</t>
  </si>
  <si>
    <t>_S010334</t>
  </si>
  <si>
    <t>17L</t>
  </si>
  <si>
    <t>Form 17-3 Part 3</t>
  </si>
  <si>
    <t>_R010336</t>
  </si>
  <si>
    <t>_C010337</t>
  </si>
  <si>
    <t>_D010338</t>
  </si>
  <si>
    <t>_D010339</t>
  </si>
  <si>
    <t>_D010340</t>
  </si>
  <si>
    <t>_D010341</t>
  </si>
  <si>
    <t>_D010342</t>
  </si>
  <si>
    <t>_D010343</t>
  </si>
  <si>
    <t>_D010344</t>
  </si>
  <si>
    <t>_D010345</t>
  </si>
  <si>
    <t>_D010346</t>
  </si>
  <si>
    <t>_D010347</t>
  </si>
  <si>
    <t>_D010348</t>
  </si>
  <si>
    <t>_D010349</t>
  </si>
  <si>
    <t>_D010350</t>
  </si>
  <si>
    <t>_D010351</t>
  </si>
  <si>
    <t>_D010352</t>
  </si>
  <si>
    <t>_D010353</t>
  </si>
  <si>
    <t>_D010354</t>
  </si>
  <si>
    <t>_D010355</t>
  </si>
  <si>
    <t>_D010356</t>
  </si>
  <si>
    <t>_D010357</t>
  </si>
  <si>
    <t>_D010358</t>
  </si>
  <si>
    <t>_D010359</t>
  </si>
  <si>
    <t>_D010360</t>
  </si>
  <si>
    <t>_D010361</t>
  </si>
  <si>
    <t>_D010362</t>
  </si>
  <si>
    <t>_D010363</t>
  </si>
  <si>
    <t>_D010371</t>
  </si>
  <si>
    <t>_D010372</t>
  </si>
  <si>
    <t>_D010373</t>
  </si>
  <si>
    <t>_D010374</t>
  </si>
  <si>
    <t>_D010375</t>
  </si>
  <si>
    <t>_D010376</t>
  </si>
  <si>
    <t>_D010377</t>
  </si>
  <si>
    <t>_D010378</t>
  </si>
  <si>
    <t>_D010379</t>
  </si>
  <si>
    <t>_D010380</t>
  </si>
  <si>
    <t>_D010381</t>
  </si>
  <si>
    <t>_D010382</t>
  </si>
  <si>
    <t>_D010383</t>
  </si>
  <si>
    <t>_D010384</t>
  </si>
  <si>
    <t>_D010385</t>
  </si>
  <si>
    <t>_D010386</t>
  </si>
  <si>
    <t>_D010387</t>
  </si>
  <si>
    <t>_D010388</t>
  </si>
  <si>
    <t>_D010389</t>
  </si>
  <si>
    <t>_D010390</t>
  </si>
  <si>
    <t>_D010391</t>
  </si>
  <si>
    <t>_D010392</t>
  </si>
  <si>
    <t>_D010393</t>
  </si>
  <si>
    <t>_D010394</t>
  </si>
  <si>
    <t>_D010395</t>
  </si>
  <si>
    <t>_D010403</t>
  </si>
  <si>
    <t>_D010404</t>
  </si>
  <si>
    <t>_D010405</t>
  </si>
  <si>
    <t>_D010406</t>
  </si>
  <si>
    <t>_D010407</t>
  </si>
  <si>
    <t>_D010408</t>
  </si>
  <si>
    <t>_D010409</t>
  </si>
  <si>
    <t>_D010410</t>
  </si>
  <si>
    <t>_D010411</t>
  </si>
  <si>
    <t>_D010412</t>
  </si>
  <si>
    <t>_D010413</t>
  </si>
  <si>
    <t>_D010414</t>
  </si>
  <si>
    <t>_D010415</t>
  </si>
  <si>
    <t>_D010416</t>
  </si>
  <si>
    <t>_D010417</t>
  </si>
  <si>
    <t>_D010418</t>
  </si>
  <si>
    <t>_D010419</t>
  </si>
  <si>
    <t>_D010420</t>
  </si>
  <si>
    <t>_D010421</t>
  </si>
  <si>
    <t>_D010422</t>
  </si>
  <si>
    <t>_D010423</t>
  </si>
  <si>
    <t>_D010424</t>
  </si>
  <si>
    <t>_D010425</t>
  </si>
  <si>
    <t>_D010426</t>
  </si>
  <si>
    <t>_D010427</t>
  </si>
  <si>
    <t>_D010435</t>
  </si>
  <si>
    <t>_D010436</t>
  </si>
  <si>
    <t>_D010437</t>
  </si>
  <si>
    <t>_D010438</t>
  </si>
  <si>
    <t>_D010439</t>
  </si>
  <si>
    <t>_D010440</t>
  </si>
  <si>
    <t>_D010441</t>
  </si>
  <si>
    <t>_D010442</t>
  </si>
  <si>
    <t>_D010443</t>
  </si>
  <si>
    <t>_D010444</t>
  </si>
  <si>
    <t>_D010445</t>
  </si>
  <si>
    <t>_D010446</t>
  </si>
  <si>
    <t>_D010447</t>
  </si>
  <si>
    <t>_D010448</t>
  </si>
  <si>
    <t>_D010449</t>
  </si>
  <si>
    <t>_D010450</t>
  </si>
  <si>
    <t>_D010451</t>
  </si>
  <si>
    <t>_D010452</t>
  </si>
  <si>
    <t>_D010453</t>
  </si>
  <si>
    <t>_D010454</t>
  </si>
  <si>
    <t>_D010455</t>
  </si>
  <si>
    <t>_D010456</t>
  </si>
  <si>
    <t>_D010457</t>
  </si>
  <si>
    <t>_D010458</t>
  </si>
  <si>
    <t>_D010459</t>
  </si>
  <si>
    <t>_D010467</t>
  </si>
  <si>
    <t>_D010468</t>
  </si>
  <si>
    <t>_D010469</t>
  </si>
  <si>
    <t>_S010470</t>
  </si>
  <si>
    <t>18B</t>
  </si>
  <si>
    <t>Form 18-2</t>
  </si>
  <si>
    <t>Sheet64</t>
  </si>
  <si>
    <t>_C010471</t>
  </si>
  <si>
    <t>_R010472</t>
  </si>
  <si>
    <t>_D010473</t>
  </si>
  <si>
    <t>_D010474</t>
  </si>
  <si>
    <t>_D010475</t>
  </si>
  <si>
    <t>_D010476</t>
  </si>
  <si>
    <t>_D010477</t>
  </si>
  <si>
    <t>_D010478</t>
  </si>
  <si>
    <t>_D010479</t>
  </si>
  <si>
    <t>_D010480</t>
  </si>
  <si>
    <t>_D010481</t>
  </si>
  <si>
    <t>_D010482</t>
  </si>
  <si>
    <t>_D010483</t>
  </si>
  <si>
    <t>_D010484</t>
  </si>
  <si>
    <t>_D010485</t>
  </si>
  <si>
    <t>_D010486</t>
  </si>
  <si>
    <t>_D010487</t>
  </si>
  <si>
    <t>_D010488</t>
  </si>
  <si>
    <t>_D010489</t>
  </si>
  <si>
    <t>_D010490</t>
  </si>
  <si>
    <t>_D010491</t>
  </si>
  <si>
    <t>_D010492</t>
  </si>
  <si>
    <t>_D010493</t>
  </si>
  <si>
    <t>_D010494</t>
  </si>
  <si>
    <t>_D010495</t>
  </si>
  <si>
    <t>_D010496</t>
  </si>
  <si>
    <t>_D010497</t>
  </si>
  <si>
    <t>_D010498</t>
  </si>
  <si>
    <t>_D010499</t>
  </si>
  <si>
    <t>_D010500</t>
  </si>
  <si>
    <t>_D010501</t>
  </si>
  <si>
    <t>_D010502</t>
  </si>
  <si>
    <t>_D010503</t>
  </si>
  <si>
    <t>_D010504</t>
  </si>
  <si>
    <t>_D010505</t>
  </si>
  <si>
    <t>_D010506</t>
  </si>
  <si>
    <t>_D010507</t>
  </si>
  <si>
    <t>_D010508</t>
  </si>
  <si>
    <t>_D010509</t>
  </si>
  <si>
    <t>_D010510</t>
  </si>
  <si>
    <t>_D010511</t>
  </si>
  <si>
    <t>_D010512</t>
  </si>
  <si>
    <t>_D010513</t>
  </si>
  <si>
    <t>_D010514</t>
  </si>
  <si>
    <t>_D010515</t>
  </si>
  <si>
    <t>_D010516</t>
  </si>
  <si>
    <t>_D010517</t>
  </si>
  <si>
    <t>_D010518</t>
  </si>
  <si>
    <t>_D010519</t>
  </si>
  <si>
    <t>_D010520</t>
  </si>
  <si>
    <t>_D010521</t>
  </si>
  <si>
    <t>_D010522</t>
  </si>
  <si>
    <t>_D010523</t>
  </si>
  <si>
    <t>_D010524</t>
  </si>
  <si>
    <t>_D010525</t>
  </si>
  <si>
    <t>_D010526</t>
  </si>
  <si>
    <t>_D010527</t>
  </si>
  <si>
    <t>_D010528</t>
  </si>
  <si>
    <t>_D010529</t>
  </si>
  <si>
    <t>_D010530</t>
  </si>
  <si>
    <t>_D010531</t>
  </si>
  <si>
    <t>_D010532</t>
  </si>
  <si>
    <t>_D010533</t>
  </si>
  <si>
    <t>_D010534</t>
  </si>
  <si>
    <t>_D010535</t>
  </si>
  <si>
    <t>_D010536</t>
  </si>
  <si>
    <t>_D010537</t>
  </si>
  <si>
    <t>_D010538</t>
  </si>
  <si>
    <t>_D010539</t>
  </si>
  <si>
    <t>_D010540</t>
  </si>
  <si>
    <t>_D010541</t>
  </si>
  <si>
    <t>_D010542</t>
  </si>
  <si>
    <t>_D010543</t>
  </si>
  <si>
    <t>_D010544</t>
  </si>
  <si>
    <t>_D010545</t>
  </si>
  <si>
    <t>_D010546</t>
  </si>
  <si>
    <t>_D010547</t>
  </si>
  <si>
    <t>_D010548</t>
  </si>
  <si>
    <t>_D010549</t>
  </si>
  <si>
    <t>_D010550</t>
  </si>
  <si>
    <t>_D010551</t>
  </si>
  <si>
    <t>_D010552</t>
  </si>
  <si>
    <t>_S010553</t>
  </si>
  <si>
    <t>18C</t>
  </si>
  <si>
    <t>Form 18-3</t>
  </si>
  <si>
    <t>Sheet65</t>
  </si>
  <si>
    <t>_C010554</t>
  </si>
  <si>
    <t>_R010555</t>
  </si>
  <si>
    <t>_D010556</t>
  </si>
  <si>
    <t>_D010557</t>
  </si>
  <si>
    <t>_D010558</t>
  </si>
  <si>
    <t>_D010559</t>
  </si>
  <si>
    <t>_D010560</t>
  </si>
  <si>
    <t>_D010561</t>
  </si>
  <si>
    <t>_D010562</t>
  </si>
  <si>
    <t>_D010563</t>
  </si>
  <si>
    <t>_D010564</t>
  </si>
  <si>
    <t>_D010565</t>
  </si>
  <si>
    <t>_D010566</t>
  </si>
  <si>
    <t>_D010567</t>
  </si>
  <si>
    <t>_D010568</t>
  </si>
  <si>
    <t>_D010569</t>
  </si>
  <si>
    <t>_D010570</t>
  </si>
  <si>
    <t>_D010571</t>
  </si>
  <si>
    <t>_D010572</t>
  </si>
  <si>
    <t>_D010573</t>
  </si>
  <si>
    <t>_D010574</t>
  </si>
  <si>
    <t>_D010575</t>
  </si>
  <si>
    <t>_D010576</t>
  </si>
  <si>
    <t>_D010577</t>
  </si>
  <si>
    <t>_D010578</t>
  </si>
  <si>
    <t>_D010579</t>
  </si>
  <si>
    <t>_D010580</t>
  </si>
  <si>
    <t>_D010581</t>
  </si>
  <si>
    <t>_D010582</t>
  </si>
  <si>
    <t>_D010583</t>
  </si>
  <si>
    <t>_D010584</t>
  </si>
  <si>
    <t>_D010585</t>
  </si>
  <si>
    <t>_D010586</t>
  </si>
  <si>
    <t>_D010587</t>
  </si>
  <si>
    <t>_D010588</t>
  </si>
  <si>
    <t>_D010589</t>
  </si>
  <si>
    <t>_D010590</t>
  </si>
  <si>
    <t>_D010591</t>
  </si>
  <si>
    <t>_D010592</t>
  </si>
  <si>
    <t>_D010593</t>
  </si>
  <si>
    <t>_D010594</t>
  </si>
  <si>
    <t>_D010595</t>
  </si>
  <si>
    <t>_D010596</t>
  </si>
  <si>
    <t>_D010597</t>
  </si>
  <si>
    <t>_D010598</t>
  </si>
  <si>
    <t>_D010599</t>
  </si>
  <si>
    <t>_D010600</t>
  </si>
  <si>
    <t>_D010601</t>
  </si>
  <si>
    <t>_D010602</t>
  </si>
  <si>
    <t>_D010603</t>
  </si>
  <si>
    <t>_D010604</t>
  </si>
  <si>
    <t>_D010605</t>
  </si>
  <si>
    <t>_D010606</t>
  </si>
  <si>
    <t>_D010607</t>
  </si>
  <si>
    <t>_D010608</t>
  </si>
  <si>
    <t>_D010609</t>
  </si>
  <si>
    <t>_D010610</t>
  </si>
  <si>
    <t>_D010611</t>
  </si>
  <si>
    <t>_D010612</t>
  </si>
  <si>
    <t>_D010613</t>
  </si>
  <si>
    <t>_D010614</t>
  </si>
  <si>
    <t>_D010615</t>
  </si>
  <si>
    <t>_D010616</t>
  </si>
  <si>
    <t>_D010617</t>
  </si>
  <si>
    <t>_D010618</t>
  </si>
  <si>
    <t>_D010619</t>
  </si>
  <si>
    <t>_D010620</t>
  </si>
  <si>
    <t>_D010621</t>
  </si>
  <si>
    <t>_D010622</t>
  </si>
  <si>
    <t>_D010623</t>
  </si>
  <si>
    <t>_D010624</t>
  </si>
  <si>
    <t>_D010625</t>
  </si>
  <si>
    <t>_D010626</t>
  </si>
  <si>
    <t>_D010627</t>
  </si>
  <si>
    <t>_D010628</t>
  </si>
  <si>
    <t>_D010629</t>
  </si>
  <si>
    <t>_D010630</t>
  </si>
  <si>
    <t>_D010631</t>
  </si>
  <si>
    <t>_D010632</t>
  </si>
  <si>
    <t>_D010633</t>
  </si>
  <si>
    <t>_D010634</t>
  </si>
  <si>
    <t>_D010635</t>
  </si>
  <si>
    <t>_S010636</t>
  </si>
  <si>
    <t>Schedule 11-2</t>
  </si>
  <si>
    <t>Sheet66</t>
  </si>
  <si>
    <t>_C010637</t>
  </si>
  <si>
    <t>_R010638</t>
  </si>
  <si>
    <t>_D010639</t>
  </si>
  <si>
    <t>_D010640</t>
  </si>
  <si>
    <t>_D010641</t>
  </si>
  <si>
    <t>_D010642</t>
  </si>
  <si>
    <t>_D010643</t>
  </si>
  <si>
    <t>_D010644</t>
  </si>
  <si>
    <t>_D010645</t>
  </si>
  <si>
    <t>_D010646</t>
  </si>
  <si>
    <t>_D010647</t>
  </si>
  <si>
    <t>_D010648</t>
  </si>
  <si>
    <t>_D010649</t>
  </si>
  <si>
    <t>_D010650</t>
  </si>
  <si>
    <t>_D010651</t>
  </si>
  <si>
    <t>_D010652</t>
  </si>
  <si>
    <t>_D010653</t>
  </si>
  <si>
    <t>_D010654</t>
  </si>
  <si>
    <t>_D010655</t>
  </si>
  <si>
    <t>_D010656</t>
  </si>
  <si>
    <t>_D010657</t>
  </si>
  <si>
    <t>_D010658</t>
  </si>
  <si>
    <t>_D010659</t>
  </si>
  <si>
    <t>_D010660</t>
  </si>
  <si>
    <t>_D010661</t>
  </si>
  <si>
    <t>_D010662</t>
  </si>
  <si>
    <t>_D010663</t>
  </si>
  <si>
    <t>_D010664</t>
  </si>
  <si>
    <t>_D010665</t>
  </si>
  <si>
    <t>_D010666</t>
  </si>
  <si>
    <t>_D010667</t>
  </si>
  <si>
    <t>_D010668</t>
  </si>
  <si>
    <t>_D010669</t>
  </si>
  <si>
    <t>_D010670</t>
  </si>
  <si>
    <t>_D010671</t>
  </si>
  <si>
    <t>_D010672</t>
  </si>
  <si>
    <t>_D010673</t>
  </si>
  <si>
    <t>_D010674</t>
  </si>
  <si>
    <t>_D010675</t>
  </si>
  <si>
    <t>_D010676</t>
  </si>
  <si>
    <t>_D010677</t>
  </si>
  <si>
    <t>_D010678</t>
  </si>
  <si>
    <t>_D010679</t>
  </si>
  <si>
    <t>_D010680</t>
  </si>
  <si>
    <t>_D010681</t>
  </si>
  <si>
    <t>_D010682</t>
  </si>
  <si>
    <t>_D010683</t>
  </si>
  <si>
    <t>_D010684</t>
  </si>
  <si>
    <t>_D010685</t>
  </si>
  <si>
    <t>_D010686</t>
  </si>
  <si>
    <t>_D010687</t>
  </si>
  <si>
    <t>_D010688</t>
  </si>
  <si>
    <t>_D010689</t>
  </si>
  <si>
    <t>_D010690</t>
  </si>
  <si>
    <t>_D010691</t>
  </si>
  <si>
    <t>_D010692</t>
  </si>
  <si>
    <t>_D010693</t>
  </si>
  <si>
    <t>_D010694</t>
  </si>
  <si>
    <t>_D010695</t>
  </si>
  <si>
    <t>_D010696</t>
  </si>
  <si>
    <t>_D010697</t>
  </si>
  <si>
    <t>_D010698</t>
  </si>
  <si>
    <t>_D010699</t>
  </si>
  <si>
    <t>_D010700</t>
  </si>
  <si>
    <t>_D010701</t>
  </si>
  <si>
    <t>_D010702</t>
  </si>
  <si>
    <t>_D010703</t>
  </si>
  <si>
    <t>_D010704</t>
  </si>
  <si>
    <t>_D010705</t>
  </si>
  <si>
    <t>_D010706</t>
  </si>
  <si>
    <t>_D010707</t>
  </si>
  <si>
    <t>_D010708</t>
  </si>
  <si>
    <t>_D010709</t>
  </si>
  <si>
    <t>_D010710</t>
  </si>
  <si>
    <t>_D010711</t>
  </si>
  <si>
    <t>_D010712</t>
  </si>
  <si>
    <t>_D010713</t>
  </si>
  <si>
    <t>_D010714</t>
  </si>
  <si>
    <t>_D010715</t>
  </si>
  <si>
    <t>_D010716</t>
  </si>
  <si>
    <t>_D010717</t>
  </si>
  <si>
    <t>_D010718</t>
  </si>
  <si>
    <t>_D010719</t>
  </si>
  <si>
    <t>_D010720</t>
  </si>
  <si>
    <t>_D010721</t>
  </si>
  <si>
    <t>_D010722</t>
  </si>
  <si>
    <t>_D010723</t>
  </si>
  <si>
    <t>_D010724</t>
  </si>
  <si>
    <t>_D010725</t>
  </si>
  <si>
    <t>_D010726</t>
  </si>
  <si>
    <t>_D010727</t>
  </si>
  <si>
    <t>_S010728</t>
  </si>
  <si>
    <t>Schedule 11-3</t>
  </si>
  <si>
    <t>Sheet67</t>
  </si>
  <si>
    <t>_C010729</t>
  </si>
  <si>
    <t>_R010730</t>
  </si>
  <si>
    <t>_D010731</t>
  </si>
  <si>
    <t>_D010732</t>
  </si>
  <si>
    <t>_D010733</t>
  </si>
  <si>
    <t>_D010734</t>
  </si>
  <si>
    <t>_D010735</t>
  </si>
  <si>
    <t>_D010736</t>
  </si>
  <si>
    <t>_D010737</t>
  </si>
  <si>
    <t>_D010738</t>
  </si>
  <si>
    <t>_D010739</t>
  </si>
  <si>
    <t>_D010740</t>
  </si>
  <si>
    <t>_D010741</t>
  </si>
  <si>
    <t>_D010742</t>
  </si>
  <si>
    <t>_D010743</t>
  </si>
  <si>
    <t>_D010744</t>
  </si>
  <si>
    <t>_D010745</t>
  </si>
  <si>
    <t>_D010746</t>
  </si>
  <si>
    <t>_D010747</t>
  </si>
  <si>
    <t>_D010748</t>
  </si>
  <si>
    <t>_D010749</t>
  </si>
  <si>
    <t>_D010750</t>
  </si>
  <si>
    <t>_D010751</t>
  </si>
  <si>
    <t>_D010752</t>
  </si>
  <si>
    <t>_D010753</t>
  </si>
  <si>
    <t>_D010754</t>
  </si>
  <si>
    <t>_D010755</t>
  </si>
  <si>
    <t>_D010756</t>
  </si>
  <si>
    <t>_D010757</t>
  </si>
  <si>
    <t>_D010758</t>
  </si>
  <si>
    <t>_D010759</t>
  </si>
  <si>
    <t>_D010760</t>
  </si>
  <si>
    <t>_D010761</t>
  </si>
  <si>
    <t>_D010762</t>
  </si>
  <si>
    <t>_D010763</t>
  </si>
  <si>
    <t>_D010764</t>
  </si>
  <si>
    <t>_D010765</t>
  </si>
  <si>
    <t>_D010766</t>
  </si>
  <si>
    <t>_D010767</t>
  </si>
  <si>
    <t>_D010768</t>
  </si>
  <si>
    <t>_D010769</t>
  </si>
  <si>
    <t>_D010770</t>
  </si>
  <si>
    <t>_D010771</t>
  </si>
  <si>
    <t>_D010772</t>
  </si>
  <si>
    <t>_D010773</t>
  </si>
  <si>
    <t>_D010774</t>
  </si>
  <si>
    <t>_D010775</t>
  </si>
  <si>
    <t>_D010776</t>
  </si>
  <si>
    <t>_D010777</t>
  </si>
  <si>
    <t>_D010778</t>
  </si>
  <si>
    <t>_D010779</t>
  </si>
  <si>
    <t>_D010780</t>
  </si>
  <si>
    <t>_D010781</t>
  </si>
  <si>
    <t>_D010782</t>
  </si>
  <si>
    <t>_D010783</t>
  </si>
  <si>
    <t>_D010784</t>
  </si>
  <si>
    <t>_D010785</t>
  </si>
  <si>
    <t>_D010786</t>
  </si>
  <si>
    <t>_D010787</t>
  </si>
  <si>
    <t>_D010788</t>
  </si>
  <si>
    <t>_D010789</t>
  </si>
  <si>
    <t>_D010790</t>
  </si>
  <si>
    <t>_D010791</t>
  </si>
  <si>
    <t>_D010792</t>
  </si>
  <si>
    <t>_D010793</t>
  </si>
  <si>
    <t>_D010794</t>
  </si>
  <si>
    <t>_D010795</t>
  </si>
  <si>
    <t>_D010796</t>
  </si>
  <si>
    <t>_D010797</t>
  </si>
  <si>
    <t>_D010798</t>
  </si>
  <si>
    <t>_D010799</t>
  </si>
  <si>
    <t>_D010800</t>
  </si>
  <si>
    <t>_D010801</t>
  </si>
  <si>
    <t>_D010802</t>
  </si>
  <si>
    <t>_D010803</t>
  </si>
  <si>
    <t>_D010804</t>
  </si>
  <si>
    <t>_D010805</t>
  </si>
  <si>
    <t>_D010806</t>
  </si>
  <si>
    <t>_D010807</t>
  </si>
  <si>
    <t>_D010808</t>
  </si>
  <si>
    <t>_D010809</t>
  </si>
  <si>
    <t>_D010810</t>
  </si>
  <si>
    <t>_D010811</t>
  </si>
  <si>
    <t>_D010812</t>
  </si>
  <si>
    <t>_D010813</t>
  </si>
  <si>
    <t>_D010814</t>
  </si>
  <si>
    <t>_D010815</t>
  </si>
  <si>
    <t>_D010816</t>
  </si>
  <si>
    <t>_D010817</t>
  </si>
  <si>
    <t>_D010818</t>
  </si>
  <si>
    <t>_D010819</t>
  </si>
  <si>
    <t>_S010820</t>
  </si>
  <si>
    <t>Schedule 12-2</t>
  </si>
  <si>
    <t>Sheet68</t>
  </si>
  <si>
    <t>_C010821</t>
  </si>
  <si>
    <t>_R010822</t>
  </si>
  <si>
    <t>_D010823</t>
  </si>
  <si>
    <t>_D010824</t>
  </si>
  <si>
    <t>_D010825</t>
  </si>
  <si>
    <t>_D010826</t>
  </si>
  <si>
    <t>_D010827</t>
  </si>
  <si>
    <t>_D010828</t>
  </si>
  <si>
    <t>_D010829</t>
  </si>
  <si>
    <t>_D010830</t>
  </si>
  <si>
    <t>_D010831</t>
  </si>
  <si>
    <t>_D010832</t>
  </si>
  <si>
    <t>_D010833</t>
  </si>
  <si>
    <t>_D010834</t>
  </si>
  <si>
    <t>_D010835</t>
  </si>
  <si>
    <t>_D010836</t>
  </si>
  <si>
    <t>_D010837</t>
  </si>
  <si>
    <t>_D010838</t>
  </si>
  <si>
    <t>_D010839</t>
  </si>
  <si>
    <t>_D010840</t>
  </si>
  <si>
    <t>_D010841</t>
  </si>
  <si>
    <t>_D010842</t>
  </si>
  <si>
    <t>_D010843</t>
  </si>
  <si>
    <t>_D010844</t>
  </si>
  <si>
    <t>_D010845</t>
  </si>
  <si>
    <t>_D010846</t>
  </si>
  <si>
    <t>_D010847</t>
  </si>
  <si>
    <t>_D010848</t>
  </si>
  <si>
    <t>_D010849</t>
  </si>
  <si>
    <t>_D010850</t>
  </si>
  <si>
    <t>_D010851</t>
  </si>
  <si>
    <t>_D010852</t>
  </si>
  <si>
    <t>_D010853</t>
  </si>
  <si>
    <t>_D010854</t>
  </si>
  <si>
    <t>_D010855</t>
  </si>
  <si>
    <t>_D010856</t>
  </si>
  <si>
    <t>_D010857</t>
  </si>
  <si>
    <t>_D010858</t>
  </si>
  <si>
    <t>_D010859</t>
  </si>
  <si>
    <t>_D010860</t>
  </si>
  <si>
    <t>_D010861</t>
  </si>
  <si>
    <t>_D010862</t>
  </si>
  <si>
    <t>_D010863</t>
  </si>
  <si>
    <t>_D010864</t>
  </si>
  <si>
    <t>_D010865</t>
  </si>
  <si>
    <t>_D010866</t>
  </si>
  <si>
    <t>_D010867</t>
  </si>
  <si>
    <t>_D010868</t>
  </si>
  <si>
    <t>_D010869</t>
  </si>
  <si>
    <t>_D010870</t>
  </si>
  <si>
    <t>_D010871</t>
  </si>
  <si>
    <t>_D010872</t>
  </si>
  <si>
    <t>_D010889</t>
  </si>
  <si>
    <t>_D010890</t>
  </si>
  <si>
    <t>_D010891</t>
  </si>
  <si>
    <t>_D010892</t>
  </si>
  <si>
    <t>_D010893</t>
  </si>
  <si>
    <t>_D010894</t>
  </si>
  <si>
    <t>_D010895</t>
  </si>
  <si>
    <t>_D010896</t>
  </si>
  <si>
    <t>_D010897</t>
  </si>
  <si>
    <t>_D010898</t>
  </si>
  <si>
    <t>_D010899</t>
  </si>
  <si>
    <t>_D010900</t>
  </si>
  <si>
    <t>_D010901</t>
  </si>
  <si>
    <t>_D010902</t>
  </si>
  <si>
    <t>_D010903</t>
  </si>
  <si>
    <t>_D010904</t>
  </si>
  <si>
    <t>_D010905</t>
  </si>
  <si>
    <t>_D010906</t>
  </si>
  <si>
    <t>_D010907</t>
  </si>
  <si>
    <t>_D010908</t>
  </si>
  <si>
    <t>_D010909</t>
  </si>
  <si>
    <t>_D010910</t>
  </si>
  <si>
    <t>_D010911</t>
  </si>
  <si>
    <t>_D010912</t>
  </si>
  <si>
    <t>_D010913</t>
  </si>
  <si>
    <t>_D010914</t>
  </si>
  <si>
    <t>_D010915</t>
  </si>
  <si>
    <t>_D010916</t>
  </si>
  <si>
    <t>_D010917</t>
  </si>
  <si>
    <t>_D010918</t>
  </si>
  <si>
    <t>_D010919</t>
  </si>
  <si>
    <t>_D010920</t>
  </si>
  <si>
    <t>_D010921</t>
  </si>
  <si>
    <t>_D010922</t>
  </si>
  <si>
    <t>_D010923</t>
  </si>
  <si>
    <t>_D010924</t>
  </si>
  <si>
    <t>_D010925</t>
  </si>
  <si>
    <t>_D010926</t>
  </si>
  <si>
    <t>_D010927</t>
  </si>
  <si>
    <t>_D010928</t>
  </si>
  <si>
    <t>_D010929</t>
  </si>
  <si>
    <t>_D010930</t>
  </si>
  <si>
    <t>_D010931</t>
  </si>
  <si>
    <t>_D010932</t>
  </si>
  <si>
    <t>_D010933</t>
  </si>
  <si>
    <t>_D010934</t>
  </si>
  <si>
    <t>_D010935</t>
  </si>
  <si>
    <t>_D010936</t>
  </si>
  <si>
    <t>_D010937</t>
  </si>
  <si>
    <t>_D010938</t>
  </si>
  <si>
    <t>_D010939</t>
  </si>
  <si>
    <t>_D010940</t>
  </si>
  <si>
    <t>_D010941</t>
  </si>
  <si>
    <t>_D010942</t>
  </si>
  <si>
    <t>_D010943</t>
  </si>
  <si>
    <t>_D010944</t>
  </si>
  <si>
    <t>_D010945</t>
  </si>
  <si>
    <t>_D010946</t>
  </si>
  <si>
    <t>_D010947</t>
  </si>
  <si>
    <t>_D010948</t>
  </si>
  <si>
    <t>_D010949</t>
  </si>
  <si>
    <t>_D010950</t>
  </si>
  <si>
    <t>_D010951</t>
  </si>
  <si>
    <t>_D010952</t>
  </si>
  <si>
    <t>_D010953</t>
  </si>
  <si>
    <t>_D010954</t>
  </si>
  <si>
    <t>_D010955</t>
  </si>
  <si>
    <t>_D010956</t>
  </si>
  <si>
    <t>_D010957</t>
  </si>
  <si>
    <t>_D010958</t>
  </si>
  <si>
    <t>_D010959</t>
  </si>
  <si>
    <t>_D010960</t>
  </si>
  <si>
    <t>_D010961</t>
  </si>
  <si>
    <t>_D010962</t>
  </si>
  <si>
    <t>_D010963</t>
  </si>
  <si>
    <t>_D010964</t>
  </si>
  <si>
    <t>_D010965</t>
  </si>
  <si>
    <t>_D010966</t>
  </si>
  <si>
    <t>_D010967</t>
  </si>
  <si>
    <t>_D010968</t>
  </si>
  <si>
    <t>_D010969</t>
  </si>
  <si>
    <t>_D010970</t>
  </si>
  <si>
    <t>_D010971</t>
  </si>
  <si>
    <t>_D010972</t>
  </si>
  <si>
    <t>_D010973</t>
  </si>
  <si>
    <t>_D010974</t>
  </si>
  <si>
    <t>_D010975</t>
  </si>
  <si>
    <t>_D010976</t>
  </si>
  <si>
    <t>_D010977</t>
  </si>
  <si>
    <t>_D010978</t>
  </si>
  <si>
    <t>_D010979</t>
  </si>
  <si>
    <t>_D010980</t>
  </si>
  <si>
    <t>_D010981</t>
  </si>
  <si>
    <t>_D010982</t>
  </si>
  <si>
    <t>_D010983</t>
  </si>
  <si>
    <t>_D010984</t>
  </si>
  <si>
    <t>_D010985</t>
  </si>
  <si>
    <t>_D010986</t>
  </si>
  <si>
    <t>_D010987</t>
  </si>
  <si>
    <t>_D010988</t>
  </si>
  <si>
    <t>_D010989</t>
  </si>
  <si>
    <t>_D010990</t>
  </si>
  <si>
    <t>_D010991</t>
  </si>
  <si>
    <t>_D010992</t>
  </si>
  <si>
    <t>_D010993</t>
  </si>
  <si>
    <t>_D010994</t>
  </si>
  <si>
    <t>_D010995</t>
  </si>
  <si>
    <t>_D010996</t>
  </si>
  <si>
    <t>_D010997</t>
  </si>
  <si>
    <t>_D010998</t>
  </si>
  <si>
    <t>_D010999</t>
  </si>
  <si>
    <t>_D011000</t>
  </si>
  <si>
    <t>_D011001</t>
  </si>
  <si>
    <t>_D011002</t>
  </si>
  <si>
    <t>_D011003</t>
  </si>
  <si>
    <t>_D011004</t>
  </si>
  <si>
    <t>_D011005</t>
  </si>
  <si>
    <t>_D011006</t>
  </si>
  <si>
    <t>_D011007</t>
  </si>
  <si>
    <t>_D011008</t>
  </si>
  <si>
    <t>_D011009</t>
  </si>
  <si>
    <t>_D011010</t>
  </si>
  <si>
    <t>_D011011</t>
  </si>
  <si>
    <t>_D011012</t>
  </si>
  <si>
    <t>_D011013</t>
  </si>
  <si>
    <t>_D011014</t>
  </si>
  <si>
    <t>_D011015</t>
  </si>
  <si>
    <t>_D011016</t>
  </si>
  <si>
    <t>_D011017</t>
  </si>
  <si>
    <t>_D011018</t>
  </si>
  <si>
    <t>_D011019</t>
  </si>
  <si>
    <t>_D011020</t>
  </si>
  <si>
    <t>_D011021</t>
  </si>
  <si>
    <t>_D011022</t>
  </si>
  <si>
    <t>_D011023</t>
  </si>
  <si>
    <t>_D011024</t>
  </si>
  <si>
    <t>_D011025</t>
  </si>
  <si>
    <t>_D011026</t>
  </si>
  <si>
    <t>_D011027</t>
  </si>
  <si>
    <t>_D011028</t>
  </si>
  <si>
    <t>_D011029</t>
  </si>
  <si>
    <t>_D011030</t>
  </si>
  <si>
    <t>_D011031</t>
  </si>
  <si>
    <t>_D011032</t>
  </si>
  <si>
    <t>_D011033</t>
  </si>
  <si>
    <t>_D011034</t>
  </si>
  <si>
    <t>_D011035</t>
  </si>
  <si>
    <t>_D011036</t>
  </si>
  <si>
    <t>_D011037</t>
  </si>
  <si>
    <t>_D011038</t>
  </si>
  <si>
    <t>_D011087</t>
  </si>
  <si>
    <t>_D011088</t>
  </si>
  <si>
    <t>_D011089</t>
  </si>
  <si>
    <t>_D011090</t>
  </si>
  <si>
    <t>_D011091</t>
  </si>
  <si>
    <t>_D011092</t>
  </si>
  <si>
    <t>_D011093</t>
  </si>
  <si>
    <t>_D011094</t>
  </si>
  <si>
    <t>_D011095</t>
  </si>
  <si>
    <t>_D011096</t>
  </si>
  <si>
    <t>_D011097</t>
  </si>
  <si>
    <t>_D011098</t>
  </si>
  <si>
    <t>_D011099</t>
  </si>
  <si>
    <t>_D011100</t>
  </si>
  <si>
    <t>_D011101</t>
  </si>
  <si>
    <t>_D011102</t>
  </si>
  <si>
    <t>_D011103</t>
  </si>
  <si>
    <t>_D011104</t>
  </si>
  <si>
    <t>_D011105</t>
  </si>
  <si>
    <t>_D011106</t>
  </si>
  <si>
    <t>_D011107</t>
  </si>
  <si>
    <t>_D011108</t>
  </si>
  <si>
    <t>_D011109</t>
  </si>
  <si>
    <t>_D011110</t>
  </si>
  <si>
    <t>_D011111</t>
  </si>
  <si>
    <t>_D011112</t>
  </si>
  <si>
    <t>_D011113</t>
  </si>
  <si>
    <t>_D011114</t>
  </si>
  <si>
    <t>_D011115</t>
  </si>
  <si>
    <t>_D011116</t>
  </si>
  <si>
    <t>_D011117</t>
  </si>
  <si>
    <t>_D011118</t>
  </si>
  <si>
    <t>_D011119</t>
  </si>
  <si>
    <t>_D011120</t>
  </si>
  <si>
    <t>_D011121</t>
  </si>
  <si>
    <t>_D011122</t>
  </si>
  <si>
    <t>_D011123</t>
  </si>
  <si>
    <t>_D011124</t>
  </si>
  <si>
    <t>_D011125</t>
  </si>
  <si>
    <t>_D011126</t>
  </si>
  <si>
    <t>_D011127</t>
  </si>
  <si>
    <t>_D011128</t>
  </si>
  <si>
    <t>_D011129</t>
  </si>
  <si>
    <t>_D011130</t>
  </si>
  <si>
    <t>_D011131</t>
  </si>
  <si>
    <t>_D011132</t>
  </si>
  <si>
    <t>_D011133</t>
  </si>
  <si>
    <t>_D011134</t>
  </si>
  <si>
    <t>_D011135</t>
  </si>
  <si>
    <t>_D011136</t>
  </si>
  <si>
    <t>_D011153</t>
  </si>
  <si>
    <t>_D011154</t>
  </si>
  <si>
    <t>_D011155</t>
  </si>
  <si>
    <t>_D011156</t>
  </si>
  <si>
    <t>_S011157</t>
  </si>
  <si>
    <t>Schedule 12-3</t>
  </si>
  <si>
    <t>Sheet69</t>
  </si>
  <si>
    <t>_C011158</t>
  </si>
  <si>
    <t>_R011159</t>
  </si>
  <si>
    <t>_D011160</t>
  </si>
  <si>
    <t>_D011161</t>
  </si>
  <si>
    <t>_D011162</t>
  </si>
  <si>
    <t>_D011163</t>
  </si>
  <si>
    <t>_D011164</t>
  </si>
  <si>
    <t>_D011165</t>
  </si>
  <si>
    <t>_D011166</t>
  </si>
  <si>
    <t>_D011167</t>
  </si>
  <si>
    <t>_D011168</t>
  </si>
  <si>
    <t>_D011169</t>
  </si>
  <si>
    <t>_D011170</t>
  </si>
  <si>
    <t>_D011171</t>
  </si>
  <si>
    <t>_D011172</t>
  </si>
  <si>
    <t>_D011173</t>
  </si>
  <si>
    <t>_D011174</t>
  </si>
  <si>
    <t>_D011175</t>
  </si>
  <si>
    <t>_D011176</t>
  </si>
  <si>
    <t>_D011177</t>
  </si>
  <si>
    <t>_D011178</t>
  </si>
  <si>
    <t>_D011179</t>
  </si>
  <si>
    <t>_D011180</t>
  </si>
  <si>
    <t>_D011181</t>
  </si>
  <si>
    <t>_D011182</t>
  </si>
  <si>
    <t>_D011183</t>
  </si>
  <si>
    <t>_D011184</t>
  </si>
  <si>
    <t>_D011185</t>
  </si>
  <si>
    <t>_D011186</t>
  </si>
  <si>
    <t>_D011187</t>
  </si>
  <si>
    <t>_D011188</t>
  </si>
  <si>
    <t>_D011189</t>
  </si>
  <si>
    <t>_D011190</t>
  </si>
  <si>
    <t>_D011191</t>
  </si>
  <si>
    <t>_D011192</t>
  </si>
  <si>
    <t>_D011193</t>
  </si>
  <si>
    <t>_D011194</t>
  </si>
  <si>
    <t>_D011195</t>
  </si>
  <si>
    <t>_D011196</t>
  </si>
  <si>
    <t>_D011197</t>
  </si>
  <si>
    <t>_D011198</t>
  </si>
  <si>
    <t>_D011199</t>
  </si>
  <si>
    <t>_D011200</t>
  </si>
  <si>
    <t>_D011201</t>
  </si>
  <si>
    <t>_D011202</t>
  </si>
  <si>
    <t>_D011203</t>
  </si>
  <si>
    <t>_D011204</t>
  </si>
  <si>
    <t>_D011205</t>
  </si>
  <si>
    <t>_D011206</t>
  </si>
  <si>
    <t>_D011207</t>
  </si>
  <si>
    <t>_D011208</t>
  </si>
  <si>
    <t>_D011209</t>
  </si>
  <si>
    <t>_D011226</t>
  </si>
  <si>
    <t>_D011227</t>
  </si>
  <si>
    <t>_D011228</t>
  </si>
  <si>
    <t>_D011229</t>
  </si>
  <si>
    <t>_D011230</t>
  </si>
  <si>
    <t>_D011231</t>
  </si>
  <si>
    <t>_D011232</t>
  </si>
  <si>
    <t>_D011233</t>
  </si>
  <si>
    <t>_D011234</t>
  </si>
  <si>
    <t>_D011235</t>
  </si>
  <si>
    <t>_D011236</t>
  </si>
  <si>
    <t>_D011237</t>
  </si>
  <si>
    <t>_D011238</t>
  </si>
  <si>
    <t>_D011239</t>
  </si>
  <si>
    <t>_D011240</t>
  </si>
  <si>
    <t>_D011241</t>
  </si>
  <si>
    <t>_D011242</t>
  </si>
  <si>
    <t>_D011243</t>
  </si>
  <si>
    <t>_D011244</t>
  </si>
  <si>
    <t>_D011245</t>
  </si>
  <si>
    <t>_D011246</t>
  </si>
  <si>
    <t>_D011247</t>
  </si>
  <si>
    <t>_D011248</t>
  </si>
  <si>
    <t>_D011249</t>
  </si>
  <si>
    <t>_D011250</t>
  </si>
  <si>
    <t>_D011251</t>
  </si>
  <si>
    <t>_D011252</t>
  </si>
  <si>
    <t>_D011253</t>
  </si>
  <si>
    <t>_D011254</t>
  </si>
  <si>
    <t>_D011255</t>
  </si>
  <si>
    <t>_D011256</t>
  </si>
  <si>
    <t>_D011257</t>
  </si>
  <si>
    <t>_D011258</t>
  </si>
  <si>
    <t>_D011259</t>
  </si>
  <si>
    <t>_D011260</t>
  </si>
  <si>
    <t>_D011261</t>
  </si>
  <si>
    <t>_D011262</t>
  </si>
  <si>
    <t>_D011263</t>
  </si>
  <si>
    <t>_D011264</t>
  </si>
  <si>
    <t>_D011265</t>
  </si>
  <si>
    <t>_D011266</t>
  </si>
  <si>
    <t>_D011267</t>
  </si>
  <si>
    <t>_D011268</t>
  </si>
  <si>
    <t>_D011269</t>
  </si>
  <si>
    <t>_D011270</t>
  </si>
  <si>
    <t>_D011271</t>
  </si>
  <si>
    <t>_D011272</t>
  </si>
  <si>
    <t>_D011273</t>
  </si>
  <si>
    <t>_D011274</t>
  </si>
  <si>
    <t>_D011275</t>
  </si>
  <si>
    <t>_D011276</t>
  </si>
  <si>
    <t>_D011277</t>
  </si>
  <si>
    <t>_D011278</t>
  </si>
  <si>
    <t>_D011279</t>
  </si>
  <si>
    <t>_D011280</t>
  </si>
  <si>
    <t>_D011281</t>
  </si>
  <si>
    <t>_D011282</t>
  </si>
  <si>
    <t>_D011283</t>
  </si>
  <si>
    <t>_D011284</t>
  </si>
  <si>
    <t>_D011285</t>
  </si>
  <si>
    <t>_D011286</t>
  </si>
  <si>
    <t>_D011287</t>
  </si>
  <si>
    <t>_D011288</t>
  </si>
  <si>
    <t>_D011289</t>
  </si>
  <si>
    <t>_D011290</t>
  </si>
  <si>
    <t>_D011291</t>
  </si>
  <si>
    <t>_D011292</t>
  </si>
  <si>
    <t>_D011293</t>
  </si>
  <si>
    <t>_D011294</t>
  </si>
  <si>
    <t>_D011295</t>
  </si>
  <si>
    <t>_D011296</t>
  </si>
  <si>
    <t>_D011297</t>
  </si>
  <si>
    <t>_D011298</t>
  </si>
  <si>
    <t>_D011299</t>
  </si>
  <si>
    <t>_D011300</t>
  </si>
  <si>
    <t>_D011301</t>
  </si>
  <si>
    <t>_D011302</t>
  </si>
  <si>
    <t>_D011303</t>
  </si>
  <si>
    <t>_D011304</t>
  </si>
  <si>
    <t>_D011305</t>
  </si>
  <si>
    <t>_D011306</t>
  </si>
  <si>
    <t>_D011307</t>
  </si>
  <si>
    <t>_D011308</t>
  </si>
  <si>
    <t>_D011309</t>
  </si>
  <si>
    <t>_D011310</t>
  </si>
  <si>
    <t>_D011311</t>
  </si>
  <si>
    <t>_D011312</t>
  </si>
  <si>
    <t>_D011313</t>
  </si>
  <si>
    <t>_D011314</t>
  </si>
  <si>
    <t>_D011315</t>
  </si>
  <si>
    <t>_D011316</t>
  </si>
  <si>
    <t>_D011317</t>
  </si>
  <si>
    <t>_D011318</t>
  </si>
  <si>
    <t>_D011319</t>
  </si>
  <si>
    <t>_D011320</t>
  </si>
  <si>
    <t>_D011321</t>
  </si>
  <si>
    <t>_D011322</t>
  </si>
  <si>
    <t>_D011323</t>
  </si>
  <si>
    <t>_D011324</t>
  </si>
  <si>
    <t>_D011325</t>
  </si>
  <si>
    <t>_D011326</t>
  </si>
  <si>
    <t>_D011327</t>
  </si>
  <si>
    <t>_D011328</t>
  </si>
  <si>
    <t>_D011329</t>
  </si>
  <si>
    <t>_D011330</t>
  </si>
  <si>
    <t>_D011331</t>
  </si>
  <si>
    <t>_D011332</t>
  </si>
  <si>
    <t>_D011333</t>
  </si>
  <si>
    <t>_D011334</t>
  </si>
  <si>
    <t>_D011335</t>
  </si>
  <si>
    <t>_D011336</t>
  </si>
  <si>
    <t>_D011337</t>
  </si>
  <si>
    <t>_D011338</t>
  </si>
  <si>
    <t>_D011339</t>
  </si>
  <si>
    <t>_D011340</t>
  </si>
  <si>
    <t>_D011341</t>
  </si>
  <si>
    <t>_D011342</t>
  </si>
  <si>
    <t>_D011343</t>
  </si>
  <si>
    <t>_D011344</t>
  </si>
  <si>
    <t>_D011345</t>
  </si>
  <si>
    <t>_D011346</t>
  </si>
  <si>
    <t>_D011347</t>
  </si>
  <si>
    <t>_D011348</t>
  </si>
  <si>
    <t>_D011349</t>
  </si>
  <si>
    <t>_D011350</t>
  </si>
  <si>
    <t>_D011351</t>
  </si>
  <si>
    <t>_D011352</t>
  </si>
  <si>
    <t>_D011353</t>
  </si>
  <si>
    <t>_D011354</t>
  </si>
  <si>
    <t>_D011355</t>
  </si>
  <si>
    <t>_D011356</t>
  </si>
  <si>
    <t>_D011357</t>
  </si>
  <si>
    <t>_D011358</t>
  </si>
  <si>
    <t>_D011359</t>
  </si>
  <si>
    <t>_D011360</t>
  </si>
  <si>
    <t>_D011361</t>
  </si>
  <si>
    <t>_D011362</t>
  </si>
  <si>
    <t>_D011363</t>
  </si>
  <si>
    <t>_D011364</t>
  </si>
  <si>
    <t>_D011365</t>
  </si>
  <si>
    <t>_D011366</t>
  </si>
  <si>
    <t>_D011367</t>
  </si>
  <si>
    <t>_D011368</t>
  </si>
  <si>
    <t>_D011369</t>
  </si>
  <si>
    <t>_D011370</t>
  </si>
  <si>
    <t>_D011371</t>
  </si>
  <si>
    <t>_D011372</t>
  </si>
  <si>
    <t>_D011373</t>
  </si>
  <si>
    <t>_D011374</t>
  </si>
  <si>
    <t>_D011375</t>
  </si>
  <si>
    <t>_D011424</t>
  </si>
  <si>
    <t>_D011425</t>
  </si>
  <si>
    <t>_D011426</t>
  </si>
  <si>
    <t>_D011427</t>
  </si>
  <si>
    <t>_D011428</t>
  </si>
  <si>
    <t>_D011429</t>
  </si>
  <si>
    <t>_D011430</t>
  </si>
  <si>
    <t>_D011431</t>
  </si>
  <si>
    <t>_D011432</t>
  </si>
  <si>
    <t>_D011433</t>
  </si>
  <si>
    <t>_D011434</t>
  </si>
  <si>
    <t>_D011435</t>
  </si>
  <si>
    <t>_D011436</t>
  </si>
  <si>
    <t>_D011437</t>
  </si>
  <si>
    <t>_D011438</t>
  </si>
  <si>
    <t>_D011439</t>
  </si>
  <si>
    <t>_D011440</t>
  </si>
  <si>
    <t>_D011441</t>
  </si>
  <si>
    <t>_D011442</t>
  </si>
  <si>
    <t>_D011443</t>
  </si>
  <si>
    <t>_D011444</t>
  </si>
  <si>
    <t>_D011445</t>
  </si>
  <si>
    <t>_D011446</t>
  </si>
  <si>
    <t>_D011447</t>
  </si>
  <si>
    <t>_D011448</t>
  </si>
  <si>
    <t>_D011449</t>
  </si>
  <si>
    <t>_D011450</t>
  </si>
  <si>
    <t>_D011451</t>
  </si>
  <si>
    <t>_D011452</t>
  </si>
  <si>
    <t>_D011453</t>
  </si>
  <si>
    <t>_D011454</t>
  </si>
  <si>
    <t>_D011455</t>
  </si>
  <si>
    <t>_D011456</t>
  </si>
  <si>
    <t>_D011457</t>
  </si>
  <si>
    <t>_D011458</t>
  </si>
  <si>
    <t>_D011459</t>
  </si>
  <si>
    <t>_D011460</t>
  </si>
  <si>
    <t>_D011461</t>
  </si>
  <si>
    <t>_D011462</t>
  </si>
  <si>
    <t>_D011463</t>
  </si>
  <si>
    <t>_D011464</t>
  </si>
  <si>
    <t>_D011465</t>
  </si>
  <si>
    <t>_D011466</t>
  </si>
  <si>
    <t>_D011467</t>
  </si>
  <si>
    <t>_D011468</t>
  </si>
  <si>
    <t>_D011469</t>
  </si>
  <si>
    <t>_D011470</t>
  </si>
  <si>
    <t>_D011471</t>
  </si>
  <si>
    <t>_D011472</t>
  </si>
  <si>
    <t>_D011473</t>
  </si>
  <si>
    <t>_D011490</t>
  </si>
  <si>
    <t>_D011491</t>
  </si>
  <si>
    <t>_D011492</t>
  </si>
  <si>
    <t>_D011493</t>
  </si>
  <si>
    <t>Sheet50</t>
  </si>
  <si>
    <t>Sheet51</t>
  </si>
  <si>
    <t>Sheet52</t>
  </si>
  <si>
    <t>Sheet53</t>
  </si>
  <si>
    <t>Sheet54</t>
  </si>
  <si>
    <t>Sheet55</t>
  </si>
  <si>
    <t>Sheet56</t>
  </si>
  <si>
    <t>Sheet57</t>
  </si>
  <si>
    <t>Those items shown in light grey, other than headings, are fillable.</t>
  </si>
  <si>
    <t>Those cells in blue come from another tab, or cell on the spreadsheet.</t>
  </si>
  <si>
    <t>The GL/WTB, Reclassifications, and Adjustments tabs are not password</t>
  </si>
  <si>
    <t>protected.  You can add lines as needed.</t>
  </si>
  <si>
    <t>All other cells are locked and password protected.</t>
  </si>
  <si>
    <t>Follow the instructions posted on the Medicaid website under forms.</t>
  </si>
  <si>
    <t>STATE OF MISSISSIPPI</t>
  </si>
  <si>
    <t>OFFICE OF THE GOVERNOR</t>
  </si>
  <si>
    <t>DIVISION OF MEDICAID</t>
  </si>
  <si>
    <t>LONG-TERM CARE FACILITIES</t>
  </si>
  <si>
    <t>Less: Therapy Related Costs allocated to Line 2-16 (Schedule 15)</t>
  </si>
  <si>
    <t>_D011494</t>
  </si>
  <si>
    <t>_D011495</t>
  </si>
  <si>
    <t>_D011496</t>
  </si>
  <si>
    <t>_D011497</t>
  </si>
  <si>
    <t>_D011498</t>
  </si>
  <si>
    <t>_D011499</t>
  </si>
  <si>
    <t>_D011500</t>
  </si>
  <si>
    <t>_D011501</t>
  </si>
  <si>
    <t>_D011502</t>
  </si>
  <si>
    <t>_D011503</t>
  </si>
  <si>
    <t>_D011504</t>
  </si>
  <si>
    <t>_D011505</t>
  </si>
  <si>
    <t>_D011506</t>
  </si>
  <si>
    <t>_D011507</t>
  </si>
  <si>
    <t>_D011508</t>
  </si>
  <si>
    <t>_D011509</t>
  </si>
  <si>
    <t>_D011510</t>
  </si>
  <si>
    <t>_D011511</t>
  </si>
  <si>
    <t>_D011512</t>
  </si>
  <si>
    <t>_D011513</t>
  </si>
  <si>
    <t>_D011514</t>
  </si>
  <si>
    <t>_D011515</t>
  </si>
  <si>
    <t>_D011516</t>
  </si>
  <si>
    <t>_D011517</t>
  </si>
  <si>
    <t>_D011518</t>
  </si>
  <si>
    <t>_D011519</t>
  </si>
  <si>
    <t>_D011520</t>
  </si>
  <si>
    <t>_D011521</t>
  </si>
  <si>
    <t>_D011522</t>
  </si>
  <si>
    <t>_D011523</t>
  </si>
  <si>
    <t>_D011524</t>
  </si>
  <si>
    <t>_D011525</t>
  </si>
  <si>
    <t>_D011526</t>
  </si>
  <si>
    <t>_D011527</t>
  </si>
  <si>
    <t>_D011528</t>
  </si>
  <si>
    <t>_D011529</t>
  </si>
  <si>
    <t>_D011530</t>
  </si>
  <si>
    <t>_D011531</t>
  </si>
  <si>
    <t>_D011532</t>
  </si>
  <si>
    <t>_D011533</t>
  </si>
  <si>
    <t>_D011534</t>
  </si>
  <si>
    <t>_D011535</t>
  </si>
  <si>
    <t>_D011536</t>
  </si>
  <si>
    <t>_D011537</t>
  </si>
  <si>
    <t>_D011538</t>
  </si>
  <si>
    <t>_D011539</t>
  </si>
  <si>
    <t>_D011540</t>
  </si>
  <si>
    <t>_D011541</t>
  </si>
  <si>
    <t>_D011542</t>
  </si>
  <si>
    <t>_D011543</t>
  </si>
  <si>
    <t>_D011544</t>
  </si>
  <si>
    <t>_D011545</t>
  </si>
  <si>
    <t>_D011546</t>
  </si>
  <si>
    <t>_D011547</t>
  </si>
  <si>
    <t>_D011548</t>
  </si>
  <si>
    <t>_D011549</t>
  </si>
  <si>
    <t>_D011550</t>
  </si>
  <si>
    <t>_D011551</t>
  </si>
  <si>
    <t>_D011552</t>
  </si>
  <si>
    <t>_D011553</t>
  </si>
  <si>
    <t>_D011554</t>
  </si>
  <si>
    <t>_D011555</t>
  </si>
  <si>
    <t>_D011556</t>
  </si>
  <si>
    <t>_D011557</t>
  </si>
  <si>
    <t>_D011558</t>
  </si>
  <si>
    <t>_D011559</t>
  </si>
  <si>
    <t>_D011560</t>
  </si>
  <si>
    <t>_D011561</t>
  </si>
  <si>
    <t>_D011562</t>
  </si>
  <si>
    <t>_D011563</t>
  </si>
  <si>
    <t>_D011564</t>
  </si>
  <si>
    <t>_D011565</t>
  </si>
  <si>
    <t>_D011566</t>
  </si>
  <si>
    <t>_D011567</t>
  </si>
  <si>
    <t>_D011568</t>
  </si>
  <si>
    <t>_D011569</t>
  </si>
  <si>
    <t>_D011570</t>
  </si>
  <si>
    <t>_D011571</t>
  </si>
  <si>
    <t>_D011572</t>
  </si>
  <si>
    <t>_D011573</t>
  </si>
  <si>
    <t>_D011574</t>
  </si>
  <si>
    <t>_D011575</t>
  </si>
  <si>
    <t>_D011576</t>
  </si>
  <si>
    <t>_D011577</t>
  </si>
  <si>
    <t>_D011578</t>
  </si>
  <si>
    <t>_D011579</t>
  </si>
  <si>
    <t>_D011580</t>
  </si>
  <si>
    <t>_D011581</t>
  </si>
  <si>
    <t>_D011582</t>
  </si>
  <si>
    <t>_D011583</t>
  </si>
  <si>
    <t>_D011584</t>
  </si>
  <si>
    <t>_D011585</t>
  </si>
  <si>
    <t>_D011586</t>
  </si>
  <si>
    <t>_D011587</t>
  </si>
  <si>
    <t>_D011588</t>
  </si>
  <si>
    <t>_D011589</t>
  </si>
  <si>
    <t>_D011590</t>
  </si>
  <si>
    <t>_D011591</t>
  </si>
  <si>
    <t>_D011592</t>
  </si>
  <si>
    <t>_D011593</t>
  </si>
  <si>
    <t>_D011594</t>
  </si>
  <si>
    <t>_D011595</t>
  </si>
  <si>
    <t>_D011596</t>
  </si>
  <si>
    <t>_D011597</t>
  </si>
  <si>
    <t>_D011598</t>
  </si>
  <si>
    <t>_D011599</t>
  </si>
  <si>
    <t>_D011600</t>
  </si>
  <si>
    <t>_D011601</t>
  </si>
  <si>
    <t>_D011602</t>
  </si>
  <si>
    <t>_D011603</t>
  </si>
  <si>
    <t>_D011604</t>
  </si>
  <si>
    <t>_D011605</t>
  </si>
  <si>
    <t>_D011606</t>
  </si>
  <si>
    <t>_D011607</t>
  </si>
  <si>
    <t>_D011608</t>
  </si>
  <si>
    <t>_D011609</t>
  </si>
  <si>
    <t>_D011610</t>
  </si>
  <si>
    <t>_D011611</t>
  </si>
  <si>
    <t>_D011612</t>
  </si>
  <si>
    <t>_D011613</t>
  </si>
  <si>
    <t>_D011614</t>
  </si>
  <si>
    <t>_D011615</t>
  </si>
  <si>
    <t>_D011616</t>
  </si>
  <si>
    <t>_D011617</t>
  </si>
  <si>
    <t>_D011618</t>
  </si>
  <si>
    <t>_D011619</t>
  </si>
  <si>
    <t>_D011620</t>
  </si>
  <si>
    <t>_D011621</t>
  </si>
  <si>
    <t>_D011622</t>
  </si>
  <si>
    <t>_D011623</t>
  </si>
  <si>
    <t>_D011624</t>
  </si>
  <si>
    <t>_D011625</t>
  </si>
  <si>
    <t>_D011626</t>
  </si>
  <si>
    <t>_D011627</t>
  </si>
  <si>
    <t>_D011628</t>
  </si>
  <si>
    <t>_D011629</t>
  </si>
  <si>
    <t>_D011630</t>
  </si>
  <si>
    <t>_D011631</t>
  </si>
  <si>
    <t>_D011632</t>
  </si>
  <si>
    <t>_D011633</t>
  </si>
  <si>
    <t>_D011634</t>
  </si>
  <si>
    <t>_D011635</t>
  </si>
  <si>
    <t>_D011636</t>
  </si>
  <si>
    <t>_D011637</t>
  </si>
  <si>
    <t>_D011638</t>
  </si>
  <si>
    <t>_D011639</t>
  </si>
  <si>
    <t>_D011640</t>
  </si>
  <si>
    <t>_D011641</t>
  </si>
  <si>
    <t>_D011642</t>
  </si>
  <si>
    <t>_D011643</t>
  </si>
  <si>
    <t>_D011644</t>
  </si>
  <si>
    <t>_D011645</t>
  </si>
  <si>
    <t>_D011646</t>
  </si>
  <si>
    <t>_D011647</t>
  </si>
  <si>
    <t>_D011648</t>
  </si>
  <si>
    <t>_D011649</t>
  </si>
  <si>
    <t>_D011650</t>
  </si>
  <si>
    <t>_D011651</t>
  </si>
  <si>
    <t>_D011652</t>
  </si>
  <si>
    <t>_D011653</t>
  </si>
  <si>
    <t>_D011654</t>
  </si>
  <si>
    <t>_D011655</t>
  </si>
  <si>
    <t>_D011656</t>
  </si>
  <si>
    <t>_D011657</t>
  </si>
  <si>
    <t>_D011658</t>
  </si>
  <si>
    <t>_D011659</t>
  </si>
  <si>
    <t>_D011660</t>
  </si>
  <si>
    <t>_D011661</t>
  </si>
  <si>
    <t>_D011662</t>
  </si>
  <si>
    <t>_D011663</t>
  </si>
  <si>
    <t>_D011664</t>
  </si>
  <si>
    <t>_D011665</t>
  </si>
  <si>
    <t>_D011666</t>
  </si>
  <si>
    <t>_D011667</t>
  </si>
  <si>
    <t>_D011668</t>
  </si>
  <si>
    <t>_D011669</t>
  </si>
  <si>
    <t>_D011670</t>
  </si>
  <si>
    <t>_D011671</t>
  </si>
  <si>
    <t>_D011672</t>
  </si>
  <si>
    <t>_D011673</t>
  </si>
  <si>
    <t>_D011674</t>
  </si>
  <si>
    <t>_D011675</t>
  </si>
  <si>
    <t>_D011676</t>
  </si>
  <si>
    <t>_D011677</t>
  </si>
  <si>
    <t>_D011678</t>
  </si>
  <si>
    <t>_D011679</t>
  </si>
  <si>
    <t>_D011680</t>
  </si>
  <si>
    <t>_D011681</t>
  </si>
  <si>
    <t>_D011682</t>
  </si>
  <si>
    <t>_D011683</t>
  </si>
  <si>
    <t>_D011684</t>
  </si>
  <si>
    <t>_D011685</t>
  </si>
  <si>
    <t>_D011686</t>
  </si>
  <si>
    <t>_D011687</t>
  </si>
  <si>
    <t>_D011688</t>
  </si>
  <si>
    <t>_D011689</t>
  </si>
  <si>
    <t>_D011690</t>
  </si>
  <si>
    <t>_D011691</t>
  </si>
  <si>
    <t>_D011692</t>
  </si>
  <si>
    <t>_D011693</t>
  </si>
  <si>
    <t>Total (Must agree with Form 6, Line 2-16)</t>
  </si>
  <si>
    <t>_D011694</t>
  </si>
  <si>
    <t>_D011695</t>
  </si>
  <si>
    <t>_D011696</t>
  </si>
  <si>
    <t>_D011697</t>
  </si>
  <si>
    <t>_D011698</t>
  </si>
  <si>
    <t>_D011699</t>
  </si>
  <si>
    <t>_D011700</t>
  </si>
  <si>
    <t>_D011701</t>
  </si>
  <si>
    <t>_D011702</t>
  </si>
  <si>
    <t>_D011703</t>
  </si>
  <si>
    <t>_D011704</t>
  </si>
  <si>
    <t>_D011705</t>
  </si>
  <si>
    <t>_D011706</t>
  </si>
  <si>
    <t>_D011707</t>
  </si>
  <si>
    <t>_D011708</t>
  </si>
  <si>
    <t>_D011709</t>
  </si>
  <si>
    <t>_D011710</t>
  </si>
  <si>
    <t>_D011711</t>
  </si>
  <si>
    <t>SCHEDULE 11 - HOME OFFICE/RELATED MANAGEMENT COMPANY OTHER INCOME (FORM 17, LINE 1-08)</t>
  </si>
  <si>
    <t>_D011712</t>
  </si>
  <si>
    <t>_D011713</t>
  </si>
  <si>
    <t>_D011714</t>
  </si>
  <si>
    <t>_D011715</t>
  </si>
  <si>
    <t>_D011716</t>
  </si>
  <si>
    <t>_D011717</t>
  </si>
  <si>
    <t>_D011718</t>
  </si>
  <si>
    <t>_D011719</t>
  </si>
  <si>
    <t>_D011720</t>
  </si>
  <si>
    <t>_D011721</t>
  </si>
  <si>
    <t>_D011722</t>
  </si>
  <si>
    <t>_D011723</t>
  </si>
  <si>
    <t>_D011724</t>
  </si>
  <si>
    <t>_D011725</t>
  </si>
  <si>
    <t>_D011726</t>
  </si>
  <si>
    <t>_D011727</t>
  </si>
  <si>
    <t>_D011728</t>
  </si>
  <si>
    <t>_D011729</t>
  </si>
  <si>
    <t>_D011730</t>
  </si>
  <si>
    <t>_D011731</t>
  </si>
  <si>
    <t>_D011732</t>
  </si>
  <si>
    <t>_D011733</t>
  </si>
  <si>
    <t>_D011734</t>
  </si>
  <si>
    <t>_D011735</t>
  </si>
  <si>
    <t>_D011736</t>
  </si>
  <si>
    <t>_D011737</t>
  </si>
  <si>
    <t>_D011738</t>
  </si>
  <si>
    <t>_D011739</t>
  </si>
  <si>
    <t>_D011740</t>
  </si>
  <si>
    <t>_D011741</t>
  </si>
  <si>
    <t>_D011742</t>
  </si>
  <si>
    <t>_D011743</t>
  </si>
  <si>
    <t>_D011744</t>
  </si>
  <si>
    <t>_D011745</t>
  </si>
  <si>
    <t>_D011746</t>
  </si>
  <si>
    <t>_D011747</t>
  </si>
  <si>
    <t>_D011748</t>
  </si>
  <si>
    <t>_D011749</t>
  </si>
  <si>
    <t>_D011750</t>
  </si>
  <si>
    <t>_D011751</t>
  </si>
  <si>
    <t>_D011752</t>
  </si>
  <si>
    <t>_D011753</t>
  </si>
  <si>
    <t>_D011754</t>
  </si>
  <si>
    <t>_D011755</t>
  </si>
  <si>
    <t>_D011756</t>
  </si>
  <si>
    <t>_D011757</t>
  </si>
  <si>
    <t>_D011758</t>
  </si>
  <si>
    <t>_D011759</t>
  </si>
  <si>
    <t>_D011760</t>
  </si>
  <si>
    <t>_D011761</t>
  </si>
  <si>
    <t>_D011762</t>
  </si>
  <si>
    <t>_D011763</t>
  </si>
  <si>
    <t>_D011764</t>
  </si>
  <si>
    <t>_D011765</t>
  </si>
  <si>
    <t>_D011766</t>
  </si>
  <si>
    <t>_D011767</t>
  </si>
  <si>
    <t>_D011768</t>
  </si>
  <si>
    <t>_D011769</t>
  </si>
  <si>
    <t>_D011770</t>
  </si>
  <si>
    <t>_D011771</t>
  </si>
  <si>
    <t>_D011772</t>
  </si>
  <si>
    <t>_D011773</t>
  </si>
  <si>
    <t>_D011774</t>
  </si>
  <si>
    <t>_D011775</t>
  </si>
  <si>
    <t>_D011776</t>
  </si>
  <si>
    <t>_D011777</t>
  </si>
  <si>
    <t>_D011778</t>
  </si>
  <si>
    <t>_D011779</t>
  </si>
  <si>
    <t>_D011780</t>
  </si>
  <si>
    <t>_D011781</t>
  </si>
  <si>
    <t>_D011782</t>
  </si>
  <si>
    <t>_D011783</t>
  </si>
  <si>
    <t>_D011784</t>
  </si>
  <si>
    <t>_D011785</t>
  </si>
  <si>
    <t>_D011786</t>
  </si>
  <si>
    <t>_D011787</t>
  </si>
  <si>
    <t>_D011788</t>
  </si>
  <si>
    <t>_D011789</t>
  </si>
  <si>
    <t>_D011790</t>
  </si>
  <si>
    <t>_D011791</t>
  </si>
  <si>
    <t>_D011792</t>
  </si>
  <si>
    <t>_D011793</t>
  </si>
  <si>
    <t>_D011794</t>
  </si>
  <si>
    <t>_D011795</t>
  </si>
  <si>
    <t>_D011796</t>
  </si>
  <si>
    <t>_D011797</t>
  </si>
  <si>
    <t>_D011798</t>
  </si>
  <si>
    <t>_D011799</t>
  </si>
  <si>
    <t>_D011800</t>
  </si>
  <si>
    <t>_D011801</t>
  </si>
  <si>
    <t>_D011802</t>
  </si>
  <si>
    <t>_D011803</t>
  </si>
  <si>
    <t>_D011804</t>
  </si>
  <si>
    <t>_D011805</t>
  </si>
  <si>
    <t>_D011806</t>
  </si>
  <si>
    <t>_D011807</t>
  </si>
  <si>
    <t>_D011808</t>
  </si>
  <si>
    <t>_D011809</t>
  </si>
  <si>
    <t>_D011810</t>
  </si>
  <si>
    <t>Allocated costs not applicable to Nursing Facility included in W/S B Pt. I, Column</t>
  </si>
  <si>
    <t>_D011811</t>
  </si>
  <si>
    <t>_D011812</t>
  </si>
  <si>
    <t>MS_LTCF</t>
  </si>
  <si>
    <t>.01</t>
  </si>
  <si>
    <t xml:space="preserve">Updated Per notes from DOM. </t>
  </si>
  <si>
    <t>Cost Report Line Number</t>
  </si>
  <si>
    <t>Reporting Period:</t>
  </si>
  <si>
    <t>DOM ADJUSTMENTS</t>
  </si>
  <si>
    <t>_S011813</t>
  </si>
  <si>
    <t>DOM Adjustments</t>
  </si>
  <si>
    <t>Sheet71</t>
  </si>
  <si>
    <t>_C011814</t>
  </si>
  <si>
    <t>_R011815</t>
  </si>
  <si>
    <t>_D011816</t>
  </si>
  <si>
    <t>_D011817</t>
  </si>
  <si>
    <t>_D011818</t>
  </si>
  <si>
    <t>_D011819</t>
  </si>
  <si>
    <t>_D011820</t>
  </si>
  <si>
    <t>_D011821</t>
  </si>
  <si>
    <t>_D011822</t>
  </si>
  <si>
    <t>_D011823</t>
  </si>
  <si>
    <t>_D011824</t>
  </si>
  <si>
    <t>_D011825</t>
  </si>
  <si>
    <t>_D011826</t>
  </si>
  <si>
    <t>_D011827</t>
  </si>
  <si>
    <t>_D011828</t>
  </si>
  <si>
    <t>_D011829</t>
  </si>
  <si>
    <t>_D011830</t>
  </si>
  <si>
    <t>_D011831</t>
  </si>
  <si>
    <t>_D011832</t>
  </si>
  <si>
    <t>_D011833</t>
  </si>
  <si>
    <t>_D011834</t>
  </si>
  <si>
    <t>_D011835</t>
  </si>
  <si>
    <t>_D011836</t>
  </si>
  <si>
    <t>_D011837</t>
  </si>
  <si>
    <t>_D011838</t>
  </si>
  <si>
    <t>_D011839</t>
  </si>
  <si>
    <t>_D011840</t>
  </si>
  <si>
    <t>_D011841</t>
  </si>
  <si>
    <t>_D011842</t>
  </si>
  <si>
    <t>_D011843</t>
  </si>
  <si>
    <t>_D011844</t>
  </si>
  <si>
    <t>_D011845</t>
  </si>
  <si>
    <t>_D011846</t>
  </si>
  <si>
    <t>_D011847</t>
  </si>
  <si>
    <t>_D011848</t>
  </si>
  <si>
    <t>_D011849</t>
  </si>
  <si>
    <t>_D011850</t>
  </si>
  <si>
    <t>_D011851</t>
  </si>
  <si>
    <t>_D011852</t>
  </si>
  <si>
    <t>_D011853</t>
  </si>
  <si>
    <t>_D011854</t>
  </si>
  <si>
    <t>_D011855</t>
  </si>
  <si>
    <t>_D011856</t>
  </si>
  <si>
    <t>_D011857</t>
  </si>
  <si>
    <t>_D011858</t>
  </si>
  <si>
    <t>_D011859</t>
  </si>
  <si>
    <t>_D011860</t>
  </si>
  <si>
    <t>_D011861</t>
  </si>
  <si>
    <t>_D011862</t>
  </si>
  <si>
    <t>_D011863</t>
  </si>
  <si>
    <t>_D011864</t>
  </si>
  <si>
    <t>_D011865</t>
  </si>
  <si>
    <t>_D011866</t>
  </si>
  <si>
    <t>_D011867</t>
  </si>
  <si>
    <t>_D011868</t>
  </si>
  <si>
    <t>_D011869</t>
  </si>
  <si>
    <t>_D011870</t>
  </si>
  <si>
    <t>_D011871</t>
  </si>
  <si>
    <t>_D011872</t>
  </si>
  <si>
    <t>_D011873</t>
  </si>
  <si>
    <t>_D011874</t>
  </si>
  <si>
    <t>_D011875</t>
  </si>
  <si>
    <t>_D011876</t>
  </si>
  <si>
    <t>_D011877</t>
  </si>
  <si>
    <t>_D011878</t>
  </si>
  <si>
    <t>_D011879</t>
  </si>
  <si>
    <t>_D011880</t>
  </si>
  <si>
    <t>_D011881</t>
  </si>
  <si>
    <t>_D011882</t>
  </si>
  <si>
    <t>_D011883</t>
  </si>
  <si>
    <t>_D011884</t>
  </si>
  <si>
    <t>_D011885</t>
  </si>
  <si>
    <t>_D011886</t>
  </si>
  <si>
    <t>_D011887</t>
  </si>
  <si>
    <t>_D011888</t>
  </si>
  <si>
    <t>_D011889</t>
  </si>
  <si>
    <t>_D011890</t>
  </si>
  <si>
    <t>_D011891</t>
  </si>
  <si>
    <t>_D011892</t>
  </si>
  <si>
    <t>_D011893</t>
  </si>
  <si>
    <t>_D011894</t>
  </si>
  <si>
    <t>_D011895</t>
  </si>
  <si>
    <t>_D011896</t>
  </si>
  <si>
    <t>_D011897</t>
  </si>
  <si>
    <t>_D011898</t>
  </si>
  <si>
    <t>_D011899</t>
  </si>
  <si>
    <t>_D011900</t>
  </si>
  <si>
    <t>_D011901</t>
  </si>
  <si>
    <t>_D011902</t>
  </si>
  <si>
    <t>_D011903</t>
  </si>
  <si>
    <t>_D011904</t>
  </si>
  <si>
    <t>_D011905</t>
  </si>
  <si>
    <t>_D011906</t>
  </si>
  <si>
    <t>_D011907</t>
  </si>
  <si>
    <t>_D011908</t>
  </si>
  <si>
    <t>_D011909</t>
  </si>
  <si>
    <t>_D011910</t>
  </si>
  <si>
    <t>_D011911</t>
  </si>
  <si>
    <t>_D011912</t>
  </si>
  <si>
    <t>_D011913</t>
  </si>
  <si>
    <t>_D011914</t>
  </si>
  <si>
    <t>_D011915</t>
  </si>
  <si>
    <t>_D011916</t>
  </si>
  <si>
    <t>_D011917</t>
  </si>
  <si>
    <t>_D011918</t>
  </si>
  <si>
    <t>_D011919</t>
  </si>
  <si>
    <t>_D011920</t>
  </si>
  <si>
    <t>_D011921</t>
  </si>
  <si>
    <t>_D011922</t>
  </si>
  <si>
    <t>_D011923</t>
  </si>
  <si>
    <t>_D011924</t>
  </si>
  <si>
    <t>_D011925</t>
  </si>
  <si>
    <t>_D011926</t>
  </si>
  <si>
    <t>_D011927</t>
  </si>
  <si>
    <t>_D011928</t>
  </si>
  <si>
    <t>_D011929</t>
  </si>
  <si>
    <t>_D011930</t>
  </si>
  <si>
    <t>_D011931</t>
  </si>
  <si>
    <t>_D011932</t>
  </si>
  <si>
    <t>_D011933</t>
  </si>
  <si>
    <t>_D011934</t>
  </si>
  <si>
    <t>_D011935</t>
  </si>
  <si>
    <t>_D011936</t>
  </si>
  <si>
    <t>_D011937</t>
  </si>
  <si>
    <t>_D011938</t>
  </si>
  <si>
    <t>_D011939</t>
  </si>
  <si>
    <t>_D011940</t>
  </si>
  <si>
    <t>_D011941</t>
  </si>
  <si>
    <t>_D011942</t>
  </si>
  <si>
    <t>_D011943</t>
  </si>
  <si>
    <t>_D011944</t>
  </si>
  <si>
    <t>_D011945</t>
  </si>
  <si>
    <t>_D011946</t>
  </si>
  <si>
    <t>_D011947</t>
  </si>
  <si>
    <t>_D011948</t>
  </si>
  <si>
    <t>_D011949</t>
  </si>
  <si>
    <t>_D011950</t>
  </si>
  <si>
    <t>_D011951</t>
  </si>
  <si>
    <t>_D011952</t>
  </si>
  <si>
    <t>_D011953</t>
  </si>
  <si>
    <t>_D011954</t>
  </si>
  <si>
    <t>_D011955</t>
  </si>
  <si>
    <t>_D011956</t>
  </si>
  <si>
    <t>_D011957</t>
  </si>
  <si>
    <t>_D011958</t>
  </si>
  <si>
    <t>_D011959</t>
  </si>
  <si>
    <t>_D011960</t>
  </si>
  <si>
    <t>_D011961</t>
  </si>
  <si>
    <t>_D011962</t>
  </si>
  <si>
    <t>_D011963</t>
  </si>
  <si>
    <t>_D011964</t>
  </si>
  <si>
    <t>_D011965</t>
  </si>
  <si>
    <t>_D011966</t>
  </si>
  <si>
    <t>_D011967</t>
  </si>
  <si>
    <t>_D011968</t>
  </si>
  <si>
    <t>_D011969</t>
  </si>
  <si>
    <t>_D011970</t>
  </si>
  <si>
    <t>_D011971</t>
  </si>
  <si>
    <t>_D011972</t>
  </si>
  <si>
    <t>_D011973</t>
  </si>
  <si>
    <t>_D011974</t>
  </si>
  <si>
    <t>_D011975</t>
  </si>
  <si>
    <t>_D011976</t>
  </si>
  <si>
    <t>_D011977</t>
  </si>
  <si>
    <t>_D011978</t>
  </si>
  <si>
    <t>_D011979</t>
  </si>
  <si>
    <t>_D011980</t>
  </si>
  <si>
    <t>_D011981</t>
  </si>
  <si>
    <t>_D011982</t>
  </si>
  <si>
    <t>_D011983</t>
  </si>
  <si>
    <t>_D011984</t>
  </si>
  <si>
    <t>_D011985</t>
  </si>
  <si>
    <t>_D011986</t>
  </si>
  <si>
    <t>_D011987</t>
  </si>
  <si>
    <t>_D011988</t>
  </si>
  <si>
    <t>_D011989</t>
  </si>
  <si>
    <t>_D011990</t>
  </si>
  <si>
    <t>_D011991</t>
  </si>
  <si>
    <t>_D011992</t>
  </si>
  <si>
    <t>_D011993</t>
  </si>
  <si>
    <t>_D011994</t>
  </si>
  <si>
    <t>_D011995</t>
  </si>
  <si>
    <t>_D011996</t>
  </si>
  <si>
    <t>_D011997</t>
  </si>
  <si>
    <t>_D011998</t>
  </si>
  <si>
    <t>_D011999</t>
  </si>
  <si>
    <t>_D012000</t>
  </si>
  <si>
    <t>_D012001</t>
  </si>
  <si>
    <t>_D012002</t>
  </si>
  <si>
    <t>_D012003</t>
  </si>
  <si>
    <t>_D012004</t>
  </si>
  <si>
    <t>_D012005</t>
  </si>
  <si>
    <t>_D012006</t>
  </si>
  <si>
    <t>_D012007</t>
  </si>
  <si>
    <t>_D012008</t>
  </si>
  <si>
    <t>_D012009</t>
  </si>
  <si>
    <t>_D012010</t>
  </si>
  <si>
    <t>_D012011</t>
  </si>
  <si>
    <t>_D012012</t>
  </si>
  <si>
    <t>_D012013</t>
  </si>
  <si>
    <t>_D012014</t>
  </si>
  <si>
    <t>_D012015</t>
  </si>
  <si>
    <t>_D012016</t>
  </si>
  <si>
    <t>_D012017</t>
  </si>
  <si>
    <t>_D012018</t>
  </si>
  <si>
    <t>_D012019</t>
  </si>
  <si>
    <t>_D012020</t>
  </si>
  <si>
    <t>_D012021</t>
  </si>
  <si>
    <t>_D012022</t>
  </si>
  <si>
    <t>_D012023</t>
  </si>
  <si>
    <t>_D012024</t>
  </si>
  <si>
    <t>_D012025</t>
  </si>
  <si>
    <t>_D012026</t>
  </si>
  <si>
    <t>_D012027</t>
  </si>
  <si>
    <t>_D012028</t>
  </si>
  <si>
    <t>_D012029</t>
  </si>
  <si>
    <t>_D012030</t>
  </si>
  <si>
    <t>_D012031</t>
  </si>
  <si>
    <t>_D012032</t>
  </si>
  <si>
    <t>_D012033</t>
  </si>
  <si>
    <t>_D012034</t>
  </si>
  <si>
    <t>_D012035</t>
  </si>
  <si>
    <t>_D012036</t>
  </si>
  <si>
    <t>_D012037</t>
  </si>
  <si>
    <t>_D012038</t>
  </si>
  <si>
    <t>_D012039</t>
  </si>
  <si>
    <t>_D012040</t>
  </si>
  <si>
    <t>_D012041</t>
  </si>
  <si>
    <t>_D012042</t>
  </si>
  <si>
    <t>_D012043</t>
  </si>
  <si>
    <t>_D012044</t>
  </si>
  <si>
    <t>_D012045</t>
  </si>
  <si>
    <t>_D012046</t>
  </si>
  <si>
    <t>_D012047</t>
  </si>
  <si>
    <t>_D012048</t>
  </si>
  <si>
    <t>_D012049</t>
  </si>
  <si>
    <t>_D012050</t>
  </si>
  <si>
    <t>_D012051</t>
  </si>
  <si>
    <t>_D012052</t>
  </si>
  <si>
    <t>_D012053</t>
  </si>
  <si>
    <t>_D012054</t>
  </si>
  <si>
    <t>_D012055</t>
  </si>
  <si>
    <t>_D012056</t>
  </si>
  <si>
    <t>_D012057</t>
  </si>
  <si>
    <t>_D012058</t>
  </si>
  <si>
    <t>_D012059</t>
  </si>
  <si>
    <t>_D012060</t>
  </si>
  <si>
    <t>_D012061</t>
  </si>
  <si>
    <t>_D012062</t>
  </si>
  <si>
    <t>_D012063</t>
  </si>
  <si>
    <t>_D012064</t>
  </si>
  <si>
    <t>_D012065</t>
  </si>
  <si>
    <t>_D012066</t>
  </si>
  <si>
    <t>_D012067</t>
  </si>
  <si>
    <t>_D012068</t>
  </si>
  <si>
    <t>_D012069</t>
  </si>
  <si>
    <t>_D012070</t>
  </si>
  <si>
    <t>_D012071</t>
  </si>
  <si>
    <t>_D012072</t>
  </si>
  <si>
    <t>_D012073</t>
  </si>
  <si>
    <t>_D012074</t>
  </si>
  <si>
    <t>_D012075</t>
  </si>
  <si>
    <t>_D012076</t>
  </si>
  <si>
    <t>_D012077</t>
  </si>
  <si>
    <t>_D012078</t>
  </si>
  <si>
    <t>_D012079</t>
  </si>
  <si>
    <t>_D012080</t>
  </si>
  <si>
    <t>_D012081</t>
  </si>
  <si>
    <t>_D012082</t>
  </si>
  <si>
    <t>_D012083</t>
  </si>
  <si>
    <t>_D012084</t>
  </si>
  <si>
    <t>_D012085</t>
  </si>
  <si>
    <t>_D012086</t>
  </si>
  <si>
    <t>_D012087</t>
  </si>
  <si>
    <t>_D012088</t>
  </si>
  <si>
    <t>_D012089</t>
  </si>
  <si>
    <t>_D012090</t>
  </si>
  <si>
    <t>_D012091</t>
  </si>
  <si>
    <t>_D012092</t>
  </si>
  <si>
    <t>_D012093</t>
  </si>
  <si>
    <t>_D012094</t>
  </si>
  <si>
    <t>_D012095</t>
  </si>
  <si>
    <t>_D012096</t>
  </si>
  <si>
    <t>_D012097</t>
  </si>
  <si>
    <t>_D012098</t>
  </si>
  <si>
    <t>_D012099</t>
  </si>
  <si>
    <t>_D012100</t>
  </si>
  <si>
    <t>_D012101</t>
  </si>
  <si>
    <t>_D012102</t>
  </si>
  <si>
    <t>_D012103</t>
  </si>
  <si>
    <t>_D012104</t>
  </si>
  <si>
    <t>_D012105</t>
  </si>
  <si>
    <t>_D012106</t>
  </si>
  <si>
    <t>_D012107</t>
  </si>
  <si>
    <t>_D012108</t>
  </si>
  <si>
    <t>_D012109</t>
  </si>
  <si>
    <t>_D012110</t>
  </si>
  <si>
    <t>_D012111</t>
  </si>
  <si>
    <t>_D012112</t>
  </si>
  <si>
    <t>_D012113</t>
  </si>
  <si>
    <t>_D012114</t>
  </si>
  <si>
    <t>_D012115</t>
  </si>
  <si>
    <t>_D012116</t>
  </si>
  <si>
    <t>_D012117</t>
  </si>
  <si>
    <t>_D012118</t>
  </si>
  <si>
    <t>_D012119</t>
  </si>
  <si>
    <t>_D012120</t>
  </si>
  <si>
    <t>_D012121</t>
  </si>
  <si>
    <t>_D012122</t>
  </si>
  <si>
    <t>_D012123</t>
  </si>
  <si>
    <t>_D012124</t>
  </si>
  <si>
    <t>_D012125</t>
  </si>
  <si>
    <t>_D012126</t>
  </si>
  <si>
    <t>_D012127</t>
  </si>
  <si>
    <t>_D012128</t>
  </si>
  <si>
    <t>_D012129</t>
  </si>
  <si>
    <t>_D012130</t>
  </si>
  <si>
    <t>_D012131</t>
  </si>
  <si>
    <t>_D012132</t>
  </si>
  <si>
    <t>_D012133</t>
  </si>
  <si>
    <t>_D012134</t>
  </si>
  <si>
    <t>_D012135</t>
  </si>
  <si>
    <t>_D012136</t>
  </si>
  <si>
    <t>_D012137</t>
  </si>
  <si>
    <t>_D012138</t>
  </si>
  <si>
    <t>_D012139</t>
  </si>
  <si>
    <t>_D012140</t>
  </si>
  <si>
    <t>_D012141</t>
  </si>
  <si>
    <t>_D012142</t>
  </si>
  <si>
    <t>_D012143</t>
  </si>
  <si>
    <t>_D012144</t>
  </si>
  <si>
    <t>_D012145</t>
  </si>
  <si>
    <t>_D012146</t>
  </si>
  <si>
    <t>_D012147</t>
  </si>
  <si>
    <t>_D012148</t>
  </si>
  <si>
    <t>_D012149</t>
  </si>
  <si>
    <t>_D012150</t>
  </si>
  <si>
    <t>_D012151</t>
  </si>
  <si>
    <t>_D012152</t>
  </si>
  <si>
    <t>_D012153</t>
  </si>
  <si>
    <t>_D012154</t>
  </si>
  <si>
    <t>_D012155</t>
  </si>
  <si>
    <t>_D012156</t>
  </si>
  <si>
    <t>_D012157</t>
  </si>
  <si>
    <t>_D012158</t>
  </si>
  <si>
    <t>_D012159</t>
  </si>
  <si>
    <t>_D012160</t>
  </si>
  <si>
    <t>_D012161</t>
  </si>
  <si>
    <t>_D012162</t>
  </si>
  <si>
    <t>_D012163</t>
  </si>
  <si>
    <t>_D012164</t>
  </si>
  <si>
    <t>_D012165</t>
  </si>
  <si>
    <t>_D012166</t>
  </si>
  <si>
    <t>_D012167</t>
  </si>
  <si>
    <t>_D012168</t>
  </si>
  <si>
    <t>_D012169</t>
  </si>
  <si>
    <t>_D012170</t>
  </si>
  <si>
    <t>_D012171</t>
  </si>
  <si>
    <t>_D012172</t>
  </si>
  <si>
    <t>_D012173</t>
  </si>
  <si>
    <t>_D012174</t>
  </si>
  <si>
    <t>_D012175</t>
  </si>
  <si>
    <t>_D012176</t>
  </si>
  <si>
    <t>_D012177</t>
  </si>
  <si>
    <t>_D012178</t>
  </si>
  <si>
    <t>_D012179</t>
  </si>
  <si>
    <t>_D012180</t>
  </si>
  <si>
    <t>_D012181</t>
  </si>
  <si>
    <t>_D012182</t>
  </si>
  <si>
    <t>_D012183</t>
  </si>
  <si>
    <t>_D012184</t>
  </si>
  <si>
    <t>_D012185</t>
  </si>
  <si>
    <t>_D012186</t>
  </si>
  <si>
    <t>_D012187</t>
  </si>
  <si>
    <t>_D012188</t>
  </si>
  <si>
    <t>_D012189</t>
  </si>
  <si>
    <t>_D012190</t>
  </si>
  <si>
    <t>_D012191</t>
  </si>
  <si>
    <t>_D012192</t>
  </si>
  <si>
    <t>_D012193</t>
  </si>
  <si>
    <t>_D012194</t>
  </si>
  <si>
    <t>_D012195</t>
  </si>
  <si>
    <t>_D012196</t>
  </si>
  <si>
    <t>_D012197</t>
  </si>
  <si>
    <t>_D012198</t>
  </si>
  <si>
    <t>_D012199</t>
  </si>
  <si>
    <t>_D012200</t>
  </si>
  <si>
    <t>_D012201</t>
  </si>
  <si>
    <t>_D012202</t>
  </si>
  <si>
    <t>_D012203</t>
  </si>
  <si>
    <t>_D012204</t>
  </si>
  <si>
    <t>_D012205</t>
  </si>
  <si>
    <t>_D012206</t>
  </si>
  <si>
    <t>_D012207</t>
  </si>
  <si>
    <t>_D012208</t>
  </si>
  <si>
    <t>_D012209</t>
  </si>
  <si>
    <t>_D012210</t>
  </si>
  <si>
    <t>_D012211</t>
  </si>
  <si>
    <t>_D012212</t>
  </si>
  <si>
    <t>_D012213</t>
  </si>
  <si>
    <t>_D012214</t>
  </si>
  <si>
    <t>_D012215</t>
  </si>
  <si>
    <t>_D012216</t>
  </si>
  <si>
    <t>_D012217</t>
  </si>
  <si>
    <t>_D012218</t>
  </si>
  <si>
    <t>_D012219</t>
  </si>
  <si>
    <t>_D012220</t>
  </si>
  <si>
    <t>_D012221</t>
  </si>
  <si>
    <t>_D012222</t>
  </si>
  <si>
    <t>_D012223</t>
  </si>
  <si>
    <t>_D012224</t>
  </si>
  <si>
    <t>_D012225</t>
  </si>
  <si>
    <t>_D012226</t>
  </si>
  <si>
    <t>_D012227</t>
  </si>
  <si>
    <t>_D012228</t>
  </si>
  <si>
    <t>_D012229</t>
  </si>
  <si>
    <t>_D012230</t>
  </si>
  <si>
    <t>_D012231</t>
  </si>
  <si>
    <t>_D012232</t>
  </si>
  <si>
    <t>_D012233</t>
  </si>
  <si>
    <t>_D012234</t>
  </si>
  <si>
    <t>_D012235</t>
  </si>
  <si>
    <t>_D012236</t>
  </si>
  <si>
    <t>_D012237</t>
  </si>
  <si>
    <t>_D012238</t>
  </si>
  <si>
    <t>_D012239</t>
  </si>
  <si>
    <t>_D012240</t>
  </si>
  <si>
    <t>_D012241</t>
  </si>
  <si>
    <t>_D012242</t>
  </si>
  <si>
    <t>_D012243</t>
  </si>
  <si>
    <t>_D012244</t>
  </si>
  <si>
    <t>_D012245</t>
  </si>
  <si>
    <t>_D012246</t>
  </si>
  <si>
    <t>_D012247</t>
  </si>
  <si>
    <t>_D012248</t>
  </si>
  <si>
    <t>_D012249</t>
  </si>
  <si>
    <t>_D012250</t>
  </si>
  <si>
    <t>_D012251</t>
  </si>
  <si>
    <t>SCHEDULE 11-2 - HOME OFFICE/RELATED MANAGEMENT COMPANY OTHER INCOME (FORM 17-2, LINE 1-08)</t>
  </si>
  <si>
    <t>SCHEDULE 11-3 - HOME OFFICE/RELATED MANAGEMENT COMPANY OTHER INCOME (FORM 17-3, LINE 1-08)</t>
  </si>
  <si>
    <t>SCHEDULE 12-2 - HOME OFFICE/RELATED MANAGEMENT COMPANY OTHER EXPENSE (FORM 17-2, LINE 2-27)</t>
  </si>
  <si>
    <t>SCHEDULE 12-3 - HOME OFFICE/RELATED MANAGEMENT COMPANY OTHER EXPENSE (FORM 17-3, LINE 2-27)</t>
  </si>
  <si>
    <t>_D012252</t>
  </si>
  <si>
    <t>_D012253</t>
  </si>
  <si>
    <t>_D012254</t>
  </si>
  <si>
    <t>_D012255</t>
  </si>
  <si>
    <t>_D012256</t>
  </si>
  <si>
    <t>_D012257</t>
  </si>
  <si>
    <t>_D012258</t>
  </si>
  <si>
    <t>_D012259</t>
  </si>
  <si>
    <t>_D012260</t>
  </si>
  <si>
    <t>_D012261</t>
  </si>
  <si>
    <t>_D012262</t>
  </si>
  <si>
    <t>_D012263</t>
  </si>
  <si>
    <t>_D012264</t>
  </si>
  <si>
    <t>_D012265</t>
  </si>
  <si>
    <t>_D012266</t>
  </si>
  <si>
    <t>_D012267</t>
  </si>
  <si>
    <t>_D012268</t>
  </si>
  <si>
    <t>_D012269</t>
  </si>
  <si>
    <t>_D012270</t>
  </si>
  <si>
    <t>_D012271</t>
  </si>
  <si>
    <t>_D012272</t>
  </si>
  <si>
    <t>_D012273</t>
  </si>
  <si>
    <t>_D012274</t>
  </si>
  <si>
    <t>_D012275</t>
  </si>
  <si>
    <t>_D012276</t>
  </si>
  <si>
    <t>_D012277</t>
  </si>
  <si>
    <t>_D012278</t>
  </si>
  <si>
    <t>_D012279</t>
  </si>
  <si>
    <t>_D012280</t>
  </si>
  <si>
    <t>_D012281</t>
  </si>
  <si>
    <t>Yes/No (Select from dropdown)</t>
  </si>
  <si>
    <t>MEDICAID DAYS</t>
  </si>
  <si>
    <t>MEDICARE DAYS</t>
  </si>
  <si>
    <t>PRIVATE DAYS</t>
  </si>
  <si>
    <t>OTHER DAYS</t>
  </si>
  <si>
    <t>TOTAL PATIENT DAYS</t>
  </si>
  <si>
    <t>BED DAYS AVAILABLE</t>
  </si>
  <si>
    <t>PERCENTAGE OF OCCUPANCY</t>
  </si>
  <si>
    <t>VENTILATOR DEPENDENT CARE DAYS</t>
  </si>
  <si>
    <t>List the facility's private pay rates during the reporting period.  If a change of rates occurred during the period, listeach rate structure and the dates the rates were in effect.</t>
  </si>
  <si>
    <t>LINE NUMBER REFERENCE FOR ADJUSTMENT</t>
  </si>
  <si>
    <t>LineNo.</t>
  </si>
  <si>
    <t>Expense Per Books</t>
  </si>
  <si>
    <t>ALLOWABLE COST (Column 5, above)</t>
  </si>
  <si>
    <t>ALLOWABLE COST PER DAY (Column A / Line 8)</t>
  </si>
  <si>
    <t>Historical Cost</t>
  </si>
  <si>
    <t>Medicaid Basis</t>
  </si>
  <si>
    <t>Book-Basis Ending Accumulated Depreciation</t>
  </si>
  <si>
    <t>Current Period Administrativeand Operating Depreciation Expense</t>
  </si>
  <si>
    <t>Current Period Propertyand Equipment Depreciation Expense</t>
  </si>
  <si>
    <t>Property andEquipment Assets</t>
  </si>
  <si>
    <t>Group/Asset Number</t>
  </si>
  <si>
    <t>Allowable Lease Expense</t>
  </si>
  <si>
    <t>Medicaid Lease Expense</t>
  </si>
  <si>
    <t>Total Lease Expense</t>
  </si>
  <si>
    <t>Name of Related Organization</t>
  </si>
  <si>
    <t>Amount in Excess of Cost*</t>
  </si>
  <si>
    <t>Name of Owner</t>
  </si>
  <si>
    <t>Percent of Ownership</t>
  </si>
  <si>
    <t>Beginning of Reporting Period</t>
  </si>
  <si>
    <t>End of Reporting Period</t>
  </si>
  <si>
    <t>Balance Per Books</t>
  </si>
  <si>
    <t>Net Working Capital</t>
  </si>
  <si>
    <t xml:space="preserve">Equity Beginning of Reporting Period Per Prior Cost Report </t>
  </si>
  <si>
    <t>Equity  End of Reporting Period (Form 11, Line 42, Column 2)</t>
  </si>
  <si>
    <t>Form 6  Line No.</t>
  </si>
  <si>
    <t>Total Allowable Cost</t>
  </si>
  <si>
    <t>Variable  Cost</t>
  </si>
  <si>
    <t>Fixed  Cost</t>
  </si>
  <si>
    <t>Form 6 Line Number</t>
  </si>
  <si>
    <t>Amount Included in Form 6, Col. 5</t>
  </si>
  <si>
    <t>Name  of Facility</t>
  </si>
  <si>
    <t>Percentage of Ownership</t>
  </si>
  <si>
    <t>Do you have any interest in any business providing goods or services to this facility or any other facility listed above? (Choose from dropdown)</t>
  </si>
  <si>
    <t>Average Hours Worked Per Week</t>
  </si>
  <si>
    <t>Adjusted Expense</t>
  </si>
  <si>
    <t>EXPENSES TO BE ALLOCATED</t>
  </si>
  <si>
    <t>FORM 6 EXPENSE PER BOOKS Column 1</t>
  </si>
  <si>
    <t xml:space="preserve">W/S A SALARY EXPENSE Column 1 * </t>
  </si>
  <si>
    <t>W/S A SALARY EXPENSE  To W/S B</t>
  </si>
  <si>
    <t>ALLOCATION %  OF SHARED  EMP BENEFITS</t>
  </si>
  <si>
    <t>ALLOCATION  OF SHARED  EMP BENEFITS</t>
  </si>
  <si>
    <t>Nursing Facility  (or SNF)  Applicable Percentage</t>
  </si>
  <si>
    <t>Lines 1-18 AND 3-22 Allowable  Direct Care &amp; Care  Related Expenses</t>
  </si>
  <si>
    <t>Net Amount to Schedule 6</t>
  </si>
  <si>
    <t>Amount Per Line</t>
  </si>
  <si>
    <t>W/S B-1, Col. 10 Statistics</t>
  </si>
  <si>
    <t>W/S B-1, Col. 11 Statistics</t>
  </si>
  <si>
    <t>Allocated Total</t>
  </si>
  <si>
    <t>Explanation of Adjustment  and Regulation Reference</t>
  </si>
  <si>
    <t>Adjustment  Increase  (Decrease)</t>
  </si>
  <si>
    <t>_D000104_</t>
  </si>
  <si>
    <t>_D000104__</t>
  </si>
  <si>
    <t>_D000104___</t>
  </si>
  <si>
    <t>13G</t>
  </si>
  <si>
    <t>DOM</t>
  </si>
  <si>
    <t>_D012282</t>
  </si>
  <si>
    <t>_D012283</t>
  </si>
  <si>
    <t>_D012284</t>
  </si>
  <si>
    <t>_D012285</t>
  </si>
  <si>
    <t>_D012286</t>
  </si>
  <si>
    <t>_D012287</t>
  </si>
  <si>
    <t>_D012288</t>
  </si>
  <si>
    <t>_D012289</t>
  </si>
  <si>
    <t>_D012290</t>
  </si>
  <si>
    <t>_D012291</t>
  </si>
  <si>
    <t>_D012292</t>
  </si>
  <si>
    <t>_D012293</t>
  </si>
  <si>
    <t>_D012294</t>
  </si>
  <si>
    <t>_D012295</t>
  </si>
  <si>
    <t>_D012296</t>
  </si>
  <si>
    <t>_D012297</t>
  </si>
  <si>
    <t>_D012298</t>
  </si>
  <si>
    <t>_D012299</t>
  </si>
  <si>
    <t>_D012300</t>
  </si>
  <si>
    <t>_D012301</t>
  </si>
  <si>
    <t>_D012302</t>
  </si>
  <si>
    <t>_D012303</t>
  </si>
  <si>
    <t>_D012304</t>
  </si>
  <si>
    <t>_D012305</t>
  </si>
  <si>
    <t>_D012306</t>
  </si>
  <si>
    <t>_D012307</t>
  </si>
  <si>
    <t>_D012308</t>
  </si>
  <si>
    <t>_D012309</t>
  </si>
  <si>
    <t>_D012310</t>
  </si>
  <si>
    <t>_D012311</t>
  </si>
  <si>
    <t>_D012312</t>
  </si>
  <si>
    <t>_D012313</t>
  </si>
  <si>
    <t>_D012314</t>
  </si>
  <si>
    <t>_D012315</t>
  </si>
  <si>
    <t>_D012316</t>
  </si>
  <si>
    <t>_D012317</t>
  </si>
  <si>
    <t>_D012318</t>
  </si>
  <si>
    <t>_D012319</t>
  </si>
  <si>
    <t>_D012320</t>
  </si>
  <si>
    <t>_D012321</t>
  </si>
  <si>
    <t>_D012322</t>
  </si>
  <si>
    <t>_D012323</t>
  </si>
  <si>
    <t>_D012324</t>
  </si>
  <si>
    <t>_D012325</t>
  </si>
  <si>
    <t>_D012326</t>
  </si>
  <si>
    <t>_D012327</t>
  </si>
  <si>
    <t>_D012328</t>
  </si>
  <si>
    <t>_D012329</t>
  </si>
  <si>
    <t>_D012330</t>
  </si>
  <si>
    <t>_D012331</t>
  </si>
  <si>
    <t>_D012332</t>
  </si>
  <si>
    <t>_D012333</t>
  </si>
  <si>
    <t>_D012334</t>
  </si>
  <si>
    <t>_D012335</t>
  </si>
  <si>
    <t>_D012336</t>
  </si>
  <si>
    <t>_D012337</t>
  </si>
  <si>
    <t>_D012338</t>
  </si>
  <si>
    <t>_D012339</t>
  </si>
  <si>
    <t>_D012340</t>
  </si>
  <si>
    <t>_D012341</t>
  </si>
  <si>
    <t>_D012342</t>
  </si>
  <si>
    <t>_D012343</t>
  </si>
  <si>
    <t>_D012344</t>
  </si>
  <si>
    <t>_D012345</t>
  </si>
  <si>
    <t>_D012346</t>
  </si>
  <si>
    <t>_D012347</t>
  </si>
  <si>
    <t>_D012348</t>
  </si>
  <si>
    <t>_D012349</t>
  </si>
  <si>
    <t>_D012350</t>
  </si>
  <si>
    <t>_D012351</t>
  </si>
  <si>
    <t>_D012352</t>
  </si>
  <si>
    <t>_D012353</t>
  </si>
  <si>
    <t>_D012354</t>
  </si>
  <si>
    <t>_D012355</t>
  </si>
  <si>
    <t>_D012356</t>
  </si>
  <si>
    <t>_D012357</t>
  </si>
  <si>
    <t>_D012358</t>
  </si>
  <si>
    <t>_D012359</t>
  </si>
  <si>
    <t>_D012360</t>
  </si>
  <si>
    <t>_D012361</t>
  </si>
  <si>
    <t>_D012362</t>
  </si>
  <si>
    <t>_D012363</t>
  </si>
  <si>
    <t>_D012364</t>
  </si>
  <si>
    <t>_D012365</t>
  </si>
  <si>
    <t>_D012366</t>
  </si>
  <si>
    <t>_D012367</t>
  </si>
  <si>
    <t>_D012368</t>
  </si>
  <si>
    <t>_D012369</t>
  </si>
  <si>
    <t>_D012370</t>
  </si>
  <si>
    <t>_D012371</t>
  </si>
  <si>
    <t>_D012372</t>
  </si>
  <si>
    <t>_D012373</t>
  </si>
  <si>
    <t>_D012374</t>
  </si>
  <si>
    <t>_D012375</t>
  </si>
  <si>
    <t>_D012376</t>
  </si>
  <si>
    <t>_D012377</t>
  </si>
  <si>
    <t>_D012378</t>
  </si>
  <si>
    <t>_D012379</t>
  </si>
  <si>
    <t>_D012380</t>
  </si>
  <si>
    <t>_D012381</t>
  </si>
  <si>
    <t>_D012382</t>
  </si>
  <si>
    <t>_D012383</t>
  </si>
  <si>
    <t>_D012384</t>
  </si>
  <si>
    <t>_D012385</t>
  </si>
  <si>
    <t>_D012386</t>
  </si>
  <si>
    <t>_D012387</t>
  </si>
  <si>
    <t>_D012388</t>
  </si>
  <si>
    <t>_D012389</t>
  </si>
  <si>
    <t>_D012390</t>
  </si>
  <si>
    <t>_D012391</t>
  </si>
  <si>
    <t>_D012392</t>
  </si>
  <si>
    <t>_D012393</t>
  </si>
  <si>
    <t>_D012394</t>
  </si>
  <si>
    <t>_D012395</t>
  </si>
  <si>
    <t>_D012396</t>
  </si>
  <si>
    <t>_D012397</t>
  </si>
  <si>
    <t>_D012398</t>
  </si>
  <si>
    <t>_D012399</t>
  </si>
  <si>
    <t>_D012400</t>
  </si>
  <si>
    <t>_D012401</t>
  </si>
  <si>
    <t>_D012402</t>
  </si>
  <si>
    <t>_D012403</t>
  </si>
  <si>
    <t>_D012404</t>
  </si>
  <si>
    <t>_D012405</t>
  </si>
  <si>
    <t>_D012406</t>
  </si>
  <si>
    <t>_D012407</t>
  </si>
  <si>
    <t>_D012408</t>
  </si>
  <si>
    <t>_D012409</t>
  </si>
  <si>
    <t>_D012410</t>
  </si>
  <si>
    <t>_D012411</t>
  </si>
  <si>
    <t>_D012412</t>
  </si>
  <si>
    <t>_D012413</t>
  </si>
  <si>
    <t>_D012414</t>
  </si>
  <si>
    <t>_D012415</t>
  </si>
  <si>
    <t>_D012416</t>
  </si>
  <si>
    <t>_D012417</t>
  </si>
  <si>
    <t>_D012418</t>
  </si>
  <si>
    <t>_D012419</t>
  </si>
  <si>
    <t>_D012420</t>
  </si>
  <si>
    <t>_D012421</t>
  </si>
  <si>
    <t>_D012422</t>
  </si>
  <si>
    <t>_D012423</t>
  </si>
  <si>
    <t>_D012424</t>
  </si>
  <si>
    <t>_D012425</t>
  </si>
  <si>
    <t>_D012426</t>
  </si>
  <si>
    <t>_D012427</t>
  </si>
  <si>
    <t>_D012428</t>
  </si>
  <si>
    <t>_D012429</t>
  </si>
  <si>
    <t>_D012430</t>
  </si>
  <si>
    <t>_D012431</t>
  </si>
  <si>
    <t>_D012432</t>
  </si>
  <si>
    <t>_D012433</t>
  </si>
  <si>
    <t>_D012434</t>
  </si>
  <si>
    <t>_D012435</t>
  </si>
  <si>
    <t>_D012436</t>
  </si>
  <si>
    <t>_D012437</t>
  </si>
  <si>
    <t>_D012438</t>
  </si>
  <si>
    <t>_D012439</t>
  </si>
  <si>
    <t>_D012440</t>
  </si>
  <si>
    <t>_D012441</t>
  </si>
  <si>
    <t>_D012442</t>
  </si>
  <si>
    <t>_D012443</t>
  </si>
  <si>
    <t>_D012444</t>
  </si>
  <si>
    <t>_D012445</t>
  </si>
  <si>
    <t>_D012446</t>
  </si>
  <si>
    <t>_D012447</t>
  </si>
  <si>
    <t>_D012448</t>
  </si>
  <si>
    <t>_D012449</t>
  </si>
  <si>
    <t>_D012450</t>
  </si>
  <si>
    <t>_D012451</t>
  </si>
  <si>
    <t>_D012452</t>
  </si>
  <si>
    <t>_D012453</t>
  </si>
  <si>
    <t>_D012454</t>
  </si>
  <si>
    <t>_D012455</t>
  </si>
  <si>
    <t>_D012456</t>
  </si>
  <si>
    <t>_D012457</t>
  </si>
  <si>
    <t>_D012458</t>
  </si>
  <si>
    <t>_D012459</t>
  </si>
  <si>
    <t>_D012460</t>
  </si>
  <si>
    <t>_D012461</t>
  </si>
  <si>
    <t>_D012462</t>
  </si>
  <si>
    <t>_D012463</t>
  </si>
  <si>
    <t>_D012464</t>
  </si>
  <si>
    <t>_D012465</t>
  </si>
  <si>
    <t>_D012466</t>
  </si>
  <si>
    <t>_D012467</t>
  </si>
  <si>
    <t>_D012468</t>
  </si>
  <si>
    <t>_D012469</t>
  </si>
  <si>
    <t>_D012470</t>
  </si>
  <si>
    <t>_D012471</t>
  </si>
  <si>
    <t>_D012472</t>
  </si>
  <si>
    <t>_D012473</t>
  </si>
  <si>
    <t>_D012474</t>
  </si>
  <si>
    <t>_D012475</t>
  </si>
  <si>
    <t>_D012476</t>
  </si>
  <si>
    <t>_D012477</t>
  </si>
  <si>
    <t>_D012478</t>
  </si>
  <si>
    <t>_D012479</t>
  </si>
  <si>
    <t>_D012480</t>
  </si>
  <si>
    <t>_D012481</t>
  </si>
  <si>
    <t>_D012482</t>
  </si>
  <si>
    <t>_D012483</t>
  </si>
  <si>
    <t>_D012484</t>
  </si>
  <si>
    <t>_D012485</t>
  </si>
  <si>
    <t>_D012486</t>
  </si>
  <si>
    <t>_D012487</t>
  </si>
  <si>
    <t>_D012488</t>
  </si>
  <si>
    <t>_D012489</t>
  </si>
  <si>
    <t>_D012490</t>
  </si>
  <si>
    <t>_D012491</t>
  </si>
  <si>
    <t>_D012492</t>
  </si>
  <si>
    <t>_D012493</t>
  </si>
  <si>
    <t>_D012494</t>
  </si>
  <si>
    <t>_D012495</t>
  </si>
  <si>
    <t>_D012496</t>
  </si>
  <si>
    <t>_D012497</t>
  </si>
  <si>
    <t>_D012498</t>
  </si>
  <si>
    <t>_D012499</t>
  </si>
  <si>
    <t>_D012500</t>
  </si>
  <si>
    <t>_D012501</t>
  </si>
  <si>
    <t>_D012502</t>
  </si>
  <si>
    <t>_D012503</t>
  </si>
  <si>
    <t>_D012504</t>
  </si>
  <si>
    <t>_D012505</t>
  </si>
  <si>
    <t>_D012506</t>
  </si>
  <si>
    <t>_D012507</t>
  </si>
  <si>
    <t>_D012508</t>
  </si>
  <si>
    <t>_D012509</t>
  </si>
  <si>
    <t>_D012510</t>
  </si>
  <si>
    <t>_D012511</t>
  </si>
  <si>
    <t>_D012512</t>
  </si>
  <si>
    <t>_D012513</t>
  </si>
  <si>
    <t>_D012514</t>
  </si>
  <si>
    <t>_D012515</t>
  </si>
  <si>
    <t>_D012516</t>
  </si>
  <si>
    <t>_D012517</t>
  </si>
  <si>
    <t>_D012518</t>
  </si>
  <si>
    <t>_D012519</t>
  </si>
  <si>
    <t>_D012520</t>
  </si>
  <si>
    <t>_D012521</t>
  </si>
  <si>
    <t>_D012522</t>
  </si>
  <si>
    <t>_D012523</t>
  </si>
  <si>
    <t>_D012524</t>
  </si>
  <si>
    <t>_D012525</t>
  </si>
  <si>
    <t>_D012526</t>
  </si>
  <si>
    <t>_D012527</t>
  </si>
  <si>
    <t>_D012528</t>
  </si>
  <si>
    <t>_D012529</t>
  </si>
  <si>
    <t>_D012530</t>
  </si>
  <si>
    <t>_D012531</t>
  </si>
  <si>
    <t>_D012532</t>
  </si>
  <si>
    <t>_D012533</t>
  </si>
  <si>
    <t>_D012534</t>
  </si>
  <si>
    <t>_D012535</t>
  </si>
  <si>
    <t>_D012536</t>
  </si>
  <si>
    <t>_D012537</t>
  </si>
  <si>
    <t>_D012538</t>
  </si>
  <si>
    <t>_D012539</t>
  </si>
  <si>
    <t>_D012540</t>
  </si>
  <si>
    <t>_D012541</t>
  </si>
  <si>
    <t>_D012542</t>
  </si>
  <si>
    <t>_D012543</t>
  </si>
  <si>
    <t>_D012544</t>
  </si>
  <si>
    <t>_D012545</t>
  </si>
  <si>
    <t>_D012546</t>
  </si>
  <si>
    <t>_D012547</t>
  </si>
  <si>
    <t>_D012548</t>
  </si>
  <si>
    <t>_D012549</t>
  </si>
  <si>
    <t>_D012550</t>
  </si>
  <si>
    <t>_D012551</t>
  </si>
  <si>
    <t>_D012552</t>
  </si>
  <si>
    <t>_D012553</t>
  </si>
  <si>
    <t>_D012554</t>
  </si>
  <si>
    <t>_D012555</t>
  </si>
  <si>
    <t>_D012556</t>
  </si>
  <si>
    <t>_D012557</t>
  </si>
  <si>
    <t>_D012558</t>
  </si>
  <si>
    <t>_D012559</t>
  </si>
  <si>
    <t>_D012560</t>
  </si>
  <si>
    <t>_D012561</t>
  </si>
  <si>
    <t>_D012562</t>
  </si>
  <si>
    <t>_D012563</t>
  </si>
  <si>
    <t>_D012564</t>
  </si>
  <si>
    <t>_D012565</t>
  </si>
  <si>
    <t>_D012566</t>
  </si>
  <si>
    <t>_D012567</t>
  </si>
  <si>
    <t>_D012568</t>
  </si>
  <si>
    <t>_D012569</t>
  </si>
  <si>
    <t>_D012570</t>
  </si>
  <si>
    <t>_D012571</t>
  </si>
  <si>
    <t>_D012572</t>
  </si>
  <si>
    <t>_D012573</t>
  </si>
  <si>
    <t>_D012574</t>
  </si>
  <si>
    <t>_D012575</t>
  </si>
  <si>
    <t>_D012576</t>
  </si>
  <si>
    <t>_D012577</t>
  </si>
  <si>
    <t>_D012578</t>
  </si>
  <si>
    <t>_D012579</t>
  </si>
  <si>
    <t>_D012580</t>
  </si>
  <si>
    <t>_D012581</t>
  </si>
  <si>
    <t>_D012582</t>
  </si>
  <si>
    <t>_D012583</t>
  </si>
  <si>
    <t>_D012584</t>
  </si>
  <si>
    <t>_D012585</t>
  </si>
  <si>
    <t>_D012586</t>
  </si>
  <si>
    <t>_D012587</t>
  </si>
  <si>
    <t>_D012588</t>
  </si>
  <si>
    <t>_D012589</t>
  </si>
  <si>
    <t>_D012590</t>
  </si>
  <si>
    <t>_D012591</t>
  </si>
  <si>
    <t>_D012592</t>
  </si>
  <si>
    <t>_D012593</t>
  </si>
  <si>
    <t>_D012594</t>
  </si>
  <si>
    <t>_D012595</t>
  </si>
  <si>
    <t>_D012596</t>
  </si>
  <si>
    <t>_D012597</t>
  </si>
  <si>
    <t>_D012598</t>
  </si>
  <si>
    <t>_D012599</t>
  </si>
  <si>
    <t>_D012600</t>
  </si>
  <si>
    <t>_D012601</t>
  </si>
  <si>
    <t>_D012602</t>
  </si>
  <si>
    <t>_D012603</t>
  </si>
  <si>
    <t>_D012604</t>
  </si>
  <si>
    <t>_D012605</t>
  </si>
  <si>
    <t>_D012606</t>
  </si>
  <si>
    <t>_D012607</t>
  </si>
  <si>
    <t>_D012608</t>
  </si>
  <si>
    <t>_D012609</t>
  </si>
  <si>
    <t>_D012610</t>
  </si>
  <si>
    <t>_D012611</t>
  </si>
  <si>
    <t>_D012612</t>
  </si>
  <si>
    <t>_D012613</t>
  </si>
  <si>
    <t>_D012614</t>
  </si>
  <si>
    <t>_D012615</t>
  </si>
  <si>
    <t>_D012616</t>
  </si>
  <si>
    <t>_D012617</t>
  </si>
  <si>
    <t>_D012618</t>
  </si>
  <si>
    <t>_D012619</t>
  </si>
  <si>
    <t>_D012620</t>
  </si>
  <si>
    <t>_D012621</t>
  </si>
  <si>
    <t>_D012622</t>
  </si>
  <si>
    <t>_D012623</t>
  </si>
  <si>
    <t>_D012624</t>
  </si>
  <si>
    <t>_D012625</t>
  </si>
  <si>
    <t>_D012626</t>
  </si>
  <si>
    <t>_D012627</t>
  </si>
  <si>
    <t>_D012628</t>
  </si>
  <si>
    <t>_D012629</t>
  </si>
  <si>
    <t>_D012630</t>
  </si>
  <si>
    <t>_D012631</t>
  </si>
  <si>
    <t>_D012632</t>
  </si>
  <si>
    <t>_D012633</t>
  </si>
  <si>
    <t>_D012634</t>
  </si>
  <si>
    <t>_D012635</t>
  </si>
  <si>
    <t>_D012636</t>
  </si>
  <si>
    <t>_D012637</t>
  </si>
  <si>
    <t>_D012638</t>
  </si>
  <si>
    <t>_D012639</t>
  </si>
  <si>
    <t>_D012640</t>
  </si>
  <si>
    <t>_D012641</t>
  </si>
  <si>
    <t>_D012642</t>
  </si>
  <si>
    <t>_D012643</t>
  </si>
  <si>
    <t>_D012644</t>
  </si>
  <si>
    <t>_D012645</t>
  </si>
  <si>
    <t>_D012646</t>
  </si>
  <si>
    <t>_D012647</t>
  </si>
  <si>
    <t>_D012648</t>
  </si>
  <si>
    <t>_D012649</t>
  </si>
  <si>
    <t>_D012650</t>
  </si>
  <si>
    <t>_D012651</t>
  </si>
  <si>
    <t>_D012652</t>
  </si>
  <si>
    <t>_D012653</t>
  </si>
  <si>
    <t>_D012654</t>
  </si>
  <si>
    <t>_D012655</t>
  </si>
  <si>
    <t>_D012656</t>
  </si>
  <si>
    <t>_D012657</t>
  </si>
  <si>
    <t>_D012658</t>
  </si>
  <si>
    <t>_D012659</t>
  </si>
  <si>
    <t>_D012660</t>
  </si>
  <si>
    <t>_D012661</t>
  </si>
  <si>
    <t>_D012662</t>
  </si>
  <si>
    <t>_D012663</t>
  </si>
  <si>
    <t>_D012664</t>
  </si>
  <si>
    <t>_D012665</t>
  </si>
  <si>
    <t>_D012666</t>
  </si>
  <si>
    <t>_D012667</t>
  </si>
  <si>
    <t>_D012668</t>
  </si>
  <si>
    <t>_D012669</t>
  </si>
  <si>
    <t>_D012670</t>
  </si>
  <si>
    <t>_D012671</t>
  </si>
  <si>
    <t>_D012672</t>
  </si>
  <si>
    <t>_D012673</t>
  </si>
  <si>
    <t>_D012674</t>
  </si>
  <si>
    <t>_D012675</t>
  </si>
  <si>
    <t>_D012676</t>
  </si>
  <si>
    <t>_D012677</t>
  </si>
  <si>
    <t>_D012678</t>
  </si>
  <si>
    <t>_D012679</t>
  </si>
  <si>
    <t>_D012680</t>
  </si>
  <si>
    <t>_D012681</t>
  </si>
  <si>
    <t>_D012682</t>
  </si>
  <si>
    <t>_D012683</t>
  </si>
  <si>
    <t>_D012684</t>
  </si>
  <si>
    <t>_D012685</t>
  </si>
  <si>
    <t>_D012686</t>
  </si>
  <si>
    <t>_D012687</t>
  </si>
  <si>
    <t>_D012688</t>
  </si>
  <si>
    <t>_D012689</t>
  </si>
  <si>
    <t>_D012690</t>
  </si>
  <si>
    <t>_D012691</t>
  </si>
  <si>
    <t>_D012692</t>
  </si>
  <si>
    <t>_D012693</t>
  </si>
  <si>
    <t>_D012694</t>
  </si>
  <si>
    <t>_D012695</t>
  </si>
  <si>
    <t>_D012696</t>
  </si>
  <si>
    <t>_D012697</t>
  </si>
  <si>
    <t>_D012698</t>
  </si>
  <si>
    <t>_D012699</t>
  </si>
  <si>
    <t>_D012700</t>
  </si>
  <si>
    <t>_D012701</t>
  </si>
  <si>
    <t>_D012702</t>
  </si>
  <si>
    <t>_D012703</t>
  </si>
  <si>
    <t>_D012704</t>
  </si>
  <si>
    <t>_D012705</t>
  </si>
  <si>
    <t>_D012706</t>
  </si>
  <si>
    <t>_D012707</t>
  </si>
  <si>
    <t>_D012708</t>
  </si>
  <si>
    <t>_D012709</t>
  </si>
  <si>
    <t>_D012710</t>
  </si>
  <si>
    <t>_D012711</t>
  </si>
  <si>
    <t>_D012712</t>
  </si>
  <si>
    <t>_D012713</t>
  </si>
  <si>
    <t>_D012714</t>
  </si>
  <si>
    <t>_D012715</t>
  </si>
  <si>
    <t>_D012716</t>
  </si>
  <si>
    <t>_D012717</t>
  </si>
  <si>
    <t>_D012718</t>
  </si>
  <si>
    <t>_D012719</t>
  </si>
  <si>
    <t>_D012720</t>
  </si>
  <si>
    <t>_D012721</t>
  </si>
  <si>
    <t>_D012722</t>
  </si>
  <si>
    <t>_D012723</t>
  </si>
  <si>
    <t>_D012724</t>
  </si>
  <si>
    <t>_D012725</t>
  </si>
  <si>
    <t>_D012726</t>
  </si>
  <si>
    <t>_D012727</t>
  </si>
  <si>
    <t>_D012728</t>
  </si>
  <si>
    <t>_D012729</t>
  </si>
  <si>
    <t>_D012730</t>
  </si>
  <si>
    <t>_D012731</t>
  </si>
  <si>
    <t>_D012732</t>
  </si>
  <si>
    <t>_D012733</t>
  </si>
  <si>
    <t>_D012734</t>
  </si>
  <si>
    <t>_D012735</t>
  </si>
  <si>
    <t>_D012736</t>
  </si>
  <si>
    <t>_D012737</t>
  </si>
  <si>
    <t>_D012738</t>
  </si>
  <si>
    <t>_D012739</t>
  </si>
  <si>
    <t>_D012740</t>
  </si>
  <si>
    <t>_D012741</t>
  </si>
  <si>
    <t>_D012742</t>
  </si>
  <si>
    <t>_D012743</t>
  </si>
  <si>
    <t>_D012744</t>
  </si>
  <si>
    <t>_D012745</t>
  </si>
  <si>
    <t>_D012746</t>
  </si>
  <si>
    <t>_D012747</t>
  </si>
  <si>
    <t>_D012748</t>
  </si>
  <si>
    <t>_D012749</t>
  </si>
  <si>
    <t>_D012750</t>
  </si>
  <si>
    <t>_D012751</t>
  </si>
  <si>
    <t>_D012752</t>
  </si>
  <si>
    <t>_D012753</t>
  </si>
  <si>
    <t>_D012754</t>
  </si>
  <si>
    <t>_D012755</t>
  </si>
  <si>
    <t>_D012756</t>
  </si>
  <si>
    <t>_D012757</t>
  </si>
  <si>
    <t>_D012758</t>
  </si>
  <si>
    <t>_D012759</t>
  </si>
  <si>
    <t>_D012760</t>
  </si>
  <si>
    <t>_D012761</t>
  </si>
  <si>
    <t>_D012762</t>
  </si>
  <si>
    <t>_D012763</t>
  </si>
  <si>
    <t>_D012764</t>
  </si>
  <si>
    <t>_D012765</t>
  </si>
  <si>
    <t>_D012766</t>
  </si>
  <si>
    <t>_D012767</t>
  </si>
  <si>
    <t>_D012768</t>
  </si>
  <si>
    <t>_D012769</t>
  </si>
  <si>
    <t>_D012770</t>
  </si>
  <si>
    <t>_D012771</t>
  </si>
  <si>
    <t>_D012772</t>
  </si>
  <si>
    <t>_D012773</t>
  </si>
  <si>
    <t>_D012774</t>
  </si>
  <si>
    <t>_D012775</t>
  </si>
  <si>
    <t>_D012776</t>
  </si>
  <si>
    <t>_D012777</t>
  </si>
  <si>
    <t>_D012778</t>
  </si>
  <si>
    <t>_D012779</t>
  </si>
  <si>
    <t>_D012780</t>
  </si>
  <si>
    <t>_D012781</t>
  </si>
  <si>
    <t>_D012782</t>
  </si>
  <si>
    <t>_D012783</t>
  </si>
  <si>
    <t>_D012784</t>
  </si>
  <si>
    <t>_D012785</t>
  </si>
  <si>
    <t>_D012786</t>
  </si>
  <si>
    <t>_D012787</t>
  </si>
  <si>
    <t>_D012788</t>
  </si>
  <si>
    <t>_D012789</t>
  </si>
  <si>
    <t>_D012790</t>
  </si>
  <si>
    <t>_D012791</t>
  </si>
  <si>
    <t>_D012792</t>
  </si>
  <si>
    <t>_D012793</t>
  </si>
  <si>
    <t>_D012794</t>
  </si>
  <si>
    <t>_D012795</t>
  </si>
  <si>
    <t>_D012796</t>
  </si>
  <si>
    <t>_D012797</t>
  </si>
  <si>
    <t>_D012798</t>
  </si>
  <si>
    <t>_D012799</t>
  </si>
  <si>
    <t>_D012800</t>
  </si>
  <si>
    <t>_D012801</t>
  </si>
  <si>
    <t>_D012802</t>
  </si>
  <si>
    <t>_D012803</t>
  </si>
  <si>
    <t>_D012804</t>
  </si>
  <si>
    <t>_D012805</t>
  </si>
  <si>
    <t>_D012806</t>
  </si>
  <si>
    <t>_D012807</t>
  </si>
  <si>
    <t>_D012808</t>
  </si>
  <si>
    <t>_D012809</t>
  </si>
  <si>
    <t>_D012810</t>
  </si>
  <si>
    <t>_D012811</t>
  </si>
  <si>
    <t>_D012812</t>
  </si>
  <si>
    <t>_D012813</t>
  </si>
  <si>
    <t>_D012814</t>
  </si>
  <si>
    <t>_D012815</t>
  </si>
  <si>
    <t>_D012816</t>
  </si>
  <si>
    <t>_D012817</t>
  </si>
  <si>
    <t>_D012818</t>
  </si>
  <si>
    <t>_D012819</t>
  </si>
  <si>
    <t>_D012820</t>
  </si>
  <si>
    <t>_D012821</t>
  </si>
  <si>
    <t>_D012822</t>
  </si>
  <si>
    <t>_D012823</t>
  </si>
  <si>
    <t>_D012824</t>
  </si>
  <si>
    <t>_D012825</t>
  </si>
  <si>
    <t>_D012826</t>
  </si>
  <si>
    <t>_D012827</t>
  </si>
  <si>
    <t>_D012828</t>
  </si>
  <si>
    <t>_D012829</t>
  </si>
  <si>
    <t>_D012830</t>
  </si>
  <si>
    <t>_D012831</t>
  </si>
  <si>
    <t>_D012832</t>
  </si>
  <si>
    <t>_D012833</t>
  </si>
  <si>
    <t>_D012834</t>
  </si>
  <si>
    <t>_D012835</t>
  </si>
  <si>
    <t>_D012836</t>
  </si>
  <si>
    <t>_D012837</t>
  </si>
  <si>
    <t>_D012838</t>
  </si>
  <si>
    <t>_D012839</t>
  </si>
  <si>
    <t>_D012840</t>
  </si>
  <si>
    <t>_D012841</t>
  </si>
  <si>
    <t>_D012842</t>
  </si>
  <si>
    <t>_D012843</t>
  </si>
  <si>
    <t>_D012844</t>
  </si>
  <si>
    <t>_D012845</t>
  </si>
  <si>
    <t>_D012846</t>
  </si>
  <si>
    <t>_D012847</t>
  </si>
  <si>
    <t>_D012848</t>
  </si>
  <si>
    <t>_D012849</t>
  </si>
  <si>
    <t>_D012850</t>
  </si>
  <si>
    <t>_D012851</t>
  </si>
  <si>
    <t>_D012852</t>
  </si>
  <si>
    <t>_D012853</t>
  </si>
  <si>
    <t>_D012854</t>
  </si>
  <si>
    <t>_D012855</t>
  </si>
  <si>
    <t>_D012856</t>
  </si>
  <si>
    <t>_D012857</t>
  </si>
  <si>
    <t>_D012858</t>
  </si>
  <si>
    <t>_D012859</t>
  </si>
  <si>
    <t>_D012860</t>
  </si>
  <si>
    <t>_D012861</t>
  </si>
  <si>
    <t>_D012862</t>
  </si>
  <si>
    <t>_D012863</t>
  </si>
  <si>
    <t>_D012864</t>
  </si>
  <si>
    <t>_D012865</t>
  </si>
  <si>
    <t>_D012866</t>
  </si>
  <si>
    <t>_D012867</t>
  </si>
  <si>
    <t>_D012868</t>
  </si>
  <si>
    <t>_D012869</t>
  </si>
  <si>
    <t>_D012870</t>
  </si>
  <si>
    <t>_D012871</t>
  </si>
  <si>
    <t>_D012872</t>
  </si>
  <si>
    <t>_D012873</t>
  </si>
  <si>
    <t>_D012874</t>
  </si>
  <si>
    <t>_D012875</t>
  </si>
  <si>
    <t>_D012876</t>
  </si>
  <si>
    <t>_D012877</t>
  </si>
  <si>
    <t>_D012878</t>
  </si>
  <si>
    <t>_D012879</t>
  </si>
  <si>
    <t>_D012880</t>
  </si>
  <si>
    <t>_D012881</t>
  </si>
  <si>
    <t>_D012882</t>
  </si>
  <si>
    <t>_D012883</t>
  </si>
  <si>
    <t>_D012884</t>
  </si>
  <si>
    <t>_D012885</t>
  </si>
  <si>
    <t>_D012886</t>
  </si>
  <si>
    <t>_D012887</t>
  </si>
  <si>
    <t>_D012888</t>
  </si>
  <si>
    <t>_D012889</t>
  </si>
  <si>
    <t>_D012890</t>
  </si>
  <si>
    <t>_D012891</t>
  </si>
  <si>
    <t>_D012892</t>
  </si>
  <si>
    <t>_D012893</t>
  </si>
  <si>
    <t>_D012894</t>
  </si>
  <si>
    <t>_D012895</t>
  </si>
  <si>
    <t>_D012896</t>
  </si>
  <si>
    <t>_D012897</t>
  </si>
  <si>
    <t>_D012898</t>
  </si>
  <si>
    <t>_D012899</t>
  </si>
  <si>
    <t>_D012900</t>
  </si>
  <si>
    <t>_D012901</t>
  </si>
  <si>
    <t>_D012902</t>
  </si>
  <si>
    <t>_D012903</t>
  </si>
  <si>
    <t>_D012904</t>
  </si>
  <si>
    <t>_D012905</t>
  </si>
  <si>
    <t>_D012906</t>
  </si>
  <si>
    <t>_D012907</t>
  </si>
  <si>
    <t>_D012908</t>
  </si>
  <si>
    <t>_D012909</t>
  </si>
  <si>
    <t>_D012910</t>
  </si>
  <si>
    <t>_D012911</t>
  </si>
  <si>
    <t>_D012912</t>
  </si>
  <si>
    <t>_D012913</t>
  </si>
  <si>
    <t>_D012914</t>
  </si>
  <si>
    <t>_D012915</t>
  </si>
  <si>
    <t>_D012916</t>
  </si>
  <si>
    <t>_D012917</t>
  </si>
  <si>
    <t>_D012918</t>
  </si>
  <si>
    <t>_D012919</t>
  </si>
  <si>
    <t>_D012920</t>
  </si>
  <si>
    <t>_D012921</t>
  </si>
  <si>
    <t>_D012922</t>
  </si>
  <si>
    <t>_D012923</t>
  </si>
  <si>
    <t>_D012924</t>
  </si>
  <si>
    <t>_D012925</t>
  </si>
  <si>
    <t>_D012926</t>
  </si>
  <si>
    <t>_D012927</t>
  </si>
  <si>
    <t>_D012928</t>
  </si>
  <si>
    <t>_D012929</t>
  </si>
  <si>
    <t>_D012930</t>
  </si>
  <si>
    <t>_D012931</t>
  </si>
  <si>
    <t>_D012932</t>
  </si>
  <si>
    <t>_D012933</t>
  </si>
  <si>
    <t>_D012934</t>
  </si>
  <si>
    <t>_D012935</t>
  </si>
  <si>
    <t>_D012936</t>
  </si>
  <si>
    <t>_D012937</t>
  </si>
  <si>
    <t>_D012938</t>
  </si>
  <si>
    <t>_D012939</t>
  </si>
  <si>
    <t>_D012940</t>
  </si>
  <si>
    <t>_D012941</t>
  </si>
  <si>
    <t>_D012942</t>
  </si>
  <si>
    <t>_D012943</t>
  </si>
  <si>
    <t>_D012944</t>
  </si>
  <si>
    <t>_D012945</t>
  </si>
  <si>
    <t>_D012946</t>
  </si>
  <si>
    <t>_D012947</t>
  </si>
  <si>
    <t>_D012948</t>
  </si>
  <si>
    <t>_D012949</t>
  </si>
  <si>
    <t>_D012950</t>
  </si>
  <si>
    <t>_D012951</t>
  </si>
  <si>
    <t>_D012952</t>
  </si>
  <si>
    <t>_D012953</t>
  </si>
  <si>
    <t>_D012954</t>
  </si>
  <si>
    <t>_D012955</t>
  </si>
  <si>
    <t>_D012956</t>
  </si>
  <si>
    <t>_D012957</t>
  </si>
  <si>
    <t>_D012958</t>
  </si>
  <si>
    <t>_D012959</t>
  </si>
  <si>
    <t>_D012960</t>
  </si>
  <si>
    <t>_D012961</t>
  </si>
  <si>
    <t>_D012962</t>
  </si>
  <si>
    <t>_D012963</t>
  </si>
  <si>
    <t>_D012964</t>
  </si>
  <si>
    <t>_D012965</t>
  </si>
  <si>
    <t>_D012966</t>
  </si>
  <si>
    <t>_D012967</t>
  </si>
  <si>
    <t>_D012968</t>
  </si>
  <si>
    <t>_D012969</t>
  </si>
  <si>
    <t>_D012970</t>
  </si>
  <si>
    <t>_D012971</t>
  </si>
  <si>
    <t>_D012972</t>
  </si>
  <si>
    <t>_D012973</t>
  </si>
  <si>
    <t>_D012974</t>
  </si>
  <si>
    <t>_D012975</t>
  </si>
  <si>
    <t>_D012976</t>
  </si>
  <si>
    <t>_D012977</t>
  </si>
  <si>
    <t>_D012978</t>
  </si>
  <si>
    <t>_D012979</t>
  </si>
  <si>
    <t>_D012980</t>
  </si>
  <si>
    <t>_D012981</t>
  </si>
  <si>
    <t>_D012982</t>
  </si>
  <si>
    <t>_D012983</t>
  </si>
  <si>
    <t>_D012984</t>
  </si>
  <si>
    <t>_D012985</t>
  </si>
  <si>
    <t>_D012986</t>
  </si>
  <si>
    <t>_D012987</t>
  </si>
  <si>
    <t>_D012988</t>
  </si>
  <si>
    <t>_D012989</t>
  </si>
  <si>
    <t>_D012990</t>
  </si>
  <si>
    <t>_D012991</t>
  </si>
  <si>
    <t>_D012992</t>
  </si>
  <si>
    <t>_D012993</t>
  </si>
  <si>
    <t>_D012994</t>
  </si>
  <si>
    <t>_D012995</t>
  </si>
  <si>
    <t>_D012996</t>
  </si>
  <si>
    <t>_D012997</t>
  </si>
  <si>
    <t>_D012998</t>
  </si>
  <si>
    <t>_D012999</t>
  </si>
  <si>
    <t>_D013000</t>
  </si>
  <si>
    <t>_D013001</t>
  </si>
  <si>
    <t>_D013002</t>
  </si>
  <si>
    <t>_D013003</t>
  </si>
  <si>
    <t>_D013004</t>
  </si>
  <si>
    <t>_D013005</t>
  </si>
  <si>
    <t>_D013006</t>
  </si>
  <si>
    <t>_D013007</t>
  </si>
  <si>
    <t>_D013008</t>
  </si>
  <si>
    <t>_D013009</t>
  </si>
  <si>
    <t>_D013010</t>
  </si>
  <si>
    <t>_D013011</t>
  </si>
  <si>
    <t>_D013012</t>
  </si>
  <si>
    <t>_D013013</t>
  </si>
  <si>
    <t>_D013014</t>
  </si>
  <si>
    <t>_D013015</t>
  </si>
  <si>
    <t>_D013016</t>
  </si>
  <si>
    <t>_D013017</t>
  </si>
  <si>
    <t>_D013018</t>
  </si>
  <si>
    <t>_D013019</t>
  </si>
  <si>
    <t>_D013020</t>
  </si>
  <si>
    <t>_D013021</t>
  </si>
  <si>
    <t>_D013022</t>
  </si>
  <si>
    <t>_D013023</t>
  </si>
  <si>
    <t>_D013024</t>
  </si>
  <si>
    <t>_D013025</t>
  </si>
  <si>
    <t>_D013026</t>
  </si>
  <si>
    <t>_D013027</t>
  </si>
  <si>
    <t>_D013028</t>
  </si>
  <si>
    <t>_D013029</t>
  </si>
  <si>
    <t>_D013030</t>
  </si>
  <si>
    <t>_D013031</t>
  </si>
  <si>
    <t>_D013032</t>
  </si>
  <si>
    <t>_D013033</t>
  </si>
  <si>
    <t>_D013034</t>
  </si>
  <si>
    <t>_D013035</t>
  </si>
  <si>
    <t>_D013036</t>
  </si>
  <si>
    <t>_D013037</t>
  </si>
  <si>
    <t>_D013038</t>
  </si>
  <si>
    <t>_D013039</t>
  </si>
  <si>
    <t>_D013040</t>
  </si>
  <si>
    <t>_D013041</t>
  </si>
  <si>
    <t>_D013042</t>
  </si>
  <si>
    <t>_D013043</t>
  </si>
  <si>
    <t>_D013044</t>
  </si>
  <si>
    <t>_D013045</t>
  </si>
  <si>
    <t>_D013046</t>
  </si>
  <si>
    <t>_D013047</t>
  </si>
  <si>
    <t>_D013048</t>
  </si>
  <si>
    <t>_D013049</t>
  </si>
  <si>
    <t>_D013050</t>
  </si>
  <si>
    <t>_D013051</t>
  </si>
  <si>
    <t>_D013052</t>
  </si>
  <si>
    <t>_D013053</t>
  </si>
  <si>
    <t>_D013054</t>
  </si>
  <si>
    <t>_D013055</t>
  </si>
  <si>
    <t>_D013056</t>
  </si>
  <si>
    <t>_D013057</t>
  </si>
  <si>
    <t>_D013058</t>
  </si>
  <si>
    <t>_D013059</t>
  </si>
  <si>
    <t>_D013060</t>
  </si>
  <si>
    <t>_D013061</t>
  </si>
  <si>
    <t>_D013062</t>
  </si>
  <si>
    <t>_D013063</t>
  </si>
  <si>
    <t>_D013064</t>
  </si>
  <si>
    <t>_D013065</t>
  </si>
  <si>
    <t>_D013066</t>
  </si>
  <si>
    <t>_D013067</t>
  </si>
  <si>
    <t>_D013068</t>
  </si>
  <si>
    <t>_D013069</t>
  </si>
  <si>
    <t>_D013070</t>
  </si>
  <si>
    <t>_D013071</t>
  </si>
  <si>
    <t>_D013072</t>
  </si>
  <si>
    <t>_D013073</t>
  </si>
  <si>
    <t>_D013074</t>
  </si>
  <si>
    <t>_D013075</t>
  </si>
  <si>
    <t>_D013076</t>
  </si>
  <si>
    <t>_D013077</t>
  </si>
  <si>
    <t>_D013078</t>
  </si>
  <si>
    <t>_D013079</t>
  </si>
  <si>
    <t>_D013080</t>
  </si>
  <si>
    <t>_D013081</t>
  </si>
  <si>
    <t>_D013082</t>
  </si>
  <si>
    <t>_D013083</t>
  </si>
  <si>
    <t>_D013084</t>
  </si>
  <si>
    <t>_D013085</t>
  </si>
  <si>
    <t>_D013086</t>
  </si>
  <si>
    <t>_D013087</t>
  </si>
  <si>
    <t>_D013088</t>
  </si>
  <si>
    <t>_D013089</t>
  </si>
  <si>
    <t>_D013090</t>
  </si>
  <si>
    <t>_D013091</t>
  </si>
  <si>
    <t>_D013092</t>
  </si>
  <si>
    <t>_D013093</t>
  </si>
  <si>
    <t>_D013094</t>
  </si>
  <si>
    <t>_D013095</t>
  </si>
  <si>
    <t>_D013096</t>
  </si>
  <si>
    <t>_D013097</t>
  </si>
  <si>
    <t>_D013098</t>
  </si>
  <si>
    <t>_D013099</t>
  </si>
  <si>
    <t>_D013100</t>
  </si>
  <si>
    <t>_D013101</t>
  </si>
  <si>
    <t>_D013102</t>
  </si>
  <si>
    <t>_D013103</t>
  </si>
  <si>
    <t>_D013104</t>
  </si>
  <si>
    <t>_D013105</t>
  </si>
  <si>
    <t>_D013106</t>
  </si>
  <si>
    <t>_D013107</t>
  </si>
  <si>
    <t>_D013108</t>
  </si>
  <si>
    <t>_D013109</t>
  </si>
  <si>
    <t>_D013110</t>
  </si>
  <si>
    <t>_D013111</t>
  </si>
  <si>
    <t>_D013112</t>
  </si>
  <si>
    <t>_D013113</t>
  </si>
  <si>
    <t>_D013114</t>
  </si>
  <si>
    <t>_D013115</t>
  </si>
  <si>
    <t>_D013116</t>
  </si>
  <si>
    <t>_D013117</t>
  </si>
  <si>
    <t>_D013118</t>
  </si>
  <si>
    <t>_D013119</t>
  </si>
  <si>
    <t>_D013120</t>
  </si>
  <si>
    <t>_D013121</t>
  </si>
  <si>
    <t>1.01</t>
  </si>
  <si>
    <t xml:space="preserve">Added Rows to Reclassifications &amp; Adjustments tabs. 
Updated Summation on Sch. 14. </t>
  </si>
  <si>
    <t>Must Submit Monthly Census Summaries for Verification</t>
  </si>
  <si>
    <t xml:space="preserve">Form 13 Line G31 to allow for input of patient days.  Needed when the provider has occupancy less than 80%.
Form 14 Line F81 to allow for input of actual bed tax paid.  Needed because not all providers pay the full bed tax amount the way it was being calculated.
NO STRUCTURE CHANGES. </t>
  </si>
  <si>
    <t>Made a change to a formula reference on schedules 11, 11-2, and 11-3.  We changed the formula in C11 on each, because it was referencing the wrong cell on Form 17, 17-2, and 17-3 respectively.
NO STRUCTURE CHANGES.</t>
  </si>
  <si>
    <t>1.02</t>
  </si>
  <si>
    <t xml:space="preserve">1. Checklist – Added language in the reference column on the Form 4-Patient Days line
2. Form 13 – Formatting writeable areas
3. Form 15-2 – Corrected to match Forms 15-3 thru 15-10 (Note: 15-2 thru 15-10 are different from Form 15 at the bottom for the total.  Why I don’t know.) (I consider this a major change)
4. Form 18-2 and 18-3 – Correct cell reference (pull from the correct corresponding form cell)
5. Schedule 11-2 and 11-3 – Correct cell reference (pull from the correct corresponding form cell)
6. Schedule 12-2 and 12-3 – Correct cell reference (pull from the correct corresponding form cell)
7. Reclassifications tab – Adjust column widths
</t>
  </si>
  <si>
    <t xml:space="preserve">Updated erroneous references on Form 17s (17, 17-2, 17-3) where it pulls information from the corresponding Schedule 12s 
</t>
  </si>
  <si>
    <t xml:space="preserve">Enter the facility's ending private pay rate during the reporting period.  </t>
  </si>
  <si>
    <t>III.  Ending Private Pay Rate</t>
  </si>
  <si>
    <t xml:space="preserve"> OFFICE OF THE GOVERNOR</t>
  </si>
  <si>
    <t>Filing Version:</t>
  </si>
  <si>
    <t>First Filing</t>
  </si>
  <si>
    <t>Amended (1st Amendment)</t>
  </si>
  <si>
    <t>Amended (2nd Amendment)</t>
  </si>
  <si>
    <t>Amended (3rd Amendment)</t>
  </si>
  <si>
    <t>Amended (4th Amendment)</t>
  </si>
  <si>
    <t>Amended (5th Amendment)</t>
  </si>
  <si>
    <t>Effective date of Change</t>
  </si>
  <si>
    <t>Number of Beds</t>
  </si>
  <si>
    <t>Change in Medicaid Certified Beds</t>
  </si>
  <si>
    <t xml:space="preserve"> 7a.</t>
  </si>
  <si>
    <t xml:space="preserve"> 7b.</t>
  </si>
  <si>
    <t xml:space="preserve"> 7c.</t>
  </si>
  <si>
    <t>Medicaid Depreciation Schedule</t>
  </si>
  <si>
    <t>Documentation for income items listed as having No Offset needed, including reason</t>
  </si>
  <si>
    <t>All item listed as such on Schedule 1</t>
  </si>
  <si>
    <t>All item listed as such on Schedule 11</t>
  </si>
  <si>
    <t>_S013122</t>
  </si>
  <si>
    <t>Ver</t>
  </si>
  <si>
    <t>File Version</t>
  </si>
  <si>
    <t>_C013123</t>
  </si>
  <si>
    <t>_R013124</t>
  </si>
  <si>
    <t>_D013125</t>
  </si>
  <si>
    <t xml:space="preserve">Updated checklist per state's request; added filing type, added version ID, limited beds entry fields on Form 3, Add Ending Semi-Private rate to Form 4, Added lines on Form 7 page 2. </t>
  </si>
  <si>
    <t>Template Version</t>
  </si>
  <si>
    <t>_S013126</t>
  </si>
  <si>
    <t>Rat</t>
  </si>
  <si>
    <t>Private Pay Rate</t>
  </si>
  <si>
    <t>_R013128</t>
  </si>
  <si>
    <t>_D013129</t>
  </si>
  <si>
    <t>_D013130</t>
  </si>
  <si>
    <t>_D013131</t>
  </si>
  <si>
    <t>_D013132</t>
  </si>
  <si>
    <t>_D013133</t>
  </si>
  <si>
    <t>_D013134</t>
  </si>
  <si>
    <t>_D013135</t>
  </si>
  <si>
    <t>_D013136</t>
  </si>
  <si>
    <t>_D013137</t>
  </si>
  <si>
    <t>_D013138</t>
  </si>
  <si>
    <t>_D013139</t>
  </si>
  <si>
    <t>_D013140</t>
  </si>
  <si>
    <t>_D013141</t>
  </si>
  <si>
    <t>_D013142</t>
  </si>
  <si>
    <t>_D013143</t>
  </si>
  <si>
    <t>_D013144</t>
  </si>
  <si>
    <t>_D013145</t>
  </si>
  <si>
    <t>_D013146</t>
  </si>
  <si>
    <t>_D013147</t>
  </si>
  <si>
    <t>_D013148</t>
  </si>
  <si>
    <t>_D013149</t>
  </si>
  <si>
    <t>_D013150</t>
  </si>
  <si>
    <t>_D013151</t>
  </si>
  <si>
    <t>_D013152</t>
  </si>
  <si>
    <t>_D013153</t>
  </si>
  <si>
    <t>_D013154</t>
  </si>
  <si>
    <t>_D013155</t>
  </si>
  <si>
    <t>_D013156</t>
  </si>
  <si>
    <t>_D013157</t>
  </si>
  <si>
    <t>_D013158</t>
  </si>
  <si>
    <t>_D013159</t>
  </si>
  <si>
    <t>_D013160</t>
  </si>
  <si>
    <t>_D013161</t>
  </si>
  <si>
    <t>_D013162</t>
  </si>
  <si>
    <t>_D013163</t>
  </si>
  <si>
    <t>_D013164</t>
  </si>
  <si>
    <t>_D013165</t>
  </si>
  <si>
    <t>_D013166</t>
  </si>
  <si>
    <t>_D013167</t>
  </si>
  <si>
    <t>_D013168</t>
  </si>
  <si>
    <t>_D013169</t>
  </si>
  <si>
    <t>_D013170</t>
  </si>
  <si>
    <t>_D013171</t>
  </si>
  <si>
    <t>_D013172</t>
  </si>
  <si>
    <t>_D013173</t>
  </si>
  <si>
    <t>_D013174</t>
  </si>
  <si>
    <t>_D013175</t>
  </si>
  <si>
    <t>_D013176</t>
  </si>
  <si>
    <t>_D013177</t>
  </si>
  <si>
    <t>_D013178</t>
  </si>
  <si>
    <t>_D013179</t>
  </si>
  <si>
    <t>_D013180</t>
  </si>
  <si>
    <t>_D013181</t>
  </si>
  <si>
    <t>_D013182</t>
  </si>
  <si>
    <t>_D013183</t>
  </si>
  <si>
    <t>_D013184</t>
  </si>
  <si>
    <t>_D013185</t>
  </si>
  <si>
    <t>_D013186</t>
  </si>
  <si>
    <t>_D013187</t>
  </si>
  <si>
    <t>_D013188</t>
  </si>
  <si>
    <t>_D013189</t>
  </si>
  <si>
    <t>_D013190</t>
  </si>
  <si>
    <t>_D013191</t>
  </si>
  <si>
    <t>_D013192</t>
  </si>
  <si>
    <t>_D013193</t>
  </si>
  <si>
    <t>_D013194</t>
  </si>
  <si>
    <t>_D013195</t>
  </si>
  <si>
    <t>_D013196</t>
  </si>
  <si>
    <t>_D013197</t>
  </si>
  <si>
    <t>_D013198</t>
  </si>
  <si>
    <t>_D013199</t>
  </si>
  <si>
    <t>_D013200</t>
  </si>
  <si>
    <t>_D013201</t>
  </si>
  <si>
    <t>_D013202</t>
  </si>
  <si>
    <t>_D013203</t>
  </si>
  <si>
    <t>_D013204</t>
  </si>
  <si>
    <t>_D013205</t>
  </si>
  <si>
    <t>_D013206</t>
  </si>
  <si>
    <t>_D013207</t>
  </si>
  <si>
    <t>_D013208</t>
  </si>
  <si>
    <t>_D013209</t>
  </si>
  <si>
    <t>_D013210</t>
  </si>
  <si>
    <t>_D013211</t>
  </si>
  <si>
    <t>_D013212</t>
  </si>
  <si>
    <t>_D013213</t>
  </si>
  <si>
    <t>_D013214</t>
  </si>
  <si>
    <t>_D013215</t>
  </si>
  <si>
    <t>_D013216</t>
  </si>
  <si>
    <t>_D013217</t>
  </si>
  <si>
    <t>_D013218</t>
  </si>
  <si>
    <t>_D013219</t>
  </si>
  <si>
    <t>_D013220</t>
  </si>
  <si>
    <t>_D013221</t>
  </si>
  <si>
    <t>_D013222</t>
  </si>
  <si>
    <t>_D013223</t>
  </si>
  <si>
    <t>_D013224</t>
  </si>
  <si>
    <t>_D013225</t>
  </si>
  <si>
    <t>_D013226</t>
  </si>
  <si>
    <t>_D013227</t>
  </si>
  <si>
    <t>_D013228</t>
  </si>
  <si>
    <t>_D013229</t>
  </si>
  <si>
    <t>_D013230</t>
  </si>
  <si>
    <t>_D013231</t>
  </si>
  <si>
    <t>_D013232</t>
  </si>
  <si>
    <t>_D013233</t>
  </si>
  <si>
    <t>_D013234</t>
  </si>
  <si>
    <t>_D013235</t>
  </si>
  <si>
    <t>_D013236</t>
  </si>
  <si>
    <t>_D013237</t>
  </si>
  <si>
    <t>_D013238</t>
  </si>
  <si>
    <t>_D013239</t>
  </si>
  <si>
    <t>_D013240</t>
  </si>
  <si>
    <t>_D013241</t>
  </si>
  <si>
    <t>_D013242</t>
  </si>
  <si>
    <t>_D013243</t>
  </si>
  <si>
    <t>_D013244</t>
  </si>
  <si>
    <t>_D013245</t>
  </si>
  <si>
    <t>_D013246</t>
  </si>
  <si>
    <t>_D013247</t>
  </si>
  <si>
    <t>_D013248</t>
  </si>
  <si>
    <t>_D013249</t>
  </si>
  <si>
    <t>_D013250</t>
  </si>
  <si>
    <t>_D013251</t>
  </si>
  <si>
    <t>_D013252</t>
  </si>
  <si>
    <t>_D013253</t>
  </si>
  <si>
    <t>_D013254</t>
  </si>
  <si>
    <t>_D013255</t>
  </si>
  <si>
    <t>_D013256</t>
  </si>
  <si>
    <t>_D013257</t>
  </si>
  <si>
    <t>_D013258</t>
  </si>
  <si>
    <t>_D013259</t>
  </si>
  <si>
    <t>_D013260</t>
  </si>
  <si>
    <t>_D013261</t>
  </si>
  <si>
    <t>_D013262</t>
  </si>
  <si>
    <t>_D013263</t>
  </si>
  <si>
    <t>_D013264</t>
  </si>
  <si>
    <t>_D013265</t>
  </si>
  <si>
    <t>_D013266</t>
  </si>
  <si>
    <t>_D013267</t>
  </si>
  <si>
    <t>_D013268</t>
  </si>
  <si>
    <t>_D013269</t>
  </si>
  <si>
    <t>_D013270</t>
  </si>
  <si>
    <t>_D013271</t>
  </si>
  <si>
    <t>_D013272</t>
  </si>
  <si>
    <t>_D013273</t>
  </si>
  <si>
    <t>_D013274</t>
  </si>
  <si>
    <t>_D013275</t>
  </si>
  <si>
    <t>_D013276</t>
  </si>
  <si>
    <t>_D013277</t>
  </si>
  <si>
    <t>_D013278</t>
  </si>
  <si>
    <t>_D013279</t>
  </si>
  <si>
    <t>_D013280</t>
  </si>
  <si>
    <t>_D013281</t>
  </si>
  <si>
    <t>_D013282</t>
  </si>
  <si>
    <t>_D013283</t>
  </si>
  <si>
    <t>_D013284</t>
  </si>
  <si>
    <t>_D013285</t>
  </si>
  <si>
    <t>_D013286</t>
  </si>
  <si>
    <t>_D013287</t>
  </si>
  <si>
    <t>_D013288</t>
  </si>
  <si>
    <t>_D013289</t>
  </si>
  <si>
    <t>_D013290</t>
  </si>
  <si>
    <t>_D013291</t>
  </si>
  <si>
    <t>_D013292</t>
  </si>
  <si>
    <t>_D013293</t>
  </si>
  <si>
    <t>_D013294</t>
  </si>
  <si>
    <t>_D013295</t>
  </si>
  <si>
    <t>_D013296</t>
  </si>
  <si>
    <t>_D013297</t>
  </si>
  <si>
    <t>_D013298</t>
  </si>
  <si>
    <t>_D013299</t>
  </si>
  <si>
    <t>_D013300</t>
  </si>
  <si>
    <t>_D013301</t>
  </si>
  <si>
    <t>_D013302</t>
  </si>
  <si>
    <t>_D013303</t>
  </si>
  <si>
    <t>_D013304</t>
  </si>
  <si>
    <t>_D013305</t>
  </si>
  <si>
    <t>_D013306</t>
  </si>
  <si>
    <t>_D013307</t>
  </si>
  <si>
    <t>_D013308</t>
  </si>
  <si>
    <t>_D013309</t>
  </si>
  <si>
    <t>_D013310</t>
  </si>
  <si>
    <t>_D013311</t>
  </si>
  <si>
    <t>_D013312</t>
  </si>
  <si>
    <t>_D013313</t>
  </si>
  <si>
    <t>_D013314</t>
  </si>
  <si>
    <t>_D013315</t>
  </si>
  <si>
    <t>_D013316</t>
  </si>
  <si>
    <t>_D013317</t>
  </si>
  <si>
    <t>_D013318</t>
  </si>
  <si>
    <t>_D013319</t>
  </si>
  <si>
    <t>_D013320</t>
  </si>
  <si>
    <t>_D013321</t>
  </si>
  <si>
    <t>_D013322</t>
  </si>
  <si>
    <t>_D013323</t>
  </si>
  <si>
    <t>_D013324</t>
  </si>
  <si>
    <t>_D013325</t>
  </si>
  <si>
    <t>_D013326</t>
  </si>
  <si>
    <t>_D013327</t>
  </si>
  <si>
    <t>_D013328</t>
  </si>
  <si>
    <t>_D013329</t>
  </si>
  <si>
    <t>_D013330</t>
  </si>
  <si>
    <t>_D013331</t>
  </si>
  <si>
    <t>_D013332</t>
  </si>
  <si>
    <t>_D013333</t>
  </si>
  <si>
    <t>_D013334</t>
  </si>
  <si>
    <t>_D013335</t>
  </si>
  <si>
    <t>_D013336</t>
  </si>
  <si>
    <t>_D013337</t>
  </si>
  <si>
    <t>_D013338</t>
  </si>
  <si>
    <t>_D013339</t>
  </si>
  <si>
    <t>_D013340</t>
  </si>
  <si>
    <t>_D013341</t>
  </si>
  <si>
    <t>_D013342</t>
  </si>
  <si>
    <t>_D013343</t>
  </si>
  <si>
    <t>_D013344</t>
  </si>
  <si>
    <t>_D013345</t>
  </si>
  <si>
    <t>_D013346</t>
  </si>
  <si>
    <t>_D013347</t>
  </si>
  <si>
    <t>_D013348</t>
  </si>
  <si>
    <t>_D013349</t>
  </si>
  <si>
    <t>_D013350</t>
  </si>
  <si>
    <t>_D013351</t>
  </si>
  <si>
    <t>_D013352</t>
  </si>
  <si>
    <t>_D013353</t>
  </si>
  <si>
    <t>_D013354</t>
  </si>
  <si>
    <t>_D013355</t>
  </si>
  <si>
    <t>_D013356</t>
  </si>
  <si>
    <t>_D013357</t>
  </si>
  <si>
    <t>_D013358</t>
  </si>
  <si>
    <t>_D013359</t>
  </si>
  <si>
    <t>_D013360</t>
  </si>
  <si>
    <t>_D013361</t>
  </si>
  <si>
    <t>_D013362</t>
  </si>
  <si>
    <t>_D013363</t>
  </si>
  <si>
    <t>_D013364</t>
  </si>
  <si>
    <t>_D013365</t>
  </si>
  <si>
    <t>_D013366</t>
  </si>
  <si>
    <t>_D013367</t>
  </si>
  <si>
    <t>_D013368</t>
  </si>
  <si>
    <t>_D013369</t>
  </si>
  <si>
    <t>_D013370</t>
  </si>
  <si>
    <t>_D013371</t>
  </si>
  <si>
    <t>_D013372</t>
  </si>
  <si>
    <t>_D013373</t>
  </si>
  <si>
    <t>_D013374</t>
  </si>
  <si>
    <t>_D013375</t>
  </si>
  <si>
    <t>_D013376</t>
  </si>
  <si>
    <t>_D013377</t>
  </si>
  <si>
    <t>_D013378</t>
  </si>
  <si>
    <t>_D013379</t>
  </si>
  <si>
    <t>_D013380</t>
  </si>
  <si>
    <t>_D013381</t>
  </si>
  <si>
    <t>_D013382</t>
  </si>
  <si>
    <t>_D013383</t>
  </si>
  <si>
    <t>_D013384</t>
  </si>
  <si>
    <t>_D013385</t>
  </si>
  <si>
    <t>_D013386</t>
  </si>
  <si>
    <t>_D013387</t>
  </si>
  <si>
    <t>_D013388</t>
  </si>
  <si>
    <t>_D013389</t>
  </si>
  <si>
    <t>_D013390</t>
  </si>
  <si>
    <t>_D013391</t>
  </si>
  <si>
    <t>_D013392</t>
  </si>
  <si>
    <t>_D013393</t>
  </si>
  <si>
    <t>_D013394</t>
  </si>
  <si>
    <t>_D013395</t>
  </si>
  <si>
    <t>_D013396</t>
  </si>
  <si>
    <t>1.03</t>
  </si>
  <si>
    <t>13H</t>
  </si>
  <si>
    <t>_C013397</t>
  </si>
  <si>
    <t>CCN</t>
  </si>
  <si>
    <t>ProvNum</t>
  </si>
  <si>
    <t>NPI</t>
  </si>
  <si>
    <t>FYE</t>
  </si>
  <si>
    <t>Bad Debt</t>
  </si>
  <si>
    <t>Property Tax</t>
  </si>
  <si>
    <t>Direct Health Care</t>
  </si>
  <si>
    <t>Indirect Health Care</t>
  </si>
  <si>
    <t>A&amp;O Costs</t>
  </si>
  <si>
    <t>Excluded Costs</t>
  </si>
  <si>
    <t>Medicaid Days</t>
  </si>
  <si>
    <t>Resident Days</t>
  </si>
  <si>
    <t>CategoryID</t>
  </si>
  <si>
    <t>CategoryName</t>
  </si>
  <si>
    <t>Expenses to be Allocated</t>
  </si>
  <si>
    <t>ADJUSTMENTS &amp; ALL DIRECTLY RELATED EXPENSES</t>
  </si>
  <si>
    <t>EXPENSES DIRECTLY RELATED TO THIS FACILITY</t>
  </si>
  <si>
    <t>1.04</t>
  </si>
  <si>
    <t>1. Updated Schedule 12, 12-2, 12-3 Header Descriptions to align with Form 17, 17-2, 17-3 
2. Updated Schedule 12, 12-2, 12-3 Column 4 formula to take Column 1 minus Column 2</t>
  </si>
  <si>
    <t>Calculated Bed Days Available for Period</t>
  </si>
  <si>
    <t>1.05</t>
  </si>
  <si>
    <t>Administrative and Operating Costs (Form 6 Line 4-48 or Form 14 Line D-4 if &lt; 80% Occupied)</t>
  </si>
  <si>
    <t>Care Related Costs (Form 6 Line 3-23 or Form 14 Line D-3 if &lt; 80% Occupied)</t>
  </si>
  <si>
    <t>SCH. STATUS</t>
  </si>
  <si>
    <t>1-20</t>
  </si>
  <si>
    <t>1-21</t>
  </si>
  <si>
    <t>1-22</t>
  </si>
  <si>
    <t>If the Medicare cost report is used for allocation purposes, include Medicare C/R Worksheets: A, A-6, A-7, A-8, A-8-1, A-8-2, A-8-3, B Part I, B Part II, &amp; B-1; Otherwise, include all necessary alternate allocation calculations with applicable support.</t>
  </si>
  <si>
    <t>Aides/RNs/LPNs/Feeding Assistants/Respiratory Therapists</t>
  </si>
  <si>
    <t>Total (Must agree with Form 6,  Line 1-21)</t>
  </si>
  <si>
    <t>SCHEDULE 2 - DIRECT CARE ALLOCATED COSTS - HOSPITAL BASED AND STATE FACILITIES (FORM 6, LINE 1-21)</t>
  </si>
  <si>
    <t xml:space="preserve">Must agree with Form 6, Line 1-21, and must complete Schedule 13 </t>
  </si>
  <si>
    <t xml:space="preserve">Form 1
• Added data validation to require 9-digit provider number be entered
Form 3
• Add field to calculate bed days available based on data entered, and allow for a field providers can add bed days available manually, if needed.
• Added warning message for dates of bed changes and percentage occupancy if greater than 100%
Form 6 
• Move respiratory therapists from section 2 (therapy expenses) to section 1 (direct care expenses)
• For Line 9, if the facility is less than 80% occupied, pull the cost/per diem from Form 14
Form 13
• Remove merge and center off of lines 47-57, 64-74, 81-91, 98-108
Form 15 - 15-10
• Center Column J (Form 6 Line Number), add error messages for incomplete fields
Sch 2
• Update description and total line description to reference new Form 6 line numbers
Sch 1 – 12
• Add validation to ensure these schedules are completed for freestanding nursing homes
Sch 14
•Split Director of Nursing between Hospital and LTC lines
Sch. 13 – 17
• Add validation to ensure these schedules are completed for hospital based nursing homes
Checklist
• Update language regarding the Medicare cost report
• Add language requesting detail for accounting and legal fees
</t>
  </si>
  <si>
    <t>Director of Nursing (Nurs. Admin.-Hosp)</t>
  </si>
  <si>
    <t>Director of Nursing (Nurs. Admin.-SNF/NF/OLTC)</t>
  </si>
  <si>
    <t>_D013398</t>
  </si>
  <si>
    <t>_D013399</t>
  </si>
  <si>
    <t>_D013400</t>
  </si>
  <si>
    <t>_D013401</t>
  </si>
  <si>
    <t>_D013402</t>
  </si>
  <si>
    <t>_D013403</t>
  </si>
  <si>
    <t>_D013404</t>
  </si>
  <si>
    <t>_D013405</t>
  </si>
  <si>
    <t>_D013406</t>
  </si>
  <si>
    <t>_D013407</t>
  </si>
  <si>
    <t>Form 15-9</t>
  </si>
  <si>
    <t>Nurs Admin-SNF/NF/OLTC</t>
  </si>
  <si>
    <t>Nurs Admin-Hosp</t>
  </si>
  <si>
    <t>Do not copy and paste into light grey fields from non-cost report files as it will impact the formatting of this template.</t>
  </si>
  <si>
    <t>* These are non-Office supplies and related contract personnel. Administrative costs, e.g. pens, pencils, paper, copier supplies, equipment rental, repairs, etc., are to be excluded from these supplies.</t>
  </si>
  <si>
    <t>W/S B Column 0 Uniforms/Supplies Expenses/Related Contract Personnel *</t>
  </si>
  <si>
    <t>Documentation for all accounting and/or legal fees ($6,000 and above requires supporting documentation).</t>
  </si>
  <si>
    <t>This Checklist Must Be Submitted to Medicaid With the Cost Report
Revised 09/01/2023</t>
  </si>
  <si>
    <t>Net Expense</t>
  </si>
  <si>
    <t>Greater of Patient days reported (Form 3, Line 5, Column A) or 80% Occupancy</t>
  </si>
  <si>
    <t>Asset Cost</t>
  </si>
  <si>
    <t>Current Period Property and Equipment Depreciation Expense</t>
  </si>
  <si>
    <t>Property and Equipment Assets</t>
  </si>
  <si>
    <t>1.06</t>
  </si>
  <si>
    <t>Click here to go back to the checklist</t>
  </si>
  <si>
    <t>$E$12</t>
  </si>
  <si>
    <t>$H$22</t>
  </si>
  <si>
    <t>$H$17</t>
  </si>
  <si>
    <t>$I$27</t>
  </si>
  <si>
    <t>$D$15</t>
  </si>
  <si>
    <t>$H$39</t>
  </si>
  <si>
    <t>$H$24</t>
  </si>
  <si>
    <t>$I$55</t>
  </si>
  <si>
    <t>$F$19</t>
  </si>
  <si>
    <t>$H$100</t>
  </si>
  <si>
    <t>$D$19</t>
  </si>
  <si>
    <t>$I$37</t>
  </si>
  <si>
    <t>$J$17</t>
  </si>
  <si>
    <t>$I$76</t>
  </si>
  <si>
    <t>$J$16</t>
  </si>
  <si>
    <t>$J$19</t>
  </si>
  <si>
    <t>$I$13</t>
  </si>
  <si>
    <t>$I$26</t>
  </si>
  <si>
    <t>$E$16</t>
  </si>
  <si>
    <t>$G$13</t>
  </si>
  <si>
    <t>$G$15</t>
  </si>
  <si>
    <t>$G$19</t>
  </si>
  <si>
    <t>$E$15</t>
  </si>
  <si>
    <t>$H$15</t>
  </si>
  <si>
    <t>$D$16</t>
  </si>
  <si>
    <t>$D$17</t>
  </si>
  <si>
    <t>$H$14</t>
  </si>
  <si>
    <t>$M$14</t>
  </si>
  <si>
    <t>$D$14</t>
  </si>
  <si>
    <t>$F$16</t>
  </si>
  <si>
    <t>$G$16</t>
  </si>
  <si>
    <t>$E$21</t>
  </si>
  <si>
    <t>$C$22</t>
  </si>
  <si>
    <t>$C$14</t>
  </si>
  <si>
    <t>$C$48</t>
  </si>
  <si>
    <t>$F$48</t>
  </si>
  <si>
    <t>$I$48</t>
  </si>
  <si>
    <t>$C$49</t>
  </si>
  <si>
    <t>$F$49</t>
  </si>
  <si>
    <t>$I$49</t>
  </si>
  <si>
    <t>$C$50</t>
  </si>
  <si>
    <t>$F$50</t>
  </si>
  <si>
    <t>$I$50</t>
  </si>
  <si>
    <t>$C$51</t>
  </si>
  <si>
    <t>$F$51</t>
  </si>
  <si>
    <t>$I$51</t>
  </si>
  <si>
    <t>$K$39</t>
  </si>
  <si>
    <t>$G$18</t>
  </si>
  <si>
    <t>$H$19</t>
  </si>
  <si>
    <t>$G$24</t>
  </si>
  <si>
    <t>$G$22</t>
  </si>
  <si>
    <t>$F$26</t>
  </si>
  <si>
    <t>$H$50</t>
  </si>
  <si>
    <t>$H$51</t>
  </si>
  <si>
    <t>$H$52</t>
  </si>
  <si>
    <t>$H$53</t>
  </si>
  <si>
    <t>$H$54</t>
  </si>
  <si>
    <t>$H$55</t>
  </si>
  <si>
    <t>_D013426</t>
  </si>
  <si>
    <t>_D013427</t>
  </si>
  <si>
    <t>_D013428</t>
  </si>
  <si>
    <t>_D013429</t>
  </si>
  <si>
    <t>_D013430</t>
  </si>
  <si>
    <t>_D013431</t>
  </si>
  <si>
    <t>_D013432</t>
  </si>
  <si>
    <t>_D013433</t>
  </si>
  <si>
    <t>_D013434</t>
  </si>
  <si>
    <t>_D013435</t>
  </si>
  <si>
    <t>_D013436</t>
  </si>
  <si>
    <t>_D013437</t>
  </si>
  <si>
    <t>_D013438</t>
  </si>
  <si>
    <t>_D013439</t>
  </si>
  <si>
    <t>_D013440</t>
  </si>
  <si>
    <t>_D013441</t>
  </si>
  <si>
    <t>_D013442</t>
  </si>
  <si>
    <t>_D013443</t>
  </si>
  <si>
    <t>$C$9:$L$25</t>
  </si>
  <si>
    <t>$C$10:$L$25</t>
  </si>
  <si>
    <t>$C$9:$K$25</t>
  </si>
  <si>
    <t>$E$10</t>
  </si>
  <si>
    <t>$E$11</t>
  </si>
  <si>
    <t>$G$14</t>
  </si>
  <si>
    <t>$I$14</t>
  </si>
  <si>
    <t>$I$15</t>
  </si>
  <si>
    <t>$K$14</t>
  </si>
  <si>
    <t>$K$15</t>
  </si>
  <si>
    <t>$F$17</t>
  </si>
  <si>
    <t>$I$17</t>
  </si>
  <si>
    <t>$K$17</t>
  </si>
  <si>
    <t>$C$19</t>
  </si>
  <si>
    <t>$C$20</t>
  </si>
  <si>
    <t>$D$22</t>
  </si>
  <si>
    <t>$D$23</t>
  </si>
  <si>
    <t>$D$24</t>
  </si>
  <si>
    <t>$F$25</t>
  </si>
  <si>
    <t>$I$25</t>
  </si>
  <si>
    <t>$J$10</t>
  </si>
  <si>
    <t>$C$27:$L$31</t>
  </si>
  <si>
    <t>$C$27:$K$31</t>
  </si>
  <si>
    <t>$C$28:$L$31</t>
  </si>
  <si>
    <t>$C$29</t>
  </si>
  <si>
    <t>$C$30</t>
  </si>
  <si>
    <t>$C$31</t>
  </si>
  <si>
    <t>$C$32:$L$37</t>
  </si>
  <si>
    <t>$C$32:$K$37</t>
  </si>
  <si>
    <t>$C$33:$L$37</t>
  </si>
  <si>
    <t>$C$34</t>
  </si>
  <si>
    <t>$C$35</t>
  </si>
  <si>
    <t>$C$36</t>
  </si>
  <si>
    <t>$C$37</t>
  </si>
  <si>
    <t>$C$38:$L$61</t>
  </si>
  <si>
    <t>$C$38:$K$61</t>
  </si>
  <si>
    <t>$C$39:$L$61</t>
  </si>
  <si>
    <t>$E$40</t>
  </si>
  <si>
    <t>$E$41</t>
  </si>
  <si>
    <t>$E$42</t>
  </si>
  <si>
    <t>$E$43</t>
  </si>
  <si>
    <t>$E$44</t>
  </si>
  <si>
    <t>$E$45</t>
  </si>
  <si>
    <t>$I$44</t>
  </si>
  <si>
    <t>$K$44</t>
  </si>
  <si>
    <t>$C$47</t>
  </si>
  <si>
    <t>$F$47</t>
  </si>
  <si>
    <t>$I$47</t>
  </si>
  <si>
    <t>$C$52</t>
  </si>
  <si>
    <t>$F$52</t>
  </si>
  <si>
    <t>$I$52</t>
  </si>
  <si>
    <t>$C$53</t>
  </si>
  <si>
    <t>$F$53</t>
  </si>
  <si>
    <t>$I$53</t>
  </si>
  <si>
    <t>$C$54</t>
  </si>
  <si>
    <t>$F$54</t>
  </si>
  <si>
    <t>$I$54</t>
  </si>
  <si>
    <t>$C$55</t>
  </si>
  <si>
    <t>$F$55</t>
  </si>
  <si>
    <t>$C$56</t>
  </si>
  <si>
    <t>$F$56</t>
  </si>
  <si>
    <t>$I$56</t>
  </si>
  <si>
    <t>$C$57</t>
  </si>
  <si>
    <t>$F$57</t>
  </si>
  <si>
    <t>$I$57</t>
  </si>
  <si>
    <t>$C$58</t>
  </si>
  <si>
    <t>$F$58</t>
  </si>
  <si>
    <t>$I$58</t>
  </si>
  <si>
    <t>$C$59</t>
  </si>
  <si>
    <t>$F$59</t>
  </si>
  <si>
    <t>$I$59</t>
  </si>
  <si>
    <t>$C$60</t>
  </si>
  <si>
    <t>$F$60</t>
  </si>
  <si>
    <t>$I$60</t>
  </si>
  <si>
    <t>$C$61</t>
  </si>
  <si>
    <t>$F$61</t>
  </si>
  <si>
    <t>$I$61</t>
  </si>
  <si>
    <t>$C$62:$L$67</t>
  </si>
  <si>
    <t>$C$62:$K$67</t>
  </si>
  <si>
    <t>$C$63:$L$67</t>
  </si>
  <si>
    <t>$F$64</t>
  </si>
  <si>
    <t>$D$65</t>
  </si>
  <si>
    <t>$D$66</t>
  </si>
  <si>
    <t>$D$67</t>
  </si>
  <si>
    <t>$I$66</t>
  </si>
  <si>
    <t>$K$66</t>
  </si>
  <si>
    <t>$D$20:$K$28</t>
  </si>
  <si>
    <t>$D$20:$J$28</t>
  </si>
  <si>
    <t>$D$21:$K$29</t>
  </si>
  <si>
    <t>$D$26</t>
  </si>
  <si>
    <t>$D$28</t>
  </si>
  <si>
    <t>$C$32:$K$39</t>
  </si>
  <si>
    <t>$C$32:$J$39</t>
  </si>
  <si>
    <t>$C$33:$K$39</t>
  </si>
  <si>
    <t>$F$33</t>
  </si>
  <si>
    <t>$F$34</t>
  </si>
  <si>
    <t>$F$35</t>
  </si>
  <si>
    <t>$F$36</t>
  </si>
  <si>
    <t>$F$37</t>
  </si>
  <si>
    <t>$F$38</t>
  </si>
  <si>
    <t>$F$39</t>
  </si>
  <si>
    <t>$B$11:$K$46</t>
  </si>
  <si>
    <t>$B$11:$J$46</t>
  </si>
  <si>
    <t>$B$12:$K$46</t>
  </si>
  <si>
    <t>$F$14</t>
  </si>
  <si>
    <t>$F$15</t>
  </si>
  <si>
    <t>$E$30</t>
  </si>
  <si>
    <t>$F$20</t>
  </si>
  <si>
    <t>$F$21</t>
  </si>
  <si>
    <t>$F$22</t>
  </si>
  <si>
    <t>$F$23</t>
  </si>
  <si>
    <t>$F$24</t>
  </si>
  <si>
    <t>$F$27</t>
  </si>
  <si>
    <t>$F$28</t>
  </si>
  <si>
    <t>$F$29</t>
  </si>
  <si>
    <t>$F$30</t>
  </si>
  <si>
    <t>$G$20</t>
  </si>
  <si>
    <t>$G$21</t>
  </si>
  <si>
    <t>$G$25</t>
  </si>
  <si>
    <t>$G$27</t>
  </si>
  <si>
    <t>$G$29</t>
  </si>
  <si>
    <t>$G$30</t>
  </si>
  <si>
    <t>$H$20</t>
  </si>
  <si>
    <t>$H$21</t>
  </si>
  <si>
    <t>$H$25</t>
  </si>
  <si>
    <t>$H$27</t>
  </si>
  <si>
    <t>$H$29</t>
  </si>
  <si>
    <t>$H$30</t>
  </si>
  <si>
    <t>$I$20</t>
  </si>
  <si>
    <t>$I$21</t>
  </si>
  <si>
    <t>$I$22</t>
  </si>
  <si>
    <t>$I$23</t>
  </si>
  <si>
    <t>$I$24</t>
  </si>
  <si>
    <t>$I$28</t>
  </si>
  <si>
    <t>$I$29</t>
  </si>
  <si>
    <t>$I$30</t>
  </si>
  <si>
    <t>$J$20</t>
  </si>
  <si>
    <t>$J$21</t>
  </si>
  <si>
    <t>$J$22</t>
  </si>
  <si>
    <t>$J$23</t>
  </si>
  <si>
    <t>$J$24</t>
  </si>
  <si>
    <t>$J$25</t>
  </si>
  <si>
    <t>$J$26</t>
  </si>
  <si>
    <t>$J$27</t>
  </si>
  <si>
    <t>$J$28</t>
  </si>
  <si>
    <t>$J$29</t>
  </si>
  <si>
    <t>$J$30</t>
  </si>
  <si>
    <t>$J$32</t>
  </si>
  <si>
    <t>$G$37</t>
  </si>
  <si>
    <t>$H$37</t>
  </si>
  <si>
    <t>$J$37</t>
  </si>
  <si>
    <t>$G$39</t>
  </si>
  <si>
    <t>$I$39</t>
  </si>
  <si>
    <t>$J$39</t>
  </si>
  <si>
    <t>$G$42</t>
  </si>
  <si>
    <t>$H$42</t>
  </si>
  <si>
    <t>$I$42</t>
  </si>
  <si>
    <t>$J$42</t>
  </si>
  <si>
    <t>$G$43</t>
  </si>
  <si>
    <t>$H$43</t>
  </si>
  <si>
    <t>$I$43</t>
  </si>
  <si>
    <t>$J$43</t>
  </si>
  <si>
    <t>$J$44</t>
  </si>
  <si>
    <t>$J$45</t>
  </si>
  <si>
    <t>$J$46</t>
  </si>
  <si>
    <t>$C$15</t>
  </si>
  <si>
    <t>$C$16</t>
  </si>
  <si>
    <t>$C$17</t>
  </si>
  <si>
    <t>$E$17</t>
  </si>
  <si>
    <t>$C$18</t>
  </si>
  <si>
    <t>$D$18</t>
  </si>
  <si>
    <t>$E$18</t>
  </si>
  <si>
    <t>$F$18</t>
  </si>
  <si>
    <t>$E$19</t>
  </si>
  <si>
    <t>$D$20</t>
  </si>
  <si>
    <t>$E$20</t>
  </si>
  <si>
    <t>$C$21</t>
  </si>
  <si>
    <t>$D$21</t>
  </si>
  <si>
    <t>$E$22</t>
  </si>
  <si>
    <t>$C$23</t>
  </si>
  <si>
    <t>$E$23</t>
  </si>
  <si>
    <t>$C$24</t>
  </si>
  <si>
    <t>$E$24</t>
  </si>
  <si>
    <t>$C$25</t>
  </si>
  <si>
    <t>$D$25</t>
  </si>
  <si>
    <t>$E$25</t>
  </si>
  <si>
    <t>$C$26</t>
  </si>
  <si>
    <t>$E$26</t>
  </si>
  <si>
    <t>$B$15</t>
  </si>
  <si>
    <t>$B$16</t>
  </si>
  <si>
    <t>$B$17</t>
  </si>
  <si>
    <t>$B$18</t>
  </si>
  <si>
    <t>$B$19</t>
  </si>
  <si>
    <t>$B$20</t>
  </si>
  <si>
    <t>$B$21</t>
  </si>
  <si>
    <t>$B$22</t>
  </si>
  <si>
    <t>$B$23</t>
  </si>
  <si>
    <t>$B$24</t>
  </si>
  <si>
    <t>$B$25</t>
  </si>
  <si>
    <t>$B$26</t>
  </si>
  <si>
    <t>$G$17</t>
  </si>
  <si>
    <t>$G$23</t>
  </si>
  <si>
    <t>$G$26</t>
  </si>
  <si>
    <t>$H$16</t>
  </si>
  <si>
    <t>$H$18</t>
  </si>
  <si>
    <t>$H$23</t>
  </si>
  <si>
    <t>$H$26</t>
  </si>
  <si>
    <t>$I$16</t>
  </si>
  <si>
    <t>$I$18</t>
  </si>
  <si>
    <t>$I$19</t>
  </si>
  <si>
    <t>$J$15</t>
  </si>
  <si>
    <t>$J$18</t>
  </si>
  <si>
    <t>$C$28</t>
  </si>
  <si>
    <t>$E$28</t>
  </si>
  <si>
    <t>$G$28</t>
  </si>
  <si>
    <t>$H$28</t>
  </si>
  <si>
    <t>$E$38</t>
  </si>
  <si>
    <t>$E$39</t>
  </si>
  <si>
    <t>$F$40</t>
  </si>
  <si>
    <t>$F$41</t>
  </si>
  <si>
    <t>$F$42</t>
  </si>
  <si>
    <t>$F$43</t>
  </si>
  <si>
    <t>$F$44</t>
  </si>
  <si>
    <t>$F$45</t>
  </si>
  <si>
    <t>$E$46</t>
  </si>
  <si>
    <t>$F$46</t>
  </si>
  <si>
    <t>$E$47</t>
  </si>
  <si>
    <t>$E$48</t>
  </si>
  <si>
    <t>$E$49</t>
  </si>
  <si>
    <t>$E$50</t>
  </si>
  <si>
    <t>$E$51</t>
  </si>
  <si>
    <t>$G$38</t>
  </si>
  <si>
    <t>$H$38</t>
  </si>
  <si>
    <t>$G$40</t>
  </si>
  <si>
    <t>$H$40</t>
  </si>
  <si>
    <t>$G$41</t>
  </si>
  <si>
    <t>$H$41</t>
  </si>
  <si>
    <t>$G$44</t>
  </si>
  <si>
    <t>$H$44</t>
  </si>
  <si>
    <t>$G$45</t>
  </si>
  <si>
    <t>$H$45</t>
  </si>
  <si>
    <t>$G$46</t>
  </si>
  <si>
    <t>$H$46</t>
  </si>
  <si>
    <t>$G$47</t>
  </si>
  <si>
    <t>$H$47</t>
  </si>
  <si>
    <t>$G$48</t>
  </si>
  <si>
    <t>$H$48</t>
  </si>
  <si>
    <t>$G$49</t>
  </si>
  <si>
    <t>$H$49</t>
  </si>
  <si>
    <t>$G$50</t>
  </si>
  <si>
    <t>$G$51</t>
  </si>
  <si>
    <t>$B$11:$K$44</t>
  </si>
  <si>
    <t>$B$11:$J$44</t>
  </si>
  <si>
    <t>$B$12:$K$44</t>
  </si>
  <si>
    <t>$G$31</t>
  </si>
  <si>
    <t>$G$32</t>
  </si>
  <si>
    <t>$G$33</t>
  </si>
  <si>
    <t>$H$33</t>
  </si>
  <si>
    <t>$I$33</t>
  </si>
  <si>
    <t>$G$34</t>
  </si>
  <si>
    <t>$G$35</t>
  </si>
  <si>
    <t>$G$36</t>
  </si>
  <si>
    <t>$H$31</t>
  </si>
  <si>
    <t>$H$32</t>
  </si>
  <si>
    <t>$H$34</t>
  </si>
  <si>
    <t>$H$35</t>
  </si>
  <si>
    <t>$H$36</t>
  </si>
  <si>
    <t>$I$31</t>
  </si>
  <si>
    <t>$I$32</t>
  </si>
  <si>
    <t>$I$34</t>
  </si>
  <si>
    <t>$I$35</t>
  </si>
  <si>
    <t>$I$36</t>
  </si>
  <si>
    <t>$I$38</t>
  </si>
  <si>
    <t>$I$40</t>
  </si>
  <si>
    <t>$I$41</t>
  </si>
  <si>
    <t>$J$31</t>
  </si>
  <si>
    <t>$J$33</t>
  </si>
  <si>
    <t>$J$34</t>
  </si>
  <si>
    <t>$J$35</t>
  </si>
  <si>
    <t>$J$36</t>
  </si>
  <si>
    <t>$J$38</t>
  </si>
  <si>
    <t>$J$40</t>
  </si>
  <si>
    <t>$J$41</t>
  </si>
  <si>
    <t>$B$11:$I$167</t>
  </si>
  <si>
    <t>$B$11:$H$167</t>
  </si>
  <si>
    <t>$B$12:$I$167</t>
  </si>
  <si>
    <t>$D$27</t>
  </si>
  <si>
    <t>$E$27</t>
  </si>
  <si>
    <t>$D$29</t>
  </si>
  <si>
    <t>$E$29</t>
  </si>
  <si>
    <t>$D$30</t>
  </si>
  <si>
    <t>$D$31</t>
  </si>
  <si>
    <t>$E$31</t>
  </si>
  <si>
    <t>$F$31</t>
  </si>
  <si>
    <t>$D$35</t>
  </si>
  <si>
    <t>$E$35</t>
  </si>
  <si>
    <t>$D$36</t>
  </si>
  <si>
    <t>$E$36</t>
  </si>
  <si>
    <t>$D$38</t>
  </si>
  <si>
    <t>$D$39</t>
  </si>
  <si>
    <t>$D$40</t>
  </si>
  <si>
    <t>$D$41</t>
  </si>
  <si>
    <t>$D$42</t>
  </si>
  <si>
    <t>$D$43</t>
  </si>
  <si>
    <t>$D$44</t>
  </si>
  <si>
    <t>$D$45</t>
  </si>
  <si>
    <t>$D$46</t>
  </si>
  <si>
    <t>$D$47</t>
  </si>
  <si>
    <t>$D$48</t>
  </si>
  <si>
    <t>$D$49</t>
  </si>
  <si>
    <t>$D$50</t>
  </si>
  <si>
    <t>$D$51</t>
  </si>
  <si>
    <t>$D$52</t>
  </si>
  <si>
    <t>$E$52</t>
  </si>
  <si>
    <t>$D$32</t>
  </si>
  <si>
    <t>$E$32</t>
  </si>
  <si>
    <t>$D$33</t>
  </si>
  <si>
    <t>$E$33</t>
  </si>
  <si>
    <t>$D$34</t>
  </si>
  <si>
    <t>$E$34</t>
  </si>
  <si>
    <t>$F$32</t>
  </si>
  <si>
    <t>$G$52</t>
  </si>
  <si>
    <t>$D$53</t>
  </si>
  <si>
    <t>$E$53</t>
  </si>
  <si>
    <t>$G$53</t>
  </si>
  <si>
    <t>$D$54</t>
  </si>
  <si>
    <t>$E$54</t>
  </si>
  <si>
    <t>$G$54</t>
  </si>
  <si>
    <t>$D$56</t>
  </si>
  <si>
    <t>$E$56</t>
  </si>
  <si>
    <t>$D$57</t>
  </si>
  <si>
    <t>$E$57</t>
  </si>
  <si>
    <t>$D$58</t>
  </si>
  <si>
    <t>$E$58</t>
  </si>
  <si>
    <t>$D$59</t>
  </si>
  <si>
    <t>$E$59</t>
  </si>
  <si>
    <t>$D$60</t>
  </si>
  <si>
    <t>$E$60</t>
  </si>
  <si>
    <t>$D$61</t>
  </si>
  <si>
    <t>$E$61</t>
  </si>
  <si>
    <t>$D$62</t>
  </si>
  <si>
    <t>$E$62</t>
  </si>
  <si>
    <t>$D$63</t>
  </si>
  <si>
    <t>$E$63</t>
  </si>
  <si>
    <t>$D$64</t>
  </si>
  <si>
    <t>$E$64</t>
  </si>
  <si>
    <t>$E$65</t>
  </si>
  <si>
    <t>$E$66</t>
  </si>
  <si>
    <t>$E$67</t>
  </si>
  <si>
    <t>$D$68</t>
  </si>
  <si>
    <t>$E$68</t>
  </si>
  <si>
    <t>$D$69</t>
  </si>
  <si>
    <t>$E$69</t>
  </si>
  <si>
    <t>$D$70</t>
  </si>
  <si>
    <t>$E$70</t>
  </si>
  <si>
    <t>$D$71</t>
  </si>
  <si>
    <t>$E$71</t>
  </si>
  <si>
    <t>$D$72</t>
  </si>
  <si>
    <t>$E$72</t>
  </si>
  <si>
    <t>$D$73</t>
  </si>
  <si>
    <t>$E$73</t>
  </si>
  <si>
    <t>$D$74</t>
  </si>
  <si>
    <t>$E$74</t>
  </si>
  <si>
    <t>$D$75</t>
  </si>
  <si>
    <t>$E$75</t>
  </si>
  <si>
    <t>$D$76</t>
  </si>
  <si>
    <t>$E$76</t>
  </si>
  <si>
    <t>$F$62</t>
  </si>
  <si>
    <t>$F$63</t>
  </si>
  <si>
    <t>$F$65</t>
  </si>
  <si>
    <t>$F$66</t>
  </si>
  <si>
    <t>$F$67</t>
  </si>
  <si>
    <t>$F$68</t>
  </si>
  <si>
    <t>$F$69</t>
  </si>
  <si>
    <t>$F$70</t>
  </si>
  <si>
    <t>$F$71</t>
  </si>
  <si>
    <t>$F$72</t>
  </si>
  <si>
    <t>$F$73</t>
  </si>
  <si>
    <t>$F$74</t>
  </si>
  <si>
    <t>$F$75</t>
  </si>
  <si>
    <t>$F$76</t>
  </si>
  <si>
    <t>$G$56</t>
  </si>
  <si>
    <t>$G$57</t>
  </si>
  <si>
    <t>$G$58</t>
  </si>
  <si>
    <t>$G$59</t>
  </si>
  <si>
    <t>$G$60</t>
  </si>
  <si>
    <t>$G$61</t>
  </si>
  <si>
    <t>$G$62</t>
  </si>
  <si>
    <t>$G$63</t>
  </si>
  <si>
    <t>$G$64</t>
  </si>
  <si>
    <t>$G$65</t>
  </si>
  <si>
    <t>$G$66</t>
  </si>
  <si>
    <t>$G$67</t>
  </si>
  <si>
    <t>$G$68</t>
  </si>
  <si>
    <t>$G$69</t>
  </si>
  <si>
    <t>$G$70</t>
  </si>
  <si>
    <t>$G$71</t>
  </si>
  <si>
    <t>$G$72</t>
  </si>
  <si>
    <t>$G$73</t>
  </si>
  <si>
    <t>$G$74</t>
  </si>
  <si>
    <t>$G$75</t>
  </si>
  <si>
    <t>$G$76</t>
  </si>
  <si>
    <t>$H$56</t>
  </si>
  <si>
    <t>$H$57</t>
  </si>
  <si>
    <t>$H$58</t>
  </si>
  <si>
    <t>$H$59</t>
  </si>
  <si>
    <t>$H$60</t>
  </si>
  <si>
    <t>$H$61</t>
  </si>
  <si>
    <t>$H$62</t>
  </si>
  <si>
    <t>$H$63</t>
  </si>
  <si>
    <t>$H$64</t>
  </si>
  <si>
    <t>$H$65</t>
  </si>
  <si>
    <t>$H$66</t>
  </si>
  <si>
    <t>$H$67</t>
  </si>
  <si>
    <t>$H$68</t>
  </si>
  <si>
    <t>$H$69</t>
  </si>
  <si>
    <t>$H$70</t>
  </si>
  <si>
    <t>$H$71</t>
  </si>
  <si>
    <t>$H$72</t>
  </si>
  <si>
    <t>$H$73</t>
  </si>
  <si>
    <t>$H$74</t>
  </si>
  <si>
    <t>$H$75</t>
  </si>
  <si>
    <t>$H$76</t>
  </si>
  <si>
    <t>$D$77</t>
  </si>
  <si>
    <t>$E$77</t>
  </si>
  <si>
    <t>$F$77</t>
  </si>
  <si>
    <t>$G$77</t>
  </si>
  <si>
    <t>$H$77</t>
  </si>
  <si>
    <t>$D$78</t>
  </si>
  <si>
    <t>$E$78</t>
  </si>
  <si>
    <t>$F$78</t>
  </si>
  <si>
    <t>$G$78</t>
  </si>
  <si>
    <t>$H$78</t>
  </si>
  <si>
    <t>$D$80</t>
  </si>
  <si>
    <t>$E$80</t>
  </si>
  <si>
    <t>$D$81</t>
  </si>
  <si>
    <t>$E$81</t>
  </si>
  <si>
    <t>$D$82</t>
  </si>
  <si>
    <t>$E$82</t>
  </si>
  <si>
    <t>$D$83</t>
  </si>
  <si>
    <t>$E$83</t>
  </si>
  <si>
    <t>$D$84</t>
  </si>
  <si>
    <t>$E$84</t>
  </si>
  <si>
    <t>$D$85</t>
  </si>
  <si>
    <t>$E$85</t>
  </si>
  <si>
    <t>$D$86</t>
  </si>
  <si>
    <t>$E$86</t>
  </si>
  <si>
    <t>$D$87</t>
  </si>
  <si>
    <t>$E$87</t>
  </si>
  <si>
    <t>$D$88</t>
  </si>
  <si>
    <t>$E$88</t>
  </si>
  <si>
    <t>$D$89</t>
  </si>
  <si>
    <t>$E$89</t>
  </si>
  <si>
    <t>$D$90</t>
  </si>
  <si>
    <t>$E$90</t>
  </si>
  <si>
    <t>$D$91</t>
  </si>
  <si>
    <t>$E$91</t>
  </si>
  <si>
    <t>$D$92</t>
  </si>
  <si>
    <t>$E$92</t>
  </si>
  <si>
    <t>$D$93</t>
  </si>
  <si>
    <t>$E$93</t>
  </si>
  <si>
    <t>$D$94</t>
  </si>
  <si>
    <t>$E$94</t>
  </si>
  <si>
    <t>$D$95</t>
  </si>
  <si>
    <t>$E$95</t>
  </si>
  <si>
    <t>$D$96</t>
  </si>
  <si>
    <t>$E$96</t>
  </si>
  <si>
    <t>$D$97</t>
  </si>
  <si>
    <t>$E$97</t>
  </si>
  <si>
    <t>$D$98</t>
  </si>
  <si>
    <t>$E$98</t>
  </si>
  <si>
    <t>$D$99</t>
  </si>
  <si>
    <t>$E$99</t>
  </si>
  <si>
    <t>$D$100</t>
  </si>
  <si>
    <t>$E$100</t>
  </si>
  <si>
    <t>$D$101</t>
  </si>
  <si>
    <t>$E$101</t>
  </si>
  <si>
    <t>$D$102</t>
  </si>
  <si>
    <t>$E$102</t>
  </si>
  <si>
    <t>$D$103</t>
  </si>
  <si>
    <t>$E$103</t>
  </si>
  <si>
    <t>$D$104</t>
  </si>
  <si>
    <t>$E$104</t>
  </si>
  <si>
    <t>$D$105</t>
  </si>
  <si>
    <t>$E$105</t>
  </si>
  <si>
    <t>$D$106</t>
  </si>
  <si>
    <t>$E$106</t>
  </si>
  <si>
    <t>$D$107</t>
  </si>
  <si>
    <t>$E$107</t>
  </si>
  <si>
    <t>$D$108</t>
  </si>
  <si>
    <t>$E$108</t>
  </si>
  <si>
    <t>$D$109</t>
  </si>
  <si>
    <t>$E$109</t>
  </si>
  <si>
    <t>$D$110</t>
  </si>
  <si>
    <t>$E$110</t>
  </si>
  <si>
    <t>$D$111</t>
  </si>
  <si>
    <t>$E$111</t>
  </si>
  <si>
    <t>$D$112</t>
  </si>
  <si>
    <t>$E$112</t>
  </si>
  <si>
    <t>$D$113</t>
  </si>
  <si>
    <t>$E$113</t>
  </si>
  <si>
    <t>$D$114</t>
  </si>
  <si>
    <t>$E$114</t>
  </si>
  <si>
    <t>$D$115</t>
  </si>
  <si>
    <t>$E$115</t>
  </si>
  <si>
    <t>$D$117</t>
  </si>
  <si>
    <t>$E$117</t>
  </si>
  <si>
    <t>$D$118</t>
  </si>
  <si>
    <t>$E$118</t>
  </si>
  <si>
    <t>$D$119</t>
  </si>
  <si>
    <t>$E$119</t>
  </si>
  <si>
    <t>$D$120</t>
  </si>
  <si>
    <t>$E$120</t>
  </si>
  <si>
    <t>$D$121</t>
  </si>
  <si>
    <t>$E$121</t>
  </si>
  <si>
    <t>$D$122</t>
  </si>
  <si>
    <t>$E$122</t>
  </si>
  <si>
    <t>$D$123</t>
  </si>
  <si>
    <t>$E$123</t>
  </si>
  <si>
    <t>$D$124</t>
  </si>
  <si>
    <t>$E$124</t>
  </si>
  <si>
    <t>$D$125</t>
  </si>
  <si>
    <t>$E$125</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</si>
  <si>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</si>
  <si>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</si>
  <si>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</si>
  <si>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</si>
  <si>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</si>
  <si>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</si>
  <si>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</si>
  <si>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</si>
  <si>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</si>
  <si>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</si>
  <si>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</si>
  <si>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</si>
  <si>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</si>
  <si>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</si>
  <si>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</si>
  <si>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</si>
  <si>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</si>
  <si>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</si>
  <si>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</si>
  <si>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</si>
  <si>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</si>
  <si>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</si>
  <si>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</si>
  <si>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</si>
  <si>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</si>
  <si>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</si>
  <si>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</si>
  <si>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</si>
  <si>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</si>
  <si>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</si>
  <si>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</si>
  <si>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</si>
  <si>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</si>
  <si>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</si>
  <si>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</si>
  <si>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</si>
  <si>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</si>
  <si>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</si>
  <si>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</si>
  <si>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</si>
  <si>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</si>
  <si>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</si>
  <si>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</si>
  <si>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</si>
  <si>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</si>
  <si>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</si>
  <si>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$D$116</t>
  </si>
  <si>
    <t>$E$116</t>
  </si>
  <si>
    <t>$G$116</t>
  </si>
  <si>
    <t>$H$116</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</si>
  <si>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</si>
  <si>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</si>
  <si>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</si>
  <si>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</si>
  <si>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</si>
  <si>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</si>
  <si>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</si>
  <si>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</si>
  <si>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</si>
  <si>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</si>
  <si>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</si>
  <si>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</si>
  <si>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</si>
  <si>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</si>
  <si>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</si>
  <si>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</si>
  <si>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</si>
  <si>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</si>
  <si>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</si>
  <si>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</si>
  <si>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</si>
  <si>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</si>
  <si>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</si>
  <si>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</si>
  <si>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</si>
  <si>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</si>
  <si>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</si>
  <si>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</si>
  <si>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</si>
  <si>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</si>
  <si>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</si>
  <si>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</si>
  <si>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$G$112</t>
  </si>
  <si>
    <t>$G$113</t>
  </si>
  <si>
    <t>$G$114</t>
  </si>
  <si>
    <t>$G$115</t>
  </si>
  <si>
    <t>$H$80</t>
  </si>
  <si>
    <t>$H$81</t>
  </si>
  <si>
    <t>$H$82</t>
  </si>
  <si>
    <t>$H$83</t>
  </si>
  <si>
    <t>$H$84</t>
  </si>
  <si>
    <t>$H$85</t>
  </si>
  <si>
    <t>$H$86</t>
  </si>
  <si>
    <t>$H$87</t>
  </si>
  <si>
    <t>$H$88</t>
  </si>
  <si>
    <t>$H$89</t>
  </si>
  <si>
    <t>$H$90</t>
  </si>
  <si>
    <t>$H$91</t>
  </si>
  <si>
    <t>$H$92</t>
  </si>
  <si>
    <t>$H$93</t>
  </si>
  <si>
    <t>$H$94</t>
  </si>
  <si>
    <t>$H$95</t>
  </si>
  <si>
    <t>$H$96</t>
  </si>
  <si>
    <t>$H$97</t>
  </si>
  <si>
    <t>$H$98</t>
  </si>
  <si>
    <t>$H$99</t>
  </si>
  <si>
    <t>$H$101</t>
  </si>
  <si>
    <t>$H$102</t>
  </si>
  <si>
    <t>$H$103</t>
  </si>
  <si>
    <t>$H$104</t>
  </si>
  <si>
    <t>$H$105</t>
  </si>
  <si>
    <t>$H$106</t>
  </si>
  <si>
    <t>$H$107</t>
  </si>
  <si>
    <t>$H$108</t>
  </si>
  <si>
    <t>$H$109</t>
  </si>
  <si>
    <t>$H$110</t>
  </si>
  <si>
    <t>$H$111</t>
  </si>
  <si>
    <t>$H$112</t>
  </si>
  <si>
    <t>$H$113</t>
  </si>
  <si>
    <t>$H$114</t>
  </si>
  <si>
    <t>$H$115</t>
  </si>
  <si>
    <t>$G$117</t>
  </si>
  <si>
    <t>$G$118</t>
  </si>
  <si>
    <t>$G$119</t>
  </si>
  <si>
    <t>$G$120</t>
  </si>
  <si>
    <t>$G$121</t>
  </si>
  <si>
    <t>$G$122</t>
  </si>
  <si>
    <t>$G$123</t>
  </si>
  <si>
    <t>$G$124</t>
  </si>
  <si>
    <t>$G$125</t>
  </si>
  <si>
    <t>$H$117</t>
  </si>
  <si>
    <t>$H$118</t>
  </si>
  <si>
    <t>$H$119</t>
  </si>
  <si>
    <t>$H$120</t>
  </si>
  <si>
    <t>$H$121</t>
  </si>
  <si>
    <t>$H$122</t>
  </si>
  <si>
    <t>$H$123</t>
  </si>
  <si>
    <t>$H$124</t>
  </si>
  <si>
    <t>$H$125</t>
  </si>
  <si>
    <t>$D$126</t>
  </si>
  <si>
    <t>$E$126</t>
  </si>
  <si>
    <t>$F$126</t>
  </si>
  <si>
    <t>$G$126</t>
  </si>
  <si>
    <t>$H$126</t>
  </si>
  <si>
    <t>$D$127</t>
  </si>
  <si>
    <t>$E$127</t>
  </si>
  <si>
    <t>$F$127</t>
  </si>
  <si>
    <t>$G$127</t>
  </si>
  <si>
    <t>$H$127</t>
  </si>
  <si>
    <t>$D$129</t>
  </si>
  <si>
    <t>$E$129</t>
  </si>
  <si>
    <t>$D$130</t>
  </si>
  <si>
    <t>$E$130</t>
  </si>
  <si>
    <t>$D$131</t>
  </si>
  <si>
    <t>$E$131</t>
  </si>
  <si>
    <t>$D$132</t>
  </si>
  <si>
    <t>$E$132</t>
  </si>
  <si>
    <t>$D$133</t>
  </si>
  <si>
    <t>$E$133</t>
  </si>
  <si>
    <t>$D$134</t>
  </si>
  <si>
    <t>$E$134</t>
  </si>
  <si>
    <t>$D$135</t>
  </si>
  <si>
    <t>$E$135</t>
  </si>
  <si>
    <t>$G$129</t>
  </si>
  <si>
    <t>$G$130</t>
  </si>
  <si>
    <t>$G$131</t>
  </si>
  <si>
    <t>$G$132</t>
  </si>
  <si>
    <t>$G$133</t>
  </si>
  <si>
    <t>$G$134</t>
  </si>
  <si>
    <t>$G$135</t>
  </si>
  <si>
    <t>$F$129</t>
  </si>
  <si>
    <t>$F$130</t>
  </si>
  <si>
    <t>$F$131</t>
  </si>
  <si>
    <t>$F$132</t>
  </si>
  <si>
    <t>$F$133</t>
  </si>
  <si>
    <t>$F$134</t>
  </si>
  <si>
    <t>$F$135</t>
  </si>
  <si>
    <t>$H$129</t>
  </si>
  <si>
    <t>$H$130</t>
  </si>
  <si>
    <t>$H$131</t>
  </si>
  <si>
    <t>$H$132</t>
  </si>
  <si>
    <t>$H$133</t>
  </si>
  <si>
    <t>$H$134</t>
  </si>
  <si>
    <t>$H$135</t>
  </si>
  <si>
    <t>$D$136</t>
  </si>
  <si>
    <t>$E$136</t>
  </si>
  <si>
    <t>$F$136</t>
  </si>
  <si>
    <t>$G$136</t>
  </si>
  <si>
    <t>$H$136</t>
  </si>
  <si>
    <t>$D$137</t>
  </si>
  <si>
    <t>$E$137</t>
  </si>
  <si>
    <t>$F$137</t>
  </si>
  <si>
    <t>$G$137</t>
  </si>
  <si>
    <t>$H$137</t>
  </si>
  <si>
    <t>$D$139</t>
  </si>
  <si>
    <t>$E$139</t>
  </si>
  <si>
    <t>$D$140</t>
  </si>
  <si>
    <t>$E$140</t>
  </si>
  <si>
    <t>$D$141</t>
  </si>
  <si>
    <t>$E$141</t>
  </si>
  <si>
    <t>$D$142</t>
  </si>
  <si>
    <t>$E$142</t>
  </si>
  <si>
    <t>$D$143</t>
  </si>
  <si>
    <t>$E$143</t>
  </si>
  <si>
    <t>$D$144</t>
  </si>
  <si>
    <t>$E$144</t>
  </si>
  <si>
    <t>$D$145</t>
  </si>
  <si>
    <t>$E$145</t>
  </si>
  <si>
    <t>$D$146</t>
  </si>
  <si>
    <t>$E$146</t>
  </si>
  <si>
    <t>$D$147</t>
  </si>
  <si>
    <t>$E$147</t>
  </si>
  <si>
    <t>$D$148</t>
  </si>
  <si>
    <t>$E$148</t>
  </si>
  <si>
    <t>$D$150</t>
  </si>
  <si>
    <t>$E$150</t>
  </si>
  <si>
    <t>$D$151</t>
  </si>
  <si>
    <t>$E$151</t>
  </si>
  <si>
    <t>$D$152</t>
  </si>
  <si>
    <t>$E$152</t>
  </si>
  <si>
    <t>$D$153</t>
  </si>
  <si>
    <t>$E$153</t>
  </si>
  <si>
    <t>$D$149</t>
  </si>
  <si>
    <t>$E$149</t>
  </si>
  <si>
    <t>$F$139</t>
  </si>
  <si>
    <t>$F$140</t>
  </si>
  <si>
    <t>$F$141</t>
  </si>
  <si>
    <t>$F$142</t>
  </si>
  <si>
    <t>$F$143</t>
  </si>
  <si>
    <t>$F$144</t>
  </si>
  <si>
    <t>$F$145</t>
  </si>
  <si>
    <t>$F$146</t>
  </si>
  <si>
    <t>$F$147</t>
  </si>
  <si>
    <t>$F$148</t>
  </si>
  <si>
    <t>$F$149</t>
  </si>
  <si>
    <t>$F$150</t>
  </si>
  <si>
    <t>$F$151</t>
  </si>
  <si>
    <t>$F$152</t>
  </si>
  <si>
    <t>$F$153</t>
  </si>
  <si>
    <t>$G$139</t>
  </si>
  <si>
    <t>$G$140</t>
  </si>
  <si>
    <t>$G$141</t>
  </si>
  <si>
    <t>$G$142</t>
  </si>
  <si>
    <t>$G$143</t>
  </si>
  <si>
    <t>$G$144</t>
  </si>
  <si>
    <t>$G$145</t>
  </si>
  <si>
    <t>$G$146</t>
  </si>
  <si>
    <t>$G$147</t>
  </si>
  <si>
    <t>$G$148</t>
  </si>
  <si>
    <t>$G$149</t>
  </si>
  <si>
    <t>$G$150</t>
  </si>
  <si>
    <t>$G$151</t>
  </si>
  <si>
    <t>$G$152</t>
  </si>
  <si>
    <t>$G$153</t>
  </si>
  <si>
    <t>$D$154</t>
  </si>
  <si>
    <t>$E$154</t>
  </si>
  <si>
    <t>$F$154</t>
  </si>
  <si>
    <t>$G$154</t>
  </si>
  <si>
    <t>$D$155</t>
  </si>
  <si>
    <t>$E$155</t>
  </si>
  <si>
    <t>$F$155</t>
  </si>
  <si>
    <t>$G$155</t>
  </si>
  <si>
    <t>$H$155</t>
  </si>
  <si>
    <t>$D$156</t>
  </si>
  <si>
    <t>$E$156</t>
  </si>
  <si>
    <t>$F$156</t>
  </si>
  <si>
    <t>$G$156</t>
  </si>
  <si>
    <t>$H$156</t>
  </si>
  <si>
    <t>$D$157</t>
  </si>
  <si>
    <t>$E$157</t>
  </si>
  <si>
    <t>$F$157</t>
  </si>
  <si>
    <t>$G$157</t>
  </si>
  <si>
    <t>$H$157</t>
  </si>
  <si>
    <t>$H$159</t>
  </si>
  <si>
    <t>$G$162</t>
  </si>
  <si>
    <t>$G$163</t>
  </si>
  <si>
    <t>$G$164</t>
  </si>
  <si>
    <t>$G$165</t>
  </si>
  <si>
    <t>$G$166</t>
  </si>
  <si>
    <t>$G$167</t>
  </si>
  <si>
    <t>$H$162</t>
  </si>
  <si>
    <t>$H$163</t>
  </si>
  <si>
    <t>$H$164</t>
  </si>
  <si>
    <t>$H$165</t>
  </si>
  <si>
    <t>$H$166</t>
  </si>
  <si>
    <t>$H$167</t>
  </si>
  <si>
    <t>$B$12:$I$36</t>
  </si>
  <si>
    <t>$B$12:$H$36</t>
  </si>
  <si>
    <t>$B$13:$I$36</t>
  </si>
  <si>
    <t>$B$38:$I$44</t>
  </si>
  <si>
    <t>$B$38:$H$44</t>
  </si>
  <si>
    <t>$B$39:$I$44</t>
  </si>
  <si>
    <t>$B$46:$I$52</t>
  </si>
  <si>
    <t>$B$46:$H$52</t>
  </si>
  <si>
    <t>$B$47:$I$52</t>
  </si>
  <si>
    <t>$B$48</t>
  </si>
  <si>
    <t>$B$49</t>
  </si>
  <si>
    <t>$B$50</t>
  </si>
  <si>
    <t>$B$51</t>
  </si>
  <si>
    <t>$B$52</t>
  </si>
  <si>
    <t>$B$54:$I$64</t>
  </si>
  <si>
    <t>$B$54:$H$64</t>
  </si>
  <si>
    <t>$B$55:$I$64</t>
  </si>
  <si>
    <t>$B$57</t>
  </si>
  <si>
    <t>$B$58</t>
  </si>
  <si>
    <t>$B$59</t>
  </si>
  <si>
    <t>$B$60</t>
  </si>
  <si>
    <t>$B$61</t>
  </si>
  <si>
    <t>$B$62</t>
  </si>
  <si>
    <t>$C$62</t>
  </si>
  <si>
    <t>$B$63</t>
  </si>
  <si>
    <t>$C$63</t>
  </si>
  <si>
    <t>$B$12:$L$49</t>
  </si>
  <si>
    <t>$B$12:$K$49</t>
  </si>
  <si>
    <t>$B$13:$L$49</t>
  </si>
  <si>
    <t>$B$27</t>
  </si>
  <si>
    <t>$C$27</t>
  </si>
  <si>
    <t>$B$28</t>
  </si>
  <si>
    <t>$B$29</t>
  </si>
  <si>
    <t>$K$16</t>
  </si>
  <si>
    <t>$K$18</t>
  </si>
  <si>
    <t>$K$19</t>
  </si>
  <si>
    <t>$K$20</t>
  </si>
  <si>
    <t>$K$21</t>
  </si>
  <si>
    <t>$K$22</t>
  </si>
  <si>
    <t>$K$23</t>
  </si>
  <si>
    <t>$K$24</t>
  </si>
  <si>
    <t>$K$25</t>
  </si>
  <si>
    <t>$K$26</t>
  </si>
  <si>
    <t>$K$27</t>
  </si>
  <si>
    <t>$K$28</t>
  </si>
  <si>
    <t>$K$29</t>
  </si>
  <si>
    <t>$B$41</t>
  </si>
  <si>
    <t>$C$41</t>
  </si>
  <si>
    <t>$B$42</t>
  </si>
  <si>
    <t>$C$42</t>
  </si>
  <si>
    <t>$B$43</t>
  </si>
  <si>
    <t>$C$43</t>
  </si>
  <si>
    <t>$B$44</t>
  </si>
  <si>
    <t>$C$44</t>
  </si>
  <si>
    <t>$B$45</t>
  </si>
  <si>
    <t>$C$45</t>
  </si>
  <si>
    <t>$I$45</t>
  </si>
  <si>
    <t>$K$41</t>
  </si>
  <si>
    <t>$K$42</t>
  </si>
  <si>
    <t>$K$43</t>
  </si>
  <si>
    <t>$K$45</t>
  </si>
  <si>
    <t>$J$49</t>
  </si>
  <si>
    <t>$K$49</t>
  </si>
  <si>
    <t>$B$11:$J$18</t>
  </si>
  <si>
    <t>$B$11:$I$18</t>
  </si>
  <si>
    <t>$B$12:$J$18</t>
  </si>
  <si>
    <t>$B$22:$J$44</t>
  </si>
  <si>
    <t>$B$22:$I$44</t>
  </si>
  <si>
    <t>$B$23:$J$44</t>
  </si>
  <si>
    <t>$B$30</t>
  </si>
  <si>
    <t>$B$31</t>
  </si>
  <si>
    <t>$B$32</t>
  </si>
  <si>
    <t>$C$32</t>
  </si>
  <si>
    <t>$B$33</t>
  </si>
  <si>
    <t>$C$33</t>
  </si>
  <si>
    <t>$B$34</t>
  </si>
  <si>
    <t>$B$35</t>
  </si>
  <si>
    <t>$B$36</t>
  </si>
  <si>
    <t>$B$37</t>
  </si>
  <si>
    <t>$D$37</t>
  </si>
  <si>
    <t>$B$38</t>
  </si>
  <si>
    <t>$C$38</t>
  </si>
  <si>
    <t>$B$39</t>
  </si>
  <si>
    <t>$C$39</t>
  </si>
  <si>
    <t>$B$40</t>
  </si>
  <si>
    <t>$C$40</t>
  </si>
  <si>
    <t>$B$48:$J$57</t>
  </si>
  <si>
    <t>$B$48:$I$57</t>
  </si>
  <si>
    <t>$B$49:$J$57</t>
  </si>
  <si>
    <t>$B$53</t>
  </si>
  <si>
    <t>$B$54</t>
  </si>
  <si>
    <t>$B$55</t>
  </si>
  <si>
    <t>$D$55</t>
  </si>
  <si>
    <t>$B$56</t>
  </si>
  <si>
    <t>$B$11:$J$19</t>
  </si>
  <si>
    <t>$B$11:$I$19</t>
  </si>
  <si>
    <t>$B$12:$J$19</t>
  </si>
  <si>
    <t>$B$12:$O$33</t>
  </si>
  <si>
    <t>$B$12:$N$33</t>
  </si>
  <si>
    <t>$B$13:$O$33</t>
  </si>
  <si>
    <t>$L$15</t>
  </si>
  <si>
    <t>$L$16</t>
  </si>
  <si>
    <t>$L$17</t>
  </si>
  <si>
    <t>$L$18</t>
  </si>
  <si>
    <t>$L$19</t>
  </si>
  <si>
    <t>$L$20</t>
  </si>
  <si>
    <t>$L$21</t>
  </si>
  <si>
    <t>$L$22</t>
  </si>
  <si>
    <t>$M$15</t>
  </si>
  <si>
    <t>$N$15</t>
  </si>
  <si>
    <t>$M$16</t>
  </si>
  <si>
    <t>$N$16</t>
  </si>
  <si>
    <t>$M$17</t>
  </si>
  <si>
    <t>$N$17</t>
  </si>
  <si>
    <t>$M$18</t>
  </si>
  <si>
    <t>$N$18</t>
  </si>
  <si>
    <t>$M$19</t>
  </si>
  <si>
    <t>$N$19</t>
  </si>
  <si>
    <t>$M$20</t>
  </si>
  <si>
    <t>$N$20</t>
  </si>
  <si>
    <t>$M$21</t>
  </si>
  <si>
    <t>$N$21</t>
  </si>
  <si>
    <t>$M$22</t>
  </si>
  <si>
    <t>$N$22</t>
  </si>
  <si>
    <t>$N$25</t>
  </si>
  <si>
    <t>$N$26</t>
  </si>
  <si>
    <t>$N$27</t>
  </si>
  <si>
    <t>$N$28</t>
  </si>
  <si>
    <t>$N$29</t>
  </si>
  <si>
    <t>$N$30</t>
  </si>
  <si>
    <t>$N$31</t>
  </si>
  <si>
    <t>$N$32</t>
  </si>
  <si>
    <t>$N$33</t>
  </si>
  <si>
    <t>$B$12:$J$50</t>
  </si>
  <si>
    <t>$B$12:$I$50</t>
  </si>
  <si>
    <t>$B$13:$J$50</t>
  </si>
  <si>
    <t>$B$11:$J$103</t>
  </si>
  <si>
    <t>$B$11:$I$103</t>
  </si>
  <si>
    <t>$B$12:$J$103</t>
  </si>
  <si>
    <t>$I$46</t>
  </si>
  <si>
    <t>$I$62</t>
  </si>
  <si>
    <t>$I$63</t>
  </si>
  <si>
    <t>$I$64</t>
  </si>
  <si>
    <t>$I$65</t>
  </si>
  <si>
    <t>$I$68</t>
  </si>
  <si>
    <t>$I$69</t>
  </si>
  <si>
    <t>$I$70</t>
  </si>
  <si>
    <t>$I$71</t>
  </si>
  <si>
    <t>$I$72</t>
  </si>
  <si>
    <t>$I$73</t>
  </si>
  <si>
    <t>$I$74</t>
  </si>
  <si>
    <t>$I$75</t>
  </si>
  <si>
    <t>$I$77</t>
  </si>
  <si>
    <t>$I$78</t>
  </si>
  <si>
    <t>$H$79</t>
  </si>
  <si>
    <t>$I$79</t>
  </si>
  <si>
    <t>$I$80</t>
  </si>
  <si>
    <t>$I$81</t>
  </si>
  <si>
    <t>$I$82</t>
  </si>
  <si>
    <t>$I$83</t>
  </si>
  <si>
    <t>$I$86</t>
  </si>
  <si>
    <t>$I$87</t>
  </si>
  <si>
    <t>$I$88</t>
  </si>
  <si>
    <t>$I$90</t>
  </si>
  <si>
    <t>$I$93</t>
  </si>
  <si>
    <t>$I$94</t>
  </si>
  <si>
    <t>$I$95</t>
  </si>
  <si>
    <t>$I$96</t>
  </si>
  <si>
    <t>$I$97</t>
  </si>
  <si>
    <t>$I$98</t>
  </si>
  <si>
    <t>$I$99</t>
  </si>
  <si>
    <t>$I$101</t>
  </si>
  <si>
    <t>$I$103</t>
  </si>
  <si>
    <t>$B$11:$I$73</t>
  </si>
  <si>
    <t>$B$11:$H$73</t>
  </si>
  <si>
    <t>$B$12:$I$73</t>
  </si>
  <si>
    <t>$C$64</t>
  </si>
  <si>
    <t>$C$65</t>
  </si>
  <si>
    <t>$C$66</t>
  </si>
  <si>
    <t>$C$67</t>
  </si>
  <si>
    <t>$B$11:$J$39</t>
  </si>
  <si>
    <t>$B$11:$I$39</t>
  </si>
  <si>
    <t>$B$12:$J$39</t>
  </si>
  <si>
    <t>$B$43:$J$58</t>
  </si>
  <si>
    <t>$B$43:$I$58</t>
  </si>
  <si>
    <t>$B$44:$J$58</t>
  </si>
  <si>
    <t>$B$60:$J$75</t>
  </si>
  <si>
    <t>$B$60:$I$75</t>
  </si>
  <si>
    <t>$B$61:$J$75</t>
  </si>
  <si>
    <t>$I$67</t>
  </si>
  <si>
    <t>$B$77:$J$92</t>
  </si>
  <si>
    <t>$B$77:$I$92</t>
  </si>
  <si>
    <t>$B$78:$J$92</t>
  </si>
  <si>
    <t>$I$84</t>
  </si>
  <si>
    <t>$I$85</t>
  </si>
  <si>
    <t>$I$89</t>
  </si>
  <si>
    <t>$I$91</t>
  </si>
  <si>
    <t>$I$92</t>
  </si>
  <si>
    <t>$B$94:$J$109</t>
  </si>
  <si>
    <t>$B$94:$I$109</t>
  </si>
  <si>
    <t>$B$95:$J$109</t>
  </si>
  <si>
    <t>$I$100</t>
  </si>
  <si>
    <t>$I$102</t>
  </si>
  <si>
    <t>$I$104</t>
  </si>
  <si>
    <t>$I$105</t>
  </si>
  <si>
    <t>$I$106</t>
  </si>
  <si>
    <t>$I$107</t>
  </si>
  <si>
    <t>$I$108</t>
  </si>
  <si>
    <t>$I$109</t>
  </si>
  <si>
    <t>$B$11:$H$86</t>
  </si>
  <si>
    <t>$C$11:$H$86</t>
  </si>
  <si>
    <t>$B$12:$H$86</t>
  </si>
  <si>
    <t>$F$79</t>
  </si>
  <si>
    <t>$B$89:$H$112</t>
  </si>
  <si>
    <t>$C$89:$H$112</t>
  </si>
  <si>
    <t>$B$90:$H$112</t>
  </si>
  <si>
    <t>$B$12:$L$14</t>
  </si>
  <si>
    <t>$B$12:$K$14</t>
  </si>
  <si>
    <t>$B$13:$L$14</t>
  </si>
  <si>
    <t>$E$13</t>
  </si>
  <si>
    <t>$E$14</t>
  </si>
  <si>
    <t>$B$15:$L$37</t>
  </si>
  <si>
    <t>$B$15:$K$37</t>
  </si>
  <si>
    <t>$B$16:$L$37</t>
  </si>
  <si>
    <t>$K$36</t>
  </si>
  <si>
    <t>$B$39:$L$47</t>
  </si>
  <si>
    <t>$B$39:$K$47</t>
  </si>
  <si>
    <t>$B$40:$L$47</t>
  </si>
  <si>
    <t>$B$48:$L$52</t>
  </si>
  <si>
    <t>$B$48:$K$52</t>
  </si>
  <si>
    <t>$B$49:$L$52</t>
  </si>
  <si>
    <t>$B$57:$L$59</t>
  </si>
  <si>
    <t>$B$57:$K$59</t>
  </si>
  <si>
    <t>$B$58:$L$59</t>
  </si>
  <si>
    <t>$B$53:$L$56</t>
  </si>
  <si>
    <t>$B$53:$K$56</t>
  </si>
  <si>
    <t>$B$54:$L$56</t>
  </si>
  <si>
    <t>$B$60:$L$74</t>
  </si>
  <si>
    <t>$B$60:$K$74</t>
  </si>
  <si>
    <t>$B$61:$L$74</t>
  </si>
  <si>
    <t>$C$68</t>
  </si>
  <si>
    <t>$C$69</t>
  </si>
  <si>
    <t>$C$70</t>
  </si>
  <si>
    <t>$J$65</t>
  </si>
  <si>
    <t>$J$66</t>
  </si>
  <si>
    <t>$J$67</t>
  </si>
  <si>
    <t>$J$68</t>
  </si>
  <si>
    <t>$J$69</t>
  </si>
  <si>
    <t>$J$70</t>
  </si>
  <si>
    <t>$J$72</t>
  </si>
  <si>
    <t>$B$75:$L$88</t>
  </si>
  <si>
    <t>$B$75:$K$88</t>
  </si>
  <si>
    <t>$B$76:$L$88</t>
  </si>
  <si>
    <t>$B$80</t>
  </si>
  <si>
    <t>$B$81</t>
  </si>
  <si>
    <t>$B$82</t>
  </si>
  <si>
    <t>$B$83</t>
  </si>
  <si>
    <t>$B$84</t>
  </si>
  <si>
    <t>$B$85</t>
  </si>
  <si>
    <t>$B$86</t>
  </si>
  <si>
    <t>$B$87</t>
  </si>
  <si>
    <t>$B$88</t>
  </si>
  <si>
    <t>$J$80</t>
  </si>
  <si>
    <t>$J$81</t>
  </si>
  <si>
    <t>$J$82</t>
  </si>
  <si>
    <t>$J$83</t>
  </si>
  <si>
    <t>$J$84</t>
  </si>
  <si>
    <t>$J$85</t>
  </si>
  <si>
    <t>$J$86</t>
  </si>
  <si>
    <t>$J$87</t>
  </si>
  <si>
    <t>$J$88</t>
  </si>
  <si>
    <t>$K$80</t>
  </si>
  <si>
    <t>$K$81</t>
  </si>
  <si>
    <t>$K$82</t>
  </si>
  <si>
    <t>$K$83</t>
  </si>
  <si>
    <t>$K$84</t>
  </si>
  <si>
    <t>$K$85</t>
  </si>
  <si>
    <t>$K$86</t>
  </si>
  <si>
    <t>$K$87</t>
  </si>
  <si>
    <t>$K$88</t>
  </si>
  <si>
    <t>$B$90:$L$117</t>
  </si>
  <si>
    <t>$B$90:$K$117</t>
  </si>
  <si>
    <t>$B$91:$L$117</t>
  </si>
  <si>
    <t>$K$92</t>
  </si>
  <si>
    <t>$K$94</t>
  </si>
  <si>
    <t>$K$95</t>
  </si>
  <si>
    <t>$K$96</t>
  </si>
  <si>
    <t>$K$98</t>
  </si>
  <si>
    <t>$K$99</t>
  </si>
  <si>
    <t>$K$100</t>
  </si>
  <si>
    <t>$K$101</t>
  </si>
  <si>
    <t>$K$102</t>
  </si>
  <si>
    <t>$K$103</t>
  </si>
  <si>
    <t>$K$104</t>
  </si>
  <si>
    <t>$K$105</t>
  </si>
  <si>
    <t>$K$106</t>
  </si>
  <si>
    <t>$K$107</t>
  </si>
  <si>
    <t>$K$108</t>
  </si>
  <si>
    <t>$K$109</t>
  </si>
  <si>
    <t>$K$110</t>
  </si>
  <si>
    <t>$K$111</t>
  </si>
  <si>
    <t>$K$112</t>
  </si>
  <si>
    <t>$K$113</t>
  </si>
  <si>
    <t>$K$114</t>
  </si>
  <si>
    <t>$K$115</t>
  </si>
  <si>
    <t>$K$116</t>
  </si>
  <si>
    <t>$K$117</t>
  </si>
  <si>
    <t>$B$11:$I$44</t>
  </si>
  <si>
    <t>$B$11:$H$44</t>
  </si>
  <si>
    <t>$B$12:$I$44</t>
  </si>
  <si>
    <t>$E$37</t>
  </si>
  <si>
    <t>$B$10:$J$11</t>
  </si>
  <si>
    <t>$B$10:$I$11</t>
  </si>
  <si>
    <t>$B$11:$J$11</t>
  </si>
  <si>
    <t>$B$12:$I$55</t>
  </si>
  <si>
    <t>$C$12:$I$55</t>
  </si>
  <si>
    <t>$B$13:$I$55</t>
  </si>
  <si>
    <t>$E$55</t>
  </si>
  <si>
    <t>$G$55</t>
  </si>
  <si>
    <t>$B$57:$J$62</t>
  </si>
  <si>
    <t>$B$57:$I$62</t>
  </si>
  <si>
    <t>$B$58:$J$62</t>
  </si>
  <si>
    <t>$B$64:$J$94</t>
  </si>
  <si>
    <t>$B$64:$I$94</t>
  </si>
  <si>
    <t>$B$65:$J$94</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</si>
  <si>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</si>
  <si>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</si>
  <si>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</si>
  <si>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</si>
  <si>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</si>
  <si>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</si>
  <si>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</si>
  <si>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</si>
  <si>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</si>
  <si>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</si>
  <si>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</si>
  <si>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</si>
  <si>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</si>
  <si>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</si>
  <si>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</si>
  <si>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</si>
  <si>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</si>
  <si>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</si>
  <si>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</si>
  <si>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</si>
  <si>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</si>
  <si>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</si>
  <si>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</si>
  <si>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$G$79</t>
  </si>
  <si>
    <t>$B$11:$J$49</t>
  </si>
  <si>
    <t>$B$11:$I$49</t>
  </si>
  <si>
    <t>$B$12:$J$49</t>
  </si>
  <si>
    <t>$B$11:$I$37</t>
  </si>
  <si>
    <t>$B$11:$H$37</t>
  </si>
  <si>
    <t>$B$12:$I$37</t>
  </si>
  <si>
    <t>$B$12:$J$54</t>
  </si>
  <si>
    <t>$B$12:$I$54</t>
  </si>
  <si>
    <t>$B$13:$J$54</t>
  </si>
  <si>
    <t>$B$12:$I$38</t>
  </si>
  <si>
    <t>$B$12:$H$38</t>
  </si>
  <si>
    <t>$B$13:$I$38</t>
  </si>
  <si>
    <t>$B$11:$J$95</t>
  </si>
  <si>
    <t>$B$11:$I$95</t>
  </si>
  <si>
    <t>$B$12:$J$95</t>
  </si>
  <si>
    <t>$B$46</t>
  </si>
  <si>
    <t>$B$47</t>
  </si>
  <si>
    <t>$B$64</t>
  </si>
  <si>
    <t>$B$65</t>
  </si>
  <si>
    <t>$B$66</t>
  </si>
  <si>
    <t>$B$67</t>
  </si>
  <si>
    <t>$B$68</t>
  </si>
  <si>
    <t>$B$69</t>
  </si>
  <si>
    <t>$B$70</t>
  </si>
  <si>
    <t>$B$71</t>
  </si>
  <si>
    <t>$B$72</t>
  </si>
  <si>
    <t>$B$73</t>
  </si>
  <si>
    <t>$B$74</t>
  </si>
  <si>
    <t>$B$75</t>
  </si>
  <si>
    <t>$B$76</t>
  </si>
  <si>
    <t>$B$77</t>
  </si>
  <si>
    <t>$B$78</t>
  </si>
  <si>
    <t>$B$79</t>
  </si>
  <si>
    <t>$B$89</t>
  </si>
  <si>
    <t>$B$93</t>
  </si>
  <si>
    <t>$B$94</t>
  </si>
  <si>
    <t>$E$79</t>
  </si>
  <si>
    <t>$B$12:$I$62</t>
  </si>
  <si>
    <t>$B$12:$H$62</t>
  </si>
  <si>
    <t>$B$13:$I$62</t>
  </si>
  <si>
    <t>$B$11:$J$43</t>
  </si>
  <si>
    <t>$B$11:$I$43</t>
  </si>
  <si>
    <t>$B$12:$J$43</t>
  </si>
  <si>
    <t>$B$14</t>
  </si>
  <si>
    <t>$B$11:$N$33</t>
  </si>
  <si>
    <t>$B$11:$M$33</t>
  </si>
  <si>
    <t>$J$14</t>
  </si>
  <si>
    <t>$K$30</t>
  </si>
  <si>
    <t>$K$31</t>
  </si>
  <si>
    <t>$K$32</t>
  </si>
  <si>
    <t>$K$33</t>
  </si>
  <si>
    <t>$L$14</t>
  </si>
  <si>
    <t>$L$23</t>
  </si>
  <si>
    <t>$L$24</t>
  </si>
  <si>
    <t>$L$25</t>
  </si>
  <si>
    <t>$L$26</t>
  </si>
  <si>
    <t>$L$27</t>
  </si>
  <si>
    <t>$L$28</t>
  </si>
  <si>
    <t>$L$29</t>
  </si>
  <si>
    <t>$L$30</t>
  </si>
  <si>
    <t>$L$31</t>
  </si>
  <si>
    <t>$L$32</t>
  </si>
  <si>
    <t>$L$33</t>
  </si>
  <si>
    <t>$M$23</t>
  </si>
  <si>
    <t>$M$24</t>
  </si>
  <si>
    <t>$M$25</t>
  </si>
  <si>
    <t>$M$26</t>
  </si>
  <si>
    <t>$M$27</t>
  </si>
  <si>
    <t>$M$28</t>
  </si>
  <si>
    <t>$M$29</t>
  </si>
  <si>
    <t>$M$30</t>
  </si>
  <si>
    <t>$M$31</t>
  </si>
  <si>
    <t>$M$32</t>
  </si>
  <si>
    <t>$M$33</t>
  </si>
  <si>
    <t>$B$11:$I$32</t>
  </si>
  <si>
    <t>$B$11:$H$32</t>
  </si>
  <si>
    <t>$B$12:$I$32</t>
  </si>
  <si>
    <t>$B$12:$G$55</t>
  </si>
  <si>
    <t>$B$12:$F$55</t>
  </si>
  <si>
    <t>$B$13:$G$55</t>
  </si>
  <si>
    <t>$B$12:$I$65</t>
  </si>
  <si>
    <t>$B$12:$H$65</t>
  </si>
  <si>
    <t>$B$13:$I$65</t>
  </si>
  <si>
    <t>$B$12:$I$45</t>
  </si>
  <si>
    <t>$B$12:$H$45</t>
  </si>
  <si>
    <t>$B$13:$I$45</t>
  </si>
  <si>
    <t>$B$12:$J$64</t>
  </si>
  <si>
    <t>$B$12:$I$64</t>
  </si>
  <si>
    <t>$B$13:$J$64</t>
  </si>
  <si>
    <t>$B$12:$J$52</t>
  </si>
  <si>
    <t>$B$12:$I$52</t>
  </si>
  <si>
    <t>$B$13:$J$52</t>
  </si>
  <si>
    <t>$C$46</t>
  </si>
  <si>
    <t>$B$12:$H$42</t>
  </si>
  <si>
    <t>$B$12:$G$42</t>
  </si>
  <si>
    <t>$B$13:$H$42</t>
  </si>
  <si>
    <t>$B$12:$N$49</t>
  </si>
  <si>
    <t>$B$12:$M$49</t>
  </si>
  <si>
    <t>$B$13:$N$49</t>
  </si>
  <si>
    <t>$J$48</t>
  </si>
  <si>
    <t>$J$47</t>
  </si>
  <si>
    <t>$B$12:$I$164</t>
  </si>
  <si>
    <t>$B$12:$H$164</t>
  </si>
  <si>
    <t>$B$13:$I$164</t>
  </si>
  <si>
    <t>$D$79</t>
  </si>
  <si>
    <t>$B$90</t>
  </si>
  <si>
    <t>$B$91</t>
  </si>
  <si>
    <t>$B$92</t>
  </si>
  <si>
    <t>$B$12:$I$165</t>
  </si>
  <si>
    <t>$B$12:$H$165</t>
  </si>
  <si>
    <t>$B$13:$I$165</t>
  </si>
  <si>
    <t>$E$11:$I$12</t>
  </si>
  <si>
    <t>$E$11:$H$12</t>
  </si>
  <si>
    <t>$E$12:$I$12</t>
  </si>
  <si>
    <t>$B$14:$I$38</t>
  </si>
  <si>
    <t>$B$14:$H$38</t>
  </si>
  <si>
    <t>$B$15:$I$38</t>
  </si>
  <si>
    <t>$B$40:$I$46</t>
  </si>
  <si>
    <t>$B$40:$H$46</t>
  </si>
  <si>
    <t>$B$41:$I$46</t>
  </si>
  <si>
    <t>$B$48:$I$54</t>
  </si>
  <si>
    <t>$B$48:$H$54</t>
  </si>
  <si>
    <t>$B$49:$I$54</t>
  </si>
  <si>
    <t>$B$56:$I$66</t>
  </si>
  <si>
    <t>$B$56:$H$66</t>
  </si>
  <si>
    <t>$B$57:$I$66</t>
  </si>
  <si>
    <t>$B$13:$L$50</t>
  </si>
  <si>
    <t>$B$13:$K$50</t>
  </si>
  <si>
    <t>$B$14:$L$50</t>
  </si>
  <si>
    <t>$K$46</t>
  </si>
  <si>
    <t>$J$50</t>
  </si>
  <si>
    <t>$K$50</t>
  </si>
  <si>
    <t>$B$39:$L$70</t>
  </si>
  <si>
    <t>$B$39:$K$70</t>
  </si>
  <si>
    <t>$B$40:$L$70</t>
  </si>
  <si>
    <t>$J$61</t>
  </si>
  <si>
    <t>$J$62</t>
  </si>
  <si>
    <t>$J$63</t>
  </si>
  <si>
    <t>$J$64</t>
  </si>
  <si>
    <t>$B$71:$L$84</t>
  </si>
  <si>
    <t>$B$71:$K$84</t>
  </si>
  <si>
    <t>$B$72:$L$84</t>
  </si>
  <si>
    <t>$J$76</t>
  </si>
  <si>
    <t>$J$77</t>
  </si>
  <si>
    <t>$J$78</t>
  </si>
  <si>
    <t>$J$79</t>
  </si>
  <si>
    <t>$K$76</t>
  </si>
  <si>
    <t>$K$77</t>
  </si>
  <si>
    <t>$K$78</t>
  </si>
  <si>
    <t>$K$79</t>
  </si>
  <si>
    <t>$B$86:$L$115</t>
  </si>
  <si>
    <t>$B$86:$K$115</t>
  </si>
  <si>
    <t>$B$87:$L$115</t>
  </si>
  <si>
    <t>$K$90</t>
  </si>
  <si>
    <t>$K$91</t>
  </si>
  <si>
    <t>$K$97</t>
  </si>
  <si>
    <t>$B$12:$L$37</t>
  </si>
  <si>
    <t>$B$12:$K$37</t>
  </si>
  <si>
    <t>$B$13:$L$37</t>
  </si>
  <si>
    <t>$K$35</t>
  </si>
  <si>
    <t>$B$38:$L$69</t>
  </si>
  <si>
    <t>$B$38:$K$69</t>
  </si>
  <si>
    <t>$B$39:$L$69</t>
  </si>
  <si>
    <t>$J$60</t>
  </si>
  <si>
    <t>$B$70:$L$83</t>
  </si>
  <si>
    <t>$B$70:$K$83</t>
  </si>
  <si>
    <t>$B$71:$L$83</t>
  </si>
  <si>
    <t>$J$75</t>
  </si>
  <si>
    <t>$K$75</t>
  </si>
  <si>
    <t>$B$85:$L$115</t>
  </si>
  <si>
    <t>$B$85:$K$115</t>
  </si>
  <si>
    <t>$K$89</t>
  </si>
  <si>
    <t>$K$93</t>
  </si>
  <si>
    <t>$C$57:$I$62</t>
  </si>
  <si>
    <t>$B$58:$I$62</t>
  </si>
  <si>
    <t>$C$64:$I$94</t>
  </si>
  <si>
    <t>$B$65:$I$94</t>
  </si>
  <si>
    <t>$B$12:$G$102</t>
  </si>
  <si>
    <t>$B$12:$F$102</t>
  </si>
  <si>
    <t>$B$13:$G$102</t>
  </si>
  <si>
    <t>$C$94</t>
  </si>
  <si>
    <t>$B$95</t>
  </si>
  <si>
    <t>$C$95</t>
  </si>
  <si>
    <t>$B$96</t>
  </si>
  <si>
    <t>$C$96</t>
  </si>
  <si>
    <t>$B$97</t>
  </si>
  <si>
    <t>$C$97</t>
  </si>
  <si>
    <t>$B$98</t>
  </si>
  <si>
    <t>$C$98</t>
  </si>
  <si>
    <t>$B$99</t>
  </si>
  <si>
    <t>$C$99</t>
  </si>
  <si>
    <t>$B$100</t>
  </si>
  <si>
    <t>$C$100</t>
  </si>
  <si>
    <t>$B$101</t>
  </si>
  <si>
    <t>$C$101</t>
  </si>
  <si>
    <t>$B$102</t>
  </si>
  <si>
    <t>$C$102</t>
  </si>
  <si>
    <t>$B$103</t>
  </si>
  <si>
    <t>$C$103</t>
  </si>
  <si>
    <t>$B$104</t>
  </si>
  <si>
    <t>$C$104</t>
  </si>
  <si>
    <t>$B$105</t>
  </si>
  <si>
    <t>$C$105</t>
  </si>
  <si>
    <t>$B$106</t>
  </si>
  <si>
    <t>$C$106</t>
  </si>
  <si>
    <t>$B$107</t>
  </si>
  <si>
    <t>$C$107</t>
  </si>
  <si>
    <t>$B$108</t>
  </si>
  <si>
    <t>$C$108</t>
  </si>
  <si>
    <t>$B$109</t>
  </si>
  <si>
    <t>$C$109</t>
  </si>
  <si>
    <t>$B$110</t>
  </si>
  <si>
    <t>$C$110</t>
  </si>
  <si>
    <t>$B$111</t>
  </si>
  <si>
    <t>$C$111</t>
  </si>
  <si>
    <t>$B$112</t>
  </si>
  <si>
    <t>$C$112</t>
  </si>
  <si>
    <t>$B$113</t>
  </si>
  <si>
    <t>$C$113</t>
  </si>
  <si>
    <t>$B$114</t>
  </si>
  <si>
    <t>$C$114</t>
  </si>
  <si>
    <t>$B$115</t>
  </si>
  <si>
    <t>$C$115</t>
  </si>
  <si>
    <t>$B$116</t>
  </si>
  <si>
    <t>$C$116</t>
  </si>
  <si>
    <t>$B$117</t>
  </si>
  <si>
    <t>$C$117</t>
  </si>
  <si>
    <t>$B$118</t>
  </si>
  <si>
    <t>$C$118</t>
  </si>
  <si>
    <t>$B$119</t>
  </si>
  <si>
    <t>$C$119</t>
  </si>
  <si>
    <t>$B$120</t>
  </si>
  <si>
    <t>$C$120</t>
  </si>
  <si>
    <t>$B$121</t>
  </si>
  <si>
    <t>$C$121</t>
  </si>
  <si>
    <t>$B$122</t>
  </si>
  <si>
    <t>$C$122</t>
  </si>
  <si>
    <t>$B$123</t>
  </si>
  <si>
    <t>$C$123</t>
  </si>
  <si>
    <t>$B$124</t>
  </si>
  <si>
    <t>$C$124</t>
  </si>
  <si>
    <t>$B$125</t>
  </si>
  <si>
    <t>$C$125</t>
  </si>
  <si>
    <t>$B$126</t>
  </si>
  <si>
    <t>$C$126</t>
  </si>
  <si>
    <t>$B$127</t>
  </si>
  <si>
    <t>$C$127</t>
  </si>
  <si>
    <t>$B$128</t>
  </si>
  <si>
    <t>$C$128</t>
  </si>
  <si>
    <t>$D$128</t>
  </si>
  <si>
    <t>$E$128</t>
  </si>
  <si>
    <t>$B$129</t>
  </si>
  <si>
    <t>$C$129</t>
  </si>
  <si>
    <t>$B$130</t>
  </si>
  <si>
    <t>$C$130</t>
  </si>
  <si>
    <t>$B$131</t>
  </si>
  <si>
    <t>$C$131</t>
  </si>
  <si>
    <t>$B$132</t>
  </si>
  <si>
    <t>$C$132</t>
  </si>
  <si>
    <t>$B$133</t>
  </si>
  <si>
    <t>$C$133</t>
  </si>
  <si>
    <t>$B$134</t>
  </si>
  <si>
    <t>$C$134</t>
  </si>
  <si>
    <t>$B$135</t>
  </si>
  <si>
    <t>$C$135</t>
  </si>
  <si>
    <t>$B$136</t>
  </si>
  <si>
    <t>$C$136</t>
  </si>
  <si>
    <t>$B$137</t>
  </si>
  <si>
    <t>$C$137</t>
  </si>
  <si>
    <t>$B$138</t>
  </si>
  <si>
    <t>$C$138</t>
  </si>
  <si>
    <t>$D$138</t>
  </si>
  <si>
    <t>$E$138</t>
  </si>
  <si>
    <t>$B$139</t>
  </si>
  <si>
    <t>$C$139</t>
  </si>
  <si>
    <t>$B$140</t>
  </si>
  <si>
    <t>$C$140</t>
  </si>
  <si>
    <t>$B$141</t>
  </si>
  <si>
    <t>$C$141</t>
  </si>
  <si>
    <t>$B$142</t>
  </si>
  <si>
    <t>$C$142</t>
  </si>
  <si>
    <t>$B$143</t>
  </si>
  <si>
    <t>$C$143</t>
  </si>
  <si>
    <t>$B$144</t>
  </si>
  <si>
    <t>$C$144</t>
  </si>
  <si>
    <t>$B$145</t>
  </si>
  <si>
    <t>$C$145</t>
  </si>
  <si>
    <t>$B$146</t>
  </si>
  <si>
    <t>$C$146</t>
  </si>
  <si>
    <t>$B$147</t>
  </si>
  <si>
    <t>$C$147</t>
  </si>
  <si>
    <t>$B$148</t>
  </si>
  <si>
    <t>$C$148</t>
  </si>
  <si>
    <t>$B$149</t>
  </si>
  <si>
    <t>$C$149</t>
  </si>
  <si>
    <t>$B$150</t>
  </si>
  <si>
    <t>$C$150</t>
  </si>
  <si>
    <t>$B$151</t>
  </si>
  <si>
    <t>$C$151</t>
  </si>
  <si>
    <t>$B$152</t>
  </si>
  <si>
    <t>$C$152</t>
  </si>
  <si>
    <t>$B$153</t>
  </si>
  <si>
    <t>$C$153</t>
  </si>
  <si>
    <t>$B$154</t>
  </si>
  <si>
    <t>$C$154</t>
  </si>
  <si>
    <t>$B$155</t>
  </si>
  <si>
    <t>$C$155</t>
  </si>
  <si>
    <t>$B$156</t>
  </si>
  <si>
    <t>$C$156</t>
  </si>
  <si>
    <t>$B$157</t>
  </si>
  <si>
    <t>$C$157</t>
  </si>
  <si>
    <t>$B$158</t>
  </si>
  <si>
    <t>$C$158</t>
  </si>
  <si>
    <t>$D$158</t>
  </si>
  <si>
    <t>$E$158</t>
  </si>
  <si>
    <t>$B$159</t>
  </si>
  <si>
    <t>$C$159</t>
  </si>
  <si>
    <t>$D$159</t>
  </si>
  <si>
    <t>$E$159</t>
  </si>
  <si>
    <t>$B$160</t>
  </si>
  <si>
    <t>$C$160</t>
  </si>
  <si>
    <t>$D$160</t>
  </si>
  <si>
    <t>$E$160</t>
  </si>
  <si>
    <t>$B$161</t>
  </si>
  <si>
    <t>$C$161</t>
  </si>
  <si>
    <t>$D$161</t>
  </si>
  <si>
    <t>$E$161</t>
  </si>
  <si>
    <t>$B$162</t>
  </si>
  <si>
    <t>$C$162</t>
  </si>
  <si>
    <t>$D$162</t>
  </si>
  <si>
    <t>$E$162</t>
  </si>
  <si>
    <t>$B$163</t>
  </si>
  <si>
    <t>$C$163</t>
  </si>
  <si>
    <t>$D$163</t>
  </si>
  <si>
    <t>$E$163</t>
  </si>
  <si>
    <t>$G$128</t>
  </si>
  <si>
    <t>$H$128</t>
  </si>
  <si>
    <t>$G$138</t>
  </si>
  <si>
    <t>$H$138</t>
  </si>
  <si>
    <t>$H$139</t>
  </si>
  <si>
    <t>$H$140</t>
  </si>
  <si>
    <t>$H$141</t>
  </si>
  <si>
    <t>$H$142</t>
  </si>
  <si>
    <t>$H$143</t>
  </si>
  <si>
    <t>$H$144</t>
  </si>
  <si>
    <t>$H$145</t>
  </si>
  <si>
    <t>$H$146</t>
  </si>
  <si>
    <t>$H$147</t>
  </si>
  <si>
    <t>$H$148</t>
  </si>
  <si>
    <t>$H$149</t>
  </si>
  <si>
    <t>$H$150</t>
  </si>
  <si>
    <t>$H$151</t>
  </si>
  <si>
    <t>$H$152</t>
  </si>
  <si>
    <t>$H$153</t>
  </si>
  <si>
    <t>$H$154</t>
  </si>
  <si>
    <t>$G$158</t>
  </si>
  <si>
    <t>$H$158</t>
  </si>
  <si>
    <t>$G$159</t>
  </si>
  <si>
    <t>$G$160</t>
  </si>
  <si>
    <t>$H$160</t>
  </si>
  <si>
    <t>$G$161</t>
  </si>
  <si>
    <t>$H$161</t>
  </si>
  <si>
    <t>$K$2:$L$7</t>
  </si>
  <si>
    <t>$K$3:$L$7</t>
  </si>
  <si>
    <t>$K$2:$K$7</t>
  </si>
  <si>
    <t>$K$3</t>
  </si>
  <si>
    <t>$K$34</t>
  </si>
  <si>
    <t>$K$37</t>
  </si>
  <si>
    <t>$K$38</t>
  </si>
  <si>
    <t>$K$47</t>
  </si>
  <si>
    <t>$K$48</t>
  </si>
  <si>
    <t>$K$40</t>
  </si>
  <si>
    <t>EXPLANATION FOR VARIANCES EXCEEDING BOTH 10% AND $1,000</t>
  </si>
  <si>
    <t>Worksheet for 4-47 Allocation on Form 14</t>
  </si>
  <si>
    <t>Variable</t>
  </si>
  <si>
    <t>Fixed</t>
  </si>
  <si>
    <t>Non-Medicare Cost Report Adjustments:</t>
  </si>
  <si>
    <t xml:space="preserve">NOTE: Any non-Medicare cost report reclassifications/adjustments that are not listed on Schedules 13 or 14 should be listed on the reclassification or adjustment schedules. </t>
  </si>
  <si>
    <t xml:space="preserve">NOTE: Variable/Fixed allocations are defaulted to the allocations shown on Form 14 (if applicable) however can be updated in Column 6 and 7, if appropriate. </t>
  </si>
  <si>
    <t xml:space="preserve">Effective Date of Change </t>
  </si>
  <si>
    <t xml:space="preserve">NOTE: Any non-Medicare cost report reclassifications/adjustments that are not listed on Schedules 13 or 15 should be listed on the reclassification or adjustment schedules. </t>
  </si>
  <si>
    <t xml:space="preserve">ALL Forms/Schedules:
•Added links back to the checklist
•Updated all dates to xx/xx/xxxx format
•Checked print areas
•Checked borders for consistency (specifically ensuring double line was under the “to” date at the top of each page)
•Formatted negatives to appear as (1,000) rather than -1,000
Form 1
•Updated Provider Number field to require 9-digit numbers to be entered
•Added an initial formula to automate calculation of months in cost report filing period
•Formatted the telephone/fax number on Excel row 25
•Added a few additional lines to the “Names of Other Nursing Home Facilities in Mississippi Owned by the Above” section
•Updated the Template version to 1.06
Form 4
•Added beginning and end of period beds, as well as changes in certified beds (for reference as the provider completes the ‘bed days available’)
•Added a formula to populate the first month in “Monthly patient days”
•Added a formula to populate the first month of bed days available in “Monthly patient days”
•Centered the days/occupancy percentage fields in “Monthly patient days”
•Updated the notes section to describe what is going on and let providers know they can override those formulas if needed.
•Updated border on line 61
Form 5
•Widened columns 3 &amp;4 
Form 6
•Updated H167 (allowable cost per day total non-VDC costs) so it is the sum of lines 9 – 13
Form 7 1 of 2 and 2 of 2
•Widened columns 1 and 2
Form 7-1 1 of 2
•Updated border on line 37
Form 8-1 and 8-2
•Added error message if “Yes” is selected but form is not filled out
Form 9
•Lines 26-32 formatted to look like line 25
Form 10
•Widened columns
Form 13
•Updated line 9 formula to pull the greater of patient days reported or minimum occupancy and updated description to address this change
•Updated description on line 12
Form 14
•Inserted a formula into column 2 for lines 4-10 - 4-15 (($G$39:$G$47)/SUM($F$39:$F$47)*F48 as an example)
•Added allocation percentages to use on Sch 6 and Sch 15
•Updated 4-47 to pull final allocation of variable costs to the variable column
Form 17, 17-2, 17-3
•Updated cell F68 to remove “/Patient Days” from description on column
Schedule 1
•Widened description column and column 4
Schedule 2
•Added note "Any non-Medicare cost report reclassifications/adjustments that are not listed on Schedules 13 or 14 should be listed on the reclassification or adjustment schedules.
Schedule 3
•Added note "Any non-Medicare cost report reclassifications/adjustments that are not listed on Schedules 13 or 15 should be listed on the reclassification or adjustment schedules.
Schedule 4
•Added note "Any non-Medicare cost report reclassifications/adjustments that are not listed on Schedules 13 or 14 should be listed on the reclassification or adjustment schedules.
Schedule 6
•Changed the "other" non-Medicare adjustments to pull from Schedule 15
•Added variable/fixed cost columns to allow for ease of calculation of split
•Added note "Variable/Fixed allocations are defaulted to the allocations shown on Form 14 (if applicable) however can be updated in Columns 6 and 7, if appropriate"
Schedule 9
•Updated "Explanation" column to say "Explanation for Variances exceeding both 10% and $1,000."
•Widened explanation column
Schedule 15
•Added rows for the "other" non-Medicare adjustments to be entered
•Added variable/fixed cost columns to allow for ease of calculation of split
•Added note "Variable/Fixed allocations are defaulted to the allocations shown on Form 14 (if applicable) however can be updated in Columns 6 and 7, if appropriate"
Schedule 16
•Added rows to pull in the non-Medicare adjustments from Schedule 7
•Updated row 42 to sum all Medicare and non-Medicare capital items listed on Schedule 16
</t>
  </si>
  <si>
    <t>Variable VS Fixed Allocation Percentage for Schedules 6 and 15</t>
  </si>
  <si>
    <t>$B$11:$K$55</t>
  </si>
  <si>
    <t>$B$12:$K$55</t>
  </si>
  <si>
    <t>$E$58:$K$60</t>
  </si>
  <si>
    <t>$E$59:$H$60</t>
  </si>
  <si>
    <t>$B$11:$J$60</t>
  </si>
  <si>
    <t>_S013444</t>
  </si>
  <si>
    <t>15v</t>
  </si>
  <si>
    <t>Schedule 15 Variable</t>
  </si>
  <si>
    <t>$K$12:$M$65</t>
  </si>
  <si>
    <t>_C013445</t>
  </si>
  <si>
    <t>$K$12:$L$65</t>
  </si>
  <si>
    <t>_R013446</t>
  </si>
  <si>
    <t>$K$13:$M$65</t>
  </si>
  <si>
    <t>_D013450</t>
  </si>
  <si>
    <t>_D013451</t>
  </si>
  <si>
    <t>_D013452</t>
  </si>
  <si>
    <t>_D013453</t>
  </si>
  <si>
    <t>_D013454</t>
  </si>
  <si>
    <t>_D013455</t>
  </si>
  <si>
    <t>_D013456</t>
  </si>
  <si>
    <t>_D013457</t>
  </si>
  <si>
    <t>_D013458</t>
  </si>
  <si>
    <t>_D013459</t>
  </si>
  <si>
    <t>_D013460</t>
  </si>
  <si>
    <t>_D013461</t>
  </si>
  <si>
    <t>_D013462</t>
  </si>
  <si>
    <t>_D013463</t>
  </si>
  <si>
    <t>_D013464</t>
  </si>
  <si>
    <t>_D013465</t>
  </si>
  <si>
    <t>_D013466</t>
  </si>
  <si>
    <t>_D013467</t>
  </si>
  <si>
    <t>_D013468</t>
  </si>
  <si>
    <t>_D013469</t>
  </si>
  <si>
    <t>_D013470</t>
  </si>
  <si>
    <t>_D013471</t>
  </si>
  <si>
    <t>_D013472</t>
  </si>
  <si>
    <t>_D013473</t>
  </si>
  <si>
    <t>_D013474</t>
  </si>
  <si>
    <t>_D013475</t>
  </si>
  <si>
    <t>_D013476</t>
  </si>
  <si>
    <t>_D013477</t>
  </si>
  <si>
    <t>_D013478</t>
  </si>
  <si>
    <t>_D013479</t>
  </si>
  <si>
    <t>_D013480</t>
  </si>
  <si>
    <t>_D013481</t>
  </si>
  <si>
    <t>_D013482</t>
  </si>
  <si>
    <t>_D013483</t>
  </si>
  <si>
    <t>_D013484</t>
  </si>
  <si>
    <t>_D013485</t>
  </si>
  <si>
    <t>_D013486</t>
  </si>
  <si>
    <t>_D013487</t>
  </si>
  <si>
    <t>_D013488</t>
  </si>
  <si>
    <t>_D013489</t>
  </si>
  <si>
    <t>$L$34</t>
  </si>
  <si>
    <t>_D013490</t>
  </si>
  <si>
    <t>_D013491</t>
  </si>
  <si>
    <t>$L$35</t>
  </si>
  <si>
    <t>_D013492</t>
  </si>
  <si>
    <t>_D013493</t>
  </si>
  <si>
    <t>$L$36</t>
  </si>
  <si>
    <t>_D013494</t>
  </si>
  <si>
    <t>_D013495</t>
  </si>
  <si>
    <t>$L$37</t>
  </si>
  <si>
    <t>_D013496</t>
  </si>
  <si>
    <t>_D013497</t>
  </si>
  <si>
    <t>$L$38</t>
  </si>
  <si>
    <t>_D013498</t>
  </si>
  <si>
    <t>_D013499</t>
  </si>
  <si>
    <t>$L$39</t>
  </si>
  <si>
    <t>_D013500</t>
  </si>
  <si>
    <t>_D013501</t>
  </si>
  <si>
    <t>$L$40</t>
  </si>
  <si>
    <t>_D013502</t>
  </si>
  <si>
    <t>_D013503</t>
  </si>
  <si>
    <t>$L$41</t>
  </si>
  <si>
    <t>_D013504</t>
  </si>
  <si>
    <t>_D013505</t>
  </si>
  <si>
    <t>$L$42</t>
  </si>
  <si>
    <t>_D013506</t>
  </si>
  <si>
    <t>_D013507</t>
  </si>
  <si>
    <t>$L$43</t>
  </si>
  <si>
    <t>_D013508</t>
  </si>
  <si>
    <t>_D013509</t>
  </si>
  <si>
    <t>$L$44</t>
  </si>
  <si>
    <t>_D013510</t>
  </si>
  <si>
    <t>_D013511</t>
  </si>
  <si>
    <t>$L$45</t>
  </si>
  <si>
    <t>_D013512</t>
  </si>
  <si>
    <t>_D013513</t>
  </si>
  <si>
    <t>$L$46</t>
  </si>
  <si>
    <t>_D013514</t>
  </si>
  <si>
    <t>_D013515</t>
  </si>
  <si>
    <t>$L$47</t>
  </si>
  <si>
    <t>_D013516</t>
  </si>
  <si>
    <t>_D013517</t>
  </si>
  <si>
    <t>$L$49</t>
  </si>
  <si>
    <t>_D013518</t>
  </si>
  <si>
    <t>$K$51</t>
  </si>
  <si>
    <t>_D013519</t>
  </si>
  <si>
    <t>$K$52</t>
  </si>
  <si>
    <t>_D013520</t>
  </si>
  <si>
    <t>$K$53</t>
  </si>
  <si>
    <t>_D013521</t>
  </si>
  <si>
    <t>$K$54</t>
  </si>
  <si>
    <t>_D013522</t>
  </si>
  <si>
    <t>$K$55</t>
  </si>
  <si>
    <t>_D013523</t>
  </si>
  <si>
    <t>$K$56</t>
  </si>
  <si>
    <t>_D013524</t>
  </si>
  <si>
    <t>$K$57</t>
  </si>
  <si>
    <t>_D013525</t>
  </si>
  <si>
    <t>$K$58</t>
  </si>
  <si>
    <t>_D013526</t>
  </si>
  <si>
    <t>$K$59</t>
  </si>
  <si>
    <t>_D013527</t>
  </si>
  <si>
    <t>$K$60</t>
  </si>
  <si>
    <t>_D013528</t>
  </si>
  <si>
    <t>$K$61</t>
  </si>
  <si>
    <t>_D013529</t>
  </si>
  <si>
    <t>$K$62</t>
  </si>
  <si>
    <t>_D013530</t>
  </si>
  <si>
    <t>$K$63</t>
  </si>
  <si>
    <t>_D013531</t>
  </si>
  <si>
    <t>$K$65</t>
  </si>
  <si>
    <t>_D013532</t>
  </si>
  <si>
    <t>$L$65</t>
  </si>
  <si>
    <t>_S013533</t>
  </si>
  <si>
    <t>S6V</t>
  </si>
  <si>
    <t>Schedule 6 Variable</t>
  </si>
  <si>
    <t>$K$12:$N$62</t>
  </si>
  <si>
    <t>_C013534</t>
  </si>
  <si>
    <t>$K$12:$M$62</t>
  </si>
  <si>
    <t>_R013535</t>
  </si>
  <si>
    <t>$K$13:$N$62</t>
  </si>
  <si>
    <t>_D013536</t>
  </si>
  <si>
    <t>_D013537</t>
  </si>
  <si>
    <t>_D013538</t>
  </si>
  <si>
    <t>_D013539</t>
  </si>
  <si>
    <t>_D013540</t>
  </si>
  <si>
    <t>_D013541</t>
  </si>
  <si>
    <t>_D013542</t>
  </si>
  <si>
    <t>_D013543</t>
  </si>
  <si>
    <t>_D013544</t>
  </si>
  <si>
    <t>_D013545</t>
  </si>
  <si>
    <t>_D013546</t>
  </si>
  <si>
    <t>_D013547</t>
  </si>
  <si>
    <t>_D013548</t>
  </si>
  <si>
    <t>_D013549</t>
  </si>
  <si>
    <t>_D013550</t>
  </si>
  <si>
    <t>_D013551</t>
  </si>
  <si>
    <t>_D013552</t>
  </si>
  <si>
    <t>_D013553</t>
  </si>
  <si>
    <t>_D013554</t>
  </si>
  <si>
    <t>_D013555</t>
  </si>
  <si>
    <t>_D013556</t>
  </si>
  <si>
    <t>_D013557</t>
  </si>
  <si>
    <t>_D013558</t>
  </si>
  <si>
    <t>_D013559</t>
  </si>
  <si>
    <t>_D013560</t>
  </si>
  <si>
    <t>_D013561</t>
  </si>
  <si>
    <t>_D013562</t>
  </si>
  <si>
    <t>_D013563</t>
  </si>
  <si>
    <t>_D013564</t>
  </si>
  <si>
    <t>_D013565</t>
  </si>
  <si>
    <t>_D013566</t>
  </si>
  <si>
    <t>_D013567</t>
  </si>
  <si>
    <t>_D013568</t>
  </si>
  <si>
    <t>_D013569</t>
  </si>
  <si>
    <t>_D013570</t>
  </si>
  <si>
    <t>_D013571</t>
  </si>
  <si>
    <t>_D013572</t>
  </si>
  <si>
    <t>_D013573</t>
  </si>
  <si>
    <t>_D013574</t>
  </si>
  <si>
    <t>_D013575</t>
  </si>
  <si>
    <t>_D013576</t>
  </si>
  <si>
    <t>_D013577</t>
  </si>
  <si>
    <t>_D013578</t>
  </si>
  <si>
    <t>_D013579</t>
  </si>
  <si>
    <t>_D013580</t>
  </si>
  <si>
    <t>_D013581</t>
  </si>
  <si>
    <t>_D013582</t>
  </si>
  <si>
    <t>_D013583</t>
  </si>
  <si>
    <t>_D013584</t>
  </si>
  <si>
    <t>_D013585</t>
  </si>
  <si>
    <t>_D013586</t>
  </si>
  <si>
    <t>_D013587</t>
  </si>
  <si>
    <t>_D013588</t>
  </si>
  <si>
    <t>_D013589</t>
  </si>
  <si>
    <t>_D013590</t>
  </si>
  <si>
    <t>_D013591</t>
  </si>
  <si>
    <t>_D013592</t>
  </si>
  <si>
    <t>_D013593</t>
  </si>
  <si>
    <t>_D013594</t>
  </si>
  <si>
    <t>_D013595</t>
  </si>
  <si>
    <t>_D013596</t>
  </si>
  <si>
    <t>_D013597</t>
  </si>
  <si>
    <t>_D013598</t>
  </si>
  <si>
    <t>_D013599</t>
  </si>
  <si>
    <t>_D013600</t>
  </si>
  <si>
    <t>_D013601</t>
  </si>
  <si>
    <t>_D013602</t>
  </si>
  <si>
    <t>_D013603</t>
  </si>
  <si>
    <t>_D013604</t>
  </si>
  <si>
    <t>_D013605</t>
  </si>
  <si>
    <t>_D013606</t>
  </si>
  <si>
    <t>_D013607</t>
  </si>
  <si>
    <t>_D013608</t>
  </si>
  <si>
    <t>_D013609</t>
  </si>
  <si>
    <t>_D013610</t>
  </si>
  <si>
    <t>_D013611</t>
  </si>
  <si>
    <t>_D013612</t>
  </si>
  <si>
    <t>$L$62</t>
  </si>
  <si>
    <t>Annualized Greater of Patient Days or 80% Occupancy (Line 9 divided by Line 10 X Line 11)</t>
  </si>
  <si>
    <t>_D013613</t>
  </si>
  <si>
    <t>_D013614</t>
  </si>
  <si>
    <t>_D013615</t>
  </si>
  <si>
    <t>_D013616</t>
  </si>
  <si>
    <t>_D013617</t>
  </si>
  <si>
    <t>_D013618</t>
  </si>
  <si>
    <t>_D013619</t>
  </si>
  <si>
    <t>_D013620</t>
  </si>
  <si>
    <t>_D013621</t>
  </si>
  <si>
    <t>_D013622</t>
  </si>
  <si>
    <t>_D013623</t>
  </si>
  <si>
    <t>_D013624</t>
  </si>
  <si>
    <t xml:space="preserve">Bed days available are estimated based on beds reported on Form 3, however, this formula may be overridden with actual bed days available if incorrect. This example formula should always be checked for accuracy, especially in the event of a mid-month change in beds. 
Each month's name is calculated to automate the population of this field, however, must be reviewed for accuracy, and can be overridden as needed. All months active during the cost reporting period must be entered into this schedule. </t>
  </si>
  <si>
    <t>Must isolate all VDC-related expenses in a standalone trial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</si>
</sst>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7" formatCode="&quot;$&quot;#,##0.00_);\(&quot;$&quot;#,##0.00\)"/>
    <numFmt numFmtId="44" formatCode="_(&quot;$&quot;* #,##0.00_);_(&quot;$&quot;* \(#,##0.00\);_(&quot;$&quot;* &quot;-&quot;??_);_(@_)"/>
    <numFmt numFmtId="43" formatCode="_(* #,##0.00_);_(* \(#,##0.00\);_(* &quot;-&quot;??_);_(@_)"/>
    <numFmt numFmtId="164" formatCode="0.0000%"/>
    <numFmt numFmtId="165" formatCode="&quot;$&quot;#,##0.00"/>
    <numFmt numFmtId="166" formatCode="mm/dd/yy;@"/>
    <numFmt numFmtId="167" formatCode="_(* #,##0_);_(* \(#,##0\);_(* &quot;-&quot;??_);_(@_)"/>
    <numFmt numFmtId="168" formatCode="_(* #,##0.0_);_(* \(#,##0.0\);_(* &quot;-&quot;??_);_(@_)"/>
    <numFmt numFmtId="169" formatCode="0.00000%"/>
    <numFmt numFmtId="170" formatCode="General_)"/>
    <numFmt numFmtId="171" formatCode="0."/>
    <numFmt numFmtId="172" formatCode="[&lt;=9999999]###\-####;\(###\)\ ###\-####"/>
    <numFmt numFmtId="173" formatCode="[$-409]m/d/yy\ h:mm\ AM/PM;@"/>
    <numFmt numFmtId="174" formatCode="mm/dd/yyyy;@"/>
    <numFmt numFmtId="175" formatCode="mm/dd/yyyy"/>
    <numFmt numFmtId="176" formatCode="yyyy\-mm\-dd;@"/>
    <numFmt numFmtId="177" formatCode="mmmm"/>
  </numFmts>
  <fonts count="6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SWISS"/>
    </font>
    <font>
      <sz val="8"/>
      <name val="SWISS"/>
    </font>
    <font>
      <b/>
      <sz val="10"/>
      <name val="SWISS"/>
    </font>
    <font>
      <sz val="8"/>
      <name val="Arial"/>
      <family val="2"/>
    </font>
    <font>
      <sz val="12"/>
      <name val="Arial"/>
      <family val="2"/>
    </font>
    <font>
      <sz val="8"/>
      <color rgb="FFFF0000"/>
      <name val="Arial"/>
      <family val="2"/>
    </font>
    <font>
      <sz val="12"/>
      <name val="Arial"/>
      <family val="2"/>
    </font>
    <font>
      <b/>
      <sz val="8"/>
      <name val="Arial"/>
      <family val="2"/>
    </font>
    <font>
      <sz val="10"/>
      <name val="Arial"/>
      <family val="2"/>
    </font>
    <font>
      <b/>
      <sz val="10"/>
      <name val="Arial"/>
      <family val="2"/>
    </font>
    <font>
      <sz val="10"/>
      <color indexed="8"/>
      <name val="Arial"/>
      <family val="2"/>
    </font>
    <font>
      <b/>
      <sz val="10"/>
      <color indexed="8"/>
      <name val="Arial"/>
      <family val="2"/>
    </font>
    <font>
      <b/>
      <sz val="12"/>
      <name val="Arial"/>
      <family val="2"/>
    </font>
    <font>
      <sz val="10"/>
      <color rgb="FFFF0000"/>
      <name val="Arial"/>
      <family val="2"/>
    </font>
    <font>
      <b/>
      <sz val="12"/>
      <color indexed="8"/>
      <name val="Arial"/>
      <family val="2"/>
    </font>
    <font>
      <b/>
      <sz val="9"/>
      <color indexed="8"/>
      <name val="Arial"/>
      <family val="2"/>
    </font>
    <font>
      <sz val="12"/>
      <name val="Arial"/>
      <family val="2"/>
    </font>
    <font>
      <sz val="12"/>
      <name val="Arial"/>
      <family val="2"/>
    </font>
    <font>
      <u/>
      <sz val="10"/>
      <name val="Arial"/>
      <family val="2"/>
    </font>
    <font>
      <sz val="10"/>
      <color theme="1" tint="4.9989318521683403E-2"/>
      <name val="Arial"/>
      <family val="2"/>
    </font>
    <font>
      <b/>
      <i/>
      <sz val="10"/>
      <color rgb="FFFF0000"/>
      <name val="Bodoni MT"/>
      <family val="1"/>
    </font>
    <font>
      <sz val="10"/>
      <name val="Helv"/>
    </font>
    <font>
      <b/>
      <sz val="10"/>
      <color rgb="FFFF0000"/>
      <name val="Arial"/>
      <family val="2"/>
    </font>
    <font>
      <u/>
      <sz val="10"/>
      <color indexed="12"/>
      <name val="Arial"/>
      <family val="2"/>
    </font>
    <font>
      <sz val="10"/>
      <color theme="1"/>
      <name val="Arial"/>
      <family val="2"/>
    </font>
    <font>
      <sz val="10"/>
      <color theme="0"/>
      <name val="Arial"/>
      <family val="2"/>
    </font>
    <font>
      <sz val="10"/>
      <color indexed="22"/>
      <name val="Arial"/>
      <family val="2"/>
    </font>
    <font>
      <u/>
      <sz val="8"/>
      <color indexed="12"/>
      <name val="Arial"/>
      <family val="2"/>
    </font>
    <font>
      <i/>
      <sz val="8"/>
      <name val="Arial"/>
      <family val="2"/>
    </font>
    <font>
      <sz val="9"/>
      <color indexed="8"/>
      <name val="Arial"/>
      <family val="2"/>
    </font>
    <font>
      <u/>
      <sz val="9"/>
      <color indexed="8"/>
      <name val="Arial"/>
      <family val="2"/>
    </font>
    <font>
      <b/>
      <sz val="9"/>
      <name val="Arial"/>
      <family val="2"/>
    </font>
    <font>
      <sz val="9"/>
      <name val="Arial"/>
      <family val="2"/>
    </font>
    <font>
      <i/>
      <sz val="10"/>
      <name val="Arial"/>
      <family val="2"/>
    </font>
    <font>
      <sz val="8"/>
      <color theme="0"/>
      <name val="Arial"/>
      <family val="2"/>
    </font>
    <font>
      <b/>
      <sz val="10"/>
      <color theme="0"/>
      <name val="Arial"/>
      <family val="2"/>
    </font>
    <font>
      <b/>
      <sz val="8"/>
      <name val="SWISS"/>
    </font>
    <font>
      <u/>
      <sz val="9"/>
      <color indexed="12"/>
      <name val="Arial"/>
      <family val="2"/>
    </font>
    <font>
      <b/>
      <sz val="12"/>
      <color rgb="FFFF0000"/>
      <name val="Arial"/>
      <family val="2"/>
    </font>
    <font>
      <b/>
      <sz val="8"/>
      <color rgb="FFFF0000"/>
      <name val="Arial"/>
      <family val="2"/>
    </font>
    <font>
      <b/>
      <sz val="10"/>
      <color rgb="FFFF0000"/>
      <name val="SWISS"/>
    </font>
    <font>
      <b/>
      <sz val="8"/>
      <color rgb="FFFF0000"/>
      <name val="SWISS"/>
    </font>
    <font>
      <b/>
      <u/>
      <sz val="10"/>
      <color indexed="12"/>
      <name val="Arial"/>
      <family val="2"/>
    </font>
    <font>
      <sz val="11"/>
      <color theme="1"/>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1"/>
      <color indexed="8"/>
      <name val="Calibri"/>
      <family val="2"/>
    </font>
    <font>
      <sz val="10"/>
      <color rgb="FF000000"/>
      <name val="Times New Roman"/>
      <family val="1"/>
    </font>
    <font>
      <u/>
      <sz val="10"/>
      <color theme="10"/>
      <name val="Arial"/>
      <family val="2"/>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patternFill>
    </fill>
    <fill>
      <patternFill patternType="solid">
        <fgColor rgb="FFFFFF00"/>
        <bgColor indexed="64"/>
      </patternFill>
    </fill>
    <fill>
      <patternFill patternType="solid">
        <fgColor indexed="9"/>
        <bgColor indexed="8"/>
      </patternFill>
    </fill>
    <fill>
      <patternFill patternType="solid">
        <fgColor rgb="FFFFFF99"/>
        <bgColor indexed="64"/>
      </patternFill>
    </fill>
    <fill>
      <patternFill patternType="solid">
        <fgColor rgb="FF92D050"/>
        <bgColor indexed="64"/>
      </patternFill>
    </fill>
    <fill>
      <patternFill patternType="solid">
        <fgColor rgb="FFFFFF99"/>
        <bgColor indexed="8"/>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6795556505021"/>
        <bgColor indexed="8"/>
      </patternFill>
    </fill>
    <fill>
      <patternFill patternType="solid">
        <fgColor theme="5" tint="0.59999389629810485"/>
        <bgColor indexed="64"/>
      </patternFill>
    </fill>
    <fill>
      <patternFill patternType="solid">
        <fgColor theme="5" tint="0.599963377788628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indexed="9"/>
      </patternFill>
    </fill>
    <fill>
      <patternFill patternType="solid">
        <fgColor theme="0" tint="-0.249977111117893"/>
        <bgColor indexed="64"/>
      </patternFill>
    </fill>
    <fill>
      <patternFill patternType="solid">
        <fgColor theme="0" tint="-0.34998626667073579"/>
        <bgColor indexed="8"/>
      </patternFill>
    </fill>
    <fill>
      <patternFill patternType="solid">
        <fgColor theme="0" tint="-0.34998626667073579"/>
        <bgColor indexed="64"/>
      </patternFill>
    </fill>
    <fill>
      <patternFill patternType="solid">
        <fgColor theme="4" tint="0.79998168889431442"/>
        <bgColor indexed="8"/>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s>
  <borders count="448">
    <border>
      <left/>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style="thin">
        <color indexed="8"/>
      </top>
      <bottom/>
      <diagonal/>
    </border>
    <border>
      <left/>
      <right/>
      <top style="thin">
        <color indexed="8"/>
      </top>
      <bottom/>
      <diagonal/>
    </border>
    <border>
      <left/>
      <right/>
      <top style="thin">
        <color indexed="8"/>
      </top>
      <bottom style="thin">
        <color indexed="8"/>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diagonal/>
    </border>
    <border>
      <left/>
      <right style="thin">
        <color indexed="8"/>
      </right>
      <top/>
      <bottom/>
      <diagonal/>
    </border>
    <border>
      <left/>
      <right/>
      <top style="thin">
        <color indexed="8"/>
      </top>
      <bottom style="double">
        <color indexed="8"/>
      </bottom>
      <diagonal/>
    </border>
    <border>
      <left/>
      <right style="double">
        <color indexed="8"/>
      </right>
      <top style="double">
        <color indexed="8"/>
      </top>
      <bottom/>
      <diagonal/>
    </border>
    <border>
      <left/>
      <right style="double">
        <color indexed="8"/>
      </right>
      <top style="double">
        <color indexed="8"/>
      </top>
      <bottom style="thin">
        <color indexed="8"/>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diagonal/>
    </border>
    <border>
      <left style="thin">
        <color indexed="8"/>
      </left>
      <right/>
      <top/>
      <bottom/>
      <diagonal/>
    </border>
    <border>
      <left/>
      <right style="double">
        <color indexed="8"/>
      </right>
      <top/>
      <bottom/>
      <diagonal/>
    </border>
    <border>
      <left style="thin">
        <color indexed="8"/>
      </left>
      <right/>
      <top/>
      <bottom style="thin">
        <color indexed="8"/>
      </bottom>
      <diagonal/>
    </border>
    <border>
      <left/>
      <right style="double">
        <color indexed="8"/>
      </right>
      <top/>
      <bottom style="thin">
        <color indexed="8"/>
      </bottom>
      <diagonal/>
    </border>
    <border>
      <left style="thin">
        <color indexed="8"/>
      </left>
      <right/>
      <top/>
      <bottom style="double">
        <color indexed="8"/>
      </bottom>
      <diagonal/>
    </border>
    <border>
      <left/>
      <right style="double">
        <color indexed="8"/>
      </right>
      <top/>
      <bottom style="double">
        <color indexed="8"/>
      </bottom>
      <diagonal/>
    </border>
    <border>
      <left/>
      <right/>
      <top style="double">
        <color indexed="8"/>
      </top>
      <bottom style="thin">
        <color indexed="8"/>
      </bottom>
      <diagonal/>
    </border>
    <border>
      <left/>
      <right/>
      <top style="thin">
        <color indexed="64"/>
      </top>
      <bottom/>
      <diagonal/>
    </border>
    <border>
      <left/>
      <right style="double">
        <color indexed="8"/>
      </right>
      <top style="thin">
        <color indexed="64"/>
      </top>
      <bottom/>
      <diagonal/>
    </border>
    <border>
      <left/>
      <right/>
      <top/>
      <bottom style="thin">
        <color indexed="64"/>
      </bottom>
      <diagonal/>
    </border>
    <border>
      <left/>
      <right style="double">
        <color indexed="8"/>
      </right>
      <top/>
      <bottom style="thin">
        <color indexed="64"/>
      </bottom>
      <diagonal/>
    </border>
    <border>
      <left/>
      <right style="double">
        <color indexed="8"/>
      </right>
      <top style="thin">
        <color indexed="64"/>
      </top>
      <bottom style="thin">
        <color indexed="64"/>
      </bottom>
      <diagonal/>
    </border>
    <border>
      <left style="double">
        <color indexed="8"/>
      </left>
      <right/>
      <top style="thin">
        <color indexed="64"/>
      </top>
      <bottom/>
      <diagonal/>
    </border>
    <border>
      <left/>
      <right style="thin">
        <color indexed="64"/>
      </right>
      <top style="thin">
        <color indexed="64"/>
      </top>
      <bottom/>
      <diagonal/>
    </border>
    <border>
      <left style="thin">
        <color indexed="8"/>
      </left>
      <right style="double">
        <color indexed="8"/>
      </right>
      <top style="thin">
        <color indexed="8"/>
      </top>
      <bottom/>
      <diagonal/>
    </border>
    <border>
      <left/>
      <right style="thin">
        <color indexed="64"/>
      </right>
      <top/>
      <bottom/>
      <diagonal/>
    </border>
    <border>
      <left style="thin">
        <color indexed="8"/>
      </left>
      <right style="double">
        <color indexed="8"/>
      </right>
      <top/>
      <bottom/>
      <diagonal/>
    </border>
    <border>
      <left style="double">
        <color indexed="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double">
        <color indexed="8"/>
      </left>
      <right/>
      <top style="thin">
        <color indexed="8"/>
      </top>
      <bottom style="medium">
        <color indexed="64"/>
      </bottom>
      <diagonal/>
    </border>
    <border>
      <left/>
      <right/>
      <top style="medium">
        <color indexed="8"/>
      </top>
      <bottom/>
      <diagonal/>
    </border>
    <border>
      <left style="thin">
        <color indexed="64"/>
      </left>
      <right style="thin">
        <color indexed="8"/>
      </right>
      <top style="medium">
        <color indexed="8"/>
      </top>
      <bottom style="thin">
        <color indexed="64"/>
      </bottom>
      <diagonal/>
    </border>
    <border>
      <left style="double">
        <color indexed="8"/>
      </left>
      <right/>
      <top style="medium">
        <color indexed="8"/>
      </top>
      <bottom/>
      <diagonal/>
    </border>
    <border>
      <left style="thin">
        <color indexed="8"/>
      </left>
      <right style="thin">
        <color indexed="64"/>
      </right>
      <top style="medium">
        <color indexed="8"/>
      </top>
      <bottom style="medium">
        <color indexed="8"/>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right style="double">
        <color indexed="8"/>
      </right>
      <top style="thin">
        <color indexed="64"/>
      </top>
      <bottom style="medium">
        <color indexed="64"/>
      </bottom>
      <diagonal/>
    </border>
    <border>
      <left style="thin">
        <color indexed="8"/>
      </left>
      <right/>
      <top style="medium">
        <color indexed="8"/>
      </top>
      <bottom/>
      <diagonal/>
    </border>
    <border>
      <left style="thin">
        <color indexed="8"/>
      </left>
      <right style="thin">
        <color indexed="8"/>
      </right>
      <top style="medium">
        <color indexed="64"/>
      </top>
      <bottom style="medium">
        <color indexed="8"/>
      </bottom>
      <diagonal/>
    </border>
    <border>
      <left style="double">
        <color indexed="8"/>
      </left>
      <right/>
      <top style="medium">
        <color indexed="8"/>
      </top>
      <bottom style="double">
        <color indexed="8"/>
      </bottom>
      <diagonal/>
    </border>
    <border>
      <left/>
      <right/>
      <top style="medium">
        <color indexed="8"/>
      </top>
      <bottom style="double">
        <color indexed="8"/>
      </bottom>
      <diagonal/>
    </border>
    <border>
      <left style="thin">
        <color indexed="8"/>
      </left>
      <right/>
      <top style="medium">
        <color indexed="8"/>
      </top>
      <bottom style="double">
        <color indexed="8"/>
      </bottom>
      <diagonal/>
    </border>
    <border>
      <left/>
      <right/>
      <top/>
      <bottom style="double">
        <color indexed="8"/>
      </bottom>
      <diagonal/>
    </border>
    <border>
      <left style="thin">
        <color indexed="8"/>
      </left>
      <right/>
      <top style="double">
        <color indexed="8"/>
      </top>
      <bottom/>
      <diagonal/>
    </border>
    <border>
      <left style="double">
        <color indexed="8"/>
      </left>
      <right style="thin">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right style="thin">
        <color indexed="64"/>
      </right>
      <top style="thin">
        <color indexed="8"/>
      </top>
      <bottom/>
      <diagonal/>
    </border>
    <border>
      <left/>
      <right style="thin">
        <color indexed="64"/>
      </right>
      <top/>
      <bottom style="thin">
        <color indexed="8"/>
      </bottom>
      <diagonal/>
    </border>
    <border>
      <left/>
      <right style="double">
        <color indexed="8"/>
      </right>
      <top style="double">
        <color indexed="8"/>
      </top>
      <bottom style="double">
        <color indexed="8"/>
      </bottom>
      <diagonal/>
    </border>
    <border>
      <left style="thin">
        <color indexed="8"/>
      </left>
      <right style="double">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8"/>
      </left>
      <right style="double">
        <color indexed="8"/>
      </right>
      <top/>
      <bottom style="thin">
        <color indexed="64"/>
      </bottom>
      <diagonal/>
    </border>
    <border>
      <left style="double">
        <color indexed="8"/>
      </left>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double">
        <color indexed="8"/>
      </left>
      <right/>
      <top style="thin">
        <color indexed="8"/>
      </top>
      <bottom style="double">
        <color indexed="8"/>
      </bottom>
      <diagonal/>
    </border>
    <border>
      <left/>
      <right style="thin">
        <color indexed="8"/>
      </right>
      <top style="thin">
        <color indexed="8"/>
      </top>
      <bottom/>
      <diagonal/>
    </border>
    <border>
      <left style="double">
        <color indexed="8"/>
      </left>
      <right/>
      <top/>
      <bottom style="thin">
        <color indexed="8"/>
      </bottom>
      <diagonal/>
    </border>
    <border>
      <left/>
      <right style="thin">
        <color indexed="8"/>
      </right>
      <top/>
      <bottom style="thin">
        <color indexed="8"/>
      </bottom>
      <diagonal/>
    </border>
    <border>
      <left style="thin">
        <color indexed="8"/>
      </left>
      <right style="double">
        <color indexed="8"/>
      </right>
      <top style="thin">
        <color indexed="8"/>
      </top>
      <bottom style="thin">
        <color indexed="8"/>
      </bottom>
      <diagonal/>
    </border>
    <border>
      <left/>
      <right style="thin">
        <color indexed="8"/>
      </right>
      <top style="thin">
        <color indexed="8"/>
      </top>
      <bottom style="double">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bottom style="double">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style="thin">
        <color indexed="64"/>
      </top>
      <bottom style="double">
        <color indexed="8"/>
      </bottom>
      <diagonal/>
    </border>
    <border>
      <left/>
      <right/>
      <top style="thin">
        <color indexed="64"/>
      </top>
      <bottom style="double">
        <color indexed="8"/>
      </bottom>
      <diagonal/>
    </border>
    <border>
      <left/>
      <right style="double">
        <color indexed="8"/>
      </right>
      <top style="thin">
        <color indexed="64"/>
      </top>
      <bottom style="double">
        <color indexed="8"/>
      </bottom>
      <diagonal/>
    </border>
    <border>
      <left style="medium">
        <color indexed="8"/>
      </left>
      <right/>
      <top style="medium">
        <color indexed="8"/>
      </top>
      <bottom/>
      <diagonal/>
    </border>
    <border>
      <left style="medium">
        <color indexed="8"/>
      </left>
      <right/>
      <top/>
      <bottom/>
      <diagonal/>
    </border>
    <border>
      <left style="medium">
        <color indexed="8"/>
      </left>
      <right/>
      <top style="thin">
        <color indexed="8"/>
      </top>
      <bottom/>
      <diagonal/>
    </border>
    <border>
      <left/>
      <right style="thin">
        <color indexed="8"/>
      </right>
      <top style="thin">
        <color indexed="8"/>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double">
        <color indexed="8"/>
      </bottom>
      <diagonal/>
    </border>
    <border>
      <left style="thin">
        <color indexed="8"/>
      </left>
      <right/>
      <top style="double">
        <color indexed="8"/>
      </top>
      <bottom style="double">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medium">
        <color indexed="8"/>
      </left>
      <right/>
      <top style="thin">
        <color indexed="8"/>
      </top>
      <bottom style="thin">
        <color indexed="64"/>
      </bottom>
      <diagonal/>
    </border>
    <border>
      <left/>
      <right/>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style="double">
        <color indexed="8"/>
      </right>
      <top style="thin">
        <color indexed="8"/>
      </top>
      <bottom style="thin">
        <color indexed="8"/>
      </bottom>
      <diagonal/>
    </border>
    <border>
      <left style="thin">
        <color indexed="8"/>
      </left>
      <right style="double">
        <color indexed="8"/>
      </right>
      <top style="thin">
        <color indexed="64"/>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indexed="8"/>
      </left>
      <right/>
      <top/>
      <bottom style="double">
        <color indexed="8"/>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double">
        <color indexed="8"/>
      </left>
      <right/>
      <top style="double">
        <color indexed="8"/>
      </top>
      <bottom style="double">
        <color indexed="8"/>
      </bottom>
      <diagonal/>
    </border>
    <border>
      <left style="thin">
        <color indexed="8"/>
      </left>
      <right style="double">
        <color indexed="8"/>
      </right>
      <top/>
      <bottom style="double">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double">
        <color indexed="8"/>
      </left>
      <right style="thin">
        <color indexed="64"/>
      </right>
      <top/>
      <bottom style="thin">
        <color indexed="8"/>
      </bottom>
      <diagonal/>
    </border>
    <border>
      <left style="double">
        <color indexed="8"/>
      </left>
      <right style="thin">
        <color indexed="64"/>
      </right>
      <top style="thin">
        <color indexed="8"/>
      </top>
      <bottom/>
      <diagonal/>
    </border>
    <border>
      <left style="thin">
        <color indexed="8"/>
      </left>
      <right style="double">
        <color indexed="8"/>
      </right>
      <top style="double">
        <color indexed="8"/>
      </top>
      <bottom/>
      <diagonal/>
    </border>
    <border>
      <left/>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style="thin">
        <color indexed="64"/>
      </left>
      <right style="double">
        <color indexed="8"/>
      </right>
      <top style="thin">
        <color indexed="64"/>
      </top>
      <bottom style="double">
        <color indexed="8"/>
      </bottom>
      <diagonal/>
    </border>
    <border>
      <left style="double">
        <color indexed="8"/>
      </left>
      <right/>
      <top style="double">
        <color indexed="8"/>
      </top>
      <bottom style="thin">
        <color indexed="64"/>
      </bottom>
      <diagonal/>
    </border>
    <border>
      <left style="double">
        <color indexed="8"/>
      </left>
      <right style="thin">
        <color indexed="64"/>
      </right>
      <top/>
      <bottom/>
      <diagonal/>
    </border>
    <border>
      <left/>
      <right style="thin">
        <color indexed="8"/>
      </right>
      <top style="thin">
        <color indexed="64"/>
      </top>
      <bottom style="thin">
        <color indexed="64"/>
      </bottom>
      <diagonal/>
    </border>
    <border>
      <left style="thin">
        <color indexed="64"/>
      </left>
      <right/>
      <top style="thin">
        <color indexed="64"/>
      </top>
      <bottom style="double">
        <color indexed="8"/>
      </bottom>
      <diagonal/>
    </border>
    <border>
      <left style="thin">
        <color indexed="8"/>
      </left>
      <right style="thin">
        <color indexed="8"/>
      </right>
      <top style="double">
        <color indexed="8"/>
      </top>
      <bottom style="double">
        <color indexed="8"/>
      </bottom>
      <diagonal/>
    </border>
    <border>
      <left/>
      <right/>
      <top style="double">
        <color auto="1"/>
      </top>
      <bottom style="double">
        <color auto="1"/>
      </bottom>
      <diagonal/>
    </border>
    <border>
      <left/>
      <right/>
      <top style="thin">
        <color auto="1"/>
      </top>
      <bottom style="double">
        <color auto="1"/>
      </bottom>
      <diagonal/>
    </border>
    <border>
      <left style="double">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top style="thin">
        <color indexed="64"/>
      </top>
      <bottom style="thin">
        <color indexed="64"/>
      </bottom>
      <diagonal/>
    </border>
    <border>
      <left style="thin">
        <color indexed="8"/>
      </left>
      <right style="double">
        <color indexed="8"/>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thin">
        <color indexed="8"/>
      </top>
      <bottom/>
      <diagonal/>
    </border>
    <border>
      <left style="double">
        <color indexed="8"/>
      </left>
      <right/>
      <top style="thin">
        <color auto="1"/>
      </top>
      <bottom style="double">
        <color auto="1"/>
      </bottom>
      <diagonal/>
    </border>
    <border>
      <left style="double">
        <color indexed="8"/>
      </left>
      <right/>
      <top style="double">
        <color auto="1"/>
      </top>
      <bottom style="double">
        <color auto="1"/>
      </bottom>
      <diagonal/>
    </border>
    <border>
      <left style="double">
        <color indexed="8"/>
      </left>
      <right style="thin">
        <color indexed="64"/>
      </right>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bottom style="double">
        <color indexed="8"/>
      </bottom>
      <diagonal/>
    </border>
    <border>
      <left style="double">
        <color indexed="8"/>
      </left>
      <right/>
      <top style="thin">
        <color indexed="64"/>
      </top>
      <bottom style="thin">
        <color indexed="64"/>
      </bottom>
      <diagonal/>
    </border>
    <border>
      <left style="thin">
        <color indexed="64"/>
      </left>
      <right style="double">
        <color indexed="8"/>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style="double">
        <color indexed="8"/>
      </left>
      <right style="thin">
        <color indexed="64"/>
      </right>
      <top style="thin">
        <color indexed="64"/>
      </top>
      <bottom style="thin">
        <color indexed="64"/>
      </bottom>
      <diagonal/>
    </border>
    <border>
      <left style="double">
        <color indexed="8"/>
      </left>
      <right style="thin">
        <color indexed="64"/>
      </right>
      <top style="thin">
        <color indexed="64"/>
      </top>
      <bottom style="double">
        <color indexed="8"/>
      </bottom>
      <diagonal/>
    </border>
    <border>
      <left style="thin">
        <color indexed="64"/>
      </left>
      <right/>
      <top/>
      <bottom style="double">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right/>
      <top style="medium">
        <color indexed="64"/>
      </top>
      <bottom style="thin">
        <color indexed="64"/>
      </bottom>
      <diagonal/>
    </border>
    <border>
      <left style="thin">
        <color indexed="64"/>
      </left>
      <right/>
      <top style="thin">
        <color indexed="8"/>
      </top>
      <bottom style="double">
        <color indexed="8"/>
      </bottom>
      <diagonal/>
    </border>
    <border>
      <left style="double">
        <color indexed="8"/>
      </left>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double">
        <color indexed="8"/>
      </right>
      <top style="thin">
        <color indexed="8"/>
      </top>
      <bottom style="thin">
        <color auto="1"/>
      </bottom>
      <diagonal/>
    </border>
    <border>
      <left style="double">
        <color indexed="8"/>
      </left>
      <right style="thin">
        <color indexed="8"/>
      </right>
      <top/>
      <bottom style="thin">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8"/>
      </right>
      <top style="thin">
        <color indexed="64"/>
      </top>
      <bottom/>
      <diagonal/>
    </border>
    <border>
      <left style="thin">
        <color indexed="8"/>
      </left>
      <right style="medium">
        <color indexed="8"/>
      </right>
      <top style="thin">
        <color indexed="8"/>
      </top>
      <bottom style="thin">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thin">
        <color indexed="64"/>
      </left>
      <right style="medium">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style="double">
        <color indexed="8"/>
      </right>
      <top style="thin">
        <color indexed="8"/>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8"/>
      </top>
      <bottom/>
      <diagonal/>
    </border>
    <border>
      <left/>
      <right/>
      <top style="double">
        <color indexed="8"/>
      </top>
      <bottom style="thin">
        <color indexed="64"/>
      </bottom>
      <diagonal/>
    </border>
    <border>
      <left style="double">
        <color indexed="8"/>
      </left>
      <right/>
      <top style="double">
        <color indexed="8"/>
      </top>
      <bottom/>
      <diagonal/>
    </border>
    <border>
      <left/>
      <right style="double">
        <color indexed="8"/>
      </right>
      <top style="double">
        <color indexed="8"/>
      </top>
      <bottom/>
      <diagonal/>
    </border>
    <border>
      <left style="thin">
        <color indexed="8"/>
      </left>
      <right/>
      <top style="thin">
        <color indexed="64"/>
      </top>
      <bottom/>
      <diagonal/>
    </border>
    <border>
      <left style="thin">
        <color indexed="8"/>
      </left>
      <right/>
      <top style="thin">
        <color indexed="8"/>
      </top>
      <bottom style="double">
        <color indexed="8"/>
      </bottom>
      <diagonal/>
    </border>
    <border>
      <left style="thin">
        <color indexed="64"/>
      </left>
      <right/>
      <top style="thin">
        <color indexed="64"/>
      </top>
      <bottom/>
      <diagonal/>
    </border>
    <border>
      <left style="thin">
        <color indexed="64"/>
      </left>
      <right/>
      <top style="thin">
        <color indexed="8"/>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thin">
        <color indexed="8"/>
      </right>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double">
        <color indexed="8"/>
      </right>
      <top/>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64"/>
      </left>
      <right style="double">
        <color indexed="8"/>
      </right>
      <top style="thin">
        <color indexed="8"/>
      </top>
      <bottom style="thin">
        <color indexed="64"/>
      </bottom>
      <diagonal/>
    </border>
    <border>
      <left/>
      <right style="thin">
        <color indexed="8"/>
      </right>
      <top style="thin">
        <color indexed="8"/>
      </top>
      <bottom style="thin">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indexed="64"/>
      </top>
      <bottom style="double">
        <color indexed="8"/>
      </bottom>
      <diagonal/>
    </border>
    <border>
      <left/>
      <right style="thin">
        <color indexed="64"/>
      </right>
      <top/>
      <bottom style="double">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8"/>
      </bottom>
      <diagonal/>
    </border>
    <border>
      <left/>
      <right style="double">
        <color indexed="8"/>
      </right>
      <top style="thin">
        <color indexed="64"/>
      </top>
      <bottom style="double">
        <color indexed="8"/>
      </bottom>
      <diagonal/>
    </border>
    <border>
      <left style="thin">
        <color indexed="64"/>
      </left>
      <right/>
      <top style="double">
        <color indexed="8"/>
      </top>
      <bottom style="thin">
        <color indexed="64"/>
      </bottom>
      <diagonal/>
    </border>
    <border>
      <left/>
      <right style="thin">
        <color indexed="64"/>
      </right>
      <top style="double">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double">
        <color indexed="8"/>
      </left>
      <right/>
      <top style="double">
        <color indexed="8"/>
      </top>
      <bottom style="thin">
        <color indexed="64"/>
      </bottom>
      <diagonal/>
    </border>
    <border>
      <left style="thin">
        <color indexed="8"/>
      </left>
      <right/>
      <top style="double">
        <color indexed="8"/>
      </top>
      <bottom/>
      <diagonal/>
    </border>
    <border>
      <left style="thin">
        <color indexed="8"/>
      </left>
      <right style="double">
        <color indexed="8"/>
      </right>
      <top style="double">
        <color indexed="8"/>
      </top>
      <bottom/>
      <diagonal/>
    </border>
    <border>
      <left/>
      <right style="thin">
        <color indexed="8"/>
      </right>
      <top style="thin">
        <color indexed="64"/>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style="thin">
        <color indexed="8"/>
      </bottom>
      <diagonal/>
    </border>
    <border>
      <left style="double">
        <color indexed="8"/>
      </left>
      <right/>
      <top style="thin">
        <color indexed="64"/>
      </top>
      <bottom/>
      <diagonal/>
    </border>
    <border>
      <left style="thin">
        <color indexed="64"/>
      </left>
      <right style="thin">
        <color indexed="8"/>
      </right>
      <top/>
      <bottom style="thin">
        <color indexed="64"/>
      </bottom>
      <diagonal/>
    </border>
    <border>
      <left style="thin">
        <color indexed="64"/>
      </left>
      <right style="double">
        <color indexed="8"/>
      </right>
      <top style="double">
        <color indexed="8"/>
      </top>
      <bottom style="thin">
        <color indexed="64"/>
      </bottom>
      <diagonal/>
    </border>
    <border>
      <left style="thin">
        <color indexed="8"/>
      </left>
      <right style="double">
        <color indexed="8"/>
      </right>
      <top style="thin">
        <color indexed="64"/>
      </top>
      <bottom style="thin">
        <color indexed="8"/>
      </bottom>
      <diagonal/>
    </border>
    <border>
      <left/>
      <right style="double">
        <color indexed="8"/>
      </right>
      <top style="thin">
        <color indexed="64"/>
      </top>
      <bottom style="thin">
        <color indexed="64"/>
      </bottom>
      <diagonal/>
    </border>
    <border>
      <left/>
      <right style="thin">
        <color indexed="8"/>
      </right>
      <top style="thin">
        <color indexed="8"/>
      </top>
      <bottom style="double">
        <color indexed="8"/>
      </bottom>
      <diagonal/>
    </border>
    <border>
      <left/>
      <right style="thin">
        <color indexed="8"/>
      </right>
      <top style="thin">
        <color indexed="64"/>
      </top>
      <bottom style="thin">
        <color indexed="64"/>
      </bottom>
      <diagonal/>
    </border>
    <border>
      <left style="thin">
        <color indexed="8"/>
      </left>
      <right style="thin">
        <color indexed="8"/>
      </right>
      <top style="double">
        <color indexed="8"/>
      </top>
      <bottom style="thin">
        <color indexed="64"/>
      </bottom>
      <diagonal/>
    </border>
    <border>
      <left style="thin">
        <color indexed="8"/>
      </left>
      <right style="thin">
        <color indexed="8"/>
      </right>
      <top/>
      <bottom style="double">
        <color indexed="8"/>
      </bottom>
      <diagonal/>
    </border>
    <border>
      <left/>
      <right style="thin">
        <color indexed="64"/>
      </right>
      <top style="thin">
        <color indexed="8"/>
      </top>
      <bottom style="double">
        <color indexed="8"/>
      </bottom>
      <diagonal/>
    </border>
    <border>
      <left/>
      <right style="thin">
        <color indexed="8"/>
      </right>
      <top style="thin">
        <color indexed="64"/>
      </top>
      <bottom style="double">
        <color indexed="8"/>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indexed="64"/>
      </left>
      <right style="double">
        <color indexed="8"/>
      </right>
      <top style="thin">
        <color indexed="8"/>
      </top>
      <bottom style="thin">
        <color indexed="8"/>
      </bottom>
      <diagonal/>
    </border>
    <border>
      <left style="double">
        <color indexed="8"/>
      </left>
      <right/>
      <top style="thin">
        <color indexed="64"/>
      </top>
      <bottom style="thin">
        <color indexed="8"/>
      </bottom>
      <diagonal/>
    </border>
    <border>
      <left style="thin">
        <color indexed="8"/>
      </left>
      <right style="double">
        <color indexed="8"/>
      </right>
      <top style="double">
        <color indexed="8"/>
      </top>
      <bottom style="double">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right/>
      <top/>
      <bottom style="double">
        <color indexed="64"/>
      </bottom>
      <diagonal/>
    </border>
    <border>
      <left style="thin">
        <color auto="1"/>
      </left>
      <right style="thin">
        <color indexed="64"/>
      </right>
      <top style="double">
        <color auto="1"/>
      </top>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style="thin">
        <color indexed="64"/>
      </left>
      <right/>
      <top/>
      <bottom style="medium">
        <color indexed="64"/>
      </bottom>
      <diagonal/>
    </border>
    <border>
      <left/>
      <right style="double">
        <color indexed="8"/>
      </right>
      <top/>
      <bottom style="medium">
        <color indexed="64"/>
      </bottom>
      <diagonal/>
    </border>
    <border>
      <left/>
      <right/>
      <top/>
      <bottom style="medium">
        <color indexed="64"/>
      </bottom>
      <diagonal/>
    </border>
    <border>
      <left/>
      <right style="double">
        <color indexed="8"/>
      </right>
      <top style="thin">
        <color auto="1"/>
      </top>
      <bottom style="double">
        <color auto="1"/>
      </bottom>
      <diagonal/>
    </border>
    <border>
      <left/>
      <right style="double">
        <color indexed="8"/>
      </right>
      <top style="double">
        <color auto="1"/>
      </top>
      <bottom style="double">
        <color auto="1"/>
      </bottom>
      <diagonal/>
    </border>
    <border>
      <left style="thin">
        <color auto="1"/>
      </left>
      <right style="thin">
        <color auto="1"/>
      </right>
      <top style="thin">
        <color auto="1"/>
      </top>
      <bottom/>
      <diagonal/>
    </border>
    <border>
      <left style="double">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thin">
        <color indexed="64"/>
      </left>
      <right/>
      <top style="thin">
        <color indexed="8"/>
      </top>
      <bottom style="double">
        <color indexed="8"/>
      </bottom>
      <diagonal/>
    </border>
    <border>
      <left/>
      <right style="double">
        <color indexed="8"/>
      </right>
      <top style="thin">
        <color indexed="8"/>
      </top>
      <bottom style="thin">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double">
        <color indexed="8"/>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style="double">
        <color indexed="8"/>
      </right>
      <top style="thin">
        <color indexed="64"/>
      </top>
      <bottom/>
      <diagonal/>
    </border>
    <border>
      <left style="double">
        <color indexed="8"/>
      </left>
      <right/>
      <top/>
      <bottom style="double">
        <color indexed="64"/>
      </bottom>
      <diagonal/>
    </border>
    <border>
      <left/>
      <right/>
      <top style="thin">
        <color indexed="8"/>
      </top>
      <bottom style="double">
        <color indexed="64"/>
      </bottom>
      <diagonal/>
    </border>
    <border>
      <left/>
      <right style="double">
        <color indexed="8"/>
      </right>
      <top style="thin">
        <color indexed="8"/>
      </top>
      <bottom style="double">
        <color indexed="64"/>
      </bottom>
      <diagonal/>
    </border>
    <border>
      <left style="double">
        <color indexed="8"/>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top/>
      <bottom style="double">
        <color indexed="64"/>
      </bottom>
      <diagonal/>
    </border>
    <border>
      <left/>
      <right style="double">
        <color indexed="8"/>
      </right>
      <top/>
      <bottom style="double">
        <color indexed="64"/>
      </bottom>
      <diagonal/>
    </border>
    <border>
      <left/>
      <right/>
      <top style="thin">
        <color indexed="8"/>
      </top>
      <bottom/>
      <diagonal/>
    </border>
    <border>
      <left style="thin">
        <color indexed="64"/>
      </left>
      <right/>
      <top style="thin">
        <color indexed="64"/>
      </top>
      <bottom/>
      <diagonal/>
    </border>
    <border>
      <left/>
      <right style="double">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diagonal/>
    </border>
    <border>
      <left/>
      <right style="double">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64"/>
      </right>
      <top style="thin">
        <color indexed="64"/>
      </top>
      <bottom style="double">
        <color indexed="8"/>
      </bottom>
      <diagonal/>
    </border>
    <border>
      <left/>
      <right style="double">
        <color indexed="8"/>
      </right>
      <top style="thin">
        <color indexed="8"/>
      </top>
      <bottom style="double">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8"/>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medium">
        <color indexed="64"/>
      </top>
      <bottom/>
      <diagonal/>
    </border>
    <border>
      <left style="medium">
        <color indexed="8"/>
      </left>
      <right/>
      <top style="thin">
        <color indexed="8"/>
      </top>
      <bottom style="thin">
        <color indexed="8"/>
      </bottom>
      <diagonal/>
    </border>
    <border>
      <left/>
      <right style="thin">
        <color indexed="8"/>
      </right>
      <top style="thin">
        <color indexed="8"/>
      </top>
      <bottom style="thin">
        <color indexed="64"/>
      </bottom>
      <diagonal/>
    </border>
    <border>
      <left style="medium">
        <color indexed="8"/>
      </left>
      <right/>
      <top style="thin">
        <color indexed="8"/>
      </top>
      <bottom style="thin">
        <color indexed="64"/>
      </bottom>
      <diagonal/>
    </border>
    <border>
      <left style="double">
        <color indexed="8"/>
      </left>
      <right/>
      <top style="double">
        <color indexed="64"/>
      </top>
      <bottom/>
      <diagonal/>
    </border>
    <border>
      <left/>
      <right style="double">
        <color indexed="64"/>
      </right>
      <top/>
      <bottom/>
      <diagonal/>
    </border>
    <border>
      <left style="thin">
        <color indexed="64"/>
      </left>
      <right/>
      <top style="thin">
        <color indexed="64"/>
      </top>
      <bottom/>
      <diagonal/>
    </border>
    <border>
      <left style="thin">
        <color indexed="8"/>
      </left>
      <right/>
      <top style="thin">
        <color indexed="64"/>
      </top>
      <bottom/>
      <diagonal/>
    </border>
    <border>
      <left/>
      <right/>
      <top style="thin">
        <color indexed="8"/>
      </top>
      <bottom style="medium">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diagonal/>
    </border>
    <border>
      <left/>
      <right/>
      <top style="thin">
        <color indexed="8"/>
      </top>
      <bottom style="thin">
        <color indexed="8"/>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diagonal/>
    </border>
    <border>
      <left style="thin">
        <color indexed="8"/>
      </left>
      <right style="double">
        <color indexed="8"/>
      </right>
      <top style="thin">
        <color indexed="8"/>
      </top>
      <bottom style="thin">
        <color indexed="8"/>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diagonal/>
    </border>
    <border>
      <left/>
      <right/>
      <top style="thin">
        <color indexed="8"/>
      </top>
      <bottom/>
      <diagonal/>
    </border>
    <border>
      <left style="thin">
        <color indexed="8"/>
      </left>
      <right style="double">
        <color indexed="8"/>
      </right>
      <top style="double">
        <color indexed="8"/>
      </top>
      <bottom style="thin">
        <color indexed="8"/>
      </bottom>
      <diagonal/>
    </border>
    <border>
      <left/>
      <right style="thin">
        <color indexed="8"/>
      </right>
      <top style="thin">
        <color indexed="8"/>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double">
        <color indexed="8"/>
      </top>
      <bottom style="thin">
        <color indexed="64"/>
      </bottom>
      <diagonal/>
    </border>
    <border>
      <left style="double">
        <color indexed="8"/>
      </left>
      <right/>
      <top style="thin">
        <color indexed="64"/>
      </top>
      <bottom/>
      <diagonal/>
    </border>
    <border>
      <left/>
      <right style="double">
        <color indexed="8"/>
      </right>
      <top style="double">
        <color indexed="8"/>
      </top>
      <bottom style="thin">
        <color indexed="64"/>
      </bottom>
      <diagonal/>
    </border>
    <border>
      <left/>
      <right style="double">
        <color indexed="8"/>
      </right>
      <top style="thin">
        <color indexed="64"/>
      </top>
      <bottom style="double">
        <color indexed="64"/>
      </bottom>
      <diagonal/>
    </border>
    <border>
      <left style="thin">
        <color indexed="8"/>
      </left>
      <right style="thin">
        <color indexed="64"/>
      </right>
      <top style="thin">
        <color indexed="8"/>
      </top>
      <bottom/>
      <diagonal/>
    </border>
    <border>
      <left/>
      <right style="thin">
        <color indexed="64"/>
      </right>
      <top style="thin">
        <color indexed="8"/>
      </top>
      <bottom/>
      <diagonal/>
    </border>
    <border>
      <left/>
      <right style="double">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8"/>
      </left>
      <right style="double">
        <color indexed="8"/>
      </right>
      <top/>
      <bottom style="thin">
        <color indexed="8"/>
      </bottom>
      <diagonal/>
    </border>
    <border>
      <left/>
      <right/>
      <top style="thin">
        <color auto="1"/>
      </top>
      <bottom/>
      <diagonal/>
    </border>
    <border>
      <left/>
      <right/>
      <top style="thin">
        <color indexed="8"/>
      </top>
      <bottom style="thin">
        <color auto="1"/>
      </bottom>
      <diagonal/>
    </border>
    <border>
      <left style="double">
        <color indexed="8"/>
      </left>
      <right/>
      <top/>
      <bottom style="thin">
        <color indexed="8"/>
      </bottom>
      <diagonal/>
    </border>
    <border>
      <left style="double">
        <color indexed="8"/>
      </left>
      <right style="double">
        <color indexed="8"/>
      </right>
      <top style="double">
        <color indexed="8"/>
      </top>
      <bottom style="thin">
        <color indexed="8"/>
      </bottom>
      <diagonal/>
    </border>
    <border>
      <left style="double">
        <color indexed="8"/>
      </left>
      <right style="double">
        <color indexed="8"/>
      </right>
      <top style="thin">
        <color indexed="8"/>
      </top>
      <bottom style="thin">
        <color indexed="8"/>
      </bottom>
      <diagonal/>
    </border>
    <border>
      <left style="thin">
        <color indexed="64"/>
      </left>
      <right/>
      <top style="double">
        <color indexed="8"/>
      </top>
      <bottom style="thin">
        <color indexed="64"/>
      </bottom>
      <diagonal/>
    </border>
    <border>
      <left style="thin">
        <color indexed="64"/>
      </left>
      <right/>
      <top style="thin">
        <color indexed="64"/>
      </top>
      <bottom style="double">
        <color indexed="64"/>
      </bottom>
      <diagonal/>
    </border>
    <border>
      <left style="thin">
        <color indexed="8"/>
      </left>
      <right style="double">
        <color indexed="8"/>
      </right>
      <top style="double">
        <color indexed="8"/>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s>
  <cellStyleXfs count="31752">
    <xf numFmtId="0" fontId="0" fillId="0" borderId="0"/>
    <xf numFmtId="44" fontId="9" fillId="0" borderId="0" applyFont="0" applyFill="0" applyBorder="0" applyAlignment="0" applyProtection="0"/>
    <xf numFmtId="0" fontId="11" fillId="0" borderId="0"/>
    <xf numFmtId="0" fontId="11" fillId="0" borderId="0"/>
    <xf numFmtId="43" fontId="21" fillId="0" borderId="0" applyFont="0" applyFill="0" applyBorder="0" applyAlignment="0" applyProtection="0"/>
    <xf numFmtId="9" fontId="22" fillId="0" borderId="0" applyFont="0" applyFill="0" applyBorder="0" applyAlignment="0" applyProtection="0"/>
    <xf numFmtId="170" fontId="26" fillId="0" borderId="0" applyBorder="0"/>
    <xf numFmtId="0" fontId="4" fillId="0" borderId="0"/>
    <xf numFmtId="0" fontId="13" fillId="0" borderId="0"/>
    <xf numFmtId="0" fontId="28" fillId="0" borderId="0" applyNumberFormat="0" applyFill="0" applyBorder="0" applyAlignment="0" applyProtection="0">
      <alignment vertical="top"/>
      <protection locked="0"/>
    </xf>
    <xf numFmtId="0" fontId="13" fillId="0" borderId="0"/>
    <xf numFmtId="0" fontId="3"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2" fillId="0" borderId="0"/>
    <xf numFmtId="0" fontId="2" fillId="0" borderId="0"/>
    <xf numFmtId="0" fontId="13" fillId="0" borderId="0" applyFill="0"/>
    <xf numFmtId="43" fontId="13" fillId="0" borderId="0" applyFont="0" applyFill="0" applyBorder="0" applyAlignment="0" applyProtection="0"/>
    <xf numFmtId="44" fontId="13" fillId="0" borderId="0" applyFont="0" applyFill="0" applyBorder="0" applyAlignment="0" applyProtection="0"/>
    <xf numFmtId="0" fontId="13" fillId="0" borderId="0" applyFill="0"/>
    <xf numFmtId="0" fontId="13" fillId="0" borderId="0"/>
    <xf numFmtId="0" fontId="13" fillId="0" borderId="0"/>
    <xf numFmtId="43" fontId="13" fillId="0" borderId="0" applyFont="0" applyFill="0" applyBorder="0" applyAlignment="0" applyProtection="0"/>
    <xf numFmtId="0" fontId="13" fillId="0" borderId="0" applyFill="0"/>
    <xf numFmtId="44" fontId="13" fillId="0" borderId="0" applyFont="0" applyFill="0" applyBorder="0" applyAlignment="0" applyProtection="0"/>
    <xf numFmtId="0" fontId="13" fillId="0" borderId="0"/>
    <xf numFmtId="0" fontId="13" fillId="0" borderId="0" applyFill="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3"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44" fontId="13" fillId="0" borderId="0" applyFont="0" applyFill="0" applyBorder="0" applyAlignment="0" applyProtection="0"/>
    <xf numFmtId="0" fontId="1" fillId="0" borderId="0"/>
    <xf numFmtId="0" fontId="13" fillId="0" borderId="0"/>
    <xf numFmtId="44" fontId="1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3"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3"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3"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3"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3"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3" fillId="0" borderId="0"/>
    <xf numFmtId="0" fontId="13" fillId="0" borderId="0"/>
    <xf numFmtId="0" fontId="13"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xf numFmtId="43" fontId="13" fillId="0" borderId="0" applyFont="0" applyFill="0" applyBorder="0" applyAlignment="0" applyProtection="0"/>
    <xf numFmtId="0" fontId="13" fillId="0" borderId="0" applyFill="0"/>
    <xf numFmtId="0" fontId="13" fillId="0" borderId="0" applyFill="0"/>
    <xf numFmtId="0" fontId="9" fillId="0" borderId="0"/>
    <xf numFmtId="0" fontId="63" fillId="22"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3" fillId="27" borderId="0" applyNumberFormat="0" applyBorder="0" applyAlignment="0" applyProtection="0"/>
    <xf numFmtId="0" fontId="63" fillId="22"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3" fillId="27" borderId="0" applyNumberFormat="0" applyBorder="0" applyAlignment="0" applyProtection="0"/>
    <xf numFmtId="0" fontId="63" fillId="30" borderId="0" applyNumberFormat="0" applyBorder="0" applyAlignment="0" applyProtection="0"/>
    <xf numFmtId="0" fontId="64" fillId="31" borderId="0" applyNumberFormat="0" applyBorder="0" applyAlignment="0" applyProtection="0"/>
    <xf numFmtId="0" fontId="64" fillId="23" borderId="0" applyNumberFormat="0" applyBorder="0" applyAlignment="0" applyProtection="0"/>
    <xf numFmtId="0" fontId="63" fillId="24" borderId="0" applyNumberFormat="0" applyBorder="0" applyAlignment="0" applyProtection="0"/>
    <xf numFmtId="0" fontId="63" fillId="32" borderId="0" applyNumberFormat="0" applyBorder="0" applyAlignment="0" applyProtection="0"/>
    <xf numFmtId="0" fontId="64" fillId="26" borderId="0" applyNumberFormat="0" applyBorder="0" applyAlignment="0" applyProtection="0"/>
    <xf numFmtId="0" fontId="64" fillId="33" borderId="0" applyNumberFormat="0" applyBorder="0" applyAlignment="0" applyProtection="0"/>
    <xf numFmtId="0" fontId="63" fillId="33" borderId="0" applyNumberFormat="0" applyBorder="0" applyAlignment="0" applyProtection="0"/>
    <xf numFmtId="0" fontId="54" fillId="34" borderId="0" applyNumberFormat="0" applyBorder="0" applyAlignment="0" applyProtection="0"/>
    <xf numFmtId="0" fontId="59" fillId="35" borderId="418" applyNumberFormat="0" applyAlignment="0" applyProtection="0"/>
    <xf numFmtId="0" fontId="61" fillId="28" borderId="419" applyNumberFormat="0" applyAlignment="0" applyProtection="0"/>
    <xf numFmtId="0" fontId="56"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3" fillId="29" borderId="0" applyNumberFormat="0" applyBorder="0" applyAlignment="0" applyProtection="0"/>
    <xf numFmtId="0" fontId="50" fillId="0" borderId="420" applyNumberFormat="0" applyFill="0" applyAlignment="0" applyProtection="0"/>
    <xf numFmtId="0" fontId="51" fillId="0" borderId="421" applyNumberFormat="0" applyFill="0" applyAlignment="0" applyProtection="0"/>
    <xf numFmtId="0" fontId="52" fillId="0" borderId="422" applyNumberFormat="0" applyFill="0" applyAlignment="0" applyProtection="0"/>
    <xf numFmtId="0" fontId="52" fillId="0" borderId="0" applyNumberFormat="0" applyFill="0" applyBorder="0" applyAlignment="0" applyProtection="0"/>
    <xf numFmtId="0" fontId="57" fillId="33" borderId="418" applyNumberFormat="0" applyAlignment="0" applyProtection="0"/>
    <xf numFmtId="0" fontId="60" fillId="0" borderId="423" applyNumberFormat="0" applyFill="0" applyAlignment="0" applyProtection="0"/>
    <xf numFmtId="0" fontId="55" fillId="39" borderId="0" applyNumberFormat="0" applyBorder="0" applyAlignment="0" applyProtection="0"/>
    <xf numFmtId="0" fontId="9" fillId="26" borderId="424" applyNumberFormat="0" applyFont="0" applyAlignment="0" applyProtection="0"/>
    <xf numFmtId="0" fontId="58" fillId="35" borderId="425" applyNumberFormat="0" applyAlignment="0" applyProtection="0"/>
    <xf numFmtId="0" fontId="49" fillId="0" borderId="0" applyNumberFormat="0" applyFill="0" applyBorder="0" applyAlignment="0" applyProtection="0"/>
    <xf numFmtId="0" fontId="56" fillId="0" borderId="426" applyNumberFormat="0" applyFill="0" applyAlignment="0" applyProtection="0"/>
    <xf numFmtId="0" fontId="62" fillId="0" borderId="0" applyNumberFormat="0" applyFill="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2" borderId="0" applyNumberFormat="0" applyBorder="0" applyAlignment="0" applyProtection="0"/>
    <xf numFmtId="0" fontId="63" fillId="30" borderId="0" applyNumberFormat="0" applyBorder="0" applyAlignment="0" applyProtection="0"/>
    <xf numFmtId="0" fontId="63" fillId="32" borderId="0" applyNumberFormat="0" applyBorder="0" applyAlignment="0" applyProtection="0"/>
    <xf numFmtId="44" fontId="13" fillId="0" borderId="0" applyFont="0" applyFill="0" applyBorder="0" applyAlignment="0" applyProtection="0"/>
    <xf numFmtId="0" fontId="13" fillId="0" borderId="0" applyFill="0"/>
    <xf numFmtId="0" fontId="13" fillId="0" borderId="0" applyFill="0"/>
    <xf numFmtId="0" fontId="13" fillId="0" borderId="0" applyFill="0"/>
    <xf numFmtId="0" fontId="1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3" fillId="0" borderId="0"/>
    <xf numFmtId="0" fontId="13" fillId="0" borderId="0" applyFill="0"/>
    <xf numFmtId="0" fontId="13" fillId="0" borderId="0" applyFill="0"/>
    <xf numFmtId="0" fontId="13" fillId="0" borderId="0"/>
    <xf numFmtId="0" fontId="13"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0" fontId="1" fillId="0" borderId="0"/>
    <xf numFmtId="43" fontId="9"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13" fillId="0" borderId="0" applyFill="0"/>
    <xf numFmtId="0" fontId="13" fillId="0" borderId="0" applyFill="0"/>
    <xf numFmtId="0" fontId="13" fillId="0" borderId="0"/>
    <xf numFmtId="0" fontId="13" fillId="0" borderId="0"/>
    <xf numFmtId="0" fontId="13" fillId="0" borderId="0" applyFill="0"/>
    <xf numFmtId="0" fontId="13" fillId="0" borderId="0" applyFill="0"/>
    <xf numFmtId="0" fontId="13" fillId="0" borderId="0" applyFill="0"/>
    <xf numFmtId="0" fontId="13" fillId="0" borderId="0" applyFill="0"/>
    <xf numFmtId="0" fontId="13" fillId="0" borderId="0" applyFill="0"/>
    <xf numFmtId="0" fontId="9" fillId="0" borderId="0"/>
    <xf numFmtId="0" fontId="9" fillId="0" borderId="0"/>
    <xf numFmtId="0" fontId="13" fillId="0" borderId="0" applyFill="0"/>
    <xf numFmtId="0" fontId="13" fillId="0" borderId="0" applyFill="0"/>
    <xf numFmtId="0" fontId="13" fillId="0" borderId="0" applyFill="0"/>
    <xf numFmtId="0" fontId="13" fillId="0" borderId="0" applyFill="0"/>
    <xf numFmtId="0" fontId="13" fillId="0" borderId="0" applyFill="0"/>
    <xf numFmtId="0" fontId="13" fillId="0" borderId="0" applyFill="0"/>
    <xf numFmtId="0" fontId="9" fillId="0" borderId="0"/>
    <xf numFmtId="0" fontId="13" fillId="0" borderId="0"/>
    <xf numFmtId="0" fontId="13" fillId="0" borderId="0"/>
    <xf numFmtId="0" fontId="9" fillId="0" borderId="0"/>
    <xf numFmtId="0" fontId="13" fillId="0" borderId="0"/>
    <xf numFmtId="0" fontId="13" fillId="0" borderId="0" applyFill="0"/>
    <xf numFmtId="0" fontId="13" fillId="0" borderId="0"/>
    <xf numFmtId="0" fontId="1" fillId="0" borderId="0"/>
    <xf numFmtId="0" fontId="13" fillId="0" borderId="0"/>
    <xf numFmtId="0" fontId="13" fillId="0" borderId="0"/>
    <xf numFmtId="0" fontId="13" fillId="0" borderId="0" applyFill="0"/>
    <xf numFmtId="0" fontId="13" fillId="0" borderId="0"/>
    <xf numFmtId="0" fontId="13" fillId="0" borderId="0" applyFill="0"/>
    <xf numFmtId="0" fontId="13" fillId="0" borderId="0"/>
    <xf numFmtId="0" fontId="9" fillId="0" borderId="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43" fontId="1" fillId="0" borderId="0" applyFont="0" applyFill="0" applyBorder="0" applyAlignment="0" applyProtection="0"/>
    <xf numFmtId="0" fontId="13" fillId="0" borderId="0"/>
    <xf numFmtId="9" fontId="1" fillId="0" borderId="0" applyFont="0" applyFill="0" applyBorder="0" applyAlignment="0" applyProtection="0"/>
    <xf numFmtId="0" fontId="13" fillId="0" borderId="0" applyFill="0"/>
    <xf numFmtId="0" fontId="9" fillId="0" borderId="0"/>
    <xf numFmtId="0" fontId="9" fillId="0" borderId="0"/>
    <xf numFmtId="43" fontId="13" fillId="0" borderId="0" applyFont="0" applyFill="0" applyBorder="0" applyAlignment="0" applyProtection="0"/>
    <xf numFmtId="44" fontId="13" fillId="0" borderId="0" applyFont="0" applyFill="0" applyBorder="0" applyAlignment="0" applyProtection="0"/>
    <xf numFmtId="0" fontId="13" fillId="0" borderId="0" applyFill="0"/>
    <xf numFmtId="0" fontId="9" fillId="0" borderId="0"/>
    <xf numFmtId="43" fontId="9" fillId="0" borderId="0" applyFont="0" applyFill="0" applyBorder="0" applyAlignment="0" applyProtection="0"/>
    <xf numFmtId="9" fontId="9" fillId="0" borderId="0" applyFont="0" applyFill="0" applyBorder="0" applyAlignment="0" applyProtection="0"/>
    <xf numFmtId="44" fontId="13" fillId="0" borderId="0" applyFont="0" applyFill="0" applyBorder="0" applyAlignment="0" applyProtection="0"/>
    <xf numFmtId="0" fontId="13" fillId="0" borderId="0" applyFill="0"/>
    <xf numFmtId="0" fontId="13" fillId="0" borderId="0"/>
    <xf numFmtId="0" fontId="48" fillId="0" borderId="0"/>
    <xf numFmtId="9" fontId="48" fillId="0" borderId="0" applyFont="0" applyFill="0" applyBorder="0" applyAlignment="0" applyProtection="0"/>
    <xf numFmtId="0" fontId="9" fillId="0" borderId="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9" fillId="0" borderId="0"/>
    <xf numFmtId="0" fontId="13" fillId="0" borderId="0" applyFill="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9" fillId="0" borderId="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9" fillId="0" borderId="0"/>
    <xf numFmtId="0" fontId="48" fillId="0" borderId="0"/>
    <xf numFmtId="0" fontId="48" fillId="0" borderId="0"/>
    <xf numFmtId="0" fontId="48" fillId="0" borderId="0"/>
    <xf numFmtId="0" fontId="13" fillId="0" borderId="0" applyFill="0"/>
    <xf numFmtId="43" fontId="13" fillId="0" borderId="0" applyFont="0" applyFill="0" applyBorder="0" applyAlignment="0" applyProtection="0"/>
    <xf numFmtId="0" fontId="48" fillId="0" borderId="0"/>
    <xf numFmtId="0" fontId="9" fillId="0" borderId="0"/>
    <xf numFmtId="0" fontId="13" fillId="0" borderId="0" applyFill="0"/>
    <xf numFmtId="0" fontId="9" fillId="0" borderId="0"/>
    <xf numFmtId="0" fontId="9" fillId="0" borderId="0"/>
    <xf numFmtId="0" fontId="13" fillId="0" borderId="0" applyFill="0"/>
    <xf numFmtId="0" fontId="13" fillId="0" borderId="0" applyFill="0"/>
    <xf numFmtId="0" fontId="9" fillId="0" borderId="0"/>
    <xf numFmtId="0" fontId="13" fillId="0" borderId="0" applyFill="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43" fontId="1"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0" fontId="1" fillId="0" borderId="0"/>
    <xf numFmtId="43" fontId="65" fillId="0" borderId="0" applyFont="0" applyFill="0" applyBorder="0" applyAlignment="0" applyProtection="0"/>
    <xf numFmtId="0" fontId="65" fillId="0" borderId="0"/>
    <xf numFmtId="43" fontId="1" fillId="0" borderId="0" applyFont="0" applyFill="0" applyBorder="0" applyAlignment="0" applyProtection="0"/>
    <xf numFmtId="0" fontId="1" fillId="0" borderId="0"/>
    <xf numFmtId="0" fontId="66" fillId="0" borderId="0" applyNumberFormat="0" applyFill="0" applyBorder="0" applyAlignment="0" applyProtection="0"/>
    <xf numFmtId="43" fontId="1" fillId="0" borderId="0" applyFont="0" applyFill="0" applyBorder="0" applyAlignment="0" applyProtection="0"/>
  </cellStyleXfs>
  <cellXfs count="2088">
    <xf numFmtId="0" fontId="0" fillId="0" borderId="0" xfId="0"/>
    <xf numFmtId="0" fontId="7" fillId="0" borderId="0" xfId="0" applyFont="1" applyAlignment="1">
      <alignment horizontal="centerContinuous"/>
    </xf>
    <xf numFmtId="0" fontId="19" fillId="6" borderId="98" xfId="0" applyFont="1" applyFill="1" applyBorder="1" applyAlignment="1">
      <alignment horizontal="centerContinuous" wrapText="1"/>
    </xf>
    <xf numFmtId="0" fontId="20" fillId="6" borderId="41" xfId="0" applyFont="1" applyFill="1" applyBorder="1" applyAlignment="1">
      <alignment horizontal="centerContinuous" wrapText="1"/>
    </xf>
    <xf numFmtId="0" fontId="19" fillId="6" borderId="99" xfId="0" applyFont="1" applyFill="1" applyBorder="1" applyAlignment="1">
      <alignment horizontal="centerContinuous" wrapText="1"/>
    </xf>
    <xf numFmtId="0" fontId="9" fillId="0" borderId="0" xfId="0" applyFont="1"/>
    <xf numFmtId="0" fontId="19" fillId="6" borderId="41" xfId="0" applyFont="1" applyFill="1" applyBorder="1" applyAlignment="1">
      <alignment horizontal="centerContinuous" wrapText="1"/>
    </xf>
    <xf numFmtId="0" fontId="19" fillId="6" borderId="0" xfId="0" applyFont="1" applyFill="1" applyAlignment="1">
      <alignment horizontal="centerContinuous" wrapText="1"/>
    </xf>
    <xf numFmtId="0" fontId="14" fillId="0" borderId="9" xfId="0" applyFont="1" applyBorder="1"/>
    <xf numFmtId="49" fontId="0" fillId="0" borderId="0" xfId="0" applyNumberFormat="1"/>
    <xf numFmtId="0" fontId="3" fillId="0" borderId="0" xfId="11"/>
    <xf numFmtId="0" fontId="5" fillId="0" borderId="0" xfId="11" applyFont="1"/>
    <xf numFmtId="0" fontId="13" fillId="0" borderId="0" xfId="0" applyFont="1"/>
    <xf numFmtId="0" fontId="3" fillId="8" borderId="0" xfId="11" applyFill="1"/>
    <xf numFmtId="14" fontId="0" fillId="0" borderId="0" xfId="0" applyNumberFormat="1"/>
    <xf numFmtId="2" fontId="0" fillId="0" borderId="0" xfId="0" applyNumberFormat="1"/>
    <xf numFmtId="0" fontId="28" fillId="0" borderId="0" xfId="9" applyNumberFormat="1" applyAlignment="1" applyProtection="1">
      <alignment horizontal="center"/>
    </xf>
    <xf numFmtId="0" fontId="32" fillId="0" borderId="0" xfId="9" applyFont="1" applyAlignment="1" applyProtection="1">
      <alignment horizontal="center"/>
    </xf>
    <xf numFmtId="0" fontId="28" fillId="0" borderId="0" xfId="9" applyNumberFormat="1" applyAlignment="1" applyProtection="1">
      <alignment horizontal="centerContinuous"/>
    </xf>
    <xf numFmtId="0" fontId="28" fillId="0" borderId="0" xfId="9" applyAlignment="1" applyProtection="1">
      <alignment horizontal="centerContinuous"/>
    </xf>
    <xf numFmtId="0" fontId="14" fillId="0" borderId="9" xfId="0" applyFont="1" applyBorder="1" applyAlignment="1">
      <alignment horizontal="left"/>
    </xf>
    <xf numFmtId="0" fontId="20" fillId="6" borderId="99" xfId="0" applyFont="1" applyFill="1" applyBorder="1"/>
    <xf numFmtId="0" fontId="20" fillId="6" borderId="0" xfId="0" applyFont="1" applyFill="1"/>
    <xf numFmtId="0" fontId="34" fillId="6" borderId="0" xfId="0" applyFont="1" applyFill="1"/>
    <xf numFmtId="0" fontId="34" fillId="6" borderId="120" xfId="0" applyFont="1" applyFill="1" applyBorder="1"/>
    <xf numFmtId="0" fontId="20" fillId="6" borderId="108" xfId="0" applyFont="1" applyFill="1" applyBorder="1"/>
    <xf numFmtId="0" fontId="20" fillId="0" borderId="174" xfId="0" applyFont="1" applyBorder="1" applyAlignment="1">
      <alignment horizontal="centerContinuous" vertical="center"/>
    </xf>
    <xf numFmtId="0" fontId="20" fillId="0" borderId="175" xfId="0" applyFont="1" applyBorder="1" applyAlignment="1">
      <alignment horizontal="centerContinuous" vertical="center"/>
    </xf>
    <xf numFmtId="0" fontId="20" fillId="0" borderId="176" xfId="0" applyFont="1" applyBorder="1" applyAlignment="1">
      <alignment horizontal="centerContinuous" vertical="center"/>
    </xf>
    <xf numFmtId="0" fontId="20" fillId="0" borderId="176" xfId="0" applyFont="1" applyBorder="1" applyAlignment="1">
      <alignment horizontal="center" vertical="center"/>
    </xf>
    <xf numFmtId="0" fontId="20" fillId="0" borderId="177" xfId="0" applyFont="1" applyBorder="1" applyAlignment="1">
      <alignment horizontal="center" vertical="center"/>
    </xf>
    <xf numFmtId="0" fontId="36" fillId="6" borderId="100" xfId="0" applyFont="1" applyFill="1" applyBorder="1"/>
    <xf numFmtId="0" fontId="20" fillId="6" borderId="107" xfId="0" applyFont="1" applyFill="1" applyBorder="1"/>
    <xf numFmtId="0" fontId="20" fillId="6" borderId="102" xfId="0" applyFont="1" applyFill="1" applyBorder="1" applyAlignment="1">
      <alignment horizontal="center"/>
    </xf>
    <xf numFmtId="0" fontId="20" fillId="6" borderId="103" xfId="0" applyFont="1" applyFill="1" applyBorder="1" applyAlignment="1">
      <alignment horizontal="center"/>
    </xf>
    <xf numFmtId="0" fontId="34" fillId="6" borderId="178" xfId="0" applyFont="1" applyFill="1" applyBorder="1"/>
    <xf numFmtId="0" fontId="34" fillId="6" borderId="6" xfId="0" applyFont="1" applyFill="1" applyBorder="1"/>
    <xf numFmtId="0" fontId="34" fillId="0" borderId="178" xfId="0" applyFont="1" applyBorder="1"/>
    <xf numFmtId="0" fontId="34" fillId="0" borderId="179" xfId="0" applyFont="1" applyBorder="1"/>
    <xf numFmtId="0" fontId="34" fillId="0" borderId="178" xfId="0" applyFont="1" applyBorder="1" applyProtection="1">
      <protection locked="0"/>
    </xf>
    <xf numFmtId="0" fontId="34" fillId="0" borderId="180" xfId="0" applyFont="1" applyBorder="1" applyProtection="1">
      <protection locked="0"/>
    </xf>
    <xf numFmtId="0" fontId="9" fillId="0" borderId="110" xfId="0" applyFont="1" applyBorder="1"/>
    <xf numFmtId="0" fontId="34" fillId="6" borderId="0" xfId="0" applyFont="1" applyFill="1" applyAlignment="1">
      <alignment horizontal="centerContinuous" wrapText="1"/>
    </xf>
    <xf numFmtId="0" fontId="28" fillId="0" borderId="0" xfId="9" applyAlignment="1" applyProtection="1">
      <alignment horizontal="center"/>
    </xf>
    <xf numFmtId="0" fontId="8" fillId="0" borderId="12" xfId="0" applyFont="1" applyBorder="1"/>
    <xf numFmtId="165" fontId="8" fillId="0" borderId="31" xfId="0" applyNumberFormat="1" applyFont="1" applyBorder="1"/>
    <xf numFmtId="165" fontId="8" fillId="10" borderId="31" xfId="0" applyNumberFormat="1" applyFont="1" applyFill="1" applyBorder="1"/>
    <xf numFmtId="165" fontId="8" fillId="0" borderId="87" xfId="0" applyNumberFormat="1" applyFont="1" applyBorder="1"/>
    <xf numFmtId="0" fontId="20" fillId="6" borderId="179" xfId="0" applyFont="1" applyFill="1" applyBorder="1"/>
    <xf numFmtId="0" fontId="9" fillId="0" borderId="178" xfId="0" applyFont="1" applyBorder="1"/>
    <xf numFmtId="0" fontId="34" fillId="6" borderId="180" xfId="0" applyFont="1" applyFill="1" applyBorder="1"/>
    <xf numFmtId="0" fontId="9" fillId="0" borderId="6" xfId="0" applyFont="1" applyBorder="1"/>
    <xf numFmtId="0" fontId="34" fillId="6" borderId="181" xfId="0" applyFont="1" applyFill="1" applyBorder="1"/>
    <xf numFmtId="0" fontId="20" fillId="6" borderId="102" xfId="0" applyFont="1" applyFill="1" applyBorder="1"/>
    <xf numFmtId="0" fontId="34" fillId="6" borderId="103" xfId="0" applyFont="1" applyFill="1" applyBorder="1"/>
    <xf numFmtId="0" fontId="20" fillId="6" borderId="195" xfId="0" applyFont="1" applyFill="1" applyBorder="1" applyAlignment="1">
      <alignment horizontal="centerContinuous" wrapText="1"/>
    </xf>
    <xf numFmtId="0" fontId="20" fillId="6" borderId="0" xfId="0" applyFont="1" applyFill="1" applyAlignment="1">
      <alignment horizontal="centerContinuous" wrapText="1"/>
    </xf>
    <xf numFmtId="0" fontId="20" fillId="6" borderId="120" xfId="0" applyFont="1" applyFill="1" applyBorder="1" applyAlignment="1">
      <alignment horizontal="centerContinuous" wrapText="1"/>
    </xf>
    <xf numFmtId="0" fontId="34" fillId="6" borderId="120" xfId="0" applyFont="1" applyFill="1" applyBorder="1" applyAlignment="1">
      <alignment horizontal="centerContinuous" wrapText="1"/>
    </xf>
    <xf numFmtId="0" fontId="34" fillId="6" borderId="24" xfId="0" applyFont="1" applyFill="1" applyBorder="1"/>
    <xf numFmtId="0" fontId="34" fillId="6" borderId="197" xfId="0" applyFont="1" applyFill="1" applyBorder="1"/>
    <xf numFmtId="0" fontId="20" fillId="6" borderId="99" xfId="0" applyFont="1" applyFill="1" applyBorder="1" applyAlignment="1">
      <alignment horizontal="centerContinuous"/>
    </xf>
    <xf numFmtId="0" fontId="20" fillId="6" borderId="0" xfId="0" applyFont="1" applyFill="1" applyAlignment="1">
      <alignment horizontal="centerContinuous"/>
    </xf>
    <xf numFmtId="0" fontId="37" fillId="0" borderId="0" xfId="0" applyFont="1" applyAlignment="1">
      <alignment horizontal="centerContinuous"/>
    </xf>
    <xf numFmtId="0" fontId="13" fillId="0" borderId="36" xfId="0" applyFont="1" applyBorder="1" applyProtection="1">
      <protection locked="0"/>
    </xf>
    <xf numFmtId="49" fontId="13" fillId="0" borderId="36" xfId="0" applyNumberFormat="1" applyFont="1" applyBorder="1" applyProtection="1">
      <protection locked="0"/>
    </xf>
    <xf numFmtId="0" fontId="13" fillId="0" borderId="214" xfId="0" applyFont="1" applyBorder="1" applyProtection="1">
      <protection locked="0"/>
    </xf>
    <xf numFmtId="0" fontId="13" fillId="0" borderId="215" xfId="0" applyFont="1" applyBorder="1" applyProtection="1">
      <protection locked="0"/>
    </xf>
    <xf numFmtId="49" fontId="13" fillId="0" borderId="215" xfId="0" applyNumberFormat="1" applyFont="1" applyBorder="1" applyProtection="1">
      <protection locked="0"/>
    </xf>
    <xf numFmtId="0" fontId="13" fillId="0" borderId="220" xfId="0" applyFont="1" applyBorder="1" applyProtection="1">
      <protection locked="0"/>
    </xf>
    <xf numFmtId="49" fontId="9" fillId="0" borderId="0" xfId="0" applyNumberFormat="1" applyFont="1"/>
    <xf numFmtId="0" fontId="20" fillId="12" borderId="99" xfId="0" applyFont="1" applyFill="1" applyBorder="1" applyProtection="1">
      <protection locked="0"/>
    </xf>
    <xf numFmtId="0" fontId="20" fillId="12" borderId="0" xfId="0" applyFont="1" applyFill="1" applyProtection="1">
      <protection locked="0"/>
    </xf>
    <xf numFmtId="0" fontId="13" fillId="11" borderId="225" xfId="0" applyFont="1" applyFill="1" applyBorder="1" applyProtection="1">
      <protection locked="0"/>
    </xf>
    <xf numFmtId="0" fontId="13" fillId="11" borderId="3" xfId="0" applyFont="1" applyFill="1" applyBorder="1" applyProtection="1">
      <protection locked="0"/>
    </xf>
    <xf numFmtId="0" fontId="13" fillId="11" borderId="4" xfId="0" applyFont="1" applyFill="1" applyBorder="1" applyProtection="1">
      <protection locked="0"/>
    </xf>
    <xf numFmtId="0" fontId="13" fillId="11" borderId="3" xfId="0" applyFont="1" applyFill="1" applyBorder="1" applyAlignment="1" applyProtection="1">
      <alignment horizontal="center"/>
      <protection locked="0"/>
    </xf>
    <xf numFmtId="0" fontId="13" fillId="11" borderId="17" xfId="0" applyFont="1" applyFill="1" applyBorder="1" applyAlignment="1" applyProtection="1">
      <alignment horizontal="center"/>
      <protection locked="0"/>
    </xf>
    <xf numFmtId="10" fontId="13" fillId="11" borderId="17" xfId="0" applyNumberFormat="1" applyFont="1" applyFill="1" applyBorder="1" applyAlignment="1" applyProtection="1">
      <alignment horizontal="center"/>
      <protection locked="0"/>
    </xf>
    <xf numFmtId="0" fontId="13" fillId="11" borderId="4" xfId="0" applyFont="1" applyFill="1" applyBorder="1" applyAlignment="1" applyProtection="1">
      <alignment horizontal="center"/>
      <protection locked="0"/>
    </xf>
    <xf numFmtId="0" fontId="13" fillId="11" borderId="9" xfId="0" applyFont="1" applyFill="1" applyBorder="1" applyAlignment="1" applyProtection="1">
      <alignment horizontal="center"/>
      <protection locked="0"/>
    </xf>
    <xf numFmtId="10" fontId="13" fillId="11" borderId="9" xfId="0" applyNumberFormat="1" applyFont="1" applyFill="1" applyBorder="1" applyAlignment="1" applyProtection="1">
      <alignment horizontal="center"/>
      <protection locked="0"/>
    </xf>
    <xf numFmtId="0" fontId="13" fillId="11" borderId="9" xfId="0" applyFont="1" applyFill="1" applyBorder="1" applyProtection="1">
      <protection locked="0"/>
    </xf>
    <xf numFmtId="10" fontId="13" fillId="11" borderId="9" xfId="0" applyNumberFormat="1" applyFont="1" applyFill="1" applyBorder="1" applyProtection="1">
      <protection locked="0"/>
    </xf>
    <xf numFmtId="37" fontId="13" fillId="11" borderId="17" xfId="0" applyNumberFormat="1" applyFont="1" applyFill="1" applyBorder="1" applyProtection="1">
      <protection locked="0"/>
    </xf>
    <xf numFmtId="37" fontId="13" fillId="11" borderId="9" xfId="0" applyNumberFormat="1" applyFont="1" applyFill="1" applyBorder="1" applyProtection="1">
      <protection locked="0"/>
    </xf>
    <xf numFmtId="9" fontId="13" fillId="11" borderId="83" xfId="5" applyFont="1" applyFill="1" applyBorder="1" applyAlignment="1" applyProtection="1">
      <protection locked="0"/>
    </xf>
    <xf numFmtId="9" fontId="13" fillId="11" borderId="83" xfId="5" applyFont="1" applyFill="1" applyBorder="1" applyAlignment="1" applyProtection="1">
      <alignment horizontal="center"/>
      <protection locked="0"/>
    </xf>
    <xf numFmtId="9" fontId="13" fillId="11" borderId="87" xfId="5" applyFont="1" applyFill="1" applyBorder="1" applyAlignment="1" applyProtection="1">
      <protection locked="0"/>
    </xf>
    <xf numFmtId="0" fontId="13" fillId="11" borderId="6" xfId="0" applyFont="1" applyFill="1" applyBorder="1" applyProtection="1">
      <protection locked="0"/>
    </xf>
    <xf numFmtId="9" fontId="13" fillId="11" borderId="14" xfId="5" applyFont="1" applyFill="1" applyBorder="1" applyAlignment="1" applyProtection="1">
      <protection locked="0"/>
    </xf>
    <xf numFmtId="0" fontId="13" fillId="11" borderId="74" xfId="0" applyFont="1" applyFill="1" applyBorder="1" applyProtection="1">
      <protection locked="0"/>
    </xf>
    <xf numFmtId="9" fontId="13" fillId="11" borderId="74" xfId="5" applyFont="1" applyFill="1" applyBorder="1" applyAlignment="1" applyProtection="1">
      <protection locked="0"/>
    </xf>
    <xf numFmtId="0" fontId="13" fillId="11" borderId="17" xfId="0" applyFont="1" applyFill="1" applyBorder="1" applyProtection="1">
      <protection locked="0"/>
    </xf>
    <xf numFmtId="9" fontId="13" fillId="11" borderId="17" xfId="5" applyFont="1" applyFill="1" applyBorder="1" applyAlignment="1" applyProtection="1">
      <protection locked="0"/>
    </xf>
    <xf numFmtId="9" fontId="13" fillId="11" borderId="9" xfId="5" applyFont="1" applyFill="1" applyBorder="1" applyAlignment="1" applyProtection="1">
      <protection locked="0"/>
    </xf>
    <xf numFmtId="0" fontId="8" fillId="11" borderId="36" xfId="0" applyFont="1" applyFill="1" applyBorder="1" applyProtection="1">
      <protection locked="0"/>
    </xf>
    <xf numFmtId="164" fontId="8" fillId="11" borderId="36" xfId="5" applyNumberFormat="1" applyFont="1" applyFill="1" applyBorder="1" applyAlignment="1" applyProtection="1">
      <alignment horizontal="center"/>
      <protection locked="0"/>
    </xf>
    <xf numFmtId="0" fontId="13" fillId="11" borderId="5" xfId="0" applyFont="1" applyFill="1" applyBorder="1" applyProtection="1">
      <protection locked="0"/>
    </xf>
    <xf numFmtId="0" fontId="13" fillId="11" borderId="31" xfId="12" applyFont="1" applyFill="1" applyBorder="1" applyProtection="1">
      <protection locked="0"/>
    </xf>
    <xf numFmtId="0" fontId="13" fillId="11" borderId="87" xfId="12" applyFont="1" applyFill="1" applyBorder="1" applyProtection="1">
      <protection locked="0"/>
    </xf>
    <xf numFmtId="37" fontId="13" fillId="11" borderId="16" xfId="0" applyNumberFormat="1" applyFont="1" applyFill="1" applyBorder="1" applyProtection="1">
      <protection locked="0"/>
    </xf>
    <xf numFmtId="167" fontId="13" fillId="11" borderId="36" xfId="4" applyNumberFormat="1" applyFont="1" applyFill="1" applyBorder="1" applyAlignment="1" applyProtection="1">
      <protection locked="0"/>
    </xf>
    <xf numFmtId="167" fontId="13" fillId="11" borderId="50" xfId="4" applyNumberFormat="1" applyFont="1" applyFill="1" applyBorder="1" applyAlignment="1" applyProtection="1">
      <protection locked="0"/>
    </xf>
    <xf numFmtId="3" fontId="13" fillId="11" borderId="76" xfId="0" applyNumberFormat="1" applyFont="1" applyFill="1" applyBorder="1" applyProtection="1">
      <protection locked="0"/>
    </xf>
    <xf numFmtId="167" fontId="13" fillId="11" borderId="0" xfId="4" applyNumberFormat="1" applyFont="1" applyFill="1" applyAlignment="1" applyProtection="1">
      <protection locked="0"/>
    </xf>
    <xf numFmtId="167" fontId="23" fillId="11" borderId="0" xfId="4" applyNumberFormat="1" applyFont="1" applyFill="1" applyAlignment="1" applyProtection="1">
      <protection locked="0"/>
    </xf>
    <xf numFmtId="173" fontId="0" fillId="0" borderId="0" xfId="0" applyNumberFormat="1"/>
    <xf numFmtId="37" fontId="37" fillId="11" borderId="17" xfId="0" applyNumberFormat="1" applyFont="1" applyFill="1" applyBorder="1" applyProtection="1">
      <protection locked="0"/>
    </xf>
    <xf numFmtId="37" fontId="37" fillId="11" borderId="33" xfId="0" applyNumberFormat="1" applyFont="1" applyFill="1" applyBorder="1" applyProtection="1">
      <protection locked="0"/>
    </xf>
    <xf numFmtId="37" fontId="37" fillId="11" borderId="9" xfId="0" applyNumberFormat="1" applyFont="1" applyFill="1" applyBorder="1" applyProtection="1">
      <protection locked="0"/>
    </xf>
    <xf numFmtId="37" fontId="37" fillId="11" borderId="31" xfId="0" applyNumberFormat="1" applyFont="1" applyFill="1" applyBorder="1" applyProtection="1">
      <protection locked="0"/>
    </xf>
    <xf numFmtId="37" fontId="37" fillId="0" borderId="9" xfId="0" applyNumberFormat="1" applyFont="1" applyBorder="1"/>
    <xf numFmtId="0" fontId="37" fillId="11" borderId="3" xfId="0" applyFont="1" applyFill="1" applyBorder="1" applyProtection="1">
      <protection locked="0"/>
    </xf>
    <xf numFmtId="0" fontId="37" fillId="11" borderId="17" xfId="0" applyFont="1" applyFill="1" applyBorder="1" applyProtection="1">
      <protection locked="0"/>
    </xf>
    <xf numFmtId="9" fontId="37" fillId="0" borderId="17" xfId="0" applyNumberFormat="1" applyFont="1" applyBorder="1"/>
    <xf numFmtId="0" fontId="37" fillId="11" borderId="4" xfId="0" applyFont="1" applyFill="1" applyBorder="1" applyProtection="1">
      <protection locked="0"/>
    </xf>
    <xf numFmtId="0" fontId="37" fillId="11" borderId="9" xfId="0" applyFont="1" applyFill="1" applyBorder="1" applyProtection="1">
      <protection locked="0"/>
    </xf>
    <xf numFmtId="9" fontId="37" fillId="0" borderId="9" xfId="0" applyNumberFormat="1" applyFont="1" applyBorder="1"/>
    <xf numFmtId="0" fontId="13" fillId="11" borderId="83" xfId="0" applyFont="1" applyFill="1" applyBorder="1" applyProtection="1">
      <protection locked="0"/>
    </xf>
    <xf numFmtId="0" fontId="13" fillId="11" borderId="83" xfId="0" applyFont="1" applyFill="1" applyBorder="1" applyAlignment="1" applyProtection="1">
      <alignment horizontal="center"/>
      <protection locked="0"/>
    </xf>
    <xf numFmtId="0" fontId="13" fillId="11" borderId="87" xfId="0" applyFont="1" applyFill="1" applyBorder="1" applyProtection="1">
      <protection locked="0"/>
    </xf>
    <xf numFmtId="10" fontId="13" fillId="11" borderId="0" xfId="4" applyNumberFormat="1" applyFont="1" applyFill="1" applyBorder="1" applyAlignment="1" applyProtection="1">
      <protection locked="0"/>
    </xf>
    <xf numFmtId="2" fontId="13" fillId="10" borderId="17" xfId="0" applyNumberFormat="1" applyFont="1" applyFill="1" applyBorder="1"/>
    <xf numFmtId="3" fontId="13" fillId="11" borderId="222" xfId="0" applyNumberFormat="1" applyFont="1" applyFill="1" applyBorder="1" applyAlignment="1" applyProtection="1">
      <alignment horizontal="right"/>
      <protection locked="0"/>
    </xf>
    <xf numFmtId="3" fontId="13" fillId="11" borderId="222" xfId="0" applyNumberFormat="1" applyFont="1" applyFill="1" applyBorder="1" applyAlignment="1" applyProtection="1">
      <alignment horizontal="center"/>
      <protection locked="0"/>
    </xf>
    <xf numFmtId="0" fontId="13" fillId="11" borderId="279" xfId="0" applyFont="1" applyFill="1" applyBorder="1" applyProtection="1">
      <protection locked="0"/>
    </xf>
    <xf numFmtId="2" fontId="13" fillId="0" borderId="18" xfId="0" applyNumberFormat="1" applyFont="1" applyBorder="1" applyAlignment="1">
      <alignment wrapText="1"/>
    </xf>
    <xf numFmtId="2" fontId="13" fillId="0" borderId="302" xfId="0" applyNumberFormat="1" applyFont="1" applyBorder="1" applyAlignment="1">
      <alignment wrapText="1"/>
    </xf>
    <xf numFmtId="16" fontId="0" fillId="0" borderId="0" xfId="0" applyNumberFormat="1"/>
    <xf numFmtId="37" fontId="13" fillId="11" borderId="19" xfId="0" applyNumberFormat="1" applyFont="1" applyFill="1" applyBorder="1" applyProtection="1">
      <protection locked="0"/>
    </xf>
    <xf numFmtId="37" fontId="13" fillId="11" borderId="18" xfId="0" applyNumberFormat="1" applyFont="1" applyFill="1" applyBorder="1" applyProtection="1">
      <protection locked="0"/>
    </xf>
    <xf numFmtId="37" fontId="13" fillId="11" borderId="227" xfId="0" applyNumberFormat="1" applyFont="1" applyFill="1" applyBorder="1" applyProtection="1">
      <protection locked="0"/>
    </xf>
    <xf numFmtId="37" fontId="13" fillId="11" borderId="311" xfId="0" applyNumberFormat="1" applyFont="1" applyFill="1" applyBorder="1" applyProtection="1">
      <protection locked="0"/>
    </xf>
    <xf numFmtId="0" fontId="14" fillId="0" borderId="0" xfId="0" applyFont="1" applyAlignment="1">
      <alignment horizontal="centerContinuous"/>
    </xf>
    <xf numFmtId="0" fontId="13" fillId="0" borderId="0" xfId="0" applyFont="1" applyAlignment="1">
      <alignment horizontal="centerContinuous"/>
    </xf>
    <xf numFmtId="0" fontId="14" fillId="0" borderId="182" xfId="0" applyFont="1" applyBorder="1"/>
    <xf numFmtId="0" fontId="13" fillId="0" borderId="183" xfId="0" applyFont="1" applyBorder="1"/>
    <xf numFmtId="0" fontId="14" fillId="0" borderId="183" xfId="0" applyFont="1" applyBorder="1"/>
    <xf numFmtId="0" fontId="13" fillId="0" borderId="184" xfId="0" applyFont="1" applyBorder="1"/>
    <xf numFmtId="0" fontId="9" fillId="0" borderId="3" xfId="0" applyFont="1" applyBorder="1"/>
    <xf numFmtId="0" fontId="14" fillId="0" borderId="122" xfId="0" applyFont="1" applyBorder="1"/>
    <xf numFmtId="0" fontId="13" fillId="0" borderId="6" xfId="0" applyFont="1" applyBorder="1"/>
    <xf numFmtId="0" fontId="13" fillId="0" borderId="15" xfId="0" applyFont="1" applyBorder="1"/>
    <xf numFmtId="0" fontId="14" fillId="0" borderId="79" xfId="0" applyFont="1" applyBorder="1"/>
    <xf numFmtId="0" fontId="13" fillId="0" borderId="11" xfId="0" applyFont="1" applyBorder="1"/>
    <xf numFmtId="0" fontId="13" fillId="0" borderId="140" xfId="0" applyFont="1" applyBorder="1"/>
    <xf numFmtId="0" fontId="13" fillId="0" borderId="271" xfId="0" applyFont="1" applyBorder="1"/>
    <xf numFmtId="0" fontId="13" fillId="0" borderId="272" xfId="0" applyFont="1" applyBorder="1"/>
    <xf numFmtId="0" fontId="13" fillId="0" borderId="245" xfId="0" applyFont="1" applyBorder="1"/>
    <xf numFmtId="0" fontId="13" fillId="0" borderId="273" xfId="0" applyFont="1" applyBorder="1"/>
    <xf numFmtId="0" fontId="14" fillId="0" borderId="256" xfId="0" applyFont="1" applyBorder="1" applyAlignment="1">
      <alignment horizontal="left"/>
    </xf>
    <xf numFmtId="0" fontId="13" fillId="0" borderId="5" xfId="0" applyFont="1" applyBorder="1" applyAlignment="1">
      <alignment horizontal="centerContinuous"/>
    </xf>
    <xf numFmtId="0" fontId="9" fillId="0" borderId="5" xfId="0" applyFont="1" applyBorder="1"/>
    <xf numFmtId="166" fontId="13" fillId="0" borderId="0" xfId="0" applyNumberFormat="1" applyFont="1"/>
    <xf numFmtId="0" fontId="13" fillId="0" borderId="237" xfId="0" applyFont="1" applyBorder="1"/>
    <xf numFmtId="0" fontId="14" fillId="0" borderId="3" xfId="0" applyFont="1" applyBorder="1"/>
    <xf numFmtId="0" fontId="13" fillId="0" borderId="3" xfId="0" applyFont="1" applyBorder="1"/>
    <xf numFmtId="0" fontId="13" fillId="0" borderId="18" xfId="0" applyFont="1" applyBorder="1"/>
    <xf numFmtId="0" fontId="14" fillId="0" borderId="3" xfId="0" applyFont="1" applyBorder="1" applyAlignment="1">
      <alignment horizontal="centerContinuous" vertical="center" wrapText="1"/>
    </xf>
    <xf numFmtId="0" fontId="14" fillId="0" borderId="0" xfId="0" applyFont="1" applyAlignment="1">
      <alignment horizontal="centerContinuous" vertical="center" wrapText="1"/>
    </xf>
    <xf numFmtId="0" fontId="14" fillId="0" borderId="18" xfId="0" applyFont="1" applyBorder="1" applyAlignment="1">
      <alignment horizontal="centerContinuous" vertical="center" wrapText="1"/>
    </xf>
    <xf numFmtId="0" fontId="9" fillId="0" borderId="3" xfId="0" applyFont="1" applyBorder="1" applyAlignment="1">
      <alignment horizontal="centerContinuous" wrapText="1"/>
    </xf>
    <xf numFmtId="0" fontId="13" fillId="0" borderId="0" xfId="0" applyFont="1" applyAlignment="1">
      <alignment horizontal="centerContinuous" wrapText="1"/>
    </xf>
    <xf numFmtId="0" fontId="13" fillId="0" borderId="18" xfId="0" applyFont="1" applyBorder="1" applyAlignment="1">
      <alignment horizontal="centerContinuous" wrapText="1"/>
    </xf>
    <xf numFmtId="0" fontId="13" fillId="0" borderId="3" xfId="0" applyFont="1" applyBorder="1" applyAlignment="1">
      <alignment horizontal="centerContinuous"/>
    </xf>
    <xf numFmtId="0" fontId="13" fillId="0" borderId="18" xfId="0" applyFont="1" applyBorder="1" applyAlignment="1">
      <alignment horizontal="centerContinuous"/>
    </xf>
    <xf numFmtId="0" fontId="14" fillId="13" borderId="0" xfId="0" applyFont="1" applyFill="1" applyAlignment="1">
      <alignment horizontal="center"/>
    </xf>
    <xf numFmtId="0" fontId="14" fillId="13" borderId="18" xfId="0" applyFont="1" applyFill="1" applyBorder="1" applyAlignment="1">
      <alignment horizontal="center"/>
    </xf>
    <xf numFmtId="0" fontId="14" fillId="0" borderId="0" xfId="0" applyFont="1" applyAlignment="1">
      <alignment horizontal="center"/>
    </xf>
    <xf numFmtId="0" fontId="13" fillId="13" borderId="0" xfId="0" applyFont="1" applyFill="1"/>
    <xf numFmtId="0" fontId="13" fillId="0" borderId="5" xfId="0" applyFont="1" applyBorder="1" applyAlignment="1">
      <alignment horizontal="centerContinuous" vertical="center"/>
    </xf>
    <xf numFmtId="0" fontId="13" fillId="0" borderId="118" xfId="0" applyFont="1" applyBorder="1"/>
    <xf numFmtId="0" fontId="13" fillId="0" borderId="59" xfId="0" applyFont="1" applyBorder="1"/>
    <xf numFmtId="0" fontId="13" fillId="0" borderId="22" xfId="0" applyFont="1" applyBorder="1"/>
    <xf numFmtId="0" fontId="13" fillId="0" borderId="246" xfId="0" applyFont="1" applyBorder="1"/>
    <xf numFmtId="0" fontId="9" fillId="0" borderId="244" xfId="0" applyFont="1" applyBorder="1"/>
    <xf numFmtId="0" fontId="13" fillId="0" borderId="247" xfId="0" applyFont="1" applyBorder="1"/>
    <xf numFmtId="0" fontId="38" fillId="0" borderId="0" xfId="0" applyFont="1" applyAlignment="1">
      <alignment horizontal="right"/>
    </xf>
    <xf numFmtId="0" fontId="9" fillId="0" borderId="2" xfId="0" applyFont="1" applyBorder="1"/>
    <xf numFmtId="0" fontId="37" fillId="0" borderId="0" xfId="0" applyFont="1" applyAlignment="1">
      <alignment horizontal="center"/>
    </xf>
    <xf numFmtId="0" fontId="14" fillId="0" borderId="11" xfId="0" applyFont="1" applyBorder="1" applyAlignment="1">
      <alignment horizontal="right"/>
    </xf>
    <xf numFmtId="0" fontId="14" fillId="13" borderId="252" xfId="0" applyFont="1" applyFill="1" applyBorder="1" applyAlignment="1">
      <alignment horizontal="center"/>
    </xf>
    <xf numFmtId="0" fontId="14" fillId="13" borderId="253" xfId="0" applyFont="1" applyFill="1" applyBorder="1" applyAlignment="1">
      <alignment horizontal="center"/>
    </xf>
    <xf numFmtId="0" fontId="14" fillId="13" borderId="254" xfId="0" applyFont="1" applyFill="1" applyBorder="1" applyAlignment="1">
      <alignment horizontal="center"/>
    </xf>
    <xf numFmtId="0" fontId="13" fillId="0" borderId="244" xfId="0" applyFont="1" applyBorder="1"/>
    <xf numFmtId="0" fontId="33" fillId="0" borderId="244" xfId="0" applyFont="1" applyBorder="1"/>
    <xf numFmtId="0" fontId="37" fillId="13" borderId="0" xfId="0" applyFont="1" applyFill="1" applyAlignment="1">
      <alignment horizontal="center"/>
    </xf>
    <xf numFmtId="0" fontId="13" fillId="0" borderId="34" xfId="0" applyFont="1" applyBorder="1"/>
    <xf numFmtId="0" fontId="13" fillId="0" borderId="26" xfId="0" applyFont="1" applyBorder="1"/>
    <xf numFmtId="0" fontId="13" fillId="0" borderId="27" xfId="0" applyFont="1" applyBorder="1"/>
    <xf numFmtId="0" fontId="33" fillId="0" borderId="0" xfId="0" applyFont="1"/>
    <xf numFmtId="0" fontId="33" fillId="0" borderId="94" xfId="0" applyFont="1" applyBorder="1"/>
    <xf numFmtId="0" fontId="13" fillId="0" borderId="222" xfId="0" applyFont="1" applyBorder="1" applyAlignment="1">
      <alignment horizontal="center" vertical="center"/>
    </xf>
    <xf numFmtId="0" fontId="13" fillId="0" borderId="223" xfId="0" applyFont="1" applyBorder="1" applyAlignment="1">
      <alignment horizontal="center" vertical="center"/>
    </xf>
    <xf numFmtId="0" fontId="13" fillId="0" borderId="222" xfId="0" applyFont="1" applyBorder="1" applyAlignment="1">
      <alignment horizontal="center" vertical="center" wrapText="1"/>
    </xf>
    <xf numFmtId="0" fontId="13" fillId="0" borderId="223" xfId="0" applyFont="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left" indent="2"/>
    </xf>
    <xf numFmtId="0" fontId="9" fillId="0" borderId="10" xfId="0" applyFont="1" applyBorder="1"/>
    <xf numFmtId="3" fontId="13" fillId="0" borderId="222" xfId="0" applyNumberFormat="1" applyFont="1" applyBorder="1" applyAlignment="1">
      <alignment horizontal="center"/>
    </xf>
    <xf numFmtId="3" fontId="9" fillId="0" borderId="0" xfId="0" applyNumberFormat="1" applyFont="1"/>
    <xf numFmtId="3" fontId="13" fillId="0" borderId="0" xfId="0" applyNumberFormat="1" applyFont="1"/>
    <xf numFmtId="0" fontId="13" fillId="0" borderId="256" xfId="0" applyFont="1" applyBorder="1"/>
    <xf numFmtId="0" fontId="13" fillId="0" borderId="5" xfId="0" applyFont="1" applyBorder="1"/>
    <xf numFmtId="0" fontId="33" fillId="0" borderId="5" xfId="0" applyFont="1" applyBorder="1" applyAlignment="1">
      <alignment horizontal="right"/>
    </xf>
    <xf numFmtId="0" fontId="33" fillId="0" borderId="226" xfId="0" applyFont="1" applyBorder="1"/>
    <xf numFmtId="0" fontId="33" fillId="0" borderId="5" xfId="0" applyFont="1" applyBorder="1"/>
    <xf numFmtId="3" fontId="9" fillId="0" borderId="5" xfId="0" applyNumberFormat="1" applyFont="1" applyBorder="1"/>
    <xf numFmtId="0" fontId="13" fillId="0" borderId="17" xfId="0" applyFont="1" applyBorder="1" applyAlignment="1">
      <alignment horizontal="center" vertical="center"/>
    </xf>
    <xf numFmtId="0" fontId="13" fillId="0" borderId="110" xfId="0" applyFont="1" applyBorder="1"/>
    <xf numFmtId="3" fontId="13" fillId="0" borderId="222" xfId="0" applyNumberFormat="1" applyFont="1" applyBorder="1"/>
    <xf numFmtId="0" fontId="13" fillId="0" borderId="274" xfId="0" applyFont="1" applyBorder="1"/>
    <xf numFmtId="0" fontId="13" fillId="0" borderId="269" xfId="0" applyFont="1" applyBorder="1"/>
    <xf numFmtId="0" fontId="9" fillId="0" borderId="269" xfId="0" applyFont="1" applyBorder="1"/>
    <xf numFmtId="0" fontId="13" fillId="0" borderId="275" xfId="0" applyFont="1" applyBorder="1"/>
    <xf numFmtId="10" fontId="13" fillId="0" borderId="276" xfId="0" applyNumberFormat="1" applyFont="1" applyBorder="1"/>
    <xf numFmtId="0" fontId="13" fillId="11" borderId="222" xfId="0" applyFont="1" applyFill="1" applyBorder="1" applyProtection="1">
      <protection locked="0"/>
    </xf>
    <xf numFmtId="0" fontId="13" fillId="11" borderId="45" xfId="0" applyFont="1" applyFill="1" applyBorder="1" applyProtection="1">
      <protection locked="0"/>
    </xf>
    <xf numFmtId="0" fontId="14" fillId="0" borderId="11" xfId="0" applyFont="1" applyBorder="1"/>
    <xf numFmtId="0" fontId="36" fillId="13" borderId="3" xfId="0" applyFont="1" applyFill="1" applyBorder="1" applyAlignment="1">
      <alignment horizontal="center"/>
    </xf>
    <xf numFmtId="0" fontId="36" fillId="13" borderId="0" xfId="0" applyFont="1" applyFill="1" applyAlignment="1">
      <alignment horizontal="center"/>
    </xf>
    <xf numFmtId="0" fontId="36" fillId="13" borderId="18" xfId="0" applyFont="1" applyFill="1" applyBorder="1" applyAlignment="1">
      <alignment horizontal="center"/>
    </xf>
    <xf numFmtId="0" fontId="14" fillId="0" borderId="1" xfId="0" applyFont="1" applyBorder="1"/>
    <xf numFmtId="0" fontId="14" fillId="0" borderId="2" xfId="0" applyFont="1" applyBorder="1"/>
    <xf numFmtId="0" fontId="18" fillId="0" borderId="13" xfId="0" applyFont="1" applyBorder="1"/>
    <xf numFmtId="0" fontId="13" fillId="0" borderId="4" xfId="0" applyFont="1" applyBorder="1" applyAlignment="1">
      <alignment horizontal="center"/>
    </xf>
    <xf numFmtId="0" fontId="13" fillId="0" borderId="9" xfId="0" applyFont="1" applyBorder="1" applyAlignment="1">
      <alignment horizontal="center"/>
    </xf>
    <xf numFmtId="0" fontId="13" fillId="0" borderId="31" xfId="0" applyFont="1" applyBorder="1" applyAlignment="1">
      <alignment horizontal="center"/>
    </xf>
    <xf numFmtId="0" fontId="13" fillId="0" borderId="16" xfId="0" applyFont="1" applyBorder="1" applyAlignment="1">
      <alignment horizontal="center"/>
    </xf>
    <xf numFmtId="0" fontId="9" fillId="0" borderId="0" xfId="0" applyFont="1" applyAlignment="1">
      <alignment horizontal="center"/>
    </xf>
    <xf numFmtId="0" fontId="14" fillId="0" borderId="72" xfId="0" applyFont="1" applyBorder="1" applyAlignment="1">
      <alignment horizontal="center" vertical="center"/>
    </xf>
    <xf numFmtId="0" fontId="14" fillId="0" borderId="74"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28" xfId="0" applyFont="1" applyBorder="1" applyAlignment="1">
      <alignment horizontal="center" vertical="center" wrapText="1"/>
    </xf>
    <xf numFmtId="0" fontId="13" fillId="0" borderId="4" xfId="0" applyFont="1" applyBorder="1"/>
    <xf numFmtId="0" fontId="13" fillId="0" borderId="31" xfId="0" applyFont="1" applyBorder="1"/>
    <xf numFmtId="0" fontId="14" fillId="0" borderId="118" xfId="0" applyFont="1" applyBorder="1"/>
    <xf numFmtId="0" fontId="13" fillId="0" borderId="1" xfId="0" applyFont="1" applyBorder="1"/>
    <xf numFmtId="0" fontId="13" fillId="0" borderId="2" xfId="0" applyFont="1" applyBorder="1"/>
    <xf numFmtId="0" fontId="14" fillId="0" borderId="246" xfId="0" applyFont="1" applyBorder="1"/>
    <xf numFmtId="0" fontId="14" fillId="0" borderId="244" xfId="0" applyFont="1" applyBorder="1"/>
    <xf numFmtId="0" fontId="13" fillId="0" borderId="3" xfId="0" applyFont="1" applyBorder="1" applyAlignment="1">
      <alignment horizontal="centerContinuous" wrapText="1"/>
    </xf>
    <xf numFmtId="0" fontId="14" fillId="0" borderId="229" xfId="0" applyFont="1" applyBorder="1" applyAlignment="1">
      <alignment horizontal="centerContinuous"/>
    </xf>
    <xf numFmtId="0" fontId="14" fillId="0" borderId="231" xfId="0" applyFont="1" applyBorder="1" applyAlignment="1">
      <alignment horizontal="centerContinuous"/>
    </xf>
    <xf numFmtId="0" fontId="14" fillId="0" borderId="248" xfId="0" applyFont="1" applyBorder="1" applyAlignment="1">
      <alignment horizontal="centerContinuous" wrapText="1"/>
    </xf>
    <xf numFmtId="0" fontId="0" fillId="0" borderId="18" xfId="0" applyBorder="1"/>
    <xf numFmtId="0" fontId="14" fillId="0" borderId="0" xfId="2" applyFont="1" applyAlignment="1">
      <alignment horizontal="centerContinuous"/>
    </xf>
    <xf numFmtId="0" fontId="13" fillId="0" borderId="0" xfId="2" applyFont="1" applyAlignment="1">
      <alignment horizontal="centerContinuous"/>
    </xf>
    <xf numFmtId="0" fontId="9" fillId="0" borderId="0" xfId="2" applyFont="1"/>
    <xf numFmtId="0" fontId="13" fillId="0" borderId="0" xfId="2" applyFont="1"/>
    <xf numFmtId="0" fontId="14" fillId="0" borderId="182" xfId="2" applyFont="1" applyBorder="1"/>
    <xf numFmtId="0" fontId="13" fillId="0" borderId="183" xfId="2" applyFont="1" applyBorder="1"/>
    <xf numFmtId="0" fontId="13" fillId="0" borderId="184" xfId="2" applyFont="1" applyBorder="1"/>
    <xf numFmtId="0" fontId="14" fillId="0" borderId="122" xfId="2" applyFont="1" applyBorder="1"/>
    <xf numFmtId="0" fontId="13" fillId="0" borderId="6" xfId="2" applyFont="1" applyBorder="1"/>
    <xf numFmtId="0" fontId="13" fillId="0" borderId="6" xfId="2" applyFont="1" applyBorder="1" applyAlignment="1">
      <alignment horizontal="center"/>
    </xf>
    <xf numFmtId="0" fontId="13" fillId="0" borderId="15" xfId="2" applyFont="1" applyBorder="1"/>
    <xf numFmtId="0" fontId="14" fillId="0" borderId="79" xfId="2" applyFont="1" applyBorder="1"/>
    <xf numFmtId="0" fontId="13" fillId="0" borderId="11" xfId="2" applyFont="1" applyBorder="1"/>
    <xf numFmtId="0" fontId="14" fillId="0" borderId="11" xfId="2" applyFont="1" applyBorder="1"/>
    <xf numFmtId="0" fontId="13" fillId="0" borderId="11" xfId="2" applyFont="1" applyBorder="1" applyAlignment="1">
      <alignment horizontal="center"/>
    </xf>
    <xf numFmtId="0" fontId="14" fillId="0" borderId="11" xfId="2" applyFont="1" applyBorder="1" applyAlignment="1">
      <alignment horizontal="left"/>
    </xf>
    <xf numFmtId="0" fontId="14" fillId="13" borderId="252" xfId="2" applyFont="1" applyFill="1" applyBorder="1" applyAlignment="1">
      <alignment horizontal="center"/>
    </xf>
    <xf numFmtId="0" fontId="14" fillId="13" borderId="253" xfId="2" applyFont="1" applyFill="1" applyBorder="1" applyAlignment="1">
      <alignment horizontal="center"/>
    </xf>
    <xf numFmtId="0" fontId="14" fillId="13" borderId="254" xfId="2" applyFont="1" applyFill="1" applyBorder="1" applyAlignment="1">
      <alignment horizontal="center"/>
    </xf>
    <xf numFmtId="0" fontId="13" fillId="0" borderId="3" xfId="2" applyFont="1" applyBorder="1"/>
    <xf numFmtId="0" fontId="13" fillId="0" borderId="32" xfId="2" applyFont="1" applyBorder="1"/>
    <xf numFmtId="0" fontId="14" fillId="0" borderId="17" xfId="2" applyFont="1" applyBorder="1" applyAlignment="1">
      <alignment horizontal="centerContinuous"/>
    </xf>
    <xf numFmtId="0" fontId="14" fillId="0" borderId="33" xfId="2" applyFont="1" applyBorder="1" applyAlignment="1">
      <alignment horizontal="centerContinuous"/>
    </xf>
    <xf numFmtId="0" fontId="14" fillId="13" borderId="0" xfId="2" applyFont="1" applyFill="1" applyAlignment="1">
      <alignment horizontal="center"/>
    </xf>
    <xf numFmtId="0" fontId="14" fillId="0" borderId="72" xfId="2" applyFont="1" applyBorder="1" applyAlignment="1">
      <alignment horizontal="centerContinuous" vertical="center"/>
    </xf>
    <xf numFmtId="0" fontId="14" fillId="0" borderId="73" xfId="2" applyFont="1" applyBorder="1" applyAlignment="1">
      <alignment horizontal="centerContinuous" vertical="center"/>
    </xf>
    <xf numFmtId="0" fontId="14" fillId="0" borderId="46" xfId="2" applyFont="1" applyBorder="1" applyAlignment="1">
      <alignment horizontal="centerContinuous" vertical="center"/>
    </xf>
    <xf numFmtId="0" fontId="14" fillId="0" borderId="73" xfId="2" applyFont="1" applyBorder="1" applyAlignment="1">
      <alignment horizontal="center" vertical="center" wrapText="1"/>
    </xf>
    <xf numFmtId="0" fontId="14" fillId="0" borderId="74" xfId="2" applyFont="1" applyBorder="1" applyAlignment="1">
      <alignment horizontal="center" vertical="center" wrapText="1"/>
    </xf>
    <xf numFmtId="0" fontId="14" fillId="0" borderId="66" xfId="2" applyFont="1" applyBorder="1" applyAlignment="1">
      <alignment horizontal="center" vertical="center" wrapText="1"/>
    </xf>
    <xf numFmtId="0" fontId="14" fillId="0" borderId="3" xfId="2" applyFont="1" applyBorder="1"/>
    <xf numFmtId="0" fontId="14" fillId="0" borderId="0" xfId="2" applyFont="1"/>
    <xf numFmtId="0" fontId="13" fillId="15" borderId="93" xfId="2" applyFont="1" applyFill="1" applyBorder="1"/>
    <xf numFmtId="0" fontId="13" fillId="15" borderId="129" xfId="2" applyFont="1" applyFill="1" applyBorder="1"/>
    <xf numFmtId="0" fontId="31" fillId="15" borderId="288" xfId="2" applyFont="1" applyFill="1" applyBorder="1"/>
    <xf numFmtId="0" fontId="31" fillId="15" borderId="18" xfId="2" applyFont="1" applyFill="1" applyBorder="1"/>
    <xf numFmtId="9" fontId="13" fillId="0" borderId="0" xfId="2" applyNumberFormat="1" applyFont="1"/>
    <xf numFmtId="49" fontId="13" fillId="0" borderId="34" xfId="2" applyNumberFormat="1" applyFont="1" applyBorder="1" applyAlignment="1">
      <alignment horizontal="right"/>
    </xf>
    <xf numFmtId="0" fontId="29" fillId="0" borderId="26" xfId="2" applyFont="1" applyBorder="1"/>
    <xf numFmtId="0" fontId="13" fillId="0" borderId="26" xfId="2" applyFont="1" applyBorder="1"/>
    <xf numFmtId="0" fontId="13" fillId="0" borderId="35" xfId="2" applyFont="1" applyBorder="1"/>
    <xf numFmtId="0" fontId="31" fillId="15" borderId="0" xfId="2" applyFont="1" applyFill="1"/>
    <xf numFmtId="49" fontId="13" fillId="0" borderId="3" xfId="2" applyNumberFormat="1" applyFont="1" applyBorder="1" applyAlignment="1">
      <alignment horizontal="right"/>
    </xf>
    <xf numFmtId="0" fontId="29" fillId="0" borderId="0" xfId="2" applyFont="1"/>
    <xf numFmtId="49" fontId="13" fillId="0" borderId="4" xfId="2" applyNumberFormat="1" applyFont="1" applyBorder="1" applyAlignment="1">
      <alignment horizontal="right"/>
    </xf>
    <xf numFmtId="0" fontId="29" fillId="0" borderId="5" xfId="2" applyFont="1" applyBorder="1"/>
    <xf numFmtId="0" fontId="13" fillId="0" borderId="5" xfId="2" applyFont="1" applyBorder="1"/>
    <xf numFmtId="49" fontId="13" fillId="0" borderId="40" xfId="2" applyNumberFormat="1" applyFont="1" applyBorder="1" applyAlignment="1">
      <alignment horizontal="right"/>
    </xf>
    <xf numFmtId="0" fontId="13" fillId="0" borderId="41" xfId="2" applyFont="1" applyBorder="1"/>
    <xf numFmtId="0" fontId="31" fillId="15" borderId="250" xfId="2" applyFont="1" applyFill="1" applyBorder="1"/>
    <xf numFmtId="49" fontId="13" fillId="0" borderId="43" xfId="2" applyNumberFormat="1" applyFont="1" applyBorder="1" applyAlignment="1">
      <alignment horizontal="right"/>
    </xf>
    <xf numFmtId="0" fontId="31" fillId="15" borderId="324" xfId="2" applyFont="1" applyFill="1" applyBorder="1"/>
    <xf numFmtId="0" fontId="31" fillId="15" borderId="326" xfId="2" applyFont="1" applyFill="1" applyBorder="1"/>
    <xf numFmtId="0" fontId="31" fillId="15" borderId="325" xfId="2" applyFont="1" applyFill="1" applyBorder="1"/>
    <xf numFmtId="49" fontId="14" fillId="0" borderId="43" xfId="2" applyNumberFormat="1" applyFont="1" applyBorder="1"/>
    <xf numFmtId="0" fontId="9" fillId="0" borderId="41" xfId="2" applyFont="1" applyBorder="1"/>
    <xf numFmtId="0" fontId="13" fillId="15" borderId="185" xfId="2" applyFont="1" applyFill="1" applyBorder="1"/>
    <xf numFmtId="0" fontId="31" fillId="15" borderId="185" xfId="2" applyFont="1" applyFill="1" applyBorder="1"/>
    <xf numFmtId="0" fontId="31" fillId="15" borderId="27" xfId="2" applyFont="1" applyFill="1" applyBorder="1"/>
    <xf numFmtId="0" fontId="13" fillId="0" borderId="5" xfId="2" applyFont="1" applyBorder="1" applyAlignment="1">
      <alignment horizontal="centerContinuous" wrapText="1"/>
    </xf>
    <xf numFmtId="49" fontId="13" fillId="0" borderId="7" xfId="2" applyNumberFormat="1" applyFont="1" applyBorder="1" applyAlignment="1">
      <alignment horizontal="right"/>
    </xf>
    <xf numFmtId="49" fontId="13" fillId="0" borderId="56" xfId="2" applyNumberFormat="1" applyFont="1" applyBorder="1" applyAlignment="1">
      <alignment horizontal="right"/>
    </xf>
    <xf numFmtId="0" fontId="29" fillId="0" borderId="57" xfId="2" applyFont="1" applyBorder="1"/>
    <xf numFmtId="0" fontId="13" fillId="0" borderId="57" xfId="2" applyFont="1" applyBorder="1"/>
    <xf numFmtId="167" fontId="13" fillId="15" borderId="58" xfId="4" applyNumberFormat="1" applyFont="1" applyFill="1" applyBorder="1" applyAlignment="1" applyProtection="1"/>
    <xf numFmtId="0" fontId="18" fillId="15" borderId="59" xfId="2" applyFont="1" applyFill="1" applyBorder="1"/>
    <xf numFmtId="0" fontId="31" fillId="15" borderId="22" xfId="2" applyFont="1" applyFill="1" applyBorder="1"/>
    <xf numFmtId="0" fontId="5" fillId="0" borderId="0" xfId="0" applyFont="1"/>
    <xf numFmtId="0" fontId="6" fillId="0" borderId="0" xfId="0" applyFont="1"/>
    <xf numFmtId="0" fontId="12" fillId="0" borderId="0" xfId="0" applyFont="1" applyAlignment="1">
      <alignment horizontal="centerContinuous"/>
    </xf>
    <xf numFmtId="0" fontId="8" fillId="0" borderId="0" xfId="0" applyFont="1" applyAlignment="1">
      <alignment horizontal="centerContinuous"/>
    </xf>
    <xf numFmtId="0" fontId="8" fillId="0" borderId="0" xfId="0" applyFont="1"/>
    <xf numFmtId="0" fontId="12" fillId="0" borderId="182" xfId="0" applyFont="1" applyBorder="1"/>
    <xf numFmtId="0" fontId="12" fillId="0" borderId="183" xfId="0" applyFont="1" applyBorder="1"/>
    <xf numFmtId="0" fontId="8" fillId="0" borderId="183" xfId="0" applyFont="1" applyBorder="1"/>
    <xf numFmtId="0" fontId="12" fillId="0" borderId="184" xfId="0" applyFont="1" applyBorder="1"/>
    <xf numFmtId="0" fontId="12" fillId="0" borderId="122" xfId="0" applyFont="1" applyBorder="1"/>
    <xf numFmtId="0" fontId="12" fillId="0" borderId="6" xfId="0" applyFont="1" applyBorder="1"/>
    <xf numFmtId="0" fontId="8" fillId="0" borderId="6" xfId="0" applyFont="1" applyBorder="1"/>
    <xf numFmtId="0" fontId="12" fillId="0" borderId="15" xfId="0" applyFont="1" applyBorder="1"/>
    <xf numFmtId="0" fontId="12" fillId="0" borderId="79" xfId="0" applyFont="1" applyBorder="1"/>
    <xf numFmtId="0" fontId="12" fillId="0" borderId="11" xfId="0" applyFont="1" applyBorder="1"/>
    <xf numFmtId="0" fontId="8" fillId="0" borderId="11" xfId="0" applyFont="1" applyBorder="1"/>
    <xf numFmtId="0" fontId="12" fillId="0" borderId="11" xfId="0" applyFont="1" applyBorder="1" applyAlignment="1">
      <alignment horizontal="center"/>
    </xf>
    <xf numFmtId="0" fontId="12" fillId="13" borderId="252" xfId="0" applyFont="1" applyFill="1" applyBorder="1" applyAlignment="1">
      <alignment horizontal="center"/>
    </xf>
    <xf numFmtId="0" fontId="12" fillId="13" borderId="253" xfId="0" applyFont="1" applyFill="1" applyBorder="1" applyAlignment="1">
      <alignment horizontal="center"/>
    </xf>
    <xf numFmtId="14" fontId="12" fillId="13" borderId="253" xfId="0" applyNumberFormat="1" applyFont="1" applyFill="1" applyBorder="1" applyAlignment="1">
      <alignment horizontal="center"/>
    </xf>
    <xf numFmtId="166" fontId="12" fillId="13" borderId="254" xfId="0" applyNumberFormat="1" applyFont="1" applyFill="1" applyBorder="1" applyAlignment="1">
      <alignment horizontal="center"/>
    </xf>
    <xf numFmtId="0" fontId="12" fillId="0" borderId="34" xfId="0" applyFont="1" applyBorder="1" applyAlignment="1">
      <alignment horizontal="center" vertical="center"/>
    </xf>
    <xf numFmtId="0" fontId="12" fillId="0" borderId="0" xfId="0" applyFont="1" applyAlignment="1">
      <alignment horizontal="center" vertical="center"/>
    </xf>
    <xf numFmtId="0" fontId="12" fillId="0" borderId="17" xfId="0" applyFont="1" applyBorder="1" applyAlignment="1">
      <alignment horizontal="center" vertical="center"/>
    </xf>
    <xf numFmtId="0" fontId="12" fillId="0" borderId="17" xfId="0" applyFont="1" applyBorder="1" applyAlignment="1">
      <alignment horizontal="centerContinuous" vertical="center"/>
    </xf>
    <xf numFmtId="0" fontId="12" fillId="0" borderId="33" xfId="0" applyFont="1" applyBorder="1" applyAlignment="1">
      <alignment horizontal="centerContinuous" vertical="center"/>
    </xf>
    <xf numFmtId="0" fontId="8" fillId="13" borderId="0" xfId="0" applyFont="1" applyFill="1" applyAlignment="1">
      <alignment horizontal="center"/>
    </xf>
    <xf numFmtId="0" fontId="12" fillId="0" borderId="72" xfId="0" applyFont="1" applyBorder="1" applyAlignment="1">
      <alignment horizontal="center" vertical="center" wrapText="1"/>
    </xf>
    <xf numFmtId="0" fontId="12" fillId="0" borderId="74" xfId="0" applyFont="1" applyBorder="1" applyAlignment="1">
      <alignment horizontal="center" vertical="center"/>
    </xf>
    <xf numFmtId="0" fontId="12" fillId="0" borderId="74" xfId="0" applyFont="1" applyBorder="1" applyAlignment="1">
      <alignment horizontal="center" vertical="center" wrapText="1"/>
    </xf>
    <xf numFmtId="0" fontId="12" fillId="0" borderId="66" xfId="0" applyFont="1" applyBorder="1" applyAlignment="1">
      <alignment horizontal="center" vertical="center" wrapText="1"/>
    </xf>
    <xf numFmtId="49" fontId="12" fillId="0" borderId="3" xfId="0" applyNumberFormat="1" applyFont="1" applyBorder="1" applyAlignment="1">
      <alignment horizontal="left"/>
    </xf>
    <xf numFmtId="0" fontId="12" fillId="0" borderId="17" xfId="0" applyFont="1" applyBorder="1"/>
    <xf numFmtId="0" fontId="8" fillId="15" borderId="17" xfId="0" applyFont="1" applyFill="1" applyBorder="1"/>
    <xf numFmtId="0" fontId="8" fillId="15" borderId="0" xfId="0" applyFont="1" applyFill="1"/>
    <xf numFmtId="0" fontId="8" fillId="15" borderId="18" xfId="0" applyFont="1" applyFill="1" applyBorder="1"/>
    <xf numFmtId="49" fontId="8" fillId="0" borderId="4" xfId="0" applyNumberFormat="1" applyFont="1" applyBorder="1" applyAlignment="1">
      <alignment horizontal="left"/>
    </xf>
    <xf numFmtId="0" fontId="8" fillId="0" borderId="9" xfId="0" applyFont="1" applyBorder="1"/>
    <xf numFmtId="0" fontId="8" fillId="0" borderId="9" xfId="0" applyFont="1" applyBorder="1" applyAlignment="1">
      <alignment horizontal="left" wrapText="1"/>
    </xf>
    <xf numFmtId="49" fontId="12" fillId="0" borderId="125" xfId="0" applyNumberFormat="1" applyFont="1" applyBorder="1" applyAlignment="1">
      <alignment horizontal="left"/>
    </xf>
    <xf numFmtId="0" fontId="12" fillId="0" borderId="106" xfId="0" applyFont="1" applyBorder="1"/>
    <xf numFmtId="49" fontId="12" fillId="0" borderId="1" xfId="0" applyNumberFormat="1" applyFont="1" applyBorder="1" applyAlignment="1">
      <alignment horizontal="left"/>
    </xf>
    <xf numFmtId="0" fontId="12" fillId="0" borderId="60" xfId="0" applyFont="1" applyBorder="1"/>
    <xf numFmtId="0" fontId="0" fillId="0" borderId="3" xfId="0" applyBorder="1"/>
    <xf numFmtId="49" fontId="12" fillId="0" borderId="79" xfId="0" applyNumberFormat="1" applyFont="1" applyBorder="1" applyAlignment="1">
      <alignment horizontal="left"/>
    </xf>
    <xf numFmtId="0" fontId="12" fillId="0" borderId="105" xfId="0" applyFont="1" applyBorder="1"/>
    <xf numFmtId="49" fontId="12" fillId="0" borderId="34" xfId="0" applyNumberFormat="1" applyFont="1" applyBorder="1" applyAlignment="1">
      <alignment horizontal="left"/>
    </xf>
    <xf numFmtId="0" fontId="12" fillId="0" borderId="124" xfId="0" applyFont="1" applyBorder="1"/>
    <xf numFmtId="49" fontId="12" fillId="0" borderId="61" xfId="0" quotePrefix="1" applyNumberFormat="1" applyFont="1" applyBorder="1" applyAlignment="1">
      <alignment horizontal="left"/>
    </xf>
    <xf numFmtId="0" fontId="12" fillId="0" borderId="21" xfId="0" applyFont="1" applyBorder="1"/>
    <xf numFmtId="49" fontId="12" fillId="0" borderId="3" xfId="0" quotePrefix="1" applyNumberFormat="1" applyFont="1" applyBorder="1" applyAlignment="1">
      <alignment horizontal="left"/>
    </xf>
    <xf numFmtId="0" fontId="12" fillId="0" borderId="45" xfId="0" applyFont="1" applyBorder="1"/>
    <xf numFmtId="49" fontId="12" fillId="0" borderId="4" xfId="0" applyNumberFormat="1" applyFont="1" applyBorder="1" applyAlignment="1">
      <alignment horizontal="left"/>
    </xf>
    <xf numFmtId="0" fontId="12" fillId="0" borderId="118" xfId="0" applyFont="1" applyBorder="1"/>
    <xf numFmtId="0" fontId="12" fillId="0" borderId="21" xfId="0" applyFont="1" applyBorder="1" applyAlignment="1">
      <alignment horizontal="left" indent="1"/>
    </xf>
    <xf numFmtId="0" fontId="12" fillId="0" borderId="1" xfId="0" applyFont="1" applyBorder="1"/>
    <xf numFmtId="0" fontId="8" fillId="0" borderId="2" xfId="0" applyFont="1" applyBorder="1"/>
    <xf numFmtId="0" fontId="12" fillId="0" borderId="60" xfId="0" applyFont="1" applyBorder="1" applyAlignment="1">
      <alignment horizontal="centerContinuous"/>
    </xf>
    <xf numFmtId="0" fontId="12" fillId="0" borderId="137" xfId="0" applyFont="1" applyBorder="1" applyAlignment="1">
      <alignment horizontal="centerContinuous"/>
    </xf>
    <xf numFmtId="49" fontId="12" fillId="0" borderId="72" xfId="0" applyNumberFormat="1" applyFont="1" applyBorder="1" applyAlignment="1">
      <alignment horizontal="centerContinuous" vertical="center" wrapText="1"/>
    </xf>
    <xf numFmtId="0" fontId="8" fillId="0" borderId="73" xfId="0" applyFont="1" applyBorder="1" applyAlignment="1">
      <alignment horizontal="centerContinuous" vertical="center"/>
    </xf>
    <xf numFmtId="49" fontId="8" fillId="0" borderId="3" xfId="0" applyNumberFormat="1" applyFont="1" applyBorder="1" applyAlignment="1">
      <alignment horizontal="left"/>
    </xf>
    <xf numFmtId="0" fontId="8" fillId="0" borderId="17" xfId="0" applyFont="1" applyBorder="1"/>
    <xf numFmtId="0" fontId="8" fillId="0" borderId="5" xfId="0" applyFont="1" applyBorder="1"/>
    <xf numFmtId="49" fontId="8" fillId="0" borderId="79" xfId="0" quotePrefix="1" applyNumberFormat="1" applyFont="1" applyBorder="1" applyAlignment="1">
      <alignment horizontal="left"/>
    </xf>
    <xf numFmtId="0" fontId="8" fillId="0" borderId="105" xfId="0" applyFont="1" applyBorder="1"/>
    <xf numFmtId="0" fontId="12" fillId="0" borderId="0" xfId="0" applyFont="1"/>
    <xf numFmtId="44" fontId="8" fillId="0" borderId="33" xfId="1" applyFont="1" applyBorder="1" applyAlignment="1" applyProtection="1"/>
    <xf numFmtId="44" fontId="8" fillId="0" borderId="31" xfId="1" applyFont="1" applyBorder="1" applyAlignment="1" applyProtection="1"/>
    <xf numFmtId="44" fontId="8" fillId="0" borderId="87" xfId="1" applyFont="1" applyBorder="1" applyAlignment="1" applyProtection="1"/>
    <xf numFmtId="0" fontId="36" fillId="0" borderId="0" xfId="0" applyFont="1" applyAlignment="1">
      <alignment horizontal="centerContinuous"/>
    </xf>
    <xf numFmtId="0" fontId="13" fillId="0" borderId="0" xfId="0" applyFont="1" applyAlignment="1">
      <alignment horizontal="center"/>
    </xf>
    <xf numFmtId="0" fontId="37" fillId="0" borderId="0" xfId="0" applyFont="1"/>
    <xf numFmtId="0" fontId="36" fillId="0" borderId="182" xfId="0" applyFont="1" applyBorder="1"/>
    <xf numFmtId="0" fontId="37" fillId="0" borderId="183" xfId="0" applyFont="1" applyBorder="1"/>
    <xf numFmtId="0" fontId="37" fillId="0" borderId="184" xfId="0" applyFont="1" applyBorder="1"/>
    <xf numFmtId="0" fontId="36" fillId="0" borderId="122" xfId="0" applyFont="1" applyBorder="1"/>
    <xf numFmtId="0" fontId="37" fillId="0" borderId="6" xfId="0" applyFont="1" applyBorder="1"/>
    <xf numFmtId="0" fontId="37" fillId="0" borderId="15" xfId="0" applyFont="1" applyBorder="1"/>
    <xf numFmtId="0" fontId="36" fillId="0" borderId="79" xfId="0" applyFont="1" applyBorder="1"/>
    <xf numFmtId="0" fontId="37" fillId="0" borderId="11" xfId="0" applyFont="1" applyBorder="1"/>
    <xf numFmtId="0" fontId="36" fillId="0" borderId="11" xfId="0" applyFont="1" applyBorder="1"/>
    <xf numFmtId="0" fontId="36" fillId="0" borderId="11" xfId="0" applyFont="1" applyBorder="1" applyAlignment="1">
      <alignment horizontal="center"/>
    </xf>
    <xf numFmtId="0" fontId="37" fillId="0" borderId="172" xfId="0" applyFont="1" applyBorder="1"/>
    <xf numFmtId="0" fontId="37" fillId="0" borderId="173" xfId="0" applyFont="1" applyBorder="1"/>
    <xf numFmtId="0" fontId="14" fillId="13" borderId="246" xfId="0" applyFont="1" applyFill="1" applyBorder="1" applyAlignment="1">
      <alignment horizontal="center"/>
    </xf>
    <xf numFmtId="0" fontId="14" fillId="13" borderId="244" xfId="0" applyFont="1" applyFill="1" applyBorder="1" applyAlignment="1">
      <alignment horizontal="center"/>
    </xf>
    <xf numFmtId="0" fontId="14" fillId="13" borderId="247" xfId="0" applyFont="1" applyFill="1" applyBorder="1" applyAlignment="1">
      <alignment horizontal="center"/>
    </xf>
    <xf numFmtId="0" fontId="37" fillId="0" borderId="262" xfId="0" applyFont="1" applyBorder="1" applyAlignment="1">
      <alignment horizontal="centerContinuous" vertical="center"/>
    </xf>
    <xf numFmtId="0" fontId="37" fillId="0" borderId="263" xfId="0" applyFont="1" applyBorder="1" applyAlignment="1">
      <alignment horizontal="centerContinuous" vertical="center"/>
    </xf>
    <xf numFmtId="0" fontId="37" fillId="0" borderId="281" xfId="0" applyFont="1" applyBorder="1" applyAlignment="1">
      <alignment horizontal="center" vertical="center"/>
    </xf>
    <xf numFmtId="3" fontId="37" fillId="0" borderId="281" xfId="0" applyNumberFormat="1" applyFont="1" applyBorder="1" applyAlignment="1">
      <alignment horizontal="center" vertical="center"/>
    </xf>
    <xf numFmtId="3" fontId="37" fillId="0" borderId="280" xfId="0" applyNumberFormat="1" applyFont="1" applyBorder="1" applyAlignment="1">
      <alignment horizontal="center" vertical="center"/>
    </xf>
    <xf numFmtId="0" fontId="13" fillId="13" borderId="0" xfId="0" applyFont="1" applyFill="1" applyAlignment="1">
      <alignment horizontal="center"/>
    </xf>
    <xf numFmtId="0" fontId="36" fillId="0" borderId="165" xfId="0" applyFont="1" applyBorder="1" applyAlignment="1">
      <alignment horizontal="centerContinuous" vertical="center"/>
    </xf>
    <xf numFmtId="0" fontId="36" fillId="0" borderId="73" xfId="0" applyFont="1" applyBorder="1" applyAlignment="1">
      <alignment horizontal="centerContinuous" vertical="center"/>
    </xf>
    <xf numFmtId="0" fontId="36" fillId="0" borderId="74" xfId="0" applyFont="1" applyBorder="1" applyAlignment="1">
      <alignment horizontal="center" vertical="center" wrapText="1"/>
    </xf>
    <xf numFmtId="0" fontId="36" fillId="0" borderId="66" xfId="0" applyFont="1" applyBorder="1" applyAlignment="1">
      <alignment horizontal="center" vertical="center" wrapText="1"/>
    </xf>
    <xf numFmtId="0" fontId="37" fillId="0" borderId="3" xfId="0" applyFont="1" applyBorder="1"/>
    <xf numFmtId="0" fontId="37" fillId="0" borderId="4" xfId="0" applyFont="1" applyBorder="1"/>
    <xf numFmtId="0" fontId="37" fillId="0" borderId="5" xfId="0" applyFont="1" applyBorder="1"/>
    <xf numFmtId="37" fontId="37" fillId="0" borderId="6" xfId="0" applyNumberFormat="1" applyFont="1" applyBorder="1"/>
    <xf numFmtId="37" fontId="37" fillId="0" borderId="5" xfId="0" applyNumberFormat="1" applyFont="1" applyBorder="1"/>
    <xf numFmtId="37" fontId="37" fillId="0" borderId="15" xfId="0" applyNumberFormat="1" applyFont="1" applyBorder="1"/>
    <xf numFmtId="37" fontId="37" fillId="0" borderId="17" xfId="0" applyNumberFormat="1" applyFont="1" applyBorder="1"/>
    <xf numFmtId="37" fontId="37" fillId="0" borderId="33" xfId="0" applyNumberFormat="1" applyFont="1" applyBorder="1"/>
    <xf numFmtId="0" fontId="14" fillId="0" borderId="4" xfId="0" applyFont="1" applyBorder="1" applyAlignment="1">
      <alignment vertical="top"/>
    </xf>
    <xf numFmtId="0" fontId="36" fillId="0" borderId="5" xfId="0" applyFont="1" applyBorder="1"/>
    <xf numFmtId="37" fontId="36" fillId="0" borderId="5" xfId="0" applyNumberFormat="1" applyFont="1" applyBorder="1"/>
    <xf numFmtId="37" fontId="36" fillId="0" borderId="9" xfId="0" applyNumberFormat="1" applyFont="1" applyBorder="1" applyAlignment="1">
      <alignment horizontal="center" vertical="center" wrapText="1"/>
    </xf>
    <xf numFmtId="37" fontId="36" fillId="0" borderId="31" xfId="0" applyNumberFormat="1" applyFont="1" applyBorder="1" applyAlignment="1">
      <alignment horizontal="center" vertical="center" wrapText="1"/>
    </xf>
    <xf numFmtId="37" fontId="37" fillId="0" borderId="31" xfId="0" applyNumberFormat="1" applyFont="1" applyBorder="1"/>
    <xf numFmtId="0" fontId="14" fillId="0" borderId="4" xfId="0" applyFont="1" applyBorder="1"/>
    <xf numFmtId="0" fontId="37" fillId="0" borderId="16" xfId="0" applyFont="1" applyBorder="1"/>
    <xf numFmtId="0" fontId="14" fillId="0" borderId="3" xfId="0" applyFont="1" applyBorder="1" applyAlignment="1">
      <alignment horizontal="left"/>
    </xf>
    <xf numFmtId="0" fontId="36" fillId="0" borderId="18" xfId="0" applyFont="1" applyBorder="1" applyAlignment="1">
      <alignment horizontal="centerContinuous"/>
    </xf>
    <xf numFmtId="0" fontId="36" fillId="0" borderId="165" xfId="0" applyFont="1" applyBorder="1" applyAlignment="1">
      <alignment horizontal="center" vertical="center" wrapText="1"/>
    </xf>
    <xf numFmtId="0" fontId="37" fillId="0" borderId="18" xfId="0" applyFont="1" applyBorder="1"/>
    <xf numFmtId="0" fontId="36" fillId="0" borderId="3" xfId="0" applyFont="1" applyBorder="1"/>
    <xf numFmtId="0" fontId="36" fillId="0" borderId="0" xfId="0" applyFont="1"/>
    <xf numFmtId="0" fontId="36" fillId="0" borderId="18" xfId="0" applyFont="1" applyBorder="1"/>
    <xf numFmtId="0" fontId="36" fillId="0" borderId="118" xfId="0" applyFont="1" applyBorder="1"/>
    <xf numFmtId="0" fontId="36" fillId="0" borderId="59" xfId="0" applyFont="1" applyBorder="1"/>
    <xf numFmtId="0" fontId="36" fillId="0" borderId="22" xfId="0" applyFont="1" applyBorder="1"/>
    <xf numFmtId="0" fontId="37" fillId="11" borderId="36" xfId="0" applyFont="1" applyFill="1" applyBorder="1" applyProtection="1">
      <protection locked="0"/>
    </xf>
    <xf numFmtId="0" fontId="37" fillId="11" borderId="50" xfId="0" applyFont="1" applyFill="1" applyBorder="1" applyProtection="1">
      <protection locked="0"/>
    </xf>
    <xf numFmtId="0" fontId="37" fillId="15" borderId="4" xfId="0" applyFont="1" applyFill="1" applyBorder="1"/>
    <xf numFmtId="0" fontId="37" fillId="15" borderId="5" xfId="0" applyFont="1" applyFill="1" applyBorder="1"/>
    <xf numFmtId="37" fontId="37" fillId="15" borderId="5" xfId="0" applyNumberFormat="1" applyFont="1" applyFill="1" applyBorder="1"/>
    <xf numFmtId="37" fontId="37" fillId="15" borderId="16" xfId="0" applyNumberFormat="1" applyFont="1" applyFill="1" applyBorder="1"/>
    <xf numFmtId="0" fontId="37" fillId="15" borderId="16" xfId="0" applyFont="1" applyFill="1" applyBorder="1"/>
    <xf numFmtId="0" fontId="37" fillId="15" borderId="3" xfId="0" applyFont="1" applyFill="1" applyBorder="1"/>
    <xf numFmtId="0" fontId="37" fillId="15" borderId="0" xfId="0" applyFont="1" applyFill="1"/>
    <xf numFmtId="0" fontId="37" fillId="15" borderId="18" xfId="0" applyFont="1" applyFill="1" applyBorder="1"/>
    <xf numFmtId="0" fontId="37" fillId="15" borderId="9" xfId="0" applyFont="1" applyFill="1" applyBorder="1"/>
    <xf numFmtId="3" fontId="37" fillId="15" borderId="5" xfId="0" applyNumberFormat="1" applyFont="1" applyFill="1" applyBorder="1"/>
    <xf numFmtId="3" fontId="37" fillId="15" borderId="80" xfId="0" applyNumberFormat="1" applyFont="1" applyFill="1" applyBorder="1"/>
    <xf numFmtId="0" fontId="37" fillId="15" borderId="316" xfId="0" applyFont="1" applyFill="1" applyBorder="1"/>
    <xf numFmtId="0" fontId="37" fillId="15" borderId="314" xfId="0" applyFont="1" applyFill="1" applyBorder="1"/>
    <xf numFmtId="0" fontId="37" fillId="15" borderId="315" xfId="0" applyFont="1" applyFill="1" applyBorder="1"/>
    <xf numFmtId="0" fontId="37" fillId="15" borderId="110" xfId="0" applyFont="1" applyFill="1" applyBorder="1"/>
    <xf numFmtId="0" fontId="14" fillId="0" borderId="11" xfId="0" applyFont="1" applyBorder="1" applyAlignment="1">
      <alignment horizontal="center"/>
    </xf>
    <xf numFmtId="14" fontId="13" fillId="0" borderId="11" xfId="0" applyNumberFormat="1" applyFont="1" applyBorder="1"/>
    <xf numFmtId="0" fontId="14" fillId="13" borderId="246" xfId="0" applyFont="1" applyFill="1" applyBorder="1" applyAlignment="1">
      <alignment horizontal="center" vertical="center"/>
    </xf>
    <xf numFmtId="0" fontId="14" fillId="13" borderId="244" xfId="0" applyFont="1" applyFill="1" applyBorder="1" applyAlignment="1">
      <alignment horizontal="center" vertical="center"/>
    </xf>
    <xf numFmtId="0" fontId="14" fillId="13" borderId="247" xfId="0" applyFont="1" applyFill="1" applyBorder="1" applyAlignment="1">
      <alignment horizontal="center" vertical="center"/>
    </xf>
    <xf numFmtId="0" fontId="13" fillId="0" borderId="262" xfId="0" applyFont="1" applyBorder="1" applyAlignment="1">
      <alignment horizontal="center" vertical="center"/>
    </xf>
    <xf numFmtId="0" fontId="13" fillId="0" borderId="281" xfId="0" applyFont="1" applyBorder="1" applyAlignment="1">
      <alignment horizontal="center" vertical="center"/>
    </xf>
    <xf numFmtId="0" fontId="13" fillId="0" borderId="280" xfId="0" applyFont="1" applyBorder="1" applyAlignment="1">
      <alignment horizontal="center" vertical="center"/>
    </xf>
    <xf numFmtId="0" fontId="14" fillId="0" borderId="72" xfId="0" applyFont="1" applyBorder="1" applyAlignment="1">
      <alignment horizontal="center" vertical="center" wrapText="1"/>
    </xf>
    <xf numFmtId="3" fontId="14" fillId="0" borderId="66" xfId="0" applyNumberFormat="1" applyFont="1" applyBorder="1" applyAlignment="1">
      <alignment horizontal="center" vertical="center" wrapText="1"/>
    </xf>
    <xf numFmtId="167" fontId="13" fillId="0" borderId="9" xfId="4" applyNumberFormat="1" applyFont="1" applyBorder="1" applyAlignment="1" applyProtection="1"/>
    <xf numFmtId="167" fontId="13" fillId="0" borderId="31" xfId="4" applyNumberFormat="1" applyFont="1" applyBorder="1" applyAlignment="1" applyProtection="1"/>
    <xf numFmtId="0" fontId="14" fillId="0" borderId="4" xfId="0" applyFont="1" applyBorder="1" applyAlignment="1">
      <alignment horizontal="left"/>
    </xf>
    <xf numFmtId="0" fontId="14" fillId="0" borderId="6" xfId="0" applyFont="1" applyBorder="1"/>
    <xf numFmtId="167" fontId="13" fillId="0" borderId="6" xfId="4" applyNumberFormat="1" applyFont="1" applyBorder="1" applyAlignment="1" applyProtection="1"/>
    <xf numFmtId="10" fontId="13" fillId="0" borderId="6" xfId="0" applyNumberFormat="1" applyFont="1" applyBorder="1"/>
    <xf numFmtId="167" fontId="13" fillId="0" borderId="15" xfId="4" applyNumberFormat="1" applyFont="1" applyBorder="1" applyAlignment="1" applyProtection="1"/>
    <xf numFmtId="0" fontId="13" fillId="0" borderId="79" xfId="0" applyFont="1" applyBorder="1"/>
    <xf numFmtId="0" fontId="13" fillId="0" borderId="105" xfId="0" applyFont="1" applyBorder="1"/>
    <xf numFmtId="0" fontId="14" fillId="0" borderId="0" xfId="0" applyFont="1"/>
    <xf numFmtId="0" fontId="14" fillId="0" borderId="3" xfId="0" applyFont="1" applyBorder="1" applyAlignment="1">
      <alignment horizontal="left" indent="3"/>
    </xf>
    <xf numFmtId="0" fontId="13" fillId="0" borderId="12" xfId="0" applyFont="1" applyBorder="1"/>
    <xf numFmtId="0" fontId="14" fillId="0" borderId="262" xfId="0" applyFont="1" applyBorder="1" applyAlignment="1">
      <alignment horizontal="center" vertical="center" wrapText="1"/>
    </xf>
    <xf numFmtId="0" fontId="14" fillId="0" borderId="281" xfId="0" applyFont="1" applyBorder="1" applyAlignment="1">
      <alignment horizontal="center" vertical="center" wrapText="1"/>
    </xf>
    <xf numFmtId="0" fontId="14" fillId="0" borderId="281" xfId="0" applyFont="1" applyBorder="1" applyAlignment="1">
      <alignment horizontal="centerContinuous" vertical="center" wrapText="1"/>
    </xf>
    <xf numFmtId="0" fontId="14" fillId="0" borderId="263" xfId="0" applyFont="1" applyBorder="1" applyAlignment="1">
      <alignment horizontal="centerContinuous" vertical="center" wrapText="1"/>
    </xf>
    <xf numFmtId="3" fontId="14" fillId="0" borderId="280" xfId="0" applyNumberFormat="1" applyFont="1" applyBorder="1" applyAlignment="1">
      <alignment horizontal="center" vertical="center" wrapText="1"/>
    </xf>
    <xf numFmtId="37" fontId="13" fillId="0" borderId="141" xfId="0" applyNumberFormat="1" applyFont="1" applyBorder="1"/>
    <xf numFmtId="37" fontId="13" fillId="0" borderId="83" xfId="0" applyNumberFormat="1" applyFont="1" applyBorder="1"/>
    <xf numFmtId="0" fontId="13" fillId="0" borderId="16" xfId="0" applyFont="1" applyBorder="1"/>
    <xf numFmtId="0" fontId="14" fillId="0" borderId="4" xfId="0" applyFont="1" applyBorder="1" applyAlignment="1">
      <alignment horizontal="centerContinuous" vertical="center" wrapText="1"/>
    </xf>
    <xf numFmtId="0" fontId="14" fillId="0" borderId="5" xfId="0" applyFont="1" applyBorder="1" applyAlignment="1">
      <alignment horizontal="centerContinuous" vertical="center" wrapText="1"/>
    </xf>
    <xf numFmtId="0" fontId="14" fillId="0" borderId="9" xfId="0" applyFont="1" applyBorder="1" applyAlignment="1">
      <alignment horizontal="centerContinuous" vertical="center" wrapText="1"/>
    </xf>
    <xf numFmtId="0" fontId="14" fillId="0" borderId="31" xfId="0" applyFont="1" applyBorder="1" applyAlignment="1">
      <alignment horizontal="center" vertical="center" wrapText="1"/>
    </xf>
    <xf numFmtId="0" fontId="14" fillId="11" borderId="282" xfId="0" applyFont="1" applyFill="1" applyBorder="1" applyAlignment="1" applyProtection="1">
      <alignment horizontal="center" vertical="center"/>
      <protection locked="0"/>
    </xf>
    <xf numFmtId="0" fontId="13" fillId="3" borderId="3" xfId="0" applyFont="1" applyFill="1" applyBorder="1"/>
    <xf numFmtId="0" fontId="13" fillId="3" borderId="0" xfId="0" applyFont="1" applyFill="1"/>
    <xf numFmtId="0" fontId="13" fillId="3" borderId="18" xfId="0" applyFont="1" applyFill="1" applyBorder="1"/>
    <xf numFmtId="0" fontId="13" fillId="15" borderId="283" xfId="0" applyFont="1" applyFill="1" applyBorder="1"/>
    <xf numFmtId="0" fontId="13" fillId="15" borderId="245" xfId="0" applyFont="1" applyFill="1" applyBorder="1"/>
    <xf numFmtId="0" fontId="13" fillId="15" borderId="278" xfId="0" applyFont="1" applyFill="1" applyBorder="1"/>
    <xf numFmtId="0" fontId="14" fillId="0" borderId="244" xfId="0" applyFont="1" applyBorder="1" applyAlignment="1">
      <alignment horizontal="center"/>
    </xf>
    <xf numFmtId="0" fontId="14" fillId="0" borderId="284" xfId="0" applyFont="1" applyBorder="1" applyAlignment="1">
      <alignment horizontal="center"/>
    </xf>
    <xf numFmtId="0" fontId="14" fillId="0" borderId="285" xfId="0" applyFont="1" applyBorder="1" applyAlignment="1">
      <alignment horizontal="centerContinuous"/>
    </xf>
    <xf numFmtId="0" fontId="13" fillId="3" borderId="4" xfId="0" applyFont="1" applyFill="1" applyBorder="1"/>
    <xf numFmtId="0" fontId="13" fillId="3" borderId="5" xfId="0" applyFont="1" applyFill="1" applyBorder="1"/>
    <xf numFmtId="0" fontId="13" fillId="15" borderId="72" xfId="0" applyFont="1" applyFill="1" applyBorder="1"/>
    <xf numFmtId="0" fontId="13" fillId="15" borderId="73" xfId="0" applyFont="1" applyFill="1" applyBorder="1"/>
    <xf numFmtId="0" fontId="13" fillId="15" borderId="46" xfId="0" applyFont="1" applyFill="1" applyBorder="1"/>
    <xf numFmtId="0" fontId="13" fillId="0" borderId="6" xfId="0" applyFont="1" applyBorder="1" applyAlignment="1">
      <alignment horizontal="right"/>
    </xf>
    <xf numFmtId="166" fontId="14" fillId="13" borderId="253" xfId="0" applyNumberFormat="1" applyFont="1" applyFill="1" applyBorder="1" applyAlignment="1">
      <alignment horizontal="center"/>
    </xf>
    <xf numFmtId="14" fontId="14" fillId="13" borderId="254" xfId="0" applyNumberFormat="1" applyFont="1" applyFill="1" applyBorder="1" applyAlignment="1">
      <alignment horizontal="center"/>
    </xf>
    <xf numFmtId="0" fontId="14" fillId="0" borderId="17" xfId="0" applyFont="1" applyBorder="1" applyAlignment="1">
      <alignment horizontal="center" vertical="center"/>
    </xf>
    <xf numFmtId="0" fontId="14" fillId="0" borderId="33" xfId="0" applyFont="1" applyBorder="1" applyAlignment="1">
      <alignment horizontal="center" vertical="center"/>
    </xf>
    <xf numFmtId="0" fontId="14" fillId="0" borderId="127" xfId="0" applyFont="1" applyBorder="1" applyAlignment="1">
      <alignment horizontal="centerContinuous" vertical="center" wrapText="1"/>
    </xf>
    <xf numFmtId="0" fontId="14" fillId="0" borderId="73" xfId="0" applyFont="1" applyBorder="1" applyAlignment="1">
      <alignment horizontal="centerContinuous" vertical="center" wrapText="1"/>
    </xf>
    <xf numFmtId="0" fontId="13" fillId="0" borderId="73" xfId="0" applyFont="1" applyBorder="1" applyAlignment="1">
      <alignment horizontal="centerContinuous" vertical="center" wrapText="1"/>
    </xf>
    <xf numFmtId="0" fontId="13" fillId="0" borderId="46" xfId="0" applyFont="1" applyBorder="1" applyAlignment="1">
      <alignment horizontal="centerContinuous" vertical="center" wrapText="1"/>
    </xf>
    <xf numFmtId="0" fontId="14" fillId="0" borderId="132" xfId="0" applyFont="1" applyBorder="1" applyAlignment="1">
      <alignment horizontal="center" vertical="center" wrapText="1"/>
    </xf>
    <xf numFmtId="0" fontId="14" fillId="0" borderId="48" xfId="0" applyFont="1" applyBorder="1" applyAlignment="1">
      <alignment horizontal="center" vertical="center" wrapText="1"/>
    </xf>
    <xf numFmtId="0" fontId="13" fillId="0" borderId="72" xfId="0" applyFont="1" applyBorder="1"/>
    <xf numFmtId="0" fontId="13" fillId="0" borderId="73" xfId="0" applyFont="1" applyBorder="1"/>
    <xf numFmtId="0" fontId="13" fillId="0" borderId="46" xfId="0" applyFont="1" applyBorder="1"/>
    <xf numFmtId="0" fontId="13" fillId="0" borderId="10" xfId="0" applyFont="1" applyBorder="1"/>
    <xf numFmtId="0" fontId="13" fillId="0" borderId="81" xfId="0" applyFont="1" applyBorder="1"/>
    <xf numFmtId="0" fontId="13" fillId="0" borderId="82" xfId="0" applyFont="1" applyBorder="1"/>
    <xf numFmtId="0" fontId="13" fillId="0" borderId="7" xfId="0" applyFont="1" applyBorder="1"/>
    <xf numFmtId="0" fontId="13" fillId="0" borderId="8" xfId="0" applyFont="1" applyBorder="1"/>
    <xf numFmtId="0" fontId="13" fillId="0" borderId="29" xfId="0" applyFont="1" applyBorder="1"/>
    <xf numFmtId="0" fontId="13" fillId="0" borderId="24" xfId="0" applyFont="1" applyBorder="1"/>
    <xf numFmtId="0" fontId="14" fillId="0" borderId="5" xfId="0" applyFont="1" applyBorder="1"/>
    <xf numFmtId="0" fontId="13" fillId="0" borderId="136" xfId="0" applyFont="1" applyBorder="1"/>
    <xf numFmtId="0" fontId="13" fillId="0" borderId="37" xfId="0" applyFont="1" applyBorder="1"/>
    <xf numFmtId="0" fontId="13" fillId="0" borderId="135" xfId="0" applyFont="1" applyBorder="1"/>
    <xf numFmtId="0" fontId="13" fillId="0" borderId="111" xfId="0" applyFont="1" applyBorder="1"/>
    <xf numFmtId="0" fontId="14" fillId="0" borderId="59" xfId="0" applyFont="1" applyBorder="1"/>
    <xf numFmtId="0" fontId="14" fillId="0" borderId="183" xfId="2" applyFont="1" applyBorder="1"/>
    <xf numFmtId="0" fontId="14" fillId="0" borderId="6" xfId="2" applyFont="1" applyBorder="1"/>
    <xf numFmtId="0" fontId="14" fillId="0" borderId="11" xfId="2" applyFont="1" applyBorder="1" applyAlignment="1">
      <alignment horizontal="center"/>
    </xf>
    <xf numFmtId="166" fontId="14" fillId="13" borderId="253" xfId="2" applyNumberFormat="1" applyFont="1" applyFill="1" applyBorder="1" applyAlignment="1">
      <alignment horizontal="center"/>
    </xf>
    <xf numFmtId="166" fontId="14" fillId="13" borderId="254" xfId="2" applyNumberFormat="1" applyFont="1" applyFill="1" applyBorder="1" applyAlignment="1">
      <alignment horizontal="center"/>
    </xf>
    <xf numFmtId="0" fontId="13" fillId="0" borderId="1" xfId="2" applyFont="1" applyBorder="1"/>
    <xf numFmtId="0" fontId="13" fillId="0" borderId="60" xfId="2" applyFont="1" applyBorder="1"/>
    <xf numFmtId="0" fontId="13" fillId="0" borderId="12" xfId="2" applyFont="1" applyBorder="1"/>
    <xf numFmtId="0" fontId="14" fillId="0" borderId="4" xfId="2" applyFont="1" applyBorder="1"/>
    <xf numFmtId="0" fontId="13" fillId="0" borderId="9" xfId="2" applyFont="1" applyBorder="1"/>
    <xf numFmtId="0" fontId="13" fillId="15" borderId="17" xfId="2" applyFont="1" applyFill="1" applyBorder="1"/>
    <xf numFmtId="0" fontId="13" fillId="15" borderId="18" xfId="2" applyFont="1" applyFill="1" applyBorder="1"/>
    <xf numFmtId="0" fontId="13" fillId="15" borderId="0" xfId="2" applyFont="1" applyFill="1"/>
    <xf numFmtId="0" fontId="13" fillId="0" borderId="4" xfId="2" applyFont="1" applyBorder="1"/>
    <xf numFmtId="0" fontId="13" fillId="0" borderId="17" xfId="2" applyFont="1" applyBorder="1"/>
    <xf numFmtId="0" fontId="13" fillId="0" borderId="9" xfId="2" applyFont="1" applyBorder="1" applyAlignment="1">
      <alignment horizontal="center" wrapText="1"/>
    </xf>
    <xf numFmtId="0" fontId="30" fillId="0" borderId="3" xfId="2" applyFont="1" applyBorder="1" applyAlignment="1">
      <alignment wrapText="1"/>
    </xf>
    <xf numFmtId="0" fontId="13" fillId="0" borderId="16" xfId="2" applyFont="1" applyBorder="1"/>
    <xf numFmtId="0" fontId="13" fillId="0" borderId="118" xfId="2" applyFont="1" applyBorder="1"/>
    <xf numFmtId="0" fontId="13" fillId="0" borderId="59" xfId="2" applyFont="1" applyBorder="1"/>
    <xf numFmtId="0" fontId="13" fillId="0" borderId="2" xfId="2" applyFont="1" applyBorder="1"/>
    <xf numFmtId="43" fontId="13" fillId="0" borderId="0" xfId="4" applyFont="1" applyAlignment="1" applyProtection="1"/>
    <xf numFmtId="0" fontId="13" fillId="15" borderId="9" xfId="2" applyFont="1" applyFill="1" applyBorder="1"/>
    <xf numFmtId="0" fontId="13" fillId="15" borderId="16" xfId="2" applyFont="1" applyFill="1" applyBorder="1"/>
    <xf numFmtId="0" fontId="13" fillId="15" borderId="19" xfId="2" applyFont="1" applyFill="1" applyBorder="1"/>
    <xf numFmtId="0" fontId="13" fillId="15" borderId="20" xfId="2" applyFont="1" applyFill="1" applyBorder="1"/>
    <xf numFmtId="0" fontId="13" fillId="0" borderId="6" xfId="0" applyFont="1" applyBorder="1" applyAlignment="1">
      <alignment horizontal="center"/>
    </xf>
    <xf numFmtId="166" fontId="14" fillId="13" borderId="254" xfId="0" applyNumberFormat="1" applyFont="1" applyFill="1" applyBorder="1" applyAlignment="1">
      <alignment horizontal="center"/>
    </xf>
    <xf numFmtId="0" fontId="14" fillId="0" borderId="93" xfId="0" applyFont="1" applyBorder="1"/>
    <xf numFmtId="0" fontId="14" fillId="0" borderId="26" xfId="0" applyFont="1" applyBorder="1"/>
    <xf numFmtId="0" fontId="14" fillId="0" borderId="18" xfId="0" applyFont="1" applyBorder="1"/>
    <xf numFmtId="0" fontId="14" fillId="0" borderId="31" xfId="0" applyFont="1" applyBorder="1" applyAlignment="1">
      <alignment horizontal="center" vertical="center"/>
    </xf>
    <xf numFmtId="0" fontId="14" fillId="0" borderId="127" xfId="0" applyFont="1" applyBorder="1" applyAlignment="1">
      <alignment horizontal="centerContinuous" vertical="center"/>
    </xf>
    <xf numFmtId="0" fontId="14" fillId="0" borderId="73" xfId="0" applyFont="1" applyBorder="1" applyAlignment="1">
      <alignment horizontal="centerContinuous" vertical="center"/>
    </xf>
    <xf numFmtId="0" fontId="14" fillId="0" borderId="74" xfId="0" applyFont="1" applyBorder="1" applyAlignment="1">
      <alignment horizontal="center" vertical="center"/>
    </xf>
    <xf numFmtId="171" fontId="13" fillId="0" borderId="4" xfId="0" applyNumberFormat="1" applyFont="1" applyBorder="1" applyAlignment="1">
      <alignment horizontal="center"/>
    </xf>
    <xf numFmtId="171" fontId="13" fillId="0" borderId="3" xfId="0" applyNumberFormat="1" applyFont="1" applyBorder="1" applyAlignment="1">
      <alignment horizontal="center"/>
    </xf>
    <xf numFmtId="167" fontId="13" fillId="0" borderId="5" xfId="4" applyNumberFormat="1" applyFont="1" applyBorder="1" applyProtection="1"/>
    <xf numFmtId="167" fontId="13" fillId="0" borderId="63" xfId="4" applyNumberFormat="1" applyFont="1" applyBorder="1" applyProtection="1"/>
    <xf numFmtId="167" fontId="13" fillId="0" borderId="0" xfId="4" applyNumberFormat="1" applyFont="1" applyBorder="1" applyAlignment="1" applyProtection="1"/>
    <xf numFmtId="167" fontId="13" fillId="0" borderId="64" xfId="4" applyNumberFormat="1" applyFont="1" applyBorder="1" applyAlignment="1" applyProtection="1"/>
    <xf numFmtId="171" fontId="13" fillId="0" borderId="256" xfId="0" applyNumberFormat="1" applyFont="1" applyBorder="1" applyAlignment="1">
      <alignment horizontal="center"/>
    </xf>
    <xf numFmtId="0" fontId="23" fillId="0" borderId="0" xfId="0" applyFont="1"/>
    <xf numFmtId="10" fontId="13" fillId="0" borderId="33" xfId="0" applyNumberFormat="1" applyFont="1" applyBorder="1"/>
    <xf numFmtId="0" fontId="13" fillId="0" borderId="9" xfId="0" applyFont="1" applyBorder="1"/>
    <xf numFmtId="0" fontId="13" fillId="15" borderId="31" xfId="0" applyFont="1" applyFill="1" applyBorder="1"/>
    <xf numFmtId="0" fontId="13" fillId="15" borderId="33" xfId="0" applyFont="1" applyFill="1" applyBorder="1"/>
    <xf numFmtId="0" fontId="13" fillId="0" borderId="17" xfId="0" applyFont="1" applyBorder="1" applyAlignment="1">
      <alignment horizontal="center"/>
    </xf>
    <xf numFmtId="171" fontId="13" fillId="0" borderId="118" xfId="0" applyNumberFormat="1" applyFont="1" applyBorder="1" applyAlignment="1">
      <alignment horizontal="center"/>
    </xf>
    <xf numFmtId="165" fontId="13" fillId="0" borderId="126" xfId="0" applyNumberFormat="1" applyFont="1" applyBorder="1"/>
    <xf numFmtId="0" fontId="38" fillId="0" borderId="0" xfId="0" applyFont="1"/>
    <xf numFmtId="0" fontId="14" fillId="0" borderId="258" xfId="0" applyFont="1" applyBorder="1" applyAlignment="1">
      <alignment horizontal="centerContinuous"/>
    </xf>
    <xf numFmtId="0" fontId="14" fillId="0" borderId="234" xfId="0" applyFont="1" applyBorder="1" applyAlignment="1">
      <alignment horizontal="centerContinuous"/>
    </xf>
    <xf numFmtId="0" fontId="14" fillId="0" borderId="265" xfId="0" applyFont="1" applyBorder="1" applyAlignment="1">
      <alignment horizontal="centerContinuous"/>
    </xf>
    <xf numFmtId="0" fontId="14" fillId="0" borderId="31" xfId="0" applyFont="1" applyBorder="1" applyAlignment="1">
      <alignment horizontal="centerContinuous"/>
    </xf>
    <xf numFmtId="167" fontId="13" fillId="0" borderId="3" xfId="4" applyNumberFormat="1" applyFont="1" applyFill="1" applyBorder="1" applyAlignment="1" applyProtection="1"/>
    <xf numFmtId="167" fontId="13" fillId="0" borderId="0" xfId="4" applyNumberFormat="1" applyFont="1" applyFill="1" applyBorder="1" applyAlignment="1" applyProtection="1"/>
    <xf numFmtId="0" fontId="13" fillId="0" borderId="118" xfId="4" applyNumberFormat="1" applyFont="1" applyBorder="1" applyAlignment="1" applyProtection="1">
      <alignment horizontal="left"/>
    </xf>
    <xf numFmtId="167" fontId="13" fillId="0" borderId="59" xfId="4" applyNumberFormat="1" applyFont="1" applyBorder="1" applyAlignment="1" applyProtection="1"/>
    <xf numFmtId="0" fontId="13" fillId="0" borderId="0" xfId="4" applyNumberFormat="1" applyFont="1" applyBorder="1" applyAlignment="1" applyProtection="1">
      <alignment horizontal="left" indent="2"/>
    </xf>
    <xf numFmtId="167" fontId="13" fillId="0" borderId="0" xfId="4" applyNumberFormat="1" applyFont="1" applyAlignment="1" applyProtection="1"/>
    <xf numFmtId="3" fontId="13" fillId="0" borderId="0" xfId="4" applyNumberFormat="1" applyFont="1" applyBorder="1" applyAlignment="1" applyProtection="1"/>
    <xf numFmtId="167" fontId="14" fillId="0" borderId="246" xfId="4" applyNumberFormat="1" applyFont="1" applyBorder="1" applyAlignment="1" applyProtection="1"/>
    <xf numFmtId="167" fontId="13" fillId="0" borderId="244" xfId="4" applyNumberFormat="1" applyFont="1" applyBorder="1" applyProtection="1"/>
    <xf numFmtId="3" fontId="13" fillId="0" borderId="244" xfId="4" applyNumberFormat="1" applyFont="1" applyBorder="1" applyProtection="1"/>
    <xf numFmtId="3" fontId="13" fillId="0" borderId="247" xfId="4" applyNumberFormat="1" applyFont="1" applyBorder="1" applyAlignment="1" applyProtection="1"/>
    <xf numFmtId="0" fontId="14" fillId="0" borderId="31" xfId="0" applyFont="1" applyBorder="1" applyAlignment="1">
      <alignment horizontal="center"/>
    </xf>
    <xf numFmtId="167" fontId="13" fillId="0" borderId="256" xfId="4" applyNumberFormat="1" applyFont="1" applyFill="1" applyBorder="1" applyAlignment="1" applyProtection="1"/>
    <xf numFmtId="167" fontId="13" fillId="0" borderId="5" xfId="4" applyNumberFormat="1" applyFont="1" applyFill="1" applyBorder="1" applyAlignment="1" applyProtection="1"/>
    <xf numFmtId="0" fontId="13" fillId="0" borderId="118" xfId="4" applyNumberFormat="1" applyFont="1" applyBorder="1" applyAlignment="1" applyProtection="1"/>
    <xf numFmtId="3" fontId="13" fillId="0" borderId="2" xfId="4" applyNumberFormat="1" applyFont="1" applyBorder="1" applyProtection="1"/>
    <xf numFmtId="3" fontId="13" fillId="0" borderId="2" xfId="4" applyNumberFormat="1" applyFont="1" applyBorder="1" applyAlignment="1" applyProtection="1"/>
    <xf numFmtId="0" fontId="12" fillId="0" borderId="2" xfId="0" applyFont="1" applyBorder="1"/>
    <xf numFmtId="0" fontId="12" fillId="0" borderId="12" xfId="0" applyFont="1" applyBorder="1"/>
    <xf numFmtId="0" fontId="12" fillId="0" borderId="3" xfId="0" applyFont="1" applyBorder="1"/>
    <xf numFmtId="0" fontId="12" fillId="0" borderId="18" xfId="0" applyFont="1" applyBorder="1"/>
    <xf numFmtId="0" fontId="12" fillId="0" borderId="59" xfId="0" applyFont="1" applyBorder="1"/>
    <xf numFmtId="0" fontId="8" fillId="0" borderId="59" xfId="0" applyFont="1" applyBorder="1"/>
    <xf numFmtId="0" fontId="12" fillId="0" borderId="59" xfId="0" applyFont="1" applyBorder="1" applyAlignment="1">
      <alignment horizontal="center"/>
    </xf>
    <xf numFmtId="166" fontId="12" fillId="13" borderId="253" xfId="0" applyNumberFormat="1" applyFont="1" applyFill="1" applyBorder="1" applyAlignment="1">
      <alignment horizontal="center"/>
    </xf>
    <xf numFmtId="0" fontId="12" fillId="0" borderId="143" xfId="0" applyFont="1" applyBorder="1" applyAlignment="1">
      <alignment horizontal="center" vertical="center"/>
    </xf>
    <xf numFmtId="0" fontId="12" fillId="0" borderId="2" xfId="0" applyFont="1" applyBorder="1" applyAlignment="1">
      <alignment horizontal="center" vertical="center"/>
    </xf>
    <xf numFmtId="0" fontId="12" fillId="0" borderId="60" xfId="0" applyFont="1" applyBorder="1" applyAlignment="1">
      <alignment horizontal="center" vertical="center"/>
    </xf>
    <xf numFmtId="0" fontId="12" fillId="0" borderId="137" xfId="0" applyFont="1" applyBorder="1" applyAlignment="1">
      <alignment horizontal="center" vertical="center"/>
    </xf>
    <xf numFmtId="0" fontId="12" fillId="0" borderId="29" xfId="0" applyFont="1" applyBorder="1" applyAlignment="1">
      <alignment horizontal="center" vertical="center" wrapText="1"/>
    </xf>
    <xf numFmtId="0" fontId="12" fillId="0" borderId="123" xfId="0" applyFont="1" applyBorder="1" applyAlignment="1">
      <alignment horizontal="centerContinuous" vertical="center"/>
    </xf>
    <xf numFmtId="0" fontId="12" fillId="0" borderId="24" xfId="0" applyFont="1" applyBorder="1" applyAlignment="1">
      <alignment horizontal="centerContinuous" vertical="center"/>
    </xf>
    <xf numFmtId="0" fontId="12" fillId="0" borderId="30" xfId="0" applyFont="1" applyBorder="1" applyAlignment="1">
      <alignment horizontal="centerContinuous" vertical="center"/>
    </xf>
    <xf numFmtId="0" fontId="12"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31" xfId="0" applyFont="1" applyBorder="1" applyAlignment="1">
      <alignment horizontal="center" vertical="center" wrapText="1"/>
    </xf>
    <xf numFmtId="0" fontId="8" fillId="15" borderId="60" xfId="0" applyFont="1" applyFill="1" applyBorder="1"/>
    <xf numFmtId="0" fontId="8" fillId="15" borderId="2" xfId="0" applyFont="1" applyFill="1" applyBorder="1"/>
    <xf numFmtId="0" fontId="8" fillId="15" borderId="65" xfId="0" applyFont="1" applyFill="1" applyBorder="1"/>
    <xf numFmtId="0" fontId="8" fillId="0" borderId="1" xfId="0" applyFont="1" applyBorder="1"/>
    <xf numFmtId="0" fontId="8" fillId="0" borderId="60" xfId="0" applyFont="1" applyBorder="1"/>
    <xf numFmtId="0" fontId="8" fillId="0" borderId="4" xfId="0" applyFont="1" applyBorder="1"/>
    <xf numFmtId="0" fontId="12" fillId="0" borderId="125" xfId="0" applyFont="1" applyBorder="1"/>
    <xf numFmtId="0" fontId="8" fillId="0" borderId="138" xfId="0" applyFont="1" applyBorder="1"/>
    <xf numFmtId="0" fontId="12" fillId="0" borderId="5" xfId="0" applyFont="1" applyBorder="1" applyAlignment="1">
      <alignment horizontal="center"/>
    </xf>
    <xf numFmtId="0" fontId="12" fillId="0" borderId="1" xfId="0" applyFont="1" applyBorder="1" applyAlignment="1">
      <alignment horizontal="centerContinuous" vertical="center"/>
    </xf>
    <xf numFmtId="0" fontId="12" fillId="0" borderId="2" xfId="0" applyFont="1" applyBorder="1" applyAlignment="1">
      <alignment horizontal="centerContinuous" vertical="center"/>
    </xf>
    <xf numFmtId="0" fontId="12" fillId="0" borderId="12" xfId="0" applyFont="1" applyBorder="1" applyAlignment="1">
      <alignment horizontal="centerContinuous" vertical="center"/>
    </xf>
    <xf numFmtId="0" fontId="12" fillId="0" borderId="1" xfId="0" applyFont="1" applyBorder="1" applyAlignment="1">
      <alignment horizontal="center"/>
    </xf>
    <xf numFmtId="0" fontId="8" fillId="0" borderId="23" xfId="0" applyFont="1" applyBorder="1"/>
    <xf numFmtId="0" fontId="8" fillId="0" borderId="4" xfId="0" applyFont="1" applyBorder="1" applyAlignment="1">
      <alignment horizontal="center"/>
    </xf>
    <xf numFmtId="0" fontId="8" fillId="0" borderId="79" xfId="0" applyFont="1" applyBorder="1" applyAlignment="1">
      <alignment horizontal="center"/>
    </xf>
    <xf numFmtId="0" fontId="8" fillId="0" borderId="79" xfId="0" applyFont="1" applyBorder="1"/>
    <xf numFmtId="9" fontId="13" fillId="11" borderId="287" xfId="5" applyFont="1" applyFill="1" applyBorder="1" applyAlignment="1" applyProtection="1">
      <protection locked="0"/>
    </xf>
    <xf numFmtId="2" fontId="13" fillId="11" borderId="31" xfId="0" applyNumberFormat="1" applyFont="1" applyFill="1" applyBorder="1" applyProtection="1">
      <protection locked="0"/>
    </xf>
    <xf numFmtId="2" fontId="13" fillId="11" borderId="294" xfId="0" applyNumberFormat="1" applyFont="1" applyFill="1" applyBorder="1" applyProtection="1">
      <protection locked="0"/>
    </xf>
    <xf numFmtId="2" fontId="13" fillId="11" borderId="301" xfId="0" applyNumberFormat="1" applyFont="1" applyFill="1" applyBorder="1" applyAlignment="1" applyProtection="1">
      <alignment wrapText="1"/>
      <protection locked="0"/>
    </xf>
    <xf numFmtId="2" fontId="13" fillId="11" borderId="141" xfId="0" applyNumberFormat="1" applyFont="1" applyFill="1" applyBorder="1" applyAlignment="1" applyProtection="1">
      <alignment wrapText="1"/>
      <protection locked="0"/>
    </xf>
    <xf numFmtId="2" fontId="13" fillId="11" borderId="33" xfId="0" applyNumberFormat="1" applyFont="1" applyFill="1" applyBorder="1" applyAlignment="1" applyProtection="1">
      <alignment wrapText="1"/>
      <protection locked="0"/>
    </xf>
    <xf numFmtId="0" fontId="14" fillId="0" borderId="271" xfId="0" applyFont="1" applyBorder="1"/>
    <xf numFmtId="0" fontId="14" fillId="0" borderId="258" xfId="0" applyFont="1" applyBorder="1"/>
    <xf numFmtId="0" fontId="13" fillId="0" borderId="234" xfId="0" applyFont="1" applyBorder="1"/>
    <xf numFmtId="0" fontId="13" fillId="0" borderId="259" xfId="0" applyFont="1" applyBorder="1"/>
    <xf numFmtId="0" fontId="14" fillId="0" borderId="293" xfId="0" applyFont="1" applyBorder="1"/>
    <xf numFmtId="0" fontId="13" fillId="0" borderId="291" xfId="0" applyFont="1" applyBorder="1"/>
    <xf numFmtId="0" fontId="14" fillId="0" borderId="291" xfId="0" applyFont="1" applyBorder="1"/>
    <xf numFmtId="0" fontId="14" fillId="0" borderId="291" xfId="0" applyFont="1" applyBorder="1" applyAlignment="1">
      <alignment horizontal="center"/>
    </xf>
    <xf numFmtId="166" fontId="13" fillId="0" borderId="292" xfId="0" applyNumberFormat="1" applyFont="1" applyBorder="1"/>
    <xf numFmtId="0" fontId="14" fillId="0" borderId="246" xfId="0" applyFont="1" applyBorder="1" applyAlignment="1">
      <alignment horizontal="centerContinuous" vertical="center" wrapText="1"/>
    </xf>
    <xf numFmtId="0" fontId="14" fillId="0" borderId="244" xfId="0" applyFont="1" applyBorder="1" applyAlignment="1">
      <alignment horizontal="centerContinuous" vertical="center" wrapText="1"/>
    </xf>
    <xf numFmtId="0" fontId="13" fillId="0" borderId="244" xfId="0" applyFont="1" applyBorder="1" applyAlignment="1">
      <alignment horizontal="centerContinuous" vertical="center" wrapText="1"/>
    </xf>
    <xf numFmtId="0" fontId="13" fillId="0" borderId="247" xfId="0" applyFont="1" applyBorder="1" applyAlignment="1">
      <alignment horizontal="centerContinuous" vertical="center" wrapText="1"/>
    </xf>
    <xf numFmtId="0" fontId="14" fillId="13" borderId="252" xfId="0" applyFont="1" applyFill="1" applyBorder="1" applyAlignment="1">
      <alignment horizontal="center" vertical="center"/>
    </xf>
    <xf numFmtId="0" fontId="14" fillId="13" borderId="253" xfId="0" applyFont="1" applyFill="1" applyBorder="1" applyAlignment="1">
      <alignment horizontal="center" vertical="center"/>
    </xf>
    <xf numFmtId="0" fontId="13" fillId="13" borderId="244" xfId="0" applyFont="1" applyFill="1" applyBorder="1" applyAlignment="1">
      <alignment horizontal="center" vertical="center"/>
    </xf>
    <xf numFmtId="0" fontId="13" fillId="13" borderId="253" xfId="0" applyFont="1" applyFill="1" applyBorder="1" applyAlignment="1">
      <alignment horizontal="center" vertical="center"/>
    </xf>
    <xf numFmtId="0" fontId="13" fillId="13" borderId="254" xfId="0" applyFont="1" applyFill="1" applyBorder="1" applyAlignment="1">
      <alignment horizontal="center" vertical="center"/>
    </xf>
    <xf numFmtId="0" fontId="14" fillId="0" borderId="4" xfId="0" applyFont="1" applyBorder="1" applyAlignment="1">
      <alignment horizontal="center" wrapText="1"/>
    </xf>
    <xf numFmtId="0" fontId="13" fillId="0" borderId="5" xfId="0" applyFont="1" applyBorder="1" applyAlignment="1">
      <alignment horizontal="centerContinuous" vertical="center" wrapText="1"/>
    </xf>
    <xf numFmtId="0" fontId="13" fillId="0" borderId="0" xfId="0" applyFont="1" applyAlignment="1">
      <alignment horizontal="centerContinuous" vertical="center" wrapText="1"/>
    </xf>
    <xf numFmtId="0" fontId="18" fillId="0" borderId="0" xfId="0" applyFont="1" applyAlignment="1">
      <alignment horizontal="centerContinuous"/>
    </xf>
    <xf numFmtId="0" fontId="14" fillId="0" borderId="227" xfId="0" applyFont="1" applyBorder="1" applyAlignment="1">
      <alignment horizontal="centerContinuous" vertical="center" wrapText="1"/>
    </xf>
    <xf numFmtId="0" fontId="14" fillId="0" borderId="257" xfId="0" applyFont="1" applyBorder="1" applyAlignment="1">
      <alignment horizontal="centerContinuous" vertical="center" wrapText="1"/>
    </xf>
    <xf numFmtId="0" fontId="13" fillId="15" borderId="250" xfId="0" applyFont="1" applyFill="1" applyBorder="1"/>
    <xf numFmtId="0" fontId="13" fillId="15" borderId="288" xfId="0" applyFont="1" applyFill="1" applyBorder="1"/>
    <xf numFmtId="0" fontId="13" fillId="15" borderId="289" xfId="0" applyFont="1" applyFill="1" applyBorder="1"/>
    <xf numFmtId="0" fontId="13" fillId="15" borderId="94" xfId="0" applyFont="1" applyFill="1" applyBorder="1"/>
    <xf numFmtId="0" fontId="13" fillId="15" borderId="0" xfId="0" applyFont="1" applyFill="1"/>
    <xf numFmtId="0" fontId="13" fillId="15" borderId="32" xfId="0" applyFont="1" applyFill="1" applyBorder="1"/>
    <xf numFmtId="0" fontId="13" fillId="0" borderId="263" xfId="0" applyFont="1" applyBorder="1"/>
    <xf numFmtId="0" fontId="13" fillId="15" borderId="93" xfId="0" applyFont="1" applyFill="1" applyBorder="1"/>
    <xf numFmtId="0" fontId="13" fillId="15" borderId="290" xfId="0" applyFont="1" applyFill="1" applyBorder="1"/>
    <xf numFmtId="0" fontId="13" fillId="15" borderId="35" xfId="0" applyFont="1" applyFill="1" applyBorder="1"/>
    <xf numFmtId="0" fontId="13" fillId="0" borderId="35" xfId="0" applyFont="1" applyBorder="1"/>
    <xf numFmtId="0" fontId="13" fillId="0" borderId="231" xfId="0" applyFont="1" applyBorder="1"/>
    <xf numFmtId="0" fontId="13" fillId="0" borderId="63" xfId="0" applyFont="1" applyBorder="1"/>
    <xf numFmtId="0" fontId="13" fillId="0" borderId="4" xfId="0" applyFont="1" applyBorder="1" applyAlignment="1">
      <alignment horizontal="left" indent="3"/>
    </xf>
    <xf numFmtId="0" fontId="13" fillId="0" borderId="288" xfId="0" applyFont="1" applyBorder="1"/>
    <xf numFmtId="0" fontId="13" fillId="0" borderId="3" xfId="0" applyFont="1" applyBorder="1" applyAlignment="1">
      <alignment horizontal="left" indent="3"/>
    </xf>
    <xf numFmtId="0" fontId="33" fillId="0" borderId="18" xfId="0" applyFont="1" applyBorder="1"/>
    <xf numFmtId="0" fontId="13" fillId="0" borderId="0" xfId="0" applyFont="1" applyAlignment="1">
      <alignment horizontal="right"/>
    </xf>
    <xf numFmtId="0" fontId="14" fillId="0" borderId="3" xfId="0" applyFont="1" applyBorder="1" applyAlignment="1">
      <alignment horizontal="center"/>
    </xf>
    <xf numFmtId="0" fontId="14" fillId="0" borderId="18" xfId="0" applyFont="1" applyBorder="1" applyAlignment="1">
      <alignment horizontal="center"/>
    </xf>
    <xf numFmtId="0" fontId="13" fillId="0" borderId="292" xfId="0" applyFont="1" applyBorder="1"/>
    <xf numFmtId="0" fontId="14" fillId="0" borderId="246" xfId="0" applyFont="1" applyBorder="1" applyAlignment="1">
      <alignment horizontal="center"/>
    </xf>
    <xf numFmtId="0" fontId="9" fillId="0" borderId="18" xfId="0" applyFont="1" applyBorder="1"/>
    <xf numFmtId="0" fontId="14" fillId="13" borderId="59" xfId="0" applyFont="1" applyFill="1" applyBorder="1" applyAlignment="1">
      <alignment horizontal="center"/>
    </xf>
    <xf numFmtId="0" fontId="14" fillId="0" borderId="80" xfId="0" applyFont="1" applyBorder="1" applyAlignment="1">
      <alignment horizontal="centerContinuous" vertical="center" wrapText="1"/>
    </xf>
    <xf numFmtId="0" fontId="14" fillId="0" borderId="75" xfId="0" applyFont="1" applyBorder="1" applyAlignment="1">
      <alignment horizontal="centerContinuous" vertical="center" wrapText="1"/>
    </xf>
    <xf numFmtId="0" fontId="13" fillId="0" borderId="33" xfId="0" applyFont="1" applyBorder="1"/>
    <xf numFmtId="0" fontId="14" fillId="0" borderId="3" xfId="0" applyFont="1" applyBorder="1" applyAlignment="1">
      <alignment horizontal="centerContinuous" wrapText="1"/>
    </xf>
    <xf numFmtId="0" fontId="14" fillId="0" borderId="5" xfId="0" applyFont="1" applyBorder="1" applyAlignment="1">
      <alignment horizontal="centerContinuous" wrapText="1"/>
    </xf>
    <xf numFmtId="0" fontId="13" fillId="0" borderId="3" xfId="0" applyFont="1" applyBorder="1" applyAlignment="1">
      <alignment horizontal="right"/>
    </xf>
    <xf numFmtId="0" fontId="13" fillId="0" borderId="32" xfId="0" applyFont="1" applyBorder="1" applyAlignment="1">
      <alignment horizontal="centerContinuous" wrapText="1"/>
    </xf>
    <xf numFmtId="0" fontId="30" fillId="0" borderId="0" xfId="0" applyFont="1"/>
    <xf numFmtId="0" fontId="13" fillId="0" borderId="3" xfId="0" applyFont="1" applyBorder="1" applyAlignment="1">
      <alignment horizontal="centerContinuous" vertical="center" wrapText="1"/>
    </xf>
    <xf numFmtId="0" fontId="13" fillId="0" borderId="18" xfId="0" applyFont="1" applyBorder="1" applyAlignment="1">
      <alignment horizontal="centerContinuous" vertical="center" wrapText="1"/>
    </xf>
    <xf numFmtId="0" fontId="14" fillId="0" borderId="265" xfId="0" applyFont="1" applyBorder="1" applyAlignment="1">
      <alignment horizontal="centerContinuous" vertical="center" wrapText="1"/>
    </xf>
    <xf numFmtId="0" fontId="14" fillId="0" borderId="9" xfId="0" applyFont="1" applyBorder="1" applyAlignment="1">
      <alignment horizontal="center" vertical="center" wrapText="1"/>
    </xf>
    <xf numFmtId="0" fontId="14" fillId="0" borderId="246" xfId="0" applyFont="1" applyBorder="1" applyAlignment="1">
      <alignment horizontal="center" vertical="center"/>
    </xf>
    <xf numFmtId="0" fontId="14" fillId="0" borderId="244" xfId="0" applyFont="1" applyBorder="1" applyAlignment="1">
      <alignment horizontal="left" vertical="center" wrapText="1"/>
    </xf>
    <xf numFmtId="0" fontId="36" fillId="0" borderId="300" xfId="0" applyFont="1" applyBorder="1" applyAlignment="1">
      <alignment horizontal="center" vertical="center" wrapText="1"/>
    </xf>
    <xf numFmtId="0" fontId="14" fillId="0" borderId="81" xfId="0" applyFont="1" applyBorder="1" applyAlignment="1">
      <alignment horizontal="center" vertical="center"/>
    </xf>
    <xf numFmtId="0" fontId="14" fillId="0" borderId="110" xfId="0" applyFont="1" applyBorder="1" applyAlignment="1">
      <alignment horizontal="left" vertical="center" wrapText="1"/>
    </xf>
    <xf numFmtId="0" fontId="14" fillId="0" borderId="110" xfId="0" applyFont="1" applyBorder="1" applyAlignment="1">
      <alignment horizontal="centerContinuous" vertical="center" wrapText="1"/>
    </xf>
    <xf numFmtId="0" fontId="14" fillId="0" borderId="0" xfId="0" applyFont="1" applyAlignment="1">
      <alignment horizontal="centerContinuous" wrapText="1"/>
    </xf>
    <xf numFmtId="0" fontId="13" fillId="0" borderId="298" xfId="0" applyFont="1" applyBorder="1"/>
    <xf numFmtId="0" fontId="14" fillId="0" borderId="288" xfId="0" applyFont="1" applyBorder="1"/>
    <xf numFmtId="0" fontId="13" fillId="0" borderId="299" xfId="0" applyFont="1" applyBorder="1"/>
    <xf numFmtId="0" fontId="13" fillId="0" borderId="293" xfId="0" applyFont="1" applyBorder="1"/>
    <xf numFmtId="2" fontId="13" fillId="0" borderId="294" xfId="0" applyNumberFormat="1" applyFont="1" applyBorder="1" applyAlignment="1">
      <alignment wrapText="1"/>
    </xf>
    <xf numFmtId="0" fontId="14" fillId="0" borderId="118" xfId="0" applyFont="1" applyBorder="1" applyAlignment="1">
      <alignment horizontal="centerContinuous"/>
    </xf>
    <xf numFmtId="0" fontId="14" fillId="0" borderId="59" xfId="0" applyFont="1" applyBorder="1" applyAlignment="1">
      <alignment horizontal="centerContinuous"/>
    </xf>
    <xf numFmtId="0" fontId="13" fillId="0" borderId="59" xfId="0" applyFont="1" applyBorder="1" applyAlignment="1">
      <alignment horizontal="centerContinuous"/>
    </xf>
    <xf numFmtId="0" fontId="13" fillId="0" borderId="22" xfId="0" applyFont="1" applyBorder="1" applyAlignment="1">
      <alignment horizontal="centerContinuous"/>
    </xf>
    <xf numFmtId="0" fontId="13" fillId="11" borderId="36" xfId="0" applyFont="1" applyFill="1" applyBorder="1" applyProtection="1">
      <protection locked="0"/>
    </xf>
    <xf numFmtId="0" fontId="14" fillId="13" borderId="3" xfId="0" applyFont="1" applyFill="1" applyBorder="1" applyAlignment="1">
      <alignment horizontal="center"/>
    </xf>
    <xf numFmtId="166" fontId="14" fillId="13" borderId="0" xfId="0" applyNumberFormat="1" applyFont="1" applyFill="1" applyAlignment="1">
      <alignment horizontal="center"/>
    </xf>
    <xf numFmtId="166" fontId="14" fillId="13" borderId="18" xfId="0" applyNumberFormat="1" applyFont="1" applyFill="1" applyBorder="1" applyAlignment="1">
      <alignment horizontal="center"/>
    </xf>
    <xf numFmtId="0" fontId="14" fillId="0" borderId="1" xfId="0" applyFont="1" applyBorder="1" applyAlignment="1">
      <alignment horizontal="centerContinuous" vertical="center" wrapText="1"/>
    </xf>
    <xf numFmtId="0" fontId="14" fillId="0" borderId="2" xfId="0" applyFont="1" applyBorder="1" applyAlignment="1">
      <alignment horizontal="centerContinuous" vertical="center" wrapText="1"/>
    </xf>
    <xf numFmtId="0" fontId="14" fillId="0" borderId="60" xfId="0" applyFont="1" applyBorder="1" applyAlignment="1">
      <alignment horizontal="centerContinuous" vertical="center" wrapText="1"/>
    </xf>
    <xf numFmtId="0" fontId="14" fillId="0" borderId="60" xfId="0" applyFont="1" applyBorder="1" applyAlignment="1">
      <alignment horizontal="center" vertical="center" wrapText="1"/>
    </xf>
    <xf numFmtId="0" fontId="14" fillId="0" borderId="137" xfId="0" applyFont="1" applyBorder="1" applyAlignment="1">
      <alignment horizontal="center" vertical="center" wrapText="1"/>
    </xf>
    <xf numFmtId="9" fontId="13" fillId="0" borderId="5" xfId="5" applyFont="1" applyFill="1" applyBorder="1" applyAlignment="1" applyProtection="1"/>
    <xf numFmtId="44" fontId="13" fillId="0" borderId="16" xfId="1" applyFont="1" applyFill="1" applyBorder="1" applyAlignment="1" applyProtection="1"/>
    <xf numFmtId="9" fontId="13" fillId="0" borderId="5" xfId="5" applyFont="1" applyBorder="1" applyAlignment="1" applyProtection="1"/>
    <xf numFmtId="0" fontId="14" fillId="0" borderId="34" xfId="0" applyFont="1" applyBorder="1"/>
    <xf numFmtId="9" fontId="13" fillId="0" borderId="26" xfId="5" applyFont="1" applyFill="1" applyBorder="1" applyAlignment="1" applyProtection="1"/>
    <xf numFmtId="0" fontId="14" fillId="0" borderId="4" xfId="0" applyFont="1" applyBorder="1" applyAlignment="1">
      <alignment horizontal="right"/>
    </xf>
    <xf numFmtId="0" fontId="14" fillId="0" borderId="5" xfId="0" applyFont="1" applyBorder="1" applyAlignment="1">
      <alignment horizontal="right"/>
    </xf>
    <xf numFmtId="9" fontId="13" fillId="0" borderId="0" xfId="5" applyFont="1" applyFill="1" applyBorder="1" applyAlignment="1" applyProtection="1"/>
    <xf numFmtId="0" fontId="14" fillId="0" borderId="3" xfId="0" quotePrefix="1" applyFont="1" applyBorder="1"/>
    <xf numFmtId="9" fontId="13" fillId="0" borderId="110" xfId="5" applyFont="1" applyFill="1" applyBorder="1" applyAlignment="1" applyProtection="1"/>
    <xf numFmtId="0" fontId="13" fillId="0" borderId="28" xfId="0" applyFont="1" applyBorder="1"/>
    <xf numFmtId="0" fontId="12" fillId="0" borderId="0" xfId="0" applyFont="1" applyAlignment="1">
      <alignment horizontal="center"/>
    </xf>
    <xf numFmtId="0" fontId="8" fillId="0" borderId="0" xfId="0" applyFont="1" applyAlignment="1">
      <alignment horizontal="center"/>
    </xf>
    <xf numFmtId="0" fontId="12" fillId="0" borderId="183" xfId="0" applyFont="1" applyBorder="1" applyAlignment="1">
      <alignment horizontal="right"/>
    </xf>
    <xf numFmtId="0" fontId="8" fillId="0" borderId="184" xfId="0" applyFont="1" applyBorder="1"/>
    <xf numFmtId="0" fontId="12" fillId="0" borderId="4" xfId="0" applyFont="1" applyBorder="1"/>
    <xf numFmtId="0" fontId="12" fillId="0" borderId="5" xfId="0" applyFont="1" applyBorder="1"/>
    <xf numFmtId="0" fontId="12" fillId="0" borderId="5" xfId="0" applyFont="1" applyBorder="1" applyAlignment="1">
      <alignment horizontal="right"/>
    </xf>
    <xf numFmtId="0" fontId="12" fillId="13" borderId="258" xfId="0" applyFont="1" applyFill="1" applyBorder="1" applyAlignment="1">
      <alignment horizontal="center"/>
    </xf>
    <xf numFmtId="0" fontId="12" fillId="13" borderId="234" xfId="0" applyFont="1" applyFill="1" applyBorder="1" applyAlignment="1">
      <alignment horizontal="center"/>
    </xf>
    <xf numFmtId="166" fontId="12" fillId="13" borderId="234" xfId="0" applyNumberFormat="1" applyFont="1" applyFill="1" applyBorder="1" applyAlignment="1">
      <alignment horizontal="center"/>
    </xf>
    <xf numFmtId="166" fontId="12" fillId="13" borderId="259" xfId="0" applyNumberFormat="1" applyFont="1" applyFill="1" applyBorder="1" applyAlignment="1">
      <alignment horizontal="center"/>
    </xf>
    <xf numFmtId="0" fontId="12" fillId="0" borderId="293" xfId="0" applyFont="1" applyBorder="1"/>
    <xf numFmtId="0" fontId="12" fillId="0" borderId="291" xfId="0" applyFont="1" applyBorder="1"/>
    <xf numFmtId="166" fontId="12" fillId="0" borderId="291" xfId="0" applyNumberFormat="1" applyFont="1" applyBorder="1" applyAlignment="1">
      <alignment horizontal="right"/>
    </xf>
    <xf numFmtId="0" fontId="12" fillId="13" borderId="0" xfId="0" applyFont="1" applyFill="1" applyAlignment="1">
      <alignment horizontal="center"/>
    </xf>
    <xf numFmtId="0" fontId="12" fillId="0" borderId="3" xfId="0" applyFont="1" applyBorder="1" applyAlignment="1">
      <alignment horizontal="center" vertical="center" wrapText="1"/>
    </xf>
    <xf numFmtId="0" fontId="12" fillId="0" borderId="17" xfId="0" applyFont="1" applyBorder="1" applyAlignment="1">
      <alignment horizontal="left" vertical="center"/>
    </xf>
    <xf numFmtId="0" fontId="12" fillId="0" borderId="17"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72" xfId="0" applyFont="1" applyBorder="1" applyAlignment="1">
      <alignment horizontal="center" vertical="center"/>
    </xf>
    <xf numFmtId="0" fontId="12" fillId="0" borderId="73" xfId="0" applyFont="1" applyBorder="1" applyAlignment="1">
      <alignment horizontal="left" vertical="center"/>
    </xf>
    <xf numFmtId="0" fontId="12" fillId="0" borderId="73" xfId="0" applyFont="1" applyBorder="1" applyAlignment="1">
      <alignment vertical="center"/>
    </xf>
    <xf numFmtId="0" fontId="12" fillId="0" borderId="66" xfId="0" applyFont="1" applyBorder="1" applyAlignment="1">
      <alignment horizontal="center" vertical="center"/>
    </xf>
    <xf numFmtId="49" fontId="12" fillId="0" borderId="3" xfId="0" applyNumberFormat="1" applyFont="1" applyBorder="1" applyAlignment="1">
      <alignment horizontal="center"/>
    </xf>
    <xf numFmtId="49" fontId="8" fillId="0" borderId="4" xfId="0" applyNumberFormat="1" applyFont="1" applyBorder="1" applyAlignment="1">
      <alignment horizontal="center"/>
    </xf>
    <xf numFmtId="167" fontId="8" fillId="15" borderId="17" xfId="4" applyNumberFormat="1" applyFont="1" applyFill="1" applyBorder="1" applyAlignment="1" applyProtection="1"/>
    <xf numFmtId="49" fontId="12" fillId="0" borderId="125" xfId="0" applyNumberFormat="1" applyFont="1" applyBorder="1" applyAlignment="1">
      <alignment horizontal="center"/>
    </xf>
    <xf numFmtId="0" fontId="12" fillId="0" borderId="138" xfId="0" applyFont="1" applyBorder="1"/>
    <xf numFmtId="167" fontId="12" fillId="0" borderId="138" xfId="4" applyNumberFormat="1" applyFont="1" applyBorder="1" applyAlignment="1" applyProtection="1"/>
    <xf numFmtId="0" fontId="8" fillId="0" borderId="3" xfId="0" applyFont="1" applyBorder="1"/>
    <xf numFmtId="0" fontId="12" fillId="0" borderId="3" xfId="0" applyFont="1" applyBorder="1" applyAlignment="1">
      <alignment horizontal="center" wrapText="1"/>
    </xf>
    <xf numFmtId="167" fontId="12" fillId="0" borderId="0" xfId="4" applyNumberFormat="1" applyFont="1" applyAlignment="1" applyProtection="1"/>
    <xf numFmtId="0" fontId="12" fillId="0" borderId="17" xfId="4" applyNumberFormat="1" applyFont="1" applyBorder="1" applyAlignment="1" applyProtection="1">
      <alignment horizontal="center" wrapText="1"/>
    </xf>
    <xf numFmtId="49" fontId="12" fillId="0" borderId="4" xfId="0" applyNumberFormat="1" applyFont="1" applyBorder="1" applyAlignment="1">
      <alignment horizontal="center"/>
    </xf>
    <xf numFmtId="0" fontId="12" fillId="0" borderId="9" xfId="0" applyFont="1" applyBorder="1"/>
    <xf numFmtId="167" fontId="8" fillId="0" borderId="5" xfId="4" applyNumberFormat="1" applyFont="1" applyBorder="1" applyAlignment="1" applyProtection="1"/>
    <xf numFmtId="167" fontId="12" fillId="0" borderId="5" xfId="4" applyNumberFormat="1" applyFont="1" applyBorder="1" applyAlignment="1" applyProtection="1"/>
    <xf numFmtId="167" fontId="8" fillId="15" borderId="9" xfId="4" applyNumberFormat="1" applyFont="1" applyFill="1" applyBorder="1" applyAlignment="1" applyProtection="1"/>
    <xf numFmtId="167" fontId="8" fillId="15" borderId="5" xfId="4" applyNumberFormat="1" applyFont="1" applyFill="1" applyBorder="1" applyAlignment="1" applyProtection="1"/>
    <xf numFmtId="167" fontId="8" fillId="0" borderId="138" xfId="4" applyNumberFormat="1" applyFont="1" applyBorder="1" applyAlignment="1" applyProtection="1"/>
    <xf numFmtId="167" fontId="8" fillId="15" borderId="306" xfId="4" applyNumberFormat="1" applyFont="1" applyFill="1" applyBorder="1" applyAlignment="1" applyProtection="1"/>
    <xf numFmtId="49" fontId="12" fillId="0" borderId="1" xfId="0" applyNumberFormat="1" applyFont="1" applyBorder="1" applyAlignment="1">
      <alignment horizontal="center"/>
    </xf>
    <xf numFmtId="0" fontId="12" fillId="0" borderId="138" xfId="0" applyFont="1" applyBorder="1" applyAlignment="1">
      <alignment vertical="center"/>
    </xf>
    <xf numFmtId="0" fontId="8" fillId="0" borderId="138" xfId="0" applyFont="1" applyBorder="1" applyAlignment="1">
      <alignment vertical="center"/>
    </xf>
    <xf numFmtId="0" fontId="8" fillId="0" borderId="3" xfId="0" applyFont="1" applyBorder="1" applyAlignment="1">
      <alignment vertical="center"/>
    </xf>
    <xf numFmtId="0" fontId="8" fillId="0" borderId="0" xfId="0" applyFont="1" applyAlignment="1">
      <alignment vertical="center"/>
    </xf>
    <xf numFmtId="0" fontId="12" fillId="0" borderId="305" xfId="0" applyFont="1" applyBorder="1" applyAlignment="1">
      <alignment horizontal="centerContinuous" vertical="center" wrapText="1"/>
    </xf>
    <xf numFmtId="0" fontId="12" fillId="0" borderId="305" xfId="0" applyFont="1" applyBorder="1" applyAlignment="1">
      <alignment horizontal="center" vertical="center" wrapText="1"/>
    </xf>
    <xf numFmtId="0" fontId="8" fillId="0" borderId="12" xfId="0" applyFont="1" applyBorder="1" applyAlignment="1">
      <alignment vertical="center"/>
    </xf>
    <xf numFmtId="0" fontId="8" fillId="0" borderId="18" xfId="0" applyFont="1" applyBorder="1" applyAlignment="1">
      <alignment vertical="center"/>
    </xf>
    <xf numFmtId="49" fontId="8" fillId="0" borderId="79" xfId="0" applyNumberFormat="1" applyFont="1" applyBorder="1"/>
    <xf numFmtId="0" fontId="12" fillId="0" borderId="11" xfId="0" applyFont="1" applyBorder="1" applyAlignment="1">
      <alignment horizontal="right" vertical="center"/>
    </xf>
    <xf numFmtId="164" fontId="12" fillId="0" borderId="62" xfId="5" applyNumberFormat="1" applyFont="1" applyBorder="1" applyAlignment="1" applyProtection="1">
      <alignment horizontal="center" vertical="center"/>
    </xf>
    <xf numFmtId="0" fontId="8" fillId="0" borderId="140" xfId="0" applyFont="1" applyBorder="1" applyAlignment="1">
      <alignment vertical="center"/>
    </xf>
    <xf numFmtId="49" fontId="39" fillId="0" borderId="3" xfId="0" applyNumberFormat="1" applyFont="1" applyBorder="1" applyAlignment="1">
      <alignment horizontal="center"/>
    </xf>
    <xf numFmtId="49" fontId="39" fillId="0" borderId="125" xfId="0" applyNumberFormat="1" applyFont="1" applyBorder="1" applyAlignment="1">
      <alignment horizontal="center" vertical="center"/>
    </xf>
    <xf numFmtId="49" fontId="39" fillId="0" borderId="1" xfId="0" applyNumberFormat="1" applyFont="1" applyBorder="1" applyAlignment="1">
      <alignment horizontal="center"/>
    </xf>
    <xf numFmtId="0" fontId="13" fillId="0" borderId="171" xfId="0" applyFont="1" applyBorder="1"/>
    <xf numFmtId="0" fontId="13" fillId="0" borderId="172" xfId="0" applyFont="1" applyBorder="1"/>
    <xf numFmtId="0" fontId="13" fillId="0" borderId="172" xfId="0" applyFont="1" applyBorder="1" applyAlignment="1">
      <alignment horizontal="left"/>
    </xf>
    <xf numFmtId="0" fontId="13" fillId="0" borderId="173" xfId="0" applyFont="1" applyBorder="1" applyAlignment="1">
      <alignment horizontal="center"/>
    </xf>
    <xf numFmtId="0" fontId="13" fillId="0" borderId="0" xfId="0" applyFont="1" applyAlignment="1">
      <alignment horizontal="left"/>
    </xf>
    <xf numFmtId="0" fontId="13" fillId="0" borderId="173" xfId="0" applyFont="1" applyBorder="1"/>
    <xf numFmtId="0" fontId="13" fillId="0" borderId="59" xfId="0" applyFont="1" applyBorder="1" applyAlignment="1">
      <alignment horizontal="right"/>
    </xf>
    <xf numFmtId="0" fontId="14" fillId="0" borderId="150" xfId="0" applyFont="1" applyBorder="1" applyAlignment="1">
      <alignment horizontal="centerContinuous"/>
    </xf>
    <xf numFmtId="0" fontId="14" fillId="0" borderId="151" xfId="0" applyFont="1" applyBorder="1" applyAlignment="1">
      <alignment horizontal="centerContinuous"/>
    </xf>
    <xf numFmtId="0" fontId="13" fillId="0" borderId="151" xfId="0" applyFont="1" applyBorder="1" applyAlignment="1">
      <alignment horizontal="centerContinuous"/>
    </xf>
    <xf numFmtId="0" fontId="14" fillId="0" borderId="152" xfId="0" applyFont="1" applyBorder="1" applyAlignment="1">
      <alignment horizontal="center"/>
    </xf>
    <xf numFmtId="0" fontId="14" fillId="0" borderId="153" xfId="0" applyFont="1" applyBorder="1" applyAlignment="1">
      <alignment horizontal="center"/>
    </xf>
    <xf numFmtId="0" fontId="13" fillId="0" borderId="150" xfId="0" applyFont="1" applyBorder="1"/>
    <xf numFmtId="0" fontId="13" fillId="0" borderId="151" xfId="0" applyFont="1" applyBorder="1"/>
    <xf numFmtId="0" fontId="13" fillId="0" borderId="152" xfId="0" applyFont="1" applyBorder="1"/>
    <xf numFmtId="0" fontId="13" fillId="0" borderId="153" xfId="0" applyFont="1" applyBorder="1"/>
    <xf numFmtId="167" fontId="13" fillId="0" borderId="0" xfId="4" applyNumberFormat="1" applyFont="1" applyBorder="1" applyAlignment="1" applyProtection="1">
      <alignment horizontal="center"/>
    </xf>
    <xf numFmtId="167" fontId="13" fillId="0" borderId="18" xfId="4" applyNumberFormat="1" applyFont="1" applyBorder="1" applyAlignment="1" applyProtection="1"/>
    <xf numFmtId="0" fontId="14" fillId="0" borderId="187" xfId="0" applyFont="1" applyBorder="1"/>
    <xf numFmtId="0" fontId="14" fillId="0" borderId="188" xfId="0" applyFont="1" applyBorder="1"/>
    <xf numFmtId="0" fontId="13" fillId="0" borderId="188" xfId="0" applyFont="1" applyBorder="1"/>
    <xf numFmtId="0" fontId="13" fillId="0" borderId="160" xfId="0" applyFont="1" applyBorder="1"/>
    <xf numFmtId="0" fontId="13" fillId="0" borderId="149" xfId="0" applyFont="1" applyBorder="1"/>
    <xf numFmtId="0" fontId="14" fillId="0" borderId="161" xfId="0" applyFont="1" applyBorder="1"/>
    <xf numFmtId="0" fontId="14" fillId="0" borderId="148" xfId="0" applyFont="1" applyBorder="1" applyAlignment="1">
      <alignment horizontal="centerContinuous"/>
    </xf>
    <xf numFmtId="0" fontId="13" fillId="0" borderId="148" xfId="0" applyFont="1" applyBorder="1" applyAlignment="1">
      <alignment horizontal="centerContinuous"/>
    </xf>
    <xf numFmtId="0" fontId="13" fillId="11" borderId="327" xfId="0" applyFont="1" applyFill="1" applyBorder="1" applyProtection="1">
      <protection locked="0"/>
    </xf>
    <xf numFmtId="0" fontId="13" fillId="15" borderId="329" xfId="0" applyFont="1" applyFill="1" applyBorder="1"/>
    <xf numFmtId="0" fontId="13" fillId="15" borderId="323" xfId="0" applyFont="1" applyFill="1" applyBorder="1" applyAlignment="1">
      <alignment horizontal="centerContinuous"/>
    </xf>
    <xf numFmtId="0" fontId="14" fillId="0" borderId="184" xfId="0" applyFont="1" applyBorder="1"/>
    <xf numFmtId="0" fontId="14" fillId="0" borderId="15" xfId="0" applyFont="1" applyBorder="1"/>
    <xf numFmtId="0" fontId="14" fillId="0" borderId="1" xfId="0" applyFont="1" applyBorder="1" applyAlignment="1">
      <alignment horizontal="center" vertical="center" wrapText="1"/>
    </xf>
    <xf numFmtId="0" fontId="14" fillId="0" borderId="3" xfId="0" applyFont="1" applyBorder="1" applyAlignment="1">
      <alignment horizontal="center" vertical="center"/>
    </xf>
    <xf numFmtId="0" fontId="14" fillId="0" borderId="227" xfId="0" applyFont="1" applyBorder="1" applyAlignment="1">
      <alignment horizontal="center" vertical="center"/>
    </xf>
    <xf numFmtId="0" fontId="14" fillId="0" borderId="257" xfId="0" applyFont="1" applyBorder="1" applyAlignment="1">
      <alignment horizontal="center" vertical="center"/>
    </xf>
    <xf numFmtId="0" fontId="14" fillId="0" borderId="4" xfId="0" applyFont="1" applyBorder="1" applyAlignment="1">
      <alignment horizontal="center" vertical="center"/>
    </xf>
    <xf numFmtId="0" fontId="14" fillId="0" borderId="9" xfId="0" applyFont="1" applyBorder="1" applyAlignment="1">
      <alignment vertical="center"/>
    </xf>
    <xf numFmtId="0" fontId="13" fillId="15" borderId="9" xfId="0" applyFont="1" applyFill="1" applyBorder="1"/>
    <xf numFmtId="0" fontId="13" fillId="15" borderId="5" xfId="0" applyFont="1" applyFill="1" applyBorder="1"/>
    <xf numFmtId="0" fontId="13" fillId="15" borderId="16" xfId="0" applyFont="1" applyFill="1" applyBorder="1"/>
    <xf numFmtId="0" fontId="13" fillId="0" borderId="78" xfId="0" applyFont="1" applyBorder="1" applyAlignment="1">
      <alignment horizontal="center"/>
    </xf>
    <xf numFmtId="0" fontId="13" fillId="0" borderId="76" xfId="0" applyFont="1" applyBorder="1"/>
    <xf numFmtId="167" fontId="13" fillId="0" borderId="76" xfId="4" applyNumberFormat="1" applyFont="1" applyBorder="1" applyAlignment="1" applyProtection="1"/>
    <xf numFmtId="0" fontId="13" fillId="0" borderId="67" xfId="0" applyFont="1" applyBorder="1"/>
    <xf numFmtId="0" fontId="13" fillId="0" borderId="88" xfId="0" applyFont="1" applyBorder="1" applyAlignment="1">
      <alignment horizontal="center"/>
    </xf>
    <xf numFmtId="0" fontId="14" fillId="0" borderId="90" xfId="0" applyFont="1" applyBorder="1"/>
    <xf numFmtId="0" fontId="14" fillId="0" borderId="144" xfId="0" applyFont="1" applyBorder="1" applyAlignment="1">
      <alignment horizontal="center"/>
    </xf>
    <xf numFmtId="0" fontId="14" fillId="0" borderId="92" xfId="0" applyFont="1" applyBorder="1"/>
    <xf numFmtId="0" fontId="14" fillId="0" borderId="29" xfId="0" applyFont="1" applyBorder="1"/>
    <xf numFmtId="0" fontId="14" fillId="0" borderId="24" xfId="0" applyFont="1" applyBorder="1"/>
    <xf numFmtId="0" fontId="14" fillId="0" borderId="36" xfId="0" applyFont="1" applyBorder="1" applyAlignment="1">
      <alignment horizontal="center"/>
    </xf>
    <xf numFmtId="0" fontId="14" fillId="0" borderId="50" xfId="0" applyFont="1" applyBorder="1" applyAlignment="1">
      <alignment horizontal="center"/>
    </xf>
    <xf numFmtId="0" fontId="14" fillId="0" borderId="7" xfId="0" applyFont="1" applyBorder="1" applyAlignment="1">
      <alignment horizontal="centerContinuous" vertical="center"/>
    </xf>
    <xf numFmtId="0" fontId="13" fillId="0" borderId="8" xfId="0" applyFont="1" applyBorder="1" applyAlignment="1">
      <alignment horizontal="centerContinuous" vertical="center"/>
    </xf>
    <xf numFmtId="0" fontId="13" fillId="0" borderId="133" xfId="0" applyFont="1" applyBorder="1" applyAlignment="1">
      <alignment horizontal="centerContinuous" vertical="center"/>
    </xf>
    <xf numFmtId="0" fontId="14" fillId="0" borderId="3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61" xfId="0" applyFont="1" applyBorder="1" applyAlignment="1">
      <alignment horizontal="center"/>
    </xf>
    <xf numFmtId="0" fontId="14" fillId="0" borderId="95" xfId="0" applyFont="1" applyBorder="1"/>
    <xf numFmtId="0" fontId="13" fillId="15" borderId="275" xfId="0" applyFont="1" applyFill="1" applyBorder="1"/>
    <xf numFmtId="0" fontId="13" fillId="15" borderId="269" xfId="0" applyFont="1" applyFill="1" applyBorder="1"/>
    <xf numFmtId="0" fontId="13" fillId="15" borderId="308" xfId="0" applyFont="1" applyFill="1" applyBorder="1"/>
    <xf numFmtId="165" fontId="13" fillId="0" borderId="163" xfId="0" applyNumberFormat="1" applyFont="1" applyBorder="1"/>
    <xf numFmtId="0" fontId="11" fillId="0" borderId="0" xfId="2"/>
    <xf numFmtId="0" fontId="13" fillId="0" borderId="6" xfId="2" applyFont="1" applyBorder="1" applyAlignment="1">
      <alignment horizontal="centerContinuous"/>
    </xf>
    <xf numFmtId="0" fontId="14" fillId="0" borderId="11" xfId="2" applyFont="1" applyBorder="1" applyAlignment="1">
      <alignment horizontal="centerContinuous"/>
    </xf>
    <xf numFmtId="0" fontId="11" fillId="0" borderId="3" xfId="2" applyBorder="1" applyAlignment="1">
      <alignment vertical="center"/>
    </xf>
    <xf numFmtId="0" fontId="11" fillId="0" borderId="0" xfId="2" applyAlignment="1">
      <alignment vertical="center"/>
    </xf>
    <xf numFmtId="0" fontId="14" fillId="0" borderId="17" xfId="2" applyFont="1" applyBorder="1" applyAlignment="1">
      <alignment horizontal="center" vertical="center"/>
    </xf>
    <xf numFmtId="0" fontId="14" fillId="0" borderId="33" xfId="2" applyFont="1" applyBorder="1" applyAlignment="1">
      <alignment horizontal="center" vertical="center"/>
    </xf>
    <xf numFmtId="0" fontId="11" fillId="0" borderId="3" xfId="2" applyBorder="1"/>
    <xf numFmtId="0" fontId="14" fillId="13" borderId="258" xfId="2" applyFont="1" applyFill="1" applyBorder="1" applyAlignment="1">
      <alignment horizontal="center" vertical="center"/>
    </xf>
    <xf numFmtId="0" fontId="14" fillId="13" borderId="234" xfId="2" applyFont="1" applyFill="1" applyBorder="1" applyAlignment="1">
      <alignment horizontal="center" vertical="center"/>
    </xf>
    <xf numFmtId="0" fontId="14" fillId="13" borderId="227" xfId="2" applyFont="1" applyFill="1" applyBorder="1" applyAlignment="1">
      <alignment horizontal="center" vertical="center"/>
    </xf>
    <xf numFmtId="0" fontId="14" fillId="13" borderId="257" xfId="2" applyFont="1" applyFill="1" applyBorder="1" applyAlignment="1">
      <alignment horizontal="center" vertical="center"/>
    </xf>
    <xf numFmtId="0" fontId="14" fillId="0" borderId="78" xfId="2" applyFont="1" applyBorder="1" applyAlignment="1">
      <alignment horizontal="centerContinuous" vertical="center" wrapText="1"/>
    </xf>
    <xf numFmtId="0" fontId="14" fillId="0" borderId="76" xfId="2" applyFont="1" applyBorder="1" applyAlignment="1">
      <alignment horizontal="centerContinuous" vertical="center" wrapText="1"/>
    </xf>
    <xf numFmtId="0" fontId="14" fillId="0" borderId="76" xfId="2" applyFont="1" applyBorder="1" applyAlignment="1">
      <alignment horizontal="center" vertical="center" wrapText="1"/>
    </xf>
    <xf numFmtId="0" fontId="14" fillId="0" borderId="83" xfId="2" applyFont="1" applyBorder="1" applyAlignment="1">
      <alignment horizontal="center" vertical="center" wrapText="1"/>
    </xf>
    <xf numFmtId="0" fontId="13" fillId="0" borderId="79" xfId="2" applyFont="1" applyBorder="1"/>
    <xf numFmtId="0" fontId="11" fillId="0" borderId="2" xfId="2" applyBorder="1"/>
    <xf numFmtId="0" fontId="17" fillId="0" borderId="0" xfId="2" applyFont="1" applyAlignment="1">
      <alignment horizontal="centerContinuous"/>
    </xf>
    <xf numFmtId="0" fontId="11" fillId="0" borderId="0" xfId="2" applyAlignment="1">
      <alignment horizontal="centerContinuous"/>
    </xf>
    <xf numFmtId="0" fontId="13" fillId="0" borderId="234" xfId="0" applyFont="1" applyBorder="1" applyAlignment="1">
      <alignment horizontal="centerContinuous"/>
    </xf>
    <xf numFmtId="0" fontId="14" fillId="0" borderId="291" xfId="0" applyFont="1" applyBorder="1" applyAlignment="1">
      <alignment horizontal="centerContinuous"/>
    </xf>
    <xf numFmtId="0" fontId="14" fillId="0" borderId="3"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258" xfId="0" applyFont="1" applyBorder="1" applyAlignment="1">
      <alignment horizontal="center" vertical="center" wrapText="1"/>
    </xf>
    <xf numFmtId="0" fontId="14" fillId="0" borderId="227" xfId="0" applyFont="1" applyBorder="1" applyAlignment="1">
      <alignment horizontal="center" vertical="center" wrapText="1"/>
    </xf>
    <xf numFmtId="0" fontId="14" fillId="0" borderId="257" xfId="0" applyFont="1" applyBorder="1" applyAlignment="1">
      <alignment horizontal="center" vertical="center" wrapText="1"/>
    </xf>
    <xf numFmtId="0" fontId="13" fillId="0" borderId="258" xfId="0" applyFont="1" applyBorder="1"/>
    <xf numFmtId="0" fontId="13" fillId="0" borderId="293" xfId="0" applyFont="1" applyBorder="1" applyAlignment="1">
      <alignment horizontal="centerContinuous" wrapText="1"/>
    </xf>
    <xf numFmtId="0" fontId="13" fillId="0" borderId="291" xfId="0" applyFont="1" applyBorder="1" applyAlignment="1">
      <alignment horizontal="centerContinuous" wrapText="1"/>
    </xf>
    <xf numFmtId="0" fontId="13" fillId="0" borderId="6" xfId="0" applyFont="1" applyBorder="1" applyAlignment="1">
      <alignment horizontal="centerContinuous"/>
    </xf>
    <xf numFmtId="0" fontId="14" fillId="0" borderId="11" xfId="0" applyFont="1" applyBorder="1" applyAlignment="1">
      <alignment horizontal="centerContinuous"/>
    </xf>
    <xf numFmtId="0" fontId="14" fillId="0" borderId="12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83" xfId="0" applyFont="1" applyBorder="1" applyAlignment="1">
      <alignment horizontal="center" vertical="center" wrapText="1"/>
    </xf>
    <xf numFmtId="0" fontId="13" fillId="0" borderId="122" xfId="0" applyFont="1" applyBorder="1"/>
    <xf numFmtId="0" fontId="13" fillId="0" borderId="79" xfId="0" applyFont="1" applyBorder="1" applyAlignment="1">
      <alignment horizontal="centerContinuous" wrapText="1"/>
    </xf>
    <xf numFmtId="0" fontId="13" fillId="0" borderId="11" xfId="0" applyFont="1" applyBorder="1" applyAlignment="1">
      <alignment horizontal="centerContinuous" wrapText="1"/>
    </xf>
    <xf numFmtId="37" fontId="13" fillId="0" borderId="9" xfId="0" applyNumberFormat="1" applyFont="1" applyBorder="1"/>
    <xf numFmtId="37" fontId="13" fillId="0" borderId="31" xfId="0" applyNumberFormat="1" applyFont="1" applyBorder="1"/>
    <xf numFmtId="37" fontId="13" fillId="0" borderId="249" xfId="0" applyNumberFormat="1" applyFont="1" applyBorder="1"/>
    <xf numFmtId="37" fontId="13" fillId="0" borderId="294" xfId="0" applyNumberFormat="1" applyFont="1" applyBorder="1"/>
    <xf numFmtId="0" fontId="14" fillId="0" borderId="0" xfId="0" applyFont="1" applyAlignment="1">
      <alignment horizontal="center" vertical="center"/>
    </xf>
    <xf numFmtId="0" fontId="14" fillId="0" borderId="134" xfId="0" applyFont="1" applyBorder="1" applyAlignment="1">
      <alignment horizontal="center" vertical="center"/>
    </xf>
    <xf numFmtId="0" fontId="14" fillId="0" borderId="114" xfId="0" applyFont="1" applyBorder="1" applyAlignment="1">
      <alignment horizontal="center" vertical="center"/>
    </xf>
    <xf numFmtId="0" fontId="14" fillId="0" borderId="0" xfId="0" applyFont="1" applyAlignment="1">
      <alignment horizontal="center" wrapText="1"/>
    </xf>
    <xf numFmtId="0" fontId="13" fillId="0" borderId="4" xfId="0" applyFont="1" applyBorder="1" applyAlignment="1">
      <alignment horizontal="left" indent="1"/>
    </xf>
    <xf numFmtId="37" fontId="13" fillId="0" borderId="5" xfId="0" applyNumberFormat="1" applyFont="1" applyBorder="1"/>
    <xf numFmtId="0" fontId="13" fillId="0" borderId="122" xfId="0" applyFont="1" applyBorder="1" applyAlignment="1">
      <alignment horizontal="left" indent="1"/>
    </xf>
    <xf numFmtId="0" fontId="13" fillId="15" borderId="4" xfId="0" applyFont="1" applyFill="1" applyBorder="1"/>
    <xf numFmtId="0" fontId="13" fillId="15" borderId="3" xfId="0" applyFont="1" applyFill="1" applyBorder="1"/>
    <xf numFmtId="37" fontId="13" fillId="15" borderId="0" xfId="0" applyNumberFormat="1" applyFont="1" applyFill="1"/>
    <xf numFmtId="37" fontId="13" fillId="15" borderId="5" xfId="0" applyNumberFormat="1" applyFont="1" applyFill="1" applyBorder="1"/>
    <xf numFmtId="37" fontId="13" fillId="15" borderId="16" xfId="0" applyNumberFormat="1" applyFont="1" applyFill="1" applyBorder="1"/>
    <xf numFmtId="37" fontId="13" fillId="15" borderId="18" xfId="0" applyNumberFormat="1" applyFont="1" applyFill="1" applyBorder="1"/>
    <xf numFmtId="0" fontId="13" fillId="15" borderId="81" xfId="0" applyFont="1" applyFill="1" applyBorder="1"/>
    <xf numFmtId="0" fontId="13" fillId="15" borderId="110" xfId="0" applyFont="1" applyFill="1" applyBorder="1"/>
    <xf numFmtId="37" fontId="13" fillId="15" borderId="110" xfId="0" applyNumberFormat="1" applyFont="1" applyFill="1" applyBorder="1"/>
    <xf numFmtId="37" fontId="13" fillId="15" borderId="20" xfId="0" applyNumberFormat="1" applyFont="1" applyFill="1" applyBorder="1"/>
    <xf numFmtId="37" fontId="13" fillId="0" borderId="105" xfId="0" applyNumberFormat="1" applyFont="1" applyBorder="1"/>
    <xf numFmtId="37" fontId="13" fillId="0" borderId="87" xfId="0" applyNumberFormat="1" applyFont="1" applyBorder="1"/>
    <xf numFmtId="0" fontId="14" fillId="0" borderId="0" xfId="12" applyFont="1" applyAlignment="1">
      <alignment horizontal="centerContinuous"/>
    </xf>
    <xf numFmtId="0" fontId="13" fillId="0" borderId="0" xfId="12" applyFont="1" applyAlignment="1">
      <alignment horizontal="centerContinuous"/>
    </xf>
    <xf numFmtId="0" fontId="13" fillId="0" borderId="0" xfId="12" applyFont="1"/>
    <xf numFmtId="0" fontId="14" fillId="0" borderId="182" xfId="12" applyFont="1" applyBorder="1"/>
    <xf numFmtId="0" fontId="13" fillId="0" borderId="183" xfId="12" applyFont="1" applyBorder="1"/>
    <xf numFmtId="0" fontId="13" fillId="0" borderId="184" xfId="12" applyFont="1" applyBorder="1"/>
    <xf numFmtId="0" fontId="13" fillId="0" borderId="3" xfId="12" applyFont="1" applyBorder="1"/>
    <xf numFmtId="0" fontId="14" fillId="0" borderId="122" xfId="12" applyFont="1" applyBorder="1"/>
    <xf numFmtId="0" fontId="13" fillId="0" borderId="6" xfId="12" applyFont="1" applyBorder="1"/>
    <xf numFmtId="0" fontId="13" fillId="0" borderId="6" xfId="12" applyFont="1" applyBorder="1" applyAlignment="1">
      <alignment horizontal="centerContinuous"/>
    </xf>
    <xf numFmtId="0" fontId="13" fillId="0" borderId="15" xfId="12" applyFont="1" applyBorder="1"/>
    <xf numFmtId="0" fontId="14" fillId="0" borderId="79" xfId="12" applyFont="1" applyBorder="1"/>
    <xf numFmtId="0" fontId="13" fillId="0" borderId="11" xfId="12" applyFont="1" applyBorder="1"/>
    <xf numFmtId="0" fontId="13" fillId="0" borderId="59" xfId="12" applyFont="1" applyBorder="1"/>
    <xf numFmtId="0" fontId="14" fillId="0" borderId="11" xfId="12" applyFont="1" applyBorder="1" applyAlignment="1">
      <alignment horizontal="right"/>
    </xf>
    <xf numFmtId="166" fontId="13" fillId="0" borderId="11" xfId="12" applyNumberFormat="1" applyFont="1" applyBorder="1"/>
    <xf numFmtId="0" fontId="14" fillId="0" borderId="11" xfId="12" applyFont="1" applyBorder="1" applyAlignment="1">
      <alignment horizontal="centerContinuous"/>
    </xf>
    <xf numFmtId="166" fontId="13" fillId="0" borderId="140" xfId="12" applyNumberFormat="1" applyFont="1" applyBorder="1" applyAlignment="1">
      <alignment horizontal="left"/>
    </xf>
    <xf numFmtId="0" fontId="14" fillId="13" borderId="252" xfId="12" applyFont="1" applyFill="1" applyBorder="1" applyAlignment="1">
      <alignment horizontal="center" vertical="center" wrapText="1"/>
    </xf>
    <xf numFmtId="0" fontId="14" fillId="13" borderId="253" xfId="12" applyFont="1" applyFill="1" applyBorder="1" applyAlignment="1">
      <alignment horizontal="center" vertical="center" wrapText="1"/>
    </xf>
    <xf numFmtId="0" fontId="14" fillId="13" borderId="254" xfId="12" applyFont="1" applyFill="1" applyBorder="1" applyAlignment="1">
      <alignment horizontal="center" vertical="center" wrapText="1"/>
    </xf>
    <xf numFmtId="0" fontId="13" fillId="0" borderId="3" xfId="12" applyFont="1" applyBorder="1" applyAlignment="1">
      <alignment horizontal="center" vertical="center" wrapText="1"/>
    </xf>
    <xf numFmtId="0" fontId="13" fillId="0" borderId="0" xfId="12" applyFont="1" applyAlignment="1">
      <alignment horizontal="center" vertical="center" wrapText="1"/>
    </xf>
    <xf numFmtId="0" fontId="14" fillId="0" borderId="68" xfId="12" applyFont="1" applyBorder="1" applyAlignment="1">
      <alignment horizontal="center" vertical="center" wrapText="1"/>
    </xf>
    <xf numFmtId="0" fontId="14" fillId="0" borderId="18" xfId="12" applyFont="1" applyBorder="1" applyAlignment="1">
      <alignment horizontal="center" vertical="center" wrapText="1"/>
    </xf>
    <xf numFmtId="0" fontId="14" fillId="0" borderId="78" xfId="12" applyFont="1" applyBorder="1" applyAlignment="1">
      <alignment horizontal="center" vertical="center" wrapText="1"/>
    </xf>
    <xf numFmtId="0" fontId="14" fillId="0" borderId="14" xfId="12" applyFont="1" applyBorder="1" applyAlignment="1">
      <alignment horizontal="centerContinuous" vertical="center" wrapText="1"/>
    </xf>
    <xf numFmtId="0" fontId="14" fillId="0" borderId="6" xfId="12" applyFont="1" applyBorder="1" applyAlignment="1">
      <alignment horizontal="centerContinuous" vertical="center" wrapText="1"/>
    </xf>
    <xf numFmtId="0" fontId="14" fillId="0" borderId="14" xfId="12" applyFont="1" applyBorder="1" applyAlignment="1">
      <alignment horizontal="center" vertical="center" wrapText="1"/>
    </xf>
    <xf numFmtId="0" fontId="14" fillId="13" borderId="0" xfId="12" applyFont="1" applyFill="1" applyAlignment="1">
      <alignment horizontal="center"/>
    </xf>
    <xf numFmtId="49" fontId="13" fillId="0" borderId="77" xfId="12" applyNumberFormat="1" applyFont="1" applyBorder="1" applyAlignment="1">
      <alignment horizontal="center"/>
    </xf>
    <xf numFmtId="0" fontId="13" fillId="0" borderId="9" xfId="12" applyFont="1" applyBorder="1"/>
    <xf numFmtId="0" fontId="13" fillId="0" borderId="5" xfId="12" applyFont="1" applyBorder="1"/>
    <xf numFmtId="165" fontId="13" fillId="0" borderId="9" xfId="12" applyNumberFormat="1" applyFont="1" applyBorder="1"/>
    <xf numFmtId="10" fontId="13" fillId="0" borderId="9" xfId="13" applyNumberFormat="1" applyFont="1" applyBorder="1" applyAlignment="1" applyProtection="1"/>
    <xf numFmtId="49" fontId="13" fillId="0" borderId="88" xfId="12" applyNumberFormat="1" applyFont="1" applyBorder="1" applyAlignment="1">
      <alignment horizontal="center"/>
    </xf>
    <xf numFmtId="0" fontId="13" fillId="0" borderId="105" xfId="12" applyFont="1" applyBorder="1"/>
    <xf numFmtId="165" fontId="13" fillId="0" borderId="105" xfId="12" applyNumberFormat="1" applyFont="1" applyBorder="1"/>
    <xf numFmtId="10" fontId="13" fillId="0" borderId="105" xfId="13" applyNumberFormat="1" applyFont="1" applyBorder="1" applyAlignment="1" applyProtection="1"/>
    <xf numFmtId="0" fontId="13" fillId="0" borderId="2" xfId="12" applyFont="1" applyBorder="1"/>
    <xf numFmtId="0" fontId="13" fillId="0" borderId="234" xfId="0" applyFont="1" applyBorder="1" applyAlignment="1">
      <alignment horizontal="right"/>
    </xf>
    <xf numFmtId="0" fontId="14" fillId="0" borderId="291" xfId="0" applyFont="1" applyBorder="1" applyAlignment="1">
      <alignment horizontal="right"/>
    </xf>
    <xf numFmtId="0" fontId="14" fillId="13" borderId="258" xfId="0" applyFont="1" applyFill="1" applyBorder="1" applyAlignment="1">
      <alignment horizontal="center" vertical="center"/>
    </xf>
    <xf numFmtId="0" fontId="14" fillId="13" borderId="234" xfId="0" applyFont="1" applyFill="1" applyBorder="1" applyAlignment="1">
      <alignment horizontal="center" vertical="center"/>
    </xf>
    <xf numFmtId="0" fontId="14" fillId="13" borderId="227" xfId="0" applyFont="1" applyFill="1" applyBorder="1" applyAlignment="1">
      <alignment horizontal="center" vertical="center"/>
    </xf>
    <xf numFmtId="37" fontId="14" fillId="13" borderId="260" xfId="0" applyNumberFormat="1" applyFont="1" applyFill="1" applyBorder="1" applyAlignment="1">
      <alignment horizontal="center" vertical="center"/>
    </xf>
    <xf numFmtId="0" fontId="14" fillId="13" borderId="257" xfId="0" applyFont="1" applyFill="1" applyBorder="1" applyAlignment="1">
      <alignment horizontal="center" vertical="center"/>
    </xf>
    <xf numFmtId="0" fontId="13" fillId="0" borderId="3" xfId="0" applyFont="1" applyBorder="1" applyAlignment="1">
      <alignment vertical="center"/>
    </xf>
    <xf numFmtId="0" fontId="13" fillId="0" borderId="0" xfId="0" applyFont="1" applyAlignment="1">
      <alignment vertical="center"/>
    </xf>
    <xf numFmtId="37" fontId="13" fillId="0" borderId="68" xfId="0" applyNumberFormat="1" applyFont="1" applyBorder="1" applyAlignment="1">
      <alignment vertical="center"/>
    </xf>
    <xf numFmtId="0" fontId="14" fillId="0" borderId="165" xfId="0" applyFont="1" applyBorder="1" applyAlignment="1">
      <alignment horizontal="centerContinuous" vertical="center" wrapText="1"/>
    </xf>
    <xf numFmtId="0" fontId="14" fillId="0" borderId="230" xfId="0" applyFont="1" applyBorder="1" applyAlignment="1">
      <alignment horizontal="centerContinuous" vertical="center" wrapText="1"/>
    </xf>
    <xf numFmtId="0" fontId="14" fillId="0" borderId="304" xfId="0" applyFont="1" applyBorder="1" applyAlignment="1">
      <alignment horizontal="centerContinuous" vertical="center" wrapText="1"/>
    </xf>
    <xf numFmtId="0" fontId="14" fillId="0" borderId="236" xfId="0" applyFont="1" applyBorder="1" applyAlignment="1">
      <alignment horizontal="center" vertical="center" wrapText="1"/>
    </xf>
    <xf numFmtId="37" fontId="13" fillId="0" borderId="0" xfId="0" applyNumberFormat="1" applyFont="1"/>
    <xf numFmtId="0" fontId="14" fillId="0" borderId="279" xfId="0" applyFont="1" applyBorder="1" applyAlignment="1">
      <alignment horizontal="center" vertical="center" wrapText="1"/>
    </xf>
    <xf numFmtId="37" fontId="13" fillId="0" borderId="68" xfId="0" applyNumberFormat="1" applyFont="1" applyBorder="1"/>
    <xf numFmtId="37" fontId="13" fillId="0" borderId="164" xfId="0" applyNumberFormat="1" applyFont="1" applyBorder="1"/>
    <xf numFmtId="0" fontId="14" fillId="0" borderId="6" xfId="0" applyFont="1" applyBorder="1" applyAlignment="1">
      <alignment horizontal="right"/>
    </xf>
    <xf numFmtId="0" fontId="13" fillId="10" borderId="186" xfId="0" applyFont="1" applyFill="1" applyBorder="1"/>
    <xf numFmtId="0" fontId="13" fillId="10" borderId="11" xfId="0" applyFont="1" applyFill="1" applyBorder="1"/>
    <xf numFmtId="0" fontId="13" fillId="10" borderId="140" xfId="0" applyFont="1" applyFill="1" applyBorder="1"/>
    <xf numFmtId="0" fontId="14" fillId="13" borderId="262" xfId="0" applyFont="1" applyFill="1" applyBorder="1" applyAlignment="1">
      <alignment horizontal="center"/>
    </xf>
    <xf numFmtId="0" fontId="14" fillId="13" borderId="263" xfId="0" applyFont="1" applyFill="1" applyBorder="1" applyAlignment="1">
      <alignment horizontal="center"/>
    </xf>
    <xf numFmtId="0" fontId="14" fillId="13" borderId="233" xfId="0" applyFont="1" applyFill="1" applyBorder="1" applyAlignment="1">
      <alignment horizontal="center"/>
    </xf>
    <xf numFmtId="0" fontId="14" fillId="13" borderId="264" xfId="0" applyFont="1" applyFill="1" applyBorder="1" applyAlignment="1">
      <alignment horizontal="center"/>
    </xf>
    <xf numFmtId="0" fontId="14" fillId="0" borderId="3" xfId="0" applyFont="1" applyBorder="1" applyAlignment="1">
      <alignment horizontal="centerContinuous"/>
    </xf>
    <xf numFmtId="0" fontId="14" fillId="0" borderId="68" xfId="0" applyFont="1" applyBorder="1" applyAlignment="1">
      <alignment horizontal="center"/>
    </xf>
    <xf numFmtId="0" fontId="14" fillId="0" borderId="261" xfId="0" applyFont="1" applyBorder="1" applyAlignment="1">
      <alignment horizontal="centerContinuous"/>
    </xf>
    <xf numFmtId="0" fontId="14" fillId="0" borderId="46" xfId="0" applyFont="1" applyBorder="1" applyAlignment="1">
      <alignment horizontal="centerContinuous" vertical="center" wrapText="1"/>
    </xf>
    <xf numFmtId="0" fontId="13" fillId="0" borderId="15" xfId="0" applyFont="1" applyBorder="1" applyAlignment="1">
      <alignment horizontal="centerContinuous"/>
    </xf>
    <xf numFmtId="0" fontId="14" fillId="0" borderId="6" xfId="0" applyFont="1" applyBorder="1" applyAlignment="1">
      <alignment horizontal="center"/>
    </xf>
    <xf numFmtId="0" fontId="13" fillId="10" borderId="140" xfId="0" applyFont="1" applyFill="1" applyBorder="1" applyAlignment="1">
      <alignment horizontal="centerContinuous"/>
    </xf>
    <xf numFmtId="0" fontId="14" fillId="14" borderId="258" xfId="0" applyFont="1" applyFill="1" applyBorder="1" applyAlignment="1">
      <alignment horizontal="center"/>
    </xf>
    <xf numFmtId="0" fontId="14" fillId="14" borderId="234" xfId="0" applyFont="1" applyFill="1" applyBorder="1" applyAlignment="1">
      <alignment horizontal="center"/>
    </xf>
    <xf numFmtId="0" fontId="14" fillId="14" borderId="227" xfId="0" applyFont="1" applyFill="1" applyBorder="1" applyAlignment="1">
      <alignment horizontal="center"/>
    </xf>
    <xf numFmtId="0" fontId="14" fillId="14" borderId="257" xfId="0" applyFont="1" applyFill="1" applyBorder="1" applyAlignment="1">
      <alignment horizontal="center"/>
    </xf>
    <xf numFmtId="0" fontId="14" fillId="0" borderId="17" xfId="0" applyFont="1" applyBorder="1" applyAlignment="1">
      <alignment horizontal="centerContinuous"/>
    </xf>
    <xf numFmtId="0" fontId="14" fillId="0" borderId="33" xfId="0" applyFont="1" applyBorder="1" applyAlignment="1">
      <alignment horizontal="centerContinuous"/>
    </xf>
    <xf numFmtId="0" fontId="14" fillId="14" borderId="252" xfId="0" applyFont="1" applyFill="1" applyBorder="1" applyAlignment="1">
      <alignment horizontal="center" vertical="center" wrapText="1"/>
    </xf>
    <xf numFmtId="0" fontId="14" fillId="14" borderId="310" xfId="0" applyFont="1" applyFill="1" applyBorder="1" applyAlignment="1">
      <alignment horizontal="center" vertical="center" wrapText="1"/>
    </xf>
    <xf numFmtId="0" fontId="14" fillId="14" borderId="309" xfId="0" applyFont="1" applyFill="1" applyBorder="1" applyAlignment="1">
      <alignment horizontal="center" vertical="center" wrapText="1"/>
    </xf>
    <xf numFmtId="0" fontId="14" fillId="14" borderId="313" xfId="0" applyFont="1" applyFill="1" applyBorder="1" applyAlignment="1">
      <alignment horizontal="center" vertical="center" wrapText="1"/>
    </xf>
    <xf numFmtId="0" fontId="14" fillId="0" borderId="81" xfId="0" applyFont="1" applyBorder="1" applyAlignment="1">
      <alignment horizontal="center" vertical="center" wrapText="1"/>
    </xf>
    <xf numFmtId="0" fontId="13" fillId="0" borderId="82" xfId="0" applyFont="1" applyBorder="1" applyAlignment="1">
      <alignment horizontal="center" vertical="center" wrapText="1"/>
    </xf>
    <xf numFmtId="0" fontId="14" fillId="0" borderId="117" xfId="0" applyFont="1" applyBorder="1" applyAlignment="1">
      <alignment horizontal="center" vertical="center" wrapText="1"/>
    </xf>
    <xf numFmtId="0" fontId="14" fillId="0" borderId="19" xfId="0" applyFont="1" applyBorder="1" applyAlignment="1">
      <alignment horizontal="center" vertical="center" wrapText="1"/>
    </xf>
    <xf numFmtId="0" fontId="13" fillId="0" borderId="80" xfId="0" applyFont="1" applyBorder="1" applyAlignment="1">
      <alignment horizontal="centerContinuous" vertical="center" wrapText="1"/>
    </xf>
    <xf numFmtId="0" fontId="14" fillId="0" borderId="75" xfId="0" applyFont="1" applyBorder="1" applyAlignment="1">
      <alignment horizontal="center" vertical="center" wrapText="1"/>
    </xf>
    <xf numFmtId="37" fontId="13" fillId="0" borderId="6" xfId="0" applyNumberFormat="1" applyFont="1" applyBorder="1"/>
    <xf numFmtId="164" fontId="13" fillId="0" borderId="6" xfId="0" applyNumberFormat="1" applyFont="1" applyBorder="1"/>
    <xf numFmtId="37" fontId="13" fillId="0" borderId="15" xfId="0" applyNumberFormat="1" applyFont="1" applyBorder="1"/>
    <xf numFmtId="164" fontId="13" fillId="0" borderId="9" xfId="0" applyNumberFormat="1" applyFont="1" applyBorder="1"/>
    <xf numFmtId="0" fontId="13" fillId="0" borderId="4" xfId="2" applyFont="1" applyBorder="1" applyAlignment="1">
      <alignment horizontal="left" indent="1"/>
    </xf>
    <xf numFmtId="0" fontId="13" fillId="0" borderId="4" xfId="0" applyFont="1" applyBorder="1" applyAlignment="1">
      <alignment horizontal="left" indent="2"/>
    </xf>
    <xf numFmtId="0" fontId="13" fillId="0" borderId="0" xfId="0" quotePrefix="1" applyFont="1"/>
    <xf numFmtId="0" fontId="13" fillId="2" borderId="0" xfId="0" applyFont="1" applyFill="1"/>
    <xf numFmtId="0" fontId="14" fillId="14" borderId="252" xfId="0" applyFont="1" applyFill="1" applyBorder="1" applyAlignment="1">
      <alignment horizontal="center" vertical="center"/>
    </xf>
    <xf numFmtId="0" fontId="14" fillId="14" borderId="310" xfId="0" applyFont="1" applyFill="1" applyBorder="1" applyAlignment="1">
      <alignment horizontal="center" vertical="center"/>
    </xf>
    <xf numFmtId="0" fontId="14" fillId="14" borderId="309" xfId="0" applyFont="1" applyFill="1" applyBorder="1" applyAlignment="1">
      <alignment horizontal="center" vertical="center"/>
    </xf>
    <xf numFmtId="0" fontId="14" fillId="14" borderId="313" xfId="0" applyFont="1" applyFill="1" applyBorder="1" applyAlignment="1">
      <alignment horizontal="center" vertical="center"/>
    </xf>
    <xf numFmtId="0" fontId="14" fillId="0" borderId="116" xfId="0" applyFont="1" applyBorder="1" applyAlignment="1">
      <alignment horizontal="centerContinuous" vertical="center"/>
    </xf>
    <xf numFmtId="0" fontId="14" fillId="0" borderId="17" xfId="0" applyFont="1" applyBorder="1" applyAlignment="1">
      <alignment horizontal="centerContinuous" vertical="center"/>
    </xf>
    <xf numFmtId="0" fontId="13" fillId="15" borderId="122" xfId="0" applyFont="1" applyFill="1" applyBorder="1"/>
    <xf numFmtId="0" fontId="13" fillId="15" borderId="6" xfId="0" applyFont="1" applyFill="1" applyBorder="1"/>
    <xf numFmtId="0" fontId="13" fillId="15" borderId="6" xfId="0" applyFont="1" applyFill="1" applyBorder="1" applyAlignment="1">
      <alignment horizontal="center"/>
    </xf>
    <xf numFmtId="164" fontId="13" fillId="15" borderId="6" xfId="0" applyNumberFormat="1" applyFont="1" applyFill="1" applyBorder="1"/>
    <xf numFmtId="0" fontId="25" fillId="0" borderId="6" xfId="0" applyFont="1" applyBorder="1"/>
    <xf numFmtId="0" fontId="13" fillId="0" borderId="36" xfId="0" applyFont="1" applyBorder="1"/>
    <xf numFmtId="0" fontId="13" fillId="0" borderId="127" xfId="0" applyFont="1" applyBorder="1"/>
    <xf numFmtId="168" fontId="13" fillId="0" borderId="0" xfId="4" applyNumberFormat="1" applyFont="1" applyProtection="1"/>
    <xf numFmtId="4" fontId="13" fillId="0" borderId="291" xfId="0" applyNumberFormat="1" applyFont="1" applyBorder="1"/>
    <xf numFmtId="0" fontId="13" fillId="0" borderId="303" xfId="0" applyFont="1" applyBorder="1"/>
    <xf numFmtId="0" fontId="13" fillId="11" borderId="168" xfId="0" applyFont="1" applyFill="1" applyBorder="1" applyAlignment="1" applyProtection="1">
      <alignment horizontal="left" indent="1"/>
      <protection locked="0"/>
    </xf>
    <xf numFmtId="0" fontId="14" fillId="0" borderId="1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vertical="center" wrapText="1"/>
    </xf>
    <xf numFmtId="0" fontId="14" fillId="0" borderId="86" xfId="0" applyFont="1" applyBorder="1" applyAlignment="1">
      <alignment horizontal="center" vertical="center" wrapText="1"/>
    </xf>
    <xf numFmtId="169" fontId="13" fillId="0" borderId="0" xfId="5" applyNumberFormat="1" applyFont="1" applyBorder="1" applyAlignment="1" applyProtection="1"/>
    <xf numFmtId="167" fontId="13" fillId="0" borderId="5" xfId="4" applyNumberFormat="1" applyFont="1" applyBorder="1" applyAlignment="1" applyProtection="1"/>
    <xf numFmtId="169" fontId="13" fillId="0" borderId="5" xfId="5" applyNumberFormat="1" applyFont="1" applyBorder="1" applyAlignment="1" applyProtection="1"/>
    <xf numFmtId="167" fontId="13" fillId="0" borderId="16" xfId="4" applyNumberFormat="1" applyFont="1" applyBorder="1" applyAlignment="1" applyProtection="1"/>
    <xf numFmtId="0" fontId="13" fillId="0" borderId="168" xfId="0" applyFont="1" applyBorder="1" applyAlignment="1">
      <alignment horizontal="left" indent="1"/>
    </xf>
    <xf numFmtId="167" fontId="13" fillId="0" borderId="36" xfId="4" applyNumberFormat="1" applyFont="1" applyBorder="1" applyAlignment="1" applyProtection="1"/>
    <xf numFmtId="10" fontId="13" fillId="0" borderId="36" xfId="5" applyNumberFormat="1" applyFont="1" applyBorder="1" applyAlignment="1" applyProtection="1"/>
    <xf numFmtId="167" fontId="13" fillId="0" borderId="50" xfId="4" applyNumberFormat="1" applyFont="1" applyBorder="1" applyAlignment="1" applyProtection="1"/>
    <xf numFmtId="0" fontId="13" fillId="0" borderId="168" xfId="0" applyFont="1" applyBorder="1"/>
    <xf numFmtId="10" fontId="13" fillId="0" borderId="0" xfId="5" applyNumberFormat="1" applyFont="1" applyBorder="1" applyAlignment="1" applyProtection="1"/>
    <xf numFmtId="0" fontId="14" fillId="0" borderId="168" xfId="0" applyFont="1" applyBorder="1"/>
    <xf numFmtId="169" fontId="14" fillId="0" borderId="36" xfId="5" applyNumberFormat="1" applyFont="1" applyBorder="1" applyAlignment="1" applyProtection="1"/>
    <xf numFmtId="0" fontId="13" fillId="0" borderId="162" xfId="0" applyFont="1" applyBorder="1"/>
    <xf numFmtId="167" fontId="13" fillId="11" borderId="36" xfId="4" applyNumberFormat="1" applyFont="1" applyFill="1" applyBorder="1" applyAlignment="1" applyProtection="1">
      <alignment horizontal="center"/>
    </xf>
    <xf numFmtId="167" fontId="13" fillId="11" borderId="50" xfId="4" applyNumberFormat="1" applyFont="1" applyFill="1" applyBorder="1" applyAlignment="1" applyProtection="1">
      <alignment horizontal="center"/>
    </xf>
    <xf numFmtId="167" fontId="13" fillId="0" borderId="36" xfId="4" applyNumberFormat="1" applyFont="1" applyBorder="1" applyAlignment="1" applyProtection="1">
      <alignment horizontal="center"/>
    </xf>
    <xf numFmtId="169" fontId="13" fillId="0" borderId="36" xfId="5" applyNumberFormat="1" applyFont="1" applyBorder="1" applyAlignment="1" applyProtection="1"/>
    <xf numFmtId="10" fontId="13" fillId="0" borderId="50" xfId="5" applyNumberFormat="1" applyFont="1" applyBorder="1" applyAlignment="1" applyProtection="1"/>
    <xf numFmtId="167" fontId="13" fillId="0" borderId="24" xfId="4" applyNumberFormat="1" applyFont="1" applyFill="1" applyBorder="1" applyAlignment="1" applyProtection="1">
      <alignment horizontal="center"/>
    </xf>
    <xf numFmtId="167" fontId="13" fillId="0" borderId="25" xfId="4" applyNumberFormat="1" applyFont="1" applyFill="1" applyBorder="1" applyAlignment="1" applyProtection="1">
      <alignment horizontal="center"/>
    </xf>
    <xf numFmtId="167" fontId="13" fillId="0" borderId="0" xfId="4" applyNumberFormat="1" applyFont="1" applyFill="1" applyBorder="1" applyAlignment="1" applyProtection="1">
      <alignment horizontal="center"/>
    </xf>
    <xf numFmtId="167" fontId="13" fillId="0" borderId="18" xfId="4" applyNumberFormat="1" applyFont="1" applyFill="1" applyBorder="1" applyAlignment="1" applyProtection="1">
      <alignment horizontal="center"/>
    </xf>
    <xf numFmtId="169" fontId="13" fillId="0" borderId="0" xfId="5" applyNumberFormat="1" applyFont="1" applyFill="1" applyBorder="1" applyAlignment="1" applyProtection="1"/>
    <xf numFmtId="167" fontId="13" fillId="0" borderId="18" xfId="4" applyNumberFormat="1" applyFont="1" applyFill="1" applyBorder="1" applyAlignment="1" applyProtection="1"/>
    <xf numFmtId="0" fontId="13" fillId="0" borderId="169" xfId="0" applyFont="1" applyBorder="1"/>
    <xf numFmtId="10" fontId="13" fillId="0" borderId="62" xfId="5" applyNumberFormat="1" applyFont="1" applyBorder="1" applyAlignment="1" applyProtection="1"/>
    <xf numFmtId="10" fontId="13" fillId="0" borderId="59" xfId="5" applyNumberFormat="1" applyFont="1" applyFill="1" applyBorder="1" applyAlignment="1" applyProtection="1"/>
    <xf numFmtId="10" fontId="13" fillId="0" borderId="22" xfId="5" applyNumberFormat="1" applyFont="1" applyFill="1" applyBorder="1" applyAlignment="1" applyProtection="1"/>
    <xf numFmtId="0" fontId="14" fillId="14" borderId="252" xfId="0" applyFont="1" applyFill="1" applyBorder="1" applyAlignment="1">
      <alignment horizontal="center"/>
    </xf>
    <xf numFmtId="0" fontId="14" fillId="14" borderId="253" xfId="0" applyFont="1" applyFill="1" applyBorder="1" applyAlignment="1">
      <alignment horizontal="center"/>
    </xf>
    <xf numFmtId="166" fontId="14" fillId="14" borderId="253" xfId="0" applyNumberFormat="1" applyFont="1" applyFill="1" applyBorder="1" applyAlignment="1">
      <alignment horizontal="center"/>
    </xf>
    <xf numFmtId="166" fontId="14" fillId="14" borderId="254" xfId="0" applyNumberFormat="1" applyFont="1" applyFill="1" applyBorder="1" applyAlignment="1">
      <alignment horizontal="center"/>
    </xf>
    <xf numFmtId="0" fontId="13" fillId="0" borderId="314" xfId="0" applyFont="1" applyBorder="1"/>
    <xf numFmtId="0" fontId="13" fillId="0" borderId="315" xfId="0" applyFont="1" applyBorder="1"/>
    <xf numFmtId="0" fontId="13" fillId="0" borderId="11" xfId="0" applyFont="1" applyBorder="1" applyAlignment="1">
      <alignment horizontal="center"/>
    </xf>
    <xf numFmtId="14" fontId="13" fillId="0" borderId="140" xfId="0" applyNumberFormat="1" applyFont="1" applyBorder="1"/>
    <xf numFmtId="0" fontId="14" fillId="3" borderId="192" xfId="0" applyFont="1" applyFill="1" applyBorder="1" applyAlignment="1">
      <alignment horizontal="center"/>
    </xf>
    <xf numFmtId="0" fontId="14" fillId="3" borderId="193" xfId="0" applyFont="1" applyFill="1" applyBorder="1" applyAlignment="1">
      <alignment horizontal="center"/>
    </xf>
    <xf numFmtId="0" fontId="14" fillId="3" borderId="194" xfId="0" applyFont="1" applyFill="1" applyBorder="1" applyAlignment="1">
      <alignment horizontal="center"/>
    </xf>
    <xf numFmtId="0" fontId="13" fillId="0" borderId="191" xfId="0" applyFont="1" applyBorder="1"/>
    <xf numFmtId="0" fontId="13" fillId="0" borderId="117" xfId="0" applyFont="1" applyBorder="1"/>
    <xf numFmtId="0" fontId="13" fillId="0" borderId="117" xfId="0" applyFont="1" applyBorder="1" applyAlignment="1">
      <alignment horizontal="center"/>
    </xf>
    <xf numFmtId="0" fontId="13" fillId="15" borderId="319" xfId="0" applyFont="1" applyFill="1" applyBorder="1"/>
    <xf numFmtId="0" fontId="13" fillId="0" borderId="141" xfId="0" applyFont="1" applyBorder="1"/>
    <xf numFmtId="0" fontId="13" fillId="0" borderId="78" xfId="0" applyFont="1" applyBorder="1"/>
    <xf numFmtId="0" fontId="13" fillId="0" borderId="76" xfId="0" applyFont="1" applyBorder="1" applyAlignment="1">
      <alignment horizontal="center"/>
    </xf>
    <xf numFmtId="0" fontId="13" fillId="15" borderId="116" xfId="0" applyFont="1" applyFill="1" applyBorder="1"/>
    <xf numFmtId="0" fontId="13" fillId="0" borderId="83" xfId="0" applyFont="1" applyBorder="1"/>
    <xf numFmtId="43" fontId="13" fillId="0" borderId="76" xfId="4" applyFont="1" applyBorder="1" applyAlignment="1" applyProtection="1"/>
    <xf numFmtId="0" fontId="14" fillId="0" borderId="76" xfId="0" applyFont="1" applyBorder="1" applyAlignment="1">
      <alignment horizontal="center"/>
    </xf>
    <xf numFmtId="0" fontId="13" fillId="0" borderId="76" xfId="0" quotePrefix="1" applyFont="1" applyBorder="1"/>
    <xf numFmtId="10" fontId="13" fillId="0" borderId="0" xfId="0" applyNumberFormat="1" applyFont="1"/>
    <xf numFmtId="0" fontId="14" fillId="0" borderId="83" xfId="0" applyFont="1" applyBorder="1"/>
    <xf numFmtId="0" fontId="13" fillId="0" borderId="76" xfId="0" applyFont="1" applyBorder="1" applyAlignment="1">
      <alignment horizontal="left" indent="1"/>
    </xf>
    <xf numFmtId="0" fontId="14" fillId="0" borderId="76" xfId="0" quotePrefix="1" applyFont="1" applyBorder="1"/>
    <xf numFmtId="43" fontId="24" fillId="0" borderId="76" xfId="4" applyFont="1" applyBorder="1" applyAlignment="1" applyProtection="1"/>
    <xf numFmtId="37" fontId="13" fillId="0" borderId="76" xfId="0" applyNumberFormat="1" applyFont="1" applyBorder="1"/>
    <xf numFmtId="0" fontId="13" fillId="0" borderId="76" xfId="0" applyFont="1" applyBorder="1" applyAlignment="1">
      <alignment horizontal="left" indent="2"/>
    </xf>
    <xf numFmtId="38" fontId="13" fillId="0" borderId="76" xfId="0" applyNumberFormat="1" applyFont="1" applyBorder="1"/>
    <xf numFmtId="37" fontId="24" fillId="0" borderId="76" xfId="0" applyNumberFormat="1" applyFont="1" applyBorder="1"/>
    <xf numFmtId="10" fontId="13" fillId="0" borderId="76" xfId="0" applyNumberFormat="1" applyFont="1" applyBorder="1"/>
    <xf numFmtId="0" fontId="14" fillId="0" borderId="76" xfId="0" applyFont="1" applyBorder="1"/>
    <xf numFmtId="3" fontId="13" fillId="0" borderId="76" xfId="0" applyNumberFormat="1" applyFont="1" applyBorder="1"/>
    <xf numFmtId="0" fontId="13" fillId="15" borderId="316" xfId="0" applyFont="1" applyFill="1" applyBorder="1"/>
    <xf numFmtId="0" fontId="13" fillId="15" borderId="314" xfId="0" applyFont="1" applyFill="1" applyBorder="1"/>
    <xf numFmtId="3" fontId="13" fillId="15" borderId="314" xfId="0" applyNumberFormat="1" applyFont="1" applyFill="1" applyBorder="1"/>
    <xf numFmtId="0" fontId="13" fillId="15" borderId="314" xfId="0" applyFont="1" applyFill="1" applyBorder="1" applyAlignment="1">
      <alignment horizontal="center"/>
    </xf>
    <xf numFmtId="0" fontId="13" fillId="15" borderId="315" xfId="0" applyFont="1" applyFill="1" applyBorder="1"/>
    <xf numFmtId="0" fontId="13" fillId="0" borderId="76" xfId="0" applyFont="1" applyBorder="1" applyAlignment="1">
      <alignment horizontal="center" wrapText="1"/>
    </xf>
    <xf numFmtId="43" fontId="13" fillId="0" borderId="76" xfId="4" quotePrefix="1" applyFont="1" applyBorder="1" applyAlignment="1" applyProtection="1">
      <alignment horizontal="right"/>
    </xf>
    <xf numFmtId="0" fontId="13" fillId="0" borderId="76" xfId="0" quotePrefix="1" applyFont="1" applyBorder="1" applyAlignment="1">
      <alignment horizontal="center"/>
    </xf>
    <xf numFmtId="43" fontId="13" fillId="0" borderId="76" xfId="4" applyFont="1" applyBorder="1" applyAlignment="1" applyProtection="1">
      <alignment horizontal="right"/>
    </xf>
    <xf numFmtId="0" fontId="13" fillId="0" borderId="88" xfId="0" applyFont="1" applyBorder="1"/>
    <xf numFmtId="0" fontId="13" fillId="0" borderId="89" xfId="0" applyFont="1" applyBorder="1"/>
    <xf numFmtId="43" fontId="13" fillId="0" borderId="59" xfId="4" applyFont="1" applyBorder="1" applyAlignment="1" applyProtection="1"/>
    <xf numFmtId="0" fontId="13" fillId="0" borderId="89" xfId="0" applyFont="1" applyBorder="1" applyAlignment="1">
      <alignment horizontal="center"/>
    </xf>
    <xf numFmtId="0" fontId="14" fillId="0" borderId="89" xfId="0" applyFont="1" applyBorder="1" applyAlignment="1">
      <alignment horizontal="center"/>
    </xf>
    <xf numFmtId="0" fontId="13" fillId="0" borderId="87" xfId="0" applyFont="1" applyBorder="1"/>
    <xf numFmtId="0" fontId="13" fillId="0" borderId="0" xfId="0" quotePrefix="1" applyFont="1" applyAlignment="1">
      <alignment horizontal="left"/>
    </xf>
    <xf numFmtId="167" fontId="13" fillId="0" borderId="320" xfId="4" applyNumberFormat="1" applyFont="1" applyBorder="1" applyAlignment="1" applyProtection="1"/>
    <xf numFmtId="0" fontId="14" fillId="0" borderId="0" xfId="0" quotePrefix="1" applyFont="1" applyAlignment="1">
      <alignment horizontal="left"/>
    </xf>
    <xf numFmtId="0" fontId="14" fillId="0" borderId="199" xfId="0" applyFont="1" applyBorder="1"/>
    <xf numFmtId="0" fontId="14" fillId="0" borderId="200" xfId="0" applyFont="1" applyBorder="1"/>
    <xf numFmtId="0" fontId="14" fillId="0" borderId="201" xfId="0" applyFont="1" applyBorder="1"/>
    <xf numFmtId="0" fontId="14" fillId="0" borderId="202" xfId="0" applyFont="1" applyBorder="1"/>
    <xf numFmtId="0" fontId="14" fillId="0" borderId="203" xfId="0" applyFont="1" applyBorder="1"/>
    <xf numFmtId="0" fontId="14" fillId="0" borderId="204" xfId="0" applyFont="1" applyBorder="1"/>
    <xf numFmtId="0" fontId="14" fillId="0" borderId="205" xfId="0" applyFont="1" applyBorder="1"/>
    <xf numFmtId="0" fontId="14" fillId="0" borderId="206" xfId="0" applyFont="1" applyBorder="1"/>
    <xf numFmtId="0" fontId="14" fillId="0" borderId="206" xfId="0" applyFont="1" applyBorder="1" applyAlignment="1">
      <alignment horizontal="center"/>
    </xf>
    <xf numFmtId="0" fontId="13" fillId="0" borderId="208" xfId="0" applyFont="1" applyBorder="1"/>
    <xf numFmtId="0" fontId="13" fillId="0" borderId="209" xfId="0" applyFont="1" applyBorder="1"/>
    <xf numFmtId="0" fontId="13" fillId="0" borderId="210" xfId="0" applyFont="1" applyBorder="1"/>
    <xf numFmtId="0" fontId="14" fillId="13" borderId="266" xfId="0" applyFont="1" applyFill="1" applyBorder="1" applyAlignment="1">
      <alignment horizontal="center"/>
    </xf>
    <xf numFmtId="0" fontId="14" fillId="13" borderId="267" xfId="0" applyFont="1" applyFill="1" applyBorder="1" applyAlignment="1">
      <alignment horizontal="center"/>
    </xf>
    <xf numFmtId="0" fontId="14" fillId="13" borderId="268" xfId="0" applyFont="1" applyFill="1" applyBorder="1" applyAlignment="1">
      <alignment horizontal="center"/>
    </xf>
    <xf numFmtId="0" fontId="14" fillId="0" borderId="217" xfId="0" applyFont="1" applyBorder="1" applyAlignment="1">
      <alignment horizontal="center" vertical="center" wrapText="1"/>
    </xf>
    <xf numFmtId="0" fontId="14" fillId="0" borderId="218" xfId="0" applyFont="1" applyBorder="1" applyAlignment="1">
      <alignment horizontal="center" vertical="center" wrapText="1"/>
    </xf>
    <xf numFmtId="0" fontId="14" fillId="0" borderId="219" xfId="0" applyFont="1" applyBorder="1" applyAlignment="1">
      <alignment horizontal="center" vertical="center" wrapText="1"/>
    </xf>
    <xf numFmtId="0" fontId="13" fillId="15" borderId="321" xfId="0" applyFont="1" applyFill="1" applyBorder="1"/>
    <xf numFmtId="0" fontId="13" fillId="15" borderId="322" xfId="0" applyFont="1" applyFill="1" applyBorder="1"/>
    <xf numFmtId="0" fontId="13" fillId="0" borderId="211" xfId="0" applyFont="1" applyBorder="1"/>
    <xf numFmtId="0" fontId="14" fillId="0" borderId="212" xfId="0" applyFont="1" applyBorder="1" applyAlignment="1">
      <alignment horizontal="right"/>
    </xf>
    <xf numFmtId="0" fontId="14" fillId="0" borderId="212" xfId="0" applyFont="1" applyBorder="1"/>
    <xf numFmtId="0" fontId="13" fillId="0" borderId="238" xfId="0" applyFont="1" applyBorder="1" applyProtection="1">
      <protection locked="0"/>
    </xf>
    <xf numFmtId="0" fontId="13" fillId="0" borderId="239" xfId="0" applyFont="1" applyBorder="1" applyProtection="1">
      <protection locked="0"/>
    </xf>
    <xf numFmtId="49" fontId="13" fillId="0" borderId="239" xfId="0" applyNumberFormat="1" applyFont="1" applyBorder="1" applyProtection="1">
      <protection locked="0"/>
    </xf>
    <xf numFmtId="0" fontId="13" fillId="0" borderId="225" xfId="0" applyFont="1" applyBorder="1" applyProtection="1">
      <protection locked="0"/>
    </xf>
    <xf numFmtId="49" fontId="13" fillId="0" borderId="225" xfId="0" applyNumberFormat="1" applyFont="1" applyBorder="1" applyProtection="1">
      <protection locked="0"/>
    </xf>
    <xf numFmtId="0" fontId="14" fillId="0" borderId="206" xfId="0" applyFont="1" applyBorder="1" applyAlignment="1">
      <alignment horizontal="right"/>
    </xf>
    <xf numFmtId="0" fontId="13" fillId="0" borderId="242" xfId="0" applyFont="1" applyBorder="1"/>
    <xf numFmtId="0" fontId="13" fillId="0" borderId="241" xfId="0" applyFont="1" applyBorder="1"/>
    <xf numFmtId="0" fontId="34" fillId="17" borderId="99" xfId="0" applyFont="1" applyFill="1" applyBorder="1"/>
    <xf numFmtId="0" fontId="34" fillId="17" borderId="0" xfId="0" applyFont="1" applyFill="1"/>
    <xf numFmtId="0" fontId="34" fillId="17" borderId="120" xfId="0" applyFont="1" applyFill="1" applyBorder="1"/>
    <xf numFmtId="0" fontId="20" fillId="6" borderId="103" xfId="0" applyFont="1" applyFill="1" applyBorder="1" applyAlignment="1">
      <alignment horizontal="centerContinuous"/>
    </xf>
    <xf numFmtId="0" fontId="20" fillId="6" borderId="104" xfId="0" applyFont="1" applyFill="1" applyBorder="1" applyAlignment="1">
      <alignment horizontal="centerContinuous"/>
    </xf>
    <xf numFmtId="0" fontId="36" fillId="0" borderId="330" xfId="0" applyFont="1" applyBorder="1"/>
    <xf numFmtId="0" fontId="37" fillId="0" borderId="331" xfId="0" applyFont="1" applyBorder="1"/>
    <xf numFmtId="0" fontId="36" fillId="0" borderId="331" xfId="0" applyFont="1" applyBorder="1"/>
    <xf numFmtId="0" fontId="36" fillId="0" borderId="331" xfId="0" applyFont="1" applyBorder="1" applyAlignment="1">
      <alignment horizontal="center"/>
    </xf>
    <xf numFmtId="0" fontId="36" fillId="0" borderId="333" xfId="0" applyFont="1" applyBorder="1"/>
    <xf numFmtId="0" fontId="37" fillId="0" borderId="334" xfId="0" applyFont="1" applyBorder="1"/>
    <xf numFmtId="0" fontId="14" fillId="0" borderId="330" xfId="0" applyFont="1" applyBorder="1"/>
    <xf numFmtId="0" fontId="13" fillId="0" borderId="331" xfId="0" applyFont="1" applyBorder="1"/>
    <xf numFmtId="0" fontId="14" fillId="0" borderId="331" xfId="0" applyFont="1" applyBorder="1" applyAlignment="1">
      <alignment horizontal="center"/>
    </xf>
    <xf numFmtId="0" fontId="14" fillId="0" borderId="334" xfId="0" applyFont="1" applyBorder="1" applyAlignment="1">
      <alignment horizontal="center"/>
    </xf>
    <xf numFmtId="14" fontId="13" fillId="0" borderId="334" xfId="0" applyNumberFormat="1" applyFont="1" applyBorder="1"/>
    <xf numFmtId="0" fontId="13" fillId="0" borderId="334" xfId="0" applyFont="1" applyBorder="1"/>
    <xf numFmtId="0" fontId="14" fillId="0" borderId="334" xfId="0" applyFont="1" applyBorder="1" applyAlignment="1">
      <alignment horizontal="left"/>
    </xf>
    <xf numFmtId="0" fontId="14" fillId="13" borderId="338" xfId="0" applyFont="1" applyFill="1" applyBorder="1" applyAlignment="1">
      <alignment horizontal="center"/>
    </xf>
    <xf numFmtId="0" fontId="14" fillId="13" borderId="337" xfId="0" applyFont="1" applyFill="1" applyBorder="1" applyAlignment="1">
      <alignment horizontal="center"/>
    </xf>
    <xf numFmtId="0" fontId="13" fillId="0" borderId="344" xfId="0" applyFont="1" applyBorder="1"/>
    <xf numFmtId="0" fontId="40" fillId="0" borderId="110" xfId="0" applyFont="1" applyBorder="1" applyAlignment="1">
      <alignment horizontal="centerContinuous" vertical="center" wrapText="1"/>
    </xf>
    <xf numFmtId="0" fontId="14" fillId="13" borderId="254" xfId="0" applyFont="1" applyFill="1" applyBorder="1" applyAlignment="1">
      <alignment horizontal="center" vertical="center"/>
    </xf>
    <xf numFmtId="14" fontId="5" fillId="0" borderId="0" xfId="11" applyNumberFormat="1" applyFont="1"/>
    <xf numFmtId="0" fontId="14" fillId="13" borderId="118" xfId="0" applyFont="1" applyFill="1" applyBorder="1" applyAlignment="1">
      <alignment horizontal="center"/>
    </xf>
    <xf numFmtId="0" fontId="14" fillId="13" borderId="22" xfId="0" applyFont="1" applyFill="1" applyBorder="1" applyAlignment="1">
      <alignment horizontal="center"/>
    </xf>
    <xf numFmtId="0" fontId="13" fillId="0" borderId="348" xfId="0" applyFont="1" applyBorder="1"/>
    <xf numFmtId="0" fontId="13" fillId="0" borderId="349" xfId="0" applyFont="1" applyBorder="1"/>
    <xf numFmtId="0" fontId="13" fillId="0" borderId="350" xfId="0" applyFont="1" applyBorder="1"/>
    <xf numFmtId="0" fontId="13" fillId="0" borderId="351" xfId="0" applyFont="1" applyBorder="1"/>
    <xf numFmtId="0" fontId="13" fillId="0" borderId="352" xfId="0" applyFont="1" applyBorder="1"/>
    <xf numFmtId="0" fontId="13" fillId="0" borderId="353" xfId="0" applyFont="1" applyBorder="1"/>
    <xf numFmtId="0" fontId="0" fillId="0" borderId="0" xfId="0" applyAlignment="1">
      <alignment horizontal="centerContinuous"/>
    </xf>
    <xf numFmtId="14" fontId="12" fillId="13" borderId="259" xfId="0" applyNumberFormat="1" applyFont="1" applyFill="1" applyBorder="1" applyAlignment="1">
      <alignment horizontal="center"/>
    </xf>
    <xf numFmtId="0" fontId="27" fillId="0" borderId="0" xfId="0" applyFont="1" applyAlignment="1">
      <alignment horizontal="left"/>
    </xf>
    <xf numFmtId="14" fontId="34" fillId="6" borderId="103" xfId="0" applyNumberFormat="1" applyFont="1" applyFill="1" applyBorder="1" applyAlignment="1">
      <alignment horizontal="center"/>
    </xf>
    <xf numFmtId="14" fontId="34" fillId="6" borderId="104" xfId="0" applyNumberFormat="1" applyFont="1" applyFill="1" applyBorder="1" applyAlignment="1">
      <alignment horizontal="center"/>
    </xf>
    <xf numFmtId="0" fontId="20" fillId="6" borderId="103" xfId="0" applyFont="1" applyFill="1" applyBorder="1" applyAlignment="1">
      <alignment horizontal="right"/>
    </xf>
    <xf numFmtId="0" fontId="41" fillId="0" borderId="0" xfId="0" applyFont="1" applyAlignment="1">
      <alignment horizontal="centerContinuous"/>
    </xf>
    <xf numFmtId="0" fontId="42" fillId="0" borderId="0" xfId="9" applyNumberFormat="1" applyFont="1" applyAlignment="1" applyProtection="1">
      <alignment horizontal="centerContinuous"/>
    </xf>
    <xf numFmtId="0" fontId="36" fillId="0" borderId="171" xfId="0" applyFont="1" applyBorder="1"/>
    <xf numFmtId="0" fontId="36" fillId="13" borderId="246" xfId="0" applyFont="1" applyFill="1" applyBorder="1" applyAlignment="1">
      <alignment horizontal="center"/>
    </xf>
    <xf numFmtId="0" fontId="36" fillId="13" borderId="244" xfId="0" applyFont="1" applyFill="1" applyBorder="1" applyAlignment="1">
      <alignment horizontal="center"/>
    </xf>
    <xf numFmtId="0" fontId="36" fillId="13" borderId="247" xfId="0" applyFont="1" applyFill="1" applyBorder="1" applyAlignment="1">
      <alignment horizontal="center"/>
    </xf>
    <xf numFmtId="0" fontId="36" fillId="13" borderId="252" xfId="0" applyFont="1" applyFill="1" applyBorder="1" applyAlignment="1">
      <alignment horizontal="center"/>
    </xf>
    <xf numFmtId="0" fontId="36" fillId="13" borderId="253" xfId="0" applyFont="1" applyFill="1" applyBorder="1" applyAlignment="1">
      <alignment horizontal="center"/>
    </xf>
    <xf numFmtId="0" fontId="36" fillId="13" borderId="254" xfId="0" applyFont="1" applyFill="1" applyBorder="1" applyAlignment="1">
      <alignment horizontal="center"/>
    </xf>
    <xf numFmtId="0" fontId="36" fillId="0" borderId="4" xfId="0" applyFont="1" applyBorder="1" applyAlignment="1">
      <alignment vertical="top"/>
    </xf>
    <xf numFmtId="0" fontId="36" fillId="0" borderId="4" xfId="0" applyFont="1" applyBorder="1"/>
    <xf numFmtId="0" fontId="36" fillId="0" borderId="3" xfId="0" applyFont="1" applyBorder="1" applyAlignment="1">
      <alignment horizontal="left"/>
    </xf>
    <xf numFmtId="0" fontId="37" fillId="0" borderId="2" xfId="0" applyFont="1" applyBorder="1"/>
    <xf numFmtId="0" fontId="13" fillId="0" borderId="332" xfId="0" applyFont="1" applyBorder="1"/>
    <xf numFmtId="0" fontId="14" fillId="0" borderId="333" xfId="0" applyFont="1" applyBorder="1"/>
    <xf numFmtId="0" fontId="13" fillId="0" borderId="335" xfId="0" applyFont="1" applyBorder="1"/>
    <xf numFmtId="166" fontId="13" fillId="0" borderId="11" xfId="0" applyNumberFormat="1" applyFont="1" applyBorder="1"/>
    <xf numFmtId="0" fontId="14" fillId="0" borderId="26" xfId="0" applyFont="1" applyBorder="1" applyAlignment="1">
      <alignment horizontal="centerContinuous"/>
    </xf>
    <xf numFmtId="0" fontId="14" fillId="0" borderId="255" xfId="0" applyFont="1" applyBorder="1"/>
    <xf numFmtId="0" fontId="14" fillId="0" borderId="281" xfId="0" applyFont="1" applyBorder="1" applyAlignment="1">
      <alignment horizontal="center"/>
    </xf>
    <xf numFmtId="1" fontId="14" fillId="0" borderId="281" xfId="0" applyNumberFormat="1" applyFont="1" applyBorder="1" applyAlignment="1">
      <alignment horizontal="centerContinuous"/>
    </xf>
    <xf numFmtId="1" fontId="14" fillId="0" borderId="280" xfId="0" applyNumberFormat="1" applyFont="1" applyBorder="1" applyAlignment="1">
      <alignment horizontal="centerContinuous"/>
    </xf>
    <xf numFmtId="0" fontId="14" fillId="0" borderId="74" xfId="0" applyFont="1" applyBorder="1" applyAlignment="1">
      <alignment horizontal="centerContinuous" vertical="center" wrapText="1"/>
    </xf>
    <xf numFmtId="1" fontId="14" fillId="0" borderId="74" xfId="0" applyNumberFormat="1" applyFont="1" applyBorder="1" applyAlignment="1">
      <alignment horizontal="center" vertical="center" wrapText="1"/>
    </xf>
    <xf numFmtId="1" fontId="14" fillId="0" borderId="66" xfId="0" applyNumberFormat="1" applyFont="1" applyBorder="1" applyAlignment="1">
      <alignment horizontal="center" vertical="center" wrapText="1"/>
    </xf>
    <xf numFmtId="0" fontId="13" fillId="11" borderId="0" xfId="0" applyFont="1" applyFill="1" applyProtection="1">
      <protection locked="0"/>
    </xf>
    <xf numFmtId="1" fontId="13" fillId="11" borderId="17" xfId="0" applyNumberFormat="1" applyFont="1" applyFill="1" applyBorder="1" applyProtection="1">
      <protection locked="0"/>
    </xf>
    <xf numFmtId="1" fontId="13" fillId="11" borderId="0" xfId="0" applyNumberFormat="1" applyFont="1" applyFill="1" applyProtection="1">
      <protection locked="0"/>
    </xf>
    <xf numFmtId="9" fontId="13" fillId="0" borderId="17" xfId="5" applyFont="1" applyBorder="1" applyAlignment="1" applyProtection="1"/>
    <xf numFmtId="1" fontId="13" fillId="11" borderId="9" xfId="0" applyNumberFormat="1" applyFont="1" applyFill="1" applyBorder="1" applyProtection="1">
      <protection locked="0"/>
    </xf>
    <xf numFmtId="1" fontId="13" fillId="11" borderId="5" xfId="0" applyNumberFormat="1" applyFont="1" applyFill="1" applyBorder="1" applyProtection="1">
      <protection locked="0"/>
    </xf>
    <xf numFmtId="9" fontId="13" fillId="0" borderId="9" xfId="5" applyFont="1" applyBorder="1" applyAlignment="1" applyProtection="1"/>
    <xf numFmtId="0" fontId="14" fillId="0" borderId="79" xfId="0" applyFont="1" applyBorder="1" applyAlignment="1">
      <alignment horizontal="left"/>
    </xf>
    <xf numFmtId="3" fontId="14" fillId="0" borderId="9" xfId="0" applyNumberFormat="1" applyFont="1" applyBorder="1" applyAlignment="1">
      <alignment horizontal="centerContinuous" vertical="center" wrapText="1"/>
    </xf>
    <xf numFmtId="1" fontId="14" fillId="0" borderId="31" xfId="0" applyNumberFormat="1" applyFont="1" applyBorder="1" applyAlignment="1">
      <alignment horizontal="center" vertical="center" wrapText="1"/>
    </xf>
    <xf numFmtId="0" fontId="13" fillId="0" borderId="17" xfId="0" applyFont="1" applyBorder="1"/>
    <xf numFmtId="0" fontId="18" fillId="0" borderId="0" xfId="0" applyFont="1" applyAlignment="1">
      <alignment horizontal="center"/>
    </xf>
    <xf numFmtId="0" fontId="14" fillId="2" borderId="9" xfId="0" applyFont="1" applyFill="1" applyBorder="1" applyProtection="1">
      <protection locked="0"/>
    </xf>
    <xf numFmtId="49" fontId="13" fillId="11" borderId="26" xfId="0" quotePrefix="1" applyNumberFormat="1" applyFont="1" applyFill="1" applyBorder="1" applyAlignment="1" applyProtection="1">
      <alignment horizontal="right"/>
      <protection locked="0"/>
    </xf>
    <xf numFmtId="0" fontId="13" fillId="11" borderId="26" xfId="0" applyFont="1" applyFill="1" applyBorder="1" applyProtection="1">
      <protection locked="0"/>
    </xf>
    <xf numFmtId="172" fontId="13" fillId="11" borderId="26" xfId="0" applyNumberFormat="1" applyFont="1" applyFill="1" applyBorder="1" applyProtection="1">
      <protection locked="0"/>
    </xf>
    <xf numFmtId="172" fontId="13" fillId="11" borderId="27" xfId="0" applyNumberFormat="1" applyFont="1" applyFill="1" applyBorder="1" applyProtection="1">
      <protection locked="0"/>
    </xf>
    <xf numFmtId="172" fontId="13" fillId="11" borderId="73" xfId="0" applyNumberFormat="1" applyFont="1" applyFill="1" applyBorder="1" applyProtection="1">
      <protection locked="0"/>
    </xf>
    <xf numFmtId="0" fontId="17" fillId="0" borderId="0" xfId="0" applyFont="1"/>
    <xf numFmtId="0" fontId="17" fillId="0" borderId="0" xfId="0" applyFont="1" applyAlignment="1">
      <alignment horizontal="right"/>
    </xf>
    <xf numFmtId="2" fontId="13" fillId="11" borderId="27" xfId="0" applyNumberFormat="1" applyFont="1" applyFill="1" applyBorder="1" applyAlignment="1" applyProtection="1">
      <alignment horizontal="center"/>
      <protection locked="0"/>
    </xf>
    <xf numFmtId="0" fontId="14" fillId="0" borderId="2" xfId="0" applyFont="1" applyBorder="1" applyAlignment="1">
      <alignment horizontal="centerContinuous"/>
    </xf>
    <xf numFmtId="0" fontId="13" fillId="0" borderId="2" xfId="0" applyFont="1" applyBorder="1" applyAlignment="1">
      <alignment horizontal="centerContinuous"/>
    </xf>
    <xf numFmtId="0" fontId="13" fillId="0" borderId="12" xfId="0" applyFont="1" applyBorder="1" applyAlignment="1">
      <alignment horizontal="centerContinuous"/>
    </xf>
    <xf numFmtId="0" fontId="13" fillId="0" borderId="59" xfId="0" applyFont="1" applyBorder="1" applyAlignment="1">
      <alignment horizontal="center"/>
    </xf>
    <xf numFmtId="37" fontId="37" fillId="11" borderId="363" xfId="0" applyNumberFormat="1" applyFont="1" applyFill="1" applyBorder="1" applyProtection="1">
      <protection locked="0"/>
    </xf>
    <xf numFmtId="37" fontId="37" fillId="11" borderId="362" xfId="0" applyNumberFormat="1" applyFont="1" applyFill="1" applyBorder="1" applyProtection="1">
      <protection locked="0"/>
    </xf>
    <xf numFmtId="0" fontId="12" fillId="0" borderId="246" xfId="0" applyFont="1" applyBorder="1" applyAlignment="1">
      <alignment horizontal="center" wrapText="1"/>
    </xf>
    <xf numFmtId="0" fontId="12" fillId="0" borderId="284" xfId="0" applyFont="1" applyBorder="1"/>
    <xf numFmtId="0" fontId="12" fillId="0" borderId="244" xfId="0" applyFont="1" applyBorder="1"/>
    <xf numFmtId="167" fontId="12" fillId="0" borderId="244" xfId="4" applyNumberFormat="1" applyFont="1" applyBorder="1" applyAlignment="1" applyProtection="1"/>
    <xf numFmtId="0" fontId="12" fillId="0" borderId="285" xfId="4" applyNumberFormat="1" applyFont="1" applyBorder="1" applyAlignment="1" applyProtection="1">
      <alignment horizontal="center" wrapText="1"/>
    </xf>
    <xf numFmtId="49" fontId="12" fillId="0" borderId="375" xfId="0" applyNumberFormat="1" applyFont="1" applyBorder="1" applyAlignment="1">
      <alignment horizontal="center"/>
    </xf>
    <xf numFmtId="0" fontId="12" fillId="0" borderId="359" xfId="0" applyFont="1" applyBorder="1"/>
    <xf numFmtId="0" fontId="12" fillId="0" borderId="356" xfId="0" applyFont="1" applyBorder="1"/>
    <xf numFmtId="167" fontId="8" fillId="0" borderId="356" xfId="4" applyNumberFormat="1" applyFont="1" applyBorder="1" applyAlignment="1" applyProtection="1"/>
    <xf numFmtId="167" fontId="12" fillId="0" borderId="356" xfId="4" applyNumberFormat="1" applyFont="1" applyBorder="1" applyAlignment="1" applyProtection="1"/>
    <xf numFmtId="167" fontId="8" fillId="15" borderId="359" xfId="4" applyNumberFormat="1" applyFont="1" applyFill="1" applyBorder="1" applyAlignment="1" applyProtection="1"/>
    <xf numFmtId="167" fontId="8" fillId="15" borderId="358" xfId="4" applyNumberFormat="1" applyFont="1" applyFill="1" applyBorder="1" applyAlignment="1" applyProtection="1"/>
    <xf numFmtId="49" fontId="8" fillId="0" borderId="375" xfId="0" applyNumberFormat="1" applyFont="1" applyBorder="1" applyAlignment="1">
      <alignment horizontal="center"/>
    </xf>
    <xf numFmtId="0" fontId="8" fillId="0" borderId="359" xfId="0" applyFont="1" applyBorder="1"/>
    <xf numFmtId="0" fontId="8" fillId="0" borderId="356" xfId="0" applyFont="1" applyBorder="1"/>
    <xf numFmtId="49" fontId="12" fillId="0" borderId="252" xfId="0" applyNumberFormat="1" applyFont="1" applyBorder="1" applyAlignment="1">
      <alignment horizontal="center"/>
    </xf>
    <xf numFmtId="0" fontId="12" fillId="0" borderId="309" xfId="0" applyFont="1" applyBorder="1"/>
    <xf numFmtId="0" fontId="12" fillId="0" borderId="253" xfId="0" applyFont="1" applyBorder="1"/>
    <xf numFmtId="167" fontId="8" fillId="0" borderId="253" xfId="4" applyNumberFormat="1" applyFont="1" applyBorder="1" applyAlignment="1" applyProtection="1"/>
    <xf numFmtId="49" fontId="12" fillId="0" borderId="246" xfId="0" applyNumberFormat="1" applyFont="1" applyBorder="1" applyAlignment="1">
      <alignment horizontal="center"/>
    </xf>
    <xf numFmtId="0" fontId="8" fillId="0" borderId="244" xfId="0" applyFont="1" applyBorder="1"/>
    <xf numFmtId="0" fontId="8" fillId="0" borderId="247" xfId="0" applyFont="1" applyBorder="1"/>
    <xf numFmtId="49" fontId="39" fillId="0" borderId="252" xfId="0" applyNumberFormat="1" applyFont="1" applyBorder="1" applyAlignment="1">
      <alignment horizontal="center" vertical="center"/>
    </xf>
    <xf numFmtId="0" fontId="12" fillId="0" borderId="253" xfId="0" applyFont="1" applyBorder="1" applyAlignment="1">
      <alignment vertical="center"/>
    </xf>
    <xf numFmtId="0" fontId="8" fillId="0" borderId="253" xfId="0" applyFont="1" applyBorder="1" applyAlignment="1">
      <alignment vertical="center"/>
    </xf>
    <xf numFmtId="0" fontId="8" fillId="0" borderId="254" xfId="0" applyFont="1" applyBorder="1" applyAlignment="1">
      <alignment vertical="center"/>
    </xf>
    <xf numFmtId="49" fontId="39" fillId="0" borderId="246" xfId="0" applyNumberFormat="1" applyFont="1" applyBorder="1" applyAlignment="1">
      <alignment horizontal="center"/>
    </xf>
    <xf numFmtId="0" fontId="8" fillId="0" borderId="247" xfId="0" applyFont="1" applyBorder="1" applyAlignment="1">
      <alignment vertical="center"/>
    </xf>
    <xf numFmtId="164" fontId="8" fillId="11" borderId="378" xfId="5" applyNumberFormat="1" applyFont="1" applyFill="1" applyBorder="1" applyAlignment="1" applyProtection="1">
      <alignment horizontal="center"/>
      <protection locked="0"/>
    </xf>
    <xf numFmtId="0" fontId="8" fillId="0" borderId="380" xfId="0" applyFont="1" applyBorder="1"/>
    <xf numFmtId="0" fontId="12" fillId="0" borderId="380" xfId="0" applyFont="1" applyBorder="1" applyAlignment="1">
      <alignment horizontal="right" vertical="center"/>
    </xf>
    <xf numFmtId="164" fontId="12" fillId="0" borderId="381" xfId="5" applyNumberFormat="1" applyFont="1" applyBorder="1" applyAlignment="1" applyProtection="1">
      <alignment horizontal="center" vertical="center"/>
    </xf>
    <xf numFmtId="0" fontId="8" fillId="0" borderId="382" xfId="0" applyFont="1" applyBorder="1" applyAlignment="1">
      <alignment vertical="center"/>
    </xf>
    <xf numFmtId="0" fontId="13" fillId="0" borderId="384" xfId="0" applyFont="1" applyBorder="1"/>
    <xf numFmtId="0" fontId="13" fillId="2" borderId="191" xfId="0" applyFont="1" applyFill="1" applyBorder="1" applyProtection="1">
      <protection locked="0"/>
    </xf>
    <xf numFmtId="0" fontId="14" fillId="10" borderId="9" xfId="0" applyFont="1" applyFill="1" applyBorder="1"/>
    <xf numFmtId="0" fontId="13" fillId="0" borderId="79" xfId="0" applyFont="1" applyBorder="1" applyAlignment="1">
      <alignment horizontal="centerContinuous" vertical="center" wrapText="1"/>
    </xf>
    <xf numFmtId="0" fontId="13" fillId="0" borderId="291" xfId="0" applyFont="1" applyBorder="1" applyAlignment="1">
      <alignment horizontal="centerContinuous" vertical="center" wrapText="1"/>
    </xf>
    <xf numFmtId="0" fontId="13" fillId="0" borderId="11" xfId="0" applyFont="1" applyBorder="1" applyAlignment="1">
      <alignment horizontal="centerContinuous" vertical="center" wrapText="1"/>
    </xf>
    <xf numFmtId="0" fontId="13" fillId="0" borderId="380" xfId="0" applyFont="1" applyBorder="1" applyAlignment="1">
      <alignment horizontal="centerContinuous" wrapText="1"/>
    </xf>
    <xf numFmtId="0" fontId="13" fillId="0" borderId="380" xfId="0" applyFont="1" applyBorder="1"/>
    <xf numFmtId="0" fontId="13" fillId="0" borderId="386" xfId="0" applyFont="1" applyBorder="1"/>
    <xf numFmtId="4" fontId="13" fillId="0" borderId="380" xfId="0" applyNumberFormat="1" applyFont="1" applyBorder="1" applyAlignment="1">
      <alignment horizontal="centerContinuous"/>
    </xf>
    <xf numFmtId="0" fontId="13" fillId="0" borderId="116" xfId="0" applyFont="1" applyBorder="1"/>
    <xf numFmtId="0" fontId="13" fillId="0" borderId="116" xfId="0" applyFont="1" applyBorder="1" applyAlignment="1">
      <alignment horizontal="center"/>
    </xf>
    <xf numFmtId="0" fontId="13" fillId="11" borderId="4" xfId="0" applyFont="1" applyFill="1" applyBorder="1" applyAlignment="1" applyProtection="1">
      <alignment horizontal="left" indent="1"/>
      <protection locked="0"/>
    </xf>
    <xf numFmtId="0" fontId="13" fillId="0" borderId="122" xfId="0" applyFont="1" applyBorder="1" applyAlignment="1">
      <alignment horizontal="left" indent="4"/>
    </xf>
    <xf numFmtId="0" fontId="13" fillId="0" borderId="47" xfId="0" applyFont="1" applyBorder="1"/>
    <xf numFmtId="0" fontId="13" fillId="0" borderId="80" xfId="0" applyFont="1" applyBorder="1"/>
    <xf numFmtId="0" fontId="13" fillId="0" borderId="317" xfId="0" applyFont="1" applyBorder="1"/>
    <xf numFmtId="0" fontId="13" fillId="0" borderId="316" xfId="0" applyFont="1" applyBorder="1"/>
    <xf numFmtId="0" fontId="13" fillId="0" borderId="318" xfId="0" applyFont="1" applyBorder="1" applyAlignment="1">
      <alignment horizontal="center" wrapText="1"/>
    </xf>
    <xf numFmtId="0" fontId="13" fillId="0" borderId="249" xfId="0" applyFont="1" applyBorder="1"/>
    <xf numFmtId="0" fontId="13" fillId="0" borderId="294" xfId="0" applyFont="1" applyBorder="1"/>
    <xf numFmtId="0" fontId="14" fillId="0" borderId="0" xfId="0" applyFont="1" applyAlignment="1">
      <alignment horizontal="right"/>
    </xf>
    <xf numFmtId="14" fontId="14" fillId="0" borderId="0" xfId="0" applyNumberFormat="1" applyFont="1"/>
    <xf numFmtId="0" fontId="14" fillId="18" borderId="378" xfId="0" applyFont="1" applyFill="1" applyBorder="1" applyAlignment="1">
      <alignment horizontal="center" vertical="center" wrapText="1"/>
    </xf>
    <xf numFmtId="0" fontId="13" fillId="0" borderId="378" xfId="0" applyFont="1" applyBorder="1"/>
    <xf numFmtId="49" fontId="13" fillId="0" borderId="378" xfId="0" applyNumberFormat="1" applyFont="1" applyBorder="1"/>
    <xf numFmtId="49" fontId="13" fillId="0" borderId="378" xfId="0" applyNumberFormat="1" applyFont="1" applyBorder="1" applyAlignment="1">
      <alignment horizontal="center"/>
    </xf>
    <xf numFmtId="0" fontId="20" fillId="6" borderId="0" xfId="0" applyFont="1" applyFill="1" applyAlignment="1">
      <alignment horizontal="right"/>
    </xf>
    <xf numFmtId="14" fontId="34" fillId="6" borderId="0" xfId="0" applyNumberFormat="1" applyFont="1" applyFill="1" applyAlignment="1">
      <alignment horizontal="center"/>
    </xf>
    <xf numFmtId="0" fontId="20" fillId="6" borderId="0" xfId="0" applyFont="1" applyFill="1" applyAlignment="1">
      <alignment horizontal="center"/>
    </xf>
    <xf numFmtId="14" fontId="34" fillId="6" borderId="120" xfId="0" applyNumberFormat="1" applyFont="1" applyFill="1" applyBorder="1" applyAlignment="1">
      <alignment horizontal="center"/>
    </xf>
    <xf numFmtId="49" fontId="39" fillId="0" borderId="79" xfId="0" applyNumberFormat="1" applyFont="1" applyBorder="1"/>
    <xf numFmtId="49" fontId="39" fillId="0" borderId="379" xfId="0" applyNumberFormat="1" applyFont="1" applyBorder="1"/>
    <xf numFmtId="0" fontId="0" fillId="0" borderId="0" xfId="0" applyAlignment="1">
      <alignment wrapText="1"/>
    </xf>
    <xf numFmtId="0" fontId="0" fillId="0" borderId="290" xfId="0" applyBorder="1"/>
    <xf numFmtId="0" fontId="14" fillId="0" borderId="379" xfId="0" applyFont="1" applyBorder="1" applyAlignment="1">
      <alignment horizontal="centerContinuous"/>
    </xf>
    <xf numFmtId="0" fontId="14" fillId="0" borderId="380" xfId="0" applyFont="1" applyBorder="1" applyAlignment="1">
      <alignment horizontal="centerContinuous"/>
    </xf>
    <xf numFmtId="0" fontId="13" fillId="0" borderId="380" xfId="0" applyFont="1" applyBorder="1" applyAlignment="1">
      <alignment horizontal="centerContinuous"/>
    </xf>
    <xf numFmtId="22" fontId="0" fillId="0" borderId="0" xfId="0" applyNumberFormat="1"/>
    <xf numFmtId="2" fontId="13" fillId="0" borderId="382" xfId="0" applyNumberFormat="1" applyFont="1" applyBorder="1" applyAlignment="1">
      <alignment horizontal="centerContinuous"/>
    </xf>
    <xf numFmtId="0" fontId="9" fillId="0" borderId="0" xfId="0" applyFont="1" applyAlignment="1">
      <alignment wrapText="1"/>
    </xf>
    <xf numFmtId="0" fontId="14" fillId="0" borderId="357" xfId="0" applyFont="1" applyBorder="1" applyAlignment="1">
      <alignment horizontal="centerContinuous" wrapText="1"/>
    </xf>
    <xf numFmtId="0" fontId="14" fillId="0" borderId="387" xfId="0" applyFont="1" applyBorder="1" applyAlignment="1">
      <alignment horizontal="centerContinuous" wrapText="1"/>
    </xf>
    <xf numFmtId="0" fontId="9" fillId="0" borderId="212" xfId="0" applyFont="1" applyBorder="1"/>
    <xf numFmtId="0" fontId="13" fillId="0" borderId="212" xfId="0" applyFont="1" applyBorder="1"/>
    <xf numFmtId="0" fontId="0" fillId="0" borderId="355" xfId="0" applyBorder="1"/>
    <xf numFmtId="0" fontId="14" fillId="0" borderId="0" xfId="0" applyFont="1" applyAlignment="1">
      <alignment horizontal="left" indent="37"/>
    </xf>
    <xf numFmtId="0" fontId="14" fillId="0" borderId="0" xfId="0" applyFont="1" applyAlignment="1">
      <alignment horizontal="left" indent="38"/>
    </xf>
    <xf numFmtId="0" fontId="14" fillId="0" borderId="0" xfId="0" applyFont="1" applyAlignment="1">
      <alignment horizontal="left" indent="39"/>
    </xf>
    <xf numFmtId="0" fontId="14" fillId="0" borderId="0" xfId="0" applyFont="1" applyAlignment="1">
      <alignment horizontal="left" indent="40"/>
    </xf>
    <xf numFmtId="0" fontId="14" fillId="0" borderId="0" xfId="0" applyFont="1" applyAlignment="1">
      <alignment horizontal="left" indent="36"/>
    </xf>
    <xf numFmtId="0" fontId="12" fillId="16" borderId="282" xfId="0" applyFont="1" applyFill="1" applyBorder="1" applyAlignment="1" applyProtection="1">
      <alignment horizontal="center"/>
      <protection locked="0"/>
    </xf>
    <xf numFmtId="14" fontId="13" fillId="10" borderId="378" xfId="0" applyNumberFormat="1" applyFont="1" applyFill="1" applyBorder="1"/>
    <xf numFmtId="0" fontId="13" fillId="0" borderId="356" xfId="0" applyFont="1" applyBorder="1"/>
    <xf numFmtId="0" fontId="20" fillId="6" borderId="356" xfId="0" applyFont="1" applyFill="1" applyBorder="1"/>
    <xf numFmtId="0" fontId="35" fillId="6" borderId="360" xfId="0" applyFont="1" applyFill="1" applyBorder="1"/>
    <xf numFmtId="0" fontId="20" fillId="6" borderId="390" xfId="0" applyFont="1" applyFill="1" applyBorder="1" applyAlignment="1">
      <alignment horizontal="left" indent="2"/>
    </xf>
    <xf numFmtId="0" fontId="20" fillId="6" borderId="366" xfId="0" applyFont="1" applyFill="1" applyBorder="1"/>
    <xf numFmtId="0" fontId="34" fillId="6" borderId="360" xfId="0" applyFont="1" applyFill="1" applyBorder="1"/>
    <xf numFmtId="0" fontId="14" fillId="0" borderId="366" xfId="0" applyFont="1" applyBorder="1"/>
    <xf numFmtId="0" fontId="34" fillId="6" borderId="366" xfId="0" applyFont="1" applyFill="1" applyBorder="1"/>
    <xf numFmtId="0" fontId="36" fillId="6" borderId="356" xfId="0" applyFont="1" applyFill="1" applyBorder="1"/>
    <xf numFmtId="0" fontId="9" fillId="0" borderId="366" xfId="0" applyFont="1" applyBorder="1"/>
    <xf numFmtId="0" fontId="20" fillId="6" borderId="356" xfId="0" applyFont="1" applyFill="1" applyBorder="1" applyAlignment="1">
      <alignment horizontal="fill"/>
    </xf>
    <xf numFmtId="0" fontId="17" fillId="0" borderId="366" xfId="0" applyFont="1" applyBorder="1"/>
    <xf numFmtId="0" fontId="37" fillId="6" borderId="360" xfId="0" applyFont="1" applyFill="1" applyBorder="1"/>
    <xf numFmtId="0" fontId="37" fillId="0" borderId="360" xfId="0" applyFont="1" applyBorder="1"/>
    <xf numFmtId="0" fontId="36" fillId="6" borderId="390" xfId="0" applyFont="1" applyFill="1" applyBorder="1"/>
    <xf numFmtId="0" fontId="20" fillId="6" borderId="392" xfId="0" applyFont="1" applyFill="1" applyBorder="1"/>
    <xf numFmtId="0" fontId="20" fillId="6" borderId="263" xfId="0" applyFont="1" applyFill="1" applyBorder="1"/>
    <xf numFmtId="0" fontId="9" fillId="0" borderId="391" xfId="0" applyFont="1" applyBorder="1"/>
    <xf numFmtId="0" fontId="34" fillId="0" borderId="356" xfId="0" applyFont="1" applyBorder="1"/>
    <xf numFmtId="0" fontId="14" fillId="0" borderId="378" xfId="0" applyFont="1" applyBorder="1" applyAlignment="1">
      <alignment horizontal="center" wrapText="1"/>
    </xf>
    <xf numFmtId="0" fontId="13" fillId="0" borderId="372" xfId="0" applyFont="1" applyBorder="1" applyAlignment="1">
      <alignment horizontal="left"/>
    </xf>
    <xf numFmtId="0" fontId="13" fillId="0" borderId="373" xfId="0" applyFont="1" applyBorder="1" applyAlignment="1">
      <alignment horizontal="centerContinuous"/>
    </xf>
    <xf numFmtId="0" fontId="13" fillId="0" borderId="374" xfId="0" applyFont="1" applyBorder="1" applyAlignment="1">
      <alignment horizontal="left"/>
    </xf>
    <xf numFmtId="0" fontId="13" fillId="0" borderId="3" xfId="0" applyFont="1" applyBorder="1" applyAlignment="1">
      <alignment horizontal="left" wrapText="1"/>
    </xf>
    <xf numFmtId="0" fontId="13" fillId="0" borderId="0" xfId="0" applyFont="1" applyAlignment="1">
      <alignment horizontal="left" wrapText="1"/>
    </xf>
    <xf numFmtId="0" fontId="14" fillId="0" borderId="393" xfId="0" applyFont="1" applyBorder="1"/>
    <xf numFmtId="0" fontId="9" fillId="0" borderId="241" xfId="0" applyFont="1" applyBorder="1"/>
    <xf numFmtId="0" fontId="9" fillId="0" borderId="243" xfId="0" applyFont="1" applyBorder="1"/>
    <xf numFmtId="0" fontId="14" fillId="0" borderId="372" xfId="0" applyFont="1" applyBorder="1" applyAlignment="1">
      <alignment horizontal="centerContinuous"/>
    </xf>
    <xf numFmtId="0" fontId="14" fillId="0" borderId="374" xfId="0" applyFont="1" applyBorder="1" applyAlignment="1">
      <alignment horizontal="centerContinuous"/>
    </xf>
    <xf numFmtId="0" fontId="13" fillId="0" borderId="394" xfId="0" applyFont="1" applyBorder="1" applyAlignment="1">
      <alignment horizontal="left" wrapText="1"/>
    </xf>
    <xf numFmtId="0" fontId="14" fillId="0" borderId="395" xfId="0" applyFont="1" applyBorder="1" applyAlignment="1">
      <alignment horizontal="centerContinuous" wrapText="1"/>
    </xf>
    <xf numFmtId="0" fontId="14" fillId="0" borderId="396" xfId="0" applyFont="1" applyBorder="1" applyAlignment="1">
      <alignment horizontal="centerContinuous" wrapText="1"/>
    </xf>
    <xf numFmtId="0" fontId="0" fillId="0" borderId="394" xfId="0" applyBorder="1"/>
    <xf numFmtId="0" fontId="9" fillId="0" borderId="213" xfId="0" applyFont="1" applyBorder="1"/>
    <xf numFmtId="10" fontId="13" fillId="0" borderId="18" xfId="0" applyNumberFormat="1" applyFont="1" applyBorder="1"/>
    <xf numFmtId="0" fontId="13" fillId="0" borderId="368" xfId="0" applyFont="1" applyBorder="1"/>
    <xf numFmtId="0" fontId="30" fillId="0" borderId="373" xfId="0" applyFont="1" applyBorder="1" applyProtection="1">
      <protection locked="0"/>
    </xf>
    <xf numFmtId="14" fontId="30" fillId="0" borderId="374" xfId="0" applyNumberFormat="1" applyFont="1" applyBorder="1" applyProtection="1">
      <protection locked="0"/>
    </xf>
    <xf numFmtId="167" fontId="30" fillId="0" borderId="373" xfId="4" applyNumberFormat="1" applyFont="1" applyFill="1" applyBorder="1" applyAlignment="1" applyProtection="1">
      <protection locked="0"/>
    </xf>
    <xf numFmtId="0" fontId="30" fillId="0" borderId="374" xfId="0" applyFont="1" applyBorder="1" applyProtection="1">
      <protection locked="0"/>
    </xf>
    <xf numFmtId="0" fontId="27" fillId="0" borderId="0" xfId="0" applyFont="1"/>
    <xf numFmtId="0" fontId="27" fillId="0" borderId="0" xfId="2" applyFont="1"/>
    <xf numFmtId="14" fontId="34" fillId="6" borderId="397" xfId="0" applyNumberFormat="1" applyFont="1" applyFill="1" applyBorder="1" applyAlignment="1">
      <alignment horizontal="center"/>
    </xf>
    <xf numFmtId="0" fontId="20" fillId="6" borderId="397" xfId="0" applyFont="1" applyFill="1" applyBorder="1" applyAlignment="1">
      <alignment horizontal="centerContinuous"/>
    </xf>
    <xf numFmtId="0" fontId="35" fillId="6" borderId="366" xfId="0" applyFont="1" applyFill="1" applyBorder="1"/>
    <xf numFmtId="0" fontId="34" fillId="6" borderId="366" xfId="0" applyFont="1" applyFill="1" applyBorder="1" applyAlignment="1">
      <alignment horizontal="center" wrapText="1"/>
    </xf>
    <xf numFmtId="0" fontId="37" fillId="6" borderId="366" xfId="0" applyFont="1" applyFill="1" applyBorder="1"/>
    <xf numFmtId="0" fontId="37" fillId="0" borderId="366" xfId="0" applyFont="1" applyBorder="1"/>
    <xf numFmtId="0" fontId="34" fillId="6" borderId="366" xfId="0" applyFont="1" applyFill="1" applyBorder="1" applyAlignment="1">
      <alignment vertical="distributed" wrapText="1"/>
    </xf>
    <xf numFmtId="0" fontId="34" fillId="0" borderId="41" xfId="0" applyFont="1" applyBorder="1"/>
    <xf numFmtId="0" fontId="34" fillId="0" borderId="0" xfId="0" applyFont="1"/>
    <xf numFmtId="0" fontId="43" fillId="0" borderId="0" xfId="2" applyFont="1" applyAlignment="1">
      <alignment shrinkToFit="1"/>
    </xf>
    <xf numFmtId="0" fontId="27" fillId="0" borderId="0" xfId="12" applyFont="1"/>
    <xf numFmtId="0" fontId="34" fillId="20" borderId="398" xfId="0" applyFont="1" applyFill="1" applyBorder="1" applyAlignment="1">
      <alignment horizontal="left"/>
    </xf>
    <xf numFmtId="0" fontId="34" fillId="20" borderId="116" xfId="0" applyFont="1" applyFill="1" applyBorder="1" applyAlignment="1">
      <alignment horizontal="left"/>
    </xf>
    <xf numFmtId="0" fontId="34" fillId="20" borderId="124" xfId="0" applyFont="1" applyFill="1" applyBorder="1" applyAlignment="1">
      <alignment horizontal="left"/>
    </xf>
    <xf numFmtId="0" fontId="34" fillId="19" borderId="68" xfId="0" applyFont="1" applyFill="1" applyBorder="1" applyAlignment="1">
      <alignment horizontal="center" wrapText="1"/>
    </xf>
    <xf numFmtId="49" fontId="13" fillId="11" borderId="17" xfId="0" quotePrefix="1" applyNumberFormat="1" applyFont="1" applyFill="1" applyBorder="1" applyAlignment="1" applyProtection="1">
      <alignment horizontal="center"/>
      <protection locked="0"/>
    </xf>
    <xf numFmtId="49" fontId="13" fillId="11" borderId="9" xfId="0" applyNumberFormat="1" applyFont="1" applyFill="1" applyBorder="1" applyAlignment="1" applyProtection="1">
      <alignment horizontal="center"/>
      <protection locked="0"/>
    </xf>
    <xf numFmtId="0" fontId="13" fillId="0" borderId="400" xfId="0" applyFont="1" applyBorder="1"/>
    <xf numFmtId="49" fontId="13" fillId="11" borderId="234" xfId="0" applyNumberFormat="1" applyFont="1" applyFill="1" applyBorder="1" applyAlignment="1" applyProtection="1">
      <alignment horizontal="center"/>
      <protection locked="0"/>
    </xf>
    <xf numFmtId="49" fontId="13" fillId="11" borderId="5" xfId="0" applyNumberFormat="1" applyFont="1" applyFill="1" applyBorder="1" applyAlignment="1" applyProtection="1">
      <alignment horizontal="center"/>
      <protection locked="0"/>
    </xf>
    <xf numFmtId="49" fontId="13" fillId="11" borderId="231" xfId="0" applyNumberFormat="1" applyFont="1" applyFill="1" applyBorder="1" applyAlignment="1" applyProtection="1">
      <alignment horizontal="center"/>
      <protection locked="0"/>
    </xf>
    <xf numFmtId="49" fontId="13" fillId="11" borderId="110" xfId="0" applyNumberFormat="1" applyFont="1" applyFill="1" applyBorder="1" applyAlignment="1" applyProtection="1">
      <alignment horizontal="center"/>
      <protection locked="0"/>
    </xf>
    <xf numFmtId="49" fontId="13" fillId="11" borderId="249" xfId="0" applyNumberFormat="1" applyFont="1" applyFill="1" applyBorder="1" applyAlignment="1" applyProtection="1">
      <alignment horizontal="center"/>
      <protection locked="0"/>
    </xf>
    <xf numFmtId="0" fontId="35" fillId="19" borderId="399" xfId="0" applyFont="1" applyFill="1" applyBorder="1" applyAlignment="1">
      <alignment horizontal="center"/>
    </xf>
    <xf numFmtId="0" fontId="34" fillId="19" borderId="68" xfId="0" applyFont="1" applyFill="1" applyBorder="1" applyAlignment="1">
      <alignment horizontal="center"/>
    </xf>
    <xf numFmtId="0" fontId="34" fillId="21" borderId="378" xfId="0" applyFont="1" applyFill="1" applyBorder="1" applyAlignment="1">
      <alignment horizontal="center"/>
    </xf>
    <xf numFmtId="0" fontId="34" fillId="19" borderId="45" xfId="0" applyFont="1" applyFill="1" applyBorder="1" applyAlignment="1">
      <alignment horizontal="center"/>
    </xf>
    <xf numFmtId="0" fontId="37" fillId="21" borderId="378" xfId="0" applyFont="1" applyFill="1" applyBorder="1" applyAlignment="1">
      <alignment horizontal="center"/>
    </xf>
    <xf numFmtId="0" fontId="37" fillId="10" borderId="378" xfId="0" applyFont="1" applyFill="1" applyBorder="1" applyAlignment="1">
      <alignment horizontal="center"/>
    </xf>
    <xf numFmtId="0" fontId="34" fillId="20" borderId="399" xfId="0" applyFont="1" applyFill="1" applyBorder="1" applyAlignment="1">
      <alignment horizontal="center"/>
    </xf>
    <xf numFmtId="0" fontId="34" fillId="20" borderId="68" xfId="0" applyFont="1" applyFill="1" applyBorder="1" applyAlignment="1">
      <alignment horizontal="center"/>
    </xf>
    <xf numFmtId="0" fontId="34" fillId="20" borderId="68" xfId="0" applyFont="1" applyFill="1" applyBorder="1" applyAlignment="1">
      <alignment horizontal="center" vertical="distributed" wrapText="1"/>
    </xf>
    <xf numFmtId="0" fontId="35" fillId="12" borderId="356" xfId="0" applyFont="1" applyFill="1" applyBorder="1" applyAlignment="1" applyProtection="1">
      <alignment horizontal="center"/>
      <protection locked="0"/>
    </xf>
    <xf numFmtId="0" fontId="35" fillId="12" borderId="115" xfId="0" applyFont="1" applyFill="1" applyBorder="1" applyAlignment="1" applyProtection="1">
      <alignment horizontal="center"/>
      <protection locked="0"/>
    </xf>
    <xf numFmtId="0" fontId="34" fillId="12" borderId="356" xfId="0" applyFont="1" applyFill="1" applyBorder="1" applyAlignment="1" applyProtection="1">
      <alignment horizontal="center"/>
      <protection locked="0"/>
    </xf>
    <xf numFmtId="0" fontId="34" fillId="12" borderId="115" xfId="0" applyFont="1" applyFill="1" applyBorder="1" applyAlignment="1" applyProtection="1">
      <alignment horizontal="center"/>
      <protection locked="0"/>
    </xf>
    <xf numFmtId="0" fontId="34" fillId="12" borderId="374" xfId="0" applyFont="1" applyFill="1" applyBorder="1" applyAlignment="1" applyProtection="1">
      <alignment horizontal="center"/>
      <protection locked="0"/>
    </xf>
    <xf numFmtId="0" fontId="34" fillId="12" borderId="235" xfId="0" applyFont="1" applyFill="1" applyBorder="1" applyAlignment="1" applyProtection="1">
      <alignment horizontal="center"/>
      <protection locked="0"/>
    </xf>
    <xf numFmtId="0" fontId="34" fillId="12" borderId="0" xfId="0" applyFont="1" applyFill="1" applyAlignment="1" applyProtection="1">
      <alignment horizontal="center"/>
      <protection locked="0"/>
    </xf>
    <xf numFmtId="0" fontId="34" fillId="12" borderId="196" xfId="0" applyFont="1" applyFill="1" applyBorder="1" applyAlignment="1" applyProtection="1">
      <alignment horizontal="center"/>
      <protection locked="0"/>
    </xf>
    <xf numFmtId="0" fontId="34" fillId="12" borderId="391" xfId="0" applyFont="1" applyFill="1" applyBorder="1" applyAlignment="1" applyProtection="1">
      <alignment horizontal="center"/>
      <protection locked="0"/>
    </xf>
    <xf numFmtId="0" fontId="37" fillId="11" borderId="0" xfId="0" applyFont="1" applyFill="1" applyAlignment="1" applyProtection="1">
      <alignment horizontal="center"/>
      <protection locked="0"/>
    </xf>
    <xf numFmtId="0" fontId="34" fillId="0" borderId="356" xfId="0" applyFont="1" applyBorder="1" applyAlignment="1" applyProtection="1">
      <alignment horizontal="center"/>
      <protection locked="0"/>
    </xf>
    <xf numFmtId="0" fontId="34" fillId="0" borderId="119" xfId="0" applyFont="1" applyBorder="1" applyAlignment="1" applyProtection="1">
      <alignment horizontal="center"/>
      <protection locked="0"/>
    </xf>
    <xf numFmtId="0" fontId="34" fillId="12" borderId="5" xfId="0" applyFont="1" applyFill="1" applyBorder="1" applyAlignment="1" applyProtection="1">
      <alignment horizontal="center"/>
      <protection locked="0"/>
    </xf>
    <xf numFmtId="0" fontId="34" fillId="12" borderId="8" xfId="0" applyFont="1" applyFill="1" applyBorder="1" applyAlignment="1" applyProtection="1">
      <alignment horizontal="center"/>
      <protection locked="0"/>
    </xf>
    <xf numFmtId="0" fontId="34" fillId="12" borderId="198" xfId="0" applyFont="1" applyFill="1" applyBorder="1" applyAlignment="1" applyProtection="1">
      <alignment horizontal="center"/>
      <protection locked="0"/>
    </xf>
    <xf numFmtId="0" fontId="44" fillId="0" borderId="0" xfId="0" applyFont="1"/>
    <xf numFmtId="0" fontId="43" fillId="0" borderId="0" xfId="0" applyFont="1"/>
    <xf numFmtId="0" fontId="45" fillId="0" borderId="0" xfId="0" applyFont="1"/>
    <xf numFmtId="174" fontId="13" fillId="11" borderId="26" xfId="0" quotePrefix="1" applyNumberFormat="1" applyFont="1" applyFill="1" applyBorder="1" applyAlignment="1" applyProtection="1">
      <alignment horizontal="right"/>
      <protection locked="0"/>
    </xf>
    <xf numFmtId="37" fontId="13" fillId="11" borderId="83" xfId="0" applyNumberFormat="1" applyFont="1" applyFill="1" applyBorder="1" applyProtection="1">
      <protection locked="0"/>
    </xf>
    <xf numFmtId="174" fontId="13" fillId="11" borderId="9" xfId="2" applyNumberFormat="1" applyFont="1" applyFill="1" applyBorder="1" applyProtection="1">
      <protection locked="0"/>
    </xf>
    <xf numFmtId="37" fontId="13" fillId="11" borderId="9" xfId="2" applyNumberFormat="1" applyFont="1" applyFill="1" applyBorder="1" applyProtection="1">
      <protection locked="0"/>
    </xf>
    <xf numFmtId="37" fontId="8" fillId="11" borderId="36" xfId="0" applyNumberFormat="1" applyFont="1" applyFill="1" applyBorder="1" applyAlignment="1" applyProtection="1">
      <alignment horizontal="center"/>
      <protection locked="0"/>
    </xf>
    <xf numFmtId="37" fontId="12" fillId="0" borderId="62" xfId="0" applyNumberFormat="1" applyFont="1" applyBorder="1" applyAlignment="1">
      <alignment horizontal="center" vertical="center"/>
    </xf>
    <xf numFmtId="37" fontId="12" fillId="0" borderId="62" xfId="0" applyNumberFormat="1" applyFont="1" applyBorder="1" applyAlignment="1">
      <alignment horizontal="center"/>
    </xf>
    <xf numFmtId="37" fontId="8" fillId="11" borderId="378" xfId="0" applyNumberFormat="1" applyFont="1" applyFill="1" applyBorder="1" applyAlignment="1" applyProtection="1">
      <alignment horizontal="center"/>
      <protection locked="0"/>
    </xf>
    <xf numFmtId="37" fontId="12" fillId="0" borderId="381" xfId="0" applyNumberFormat="1" applyFont="1" applyBorder="1" applyAlignment="1">
      <alignment horizontal="center" vertical="center"/>
    </xf>
    <xf numFmtId="10" fontId="13" fillId="0" borderId="83" xfId="0" applyNumberFormat="1" applyFont="1" applyBorder="1" applyAlignment="1">
      <alignment horizontal="center"/>
    </xf>
    <xf numFmtId="10" fontId="13" fillId="0" borderId="126" xfId="0" applyNumberFormat="1" applyFont="1" applyBorder="1" applyAlignment="1">
      <alignment horizontal="center"/>
    </xf>
    <xf numFmtId="174" fontId="13" fillId="0" borderId="5" xfId="0" applyNumberFormat="1" applyFont="1" applyBorder="1"/>
    <xf numFmtId="174" fontId="13" fillId="0" borderId="0" xfId="0" applyNumberFormat="1" applyFont="1"/>
    <xf numFmtId="174" fontId="13" fillId="0" borderId="11" xfId="0" applyNumberFormat="1" applyFont="1" applyBorder="1"/>
    <xf numFmtId="174" fontId="13" fillId="0" borderId="140" xfId="0" applyNumberFormat="1" applyFont="1" applyBorder="1"/>
    <xf numFmtId="174" fontId="13" fillId="11" borderId="378" xfId="0" applyNumberFormat="1" applyFont="1" applyFill="1" applyBorder="1" applyProtection="1">
      <protection locked="0"/>
    </xf>
    <xf numFmtId="174" fontId="13" fillId="11" borderId="388" xfId="0" applyNumberFormat="1" applyFont="1" applyFill="1" applyBorder="1" applyProtection="1">
      <protection locked="0"/>
    </xf>
    <xf numFmtId="174" fontId="13" fillId="0" borderId="11" xfId="2" applyNumberFormat="1" applyFont="1" applyBorder="1"/>
    <xf numFmtId="174" fontId="13" fillId="0" borderId="140" xfId="2" applyNumberFormat="1" applyFont="1" applyBorder="1"/>
    <xf numFmtId="174" fontId="8" fillId="0" borderId="11" xfId="0" applyNumberFormat="1" applyFont="1" applyBorder="1"/>
    <xf numFmtId="174" fontId="8" fillId="0" borderId="140" xfId="0" applyNumberFormat="1" applyFont="1" applyBorder="1"/>
    <xf numFmtId="174" fontId="37" fillId="0" borderId="11" xfId="0" applyNumberFormat="1" applyFont="1" applyBorder="1"/>
    <xf numFmtId="174" fontId="37" fillId="0" borderId="140" xfId="0" applyNumberFormat="1" applyFont="1" applyBorder="1" applyAlignment="1">
      <alignment horizontal="right"/>
    </xf>
    <xf numFmtId="174" fontId="13" fillId="11" borderId="17" xfId="0" applyNumberFormat="1" applyFont="1" applyFill="1" applyBorder="1" applyAlignment="1" applyProtection="1">
      <alignment horizontal="center"/>
      <protection locked="0"/>
    </xf>
    <xf numFmtId="174" fontId="13" fillId="11" borderId="9" xfId="0" applyNumberFormat="1" applyFont="1" applyFill="1" applyBorder="1" applyAlignment="1" applyProtection="1">
      <alignment horizontal="center"/>
      <protection locked="0"/>
    </xf>
    <xf numFmtId="174" fontId="13" fillId="0" borderId="331" xfId="0" applyNumberFormat="1" applyFont="1" applyBorder="1"/>
    <xf numFmtId="175" fontId="13" fillId="0" borderId="11" xfId="0" applyNumberFormat="1" applyFont="1" applyBorder="1"/>
    <xf numFmtId="175" fontId="13" fillId="0" borderId="140" xfId="0" applyNumberFormat="1" applyFont="1" applyBorder="1"/>
    <xf numFmtId="37" fontId="13" fillId="10" borderId="222" xfId="4" applyNumberFormat="1" applyFont="1" applyFill="1" applyBorder="1" applyAlignment="1" applyProtection="1">
      <alignment horizontal="right"/>
    </xf>
    <xf numFmtId="37" fontId="13" fillId="10" borderId="222" xfId="0" applyNumberFormat="1" applyFont="1" applyFill="1" applyBorder="1" applyAlignment="1">
      <alignment horizontal="right"/>
    </xf>
    <xf numFmtId="37" fontId="13" fillId="11" borderId="222" xfId="0" applyNumberFormat="1" applyFont="1" applyFill="1" applyBorder="1" applyAlignment="1" applyProtection="1">
      <alignment horizontal="right"/>
      <protection locked="0"/>
    </xf>
    <xf numFmtId="37" fontId="13" fillId="11" borderId="222" xfId="0" applyNumberFormat="1" applyFont="1" applyFill="1" applyBorder="1" applyAlignment="1" applyProtection="1">
      <alignment horizontal="center"/>
      <protection locked="0"/>
    </xf>
    <xf numFmtId="37" fontId="13" fillId="11" borderId="222" xfId="4" applyNumberFormat="1" applyFont="1" applyFill="1" applyBorder="1" applyAlignment="1" applyProtection="1">
      <alignment horizontal="right" wrapText="1"/>
      <protection locked="0"/>
    </xf>
    <xf numFmtId="37" fontId="13" fillId="11" borderId="223" xfId="4" applyNumberFormat="1" applyFont="1" applyFill="1" applyBorder="1" applyAlignment="1" applyProtection="1">
      <alignment horizontal="right" wrapText="1"/>
      <protection locked="0"/>
    </xf>
    <xf numFmtId="37" fontId="13" fillId="11" borderId="222" xfId="4" applyNumberFormat="1" applyFont="1" applyFill="1" applyBorder="1" applyAlignment="1" applyProtection="1">
      <alignment horizontal="right"/>
      <protection locked="0"/>
    </xf>
    <xf numFmtId="37" fontId="13" fillId="11" borderId="223" xfId="4" applyNumberFormat="1" applyFont="1" applyFill="1" applyBorder="1" applyAlignment="1" applyProtection="1">
      <alignment horizontal="right"/>
      <protection locked="0"/>
    </xf>
    <xf numFmtId="37" fontId="13" fillId="11" borderId="222" xfId="0" applyNumberFormat="1" applyFont="1" applyFill="1" applyBorder="1" applyProtection="1">
      <protection locked="0"/>
    </xf>
    <xf numFmtId="37" fontId="13" fillId="11" borderId="223" xfId="0" applyNumberFormat="1" applyFont="1" applyFill="1" applyBorder="1" applyProtection="1">
      <protection locked="0"/>
    </xf>
    <xf numFmtId="37" fontId="13" fillId="11" borderId="225" xfId="0" applyNumberFormat="1" applyFont="1" applyFill="1" applyBorder="1" applyProtection="1">
      <protection locked="0"/>
    </xf>
    <xf numFmtId="37" fontId="13" fillId="11" borderId="279" xfId="4" applyNumberFormat="1" applyFont="1" applyFill="1" applyBorder="1" applyAlignment="1" applyProtection="1">
      <protection locked="0"/>
    </xf>
    <xf numFmtId="37" fontId="13" fillId="10" borderId="378" xfId="0" applyNumberFormat="1" applyFont="1" applyFill="1" applyBorder="1"/>
    <xf numFmtId="37" fontId="13" fillId="10" borderId="221" xfId="4" applyNumberFormat="1" applyFont="1" applyFill="1" applyBorder="1" applyAlignment="1" applyProtection="1"/>
    <xf numFmtId="37" fontId="13" fillId="11" borderId="17" xfId="4" applyNumberFormat="1" applyFont="1" applyFill="1" applyBorder="1" applyAlignment="1" applyProtection="1">
      <alignment horizontal="center"/>
      <protection locked="0"/>
    </xf>
    <xf numFmtId="37" fontId="13" fillId="11" borderId="17" xfId="0" applyNumberFormat="1" applyFont="1" applyFill="1" applyBorder="1" applyAlignment="1" applyProtection="1">
      <alignment horizontal="center"/>
      <protection locked="0"/>
    </xf>
    <xf numFmtId="37" fontId="13" fillId="0" borderId="17" xfId="4" applyNumberFormat="1" applyFont="1" applyBorder="1" applyAlignment="1" applyProtection="1">
      <alignment horizontal="center"/>
    </xf>
    <xf numFmtId="37" fontId="13" fillId="11" borderId="9" xfId="4" applyNumberFormat="1" applyFont="1" applyFill="1" applyBorder="1" applyAlignment="1" applyProtection="1">
      <alignment horizontal="center"/>
      <protection locked="0"/>
    </xf>
    <xf numFmtId="37" fontId="13" fillId="11" borderId="9" xfId="0" applyNumberFormat="1" applyFont="1" applyFill="1" applyBorder="1" applyAlignment="1" applyProtection="1">
      <alignment horizontal="center"/>
      <protection locked="0"/>
    </xf>
    <xf numFmtId="37" fontId="13" fillId="0" borderId="9" xfId="4" applyNumberFormat="1" applyFont="1" applyBorder="1" applyAlignment="1" applyProtection="1">
      <alignment horizontal="center"/>
    </xf>
    <xf numFmtId="37" fontId="13" fillId="0" borderId="9" xfId="4" applyNumberFormat="1" applyFont="1" applyBorder="1" applyAlignment="1" applyProtection="1"/>
    <xf numFmtId="37" fontId="13" fillId="0" borderId="21" xfId="4" applyNumberFormat="1" applyFont="1" applyBorder="1" applyAlignment="1" applyProtection="1">
      <alignment horizontal="center"/>
    </xf>
    <xf numFmtId="37" fontId="13" fillId="0" borderId="21" xfId="0" applyNumberFormat="1" applyFont="1" applyBorder="1" applyAlignment="1">
      <alignment horizontal="center"/>
    </xf>
    <xf numFmtId="37" fontId="13" fillId="11" borderId="18" xfId="0" applyNumberFormat="1" applyFont="1" applyFill="1" applyBorder="1" applyAlignment="1" applyProtection="1">
      <alignment horizontal="center"/>
      <protection locked="0"/>
    </xf>
    <xf numFmtId="37" fontId="13" fillId="11" borderId="16" xfId="0" applyNumberFormat="1" applyFont="1" applyFill="1" applyBorder="1" applyAlignment="1" applyProtection="1">
      <alignment horizontal="center"/>
      <protection locked="0"/>
    </xf>
    <xf numFmtId="37" fontId="13" fillId="0" borderId="16" xfId="0" applyNumberFormat="1" applyFont="1" applyBorder="1"/>
    <xf numFmtId="37" fontId="13" fillId="0" borderId="22" xfId="0" applyNumberFormat="1" applyFont="1" applyBorder="1" applyAlignment="1">
      <alignment horizontal="center"/>
    </xf>
    <xf numFmtId="7" fontId="13" fillId="11" borderId="378" xfId="1" applyNumberFormat="1" applyFont="1" applyFill="1" applyBorder="1" applyAlignment="1" applyProtection="1">
      <protection locked="0"/>
    </xf>
    <xf numFmtId="7" fontId="13" fillId="11" borderId="388" xfId="1" applyNumberFormat="1" applyFont="1" applyFill="1" applyBorder="1" applyAlignment="1" applyProtection="1">
      <protection locked="0"/>
    </xf>
    <xf numFmtId="37" fontId="13" fillId="11" borderId="37" xfId="2" applyNumberFormat="1" applyFont="1" applyFill="1" applyBorder="1" applyProtection="1">
      <protection locked="0"/>
    </xf>
    <xf numFmtId="37" fontId="13" fillId="11" borderId="38" xfId="2" applyNumberFormat="1" applyFont="1" applyFill="1" applyBorder="1" applyProtection="1">
      <protection locked="0"/>
    </xf>
    <xf numFmtId="37" fontId="13" fillId="11" borderId="39" xfId="2" applyNumberFormat="1" applyFont="1" applyFill="1" applyBorder="1" applyProtection="1">
      <protection locked="0"/>
    </xf>
    <xf numFmtId="37" fontId="13" fillId="0" borderId="42" xfId="2" applyNumberFormat="1" applyFont="1" applyBorder="1"/>
    <xf numFmtId="37" fontId="13" fillId="10" borderId="17" xfId="2" applyNumberFormat="1" applyFont="1" applyFill="1" applyBorder="1"/>
    <xf numFmtId="37" fontId="13" fillId="0" borderId="44" xfId="1" applyNumberFormat="1" applyFont="1" applyBorder="1" applyAlignment="1" applyProtection="1"/>
    <xf numFmtId="37" fontId="13" fillId="11" borderId="17" xfId="4" applyNumberFormat="1" applyFont="1" applyFill="1" applyBorder="1" applyAlignment="1" applyProtection="1">
      <protection locked="0"/>
    </xf>
    <xf numFmtId="37" fontId="13" fillId="11" borderId="33" xfId="2" applyNumberFormat="1" applyFont="1" applyFill="1" applyBorder="1" applyProtection="1">
      <protection locked="0"/>
    </xf>
    <xf numFmtId="37" fontId="13" fillId="11" borderId="9" xfId="4" applyNumberFormat="1" applyFont="1" applyFill="1" applyBorder="1" applyAlignment="1" applyProtection="1">
      <protection locked="0"/>
    </xf>
    <xf numFmtId="37" fontId="13" fillId="11" borderId="31" xfId="2" applyNumberFormat="1" applyFont="1" applyFill="1" applyBorder="1" applyProtection="1">
      <protection locked="0"/>
    </xf>
    <xf numFmtId="37" fontId="13" fillId="10" borderId="9" xfId="4" applyNumberFormat="1" applyFont="1" applyFill="1" applyBorder="1" applyAlignment="1" applyProtection="1"/>
    <xf numFmtId="37" fontId="13" fillId="11" borderId="48" xfId="2" applyNumberFormat="1" applyFont="1" applyFill="1" applyBorder="1" applyProtection="1">
      <protection locked="0"/>
    </xf>
    <xf numFmtId="37" fontId="13" fillId="11" borderId="49" xfId="4" applyNumberFormat="1" applyFont="1" applyFill="1" applyBorder="1" applyAlignment="1" applyProtection="1">
      <protection locked="0"/>
    </xf>
    <xf numFmtId="37" fontId="13" fillId="11" borderId="50" xfId="2" applyNumberFormat="1" applyFont="1" applyFill="1" applyBorder="1" applyProtection="1">
      <protection locked="0"/>
    </xf>
    <xf numFmtId="37" fontId="13" fillId="11" borderId="51" xfId="4" applyNumberFormat="1" applyFont="1" applyFill="1" applyBorder="1" applyAlignment="1" applyProtection="1">
      <protection locked="0"/>
    </xf>
    <xf numFmtId="37" fontId="13" fillId="11" borderId="52" xfId="4" applyNumberFormat="1" applyFont="1" applyFill="1" applyBorder="1" applyAlignment="1" applyProtection="1">
      <protection locked="0"/>
    </xf>
    <xf numFmtId="37" fontId="13" fillId="11" borderId="53" xfId="2" applyNumberFormat="1" applyFont="1" applyFill="1" applyBorder="1" applyProtection="1">
      <protection locked="0"/>
    </xf>
    <xf numFmtId="37" fontId="13" fillId="0" borderId="54" xfId="4" applyNumberFormat="1" applyFont="1" applyBorder="1" applyAlignment="1" applyProtection="1"/>
    <xf numFmtId="37" fontId="13" fillId="0" borderId="55" xfId="4" applyNumberFormat="1" applyFont="1" applyBorder="1" applyAlignment="1" applyProtection="1"/>
    <xf numFmtId="37" fontId="13" fillId="0" borderId="58" xfId="4" applyNumberFormat="1" applyFont="1" applyBorder="1" applyAlignment="1" applyProtection="1"/>
    <xf numFmtId="37" fontId="8" fillId="11" borderId="9" xfId="4" applyNumberFormat="1" applyFont="1" applyFill="1" applyBorder="1" applyAlignment="1" applyProtection="1">
      <protection locked="0"/>
    </xf>
    <xf numFmtId="37" fontId="8" fillId="0" borderId="9" xfId="4" applyNumberFormat="1" applyFont="1" applyBorder="1" applyAlignment="1" applyProtection="1"/>
    <xf numFmtId="37" fontId="8" fillId="0" borderId="31" xfId="4" applyNumberFormat="1" applyFont="1" applyBorder="1" applyAlignment="1" applyProtection="1"/>
    <xf numFmtId="37" fontId="8" fillId="10" borderId="9" xfId="4" applyNumberFormat="1" applyFont="1" applyFill="1" applyBorder="1" applyAlignment="1" applyProtection="1"/>
    <xf numFmtId="37" fontId="8" fillId="10" borderId="31" xfId="4" applyNumberFormat="1" applyFont="1" applyFill="1" applyBorder="1" applyAlignment="1" applyProtection="1"/>
    <xf numFmtId="37" fontId="8" fillId="0" borderId="106" xfId="4" applyNumberFormat="1" applyFont="1" applyBorder="1" applyAlignment="1" applyProtection="1"/>
    <xf numFmtId="37" fontId="8" fillId="0" borderId="139" xfId="4" applyNumberFormat="1" applyFont="1" applyBorder="1" applyAlignment="1" applyProtection="1"/>
    <xf numFmtId="37" fontId="8" fillId="15" borderId="60" xfId="4" applyNumberFormat="1" applyFont="1" applyFill="1" applyBorder="1" applyAlignment="1" applyProtection="1"/>
    <xf numFmtId="37" fontId="8" fillId="15" borderId="2" xfId="4" applyNumberFormat="1" applyFont="1" applyFill="1" applyBorder="1" applyAlignment="1" applyProtection="1"/>
    <xf numFmtId="37" fontId="8" fillId="15" borderId="12" xfId="4" applyNumberFormat="1" applyFont="1" applyFill="1" applyBorder="1" applyAlignment="1" applyProtection="1"/>
    <xf numFmtId="37" fontId="8" fillId="0" borderId="31" xfId="4" applyNumberFormat="1" applyFont="1" applyFill="1" applyBorder="1" applyAlignment="1" applyProtection="1"/>
    <xf numFmtId="37" fontId="8" fillId="0" borderId="105" xfId="4" applyNumberFormat="1" applyFont="1" applyBorder="1" applyAlignment="1" applyProtection="1"/>
    <xf numFmtId="37" fontId="8" fillId="0" borderId="87" xfId="4" applyNumberFormat="1" applyFont="1" applyBorder="1" applyAlignment="1" applyProtection="1"/>
    <xf numFmtId="37" fontId="10" fillId="10" borderId="9" xfId="4" applyNumberFormat="1" applyFont="1" applyFill="1" applyBorder="1" applyAlignment="1" applyProtection="1"/>
    <xf numFmtId="37" fontId="8" fillId="0" borderId="9" xfId="4" applyNumberFormat="1" applyFont="1" applyFill="1" applyBorder="1" applyAlignment="1" applyProtection="1"/>
    <xf numFmtId="37" fontId="8" fillId="15" borderId="33" xfId="4" applyNumberFormat="1" applyFont="1" applyFill="1" applyBorder="1" applyAlignment="1" applyProtection="1"/>
    <xf numFmtId="37" fontId="8" fillId="15" borderId="126" xfId="4" applyNumberFormat="1" applyFont="1" applyFill="1" applyBorder="1" applyAlignment="1" applyProtection="1"/>
    <xf numFmtId="37" fontId="8" fillId="0" borderId="70" xfId="4" applyNumberFormat="1" applyFont="1" applyFill="1" applyBorder="1" applyAlignment="1" applyProtection="1"/>
    <xf numFmtId="37" fontId="8" fillId="0" borderId="70" xfId="4" applyNumberFormat="1" applyFont="1" applyBorder="1" applyAlignment="1" applyProtection="1"/>
    <xf numFmtId="37" fontId="8" fillId="0" borderId="33" xfId="4" applyNumberFormat="1" applyFont="1" applyBorder="1" applyAlignment="1" applyProtection="1"/>
    <xf numFmtId="37" fontId="8" fillId="10" borderId="62" xfId="4" applyNumberFormat="1" applyFont="1" applyFill="1" applyBorder="1" applyAlignment="1" applyProtection="1"/>
    <xf numFmtId="37" fontId="8" fillId="10" borderId="142" xfId="4" applyNumberFormat="1" applyFont="1" applyFill="1" applyBorder="1" applyAlignment="1" applyProtection="1"/>
    <xf numFmtId="37" fontId="8" fillId="2" borderId="45" xfId="4" applyNumberFormat="1" applyFont="1" applyFill="1" applyBorder="1" applyAlignment="1" applyProtection="1"/>
    <xf numFmtId="37" fontId="8" fillId="0" borderId="18" xfId="4" applyNumberFormat="1" applyFont="1" applyBorder="1" applyAlignment="1" applyProtection="1"/>
    <xf numFmtId="37" fontId="8" fillId="2" borderId="17" xfId="0" applyNumberFormat="1" applyFont="1" applyFill="1" applyBorder="1"/>
    <xf numFmtId="37" fontId="8" fillId="2" borderId="0" xfId="0" applyNumberFormat="1" applyFont="1" applyFill="1"/>
    <xf numFmtId="37" fontId="8" fillId="2" borderId="21" xfId="0" applyNumberFormat="1" applyFont="1" applyFill="1" applyBorder="1"/>
    <xf numFmtId="37" fontId="8" fillId="2" borderId="59" xfId="0" applyNumberFormat="1" applyFont="1" applyFill="1" applyBorder="1"/>
    <xf numFmtId="37" fontId="8" fillId="10" borderId="126" xfId="4" applyNumberFormat="1" applyFont="1" applyFill="1" applyBorder="1" applyAlignment="1" applyProtection="1"/>
    <xf numFmtId="37" fontId="8" fillId="0" borderId="17" xfId="0" applyNumberFormat="1" applyFont="1" applyBorder="1"/>
    <xf numFmtId="37" fontId="13" fillId="0" borderId="6" xfId="4" applyNumberFormat="1" applyFont="1" applyBorder="1" applyAlignment="1" applyProtection="1"/>
    <xf numFmtId="37" fontId="13" fillId="0" borderId="105" xfId="4" applyNumberFormat="1" applyFont="1" applyBorder="1" applyAlignment="1" applyProtection="1"/>
    <xf numFmtId="37" fontId="13" fillId="0" borderId="17" xfId="4" applyNumberFormat="1" applyFont="1" applyBorder="1" applyAlignment="1" applyProtection="1"/>
    <xf numFmtId="37" fontId="13" fillId="0" borderId="33" xfId="4" applyNumberFormat="1" applyFont="1" applyBorder="1" applyAlignment="1" applyProtection="1"/>
    <xf numFmtId="37" fontId="13" fillId="0" borderId="31" xfId="4" applyNumberFormat="1" applyFont="1" applyBorder="1" applyAlignment="1" applyProtection="1"/>
    <xf numFmtId="37" fontId="13" fillId="0" borderId="15" xfId="4" applyNumberFormat="1" applyFont="1" applyBorder="1" applyAlignment="1" applyProtection="1"/>
    <xf numFmtId="37" fontId="13" fillId="0" borderId="87" xfId="4" applyNumberFormat="1" applyFont="1" applyBorder="1" applyAlignment="1" applyProtection="1"/>
    <xf numFmtId="37" fontId="13" fillId="0" borderId="17" xfId="0" applyNumberFormat="1" applyFont="1" applyBorder="1"/>
    <xf numFmtId="37" fontId="13" fillId="11" borderId="14" xfId="4" applyNumberFormat="1" applyFont="1" applyFill="1" applyBorder="1" applyAlignment="1" applyProtection="1">
      <protection locked="0"/>
    </xf>
    <xf numFmtId="37" fontId="13" fillId="11" borderId="83" xfId="4" applyNumberFormat="1" applyFont="1" applyFill="1" applyBorder="1" applyAlignment="1" applyProtection="1">
      <protection locked="0"/>
    </xf>
    <xf numFmtId="37" fontId="13" fillId="0" borderId="9" xfId="4" applyNumberFormat="1" applyFont="1" applyFill="1" applyBorder="1" applyAlignment="1" applyProtection="1"/>
    <xf numFmtId="37" fontId="13" fillId="0" borderId="14" xfId="4" applyNumberFormat="1" applyFont="1" applyFill="1" applyBorder="1" applyAlignment="1" applyProtection="1"/>
    <xf numFmtId="37" fontId="13" fillId="0" borderId="83" xfId="4" applyNumberFormat="1" applyFont="1" applyFill="1" applyBorder="1" applyAlignment="1" applyProtection="1"/>
    <xf numFmtId="37" fontId="13" fillId="3" borderId="6" xfId="0" applyNumberFormat="1" applyFont="1" applyFill="1" applyBorder="1"/>
    <xf numFmtId="37" fontId="13" fillId="3" borderId="5" xfId="0" applyNumberFormat="1" applyFont="1" applyFill="1" applyBorder="1"/>
    <xf numFmtId="37" fontId="13" fillId="3" borderId="15" xfId="0" applyNumberFormat="1" applyFont="1" applyFill="1" applyBorder="1"/>
    <xf numFmtId="37" fontId="14" fillId="0" borderId="5" xfId="0" applyNumberFormat="1" applyFont="1" applyBorder="1" applyAlignment="1">
      <alignment horizontal="center"/>
    </xf>
    <xf numFmtId="37" fontId="14" fillId="0" borderId="9" xfId="0" applyNumberFormat="1" applyFont="1" applyBorder="1" applyAlignment="1">
      <alignment horizontal="center"/>
    </xf>
    <xf numFmtId="37" fontId="14" fillId="0" borderId="31" xfId="0" applyNumberFormat="1" applyFont="1" applyBorder="1" applyAlignment="1">
      <alignment horizontal="center"/>
    </xf>
    <xf numFmtId="37" fontId="13" fillId="3" borderId="16" xfId="0" applyNumberFormat="1" applyFont="1" applyFill="1" applyBorder="1"/>
    <xf numFmtId="37" fontId="13" fillId="15" borderId="31" xfId="0" applyNumberFormat="1" applyFont="1" applyFill="1" applyBorder="1" applyAlignment="1">
      <alignment horizontal="fill"/>
    </xf>
    <xf numFmtId="37" fontId="13" fillId="0" borderId="83" xfId="4" applyNumberFormat="1" applyFont="1" applyBorder="1" applyAlignment="1" applyProtection="1"/>
    <xf numFmtId="37" fontId="13" fillId="15" borderId="31" xfId="4" applyNumberFormat="1" applyFont="1" applyFill="1" applyBorder="1" applyAlignment="1" applyProtection="1">
      <alignment horizontal="fill"/>
    </xf>
    <xf numFmtId="37" fontId="13" fillId="15" borderId="33" xfId="4" applyNumberFormat="1" applyFont="1" applyFill="1" applyBorder="1" applyAlignment="1" applyProtection="1">
      <alignment horizontal="fill"/>
    </xf>
    <xf numFmtId="37" fontId="13" fillId="11" borderId="127" xfId="4" applyNumberFormat="1" applyFont="1" applyFill="1" applyBorder="1" applyAlignment="1" applyProtection="1">
      <protection locked="0"/>
    </xf>
    <xf numFmtId="37" fontId="13" fillId="11" borderId="66" xfId="4" applyNumberFormat="1" applyFont="1" applyFill="1" applyBorder="1" applyAlignment="1" applyProtection="1">
      <protection locked="0"/>
    </xf>
    <xf numFmtId="37" fontId="13" fillId="11" borderId="19" xfId="4" applyNumberFormat="1" applyFont="1" applyFill="1" applyBorder="1" applyAlignment="1" applyProtection="1">
      <protection locked="0"/>
    </xf>
    <xf numFmtId="37" fontId="13" fillId="11" borderId="141" xfId="4" applyNumberFormat="1" applyFont="1" applyFill="1" applyBorder="1" applyAlignment="1" applyProtection="1">
      <protection locked="0"/>
    </xf>
    <xf numFmtId="37" fontId="13" fillId="0" borderId="6" xfId="4" applyNumberFormat="1" applyFont="1" applyFill="1" applyBorder="1" applyAlignment="1" applyProtection="1"/>
    <xf numFmtId="37" fontId="13" fillId="0" borderId="20" xfId="4" applyNumberFormat="1" applyFont="1" applyFill="1" applyBorder="1" applyAlignment="1" applyProtection="1"/>
    <xf numFmtId="37" fontId="13" fillId="0" borderId="86" xfId="4" applyNumberFormat="1" applyFont="1" applyBorder="1" applyAlignment="1" applyProtection="1"/>
    <xf numFmtId="37" fontId="13" fillId="0" borderId="48" xfId="4" applyNumberFormat="1" applyFont="1" applyBorder="1" applyAlignment="1" applyProtection="1"/>
    <xf numFmtId="37" fontId="13" fillId="0" borderId="0" xfId="4" applyNumberFormat="1" applyFont="1" applyBorder="1" applyProtection="1"/>
    <xf numFmtId="37" fontId="13" fillId="0" borderId="18" xfId="4" applyNumberFormat="1" applyFont="1" applyBorder="1" applyProtection="1"/>
    <xf numFmtId="37" fontId="13" fillId="11" borderId="134" xfId="4" applyNumberFormat="1" applyFont="1" applyFill="1" applyBorder="1" applyAlignment="1" applyProtection="1">
      <protection locked="0"/>
    </xf>
    <xf numFmtId="37" fontId="13" fillId="10" borderId="114" xfId="4" applyNumberFormat="1" applyFont="1" applyFill="1" applyBorder="1" applyAlignment="1" applyProtection="1"/>
    <xf numFmtId="37" fontId="13" fillId="11" borderId="70" xfId="4" applyNumberFormat="1" applyFont="1" applyFill="1" applyBorder="1" applyAlignment="1" applyProtection="1">
      <protection locked="0"/>
    </xf>
    <xf numFmtId="37" fontId="13" fillId="10" borderId="71" xfId="4" applyNumberFormat="1" applyFont="1" applyFill="1" applyBorder="1" applyAlignment="1" applyProtection="1"/>
    <xf numFmtId="37" fontId="13" fillId="0" borderId="19" xfId="4" applyNumberFormat="1" applyFont="1" applyBorder="1" applyAlignment="1" applyProtection="1"/>
    <xf numFmtId="37" fontId="13" fillId="0" borderId="141" xfId="4" applyNumberFormat="1" applyFont="1" applyBorder="1" applyAlignment="1" applyProtection="1"/>
    <xf numFmtId="37" fontId="13" fillId="0" borderId="5" xfId="4" applyNumberFormat="1" applyFont="1" applyBorder="1" applyProtection="1"/>
    <xf numFmtId="37" fontId="13" fillId="0" borderId="16" xfId="4" applyNumberFormat="1" applyFont="1" applyBorder="1" applyProtection="1"/>
    <xf numFmtId="37" fontId="13" fillId="11" borderId="74" xfId="4" applyNumberFormat="1" applyFont="1" applyFill="1" applyBorder="1" applyAlignment="1" applyProtection="1">
      <protection locked="0"/>
    </xf>
    <xf numFmtId="37" fontId="13" fillId="10" borderId="86" xfId="4" applyNumberFormat="1" applyFont="1" applyFill="1" applyBorder="1" applyAlignment="1" applyProtection="1"/>
    <xf numFmtId="37" fontId="13" fillId="10" borderId="48" xfId="4" applyNumberFormat="1" applyFont="1" applyFill="1" applyBorder="1" applyAlignment="1" applyProtection="1"/>
    <xf numFmtId="37" fontId="13" fillId="0" borderId="129" xfId="4" applyNumberFormat="1" applyFont="1" applyFill="1" applyBorder="1" applyAlignment="1" applyProtection="1"/>
    <xf numFmtId="37" fontId="13" fillId="0" borderId="14" xfId="4" applyNumberFormat="1" applyFont="1" applyBorder="1" applyAlignment="1" applyProtection="1"/>
    <xf numFmtId="37" fontId="13" fillId="0" borderId="9" xfId="4" applyNumberFormat="1" applyFont="1" applyBorder="1" applyProtection="1"/>
    <xf numFmtId="37" fontId="13" fillId="0" borderId="31" xfId="4" applyNumberFormat="1" applyFont="1" applyBorder="1" applyProtection="1"/>
    <xf numFmtId="37" fontId="13" fillId="0" borderId="21" xfId="4" applyNumberFormat="1" applyFont="1" applyBorder="1" applyAlignment="1" applyProtection="1"/>
    <xf numFmtId="37" fontId="13" fillId="0" borderId="126" xfId="4" applyNumberFormat="1" applyFont="1" applyBorder="1" applyAlignment="1" applyProtection="1"/>
    <xf numFmtId="37" fontId="13" fillId="0" borderId="2" xfId="4" applyNumberFormat="1" applyFont="1" applyBorder="1" applyProtection="1"/>
    <xf numFmtId="37" fontId="13" fillId="0" borderId="12" xfId="4" applyNumberFormat="1" applyFont="1" applyBorder="1" applyProtection="1"/>
    <xf numFmtId="37" fontId="13" fillId="10" borderId="141" xfId="4" applyNumberFormat="1" applyFont="1" applyFill="1" applyBorder="1" applyAlignment="1" applyProtection="1"/>
    <xf numFmtId="37" fontId="13" fillId="0" borderId="15" xfId="4" applyNumberFormat="1" applyFont="1" applyFill="1" applyBorder="1" applyAlignment="1" applyProtection="1"/>
    <xf numFmtId="37" fontId="13" fillId="10" borderId="66" xfId="4" applyNumberFormat="1" applyFont="1" applyFill="1" applyBorder="1" applyAlignment="1" applyProtection="1"/>
    <xf numFmtId="37" fontId="13" fillId="0" borderId="9" xfId="2" applyNumberFormat="1" applyFont="1" applyBorder="1"/>
    <xf numFmtId="37" fontId="13" fillId="0" borderId="5" xfId="1" applyNumberFormat="1" applyFont="1" applyBorder="1" applyProtection="1"/>
    <xf numFmtId="37" fontId="13" fillId="10" borderId="17" xfId="4" applyNumberFormat="1" applyFont="1" applyFill="1" applyBorder="1" applyAlignment="1" applyProtection="1"/>
    <xf numFmtId="37" fontId="13" fillId="10" borderId="33" xfId="4" applyNumberFormat="1" applyFont="1" applyFill="1" applyBorder="1" applyAlignment="1" applyProtection="1"/>
    <xf numFmtId="37" fontId="13" fillId="16" borderId="17" xfId="0" applyNumberFormat="1" applyFont="1" applyFill="1" applyBorder="1" applyProtection="1">
      <protection locked="0"/>
    </xf>
    <xf numFmtId="37" fontId="13" fillId="11" borderId="33" xfId="4" applyNumberFormat="1" applyFont="1" applyFill="1" applyBorder="1" applyAlignment="1" applyProtection="1">
      <protection locked="0"/>
    </xf>
    <xf numFmtId="37" fontId="13" fillId="11" borderId="257" xfId="4" applyNumberFormat="1" applyFont="1" applyFill="1" applyBorder="1" applyAlignment="1" applyProtection="1">
      <protection locked="0"/>
    </xf>
    <xf numFmtId="37" fontId="8" fillId="10" borderId="60" xfId="4" applyNumberFormat="1" applyFont="1" applyFill="1" applyBorder="1" applyAlignment="1" applyProtection="1"/>
    <xf numFmtId="37" fontId="8" fillId="0" borderId="60" xfId="4" applyNumberFormat="1" applyFont="1" applyBorder="1" applyAlignment="1" applyProtection="1"/>
    <xf numFmtId="37" fontId="8" fillId="15" borderId="33" xfId="0" applyNumberFormat="1" applyFont="1" applyFill="1" applyBorder="1"/>
    <xf numFmtId="37" fontId="8" fillId="15" borderId="9" xfId="0" applyNumberFormat="1" applyFont="1" applyFill="1" applyBorder="1"/>
    <xf numFmtId="37" fontId="8" fillId="15" borderId="17" xfId="0" applyNumberFormat="1" applyFont="1" applyFill="1" applyBorder="1"/>
    <xf numFmtId="37" fontId="8" fillId="15" borderId="31" xfId="0" applyNumberFormat="1" applyFont="1" applyFill="1" applyBorder="1"/>
    <xf numFmtId="37" fontId="8" fillId="4" borderId="31" xfId="4" applyNumberFormat="1" applyFont="1" applyFill="1" applyBorder="1" applyAlignment="1" applyProtection="1"/>
    <xf numFmtId="37" fontId="8" fillId="15" borderId="106" xfId="0" applyNumberFormat="1" applyFont="1" applyFill="1" applyBorder="1"/>
    <xf numFmtId="37" fontId="8" fillId="15" borderId="138" xfId="0" applyNumberFormat="1" applyFont="1" applyFill="1" applyBorder="1"/>
    <xf numFmtId="37" fontId="8" fillId="15" borderId="12" xfId="0" applyNumberFormat="1" applyFont="1" applyFill="1" applyBorder="1"/>
    <xf numFmtId="37" fontId="8" fillId="15" borderId="60" xfId="0" applyNumberFormat="1" applyFont="1" applyFill="1" applyBorder="1"/>
    <xf numFmtId="37" fontId="8" fillId="0" borderId="137" xfId="4" applyNumberFormat="1" applyFont="1" applyBorder="1" applyAlignment="1" applyProtection="1"/>
    <xf numFmtId="37" fontId="8" fillId="15" borderId="48" xfId="0" applyNumberFormat="1" applyFont="1" applyFill="1" applyBorder="1"/>
    <xf numFmtId="37" fontId="8" fillId="0" borderId="66" xfId="4" applyNumberFormat="1" applyFont="1" applyBorder="1" applyAlignment="1" applyProtection="1"/>
    <xf numFmtId="37" fontId="8" fillId="15" borderId="66" xfId="0" applyNumberFormat="1" applyFont="1" applyFill="1" applyBorder="1"/>
    <xf numFmtId="37" fontId="8" fillId="15" borderId="114" xfId="0" applyNumberFormat="1" applyFont="1" applyFill="1" applyBorder="1"/>
    <xf numFmtId="37" fontId="8" fillId="15" borderId="112" xfId="0" applyNumberFormat="1" applyFont="1" applyFill="1" applyBorder="1"/>
    <xf numFmtId="37" fontId="8" fillId="15" borderId="69" xfId="0" applyNumberFormat="1" applyFont="1" applyFill="1" applyBorder="1"/>
    <xf numFmtId="37" fontId="8" fillId="15" borderId="37" xfId="0" applyNumberFormat="1" applyFont="1" applyFill="1" applyBorder="1"/>
    <xf numFmtId="37" fontId="8" fillId="15" borderId="68" xfId="0" applyNumberFormat="1" applyFont="1" applyFill="1" applyBorder="1"/>
    <xf numFmtId="37" fontId="8" fillId="10" borderId="5" xfId="4" applyNumberFormat="1" applyFont="1" applyFill="1" applyBorder="1" applyAlignment="1" applyProtection="1"/>
    <xf numFmtId="37" fontId="8" fillId="15" borderId="113" xfId="0" applyNumberFormat="1" applyFont="1" applyFill="1" applyBorder="1"/>
    <xf numFmtId="37" fontId="8" fillId="15" borderId="111" xfId="0" applyNumberFormat="1" applyFont="1" applyFill="1" applyBorder="1"/>
    <xf numFmtId="37" fontId="8" fillId="10" borderId="31" xfId="0" applyNumberFormat="1" applyFont="1" applyFill="1" applyBorder="1"/>
    <xf numFmtId="37" fontId="8" fillId="0" borderId="31" xfId="0" applyNumberFormat="1" applyFont="1" applyBorder="1"/>
    <xf numFmtId="37" fontId="13" fillId="11" borderId="257" xfId="1" applyNumberFormat="1" applyFont="1" applyFill="1" applyBorder="1" applyAlignment="1" applyProtection="1">
      <protection locked="0"/>
    </xf>
    <xf numFmtId="37" fontId="13" fillId="11" borderId="31" xfId="1" applyNumberFormat="1" applyFont="1" applyFill="1" applyBorder="1" applyAlignment="1" applyProtection="1">
      <protection locked="0"/>
    </xf>
    <xf numFmtId="37" fontId="13" fillId="11" borderId="279" xfId="1" applyNumberFormat="1" applyFont="1" applyFill="1" applyBorder="1" applyAlignment="1" applyProtection="1">
      <protection locked="0"/>
    </xf>
    <xf numFmtId="37" fontId="13" fillId="11" borderId="141" xfId="1" applyNumberFormat="1" applyFont="1" applyFill="1" applyBorder="1" applyAlignment="1" applyProtection="1">
      <protection locked="0"/>
    </xf>
    <xf numFmtId="37" fontId="13" fillId="0" borderId="22" xfId="1" applyNumberFormat="1" applyFont="1" applyBorder="1" applyAlignment="1" applyProtection="1"/>
    <xf numFmtId="37" fontId="13" fillId="11" borderId="9" xfId="1" applyNumberFormat="1" applyFont="1" applyFill="1" applyBorder="1" applyAlignment="1" applyProtection="1">
      <protection locked="0"/>
    </xf>
    <xf numFmtId="37" fontId="13" fillId="11" borderId="249" xfId="1" applyNumberFormat="1" applyFont="1" applyFill="1" applyBorder="1" applyAlignment="1" applyProtection="1">
      <protection locked="0"/>
    </xf>
    <xf numFmtId="37" fontId="13" fillId="11" borderId="83" xfId="1" applyNumberFormat="1" applyFont="1" applyFill="1" applyBorder="1" applyAlignment="1" applyProtection="1">
      <protection locked="0"/>
    </xf>
    <xf numFmtId="37" fontId="13" fillId="0" borderId="16" xfId="1" applyNumberFormat="1" applyFont="1" applyBorder="1" applyAlignment="1" applyProtection="1"/>
    <xf numFmtId="37" fontId="13" fillId="0" borderId="27" xfId="1" applyNumberFormat="1" applyFont="1" applyFill="1" applyBorder="1" applyAlignment="1" applyProtection="1"/>
    <xf numFmtId="37" fontId="13" fillId="11" borderId="66" xfId="1" applyNumberFormat="1" applyFont="1" applyFill="1" applyBorder="1" applyAlignment="1" applyProtection="1">
      <protection locked="0"/>
    </xf>
    <xf numFmtId="37" fontId="13" fillId="11" borderId="33" xfId="1" applyNumberFormat="1" applyFont="1" applyFill="1" applyBorder="1" applyAlignment="1" applyProtection="1">
      <protection locked="0"/>
    </xf>
    <xf numFmtId="37" fontId="13" fillId="0" borderId="16" xfId="1" applyNumberFormat="1" applyFont="1" applyFill="1" applyBorder="1" applyAlignment="1" applyProtection="1"/>
    <xf numFmtId="37" fontId="13" fillId="0" borderId="18" xfId="1" applyNumberFormat="1" applyFont="1" applyFill="1" applyBorder="1" applyAlignment="1" applyProtection="1"/>
    <xf numFmtId="37" fontId="8" fillId="11" borderId="36" xfId="0" applyNumberFormat="1" applyFont="1" applyFill="1" applyBorder="1" applyAlignment="1" applyProtection="1">
      <alignment horizontal="center" vertical="center"/>
      <protection locked="0"/>
    </xf>
    <xf numFmtId="37" fontId="8" fillId="11" borderId="75" xfId="4" applyNumberFormat="1" applyFont="1" applyFill="1" applyBorder="1" applyAlignment="1" applyProtection="1">
      <protection locked="0"/>
    </xf>
    <xf numFmtId="37" fontId="8" fillId="15" borderId="0" xfId="4" applyNumberFormat="1" applyFont="1" applyFill="1" applyBorder="1" applyAlignment="1" applyProtection="1"/>
    <xf numFmtId="37" fontId="8" fillId="15" borderId="18" xfId="4" applyNumberFormat="1" applyFont="1" applyFill="1" applyBorder="1" applyAlignment="1" applyProtection="1"/>
    <xf numFmtId="37" fontId="8" fillId="11" borderId="76" xfId="4" applyNumberFormat="1" applyFont="1" applyFill="1" applyBorder="1" applyAlignment="1" applyProtection="1">
      <protection locked="0"/>
    </xf>
    <xf numFmtId="37" fontId="8" fillId="15" borderId="17" xfId="4" applyNumberFormat="1" applyFont="1" applyFill="1" applyBorder="1" applyAlignment="1" applyProtection="1"/>
    <xf numFmtId="37" fontId="8" fillId="0" borderId="147" xfId="4" applyNumberFormat="1" applyFont="1" applyBorder="1" applyAlignment="1" applyProtection="1"/>
    <xf numFmtId="37" fontId="8" fillId="0" borderId="14" xfId="4" applyNumberFormat="1" applyFont="1" applyBorder="1" applyAlignment="1" applyProtection="1"/>
    <xf numFmtId="37" fontId="8" fillId="11" borderId="83" xfId="4" applyNumberFormat="1" applyFont="1" applyFill="1" applyBorder="1" applyAlignment="1" applyProtection="1">
      <protection locked="0"/>
    </xf>
    <xf numFmtId="37" fontId="8" fillId="0" borderId="361" xfId="4" applyNumberFormat="1" applyFont="1" applyBorder="1" applyAlignment="1" applyProtection="1"/>
    <xf numFmtId="37" fontId="8" fillId="0" borderId="376" xfId="4" applyNumberFormat="1" applyFont="1" applyBorder="1" applyAlignment="1" applyProtection="1"/>
    <xf numFmtId="37" fontId="8" fillId="0" borderId="313" xfId="4" applyNumberFormat="1" applyFont="1" applyBorder="1" applyAlignment="1" applyProtection="1"/>
    <xf numFmtId="37" fontId="13" fillId="11" borderId="154" xfId="4" applyNumberFormat="1" applyFont="1" applyFill="1" applyBorder="1" applyAlignment="1" applyProtection="1">
      <alignment horizontal="left"/>
      <protection locked="0"/>
    </xf>
    <xf numFmtId="37" fontId="13" fillId="11" borderId="155" xfId="4" applyNumberFormat="1" applyFont="1" applyFill="1" applyBorder="1" applyAlignment="1" applyProtection="1">
      <protection locked="0"/>
    </xf>
    <xf numFmtId="37" fontId="13" fillId="11" borderId="152" xfId="4" applyNumberFormat="1" applyFont="1" applyFill="1" applyBorder="1" applyAlignment="1" applyProtection="1">
      <protection locked="0"/>
    </xf>
    <xf numFmtId="37" fontId="13" fillId="11" borderId="153" xfId="4" applyNumberFormat="1" applyFont="1" applyFill="1" applyBorder="1" applyAlignment="1" applyProtection="1">
      <protection locked="0"/>
    </xf>
    <xf numFmtId="37" fontId="13" fillId="11" borderId="152" xfId="4" applyNumberFormat="1" applyFont="1" applyFill="1" applyBorder="1" applyProtection="1">
      <protection locked="0"/>
    </xf>
    <xf numFmtId="37" fontId="13" fillId="0" borderId="151" xfId="4" applyNumberFormat="1" applyFont="1" applyBorder="1" applyProtection="1"/>
    <xf numFmtId="37" fontId="13" fillId="0" borderId="159" xfId="4" applyNumberFormat="1" applyFont="1" applyBorder="1" applyAlignment="1" applyProtection="1"/>
    <xf numFmtId="37" fontId="13" fillId="0" borderId="18" xfId="4" applyNumberFormat="1" applyFont="1" applyBorder="1" applyAlignment="1" applyProtection="1"/>
    <xf numFmtId="37" fontId="13" fillId="0" borderId="152" xfId="4" applyNumberFormat="1" applyFont="1" applyBorder="1" applyProtection="1"/>
    <xf numFmtId="37" fontId="13" fillId="0" borderId="153" xfId="4" applyNumberFormat="1" applyFont="1" applyBorder="1" applyAlignment="1" applyProtection="1"/>
    <xf numFmtId="37" fontId="13" fillId="0" borderId="189" xfId="4" applyNumberFormat="1" applyFont="1" applyBorder="1" applyProtection="1"/>
    <xf numFmtId="37" fontId="13" fillId="0" borderId="190" xfId="4" applyNumberFormat="1" applyFont="1" applyBorder="1" applyProtection="1"/>
    <xf numFmtId="37" fontId="13" fillId="0" borderId="328" xfId="4" applyNumberFormat="1" applyFont="1" applyBorder="1" applyAlignment="1" applyProtection="1">
      <alignment horizontal="right"/>
    </xf>
    <xf numFmtId="37" fontId="13" fillId="0" borderId="0" xfId="4" applyNumberFormat="1" applyFont="1" applyBorder="1" applyAlignment="1" applyProtection="1">
      <alignment horizontal="center"/>
    </xf>
    <xf numFmtId="37" fontId="13" fillId="11" borderId="76" xfId="4" applyNumberFormat="1" applyFont="1" applyFill="1" applyBorder="1" applyAlignment="1" applyProtection="1">
      <protection locked="0"/>
    </xf>
    <xf numFmtId="37" fontId="13" fillId="0" borderId="76" xfId="4" applyNumberFormat="1" applyFont="1" applyBorder="1" applyAlignment="1" applyProtection="1"/>
    <xf numFmtId="37" fontId="13" fillId="0" borderId="91" xfId="4" applyNumberFormat="1" applyFont="1" applyFill="1" applyBorder="1" applyAlignment="1" applyProtection="1"/>
    <xf numFmtId="37" fontId="13" fillId="10" borderId="50" xfId="4" applyNumberFormat="1" applyFont="1" applyFill="1" applyBorder="1" applyAlignment="1" applyProtection="1"/>
    <xf numFmtId="37" fontId="13" fillId="0" borderId="95" xfId="4" applyNumberFormat="1" applyFont="1" applyBorder="1" applyAlignment="1" applyProtection="1"/>
    <xf numFmtId="37" fontId="13" fillId="11" borderId="31" xfId="4" applyNumberFormat="1" applyFont="1" applyFill="1" applyBorder="1" applyAlignment="1" applyProtection="1">
      <alignment horizontal="center"/>
      <protection locked="0"/>
    </xf>
    <xf numFmtId="37" fontId="13" fillId="0" borderId="87" xfId="2" applyNumberFormat="1" applyFont="1" applyBorder="1"/>
    <xf numFmtId="37" fontId="13" fillId="2" borderId="9" xfId="4" applyNumberFormat="1" applyFont="1" applyFill="1" applyBorder="1" applyAlignment="1" applyProtection="1"/>
    <xf numFmtId="37" fontId="13" fillId="2" borderId="31" xfId="4" applyNumberFormat="1" applyFont="1" applyFill="1" applyBorder="1" applyAlignment="1" applyProtection="1"/>
    <xf numFmtId="37" fontId="13" fillId="0" borderId="249" xfId="4" applyNumberFormat="1" applyFont="1" applyBorder="1" applyAlignment="1" applyProtection="1"/>
    <xf numFmtId="37" fontId="13" fillId="0" borderId="294" xfId="4" applyNumberFormat="1" applyFont="1" applyBorder="1" applyAlignment="1" applyProtection="1"/>
    <xf numFmtId="37" fontId="13" fillId="0" borderId="31" xfId="4" applyNumberFormat="1" applyFont="1" applyFill="1" applyBorder="1" applyAlignment="1" applyProtection="1"/>
    <xf numFmtId="37" fontId="13" fillId="10" borderId="9" xfId="4" applyNumberFormat="1" applyFont="1" applyFill="1" applyBorder="1" applyAlignment="1" applyProtection="1">
      <protection locked="0"/>
    </xf>
    <xf numFmtId="37" fontId="13" fillId="11" borderId="385" xfId="4" applyNumberFormat="1" applyFont="1" applyFill="1" applyBorder="1" applyAlignment="1" applyProtection="1">
      <protection locked="0"/>
    </xf>
    <xf numFmtId="37" fontId="13" fillId="0" borderId="385" xfId="4" applyNumberFormat="1" applyFont="1" applyBorder="1" applyAlignment="1" applyProtection="1"/>
    <xf numFmtId="37" fontId="13" fillId="0" borderId="361" xfId="4" applyNumberFormat="1" applyFont="1" applyBorder="1" applyAlignment="1" applyProtection="1"/>
    <xf numFmtId="37" fontId="13" fillId="15" borderId="9" xfId="4" applyNumberFormat="1" applyFont="1" applyFill="1" applyBorder="1" applyAlignment="1" applyProtection="1"/>
    <xf numFmtId="37" fontId="13" fillId="15" borderId="17" xfId="4" applyNumberFormat="1" applyFont="1" applyFill="1" applyBorder="1" applyAlignment="1" applyProtection="1"/>
    <xf numFmtId="37" fontId="13" fillId="0" borderId="89" xfId="4" applyNumberFormat="1" applyFont="1" applyBorder="1" applyAlignment="1" applyProtection="1"/>
    <xf numFmtId="37" fontId="13" fillId="11" borderId="9" xfId="14" applyNumberFormat="1" applyFont="1" applyFill="1" applyBorder="1" applyAlignment="1" applyProtection="1">
      <protection locked="0"/>
    </xf>
    <xf numFmtId="37" fontId="13" fillId="10" borderId="9" xfId="14" applyNumberFormat="1" applyFont="1" applyFill="1" applyBorder="1" applyAlignment="1" applyProtection="1"/>
    <xf numFmtId="37" fontId="13" fillId="11" borderId="105" xfId="14" applyNumberFormat="1" applyFont="1" applyFill="1" applyBorder="1" applyAlignment="1" applyProtection="1">
      <protection locked="0"/>
    </xf>
    <xf numFmtId="37" fontId="13" fillId="10" borderId="105" xfId="14" applyNumberFormat="1" applyFont="1" applyFill="1" applyBorder="1" applyAlignment="1" applyProtection="1"/>
    <xf numFmtId="37" fontId="13" fillId="11" borderId="360" xfId="4" applyNumberFormat="1" applyFont="1" applyFill="1" applyBorder="1" applyAlignment="1" applyProtection="1">
      <protection locked="0"/>
    </xf>
    <xf numFmtId="37" fontId="13" fillId="11" borderId="361" xfId="4" applyNumberFormat="1" applyFont="1" applyFill="1" applyBorder="1" applyAlignment="1" applyProtection="1">
      <protection locked="0"/>
    </xf>
    <xf numFmtId="37" fontId="13" fillId="0" borderId="167" xfId="4" applyNumberFormat="1" applyFont="1" applyBorder="1" applyAlignment="1" applyProtection="1"/>
    <xf numFmtId="37" fontId="13" fillId="0" borderId="166" xfId="4" applyNumberFormat="1" applyFont="1" applyBorder="1" applyAlignment="1" applyProtection="1"/>
    <xf numFmtId="37" fontId="25" fillId="0" borderId="9" xfId="0" applyNumberFormat="1" applyFont="1" applyBorder="1"/>
    <xf numFmtId="37" fontId="13" fillId="10" borderId="87" xfId="4" applyNumberFormat="1" applyFont="1" applyFill="1" applyBorder="1" applyAlignment="1" applyProtection="1"/>
    <xf numFmtId="37" fontId="13" fillId="15" borderId="6" xfId="4" applyNumberFormat="1" applyFont="1" applyFill="1" applyBorder="1" applyAlignment="1" applyProtection="1"/>
    <xf numFmtId="37" fontId="13" fillId="15" borderId="15" xfId="4" applyNumberFormat="1" applyFont="1" applyFill="1" applyBorder="1" applyAlignment="1" applyProtection="1"/>
    <xf numFmtId="37" fontId="13" fillId="0" borderId="87" xfId="4" applyNumberFormat="1" applyFont="1" applyFill="1" applyBorder="1" applyAlignment="1" applyProtection="1"/>
    <xf numFmtId="37" fontId="13" fillId="11" borderId="224" xfId="4" applyNumberFormat="1" applyFont="1" applyFill="1" applyBorder="1" applyAlignment="1" applyProtection="1">
      <protection locked="0"/>
    </xf>
    <xf numFmtId="37" fontId="13" fillId="11" borderId="232" xfId="4" applyNumberFormat="1" applyFont="1" applyFill="1" applyBorder="1" applyAlignment="1" applyProtection="1">
      <protection locked="0"/>
    </xf>
    <xf numFmtId="37" fontId="13" fillId="0" borderId="233" xfId="4" applyNumberFormat="1" applyFont="1" applyBorder="1" applyAlignment="1" applyProtection="1"/>
    <xf numFmtId="37" fontId="13" fillId="10" borderId="36" xfId="4" applyNumberFormat="1" applyFont="1" applyFill="1" applyBorder="1" applyAlignment="1" applyProtection="1"/>
    <xf numFmtId="37" fontId="13" fillId="11" borderId="36" xfId="4" applyNumberFormat="1" applyFont="1" applyFill="1" applyBorder="1" applyAlignment="1" applyProtection="1">
      <protection locked="0"/>
    </xf>
    <xf numFmtId="37" fontId="13" fillId="0" borderId="36" xfId="4" applyNumberFormat="1" applyFont="1" applyBorder="1" applyAlignment="1" applyProtection="1"/>
    <xf numFmtId="37" fontId="13" fillId="0" borderId="0" xfId="4" applyNumberFormat="1" applyFont="1" applyBorder="1" applyAlignment="1" applyProtection="1"/>
    <xf numFmtId="37" fontId="13" fillId="0" borderId="94" xfId="4" applyNumberFormat="1" applyFont="1" applyBorder="1" applyAlignment="1" applyProtection="1"/>
    <xf numFmtId="37" fontId="13" fillId="11" borderId="378" xfId="4" applyNumberFormat="1" applyFont="1" applyFill="1" applyBorder="1" applyAlignment="1" applyProtection="1">
      <protection locked="0"/>
    </xf>
    <xf numFmtId="37" fontId="14" fillId="0" borderId="36" xfId="4" applyNumberFormat="1" applyFont="1" applyBorder="1" applyAlignment="1" applyProtection="1"/>
    <xf numFmtId="37" fontId="13" fillId="0" borderId="50" xfId="4" applyNumberFormat="1" applyFont="1" applyBorder="1" applyAlignment="1" applyProtection="1"/>
    <xf numFmtId="37" fontId="14" fillId="0" borderId="50" xfId="4" applyNumberFormat="1" applyFont="1" applyBorder="1" applyAlignment="1" applyProtection="1"/>
    <xf numFmtId="37" fontId="13" fillId="15" borderId="10" xfId="4" applyNumberFormat="1" applyFont="1" applyFill="1" applyBorder="1" applyAlignment="1" applyProtection="1"/>
    <xf numFmtId="37" fontId="13" fillId="16" borderId="360" xfId="4" applyNumberFormat="1" applyFont="1" applyFill="1" applyBorder="1" applyAlignment="1" applyProtection="1">
      <protection locked="0"/>
    </xf>
    <xf numFmtId="37" fontId="13" fillId="15" borderId="19" xfId="4" applyNumberFormat="1" applyFont="1" applyFill="1" applyBorder="1" applyAlignment="1" applyProtection="1"/>
    <xf numFmtId="37" fontId="13" fillId="15" borderId="82" xfId="4" applyNumberFormat="1" applyFont="1" applyFill="1" applyBorder="1" applyAlignment="1" applyProtection="1"/>
    <xf numFmtId="37" fontId="13" fillId="0" borderId="110" xfId="4" applyNumberFormat="1" applyFont="1" applyBorder="1" applyAlignment="1" applyProtection="1"/>
    <xf numFmtId="37" fontId="13" fillId="0" borderId="20" xfId="4" applyNumberFormat="1" applyFont="1" applyBorder="1" applyAlignment="1" applyProtection="1"/>
    <xf numFmtId="37" fontId="13" fillId="0" borderId="9" xfId="0" applyNumberFormat="1" applyFont="1" applyBorder="1" applyAlignment="1">
      <alignment horizontal="center"/>
    </xf>
    <xf numFmtId="37" fontId="13" fillId="0" borderId="225" xfId="0" applyNumberFormat="1" applyFont="1" applyBorder="1"/>
    <xf numFmtId="37" fontId="13" fillId="0" borderId="5" xfId="4" applyNumberFormat="1" applyFont="1" applyBorder="1" applyAlignment="1" applyProtection="1"/>
    <xf numFmtId="37" fontId="13" fillId="11" borderId="5" xfId="4" applyNumberFormat="1" applyFont="1" applyFill="1" applyBorder="1" applyAlignment="1" applyProtection="1">
      <protection locked="0"/>
    </xf>
    <xf numFmtId="37" fontId="13" fillId="0" borderId="59" xfId="0" applyNumberFormat="1" applyFont="1" applyBorder="1" applyAlignment="1">
      <alignment horizontal="centerContinuous" wrapText="1"/>
    </xf>
    <xf numFmtId="37" fontId="13" fillId="0" borderId="21" xfId="0" applyNumberFormat="1" applyFont="1" applyBorder="1"/>
    <xf numFmtId="37" fontId="13" fillId="11" borderId="76" xfId="0" applyNumberFormat="1" applyFont="1" applyFill="1" applyBorder="1" applyProtection="1">
      <protection locked="0"/>
    </xf>
    <xf numFmtId="37" fontId="13" fillId="0" borderId="76" xfId="1" applyNumberFormat="1" applyFont="1" applyBorder="1" applyAlignment="1" applyProtection="1"/>
    <xf numFmtId="37" fontId="13" fillId="0" borderId="215" xfId="0" applyNumberFormat="1" applyFont="1" applyBorder="1" applyProtection="1">
      <protection locked="0"/>
    </xf>
    <xf numFmtId="37" fontId="13" fillId="0" borderId="216" xfId="0" applyNumberFormat="1" applyFont="1" applyBorder="1" applyProtection="1">
      <protection locked="0"/>
    </xf>
    <xf numFmtId="37" fontId="13" fillId="0" borderId="36" xfId="0" applyNumberFormat="1" applyFont="1" applyBorder="1" applyProtection="1">
      <protection locked="0"/>
    </xf>
    <xf numFmtId="37" fontId="13" fillId="0" borderId="221" xfId="0" applyNumberFormat="1" applyFont="1" applyBorder="1" applyProtection="1">
      <protection locked="0"/>
    </xf>
    <xf numFmtId="37" fontId="14" fillId="0" borderId="212" xfId="0" applyNumberFormat="1" applyFont="1" applyBorder="1"/>
    <xf numFmtId="37" fontId="14" fillId="0" borderId="213" xfId="0" applyNumberFormat="1" applyFont="1" applyBorder="1"/>
    <xf numFmtId="37" fontId="13" fillId="0" borderId="239" xfId="0" applyNumberFormat="1" applyFont="1" applyBorder="1" applyProtection="1">
      <protection locked="0"/>
    </xf>
    <xf numFmtId="37" fontId="13" fillId="0" borderId="240" xfId="0" applyNumberFormat="1" applyFont="1" applyBorder="1" applyProtection="1">
      <protection locked="0"/>
    </xf>
    <xf numFmtId="37" fontId="13" fillId="0" borderId="225" xfId="0" applyNumberFormat="1" applyFont="1" applyBorder="1" applyProtection="1">
      <protection locked="0"/>
    </xf>
    <xf numFmtId="37" fontId="13" fillId="0" borderId="241" xfId="0" applyNumberFormat="1" applyFont="1" applyBorder="1"/>
    <xf numFmtId="37" fontId="13" fillId="0" borderId="243" xfId="0" applyNumberFormat="1" applyFont="1" applyBorder="1"/>
    <xf numFmtId="38" fontId="13" fillId="0" borderId="378" xfId="4" applyNumberFormat="1" applyFont="1" applyBorder="1"/>
    <xf numFmtId="38" fontId="13" fillId="0" borderId="0" xfId="0" applyNumberFormat="1" applyFont="1"/>
    <xf numFmtId="38" fontId="14" fillId="0" borderId="0" xfId="4" applyNumberFormat="1" applyFont="1"/>
    <xf numFmtId="3" fontId="13" fillId="11" borderId="222" xfId="0" applyNumberFormat="1" applyFont="1" applyFill="1" applyBorder="1" applyProtection="1">
      <protection locked="0"/>
    </xf>
    <xf numFmtId="3" fontId="13" fillId="11" borderId="225" xfId="0" applyNumberFormat="1" applyFont="1" applyFill="1" applyBorder="1" applyProtection="1">
      <protection locked="0"/>
    </xf>
    <xf numFmtId="175" fontId="37" fillId="0" borderId="331" xfId="0" applyNumberFormat="1" applyFont="1" applyBorder="1"/>
    <xf numFmtId="175" fontId="13" fillId="0" borderId="11" xfId="2" applyNumberFormat="1" applyFont="1" applyBorder="1"/>
    <xf numFmtId="175" fontId="8" fillId="0" borderId="59" xfId="0" applyNumberFormat="1" applyFont="1" applyBorder="1"/>
    <xf numFmtId="175" fontId="13" fillId="0" borderId="291" xfId="0" applyNumberFormat="1" applyFont="1" applyBorder="1"/>
    <xf numFmtId="175" fontId="8" fillId="0" borderId="16" xfId="0" applyNumberFormat="1" applyFont="1" applyBorder="1"/>
    <xf numFmtId="175" fontId="13" fillId="0" borderId="0" xfId="0" applyNumberFormat="1" applyFont="1" applyAlignment="1">
      <alignment horizontal="center"/>
    </xf>
    <xf numFmtId="175" fontId="13" fillId="0" borderId="11" xfId="0" applyNumberFormat="1" applyFont="1" applyBorder="1" applyAlignment="1">
      <alignment horizontal="center"/>
    </xf>
    <xf numFmtId="175" fontId="13" fillId="0" borderId="15" xfId="0" applyNumberFormat="1" applyFont="1" applyBorder="1" applyAlignment="1">
      <alignment horizontal="center"/>
    </xf>
    <xf numFmtId="175" fontId="13" fillId="0" borderId="6" xfId="0" applyNumberFormat="1" applyFont="1" applyBorder="1" applyAlignment="1">
      <alignment horizontal="right"/>
    </xf>
    <xf numFmtId="175" fontId="14" fillId="0" borderId="206" xfId="0" applyNumberFormat="1" applyFont="1" applyBorder="1"/>
    <xf numFmtId="175" fontId="14" fillId="0" borderId="207" xfId="0" applyNumberFormat="1" applyFont="1" applyBorder="1"/>
    <xf numFmtId="175" fontId="37" fillId="0" borderId="332" xfId="0" applyNumberFormat="1" applyFont="1" applyBorder="1" applyAlignment="1">
      <alignment horizontal="right"/>
    </xf>
    <xf numFmtId="175" fontId="13" fillId="0" borderId="140" xfId="0" applyNumberFormat="1" applyFont="1" applyBorder="1" applyAlignment="1">
      <alignment horizontal="right"/>
    </xf>
    <xf numFmtId="175" fontId="8" fillId="0" borderId="22" xfId="0" applyNumberFormat="1" applyFont="1" applyBorder="1" applyAlignment="1">
      <alignment horizontal="right"/>
    </xf>
    <xf numFmtId="175" fontId="8" fillId="0" borderId="292" xfId="0" applyNumberFormat="1" applyFont="1" applyBorder="1"/>
    <xf numFmtId="175" fontId="13" fillId="0" borderId="18" xfId="0" applyNumberFormat="1" applyFont="1" applyBorder="1" applyAlignment="1">
      <alignment horizontal="right"/>
    </xf>
    <xf numFmtId="175" fontId="13" fillId="0" borderId="140" xfId="0" applyNumberFormat="1" applyFont="1" applyBorder="1" applyAlignment="1">
      <alignment horizontal="center"/>
    </xf>
    <xf numFmtId="175" fontId="13" fillId="0" borderId="140" xfId="2" applyNumberFormat="1" applyFont="1" applyBorder="1"/>
    <xf numFmtId="175" fontId="13" fillId="0" borderId="380" xfId="2" applyNumberFormat="1" applyFont="1" applyBorder="1"/>
    <xf numFmtId="175" fontId="13" fillId="0" borderId="15" xfId="0" applyNumberFormat="1" applyFont="1" applyBorder="1" applyAlignment="1">
      <alignment horizontal="right"/>
    </xf>
    <xf numFmtId="175" fontId="13" fillId="0" borderId="380" xfId="0" applyNumberFormat="1" applyFont="1" applyBorder="1" applyAlignment="1">
      <alignment horizontal="right"/>
    </xf>
    <xf numFmtId="0" fontId="28" fillId="0" borderId="0" xfId="9" applyNumberFormat="1" applyAlignment="1" applyProtection="1"/>
    <xf numFmtId="0" fontId="47" fillId="6" borderId="100" xfId="9" applyNumberFormat="1" applyFont="1" applyFill="1" applyBorder="1" applyAlignment="1" applyProtection="1"/>
    <xf numFmtId="0" fontId="47" fillId="0" borderId="390" xfId="9" applyFont="1" applyBorder="1" applyAlignment="1" applyProtection="1"/>
    <xf numFmtId="0" fontId="47" fillId="6" borderId="390" xfId="9" applyNumberFormat="1" applyFont="1" applyFill="1" applyBorder="1" applyAlignment="1" applyProtection="1"/>
    <xf numFmtId="0" fontId="47" fillId="6" borderId="100" xfId="9" applyNumberFormat="1" applyFont="1" applyFill="1" applyBorder="1" applyAlignment="1" applyProtection="1">
      <alignment horizontal="fill"/>
    </xf>
    <xf numFmtId="0" fontId="47" fillId="6" borderId="390" xfId="9" applyNumberFormat="1" applyFont="1" applyFill="1" applyBorder="1" applyAlignment="1" applyProtection="1">
      <alignment vertical="center"/>
    </xf>
    <xf numFmtId="0" fontId="0" fillId="0" borderId="26" xfId="0" applyBorder="1"/>
    <xf numFmtId="0" fontId="13" fillId="0" borderId="414" xfId="0" applyFont="1" applyBorder="1"/>
    <xf numFmtId="0" fontId="14" fillId="0" borderId="415" xfId="0" applyFont="1" applyBorder="1" applyAlignment="1">
      <alignment horizontal="centerContinuous" vertical="center"/>
    </xf>
    <xf numFmtId="0" fontId="14" fillId="0" borderId="409" xfId="12" applyFont="1" applyBorder="1" applyAlignment="1">
      <alignment horizontal="center" vertical="center" wrapText="1"/>
    </xf>
    <xf numFmtId="0" fontId="14" fillId="0" borderId="415" xfId="0" applyFont="1" applyBorder="1" applyAlignment="1">
      <alignment horizontal="center" vertical="center" wrapText="1"/>
    </xf>
    <xf numFmtId="37" fontId="13" fillId="11" borderId="404" xfId="14" applyNumberFormat="1" applyFont="1" applyFill="1" applyBorder="1" applyAlignment="1" applyProtection="1">
      <alignment horizontal="center"/>
      <protection locked="0"/>
    </xf>
    <xf numFmtId="0" fontId="13" fillId="11" borderId="408" xfId="12" applyFont="1" applyFill="1" applyBorder="1" applyProtection="1">
      <protection locked="0"/>
    </xf>
    <xf numFmtId="0" fontId="13" fillId="0" borderId="413" xfId="0" applyFont="1" applyBorder="1"/>
    <xf numFmtId="37" fontId="13" fillId="15" borderId="410" xfId="4" applyNumberFormat="1" applyFont="1" applyFill="1" applyBorder="1" applyAlignment="1" applyProtection="1"/>
    <xf numFmtId="37" fontId="13" fillId="15" borderId="414" xfId="4" applyNumberFormat="1" applyFont="1" applyFill="1" applyBorder="1" applyAlignment="1" applyProtection="1"/>
    <xf numFmtId="37" fontId="13" fillId="15" borderId="416" xfId="4" applyNumberFormat="1" applyFont="1" applyFill="1" applyBorder="1" applyAlignment="1" applyProtection="1"/>
    <xf numFmtId="37" fontId="13" fillId="15" borderId="0" xfId="4" applyNumberFormat="1" applyFont="1" applyFill="1" applyBorder="1" applyAlignment="1" applyProtection="1"/>
    <xf numFmtId="37" fontId="13" fillId="0" borderId="412" xfId="0" applyNumberFormat="1" applyFont="1" applyBorder="1"/>
    <xf numFmtId="0" fontId="13" fillId="0" borderId="410" xfId="0" applyFont="1" applyBorder="1"/>
    <xf numFmtId="0" fontId="13" fillId="0" borderId="411" xfId="0" applyFont="1" applyBorder="1"/>
    <xf numFmtId="0" fontId="36" fillId="0" borderId="0" xfId="30719" applyFont="1" applyAlignment="1">
      <alignment horizontal="center"/>
    </xf>
    <xf numFmtId="0" fontId="37" fillId="0" borderId="400" xfId="30719" applyFont="1" applyBorder="1"/>
    <xf numFmtId="37" fontId="13" fillId="11" borderId="398" xfId="4" applyNumberFormat="1" applyFont="1" applyFill="1" applyBorder="1" applyAlignment="1" applyProtection="1">
      <protection locked="0"/>
    </xf>
    <xf numFmtId="37" fontId="13" fillId="15" borderId="435" xfId="4" applyNumberFormat="1" applyFont="1" applyFill="1" applyBorder="1" applyAlignment="1" applyProtection="1"/>
    <xf numFmtId="167" fontId="37" fillId="0" borderId="438" xfId="30719" applyNumberFormat="1" applyFont="1" applyBorder="1"/>
    <xf numFmtId="37" fontId="13" fillId="0" borderId="405" xfId="4" applyNumberFormat="1" applyFont="1" applyBorder="1" applyAlignment="1" applyProtection="1"/>
    <xf numFmtId="37" fontId="13" fillId="0" borderId="436" xfId="4" applyNumberFormat="1" applyFont="1" applyBorder="1" applyAlignment="1" applyProtection="1"/>
    <xf numFmtId="37" fontId="13" fillId="11" borderId="395" xfId="4" applyNumberFormat="1" applyFont="1" applyFill="1" applyBorder="1" applyAlignment="1" applyProtection="1">
      <protection locked="0"/>
    </xf>
    <xf numFmtId="37" fontId="13" fillId="11" borderId="387" xfId="4" applyNumberFormat="1" applyFont="1" applyFill="1" applyBorder="1" applyAlignment="1" applyProtection="1">
      <protection locked="0"/>
    </xf>
    <xf numFmtId="37" fontId="13" fillId="11" borderId="431" xfId="4" applyNumberFormat="1" applyFont="1" applyFill="1" applyBorder="1" applyAlignment="1" applyProtection="1">
      <protection locked="0"/>
    </xf>
    <xf numFmtId="37" fontId="13" fillId="15" borderId="432" xfId="4" applyNumberFormat="1" applyFont="1" applyFill="1" applyBorder="1" applyAlignment="1" applyProtection="1"/>
    <xf numFmtId="37" fontId="8" fillId="0" borderId="434" xfId="0" applyNumberFormat="1" applyFont="1" applyBorder="1" applyAlignment="1">
      <alignment horizontal="right"/>
    </xf>
    <xf numFmtId="9" fontId="8" fillId="0" borderId="434" xfId="5" applyFont="1" applyBorder="1" applyAlignment="1" applyProtection="1">
      <alignment horizontal="right"/>
    </xf>
    <xf numFmtId="0" fontId="12" fillId="0" borderId="434" xfId="0" applyFont="1" applyBorder="1"/>
    <xf numFmtId="37" fontId="37" fillId="0" borderId="203" xfId="30719" applyNumberFormat="1" applyFont="1" applyBorder="1"/>
    <xf numFmtId="37" fontId="13" fillId="0" borderId="439" xfId="4" applyNumberFormat="1" applyFont="1" applyFill="1" applyBorder="1" applyAlignment="1" applyProtection="1"/>
    <xf numFmtId="0" fontId="14" fillId="0" borderId="412" xfId="0" applyFont="1" applyBorder="1" applyAlignment="1">
      <alignment horizontal="center" vertical="center" wrapText="1"/>
    </xf>
    <xf numFmtId="0" fontId="14" fillId="0" borderId="440" xfId="0" applyFont="1" applyBorder="1"/>
    <xf numFmtId="0" fontId="14" fillId="0" borderId="441" xfId="0" applyFont="1" applyBorder="1" applyAlignment="1">
      <alignment horizontal="center"/>
    </xf>
    <xf numFmtId="0" fontId="14" fillId="0" borderId="442" xfId="0" applyFont="1" applyBorder="1" applyAlignment="1">
      <alignment horizontal="center"/>
    </xf>
    <xf numFmtId="0" fontId="14" fillId="0" borderId="348" xfId="0" applyFont="1" applyBorder="1"/>
    <xf numFmtId="0" fontId="14" fillId="0" borderId="18" xfId="105" applyFont="1" applyBorder="1" applyAlignment="1">
      <alignment horizontal="right"/>
    </xf>
    <xf numFmtId="0" fontId="14" fillId="0" borderId="400" xfId="105" applyFont="1" applyBorder="1" applyAlignment="1">
      <alignment horizontal="right"/>
    </xf>
    <xf numFmtId="166" fontId="14" fillId="0" borderId="400" xfId="105" applyNumberFormat="1" applyFont="1" applyBorder="1" applyAlignment="1">
      <alignment horizontal="center"/>
    </xf>
    <xf numFmtId="0" fontId="9" fillId="0" borderId="443" xfId="0" applyFont="1" applyBorder="1"/>
    <xf numFmtId="0" fontId="9" fillId="0" borderId="427" xfId="0" applyFont="1" applyBorder="1"/>
    <xf numFmtId="0" fontId="14" fillId="0" borderId="429" xfId="105" applyFont="1" applyBorder="1" applyAlignment="1">
      <alignment horizontal="right"/>
    </xf>
    <xf numFmtId="0" fontId="9" fillId="0" borderId="372" xfId="0" applyFont="1" applyBorder="1"/>
    <xf numFmtId="0" fontId="9" fillId="0" borderId="400" xfId="0" applyFont="1" applyBorder="1"/>
    <xf numFmtId="0" fontId="14" fillId="0" borderId="377" xfId="105" applyFont="1" applyBorder="1" applyAlignment="1">
      <alignment horizontal="right"/>
    </xf>
    <xf numFmtId="0" fontId="9" fillId="0" borderId="444" xfId="0" applyFont="1" applyBorder="1"/>
    <xf numFmtId="0" fontId="14" fillId="0" borderId="417" xfId="105" applyFont="1" applyBorder="1" applyAlignment="1">
      <alignment horizontal="right"/>
    </xf>
    <xf numFmtId="166" fontId="14" fillId="0" borderId="417" xfId="105" applyNumberFormat="1" applyFont="1" applyBorder="1" applyAlignment="1">
      <alignment horizontal="center"/>
    </xf>
    <xf numFmtId="0" fontId="9" fillId="0" borderId="417" xfId="0" applyFont="1" applyBorder="1"/>
    <xf numFmtId="0" fontId="14" fillId="0" borderId="430" xfId="105" applyFont="1" applyBorder="1" applyAlignment="1">
      <alignment horizontal="right"/>
    </xf>
    <xf numFmtId="0" fontId="13" fillId="0" borderId="428" xfId="0" applyFont="1" applyBorder="1" applyAlignment="1">
      <alignment horizontal="left"/>
    </xf>
    <xf numFmtId="172" fontId="13" fillId="11" borderId="59" xfId="0" applyNumberFormat="1" applyFont="1" applyFill="1" applyBorder="1" applyProtection="1">
      <protection locked="0"/>
    </xf>
    <xf numFmtId="0" fontId="14" fillId="0" borderId="437" xfId="0" applyFont="1" applyBorder="1" applyAlignment="1">
      <alignment horizontal="center"/>
    </xf>
    <xf numFmtId="175" fontId="13" fillId="0" borderId="433" xfId="0" applyNumberFormat="1" applyFont="1" applyBorder="1" applyAlignment="1">
      <alignment horizontal="right"/>
    </xf>
    <xf numFmtId="0" fontId="14" fillId="14" borderId="445" xfId="0" applyFont="1" applyFill="1" applyBorder="1" applyAlignment="1">
      <alignment horizontal="center"/>
    </xf>
    <xf numFmtId="175" fontId="13" fillId="11" borderId="225" xfId="0" applyNumberFormat="1" applyFont="1" applyFill="1" applyBorder="1" applyProtection="1">
      <protection locked="0"/>
    </xf>
    <xf numFmtId="174" fontId="13" fillId="0" borderId="6" xfId="0" applyNumberFormat="1" applyFont="1" applyBorder="1" applyAlignment="1">
      <alignment horizontal="center"/>
    </xf>
    <xf numFmtId="174" fontId="13" fillId="11" borderId="62" xfId="0" applyNumberFormat="1" applyFont="1" applyFill="1" applyBorder="1" applyAlignment="1" applyProtection="1">
      <alignment horizontal="center"/>
      <protection locked="0"/>
    </xf>
    <xf numFmtId="174" fontId="13" fillId="11" borderId="142" xfId="0" applyNumberFormat="1" applyFont="1" applyFill="1" applyBorder="1" applyAlignment="1" applyProtection="1">
      <alignment horizontal="center"/>
      <protection locked="0"/>
    </xf>
    <xf numFmtId="167" fontId="37" fillId="0" borderId="434" xfId="30719" applyNumberFormat="1" applyFont="1" applyBorder="1"/>
    <xf numFmtId="167" fontId="37" fillId="16" borderId="434" xfId="20" applyNumberFormat="1" applyFont="1" applyFill="1" applyBorder="1" applyProtection="1">
      <protection locked="0"/>
    </xf>
    <xf numFmtId="37" fontId="37" fillId="11" borderId="447" xfId="0" applyNumberFormat="1" applyFont="1" applyFill="1" applyBorder="1" applyProtection="1">
      <protection locked="0"/>
    </xf>
    <xf numFmtId="37" fontId="37" fillId="11" borderId="446" xfId="0" applyNumberFormat="1" applyFont="1" applyFill="1" applyBorder="1" applyProtection="1">
      <protection locked="0"/>
    </xf>
    <xf numFmtId="37" fontId="13" fillId="11" borderId="359" xfId="16" applyNumberFormat="1" applyFont="1" applyFill="1" applyBorder="1" applyAlignment="1" applyProtection="1">
      <alignment horizontal="right"/>
      <protection locked="0"/>
    </xf>
    <xf numFmtId="37" fontId="13" fillId="11" borderId="9" xfId="0" applyNumberFormat="1" applyFont="1" applyFill="1" applyBorder="1" applyAlignment="1" applyProtection="1">
      <alignment horizontal="right"/>
      <protection locked="0"/>
    </xf>
    <xf numFmtId="37" fontId="13" fillId="11" borderId="14" xfId="0" applyNumberFormat="1" applyFont="1" applyFill="1" applyBorder="1" applyAlignment="1" applyProtection="1">
      <alignment horizontal="right"/>
      <protection locked="0"/>
    </xf>
    <xf numFmtId="37" fontId="13" fillId="11" borderId="83" xfId="0" applyNumberFormat="1" applyFont="1" applyFill="1" applyBorder="1" applyAlignment="1" applyProtection="1">
      <alignment horizontal="right"/>
      <protection locked="0"/>
    </xf>
    <xf numFmtId="37" fontId="13" fillId="11" borderId="9" xfId="4" applyNumberFormat="1" applyFont="1" applyFill="1" applyBorder="1" applyAlignment="1" applyProtection="1">
      <alignment horizontal="right"/>
      <protection locked="0"/>
    </xf>
    <xf numFmtId="37" fontId="13" fillId="11" borderId="14" xfId="4" applyNumberFormat="1" applyFont="1" applyFill="1" applyBorder="1" applyAlignment="1" applyProtection="1">
      <alignment horizontal="right"/>
      <protection locked="0"/>
    </xf>
    <xf numFmtId="37" fontId="13" fillId="11" borderId="83" xfId="4" applyNumberFormat="1" applyFont="1" applyFill="1" applyBorder="1" applyAlignment="1" applyProtection="1">
      <alignment horizontal="right"/>
      <protection locked="0"/>
    </xf>
    <xf numFmtId="37" fontId="13" fillId="11" borderId="9" xfId="5" applyNumberFormat="1" applyFont="1" applyFill="1" applyBorder="1" applyAlignment="1" applyProtection="1">
      <alignment horizontal="right"/>
      <protection locked="0"/>
    </xf>
    <xf numFmtId="37" fontId="13" fillId="11" borderId="14" xfId="5" applyNumberFormat="1" applyFont="1" applyFill="1" applyBorder="1" applyAlignment="1" applyProtection="1">
      <alignment horizontal="right"/>
      <protection locked="0"/>
    </xf>
    <xf numFmtId="37" fontId="13" fillId="11" borderId="83" xfId="5" applyNumberFormat="1" applyFont="1" applyFill="1" applyBorder="1" applyAlignment="1" applyProtection="1">
      <alignment horizontal="right"/>
      <protection locked="0"/>
    </xf>
    <xf numFmtId="37" fontId="13" fillId="11" borderId="105" xfId="4" applyNumberFormat="1" applyFont="1" applyFill="1" applyBorder="1" applyAlignment="1" applyProtection="1">
      <alignment horizontal="right"/>
      <protection locked="0"/>
    </xf>
    <xf numFmtId="37" fontId="13" fillId="11" borderId="105" xfId="0" applyNumberFormat="1" applyFont="1" applyFill="1" applyBorder="1" applyAlignment="1" applyProtection="1">
      <alignment horizontal="right"/>
      <protection locked="0"/>
    </xf>
    <xf numFmtId="174" fontId="14" fillId="0" borderId="427" xfId="0" applyNumberFormat="1" applyFont="1" applyBorder="1"/>
    <xf numFmtId="174" fontId="40" fillId="0" borderId="0" xfId="0" applyNumberFormat="1" applyFont="1"/>
    <xf numFmtId="14" fontId="13" fillId="0" borderId="0" xfId="0" applyNumberFormat="1" applyFont="1"/>
    <xf numFmtId="43" fontId="13" fillId="0" borderId="0" xfId="4" applyFont="1" applyBorder="1" applyAlignment="1" applyProtection="1"/>
    <xf numFmtId="43" fontId="13" fillId="0" borderId="0" xfId="0" applyNumberFormat="1" applyFont="1"/>
    <xf numFmtId="167" fontId="13" fillId="0" borderId="0" xfId="0" applyNumberFormat="1" applyFont="1"/>
    <xf numFmtId="177" fontId="13" fillId="11" borderId="3" xfId="0" applyNumberFormat="1" applyFont="1" applyFill="1" applyBorder="1" applyAlignment="1" applyProtection="1">
      <alignment horizontal="center"/>
      <protection locked="0"/>
    </xf>
    <xf numFmtId="177" fontId="13" fillId="11" borderId="4" xfId="0" applyNumberFormat="1" applyFont="1" applyFill="1" applyBorder="1" applyAlignment="1" applyProtection="1">
      <alignment horizontal="center"/>
      <protection locked="0"/>
    </xf>
    <xf numFmtId="176" fontId="29" fillId="0" borderId="0" xfId="0" applyNumberFormat="1" applyFont="1"/>
    <xf numFmtId="174" fontId="8" fillId="0" borderId="0" xfId="0" applyNumberFormat="1" applyFont="1" applyAlignment="1">
      <alignment horizontal="center"/>
    </xf>
    <xf numFmtId="166" fontId="8" fillId="0" borderId="0" xfId="0" applyNumberFormat="1" applyFont="1"/>
    <xf numFmtId="174" fontId="8" fillId="0" borderId="0" xfId="0" applyNumberFormat="1" applyFont="1"/>
    <xf numFmtId="166" fontId="8" fillId="0" borderId="0" xfId="0" applyNumberFormat="1" applyFont="1" applyAlignment="1">
      <alignment horizontal="center"/>
    </xf>
    <xf numFmtId="43" fontId="27" fillId="0" borderId="0" xfId="4" applyFont="1" applyAlignment="1" applyProtection="1"/>
    <xf numFmtId="14" fontId="27" fillId="0" borderId="0" xfId="0" applyNumberFormat="1" applyFont="1"/>
    <xf numFmtId="0" fontId="27" fillId="0" borderId="0" xfId="2" applyFont="1" applyAlignment="1">
      <alignment horizontal="centerContinuous"/>
    </xf>
    <xf numFmtId="0" fontId="34" fillId="12" borderId="86" xfId="0" applyFont="1" applyFill="1" applyBorder="1" applyAlignment="1">
      <alignment horizontal="left"/>
    </xf>
    <xf numFmtId="0" fontId="34" fillId="9" borderId="101" xfId="0" applyFont="1" applyFill="1" applyBorder="1" applyAlignment="1">
      <alignment horizontal="left"/>
    </xf>
    <xf numFmtId="0" fontId="20" fillId="12" borderId="107" xfId="0" applyFont="1" applyFill="1" applyBorder="1" applyAlignment="1">
      <alignment horizontal="left"/>
    </xf>
    <xf numFmtId="0" fontId="20" fillId="9" borderId="47" xfId="0" applyFont="1" applyFill="1" applyBorder="1" applyAlignment="1">
      <alignment horizontal="left"/>
    </xf>
    <xf numFmtId="0" fontId="34" fillId="12" borderId="14" xfId="0" applyFont="1" applyFill="1" applyBorder="1" applyAlignment="1">
      <alignment horizontal="left"/>
    </xf>
    <xf numFmtId="0" fontId="34" fillId="9" borderId="47" xfId="0" applyFont="1" applyFill="1" applyBorder="1" applyAlignment="1">
      <alignment horizontal="left"/>
    </xf>
    <xf numFmtId="0" fontId="20" fillId="6" borderId="390" xfId="0" applyFont="1" applyFill="1" applyBorder="1" applyAlignment="1">
      <alignment horizontal="left" wrapText="1"/>
    </xf>
    <xf numFmtId="0" fontId="20" fillId="6" borderId="366" xfId="0" applyFont="1" applyFill="1" applyBorder="1" applyAlignment="1">
      <alignment horizontal="left" wrapText="1"/>
    </xf>
    <xf numFmtId="0" fontId="37" fillId="0" borderId="360" xfId="0" applyFont="1" applyBorder="1" applyAlignment="1">
      <alignment horizontal="left" wrapText="1"/>
    </xf>
    <xf numFmtId="0" fontId="37" fillId="0" borderId="366" xfId="0" applyFont="1" applyBorder="1" applyAlignment="1">
      <alignment horizontal="left" wrapText="1"/>
    </xf>
    <xf numFmtId="0" fontId="34" fillId="12" borderId="110" xfId="0" applyFont="1" applyFill="1" applyBorder="1" applyAlignment="1" applyProtection="1">
      <alignment horizontal="center"/>
      <protection locked="0"/>
    </xf>
    <xf numFmtId="0" fontId="34" fillId="9" borderId="121" xfId="0" applyFont="1" applyFill="1" applyBorder="1" applyAlignment="1" applyProtection="1">
      <alignment horizontal="center"/>
      <protection locked="0"/>
    </xf>
    <xf numFmtId="0" fontId="20" fillId="12" borderId="109" xfId="0" applyFont="1" applyFill="1" applyBorder="1" applyAlignment="1">
      <alignment horizontal="left"/>
    </xf>
    <xf numFmtId="0" fontId="20" fillId="9" borderId="101" xfId="0" applyFont="1" applyFill="1" applyBorder="1" applyAlignment="1">
      <alignment horizontal="left"/>
    </xf>
    <xf numFmtId="0" fontId="13" fillId="11" borderId="93" xfId="0" applyFont="1" applyFill="1" applyBorder="1" applyAlignment="1" applyProtection="1">
      <alignment horizontal="center"/>
      <protection locked="0"/>
    </xf>
    <xf numFmtId="0" fontId="13" fillId="7" borderId="26" xfId="0" applyFont="1" applyFill="1" applyBorder="1" applyAlignment="1" applyProtection="1">
      <alignment horizontal="center"/>
      <protection locked="0"/>
    </xf>
    <xf numFmtId="0" fontId="13" fillId="7" borderId="35" xfId="0" applyFont="1" applyFill="1" applyBorder="1" applyAlignment="1" applyProtection="1">
      <alignment horizontal="center"/>
      <protection locked="0"/>
    </xf>
    <xf numFmtId="0" fontId="13" fillId="7" borderId="27" xfId="0" applyFont="1" applyFill="1" applyBorder="1" applyAlignment="1" applyProtection="1">
      <alignment horizontal="center"/>
      <protection locked="0"/>
    </xf>
    <xf numFmtId="0" fontId="13" fillId="11" borderId="26" xfId="0" applyFont="1" applyFill="1" applyBorder="1" applyAlignment="1" applyProtection="1">
      <alignment horizontal="center"/>
      <protection locked="0"/>
    </xf>
    <xf numFmtId="0" fontId="13" fillId="11" borderId="170" xfId="0" applyFont="1" applyFill="1" applyBorder="1" applyAlignment="1" applyProtection="1">
      <alignment horizontal="center"/>
      <protection locked="0"/>
    </xf>
    <xf numFmtId="0" fontId="13" fillId="7" borderId="59" xfId="0" applyFont="1" applyFill="1" applyBorder="1" applyAlignment="1" applyProtection="1">
      <alignment horizontal="center"/>
      <protection locked="0"/>
    </xf>
    <xf numFmtId="0" fontId="13" fillId="7" borderId="22" xfId="0" applyFont="1" applyFill="1" applyBorder="1" applyAlignment="1" applyProtection="1">
      <alignment horizontal="center"/>
      <protection locked="0"/>
    </xf>
    <xf numFmtId="0" fontId="13" fillId="11" borderId="59" xfId="0" applyFont="1" applyFill="1" applyBorder="1" applyAlignment="1" applyProtection="1">
      <alignment horizontal="center"/>
      <protection locked="0"/>
    </xf>
    <xf numFmtId="0" fontId="13" fillId="7" borderId="270" xfId="0" applyFont="1" applyFill="1" applyBorder="1" applyAlignment="1" applyProtection="1">
      <alignment horizontal="center"/>
      <protection locked="0"/>
    </xf>
    <xf numFmtId="0" fontId="13" fillId="5" borderId="26" xfId="0" applyFont="1" applyFill="1" applyBorder="1" applyAlignment="1" applyProtection="1">
      <alignment horizontal="center"/>
      <protection locked="0"/>
    </xf>
    <xf numFmtId="0" fontId="13" fillId="11" borderId="73" xfId="0" applyFont="1" applyFill="1" applyBorder="1" applyAlignment="1" applyProtection="1">
      <alignment horizontal="center"/>
      <protection locked="0"/>
    </xf>
    <xf numFmtId="0" fontId="13" fillId="7" borderId="73" xfId="0" applyFont="1" applyFill="1" applyBorder="1" applyAlignment="1" applyProtection="1">
      <alignment horizontal="center"/>
      <protection locked="0"/>
    </xf>
    <xf numFmtId="0" fontId="13" fillId="7" borderId="28" xfId="0" applyFont="1" applyFill="1" applyBorder="1" applyAlignment="1" applyProtection="1">
      <alignment horizontal="center"/>
      <protection locked="0"/>
    </xf>
    <xf numFmtId="0" fontId="13" fillId="5" borderId="73" xfId="0" applyFont="1" applyFill="1" applyBorder="1" applyAlignment="1" applyProtection="1">
      <alignment horizontal="center"/>
      <protection locked="0"/>
    </xf>
    <xf numFmtId="0" fontId="28" fillId="0" borderId="59" xfId="9" applyNumberFormat="1" applyBorder="1" applyAlignment="1" applyProtection="1">
      <alignment horizontal="left"/>
    </xf>
    <xf numFmtId="0" fontId="27" fillId="0" borderId="389" xfId="0" applyFont="1" applyBorder="1" applyAlignment="1">
      <alignment horizontal="center" vertical="center" wrapText="1"/>
    </xf>
    <xf numFmtId="0" fontId="27" fillId="0" borderId="0" xfId="0" applyFont="1" applyAlignment="1">
      <alignment horizontal="center" vertical="center" wrapText="1"/>
    </xf>
    <xf numFmtId="0" fontId="27" fillId="0" borderId="59" xfId="0" applyFont="1" applyBorder="1" applyAlignment="1">
      <alignment horizontal="center" vertical="center" wrapText="1"/>
    </xf>
    <xf numFmtId="0" fontId="13" fillId="11" borderId="400" xfId="0" applyFont="1" applyFill="1" applyBorder="1" applyAlignment="1" applyProtection="1">
      <alignment horizontal="center"/>
      <protection locked="0"/>
    </xf>
    <xf numFmtId="0" fontId="13" fillId="11" borderId="96" xfId="0" applyFont="1" applyFill="1" applyBorder="1" applyAlignment="1" applyProtection="1">
      <alignment horizontal="center"/>
      <protection locked="0"/>
    </xf>
    <xf numFmtId="0" fontId="13" fillId="7" borderId="96" xfId="0" applyFont="1" applyFill="1" applyBorder="1" applyAlignment="1" applyProtection="1">
      <alignment horizontal="center"/>
      <protection locked="0"/>
    </xf>
    <xf numFmtId="0" fontId="13" fillId="7" borderId="97" xfId="0" applyFont="1" applyFill="1" applyBorder="1" applyAlignment="1" applyProtection="1">
      <alignment horizontal="center"/>
      <protection locked="0"/>
    </xf>
    <xf numFmtId="0" fontId="13" fillId="11" borderId="230" xfId="0" applyFont="1" applyFill="1" applyBorder="1" applyAlignment="1" applyProtection="1">
      <alignment horizontal="center"/>
      <protection locked="0"/>
    </xf>
    <xf numFmtId="0" fontId="13" fillId="11" borderId="110" xfId="0" applyFont="1" applyFill="1" applyBorder="1" applyAlignment="1" applyProtection="1">
      <alignment horizontal="center"/>
      <protection locked="0"/>
    </xf>
    <xf numFmtId="0" fontId="13" fillId="7" borderId="110" xfId="0" applyFont="1" applyFill="1" applyBorder="1" applyAlignment="1" applyProtection="1">
      <alignment horizontal="center"/>
      <protection locked="0"/>
    </xf>
    <xf numFmtId="174" fontId="13" fillId="11" borderId="110" xfId="0" applyNumberFormat="1" applyFont="1" applyFill="1" applyBorder="1" applyAlignment="1" applyProtection="1">
      <alignment horizontal="center"/>
      <protection locked="0"/>
    </xf>
    <xf numFmtId="174" fontId="13" fillId="7" borderId="110" xfId="0" applyNumberFormat="1" applyFont="1" applyFill="1" applyBorder="1" applyAlignment="1" applyProtection="1">
      <alignment horizontal="center"/>
      <protection locked="0"/>
    </xf>
    <xf numFmtId="0" fontId="13" fillId="11" borderId="277" xfId="0" applyFont="1" applyFill="1" applyBorder="1" applyAlignment="1" applyProtection="1">
      <alignment horizontal="center"/>
      <protection locked="0"/>
    </xf>
    <xf numFmtId="0" fontId="13" fillId="5" borderId="278" xfId="0" applyFont="1" applyFill="1" applyBorder="1" applyAlignment="1" applyProtection="1">
      <alignment horizontal="center"/>
      <protection locked="0"/>
    </xf>
    <xf numFmtId="0" fontId="13" fillId="0" borderId="3" xfId="0" applyFont="1" applyBorder="1" applyAlignment="1">
      <alignment horizontal="left" wrapText="1"/>
    </xf>
    <xf numFmtId="0" fontId="13" fillId="0" borderId="0" xfId="0" applyFont="1" applyAlignment="1">
      <alignment horizontal="left" wrapText="1"/>
    </xf>
    <xf numFmtId="0" fontId="13" fillId="0" borderId="394" xfId="0" applyFont="1" applyBorder="1" applyAlignment="1">
      <alignment horizontal="left" wrapText="1"/>
    </xf>
    <xf numFmtId="0" fontId="13" fillId="0" borderId="18" xfId="0" applyFont="1" applyBorder="1" applyAlignment="1">
      <alignment horizontal="left" wrapText="1"/>
    </xf>
    <xf numFmtId="0" fontId="13" fillId="0" borderId="118" xfId="0" applyFont="1" applyBorder="1" applyAlignment="1">
      <alignment horizontal="left" wrapText="1"/>
    </xf>
    <xf numFmtId="0" fontId="13" fillId="0" borderId="59" xfId="0" applyFont="1" applyBorder="1" applyAlignment="1">
      <alignment horizontal="left" wrapText="1"/>
    </xf>
    <xf numFmtId="0" fontId="13" fillId="0" borderId="22" xfId="0" applyFont="1" applyBorder="1" applyAlignment="1">
      <alignment horizontal="left" wrapText="1"/>
    </xf>
    <xf numFmtId="0" fontId="13" fillId="0" borderId="6" xfId="2" applyFont="1" applyBorder="1" applyAlignment="1">
      <alignment wrapText="1"/>
    </xf>
    <xf numFmtId="0" fontId="13" fillId="0" borderId="47" xfId="2" applyFont="1" applyBorder="1" applyAlignment="1">
      <alignment wrapText="1"/>
    </xf>
    <xf numFmtId="0" fontId="46" fillId="0" borderId="0" xfId="0" applyFont="1" applyAlignment="1">
      <alignment horizontal="center" vertical="center" wrapText="1"/>
    </xf>
    <xf numFmtId="0" fontId="37" fillId="11" borderId="122" xfId="0" applyFont="1" applyFill="1" applyBorder="1" applyAlignment="1" applyProtection="1">
      <alignment horizontal="left" indent="1"/>
      <protection locked="0"/>
    </xf>
    <xf numFmtId="0" fontId="37" fillId="7" borderId="47" xfId="0" applyFont="1" applyFill="1" applyBorder="1" applyAlignment="1" applyProtection="1">
      <alignment horizontal="left" indent="1"/>
      <protection locked="0"/>
    </xf>
    <xf numFmtId="0" fontId="37" fillId="11" borderId="364" xfId="0" applyFont="1" applyFill="1" applyBorder="1" applyAlignment="1" applyProtection="1">
      <alignment horizontal="left" indent="1"/>
      <protection locked="0"/>
    </xf>
    <xf numFmtId="0" fontId="37" fillId="11" borderId="365" xfId="0" applyFont="1" applyFill="1" applyBorder="1" applyAlignment="1" applyProtection="1">
      <alignment horizontal="left" indent="1"/>
      <protection locked="0"/>
    </xf>
    <xf numFmtId="0" fontId="13" fillId="0" borderId="183" xfId="0" applyFont="1" applyBorder="1"/>
    <xf numFmtId="0" fontId="13" fillId="0" borderId="6" xfId="0" applyFont="1" applyBorder="1"/>
    <xf numFmtId="0" fontId="36" fillId="16" borderId="336" xfId="0" applyFont="1" applyFill="1" applyBorder="1" applyAlignment="1">
      <alignment horizontal="left"/>
    </xf>
    <xf numFmtId="0" fontId="36" fillId="16" borderId="334" xfId="0" applyFont="1" applyFill="1" applyBorder="1" applyAlignment="1">
      <alignment horizontal="left"/>
    </xf>
    <xf numFmtId="0" fontId="36" fillId="16" borderId="335" xfId="0" applyFont="1" applyFill="1" applyBorder="1" applyAlignment="1">
      <alignment horizontal="left"/>
    </xf>
    <xf numFmtId="0" fontId="13" fillId="11" borderId="122" xfId="0" applyFont="1" applyFill="1" applyBorder="1" applyAlignment="1" applyProtection="1">
      <alignment horizontal="center"/>
      <protection locked="0"/>
    </xf>
    <xf numFmtId="0" fontId="13" fillId="7" borderId="47" xfId="0" applyFont="1" applyFill="1" applyBorder="1" applyAlignment="1" applyProtection="1">
      <alignment horizontal="center"/>
      <protection locked="0"/>
    </xf>
    <xf numFmtId="0" fontId="13" fillId="11" borderId="79" xfId="0" applyFont="1" applyFill="1" applyBorder="1" applyAlignment="1" applyProtection="1">
      <alignment horizontal="center"/>
      <protection locked="0"/>
    </xf>
    <xf numFmtId="0" fontId="13" fillId="7" borderId="84" xfId="0" applyFont="1" applyFill="1" applyBorder="1" applyAlignment="1" applyProtection="1">
      <alignment horizontal="center"/>
      <protection locked="0"/>
    </xf>
    <xf numFmtId="0" fontId="13" fillId="11" borderId="14" xfId="0" applyFont="1" applyFill="1" applyBorder="1" applyAlignment="1" applyProtection="1">
      <alignment horizontal="center"/>
      <protection locked="0"/>
    </xf>
    <xf numFmtId="0" fontId="13" fillId="7" borderId="6" xfId="0" applyFont="1" applyFill="1" applyBorder="1" applyAlignment="1" applyProtection="1">
      <alignment horizontal="center"/>
      <protection locked="0"/>
    </xf>
    <xf numFmtId="0" fontId="13" fillId="11" borderId="105" xfId="0" applyFont="1" applyFill="1" applyBorder="1" applyAlignment="1" applyProtection="1">
      <alignment horizontal="center"/>
      <protection locked="0"/>
    </xf>
    <xf numFmtId="0" fontId="13" fillId="7" borderId="11" xfId="0" applyFont="1" applyFill="1" applyBorder="1" applyAlignment="1" applyProtection="1">
      <alignment horizontal="center"/>
      <protection locked="0"/>
    </xf>
    <xf numFmtId="0" fontId="13" fillId="11" borderId="19" xfId="0" applyFont="1" applyFill="1" applyBorder="1" applyAlignment="1" applyProtection="1">
      <alignment horizontal="center"/>
      <protection locked="0"/>
    </xf>
    <xf numFmtId="0" fontId="13" fillId="7" borderId="82" xfId="0" applyFont="1" applyFill="1" applyBorder="1" applyAlignment="1" applyProtection="1">
      <alignment horizontal="center"/>
      <protection locked="0"/>
    </xf>
    <xf numFmtId="37" fontId="13" fillId="11" borderId="14" xfId="4" applyNumberFormat="1" applyFont="1" applyFill="1" applyBorder="1" applyAlignment="1" applyProtection="1">
      <alignment horizontal="center"/>
      <protection locked="0"/>
    </xf>
    <xf numFmtId="37" fontId="13" fillId="5" borderId="47" xfId="4" applyNumberFormat="1" applyFont="1" applyFill="1" applyBorder="1" applyAlignment="1" applyProtection="1">
      <alignment horizontal="center"/>
      <protection locked="0"/>
    </xf>
    <xf numFmtId="37" fontId="13" fillId="11" borderId="19" xfId="4" applyNumberFormat="1" applyFont="1" applyFill="1" applyBorder="1" applyAlignment="1" applyProtection="1">
      <protection locked="0"/>
    </xf>
    <xf numFmtId="37" fontId="13" fillId="5" borderId="82" xfId="4" applyNumberFormat="1" applyFont="1" applyFill="1" applyBorder="1" applyAlignment="1" applyProtection="1">
      <protection locked="0"/>
    </xf>
    <xf numFmtId="37" fontId="13" fillId="11" borderId="14" xfId="4" applyNumberFormat="1" applyFont="1" applyFill="1" applyBorder="1" applyAlignment="1" applyProtection="1">
      <protection locked="0"/>
    </xf>
    <xf numFmtId="37" fontId="13" fillId="5" borderId="47" xfId="4" applyNumberFormat="1" applyFont="1" applyFill="1" applyBorder="1" applyAlignment="1" applyProtection="1">
      <protection locked="0"/>
    </xf>
    <xf numFmtId="0" fontId="13" fillId="11" borderId="14" xfId="0" applyFont="1" applyFill="1" applyBorder="1" applyAlignment="1" applyProtection="1">
      <alignment horizontal="left"/>
      <protection locked="0"/>
    </xf>
    <xf numFmtId="0" fontId="13" fillId="7" borderId="6" xfId="0" applyFont="1" applyFill="1" applyBorder="1" applyAlignment="1" applyProtection="1">
      <alignment horizontal="left"/>
      <protection locked="0"/>
    </xf>
    <xf numFmtId="0" fontId="13" fillId="7" borderId="47" xfId="0" applyFont="1" applyFill="1" applyBorder="1" applyAlignment="1" applyProtection="1">
      <alignment horizontal="left"/>
      <protection locked="0"/>
    </xf>
    <xf numFmtId="0" fontId="13" fillId="11" borderId="122" xfId="0" applyFont="1" applyFill="1" applyBorder="1" applyAlignment="1" applyProtection="1">
      <alignment horizontal="left"/>
      <protection locked="0"/>
    </xf>
    <xf numFmtId="0" fontId="13" fillId="0" borderId="110" xfId="0" applyFont="1" applyBorder="1" applyAlignment="1">
      <alignment horizontal="left" wrapText="1"/>
    </xf>
    <xf numFmtId="0" fontId="13" fillId="11" borderId="131" xfId="0" applyFont="1" applyFill="1" applyBorder="1" applyAlignment="1" applyProtection="1">
      <alignment horizontal="center"/>
      <protection locked="0"/>
    </xf>
    <xf numFmtId="0" fontId="13" fillId="7" borderId="85" xfId="0" applyFont="1" applyFill="1" applyBorder="1" applyAlignment="1" applyProtection="1">
      <alignment horizontal="center"/>
      <protection locked="0"/>
    </xf>
    <xf numFmtId="0" fontId="13" fillId="11" borderId="132"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7" borderId="133" xfId="0" applyFont="1" applyFill="1" applyBorder="1" applyAlignment="1" applyProtection="1">
      <alignment horizontal="center"/>
      <protection locked="0"/>
    </xf>
    <xf numFmtId="0" fontId="13" fillId="11" borderId="128" xfId="0" applyFont="1" applyFill="1" applyBorder="1" applyAlignment="1" applyProtection="1">
      <alignment horizontal="center"/>
      <protection locked="0"/>
    </xf>
    <xf numFmtId="0" fontId="13" fillId="7" borderId="129" xfId="0" applyFont="1" applyFill="1" applyBorder="1" applyAlignment="1" applyProtection="1">
      <alignment horizontal="center"/>
      <protection locked="0"/>
    </xf>
    <xf numFmtId="0" fontId="13" fillId="7" borderId="130" xfId="0" applyFont="1" applyFill="1" applyBorder="1" applyAlignment="1" applyProtection="1">
      <alignment horizontal="center"/>
      <protection locked="0"/>
    </xf>
    <xf numFmtId="37" fontId="13" fillId="10" borderId="127" xfId="4" applyNumberFormat="1" applyFont="1" applyFill="1" applyBorder="1" applyAlignment="1" applyProtection="1"/>
    <xf numFmtId="37" fontId="13" fillId="10" borderId="28" xfId="4" applyNumberFormat="1" applyFont="1" applyFill="1" applyBorder="1" applyAlignment="1" applyProtection="1"/>
    <xf numFmtId="37" fontId="13" fillId="10" borderId="127" xfId="2" applyNumberFormat="1" applyFont="1" applyFill="1" applyBorder="1"/>
    <xf numFmtId="37" fontId="13" fillId="10" borderId="46" xfId="0" applyNumberFormat="1" applyFont="1" applyFill="1" applyBorder="1"/>
    <xf numFmtId="37" fontId="13" fillId="0" borderId="19" xfId="4" applyNumberFormat="1" applyFont="1" applyBorder="1" applyAlignment="1" applyProtection="1"/>
    <xf numFmtId="37" fontId="13" fillId="0" borderId="82" xfId="4" applyNumberFormat="1" applyFont="1" applyBorder="1" applyAlignment="1" applyProtection="1"/>
    <xf numFmtId="37" fontId="13" fillId="11" borderId="366" xfId="4" applyNumberFormat="1" applyFont="1" applyFill="1" applyBorder="1" applyAlignment="1" applyProtection="1">
      <protection locked="0"/>
    </xf>
    <xf numFmtId="37" fontId="13" fillId="0" borderId="47" xfId="4" applyNumberFormat="1" applyFont="1" applyBorder="1" applyAlignment="1" applyProtection="1">
      <protection locked="0"/>
    </xf>
    <xf numFmtId="37" fontId="13" fillId="0" borderId="14" xfId="2" applyNumberFormat="1" applyFont="1" applyBorder="1"/>
    <xf numFmtId="37" fontId="13" fillId="0" borderId="47" xfId="0" applyNumberFormat="1" applyFont="1" applyBorder="1"/>
    <xf numFmtId="37" fontId="13" fillId="0" borderId="21" xfId="4" applyNumberFormat="1" applyFont="1" applyBorder="1" applyAlignment="1" applyProtection="1"/>
    <xf numFmtId="37" fontId="13" fillId="0" borderId="22" xfId="4" applyNumberFormat="1" applyFont="1" applyBorder="1" applyAlignment="1" applyProtection="1"/>
    <xf numFmtId="37" fontId="13" fillId="11" borderId="127" xfId="2" applyNumberFormat="1" applyFont="1" applyFill="1" applyBorder="1" applyProtection="1">
      <protection locked="0"/>
    </xf>
    <xf numFmtId="37" fontId="13" fillId="0" borderId="46" xfId="0" applyNumberFormat="1" applyFont="1" applyBorder="1" applyProtection="1">
      <protection locked="0"/>
    </xf>
    <xf numFmtId="37" fontId="13" fillId="0" borderId="19" xfId="1" applyNumberFormat="1" applyFont="1" applyBorder="1" applyAlignment="1" applyProtection="1"/>
    <xf numFmtId="37" fontId="13" fillId="0" borderId="82" xfId="1" applyNumberFormat="1" applyFont="1" applyBorder="1" applyAlignment="1" applyProtection="1"/>
    <xf numFmtId="37" fontId="13" fillId="11" borderId="366" xfId="2" applyNumberFormat="1" applyFont="1" applyFill="1" applyBorder="1" applyProtection="1">
      <protection locked="0"/>
    </xf>
    <xf numFmtId="37" fontId="13" fillId="0" borderId="47" xfId="0" applyNumberFormat="1" applyFont="1" applyBorder="1" applyProtection="1">
      <protection locked="0"/>
    </xf>
    <xf numFmtId="0" fontId="13" fillId="11" borderId="367" xfId="2" applyFont="1" applyFill="1" applyBorder="1" applyAlignment="1" applyProtection="1">
      <alignment horizontal="left"/>
      <protection locked="0"/>
    </xf>
    <xf numFmtId="0" fontId="13" fillId="7" borderId="368" xfId="2" applyFont="1" applyFill="1" applyBorder="1" applyAlignment="1" applyProtection="1">
      <alignment horizontal="left"/>
      <protection locked="0"/>
    </xf>
    <xf numFmtId="0" fontId="13" fillId="11" borderId="369" xfId="2" applyFont="1" applyFill="1" applyBorder="1" applyAlignment="1" applyProtection="1">
      <alignment horizontal="left"/>
      <protection locked="0"/>
    </xf>
    <xf numFmtId="0" fontId="13" fillId="7" borderId="370" xfId="2" applyFont="1" applyFill="1" applyBorder="1" applyAlignment="1" applyProtection="1">
      <alignment horizontal="left"/>
      <protection locked="0"/>
    </xf>
    <xf numFmtId="0" fontId="13" fillId="0" borderId="82" xfId="0" applyFont="1" applyBorder="1" applyAlignment="1">
      <alignment horizontal="left" wrapText="1"/>
    </xf>
    <xf numFmtId="0" fontId="13" fillId="0" borderId="228" xfId="0" applyFont="1" applyBorder="1" applyAlignment="1">
      <alignment horizontal="left" wrapText="1"/>
    </xf>
    <xf numFmtId="0" fontId="13" fillId="0" borderId="286" xfId="0" applyFont="1" applyBorder="1" applyAlignment="1">
      <alignment horizontal="left" wrapText="1"/>
    </xf>
    <xf numFmtId="167" fontId="13" fillId="11" borderId="401" xfId="4" applyNumberFormat="1" applyFont="1" applyFill="1" applyBorder="1" applyAlignment="1" applyProtection="1">
      <alignment horizontal="left"/>
      <protection locked="0"/>
    </xf>
    <xf numFmtId="167" fontId="13" fillId="11" borderId="402" xfId="4" applyNumberFormat="1" applyFont="1" applyFill="1" applyBorder="1" applyAlignment="1" applyProtection="1">
      <alignment horizontal="left"/>
      <protection locked="0"/>
    </xf>
    <xf numFmtId="167" fontId="13" fillId="11" borderId="403" xfId="4" applyNumberFormat="1" applyFont="1" applyFill="1" applyBorder="1" applyAlignment="1" applyProtection="1">
      <alignment horizontal="left"/>
      <protection locked="0"/>
    </xf>
    <xf numFmtId="0" fontId="12" fillId="0" borderId="434" xfId="0" applyFont="1" applyBorder="1" applyAlignment="1">
      <alignment horizontal="center" wrapText="1"/>
    </xf>
    <xf numFmtId="0" fontId="13" fillId="16" borderId="227" xfId="0" applyFont="1" applyFill="1" applyBorder="1" applyAlignment="1" applyProtection="1">
      <alignment horizontal="left"/>
      <protection locked="0"/>
    </xf>
    <xf numFmtId="0" fontId="13" fillId="16" borderId="234" xfId="0" applyFont="1" applyFill="1" applyBorder="1" applyAlignment="1" applyProtection="1">
      <alignment horizontal="left"/>
      <protection locked="0"/>
    </xf>
    <xf numFmtId="0" fontId="13" fillId="16" borderId="265" xfId="0" applyFont="1" applyFill="1" applyBorder="1" applyAlignment="1" applyProtection="1">
      <alignment horizontal="left"/>
      <protection locked="0"/>
    </xf>
    <xf numFmtId="0" fontId="13" fillId="11" borderId="258" xfId="0" applyFont="1" applyFill="1" applyBorder="1" applyAlignment="1" applyProtection="1">
      <alignment horizontal="left"/>
      <protection locked="0"/>
    </xf>
    <xf numFmtId="0" fontId="13" fillId="7" borderId="234" xfId="0" applyFont="1" applyFill="1" applyBorder="1" applyAlignment="1" applyProtection="1">
      <alignment horizontal="left"/>
      <protection locked="0"/>
    </xf>
    <xf numFmtId="0" fontId="13" fillId="7" borderId="265" xfId="0" applyFont="1" applyFill="1" applyBorder="1" applyAlignment="1" applyProtection="1">
      <alignment horizontal="left"/>
      <protection locked="0"/>
    </xf>
    <xf numFmtId="0" fontId="13" fillId="11" borderId="227" xfId="0" applyFont="1" applyFill="1" applyBorder="1" applyAlignment="1" applyProtection="1">
      <alignment horizontal="left"/>
      <protection locked="0"/>
    </xf>
    <xf numFmtId="0" fontId="13" fillId="11" borderId="293" xfId="0" applyFont="1" applyFill="1" applyBorder="1" applyAlignment="1" applyProtection="1">
      <alignment horizontal="left"/>
      <protection locked="0"/>
    </xf>
    <xf numFmtId="0" fontId="13" fillId="7" borderId="291" xfId="0" applyFont="1" applyFill="1" applyBorder="1" applyAlignment="1" applyProtection="1">
      <alignment horizontal="left"/>
      <protection locked="0"/>
    </xf>
    <xf numFmtId="0" fontId="13" fillId="7" borderId="303" xfId="0" applyFont="1" applyFill="1" applyBorder="1" applyAlignment="1" applyProtection="1">
      <alignment horizontal="left"/>
      <protection locked="0"/>
    </xf>
    <xf numFmtId="0" fontId="13" fillId="11" borderId="249" xfId="0" applyFont="1" applyFill="1" applyBorder="1" applyAlignment="1" applyProtection="1">
      <alignment horizontal="left"/>
      <protection locked="0"/>
    </xf>
    <xf numFmtId="0" fontId="13" fillId="11" borderId="229" xfId="0" applyFont="1" applyFill="1" applyBorder="1" applyAlignment="1" applyProtection="1">
      <alignment horizontal="left"/>
      <protection locked="0"/>
    </xf>
    <xf numFmtId="0" fontId="13" fillId="7" borderId="230" xfId="0" applyFont="1" applyFill="1" applyBorder="1" applyAlignment="1" applyProtection="1">
      <alignment horizontal="left"/>
      <protection locked="0"/>
    </xf>
    <xf numFmtId="0" fontId="13" fillId="7" borderId="231" xfId="0" applyFont="1" applyFill="1" applyBorder="1" applyAlignment="1" applyProtection="1">
      <alignment horizontal="left"/>
      <protection locked="0"/>
    </xf>
    <xf numFmtId="0" fontId="13" fillId="11" borderId="357" xfId="0" applyFont="1" applyFill="1" applyBorder="1" applyAlignment="1" applyProtection="1">
      <alignment horizontal="center"/>
      <protection locked="0"/>
    </xf>
    <xf numFmtId="0" fontId="13" fillId="5" borderId="371" xfId="0" applyFont="1" applyFill="1" applyBorder="1" applyAlignment="1" applyProtection="1">
      <alignment horizontal="center"/>
      <protection locked="0"/>
    </xf>
    <xf numFmtId="0" fontId="13" fillId="11" borderId="229" xfId="0" applyFont="1" applyFill="1" applyBorder="1" applyAlignment="1" applyProtection="1">
      <alignment horizontal="center"/>
      <protection locked="0"/>
    </xf>
    <xf numFmtId="0" fontId="13" fillId="5" borderId="231" xfId="0" applyFont="1" applyFill="1" applyBorder="1" applyAlignment="1" applyProtection="1">
      <alignment horizontal="center"/>
      <protection locked="0"/>
    </xf>
    <xf numFmtId="0" fontId="13" fillId="7" borderId="230" xfId="0" applyFont="1" applyFill="1" applyBorder="1" applyAlignment="1" applyProtection="1">
      <alignment horizontal="center"/>
      <protection locked="0"/>
    </xf>
    <xf numFmtId="0" fontId="13" fillId="7" borderId="231" xfId="0" applyFont="1" applyFill="1" applyBorder="1" applyAlignment="1" applyProtection="1">
      <alignment horizontal="center"/>
      <protection locked="0"/>
    </xf>
    <xf numFmtId="0" fontId="13" fillId="11" borderId="230" xfId="0" applyFont="1" applyFill="1" applyBorder="1" applyAlignment="1" applyProtection="1">
      <alignment horizontal="left"/>
      <protection locked="0"/>
    </xf>
    <xf numFmtId="0" fontId="13" fillId="11" borderId="231" xfId="0" applyFont="1" applyFill="1" applyBorder="1" applyAlignment="1" applyProtection="1">
      <alignment horizontal="left"/>
      <protection locked="0"/>
    </xf>
    <xf numFmtId="0" fontId="13" fillId="0" borderId="378" xfId="0" applyFont="1" applyBorder="1" applyAlignment="1" applyProtection="1">
      <alignment horizontal="left" vertical="top"/>
      <protection locked="0"/>
    </xf>
    <xf numFmtId="0" fontId="13" fillId="11" borderId="359" xfId="0" applyFont="1" applyFill="1" applyBorder="1" applyAlignment="1" applyProtection="1">
      <alignment horizontal="left" vertical="top"/>
      <protection locked="0"/>
    </xf>
    <xf numFmtId="0" fontId="13" fillId="11" borderId="356" xfId="0" applyFont="1" applyFill="1" applyBorder="1" applyAlignment="1" applyProtection="1">
      <alignment horizontal="left" vertical="top"/>
      <protection locked="0"/>
    </xf>
    <xf numFmtId="0" fontId="13" fillId="11" borderId="358" xfId="0" applyFont="1" applyFill="1" applyBorder="1" applyAlignment="1" applyProtection="1">
      <alignment horizontal="left" vertical="top"/>
      <protection locked="0"/>
    </xf>
    <xf numFmtId="0" fontId="13" fillId="11" borderId="19" xfId="0" applyFont="1" applyFill="1" applyBorder="1" applyAlignment="1" applyProtection="1">
      <alignment horizontal="left" vertical="top"/>
      <protection locked="0"/>
    </xf>
    <xf numFmtId="0" fontId="13" fillId="11" borderId="110" xfId="0" applyFont="1" applyFill="1" applyBorder="1" applyAlignment="1" applyProtection="1">
      <alignment horizontal="left" vertical="top"/>
      <protection locked="0"/>
    </xf>
    <xf numFmtId="0" fontId="13" fillId="11" borderId="20" xfId="0" applyFont="1" applyFill="1" applyBorder="1" applyAlignment="1" applyProtection="1">
      <alignment horizontal="left" vertical="top"/>
      <protection locked="0"/>
    </xf>
    <xf numFmtId="0" fontId="13" fillId="11" borderId="297" xfId="0" applyFont="1" applyFill="1" applyBorder="1" applyAlignment="1" applyProtection="1">
      <alignment horizontal="left"/>
      <protection locked="0"/>
    </xf>
    <xf numFmtId="0" fontId="13" fillId="7" borderId="110" xfId="0" applyFont="1" applyFill="1" applyBorder="1" applyAlignment="1" applyProtection="1">
      <alignment horizontal="left"/>
      <protection locked="0"/>
    </xf>
    <xf numFmtId="0" fontId="13" fillId="7" borderId="64" xfId="0" applyFont="1" applyFill="1" applyBorder="1" applyAlignment="1" applyProtection="1">
      <alignment horizontal="left"/>
      <protection locked="0"/>
    </xf>
    <xf numFmtId="0" fontId="13" fillId="11" borderId="93" xfId="0" applyFont="1" applyFill="1" applyBorder="1" applyAlignment="1" applyProtection="1">
      <alignment horizontal="left"/>
      <protection locked="0"/>
    </xf>
    <xf numFmtId="0" fontId="13" fillId="7" borderId="26" xfId="0" applyFont="1" applyFill="1" applyBorder="1" applyAlignment="1" applyProtection="1">
      <alignment horizontal="left"/>
      <protection locked="0"/>
    </xf>
    <xf numFmtId="0" fontId="13" fillId="7" borderId="35" xfId="0" applyFont="1" applyFill="1" applyBorder="1" applyAlignment="1" applyProtection="1">
      <alignment horizontal="left"/>
      <protection locked="0"/>
    </xf>
    <xf numFmtId="0" fontId="13" fillId="11" borderId="94" xfId="0" applyFont="1" applyFill="1" applyBorder="1" applyAlignment="1" applyProtection="1">
      <alignment horizontal="left"/>
      <protection locked="0"/>
    </xf>
    <xf numFmtId="0" fontId="13" fillId="7" borderId="0" xfId="0" applyFont="1" applyFill="1" applyAlignment="1" applyProtection="1">
      <alignment horizontal="left"/>
      <protection locked="0"/>
    </xf>
    <xf numFmtId="0" fontId="13" fillId="7" borderId="32" xfId="0" applyFont="1" applyFill="1" applyBorder="1" applyAlignment="1" applyProtection="1">
      <alignment horizontal="left"/>
      <protection locked="0"/>
    </xf>
    <xf numFmtId="0" fontId="13" fillId="11" borderId="295" xfId="0" applyFont="1" applyFill="1" applyBorder="1" applyAlignment="1" applyProtection="1">
      <alignment horizontal="left"/>
      <protection locked="0"/>
    </xf>
    <xf numFmtId="0" fontId="13" fillId="7" borderId="228" xfId="0" applyFont="1" applyFill="1" applyBorder="1" applyAlignment="1" applyProtection="1">
      <alignment horizontal="left"/>
      <protection locked="0"/>
    </xf>
    <xf numFmtId="0" fontId="13" fillId="7" borderId="296" xfId="0" applyFont="1" applyFill="1" applyBorder="1" applyAlignment="1" applyProtection="1">
      <alignment horizontal="left"/>
      <protection locked="0"/>
    </xf>
    <xf numFmtId="0" fontId="15" fillId="0" borderId="372" xfId="0" applyFont="1" applyBorder="1" applyAlignment="1" applyProtection="1">
      <alignment horizontal="left"/>
      <protection locked="0"/>
    </xf>
    <xf numFmtId="0" fontId="15" fillId="0" borderId="373" xfId="0" applyFont="1" applyBorder="1" applyAlignment="1" applyProtection="1">
      <alignment horizontal="left"/>
      <protection locked="0"/>
    </xf>
    <xf numFmtId="0" fontId="15" fillId="0" borderId="374" xfId="0" applyFont="1" applyBorder="1" applyAlignment="1" applyProtection="1">
      <alignment horizontal="left"/>
      <protection locked="0"/>
    </xf>
    <xf numFmtId="0" fontId="13" fillId="11" borderId="340" xfId="0" applyFont="1" applyFill="1" applyBorder="1" applyAlignment="1" applyProtection="1">
      <alignment horizontal="center"/>
      <protection locked="0"/>
    </xf>
    <xf numFmtId="0" fontId="13" fillId="5" borderId="342" xfId="0" applyFont="1" applyFill="1" applyBorder="1" applyAlignment="1" applyProtection="1">
      <alignment horizontal="center"/>
      <protection locked="0"/>
    </xf>
    <xf numFmtId="0" fontId="15" fillId="0" borderId="343" xfId="0" applyFont="1" applyBorder="1" applyAlignment="1" applyProtection="1">
      <alignment horizontal="left"/>
      <protection locked="0"/>
    </xf>
    <xf numFmtId="0" fontId="15" fillId="0" borderId="344" xfId="0" applyFont="1" applyBorder="1" applyAlignment="1" applyProtection="1">
      <alignment horizontal="left"/>
      <protection locked="0"/>
    </xf>
    <xf numFmtId="0" fontId="15" fillId="0" borderId="345" xfId="0" applyFont="1" applyBorder="1" applyAlignment="1" applyProtection="1">
      <alignment horizontal="left"/>
      <protection locked="0"/>
    </xf>
    <xf numFmtId="0" fontId="13" fillId="11" borderId="340" xfId="0" applyFont="1" applyFill="1" applyBorder="1" applyAlignment="1" applyProtection="1">
      <alignment horizontal="left" vertical="top" wrapText="1"/>
      <protection locked="0"/>
    </xf>
    <xf numFmtId="0" fontId="13" fillId="11" borderId="339" xfId="0" applyFont="1" applyFill="1" applyBorder="1" applyAlignment="1" applyProtection="1">
      <alignment horizontal="left" vertical="top" wrapText="1"/>
      <protection locked="0"/>
    </xf>
    <xf numFmtId="0" fontId="13" fillId="11" borderId="341" xfId="0" applyFont="1" applyFill="1" applyBorder="1" applyAlignment="1" applyProtection="1">
      <alignment horizontal="left" vertical="top" wrapText="1"/>
      <protection locked="0"/>
    </xf>
    <xf numFmtId="0" fontId="13" fillId="11" borderId="94" xfId="0" applyFont="1" applyFill="1" applyBorder="1" applyAlignment="1" applyProtection="1">
      <alignment horizontal="left" vertical="top" wrapText="1"/>
      <protection locked="0"/>
    </xf>
    <xf numFmtId="0" fontId="13" fillId="11" borderId="0" xfId="0" applyFont="1" applyFill="1" applyAlignment="1" applyProtection="1">
      <alignment horizontal="left" vertical="top" wrapText="1"/>
      <protection locked="0"/>
    </xf>
    <xf numFmtId="0" fontId="13" fillId="11" borderId="18" xfId="0" applyFont="1" applyFill="1" applyBorder="1" applyAlignment="1" applyProtection="1">
      <alignment horizontal="left" vertical="top" wrapText="1"/>
      <protection locked="0"/>
    </xf>
    <xf numFmtId="0" fontId="13" fillId="11" borderId="297" xfId="0" applyFont="1" applyFill="1" applyBorder="1" applyAlignment="1" applyProtection="1">
      <alignment horizontal="left" vertical="top" wrapText="1"/>
      <protection locked="0"/>
    </xf>
    <xf numFmtId="0" fontId="13" fillId="11" borderId="110" xfId="0" applyFont="1" applyFill="1" applyBorder="1" applyAlignment="1" applyProtection="1">
      <alignment horizontal="left" vertical="top" wrapText="1"/>
      <protection locked="0"/>
    </xf>
    <xf numFmtId="0" fontId="13" fillId="11" borderId="20" xfId="0" applyFont="1" applyFill="1" applyBorder="1" applyAlignment="1" applyProtection="1">
      <alignment horizontal="left" vertical="top" wrapText="1"/>
      <protection locked="0"/>
    </xf>
    <xf numFmtId="0" fontId="13" fillId="11" borderId="346" xfId="0" applyFont="1" applyFill="1" applyBorder="1" applyAlignment="1" applyProtection="1">
      <alignment horizontal="left" vertical="top" wrapText="1"/>
      <protection locked="0"/>
    </xf>
    <xf numFmtId="0" fontId="13" fillId="11" borderId="347" xfId="0" applyFont="1" applyFill="1" applyBorder="1" applyAlignment="1" applyProtection="1">
      <alignment horizontal="left" vertical="top" wrapText="1"/>
      <protection locked="0"/>
    </xf>
    <xf numFmtId="0" fontId="13" fillId="11" borderId="354" xfId="0" applyFont="1" applyFill="1" applyBorder="1" applyAlignment="1" applyProtection="1">
      <alignment horizontal="left" vertical="top" wrapText="1"/>
      <protection locked="0"/>
    </xf>
    <xf numFmtId="0" fontId="13" fillId="11" borderId="320" xfId="0" applyFont="1" applyFill="1" applyBorder="1" applyAlignment="1" applyProtection="1">
      <alignment horizontal="left" vertical="top" wrapText="1"/>
      <protection locked="0"/>
    </xf>
    <xf numFmtId="0" fontId="13" fillId="11" borderId="355" xfId="0" applyFont="1" applyFill="1" applyBorder="1" applyAlignment="1" applyProtection="1">
      <alignment horizontal="left" vertical="top" wrapText="1"/>
      <protection locked="0"/>
    </xf>
    <xf numFmtId="0" fontId="28" fillId="0" borderId="59" xfId="9" applyNumberFormat="1" applyBorder="1" applyAlignment="1" applyProtection="1"/>
    <xf numFmtId="0" fontId="13" fillId="11" borderId="146" xfId="0" applyFont="1" applyFill="1" applyBorder="1" applyAlignment="1" applyProtection="1">
      <alignment horizontal="left"/>
      <protection locked="0"/>
    </xf>
    <xf numFmtId="0" fontId="13" fillId="7" borderId="96" xfId="0" applyFont="1" applyFill="1" applyBorder="1" applyAlignment="1" applyProtection="1">
      <alignment horizontal="left"/>
      <protection locked="0"/>
    </xf>
    <xf numFmtId="0" fontId="13" fillId="7" borderId="97" xfId="0" applyFont="1" applyFill="1" applyBorder="1" applyAlignment="1" applyProtection="1">
      <alignment horizontal="left"/>
      <protection locked="0"/>
    </xf>
    <xf numFmtId="0" fontId="13" fillId="11" borderId="74" xfId="0" applyFont="1" applyFill="1" applyBorder="1" applyAlignment="1" applyProtection="1">
      <alignment horizontal="left"/>
      <protection locked="0"/>
    </xf>
    <xf numFmtId="0" fontId="13" fillId="7" borderId="145" xfId="0" applyFont="1" applyFill="1" applyBorder="1" applyAlignment="1" applyProtection="1">
      <alignment horizontal="left"/>
      <protection locked="0"/>
    </xf>
    <xf numFmtId="0" fontId="13" fillId="11" borderId="72" xfId="0" applyFont="1" applyFill="1" applyBorder="1" applyAlignment="1" applyProtection="1">
      <alignment horizontal="left"/>
      <protection locked="0"/>
    </xf>
    <xf numFmtId="0" fontId="13" fillId="11" borderId="127" xfId="0" applyFont="1" applyFill="1" applyBorder="1" applyAlignment="1" applyProtection="1">
      <alignment horizontal="left"/>
      <protection locked="0"/>
    </xf>
    <xf numFmtId="0" fontId="13" fillId="7" borderId="73" xfId="0" applyFont="1" applyFill="1" applyBorder="1" applyAlignment="1" applyProtection="1">
      <alignment horizontal="left"/>
      <protection locked="0"/>
    </xf>
    <xf numFmtId="0" fontId="13" fillId="7" borderId="46" xfId="0" applyFont="1" applyFill="1" applyBorder="1" applyAlignment="1" applyProtection="1">
      <alignment horizontal="left"/>
      <protection locked="0"/>
    </xf>
    <xf numFmtId="0" fontId="8" fillId="11" borderId="127" xfId="0" applyFont="1" applyFill="1" applyBorder="1" applyAlignment="1" applyProtection="1">
      <alignment horizontal="center"/>
      <protection locked="0"/>
    </xf>
    <xf numFmtId="0" fontId="8" fillId="7" borderId="73" xfId="0" applyFont="1" applyFill="1" applyBorder="1" applyAlignment="1" applyProtection="1">
      <alignment horizontal="center"/>
      <protection locked="0"/>
    </xf>
    <xf numFmtId="0" fontId="8" fillId="7" borderId="46" xfId="0" applyFont="1" applyFill="1" applyBorder="1" applyAlignment="1" applyProtection="1">
      <alignment horizontal="center"/>
      <protection locked="0"/>
    </xf>
    <xf numFmtId="0" fontId="8" fillId="11" borderId="251" xfId="0" applyFont="1" applyFill="1" applyBorder="1" applyAlignment="1" applyProtection="1">
      <alignment horizontal="left"/>
      <protection locked="0"/>
    </xf>
    <xf numFmtId="0" fontId="8" fillId="0" borderId="291" xfId="0" applyFont="1" applyBorder="1" applyAlignment="1" applyProtection="1">
      <alignment horizontal="left"/>
      <protection locked="0"/>
    </xf>
    <xf numFmtId="0" fontId="8" fillId="0" borderId="307" xfId="0" applyFont="1" applyBorder="1" applyAlignment="1" applyProtection="1">
      <alignment horizontal="left"/>
      <protection locked="0"/>
    </xf>
    <xf numFmtId="0" fontId="8" fillId="11" borderId="127" xfId="0" applyFont="1" applyFill="1" applyBorder="1" applyAlignment="1" applyProtection="1">
      <alignment horizontal="left" vertical="top" wrapText="1"/>
      <protection locked="0"/>
    </xf>
    <xf numFmtId="0" fontId="8" fillId="7" borderId="73" xfId="0" applyFont="1" applyFill="1" applyBorder="1" applyAlignment="1" applyProtection="1">
      <alignment horizontal="left" vertical="top" wrapText="1"/>
      <protection locked="0"/>
    </xf>
    <xf numFmtId="0" fontId="8" fillId="7" borderId="28" xfId="0" applyFont="1" applyFill="1" applyBorder="1" applyAlignment="1" applyProtection="1">
      <alignment horizontal="left" vertical="top" wrapText="1"/>
      <protection locked="0"/>
    </xf>
    <xf numFmtId="0" fontId="8" fillId="11" borderId="372" xfId="0" applyFont="1" applyFill="1" applyBorder="1" applyAlignment="1" applyProtection="1">
      <alignment horizontal="center"/>
      <protection locked="0"/>
    </xf>
    <xf numFmtId="0" fontId="8" fillId="7" borderId="373" xfId="0" applyFont="1" applyFill="1" applyBorder="1" applyAlignment="1" applyProtection="1">
      <alignment horizontal="center"/>
      <protection locked="0"/>
    </xf>
    <xf numFmtId="0" fontId="8" fillId="7" borderId="374" xfId="0" applyFont="1" applyFill="1" applyBorder="1" applyAlignment="1" applyProtection="1">
      <alignment horizontal="center"/>
      <protection locked="0"/>
    </xf>
    <xf numFmtId="0" fontId="8" fillId="11" borderId="372" xfId="0" applyFont="1" applyFill="1" applyBorder="1" applyAlignment="1" applyProtection="1">
      <alignment horizontal="left" vertical="top" wrapText="1"/>
      <protection locked="0"/>
    </xf>
    <xf numFmtId="0" fontId="8" fillId="7" borderId="373" xfId="0" applyFont="1" applyFill="1" applyBorder="1" applyAlignment="1" applyProtection="1">
      <alignment horizontal="left" vertical="top" wrapText="1"/>
      <protection locked="0"/>
    </xf>
    <xf numFmtId="0" fontId="8" fillId="7" borderId="377" xfId="0" applyFont="1" applyFill="1" applyBorder="1" applyAlignment="1" applyProtection="1">
      <alignment horizontal="left" vertical="top" wrapText="1"/>
      <protection locked="0"/>
    </xf>
    <xf numFmtId="0" fontId="13" fillId="11" borderId="156" xfId="0" applyFont="1" applyFill="1" applyBorder="1" applyAlignment="1" applyProtection="1">
      <alignment horizontal="left"/>
      <protection locked="0"/>
    </xf>
    <xf numFmtId="0" fontId="13" fillId="7" borderId="157" xfId="0" applyFont="1" applyFill="1" applyBorder="1" applyAlignment="1" applyProtection="1">
      <alignment horizontal="left"/>
      <protection locked="0"/>
    </xf>
    <xf numFmtId="0" fontId="13" fillId="7" borderId="158" xfId="0" applyFont="1" applyFill="1" applyBorder="1" applyAlignment="1" applyProtection="1">
      <alignment horizontal="left"/>
      <protection locked="0"/>
    </xf>
    <xf numFmtId="0" fontId="13" fillId="0" borderId="172" xfId="0" applyFont="1" applyBorder="1" applyAlignment="1">
      <alignment horizontal="right"/>
    </xf>
    <xf numFmtId="0" fontId="13" fillId="11" borderId="364" xfId="2" applyFont="1" applyFill="1" applyBorder="1" applyAlignment="1" applyProtection="1">
      <alignment horizontal="left"/>
      <protection locked="0"/>
    </xf>
    <xf numFmtId="0" fontId="13" fillId="11" borderId="366" xfId="2" applyFont="1" applyFill="1" applyBorder="1" applyAlignment="1" applyProtection="1">
      <alignment horizontal="left"/>
      <protection locked="0"/>
    </xf>
    <xf numFmtId="0" fontId="13" fillId="11" borderId="365" xfId="2" applyFont="1" applyFill="1" applyBorder="1" applyAlignment="1" applyProtection="1">
      <alignment horizontal="left"/>
      <protection locked="0"/>
    </xf>
    <xf numFmtId="0" fontId="13" fillId="11" borderId="406" xfId="16" applyFont="1" applyFill="1" applyBorder="1" applyAlignment="1" applyProtection="1">
      <alignment horizontal="left"/>
      <protection locked="0"/>
    </xf>
    <xf numFmtId="0" fontId="13" fillId="11" borderId="405" xfId="16" applyFont="1" applyFill="1" applyBorder="1" applyAlignment="1" applyProtection="1">
      <alignment horizontal="left"/>
      <protection locked="0"/>
    </xf>
    <xf numFmtId="0" fontId="13" fillId="11" borderId="407" xfId="16" applyFont="1" applyFill="1" applyBorder="1" applyAlignment="1" applyProtection="1">
      <alignment horizontal="left"/>
      <protection locked="0"/>
    </xf>
    <xf numFmtId="0" fontId="14" fillId="0" borderId="0" xfId="0" applyFont="1" applyAlignment="1">
      <alignment horizontal="left" wrapText="1"/>
    </xf>
    <xf numFmtId="0" fontId="13" fillId="11" borderId="383" xfId="0" applyFont="1" applyFill="1" applyBorder="1" applyAlignment="1" applyProtection="1">
      <alignment horizontal="left"/>
      <protection locked="0"/>
    </xf>
    <xf numFmtId="0" fontId="13" fillId="11" borderId="385" xfId="0" applyFont="1" applyFill="1" applyBorder="1" applyAlignment="1" applyProtection="1">
      <alignment horizontal="left"/>
      <protection locked="0"/>
    </xf>
    <xf numFmtId="0" fontId="36" fillId="0" borderId="372" xfId="30719" applyFont="1" applyBorder="1" applyAlignment="1">
      <alignment horizontal="center" wrapText="1"/>
    </xf>
    <xf numFmtId="0" fontId="36" fillId="0" borderId="374" xfId="30719" applyFont="1" applyBorder="1" applyAlignment="1">
      <alignment horizontal="center" wrapText="1"/>
    </xf>
    <xf numFmtId="0" fontId="13" fillId="16" borderId="258" xfId="0" applyFont="1" applyFill="1" applyBorder="1" applyAlignment="1" applyProtection="1">
      <alignment horizontal="left"/>
      <protection locked="0"/>
    </xf>
    <xf numFmtId="0" fontId="13" fillId="16" borderId="122" xfId="0" applyFont="1" applyFill="1" applyBorder="1" applyAlignment="1" applyProtection="1">
      <alignment horizontal="left"/>
      <protection locked="0"/>
    </xf>
    <xf numFmtId="0" fontId="13" fillId="16" borderId="6" xfId="0" applyFont="1" applyFill="1" applyBorder="1" applyAlignment="1" applyProtection="1">
      <alignment horizontal="left"/>
      <protection locked="0"/>
    </xf>
    <xf numFmtId="0" fontId="13" fillId="16" borderId="47" xfId="0" applyFont="1" applyFill="1" applyBorder="1" applyAlignment="1" applyProtection="1">
      <alignment horizontal="left"/>
      <protection locked="0"/>
    </xf>
    <xf numFmtId="0" fontId="13" fillId="11" borderId="81" xfId="0" applyFont="1" applyFill="1" applyBorder="1" applyAlignment="1" applyProtection="1">
      <alignment horizontal="left"/>
      <protection locked="0"/>
    </xf>
    <xf numFmtId="0" fontId="13" fillId="7" borderId="82" xfId="0" applyFont="1" applyFill="1" applyBorder="1" applyAlignment="1" applyProtection="1">
      <alignment horizontal="left"/>
      <protection locked="0"/>
    </xf>
    <xf numFmtId="0" fontId="13" fillId="11" borderId="312" xfId="0" applyFont="1" applyFill="1" applyBorder="1" applyAlignment="1" applyProtection="1">
      <alignment horizontal="left"/>
      <protection locked="0"/>
    </xf>
    <xf numFmtId="0" fontId="13" fillId="11" borderId="228" xfId="0" applyFont="1" applyFill="1" applyBorder="1" applyAlignment="1" applyProtection="1">
      <alignment horizontal="left"/>
      <protection locked="0"/>
    </xf>
    <xf numFmtId="0" fontId="13" fillId="11" borderId="286" xfId="0" applyFont="1" applyFill="1" applyBorder="1" applyAlignment="1" applyProtection="1">
      <alignment horizontal="left"/>
      <protection locked="0"/>
    </xf>
    <xf numFmtId="0" fontId="13" fillId="11" borderId="258" xfId="0" applyFont="1" applyFill="1" applyBorder="1" applyAlignment="1" applyProtection="1">
      <alignment horizontal="left" indent="1"/>
      <protection locked="0"/>
    </xf>
    <xf numFmtId="0" fontId="13" fillId="11" borderId="265" xfId="0" applyFont="1" applyFill="1" applyBorder="1" applyAlignment="1" applyProtection="1">
      <alignment horizontal="left" indent="1"/>
      <protection locked="0"/>
    </xf>
    <xf numFmtId="0" fontId="14" fillId="0" borderId="3" xfId="0" applyFont="1" applyBorder="1" applyAlignment="1">
      <alignment horizontal="center" vertical="center"/>
    </xf>
    <xf numFmtId="0" fontId="13" fillId="0" borderId="10" xfId="0" applyFont="1" applyBorder="1" applyAlignment="1">
      <alignment horizontal="center" vertical="center"/>
    </xf>
    <xf numFmtId="0" fontId="14" fillId="0" borderId="0" xfId="0" applyFont="1" applyAlignment="1">
      <alignment horizontal="center"/>
    </xf>
    <xf numFmtId="0" fontId="13" fillId="0" borderId="0" xfId="0" applyFont="1"/>
  </cellXfs>
  <cellStyles count="31752">
    <cellStyle name="Accent1 - 20%" xfId="30604" xr:uid="{C3ADFD01-3149-4B5C-BDB7-46A0ECC645B4}"/>
    <cellStyle name="Accent1 - 40%" xfId="30605" xr:uid="{801385EA-2EB2-435F-A5F9-88E35053D148}"/>
    <cellStyle name="Accent1 - 60%" xfId="30606" xr:uid="{417111E9-0DED-4716-8F8E-BC63D4F19A6A}"/>
    <cellStyle name="Accent1 2" xfId="30603" xr:uid="{27EABB95-266F-4769-9EFF-D82009523616}"/>
    <cellStyle name="Accent1 3" xfId="30646" xr:uid="{1BA90C4F-88D3-44E7-9012-9119E852240D}"/>
    <cellStyle name="Accent2 - 20%" xfId="30608" xr:uid="{E7469BE3-B9DB-4232-ACC8-67E16D98B9B5}"/>
    <cellStyle name="Accent2 - 40%" xfId="30609" xr:uid="{62BB5F1A-ABB6-426A-A8EE-2CAE73371A56}"/>
    <cellStyle name="Accent2 - 60%" xfId="30610" xr:uid="{CF465966-CF39-45A2-99BD-CAA1F34469DC}"/>
    <cellStyle name="Accent2 2" xfId="30607" xr:uid="{CA5CC75C-DA9A-46F3-83C2-4BC88A628F42}"/>
    <cellStyle name="Accent2 3" xfId="30647" xr:uid="{F24F3675-5795-4D24-969D-7C239847DDAD}"/>
    <cellStyle name="Accent3 - 20%" xfId="30612" xr:uid="{C5ABE0E0-9A13-4CC2-81B6-012048A06CAA}"/>
    <cellStyle name="Accent3 - 40%" xfId="30613" xr:uid="{0239A72D-1121-4C28-9695-685CCC509CA5}"/>
    <cellStyle name="Accent3 - 60%" xfId="30614" xr:uid="{C2A96832-2287-4C86-B428-C07E5C064D8C}"/>
    <cellStyle name="Accent3 2" xfId="30611" xr:uid="{F5A6372F-2576-4933-A555-A12B8DC039E0}"/>
    <cellStyle name="Accent3 3" xfId="30648" xr:uid="{70E1B82D-83EB-4DF6-AB01-E35438A23A5B}"/>
    <cellStyle name="Accent4 - 20%" xfId="30616" xr:uid="{07C5F6B7-AD5D-4A20-88AC-6E8380CAC0C1}"/>
    <cellStyle name="Accent4 - 40%" xfId="30617" xr:uid="{AC6A0158-8086-4508-9D82-5C624876F693}"/>
    <cellStyle name="Accent4 - 60%" xfId="30618" xr:uid="{2CC733A8-1BEA-4108-8BD4-0EFD3F54C4AD}"/>
    <cellStyle name="Accent4 2" xfId="30615" xr:uid="{8190E5EE-6D80-414D-B624-494F78CEAEEC}"/>
    <cellStyle name="Accent4 3" xfId="30649" xr:uid="{4D014E5E-577D-4B7A-BFBC-4345724FF43B}"/>
    <cellStyle name="Accent5 - 20%" xfId="30620" xr:uid="{EAAC539E-4FFD-48D7-93C6-019EBF386C09}"/>
    <cellStyle name="Accent5 - 40%" xfId="30621" xr:uid="{FA36B9AD-5F47-48FB-9C82-2F5EB1AC0C3B}"/>
    <cellStyle name="Accent5 - 60%" xfId="30622" xr:uid="{87FEFDF0-6C9C-456D-B4E9-C6E538700DF9}"/>
    <cellStyle name="Accent5 2" xfId="30619" xr:uid="{00E336A6-E787-423D-B6CE-F37FEB5565EE}"/>
    <cellStyle name="Accent5 3" xfId="30650" xr:uid="{B3D7CBDE-C8C4-401A-BC46-513A4BE5F9DE}"/>
    <cellStyle name="Accent6 - 20%" xfId="30624" xr:uid="{76F79751-6FE5-4CBC-A89B-61AF166D5F89}"/>
    <cellStyle name="Accent6 - 40%" xfId="30625" xr:uid="{A851DA2C-B1B8-45AF-A037-77489380378E}"/>
    <cellStyle name="Accent6 - 60%" xfId="30626" xr:uid="{6B2E4A67-B14F-4297-851C-5D4DA716F21C}"/>
    <cellStyle name="Accent6 2" xfId="30623" xr:uid="{39C1F7CD-E892-46AE-9D49-51A64AEC029B}"/>
    <cellStyle name="Accent6 3" xfId="30651" xr:uid="{08E87323-B51C-4032-B662-C70F79421460}"/>
    <cellStyle name="Bad 2" xfId="30627" xr:uid="{1F227A2A-7C01-465C-AB80-173C5AF1D626}"/>
    <cellStyle name="Calculation 2" xfId="30628" xr:uid="{6E2BE951-A785-4E56-B7B8-AB094C5E09F8}"/>
    <cellStyle name="Check Cell 2" xfId="30629" xr:uid="{1CE8BA3C-CE7D-425A-86A2-94D1F5A41FD6}"/>
    <cellStyle name="Comma" xfId="4" builtinId="3"/>
    <cellStyle name="Comma 10" xfId="30721" xr:uid="{DE77A3B2-005B-47EE-9D27-56A45EE436C0}"/>
    <cellStyle name="Comma 11" xfId="30907" xr:uid="{9ADADB14-56E9-4BEC-9CBE-7EB34B18B16E}"/>
    <cellStyle name="Comma 12" xfId="31751" xr:uid="{FEEB8996-C1F3-43BF-9AA4-258FD4E54A02}"/>
    <cellStyle name="Comma 13" xfId="20" xr:uid="{FE9048FA-92EB-4A61-97E0-9F0B3B515710}"/>
    <cellStyle name="Comma 2" xfId="14" xr:uid="{00000000-0005-0000-0000-000001000000}"/>
    <cellStyle name="Comma 2 2" xfId="30672" xr:uid="{AD5537ED-B19A-450B-8706-0CB9F813944F}"/>
    <cellStyle name="Comma 2 3" xfId="30673" xr:uid="{28448A68-F3F3-4D52-9C8B-2F15F2295051}"/>
    <cellStyle name="Comma 2 3 2" xfId="31748" xr:uid="{74EF4D35-0199-4081-96F1-3D0126D93F5D}"/>
    <cellStyle name="Comma 2 4" xfId="25" xr:uid="{D56C638F-6F6C-43C3-BA23-69A89E441AF9}"/>
    <cellStyle name="Comma 229" xfId="31746" xr:uid="{802D0047-C8FF-4D04-9A27-4C2D86F78213}"/>
    <cellStyle name="Comma 3" xfId="30599" xr:uid="{B94B1AE1-524E-4E01-9568-8E677CC1EAE1}"/>
    <cellStyle name="Comma 3 2" xfId="31114" xr:uid="{458E6A60-4C8B-4697-A191-9EFCCDB53B1E}"/>
    <cellStyle name="Comma 4" xfId="36" xr:uid="{765A9537-C846-44A7-897A-CBC11DEF7CA5}"/>
    <cellStyle name="Comma 5" xfId="30658" xr:uid="{D2C4F99E-6F8F-4137-8716-5BAAC22FC701}"/>
    <cellStyle name="Comma 6" xfId="30667" xr:uid="{B8DEAF7F-D91B-4295-A807-110F5D88C463}"/>
    <cellStyle name="Comma 6 2" xfId="30715" xr:uid="{CE71D1E5-2A4D-48E4-8C4C-AA3AA6451F9C}"/>
    <cellStyle name="Comma 6 3" xfId="30725" xr:uid="{CB33040E-0260-4991-BE21-2D13A99BC345}"/>
    <cellStyle name="Comma 7" xfId="30674" xr:uid="{D147EE2B-B813-45B7-A7C3-57B9D88A3E3E}"/>
    <cellStyle name="Comma 8" xfId="30671" xr:uid="{12D446CC-8D06-4595-9273-4C3F65635EFF}"/>
    <cellStyle name="Comma 9" xfId="30675" xr:uid="{120F9923-827E-46A6-A869-E06567F48861}"/>
    <cellStyle name="Currency" xfId="1" builtinId="4"/>
    <cellStyle name="Currency 10" xfId="38" xr:uid="{DFF86039-7C2E-43BC-BD32-41B9565C39B5}"/>
    <cellStyle name="Currency 10 2" xfId="43" xr:uid="{5CE30114-52EA-45DA-B6B6-416F94979C8B}"/>
    <cellStyle name="Currency 100" xfId="3222" xr:uid="{872B4408-3A57-4B6F-8D6B-AC8635B36CA8}"/>
    <cellStyle name="Currency 100 2" xfId="18854" xr:uid="{DCCD3544-2052-41C1-AD92-AB47B2D7EFDB}"/>
    <cellStyle name="Currency 100 3" xfId="22019" xr:uid="{6BD2DAF7-7FA0-481E-9BA2-38610722AA70}"/>
    <cellStyle name="Currency 100 4" xfId="25152" xr:uid="{7C07639D-7EA6-4860-B966-6211B5F61B4C}"/>
    <cellStyle name="Currency 100 5" xfId="28332" xr:uid="{21E0FADD-7E10-4A64-A16E-EE12A86DC1C8}"/>
    <cellStyle name="Currency 100 6" xfId="14572" xr:uid="{3AF41445-A14B-4FE8-9268-C793D08CA2A6}"/>
    <cellStyle name="Currency 101" xfId="3226" xr:uid="{FA6D607C-48A7-44D9-97BE-07864E88ECB4}"/>
    <cellStyle name="Currency 101 2" xfId="18858" xr:uid="{B0E68DA3-AF77-486E-B193-746038ABEA7C}"/>
    <cellStyle name="Currency 101 3" xfId="22023" xr:uid="{FAAABC1A-861C-4AE7-9B87-3A2FC0C491E4}"/>
    <cellStyle name="Currency 101 4" xfId="25156" xr:uid="{00034F95-D83F-4C46-B2EC-04858DA88B96}"/>
    <cellStyle name="Currency 101 5" xfId="28336" xr:uid="{DB516D4C-5C38-4A9F-8156-AC35A01FB847}"/>
    <cellStyle name="Currency 101 6" xfId="14574" xr:uid="{CE4D8EF8-A03C-49E9-A0B6-A65EAC728B78}"/>
    <cellStyle name="Currency 102" xfId="3230" xr:uid="{3622AC7F-2932-4AF2-BAC8-0606809B0D03}"/>
    <cellStyle name="Currency 102 2" xfId="22027" xr:uid="{A1DBA42B-5516-45CC-8114-B2438B9E4BF1}"/>
    <cellStyle name="Currency 102 3" xfId="25160" xr:uid="{ADCB93A6-09C8-4C31-BA27-9893CCE4580E}"/>
    <cellStyle name="Currency 102 4" xfId="28340" xr:uid="{49627E65-97D3-4DD2-9757-CD7FB6777544}"/>
    <cellStyle name="Currency 102 5" xfId="18862" xr:uid="{DD080451-E09B-47F9-9C3D-69E7C3F84653}"/>
    <cellStyle name="Currency 103" xfId="3234" xr:uid="{63E2CF07-158B-4588-93BE-F853506B7580}"/>
    <cellStyle name="Currency 103 2" xfId="22032" xr:uid="{F7ABEC6C-784F-4AB4-B5D5-30DEC7E45E12}"/>
    <cellStyle name="Currency 103 3" xfId="25164" xr:uid="{3DE13A3E-1019-46C7-A936-04F9FD1CC83A}"/>
    <cellStyle name="Currency 103 4" xfId="28344" xr:uid="{66E3DEEB-AA4F-4296-BE66-49716630CBED}"/>
    <cellStyle name="Currency 103 5" xfId="18867" xr:uid="{9DCACEC1-3980-4CE2-978C-843E1286A81C}"/>
    <cellStyle name="Currency 104" xfId="3238" xr:uid="{F78CE10A-C872-46C8-A4B1-F1D4AAFC6723}"/>
    <cellStyle name="Currency 104 2" xfId="22036" xr:uid="{822E93ED-332C-4105-B557-7300182F9A1D}"/>
    <cellStyle name="Currency 104 3" xfId="25168" xr:uid="{91D35933-BDF0-46D6-BE72-73802A8FEC2E}"/>
    <cellStyle name="Currency 104 4" xfId="28348" xr:uid="{5CA81155-AE27-4C34-A7C0-25493AC5BE8B}"/>
    <cellStyle name="Currency 104 5" xfId="18873" xr:uid="{8FBA837F-4614-40D9-8F0F-CA2275EFBF15}"/>
    <cellStyle name="Currency 105" xfId="3242" xr:uid="{E6B91D1D-3630-4BC6-B95E-9B1D21F55DA3}"/>
    <cellStyle name="Currency 105 2" xfId="22040" xr:uid="{8F4CB925-0C62-4B11-BC93-619EBF354B33}"/>
    <cellStyle name="Currency 105 3" xfId="25172" xr:uid="{3274D169-D861-4B05-A3D4-A1E71F85C01C}"/>
    <cellStyle name="Currency 105 4" xfId="28352" xr:uid="{9D5BBDD0-6420-4E8D-852B-417FA69265B7}"/>
    <cellStyle name="Currency 105 5" xfId="18877" xr:uid="{38F2DF4E-DDF8-42F1-B0F2-4558F58C6041}"/>
    <cellStyle name="Currency 106" xfId="3246" xr:uid="{588DA31F-7614-4B49-BD4B-630A3B407306}"/>
    <cellStyle name="Currency 106 2" xfId="22046" xr:uid="{A739E4D1-6331-4B73-8B23-95EC199BB9CB}"/>
    <cellStyle name="Currency 106 3" xfId="25176" xr:uid="{27EFD48F-76E9-4312-94F3-C0CB68F787FC}"/>
    <cellStyle name="Currency 106 4" xfId="28357" xr:uid="{75EA22BE-C737-454E-8A04-67D993A7C2D3}"/>
    <cellStyle name="Currency 106 5" xfId="18885" xr:uid="{679936BD-C2EB-4D99-83F1-2B0A3334F3BC}"/>
    <cellStyle name="Currency 107" xfId="3250" xr:uid="{4775A751-2C21-4776-A01E-D54879173A02}"/>
    <cellStyle name="Currency 107 2" xfId="22050" xr:uid="{6AB7852C-33EE-4BF5-966F-DAAD84A43138}"/>
    <cellStyle name="Currency 107 3" xfId="25180" xr:uid="{9EB5FAAF-F9FA-4F6C-B5F7-78C0CB6C2B43}"/>
    <cellStyle name="Currency 107 4" xfId="28361" xr:uid="{CB4201CB-BC01-4841-AA02-1A4BDBFAE2E4}"/>
    <cellStyle name="Currency 107 5" xfId="18889" xr:uid="{D656BF9A-DDA5-4D94-ABEF-A3D88261B676}"/>
    <cellStyle name="Currency 108" xfId="3254" xr:uid="{3497E076-F657-463A-8584-C4496C7A59BE}"/>
    <cellStyle name="Currency 108 2" xfId="25184" xr:uid="{395BCBF3-BAED-432F-B8E1-0938EC86BBB2}"/>
    <cellStyle name="Currency 108 3" xfId="28365" xr:uid="{D4DD3CBC-EEC4-4ACA-A2A5-77EAC60273D2}"/>
    <cellStyle name="Currency 108 4" xfId="22054" xr:uid="{7BF6E8A1-B70F-41D6-A366-68CEB7BF5D9A}"/>
    <cellStyle name="Currency 109" xfId="3259" xr:uid="{F461AA50-98DF-4B91-A328-C8ABF3627A38}"/>
    <cellStyle name="Currency 109 2" xfId="25188" xr:uid="{6EF8FC3D-9365-4EFA-A5BB-AC3ACD0C580D}"/>
    <cellStyle name="Currency 109 3" xfId="28369" xr:uid="{125F80FF-54DB-4729-843C-CD89341B47DF}"/>
    <cellStyle name="Currency 109 4" xfId="22058" xr:uid="{94424AAB-D7F2-4346-B912-64CCE5C06D89}"/>
    <cellStyle name="Currency 11" xfId="44" xr:uid="{B3BF0E6C-657D-46F7-842C-A26BAE3BAA68}"/>
    <cellStyle name="Currency 110" xfId="3263" xr:uid="{C4819F2D-A926-435B-916F-E94142EE80F8}"/>
    <cellStyle name="Currency 110 2" xfId="28373" xr:uid="{E3D1BC6B-0303-4242-9F37-56784F9778EA}"/>
    <cellStyle name="Currency 110 3" xfId="25192" xr:uid="{46AA6F64-5857-4563-9029-1C0ADF426B9E}"/>
    <cellStyle name="Currency 111" xfId="25196" xr:uid="{F6316476-1DD7-48D7-B57C-7CA176622515}"/>
    <cellStyle name="Currency 111 2" xfId="28377" xr:uid="{D4D8A8D3-8B74-4CAC-AF45-882D115EA6E0}"/>
    <cellStyle name="Currency 112" xfId="25200" xr:uid="{8892F28C-7077-4FE4-964C-815B469D32D3}"/>
    <cellStyle name="Currency 112 2" xfId="28381" xr:uid="{0F307940-5DBC-4C32-9C41-2D2396BFA3D0}"/>
    <cellStyle name="Currency 113" xfId="25204" xr:uid="{5197E161-8B2D-4B8E-ADFE-641F643D528D}"/>
    <cellStyle name="Currency 113 2" xfId="28385" xr:uid="{323C39BE-B3B2-45A7-BE24-273E3E1B89E0}"/>
    <cellStyle name="Currency 114" xfId="25207" xr:uid="{4DD8D440-C7C7-4110-9610-A7653DC69F8C}"/>
    <cellStyle name="Currency 114 2" xfId="28388" xr:uid="{F6B2AE01-EE36-4C61-9C97-95EC607D6AE8}"/>
    <cellStyle name="Currency 115" xfId="25211" xr:uid="{755E58AE-86B9-40B8-8E32-62F76FF52850}"/>
    <cellStyle name="Currency 115 2" xfId="28392" xr:uid="{1E4018C4-6972-4110-B980-01D0AE18B78B}"/>
    <cellStyle name="Currency 116" xfId="25215" xr:uid="{FF955E06-C2F8-400C-AD77-814AD9A0B4BF}"/>
    <cellStyle name="Currency 116 2" xfId="28396" xr:uid="{1DD0CA83-01C2-4124-AEFE-12DC55BC1020}"/>
    <cellStyle name="Currency 117" xfId="28400" xr:uid="{192E972D-F12F-42D1-B51B-5307912747E7}"/>
    <cellStyle name="Currency 118" xfId="28404" xr:uid="{5756FD76-860D-403C-A011-D267AE412641}"/>
    <cellStyle name="Currency 119" xfId="28409" xr:uid="{25184164-6C46-4C44-8D64-80C337BACF5A}"/>
    <cellStyle name="Currency 12" xfId="45" xr:uid="{610EB89E-6BA6-4842-AFEF-95906E8988BC}"/>
    <cellStyle name="Currency 120" xfId="28413" xr:uid="{CE501993-7F21-4542-8ED9-FA9BAFB91DBD}"/>
    <cellStyle name="Currency 121" xfId="28417" xr:uid="{D11A03AD-F367-40CD-940C-EE05CC068484}"/>
    <cellStyle name="Currency 122" xfId="30356" xr:uid="{4A6FAA7F-7C6C-4373-B26E-E02C9E5A45DB}"/>
    <cellStyle name="Currency 123" xfId="30359" xr:uid="{DC6949C3-548A-4741-B4A5-6D7C2CAFC98F}"/>
    <cellStyle name="Currency 124" xfId="30362" xr:uid="{23CEDCA7-8993-4A2B-A5E6-F001BF7FB54D}"/>
    <cellStyle name="Currency 125" xfId="30366" xr:uid="{3B8D1C79-12C1-458A-A63C-3BA6E9E64713}"/>
    <cellStyle name="Currency 126" xfId="30369" xr:uid="{FB7415DD-7E09-4603-B56E-75AF8E0EBED3}"/>
    <cellStyle name="Currency 127" xfId="30374" xr:uid="{A0F7975C-E0B1-4324-AEAE-7E38B4FBC006}"/>
    <cellStyle name="Currency 128" xfId="30379" xr:uid="{2526E01C-3FA5-48DE-8834-EA432A64F363}"/>
    <cellStyle name="Currency 129" xfId="30385" xr:uid="{47ED6173-6660-402D-AD14-1C3BAF88B2BD}"/>
    <cellStyle name="Currency 13" xfId="46" xr:uid="{221F82D8-0308-444A-8CDD-3EACEE496B1C}"/>
    <cellStyle name="Currency 130" xfId="30389" xr:uid="{F4F62043-DD26-44CF-A749-EBFC6D7A958E}"/>
    <cellStyle name="Currency 131" xfId="30393" xr:uid="{DFD0B15A-1036-49ED-8931-A66F0EB1B3D1}"/>
    <cellStyle name="Currency 132" xfId="30397" xr:uid="{CB726DE2-D411-4B3D-8F57-EA55721BA4B4}"/>
    <cellStyle name="Currency 133" xfId="30401" xr:uid="{215C007C-2CE4-4CC5-A23A-9836ABD9DC13}"/>
    <cellStyle name="Currency 134" xfId="30405" xr:uid="{6A9904C8-C219-4A79-80AD-C4BAD67BF4E1}"/>
    <cellStyle name="Currency 135" xfId="30411" xr:uid="{9AF5FFFF-644D-4264-B1D2-57A272820543}"/>
    <cellStyle name="Currency 136" xfId="30415" xr:uid="{D235EA35-23BE-4585-AE85-C3F78BBB3648}"/>
    <cellStyle name="Currency 137" xfId="30419" xr:uid="{C5021612-09A2-4655-8B50-71A751591221}"/>
    <cellStyle name="Currency 138" xfId="30423" xr:uid="{E63EB2EF-22DB-4C6D-82A9-E5DB925EC9A8}"/>
    <cellStyle name="Currency 139" xfId="30432" xr:uid="{B57FECD7-BFA8-44FB-8AEE-496497FA7C4C}"/>
    <cellStyle name="Currency 14" xfId="47" xr:uid="{248E8B03-38A6-463A-A329-D08112FF68D5}"/>
    <cellStyle name="Currency 140" xfId="30436" xr:uid="{BC963AF2-0D4F-418D-A379-6D29796D359E}"/>
    <cellStyle name="Currency 141" xfId="30440" xr:uid="{687C4F09-6CB5-4AB3-88BB-741E41BC997F}"/>
    <cellStyle name="Currency 142" xfId="30444" xr:uid="{9853CA37-4E0B-4FBC-9A70-FB989CCF5F26}"/>
    <cellStyle name="Currency 143" xfId="30450" xr:uid="{6164F563-BFCD-4C6B-B21E-4FE08E5F6A88}"/>
    <cellStyle name="Currency 144" xfId="30457" xr:uid="{D9D09595-6DD3-4636-A632-EDD16CF12E4D}"/>
    <cellStyle name="Currency 145" xfId="37" xr:uid="{0DAB5C93-F81F-437A-A03E-B1DFFBD49EFB}"/>
    <cellStyle name="Currency 146" xfId="30461" xr:uid="{4D18F9EE-F253-445A-B1DB-EBAD00BAA069}"/>
    <cellStyle name="Currency 147" xfId="30652" xr:uid="{92842DCB-A0F5-4B89-BBB4-CE33A6C22905}"/>
    <cellStyle name="Currency 148" xfId="30659" xr:uid="{B73262AD-68ED-48CA-8196-2BAA6B050934}"/>
    <cellStyle name="Currency 149" xfId="30676" xr:uid="{68DD0A65-873A-468A-9D3D-40D35EB9D74D}"/>
    <cellStyle name="Currency 15" xfId="48" xr:uid="{030104B1-A5D5-4970-80BA-285D7D20CA1D}"/>
    <cellStyle name="Currency 150" xfId="30677" xr:uid="{CB81E2A4-2188-4E92-B06D-6D9FE5850F8E}"/>
    <cellStyle name="Currency 151" xfId="30678" xr:uid="{DDCF58FC-07E4-47FD-A4D3-04C495517B3C}"/>
    <cellStyle name="Currency 152" xfId="30722" xr:uid="{693953A2-8787-45D5-89B6-4A4028B12143}"/>
    <cellStyle name="Currency 153" xfId="30727" xr:uid="{8AEBD35F-8AD6-4998-AB91-93A625A06FE6}"/>
    <cellStyle name="Currency 154" xfId="21" xr:uid="{05CED8A1-CDC6-4FF0-9900-CAA417298C2A}"/>
    <cellStyle name="Currency 16" xfId="49" xr:uid="{F55DBBC5-61EC-4412-8392-93F444DFEA8F}"/>
    <cellStyle name="Currency 17" xfId="50" xr:uid="{0723E614-8594-484B-B947-7DE216788923}"/>
    <cellStyle name="Currency 18" xfId="51" xr:uid="{59D48F1A-E674-4156-91E0-1CAB1E9D52DD}"/>
    <cellStyle name="Currency 19" xfId="52" xr:uid="{96FDB591-2577-490A-8A7C-B3EF2E63F6D3}"/>
    <cellStyle name="Currency 2" xfId="27" xr:uid="{BAC0570B-955B-41DA-93F3-FF12966BE24E}"/>
    <cellStyle name="Currency 2 2" xfId="53" xr:uid="{68C8966E-9FD1-4EDA-93B6-865694279622}"/>
    <cellStyle name="Currency 20" xfId="99" xr:uid="{952AD085-DB2C-40F6-9819-EB95059DAD82}"/>
    <cellStyle name="Currency 20 10" xfId="8374" xr:uid="{EE133D70-AC43-47D4-9AF5-F27A5174B668}"/>
    <cellStyle name="Currency 20 11" xfId="11483" xr:uid="{AD4E1C37-21EC-4144-97BD-5D758DD9A482}"/>
    <cellStyle name="Currency 20 12" xfId="14598" xr:uid="{858DCDD5-0E57-4EB6-93B0-BAD257046CD3}"/>
    <cellStyle name="Currency 20 13" xfId="17690" xr:uid="{3BDB27A6-1673-4C6D-981F-7DA2993D7972}"/>
    <cellStyle name="Currency 20 14" xfId="20848" xr:uid="{B8F7D15D-DC16-4208-A215-108E23769067}"/>
    <cellStyle name="Currency 20 15" xfId="23988" xr:uid="{E037211F-E99A-4B7C-8EE9-8BF5850B2C48}"/>
    <cellStyle name="Currency 20 16" xfId="27165" xr:uid="{8759F8A3-0464-4C7C-8FEB-E895D5F4309A}"/>
    <cellStyle name="Currency 20 17" xfId="3275" xr:uid="{1A743289-936F-4C29-8C83-09DBC327F377}"/>
    <cellStyle name="Currency 20 2" xfId="439" xr:uid="{867566B3-D1AB-4184-AC4D-6F082E82511E}"/>
    <cellStyle name="Currency 20 2 10" xfId="24329" xr:uid="{4ECB029C-73B5-49DF-97BA-985277BBD400}"/>
    <cellStyle name="Currency 20 2 11" xfId="27507" xr:uid="{80075D4A-BA68-4DF9-8C13-7A19D189AC27}"/>
    <cellStyle name="Currency 20 2 12" xfId="3419" xr:uid="{F76CF703-BE78-4C9E-9D5F-7A3916B3CDB4}"/>
    <cellStyle name="Currency 20 2 2" xfId="2390" xr:uid="{E29B8A04-CE2F-4BF8-A442-18EE544730C4}"/>
    <cellStyle name="Currency 20 2 2 10" xfId="4477" xr:uid="{1EA91B81-242B-48B4-B466-46A54152A755}"/>
    <cellStyle name="Currency 20 2 2 2" xfId="6549" xr:uid="{C690C9CF-79AC-42AB-AEA1-2D4E326E2D8C}"/>
    <cellStyle name="Currency 20 2 2 3" xfId="10653" xr:uid="{B73AD723-D51F-4EEE-888E-350785D062E7}"/>
    <cellStyle name="Currency 20 2 2 4" xfId="13848" xr:uid="{C16F44DD-F98B-4396-B17D-AE5905D7D75D}"/>
    <cellStyle name="Currency 20 2 2 5" xfId="16943" xr:uid="{F20F0F1F-ED5C-4D81-84DE-1484C489B397}"/>
    <cellStyle name="Currency 20 2 2 6" xfId="20097" xr:uid="{BF05A53A-D7DB-450F-BA27-A6FACBA0F2BE}"/>
    <cellStyle name="Currency 20 2 2 7" xfId="23257" xr:uid="{F84A5698-38C5-4F70-87B6-066C388162F1}"/>
    <cellStyle name="Currency 20 2 2 8" xfId="26433" xr:uid="{32673F77-DEB3-48F4-BE66-AD3D13DF6643}"/>
    <cellStyle name="Currency 20 2 2 9" xfId="29632" xr:uid="{18B97900-D6E4-4AE3-90D7-592DBBB9E251}"/>
    <cellStyle name="Currency 20 2 3" xfId="1328" xr:uid="{D05AB072-FB5D-4005-9AD5-4CDDCBB5671E}"/>
    <cellStyle name="Currency 20 2 3 2" xfId="9595" xr:uid="{A5CB2C6D-A2EF-440C-AF25-9368AC110648}"/>
    <cellStyle name="Currency 20 2 3 3" xfId="12791" xr:uid="{D28D79CA-F2BF-43C7-94EC-8E83E6865512}"/>
    <cellStyle name="Currency 20 2 3 4" xfId="15886" xr:uid="{41E186E3-7801-4F50-96D5-5C5F6C6BFE8B}"/>
    <cellStyle name="Currency 20 2 3 5" xfId="19040" xr:uid="{29333383-84B0-46C7-A5F0-E22F54E16F00}"/>
    <cellStyle name="Currency 20 2 3 6" xfId="22200" xr:uid="{B6C78F3B-B5B0-46CD-984A-41C2CE4C6F15}"/>
    <cellStyle name="Currency 20 2 3 7" xfId="25376" xr:uid="{7679B328-D749-4684-87CD-734D76E26064}"/>
    <cellStyle name="Currency 20 2 3 8" xfId="28575" xr:uid="{2327F2E3-DD4C-4EE7-8585-EB7DB95F9A55}"/>
    <cellStyle name="Currency 20 2 3 9" xfId="5577" xr:uid="{C39137F5-9759-43C7-8CCA-E97B4B8C1D8A}"/>
    <cellStyle name="Currency 20 2 4" xfId="7562" xr:uid="{60F9162A-FBF9-4630-9FC9-F1866EF4A08B}"/>
    <cellStyle name="Currency 20 2 5" xfId="8707" xr:uid="{ADE01739-BC3C-4707-AF46-F8B3365E1016}"/>
    <cellStyle name="Currency 20 2 6" xfId="11828" xr:uid="{7250570E-BBCC-4837-9595-7D83C2179F70}"/>
    <cellStyle name="Currency 20 2 7" xfId="14947" xr:uid="{23C9CD97-39DB-41B6-A33A-9386F974E665}"/>
    <cellStyle name="Currency 20 2 8" xfId="18031" xr:uid="{83F76066-9011-420B-9008-07D2547DC356}"/>
    <cellStyle name="Currency 20 2 9" xfId="21194" xr:uid="{0F099172-CE00-48C5-8F16-2577FD6C8FDA}"/>
    <cellStyle name="Currency 20 3" xfId="264" xr:uid="{2C65896D-6731-4841-B0C5-3878B58CAD38}"/>
    <cellStyle name="Currency 20 3 10" xfId="14764" xr:uid="{A65D648F-C004-4F0F-8078-DF2C77EB5CA2}"/>
    <cellStyle name="Currency 20 3 11" xfId="17847" xr:uid="{B79416BB-2C80-497D-B632-AF271578A354}"/>
    <cellStyle name="Currency 20 3 12" xfId="21009" xr:uid="{2E309E24-7DB1-4CC8-A07B-C315CC3D0233}"/>
    <cellStyle name="Currency 20 3 13" xfId="24145" xr:uid="{E13AF92D-A45A-4253-9634-E834DE0EB5D4}"/>
    <cellStyle name="Currency 20 3 14" xfId="27323" xr:uid="{0830853E-3CD0-40EF-96CF-D7D7F767EA71}"/>
    <cellStyle name="Currency 20 3 15" xfId="3559" xr:uid="{CDBE8C19-BE4F-4695-9366-9361167EA9C1}"/>
    <cellStyle name="Currency 20 3 2" xfId="905" xr:uid="{2052F442-7999-4CE2-859C-819AA6694E92}"/>
    <cellStyle name="Currency 20 3 2 10" xfId="17865" xr:uid="{D0D83BE4-ECA7-43A1-BFCB-82836F77F983}"/>
    <cellStyle name="Currency 20 3 2 11" xfId="21028" xr:uid="{D35C68CA-150B-442D-86D4-7BFD77548C87}"/>
    <cellStyle name="Currency 20 3 2 12" xfId="24163" xr:uid="{65CC3C20-74A0-4B3B-9AEA-1D8EB260FFA3}"/>
    <cellStyle name="Currency 20 3 2 13" xfId="27341" xr:uid="{1BC7F006-AFD6-4096-A8C5-40AE44DA8219}"/>
    <cellStyle name="Currency 20 3 2 14" xfId="3885" xr:uid="{BAA8191B-355A-435A-B0D2-F2248F8C0499}"/>
    <cellStyle name="Currency 20 3 2 2" xfId="1116" xr:uid="{526002CA-2A9A-415F-9B3E-C836C1153474}"/>
    <cellStyle name="Currency 20 3 2 2 10" xfId="25005" xr:uid="{5D5FAD5E-66BE-42B5-A354-5A4310ADA519}"/>
    <cellStyle name="Currency 20 3 2 2 11" xfId="28184" xr:uid="{9BF1B524-CCC1-405C-8D5F-096D80FED95D}"/>
    <cellStyle name="Currency 20 3 2 2 12" xfId="4095" xr:uid="{26679FAB-F6C9-41A1-846D-2097D9E6AAFF}"/>
    <cellStyle name="Currency 20 3 2 2 2" xfId="3067" xr:uid="{A1305E99-98B2-4E25-AC2E-B60787085CF3}"/>
    <cellStyle name="Currency 20 3 2 2 2 10" xfId="5153" xr:uid="{329DD306-AC11-4BDD-A561-B782F018800C}"/>
    <cellStyle name="Currency 20 3 2 2 2 2" xfId="7176" xr:uid="{D13CC3E8-F236-4FF2-9598-8F0A368D453E}"/>
    <cellStyle name="Currency 20 3 2 2 2 3" xfId="11329" xr:uid="{06EA04B5-0F62-4E93-BA91-1D8F0743A830}"/>
    <cellStyle name="Currency 20 3 2 2 2 4" xfId="14517" xr:uid="{145905FB-7712-408B-B70D-E82BFFFF181D}"/>
    <cellStyle name="Currency 20 3 2 2 2 5" xfId="17614" xr:uid="{D9643D5E-C738-40AF-90E1-DE1F7AC0B0EC}"/>
    <cellStyle name="Currency 20 3 2 2 2 6" xfId="20771" xr:uid="{70901661-23CF-4B07-A649-E92C2EA858CF}"/>
    <cellStyle name="Currency 20 3 2 2 2 7" xfId="23926" xr:uid="{3A014CBB-2D6E-4DE6-BF1C-687348DED76E}"/>
    <cellStyle name="Currency 20 3 2 2 2 8" xfId="27102" xr:uid="{C9123B8A-2B8C-4728-8580-DDFE5FECB565}"/>
    <cellStyle name="Currency 20 3 2 2 2 9" xfId="30301" xr:uid="{DBD21A04-B893-40F7-8E8C-47735CA3336E}"/>
    <cellStyle name="Currency 20 3 2 2 3" xfId="2006" xr:uid="{AD94A90C-F5B5-4B17-BA6D-B38C06375FEC}"/>
    <cellStyle name="Currency 20 3 2 2 3 2" xfId="10271" xr:uid="{3B004848-0E95-40D1-871A-97B5E32416BB}"/>
    <cellStyle name="Currency 20 3 2 2 3 3" xfId="13467" xr:uid="{34CA9E2F-2B5E-44DD-93B8-40686C592114}"/>
    <cellStyle name="Currency 20 3 2 2 3 4" xfId="16562" xr:uid="{99E78ED0-016B-4038-A927-DE7FBF139ECC}"/>
    <cellStyle name="Currency 20 3 2 2 3 5" xfId="19716" xr:uid="{D18F1EEB-0C9B-445E-98A9-69C29A8AE06F}"/>
    <cellStyle name="Currency 20 3 2 2 3 6" xfId="22876" xr:uid="{1C37143F-636F-4813-893A-1B0C9336DA17}"/>
    <cellStyle name="Currency 20 3 2 2 3 7" xfId="26052" xr:uid="{F6C7247C-9C03-4001-B2B8-67FC87E8FB1A}"/>
    <cellStyle name="Currency 20 3 2 2 3 8" xfId="29251" xr:uid="{F7A4EED8-26B6-49D5-B00E-121DF3602999}"/>
    <cellStyle name="Currency 20 3 2 2 3 9" xfId="6254" xr:uid="{ABC1EA1F-4E96-40E7-916F-A8681832C53B}"/>
    <cellStyle name="Currency 20 3 2 2 4" xfId="8239" xr:uid="{AC649A13-AEA5-4047-A86F-F5C130E31B2B}"/>
    <cellStyle name="Currency 20 3 2 2 5" xfId="9383" xr:uid="{9CA69E8F-9D6B-473E-A8E5-BBE60FDBB8D8}"/>
    <cellStyle name="Currency 20 3 2 2 6" xfId="12505" xr:uid="{8A6A3F5B-A60C-479F-8E9A-D484C4E4D94A}"/>
    <cellStyle name="Currency 20 3 2 2 7" xfId="15624" xr:uid="{2F84D390-23D7-471E-BDC5-0111CBF04DBF}"/>
    <cellStyle name="Currency 20 3 2 2 8" xfId="18707" xr:uid="{232FEB64-D6F4-4CFB-97B3-17367BCA616F}"/>
    <cellStyle name="Currency 20 3 2 2 9" xfId="21871" xr:uid="{54919457-AC96-48A8-9C64-DB93FC95E4EF}"/>
    <cellStyle name="Currency 20 3 2 3" xfId="2856" xr:uid="{5C278467-33B1-4546-9526-DE70061A7187}"/>
    <cellStyle name="Currency 20 3 2 3 10" xfId="27973" xr:uid="{883BB85D-CACD-4BE4-A056-0196D5733522}"/>
    <cellStyle name="Currency 20 3 2 3 11" xfId="4943" xr:uid="{E4D1F3DA-4A3A-4AAF-8953-52C71BBC8F22}"/>
    <cellStyle name="Currency 20 3 2 3 2" xfId="6043" xr:uid="{9C035CB7-D64E-4CD0-8EF2-E2F61A28F415}"/>
    <cellStyle name="Currency 20 3 2 3 3" xfId="8028" xr:uid="{A69F677B-F6B1-4104-AB80-5788FEB78587}"/>
    <cellStyle name="Currency 20 3 2 3 4" xfId="11119" xr:uid="{05B78C7F-F1B4-4A4D-B6FB-8459C64C720E}"/>
    <cellStyle name="Currency 20 3 2 3 5" xfId="12294" xr:uid="{87C91FB5-EEB1-47D6-9E62-AEF9691FFEBA}"/>
    <cellStyle name="Currency 20 3 2 3 6" xfId="17405" xr:uid="{66483734-D60A-4257-8E8C-03DA56403246}"/>
    <cellStyle name="Currency 20 3 2 3 7" xfId="18497" xr:uid="{DEE582B8-6C56-4039-A569-77B6EA207335}"/>
    <cellStyle name="Currency 20 3 2 3 8" xfId="21660" xr:uid="{78232BA0-4F4F-45A2-9F1B-6D94260D31B4}"/>
    <cellStyle name="Currency 20 3 2 3 9" xfId="24795" xr:uid="{A52D389E-2DF0-42BE-AD2F-4EC048807BBB}"/>
    <cellStyle name="Currency 20 3 2 4" xfId="2224" xr:uid="{7529C2EF-21F2-429F-A522-2D3116124FFA}"/>
    <cellStyle name="Currency 20 3 2 4 10" xfId="4311" xr:uid="{83BE875E-FE6B-4E3B-A219-2F6148B54BB4}"/>
    <cellStyle name="Currency 20 3 2 4 2" xfId="6528" xr:uid="{7F2F9C8E-4DD3-42FF-ACAE-5130BFAEDB08}"/>
    <cellStyle name="Currency 20 3 2 4 3" xfId="10487" xr:uid="{0020BE48-9D3C-4AF6-A2F3-C8D2DE9812D9}"/>
    <cellStyle name="Currency 20 3 2 4 4" xfId="13682" xr:uid="{C1AB6746-D876-402D-8999-B8879A90C783}"/>
    <cellStyle name="Currency 20 3 2 4 5" xfId="16777" xr:uid="{74D75F74-4B4F-418E-8931-ADA68C133A56}"/>
    <cellStyle name="Currency 20 3 2 4 6" xfId="19931" xr:uid="{10BEDEF4-B7AC-43CC-9D42-0BB9A9317D52}"/>
    <cellStyle name="Currency 20 3 2 4 7" xfId="23091" xr:uid="{6493BABC-C953-4CB6-8779-23148376D741}"/>
    <cellStyle name="Currency 20 3 2 4 8" xfId="26267" xr:uid="{65E655D2-2AC5-49E6-B96F-5774820D0379}"/>
    <cellStyle name="Currency 20 3 2 4 9" xfId="29466" xr:uid="{4E4ECF02-91E5-45C0-A66C-13BF43748AFE}"/>
    <cellStyle name="Currency 20 3 2 5" xfId="1794" xr:uid="{8D1742AA-4110-48F5-862E-54C55FCB56E7}"/>
    <cellStyle name="Currency 20 3 2 5 2" xfId="10061" xr:uid="{99A160EB-E5E1-4A21-B7E2-215A9EFE8FD9}"/>
    <cellStyle name="Currency 20 3 2 5 3" xfId="13257" xr:uid="{B71DC794-3D8D-4BBE-8C95-C2CC21ADA4D3}"/>
    <cellStyle name="Currency 20 3 2 5 4" xfId="16352" xr:uid="{BE0825EF-C1F9-4725-9785-61D25EEDCA69}"/>
    <cellStyle name="Currency 20 3 2 5 5" xfId="19506" xr:uid="{642A9C3B-9267-4912-8B75-FA5C4FA26A4F}"/>
    <cellStyle name="Currency 20 3 2 5 6" xfId="22666" xr:uid="{8AD8F5A6-59CB-4AF6-8FA9-9E86196C4C3D}"/>
    <cellStyle name="Currency 20 3 2 5 7" xfId="25842" xr:uid="{44713C0E-B88B-4203-B684-D29181AB8894}"/>
    <cellStyle name="Currency 20 3 2 5 8" xfId="29041" xr:uid="{F51ACE99-8279-4582-99D5-EAF6F8C65C4C}"/>
    <cellStyle name="Currency 20 3 2 5 9" xfId="5411" xr:uid="{7111C64B-DF31-46C5-93BC-6A270D74F913}"/>
    <cellStyle name="Currency 20 3 2 6" xfId="7396" xr:uid="{B33FB5F9-432C-4509-9F44-711735B8D298}"/>
    <cellStyle name="Currency 20 3 2 7" xfId="9173" xr:uid="{81A714D9-7B28-480A-94DA-5B8E421E8802}"/>
    <cellStyle name="Currency 20 3 2 8" xfId="11662" xr:uid="{6645A979-3633-4FEA-ABCA-A5CD5E25D029}"/>
    <cellStyle name="Currency 20 3 2 9" xfId="15413" xr:uid="{79F9C371-46B5-42E7-8576-722CE32DA1F4}"/>
    <cellStyle name="Currency 20 3 3" xfId="1098" xr:uid="{43E83E28-5ECC-4D48-B761-84B1B58D091C}"/>
    <cellStyle name="Currency 20 3 3 10" xfId="24987" xr:uid="{973945C4-BE7E-49B6-B136-9761C1E5898D}"/>
    <cellStyle name="Currency 20 3 3 11" xfId="28166" xr:uid="{B4684025-EED0-437E-8A45-23D2FB8102B8}"/>
    <cellStyle name="Currency 20 3 3 12" xfId="4077" xr:uid="{B30EDAC8-BA0E-4F83-8B92-94EF862A773D}"/>
    <cellStyle name="Currency 20 3 3 2" xfId="3049" xr:uid="{E8CBAB73-F595-411D-BDEF-877870C322B9}"/>
    <cellStyle name="Currency 20 3 3 2 10" xfId="5135" xr:uid="{3EB947EC-04B0-46BA-B7C9-911F43E7D921}"/>
    <cellStyle name="Currency 20 3 3 2 2" xfId="7158" xr:uid="{1017DCCE-39FC-45EB-B6CD-7989EEEB7638}"/>
    <cellStyle name="Currency 20 3 3 2 3" xfId="11311" xr:uid="{E00F090C-E9F4-4D24-8A7C-E41E62D686EC}"/>
    <cellStyle name="Currency 20 3 3 2 4" xfId="14499" xr:uid="{DE6BCF2F-CBB9-4C42-AA3A-D5BEB0CC2353}"/>
    <cellStyle name="Currency 20 3 3 2 5" xfId="17596" xr:uid="{44A19B2A-8356-49B8-9C4B-93C409D7FFDF}"/>
    <cellStyle name="Currency 20 3 3 2 6" xfId="20753" xr:uid="{46B0CBEE-CF3A-43ED-BCBA-6A307352B766}"/>
    <cellStyle name="Currency 20 3 3 2 7" xfId="23908" xr:uid="{0F0A27F6-27B7-47E1-AC33-B9BDDD1FDF01}"/>
    <cellStyle name="Currency 20 3 3 2 8" xfId="27084" xr:uid="{317CE9FC-550E-4F2F-B4B2-46B32C94F215}"/>
    <cellStyle name="Currency 20 3 3 2 9" xfId="30283" xr:uid="{7DF16063-6865-44FD-A6F8-50FADC68347E}"/>
    <cellStyle name="Currency 20 3 3 3" xfId="1988" xr:uid="{C4B56C7C-B63F-4521-8545-F55E0D53E288}"/>
    <cellStyle name="Currency 20 3 3 3 2" xfId="10253" xr:uid="{E29B2257-C35C-4C02-950F-2F806EB6E552}"/>
    <cellStyle name="Currency 20 3 3 3 3" xfId="13449" xr:uid="{77B0EEB0-9EFE-4A28-A019-EAD655D31931}"/>
    <cellStyle name="Currency 20 3 3 3 4" xfId="16544" xr:uid="{EB37CB19-9AD2-4F24-BA8B-2298E9DAF012}"/>
    <cellStyle name="Currency 20 3 3 3 5" xfId="19698" xr:uid="{19F9D704-DF50-44B2-9997-20C34F9FAF3D}"/>
    <cellStyle name="Currency 20 3 3 3 6" xfId="22858" xr:uid="{95412AA7-77EC-47CC-B0D3-64DAB792B224}"/>
    <cellStyle name="Currency 20 3 3 3 7" xfId="26034" xr:uid="{1B9D0823-A947-47D9-95F7-74C170FCE597}"/>
    <cellStyle name="Currency 20 3 3 3 8" xfId="29233" xr:uid="{58F198A9-F432-4FE1-B52D-C49DAE4B8824}"/>
    <cellStyle name="Currency 20 3 3 3 9" xfId="6236" xr:uid="{EC21BF6D-373B-4E1D-8AE8-D59A45A103D2}"/>
    <cellStyle name="Currency 20 3 3 4" xfId="8221" xr:uid="{31FAE1AB-E5D8-415E-805B-A18636FE7F0A}"/>
    <cellStyle name="Currency 20 3 3 5" xfId="9365" xr:uid="{5427616E-585B-49F7-990B-FF17AE5C48BE}"/>
    <cellStyle name="Currency 20 3 3 6" xfId="12487" xr:uid="{CB43DC86-9597-4030-8FD9-7C46C77C2E19}"/>
    <cellStyle name="Currency 20 3 3 7" xfId="15606" xr:uid="{5225BFD7-77AA-4237-9DD2-BEF3643B36A1}"/>
    <cellStyle name="Currency 20 3 3 8" xfId="18689" xr:uid="{2480553E-5838-4EC4-B76D-531F1B810164}"/>
    <cellStyle name="Currency 20 3 3 9" xfId="21853" xr:uid="{C6E15B02-EC8B-4D41-BEC7-6DBDFB1B5754}"/>
    <cellStyle name="Currency 20 3 4" xfId="579" xr:uid="{9CCBF8BD-7767-438E-BC81-95393231E84C}"/>
    <cellStyle name="Currency 20 3 4 10" xfId="27647" xr:uid="{B93DF5D7-B347-42BD-AA5B-62A1E77371DB}"/>
    <cellStyle name="Currency 20 3 4 11" xfId="4617" xr:uid="{CE9B5B85-5F69-44BF-8468-F88496938AC8}"/>
    <cellStyle name="Currency 20 3 4 2" xfId="2530" xr:uid="{E825D25B-9268-4DD4-81D0-BD9F1C3BE2F5}"/>
    <cellStyle name="Currency 20 3 4 2 2" xfId="10793" xr:uid="{63D1A000-1EB7-4F1B-9C76-5421853B2FEA}"/>
    <cellStyle name="Currency 20 3 4 2 3" xfId="13988" xr:uid="{17E181E9-430B-4A3D-81CC-8076EAE2CA82}"/>
    <cellStyle name="Currency 20 3 4 2 4" xfId="17083" xr:uid="{B98D287E-F29E-40D3-BAF4-B476E8AFA480}"/>
    <cellStyle name="Currency 20 3 4 2 5" xfId="20237" xr:uid="{262B7366-F30A-450F-92EA-4B900A4BDCFE}"/>
    <cellStyle name="Currency 20 3 4 2 6" xfId="23397" xr:uid="{AD019923-E05A-4FBD-AF79-ABDF21212A70}"/>
    <cellStyle name="Currency 20 3 4 2 7" xfId="26573" xr:uid="{BBB54334-F51B-46E2-BB54-288A875BF775}"/>
    <cellStyle name="Currency 20 3 4 2 8" xfId="29772" xr:uid="{6DB533C1-E108-45CE-8BED-C7F6F691AA34}"/>
    <cellStyle name="Currency 20 3 4 2 9" xfId="5717" xr:uid="{78EEC78E-395D-4609-AEC2-B95FA0C976ED}"/>
    <cellStyle name="Currency 20 3 4 3" xfId="7702" xr:uid="{6AE37E4D-583C-4367-8FB9-22E784E28B41}"/>
    <cellStyle name="Currency 20 3 4 4" xfId="8847" xr:uid="{51AD5B7E-734C-42A9-9D4C-73AA8A48FB51}"/>
    <cellStyle name="Currency 20 3 4 5" xfId="11968" xr:uid="{B7DC70A0-E2BB-4DAF-9CEF-7BE9D07A68B7}"/>
    <cellStyle name="Currency 20 3 4 6" xfId="15087" xr:uid="{7B90D9FB-3974-4B51-AFF6-28BB23A47632}"/>
    <cellStyle name="Currency 20 3 4 7" xfId="18171" xr:uid="{FD13EF3A-1EDA-4A3D-B40F-71CF9C9C9BB8}"/>
    <cellStyle name="Currency 20 3 4 8" xfId="21334" xr:uid="{2595CB3A-7377-4B3D-910E-24961BBD1F07}"/>
    <cellStyle name="Currency 20 3 4 9" xfId="24469" xr:uid="{4E003876-C50F-4F1D-BE94-60076AEA3C93}"/>
    <cellStyle name="Currency 20 3 5" xfId="2205" xr:uid="{0774C7C2-9CE2-4ADE-A70B-6F5460BBDCC4}"/>
    <cellStyle name="Currency 20 3 5 10" xfId="4293" xr:uid="{EC453529-6033-4767-A9F8-B28AA30EB10B}"/>
    <cellStyle name="Currency 20 3 5 2" xfId="6510" xr:uid="{B73A295A-85E3-4B82-B5E4-018A7FD3DE59}"/>
    <cellStyle name="Currency 20 3 5 3" xfId="10469" xr:uid="{5CC47CDA-0550-458F-882C-DB13A9DA71EC}"/>
    <cellStyle name="Currency 20 3 5 4" xfId="13664" xr:uid="{0FD5CA1C-6141-424D-B921-8C8775C3C9AD}"/>
    <cellStyle name="Currency 20 3 5 5" xfId="16759" xr:uid="{2C5A40D1-24CC-4F15-8195-1F380A25CDE9}"/>
    <cellStyle name="Currency 20 3 5 6" xfId="19913" xr:uid="{ADE044DD-BDAE-4F32-98DA-5C2F148704FB}"/>
    <cellStyle name="Currency 20 3 5 7" xfId="23073" xr:uid="{B6747B15-0BCB-404D-BA08-C9E53AB10045}"/>
    <cellStyle name="Currency 20 3 5 8" xfId="26249" xr:uid="{4857AEF9-3D37-48B7-A947-3AB2BE41D194}"/>
    <cellStyle name="Currency 20 3 5 9" xfId="29448" xr:uid="{62513418-1466-4417-AACB-0E7D4F57224E}"/>
    <cellStyle name="Currency 20 3 6" xfId="1468" xr:uid="{E06CCF61-A95C-461A-A3EF-8DCC00E74A74}"/>
    <cellStyle name="Currency 20 3 6 2" xfId="9735" xr:uid="{A73B7778-966D-4BB4-B16A-0CEC8BA96E41}"/>
    <cellStyle name="Currency 20 3 6 3" xfId="12931" xr:uid="{36EFDC02-291A-475E-8845-05E5178832C5}"/>
    <cellStyle name="Currency 20 3 6 4" xfId="16026" xr:uid="{32219A43-16EE-488D-A3EE-46D6516DD407}"/>
    <cellStyle name="Currency 20 3 6 5" xfId="19180" xr:uid="{FF1F49EC-1E51-47F1-9644-398DCC01DC73}"/>
    <cellStyle name="Currency 20 3 6 6" xfId="22340" xr:uid="{8C029D9E-161E-4ABC-9F39-B236AB4FE083}"/>
    <cellStyle name="Currency 20 3 6 7" xfId="25516" xr:uid="{C095E828-DAC4-4D46-B187-6CBA2D96D38A}"/>
    <cellStyle name="Currency 20 3 6 8" xfId="28715" xr:uid="{A7C4DA33-3783-496E-ABA8-B6380A3B9B4D}"/>
    <cellStyle name="Currency 20 3 6 9" xfId="5393" xr:uid="{CA0EF912-8006-47C2-B3B0-51007FAD2FEE}"/>
    <cellStyle name="Currency 20 3 7" xfId="7377" xr:uid="{4A3ED522-EC7D-4676-AFDC-D934F88FDDD4}"/>
    <cellStyle name="Currency 20 3 8" xfId="8532" xr:uid="{1B6CE9DE-D37A-4591-A466-5E7C15A7388F}"/>
    <cellStyle name="Currency 20 3 9" xfId="11643" xr:uid="{FD0F6782-A2B2-4D44-8042-544C6ADD7160}"/>
    <cellStyle name="Currency 20 4" xfId="748" xr:uid="{F4ED1572-6A31-4E9F-82D1-BD5855ACF9B1}"/>
    <cellStyle name="Currency 20 4 10" xfId="24638" xr:uid="{72879693-5D57-4828-8780-87BDC7C5E4DE}"/>
    <cellStyle name="Currency 20 4 11" xfId="27816" xr:uid="{149DBA7F-3B34-4AB4-A442-14D9B0A11CFE}"/>
    <cellStyle name="Currency 20 4 12" xfId="3728" xr:uid="{90C78BC5-CD27-40CE-9B93-F6A9E2093382}"/>
    <cellStyle name="Currency 20 4 2" xfId="2699" xr:uid="{1AE9A944-28C4-465D-9306-5154259AF48A}"/>
    <cellStyle name="Currency 20 4 2 10" xfId="4786" xr:uid="{CE99181E-5736-49B2-A4C0-9812C8521044}"/>
    <cellStyle name="Currency 20 4 2 2" xfId="6825" xr:uid="{0C94EB7E-66D3-4A79-9BDB-D34B361EE36D}"/>
    <cellStyle name="Currency 20 4 2 3" xfId="10962" xr:uid="{CAE4707F-E335-4193-9469-D9C2199FCABD}"/>
    <cellStyle name="Currency 20 4 2 4" xfId="14153" xr:uid="{4A182B30-6DD5-4EA7-A684-E28F08C990CD}"/>
    <cellStyle name="Currency 20 4 2 5" xfId="17248" xr:uid="{4B647763-896E-4A84-8193-024B2CE85DD1}"/>
    <cellStyle name="Currency 20 4 2 6" xfId="20406" xr:uid="{57B2B1B4-4436-4175-986E-E4E0290F4023}"/>
    <cellStyle name="Currency 20 4 2 7" xfId="23562" xr:uid="{E9E8C801-EF6D-4F06-9232-12B6FC1212B9}"/>
    <cellStyle name="Currency 20 4 2 8" xfId="26738" xr:uid="{F7F74535-84EE-4529-A8E6-EF7BDB58144D}"/>
    <cellStyle name="Currency 20 4 2 9" xfId="29937" xr:uid="{9D62BF98-974A-4F3E-9792-2B1326DBF556}"/>
    <cellStyle name="Currency 20 4 3" xfId="1637" xr:uid="{7F8BB0CB-7271-4FC3-86F8-21AB293E8DEA}"/>
    <cellStyle name="Currency 20 4 3 2" xfId="9904" xr:uid="{79B56CF7-4793-4A7F-BA20-21107F440FAD}"/>
    <cellStyle name="Currency 20 4 3 3" xfId="13100" xr:uid="{65386704-F649-4157-811E-E2DDC2D6D234}"/>
    <cellStyle name="Currency 20 4 3 4" xfId="16195" xr:uid="{34124A6C-EB8B-40CF-90DE-78E34D559A4D}"/>
    <cellStyle name="Currency 20 4 3 5" xfId="19349" xr:uid="{CDDE43FD-DBD1-4679-A347-EB3B1D2180EE}"/>
    <cellStyle name="Currency 20 4 3 6" xfId="22509" xr:uid="{14133A46-49A6-4B00-822B-6AEAC2897932}"/>
    <cellStyle name="Currency 20 4 3 7" xfId="25685" xr:uid="{B2581F68-DA9E-4929-9C5E-1558E607157F}"/>
    <cellStyle name="Currency 20 4 3 8" xfId="28884" xr:uid="{6A5F7892-85AA-4E29-B2A9-57563A778AA9}"/>
    <cellStyle name="Currency 20 4 3 9" xfId="5886" xr:uid="{C426A91C-DE83-4FCB-AED4-DDADD12A6CE6}"/>
    <cellStyle name="Currency 20 4 4" xfId="7871" xr:uid="{585EB9FE-B1AF-4176-B07E-5B56BBA399B2}"/>
    <cellStyle name="Currency 20 4 5" xfId="9016" xr:uid="{2AD2489E-A209-4D56-A198-7FDD607D8BED}"/>
    <cellStyle name="Currency 20 4 6" xfId="12137" xr:uid="{0F1FDCCB-F870-4EC6-8255-5F39A05E0B62}"/>
    <cellStyle name="Currency 20 4 7" xfId="15256" xr:uid="{CF32C078-1DFD-4A97-A24E-2583F66D69AF}"/>
    <cellStyle name="Currency 20 4 8" xfId="18340" xr:uid="{55BE6677-6519-4BD9-BA14-2D5FBDE1359E}"/>
    <cellStyle name="Currency 20 4 9" xfId="21503" xr:uid="{EC966EC7-B1FE-415F-A271-F3C31B380CAF}"/>
    <cellStyle name="Currency 20 5" xfId="941" xr:uid="{36E5DE81-2F58-4B79-A3BC-11CCF7D672EB}"/>
    <cellStyle name="Currency 20 5 10" xfId="24830" xr:uid="{B171BAD5-C274-4D8C-A171-4468EEAC0F87}"/>
    <cellStyle name="Currency 20 5 11" xfId="28009" xr:uid="{8A1B03CE-F39A-4E52-AE37-7E8A3901023C}"/>
    <cellStyle name="Currency 20 5 12" xfId="3920" xr:uid="{659127E8-8A51-4838-8D97-40BC51B6EA32}"/>
    <cellStyle name="Currency 20 5 2" xfId="2892" xr:uid="{BB9F81F9-B145-4BEB-8B07-6520DAD06095}"/>
    <cellStyle name="Currency 20 5 2 10" xfId="4978" xr:uid="{4E3345D8-87BC-4D16-9FC9-0F6BC89CBA52}"/>
    <cellStyle name="Currency 20 5 2 2" xfId="7001" xr:uid="{DDD64E18-86C5-453D-812A-F6AAE7BE647A}"/>
    <cellStyle name="Currency 20 5 2 3" xfId="11154" xr:uid="{D50A6F51-8A09-4BD8-BA2D-C9A799286821}"/>
    <cellStyle name="Currency 20 5 2 4" xfId="14342" xr:uid="{833DC907-EBD9-4B2B-A705-739F839D9004}"/>
    <cellStyle name="Currency 20 5 2 5" xfId="17439" xr:uid="{6EBE1E3F-8046-4CC0-A71E-5123DCFF79CD}"/>
    <cellStyle name="Currency 20 5 2 6" xfId="20596" xr:uid="{20AF6C7A-55A0-4537-AC7F-C67ECCD1EDB9}"/>
    <cellStyle name="Currency 20 5 2 7" xfId="23751" xr:uid="{1E71BEAB-2CA1-4DB2-90E0-B7EE457F00EC}"/>
    <cellStyle name="Currency 20 5 2 8" xfId="26927" xr:uid="{412BE2EE-E030-4C8B-8C4D-42EC14B03DC9}"/>
    <cellStyle name="Currency 20 5 2 9" xfId="30126" xr:uid="{1C62F69E-5463-41A6-987D-4E802A7D4175}"/>
    <cellStyle name="Currency 20 5 3" xfId="1831" xr:uid="{B8650EEA-94F3-456C-95F5-7EDD0ECF7B27}"/>
    <cellStyle name="Currency 20 5 3 2" xfId="10096" xr:uid="{33DA0EAE-6F19-43A2-B9DB-7ABDAA3C1E91}"/>
    <cellStyle name="Currency 20 5 3 3" xfId="13292" xr:uid="{1167E40E-0405-4878-82B1-929AC5942254}"/>
    <cellStyle name="Currency 20 5 3 4" xfId="16387" xr:uid="{5B58BF67-1393-43D3-824B-B54768AEA7BD}"/>
    <cellStyle name="Currency 20 5 3 5" xfId="19541" xr:uid="{91EB012F-D195-475D-8088-3978D7D9A18E}"/>
    <cellStyle name="Currency 20 5 3 6" xfId="22701" xr:uid="{2C18F4B1-A14F-4265-BC09-1B9C2E0508AF}"/>
    <cellStyle name="Currency 20 5 3 7" xfId="25877" xr:uid="{3CF6F382-92FB-405E-8323-BC5052BFDE5B}"/>
    <cellStyle name="Currency 20 5 3 8" xfId="29076" xr:uid="{231DD57A-67D7-4653-9749-D23C1EAABD5C}"/>
    <cellStyle name="Currency 20 5 3 9" xfId="6079" xr:uid="{67F16B8A-EF73-471E-B84B-DA636C8EE912}"/>
    <cellStyle name="Currency 20 5 4" xfId="8064" xr:uid="{BA823881-E9BC-4C72-B7BE-B70154C38AB8}"/>
    <cellStyle name="Currency 20 5 5" xfId="9208" xr:uid="{8E6F26DE-2032-4263-873E-9C2EC1C75E25}"/>
    <cellStyle name="Currency 20 5 6" xfId="12330" xr:uid="{68333A09-62DE-4D70-B1EF-1C538546C14F}"/>
    <cellStyle name="Currency 20 5 7" xfId="15449" xr:uid="{5E27407D-6DF2-4790-9A34-FDFFE4B2B424}"/>
    <cellStyle name="Currency 20 5 8" xfId="18532" xr:uid="{B9B3C239-6042-4CA0-926F-CB86623FFDBA}"/>
    <cellStyle name="Currency 20 5 9" xfId="21696" xr:uid="{CE3FA139-3C83-4E20-AFF0-C22805370CB3}"/>
    <cellStyle name="Currency 20 6" xfId="294" xr:uid="{4B59BF13-E7C6-4219-92F9-D9C93358EF78}"/>
    <cellStyle name="Currency 20 6 10" xfId="27363" xr:uid="{185357FC-8C18-4E05-B1D0-0D39F0A0BAA0}"/>
    <cellStyle name="Currency 20 6 11" xfId="4333" xr:uid="{BE7EAF14-FE54-4D34-8113-4E494CB3580A}"/>
    <cellStyle name="Currency 20 6 2" xfId="2246" xr:uid="{C9AE9349-C132-4CD6-9A8A-2C7AA9CB0C77}"/>
    <cellStyle name="Currency 20 6 2 2" xfId="10509" xr:uid="{F7136CCF-15ED-4DE4-8BF0-18FA2F7D3ED3}"/>
    <cellStyle name="Currency 20 6 2 3" xfId="13704" xr:uid="{6903F416-FA57-4217-B308-CDA00F6C2983}"/>
    <cellStyle name="Currency 20 6 2 4" xfId="16799" xr:uid="{9D74B81A-E00D-469C-896C-7043F534BBBE}"/>
    <cellStyle name="Currency 20 6 2 5" xfId="19953" xr:uid="{988C395A-C287-4EE6-BFD2-E449E7ECD49B}"/>
    <cellStyle name="Currency 20 6 2 6" xfId="23113" xr:uid="{BF44A585-E774-42A8-9F6A-DEBAB698F494}"/>
    <cellStyle name="Currency 20 6 2 7" xfId="26289" xr:uid="{B1A190C8-DCB1-4EDC-88CB-E63CB9066B0C}"/>
    <cellStyle name="Currency 20 6 2 8" xfId="29488" xr:uid="{FCA38AD3-7143-4323-964D-F87051266A27}"/>
    <cellStyle name="Currency 20 6 2 9" xfId="5433" xr:uid="{905CA2FC-010F-4762-B831-5A3C49CBBB5D}"/>
    <cellStyle name="Currency 20 6 3" xfId="7418" xr:uid="{5C9ED6B6-2702-427E-8490-FAE1F932588F}"/>
    <cellStyle name="Currency 20 6 4" xfId="8562" xr:uid="{CD6749FD-7771-4A33-8892-631B779725BD}"/>
    <cellStyle name="Currency 20 6 5" xfId="11684" xr:uid="{4F3132FA-DD6F-4275-BC0A-FCD3F8C3EDFF}"/>
    <cellStyle name="Currency 20 6 6" xfId="14803" xr:uid="{3D08A47F-D5D0-4C71-B3EC-19B87EE92098}"/>
    <cellStyle name="Currency 20 6 7" xfId="17887" xr:uid="{2EBBCE71-85E7-4630-B348-3D2321CFB56C}"/>
    <cellStyle name="Currency 20 6 8" xfId="21050" xr:uid="{C27C1ECF-1379-49D4-ABAD-850196860174}"/>
    <cellStyle name="Currency 20 6 9" xfId="24185" xr:uid="{A19E33D7-A0F9-4851-B5CC-D2D1C5222C5C}"/>
    <cellStyle name="Currency 20 7" xfId="2047" xr:uid="{A53F06E6-82DA-4570-B3DA-9731F3C94EB2}"/>
    <cellStyle name="Currency 20 7 10" xfId="4136" xr:uid="{AD06C976-FC82-4073-890D-3B5114B359D5}"/>
    <cellStyle name="Currency 20 7 2" xfId="6352" xr:uid="{33CB3B54-DD25-4988-975E-628A8731FD87}"/>
    <cellStyle name="Currency 20 7 3" xfId="10312" xr:uid="{D8AFE9BA-CCFF-441F-B615-34EF096F1E4A}"/>
    <cellStyle name="Currency 20 7 4" xfId="13507" xr:uid="{3455D48C-53A4-48F1-A4F4-80AD65D09B67}"/>
    <cellStyle name="Currency 20 7 5" xfId="16602" xr:uid="{E7AFAA52-BDB5-4E87-9C4A-19A4903C299E}"/>
    <cellStyle name="Currency 20 7 6" xfId="19756" xr:uid="{22E87C87-957A-4F60-AE93-DAB3BAA04CA3}"/>
    <cellStyle name="Currency 20 7 7" xfId="22916" xr:uid="{5DB766C1-A751-4B92-B970-F4AAFE74C2BC}"/>
    <cellStyle name="Currency 20 7 8" xfId="26092" xr:uid="{D014129B-E8D7-461E-AF0B-441B9BCC36EA}"/>
    <cellStyle name="Currency 20 7 9" xfId="29291" xr:uid="{EE813CE5-0FCC-4B7C-A54E-5E687ED87459}"/>
    <cellStyle name="Currency 20 8" xfId="1184" xr:uid="{49CCD356-126B-4563-AF03-B93A4D5D1BD3}"/>
    <cellStyle name="Currency 20 8 2" xfId="9451" xr:uid="{3DBB198B-7DDB-45BC-8C60-04ED5D7EA3CD}"/>
    <cellStyle name="Currency 20 8 3" xfId="12669" xr:uid="{94C5F73E-791F-4C24-ABBC-F63513CF7BF8}"/>
    <cellStyle name="Currency 20 8 4" xfId="15813" xr:uid="{AFDA9B36-2650-4BB9-9899-40B135BBF1BD}"/>
    <cellStyle name="Currency 20 8 5" xfId="19023" xr:uid="{B59FF514-0AB0-4D8A-983C-DEE3CE9C4F72}"/>
    <cellStyle name="Currency 20 8 6" xfId="22086" xr:uid="{097BAA48-E9FE-4EA1-A452-32D30E0B397E}"/>
    <cellStyle name="Currency 20 8 7" xfId="25347" xr:uid="{827C65CE-7D63-4510-9F5F-E5DBD8C2B428}"/>
    <cellStyle name="Currency 20 8 8" xfId="28430" xr:uid="{D7F5AD3D-51C8-4145-B261-F9478B3520C0}"/>
    <cellStyle name="Currency 20 8 9" xfId="5235" xr:uid="{4506F122-2545-4185-ABDC-8AA9D592C30A}"/>
    <cellStyle name="Currency 20 9" xfId="7218" xr:uid="{81B6065A-DBA1-4122-9280-2A3F288C4171}"/>
    <cellStyle name="Currency 21" xfId="54" xr:uid="{86046364-CB98-4159-87D4-8156CDB846C9}"/>
    <cellStyle name="Currency 22" xfId="55" xr:uid="{9F2EB0DA-6F06-4C7C-ABE9-91AA7D03B42B}"/>
    <cellStyle name="Currency 23" xfId="95" xr:uid="{967AF297-5988-4AE3-B7A9-DC1EBB5D82DB}"/>
    <cellStyle name="Currency 23 10" xfId="8378" xr:uid="{0E4DC647-C60E-460E-9BA5-A891D85D4C13}"/>
    <cellStyle name="Currency 23 11" xfId="11487" xr:uid="{F22E2FC7-5852-4904-955E-F794C90DA641}"/>
    <cellStyle name="Currency 23 12" xfId="14602" xr:uid="{A311F88B-A2BF-488F-B6DC-E545FCA1AC70}"/>
    <cellStyle name="Currency 23 13" xfId="17694" xr:uid="{F78B353B-00E9-45A4-89D0-71AB2746DCB5}"/>
    <cellStyle name="Currency 23 14" xfId="20852" xr:uid="{F4975D7E-B8A8-4C49-BC95-E7D6EACDBC0E}"/>
    <cellStyle name="Currency 23 15" xfId="23992" xr:uid="{DD0D1207-5FD4-4E96-8DED-60BA12DD6197}"/>
    <cellStyle name="Currency 23 16" xfId="27169" xr:uid="{9F8F94E7-4765-488E-8C57-3503C572C431}"/>
    <cellStyle name="Currency 23 17" xfId="3279" xr:uid="{961EF2DB-BF5F-4E1C-ADFB-8D4F4001B757}"/>
    <cellStyle name="Currency 23 2" xfId="443" xr:uid="{C8441333-C4F1-4222-ABA9-1B8C972393C6}"/>
    <cellStyle name="Currency 23 2 10" xfId="24333" xr:uid="{BD805D29-72F8-4D6E-986D-C8ED45E2AB68}"/>
    <cellStyle name="Currency 23 2 11" xfId="27511" xr:uid="{57BAA87F-E996-47CF-855A-56631EEFEAC9}"/>
    <cellStyle name="Currency 23 2 12" xfId="3423" xr:uid="{30CD3E87-6873-437C-AA9F-6C2862ABF954}"/>
    <cellStyle name="Currency 23 2 2" xfId="2394" xr:uid="{8709B330-0D4D-44EC-B815-CA89C7E91BC6}"/>
    <cellStyle name="Currency 23 2 2 10" xfId="4481" xr:uid="{31AF0C27-ABB8-46F7-817C-B7270C88ACD5}"/>
    <cellStyle name="Currency 23 2 2 2" xfId="6553" xr:uid="{D3AAA191-F2F0-4F36-80EC-336126180FD5}"/>
    <cellStyle name="Currency 23 2 2 3" xfId="10657" xr:uid="{79414C75-4D53-43CC-8744-3A446AD35684}"/>
    <cellStyle name="Currency 23 2 2 4" xfId="13852" xr:uid="{E76C8AE0-7BB0-44AB-B051-7AEAAEC469C6}"/>
    <cellStyle name="Currency 23 2 2 5" xfId="16947" xr:uid="{F0106EA6-093A-48F4-97A0-7357C4D68BAF}"/>
    <cellStyle name="Currency 23 2 2 6" xfId="20101" xr:uid="{244F8EDB-1569-45F2-AF87-EC884425DAE6}"/>
    <cellStyle name="Currency 23 2 2 7" xfId="23261" xr:uid="{6812D6E1-2560-44F9-B6E4-57763AF16224}"/>
    <cellStyle name="Currency 23 2 2 8" xfId="26437" xr:uid="{4EE8C759-7670-45A3-9986-4678A8E4CA52}"/>
    <cellStyle name="Currency 23 2 2 9" xfId="29636" xr:uid="{E3293823-CEB2-4713-BD37-DDCEF263E075}"/>
    <cellStyle name="Currency 23 2 3" xfId="1332" xr:uid="{DF6F988D-E15D-4312-936D-46F1DA20689B}"/>
    <cellStyle name="Currency 23 2 3 2" xfId="9599" xr:uid="{910C3E60-2992-4432-9739-54DD34D2564C}"/>
    <cellStyle name="Currency 23 2 3 3" xfId="12795" xr:uid="{9D3C265C-AEAD-4470-BCCD-61493F18883E}"/>
    <cellStyle name="Currency 23 2 3 4" xfId="15890" xr:uid="{BB7700DC-25E2-4082-9806-D01CDA2F01CB}"/>
    <cellStyle name="Currency 23 2 3 5" xfId="19044" xr:uid="{20943DEA-0E81-4DC0-97BA-00306C328E2E}"/>
    <cellStyle name="Currency 23 2 3 6" xfId="22204" xr:uid="{78BF3F16-63D9-4042-8ADC-FA37C2E4D4ED}"/>
    <cellStyle name="Currency 23 2 3 7" xfId="25380" xr:uid="{88D45DC8-CF08-4B4C-B97E-A712C26B808B}"/>
    <cellStyle name="Currency 23 2 3 8" xfId="28579" xr:uid="{D4107F38-C87D-4C99-8637-917B6688D0BE}"/>
    <cellStyle name="Currency 23 2 3 9" xfId="5581" xr:uid="{517000A9-AA76-430C-840C-6D8082E61C81}"/>
    <cellStyle name="Currency 23 2 4" xfId="7566" xr:uid="{5463EB35-5120-4619-9BAC-F485939416AF}"/>
    <cellStyle name="Currency 23 2 5" xfId="8711" xr:uid="{EB3AA59F-6041-4CA4-9885-95C246E4FCEF}"/>
    <cellStyle name="Currency 23 2 6" xfId="11832" xr:uid="{C3432FE0-1EA4-481C-A28D-8017EC8DCCFB}"/>
    <cellStyle name="Currency 23 2 7" xfId="14951" xr:uid="{777FC3FF-BF1C-440D-8BAD-A9490173F952}"/>
    <cellStyle name="Currency 23 2 8" xfId="18035" xr:uid="{B9A81ECD-4A79-47EA-B75C-99B7B52467E0}"/>
    <cellStyle name="Currency 23 2 9" xfId="21198" xr:uid="{A8D51808-9DAE-40EB-A7DE-C22185645378}"/>
    <cellStyle name="Currency 23 3" xfId="583" xr:uid="{EA2A03C7-0E1A-436B-9A3B-932B4C3EE314}"/>
    <cellStyle name="Currency 23 3 10" xfId="24473" xr:uid="{3A8B6094-B154-4569-A317-0851899AB906}"/>
    <cellStyle name="Currency 23 3 11" xfId="27651" xr:uid="{0D88F7B1-227F-429D-B46C-979201B75F4E}"/>
    <cellStyle name="Currency 23 3 12" xfId="3563" xr:uid="{0475261B-1C47-4B00-89C4-8843C5782315}"/>
    <cellStyle name="Currency 23 3 2" xfId="2534" xr:uid="{C10592C1-8831-430D-BC33-017CBE9FFCA3}"/>
    <cellStyle name="Currency 23 3 2 10" xfId="4621" xr:uid="{ADFEE892-2669-4435-973B-EBC568557F62}"/>
    <cellStyle name="Currency 23 3 2 2" xfId="6691" xr:uid="{37B267C5-90A1-4973-8AC7-5B0ACC35CE4D}"/>
    <cellStyle name="Currency 23 3 2 3" xfId="10797" xr:uid="{3B1692AF-1392-4014-AC4A-C04AEE9EE20F}"/>
    <cellStyle name="Currency 23 3 2 4" xfId="13992" xr:uid="{8C72F8C6-DC61-4C85-867F-B7B554B19B95}"/>
    <cellStyle name="Currency 23 3 2 5" xfId="17087" xr:uid="{C1D6E5DB-5962-4277-AD21-F65AF142400F}"/>
    <cellStyle name="Currency 23 3 2 6" xfId="20241" xr:uid="{BE1E4C56-A1EB-4429-AB0C-6303F917C4AC}"/>
    <cellStyle name="Currency 23 3 2 7" xfId="23401" xr:uid="{C412E218-31C6-466F-A714-02205E1C8AA8}"/>
    <cellStyle name="Currency 23 3 2 8" xfId="26577" xr:uid="{28D73AA4-1600-492E-B344-1722127FF46E}"/>
    <cellStyle name="Currency 23 3 2 9" xfId="29776" xr:uid="{B07C129B-C13E-4040-877B-6ACC695DCEFA}"/>
    <cellStyle name="Currency 23 3 3" xfId="1472" xr:uid="{6149E4A1-491F-4B64-9722-4AB4145388BC}"/>
    <cellStyle name="Currency 23 3 3 2" xfId="9739" xr:uid="{272AAEFF-1037-4B0C-9B04-3EEB5580956B}"/>
    <cellStyle name="Currency 23 3 3 3" xfId="12935" xr:uid="{7365343F-E5FA-4321-A8DF-AF1A45095056}"/>
    <cellStyle name="Currency 23 3 3 4" xfId="16030" xr:uid="{B23D4D0F-FA09-4321-87EB-42FF7549E424}"/>
    <cellStyle name="Currency 23 3 3 5" xfId="19184" xr:uid="{40816D42-7A81-4081-8130-3E7B0CA3ECBE}"/>
    <cellStyle name="Currency 23 3 3 6" xfId="22344" xr:uid="{1ADDF0EC-5A62-482E-894A-23A7CFA5D8D3}"/>
    <cellStyle name="Currency 23 3 3 7" xfId="25520" xr:uid="{D9E0BEA8-5D37-4F82-B608-3FFBA03EF780}"/>
    <cellStyle name="Currency 23 3 3 8" xfId="28719" xr:uid="{A951723F-D249-4DC4-AF13-B6282760F381}"/>
    <cellStyle name="Currency 23 3 3 9" xfId="5721" xr:uid="{7E5C6660-AF64-4850-BC78-AE5350C2D1B4}"/>
    <cellStyle name="Currency 23 3 4" xfId="7706" xr:uid="{BC6CA6A2-35CE-4FA2-A549-DB5C1A6E0BE9}"/>
    <cellStyle name="Currency 23 3 5" xfId="8851" xr:uid="{36DF177C-32BB-4ED2-9262-BA8EB34C0ACF}"/>
    <cellStyle name="Currency 23 3 6" xfId="11972" xr:uid="{F085EA1B-8E9B-4CF3-A545-634B6EFB6ABF}"/>
    <cellStyle name="Currency 23 3 7" xfId="15091" xr:uid="{48AF8063-797D-4C9D-AEBA-5EF3A7EA9419}"/>
    <cellStyle name="Currency 23 3 8" xfId="18175" xr:uid="{7BDFA219-568D-4B9C-849B-3DF30223B099}"/>
    <cellStyle name="Currency 23 3 9" xfId="21338" xr:uid="{03AF49B5-EC16-4534-AB53-FCAB9686144C}"/>
    <cellStyle name="Currency 23 4" xfId="752" xr:uid="{41492C23-0804-4B9E-8172-88F0203B3F3C}"/>
    <cellStyle name="Currency 23 4 10" xfId="24642" xr:uid="{DC73CBCA-3807-49CF-855E-CAB8BC1613ED}"/>
    <cellStyle name="Currency 23 4 11" xfId="27820" xr:uid="{84671B5C-9A5F-4C5A-A463-20A8DCF55DF6}"/>
    <cellStyle name="Currency 23 4 12" xfId="3732" xr:uid="{D0E8F7A5-30DE-41BB-B641-1839DE412639}"/>
    <cellStyle name="Currency 23 4 2" xfId="2703" xr:uid="{46DD353C-3AF1-4DD2-B05B-163B1DDDC8DC}"/>
    <cellStyle name="Currency 23 4 2 10" xfId="4790" xr:uid="{24CD2956-B8B4-4C9F-BEF5-F4AA9421603A}"/>
    <cellStyle name="Currency 23 4 2 2" xfId="6829" xr:uid="{48682743-9F96-4230-99BE-F078903757B8}"/>
    <cellStyle name="Currency 23 4 2 3" xfId="10966" xr:uid="{33AD0933-7A6E-4FEC-AFFC-639CC63611B1}"/>
    <cellStyle name="Currency 23 4 2 4" xfId="14157" xr:uid="{E13AA2D5-88A6-41A8-A5DA-ADAA3B3E1A8F}"/>
    <cellStyle name="Currency 23 4 2 5" xfId="17252" xr:uid="{AFA6E980-D229-44E5-B2E5-D2E190B84C09}"/>
    <cellStyle name="Currency 23 4 2 6" xfId="20410" xr:uid="{FA4FD606-4138-4478-A6D8-EC99977BE2F2}"/>
    <cellStyle name="Currency 23 4 2 7" xfId="23566" xr:uid="{9337AAB5-FD55-4049-ABBA-13C0D5463D71}"/>
    <cellStyle name="Currency 23 4 2 8" xfId="26742" xr:uid="{21C03F29-DDE8-43B5-9CD4-55F49A8FB594}"/>
    <cellStyle name="Currency 23 4 2 9" xfId="29941" xr:uid="{6F0614DC-7630-4690-9AA0-F47A04A1E8CB}"/>
    <cellStyle name="Currency 23 4 3" xfId="1641" xr:uid="{FBC097BF-BCB6-4DCD-A561-135973574EE3}"/>
    <cellStyle name="Currency 23 4 3 2" xfId="9908" xr:uid="{BCDAE054-127C-4BB9-A791-20CF04F674BB}"/>
    <cellStyle name="Currency 23 4 3 3" xfId="13104" xr:uid="{1D6ADA40-6AD1-42E4-9248-B16239E99912}"/>
    <cellStyle name="Currency 23 4 3 4" xfId="16199" xr:uid="{BC227BED-1FD3-4EDC-94DD-BACBFD7115F5}"/>
    <cellStyle name="Currency 23 4 3 5" xfId="19353" xr:uid="{7B55BD2E-AF85-494D-BEDF-BD4B8A1EDB17}"/>
    <cellStyle name="Currency 23 4 3 6" xfId="22513" xr:uid="{AEA0A7EB-A13B-4F9F-AC7E-9EC60D35AFC5}"/>
    <cellStyle name="Currency 23 4 3 7" xfId="25689" xr:uid="{80D87026-CFE0-4216-9A3C-D276E1E4E0DE}"/>
    <cellStyle name="Currency 23 4 3 8" xfId="28888" xr:uid="{88A1EC30-E060-4B15-80A7-E5321B3F82D1}"/>
    <cellStyle name="Currency 23 4 3 9" xfId="5890" xr:uid="{2BB9C451-655A-4110-B683-E83F5ECE4874}"/>
    <cellStyle name="Currency 23 4 4" xfId="7875" xr:uid="{7FB8E4A0-326B-4E1E-9CD9-A572B579D5B6}"/>
    <cellStyle name="Currency 23 4 5" xfId="9020" xr:uid="{D115E021-F557-4972-A119-55F599ED5023}"/>
    <cellStyle name="Currency 23 4 6" xfId="12141" xr:uid="{69248F7A-F795-4097-8FD6-08111814F044}"/>
    <cellStyle name="Currency 23 4 7" xfId="15260" xr:uid="{CDDA55DE-1516-46C6-B2CA-84F94819D395}"/>
    <cellStyle name="Currency 23 4 8" xfId="18344" xr:uid="{2EACC175-37FE-4DBF-BA4B-C76971939FB4}"/>
    <cellStyle name="Currency 23 4 9" xfId="21507" xr:uid="{FB53E936-6534-4C6C-95E8-0143C509C170}"/>
    <cellStyle name="Currency 23 5" xfId="945" xr:uid="{1A7108B3-C331-4B3C-B6A4-FF186B883D26}"/>
    <cellStyle name="Currency 23 5 10" xfId="24834" xr:uid="{0F4A2152-2D94-4E84-9B4D-44F683AF2AB8}"/>
    <cellStyle name="Currency 23 5 11" xfId="28013" xr:uid="{241FD14C-82D4-4863-9F48-54BF09D2DE12}"/>
    <cellStyle name="Currency 23 5 12" xfId="3924" xr:uid="{B4D38CBE-C1B4-4E11-B7D1-9506C39AAD83}"/>
    <cellStyle name="Currency 23 5 2" xfId="2896" xr:uid="{636126C8-6A2E-473E-975B-0236DF985E4A}"/>
    <cellStyle name="Currency 23 5 2 10" xfId="4982" xr:uid="{A63F21D2-32CE-42A2-B053-67FDEA9BDD13}"/>
    <cellStyle name="Currency 23 5 2 2" xfId="7005" xr:uid="{183EE08B-775A-457D-8D4D-F85E85B65965}"/>
    <cellStyle name="Currency 23 5 2 3" xfId="11158" xr:uid="{19D9F563-D5E1-49DC-980B-7C98F4715C9D}"/>
    <cellStyle name="Currency 23 5 2 4" xfId="14346" xr:uid="{318D9837-A418-4691-B449-2E3605A05416}"/>
    <cellStyle name="Currency 23 5 2 5" xfId="17443" xr:uid="{0E5B29AA-DDC3-40FB-8F59-89C1BEA74D70}"/>
    <cellStyle name="Currency 23 5 2 6" xfId="20600" xr:uid="{AD930C11-399D-40C5-AF9A-058EBEA78A96}"/>
    <cellStyle name="Currency 23 5 2 7" xfId="23755" xr:uid="{71BA2875-3491-4BE7-BC6C-CE4F27DDA0A6}"/>
    <cellStyle name="Currency 23 5 2 8" xfId="26931" xr:uid="{DA7FB2CB-B627-4481-BCF5-79C62C4ECA84}"/>
    <cellStyle name="Currency 23 5 2 9" xfId="30130" xr:uid="{DC8F8AEE-C7C1-4F44-A2C0-CB4AF4095212}"/>
    <cellStyle name="Currency 23 5 3" xfId="1835" xr:uid="{A2152D41-A80F-47AF-8FF7-B2470021BD83}"/>
    <cellStyle name="Currency 23 5 3 2" xfId="10100" xr:uid="{DF660DAB-564D-4589-9150-BA82A03606B5}"/>
    <cellStyle name="Currency 23 5 3 3" xfId="13296" xr:uid="{7FEE5488-9D50-43C5-B07C-C49B1927EFBB}"/>
    <cellStyle name="Currency 23 5 3 4" xfId="16391" xr:uid="{244DA421-8AD9-4957-AE74-9B09F1E1818C}"/>
    <cellStyle name="Currency 23 5 3 5" xfId="19545" xr:uid="{CC3D5514-4DCF-437D-A18D-A8D3E5142D7D}"/>
    <cellStyle name="Currency 23 5 3 6" xfId="22705" xr:uid="{3F81101E-684D-4788-A039-082CF783035B}"/>
    <cellStyle name="Currency 23 5 3 7" xfId="25881" xr:uid="{4E7F01D4-A0B2-4073-8D6A-1371149610D5}"/>
    <cellStyle name="Currency 23 5 3 8" xfId="29080" xr:uid="{06870306-7F4D-400F-A4FC-B40283BA8680}"/>
    <cellStyle name="Currency 23 5 3 9" xfId="6083" xr:uid="{FA58AF28-D393-436D-ACB6-89A5E4A74E12}"/>
    <cellStyle name="Currency 23 5 4" xfId="8068" xr:uid="{61001609-0729-4C47-8CF4-9D310B2995F1}"/>
    <cellStyle name="Currency 23 5 5" xfId="9212" xr:uid="{C88BA310-FBC0-4FCE-8384-0ABF1AE6D0C9}"/>
    <cellStyle name="Currency 23 5 6" xfId="12334" xr:uid="{3D6E43C5-29C7-4C4F-B030-5BB3CE898025}"/>
    <cellStyle name="Currency 23 5 7" xfId="15453" xr:uid="{484B1029-65F1-4DE6-93EB-1A9310093047}"/>
    <cellStyle name="Currency 23 5 8" xfId="18536" xr:uid="{4186B8A9-A28C-4C40-A13F-40DCB08BEAF0}"/>
    <cellStyle name="Currency 23 5 9" xfId="21700" xr:uid="{0E4519DE-B21A-400C-8A68-FCDC7CB1E699}"/>
    <cellStyle name="Currency 23 6" xfId="298" xr:uid="{9A53A785-8903-44CC-A8E2-FE0C34C42397}"/>
    <cellStyle name="Currency 23 6 10" xfId="27367" xr:uid="{212F36D3-2D29-4C69-AF9B-B7B7F5ACA9A8}"/>
    <cellStyle name="Currency 23 6 11" xfId="4337" xr:uid="{4C8331E2-C086-4ECE-B9A5-EE6391D858B0}"/>
    <cellStyle name="Currency 23 6 2" xfId="2250" xr:uid="{C2C1232C-7836-4C0D-B100-8D9DCAFE2BAA}"/>
    <cellStyle name="Currency 23 6 2 2" xfId="10513" xr:uid="{BFB0DD79-74B0-4385-AD05-540750B048AF}"/>
    <cellStyle name="Currency 23 6 2 3" xfId="13708" xr:uid="{9C07DF16-89D5-47A8-9199-3C2E96EEC3B7}"/>
    <cellStyle name="Currency 23 6 2 4" xfId="16803" xr:uid="{58317353-0751-41AF-8CCA-8733503772B6}"/>
    <cellStyle name="Currency 23 6 2 5" xfId="19957" xr:uid="{99A51C1B-5D77-43B3-BB8A-1CC8C0F67337}"/>
    <cellStyle name="Currency 23 6 2 6" xfId="23117" xr:uid="{5B8780CC-9CD6-437C-8A82-64B25F67E76F}"/>
    <cellStyle name="Currency 23 6 2 7" xfId="26293" xr:uid="{6952AAC5-04B2-40C3-9743-F47F6D9C95F3}"/>
    <cellStyle name="Currency 23 6 2 8" xfId="29492" xr:uid="{55CE04DC-4C38-46A2-8E4F-432C8426B4F5}"/>
    <cellStyle name="Currency 23 6 2 9" xfId="5437" xr:uid="{DDC3A7DE-EAED-45AE-9491-AD500ED2EB22}"/>
    <cellStyle name="Currency 23 6 3" xfId="7422" xr:uid="{71CB02BC-939E-4EA1-96D7-27B70520B411}"/>
    <cellStyle name="Currency 23 6 4" xfId="8566" xr:uid="{33F5FE57-4D66-4736-8B3B-1B3DB092C982}"/>
    <cellStyle name="Currency 23 6 5" xfId="11688" xr:uid="{AAA8C559-0104-431B-9A9B-9E052D7B070A}"/>
    <cellStyle name="Currency 23 6 6" xfId="14807" xr:uid="{22242981-5E15-4A04-B47F-E53030F03A1A}"/>
    <cellStyle name="Currency 23 6 7" xfId="17891" xr:uid="{0C772AF8-9C16-45BD-B854-7B421FA688BB}"/>
    <cellStyle name="Currency 23 6 8" xfId="21054" xr:uid="{2B6DDAD1-A34D-478C-BBA0-2EAF386D5F9B}"/>
    <cellStyle name="Currency 23 6 9" xfId="24189" xr:uid="{ADEFD338-9759-4605-9B94-B3A5D603936D}"/>
    <cellStyle name="Currency 23 7" xfId="2051" xr:uid="{0CC77E7D-0637-4A48-A89F-1708B86A7DC4}"/>
    <cellStyle name="Currency 23 7 10" xfId="4140" xr:uid="{1954B54D-B361-4245-B014-C8228724FA17}"/>
    <cellStyle name="Currency 23 7 2" xfId="6356" xr:uid="{6E2BA7C5-A49A-4B5F-A643-F0B4160D5DF1}"/>
    <cellStyle name="Currency 23 7 3" xfId="10316" xr:uid="{2DE463DB-7E2C-40A8-9941-D00F96B55BD6}"/>
    <cellStyle name="Currency 23 7 4" xfId="13511" xr:uid="{CCE6DC57-1181-41C9-8D32-7B86790DE30F}"/>
    <cellStyle name="Currency 23 7 5" xfId="16606" xr:uid="{6C4583B0-4078-466B-9184-D99D4098F234}"/>
    <cellStyle name="Currency 23 7 6" xfId="19760" xr:uid="{3C34CA0A-874C-412C-876F-BBF3A8804C5B}"/>
    <cellStyle name="Currency 23 7 7" xfId="22920" xr:uid="{1CE1D586-A977-4B5F-A47C-33917B0A6FBC}"/>
    <cellStyle name="Currency 23 7 8" xfId="26096" xr:uid="{C0F8AA46-3461-424E-9F0A-63484D658402}"/>
    <cellStyle name="Currency 23 7 9" xfId="29295" xr:uid="{08FCD4F8-BC89-440F-A880-D0877E1A1624}"/>
    <cellStyle name="Currency 23 8" xfId="1188" xr:uid="{2C002091-DEBA-45B5-9D75-2919B7311515}"/>
    <cellStyle name="Currency 23 8 2" xfId="9455" xr:uid="{2323046C-1261-4EB3-A8BE-AD0C7FBE4B0E}"/>
    <cellStyle name="Currency 23 8 3" xfId="12687" xr:uid="{F173397A-4FE3-42CD-9FCF-FB246D1F672B}"/>
    <cellStyle name="Currency 23 8 4" xfId="15757" xr:uid="{D3B69A0E-B9F9-4E0E-B61F-1DDC6B94C589}"/>
    <cellStyle name="Currency 23 8 5" xfId="18934" xr:uid="{74AD9069-CB22-458A-95F7-B653FBA7D753}"/>
    <cellStyle name="Currency 23 8 6" xfId="22099" xr:uid="{5AA73A8F-986C-4114-8E86-76EF6B6F8AE7}"/>
    <cellStyle name="Currency 23 8 7" xfId="25294" xr:uid="{6961DD70-A0C3-4ABB-8DE1-434FD187A3FD}"/>
    <cellStyle name="Currency 23 8 8" xfId="28444" xr:uid="{F1ABA8B6-0F3E-4705-B948-A8344EDCBC70}"/>
    <cellStyle name="Currency 23 8 9" xfId="5239" xr:uid="{969A07ED-F3C1-4E00-9827-7C8801014672}"/>
    <cellStyle name="Currency 23 9" xfId="7222" xr:uid="{86C9C42E-5BEF-4925-A61C-2F60750B56B7}"/>
    <cellStyle name="Currency 24" xfId="115" xr:uid="{18BD04C1-1932-4061-8E8F-4E84173F877C}"/>
    <cellStyle name="Currency 24 10" xfId="8382" xr:uid="{82B27469-180F-4125-8F0D-3042785E6D7C}"/>
    <cellStyle name="Currency 24 11" xfId="11491" xr:uid="{C0063805-0155-4D98-AE75-533225B8CFFD}"/>
    <cellStyle name="Currency 24 12" xfId="14606" xr:uid="{8BC11834-3B41-4046-BE12-C9F8D28A9A95}"/>
    <cellStyle name="Currency 24 13" xfId="17698" xr:uid="{32A24AA4-0184-4640-A9C7-3662F7B56238}"/>
    <cellStyle name="Currency 24 14" xfId="20856" xr:uid="{7D06B481-696E-47C2-A4D9-7BBCC30849EB}"/>
    <cellStyle name="Currency 24 15" xfId="23996" xr:uid="{F0235E71-7FF3-4CCA-8F8F-174DF5C12AE2}"/>
    <cellStyle name="Currency 24 16" xfId="27173" xr:uid="{359A3C6C-6B79-4415-A411-017F4ECB3CFF}"/>
    <cellStyle name="Currency 24 17" xfId="3283" xr:uid="{1D100B89-84E5-49FE-A360-B998D303808B}"/>
    <cellStyle name="Currency 24 2" xfId="447" xr:uid="{C36B8173-B915-46B1-ADA5-BD8B00B4FEC6}"/>
    <cellStyle name="Currency 24 2 10" xfId="24337" xr:uid="{05FF6854-F9EF-4531-B0DE-B22032E4D649}"/>
    <cellStyle name="Currency 24 2 11" xfId="27515" xr:uid="{038139EB-6AB4-478B-A8EC-4A6B514D77F2}"/>
    <cellStyle name="Currency 24 2 12" xfId="3427" xr:uid="{9CCF7817-47CF-4432-9CEE-D9166349216D}"/>
    <cellStyle name="Currency 24 2 2" xfId="2398" xr:uid="{AEF16414-726B-46F1-9956-E7F7FBAC4F75}"/>
    <cellStyle name="Currency 24 2 2 10" xfId="4485" xr:uid="{D1150CBE-F328-42D9-99A8-26221FD372BF}"/>
    <cellStyle name="Currency 24 2 2 2" xfId="6557" xr:uid="{5D16733B-F063-45E7-9E32-B7F837833CF7}"/>
    <cellStyle name="Currency 24 2 2 3" xfId="10661" xr:uid="{44C1D85B-81EF-4FF7-A195-5B70F292A67A}"/>
    <cellStyle name="Currency 24 2 2 4" xfId="13856" xr:uid="{FC72D89C-6360-439B-A8AD-014CF0D52971}"/>
    <cellStyle name="Currency 24 2 2 5" xfId="16951" xr:uid="{D6508D75-D309-4B63-BD18-14860728C720}"/>
    <cellStyle name="Currency 24 2 2 6" xfId="20105" xr:uid="{E9DB0593-C01C-4B90-9840-7BAEBBD77FDA}"/>
    <cellStyle name="Currency 24 2 2 7" xfId="23265" xr:uid="{C92D1F68-2FEB-4A10-8E44-96CE70B5003D}"/>
    <cellStyle name="Currency 24 2 2 8" xfId="26441" xr:uid="{48848507-03CF-401C-8581-131BCBB817BF}"/>
    <cellStyle name="Currency 24 2 2 9" xfId="29640" xr:uid="{08030FE3-3B05-433E-8387-6D7EECAAF952}"/>
    <cellStyle name="Currency 24 2 3" xfId="1336" xr:uid="{8743ACDF-BD64-4CCA-A5C8-EAB752DD2C4A}"/>
    <cellStyle name="Currency 24 2 3 2" xfId="9603" xr:uid="{9F589E6B-0ED6-4E05-886C-277BD8FBEA96}"/>
    <cellStyle name="Currency 24 2 3 3" xfId="12799" xr:uid="{C4185D69-51EC-469E-AC65-0086194238FD}"/>
    <cellStyle name="Currency 24 2 3 4" xfId="15894" xr:uid="{411244B0-567F-4A18-8273-57D396E73FE2}"/>
    <cellStyle name="Currency 24 2 3 5" xfId="19048" xr:uid="{8EF54FB7-DF02-4F1C-92A8-B5811CC9B64C}"/>
    <cellStyle name="Currency 24 2 3 6" xfId="22208" xr:uid="{CBA3F8D7-7E16-4C8E-AD9C-7D4DCE2E7F74}"/>
    <cellStyle name="Currency 24 2 3 7" xfId="25384" xr:uid="{0FFEAB7C-1196-454E-B78B-0AD4D032050E}"/>
    <cellStyle name="Currency 24 2 3 8" xfId="28583" xr:uid="{6E6171AE-BCE4-4C05-9303-6EAA03877D4A}"/>
    <cellStyle name="Currency 24 2 3 9" xfId="5585" xr:uid="{2DD34B48-6A84-497E-9CE3-A9D6F5367E6A}"/>
    <cellStyle name="Currency 24 2 4" xfId="7570" xr:uid="{703B2636-205B-4C02-837B-AD0C0F7017D4}"/>
    <cellStyle name="Currency 24 2 5" xfId="8715" xr:uid="{885DF2A3-DB7F-45D9-A78D-0DAAB2CA4D34}"/>
    <cellStyle name="Currency 24 2 6" xfId="11836" xr:uid="{55373EB1-7C31-4362-972D-B991BA8CF628}"/>
    <cellStyle name="Currency 24 2 7" xfId="14955" xr:uid="{11B51AF6-1C87-48FF-A87B-37DC3F0D5C76}"/>
    <cellStyle name="Currency 24 2 8" xfId="18039" xr:uid="{FF7E271B-2519-4E38-9279-BF45ACBA33CB}"/>
    <cellStyle name="Currency 24 2 9" xfId="21202" xr:uid="{DEA3E419-EA74-43A5-B8F6-41D8ABE0D87B}"/>
    <cellStyle name="Currency 24 3" xfId="587" xr:uid="{ACCADDF8-1BED-45B0-9C83-2F10AB3290A5}"/>
    <cellStyle name="Currency 24 3 10" xfId="24477" xr:uid="{42D3F1A3-3B29-42A8-B50A-6061661757BE}"/>
    <cellStyle name="Currency 24 3 11" xfId="27655" xr:uid="{2C1D62C1-C5CD-4EFC-ABE1-29A7968FBA1F}"/>
    <cellStyle name="Currency 24 3 12" xfId="3567" xr:uid="{74B005D6-A36C-4880-B49E-2B404655F026}"/>
    <cellStyle name="Currency 24 3 2" xfId="2538" xr:uid="{FE6B2CFF-777F-41B4-99A7-9C7BB11FD055}"/>
    <cellStyle name="Currency 24 3 2 10" xfId="4625" xr:uid="{8FA12A3A-D10B-495C-9402-BC6D19F9EE6C}"/>
    <cellStyle name="Currency 24 3 2 2" xfId="6695" xr:uid="{AA29B88D-598F-4342-BB24-E7E42EEF3628}"/>
    <cellStyle name="Currency 24 3 2 3" xfId="10801" xr:uid="{33BF7190-7F6C-4F53-8E3C-70341E75C36F}"/>
    <cellStyle name="Currency 24 3 2 4" xfId="13996" xr:uid="{BF5DC563-1746-4913-8C76-24DCDAF215E9}"/>
    <cellStyle name="Currency 24 3 2 5" xfId="17091" xr:uid="{287D3964-B590-4E27-9A2A-6EBDC8D95F56}"/>
    <cellStyle name="Currency 24 3 2 6" xfId="20245" xr:uid="{BD85A8FD-A320-4CB4-B5F3-FE3A999511CD}"/>
    <cellStyle name="Currency 24 3 2 7" xfId="23405" xr:uid="{1419B77B-32DF-4AF1-9A14-C91CE0887BCC}"/>
    <cellStyle name="Currency 24 3 2 8" xfId="26581" xr:uid="{33F52BC7-58B0-44C3-9C25-98853E6B0167}"/>
    <cellStyle name="Currency 24 3 2 9" xfId="29780" xr:uid="{E7D205A2-995E-44D9-A7B7-E81E62AE0EDB}"/>
    <cellStyle name="Currency 24 3 3" xfId="1476" xr:uid="{248303E0-7ED8-420B-BE39-4F409C7875B3}"/>
    <cellStyle name="Currency 24 3 3 2" xfId="9743" xr:uid="{650D2393-4AF8-44A1-81F9-2545EDDF559C}"/>
    <cellStyle name="Currency 24 3 3 3" xfId="12939" xr:uid="{DD9913D7-AD44-44EA-BF76-3FAC3F2E6478}"/>
    <cellStyle name="Currency 24 3 3 4" xfId="16034" xr:uid="{FBBF5F86-6AB0-414C-8ED4-1F20FA5CAFA8}"/>
    <cellStyle name="Currency 24 3 3 5" xfId="19188" xr:uid="{C9A8F726-8EC8-4CB0-A737-DCD1EA5779EE}"/>
    <cellStyle name="Currency 24 3 3 6" xfId="22348" xr:uid="{A5C220DD-802B-4272-9B2C-21DE9DAD61AB}"/>
    <cellStyle name="Currency 24 3 3 7" xfId="25524" xr:uid="{253EE563-DF0D-49D6-9814-127C4154FF05}"/>
    <cellStyle name="Currency 24 3 3 8" xfId="28723" xr:uid="{D97175D0-9A96-4878-B473-9358236EC3CA}"/>
    <cellStyle name="Currency 24 3 3 9" xfId="5725" xr:uid="{DA35887D-A79F-4C01-85C6-59193586520D}"/>
    <cellStyle name="Currency 24 3 4" xfId="7710" xr:uid="{5BE1A5CC-CA3E-4401-8D94-F2697854C1F1}"/>
    <cellStyle name="Currency 24 3 5" xfId="8855" xr:uid="{489B8DC4-C25D-4DB1-BE99-8CDDC7107945}"/>
    <cellStyle name="Currency 24 3 6" xfId="11976" xr:uid="{2FEEE54C-26D1-4100-9614-A34D5A67C367}"/>
    <cellStyle name="Currency 24 3 7" xfId="15095" xr:uid="{4730027B-AA96-4F08-B209-5D608F08B6EB}"/>
    <cellStyle name="Currency 24 3 8" xfId="18179" xr:uid="{F23D9548-F304-477B-9E76-953C03AAFAB7}"/>
    <cellStyle name="Currency 24 3 9" xfId="21342" xr:uid="{C984F3D6-13F9-4C72-8ED6-647C14AB8250}"/>
    <cellStyle name="Currency 24 4" xfId="756" xr:uid="{AB4546D6-41E7-48B9-8731-0C4E84D76AC2}"/>
    <cellStyle name="Currency 24 4 10" xfId="24646" xr:uid="{EFAD8415-34E6-4609-9596-9738B3200DE0}"/>
    <cellStyle name="Currency 24 4 11" xfId="27824" xr:uid="{966CB25E-0310-4D88-8FA0-304DBB0638BA}"/>
    <cellStyle name="Currency 24 4 12" xfId="3736" xr:uid="{BCC1BBC9-5D42-47A0-8CFF-F5102CDBB79C}"/>
    <cellStyle name="Currency 24 4 2" xfId="2707" xr:uid="{E69550A9-0336-4F91-9CAA-83DC82149671}"/>
    <cellStyle name="Currency 24 4 2 10" xfId="4794" xr:uid="{ACACD88B-D293-4683-9487-96ABA718AAB7}"/>
    <cellStyle name="Currency 24 4 2 2" xfId="6833" xr:uid="{E57BEC76-1CB0-4FCB-930A-AC33B64D592E}"/>
    <cellStyle name="Currency 24 4 2 3" xfId="10970" xr:uid="{1AFD686E-2294-4D48-9A43-BA851A11C896}"/>
    <cellStyle name="Currency 24 4 2 4" xfId="14161" xr:uid="{B07D39A6-4E12-4BD0-8352-8FFBEB0790A6}"/>
    <cellStyle name="Currency 24 4 2 5" xfId="17256" xr:uid="{53772D08-983B-4343-AA78-23B1E8A7D95D}"/>
    <cellStyle name="Currency 24 4 2 6" xfId="20414" xr:uid="{6D6B2DE4-C70A-4CA6-BBA1-537FB551C87C}"/>
    <cellStyle name="Currency 24 4 2 7" xfId="23570" xr:uid="{F8CFFCF1-E76D-4E0C-BCE1-2AC3F27AD2FD}"/>
    <cellStyle name="Currency 24 4 2 8" xfId="26746" xr:uid="{7350C351-F9EF-44E8-B28E-9D48C1EAE7CD}"/>
    <cellStyle name="Currency 24 4 2 9" xfId="29945" xr:uid="{1846583F-04AB-4CBE-894E-DD6AF6282A6F}"/>
    <cellStyle name="Currency 24 4 3" xfId="1645" xr:uid="{8494C3E5-5EA2-47C3-B72E-F70FCC348F10}"/>
    <cellStyle name="Currency 24 4 3 2" xfId="9912" xr:uid="{0B8443AC-5057-4A95-8195-C8A07D5BD7B2}"/>
    <cellStyle name="Currency 24 4 3 3" xfId="13108" xr:uid="{CE69F756-AF0F-4C95-9C8D-7C213386436A}"/>
    <cellStyle name="Currency 24 4 3 4" xfId="16203" xr:uid="{E2CEB6C6-7D31-4672-B913-DE1AE4DF1331}"/>
    <cellStyle name="Currency 24 4 3 5" xfId="19357" xr:uid="{9154F303-BFBF-4901-807F-3BD62D2A7167}"/>
    <cellStyle name="Currency 24 4 3 6" xfId="22517" xr:uid="{DC1E1783-2645-4915-BCA4-0E9315F14293}"/>
    <cellStyle name="Currency 24 4 3 7" xfId="25693" xr:uid="{F4ECE70C-3CD6-401F-B9A4-7A1188540428}"/>
    <cellStyle name="Currency 24 4 3 8" xfId="28892" xr:uid="{4FC98486-4247-4581-A626-27051DED3550}"/>
    <cellStyle name="Currency 24 4 3 9" xfId="5894" xr:uid="{829163F5-E543-4FEE-901A-45A5089923C0}"/>
    <cellStyle name="Currency 24 4 4" xfId="7879" xr:uid="{4C12EC03-59A6-49E6-AD45-C39398564395}"/>
    <cellStyle name="Currency 24 4 5" xfId="9024" xr:uid="{80E5A223-A9B1-4411-8B6B-A2FE6AEDDB0C}"/>
    <cellStyle name="Currency 24 4 6" xfId="12145" xr:uid="{3621B29B-0096-43E2-8DB4-22B2B747C7EE}"/>
    <cellStyle name="Currency 24 4 7" xfId="15264" xr:uid="{A159EA03-5F7E-45FB-A692-A9ADC48EB1E2}"/>
    <cellStyle name="Currency 24 4 8" xfId="18348" xr:uid="{E9DF7F11-5D9A-458E-8A13-636AA455450E}"/>
    <cellStyle name="Currency 24 4 9" xfId="21511" xr:uid="{474CFAA9-36CA-4514-BB35-A588B14D0240}"/>
    <cellStyle name="Currency 24 5" xfId="949" xr:uid="{12C77350-67BF-4F5C-8CE8-DE52EFADC03E}"/>
    <cellStyle name="Currency 24 5 10" xfId="24838" xr:uid="{96508C13-6CA1-49CA-A91C-FC99F4A46886}"/>
    <cellStyle name="Currency 24 5 11" xfId="28017" xr:uid="{0A66B116-4C3F-4D68-AD1D-0E28865F52B7}"/>
    <cellStyle name="Currency 24 5 12" xfId="3928" xr:uid="{BE4F0F82-7F91-4FBD-A4A9-EE78003881DE}"/>
    <cellStyle name="Currency 24 5 2" xfId="2900" xr:uid="{DFDFB891-BEBB-47FE-BF3C-A914FE777582}"/>
    <cellStyle name="Currency 24 5 2 10" xfId="4986" xr:uid="{12D6F628-866A-4D8B-8485-6729EAB85720}"/>
    <cellStyle name="Currency 24 5 2 2" xfId="7009" xr:uid="{891038FF-F541-4D6D-BDC3-6A6EBAC307B7}"/>
    <cellStyle name="Currency 24 5 2 3" xfId="11162" xr:uid="{0803EC83-05F2-4B86-8826-B6C31E574879}"/>
    <cellStyle name="Currency 24 5 2 4" xfId="14350" xr:uid="{C89C3AED-A562-462F-BE99-6DE8693BA0C8}"/>
    <cellStyle name="Currency 24 5 2 5" xfId="17447" xr:uid="{4F4E6825-65B0-4BA7-9A28-A91972AC7517}"/>
    <cellStyle name="Currency 24 5 2 6" xfId="20604" xr:uid="{E5D77E0D-B837-449C-AEBC-017A14F67D94}"/>
    <cellStyle name="Currency 24 5 2 7" xfId="23759" xr:uid="{6E017ECB-D280-4346-BBDE-1B77FD875E96}"/>
    <cellStyle name="Currency 24 5 2 8" xfId="26935" xr:uid="{BB6E112E-C2FB-4E9B-8B8B-7F6607CC04F4}"/>
    <cellStyle name="Currency 24 5 2 9" xfId="30134" xr:uid="{307479EC-E826-48B9-812D-66CB9C3BF0BB}"/>
    <cellStyle name="Currency 24 5 3" xfId="1839" xr:uid="{A490EBBD-2849-474C-A96B-915F68707A67}"/>
    <cellStyle name="Currency 24 5 3 2" xfId="10104" xr:uid="{7327EF0E-9A02-4894-9D38-FD178DD5B88A}"/>
    <cellStyle name="Currency 24 5 3 3" xfId="13300" xr:uid="{8CA81892-8D6A-489C-A87D-9555B80D6F30}"/>
    <cellStyle name="Currency 24 5 3 4" xfId="16395" xr:uid="{5E952692-1EAA-4594-86AC-FA7F80D18AB8}"/>
    <cellStyle name="Currency 24 5 3 5" xfId="19549" xr:uid="{6995BBBF-50EB-4EBB-B3DA-409FD8484FF7}"/>
    <cellStyle name="Currency 24 5 3 6" xfId="22709" xr:uid="{BC6456E6-762A-4573-BDE7-D7CBE036D0D2}"/>
    <cellStyle name="Currency 24 5 3 7" xfId="25885" xr:uid="{7FF28057-FBF8-4322-99AF-C2E3572125C5}"/>
    <cellStyle name="Currency 24 5 3 8" xfId="29084" xr:uid="{3487DEB7-EC1D-47AE-A66F-98717F1F3BB5}"/>
    <cellStyle name="Currency 24 5 3 9" xfId="6087" xr:uid="{8097F5FD-3FDA-470D-8C25-D0E1A1C1A51B}"/>
    <cellStyle name="Currency 24 5 4" xfId="8072" xr:uid="{B392CD1D-0B7A-43B6-9B79-38DFE211EF8E}"/>
    <cellStyle name="Currency 24 5 5" xfId="9216" xr:uid="{77B28BBE-5E1E-4DE2-AA51-F4E8182730C6}"/>
    <cellStyle name="Currency 24 5 6" xfId="12338" xr:uid="{65DF4941-1905-4C42-A051-691246457396}"/>
    <cellStyle name="Currency 24 5 7" xfId="15457" xr:uid="{5715139A-6348-46F0-AC8C-39480FF84E47}"/>
    <cellStyle name="Currency 24 5 8" xfId="18540" xr:uid="{8044A0AB-0A8E-4198-95FA-BFB0BE599E57}"/>
    <cellStyle name="Currency 24 5 9" xfId="21704" xr:uid="{3CC48286-885C-43F0-AABC-303898C69F17}"/>
    <cellStyle name="Currency 24 6" xfId="302" xr:uid="{57922799-1E87-46CF-820E-836D4151B484}"/>
    <cellStyle name="Currency 24 6 10" xfId="27371" xr:uid="{E16858BB-106C-43A5-BB9D-5EBDD3AA350B}"/>
    <cellStyle name="Currency 24 6 11" xfId="4341" xr:uid="{6809810E-4525-4AC2-BC25-5E2E0702E7C4}"/>
    <cellStyle name="Currency 24 6 2" xfId="2254" xr:uid="{63989A8D-6C9B-4AA0-99B8-84D5608F7C93}"/>
    <cellStyle name="Currency 24 6 2 2" xfId="10517" xr:uid="{3700ED50-63F1-401B-9443-FA54C2BAD4BF}"/>
    <cellStyle name="Currency 24 6 2 3" xfId="13712" xr:uid="{8B7CC650-BF59-4FA6-85CE-915440E7E4B8}"/>
    <cellStyle name="Currency 24 6 2 4" xfId="16807" xr:uid="{C1F2B1C5-042D-4346-9EC6-6C697ECBEACD}"/>
    <cellStyle name="Currency 24 6 2 5" xfId="19961" xr:uid="{29F22628-18D5-4CF7-8B38-E601DF34CC3F}"/>
    <cellStyle name="Currency 24 6 2 6" xfId="23121" xr:uid="{FBA7F392-2F41-4839-87AB-2CCDA0035D8D}"/>
    <cellStyle name="Currency 24 6 2 7" xfId="26297" xr:uid="{D91685F2-78FB-4E1B-A1AB-4FCC33C40F3E}"/>
    <cellStyle name="Currency 24 6 2 8" xfId="29496" xr:uid="{4834D2A5-D065-46EE-ACA8-8B1ECA824622}"/>
    <cellStyle name="Currency 24 6 2 9" xfId="5441" xr:uid="{AEFFADC2-2BE7-4F66-BD28-9D78933C5A4A}"/>
    <cellStyle name="Currency 24 6 3" xfId="7426" xr:uid="{B63CE5D1-CCDA-4C40-88E2-19D11B508A49}"/>
    <cellStyle name="Currency 24 6 4" xfId="8570" xr:uid="{80894548-D4E4-4B0B-AD29-03E493697211}"/>
    <cellStyle name="Currency 24 6 5" xfId="11692" xr:uid="{83120820-33F6-4D54-A62B-92F851FB4B0F}"/>
    <cellStyle name="Currency 24 6 6" xfId="14811" xr:uid="{01ADCA90-54D1-4F25-88A5-F336BA0C0332}"/>
    <cellStyle name="Currency 24 6 7" xfId="17895" xr:uid="{CF28E0A4-6498-4FB3-8EAB-3739F0F8777D}"/>
    <cellStyle name="Currency 24 6 8" xfId="21058" xr:uid="{A2241C14-9164-4AB0-91B9-A2E0E10EF0A8}"/>
    <cellStyle name="Currency 24 6 9" xfId="24193" xr:uid="{2C3A64B0-C6C0-43ED-9C42-BC7D6C2F4C2D}"/>
    <cellStyle name="Currency 24 7" xfId="2055" xr:uid="{4C0B4010-66AB-45DC-9582-91895CF19270}"/>
    <cellStyle name="Currency 24 7 10" xfId="4144" xr:uid="{C736E6F5-9F6D-461C-ACA5-39BE26CA4F97}"/>
    <cellStyle name="Currency 24 7 2" xfId="6360" xr:uid="{3906979F-E911-4327-8ED6-4A5526085FF9}"/>
    <cellStyle name="Currency 24 7 3" xfId="10320" xr:uid="{85491256-FEBA-4254-AC60-98797F867381}"/>
    <cellStyle name="Currency 24 7 4" xfId="13515" xr:uid="{BA4768D7-B9B6-4232-AC3D-DE68B09BA76F}"/>
    <cellStyle name="Currency 24 7 5" xfId="16610" xr:uid="{5347C443-0510-46DB-A0C6-58F0BCA2F5AE}"/>
    <cellStyle name="Currency 24 7 6" xfId="19764" xr:uid="{DFAA16D4-8276-45FE-9154-29D507464C96}"/>
    <cellStyle name="Currency 24 7 7" xfId="22924" xr:uid="{10E84707-8ECD-491E-B6BD-2BF691E0FC06}"/>
    <cellStyle name="Currency 24 7 8" xfId="26100" xr:uid="{488CC716-EED1-4E71-B2FC-CF59572AED8E}"/>
    <cellStyle name="Currency 24 7 9" xfId="29299" xr:uid="{629628AC-CBD2-4714-8419-86887ED54FA0}"/>
    <cellStyle name="Currency 24 8" xfId="1192" xr:uid="{08E6808D-DC8F-4DE4-A109-CE346430F445}"/>
    <cellStyle name="Currency 24 8 2" xfId="9459" xr:uid="{E9D684A8-D18D-4DB3-BBA5-409461419422}"/>
    <cellStyle name="Currency 24 8 3" xfId="12660" xr:uid="{90A6649D-82E7-48AF-87DB-CD4DBDCAB0FB}"/>
    <cellStyle name="Currency 24 8 4" xfId="15812" xr:uid="{2BF60B95-BE85-405E-A6B2-5166B86BAD30}"/>
    <cellStyle name="Currency 24 8 5" xfId="19006" xr:uid="{7E043B8C-7799-493D-97F7-16DE05C3765A}"/>
    <cellStyle name="Currency 24 8 6" xfId="22132" xr:uid="{0C21BED1-284F-4040-BAF0-E3334F4E9993}"/>
    <cellStyle name="Currency 24 8 7" xfId="25228" xr:uid="{695F20A4-DF1A-40CB-B5E5-B9F882101669}"/>
    <cellStyle name="Currency 24 8 8" xfId="28543" xr:uid="{7CA40838-AF97-4FE8-BD5F-A84D7CBADC11}"/>
    <cellStyle name="Currency 24 8 9" xfId="5243" xr:uid="{43561530-E1C9-4104-B862-C603EB37A504}"/>
    <cellStyle name="Currency 24 9" xfId="7226" xr:uid="{CCA41895-F249-499C-94FE-295AA2B65DBD}"/>
    <cellStyle name="Currency 25" xfId="112" xr:uid="{1C5495A4-3ECA-4E99-A5C5-46F53BD8F87E}"/>
    <cellStyle name="Currency 25 10" xfId="8386" xr:uid="{DF60F92B-BE40-46AE-84A8-627E43518E93}"/>
    <cellStyle name="Currency 25 11" xfId="11495" xr:uid="{61417AAD-F26B-4DDF-BCA6-292BC62CC55E}"/>
    <cellStyle name="Currency 25 12" xfId="14610" xr:uid="{F6367ADA-96D1-4FCB-AFB8-A8A95021BA57}"/>
    <cellStyle name="Currency 25 13" xfId="17702" xr:uid="{8C98CD1D-6942-4E04-AAB1-A44DE4722925}"/>
    <cellStyle name="Currency 25 14" xfId="20860" xr:uid="{1515A5F9-F3E8-4717-852D-2DF08CD57874}"/>
    <cellStyle name="Currency 25 15" xfId="24000" xr:uid="{6ED9BE53-9DE1-4B55-B936-2551517EB3B9}"/>
    <cellStyle name="Currency 25 16" xfId="27177" xr:uid="{9F164A8B-3334-4F25-AF58-1DE40B8CFD08}"/>
    <cellStyle name="Currency 25 17" xfId="3287" xr:uid="{42AA03E7-A00D-47D9-B407-E067A9594F5C}"/>
    <cellStyle name="Currency 25 2" xfId="451" xr:uid="{4DFEDCCB-E6F9-495A-99DE-4DEF776E32F5}"/>
    <cellStyle name="Currency 25 2 10" xfId="24341" xr:uid="{D459BA96-5760-4679-920F-92E8DB577CEB}"/>
    <cellStyle name="Currency 25 2 11" xfId="27519" xr:uid="{E44227E4-453B-415F-A38E-6148CD428FB0}"/>
    <cellStyle name="Currency 25 2 12" xfId="3431" xr:uid="{B27E6EC8-8B64-4D06-96CA-EEA782EF9186}"/>
    <cellStyle name="Currency 25 2 2" xfId="2402" xr:uid="{D52DA35F-6726-4494-AF86-68074C4545C8}"/>
    <cellStyle name="Currency 25 2 2 10" xfId="4489" xr:uid="{78A1F77B-4AC3-4A02-AFAC-0084D7878152}"/>
    <cellStyle name="Currency 25 2 2 2" xfId="6561" xr:uid="{2888D5E7-B96A-42AF-93E1-ED7BAB320BF6}"/>
    <cellStyle name="Currency 25 2 2 3" xfId="10665" xr:uid="{2AD62D20-A6B7-415B-8E8E-5DFBA5F9F0F7}"/>
    <cellStyle name="Currency 25 2 2 4" xfId="13860" xr:uid="{9D22EC7A-E3BF-4E50-9B75-DE7AAEC51A06}"/>
    <cellStyle name="Currency 25 2 2 5" xfId="16955" xr:uid="{FFA0CF45-ACAB-411D-A40A-6D5D16112474}"/>
    <cellStyle name="Currency 25 2 2 6" xfId="20109" xr:uid="{41639A1A-28A2-4161-8CDB-D3C10763A29A}"/>
    <cellStyle name="Currency 25 2 2 7" xfId="23269" xr:uid="{B4B79872-B696-4CF4-BCE6-906493018D33}"/>
    <cellStyle name="Currency 25 2 2 8" xfId="26445" xr:uid="{BC62D1F4-30BD-493C-A66A-AF337FF6C1FD}"/>
    <cellStyle name="Currency 25 2 2 9" xfId="29644" xr:uid="{8B39B657-72BC-4C3A-80EE-A8B449E600D8}"/>
    <cellStyle name="Currency 25 2 3" xfId="1340" xr:uid="{4C4D2189-F7EA-4D72-BD26-99CB026DE171}"/>
    <cellStyle name="Currency 25 2 3 2" xfId="9607" xr:uid="{3079B703-0340-468E-ADAD-2C36BFB997B1}"/>
    <cellStyle name="Currency 25 2 3 3" xfId="12803" xr:uid="{1F6018DF-434A-49EC-8788-A815EE133438}"/>
    <cellStyle name="Currency 25 2 3 4" xfId="15898" xr:uid="{489DE87B-0378-469E-89D1-DFE6C6A9953B}"/>
    <cellStyle name="Currency 25 2 3 5" xfId="19052" xr:uid="{2B2F01A1-3BE1-490C-94F5-8BE830481209}"/>
    <cellStyle name="Currency 25 2 3 6" xfId="22212" xr:uid="{F1DE3922-7508-4081-9DFE-C1C9975D2731}"/>
    <cellStyle name="Currency 25 2 3 7" xfId="25388" xr:uid="{7457446E-E9A5-4607-8C69-15A145A54495}"/>
    <cellStyle name="Currency 25 2 3 8" xfId="28587" xr:uid="{47F1825D-1E66-481D-932A-E2762C879471}"/>
    <cellStyle name="Currency 25 2 3 9" xfId="5589" xr:uid="{E3F4FC84-A2ED-4E99-BA1E-30FF747E4694}"/>
    <cellStyle name="Currency 25 2 4" xfId="7574" xr:uid="{223C85CD-5689-4051-84D8-0EEE28899401}"/>
    <cellStyle name="Currency 25 2 5" xfId="8719" xr:uid="{47C3F6F6-657F-45A4-B507-4202210E500B}"/>
    <cellStyle name="Currency 25 2 6" xfId="11840" xr:uid="{BDBEBB6A-A295-453F-8B00-6B1C6718CDE2}"/>
    <cellStyle name="Currency 25 2 7" xfId="14959" xr:uid="{09D3E0D5-8355-475B-93B2-DBB56B7A2F69}"/>
    <cellStyle name="Currency 25 2 8" xfId="18043" xr:uid="{D3EC2FCF-459B-42F6-8932-563F9AA46A4F}"/>
    <cellStyle name="Currency 25 2 9" xfId="21206" xr:uid="{D5D8E574-98CE-4BFB-A6F6-6AA27DEBEC3B}"/>
    <cellStyle name="Currency 25 3" xfId="591" xr:uid="{C148E5A0-99FA-47EC-A6AE-24024B1F1CA8}"/>
    <cellStyle name="Currency 25 3 10" xfId="24481" xr:uid="{7083462E-6A64-4333-BBC3-301106CC1CFC}"/>
    <cellStyle name="Currency 25 3 11" xfId="27659" xr:uid="{FB221D81-8089-43EA-8086-32CCC6B4284C}"/>
    <cellStyle name="Currency 25 3 12" xfId="3571" xr:uid="{3DFD30DE-B45D-41F4-B50C-6B2332E7DBFA}"/>
    <cellStyle name="Currency 25 3 2" xfId="2542" xr:uid="{24550DCA-1F76-4D12-A0BC-320E5EAD3B6F}"/>
    <cellStyle name="Currency 25 3 2 10" xfId="4629" xr:uid="{A9083ABC-A1F0-4AE0-8A05-F2E9A657B319}"/>
    <cellStyle name="Currency 25 3 2 2" xfId="6699" xr:uid="{55EEDDC4-F783-4644-947C-739B11D8EF4E}"/>
    <cellStyle name="Currency 25 3 2 3" xfId="10805" xr:uid="{254DC2D6-7B27-449B-B951-F579BF8DC29B}"/>
    <cellStyle name="Currency 25 3 2 4" xfId="14000" xr:uid="{DC24EADD-5A21-40E3-B33D-C3843C303E74}"/>
    <cellStyle name="Currency 25 3 2 5" xfId="17095" xr:uid="{15893145-EEE6-496D-97B2-3C64F7A8E960}"/>
    <cellStyle name="Currency 25 3 2 6" xfId="20249" xr:uid="{53BEEE5E-2A7E-41DF-8A91-76064FCEA1AB}"/>
    <cellStyle name="Currency 25 3 2 7" xfId="23409" xr:uid="{D906D40D-19D6-45AF-95B8-73C0B8496014}"/>
    <cellStyle name="Currency 25 3 2 8" xfId="26585" xr:uid="{B82A7312-8A5F-4D31-8044-DC73D8E42F95}"/>
    <cellStyle name="Currency 25 3 2 9" xfId="29784" xr:uid="{A6AD31F7-4DE4-4995-97FD-3110F60D8193}"/>
    <cellStyle name="Currency 25 3 3" xfId="1480" xr:uid="{775BEF44-73CD-4B05-8298-467A96B42DAE}"/>
    <cellStyle name="Currency 25 3 3 2" xfId="9747" xr:uid="{9430255D-65CA-46A1-8723-EAA27BF307AF}"/>
    <cellStyle name="Currency 25 3 3 3" xfId="12943" xr:uid="{9B7E3D10-B174-42F1-9921-05D744A7738B}"/>
    <cellStyle name="Currency 25 3 3 4" xfId="16038" xr:uid="{5B5A5E7D-421B-476D-8E9C-7D9B9F080566}"/>
    <cellStyle name="Currency 25 3 3 5" xfId="19192" xr:uid="{0956C401-E016-4366-91AD-ACE51EC9983B}"/>
    <cellStyle name="Currency 25 3 3 6" xfId="22352" xr:uid="{158FDAC0-EFB3-4385-9EB6-814B76F40EA0}"/>
    <cellStyle name="Currency 25 3 3 7" xfId="25528" xr:uid="{35034D47-9FEB-4BC7-A889-43860ADF64CF}"/>
    <cellStyle name="Currency 25 3 3 8" xfId="28727" xr:uid="{F4905CC6-3AF1-4D88-9DE2-56A53A75FB3D}"/>
    <cellStyle name="Currency 25 3 3 9" xfId="5729" xr:uid="{BF48E1E4-C384-4508-9204-672A8C6F9B7F}"/>
    <cellStyle name="Currency 25 3 4" xfId="7714" xr:uid="{AEA2CC12-25CF-45EA-BD88-A66437A77B57}"/>
    <cellStyle name="Currency 25 3 5" xfId="8859" xr:uid="{2C084B41-EEE6-4F35-88C1-3856D2370DA8}"/>
    <cellStyle name="Currency 25 3 6" xfId="11980" xr:uid="{01F753EB-F366-4E95-B56A-2A148CD983AA}"/>
    <cellStyle name="Currency 25 3 7" xfId="15099" xr:uid="{018E65C5-8F8E-416C-BAF6-C5AB257C43AA}"/>
    <cellStyle name="Currency 25 3 8" xfId="18183" xr:uid="{1C18EDA8-8B55-4660-88C3-2DE263BA5DDE}"/>
    <cellStyle name="Currency 25 3 9" xfId="21346" xr:uid="{31F15303-E6E9-405F-AC61-A7C1C3FFB1FF}"/>
    <cellStyle name="Currency 25 4" xfId="760" xr:uid="{C72B49B1-ACEB-46DA-A5FE-CEDD8F5846A6}"/>
    <cellStyle name="Currency 25 4 10" xfId="24650" xr:uid="{044439D2-78A9-4079-AC0F-24B3D11AF71A}"/>
    <cellStyle name="Currency 25 4 11" xfId="27828" xr:uid="{A1855DF7-5850-43CE-9D2F-EFF6759F1080}"/>
    <cellStyle name="Currency 25 4 12" xfId="3740" xr:uid="{422A6C01-2BF5-492F-8534-1A3E34A9427E}"/>
    <cellStyle name="Currency 25 4 2" xfId="2711" xr:uid="{BF36F2B4-669D-4EDA-B192-0966273AE3F6}"/>
    <cellStyle name="Currency 25 4 2 10" xfId="4798" xr:uid="{8CADE89C-A02C-4410-8ECA-AECB2FAFD52F}"/>
    <cellStyle name="Currency 25 4 2 2" xfId="6837" xr:uid="{3C550354-363B-446C-8C5A-C0B6F859AE17}"/>
    <cellStyle name="Currency 25 4 2 3" xfId="10974" xr:uid="{7193345D-CDC1-439C-AE28-7F7D5EE5451C}"/>
    <cellStyle name="Currency 25 4 2 4" xfId="14165" xr:uid="{58447D0C-3BE7-42A0-8DCB-3EBD606AE86B}"/>
    <cellStyle name="Currency 25 4 2 5" xfId="17260" xr:uid="{03429BFE-E229-451C-B91C-F04B6C6C7BD8}"/>
    <cellStyle name="Currency 25 4 2 6" xfId="20418" xr:uid="{D718C9B4-C87E-4C25-B429-9F466C8A81BE}"/>
    <cellStyle name="Currency 25 4 2 7" xfId="23574" xr:uid="{EB4F7ABD-8A86-449E-B488-64EFDE7A4B18}"/>
    <cellStyle name="Currency 25 4 2 8" xfId="26750" xr:uid="{2036E09B-3E9A-4EF5-A374-4DCF161F96DC}"/>
    <cellStyle name="Currency 25 4 2 9" xfId="29949" xr:uid="{7C0C49F5-9335-4A69-8CCF-3E5BA99D822F}"/>
    <cellStyle name="Currency 25 4 3" xfId="1649" xr:uid="{4E14A4A5-4E88-48B1-8FF8-71B80C87A9F4}"/>
    <cellStyle name="Currency 25 4 3 2" xfId="9916" xr:uid="{6B67D484-17A7-4BBE-9ECE-6D332A0CB12B}"/>
    <cellStyle name="Currency 25 4 3 3" xfId="13112" xr:uid="{C90FC4D4-2DA1-4F23-BCF1-5DE649A9DD4A}"/>
    <cellStyle name="Currency 25 4 3 4" xfId="16207" xr:uid="{EF197C9C-E274-4B82-A63F-D28CE55F7D34}"/>
    <cellStyle name="Currency 25 4 3 5" xfId="19361" xr:uid="{CBA8B50F-D88F-4586-8CF9-50051618F6FC}"/>
    <cellStyle name="Currency 25 4 3 6" xfId="22521" xr:uid="{03A25848-7BEE-4190-BCB2-08F57B875F9B}"/>
    <cellStyle name="Currency 25 4 3 7" xfId="25697" xr:uid="{039C34A5-AA4F-40D0-B00D-045698E6C1F3}"/>
    <cellStyle name="Currency 25 4 3 8" xfId="28896" xr:uid="{9A1B3D77-7AC0-4036-A777-94C601814727}"/>
    <cellStyle name="Currency 25 4 3 9" xfId="5898" xr:uid="{AF5EF2FE-27FF-485B-B3D7-7BCC19DC5AF3}"/>
    <cellStyle name="Currency 25 4 4" xfId="7883" xr:uid="{4B759B0E-D2EE-4188-AD79-7A679DB5FC6C}"/>
    <cellStyle name="Currency 25 4 5" xfId="9028" xr:uid="{F79EE84B-AE18-4241-9ECC-BA2AFE8188C1}"/>
    <cellStyle name="Currency 25 4 6" xfId="12149" xr:uid="{937B017F-DE60-473E-A7F1-351EA7DB29A9}"/>
    <cellStyle name="Currency 25 4 7" xfId="15268" xr:uid="{CFCF0FB2-FA96-42D7-B054-B1D9682B9157}"/>
    <cellStyle name="Currency 25 4 8" xfId="18352" xr:uid="{8B7B67EB-72E4-47FA-9F9D-75EDA5117100}"/>
    <cellStyle name="Currency 25 4 9" xfId="21515" xr:uid="{D7AA6A95-AD41-41BC-9F89-C94F26371D4E}"/>
    <cellStyle name="Currency 25 5" xfId="953" xr:uid="{19B165C3-E58D-42CF-B5B6-E420D08DEA59}"/>
    <cellStyle name="Currency 25 5 10" xfId="24842" xr:uid="{94687DFA-CE18-4990-8E3E-8C077FDC9E2F}"/>
    <cellStyle name="Currency 25 5 11" xfId="28021" xr:uid="{B116C324-702B-46B4-ACA1-C391BB293EDF}"/>
    <cellStyle name="Currency 25 5 12" xfId="3932" xr:uid="{996C6080-1850-4E31-B8FF-B8F66F7A9902}"/>
    <cellStyle name="Currency 25 5 2" xfId="2904" xr:uid="{7E2FCBB9-0223-4200-8308-2CEBFC27B2DF}"/>
    <cellStyle name="Currency 25 5 2 10" xfId="4990" xr:uid="{A83758A5-CC37-463B-8D7A-A121A6DD7560}"/>
    <cellStyle name="Currency 25 5 2 2" xfId="7013" xr:uid="{37FF9F67-284F-4C8D-93CC-4E88F9215B0F}"/>
    <cellStyle name="Currency 25 5 2 3" xfId="11166" xr:uid="{E1C2B830-85D4-489C-8501-1679806B9033}"/>
    <cellStyle name="Currency 25 5 2 4" xfId="14354" xr:uid="{4082DE53-79CB-4526-8980-7F00C5FBBF8F}"/>
    <cellStyle name="Currency 25 5 2 5" xfId="17451" xr:uid="{9001DF2F-98FA-4DFA-91B8-2833B09214EC}"/>
    <cellStyle name="Currency 25 5 2 6" xfId="20608" xr:uid="{37C28735-83A7-4845-8CFB-3C6CC6818AB0}"/>
    <cellStyle name="Currency 25 5 2 7" xfId="23763" xr:uid="{0496386E-38C4-4CCC-A0E1-58782E916E96}"/>
    <cellStyle name="Currency 25 5 2 8" xfId="26939" xr:uid="{D27282D2-2145-485E-B8B2-3B4F2BFE07B0}"/>
    <cellStyle name="Currency 25 5 2 9" xfId="30138" xr:uid="{60ECF18A-9B9B-4072-9AAD-D38693197208}"/>
    <cellStyle name="Currency 25 5 3" xfId="1843" xr:uid="{28C9B568-FB80-41F1-9B66-340138931E7C}"/>
    <cellStyle name="Currency 25 5 3 2" xfId="10108" xr:uid="{7FB252CD-1464-477E-A50A-B9F7A6C92F23}"/>
    <cellStyle name="Currency 25 5 3 3" xfId="13304" xr:uid="{997DA742-01E8-4F9F-9244-10F7B9CF030A}"/>
    <cellStyle name="Currency 25 5 3 4" xfId="16399" xr:uid="{3859F061-E8B3-4CB5-A391-91F828761D11}"/>
    <cellStyle name="Currency 25 5 3 5" xfId="19553" xr:uid="{93268BB1-4259-46F7-8EDD-8D80ABB709D3}"/>
    <cellStyle name="Currency 25 5 3 6" xfId="22713" xr:uid="{C7C83965-07EF-437A-B05D-C5FB89C1A3B3}"/>
    <cellStyle name="Currency 25 5 3 7" xfId="25889" xr:uid="{CEADD8A7-DB65-4BEF-A5E8-8343C650B5B3}"/>
    <cellStyle name="Currency 25 5 3 8" xfId="29088" xr:uid="{0088C753-FBB0-4FFC-9FE1-B2415BD51966}"/>
    <cellStyle name="Currency 25 5 3 9" xfId="6091" xr:uid="{BF85EF38-1A8F-462A-BFEE-27C550E881A1}"/>
    <cellStyle name="Currency 25 5 4" xfId="8076" xr:uid="{A05C48E9-9FBF-4DD0-B04F-10C887330534}"/>
    <cellStyle name="Currency 25 5 5" xfId="9220" xr:uid="{E63C80AE-23B4-49A5-88B6-6E37ECF5D998}"/>
    <cellStyle name="Currency 25 5 6" xfId="12342" xr:uid="{4DE91EF1-DC21-4EC8-ABA2-71D622553798}"/>
    <cellStyle name="Currency 25 5 7" xfId="15461" xr:uid="{CE43CD53-4DAE-4F34-903B-9CC15726A531}"/>
    <cellStyle name="Currency 25 5 8" xfId="18544" xr:uid="{FC5E6EF7-EC08-4CC6-B668-1243B4D2A969}"/>
    <cellStyle name="Currency 25 5 9" xfId="21708" xr:uid="{87374A04-046D-48B3-8BE2-B417687E6F0B}"/>
    <cellStyle name="Currency 25 6" xfId="306" xr:uid="{819C9EDB-D9A4-431B-8442-B07A575DBF8A}"/>
    <cellStyle name="Currency 25 6 10" xfId="27375" xr:uid="{EE2D60E1-D26E-43F7-9910-E027D87D210C}"/>
    <cellStyle name="Currency 25 6 11" xfId="4345" xr:uid="{4224260F-2D6B-4366-A105-7A67C57CBCC6}"/>
    <cellStyle name="Currency 25 6 2" xfId="2258" xr:uid="{643E72D1-5CCB-46A3-AA45-3D9FFB0035E6}"/>
    <cellStyle name="Currency 25 6 2 2" xfId="10521" xr:uid="{7C95B02B-E9B4-4076-923D-30BCD843FE5B}"/>
    <cellStyle name="Currency 25 6 2 3" xfId="13716" xr:uid="{BDD15DDF-5B78-4793-A071-998C1D410B66}"/>
    <cellStyle name="Currency 25 6 2 4" xfId="16811" xr:uid="{C8F3FF9F-7F09-4419-B7CB-3FFACFBF51E4}"/>
    <cellStyle name="Currency 25 6 2 5" xfId="19965" xr:uid="{543BC81F-8AE2-453F-B6B5-CFB48C09B1FC}"/>
    <cellStyle name="Currency 25 6 2 6" xfId="23125" xr:uid="{75371F22-091B-4155-88C2-48D1A8581294}"/>
    <cellStyle name="Currency 25 6 2 7" xfId="26301" xr:uid="{6311E0AA-DF37-42F5-8CC6-FDD0F1E0847A}"/>
    <cellStyle name="Currency 25 6 2 8" xfId="29500" xr:uid="{CF2AB796-5D63-420A-94F1-EF81F38FFDB2}"/>
    <cellStyle name="Currency 25 6 2 9" xfId="5445" xr:uid="{BEE3FEE2-C95F-430C-AED8-CEC014D0E6F4}"/>
    <cellStyle name="Currency 25 6 3" xfId="7430" xr:uid="{A9AEFA42-919B-4F67-9A99-86DCE9B21D25}"/>
    <cellStyle name="Currency 25 6 4" xfId="8574" xr:uid="{0B820855-0B40-47E6-82B8-68B57703DFE1}"/>
    <cellStyle name="Currency 25 6 5" xfId="11696" xr:uid="{6DB23360-F84F-4A82-B79D-5A5AC4FE0126}"/>
    <cellStyle name="Currency 25 6 6" xfId="14815" xr:uid="{90197DD3-614F-41BF-B3E2-D5D1CA37BE7D}"/>
    <cellStyle name="Currency 25 6 7" xfId="17899" xr:uid="{381B07A0-277C-45BB-B9FF-A085BAF6E3AC}"/>
    <cellStyle name="Currency 25 6 8" xfId="21062" xr:uid="{9E1A3239-7B2C-466A-BB20-D6BB79CF0E5D}"/>
    <cellStyle name="Currency 25 6 9" xfId="24197" xr:uid="{E582760A-C050-479C-B4DB-BEAC304D4678}"/>
    <cellStyle name="Currency 25 7" xfId="2059" xr:uid="{70B08FDD-6160-4AD9-A324-49C8DE21E2C0}"/>
    <cellStyle name="Currency 25 7 10" xfId="4148" xr:uid="{812B8C39-1279-4AC6-A3FC-6C50999E5D41}"/>
    <cellStyle name="Currency 25 7 2" xfId="6364" xr:uid="{7AC5437E-83CE-43C9-95B0-498D928523C9}"/>
    <cellStyle name="Currency 25 7 3" xfId="10324" xr:uid="{8D319EA7-1164-452E-9413-57524F4C8B6F}"/>
    <cellStyle name="Currency 25 7 4" xfId="13519" xr:uid="{675B17FF-C9C5-49F1-AF83-6489918E108F}"/>
    <cellStyle name="Currency 25 7 5" xfId="16614" xr:uid="{BB5E59AF-8625-4063-B607-DD317A9B1705}"/>
    <cellStyle name="Currency 25 7 6" xfId="19768" xr:uid="{3D0F7DFB-A9E0-42B3-BD03-A43DA32F3557}"/>
    <cellStyle name="Currency 25 7 7" xfId="22928" xr:uid="{C1B053DD-1D49-4AD3-A43C-613C2B96ADB3}"/>
    <cellStyle name="Currency 25 7 8" xfId="26104" xr:uid="{4D710BD5-4CA4-41CF-B0B9-55AD7F2113CE}"/>
    <cellStyle name="Currency 25 7 9" xfId="29303" xr:uid="{5E24C060-27B4-491E-A59B-144D58D57EA7}"/>
    <cellStyle name="Currency 25 8" xfId="1196" xr:uid="{FF23ACCA-5CBA-460E-820A-292FDC1987DB}"/>
    <cellStyle name="Currency 25 8 2" xfId="9463" xr:uid="{2E7A50C1-298D-4AAF-83C7-1077524CF5C4}"/>
    <cellStyle name="Currency 25 8 3" xfId="12667" xr:uid="{2CEB625F-3023-4F63-8372-8D2EFD70E434}"/>
    <cellStyle name="Currency 25 8 4" xfId="15756" xr:uid="{F2CB9091-A3A3-4743-BAD2-693005BEC243}"/>
    <cellStyle name="Currency 25 8 5" xfId="18921" xr:uid="{70254410-408D-4AF5-97DE-760CC57B82E1}"/>
    <cellStyle name="Currency 25 8 6" xfId="22084" xr:uid="{CC2418B9-4F2B-4B99-B9E1-875F7F4C4C89}"/>
    <cellStyle name="Currency 25 8 7" xfId="25242" xr:uid="{9EEE6B60-19A9-4771-9371-8038233CD25A}"/>
    <cellStyle name="Currency 25 8 8" xfId="28565" xr:uid="{CF9A6388-C489-430A-853F-A075B07A2130}"/>
    <cellStyle name="Currency 25 8 9" xfId="5247" xr:uid="{5556088E-283A-4DD3-9A90-C7396076DDC0}"/>
    <cellStyle name="Currency 25 9" xfId="7230" xr:uid="{DC090B7E-FC02-4296-9D09-3C2B45549331}"/>
    <cellStyle name="Currency 26" xfId="102" xr:uid="{5C7F6CE8-3E42-4C60-8AB7-DC894E14386E}"/>
    <cellStyle name="Currency 26 10" xfId="8390" xr:uid="{825E4DE0-3486-4B46-A411-748EDC56F3F5}"/>
    <cellStyle name="Currency 26 11" xfId="11499" xr:uid="{68A3F50E-D22D-4817-A28D-977AD5310D58}"/>
    <cellStyle name="Currency 26 12" xfId="14614" xr:uid="{F7A6FFEB-A2D4-4868-899A-BB7EBB278572}"/>
    <cellStyle name="Currency 26 13" xfId="17706" xr:uid="{E59A22B5-F53C-42D3-B992-08E504A24339}"/>
    <cellStyle name="Currency 26 14" xfId="20864" xr:uid="{3C724A1B-8FAB-4C66-84D4-A7423F3FD774}"/>
    <cellStyle name="Currency 26 15" xfId="24004" xr:uid="{39B78A4F-D842-4A66-8DA5-C9AA070A9AB9}"/>
    <cellStyle name="Currency 26 16" xfId="27181" xr:uid="{028DA5A4-422D-4AB0-AC8E-FFA30319EC8E}"/>
    <cellStyle name="Currency 26 17" xfId="3291" xr:uid="{42F4D65F-C4ED-4151-A058-F6B34877D16C}"/>
    <cellStyle name="Currency 26 2" xfId="455" xr:uid="{544B28F6-4848-40FE-AAB0-B6AD41C8F98E}"/>
    <cellStyle name="Currency 26 2 10" xfId="24345" xr:uid="{4D8E3B4A-99C2-4647-90D3-50BFE9876640}"/>
    <cellStyle name="Currency 26 2 11" xfId="27523" xr:uid="{834B8003-D934-418D-9301-06A8E36CF458}"/>
    <cellStyle name="Currency 26 2 12" xfId="3435" xr:uid="{E0CB3066-DDB1-4658-8C4D-E29FF8283A6F}"/>
    <cellStyle name="Currency 26 2 2" xfId="2406" xr:uid="{0918143F-0AF1-4A2E-B677-E7F2E0EBB39B}"/>
    <cellStyle name="Currency 26 2 2 10" xfId="4493" xr:uid="{3A30B454-5552-4A0E-99F5-AD0E258DB9B0}"/>
    <cellStyle name="Currency 26 2 2 2" xfId="6565" xr:uid="{34CA1112-BB86-46ED-A299-B1C22F0E82DE}"/>
    <cellStyle name="Currency 26 2 2 3" xfId="10669" xr:uid="{6A4FE580-BE94-49C5-B8A4-F54CD7C023B4}"/>
    <cellStyle name="Currency 26 2 2 4" xfId="13864" xr:uid="{6CE6CC37-9FDB-4DDB-8367-A01963F79330}"/>
    <cellStyle name="Currency 26 2 2 5" xfId="16959" xr:uid="{4E401A6A-7916-42F6-86AC-6BF1D5C45BEC}"/>
    <cellStyle name="Currency 26 2 2 6" xfId="20113" xr:uid="{8B6232D4-72B8-44C1-AA22-F2000A3ABB9A}"/>
    <cellStyle name="Currency 26 2 2 7" xfId="23273" xr:uid="{A6F65E4F-F925-47FA-9CF0-3D798BD30654}"/>
    <cellStyle name="Currency 26 2 2 8" xfId="26449" xr:uid="{2CCEE63C-02AD-4902-8CFA-2B4F47AF0CFC}"/>
    <cellStyle name="Currency 26 2 2 9" xfId="29648" xr:uid="{37E9EB5A-7F7A-4B47-86D0-6D2F0851EA6E}"/>
    <cellStyle name="Currency 26 2 3" xfId="1344" xr:uid="{CECF8045-8DD4-4108-9188-CD66FB72D207}"/>
    <cellStyle name="Currency 26 2 3 2" xfId="9611" xr:uid="{5243841E-4A48-4B90-8F1E-BC8E475EB4DF}"/>
    <cellStyle name="Currency 26 2 3 3" xfId="12807" xr:uid="{EC91D4E2-DF75-4580-8577-C210A80C0D1F}"/>
    <cellStyle name="Currency 26 2 3 4" xfId="15902" xr:uid="{233F7D4C-7635-420C-BB32-133A44C8BF99}"/>
    <cellStyle name="Currency 26 2 3 5" xfId="19056" xr:uid="{09593DC6-0CA6-4D4C-B7B6-32B5EA90837D}"/>
    <cellStyle name="Currency 26 2 3 6" xfId="22216" xr:uid="{3C6140EA-19CE-496C-9B8D-0EB9B93B6210}"/>
    <cellStyle name="Currency 26 2 3 7" xfId="25392" xr:uid="{0E68AE5E-004B-41A3-B9F9-E5BF4E5B52FB}"/>
    <cellStyle name="Currency 26 2 3 8" xfId="28591" xr:uid="{F493C0A2-371F-4B2B-B2B4-85CA273D0A6B}"/>
    <cellStyle name="Currency 26 2 3 9" xfId="5593" xr:uid="{699191BE-A16F-4AD2-A262-EA1BD5DBE16C}"/>
    <cellStyle name="Currency 26 2 4" xfId="7578" xr:uid="{95913D08-6E7D-41F6-9BA5-454A98DA8BB4}"/>
    <cellStyle name="Currency 26 2 5" xfId="8723" xr:uid="{46D31D7A-E5BF-4785-BE6C-3CE4458A3AC7}"/>
    <cellStyle name="Currency 26 2 6" xfId="11844" xr:uid="{F4072D66-5EF7-4667-9BF4-C004D838A381}"/>
    <cellStyle name="Currency 26 2 7" xfId="14963" xr:uid="{50DCEEA8-E8EA-47BC-BF34-A29E3530CE32}"/>
    <cellStyle name="Currency 26 2 8" xfId="18047" xr:uid="{C0D081E5-8033-4438-93D4-F492EE0E9FBC}"/>
    <cellStyle name="Currency 26 2 9" xfId="21210" xr:uid="{FC5C6C06-1011-4A1F-857C-37A6B883B58E}"/>
    <cellStyle name="Currency 26 3" xfId="595" xr:uid="{271D732B-58A3-4014-A071-5951EA151E6C}"/>
    <cellStyle name="Currency 26 3 10" xfId="24485" xr:uid="{3FAD4126-4883-410E-B9A3-D2DB4400075C}"/>
    <cellStyle name="Currency 26 3 11" xfId="27663" xr:uid="{2CD1C721-4D82-4703-953A-466BF355341F}"/>
    <cellStyle name="Currency 26 3 12" xfId="3575" xr:uid="{19479085-32F9-4217-BE45-7DA27909BF9F}"/>
    <cellStyle name="Currency 26 3 2" xfId="2546" xr:uid="{CC83F278-886B-4219-A211-B17F7BC5F060}"/>
    <cellStyle name="Currency 26 3 2 10" xfId="4633" xr:uid="{67309759-48CA-4DED-BB76-D2F77F998494}"/>
    <cellStyle name="Currency 26 3 2 2" xfId="6702" xr:uid="{00ABDE18-E620-41FC-BBD4-6C9CA290A167}"/>
    <cellStyle name="Currency 26 3 2 3" xfId="10809" xr:uid="{172BA927-42C6-466C-8DD0-79CCF01F2ED6}"/>
    <cellStyle name="Currency 26 3 2 4" xfId="14004" xr:uid="{6B90F138-2DFD-43B2-A576-E4ACF8F50E14}"/>
    <cellStyle name="Currency 26 3 2 5" xfId="17099" xr:uid="{B4201EBF-CBC2-47B0-9E1A-F9036B570981}"/>
    <cellStyle name="Currency 26 3 2 6" xfId="20253" xr:uid="{72D55A08-EC36-4F6D-9BCB-A309D9E2C16E}"/>
    <cellStyle name="Currency 26 3 2 7" xfId="23413" xr:uid="{64D23C5C-CD89-41C3-85DF-FF0A0DCF4BBB}"/>
    <cellStyle name="Currency 26 3 2 8" xfId="26589" xr:uid="{4EC351A0-B5BE-482F-AA6B-D3D9AA19215A}"/>
    <cellStyle name="Currency 26 3 2 9" xfId="29788" xr:uid="{1D80C623-2210-4392-BA24-4102E58AB565}"/>
    <cellStyle name="Currency 26 3 3" xfId="1484" xr:uid="{199C4A93-49B6-425C-9FCD-63D896301F26}"/>
    <cellStyle name="Currency 26 3 3 2" xfId="9751" xr:uid="{4E279441-E8F1-4180-A11F-C68155ED4FC8}"/>
    <cellStyle name="Currency 26 3 3 3" xfId="12947" xr:uid="{7F85A4D8-CE79-4FB2-A68E-3CE850778DD1}"/>
    <cellStyle name="Currency 26 3 3 4" xfId="16042" xr:uid="{2583A6F5-8184-4226-B282-F0FD305420C6}"/>
    <cellStyle name="Currency 26 3 3 5" xfId="19196" xr:uid="{73DDAEBE-6889-4135-8E8D-15EAE9214142}"/>
    <cellStyle name="Currency 26 3 3 6" xfId="22356" xr:uid="{D3CFD6EE-04DA-43B8-89C1-B255A6AF822F}"/>
    <cellStyle name="Currency 26 3 3 7" xfId="25532" xr:uid="{245EF4D8-8DDB-4789-8DCB-E1E1D5A2123F}"/>
    <cellStyle name="Currency 26 3 3 8" xfId="28731" xr:uid="{AB99865C-2FDB-45C3-BEE4-CDFAB5DFDE11}"/>
    <cellStyle name="Currency 26 3 3 9" xfId="5733" xr:uid="{FD3AA377-D62C-4974-A2AE-C2945CAC13C2}"/>
    <cellStyle name="Currency 26 3 4" xfId="7718" xr:uid="{4EA939FA-6D61-4E09-9140-D06EF993C3DC}"/>
    <cellStyle name="Currency 26 3 5" xfId="8863" xr:uid="{0B2E3491-BD05-4AC0-B631-A1794EBBE0E4}"/>
    <cellStyle name="Currency 26 3 6" xfId="11984" xr:uid="{3F6E4C24-1141-432C-973F-986DD01A1B66}"/>
    <cellStyle name="Currency 26 3 7" xfId="15103" xr:uid="{97B1E42E-028C-4EED-9B8E-D0F600A78DF6}"/>
    <cellStyle name="Currency 26 3 8" xfId="18187" xr:uid="{A40DD16C-4F86-4273-B096-B39061B317BE}"/>
    <cellStyle name="Currency 26 3 9" xfId="21350" xr:uid="{E730A5A0-3C41-479F-A146-97E2245A8DD5}"/>
    <cellStyle name="Currency 26 4" xfId="764" xr:uid="{D14C24F3-66F2-44D5-AC91-0DD190F85ABB}"/>
    <cellStyle name="Currency 26 4 10" xfId="24654" xr:uid="{375B0588-802A-49EC-824D-A9447C2893CB}"/>
    <cellStyle name="Currency 26 4 11" xfId="27832" xr:uid="{37D86D26-C4F1-4C9F-95EB-3986F47144A6}"/>
    <cellStyle name="Currency 26 4 12" xfId="3744" xr:uid="{71265549-FAD7-4A34-8300-1EED1E35A187}"/>
    <cellStyle name="Currency 26 4 2" xfId="2715" xr:uid="{9908E371-C163-45A9-8282-23ADA00AD59C}"/>
    <cellStyle name="Currency 26 4 2 10" xfId="4802" xr:uid="{A66E93AA-F485-419B-83D5-6DF877363B6F}"/>
    <cellStyle name="Currency 26 4 2 2" xfId="6841" xr:uid="{5377643F-A08D-4607-8A79-55B8F65C4DE6}"/>
    <cellStyle name="Currency 26 4 2 3" xfId="10978" xr:uid="{1FC94F19-BE07-4ECD-9A1D-B525E6B738DC}"/>
    <cellStyle name="Currency 26 4 2 4" xfId="14169" xr:uid="{960BD096-0C77-4A94-8A8F-E16A0A22819B}"/>
    <cellStyle name="Currency 26 4 2 5" xfId="17264" xr:uid="{53DCD3D0-C6CF-4FB1-9CFD-6AD3ED9A4393}"/>
    <cellStyle name="Currency 26 4 2 6" xfId="20422" xr:uid="{3103BA2C-025F-484A-95E7-1B9ABA736425}"/>
    <cellStyle name="Currency 26 4 2 7" xfId="23578" xr:uid="{E4D42ADA-2E12-452E-B5B8-B96AF0D37A6A}"/>
    <cellStyle name="Currency 26 4 2 8" xfId="26754" xr:uid="{CEAB383B-9E34-4B62-BFF2-94804FCE6C91}"/>
    <cellStyle name="Currency 26 4 2 9" xfId="29953" xr:uid="{8FBFED98-F84F-42CF-AB02-C843DA6B42CB}"/>
    <cellStyle name="Currency 26 4 3" xfId="1653" xr:uid="{92ADE918-B844-449B-A780-A7D180E233B8}"/>
    <cellStyle name="Currency 26 4 3 2" xfId="9920" xr:uid="{90662B39-56AD-4147-BAFC-A7CFE9CE2FE4}"/>
    <cellStyle name="Currency 26 4 3 3" xfId="13116" xr:uid="{1BCC3527-E4B7-48C5-BECD-BE131B23E0ED}"/>
    <cellStyle name="Currency 26 4 3 4" xfId="16211" xr:uid="{0DF3AC04-0DBD-42C1-9246-C95F028FDB9F}"/>
    <cellStyle name="Currency 26 4 3 5" xfId="19365" xr:uid="{47E842F8-5B16-4894-AEFC-912695062320}"/>
    <cellStyle name="Currency 26 4 3 6" xfId="22525" xr:uid="{F2097D57-E8C9-4E0A-BF6B-26A3C0B7E7B0}"/>
    <cellStyle name="Currency 26 4 3 7" xfId="25701" xr:uid="{54B15628-6BF4-4694-AC54-B2E748291A81}"/>
    <cellStyle name="Currency 26 4 3 8" xfId="28900" xr:uid="{C7B0DF4D-2539-4F10-86B5-24D48582F46B}"/>
    <cellStyle name="Currency 26 4 3 9" xfId="5902" xr:uid="{7CBBD96C-D962-486A-908E-B61B066CD05C}"/>
    <cellStyle name="Currency 26 4 4" xfId="7887" xr:uid="{66B6BEBB-361E-4C92-B88E-6A1CFC81076B}"/>
    <cellStyle name="Currency 26 4 5" xfId="9032" xr:uid="{36C57898-D449-430D-8AF7-ED9F9E1DFB95}"/>
    <cellStyle name="Currency 26 4 6" xfId="12153" xr:uid="{C1A52BC6-BE30-4037-8C9D-5EB2E1E37AB7}"/>
    <cellStyle name="Currency 26 4 7" xfId="15272" xr:uid="{64F358E6-04F1-48CD-96B4-EC61ADA3D97A}"/>
    <cellStyle name="Currency 26 4 8" xfId="18356" xr:uid="{CBC071F4-C9AB-4427-A719-A90A13D0C318}"/>
    <cellStyle name="Currency 26 4 9" xfId="21519" xr:uid="{AF97F24E-19F1-4617-9065-E7A61A1B8C7D}"/>
    <cellStyle name="Currency 26 5" xfId="957" xr:uid="{7D6E6E55-C413-48ED-A182-F0D08A686FB1}"/>
    <cellStyle name="Currency 26 5 10" xfId="24846" xr:uid="{2BE9FAEF-01F4-483E-8B7B-C62828A2C477}"/>
    <cellStyle name="Currency 26 5 11" xfId="28025" xr:uid="{6BFCEBFD-6073-4928-8BB6-12257535FB36}"/>
    <cellStyle name="Currency 26 5 12" xfId="3936" xr:uid="{72FA7BCF-25AD-4A1B-96A5-F75CF2B27081}"/>
    <cellStyle name="Currency 26 5 2" xfId="2908" xr:uid="{3B40A06E-EF86-4178-8BAC-B46882B69E62}"/>
    <cellStyle name="Currency 26 5 2 10" xfId="4994" xr:uid="{2F08A1E5-518C-41AD-B632-411803088F6B}"/>
    <cellStyle name="Currency 26 5 2 2" xfId="7017" xr:uid="{BF38264D-7430-4B7B-A3A8-009797174940}"/>
    <cellStyle name="Currency 26 5 2 3" xfId="11170" xr:uid="{5F97C73A-5750-4044-B196-7D309F0FF066}"/>
    <cellStyle name="Currency 26 5 2 4" xfId="14358" xr:uid="{7AD21FCE-5194-49F2-B4E7-5D577C48198A}"/>
    <cellStyle name="Currency 26 5 2 5" xfId="17455" xr:uid="{7B95C610-55FF-4E05-88D8-5F31096DA628}"/>
    <cellStyle name="Currency 26 5 2 6" xfId="20612" xr:uid="{11C42176-7CB4-4826-9463-0BBAE4139F89}"/>
    <cellStyle name="Currency 26 5 2 7" xfId="23767" xr:uid="{9A844056-FFDD-481C-B53D-38FCE6152EB6}"/>
    <cellStyle name="Currency 26 5 2 8" xfId="26943" xr:uid="{A37194C9-F906-43FF-98E0-F233086D8C0F}"/>
    <cellStyle name="Currency 26 5 2 9" xfId="30142" xr:uid="{A49CEE24-49B7-4E75-B8F6-22509885E761}"/>
    <cellStyle name="Currency 26 5 3" xfId="1847" xr:uid="{AB705543-6B02-423B-90D6-E2669BAEB1B9}"/>
    <cellStyle name="Currency 26 5 3 2" xfId="10112" xr:uid="{7306257C-F31C-4CDA-BFA6-43B0B3F485DF}"/>
    <cellStyle name="Currency 26 5 3 3" xfId="13308" xr:uid="{E5E26823-EBA0-46B4-AD0A-581EE46AFFDA}"/>
    <cellStyle name="Currency 26 5 3 4" xfId="16403" xr:uid="{CC30FE2D-8EF6-480C-9B1F-39C0D2C00516}"/>
    <cellStyle name="Currency 26 5 3 5" xfId="19557" xr:uid="{E2701E20-DEF8-4832-AD28-BC9085551FFE}"/>
    <cellStyle name="Currency 26 5 3 6" xfId="22717" xr:uid="{C6BC4013-C6A0-4A91-B9AA-E7B57417A777}"/>
    <cellStyle name="Currency 26 5 3 7" xfId="25893" xr:uid="{C1A74601-4FE4-4C1A-8F94-C5AEA643DB67}"/>
    <cellStyle name="Currency 26 5 3 8" xfId="29092" xr:uid="{354A9F12-7009-469C-84CB-D6DF50138EE2}"/>
    <cellStyle name="Currency 26 5 3 9" xfId="6095" xr:uid="{1193848D-928E-4482-9A49-EC437A80F41A}"/>
    <cellStyle name="Currency 26 5 4" xfId="8080" xr:uid="{8D6549A6-0249-4413-B512-762FE1E8C522}"/>
    <cellStyle name="Currency 26 5 5" xfId="9224" xr:uid="{449566A1-A31F-4262-902B-E55843850273}"/>
    <cellStyle name="Currency 26 5 6" xfId="12346" xr:uid="{9E02AD51-C5E4-4990-B74A-6FFAB6C791F3}"/>
    <cellStyle name="Currency 26 5 7" xfId="15465" xr:uid="{37EF8AFE-BDEA-476A-AA1A-54520BD2F648}"/>
    <cellStyle name="Currency 26 5 8" xfId="18548" xr:uid="{5B8A7AA1-326F-4B35-97CC-5373EC3631AD}"/>
    <cellStyle name="Currency 26 5 9" xfId="21712" xr:uid="{02171BD2-8FCC-469B-825A-D7861E537A6E}"/>
    <cellStyle name="Currency 26 6" xfId="310" xr:uid="{7AB8417A-405F-4482-8601-AB9B3FCE04CA}"/>
    <cellStyle name="Currency 26 6 10" xfId="27379" xr:uid="{068F7D75-B4DD-4952-8DB7-039BFDEDDCA1}"/>
    <cellStyle name="Currency 26 6 11" xfId="4349" xr:uid="{DF2B414E-CF49-4C9F-8F34-21CE9FDE89FC}"/>
    <cellStyle name="Currency 26 6 2" xfId="2262" xr:uid="{7C402E69-DBD6-4CD2-B49D-62DA28C7178B}"/>
    <cellStyle name="Currency 26 6 2 2" xfId="10525" xr:uid="{7820DFFA-319A-4D5A-B8CE-A2ADEC329231}"/>
    <cellStyle name="Currency 26 6 2 3" xfId="13720" xr:uid="{48CD8136-976C-45EB-A0D4-6BE8E3B51FBF}"/>
    <cellStyle name="Currency 26 6 2 4" xfId="16815" xr:uid="{A6EA5E25-4F18-414E-BFC2-D9C9C1663C77}"/>
    <cellStyle name="Currency 26 6 2 5" xfId="19969" xr:uid="{BD6B688F-11DB-42E7-931D-FC351559EE44}"/>
    <cellStyle name="Currency 26 6 2 6" xfId="23129" xr:uid="{E1B85C00-5339-4DF9-91CB-651018CD7C57}"/>
    <cellStyle name="Currency 26 6 2 7" xfId="26305" xr:uid="{0D3AF052-10F8-4F9C-ABCB-77EF7DECD124}"/>
    <cellStyle name="Currency 26 6 2 8" xfId="29504" xr:uid="{BC639AB1-26EF-4776-805A-705490244450}"/>
    <cellStyle name="Currency 26 6 2 9" xfId="5449" xr:uid="{F8CE4330-BDC8-46AA-873D-349EE55BE6A6}"/>
    <cellStyle name="Currency 26 6 3" xfId="7434" xr:uid="{AA893944-4EEE-4B78-96F2-95C89FE105DA}"/>
    <cellStyle name="Currency 26 6 4" xfId="8578" xr:uid="{4178E4ED-DB6E-40A2-8D7C-AAD4E1EAA82D}"/>
    <cellStyle name="Currency 26 6 5" xfId="11700" xr:uid="{0FA7B045-EB4C-4B5F-B19F-E39A91212341}"/>
    <cellStyle name="Currency 26 6 6" xfId="14819" xr:uid="{D4DB6E9C-34D9-4DC8-BB3E-FDE8F7B25B08}"/>
    <cellStyle name="Currency 26 6 7" xfId="17903" xr:uid="{7580470A-391E-49FD-AF67-72B3363B3BDA}"/>
    <cellStyle name="Currency 26 6 8" xfId="21066" xr:uid="{D65A9026-3CA8-45F6-B902-CB08A7413070}"/>
    <cellStyle name="Currency 26 6 9" xfId="24201" xr:uid="{D7D3A542-C812-4143-BC5D-B455EAC6EBC4}"/>
    <cellStyle name="Currency 26 7" xfId="2063" xr:uid="{A77C8AB1-7064-4D59-BB60-E441DD563058}"/>
    <cellStyle name="Currency 26 7 10" xfId="4152" xr:uid="{15CFA257-9C5F-432A-92ED-1037145F0E85}"/>
    <cellStyle name="Currency 26 7 2" xfId="6368" xr:uid="{AEFB892A-0171-4AC8-96C7-09CD34CC34FC}"/>
    <cellStyle name="Currency 26 7 3" xfId="10328" xr:uid="{CE2191AE-E32A-4E37-9981-B53729B51571}"/>
    <cellStyle name="Currency 26 7 4" xfId="13523" xr:uid="{9CA4FB33-15BC-4C88-8FE0-8A8834AD25F1}"/>
    <cellStyle name="Currency 26 7 5" xfId="16618" xr:uid="{23793E1E-F81C-4088-95F6-C5A5F41FCF14}"/>
    <cellStyle name="Currency 26 7 6" xfId="19772" xr:uid="{D55406CA-B36C-4A8C-B698-AF0C6DF9B18C}"/>
    <cellStyle name="Currency 26 7 7" xfId="22932" xr:uid="{2886D1C4-FD27-4786-82E5-DAC6704A7245}"/>
    <cellStyle name="Currency 26 7 8" xfId="26108" xr:uid="{9EF3FC1A-3B47-452B-9FB6-08AF10642946}"/>
    <cellStyle name="Currency 26 7 9" xfId="29307" xr:uid="{9C3CBD31-E499-4919-9699-7ABE6BE7F4C5}"/>
    <cellStyle name="Currency 26 8" xfId="1200" xr:uid="{218BE384-F79D-4496-B8A2-5EBE3209B722}"/>
    <cellStyle name="Currency 26 8 2" xfId="9467" xr:uid="{A047C7FB-3FB7-477A-9865-5FD7E2F50F70}"/>
    <cellStyle name="Currency 26 8 3" xfId="12685" xr:uid="{F10540C0-454D-4D8B-BB8D-DC18B37362B4}"/>
    <cellStyle name="Currency 26 8 4" xfId="15789" xr:uid="{0F690CB3-656F-4188-A61F-ABCD0E17F594}"/>
    <cellStyle name="Currency 26 8 5" xfId="18966" xr:uid="{968487E9-8613-4E8B-BC29-AEDFAB397402}"/>
    <cellStyle name="Currency 26 8 6" xfId="22097" xr:uid="{704BB7B6-B13E-4170-B29C-DE52AC45C60F}"/>
    <cellStyle name="Currency 26 8 7" xfId="25342" xr:uid="{698CEB74-C889-4F65-8E6A-0DAC4E4FAE05}"/>
    <cellStyle name="Currency 26 8 8" xfId="28462" xr:uid="{797B975B-3EEE-46B3-975B-209EC086FFE5}"/>
    <cellStyle name="Currency 26 8 9" xfId="5251" xr:uid="{BA702E3D-8993-4111-A2CA-FC0610DF5A3F}"/>
    <cellStyle name="Currency 26 9" xfId="7234" xr:uid="{2530D623-BCDC-4629-A581-CA4ABC4CE610}"/>
    <cellStyle name="Currency 27" xfId="125" xr:uid="{97332279-C7CE-4C96-B280-05F2B1544032}"/>
    <cellStyle name="Currency 27 10" xfId="8394" xr:uid="{C406C02E-1DA5-4156-9499-9852ED64B732}"/>
    <cellStyle name="Currency 27 11" xfId="11503" xr:uid="{CD400A24-61C4-4A6A-A6EA-3EA0DFE2B918}"/>
    <cellStyle name="Currency 27 12" xfId="14618" xr:uid="{CBED9F7F-D8D8-4CB5-9063-53B2F4CE3EA1}"/>
    <cellStyle name="Currency 27 13" xfId="17710" xr:uid="{8E705DBE-7562-4371-A363-7990CED9AF16}"/>
    <cellStyle name="Currency 27 14" xfId="20868" xr:uid="{C4C3C746-9B5F-4496-AEDE-F48AE09FF643}"/>
    <cellStyle name="Currency 27 15" xfId="24008" xr:uid="{08A1CD43-8204-474A-8BCF-5D62EC574FE7}"/>
    <cellStyle name="Currency 27 16" xfId="27185" xr:uid="{78230B82-3E12-4698-A9AA-0927F8A7DC36}"/>
    <cellStyle name="Currency 27 17" xfId="3295" xr:uid="{796B059D-E7FF-4DE3-BBA8-E340B60F08AE}"/>
    <cellStyle name="Currency 27 2" xfId="459" xr:uid="{D06EC47B-4423-435C-9385-630A6B854BC6}"/>
    <cellStyle name="Currency 27 2 10" xfId="24349" xr:uid="{D31BC18B-29E4-4FF7-8CAE-C9B4A31849A1}"/>
    <cellStyle name="Currency 27 2 11" xfId="27527" xr:uid="{626CDAF5-EA0A-469A-8B5F-049B358D5A17}"/>
    <cellStyle name="Currency 27 2 12" xfId="3439" xr:uid="{BD701BE9-0B41-4225-A3EC-A68DF0F27703}"/>
    <cellStyle name="Currency 27 2 2" xfId="2410" xr:uid="{46FD7096-9694-4782-A314-D71C51073B79}"/>
    <cellStyle name="Currency 27 2 2 10" xfId="4497" xr:uid="{CA4F6342-A03C-4F2E-8226-022431699AAF}"/>
    <cellStyle name="Currency 27 2 2 2" xfId="6569" xr:uid="{F7021BDD-3443-4392-8315-4D8F281AA14D}"/>
    <cellStyle name="Currency 27 2 2 3" xfId="10673" xr:uid="{02D355B5-B433-4B0E-A66D-5FB3E7C1DE6A}"/>
    <cellStyle name="Currency 27 2 2 4" xfId="13868" xr:uid="{6845C846-17FC-41ED-BA4F-4CE51D894C72}"/>
    <cellStyle name="Currency 27 2 2 5" xfId="16963" xr:uid="{1A875285-82FC-4F30-8A4B-08A567668738}"/>
    <cellStyle name="Currency 27 2 2 6" xfId="20117" xr:uid="{D300DAC2-2F67-4882-8426-715413046A5B}"/>
    <cellStyle name="Currency 27 2 2 7" xfId="23277" xr:uid="{B22F8FE9-94AA-40F4-A8A3-AD6E19105B69}"/>
    <cellStyle name="Currency 27 2 2 8" xfId="26453" xr:uid="{A40F7F1B-6450-47C2-846A-30E2BF1DD13D}"/>
    <cellStyle name="Currency 27 2 2 9" xfId="29652" xr:uid="{067691C2-2E8F-48A7-ACAD-E1365AF68802}"/>
    <cellStyle name="Currency 27 2 3" xfId="1348" xr:uid="{B878DE56-9D4E-47C5-8B9D-B46EF93E651B}"/>
    <cellStyle name="Currency 27 2 3 2" xfId="9615" xr:uid="{55888CE2-B20F-4CB5-AC0C-B8428226AC1F}"/>
    <cellStyle name="Currency 27 2 3 3" xfId="12811" xr:uid="{49DA427A-258C-4130-8460-0B5DE52840EB}"/>
    <cellStyle name="Currency 27 2 3 4" xfId="15906" xr:uid="{40706EA5-D5DC-4CA7-B822-8D9FBF26BE74}"/>
    <cellStyle name="Currency 27 2 3 5" xfId="19060" xr:uid="{0A0C0304-115B-4A2C-B14D-18D531F2147E}"/>
    <cellStyle name="Currency 27 2 3 6" xfId="22220" xr:uid="{BFD79DAD-F2E8-4A8D-A268-D7EC83743F8C}"/>
    <cellStyle name="Currency 27 2 3 7" xfId="25396" xr:uid="{F7819EB1-8E86-4D2C-BFF8-45C6F9ED80E8}"/>
    <cellStyle name="Currency 27 2 3 8" xfId="28595" xr:uid="{96521418-BA49-4CBF-82DB-9F7815FD1DAC}"/>
    <cellStyle name="Currency 27 2 3 9" xfId="5597" xr:uid="{57069A5E-DD4F-4C45-918E-CCB090715570}"/>
    <cellStyle name="Currency 27 2 4" xfId="7582" xr:uid="{AD0CF2F9-4B7B-4074-9BAD-17EA6799F7EF}"/>
    <cellStyle name="Currency 27 2 5" xfId="8727" xr:uid="{D6E69614-8BF1-4BE1-AA5D-008FDD8A4911}"/>
    <cellStyle name="Currency 27 2 6" xfId="11848" xr:uid="{42AB7295-2904-4FB9-98A9-55872CB1C198}"/>
    <cellStyle name="Currency 27 2 7" xfId="14967" xr:uid="{4CB66CD5-BCBA-4BBE-A8DA-E6BF9EC34365}"/>
    <cellStyle name="Currency 27 2 8" xfId="18051" xr:uid="{76C6AA9F-7BD3-4C51-ACC7-09193548AB18}"/>
    <cellStyle name="Currency 27 2 9" xfId="21214" xr:uid="{151C2CF0-A32F-4DF2-BEEF-C7D5603411DB}"/>
    <cellStyle name="Currency 27 3" xfId="599" xr:uid="{75469A0D-CB5F-4AF9-A4CA-F16D9344B2FA}"/>
    <cellStyle name="Currency 27 3 10" xfId="24489" xr:uid="{F5753596-7FCD-4200-8F20-3B89F094EC38}"/>
    <cellStyle name="Currency 27 3 11" xfId="27667" xr:uid="{8F56A24E-846A-44A4-9797-BE9A451CDA3B}"/>
    <cellStyle name="Currency 27 3 12" xfId="3579" xr:uid="{4B51687E-E361-4F3B-B660-632073B972F8}"/>
    <cellStyle name="Currency 27 3 2" xfId="2550" xr:uid="{8991AA6F-B9E6-4537-BC98-D99649F4866F}"/>
    <cellStyle name="Currency 27 3 2 10" xfId="4637" xr:uid="{B108F3B8-D5F6-4035-BC27-3404C70200B2}"/>
    <cellStyle name="Currency 27 3 2 2" xfId="6706" xr:uid="{540FE0D7-F847-44FD-81C7-1BFB0A6D6505}"/>
    <cellStyle name="Currency 27 3 2 3" xfId="10813" xr:uid="{8B179720-97AD-420F-9E2B-7FCF494D5309}"/>
    <cellStyle name="Currency 27 3 2 4" xfId="14008" xr:uid="{6DFEE7CB-68C7-48BE-9065-7B68C1612DAE}"/>
    <cellStyle name="Currency 27 3 2 5" xfId="17103" xr:uid="{3B3A9D7F-CB25-4A81-9517-C28C44B31B6E}"/>
    <cellStyle name="Currency 27 3 2 6" xfId="20257" xr:uid="{022DA682-AC2C-4EBA-89AD-E185DE0689B9}"/>
    <cellStyle name="Currency 27 3 2 7" xfId="23417" xr:uid="{EB9EC157-05EA-42DF-B849-9C3B24B3AAD5}"/>
    <cellStyle name="Currency 27 3 2 8" xfId="26593" xr:uid="{FB1AF23E-7948-41ED-B110-4B7866ED59FF}"/>
    <cellStyle name="Currency 27 3 2 9" xfId="29792" xr:uid="{7041B10C-0D6E-4034-B9CF-265C19CF00CD}"/>
    <cellStyle name="Currency 27 3 3" xfId="1488" xr:uid="{B2E76314-5312-4CBD-B013-680CF5BD833E}"/>
    <cellStyle name="Currency 27 3 3 2" xfId="9755" xr:uid="{5F310555-CB3C-476C-8E51-11DBE8E0E32F}"/>
    <cellStyle name="Currency 27 3 3 3" xfId="12951" xr:uid="{049D9EBB-336C-4EDB-8E2A-D0FE4A7F6C49}"/>
    <cellStyle name="Currency 27 3 3 4" xfId="16046" xr:uid="{C2907013-9B0A-4660-8102-3AE229008A90}"/>
    <cellStyle name="Currency 27 3 3 5" xfId="19200" xr:uid="{04AA828A-1BDB-4CA2-9E75-6FB02710B549}"/>
    <cellStyle name="Currency 27 3 3 6" xfId="22360" xr:uid="{CE7DC086-E0B3-42CC-B8B4-5C33C7C04220}"/>
    <cellStyle name="Currency 27 3 3 7" xfId="25536" xr:uid="{FEB84366-9008-4746-8161-A08C5694E5F1}"/>
    <cellStyle name="Currency 27 3 3 8" xfId="28735" xr:uid="{85EF632E-2427-4C6A-9EC6-1992D9DD1C40}"/>
    <cellStyle name="Currency 27 3 3 9" xfId="5737" xr:uid="{BE265BDF-4D89-4D42-B4EE-6943D88BC1F6}"/>
    <cellStyle name="Currency 27 3 4" xfId="7722" xr:uid="{3F5F6CC7-FF86-4DAA-96FA-728D821ECC9A}"/>
    <cellStyle name="Currency 27 3 5" xfId="8867" xr:uid="{B6C8B943-0D20-4E36-BE17-AD20C7BBD505}"/>
    <cellStyle name="Currency 27 3 6" xfId="11988" xr:uid="{FA15B7FD-7CCD-4D2E-8464-21765BF51C1C}"/>
    <cellStyle name="Currency 27 3 7" xfId="15107" xr:uid="{2534AD0B-8D27-4FBE-B70D-E2447F679870}"/>
    <cellStyle name="Currency 27 3 8" xfId="18191" xr:uid="{728D0CE0-21BC-436C-8C58-22256538270B}"/>
    <cellStyle name="Currency 27 3 9" xfId="21354" xr:uid="{9781A68B-5C64-4AA2-9E05-06D831B6365E}"/>
    <cellStyle name="Currency 27 4" xfId="768" xr:uid="{F4445BAE-3D06-4F5E-BBB6-49AEC8B68F91}"/>
    <cellStyle name="Currency 27 4 10" xfId="24658" xr:uid="{42973298-9259-498E-AA30-B605DF8FF518}"/>
    <cellStyle name="Currency 27 4 11" xfId="27836" xr:uid="{AE052B77-22BA-4CC7-85DA-B98518B4A3B7}"/>
    <cellStyle name="Currency 27 4 12" xfId="3748" xr:uid="{ACA132BF-519F-419A-BC56-8FB482B1F40D}"/>
    <cellStyle name="Currency 27 4 2" xfId="2719" xr:uid="{D7774361-A529-4353-8790-F77BA223BA2B}"/>
    <cellStyle name="Currency 27 4 2 10" xfId="4806" xr:uid="{89D28E4A-E440-4595-9346-5B2FE2AA307E}"/>
    <cellStyle name="Currency 27 4 2 2" xfId="6845" xr:uid="{3CA56FF5-0F18-41D9-A614-146A4B4A0FDD}"/>
    <cellStyle name="Currency 27 4 2 3" xfId="10982" xr:uid="{809BBE54-3C05-44FC-823F-2AA87817AFD9}"/>
    <cellStyle name="Currency 27 4 2 4" xfId="14173" xr:uid="{949F87E8-F398-4525-8CA4-EC8F26219771}"/>
    <cellStyle name="Currency 27 4 2 5" xfId="17268" xr:uid="{3960BC63-50C1-4AEE-8611-4C214B1FF46F}"/>
    <cellStyle name="Currency 27 4 2 6" xfId="20426" xr:uid="{E2140F49-6B81-4C3A-9292-89DAC166372E}"/>
    <cellStyle name="Currency 27 4 2 7" xfId="23582" xr:uid="{FB77ABE5-7D43-410F-9E84-3695C2351F3F}"/>
    <cellStyle name="Currency 27 4 2 8" xfId="26758" xr:uid="{0602F386-1370-45AF-A0CD-8624FAA5BA91}"/>
    <cellStyle name="Currency 27 4 2 9" xfId="29957" xr:uid="{EE25ED37-C225-4D8B-8B27-D2552133CA78}"/>
    <cellStyle name="Currency 27 4 3" xfId="1657" xr:uid="{947895A3-041A-4B29-B354-D56F866F29F6}"/>
    <cellStyle name="Currency 27 4 3 2" xfId="9924" xr:uid="{FEC52CEE-A5C4-4696-A474-0430109702FE}"/>
    <cellStyle name="Currency 27 4 3 3" xfId="13120" xr:uid="{FDD50F4D-5611-4801-B032-5BE463420BDA}"/>
    <cellStyle name="Currency 27 4 3 4" xfId="16215" xr:uid="{DBCAFD23-E22A-4710-A99D-7BC02721BFDE}"/>
    <cellStyle name="Currency 27 4 3 5" xfId="19369" xr:uid="{DAD6D4D9-94AA-4903-97D4-8F1F772FE827}"/>
    <cellStyle name="Currency 27 4 3 6" xfId="22529" xr:uid="{E9503E2F-2335-453C-AEBB-B3CD3C317DC1}"/>
    <cellStyle name="Currency 27 4 3 7" xfId="25705" xr:uid="{D694EBA8-B426-4A2B-96C2-4D09110BED8C}"/>
    <cellStyle name="Currency 27 4 3 8" xfId="28904" xr:uid="{1D7DB05B-3E69-471D-85BB-A0575FF823EF}"/>
    <cellStyle name="Currency 27 4 3 9" xfId="5906" xr:uid="{C8CE78D9-CAF7-4C52-B0C8-85067511A4D4}"/>
    <cellStyle name="Currency 27 4 4" xfId="7891" xr:uid="{4D51A843-F2F4-464A-9D8E-3CAF8055D5F2}"/>
    <cellStyle name="Currency 27 4 5" xfId="9036" xr:uid="{CB7B8B8C-03D9-4A41-8E86-48819F24E4FF}"/>
    <cellStyle name="Currency 27 4 6" xfId="12157" xr:uid="{58FF1172-797A-421C-9AF1-D9EDC6741DD2}"/>
    <cellStyle name="Currency 27 4 7" xfId="15276" xr:uid="{6C496617-E7AB-4CA5-A42D-AB658401DF43}"/>
    <cellStyle name="Currency 27 4 8" xfId="18360" xr:uid="{3819E916-AD8D-4AA0-B9C4-ED725FF82BB2}"/>
    <cellStyle name="Currency 27 4 9" xfId="21523" xr:uid="{6C862598-783C-4D1C-843D-6AE8D19B6CE9}"/>
    <cellStyle name="Currency 27 5" xfId="961" xr:uid="{35ECB949-2E2B-4973-BB13-95F7E1FE4946}"/>
    <cellStyle name="Currency 27 5 10" xfId="24850" xr:uid="{E960BA34-7DBC-4D6F-8FF7-5DAB2472394B}"/>
    <cellStyle name="Currency 27 5 11" xfId="28029" xr:uid="{14000DB3-D135-4CAE-BB4C-04CD6E33787A}"/>
    <cellStyle name="Currency 27 5 12" xfId="3940" xr:uid="{485067B2-17E8-43C7-9126-0CD6C4BC89F0}"/>
    <cellStyle name="Currency 27 5 2" xfId="2912" xr:uid="{F5574E0B-54A2-4151-8C4A-7906975FC014}"/>
    <cellStyle name="Currency 27 5 2 10" xfId="4998" xr:uid="{CD3C182B-0DC6-40F2-A927-7C0B9B53D138}"/>
    <cellStyle name="Currency 27 5 2 2" xfId="7021" xr:uid="{750AB566-3018-475A-8B7B-5A72FF5389B5}"/>
    <cellStyle name="Currency 27 5 2 3" xfId="11174" xr:uid="{863E9CB3-2005-4692-90AC-2D0A0103F2E1}"/>
    <cellStyle name="Currency 27 5 2 4" xfId="14362" xr:uid="{7B642F19-434A-41C4-B2FA-C179A1350F67}"/>
    <cellStyle name="Currency 27 5 2 5" xfId="17459" xr:uid="{C3BABE31-F1F9-4296-8E57-9552EB36483B}"/>
    <cellStyle name="Currency 27 5 2 6" xfId="20616" xr:uid="{B3EF1F85-07CB-4D88-AFA2-B42DFDAF9A3B}"/>
    <cellStyle name="Currency 27 5 2 7" xfId="23771" xr:uid="{19DDE578-071E-4524-967B-F5882458F7AB}"/>
    <cellStyle name="Currency 27 5 2 8" xfId="26947" xr:uid="{EB59173B-37B0-4792-8149-337260957931}"/>
    <cellStyle name="Currency 27 5 2 9" xfId="30146" xr:uid="{47B8AA99-9941-461D-B9F5-2D8B3B945764}"/>
    <cellStyle name="Currency 27 5 3" xfId="1851" xr:uid="{65686F04-0529-498E-8E3F-01AEE85AB16E}"/>
    <cellStyle name="Currency 27 5 3 2" xfId="10116" xr:uid="{C758AE41-03B5-4360-BA2C-3EF59A8B35E9}"/>
    <cellStyle name="Currency 27 5 3 3" xfId="13312" xr:uid="{3AEE20A1-3A7C-4B9A-A98F-3D86B9FF9508}"/>
    <cellStyle name="Currency 27 5 3 4" xfId="16407" xr:uid="{F2B7385F-48ED-441B-A026-36017BDF170E}"/>
    <cellStyle name="Currency 27 5 3 5" xfId="19561" xr:uid="{1DA35158-6517-494F-B9F2-3DBD99AA18C3}"/>
    <cellStyle name="Currency 27 5 3 6" xfId="22721" xr:uid="{E148A093-B999-4EA7-8525-61DFEDBBD8CF}"/>
    <cellStyle name="Currency 27 5 3 7" xfId="25897" xr:uid="{D5B35E87-8FF2-4F69-AAD5-04B561721E07}"/>
    <cellStyle name="Currency 27 5 3 8" xfId="29096" xr:uid="{D90385ED-F1DC-4F6A-A6DB-F1A35E2C253B}"/>
    <cellStyle name="Currency 27 5 3 9" xfId="6099" xr:uid="{4A13DCC6-83E6-4B5D-8469-70713EAE4F08}"/>
    <cellStyle name="Currency 27 5 4" xfId="8084" xr:uid="{58825449-836B-4CE4-A7F9-3EF381526A8A}"/>
    <cellStyle name="Currency 27 5 5" xfId="9228" xr:uid="{0472703A-D3C6-4B3A-ABD8-89C2091C90EE}"/>
    <cellStyle name="Currency 27 5 6" xfId="12350" xr:uid="{D0A495DC-3206-48B5-A583-8AB8965539E1}"/>
    <cellStyle name="Currency 27 5 7" xfId="15469" xr:uid="{FDB710A1-F187-4272-9763-A982B5EA4984}"/>
    <cellStyle name="Currency 27 5 8" xfId="18552" xr:uid="{90CD206A-C33B-4174-96F4-7FEB8DC3F1E5}"/>
    <cellStyle name="Currency 27 5 9" xfId="21716" xr:uid="{D0AEEE1E-9DBD-48D1-B347-7139530DE751}"/>
    <cellStyle name="Currency 27 6" xfId="314" xr:uid="{C68B3082-F534-41D2-980A-D0EF49072A51}"/>
    <cellStyle name="Currency 27 6 10" xfId="27383" xr:uid="{2A8D719E-2E9F-466E-B264-53BFC6751FDA}"/>
    <cellStyle name="Currency 27 6 11" xfId="4353" xr:uid="{B044FFFB-98ED-4141-9776-0D5355AEF46D}"/>
    <cellStyle name="Currency 27 6 2" xfId="2266" xr:uid="{009605D7-E6B2-4075-ADA4-6C7EED7D959C}"/>
    <cellStyle name="Currency 27 6 2 2" xfId="10529" xr:uid="{0C2BAE41-4174-4B9B-BD9A-9B79B1FEE5C4}"/>
    <cellStyle name="Currency 27 6 2 3" xfId="13724" xr:uid="{562EB251-6265-4350-99C3-2273C7F5781B}"/>
    <cellStyle name="Currency 27 6 2 4" xfId="16819" xr:uid="{B98F76DC-819E-4216-970E-5C6563FE0C95}"/>
    <cellStyle name="Currency 27 6 2 5" xfId="19973" xr:uid="{1F27BF12-9A2E-4D62-85B2-70C88776B771}"/>
    <cellStyle name="Currency 27 6 2 6" xfId="23133" xr:uid="{46DC3181-C76F-48E6-B241-41F3743FA990}"/>
    <cellStyle name="Currency 27 6 2 7" xfId="26309" xr:uid="{26213A9D-5299-4967-8A06-35E5B9531FD1}"/>
    <cellStyle name="Currency 27 6 2 8" xfId="29508" xr:uid="{A586B1C1-7328-461E-8004-235228E1C45C}"/>
    <cellStyle name="Currency 27 6 2 9" xfId="5453" xr:uid="{A6A805A3-E0D2-4D0D-AE12-06E651B2F3FA}"/>
    <cellStyle name="Currency 27 6 3" xfId="7438" xr:uid="{9CF0BE0F-7B40-4FF8-8A60-360E621BFF35}"/>
    <cellStyle name="Currency 27 6 4" xfId="8582" xr:uid="{6A06B0B1-3B3C-4C25-9234-9956B6832A24}"/>
    <cellStyle name="Currency 27 6 5" xfId="11704" xr:uid="{F062E5B7-2B5B-4AF8-A219-1680831ED251}"/>
    <cellStyle name="Currency 27 6 6" xfId="14823" xr:uid="{68804009-C105-4870-B28B-62A9D894B4B2}"/>
    <cellStyle name="Currency 27 6 7" xfId="17907" xr:uid="{80A90BAD-BF93-4C3B-87BF-7A974686F2F4}"/>
    <cellStyle name="Currency 27 6 8" xfId="21070" xr:uid="{15E2EE44-20EF-4C9A-94DB-9506C09761D3}"/>
    <cellStyle name="Currency 27 6 9" xfId="24205" xr:uid="{F7C17A9B-0F02-4469-8F5D-0E16AE18A617}"/>
    <cellStyle name="Currency 27 7" xfId="2067" xr:uid="{47AB21AD-8718-4A09-AE23-E6B4F10DEE7C}"/>
    <cellStyle name="Currency 27 7 10" xfId="4156" xr:uid="{17ECE781-B93B-4F38-8327-B8BA84476078}"/>
    <cellStyle name="Currency 27 7 2" xfId="6372" xr:uid="{0B776870-4952-4DBC-B753-646CD0B978F3}"/>
    <cellStyle name="Currency 27 7 3" xfId="10332" xr:uid="{F8CD50AC-69F7-4980-86C6-0233CAF69381}"/>
    <cellStyle name="Currency 27 7 4" xfId="13527" xr:uid="{A7878601-9282-43C8-930B-76F6B3539197}"/>
    <cellStyle name="Currency 27 7 5" xfId="16622" xr:uid="{1E210F39-C305-4120-9349-12B59D0F2DCD}"/>
    <cellStyle name="Currency 27 7 6" xfId="19776" xr:uid="{A4C262C8-4193-4542-8ADD-B2D510148A55}"/>
    <cellStyle name="Currency 27 7 7" xfId="22936" xr:uid="{4EE2CB0E-6BCB-4F9C-8A50-AF966992629E}"/>
    <cellStyle name="Currency 27 7 8" xfId="26112" xr:uid="{30805563-9651-4C05-888E-97D3ECA3C7A2}"/>
    <cellStyle name="Currency 27 7 9" xfId="29311" xr:uid="{25894768-C9AE-4B3D-B51F-4F1005FD4D89}"/>
    <cellStyle name="Currency 27 8" xfId="1204" xr:uid="{FB6DFE84-0713-43AE-8ED9-368261C35313}"/>
    <cellStyle name="Currency 27 8 2" xfId="9471" xr:uid="{BF9B22C4-7D2F-4323-93DD-7FAC7FDA8310}"/>
    <cellStyle name="Currency 27 8 3" xfId="12658" xr:uid="{C6FBC279-55FA-4C54-9DC8-CCC957297557}"/>
    <cellStyle name="Currency 27 8 4" xfId="15810" xr:uid="{E0294417-56C7-4538-8634-3E4B71FA8D1A}"/>
    <cellStyle name="Currency 27 8 5" xfId="19013" xr:uid="{2C74AA60-4398-4CFB-97F9-EB327B0CE249}"/>
    <cellStyle name="Currency 27 8 6" xfId="22130" xr:uid="{33E7219E-EF57-4698-BCB9-E931600F0E69}"/>
    <cellStyle name="Currency 27 8 7" xfId="25243" xr:uid="{CD356C6D-300E-407C-857A-EF567A03A46B}"/>
    <cellStyle name="Currency 27 8 8" xfId="28544" xr:uid="{ED675590-078E-47A0-B223-00DC3F4F65F9}"/>
    <cellStyle name="Currency 27 8 9" xfId="5255" xr:uid="{36CDC095-8066-4B8D-8FCB-5E13AA80BE0D}"/>
    <cellStyle name="Currency 27 9" xfId="7238" xr:uid="{7139D2F1-0659-4B81-BF91-DB615D4D8518}"/>
    <cellStyle name="Currency 28" xfId="129" xr:uid="{1EC4735B-BAE5-402E-A3C6-2A10EEA04F61}"/>
    <cellStyle name="Currency 28 10" xfId="8398" xr:uid="{86762180-CF90-4F90-B4E7-BF22D446057F}"/>
    <cellStyle name="Currency 28 11" xfId="11507" xr:uid="{2CA0F9FE-6F91-4F5F-8221-4844ACB8F6DC}"/>
    <cellStyle name="Currency 28 12" xfId="14622" xr:uid="{7B53870A-F861-4AC4-9B02-E0AAAE89A22E}"/>
    <cellStyle name="Currency 28 13" xfId="17714" xr:uid="{093D3A18-A3FA-42DF-B366-C1790C4AA988}"/>
    <cellStyle name="Currency 28 14" xfId="20872" xr:uid="{74C319EA-CB46-4951-BC77-ADA971F42E4B}"/>
    <cellStyle name="Currency 28 15" xfId="24012" xr:uid="{30BE1F39-492A-4538-A627-A0109E71B7F9}"/>
    <cellStyle name="Currency 28 16" xfId="27189" xr:uid="{7FF31961-4B1D-4E83-9512-B7570E58D4B7}"/>
    <cellStyle name="Currency 28 17" xfId="3299" xr:uid="{78325E99-D4CC-4E6D-97CA-E2265C191543}"/>
    <cellStyle name="Currency 28 2" xfId="463" xr:uid="{DAD1C64A-B90C-4BC3-AF3A-F04493D8526F}"/>
    <cellStyle name="Currency 28 2 10" xfId="24353" xr:uid="{DFB1F75B-2481-4BCF-80BA-762B344A8A60}"/>
    <cellStyle name="Currency 28 2 11" xfId="27531" xr:uid="{260C1AC2-E895-4CD2-93C7-27DC6861CEE6}"/>
    <cellStyle name="Currency 28 2 12" xfId="3443" xr:uid="{E29D14C7-AD57-49D3-AE14-923C46AED77B}"/>
    <cellStyle name="Currency 28 2 2" xfId="2414" xr:uid="{4AD658F1-1761-42F1-B79E-CA8CA0450333}"/>
    <cellStyle name="Currency 28 2 2 10" xfId="4501" xr:uid="{562A5EF2-7E52-4E79-B428-B1122DB9342F}"/>
    <cellStyle name="Currency 28 2 2 2" xfId="6573" xr:uid="{AF59A955-A539-44DF-A21C-02D6E95BCBAC}"/>
    <cellStyle name="Currency 28 2 2 3" xfId="10677" xr:uid="{628B09C0-4C14-4767-9292-317595FF9517}"/>
    <cellStyle name="Currency 28 2 2 4" xfId="13872" xr:uid="{9FCC0613-8F7A-418A-8071-6A7D395A50F5}"/>
    <cellStyle name="Currency 28 2 2 5" xfId="16967" xr:uid="{5AFE6A85-F134-4D84-B7AB-E8FB7D123DED}"/>
    <cellStyle name="Currency 28 2 2 6" xfId="20121" xr:uid="{6B786677-1513-4D40-B5CC-6F76BC1A46F9}"/>
    <cellStyle name="Currency 28 2 2 7" xfId="23281" xr:uid="{B6E69F1B-E6E5-4641-A4F4-575C09E84542}"/>
    <cellStyle name="Currency 28 2 2 8" xfId="26457" xr:uid="{A331205E-6FBE-48F9-A29E-568E972920AB}"/>
    <cellStyle name="Currency 28 2 2 9" xfId="29656" xr:uid="{4C8F223A-25AB-4255-93A7-AC7200B0AD47}"/>
    <cellStyle name="Currency 28 2 3" xfId="1352" xr:uid="{92BBEC4D-F8AB-446E-A1FE-FC67AED67603}"/>
    <cellStyle name="Currency 28 2 3 2" xfId="9619" xr:uid="{6F19CE5C-5535-4393-8C87-309DD4B15B79}"/>
    <cellStyle name="Currency 28 2 3 3" xfId="12815" xr:uid="{72F27A76-7161-4450-A211-752D67A80B1B}"/>
    <cellStyle name="Currency 28 2 3 4" xfId="15910" xr:uid="{1FE4D395-32C9-4EF1-8279-4661D4BDB192}"/>
    <cellStyle name="Currency 28 2 3 5" xfId="19064" xr:uid="{EEA81673-81A5-4BCB-A386-CE2976F836B0}"/>
    <cellStyle name="Currency 28 2 3 6" xfId="22224" xr:uid="{FC847E3B-7175-4EA3-AB11-689F4E74B745}"/>
    <cellStyle name="Currency 28 2 3 7" xfId="25400" xr:uid="{C7ECDC8C-92F6-4DE6-B267-0AB759B17F05}"/>
    <cellStyle name="Currency 28 2 3 8" xfId="28599" xr:uid="{7F545FD0-EADC-4BBB-85F5-26FAC907AF23}"/>
    <cellStyle name="Currency 28 2 3 9" xfId="5601" xr:uid="{53AD1D8E-357D-47D3-854E-72287EA243E2}"/>
    <cellStyle name="Currency 28 2 4" xfId="7586" xr:uid="{DFAA0066-5AA9-4643-BCDA-2BC54C1BB687}"/>
    <cellStyle name="Currency 28 2 5" xfId="8731" xr:uid="{63156D59-4495-4504-9853-9A4D895532AA}"/>
    <cellStyle name="Currency 28 2 6" xfId="11852" xr:uid="{1449BAEA-F9CA-423E-BED9-570FFCB75A62}"/>
    <cellStyle name="Currency 28 2 7" xfId="14971" xr:uid="{77C09404-AB0D-4DB8-838B-9A1E4D9FF838}"/>
    <cellStyle name="Currency 28 2 8" xfId="18055" xr:uid="{6EAC413A-2B25-494D-AB66-F0500CDF2E1F}"/>
    <cellStyle name="Currency 28 2 9" xfId="21218" xr:uid="{C110B58C-2F9F-4FD3-91F2-70AEF704BCB7}"/>
    <cellStyle name="Currency 28 3" xfId="603" xr:uid="{FC69847E-0C98-484F-8D54-1E34E170FA13}"/>
    <cellStyle name="Currency 28 3 10" xfId="24493" xr:uid="{6B882449-306F-4B3E-8CA1-73AB9E585B9E}"/>
    <cellStyle name="Currency 28 3 11" xfId="27671" xr:uid="{E790D22D-7A77-461D-A1DC-71EA31C341E1}"/>
    <cellStyle name="Currency 28 3 12" xfId="3583" xr:uid="{31F44B3C-5107-4C8F-9AF5-758D097C0B8D}"/>
    <cellStyle name="Currency 28 3 2" xfId="2554" xr:uid="{5CF5D1EE-6B01-4556-A26B-48CBEBEDB18D}"/>
    <cellStyle name="Currency 28 3 2 10" xfId="4641" xr:uid="{37605D21-EC7B-4910-9CB2-C163E201EE87}"/>
    <cellStyle name="Currency 28 3 2 2" xfId="6710" xr:uid="{0E6D7A5D-63C0-4BA0-BC24-FC1633C14E87}"/>
    <cellStyle name="Currency 28 3 2 3" xfId="10817" xr:uid="{734508D9-6BAE-480A-8CE8-6008F27022F2}"/>
    <cellStyle name="Currency 28 3 2 4" xfId="14012" xr:uid="{C4BA0501-B67A-4BC8-B0FC-B4B33D614D1E}"/>
    <cellStyle name="Currency 28 3 2 5" xfId="17107" xr:uid="{FF962A17-32F2-4437-9332-34231C7B0743}"/>
    <cellStyle name="Currency 28 3 2 6" xfId="20261" xr:uid="{BB6401AB-4FE8-4686-8943-4262710F864B}"/>
    <cellStyle name="Currency 28 3 2 7" xfId="23421" xr:uid="{202FD892-D4AD-4B8A-A902-2095FE90497C}"/>
    <cellStyle name="Currency 28 3 2 8" xfId="26597" xr:uid="{8680EA78-2A91-49C8-AF45-CAF2D6912CB6}"/>
    <cellStyle name="Currency 28 3 2 9" xfId="29796" xr:uid="{472CCC50-06C7-4B83-A06B-4EEBCD350FBD}"/>
    <cellStyle name="Currency 28 3 3" xfId="1492" xr:uid="{6877C02C-7A1F-49A8-81B1-B49898076B35}"/>
    <cellStyle name="Currency 28 3 3 2" xfId="9759" xr:uid="{7793BF7B-7020-4F8A-8035-4F825B0ECB9B}"/>
    <cellStyle name="Currency 28 3 3 3" xfId="12955" xr:uid="{B0F5AD06-5AC1-418D-9015-C7E2D5274CCE}"/>
    <cellStyle name="Currency 28 3 3 4" xfId="16050" xr:uid="{1FC341CB-CBF2-439B-A073-0276B7F7E815}"/>
    <cellStyle name="Currency 28 3 3 5" xfId="19204" xr:uid="{BDFE1969-2105-4993-9B16-9181D870273E}"/>
    <cellStyle name="Currency 28 3 3 6" xfId="22364" xr:uid="{A51C19ED-8DB5-4A5B-A437-27F6A958D689}"/>
    <cellStyle name="Currency 28 3 3 7" xfId="25540" xr:uid="{2531622A-92FB-4820-AD52-9420B94F38E8}"/>
    <cellStyle name="Currency 28 3 3 8" xfId="28739" xr:uid="{C11662E2-9137-4B20-B775-04D0662B1ACE}"/>
    <cellStyle name="Currency 28 3 3 9" xfId="5741" xr:uid="{FE7438BC-3C3C-4F9E-8165-E7E7722BF745}"/>
    <cellStyle name="Currency 28 3 4" xfId="7726" xr:uid="{8FD81AE5-6C62-48FB-BEAA-85B94C45B001}"/>
    <cellStyle name="Currency 28 3 5" xfId="8871" xr:uid="{D96CEFCE-72C9-493F-B053-22A7612607A1}"/>
    <cellStyle name="Currency 28 3 6" xfId="11992" xr:uid="{450233CF-E0FF-49AD-BDB3-867DA5B4FB62}"/>
    <cellStyle name="Currency 28 3 7" xfId="15111" xr:uid="{821BD12F-C173-404C-AF82-174533F484E2}"/>
    <cellStyle name="Currency 28 3 8" xfId="18195" xr:uid="{8A78270E-5ECF-41DE-82F6-6186DE53E437}"/>
    <cellStyle name="Currency 28 3 9" xfId="21358" xr:uid="{8BCE0497-EAC2-4257-8ACC-94EE33178809}"/>
    <cellStyle name="Currency 28 4" xfId="772" xr:uid="{44D7B200-28B2-4AD6-892A-B4E4EB8EA43E}"/>
    <cellStyle name="Currency 28 4 10" xfId="24662" xr:uid="{ED576AFE-1F99-4816-BC35-C272D1AFB4CA}"/>
    <cellStyle name="Currency 28 4 11" xfId="27840" xr:uid="{CB0C5BE5-9427-448B-A69D-854549AC2393}"/>
    <cellStyle name="Currency 28 4 12" xfId="3752" xr:uid="{9BEAD811-12A2-4FEF-965B-CF05F4C60E81}"/>
    <cellStyle name="Currency 28 4 2" xfId="2723" xr:uid="{E7A4C049-8A7A-42E3-9A5E-628F7696BCDD}"/>
    <cellStyle name="Currency 28 4 2 10" xfId="4810" xr:uid="{AEBB4E2F-176D-402D-86D4-E4E2C8565B23}"/>
    <cellStyle name="Currency 28 4 2 2" xfId="6849" xr:uid="{765D4A27-8AC0-48AD-953A-1430661E7465}"/>
    <cellStyle name="Currency 28 4 2 3" xfId="10986" xr:uid="{DE913835-4439-46FB-94A4-8453E34FFB67}"/>
    <cellStyle name="Currency 28 4 2 4" xfId="14177" xr:uid="{6AEF7246-165A-4E3E-AFF8-F1ED52507489}"/>
    <cellStyle name="Currency 28 4 2 5" xfId="17272" xr:uid="{FC9B2866-FA9B-413E-86CA-129B1A9652AD}"/>
    <cellStyle name="Currency 28 4 2 6" xfId="20430" xr:uid="{2E2776BD-BF4C-4F1E-B390-846A3CB8D13F}"/>
    <cellStyle name="Currency 28 4 2 7" xfId="23586" xr:uid="{F60E829B-89A2-4E9E-96A8-718DC8248E31}"/>
    <cellStyle name="Currency 28 4 2 8" xfId="26762" xr:uid="{36E1CC72-FAE0-4224-A81A-AEE8BC11A7DF}"/>
    <cellStyle name="Currency 28 4 2 9" xfId="29961" xr:uid="{F6024872-49A8-4096-B0DF-4C22A075D337}"/>
    <cellStyle name="Currency 28 4 3" xfId="1661" xr:uid="{C9C181E6-2558-44CD-8894-B4F67AC3CC50}"/>
    <cellStyle name="Currency 28 4 3 2" xfId="9928" xr:uid="{F2F2810E-8503-43BC-9CD3-56B32EED6EB7}"/>
    <cellStyle name="Currency 28 4 3 3" xfId="13124" xr:uid="{135461F2-2998-4C3A-A677-DD7B56F6A9A3}"/>
    <cellStyle name="Currency 28 4 3 4" xfId="16219" xr:uid="{5A88E7CA-A622-4F25-8A85-73709D14F39F}"/>
    <cellStyle name="Currency 28 4 3 5" xfId="19373" xr:uid="{88246D8B-F0AA-46C6-BD39-2E61BFD87069}"/>
    <cellStyle name="Currency 28 4 3 6" xfId="22533" xr:uid="{B46AEFAF-BE8F-4EC1-8CA1-1490836BB39F}"/>
    <cellStyle name="Currency 28 4 3 7" xfId="25709" xr:uid="{DB5963AC-9A31-4AC2-AD46-77D819099BB7}"/>
    <cellStyle name="Currency 28 4 3 8" xfId="28908" xr:uid="{1E70723C-9B71-4FA7-8031-3A3CDB9D4368}"/>
    <cellStyle name="Currency 28 4 3 9" xfId="5910" xr:uid="{811C84C5-15CE-4414-917A-E1CCBA92F3ED}"/>
    <cellStyle name="Currency 28 4 4" xfId="7895" xr:uid="{7859B48B-9258-4193-A0D6-6FDE1F4B40AA}"/>
    <cellStyle name="Currency 28 4 5" xfId="9040" xr:uid="{ADE883F8-AF9E-4FC1-8756-10F02A800E3E}"/>
    <cellStyle name="Currency 28 4 6" xfId="12161" xr:uid="{6D3C3BA3-C876-46B9-9E0F-8AE454E1F5A8}"/>
    <cellStyle name="Currency 28 4 7" xfId="15280" xr:uid="{925D487B-88D3-47F8-ADB6-B9B73D39D63B}"/>
    <cellStyle name="Currency 28 4 8" xfId="18364" xr:uid="{FCE3E7D1-79C7-4697-A166-8A2F6401DBDD}"/>
    <cellStyle name="Currency 28 4 9" xfId="21527" xr:uid="{956731E1-010D-4E0C-B401-D6A313222CFB}"/>
    <cellStyle name="Currency 28 5" xfId="965" xr:uid="{A21CBE80-622D-4B96-8136-18A19E5F4E81}"/>
    <cellStyle name="Currency 28 5 10" xfId="24854" xr:uid="{C308F9CE-0F23-4C74-BC37-E0F6ABCC565E}"/>
    <cellStyle name="Currency 28 5 11" xfId="28033" xr:uid="{E24F9823-4AA2-4560-9929-4A14C2BCCE7E}"/>
    <cellStyle name="Currency 28 5 12" xfId="3944" xr:uid="{86D5130F-2A34-42C6-88D9-D1D4726B1D85}"/>
    <cellStyle name="Currency 28 5 2" xfId="2916" xr:uid="{07DE5452-91F8-4B7C-812E-1F204CD226B7}"/>
    <cellStyle name="Currency 28 5 2 10" xfId="5002" xr:uid="{94A453E6-47E3-4208-BD49-172AC65BB0E9}"/>
    <cellStyle name="Currency 28 5 2 2" xfId="7025" xr:uid="{1B318BBF-6906-455B-8239-41C89310C12D}"/>
    <cellStyle name="Currency 28 5 2 3" xfId="11178" xr:uid="{4A9E1BA1-B113-4036-847C-298A0D61C645}"/>
    <cellStyle name="Currency 28 5 2 4" xfId="14366" xr:uid="{4ABF117E-67F0-4D08-89C6-BCA5E0DC8F8F}"/>
    <cellStyle name="Currency 28 5 2 5" xfId="17463" xr:uid="{9BC53D85-457F-45A0-B19D-F160EF0B5AAD}"/>
    <cellStyle name="Currency 28 5 2 6" xfId="20620" xr:uid="{8A4A58E5-75C4-4A47-B3F3-839A2C43D960}"/>
    <cellStyle name="Currency 28 5 2 7" xfId="23775" xr:uid="{09B31AC7-C763-4791-825B-3D651329A416}"/>
    <cellStyle name="Currency 28 5 2 8" xfId="26951" xr:uid="{89329759-E43F-41EA-9463-1709EE1DE65A}"/>
    <cellStyle name="Currency 28 5 2 9" xfId="30150" xr:uid="{C47267C4-3E92-4FC8-AD61-9BCC38CC9629}"/>
    <cellStyle name="Currency 28 5 3" xfId="1855" xr:uid="{1627437B-C7BF-4EB7-A547-34577F73B55B}"/>
    <cellStyle name="Currency 28 5 3 2" xfId="10120" xr:uid="{10E07D7C-3320-4C21-B598-8EE4CB59C1E4}"/>
    <cellStyle name="Currency 28 5 3 3" xfId="13316" xr:uid="{E12B4642-F2FB-4F4F-8017-4187BE2150B2}"/>
    <cellStyle name="Currency 28 5 3 4" xfId="16411" xr:uid="{4F7ABCFC-C54D-4CDF-831D-BA683A11372C}"/>
    <cellStyle name="Currency 28 5 3 5" xfId="19565" xr:uid="{47F5A820-3E8E-48FE-8FAB-2C32CD770BA1}"/>
    <cellStyle name="Currency 28 5 3 6" xfId="22725" xr:uid="{94B4B98D-1C67-46EC-8FA5-B2D9BE79A76B}"/>
    <cellStyle name="Currency 28 5 3 7" xfId="25901" xr:uid="{BCE12C87-4149-4260-8877-1D955D3C4B76}"/>
    <cellStyle name="Currency 28 5 3 8" xfId="29100" xr:uid="{5BA64B77-1203-44ED-8407-9D732C0F873A}"/>
    <cellStyle name="Currency 28 5 3 9" xfId="6103" xr:uid="{66A22373-9BB7-421D-8ED8-CF2E29921E78}"/>
    <cellStyle name="Currency 28 5 4" xfId="8088" xr:uid="{EB73E154-AD5C-4EF6-B83B-7592E6F6E7E1}"/>
    <cellStyle name="Currency 28 5 5" xfId="9232" xr:uid="{EDA80E44-C54E-445B-9EFE-A60685012EB9}"/>
    <cellStyle name="Currency 28 5 6" xfId="12354" xr:uid="{C7AA1ACE-B8B8-4541-A55B-FE54ADF0E27A}"/>
    <cellStyle name="Currency 28 5 7" xfId="15473" xr:uid="{70B6016C-3D0B-412B-8BC6-B50EDD7F9FC3}"/>
    <cellStyle name="Currency 28 5 8" xfId="18556" xr:uid="{3E9E86C7-3AFD-4DFE-9029-E37B4799CF30}"/>
    <cellStyle name="Currency 28 5 9" xfId="21720" xr:uid="{F637C028-E8D7-480E-9EFC-AA80B9DB8D2A}"/>
    <cellStyle name="Currency 28 6" xfId="318" xr:uid="{4DEE658A-719E-4B83-B440-88EAB4B352BF}"/>
    <cellStyle name="Currency 28 6 10" xfId="27387" xr:uid="{E2FD3712-AC38-4DAE-88D2-4FF1939B3EA5}"/>
    <cellStyle name="Currency 28 6 11" xfId="4357" xr:uid="{872CEBC7-A476-4D43-9261-E69BB9CD4B8E}"/>
    <cellStyle name="Currency 28 6 2" xfId="2270" xr:uid="{405D2466-FD48-49A8-A68E-7E805C4CF56D}"/>
    <cellStyle name="Currency 28 6 2 2" xfId="10533" xr:uid="{1B0C70FB-6304-44CE-8BA6-97F4F6BFA2DB}"/>
    <cellStyle name="Currency 28 6 2 3" xfId="13728" xr:uid="{A966D390-6364-45AF-98E0-3ACC491E5979}"/>
    <cellStyle name="Currency 28 6 2 4" xfId="16823" xr:uid="{E6221759-F09A-4268-9EC0-A15204FC71DE}"/>
    <cellStyle name="Currency 28 6 2 5" xfId="19977" xr:uid="{E36045F7-784E-4B1C-AAF6-BFC338252487}"/>
    <cellStyle name="Currency 28 6 2 6" xfId="23137" xr:uid="{A6E7FEA1-C0FA-4A07-A9A5-6DCE9D217552}"/>
    <cellStyle name="Currency 28 6 2 7" xfId="26313" xr:uid="{ECAFF0FF-FE3B-442B-8265-1BEB68F05F99}"/>
    <cellStyle name="Currency 28 6 2 8" xfId="29512" xr:uid="{2786D43A-FF3A-44B0-AD08-EE05F0C33AA4}"/>
    <cellStyle name="Currency 28 6 2 9" xfId="5457" xr:uid="{7630A5E0-B0F4-42B5-9A6A-F130EB1B7D1E}"/>
    <cellStyle name="Currency 28 6 3" xfId="7442" xr:uid="{89198CA0-0A6C-4DB1-9802-B1E248734ECF}"/>
    <cellStyle name="Currency 28 6 4" xfId="8586" xr:uid="{ECA52C7F-48AA-405F-ABE0-70AA38DC2830}"/>
    <cellStyle name="Currency 28 6 5" xfId="11708" xr:uid="{D0F7F64C-079B-4CD0-A8CE-106F9852C182}"/>
    <cellStyle name="Currency 28 6 6" xfId="14827" xr:uid="{DDE5D304-6F99-4B78-9370-D024DD1B9A1E}"/>
    <cellStyle name="Currency 28 6 7" xfId="17911" xr:uid="{21F5BD80-398A-4A30-A7CB-278B8302CAE5}"/>
    <cellStyle name="Currency 28 6 8" xfId="21074" xr:uid="{72CA1C7D-FF21-4801-828D-FACD464CC4AA}"/>
    <cellStyle name="Currency 28 6 9" xfId="24209" xr:uid="{B34DA2FE-A924-406D-9338-E3F8AC4216FE}"/>
    <cellStyle name="Currency 28 7" xfId="2071" xr:uid="{585C9BB1-068A-4925-AE8F-52AF609737FC}"/>
    <cellStyle name="Currency 28 7 10" xfId="4160" xr:uid="{210DAB19-BBDD-4DD8-BF66-C572E0183F99}"/>
    <cellStyle name="Currency 28 7 2" xfId="6376" xr:uid="{9B9EA78B-EEC1-4722-A1AF-249705E9D04C}"/>
    <cellStyle name="Currency 28 7 3" xfId="10336" xr:uid="{1142B1C7-6378-47AE-8E8A-F5F010857D7B}"/>
    <cellStyle name="Currency 28 7 4" xfId="13531" xr:uid="{3B271440-D8AB-4448-A547-AE7201FA6AF6}"/>
    <cellStyle name="Currency 28 7 5" xfId="16626" xr:uid="{561BD136-796C-42C3-8AFA-7A5AFB721906}"/>
    <cellStyle name="Currency 28 7 6" xfId="19780" xr:uid="{1B898548-2E00-4FB2-98E7-8E98812F49F1}"/>
    <cellStyle name="Currency 28 7 7" xfId="22940" xr:uid="{11B5754C-5EB7-4DC3-A933-049EA8EC8D33}"/>
    <cellStyle name="Currency 28 7 8" xfId="26116" xr:uid="{D43FF2D7-F04B-4141-B338-055E7C6960E5}"/>
    <cellStyle name="Currency 28 7 9" xfId="29315" xr:uid="{EA7DCF97-693A-4BE9-B782-944E93CC7B51}"/>
    <cellStyle name="Currency 28 8" xfId="1208" xr:uid="{40F81A02-D68E-4782-883F-186239095AC4}"/>
    <cellStyle name="Currency 28 8 2" xfId="9475" xr:uid="{C6726E98-3213-416A-85E2-382B4564A711}"/>
    <cellStyle name="Currency 28 8 3" xfId="12665" xr:uid="{26FBFC45-913D-40B9-B5D7-568DB94786DB}"/>
    <cellStyle name="Currency 28 8 4" xfId="15754" xr:uid="{23CD7651-D8D8-43FA-A678-3E725FB3B58D}"/>
    <cellStyle name="Currency 28 8 5" xfId="18905" xr:uid="{95478C0D-5562-4670-B619-532972B9B049}"/>
    <cellStyle name="Currency 28 8 6" xfId="22082" xr:uid="{D3AEDE16-AAA6-4B90-99C6-F52B89176234}"/>
    <cellStyle name="Currency 28 8 7" xfId="25273" xr:uid="{007C36BC-BF57-420C-A3CC-F5EB06F3C143}"/>
    <cellStyle name="Currency 28 8 8" xfId="28443" xr:uid="{188A7314-8D82-4FDF-BB27-319D66AAA287}"/>
    <cellStyle name="Currency 28 8 9" xfId="5259" xr:uid="{2DC63356-A54C-47A7-BB2B-819387D50407}"/>
    <cellStyle name="Currency 28 9" xfId="7242" xr:uid="{A72F6982-2072-4C2B-AE2A-98670CF0C4AF}"/>
    <cellStyle name="Currency 29" xfId="133" xr:uid="{DD555C10-CDE0-432D-923B-DB1D845BA5EA}"/>
    <cellStyle name="Currency 29 10" xfId="8402" xr:uid="{EA8E8F6C-71A9-4703-BA0A-8986D500004D}"/>
    <cellStyle name="Currency 29 11" xfId="11511" xr:uid="{59E99E41-74FE-49F6-BE86-32C088B1FBC7}"/>
    <cellStyle name="Currency 29 12" xfId="14626" xr:uid="{5F800D0B-67E5-4131-9229-7C88C2F309A3}"/>
    <cellStyle name="Currency 29 13" xfId="17718" xr:uid="{9C52A417-5619-4A37-8E4A-50B7E57651A0}"/>
    <cellStyle name="Currency 29 14" xfId="20876" xr:uid="{EC13B829-A288-4F49-B9F8-B6000B9D619D}"/>
    <cellStyle name="Currency 29 15" xfId="24016" xr:uid="{6AC06BDF-CA19-43F8-84DE-145970200491}"/>
    <cellStyle name="Currency 29 16" xfId="27193" xr:uid="{3B454803-7397-491D-BE97-2A88467BABCE}"/>
    <cellStyle name="Currency 29 17" xfId="3303" xr:uid="{0731AD93-AACD-44AE-A580-0930F624A9F6}"/>
    <cellStyle name="Currency 29 2" xfId="467" xr:uid="{4E3A81B3-628C-445D-9953-1A19406E035C}"/>
    <cellStyle name="Currency 29 2 10" xfId="24357" xr:uid="{A961B69A-62B9-4E75-9D75-9DA4AA0A33D3}"/>
    <cellStyle name="Currency 29 2 11" xfId="27535" xr:uid="{FC7BDF6F-BB5D-4DCD-9023-30323B5CC9E8}"/>
    <cellStyle name="Currency 29 2 12" xfId="3447" xr:uid="{C8FC7316-3F39-48AD-B50A-FD3BFAE0DB19}"/>
    <cellStyle name="Currency 29 2 2" xfId="2418" xr:uid="{310DDEAF-D845-43D0-AB1F-6ACFD4878357}"/>
    <cellStyle name="Currency 29 2 2 10" xfId="4505" xr:uid="{81A694E7-5553-443B-AF9C-169EBEDAC21C}"/>
    <cellStyle name="Currency 29 2 2 2" xfId="6577" xr:uid="{755788EB-7147-424F-BA8E-7B9AB91D53C8}"/>
    <cellStyle name="Currency 29 2 2 3" xfId="10681" xr:uid="{D5E4E3A9-BDA6-4AE3-8BD9-440520DC67DD}"/>
    <cellStyle name="Currency 29 2 2 4" xfId="13876" xr:uid="{B9F884A5-744E-4913-8605-B8BC153BDAB6}"/>
    <cellStyle name="Currency 29 2 2 5" xfId="16971" xr:uid="{D1B0C6EC-F621-4DC3-89A1-F29D85D5BE87}"/>
    <cellStyle name="Currency 29 2 2 6" xfId="20125" xr:uid="{FC270A43-8A2D-47CB-BC4F-C461833FEBDB}"/>
    <cellStyle name="Currency 29 2 2 7" xfId="23285" xr:uid="{B43E1377-294A-4BF5-8B07-9771F4784FC6}"/>
    <cellStyle name="Currency 29 2 2 8" xfId="26461" xr:uid="{3DD51CA4-BA4F-46C7-BAAD-AE8B4DE9EEF0}"/>
    <cellStyle name="Currency 29 2 2 9" xfId="29660" xr:uid="{79D38770-A010-46F9-9724-CCE1CF6E1267}"/>
    <cellStyle name="Currency 29 2 3" xfId="1356" xr:uid="{7464FC16-A280-423C-9664-7A608776DA6E}"/>
    <cellStyle name="Currency 29 2 3 2" xfId="9623" xr:uid="{AE13D8ED-DBEE-4DCF-8156-BD61C5BF00C6}"/>
    <cellStyle name="Currency 29 2 3 3" xfId="12819" xr:uid="{C99DE8E8-B436-412A-A377-AF965A6578C6}"/>
    <cellStyle name="Currency 29 2 3 4" xfId="15914" xr:uid="{6B128A75-5EE0-461F-AC82-1B2430E8BBD2}"/>
    <cellStyle name="Currency 29 2 3 5" xfId="19068" xr:uid="{EDD4A9AF-3F9B-497D-8BE7-E8EC50B31E07}"/>
    <cellStyle name="Currency 29 2 3 6" xfId="22228" xr:uid="{33AAD030-CB96-453B-8E72-DBCAEBA3F347}"/>
    <cellStyle name="Currency 29 2 3 7" xfId="25404" xr:uid="{ED547F1D-5925-4D21-B872-A981296B80AB}"/>
    <cellStyle name="Currency 29 2 3 8" xfId="28603" xr:uid="{D72852AB-9DA3-41D8-8BD9-218087ADF164}"/>
    <cellStyle name="Currency 29 2 3 9" xfId="5605" xr:uid="{5503EB1E-09F9-4503-B939-5AF97B554134}"/>
    <cellStyle name="Currency 29 2 4" xfId="7590" xr:uid="{242D087F-5B64-4C22-957D-7463692F2A2A}"/>
    <cellStyle name="Currency 29 2 5" xfId="8735" xr:uid="{CFE3AECF-551F-4EDD-B70F-48A874B5E7DE}"/>
    <cellStyle name="Currency 29 2 6" xfId="11856" xr:uid="{42BD367B-7B8E-4938-A0D1-41B4221B3CED}"/>
    <cellStyle name="Currency 29 2 7" xfId="14975" xr:uid="{95E4D6A2-DD82-4FEC-82AE-FA69FFDA7372}"/>
    <cellStyle name="Currency 29 2 8" xfId="18059" xr:uid="{09DAC365-B7BF-4EE0-AD04-9D2504EE2669}"/>
    <cellStyle name="Currency 29 2 9" xfId="21222" xr:uid="{AF8E7B4E-270C-4691-9024-7D1AE5BA7C82}"/>
    <cellStyle name="Currency 29 3" xfId="607" xr:uid="{1360286F-8F2E-41CD-BFD1-5515E1116C34}"/>
    <cellStyle name="Currency 29 3 10" xfId="24497" xr:uid="{66AF3739-E1AF-477D-96F8-A0A75CCF3A92}"/>
    <cellStyle name="Currency 29 3 11" xfId="27675" xr:uid="{9049EF01-9D65-4C6F-8CC3-5DE1A8F0A6D3}"/>
    <cellStyle name="Currency 29 3 12" xfId="3587" xr:uid="{F6B8DEE7-8D87-4A52-B058-219202FEFCD5}"/>
    <cellStyle name="Currency 29 3 2" xfId="2558" xr:uid="{C53A3FC3-3A03-4764-BA33-4742D5B872CE}"/>
    <cellStyle name="Currency 29 3 2 10" xfId="4645" xr:uid="{07CD1D2D-6192-40DA-A2D6-794C3E72733F}"/>
    <cellStyle name="Currency 29 3 2 2" xfId="6714" xr:uid="{4E89B1B6-2315-4515-962E-C68343D658F5}"/>
    <cellStyle name="Currency 29 3 2 3" xfId="10821" xr:uid="{9E415046-B2DA-4FCA-9AFC-22F24808AECE}"/>
    <cellStyle name="Currency 29 3 2 4" xfId="14016" xr:uid="{8C48F9C6-4634-4088-B348-B3624F30F3D8}"/>
    <cellStyle name="Currency 29 3 2 5" xfId="17111" xr:uid="{E154D346-FFD8-4114-A635-676F09A72768}"/>
    <cellStyle name="Currency 29 3 2 6" xfId="20265" xr:uid="{CBAEAC3A-38D7-4D2C-B864-D67EED6D5EDB}"/>
    <cellStyle name="Currency 29 3 2 7" xfId="23425" xr:uid="{CA480C8E-9200-4A5D-972C-E78D2A710C41}"/>
    <cellStyle name="Currency 29 3 2 8" xfId="26601" xr:uid="{938F9EFA-C2A4-4CF0-9A94-964697208789}"/>
    <cellStyle name="Currency 29 3 2 9" xfId="29800" xr:uid="{BE7C8463-A7D3-4E69-A0CF-52A61E519D8B}"/>
    <cellStyle name="Currency 29 3 3" xfId="1496" xr:uid="{2C5A710F-6DCE-48D8-AC19-E14260BBA68D}"/>
    <cellStyle name="Currency 29 3 3 2" xfId="9763" xr:uid="{EEF5618A-66B5-48DD-AC7A-E1AA1DB29DC8}"/>
    <cellStyle name="Currency 29 3 3 3" xfId="12959" xr:uid="{09F73503-6773-4BFD-9ABF-CA43F6C22A14}"/>
    <cellStyle name="Currency 29 3 3 4" xfId="16054" xr:uid="{CC22AF5B-10AF-45A4-83D7-8FD269DD110A}"/>
    <cellStyle name="Currency 29 3 3 5" xfId="19208" xr:uid="{47C48FA2-6A02-4D84-A5CC-9857A9FF61A2}"/>
    <cellStyle name="Currency 29 3 3 6" xfId="22368" xr:uid="{CD819410-2235-4FF6-8C08-FD669BCF56A8}"/>
    <cellStyle name="Currency 29 3 3 7" xfId="25544" xr:uid="{D13615A9-0D18-412F-8769-BAFB314ADBE6}"/>
    <cellStyle name="Currency 29 3 3 8" xfId="28743" xr:uid="{E479D878-CC1A-481D-9A67-1A2977E97B6F}"/>
    <cellStyle name="Currency 29 3 3 9" xfId="5745" xr:uid="{546C5007-4F9E-4A97-875F-3E11A496A68F}"/>
    <cellStyle name="Currency 29 3 4" xfId="7730" xr:uid="{BD9654C7-7C44-443E-8E10-AD75EC8D47FA}"/>
    <cellStyle name="Currency 29 3 5" xfId="8875" xr:uid="{C157DBAD-33F7-48FC-ADEC-03DA76A8D989}"/>
    <cellStyle name="Currency 29 3 6" xfId="11996" xr:uid="{581869D2-B475-4F63-A6EB-52881380F049}"/>
    <cellStyle name="Currency 29 3 7" xfId="15115" xr:uid="{77351439-D052-4FDA-B3A3-5AF99F340786}"/>
    <cellStyle name="Currency 29 3 8" xfId="18199" xr:uid="{5773C281-7B53-44B3-A713-F3CBEEC9A169}"/>
    <cellStyle name="Currency 29 3 9" xfId="21362" xr:uid="{3E4EBA4A-434D-4F84-9BE0-1802B4E3C499}"/>
    <cellStyle name="Currency 29 4" xfId="776" xr:uid="{DB036ABF-131F-4E66-89D0-CC5C9166DE08}"/>
    <cellStyle name="Currency 29 4 10" xfId="24666" xr:uid="{95C8A61F-71B3-4330-931F-757F9A36BDE0}"/>
    <cellStyle name="Currency 29 4 11" xfId="27844" xr:uid="{08F2C042-E55E-4BE9-8E80-B0C13DA1AB76}"/>
    <cellStyle name="Currency 29 4 12" xfId="3756" xr:uid="{1F524FFF-F76D-47D4-8505-9C31FC62FF66}"/>
    <cellStyle name="Currency 29 4 2" xfId="2727" xr:uid="{DD85B5E7-0515-4634-8B85-E1EEC85AB32D}"/>
    <cellStyle name="Currency 29 4 2 10" xfId="4814" xr:uid="{5A493BCE-AF0D-48F8-B18C-4530B3331220}"/>
    <cellStyle name="Currency 29 4 2 2" xfId="6853" xr:uid="{E7143622-982A-4EE5-B56B-CA050011E94C}"/>
    <cellStyle name="Currency 29 4 2 3" xfId="10990" xr:uid="{8FFE7BB8-76A4-4989-82EF-F59C6D7F6494}"/>
    <cellStyle name="Currency 29 4 2 4" xfId="14181" xr:uid="{EB7E7197-767D-40BC-A408-2BFEC0E3561C}"/>
    <cellStyle name="Currency 29 4 2 5" xfId="17276" xr:uid="{B9565D2F-D31D-4086-8ABE-59626E084189}"/>
    <cellStyle name="Currency 29 4 2 6" xfId="20434" xr:uid="{A6CBBDA1-2252-4448-94EA-9F356240CA15}"/>
    <cellStyle name="Currency 29 4 2 7" xfId="23590" xr:uid="{F4B557BC-1655-433C-BFA6-6A930F5DFFE2}"/>
    <cellStyle name="Currency 29 4 2 8" xfId="26766" xr:uid="{C6490268-E54C-4ED6-BB5F-4F6D0B1B430E}"/>
    <cellStyle name="Currency 29 4 2 9" xfId="29965" xr:uid="{0B1D6089-2C8C-4B4A-B620-0D48C475DCDC}"/>
    <cellStyle name="Currency 29 4 3" xfId="1665" xr:uid="{8B9C6424-A809-48F1-A057-1AF7DDD0EBC7}"/>
    <cellStyle name="Currency 29 4 3 2" xfId="9932" xr:uid="{70CE9915-0F5F-4F61-8A2E-DAFC35480E4D}"/>
    <cellStyle name="Currency 29 4 3 3" xfId="13128" xr:uid="{29681F61-9B73-414B-A296-E755CB457178}"/>
    <cellStyle name="Currency 29 4 3 4" xfId="16223" xr:uid="{8E0C2C20-10FC-4908-B63A-75C7CCF76D4C}"/>
    <cellStyle name="Currency 29 4 3 5" xfId="19377" xr:uid="{AC0B5CF7-F7E9-484B-837D-C0759D8FE0B8}"/>
    <cellStyle name="Currency 29 4 3 6" xfId="22537" xr:uid="{815EBB08-F322-46C2-9F75-83CE112E78B2}"/>
    <cellStyle name="Currency 29 4 3 7" xfId="25713" xr:uid="{08C2D6AC-6946-4459-BA2F-B450D665CDDD}"/>
    <cellStyle name="Currency 29 4 3 8" xfId="28912" xr:uid="{C32506EC-8554-4C4A-962F-A65C67AC45FD}"/>
    <cellStyle name="Currency 29 4 3 9" xfId="5914" xr:uid="{86548000-0D7B-489C-9201-D942923028CE}"/>
    <cellStyle name="Currency 29 4 4" xfId="7899" xr:uid="{979A7ECD-E4B1-40CA-967F-CD2074004A7A}"/>
    <cellStyle name="Currency 29 4 5" xfId="9044" xr:uid="{B0B5E800-D49E-4CB0-8727-FCA44D0E6345}"/>
    <cellStyle name="Currency 29 4 6" xfId="12165" xr:uid="{D09B6552-8FEE-4850-B6CC-0D571E3304AE}"/>
    <cellStyle name="Currency 29 4 7" xfId="15284" xr:uid="{9848C358-5F69-4655-A689-4E42D801C58A}"/>
    <cellStyle name="Currency 29 4 8" xfId="18368" xr:uid="{BC9711D5-36AC-4212-9013-5595F408E8AD}"/>
    <cellStyle name="Currency 29 4 9" xfId="21531" xr:uid="{8A43F373-8CC2-4B07-9647-443D6FD80A92}"/>
    <cellStyle name="Currency 29 5" xfId="969" xr:uid="{D6973735-6931-43C0-94B6-959E489FE3B4}"/>
    <cellStyle name="Currency 29 5 10" xfId="24858" xr:uid="{9141D4AE-E455-4844-8B58-F521B7CB03EA}"/>
    <cellStyle name="Currency 29 5 11" xfId="28037" xr:uid="{1071351D-990E-44BC-93F9-C52E8AB4D327}"/>
    <cellStyle name="Currency 29 5 12" xfId="3948" xr:uid="{300CA8D9-9151-45C2-BFAB-2B6E7EEFE9BD}"/>
    <cellStyle name="Currency 29 5 2" xfId="2920" xr:uid="{0B3F2A7C-F567-4463-859F-6CAF70B19EEE}"/>
    <cellStyle name="Currency 29 5 2 10" xfId="5006" xr:uid="{B8F4D22F-4545-4021-BC61-42ABA1E303EE}"/>
    <cellStyle name="Currency 29 5 2 2" xfId="7029" xr:uid="{57CD0E01-6DF1-4204-8240-301A68A49079}"/>
    <cellStyle name="Currency 29 5 2 3" xfId="11182" xr:uid="{C2F77993-1554-4BAE-83CD-34A4598A69E7}"/>
    <cellStyle name="Currency 29 5 2 4" xfId="14370" xr:uid="{E0FBFC9E-26E9-4C9B-91C3-83914D6B1A20}"/>
    <cellStyle name="Currency 29 5 2 5" xfId="17467" xr:uid="{70A0FB0F-49C5-434D-9FE9-88F23A3A892D}"/>
    <cellStyle name="Currency 29 5 2 6" xfId="20624" xr:uid="{EDF320BD-64D7-47F1-8449-57FC7EAF35F7}"/>
    <cellStyle name="Currency 29 5 2 7" xfId="23779" xr:uid="{C639D207-60FF-47F0-8768-2CAC7B676D4F}"/>
    <cellStyle name="Currency 29 5 2 8" xfId="26955" xr:uid="{74919652-ADAF-443B-8DAF-66AA5DFEDE06}"/>
    <cellStyle name="Currency 29 5 2 9" xfId="30154" xr:uid="{AB47CA32-54B3-479B-866E-A695446BDF89}"/>
    <cellStyle name="Currency 29 5 3" xfId="1859" xr:uid="{FE0B1B2B-D6B8-4F0D-9AA8-BC6F6C16A4C9}"/>
    <cellStyle name="Currency 29 5 3 2" xfId="10124" xr:uid="{4391B63D-7FF8-471D-9EC4-25BB2B6DD257}"/>
    <cellStyle name="Currency 29 5 3 3" xfId="13320" xr:uid="{929CC025-FE93-434E-83C6-81DC9E426713}"/>
    <cellStyle name="Currency 29 5 3 4" xfId="16415" xr:uid="{D25F44C0-E701-4BCC-A376-7D85349C9403}"/>
    <cellStyle name="Currency 29 5 3 5" xfId="19569" xr:uid="{95401F4F-922F-41CD-9A1A-0D591D856F75}"/>
    <cellStyle name="Currency 29 5 3 6" xfId="22729" xr:uid="{9F5C640D-D3EF-429F-B31E-99F5B56E78B9}"/>
    <cellStyle name="Currency 29 5 3 7" xfId="25905" xr:uid="{F8960020-F49C-4713-96C8-F70DAA65713D}"/>
    <cellStyle name="Currency 29 5 3 8" xfId="29104" xr:uid="{60537DAD-8A65-4BCD-B356-DCEA1AE49928}"/>
    <cellStyle name="Currency 29 5 3 9" xfId="6107" xr:uid="{C4AF3D62-BD21-4A9D-B18B-58E17EF1C36F}"/>
    <cellStyle name="Currency 29 5 4" xfId="8092" xr:uid="{8E221A3A-72F5-4EE0-B493-4E557209AFA4}"/>
    <cellStyle name="Currency 29 5 5" xfId="9236" xr:uid="{DD3549B2-622B-487E-B050-683F48B73BB0}"/>
    <cellStyle name="Currency 29 5 6" xfId="12358" xr:uid="{7CA3EC36-399C-457C-ABEE-65AB66B6124B}"/>
    <cellStyle name="Currency 29 5 7" xfId="15477" xr:uid="{B492B32C-8DD9-4BBC-A8D0-44D3D00630D1}"/>
    <cellStyle name="Currency 29 5 8" xfId="18560" xr:uid="{D3A50833-CE8B-459B-BDA0-B5F8D484D282}"/>
    <cellStyle name="Currency 29 5 9" xfId="21724" xr:uid="{BB9CB2CE-C3B9-4A9C-9392-5C6B77A73FB0}"/>
    <cellStyle name="Currency 29 6" xfId="322" xr:uid="{BC8001E2-1D18-4AFA-93F7-CAC79F9E8266}"/>
    <cellStyle name="Currency 29 6 10" xfId="27391" xr:uid="{F6B490D3-9014-47AB-9BBA-24C69B92633A}"/>
    <cellStyle name="Currency 29 6 11" xfId="4361" xr:uid="{EDCB3863-33A2-4B5B-A90D-EF6970205672}"/>
    <cellStyle name="Currency 29 6 2" xfId="2274" xr:uid="{909097FC-B22D-495C-8DFB-CBA3275BB6E0}"/>
    <cellStyle name="Currency 29 6 2 2" xfId="10537" xr:uid="{52FB6555-A0FC-4B0E-8647-DFA2951DE37C}"/>
    <cellStyle name="Currency 29 6 2 3" xfId="13732" xr:uid="{11D22F11-F51C-4F39-B80D-0332FE34CF21}"/>
    <cellStyle name="Currency 29 6 2 4" xfId="16827" xr:uid="{F08CD043-7B84-4A35-BB48-5BBBCD441E5C}"/>
    <cellStyle name="Currency 29 6 2 5" xfId="19981" xr:uid="{C6F4354F-E418-4035-A4B4-3E50CA285640}"/>
    <cellStyle name="Currency 29 6 2 6" xfId="23141" xr:uid="{69594F3A-AE2E-4092-8621-982613583195}"/>
    <cellStyle name="Currency 29 6 2 7" xfId="26317" xr:uid="{DB8E749A-2D0E-4F8F-8C42-AE68B9344A9A}"/>
    <cellStyle name="Currency 29 6 2 8" xfId="29516" xr:uid="{933FE4F7-FAA3-4E6F-8CFC-940A72928CF5}"/>
    <cellStyle name="Currency 29 6 2 9" xfId="5461" xr:uid="{3E9B3C55-B9FB-474E-A8A6-E1C9120D9F0A}"/>
    <cellStyle name="Currency 29 6 3" xfId="7446" xr:uid="{B0534956-48BD-4AEC-B315-8A17A2D47476}"/>
    <cellStyle name="Currency 29 6 4" xfId="8590" xr:uid="{6E27FC24-9872-4357-B8CD-438BF7E3367A}"/>
    <cellStyle name="Currency 29 6 5" xfId="11712" xr:uid="{81B673BC-F7F7-4FCD-AD71-DEE792B9D701}"/>
    <cellStyle name="Currency 29 6 6" xfId="14831" xr:uid="{85DCEB92-0F0F-4E7B-B88C-171A62762DD9}"/>
    <cellStyle name="Currency 29 6 7" xfId="17915" xr:uid="{428523FE-44E4-430E-9E99-5F0D01112139}"/>
    <cellStyle name="Currency 29 6 8" xfId="21078" xr:uid="{96CF7BB9-DFB2-40CB-874B-615128245734}"/>
    <cellStyle name="Currency 29 6 9" xfId="24213" xr:uid="{D70C2703-B7FB-4F14-838E-2E13213CE742}"/>
    <cellStyle name="Currency 29 7" xfId="2075" xr:uid="{7478E0B9-4ADE-4442-8E03-ACC32530071A}"/>
    <cellStyle name="Currency 29 7 10" xfId="4164" xr:uid="{B4626F84-865B-41E6-A2F6-E2D157A4358E}"/>
    <cellStyle name="Currency 29 7 2" xfId="6380" xr:uid="{EBB6A03D-52C4-418C-A30C-63BCC26DFB7B}"/>
    <cellStyle name="Currency 29 7 3" xfId="10340" xr:uid="{6E7858FF-223E-46D7-930D-E14B09A67E4B}"/>
    <cellStyle name="Currency 29 7 4" xfId="13535" xr:uid="{9F2E0FA4-3C07-4E6C-BC34-6707566952E2}"/>
    <cellStyle name="Currency 29 7 5" xfId="16630" xr:uid="{1853B3FE-343D-45DB-BF54-91A45F1FDDFE}"/>
    <cellStyle name="Currency 29 7 6" xfId="19784" xr:uid="{F78BAF31-77D3-4CA9-A9B6-4A8004EFA6BF}"/>
    <cellStyle name="Currency 29 7 7" xfId="22944" xr:uid="{B742439B-71B1-460E-9C6B-992AD05C62DE}"/>
    <cellStyle name="Currency 29 7 8" xfId="26120" xr:uid="{DE2705FA-C8D0-4C9B-8E50-24380B90F111}"/>
    <cellStyle name="Currency 29 7 9" xfId="29319" xr:uid="{78F901D6-87F5-43FA-83A1-1140996FB5D8}"/>
    <cellStyle name="Currency 29 8" xfId="1212" xr:uid="{E4559619-D4D7-4BF1-BDDF-26AC39847DF9}"/>
    <cellStyle name="Currency 29 8 2" xfId="9479" xr:uid="{BF33596A-16A7-402C-B306-5517F0BA42E8}"/>
    <cellStyle name="Currency 29 8 3" xfId="12683" xr:uid="{8ED34A96-DBEB-4F71-B7D0-9390011FD752}"/>
    <cellStyle name="Currency 29 8 4" xfId="15787" xr:uid="{F11A7CAF-1A42-473A-AF9D-A4233E1390D9}"/>
    <cellStyle name="Currency 29 8 5" xfId="18967" xr:uid="{68F3DA09-3E77-4672-AE10-FEA27F6AB423}"/>
    <cellStyle name="Currency 29 8 6" xfId="22095" xr:uid="{FA01A7BE-F3C1-485A-8060-BFFDF6464444}"/>
    <cellStyle name="Currency 29 8 7" xfId="25280" xr:uid="{D626DD33-49EC-4424-8E1C-C9E12951A3D0}"/>
    <cellStyle name="Currency 29 8 8" xfId="28502" xr:uid="{D177EA0D-15C1-4F3A-A40D-2641F1B19A9C}"/>
    <cellStyle name="Currency 29 8 9" xfId="5263" xr:uid="{E0318FF1-C37B-4C09-8A95-98E778E05F1F}"/>
    <cellStyle name="Currency 29 9" xfId="7246" xr:uid="{0A453CC2-7067-466C-A95E-CD535E56F676}"/>
    <cellStyle name="Currency 3" xfId="41" xr:uid="{7392D5B8-9F27-4288-A42E-DECFD15E93FD}"/>
    <cellStyle name="Currency 3 2" xfId="56" xr:uid="{35018DD1-BDCC-42AD-B179-BDC61E689C53}"/>
    <cellStyle name="Currency 30" xfId="137" xr:uid="{91D188E0-61AB-448B-B9EB-CF92F7FEA060}"/>
    <cellStyle name="Currency 30 10" xfId="8406" xr:uid="{7ED6CBED-F771-4301-A82B-895723FC1D9F}"/>
    <cellStyle name="Currency 30 11" xfId="11515" xr:uid="{0E3D6179-75F3-44B4-84DD-ECEFB4BF3750}"/>
    <cellStyle name="Currency 30 12" xfId="14630" xr:uid="{FE52D913-B8AA-4D1B-975A-9C3C490E1E5D}"/>
    <cellStyle name="Currency 30 13" xfId="17722" xr:uid="{9FE538C6-F5C2-44D1-ABF8-7D509DAB6292}"/>
    <cellStyle name="Currency 30 14" xfId="20880" xr:uid="{E776CD43-0076-4B1D-A350-11E2AE36A411}"/>
    <cellStyle name="Currency 30 15" xfId="24020" xr:uid="{FBA5193F-7E4F-4996-BDA2-F1244DB72674}"/>
    <cellStyle name="Currency 30 16" xfId="27197" xr:uid="{E74B5904-4775-4B41-8640-C051A0D311DC}"/>
    <cellStyle name="Currency 30 17" xfId="3307" xr:uid="{F05064F6-C084-4431-8600-627D4FB63D46}"/>
    <cellStyle name="Currency 30 2" xfId="471" xr:uid="{D04E6795-9534-45A6-9CB2-AE195F143A6F}"/>
    <cellStyle name="Currency 30 2 10" xfId="24361" xr:uid="{0254709B-9A79-4235-BBEC-558126A4D929}"/>
    <cellStyle name="Currency 30 2 11" xfId="27539" xr:uid="{57E883E6-57DF-4B4C-B1A3-A2F38EDA384F}"/>
    <cellStyle name="Currency 30 2 12" xfId="3451" xr:uid="{795D9839-11F1-4ADC-817A-FE9A0ED3F520}"/>
    <cellStyle name="Currency 30 2 2" xfId="2422" xr:uid="{D3BEE9F6-CD9A-4576-84E3-F56D01568007}"/>
    <cellStyle name="Currency 30 2 2 10" xfId="4509" xr:uid="{39C0FC88-7B50-45A4-B232-6CF60D8E17AA}"/>
    <cellStyle name="Currency 30 2 2 2" xfId="6581" xr:uid="{EF55C64C-D4F2-4401-BD3D-2EB526A96E05}"/>
    <cellStyle name="Currency 30 2 2 3" xfId="10685" xr:uid="{BF4C9C11-9B4E-4850-9C07-4D82E61FFAF2}"/>
    <cellStyle name="Currency 30 2 2 4" xfId="13880" xr:uid="{92E42743-88CE-4B85-BCD4-7FD985548527}"/>
    <cellStyle name="Currency 30 2 2 5" xfId="16975" xr:uid="{4539EACE-F555-4CB8-8257-7034BE769B50}"/>
    <cellStyle name="Currency 30 2 2 6" xfId="20129" xr:uid="{7EF9804C-B057-44AF-8D68-3FC671AB44BB}"/>
    <cellStyle name="Currency 30 2 2 7" xfId="23289" xr:uid="{2DC517CB-9AAC-4F02-8E97-53352861E612}"/>
    <cellStyle name="Currency 30 2 2 8" xfId="26465" xr:uid="{FA884EAA-C79A-4FF8-B12B-14948BBB9CEE}"/>
    <cellStyle name="Currency 30 2 2 9" xfId="29664" xr:uid="{513273E6-D9A7-475E-8BE0-C4DCE376E772}"/>
    <cellStyle name="Currency 30 2 3" xfId="1360" xr:uid="{9D16DCD6-37B6-429E-BC14-74BFA18F2A59}"/>
    <cellStyle name="Currency 30 2 3 2" xfId="9627" xr:uid="{54922383-6A72-4A65-824F-C8BCE4597A1A}"/>
    <cellStyle name="Currency 30 2 3 3" xfId="12823" xr:uid="{FD759CF7-53FB-44D8-95B1-3559DE203F4C}"/>
    <cellStyle name="Currency 30 2 3 4" xfId="15918" xr:uid="{36070B54-E08C-450D-A7CE-E5E797284FBF}"/>
    <cellStyle name="Currency 30 2 3 5" xfId="19072" xr:uid="{5985FC63-0EC2-402A-855A-5A8CBDF2D38E}"/>
    <cellStyle name="Currency 30 2 3 6" xfId="22232" xr:uid="{BCCF9373-CCD8-4010-8CB1-37131F58CC1A}"/>
    <cellStyle name="Currency 30 2 3 7" xfId="25408" xr:uid="{E3D1459B-EE89-4248-A495-821AC6393C14}"/>
    <cellStyle name="Currency 30 2 3 8" xfId="28607" xr:uid="{3DE4EBF2-A23F-4724-A1A9-D00A787562D1}"/>
    <cellStyle name="Currency 30 2 3 9" xfId="5609" xr:uid="{06A2F389-381A-4FB3-8C7E-3A7311F01621}"/>
    <cellStyle name="Currency 30 2 4" xfId="7594" xr:uid="{BA2C0FBD-E9FB-4D04-BE29-DEDB4A30AD6C}"/>
    <cellStyle name="Currency 30 2 5" xfId="8739" xr:uid="{AD8F64C2-2258-4571-90F9-D04FA8BC4C0C}"/>
    <cellStyle name="Currency 30 2 6" xfId="11860" xr:uid="{FDBFFD64-EBF0-4B86-B328-5B640FB9E3ED}"/>
    <cellStyle name="Currency 30 2 7" xfId="14979" xr:uid="{C45ABB4F-1486-4817-A6E0-92C57A4DDA5E}"/>
    <cellStyle name="Currency 30 2 8" xfId="18063" xr:uid="{0608123F-0982-46C0-BA67-8FA3E1CA7537}"/>
    <cellStyle name="Currency 30 2 9" xfId="21226" xr:uid="{3A83050B-35E3-4347-98AD-5D357C9C2673}"/>
    <cellStyle name="Currency 30 3" xfId="611" xr:uid="{4F4BDE68-9C34-450D-88E0-879558C0DC45}"/>
    <cellStyle name="Currency 30 3 10" xfId="24501" xr:uid="{2F747C68-A8DB-440E-8193-B8B9E0505AD9}"/>
    <cellStyle name="Currency 30 3 11" xfId="27679" xr:uid="{F0ABA9BC-39BB-48A3-A6AF-216A149C5A06}"/>
    <cellStyle name="Currency 30 3 12" xfId="3591" xr:uid="{30FF0A58-F839-4532-84AF-DBB092B053BA}"/>
    <cellStyle name="Currency 30 3 2" xfId="2562" xr:uid="{C069053F-F721-45D2-B678-35E0115F15CF}"/>
    <cellStyle name="Currency 30 3 2 10" xfId="4649" xr:uid="{D11BCCB3-CB10-492B-B2C3-41B2BA937F34}"/>
    <cellStyle name="Currency 30 3 2 2" xfId="6718" xr:uid="{79598778-4D5A-4DCF-9E05-52C8DD9C0DD9}"/>
    <cellStyle name="Currency 30 3 2 3" xfId="10825" xr:uid="{4D01885E-B2E8-4D37-8E7D-DB246D9F69D1}"/>
    <cellStyle name="Currency 30 3 2 4" xfId="14020" xr:uid="{75D9A168-0730-4163-BC6E-5160AC47C61C}"/>
    <cellStyle name="Currency 30 3 2 5" xfId="17115" xr:uid="{903FD119-9F69-49A3-83B4-DDB474FB25D5}"/>
    <cellStyle name="Currency 30 3 2 6" xfId="20269" xr:uid="{CC6841DC-A6E3-483A-8B11-ABC351C36E31}"/>
    <cellStyle name="Currency 30 3 2 7" xfId="23429" xr:uid="{12897B40-229E-4D67-BEA9-1C87743B0294}"/>
    <cellStyle name="Currency 30 3 2 8" xfId="26605" xr:uid="{7674E112-CE06-4294-8F70-59034F04ABDC}"/>
    <cellStyle name="Currency 30 3 2 9" xfId="29804" xr:uid="{AFFB1B6C-2408-4CC6-BAEA-3B07B44D0450}"/>
    <cellStyle name="Currency 30 3 3" xfId="1500" xr:uid="{31FAFBA5-C080-4DFD-ADC8-7A2AAE993E7E}"/>
    <cellStyle name="Currency 30 3 3 2" xfId="9767" xr:uid="{F1670B02-3FF5-4777-BD8B-95F4CE9199BB}"/>
    <cellStyle name="Currency 30 3 3 3" xfId="12963" xr:uid="{8B312DE5-05C5-4837-ABA4-B2EB38B83501}"/>
    <cellStyle name="Currency 30 3 3 4" xfId="16058" xr:uid="{2C236B37-DA1E-45EC-B4A1-55BF5B9CB615}"/>
    <cellStyle name="Currency 30 3 3 5" xfId="19212" xr:uid="{10EADFE6-FCAE-43E7-A53A-F0E6C4A50DCB}"/>
    <cellStyle name="Currency 30 3 3 6" xfId="22372" xr:uid="{D70978B4-AFEE-4818-BD40-73B2219F03BF}"/>
    <cellStyle name="Currency 30 3 3 7" xfId="25548" xr:uid="{5055A439-9E60-4CCA-986F-564D016B9667}"/>
    <cellStyle name="Currency 30 3 3 8" xfId="28747" xr:uid="{0D4C58F3-F6C8-4FF3-9318-004BF63FF9B3}"/>
    <cellStyle name="Currency 30 3 3 9" xfId="5749" xr:uid="{BE0FDC28-1FBE-41C3-A4C6-82D285C93F35}"/>
    <cellStyle name="Currency 30 3 4" xfId="7734" xr:uid="{BE6DC01D-18A6-4D81-AD2A-6903E06B3431}"/>
    <cellStyle name="Currency 30 3 5" xfId="8879" xr:uid="{EAF3A952-CEF7-412E-B461-C56D405A8919}"/>
    <cellStyle name="Currency 30 3 6" xfId="12000" xr:uid="{E5066931-40D6-4400-B1F9-56B6A6729DF3}"/>
    <cellStyle name="Currency 30 3 7" xfId="15119" xr:uid="{135ED3AB-71F9-48D5-B32A-E4A513D8C140}"/>
    <cellStyle name="Currency 30 3 8" xfId="18203" xr:uid="{C7F22090-EE6A-4880-B999-2DC504670333}"/>
    <cellStyle name="Currency 30 3 9" xfId="21366" xr:uid="{A2890D5A-AF0B-407F-A04A-8DD2C64C7836}"/>
    <cellStyle name="Currency 30 4" xfId="780" xr:uid="{4E2CBDA5-FC78-4781-9FEB-FDF5C203733E}"/>
    <cellStyle name="Currency 30 4 10" xfId="24670" xr:uid="{785704C4-72D2-49C2-B99E-3A53ED6AC4C8}"/>
    <cellStyle name="Currency 30 4 11" xfId="27848" xr:uid="{5493DC4A-5FAD-4F66-B2B4-FA7DDC77CA9D}"/>
    <cellStyle name="Currency 30 4 12" xfId="3760" xr:uid="{562DEA41-CED9-4943-B7F1-62EC8306F0C3}"/>
    <cellStyle name="Currency 30 4 2" xfId="2731" xr:uid="{3C9D1943-F918-4750-848E-E7D7FF180543}"/>
    <cellStyle name="Currency 30 4 2 10" xfId="4818" xr:uid="{FD143CCD-C640-440E-9FAA-6912B8837B5B}"/>
    <cellStyle name="Currency 30 4 2 2" xfId="6857" xr:uid="{523192C4-17A6-42AD-96F1-D03AC97C4543}"/>
    <cellStyle name="Currency 30 4 2 3" xfId="10994" xr:uid="{1B1B1E1C-8E46-45AA-A4DA-63807B73EEF4}"/>
    <cellStyle name="Currency 30 4 2 4" xfId="14185" xr:uid="{396D8385-A309-46EE-B8C0-A441D82CC8F6}"/>
    <cellStyle name="Currency 30 4 2 5" xfId="17280" xr:uid="{C5A999BE-3FC3-44DA-A2BB-114B3427504D}"/>
    <cellStyle name="Currency 30 4 2 6" xfId="20438" xr:uid="{C46609C2-7BEA-4633-AB07-4B71A196419C}"/>
    <cellStyle name="Currency 30 4 2 7" xfId="23594" xr:uid="{FB9D9E65-4290-44A2-8DB0-3C11B864312E}"/>
    <cellStyle name="Currency 30 4 2 8" xfId="26770" xr:uid="{A4533BAB-E3D1-441D-89D5-7F84847AC643}"/>
    <cellStyle name="Currency 30 4 2 9" xfId="29969" xr:uid="{3D1DE87C-B91F-4A49-93B9-05DFC06CF22C}"/>
    <cellStyle name="Currency 30 4 3" xfId="1669" xr:uid="{F5289151-2AD3-4DCE-BD54-7B7E0A72610F}"/>
    <cellStyle name="Currency 30 4 3 2" xfId="9936" xr:uid="{5E1FC127-C801-48E8-872E-45A383CE57F6}"/>
    <cellStyle name="Currency 30 4 3 3" xfId="13132" xr:uid="{0969DC6D-74CA-4FCE-8B75-9BE855BB6D6E}"/>
    <cellStyle name="Currency 30 4 3 4" xfId="16227" xr:uid="{261101DF-400C-4DAA-AF96-2F005A5FC270}"/>
    <cellStyle name="Currency 30 4 3 5" xfId="19381" xr:uid="{7F76A453-5BB0-4C23-916D-45D013979362}"/>
    <cellStyle name="Currency 30 4 3 6" xfId="22541" xr:uid="{427E07B7-B795-4893-B48F-A47B28D83F9E}"/>
    <cellStyle name="Currency 30 4 3 7" xfId="25717" xr:uid="{B509E19D-CF14-4F15-BF1C-1156F9C3083E}"/>
    <cellStyle name="Currency 30 4 3 8" xfId="28916" xr:uid="{7014FA18-478A-48EF-B524-CDD8D25D653A}"/>
    <cellStyle name="Currency 30 4 3 9" xfId="5918" xr:uid="{171715AF-07ED-4A63-8CB2-64FECAC81B6D}"/>
    <cellStyle name="Currency 30 4 4" xfId="7903" xr:uid="{85F8742B-7355-4370-A71F-891A50EA1A9D}"/>
    <cellStyle name="Currency 30 4 5" xfId="9048" xr:uid="{48BA0884-0FF4-45A8-9BCB-4A6050B7E726}"/>
    <cellStyle name="Currency 30 4 6" xfId="12169" xr:uid="{C894DD7C-73C4-47FB-B318-5242C880216F}"/>
    <cellStyle name="Currency 30 4 7" xfId="15288" xr:uid="{9DE415B1-FDE7-48DE-AEBF-A9E06F811B76}"/>
    <cellStyle name="Currency 30 4 8" xfId="18372" xr:uid="{1E0967D9-B020-4E54-805B-56FC4D412665}"/>
    <cellStyle name="Currency 30 4 9" xfId="21535" xr:uid="{02281C1C-DE0D-43C5-8C25-209906945423}"/>
    <cellStyle name="Currency 30 5" xfId="973" xr:uid="{06339734-541B-46DD-A488-C6A2F8211088}"/>
    <cellStyle name="Currency 30 5 10" xfId="24862" xr:uid="{4E40AFAF-B26E-459D-8266-C09010252F53}"/>
    <cellStyle name="Currency 30 5 11" xfId="28041" xr:uid="{137312BE-DF49-4D87-A8C6-214AEB2A812C}"/>
    <cellStyle name="Currency 30 5 12" xfId="3952" xr:uid="{074CA83D-EB16-442F-99EE-7439B4209975}"/>
    <cellStyle name="Currency 30 5 2" xfId="2924" xr:uid="{F6787386-77FC-419D-B5B5-8FBCC4889E4F}"/>
    <cellStyle name="Currency 30 5 2 10" xfId="5010" xr:uid="{E1B85D79-9B33-4CA5-B280-790684CB9A6E}"/>
    <cellStyle name="Currency 30 5 2 2" xfId="7033" xr:uid="{2E31F3DF-B2DE-4C52-90BC-5EAB37094528}"/>
    <cellStyle name="Currency 30 5 2 3" xfId="11186" xr:uid="{85679B3B-FEDD-4809-98AE-C0272E450609}"/>
    <cellStyle name="Currency 30 5 2 4" xfId="14374" xr:uid="{22C6F2EC-B4E2-4586-98AE-A5ACC13F6ED5}"/>
    <cellStyle name="Currency 30 5 2 5" xfId="17471" xr:uid="{302A3815-F2D4-400E-8618-142DF7A72EE5}"/>
    <cellStyle name="Currency 30 5 2 6" xfId="20628" xr:uid="{CF9CD4C9-CBB5-4B9D-8083-9A7FC5993870}"/>
    <cellStyle name="Currency 30 5 2 7" xfId="23783" xr:uid="{78749969-791B-403D-A8E9-36C608746B40}"/>
    <cellStyle name="Currency 30 5 2 8" xfId="26959" xr:uid="{E651CCDB-3EC7-4BC4-BC14-ECEDDEDE8541}"/>
    <cellStyle name="Currency 30 5 2 9" xfId="30158" xr:uid="{A10F8090-745A-402C-ADB8-7D16F4B90CEA}"/>
    <cellStyle name="Currency 30 5 3" xfId="1863" xr:uid="{5CDBC595-17D5-4428-BFBD-836DB804D610}"/>
    <cellStyle name="Currency 30 5 3 2" xfId="10128" xr:uid="{5685D474-AA8E-4140-B0AF-D988F4954F99}"/>
    <cellStyle name="Currency 30 5 3 3" xfId="13324" xr:uid="{9EA36059-D0DA-4AC2-BD4C-92E9D7467B1F}"/>
    <cellStyle name="Currency 30 5 3 4" xfId="16419" xr:uid="{4B28F0CD-F0F8-4005-B4F9-8B74018F7F50}"/>
    <cellStyle name="Currency 30 5 3 5" xfId="19573" xr:uid="{015F8653-F045-42BE-BE66-0961649E28A1}"/>
    <cellStyle name="Currency 30 5 3 6" xfId="22733" xr:uid="{E6565E1D-010C-4F1C-BF26-D80245753D33}"/>
    <cellStyle name="Currency 30 5 3 7" xfId="25909" xr:uid="{692F75DA-FF46-4E24-9921-1EAF17B5D9F1}"/>
    <cellStyle name="Currency 30 5 3 8" xfId="29108" xr:uid="{F40E15BA-32F1-4FDF-92A2-EB538F9161E0}"/>
    <cellStyle name="Currency 30 5 3 9" xfId="6111" xr:uid="{AE62513D-09A0-4077-980F-28C0F1EABC63}"/>
    <cellStyle name="Currency 30 5 4" xfId="8096" xr:uid="{AFD6B296-AEC7-462C-81C8-ACBCA8729C70}"/>
    <cellStyle name="Currency 30 5 5" xfId="9240" xr:uid="{0948B357-E152-466D-8ED3-72ADBAABF749}"/>
    <cellStyle name="Currency 30 5 6" xfId="12362" xr:uid="{8261857A-3316-48A8-B999-7926F0BFA73F}"/>
    <cellStyle name="Currency 30 5 7" xfId="15481" xr:uid="{08530123-97B7-4A1D-9990-CD8B962A1355}"/>
    <cellStyle name="Currency 30 5 8" xfId="18564" xr:uid="{B3F042AB-E5AD-4805-A5C8-CE6F0C698A69}"/>
    <cellStyle name="Currency 30 5 9" xfId="21728" xr:uid="{F0ABE510-BE42-47BA-9623-EA9CE037CA85}"/>
    <cellStyle name="Currency 30 6" xfId="326" xr:uid="{ED4534C0-0452-44E5-A17E-6E22639A67D9}"/>
    <cellStyle name="Currency 30 6 10" xfId="27395" xr:uid="{9E0D28E4-41C3-458D-8F57-9E40F38AA587}"/>
    <cellStyle name="Currency 30 6 11" xfId="4365" xr:uid="{19986A2D-361B-4CE8-A82D-362BCCDBA97E}"/>
    <cellStyle name="Currency 30 6 2" xfId="2278" xr:uid="{340097CA-E7E5-4373-B178-AA5EF7B6FC74}"/>
    <cellStyle name="Currency 30 6 2 2" xfId="10541" xr:uid="{6D589B05-16CC-4EC8-A2C7-223A69573EAF}"/>
    <cellStyle name="Currency 30 6 2 3" xfId="13736" xr:uid="{3999C869-ED7B-41BA-8C97-8B622377D6E9}"/>
    <cellStyle name="Currency 30 6 2 4" xfId="16831" xr:uid="{E0159F8D-DEE5-4D75-8CA7-6E006F449C9C}"/>
    <cellStyle name="Currency 30 6 2 5" xfId="19985" xr:uid="{F86F3BAF-3615-420D-A085-AE7FC2AF513B}"/>
    <cellStyle name="Currency 30 6 2 6" xfId="23145" xr:uid="{673F9849-CF27-4E9D-8EE7-E7F702599094}"/>
    <cellStyle name="Currency 30 6 2 7" xfId="26321" xr:uid="{FAE93B21-0404-484D-B24D-BFFAF5CD0748}"/>
    <cellStyle name="Currency 30 6 2 8" xfId="29520" xr:uid="{D4808923-9FC3-490B-BFB6-DDB79D8C3303}"/>
    <cellStyle name="Currency 30 6 2 9" xfId="5465" xr:uid="{382A5ED6-FEB4-41B0-B1A4-BDDB6BBFA63E}"/>
    <cellStyle name="Currency 30 6 3" xfId="7450" xr:uid="{439254FC-B261-4075-86B2-6981EBC3EF59}"/>
    <cellStyle name="Currency 30 6 4" xfId="8594" xr:uid="{7C8677AF-26E1-4C38-A32F-3F3D9D33CF8A}"/>
    <cellStyle name="Currency 30 6 5" xfId="11716" xr:uid="{52BC2D9D-31B3-485F-927F-691F14683D1B}"/>
    <cellStyle name="Currency 30 6 6" xfId="14835" xr:uid="{934CCF4E-FD99-4C54-B6BC-161A9AD21D51}"/>
    <cellStyle name="Currency 30 6 7" xfId="17919" xr:uid="{47FEDE04-3FA2-4A42-AF55-D0E9AE5C7F82}"/>
    <cellStyle name="Currency 30 6 8" xfId="21082" xr:uid="{D40287A0-01B9-4F79-9A6B-9EC723FC689C}"/>
    <cellStyle name="Currency 30 6 9" xfId="24217" xr:uid="{360EE867-029B-43E7-B91D-346DD4B8CB97}"/>
    <cellStyle name="Currency 30 7" xfId="2079" xr:uid="{399DF291-8823-462F-9668-93BC9C0D98C1}"/>
    <cellStyle name="Currency 30 7 10" xfId="4168" xr:uid="{7ECD95C9-DB4C-49F4-B561-AA0211B250BC}"/>
    <cellStyle name="Currency 30 7 2" xfId="6384" xr:uid="{308C8137-1844-4B2F-BD21-077D45533CC4}"/>
    <cellStyle name="Currency 30 7 3" xfId="10344" xr:uid="{257C4992-F7A5-4F02-9E6C-E4743F30AAE6}"/>
    <cellStyle name="Currency 30 7 4" xfId="13539" xr:uid="{1C8766F6-BF75-4F48-BE44-33B203926A07}"/>
    <cellStyle name="Currency 30 7 5" xfId="16634" xr:uid="{405F956A-6878-4E5B-B80A-EC2FF7F3C6D0}"/>
    <cellStyle name="Currency 30 7 6" xfId="19788" xr:uid="{5E8557E6-9738-4AAB-81A4-5D024A504779}"/>
    <cellStyle name="Currency 30 7 7" xfId="22948" xr:uid="{DCA8CE88-3C34-4DA8-8E59-1D7DB52FEABA}"/>
    <cellStyle name="Currency 30 7 8" xfId="26124" xr:uid="{13641A1A-6A65-4FF3-BB8C-F11991B47BBD}"/>
    <cellStyle name="Currency 30 7 9" xfId="29323" xr:uid="{E796E598-25E1-4B83-A0DE-54058210B832}"/>
    <cellStyle name="Currency 30 8" xfId="1216" xr:uid="{A02ADD01-D6FF-4618-8D3E-8BFCBD007238}"/>
    <cellStyle name="Currency 30 8 2" xfId="9483" xr:uid="{65AFFF9B-7E31-430B-AF38-04B384A0FC2E}"/>
    <cellStyle name="Currency 30 8 3" xfId="11468" xr:uid="{3AE796AE-CCBD-45B4-833B-E7447B0F89A5}"/>
    <cellStyle name="Currency 30 8 4" xfId="15808" xr:uid="{FEB599C0-1242-41B3-921D-AD81143A4363}"/>
    <cellStyle name="Currency 30 8 5" xfId="19016" xr:uid="{426E2891-154D-44BD-8FBC-ED5876A5359C}"/>
    <cellStyle name="Currency 30 8 6" xfId="22081" xr:uid="{E7EDE7D3-9ACF-4445-B9DA-2BA97F79CFEE}"/>
    <cellStyle name="Currency 30 8 7" xfId="25221" xr:uid="{AED439DF-B5D0-47C8-9628-31ADAED097C4}"/>
    <cellStyle name="Currency 30 8 8" xfId="28550" xr:uid="{9055CA5A-C2C9-4839-8654-0AE8B1E06CA8}"/>
    <cellStyle name="Currency 30 8 9" xfId="5267" xr:uid="{3C0D9100-3E20-41A3-B7B8-C90076286B08}"/>
    <cellStyle name="Currency 30 9" xfId="7250" xr:uid="{0B2ED584-3B6D-4FD7-957E-29C351CD5369}"/>
    <cellStyle name="Currency 31" xfId="141" xr:uid="{A82C8FCE-3C13-4A21-9638-93D08A724CE4}"/>
    <cellStyle name="Currency 31 10" xfId="8410" xr:uid="{D388208A-93EC-439A-81CC-A506F2126ADA}"/>
    <cellStyle name="Currency 31 11" xfId="11519" xr:uid="{DF5A5FFD-AFA2-440E-9336-827987ED5371}"/>
    <cellStyle name="Currency 31 12" xfId="14634" xr:uid="{BCB1AE6F-B188-41F4-9D39-0D288F2D70C6}"/>
    <cellStyle name="Currency 31 13" xfId="17726" xr:uid="{C8CA72B3-7782-4883-94A8-658F8C20D123}"/>
    <cellStyle name="Currency 31 14" xfId="20884" xr:uid="{65648099-7C0C-496D-BE60-827DD3EC40B6}"/>
    <cellStyle name="Currency 31 15" xfId="24024" xr:uid="{193B3865-BF34-41E8-BC3D-786E3AADFBBA}"/>
    <cellStyle name="Currency 31 16" xfId="27201" xr:uid="{CC9213C8-FF9C-4DB0-97BB-08B5C60950CC}"/>
    <cellStyle name="Currency 31 17" xfId="3311" xr:uid="{71EDAB78-241B-42FC-B2F6-34FE0CAE0FAB}"/>
    <cellStyle name="Currency 31 2" xfId="475" xr:uid="{EFA45C75-CC05-4847-B69C-3CD8387E7F84}"/>
    <cellStyle name="Currency 31 2 10" xfId="24365" xr:uid="{4222C5C9-266C-4FE8-A2F6-1F132ACBD2FC}"/>
    <cellStyle name="Currency 31 2 11" xfId="27543" xr:uid="{4FDF1F23-60AA-4363-A4A2-EA8284C68CD0}"/>
    <cellStyle name="Currency 31 2 12" xfId="3455" xr:uid="{11FC1C50-7AF6-4843-8EAF-9720A75CD89C}"/>
    <cellStyle name="Currency 31 2 2" xfId="2426" xr:uid="{5022A9FF-5CA1-4599-8906-3B68EB2758C2}"/>
    <cellStyle name="Currency 31 2 2 10" xfId="4513" xr:uid="{24461D2B-0124-46FD-BD4E-78ECC26ACCF7}"/>
    <cellStyle name="Currency 31 2 2 2" xfId="6585" xr:uid="{AEB93C52-A221-4CBB-919F-AE7C7D5E8362}"/>
    <cellStyle name="Currency 31 2 2 3" xfId="10689" xr:uid="{D3814931-23EF-4E04-BF24-3D67660E1F5F}"/>
    <cellStyle name="Currency 31 2 2 4" xfId="13884" xr:uid="{97FB20E8-4E03-472C-8EE7-7DBCFE3A7E91}"/>
    <cellStyle name="Currency 31 2 2 5" xfId="16979" xr:uid="{9A161DAF-4DE4-4052-A616-1DE6B64B747C}"/>
    <cellStyle name="Currency 31 2 2 6" xfId="20133" xr:uid="{C9BB156B-C55D-474C-AEF6-B7B935498719}"/>
    <cellStyle name="Currency 31 2 2 7" xfId="23293" xr:uid="{3107731F-975C-4E09-8BE9-F02C66D6B02C}"/>
    <cellStyle name="Currency 31 2 2 8" xfId="26469" xr:uid="{0950ABF8-6D6B-418B-9682-87673D399A87}"/>
    <cellStyle name="Currency 31 2 2 9" xfId="29668" xr:uid="{97F3EE05-1E51-44F6-88BD-D98C22FF6EE8}"/>
    <cellStyle name="Currency 31 2 3" xfId="1364" xr:uid="{48EAD0B9-3F97-4EF8-A4C9-3247E3D8DA14}"/>
    <cellStyle name="Currency 31 2 3 2" xfId="9631" xr:uid="{DBD9A5FB-38CE-4E62-BC35-BAD1D1A17794}"/>
    <cellStyle name="Currency 31 2 3 3" xfId="12827" xr:uid="{E2DC89EE-F354-461A-A102-58E12E92EA6C}"/>
    <cellStyle name="Currency 31 2 3 4" xfId="15922" xr:uid="{3CF4707E-AB2D-426E-8510-2CB3AF6E2767}"/>
    <cellStyle name="Currency 31 2 3 5" xfId="19076" xr:uid="{D4654288-FF1E-4504-AA8B-98F9F1C0C9BE}"/>
    <cellStyle name="Currency 31 2 3 6" xfId="22236" xr:uid="{21BE573D-688A-4659-9063-C012F8B2940D}"/>
    <cellStyle name="Currency 31 2 3 7" xfId="25412" xr:uid="{41B3EDBB-3B6A-4E14-AA4F-A0BD68770761}"/>
    <cellStyle name="Currency 31 2 3 8" xfId="28611" xr:uid="{B9878FB1-9EB1-402F-89F8-9C34C91F617B}"/>
    <cellStyle name="Currency 31 2 3 9" xfId="5613" xr:uid="{F9A2D8D9-CD55-49B6-A24C-5C2CFBE26C6B}"/>
    <cellStyle name="Currency 31 2 4" xfId="7598" xr:uid="{583B98EF-2038-4F32-AD47-4C3C65DD84FF}"/>
    <cellStyle name="Currency 31 2 5" xfId="8743" xr:uid="{5B94775F-763B-4B0F-B20D-3506BD4039D9}"/>
    <cellStyle name="Currency 31 2 6" xfId="11864" xr:uid="{9B6213F4-3C48-4818-8F67-463AAA1A3FF0}"/>
    <cellStyle name="Currency 31 2 7" xfId="14983" xr:uid="{68878646-BF53-40C5-A691-66E22398DBDD}"/>
    <cellStyle name="Currency 31 2 8" xfId="18067" xr:uid="{132E90D5-15E5-4952-AE4D-D2BFFEE11B69}"/>
    <cellStyle name="Currency 31 2 9" xfId="21230" xr:uid="{74871CE9-01E3-4B29-912D-DA8D62E69880}"/>
    <cellStyle name="Currency 31 3" xfId="615" xr:uid="{F9FA756B-1DD6-462F-AA10-BF1269F7C8FB}"/>
    <cellStyle name="Currency 31 3 10" xfId="24505" xr:uid="{DFF5F99B-7823-4573-9C95-7C78668613C2}"/>
    <cellStyle name="Currency 31 3 11" xfId="27683" xr:uid="{210D9403-D506-4EB0-B28F-2E7D2F9E9E6F}"/>
    <cellStyle name="Currency 31 3 12" xfId="3595" xr:uid="{138D12C5-981B-454F-9FA7-561FED9CB06C}"/>
    <cellStyle name="Currency 31 3 2" xfId="2566" xr:uid="{76710204-A292-45FC-B13E-E2DA09D36C42}"/>
    <cellStyle name="Currency 31 3 2 10" xfId="4653" xr:uid="{72001DD2-CF80-486D-A310-5ED30379F6DA}"/>
    <cellStyle name="Currency 31 3 2 2" xfId="6722" xr:uid="{F8F7D4AC-1AA6-4DCE-8D7A-F6B20CED6916}"/>
    <cellStyle name="Currency 31 3 2 3" xfId="10829" xr:uid="{7A97F8EC-96CF-49A0-86CD-8FC782317292}"/>
    <cellStyle name="Currency 31 3 2 4" xfId="14024" xr:uid="{59984F5D-279D-4C58-B8CE-600D5E45AF39}"/>
    <cellStyle name="Currency 31 3 2 5" xfId="17119" xr:uid="{C61C9A8F-E5B7-4CA0-9853-AEEBA0C978FD}"/>
    <cellStyle name="Currency 31 3 2 6" xfId="20273" xr:uid="{39622F85-B680-4ABA-B86E-3D5566835165}"/>
    <cellStyle name="Currency 31 3 2 7" xfId="23433" xr:uid="{58822861-EAE3-4565-871E-3DA9C794A906}"/>
    <cellStyle name="Currency 31 3 2 8" xfId="26609" xr:uid="{12D96AF2-50A1-4E44-BFDE-5BC121F6D414}"/>
    <cellStyle name="Currency 31 3 2 9" xfId="29808" xr:uid="{AA1BB0D2-81B3-4436-B067-FD9119844F76}"/>
    <cellStyle name="Currency 31 3 3" xfId="1504" xr:uid="{56395F85-3D5D-48B7-BEA7-C39ACC6DE1DD}"/>
    <cellStyle name="Currency 31 3 3 2" xfId="9771" xr:uid="{BC695DB0-2266-4F13-9CA6-2F75BB4CF58E}"/>
    <cellStyle name="Currency 31 3 3 3" xfId="12967" xr:uid="{97C671C7-8278-45AC-B7DE-A90BA4848883}"/>
    <cellStyle name="Currency 31 3 3 4" xfId="16062" xr:uid="{E0D65868-4AA5-441E-8341-C5D0791CFCF7}"/>
    <cellStyle name="Currency 31 3 3 5" xfId="19216" xr:uid="{15334971-1764-4D97-A734-7531E49AF569}"/>
    <cellStyle name="Currency 31 3 3 6" xfId="22376" xr:uid="{AA26068E-1923-4528-8905-54B12EB2D0A9}"/>
    <cellStyle name="Currency 31 3 3 7" xfId="25552" xr:uid="{ABE3E678-7BE4-4BB2-A78D-171D477571C5}"/>
    <cellStyle name="Currency 31 3 3 8" xfId="28751" xr:uid="{EED194F6-142E-44B4-AD7B-546FA9D1235B}"/>
    <cellStyle name="Currency 31 3 3 9" xfId="5753" xr:uid="{74683AA4-75E4-4E2B-A7C4-49B47D977C15}"/>
    <cellStyle name="Currency 31 3 4" xfId="7738" xr:uid="{D86E1521-4DB9-4F61-B1D0-24DAB225AC6C}"/>
    <cellStyle name="Currency 31 3 5" xfId="8883" xr:uid="{8F15D183-C196-4BB0-8B95-566B344A77F2}"/>
    <cellStyle name="Currency 31 3 6" xfId="12004" xr:uid="{F4EEF712-4295-4A56-B290-5C9149937057}"/>
    <cellStyle name="Currency 31 3 7" xfId="15123" xr:uid="{2828D5D5-A9D2-44BB-AD39-E7244B04EEEB}"/>
    <cellStyle name="Currency 31 3 8" xfId="18207" xr:uid="{93CA7B53-9B88-48E4-80BA-D01D97AFA73D}"/>
    <cellStyle name="Currency 31 3 9" xfId="21370" xr:uid="{B5F21550-3A46-4175-B4B9-935AF5007B1D}"/>
    <cellStyle name="Currency 31 4" xfId="784" xr:uid="{34DCC371-E744-4E66-A546-1C60BBF9C8DF}"/>
    <cellStyle name="Currency 31 4 10" xfId="24674" xr:uid="{A710264F-4E61-48C0-A5AF-B04016C15D15}"/>
    <cellStyle name="Currency 31 4 11" xfId="27852" xr:uid="{DC9F8CD0-2744-4C95-AF92-A66613F07E6F}"/>
    <cellStyle name="Currency 31 4 12" xfId="3764" xr:uid="{1EECF21E-7D87-4E65-9240-A298E9883134}"/>
    <cellStyle name="Currency 31 4 2" xfId="2735" xr:uid="{12C7B943-1E9D-4667-A18C-C639D447F599}"/>
    <cellStyle name="Currency 31 4 2 10" xfId="4822" xr:uid="{909DE18F-F1FE-4202-89DC-C53C066614A3}"/>
    <cellStyle name="Currency 31 4 2 2" xfId="6861" xr:uid="{4E70BF0C-EFE9-4B3E-AD03-4B1FCD2E727B}"/>
    <cellStyle name="Currency 31 4 2 3" xfId="10998" xr:uid="{ACC07F13-FF29-453B-9D5B-4B4845EDAB16}"/>
    <cellStyle name="Currency 31 4 2 4" xfId="14189" xr:uid="{38272154-F907-4AFA-95FC-0185754DCC57}"/>
    <cellStyle name="Currency 31 4 2 5" xfId="17284" xr:uid="{C8BCE3DA-9650-4182-82F0-E4934A862D39}"/>
    <cellStyle name="Currency 31 4 2 6" xfId="20442" xr:uid="{04F2EF1F-FB98-40B8-B5F4-41C8E69C43D6}"/>
    <cellStyle name="Currency 31 4 2 7" xfId="23598" xr:uid="{2E4A5900-224A-4F93-B41A-FD7196D4E349}"/>
    <cellStyle name="Currency 31 4 2 8" xfId="26774" xr:uid="{23E3CFCD-9431-4608-90C1-6277C7A1F9EC}"/>
    <cellStyle name="Currency 31 4 2 9" xfId="29973" xr:uid="{17F5A435-B921-4434-B539-70B17EAC5CBE}"/>
    <cellStyle name="Currency 31 4 3" xfId="1673" xr:uid="{0D058F50-3A0A-400F-9A31-87F84A0906E7}"/>
    <cellStyle name="Currency 31 4 3 2" xfId="9940" xr:uid="{A5FEF649-22C4-4A03-B120-6E354A28519B}"/>
    <cellStyle name="Currency 31 4 3 3" xfId="13136" xr:uid="{85D4E44D-522C-462D-8415-4D3FB8A76714}"/>
    <cellStyle name="Currency 31 4 3 4" xfId="16231" xr:uid="{B9647577-A9CC-4D20-8AE4-0B80D739976E}"/>
    <cellStyle name="Currency 31 4 3 5" xfId="19385" xr:uid="{9B407737-9E2A-43DB-8D32-8AA1D496FE13}"/>
    <cellStyle name="Currency 31 4 3 6" xfId="22545" xr:uid="{FF7F31FE-8AEB-469B-8EAA-BF69B9A1FDDB}"/>
    <cellStyle name="Currency 31 4 3 7" xfId="25721" xr:uid="{8228EFF1-7BD6-41ED-B0CE-42DA3D2A5844}"/>
    <cellStyle name="Currency 31 4 3 8" xfId="28920" xr:uid="{15AB91F3-6CD5-40DA-92D4-51AD0F368BB2}"/>
    <cellStyle name="Currency 31 4 3 9" xfId="5922" xr:uid="{93C53ABF-BE04-4FDB-B3E6-E414F87D1155}"/>
    <cellStyle name="Currency 31 4 4" xfId="7907" xr:uid="{70F5A516-B4D5-4DF2-9C43-1C0C48519C1E}"/>
    <cellStyle name="Currency 31 4 5" xfId="9052" xr:uid="{A470DE6D-9DAD-45CC-B4A3-CC9B358756EB}"/>
    <cellStyle name="Currency 31 4 6" xfId="12173" xr:uid="{056AD6AF-427D-4F41-98E0-FB896E788A2F}"/>
    <cellStyle name="Currency 31 4 7" xfId="15292" xr:uid="{BB3B1B00-A5FD-425E-AC4F-76CC562B5870}"/>
    <cellStyle name="Currency 31 4 8" xfId="18376" xr:uid="{FD1B2D7C-B642-4FB0-B4F1-D868A6958EAD}"/>
    <cellStyle name="Currency 31 4 9" xfId="21539" xr:uid="{088A7C02-A640-4CB1-96FE-549DBE794816}"/>
    <cellStyle name="Currency 31 5" xfId="977" xr:uid="{07E7DD8A-FBC0-45F8-A729-1EFD73605C0D}"/>
    <cellStyle name="Currency 31 5 10" xfId="24866" xr:uid="{4ECF194E-77B2-4D95-99FB-EE8FF3FB50C1}"/>
    <cellStyle name="Currency 31 5 11" xfId="28045" xr:uid="{261B1DD7-FAA3-4E1F-9F2A-7502F40EB4E7}"/>
    <cellStyle name="Currency 31 5 12" xfId="3956" xr:uid="{16732661-77B3-48B2-A3A9-DC9FA661EAD9}"/>
    <cellStyle name="Currency 31 5 2" xfId="2928" xr:uid="{C03C8A70-A449-417A-BCE4-EC05D2D39423}"/>
    <cellStyle name="Currency 31 5 2 10" xfId="5014" xr:uid="{5305E9EE-AB44-4A2A-9CC6-6DDD51EC95E0}"/>
    <cellStyle name="Currency 31 5 2 2" xfId="7037" xr:uid="{19BB625C-F750-41FB-AA44-08A9CB44580F}"/>
    <cellStyle name="Currency 31 5 2 3" xfId="11190" xr:uid="{042BDE16-AC33-43DE-BC4A-A4D57E635F84}"/>
    <cellStyle name="Currency 31 5 2 4" xfId="14378" xr:uid="{FE35D4DC-A163-4C88-90D7-96D8FE2EAB71}"/>
    <cellStyle name="Currency 31 5 2 5" xfId="17475" xr:uid="{19A73969-5351-40AB-90CF-A2402AE204FE}"/>
    <cellStyle name="Currency 31 5 2 6" xfId="20632" xr:uid="{C8B1F136-E556-4AB6-8583-98CB95A33946}"/>
    <cellStyle name="Currency 31 5 2 7" xfId="23787" xr:uid="{D875AC1E-2947-44D6-9587-6DFAE6AC08DF}"/>
    <cellStyle name="Currency 31 5 2 8" xfId="26963" xr:uid="{0BF87058-B9F7-429F-83E7-C6F8628A13CD}"/>
    <cellStyle name="Currency 31 5 2 9" xfId="30162" xr:uid="{3E4AC534-0F96-47CE-B1A1-73C1DF16A2AB}"/>
    <cellStyle name="Currency 31 5 3" xfId="1867" xr:uid="{CE3B97B0-DC27-4F4D-B6B2-06E76074742F}"/>
    <cellStyle name="Currency 31 5 3 2" xfId="10132" xr:uid="{DA5F68E4-3BC6-47B2-B765-959251AA38E1}"/>
    <cellStyle name="Currency 31 5 3 3" xfId="13328" xr:uid="{CE1F0FA1-C070-4BAC-9B88-3F86152FBDE6}"/>
    <cellStyle name="Currency 31 5 3 4" xfId="16423" xr:uid="{3E2BA476-DB84-43CC-B68F-346F7882F213}"/>
    <cellStyle name="Currency 31 5 3 5" xfId="19577" xr:uid="{ED9010F5-1A89-4D53-86C4-3E3E84A16C04}"/>
    <cellStyle name="Currency 31 5 3 6" xfId="22737" xr:uid="{8E7BE528-8369-471B-B9DA-01995F46EF05}"/>
    <cellStyle name="Currency 31 5 3 7" xfId="25913" xr:uid="{DF722773-5026-41B1-AB82-1F94A6669FE4}"/>
    <cellStyle name="Currency 31 5 3 8" xfId="29112" xr:uid="{37BFB74B-2242-463A-86C0-FD28F9CB8173}"/>
    <cellStyle name="Currency 31 5 3 9" xfId="6115" xr:uid="{D14E3792-8FE5-4FF6-8AEF-EBA3C33C6E5C}"/>
    <cellStyle name="Currency 31 5 4" xfId="8100" xr:uid="{6065B16B-720E-4857-BDA9-7453A9578342}"/>
    <cellStyle name="Currency 31 5 5" xfId="9244" xr:uid="{3DCAE6F7-D381-4C2F-9806-3B7C70DC39AC}"/>
    <cellStyle name="Currency 31 5 6" xfId="12366" xr:uid="{0C6A702F-4560-4838-B9F8-3A949514FA9E}"/>
    <cellStyle name="Currency 31 5 7" xfId="15485" xr:uid="{F1F5D768-B6BC-4E11-A4A6-378A96E84E0A}"/>
    <cellStyle name="Currency 31 5 8" xfId="18568" xr:uid="{653AEC50-145F-47EB-B063-A2177D27DF86}"/>
    <cellStyle name="Currency 31 5 9" xfId="21732" xr:uid="{7B4B43BE-D6D4-4DAE-91BB-6C70098C78B8}"/>
    <cellStyle name="Currency 31 6" xfId="330" xr:uid="{639E8C5A-005D-4F51-8534-BBFABD03A8DB}"/>
    <cellStyle name="Currency 31 6 10" xfId="27399" xr:uid="{707413E9-414A-4F81-8B38-5AC5D534C195}"/>
    <cellStyle name="Currency 31 6 11" xfId="4369" xr:uid="{A2FD552E-F5AF-4733-BD33-9F02851E5F5E}"/>
    <cellStyle name="Currency 31 6 2" xfId="2282" xr:uid="{64F14C41-5883-4791-81ED-AF4BE4EB95A4}"/>
    <cellStyle name="Currency 31 6 2 2" xfId="10545" xr:uid="{87BF05A6-9C89-48EB-9AE0-5293DA84AA64}"/>
    <cellStyle name="Currency 31 6 2 3" xfId="13740" xr:uid="{F65FCF2D-F439-4BBF-A54C-55CE8800D32F}"/>
    <cellStyle name="Currency 31 6 2 4" xfId="16835" xr:uid="{85B866CE-4356-4B54-B5BE-901B3B7D4F90}"/>
    <cellStyle name="Currency 31 6 2 5" xfId="19989" xr:uid="{4FB2B857-F92B-42A4-9FDF-1836A15E1023}"/>
    <cellStyle name="Currency 31 6 2 6" xfId="23149" xr:uid="{9EAF4C32-807C-480C-BDD5-057CFCB52415}"/>
    <cellStyle name="Currency 31 6 2 7" xfId="26325" xr:uid="{8E7030E9-5EF9-4800-83D9-0B77742C3059}"/>
    <cellStyle name="Currency 31 6 2 8" xfId="29524" xr:uid="{7469D756-857B-47C8-B67F-0F897C500F9F}"/>
    <cellStyle name="Currency 31 6 2 9" xfId="5469" xr:uid="{C55A66BE-15B2-421B-A4C2-85624ACEF6BB}"/>
    <cellStyle name="Currency 31 6 3" xfId="7454" xr:uid="{A9E9C8E5-5534-4BC2-8651-A63EA4E46033}"/>
    <cellStyle name="Currency 31 6 4" xfId="8598" xr:uid="{49665C28-58B2-431B-8C60-46F55FE5409D}"/>
    <cellStyle name="Currency 31 6 5" xfId="11720" xr:uid="{61F5AEA5-70A5-41E9-A04D-D529F6C1572F}"/>
    <cellStyle name="Currency 31 6 6" xfId="14839" xr:uid="{456CB3A0-2759-4211-A38E-BEE6E0036CB5}"/>
    <cellStyle name="Currency 31 6 7" xfId="17923" xr:uid="{A3DE26F3-DBB3-4DBC-BFC6-35C6EAC9C85C}"/>
    <cellStyle name="Currency 31 6 8" xfId="21086" xr:uid="{F4A79C5B-FE53-4E25-BFCD-0D7DB51E1467}"/>
    <cellStyle name="Currency 31 6 9" xfId="24221" xr:uid="{FE4CAB1E-B29F-4876-AFE5-4C9A5DF5D70D}"/>
    <cellStyle name="Currency 31 7" xfId="2083" xr:uid="{F9712AF8-3F7F-4841-A803-0922548DC085}"/>
    <cellStyle name="Currency 31 7 10" xfId="4172" xr:uid="{AFE92629-4C67-49F4-A585-FD6B2E9C937A}"/>
    <cellStyle name="Currency 31 7 2" xfId="6388" xr:uid="{99058497-6466-4181-B07A-32D88CC4EEB1}"/>
    <cellStyle name="Currency 31 7 3" xfId="10348" xr:uid="{35433364-0565-4773-91F0-A071EEF520AB}"/>
    <cellStyle name="Currency 31 7 4" xfId="13543" xr:uid="{B0E0547E-4FB1-4C61-B04C-5F355009CD80}"/>
    <cellStyle name="Currency 31 7 5" xfId="16638" xr:uid="{DF0F9F2B-A808-4812-B436-87EE5A2E2F30}"/>
    <cellStyle name="Currency 31 7 6" xfId="19792" xr:uid="{118D0EAE-0152-4E62-A93D-19762BABF2F2}"/>
    <cellStyle name="Currency 31 7 7" xfId="22952" xr:uid="{E97344F0-7680-4383-B9DF-3406DCA426D2}"/>
    <cellStyle name="Currency 31 7 8" xfId="26128" xr:uid="{D2313186-54AC-4E6B-8BC1-6F9D25939DF6}"/>
    <cellStyle name="Currency 31 7 9" xfId="29327" xr:uid="{40A88FF0-A252-404B-9C3F-4013023C0A4A}"/>
    <cellStyle name="Currency 31 8" xfId="1220" xr:uid="{9240628A-F555-4465-94B3-B4B8110EFE1C}"/>
    <cellStyle name="Currency 31 8 2" xfId="9487" xr:uid="{C653ADFA-2A9E-46A1-A2A5-E65A240B2F96}"/>
    <cellStyle name="Currency 31 8 3" xfId="12682" xr:uid="{9F72CD57-8783-41A7-9255-60707D464ED2}"/>
    <cellStyle name="Currency 31 8 4" xfId="15752" xr:uid="{29DC158D-4E59-4D6C-8A79-6C29527E00FD}"/>
    <cellStyle name="Currency 31 8 5" xfId="18950" xr:uid="{8D214BA6-C1BE-4516-8A87-E8A156ADBC4A}"/>
    <cellStyle name="Currency 31 8 6" xfId="22094" xr:uid="{9F6D1CB0-C723-49B5-8B93-BEAA8DD1FD07}"/>
    <cellStyle name="Currency 31 8 7" xfId="25304" xr:uid="{6D879B27-F037-49CD-B592-3BA68DCF3E31}"/>
    <cellStyle name="Currency 31 8 8" xfId="28446" xr:uid="{AC03A787-7983-4B3E-AD21-F958763D0AB6}"/>
    <cellStyle name="Currency 31 8 9" xfId="5271" xr:uid="{5E0BBF63-FFCA-4F71-8C47-258197A2BCBB}"/>
    <cellStyle name="Currency 31 9" xfId="7254" xr:uid="{55D9BB57-35EE-4007-BA66-22E607577778}"/>
    <cellStyle name="Currency 32" xfId="145" xr:uid="{D3D8BAC5-5A66-4BF2-AAA7-D54CB7728023}"/>
    <cellStyle name="Currency 32 10" xfId="8414" xr:uid="{95EBAA91-B6F4-4483-95AA-FB09F42F5097}"/>
    <cellStyle name="Currency 32 11" xfId="11523" xr:uid="{9C57BE33-52E8-4929-83AC-B963BE9D4239}"/>
    <cellStyle name="Currency 32 12" xfId="14638" xr:uid="{13742FE2-2C96-41DF-B26F-D34E36011FB5}"/>
    <cellStyle name="Currency 32 13" xfId="17730" xr:uid="{B0708627-B4E6-4881-9D11-36CE8695809F}"/>
    <cellStyle name="Currency 32 14" xfId="20888" xr:uid="{29C26630-6ABF-4BD2-AEBD-208BB26BAD80}"/>
    <cellStyle name="Currency 32 15" xfId="24028" xr:uid="{D24BDD74-C209-4F69-AD64-F00DAE74792F}"/>
    <cellStyle name="Currency 32 16" xfId="27205" xr:uid="{74498289-F246-4548-908A-779F649E17F3}"/>
    <cellStyle name="Currency 32 17" xfId="3315" xr:uid="{C338F0A6-4D63-4F72-8B25-76DF9EEE1E28}"/>
    <cellStyle name="Currency 32 2" xfId="479" xr:uid="{F09E27ED-D80E-412A-9A55-57AEE6437708}"/>
    <cellStyle name="Currency 32 2 10" xfId="24369" xr:uid="{B02EA300-705B-4BE8-A185-42EF861BA4F3}"/>
    <cellStyle name="Currency 32 2 11" xfId="27547" xr:uid="{9275465F-4D12-460C-B4B9-83D67FD4DA91}"/>
    <cellStyle name="Currency 32 2 12" xfId="3459" xr:uid="{834783DA-FE02-4617-88C2-5D199D212C90}"/>
    <cellStyle name="Currency 32 2 2" xfId="2430" xr:uid="{E2D405AC-B644-4E61-AFF8-275B68BD2725}"/>
    <cellStyle name="Currency 32 2 2 10" xfId="4517" xr:uid="{7CD90961-EE02-4879-AAAE-F617D7A3272C}"/>
    <cellStyle name="Currency 32 2 2 2" xfId="6589" xr:uid="{582F39B9-FA44-4023-8967-9D8D874DDFFE}"/>
    <cellStyle name="Currency 32 2 2 3" xfId="10693" xr:uid="{0D45472E-2A46-40EA-80E6-18C02FFD86DF}"/>
    <cellStyle name="Currency 32 2 2 4" xfId="13888" xr:uid="{805EACD3-6EB7-4B05-A54B-6D8132A570BC}"/>
    <cellStyle name="Currency 32 2 2 5" xfId="16983" xr:uid="{A87B5202-EB4D-4D28-9319-64BD5362DE8A}"/>
    <cellStyle name="Currency 32 2 2 6" xfId="20137" xr:uid="{88203278-71B3-4BC4-B33A-7CFAEC41FEBD}"/>
    <cellStyle name="Currency 32 2 2 7" xfId="23297" xr:uid="{57732C72-107D-4766-B7D6-8D8D313F7599}"/>
    <cellStyle name="Currency 32 2 2 8" xfId="26473" xr:uid="{2F22AE87-0EAF-4A82-B3CD-893FA776F833}"/>
    <cellStyle name="Currency 32 2 2 9" xfId="29672" xr:uid="{57486BAB-4F29-482B-B654-164100633C94}"/>
    <cellStyle name="Currency 32 2 3" xfId="1368" xr:uid="{83063005-EFD3-4163-BD1B-C7D67D433E33}"/>
    <cellStyle name="Currency 32 2 3 2" xfId="9635" xr:uid="{BABFDF84-F2F0-439F-9E4C-BA45CFA46849}"/>
    <cellStyle name="Currency 32 2 3 3" xfId="12831" xr:uid="{7C520EEA-8402-4129-8A26-AA668ACE84F7}"/>
    <cellStyle name="Currency 32 2 3 4" xfId="15926" xr:uid="{7A97E861-BC5A-4FA9-BDDA-C4B1934D9C48}"/>
    <cellStyle name="Currency 32 2 3 5" xfId="19080" xr:uid="{A4607CFE-65CD-4FED-899F-435FD0B5487E}"/>
    <cellStyle name="Currency 32 2 3 6" xfId="22240" xr:uid="{DE4E58B7-675F-4CB1-B212-4D39FC4221FB}"/>
    <cellStyle name="Currency 32 2 3 7" xfId="25416" xr:uid="{EBAF4E9F-45C1-4B68-B7BE-E7DF6A057FC0}"/>
    <cellStyle name="Currency 32 2 3 8" xfId="28615" xr:uid="{900113D3-CECE-44DF-8A6A-A5759963D8A3}"/>
    <cellStyle name="Currency 32 2 3 9" xfId="5617" xr:uid="{DB9E52AF-B170-4053-B0A7-2396C0BAE40F}"/>
    <cellStyle name="Currency 32 2 4" xfId="7602" xr:uid="{50C02364-164E-42D7-B0C8-E04F22CB5EFC}"/>
    <cellStyle name="Currency 32 2 5" xfId="8747" xr:uid="{8E0BE26F-3E5B-4818-8087-FC269D787AC5}"/>
    <cellStyle name="Currency 32 2 6" xfId="11868" xr:uid="{27EA0E8A-85E4-45F0-A440-04E20E021D3F}"/>
    <cellStyle name="Currency 32 2 7" xfId="14987" xr:uid="{7E47816E-4124-42F4-8F53-4E495B9C96FF}"/>
    <cellStyle name="Currency 32 2 8" xfId="18071" xr:uid="{3A899A09-7586-4EBB-8DE1-4D6858A3E0D3}"/>
    <cellStyle name="Currency 32 2 9" xfId="21234" xr:uid="{F65139C9-C310-4207-A96B-C81F3D58194B}"/>
    <cellStyle name="Currency 32 3" xfId="619" xr:uid="{E2A02E00-A9F4-4A96-99BB-B8D1D5B8C313}"/>
    <cellStyle name="Currency 32 3 10" xfId="24509" xr:uid="{A4B6DCC0-5D68-450D-98B5-023DF8A556EE}"/>
    <cellStyle name="Currency 32 3 11" xfId="27687" xr:uid="{E1A25D82-A808-487C-9997-EC128709C618}"/>
    <cellStyle name="Currency 32 3 12" xfId="3599" xr:uid="{F29AABE0-35DE-40A7-9A91-F658B7C5F047}"/>
    <cellStyle name="Currency 32 3 2" xfId="2570" xr:uid="{30136E3E-F658-4213-99D1-0A43E5746379}"/>
    <cellStyle name="Currency 32 3 2 10" xfId="4657" xr:uid="{3F463CE9-A571-41DA-8FB6-A47AA37D07B2}"/>
    <cellStyle name="Currency 32 3 2 2" xfId="6726" xr:uid="{FAF7682E-5F02-4BD2-890A-0C07E68E264D}"/>
    <cellStyle name="Currency 32 3 2 3" xfId="10833" xr:uid="{C16EA4A6-F360-40A8-811F-2A49690DDE81}"/>
    <cellStyle name="Currency 32 3 2 4" xfId="14028" xr:uid="{2831B9FB-3339-46F0-8492-6B2CDD3B722F}"/>
    <cellStyle name="Currency 32 3 2 5" xfId="17123" xr:uid="{A41E0820-9C17-42C3-9290-7168C313FA1A}"/>
    <cellStyle name="Currency 32 3 2 6" xfId="20277" xr:uid="{A7838FB7-F5B8-45C3-8334-992DE7248E57}"/>
    <cellStyle name="Currency 32 3 2 7" xfId="23437" xr:uid="{7001DBDC-CB8F-4539-AE09-783E9EC469F1}"/>
    <cellStyle name="Currency 32 3 2 8" xfId="26613" xr:uid="{EFB28C1B-2383-40C6-BF73-61D136CAE1BF}"/>
    <cellStyle name="Currency 32 3 2 9" xfId="29812" xr:uid="{5F717137-4A66-4373-8AA4-650DC0200079}"/>
    <cellStyle name="Currency 32 3 3" xfId="1508" xr:uid="{89FA5471-16FC-45A3-92CE-5704C3930BED}"/>
    <cellStyle name="Currency 32 3 3 2" xfId="9775" xr:uid="{1970DDA7-EE5B-4FE7-8A10-1B191CD3CCB7}"/>
    <cellStyle name="Currency 32 3 3 3" xfId="12971" xr:uid="{180B718D-6B1A-4A14-9A66-D3854124D4DC}"/>
    <cellStyle name="Currency 32 3 3 4" xfId="16066" xr:uid="{52359E20-33CD-4FDD-829C-3DEE74DFC520}"/>
    <cellStyle name="Currency 32 3 3 5" xfId="19220" xr:uid="{85EB5E40-E2B2-4FF0-8EAC-0CF1B11FC3A4}"/>
    <cellStyle name="Currency 32 3 3 6" xfId="22380" xr:uid="{700B6FD1-229A-4B88-AC12-2C66F706E874}"/>
    <cellStyle name="Currency 32 3 3 7" xfId="25556" xr:uid="{E3FF4B39-C426-4F79-B91D-EB09807F8B55}"/>
    <cellStyle name="Currency 32 3 3 8" xfId="28755" xr:uid="{1A3F211A-504D-4057-9AF1-5256664DEEB0}"/>
    <cellStyle name="Currency 32 3 3 9" xfId="5757" xr:uid="{E2F4010E-CE59-4D0B-8962-38D35A134428}"/>
    <cellStyle name="Currency 32 3 4" xfId="7742" xr:uid="{3FDF475F-A2CF-476A-A017-58F71F71D0C2}"/>
    <cellStyle name="Currency 32 3 5" xfId="8887" xr:uid="{0E641D3D-E9CB-40E3-9BEE-901B1D120FFF}"/>
    <cellStyle name="Currency 32 3 6" xfId="12008" xr:uid="{A792AC9C-8D8E-4546-A4FE-D963CF576EE2}"/>
    <cellStyle name="Currency 32 3 7" xfId="15127" xr:uid="{B8DCF737-F902-479F-9123-13F27EAB0E7B}"/>
    <cellStyle name="Currency 32 3 8" xfId="18211" xr:uid="{A376A011-D77C-4DAC-A1EA-F891E54AE129}"/>
    <cellStyle name="Currency 32 3 9" xfId="21374" xr:uid="{CA213EFD-FB51-4792-9C3F-07F833085F00}"/>
    <cellStyle name="Currency 32 4" xfId="788" xr:uid="{4FA2E204-1358-4BF6-8C0D-1E113A8FA94B}"/>
    <cellStyle name="Currency 32 4 10" xfId="24678" xr:uid="{0D750C52-903B-4F27-AD8C-479199456441}"/>
    <cellStyle name="Currency 32 4 11" xfId="27856" xr:uid="{A8A9FE0F-7C65-45F1-95A6-1A1BED3D2A22}"/>
    <cellStyle name="Currency 32 4 12" xfId="3768" xr:uid="{CE060B20-1C6D-4A48-A0EA-1DD9AF175AC4}"/>
    <cellStyle name="Currency 32 4 2" xfId="2739" xr:uid="{2946C0EB-D0B9-4127-B711-18F94425690D}"/>
    <cellStyle name="Currency 32 4 2 10" xfId="4826" xr:uid="{41963BAC-09CC-4D06-8281-EDE97376C651}"/>
    <cellStyle name="Currency 32 4 2 2" xfId="6865" xr:uid="{A95E4AA1-1ADD-4719-85F3-617A1479527E}"/>
    <cellStyle name="Currency 32 4 2 3" xfId="11002" xr:uid="{18DE1D0D-2A9A-4539-964E-E9CC43088DEE}"/>
    <cellStyle name="Currency 32 4 2 4" xfId="14193" xr:uid="{EB8E94A6-D924-476E-BEDE-FCFDD689861F}"/>
    <cellStyle name="Currency 32 4 2 5" xfId="17288" xr:uid="{66506DAB-0A55-4D1A-B913-4664B28306D6}"/>
    <cellStyle name="Currency 32 4 2 6" xfId="20446" xr:uid="{CB3A7103-7A8D-478C-A9A2-7B3AA603900F}"/>
    <cellStyle name="Currency 32 4 2 7" xfId="23602" xr:uid="{14FDB7CC-4C25-4D9B-828A-DA5111DA9E48}"/>
    <cellStyle name="Currency 32 4 2 8" xfId="26778" xr:uid="{3E71388D-8581-40B5-A1AB-0C8FC306D127}"/>
    <cellStyle name="Currency 32 4 2 9" xfId="29977" xr:uid="{08CA43C1-E745-4F69-9016-F42DBE1F6A05}"/>
    <cellStyle name="Currency 32 4 3" xfId="1677" xr:uid="{5A5FB2DB-F3A4-4803-8752-E2E4CB846F3C}"/>
    <cellStyle name="Currency 32 4 3 2" xfId="9944" xr:uid="{3F4C8FF2-2FB5-4064-A9C1-AEC721390156}"/>
    <cellStyle name="Currency 32 4 3 3" xfId="13140" xr:uid="{77F064D3-F99E-4A95-9C98-6D0E4577E0E1}"/>
    <cellStyle name="Currency 32 4 3 4" xfId="16235" xr:uid="{5D9D3CEF-0BE7-45D6-A82D-7FC1E967843F}"/>
    <cellStyle name="Currency 32 4 3 5" xfId="19389" xr:uid="{75639459-94DC-407D-9DE8-E59ECC110664}"/>
    <cellStyle name="Currency 32 4 3 6" xfId="22549" xr:uid="{8DE7A2C2-C2FC-483A-A8B0-5596B2AF3324}"/>
    <cellStyle name="Currency 32 4 3 7" xfId="25725" xr:uid="{4C2B513C-6DF7-4853-A18B-3536CFB061C0}"/>
    <cellStyle name="Currency 32 4 3 8" xfId="28924" xr:uid="{5314ECF0-5D3E-492A-A51C-A795A93AB2E1}"/>
    <cellStyle name="Currency 32 4 3 9" xfId="5926" xr:uid="{67B6428C-B4BE-462F-80C7-73D1ECDD9DB9}"/>
    <cellStyle name="Currency 32 4 4" xfId="7911" xr:uid="{BBDA40E1-FCC7-4663-941D-8BF0E572D88B}"/>
    <cellStyle name="Currency 32 4 5" xfId="9056" xr:uid="{423FB1E6-C201-45C9-9F98-0CB7E9959B2C}"/>
    <cellStyle name="Currency 32 4 6" xfId="12177" xr:uid="{E1EED5F6-02B0-47DF-9773-BF959ACA4240}"/>
    <cellStyle name="Currency 32 4 7" xfId="15296" xr:uid="{6BEB2583-A090-45EA-8B4A-6408972114F0}"/>
    <cellStyle name="Currency 32 4 8" xfId="18380" xr:uid="{5F59EFE4-C204-405F-9E2E-ECD826764238}"/>
    <cellStyle name="Currency 32 4 9" xfId="21543" xr:uid="{DED57EF2-68C0-45A5-BF5E-883B5505FCB2}"/>
    <cellStyle name="Currency 32 5" xfId="981" xr:uid="{388C403D-A4CF-4F9E-90C7-5BAE024FB860}"/>
    <cellStyle name="Currency 32 5 10" xfId="24870" xr:uid="{7E0C21E0-96F8-483C-8979-3B3A92052B7A}"/>
    <cellStyle name="Currency 32 5 11" xfId="28049" xr:uid="{87C56C43-85BB-4F0B-861F-6B10D789AB14}"/>
    <cellStyle name="Currency 32 5 12" xfId="3960" xr:uid="{6E245F9D-5D22-439C-A1EB-A12A990274EC}"/>
    <cellStyle name="Currency 32 5 2" xfId="2932" xr:uid="{3AE40D44-9ED3-47F8-A119-7E851AFCB2A8}"/>
    <cellStyle name="Currency 32 5 2 10" xfId="5018" xr:uid="{61A308C2-CDED-4D8F-8E20-EF3099059DF9}"/>
    <cellStyle name="Currency 32 5 2 2" xfId="7041" xr:uid="{F791045A-E314-41B8-A352-38C61CE0D287}"/>
    <cellStyle name="Currency 32 5 2 3" xfId="11194" xr:uid="{FC9429BF-CCC1-46BF-A5A3-5D819F67576A}"/>
    <cellStyle name="Currency 32 5 2 4" xfId="14382" xr:uid="{43DB2A5E-7DC9-4E67-8BB8-FE1E1C8C2DB3}"/>
    <cellStyle name="Currency 32 5 2 5" xfId="17479" xr:uid="{1C56B906-7B44-4D5C-A935-1B69C9B8FCD0}"/>
    <cellStyle name="Currency 32 5 2 6" xfId="20636" xr:uid="{124A4C5A-E298-4138-B6D6-AC115915818E}"/>
    <cellStyle name="Currency 32 5 2 7" xfId="23791" xr:uid="{7DAC763C-3326-4E65-A0DF-DAC2DB3BE0A3}"/>
    <cellStyle name="Currency 32 5 2 8" xfId="26967" xr:uid="{9E97979F-1AEF-4B6F-B8D4-9BD8B6E592A6}"/>
    <cellStyle name="Currency 32 5 2 9" xfId="30166" xr:uid="{7475EB2C-8C91-4A19-B16E-2AB25A958EC7}"/>
    <cellStyle name="Currency 32 5 3" xfId="1871" xr:uid="{C2C16F77-D7BC-49C5-8E82-C7AA7A41FC6D}"/>
    <cellStyle name="Currency 32 5 3 2" xfId="10136" xr:uid="{157D4DF4-40A9-4983-8E1D-EE8B30FDE8C2}"/>
    <cellStyle name="Currency 32 5 3 3" xfId="13332" xr:uid="{8964499F-6C97-4529-8EBE-23528AAD7890}"/>
    <cellStyle name="Currency 32 5 3 4" xfId="16427" xr:uid="{82A7C86B-D9CF-4EE8-8AE8-044BB605C914}"/>
    <cellStyle name="Currency 32 5 3 5" xfId="19581" xr:uid="{48E7B474-278F-45D7-8514-524134F4A503}"/>
    <cellStyle name="Currency 32 5 3 6" xfId="22741" xr:uid="{4E2DE2B9-FA28-45F4-8728-7064D6C2CCE5}"/>
    <cellStyle name="Currency 32 5 3 7" xfId="25917" xr:uid="{D33DE9CA-0A8E-4715-9ECB-2420A6A4645F}"/>
    <cellStyle name="Currency 32 5 3 8" xfId="29116" xr:uid="{828B23D5-7ABC-45F5-B697-24DBF54CCB76}"/>
    <cellStyle name="Currency 32 5 3 9" xfId="6119" xr:uid="{F406B6E2-770F-461C-AC83-E68D2B6CFF9E}"/>
    <cellStyle name="Currency 32 5 4" xfId="8104" xr:uid="{E0FDC797-685E-4B9A-99F8-2737ABF25A1E}"/>
    <cellStyle name="Currency 32 5 5" xfId="9248" xr:uid="{538FEE43-A395-4C8C-8C62-347BB10A80AC}"/>
    <cellStyle name="Currency 32 5 6" xfId="12370" xr:uid="{1C59FF68-4FF0-4FC8-87E8-E9F13C94B5B7}"/>
    <cellStyle name="Currency 32 5 7" xfId="15489" xr:uid="{8B1A4746-83A5-4FDD-904C-01FBB4D2EBC1}"/>
    <cellStyle name="Currency 32 5 8" xfId="18572" xr:uid="{CCDC8551-ACBF-4DC0-B536-5E77680AC74A}"/>
    <cellStyle name="Currency 32 5 9" xfId="21736" xr:uid="{0F0C1361-DFA5-4FB0-ADA1-86D6ED6F2ECF}"/>
    <cellStyle name="Currency 32 6" xfId="334" xr:uid="{3B4ED8B8-6A0A-4558-8E9B-E805DFE5D0A6}"/>
    <cellStyle name="Currency 32 6 10" xfId="27403" xr:uid="{E5271012-8382-453B-A3FB-7096D8FB07B3}"/>
    <cellStyle name="Currency 32 6 11" xfId="4373" xr:uid="{A04619BA-238F-4AB0-A3AD-4D2B33B0083F}"/>
    <cellStyle name="Currency 32 6 2" xfId="2286" xr:uid="{27A08D97-BA78-40E0-8B50-17A9028A3B65}"/>
    <cellStyle name="Currency 32 6 2 2" xfId="10549" xr:uid="{7ECA04B3-5500-4D3B-93F4-66BB1630408A}"/>
    <cellStyle name="Currency 32 6 2 3" xfId="13744" xr:uid="{A75AF972-15F5-4E48-8D86-A6B71C60B846}"/>
    <cellStyle name="Currency 32 6 2 4" xfId="16839" xr:uid="{510D4A57-8CF6-4E31-95AF-036694256D72}"/>
    <cellStyle name="Currency 32 6 2 5" xfId="19993" xr:uid="{42F5174F-AA21-47C1-80FE-75638C392950}"/>
    <cellStyle name="Currency 32 6 2 6" xfId="23153" xr:uid="{A91A6565-EA99-4056-8CBA-8FA7229F3E6B}"/>
    <cellStyle name="Currency 32 6 2 7" xfId="26329" xr:uid="{56D77FE7-F400-485C-9EBB-7C7755C7672B}"/>
    <cellStyle name="Currency 32 6 2 8" xfId="29528" xr:uid="{CA39511F-23E7-43FA-BC63-C76F00D4AD29}"/>
    <cellStyle name="Currency 32 6 2 9" xfId="5473" xr:uid="{3C1D383B-8EED-4833-AB29-1A86FD7BCCEF}"/>
    <cellStyle name="Currency 32 6 3" xfId="7458" xr:uid="{B012EF58-B163-4F23-8E9A-8BC3E35B99DA}"/>
    <cellStyle name="Currency 32 6 4" xfId="8602" xr:uid="{DD7478FA-F9E9-408C-BD6C-DE8C2C39FDB0}"/>
    <cellStyle name="Currency 32 6 5" xfId="11724" xr:uid="{58F38E9A-2341-4CFD-BDDF-E83218721406}"/>
    <cellStyle name="Currency 32 6 6" xfId="14843" xr:uid="{D1D08948-165C-4078-A0E4-072E3B6C12F8}"/>
    <cellStyle name="Currency 32 6 7" xfId="17927" xr:uid="{97B708B5-8C3A-4474-AE00-0A5DF68EF57B}"/>
    <cellStyle name="Currency 32 6 8" xfId="21090" xr:uid="{073A0254-0006-4336-859A-69FC96146BD3}"/>
    <cellStyle name="Currency 32 6 9" xfId="24225" xr:uid="{012DB149-7107-4E73-B75C-1072F07B3C5C}"/>
    <cellStyle name="Currency 32 7" xfId="2087" xr:uid="{10211458-4151-4BF7-9E9C-1F7C1C14CEB2}"/>
    <cellStyle name="Currency 32 7 10" xfId="4176" xr:uid="{D3AAC398-F6DE-48E3-9A04-8F762CAB7D08}"/>
    <cellStyle name="Currency 32 7 2" xfId="6392" xr:uid="{6442305D-582A-43E2-A51D-8C048BB699B5}"/>
    <cellStyle name="Currency 32 7 3" xfId="10352" xr:uid="{BDB7DD49-8D2D-4A43-9609-12605544E79F}"/>
    <cellStyle name="Currency 32 7 4" xfId="13547" xr:uid="{7EC0EBAE-BBAD-48CF-8877-E3A9BEF13B3F}"/>
    <cellStyle name="Currency 32 7 5" xfId="16642" xr:uid="{65E41140-B3CC-4357-A30B-3FA432E6D921}"/>
    <cellStyle name="Currency 32 7 6" xfId="19796" xr:uid="{E3D216FA-A8BC-41FB-B127-AD68936B4601}"/>
    <cellStyle name="Currency 32 7 7" xfId="22956" xr:uid="{0586F560-34EE-4169-A588-31D6623AFA3E}"/>
    <cellStyle name="Currency 32 7 8" xfId="26132" xr:uid="{F8A4F8F0-EEF4-463A-B24A-12FA5CEE0974}"/>
    <cellStyle name="Currency 32 7 9" xfId="29331" xr:uid="{17DCD182-3123-4794-9D9C-CF0F66F07CB2}"/>
    <cellStyle name="Currency 32 8" xfId="1224" xr:uid="{A82F71A9-0AA4-46A5-B4D8-9014C1111034}"/>
    <cellStyle name="Currency 32 8 2" xfId="9491" xr:uid="{D5AD81AB-C71D-4561-A6E4-711ED3801553}"/>
    <cellStyle name="Currency 32 8 3" xfId="12690" xr:uid="{D5E7D908-5A87-44D4-A0DB-486B17519B7B}"/>
    <cellStyle name="Currency 32 8 4" xfId="15785" xr:uid="{84BFBD04-C7C1-4AD3-975C-0F4045152672}"/>
    <cellStyle name="Currency 32 8 5" xfId="18980" xr:uid="{B1DC693D-F55C-4060-B27B-AC67F453DF77}"/>
    <cellStyle name="Currency 32 8 6" xfId="22127" xr:uid="{15A9D5CA-2427-429E-BE4A-428EDE0EAF75}"/>
    <cellStyle name="Currency 32 8 7" xfId="25230" xr:uid="{D267E3E3-A41D-4793-A11E-AE1BC8A4EEC4}"/>
    <cellStyle name="Currency 32 8 8" xfId="28504" xr:uid="{822AD2B9-415B-47E3-8F5F-327772A51443}"/>
    <cellStyle name="Currency 32 8 9" xfId="5275" xr:uid="{15CDDD16-7D25-4745-8287-63E66839965B}"/>
    <cellStyle name="Currency 32 9" xfId="7258" xr:uid="{F8C2F012-0EF4-439F-BEA6-9570DFDF6630}"/>
    <cellStyle name="Currency 33" xfId="149" xr:uid="{D966556D-3AA9-41C4-8E67-9BF6F7919365}"/>
    <cellStyle name="Currency 33 10" xfId="8418" xr:uid="{DAE5A544-031D-4491-B60E-2C1287EE64C2}"/>
    <cellStyle name="Currency 33 11" xfId="11527" xr:uid="{DE131BDB-1AA5-4FFD-867F-9EE4EEFB71B0}"/>
    <cellStyle name="Currency 33 12" xfId="14642" xr:uid="{7C4AAF69-EF36-4673-9EA7-438B1EFBF7BF}"/>
    <cellStyle name="Currency 33 13" xfId="17734" xr:uid="{6368E590-E2D1-418E-8A01-63108CE89ACC}"/>
    <cellStyle name="Currency 33 14" xfId="20892" xr:uid="{7AFDFA04-3CA5-4E3F-9960-AE2F6033E2D3}"/>
    <cellStyle name="Currency 33 15" xfId="24032" xr:uid="{C1C509F9-2025-4513-A9E0-3FE3A780CF73}"/>
    <cellStyle name="Currency 33 16" xfId="27209" xr:uid="{959B49B3-06DB-498E-934A-A6573B811F45}"/>
    <cellStyle name="Currency 33 17" xfId="3319" xr:uid="{DF7931FD-7ADC-4F13-ADE1-AB0F5793BCF3}"/>
    <cellStyle name="Currency 33 2" xfId="483" xr:uid="{B38D4226-0354-4A54-8E44-29B3344B6123}"/>
    <cellStyle name="Currency 33 2 10" xfId="24373" xr:uid="{D7EBBC11-16F2-417E-88E8-81A10ACC6E52}"/>
    <cellStyle name="Currency 33 2 11" xfId="27551" xr:uid="{EA4405C6-F5C8-4729-B836-A2CFD894A078}"/>
    <cellStyle name="Currency 33 2 12" xfId="3463" xr:uid="{08021881-46D1-4E25-BED7-AE03D029D824}"/>
    <cellStyle name="Currency 33 2 2" xfId="2434" xr:uid="{48DE3D9B-FF88-4853-93BD-78E34464D60D}"/>
    <cellStyle name="Currency 33 2 2 10" xfId="4521" xr:uid="{84DC8BE5-DB82-49B2-BC09-0CA5F7B80ED8}"/>
    <cellStyle name="Currency 33 2 2 2" xfId="6593" xr:uid="{D44B5A72-04CA-41DC-9959-50BF00647E5C}"/>
    <cellStyle name="Currency 33 2 2 3" xfId="10697" xr:uid="{512F0F01-CCC8-42D4-A4FC-B61E6B9A91C2}"/>
    <cellStyle name="Currency 33 2 2 4" xfId="13892" xr:uid="{EEB048F2-8B50-46A2-8FFA-45EB5D88F14F}"/>
    <cellStyle name="Currency 33 2 2 5" xfId="16987" xr:uid="{89A408C5-8F95-4BE6-A83B-06D166F71E3E}"/>
    <cellStyle name="Currency 33 2 2 6" xfId="20141" xr:uid="{BBFDE3EB-7A39-45DE-88D0-BFBCE8762A23}"/>
    <cellStyle name="Currency 33 2 2 7" xfId="23301" xr:uid="{478936A1-2DBE-4E39-911B-0D3046D6A6A4}"/>
    <cellStyle name="Currency 33 2 2 8" xfId="26477" xr:uid="{896D7B4F-B8AF-47AB-848E-5987B7CF8D2D}"/>
    <cellStyle name="Currency 33 2 2 9" xfId="29676" xr:uid="{4192EEAC-F48E-40C6-9A48-665F9B69624D}"/>
    <cellStyle name="Currency 33 2 3" xfId="1372" xr:uid="{ECA7319E-DB8B-47F2-93DD-3D4846D3D3E8}"/>
    <cellStyle name="Currency 33 2 3 2" xfId="9639" xr:uid="{3375A555-D0EB-43CF-9310-9E232751542A}"/>
    <cellStyle name="Currency 33 2 3 3" xfId="12835" xr:uid="{0E3410B7-B46D-4CB1-BEAE-B8CCC8ECE8C6}"/>
    <cellStyle name="Currency 33 2 3 4" xfId="15930" xr:uid="{3605F02D-8B2D-499B-9E80-6751A3025FF5}"/>
    <cellStyle name="Currency 33 2 3 5" xfId="19084" xr:uid="{6A17C436-3AAB-459B-9BCC-F07B64CAE946}"/>
    <cellStyle name="Currency 33 2 3 6" xfId="22244" xr:uid="{D989FE06-0F6B-49B4-9695-A5A947553063}"/>
    <cellStyle name="Currency 33 2 3 7" xfId="25420" xr:uid="{9D77D5E7-2A78-4492-A025-7D5266256BAA}"/>
    <cellStyle name="Currency 33 2 3 8" xfId="28619" xr:uid="{DA915E64-08B4-46CC-9964-D4DBC0CC87D7}"/>
    <cellStyle name="Currency 33 2 3 9" xfId="5621" xr:uid="{8F459229-AC83-4125-BAA3-3E3651978800}"/>
    <cellStyle name="Currency 33 2 4" xfId="7606" xr:uid="{FB40D609-BDCB-4287-A7DF-0E67F5A2F279}"/>
    <cellStyle name="Currency 33 2 5" xfId="8751" xr:uid="{C28415F6-C8D3-49E6-B22A-7E6E9F878F21}"/>
    <cellStyle name="Currency 33 2 6" xfId="11872" xr:uid="{AFEADBF1-27EE-4D8D-AA87-07F99E96CBFA}"/>
    <cellStyle name="Currency 33 2 7" xfId="14991" xr:uid="{FAAD4681-A045-42ED-AE02-563D87A1C7C2}"/>
    <cellStyle name="Currency 33 2 8" xfId="18075" xr:uid="{65434699-FAB4-407C-B48B-24E4455BFBA4}"/>
    <cellStyle name="Currency 33 2 9" xfId="21238" xr:uid="{47952A42-68C6-4589-A65C-06F3D3526947}"/>
    <cellStyle name="Currency 33 3" xfId="623" xr:uid="{740D3428-0EE3-46A3-87A5-9CA93C197563}"/>
    <cellStyle name="Currency 33 3 10" xfId="24513" xr:uid="{4A16C02D-EA0D-4474-87E2-A2AC6D3C4E3F}"/>
    <cellStyle name="Currency 33 3 11" xfId="27691" xr:uid="{0BC0F7F3-3984-4C48-BCBF-C138FFCD39B3}"/>
    <cellStyle name="Currency 33 3 12" xfId="3603" xr:uid="{6D44B44A-AD13-4C65-99FC-5956BBBBFED3}"/>
    <cellStyle name="Currency 33 3 2" xfId="2574" xr:uid="{EBE83F5B-290E-4A03-BC9C-E446B23C5FF5}"/>
    <cellStyle name="Currency 33 3 2 10" xfId="4661" xr:uid="{9E83B9CB-134D-46B8-A593-BF0BF540E18D}"/>
    <cellStyle name="Currency 33 3 2 2" xfId="6730" xr:uid="{CF608E7D-7A2F-49FA-A988-1579F318060B}"/>
    <cellStyle name="Currency 33 3 2 3" xfId="10837" xr:uid="{703FA06C-FEF2-4266-BE43-8169D58ACCCA}"/>
    <cellStyle name="Currency 33 3 2 4" xfId="14032" xr:uid="{6DDE96FC-DE3E-4CDE-A392-C0CB85BC0025}"/>
    <cellStyle name="Currency 33 3 2 5" xfId="17127" xr:uid="{E55F958C-EEFB-4F2D-85E6-4B650A9383A6}"/>
    <cellStyle name="Currency 33 3 2 6" xfId="20281" xr:uid="{456DA6D3-411D-4F24-9178-0EBE1B942C1E}"/>
    <cellStyle name="Currency 33 3 2 7" xfId="23441" xr:uid="{1128C7CC-A932-47DB-9259-186999BC6F02}"/>
    <cellStyle name="Currency 33 3 2 8" xfId="26617" xr:uid="{16CCA65A-0D59-4DAD-9662-A2EBF5D55791}"/>
    <cellStyle name="Currency 33 3 2 9" xfId="29816" xr:uid="{0B80789A-978B-4E84-81E5-E4DF179D1475}"/>
    <cellStyle name="Currency 33 3 3" xfId="1512" xr:uid="{701878CF-CE66-4681-8F68-FAFF74514938}"/>
    <cellStyle name="Currency 33 3 3 2" xfId="9779" xr:uid="{CF7987CA-DB18-4D7C-A35F-9F148E660E89}"/>
    <cellStyle name="Currency 33 3 3 3" xfId="12975" xr:uid="{F4C8562C-191B-4568-8EAA-C79DE0C56829}"/>
    <cellStyle name="Currency 33 3 3 4" xfId="16070" xr:uid="{BDD132D7-89C2-40B3-828F-E2FDF2DF6796}"/>
    <cellStyle name="Currency 33 3 3 5" xfId="19224" xr:uid="{86FD7F23-CF45-455A-88D2-B89DA69DE19C}"/>
    <cellStyle name="Currency 33 3 3 6" xfId="22384" xr:uid="{8F8D89BB-919E-46C9-A2BC-7B1F466FE7B7}"/>
    <cellStyle name="Currency 33 3 3 7" xfId="25560" xr:uid="{6F42F5D0-13E5-4CE5-85F7-1DB5472F5A9A}"/>
    <cellStyle name="Currency 33 3 3 8" xfId="28759" xr:uid="{D76CA2E2-FCDF-4A4D-ABE7-4451FB0B189F}"/>
    <cellStyle name="Currency 33 3 3 9" xfId="5761" xr:uid="{5C3AE1BE-01E5-4BCE-A00A-7BAC8E9091E0}"/>
    <cellStyle name="Currency 33 3 4" xfId="7746" xr:uid="{F20E405D-88A3-4386-83F1-3E0EC6D89A16}"/>
    <cellStyle name="Currency 33 3 5" xfId="8891" xr:uid="{8AC288F9-EDDF-4705-B7E5-82D29980A17A}"/>
    <cellStyle name="Currency 33 3 6" xfId="12012" xr:uid="{7C016084-B001-4627-8355-22EF4C8EC85E}"/>
    <cellStyle name="Currency 33 3 7" xfId="15131" xr:uid="{C7B69905-61EA-4A00-9E9F-CE7F9E248DE1}"/>
    <cellStyle name="Currency 33 3 8" xfId="18215" xr:uid="{9886A3FE-B2F4-4BB6-8CD1-F77371E1761C}"/>
    <cellStyle name="Currency 33 3 9" xfId="21378" xr:uid="{7B375AB6-F8DD-4CCD-9741-7921AE7F4318}"/>
    <cellStyle name="Currency 33 4" xfId="792" xr:uid="{737E963B-E174-4409-8FF2-F03B602E22C2}"/>
    <cellStyle name="Currency 33 4 10" xfId="24682" xr:uid="{A2823913-4FCA-419D-831B-E7C6149AA1A4}"/>
    <cellStyle name="Currency 33 4 11" xfId="27860" xr:uid="{9EA65DFE-9330-4F61-B040-C2E17B3A64B9}"/>
    <cellStyle name="Currency 33 4 12" xfId="3772" xr:uid="{4E01D499-19D4-4003-BDF5-F84EE7A3718D}"/>
    <cellStyle name="Currency 33 4 2" xfId="2743" xr:uid="{4C61372A-65C7-466C-9031-DEE345D4B478}"/>
    <cellStyle name="Currency 33 4 2 10" xfId="4830" xr:uid="{C7C29DC9-5E88-4767-8808-5D1336D6FB8F}"/>
    <cellStyle name="Currency 33 4 2 2" xfId="6869" xr:uid="{31E27805-E2D4-47AB-9B9B-BC877140C60A}"/>
    <cellStyle name="Currency 33 4 2 3" xfId="11006" xr:uid="{C6C23191-1C7D-4953-9AED-5431CC8A3A33}"/>
    <cellStyle name="Currency 33 4 2 4" xfId="14197" xr:uid="{BA76F385-C6D4-487D-A035-9C40AC15CBDA}"/>
    <cellStyle name="Currency 33 4 2 5" xfId="17292" xr:uid="{A6914EF0-481D-43C8-9BE6-87AF64945477}"/>
    <cellStyle name="Currency 33 4 2 6" xfId="20450" xr:uid="{348316ED-589F-4163-980A-DC619EB0275E}"/>
    <cellStyle name="Currency 33 4 2 7" xfId="23606" xr:uid="{15498FAF-B7F2-4BB5-A6CC-C064F87CF308}"/>
    <cellStyle name="Currency 33 4 2 8" xfId="26782" xr:uid="{C8535CB0-86B9-483F-AB4B-807DA48C612B}"/>
    <cellStyle name="Currency 33 4 2 9" xfId="29981" xr:uid="{7D99306C-6155-47EB-A71A-921F327ADDC5}"/>
    <cellStyle name="Currency 33 4 3" xfId="1681" xr:uid="{E84308B8-CB19-43C5-B132-28AF78A832A7}"/>
    <cellStyle name="Currency 33 4 3 2" xfId="9948" xr:uid="{46B5DD13-4CDD-49A1-829B-638B3AD43ECB}"/>
    <cellStyle name="Currency 33 4 3 3" xfId="13144" xr:uid="{81E0F422-D496-441D-83EC-4C2EF06767E7}"/>
    <cellStyle name="Currency 33 4 3 4" xfId="16239" xr:uid="{96D58712-2328-46E2-8927-A2BCC645F13B}"/>
    <cellStyle name="Currency 33 4 3 5" xfId="19393" xr:uid="{221C5ECC-43CD-443E-AA25-23E67E1CEED2}"/>
    <cellStyle name="Currency 33 4 3 6" xfId="22553" xr:uid="{E0BBFFE1-DF9C-4435-9033-9898A97A8F2A}"/>
    <cellStyle name="Currency 33 4 3 7" xfId="25729" xr:uid="{48F38C1D-4E6A-4632-BE51-BAD81B2BFB92}"/>
    <cellStyle name="Currency 33 4 3 8" xfId="28928" xr:uid="{2CA1C1C3-4390-4E8F-B6BB-80E58301A3DB}"/>
    <cellStyle name="Currency 33 4 3 9" xfId="5930" xr:uid="{8F7CDB24-EEAA-4CB8-BD67-D09D32D35306}"/>
    <cellStyle name="Currency 33 4 4" xfId="7915" xr:uid="{BEB97244-0377-4163-B9A9-7F6A972A6E87}"/>
    <cellStyle name="Currency 33 4 5" xfId="9060" xr:uid="{1475C544-69EB-480D-AC2E-B59B400A803D}"/>
    <cellStyle name="Currency 33 4 6" xfId="12181" xr:uid="{5A186299-3053-4F1B-8326-A179FB9ECF35}"/>
    <cellStyle name="Currency 33 4 7" xfId="15300" xr:uid="{E31ABF37-2558-4198-82E2-ACC0B421FE2F}"/>
    <cellStyle name="Currency 33 4 8" xfId="18384" xr:uid="{436560C9-5C09-4BC2-B1A3-F57FDE4D0083}"/>
    <cellStyle name="Currency 33 4 9" xfId="21547" xr:uid="{6C3FD1B1-ED60-471E-8B24-DACDF8ECD3D7}"/>
    <cellStyle name="Currency 33 5" xfId="985" xr:uid="{4A699562-F572-4304-90C0-70FEF3A8F7D1}"/>
    <cellStyle name="Currency 33 5 10" xfId="24874" xr:uid="{D1D19C69-483B-4F70-88D1-B38B52750EAC}"/>
    <cellStyle name="Currency 33 5 11" xfId="28053" xr:uid="{7A7D3E7A-92F6-43CC-8DC4-618A08541198}"/>
    <cellStyle name="Currency 33 5 12" xfId="3964" xr:uid="{8DD2C3E2-1A7F-41D6-ABE3-E127B17DF4EF}"/>
    <cellStyle name="Currency 33 5 2" xfId="2936" xr:uid="{287F105E-D9B1-448A-8F59-D18C6C5726C7}"/>
    <cellStyle name="Currency 33 5 2 10" xfId="5022" xr:uid="{FBCA32C7-157D-4BB9-9D6E-757BD15AD77A}"/>
    <cellStyle name="Currency 33 5 2 2" xfId="7045" xr:uid="{20CA11D9-0B39-4966-922D-F0A226270597}"/>
    <cellStyle name="Currency 33 5 2 3" xfId="11198" xr:uid="{4C56D931-87D1-488E-A587-834A69CD73F6}"/>
    <cellStyle name="Currency 33 5 2 4" xfId="14386" xr:uid="{D7040D9A-4EF1-4E63-8FCA-4463EB1D83E4}"/>
    <cellStyle name="Currency 33 5 2 5" xfId="17483" xr:uid="{C9C5D302-56E1-4BD6-8D3C-6733B863C667}"/>
    <cellStyle name="Currency 33 5 2 6" xfId="20640" xr:uid="{D28F127E-B9C3-4871-9F07-643A46A379A5}"/>
    <cellStyle name="Currency 33 5 2 7" xfId="23795" xr:uid="{B76C40C1-4D3E-4AF1-84A5-855826D9AA9C}"/>
    <cellStyle name="Currency 33 5 2 8" xfId="26971" xr:uid="{14C63253-55DD-49DA-8879-7157BBE4271A}"/>
    <cellStyle name="Currency 33 5 2 9" xfId="30170" xr:uid="{416FF953-B162-4750-883F-D920CD09E515}"/>
    <cellStyle name="Currency 33 5 3" xfId="1875" xr:uid="{EDF887E0-222E-4586-AB6E-281AA4D6104F}"/>
    <cellStyle name="Currency 33 5 3 2" xfId="10140" xr:uid="{3AEAA9C3-3F04-429E-BFDE-D657FE7AC34F}"/>
    <cellStyle name="Currency 33 5 3 3" xfId="13336" xr:uid="{B663299D-BAA4-4DA3-B899-7833CC6E5D92}"/>
    <cellStyle name="Currency 33 5 3 4" xfId="16431" xr:uid="{37F7A363-1611-486C-A3D0-6ABF97565790}"/>
    <cellStyle name="Currency 33 5 3 5" xfId="19585" xr:uid="{D98908FF-BAAD-449D-9490-DBF5CFB9E7E5}"/>
    <cellStyle name="Currency 33 5 3 6" xfId="22745" xr:uid="{CE7BA1CF-D35A-437B-A065-310D826BA4C2}"/>
    <cellStyle name="Currency 33 5 3 7" xfId="25921" xr:uid="{1BC85E0D-450D-40D6-91C9-916C1A030529}"/>
    <cellStyle name="Currency 33 5 3 8" xfId="29120" xr:uid="{EF513B53-6155-43E2-A54C-F55C8ED38654}"/>
    <cellStyle name="Currency 33 5 3 9" xfId="6123" xr:uid="{40BDB595-82DE-418F-9798-6D2313AB7DDE}"/>
    <cellStyle name="Currency 33 5 4" xfId="8108" xr:uid="{5B9876E3-659C-4B28-87A2-4D1299D6B38B}"/>
    <cellStyle name="Currency 33 5 5" xfId="9252" xr:uid="{479FAF48-6467-454D-BE5B-184DA51B69E8}"/>
    <cellStyle name="Currency 33 5 6" xfId="12374" xr:uid="{6FC22650-F896-4728-804C-34085D5ABFD8}"/>
    <cellStyle name="Currency 33 5 7" xfId="15493" xr:uid="{6A19938E-4271-43F7-8CCA-D667E1F13586}"/>
    <cellStyle name="Currency 33 5 8" xfId="18576" xr:uid="{05C8C330-73CC-47C5-A079-D0E9DDEE3D1A}"/>
    <cellStyle name="Currency 33 5 9" xfId="21740" xr:uid="{4235C3DF-2255-4442-8CDC-C210E9F6D851}"/>
    <cellStyle name="Currency 33 6" xfId="338" xr:uid="{C4B068BF-9E69-4565-8F98-B3F3EE51674F}"/>
    <cellStyle name="Currency 33 6 10" xfId="27407" xr:uid="{DB2803F8-8BE7-4571-850C-DCFB9F86C34E}"/>
    <cellStyle name="Currency 33 6 11" xfId="4377" xr:uid="{5EAD538D-5440-45FA-B111-AA6E7C1A62D6}"/>
    <cellStyle name="Currency 33 6 2" xfId="2290" xr:uid="{17990206-EBD5-4CF7-B3C0-92D1C8E40F4A}"/>
    <cellStyle name="Currency 33 6 2 2" xfId="10553" xr:uid="{6483B334-5986-4D6E-B4E8-A228BAD25CA9}"/>
    <cellStyle name="Currency 33 6 2 3" xfId="13748" xr:uid="{950ED233-457B-48BF-879E-6265CA0C9D92}"/>
    <cellStyle name="Currency 33 6 2 4" xfId="16843" xr:uid="{E9709BB1-92E2-4CA8-95BC-C90C49F2FA67}"/>
    <cellStyle name="Currency 33 6 2 5" xfId="19997" xr:uid="{0A93E181-4996-4405-9AB6-CA054FD3406F}"/>
    <cellStyle name="Currency 33 6 2 6" xfId="23157" xr:uid="{299C5CEB-0308-425E-A1D3-8D565B0674AF}"/>
    <cellStyle name="Currency 33 6 2 7" xfId="26333" xr:uid="{4959E389-55DF-4BEE-9554-7575F23AD0B6}"/>
    <cellStyle name="Currency 33 6 2 8" xfId="29532" xr:uid="{6FACD08F-AEC1-4935-AB57-214C7F8EAF96}"/>
    <cellStyle name="Currency 33 6 2 9" xfId="5477" xr:uid="{F43DEEFA-8451-4BB3-852D-59B0F8425C7F}"/>
    <cellStyle name="Currency 33 6 3" xfId="7462" xr:uid="{D0CD29CB-0D29-42AD-9994-833BC49FCF68}"/>
    <cellStyle name="Currency 33 6 4" xfId="8606" xr:uid="{C223A772-3D03-452C-AF3F-8BD2A83DA219}"/>
    <cellStyle name="Currency 33 6 5" xfId="11728" xr:uid="{58C6F42A-63D4-4E4C-9781-E882A836287B}"/>
    <cellStyle name="Currency 33 6 6" xfId="14847" xr:uid="{C43B9EB9-CE07-4D02-81A3-CC7241D937D6}"/>
    <cellStyle name="Currency 33 6 7" xfId="17931" xr:uid="{E5736C66-17E1-4FBC-85F0-0994487A0260}"/>
    <cellStyle name="Currency 33 6 8" xfId="21094" xr:uid="{711CA544-3F3A-4093-94AF-4EA249D8BAF8}"/>
    <cellStyle name="Currency 33 6 9" xfId="24229" xr:uid="{60740237-371D-4B77-9A63-86BDDCA029AC}"/>
    <cellStyle name="Currency 33 7" xfId="2091" xr:uid="{EDBF2E36-2C47-4969-88AF-B345015DDC89}"/>
    <cellStyle name="Currency 33 7 10" xfId="4180" xr:uid="{C9829B91-7F0A-4F49-B01E-05BF65B66221}"/>
    <cellStyle name="Currency 33 7 2" xfId="6396" xr:uid="{45B40FD7-9233-4154-AB3F-467AA7CDA237}"/>
    <cellStyle name="Currency 33 7 3" xfId="10356" xr:uid="{EFD03CD7-9D98-4722-9000-858F6DF339A5}"/>
    <cellStyle name="Currency 33 7 4" xfId="13551" xr:uid="{27E7DBAD-FE4C-4E08-83E5-AFCDF41EA68B}"/>
    <cellStyle name="Currency 33 7 5" xfId="16646" xr:uid="{F086D76B-AEA3-4BA5-89C7-68A362A7ACA6}"/>
    <cellStyle name="Currency 33 7 6" xfId="19800" xr:uid="{C13D329B-28E0-4681-AB8F-6EE0C8DFF12C}"/>
    <cellStyle name="Currency 33 7 7" xfId="22960" xr:uid="{010D654D-74EB-4F8E-B622-97380B89665F}"/>
    <cellStyle name="Currency 33 7 8" xfId="26136" xr:uid="{886E775E-9904-4E64-AB5F-55A37A4968D8}"/>
    <cellStyle name="Currency 33 7 9" xfId="29335" xr:uid="{E53DCA56-CCE3-4DA3-AE8A-AF82209CF81C}"/>
    <cellStyle name="Currency 33 8" xfId="1228" xr:uid="{AF466FD9-36F6-45FD-A9D4-F09DB47C937A}"/>
    <cellStyle name="Currency 33 8 2" xfId="9495" xr:uid="{3086901B-BD21-4D4E-8BCE-7A06EBB9D306}"/>
    <cellStyle name="Currency 33 8 3" xfId="11470" xr:uid="{B32F67EC-F1B3-4C55-A928-729F275A7490}"/>
    <cellStyle name="Currency 33 8 4" xfId="15806" xr:uid="{7A2AF9C1-69C6-4CD3-98D1-F1B21B5893B6}"/>
    <cellStyle name="Currency 33 8 5" xfId="19024" xr:uid="{0FB7B692-36A3-41C0-8B64-75CF8FB3CAA3}"/>
    <cellStyle name="Currency 33 8 6" xfId="22079" xr:uid="{4CA5BEA4-6668-4893-8904-493051E2A819}"/>
    <cellStyle name="Currency 33 8 7" xfId="25324" xr:uid="{E41A9999-765F-4F4E-AE04-6F46A697845A}"/>
    <cellStyle name="Currency 33 8 8" xfId="28553" xr:uid="{67A1F51F-3CBA-4EF2-A858-4410556DE890}"/>
    <cellStyle name="Currency 33 8 9" xfId="5279" xr:uid="{9AF10D7C-8208-4770-A27F-0763B53C68F4}"/>
    <cellStyle name="Currency 33 9" xfId="7262" xr:uid="{47935632-D704-4325-8CF2-ACF00757BE29}"/>
    <cellStyle name="Currency 34" xfId="153" xr:uid="{27446A5E-F480-479E-BEB9-90D8E1788480}"/>
    <cellStyle name="Currency 34 10" xfId="8422" xr:uid="{9805E084-542B-456B-ACEC-9B5AD3E3DE77}"/>
    <cellStyle name="Currency 34 11" xfId="11531" xr:uid="{24D81C59-A41A-4533-BD9F-9F7B47CC6D5C}"/>
    <cellStyle name="Currency 34 12" xfId="14646" xr:uid="{EBE40318-399B-43A8-ACC2-184ED3A02CB6}"/>
    <cellStyle name="Currency 34 13" xfId="17738" xr:uid="{37C7847E-ED66-4B8E-A4C0-5B5F6E1479BD}"/>
    <cellStyle name="Currency 34 14" xfId="20896" xr:uid="{28110B21-7602-4BA1-B9B0-70CE8B60B1EC}"/>
    <cellStyle name="Currency 34 15" xfId="24036" xr:uid="{C109B0DE-9289-4F62-AE79-A8A9C07FC06F}"/>
    <cellStyle name="Currency 34 16" xfId="27213" xr:uid="{CDB82AE1-9003-4029-912A-A681308CEF20}"/>
    <cellStyle name="Currency 34 17" xfId="3323" xr:uid="{7C2A036E-9D6D-4250-A278-1F26DFE6B88E}"/>
    <cellStyle name="Currency 34 2" xfId="487" xr:uid="{DBE347BE-C956-4D0F-8B8E-8C8F03426E30}"/>
    <cellStyle name="Currency 34 2 10" xfId="24377" xr:uid="{B8C6D491-4ABB-4A00-BB2F-949F1EE69B1C}"/>
    <cellStyle name="Currency 34 2 11" xfId="27555" xr:uid="{0F3E65EF-72FD-4923-8DFB-8732A9F3AC40}"/>
    <cellStyle name="Currency 34 2 12" xfId="3467" xr:uid="{EEA9EF75-EA3C-4B58-9AC2-0EC5A72345BB}"/>
    <cellStyle name="Currency 34 2 2" xfId="2438" xr:uid="{6C8FADCE-3E93-4BCB-AD8D-BAAF3B3A99EC}"/>
    <cellStyle name="Currency 34 2 2 10" xfId="4525" xr:uid="{27D60CA0-5865-42D1-A69A-B0FB673945AC}"/>
    <cellStyle name="Currency 34 2 2 2" xfId="6597" xr:uid="{95D9119A-C285-4884-A1AE-90C3D5658E0B}"/>
    <cellStyle name="Currency 34 2 2 3" xfId="10701" xr:uid="{CBD82C2F-1FEC-4FA5-8EE9-5E423CA8E71B}"/>
    <cellStyle name="Currency 34 2 2 4" xfId="13896" xr:uid="{9E545BDD-1EDC-40D3-B522-8C4610C34AA7}"/>
    <cellStyle name="Currency 34 2 2 5" xfId="16991" xr:uid="{D8C4F5F8-78C1-494E-B974-162FC10FFF26}"/>
    <cellStyle name="Currency 34 2 2 6" xfId="20145" xr:uid="{EFC2AEBD-63B2-4941-AEC9-1C00A7145D25}"/>
    <cellStyle name="Currency 34 2 2 7" xfId="23305" xr:uid="{B2EAA9CC-924F-4D62-AD34-7FD43C7D9679}"/>
    <cellStyle name="Currency 34 2 2 8" xfId="26481" xr:uid="{F10E5A88-1E2F-4E03-93A7-01E8198C9CA8}"/>
    <cellStyle name="Currency 34 2 2 9" xfId="29680" xr:uid="{25202761-0132-40B0-8CEB-FD0F39FD0865}"/>
    <cellStyle name="Currency 34 2 3" xfId="1376" xr:uid="{4A7D3F68-3BB4-484A-A758-0EC42948D274}"/>
    <cellStyle name="Currency 34 2 3 2" xfId="9643" xr:uid="{87382CFF-64BE-4472-937A-17316DD2FE0F}"/>
    <cellStyle name="Currency 34 2 3 3" xfId="12839" xr:uid="{3FAC532C-5103-42FC-A826-02B04F873396}"/>
    <cellStyle name="Currency 34 2 3 4" xfId="15934" xr:uid="{FEAA25F9-71F0-4454-B7AE-A191C571CE66}"/>
    <cellStyle name="Currency 34 2 3 5" xfId="19088" xr:uid="{AAEF25E0-884D-46B5-92B7-6211177D4BAE}"/>
    <cellStyle name="Currency 34 2 3 6" xfId="22248" xr:uid="{C3359B76-B51B-4605-880E-99644AF41511}"/>
    <cellStyle name="Currency 34 2 3 7" xfId="25424" xr:uid="{F715B285-0C76-4B0D-8CB1-9A824336E7BB}"/>
    <cellStyle name="Currency 34 2 3 8" xfId="28623" xr:uid="{922EBD8C-CE1F-498F-A304-FFD87240D27F}"/>
    <cellStyle name="Currency 34 2 3 9" xfId="5625" xr:uid="{E8B19147-7BB4-4FDC-8152-CE0625B79910}"/>
    <cellStyle name="Currency 34 2 4" xfId="7610" xr:uid="{2D50D753-9928-46EB-ACA4-8C452E8EE083}"/>
    <cellStyle name="Currency 34 2 5" xfId="8755" xr:uid="{1D86FA7B-4DB6-491C-9275-5FE0384EC107}"/>
    <cellStyle name="Currency 34 2 6" xfId="11876" xr:uid="{9AC0FC92-5699-4227-9570-AFEC565E74EC}"/>
    <cellStyle name="Currency 34 2 7" xfId="14995" xr:uid="{3C2871BA-C26D-46A9-B7E3-EB3E8E9C638B}"/>
    <cellStyle name="Currency 34 2 8" xfId="18079" xr:uid="{897D4B3B-7887-4AB3-A6CE-4EE7C3D7D535}"/>
    <cellStyle name="Currency 34 2 9" xfId="21242" xr:uid="{7D430701-902F-4080-A903-D0A045FCA85F}"/>
    <cellStyle name="Currency 34 3" xfId="627" xr:uid="{031E55BE-0089-4FB6-9616-C213881496BD}"/>
    <cellStyle name="Currency 34 3 10" xfId="24517" xr:uid="{F96D1D74-9EFE-45E1-AD1C-28E845AAF16C}"/>
    <cellStyle name="Currency 34 3 11" xfId="27695" xr:uid="{231B637C-CE21-4A7B-9479-FA1DD4C754D3}"/>
    <cellStyle name="Currency 34 3 12" xfId="3607" xr:uid="{9D15D7AD-4DC9-4D20-B6A8-00C1D5F29CD1}"/>
    <cellStyle name="Currency 34 3 2" xfId="2578" xr:uid="{821BBA2F-4C57-453B-9CD6-5EAEC4F05753}"/>
    <cellStyle name="Currency 34 3 2 10" xfId="4665" xr:uid="{7B6A95E8-FF57-4AEF-AECE-37E52570CED1}"/>
    <cellStyle name="Currency 34 3 2 2" xfId="6734" xr:uid="{7DC590EB-391E-4438-AD3B-353DC0B3782B}"/>
    <cellStyle name="Currency 34 3 2 3" xfId="10841" xr:uid="{FC2C371C-7562-4BAA-81D9-95484DBC6E65}"/>
    <cellStyle name="Currency 34 3 2 4" xfId="14036" xr:uid="{115D8ABB-C48A-4D19-B068-3EACE336A892}"/>
    <cellStyle name="Currency 34 3 2 5" xfId="17131" xr:uid="{2716CE16-76F3-4E25-BFA0-E810F7FC2D67}"/>
    <cellStyle name="Currency 34 3 2 6" xfId="20285" xr:uid="{AA934BEC-C0F4-4D24-B62C-02E648F3DF47}"/>
    <cellStyle name="Currency 34 3 2 7" xfId="23445" xr:uid="{E2BFB535-0064-4B4B-B5D0-05E7165C23AC}"/>
    <cellStyle name="Currency 34 3 2 8" xfId="26621" xr:uid="{EDA14ED6-8CBF-4457-BEDF-41F5C34EF046}"/>
    <cellStyle name="Currency 34 3 2 9" xfId="29820" xr:uid="{FC6F457A-DE02-44F2-ACD3-F3DB1F9B4A28}"/>
    <cellStyle name="Currency 34 3 3" xfId="1516" xr:uid="{183802AD-65CD-4254-903F-7180C333525F}"/>
    <cellStyle name="Currency 34 3 3 2" xfId="9783" xr:uid="{A956850F-A319-40AC-8D01-F29A2752E532}"/>
    <cellStyle name="Currency 34 3 3 3" xfId="12979" xr:uid="{A3E2D523-265E-4154-B917-58BB46C16C00}"/>
    <cellStyle name="Currency 34 3 3 4" xfId="16074" xr:uid="{91F2A83C-3837-4E28-B005-826A637054F0}"/>
    <cellStyle name="Currency 34 3 3 5" xfId="19228" xr:uid="{D46B4072-600D-4DCB-9249-1F0B0102DF8F}"/>
    <cellStyle name="Currency 34 3 3 6" xfId="22388" xr:uid="{8F0A5908-7488-42C2-A4E7-BE96768F0FF9}"/>
    <cellStyle name="Currency 34 3 3 7" xfId="25564" xr:uid="{4D2BB8B6-60B8-4ACE-9F04-EAE05621B0B6}"/>
    <cellStyle name="Currency 34 3 3 8" xfId="28763" xr:uid="{CF1D3886-9A7C-409C-9E4C-FDEB9CBC71E8}"/>
    <cellStyle name="Currency 34 3 3 9" xfId="5765" xr:uid="{81563A24-43B4-4C1D-9445-8E994C478E18}"/>
    <cellStyle name="Currency 34 3 4" xfId="7750" xr:uid="{7AA265F7-84A3-4343-B5BA-55187776CE35}"/>
    <cellStyle name="Currency 34 3 5" xfId="8895" xr:uid="{73D6C976-7DE0-472C-AB2A-7BB186178F04}"/>
    <cellStyle name="Currency 34 3 6" xfId="12016" xr:uid="{F3713030-6B56-4BD0-B071-D1D50CCD5E9B}"/>
    <cellStyle name="Currency 34 3 7" xfId="15135" xr:uid="{1F545BF6-39DE-4B28-A526-CB77E299A9C4}"/>
    <cellStyle name="Currency 34 3 8" xfId="18219" xr:uid="{78D42E36-F80B-48E3-B8B9-9D8A4DF24B85}"/>
    <cellStyle name="Currency 34 3 9" xfId="21382" xr:uid="{F2BEF12B-0409-4696-A39E-DE4859525BC5}"/>
    <cellStyle name="Currency 34 4" xfId="796" xr:uid="{A0C86EE3-1FA3-47D5-BDC4-AE4B794DC420}"/>
    <cellStyle name="Currency 34 4 10" xfId="24686" xr:uid="{908742B0-F55B-4FE0-B1E9-D3F5277D7497}"/>
    <cellStyle name="Currency 34 4 11" xfId="27864" xr:uid="{C13ABC39-6B20-4630-A273-759873C1AFD3}"/>
    <cellStyle name="Currency 34 4 12" xfId="3776" xr:uid="{F022783B-60A7-4838-9970-709140902C18}"/>
    <cellStyle name="Currency 34 4 2" xfId="2747" xr:uid="{6AE6F79F-BFBF-489B-AF97-242CFB927B65}"/>
    <cellStyle name="Currency 34 4 2 10" xfId="4834" xr:uid="{DB299A46-9C55-42A7-968A-3A8E280F2A22}"/>
    <cellStyle name="Currency 34 4 2 2" xfId="6873" xr:uid="{D3558C78-048B-499C-BD1A-E3C91F98EFDD}"/>
    <cellStyle name="Currency 34 4 2 3" xfId="11010" xr:uid="{36EC3337-6698-48FF-9ED9-4856E9AB8EB3}"/>
    <cellStyle name="Currency 34 4 2 4" xfId="14201" xr:uid="{FA28080F-B74C-499F-9FF2-368D89528023}"/>
    <cellStyle name="Currency 34 4 2 5" xfId="17296" xr:uid="{0D51DBE4-280E-44C6-B29C-471F084EFA2E}"/>
    <cellStyle name="Currency 34 4 2 6" xfId="20454" xr:uid="{4789A1AD-6285-4483-B912-64975867C902}"/>
    <cellStyle name="Currency 34 4 2 7" xfId="23610" xr:uid="{23AFCD0E-0B95-401C-B5D8-08F7DC551E5D}"/>
    <cellStyle name="Currency 34 4 2 8" xfId="26786" xr:uid="{8F4AC917-3613-4108-9482-3FA2036F6400}"/>
    <cellStyle name="Currency 34 4 2 9" xfId="29985" xr:uid="{8E7926EA-77E7-4B1F-B47A-34AE3CF604A0}"/>
    <cellStyle name="Currency 34 4 3" xfId="1685" xr:uid="{A277DC7B-9FBA-4CB8-AE36-62F709C5E71B}"/>
    <cellStyle name="Currency 34 4 3 2" xfId="9952" xr:uid="{95D0CDB1-3B09-4CF2-9E84-7CA00B01304D}"/>
    <cellStyle name="Currency 34 4 3 3" xfId="13148" xr:uid="{9697E2AD-7844-4600-8C59-A591CFA56577}"/>
    <cellStyle name="Currency 34 4 3 4" xfId="16243" xr:uid="{FCBF768C-2AB3-4898-8055-83EF829D72F4}"/>
    <cellStyle name="Currency 34 4 3 5" xfId="19397" xr:uid="{43776F01-A17E-43E1-A260-32099F3BD4AF}"/>
    <cellStyle name="Currency 34 4 3 6" xfId="22557" xr:uid="{385D1F7D-2163-42B8-AFE2-A5507004599F}"/>
    <cellStyle name="Currency 34 4 3 7" xfId="25733" xr:uid="{BF25B5A0-C942-4D6E-86C6-11EDB2FD5338}"/>
    <cellStyle name="Currency 34 4 3 8" xfId="28932" xr:uid="{36EB3E44-F120-4335-9E20-AF4D48D10BFA}"/>
    <cellStyle name="Currency 34 4 3 9" xfId="5934" xr:uid="{F9775D97-2E87-4C74-83CF-A747E9E3116E}"/>
    <cellStyle name="Currency 34 4 4" xfId="7919" xr:uid="{69D9AA88-10ED-4E5C-B241-2E3B33F1BBBD}"/>
    <cellStyle name="Currency 34 4 5" xfId="9064" xr:uid="{6016A6DD-2CC0-4602-8A8C-79E9F53016DD}"/>
    <cellStyle name="Currency 34 4 6" xfId="12185" xr:uid="{9A973ADA-5B38-4782-B470-493A743EBE2A}"/>
    <cellStyle name="Currency 34 4 7" xfId="15304" xr:uid="{D66D0724-6293-402D-8270-0565F310057D}"/>
    <cellStyle name="Currency 34 4 8" xfId="18388" xr:uid="{4BF2F506-45DA-4E22-92E1-F0CAB75B8D27}"/>
    <cellStyle name="Currency 34 4 9" xfId="21551" xr:uid="{C56DA2FB-35FC-40D4-ACF6-7BEC2EA3ADEC}"/>
    <cellStyle name="Currency 34 5" xfId="989" xr:uid="{6127F2B1-5DEB-4254-A013-A6C569EA416D}"/>
    <cellStyle name="Currency 34 5 10" xfId="24878" xr:uid="{5614F83E-C103-4077-933E-2C838E259F6C}"/>
    <cellStyle name="Currency 34 5 11" xfId="28057" xr:uid="{8FF023D9-5ED6-44F1-9198-47015D7D8951}"/>
    <cellStyle name="Currency 34 5 12" xfId="3968" xr:uid="{3A4A1B6B-EDD3-4AC4-A972-7AC7FE915F7A}"/>
    <cellStyle name="Currency 34 5 2" xfId="2940" xr:uid="{D0296C27-E58C-4CCF-BC85-F91F0AA36D2C}"/>
    <cellStyle name="Currency 34 5 2 10" xfId="5026" xr:uid="{14EAAAF0-83C3-42D3-9FC7-7EA0395FA690}"/>
    <cellStyle name="Currency 34 5 2 2" xfId="7049" xr:uid="{D03220AE-0D85-4835-946C-1743D227EC56}"/>
    <cellStyle name="Currency 34 5 2 3" xfId="11202" xr:uid="{7C8A16A1-CB17-493D-A2D4-7097F9801DAF}"/>
    <cellStyle name="Currency 34 5 2 4" xfId="14390" xr:uid="{5EB0E066-0E78-45AC-AEEB-EF08013BE152}"/>
    <cellStyle name="Currency 34 5 2 5" xfId="17487" xr:uid="{DE989062-FAFF-4F4F-AAAD-AC22922AE0E2}"/>
    <cellStyle name="Currency 34 5 2 6" xfId="20644" xr:uid="{A4C4E07C-AB45-4761-895F-4DB48A223710}"/>
    <cellStyle name="Currency 34 5 2 7" xfId="23799" xr:uid="{BFDF940D-8D00-4A28-98EC-DD8DA090A264}"/>
    <cellStyle name="Currency 34 5 2 8" xfId="26975" xr:uid="{994D086B-C4F0-48F7-9070-776DDEA47DDC}"/>
    <cellStyle name="Currency 34 5 2 9" xfId="30174" xr:uid="{704E9018-DCA2-4F6D-B0CD-5A3D532E9C8A}"/>
    <cellStyle name="Currency 34 5 3" xfId="1879" xr:uid="{73EB2EEE-5998-45F7-8F2D-E4D5FF4D1824}"/>
    <cellStyle name="Currency 34 5 3 2" xfId="10144" xr:uid="{5FFDC619-7DE0-485F-9ABD-395E66BD42AD}"/>
    <cellStyle name="Currency 34 5 3 3" xfId="13340" xr:uid="{E4B6C55C-C2F9-4749-867C-A74147F7D38B}"/>
    <cellStyle name="Currency 34 5 3 4" xfId="16435" xr:uid="{3779669D-A076-4F20-BA34-37FECB4F6110}"/>
    <cellStyle name="Currency 34 5 3 5" xfId="19589" xr:uid="{7C3E16F5-D8F1-497C-B922-8DAF6853A9C4}"/>
    <cellStyle name="Currency 34 5 3 6" xfId="22749" xr:uid="{46B78218-52BC-43A7-A4E2-2C0A616CA61E}"/>
    <cellStyle name="Currency 34 5 3 7" xfId="25925" xr:uid="{3F679AB0-DA12-4CEF-903C-8440EB83B9B9}"/>
    <cellStyle name="Currency 34 5 3 8" xfId="29124" xr:uid="{1F525D2D-F621-493D-8C6C-1AFE0D1413DE}"/>
    <cellStyle name="Currency 34 5 3 9" xfId="6127" xr:uid="{A8EBF43A-9944-45A4-8B16-FEA4D91CDDD3}"/>
    <cellStyle name="Currency 34 5 4" xfId="8112" xr:uid="{E1F1DFB1-CFCC-4906-9800-8D0FF0358AC3}"/>
    <cellStyle name="Currency 34 5 5" xfId="9256" xr:uid="{1F8948F1-9961-44CE-9332-FAA232A5E3A0}"/>
    <cellStyle name="Currency 34 5 6" xfId="12378" xr:uid="{1B89D7E4-0336-4514-B494-275B49D745D8}"/>
    <cellStyle name="Currency 34 5 7" xfId="15497" xr:uid="{9AD40232-7956-4394-9198-7541FD5CD4C8}"/>
    <cellStyle name="Currency 34 5 8" xfId="18580" xr:uid="{AB7A6FD4-5BE5-4625-B2F8-56671EA3A0FA}"/>
    <cellStyle name="Currency 34 5 9" xfId="21744" xr:uid="{067B0EBB-5D8C-44D4-B246-F5CF687E3D84}"/>
    <cellStyle name="Currency 34 6" xfId="342" xr:uid="{AD1F6ECF-AEEF-4224-BF17-521A033EA64D}"/>
    <cellStyle name="Currency 34 6 10" xfId="27411" xr:uid="{8D51AB5C-29E0-45FD-AD9A-C04F934293C3}"/>
    <cellStyle name="Currency 34 6 11" xfId="4381" xr:uid="{33E91EDF-4F37-48EE-9856-06A83913C67A}"/>
    <cellStyle name="Currency 34 6 2" xfId="2294" xr:uid="{F6AA4CCE-B7CC-49B9-846E-264219C79FD1}"/>
    <cellStyle name="Currency 34 6 2 2" xfId="10557" xr:uid="{C73A1493-0364-4A5F-BC82-3AC8C68794B0}"/>
    <cellStyle name="Currency 34 6 2 3" xfId="13752" xr:uid="{07E2A5F1-7F90-410A-AD96-1493C9E12C9E}"/>
    <cellStyle name="Currency 34 6 2 4" xfId="16847" xr:uid="{B68C2EA1-D7EF-4150-86D9-E575B634BEC9}"/>
    <cellStyle name="Currency 34 6 2 5" xfId="20001" xr:uid="{C7EEB5C9-3C7E-4DCA-A75E-9E36E636CA11}"/>
    <cellStyle name="Currency 34 6 2 6" xfId="23161" xr:uid="{BBE491F8-C906-47D8-8A99-C583132D3E81}"/>
    <cellStyle name="Currency 34 6 2 7" xfId="26337" xr:uid="{D3A73DFE-CF47-40CF-A9C8-FF3E8A782DF2}"/>
    <cellStyle name="Currency 34 6 2 8" xfId="29536" xr:uid="{B8CA4DC7-B9D0-4228-ADD9-7C776A3C5174}"/>
    <cellStyle name="Currency 34 6 2 9" xfId="5481" xr:uid="{138C16E5-D78F-4D94-AE0A-87AEBE13303D}"/>
    <cellStyle name="Currency 34 6 3" xfId="7466" xr:uid="{DF686D6B-9008-4905-A120-29E387FDA4A5}"/>
    <cellStyle name="Currency 34 6 4" xfId="8610" xr:uid="{FFAFC61E-247A-4C40-A75D-8C755D6C5A26}"/>
    <cellStyle name="Currency 34 6 5" xfId="11732" xr:uid="{E6E1D280-1534-4134-8BF4-D55618173A3A}"/>
    <cellStyle name="Currency 34 6 6" xfId="14851" xr:uid="{F5976C75-508C-40AC-8C11-A55C33A960E0}"/>
    <cellStyle name="Currency 34 6 7" xfId="17935" xr:uid="{32FA0FD7-A150-4907-8C16-BEADADD04765}"/>
    <cellStyle name="Currency 34 6 8" xfId="21098" xr:uid="{AE153A16-DF2B-4EBC-976E-AB1DB41B8F02}"/>
    <cellStyle name="Currency 34 6 9" xfId="24233" xr:uid="{6ABD1498-4590-4D77-8C5B-7305D0DBE137}"/>
    <cellStyle name="Currency 34 7" xfId="2095" xr:uid="{5A2C6EF0-E9D6-463A-9224-D28AF713677E}"/>
    <cellStyle name="Currency 34 7 10" xfId="4184" xr:uid="{C3B74341-E89D-4F22-9107-2946A8C55CCB}"/>
    <cellStyle name="Currency 34 7 2" xfId="6400" xr:uid="{69FBB5BF-AA85-42DE-87AD-A5988B62B417}"/>
    <cellStyle name="Currency 34 7 3" xfId="10360" xr:uid="{00FBB35E-9624-4A0A-A0D5-3EBA58844049}"/>
    <cellStyle name="Currency 34 7 4" xfId="13555" xr:uid="{DFE8AC30-AF77-4E8C-BBA1-DEA5A1E991D1}"/>
    <cellStyle name="Currency 34 7 5" xfId="16650" xr:uid="{6B703516-D868-48A3-97C9-65D53B5D0E45}"/>
    <cellStyle name="Currency 34 7 6" xfId="19804" xr:uid="{6D0BF45D-A560-4CBD-9A99-0D73EC495FEC}"/>
    <cellStyle name="Currency 34 7 7" xfId="22964" xr:uid="{C8B52A63-3D01-40BA-AB66-00B281BFC90E}"/>
    <cellStyle name="Currency 34 7 8" xfId="26140" xr:uid="{7EAE4442-D12A-47C0-B541-9A03B02EC099}"/>
    <cellStyle name="Currency 34 7 9" xfId="29339" xr:uid="{8A1CF58A-02DF-4E48-AEAE-A35D0247C9A2}"/>
    <cellStyle name="Currency 34 8" xfId="1232" xr:uid="{08A83F26-FDD2-432D-B257-B2407605E14E}"/>
    <cellStyle name="Currency 34 8 2" xfId="9499" xr:uid="{5BFA8CA3-2D8A-48A5-A98E-22FC30B0CB68}"/>
    <cellStyle name="Currency 34 8 3" xfId="11472" xr:uid="{B8960610-D708-4755-8DF7-57E0C3A5CA00}"/>
    <cellStyle name="Currency 34 8 4" xfId="15750" xr:uid="{6350BCE1-C2F1-46BA-98B8-CFCB8C2E91A6}"/>
    <cellStyle name="Currency 34 8 5" xfId="18988" xr:uid="{BD69239B-C426-4BC1-A585-01EC286D6716}"/>
    <cellStyle name="Currency 34 8 6" xfId="22092" xr:uid="{EAE58378-8F8D-400C-AEE5-31692CABEE44}"/>
    <cellStyle name="Currency 34 8 7" xfId="25224" xr:uid="{C328D8B8-EAC4-43A5-956B-B8A0904CA6D2}"/>
    <cellStyle name="Currency 34 8 8" xfId="28465" xr:uid="{67301A6A-66F7-4ED1-8FAC-E9679BDC993A}"/>
    <cellStyle name="Currency 34 8 9" xfId="5283" xr:uid="{715EC0AE-2041-45DA-90D4-C6DA9216A778}"/>
    <cellStyle name="Currency 34 9" xfId="7266" xr:uid="{75109210-2E0D-44AB-B0A5-AAD88F6C71A4}"/>
    <cellStyle name="Currency 35" xfId="157" xr:uid="{997FC33D-81C6-4535-87D9-38DE8FF042EE}"/>
    <cellStyle name="Currency 35 10" xfId="8426" xr:uid="{4555D638-AF0A-4D13-B3F5-FB856F1F9F57}"/>
    <cellStyle name="Currency 35 11" xfId="11535" xr:uid="{3C157E93-E452-49F1-BC56-FD0DBEC9ED75}"/>
    <cellStyle name="Currency 35 12" xfId="14650" xr:uid="{2A826F46-2058-4650-86C1-857E4F631B62}"/>
    <cellStyle name="Currency 35 13" xfId="17742" xr:uid="{6A8696D4-4194-4B51-9B4A-5DAC71571038}"/>
    <cellStyle name="Currency 35 14" xfId="20900" xr:uid="{5A2B86CC-AC9A-4E23-92CD-7C502E188CBA}"/>
    <cellStyle name="Currency 35 15" xfId="24040" xr:uid="{F74E8FF6-160B-42D9-82DD-865E80000800}"/>
    <cellStyle name="Currency 35 16" xfId="27217" xr:uid="{F1D892B0-821A-496A-9466-2687A97978B2}"/>
    <cellStyle name="Currency 35 17" xfId="3327" xr:uid="{6D7FF0A9-F4AA-4D2F-BCE7-C1D8F0070EB6}"/>
    <cellStyle name="Currency 35 2" xfId="491" xr:uid="{F866163E-C0AE-4F32-B094-3F177BBD8C5E}"/>
    <cellStyle name="Currency 35 2 10" xfId="24381" xr:uid="{49CC6A5E-BD68-4F25-BBBA-E666288D2FBE}"/>
    <cellStyle name="Currency 35 2 11" xfId="27559" xr:uid="{3618C13E-1B23-4C00-A7BF-88F69B430968}"/>
    <cellStyle name="Currency 35 2 12" xfId="3471" xr:uid="{840E96C7-FAB5-4FBB-BA58-2041164D90B2}"/>
    <cellStyle name="Currency 35 2 2" xfId="2442" xr:uid="{274237B7-A468-45AF-9DB6-FFC7B1DFF2D2}"/>
    <cellStyle name="Currency 35 2 2 10" xfId="4529" xr:uid="{A396B166-3E5C-4C96-89AC-A1D137362E07}"/>
    <cellStyle name="Currency 35 2 2 2" xfId="6601" xr:uid="{444C4C99-F6F3-4B2B-A95A-56ACACFFCB6E}"/>
    <cellStyle name="Currency 35 2 2 3" xfId="10705" xr:uid="{D5394E31-D405-4FC7-A3A4-F782511BD2DA}"/>
    <cellStyle name="Currency 35 2 2 4" xfId="13900" xr:uid="{B9EB0E2E-3AE8-496F-8AF0-6E3DD055F1CB}"/>
    <cellStyle name="Currency 35 2 2 5" xfId="16995" xr:uid="{AAD5CF93-9F3F-4156-823B-6701F2042D4A}"/>
    <cellStyle name="Currency 35 2 2 6" xfId="20149" xr:uid="{98CE1FB2-EAAA-492F-AF0B-C630FCD03EF8}"/>
    <cellStyle name="Currency 35 2 2 7" xfId="23309" xr:uid="{7C6262A5-991A-45DE-BEC0-B662E7F9F4ED}"/>
    <cellStyle name="Currency 35 2 2 8" xfId="26485" xr:uid="{68902DF7-D39C-46B1-A2B8-1556414909B6}"/>
    <cellStyle name="Currency 35 2 2 9" xfId="29684" xr:uid="{7F14CA17-86F5-4BBC-8B55-BEC95CDBCF4B}"/>
    <cellStyle name="Currency 35 2 3" xfId="1380" xr:uid="{B3279534-1552-4EE6-B4E6-38758E754EE5}"/>
    <cellStyle name="Currency 35 2 3 2" xfId="9647" xr:uid="{8F490A09-1C1D-4A7E-91BF-2476820A29BB}"/>
    <cellStyle name="Currency 35 2 3 3" xfId="12843" xr:uid="{5AA212F1-DECD-4476-ACD6-DD85019D9DD4}"/>
    <cellStyle name="Currency 35 2 3 4" xfId="15938" xr:uid="{F8B72DA7-22AE-4EEB-BA7D-5954C82465C1}"/>
    <cellStyle name="Currency 35 2 3 5" xfId="19092" xr:uid="{B0CFE354-B0ED-4BD5-9A1D-D362EDE291B7}"/>
    <cellStyle name="Currency 35 2 3 6" xfId="22252" xr:uid="{64C54DDA-F08B-4208-995C-ECB3FB09D283}"/>
    <cellStyle name="Currency 35 2 3 7" xfId="25428" xr:uid="{3719C798-1C77-4793-8FCD-FC3C34C28BC8}"/>
    <cellStyle name="Currency 35 2 3 8" xfId="28627" xr:uid="{45B1D70F-DB64-419C-A439-FD3ABFAA8E7F}"/>
    <cellStyle name="Currency 35 2 3 9" xfId="5629" xr:uid="{029EAD46-724B-449D-B70B-F55E67844D09}"/>
    <cellStyle name="Currency 35 2 4" xfId="7614" xr:uid="{BE378E13-55C7-4124-9B2B-CB119097BB63}"/>
    <cellStyle name="Currency 35 2 5" xfId="8759" xr:uid="{EB332B15-8087-4248-B76F-9907B9C63AA6}"/>
    <cellStyle name="Currency 35 2 6" xfId="11880" xr:uid="{0417F6E3-AB68-487A-AC48-935CA7BB3B12}"/>
    <cellStyle name="Currency 35 2 7" xfId="14999" xr:uid="{865BC2B8-5102-4468-9703-B93CD4DB3C73}"/>
    <cellStyle name="Currency 35 2 8" xfId="18083" xr:uid="{8CF51465-3CF5-4007-9964-2D60315AF4CF}"/>
    <cellStyle name="Currency 35 2 9" xfId="21246" xr:uid="{3C54786E-BA40-4552-8F08-A0D2828DA878}"/>
    <cellStyle name="Currency 35 3" xfId="631" xr:uid="{AA16443C-6D1D-4D90-B56D-1FCC6911C2F3}"/>
    <cellStyle name="Currency 35 3 10" xfId="24521" xr:uid="{3F7EBA57-13F2-4420-B39A-05513216D941}"/>
    <cellStyle name="Currency 35 3 11" xfId="27699" xr:uid="{429AB57E-8D28-4D09-97D0-C1EADF64FFB7}"/>
    <cellStyle name="Currency 35 3 12" xfId="3611" xr:uid="{88F29F86-E211-432B-8407-1A6337FCC9BC}"/>
    <cellStyle name="Currency 35 3 2" xfId="2582" xr:uid="{4F6FF291-C4A2-4E7F-82BE-BF54FE507924}"/>
    <cellStyle name="Currency 35 3 2 10" xfId="4669" xr:uid="{B1B416C4-270E-4D37-875B-D6B4600F8F4F}"/>
    <cellStyle name="Currency 35 3 2 2" xfId="6738" xr:uid="{7983220B-A8BF-41A3-A198-402431F31CF4}"/>
    <cellStyle name="Currency 35 3 2 3" xfId="10845" xr:uid="{3BCA6A54-55D6-465F-8E83-A01CFC96A5EE}"/>
    <cellStyle name="Currency 35 3 2 4" xfId="14040" xr:uid="{B4E465E5-BC27-4881-AA58-AFF5FE142D0D}"/>
    <cellStyle name="Currency 35 3 2 5" xfId="17135" xr:uid="{AC2EDD68-D014-44C8-AB93-67386890BA51}"/>
    <cellStyle name="Currency 35 3 2 6" xfId="20289" xr:uid="{F204F02E-4006-474E-B447-EE31941FAA02}"/>
    <cellStyle name="Currency 35 3 2 7" xfId="23449" xr:uid="{DDD8BFA0-4E26-4C52-84EA-9FEA89E767AF}"/>
    <cellStyle name="Currency 35 3 2 8" xfId="26625" xr:uid="{D76EC597-EA5B-4332-9D41-4B42E1850F93}"/>
    <cellStyle name="Currency 35 3 2 9" xfId="29824" xr:uid="{05332771-B727-4206-A240-D6E3453D6288}"/>
    <cellStyle name="Currency 35 3 3" xfId="1520" xr:uid="{334A0524-7955-4657-A28A-4CFDA942BAA5}"/>
    <cellStyle name="Currency 35 3 3 2" xfId="9787" xr:uid="{8EA21346-8F12-4799-9ACE-BAA47ABEF793}"/>
    <cellStyle name="Currency 35 3 3 3" xfId="12983" xr:uid="{98A1090A-C8D7-4C4A-BAD9-F746DFD354E3}"/>
    <cellStyle name="Currency 35 3 3 4" xfId="16078" xr:uid="{AEDFBBEB-FD6F-4738-BD58-E89E6DC96ECD}"/>
    <cellStyle name="Currency 35 3 3 5" xfId="19232" xr:uid="{041E6046-1BE5-49CD-BA00-9F1B266DD42F}"/>
    <cellStyle name="Currency 35 3 3 6" xfId="22392" xr:uid="{5D090BE5-F2F3-4C17-9C34-7484846D64D3}"/>
    <cellStyle name="Currency 35 3 3 7" xfId="25568" xr:uid="{B74A15FC-163A-49AE-94FC-09C2A1137BFB}"/>
    <cellStyle name="Currency 35 3 3 8" xfId="28767" xr:uid="{013F9982-C42D-4EAD-ABCD-A3B5C8E1B17E}"/>
    <cellStyle name="Currency 35 3 3 9" xfId="5769" xr:uid="{BD671E9A-3374-4C40-B1D4-E01E8FAF8354}"/>
    <cellStyle name="Currency 35 3 4" xfId="7754" xr:uid="{B870A46D-7C67-48AB-B5C4-0CE57A298373}"/>
    <cellStyle name="Currency 35 3 5" xfId="8899" xr:uid="{2B8F11DC-449A-492C-BA47-CC8950DFF6EC}"/>
    <cellStyle name="Currency 35 3 6" xfId="12020" xr:uid="{1F3291B2-53A5-4931-8050-D39D8FCE9E9A}"/>
    <cellStyle name="Currency 35 3 7" xfId="15139" xr:uid="{EB16FA7D-1C16-454D-A6FF-03E9A16E8DE7}"/>
    <cellStyle name="Currency 35 3 8" xfId="18223" xr:uid="{534EE659-1956-4C74-9BA0-4842AC5357D0}"/>
    <cellStyle name="Currency 35 3 9" xfId="21386" xr:uid="{76AF50EA-2DED-48CB-9C44-D22F27C0E6D0}"/>
    <cellStyle name="Currency 35 4" xfId="800" xr:uid="{5485863B-FF3F-42FA-822D-56148CF46C14}"/>
    <cellStyle name="Currency 35 4 10" xfId="24690" xr:uid="{F1B55F55-DD4D-4467-A331-330FC3D6D1A6}"/>
    <cellStyle name="Currency 35 4 11" xfId="27868" xr:uid="{078D5411-5816-473F-9A80-146AA9506817}"/>
    <cellStyle name="Currency 35 4 12" xfId="3780" xr:uid="{27712C5C-0426-4AD1-9A87-D59B992995F4}"/>
    <cellStyle name="Currency 35 4 2" xfId="2751" xr:uid="{628C2438-F75A-4A45-B599-6B0B3D78AAFB}"/>
    <cellStyle name="Currency 35 4 2 10" xfId="4838" xr:uid="{CE0538AB-EB3A-4B33-9FFE-7CEE88C79A00}"/>
    <cellStyle name="Currency 35 4 2 2" xfId="6877" xr:uid="{CD9D4A9C-5ECA-4288-B203-8E94BE5E22D0}"/>
    <cellStyle name="Currency 35 4 2 3" xfId="11014" xr:uid="{81F1446C-B96A-4AC7-8A39-89E32B94B57A}"/>
    <cellStyle name="Currency 35 4 2 4" xfId="14205" xr:uid="{FC6ADF32-611E-4EAF-9F0E-99D739DD6657}"/>
    <cellStyle name="Currency 35 4 2 5" xfId="17300" xr:uid="{76AB71E4-952D-4019-9249-745A68AB5A3E}"/>
    <cellStyle name="Currency 35 4 2 6" xfId="20458" xr:uid="{246D73B7-B794-452D-B067-0AB92A1C6A6D}"/>
    <cellStyle name="Currency 35 4 2 7" xfId="23614" xr:uid="{53507A68-6E05-4A3B-A51A-DCD10904BA45}"/>
    <cellStyle name="Currency 35 4 2 8" xfId="26790" xr:uid="{5B4DF92C-D50D-4158-BFCC-0B0D7A3B298E}"/>
    <cellStyle name="Currency 35 4 2 9" xfId="29989" xr:uid="{03CD5661-FA31-490B-BA2F-0E34D67B5C5A}"/>
    <cellStyle name="Currency 35 4 3" xfId="1689" xr:uid="{F047A394-0FD9-460A-8A58-07BBD4A4A8B9}"/>
    <cellStyle name="Currency 35 4 3 2" xfId="9956" xr:uid="{0C2C2FBD-352D-4E27-91EA-5E7BC2A5B7D0}"/>
    <cellStyle name="Currency 35 4 3 3" xfId="13152" xr:uid="{0BB67DA0-8A98-4F76-8E57-AA5A4A94C721}"/>
    <cellStyle name="Currency 35 4 3 4" xfId="16247" xr:uid="{B784395D-F9A7-4BA0-AF21-DE1D5AFCA244}"/>
    <cellStyle name="Currency 35 4 3 5" xfId="19401" xr:uid="{C2D57F89-737F-42CD-9314-35EF5B4453D6}"/>
    <cellStyle name="Currency 35 4 3 6" xfId="22561" xr:uid="{23038960-548D-4788-B790-EB58E0918A59}"/>
    <cellStyle name="Currency 35 4 3 7" xfId="25737" xr:uid="{3DE0A6F0-1D09-4057-8273-F1E4A1005906}"/>
    <cellStyle name="Currency 35 4 3 8" xfId="28936" xr:uid="{5195054A-6454-44FC-8ACB-F4F95F5A7E45}"/>
    <cellStyle name="Currency 35 4 3 9" xfId="5938" xr:uid="{E563A048-29F7-4050-BA81-E5A46635DEDA}"/>
    <cellStyle name="Currency 35 4 4" xfId="7923" xr:uid="{06226E38-3932-41DC-B010-45F464A8F4D4}"/>
    <cellStyle name="Currency 35 4 5" xfId="9068" xr:uid="{3594DEF1-D84B-41C2-89CB-501503214435}"/>
    <cellStyle name="Currency 35 4 6" xfId="12189" xr:uid="{F9EA67F7-FA93-4833-837D-977A557B084D}"/>
    <cellStyle name="Currency 35 4 7" xfId="15308" xr:uid="{F13F2EBB-F5C6-4EA0-8648-718553B9FFFC}"/>
    <cellStyle name="Currency 35 4 8" xfId="18392" xr:uid="{EDDB1053-380E-4750-B934-B375789F83D8}"/>
    <cellStyle name="Currency 35 4 9" xfId="21555" xr:uid="{E93D50AA-F6EE-4A9F-BDD6-4FF14EC2FEF4}"/>
    <cellStyle name="Currency 35 5" xfId="993" xr:uid="{57C75FFB-8ABE-42FC-982C-35D1CC2CE279}"/>
    <cellStyle name="Currency 35 5 10" xfId="24882" xr:uid="{CAB377E7-1691-4390-861F-B65CE1BDB1B9}"/>
    <cellStyle name="Currency 35 5 11" xfId="28061" xr:uid="{9F3B951D-AD6F-4015-BE28-4FADD608A8B2}"/>
    <cellStyle name="Currency 35 5 12" xfId="3972" xr:uid="{0042DA26-0089-4ACD-9B17-D1953289F93E}"/>
    <cellStyle name="Currency 35 5 2" xfId="2944" xr:uid="{4218893A-5251-4F42-915D-B501C70E974D}"/>
    <cellStyle name="Currency 35 5 2 10" xfId="5030" xr:uid="{5360EBD3-70A4-44EE-8228-D0F3B1AE889B}"/>
    <cellStyle name="Currency 35 5 2 2" xfId="7053" xr:uid="{2D1F4053-B7BF-4621-8145-1C87C6AA76EB}"/>
    <cellStyle name="Currency 35 5 2 3" xfId="11206" xr:uid="{7CB86232-FC2C-4ACC-90D1-3236C412A31F}"/>
    <cellStyle name="Currency 35 5 2 4" xfId="14394" xr:uid="{8119CB6B-727A-4B8B-891C-B61FA03E61DA}"/>
    <cellStyle name="Currency 35 5 2 5" xfId="17491" xr:uid="{16B932BF-07E8-49DD-A181-FD22B3088CBB}"/>
    <cellStyle name="Currency 35 5 2 6" xfId="20648" xr:uid="{AD41FFDC-1B92-4EC5-9863-D75D12240722}"/>
    <cellStyle name="Currency 35 5 2 7" xfId="23803" xr:uid="{22C60B34-092C-4277-A9C8-A85BD656B822}"/>
    <cellStyle name="Currency 35 5 2 8" xfId="26979" xr:uid="{EC4DECD8-E789-46FE-B9A9-F5D96E00CCBA}"/>
    <cellStyle name="Currency 35 5 2 9" xfId="30178" xr:uid="{2A7DF74E-C68C-470F-BFED-36ADE949F349}"/>
    <cellStyle name="Currency 35 5 3" xfId="1883" xr:uid="{BE307987-D7EB-40E3-83D0-6D2D821EC3CF}"/>
    <cellStyle name="Currency 35 5 3 2" xfId="10148" xr:uid="{236B72DC-5626-4D02-A189-68EF3D7FEAB2}"/>
    <cellStyle name="Currency 35 5 3 3" xfId="13344" xr:uid="{E4FF3F78-1E46-4D22-84E2-DB46A60BC1F9}"/>
    <cellStyle name="Currency 35 5 3 4" xfId="16439" xr:uid="{2291E923-2FF1-4FEB-BD80-9BD492B55FF7}"/>
    <cellStyle name="Currency 35 5 3 5" xfId="19593" xr:uid="{B2500E06-2ED2-48AB-B7B8-75C6E5F7053A}"/>
    <cellStyle name="Currency 35 5 3 6" xfId="22753" xr:uid="{59FFA4D2-1EEC-4A7E-AEE3-C5B211C70508}"/>
    <cellStyle name="Currency 35 5 3 7" xfId="25929" xr:uid="{37A29A00-B77C-4ECC-BA0D-9603581EEBA5}"/>
    <cellStyle name="Currency 35 5 3 8" xfId="29128" xr:uid="{111A2A36-AB24-4462-9702-F5C5A1B94714}"/>
    <cellStyle name="Currency 35 5 3 9" xfId="6131" xr:uid="{A7050A2B-CBD6-4DBE-92D6-B42EA44403E5}"/>
    <cellStyle name="Currency 35 5 4" xfId="8116" xr:uid="{18FFE66F-5A5D-4614-B415-2D1096767AA5}"/>
    <cellStyle name="Currency 35 5 5" xfId="9260" xr:uid="{D2BE7DAC-36F1-4F0A-894A-014459D61762}"/>
    <cellStyle name="Currency 35 5 6" xfId="12382" xr:uid="{89D6775D-EE90-4427-A898-8F788FB8DA50}"/>
    <cellStyle name="Currency 35 5 7" xfId="15501" xr:uid="{6791C760-AB28-4433-9D9B-68B7D4E90BB7}"/>
    <cellStyle name="Currency 35 5 8" xfId="18584" xr:uid="{F4B5D599-AD13-4167-A69A-22631CF81F25}"/>
    <cellStyle name="Currency 35 5 9" xfId="21748" xr:uid="{D2D6EA1A-8F77-4081-AE20-494CDA070CD0}"/>
    <cellStyle name="Currency 35 6" xfId="346" xr:uid="{730FDDA8-9B6A-42FB-BEFD-D145D2D21500}"/>
    <cellStyle name="Currency 35 6 10" xfId="27415" xr:uid="{D1A114BA-BE65-40E2-B790-14BBAF0A0AB1}"/>
    <cellStyle name="Currency 35 6 11" xfId="4385" xr:uid="{B98FC03A-85CB-416E-A2AF-C84DB83554BF}"/>
    <cellStyle name="Currency 35 6 2" xfId="2298" xr:uid="{32BC2C61-C7FA-4CD9-9289-AEC2A842906A}"/>
    <cellStyle name="Currency 35 6 2 2" xfId="10561" xr:uid="{B4F8C578-0C1E-4390-BA71-92AA65827705}"/>
    <cellStyle name="Currency 35 6 2 3" xfId="13756" xr:uid="{1D01C43A-ECF9-4049-8FAA-8FD3459552F1}"/>
    <cellStyle name="Currency 35 6 2 4" xfId="16851" xr:uid="{C2B3398C-27F7-4DE6-84EB-EEEBA33E0320}"/>
    <cellStyle name="Currency 35 6 2 5" xfId="20005" xr:uid="{91421453-5227-49BB-97B7-E84E96AB90A0}"/>
    <cellStyle name="Currency 35 6 2 6" xfId="23165" xr:uid="{B67E90D7-89B7-4930-B0D1-B7A987F20F54}"/>
    <cellStyle name="Currency 35 6 2 7" xfId="26341" xr:uid="{0B315EB0-4EF9-47DB-BA98-CF3A515CB83A}"/>
    <cellStyle name="Currency 35 6 2 8" xfId="29540" xr:uid="{B8C2BCC5-D0F3-4AB0-B5E3-9C73C87B0B6F}"/>
    <cellStyle name="Currency 35 6 2 9" xfId="5485" xr:uid="{A3721741-FB90-4C1D-9E7E-83A07E635BC8}"/>
    <cellStyle name="Currency 35 6 3" xfId="7470" xr:uid="{10781235-DC69-436F-9B56-B9B112D62638}"/>
    <cellStyle name="Currency 35 6 4" xfId="8614" xr:uid="{56E45209-A646-49A1-A9F5-667DDD23D3AC}"/>
    <cellStyle name="Currency 35 6 5" xfId="11736" xr:uid="{2CD37EF4-3AE6-42E1-82AC-4D58F4E38322}"/>
    <cellStyle name="Currency 35 6 6" xfId="14855" xr:uid="{7DBD0029-2716-4095-80CF-EABDD97360E4}"/>
    <cellStyle name="Currency 35 6 7" xfId="17939" xr:uid="{F881735A-86B8-410E-A4AF-F2F8446AA6A2}"/>
    <cellStyle name="Currency 35 6 8" xfId="21102" xr:uid="{C87D57A0-9003-49D8-9C3B-60D36C0D9FEF}"/>
    <cellStyle name="Currency 35 6 9" xfId="24237" xr:uid="{AA096760-95D6-42E6-811A-BA3A40AE3B85}"/>
    <cellStyle name="Currency 35 7" xfId="2099" xr:uid="{7A5AF3C8-89F7-4618-98C7-B10B6A7BC303}"/>
    <cellStyle name="Currency 35 7 10" xfId="4188" xr:uid="{6787C544-3D86-4CC0-A53B-0B7B996E9FC0}"/>
    <cellStyle name="Currency 35 7 2" xfId="6404" xr:uid="{FCB31109-8E26-4E0A-BA4D-C6A251079AD6}"/>
    <cellStyle name="Currency 35 7 3" xfId="10364" xr:uid="{5F12DBA5-BD60-4997-AC5E-77E2D3F0F0D2}"/>
    <cellStyle name="Currency 35 7 4" xfId="13559" xr:uid="{79DA60A1-DD2A-45CF-B3C8-4B33AD3D81D9}"/>
    <cellStyle name="Currency 35 7 5" xfId="16654" xr:uid="{6B7B7F09-B6A9-4761-8355-D6FB8940EBEE}"/>
    <cellStyle name="Currency 35 7 6" xfId="19808" xr:uid="{887AE7C7-DD9C-4967-8FC7-AA603983FC75}"/>
    <cellStyle name="Currency 35 7 7" xfId="22968" xr:uid="{D7133D0C-6B99-40AF-8EE9-DF0BFDE571A1}"/>
    <cellStyle name="Currency 35 7 8" xfId="26144" xr:uid="{4C8E7D4D-BA40-49E1-B714-3EB46F763FF7}"/>
    <cellStyle name="Currency 35 7 9" xfId="29343" xr:uid="{5B70AF91-F077-40C7-9F69-B25092A971F7}"/>
    <cellStyle name="Currency 35 8" xfId="1236" xr:uid="{38D5A543-6FC1-455D-90DC-D48F28033B0A}"/>
    <cellStyle name="Currency 35 8 2" xfId="9503" xr:uid="{4C6B19A7-33D6-44E3-B562-F72E0AC873F4}"/>
    <cellStyle name="Currency 35 8 3" xfId="11467" xr:uid="{6C76C770-A826-4FCC-B459-84CA3DBB445B}"/>
    <cellStyle name="Currency 35 8 4" xfId="15805" xr:uid="{52099660-DABC-423A-BAFA-8533DE7F2B91}"/>
    <cellStyle name="Currency 35 8 5" xfId="18963" xr:uid="{4A79E33F-DC4A-44B7-ABA0-8855CFA48C99}"/>
    <cellStyle name="Currency 35 8 6" xfId="22125" xr:uid="{035B0967-A882-4905-B128-05348A06DF54}"/>
    <cellStyle name="Currency 35 8 7" xfId="25330" xr:uid="{5A70F07F-E4DB-4E49-9A02-BC4D7631A3AB}"/>
    <cellStyle name="Currency 35 8 8" xfId="28520" xr:uid="{97D65607-1761-4F0D-BDA1-B1588873478F}"/>
    <cellStyle name="Currency 35 8 9" xfId="5287" xr:uid="{6EF184DF-ADA8-4192-8EA8-D2AF2D311FAE}"/>
    <cellStyle name="Currency 35 9" xfId="7270" xr:uid="{F8A6C442-26F5-42E0-A5E7-95A616C380C4}"/>
    <cellStyle name="Currency 36" xfId="161" xr:uid="{BB4B4BF3-2A84-4B81-8BA4-2282160B6074}"/>
    <cellStyle name="Currency 36 10" xfId="8430" xr:uid="{735C5F76-14F1-417D-835B-44E7F136A11A}"/>
    <cellStyle name="Currency 36 11" xfId="11539" xr:uid="{0907F841-F2AF-4820-AB35-CE0349B69155}"/>
    <cellStyle name="Currency 36 12" xfId="14654" xr:uid="{FD111CDE-BC3A-4210-A920-5317E951EA28}"/>
    <cellStyle name="Currency 36 13" xfId="17746" xr:uid="{6EB93698-43D1-4890-9E6D-A77742BFDA3E}"/>
    <cellStyle name="Currency 36 14" xfId="20904" xr:uid="{4F8A60F3-4A9D-41CE-8102-71BDBE6852A5}"/>
    <cellStyle name="Currency 36 15" xfId="24044" xr:uid="{2B0417B4-F028-4ABD-BEE0-7CCB34C52F81}"/>
    <cellStyle name="Currency 36 16" xfId="27221" xr:uid="{9AFB283A-46AF-41DE-BE23-1CA3D77DFDFC}"/>
    <cellStyle name="Currency 36 17" xfId="3331" xr:uid="{4DF8B3BD-042A-43E3-A834-E6E3A9164A40}"/>
    <cellStyle name="Currency 36 2" xfId="495" xr:uid="{80B87956-700F-46A2-975F-F47B5D7CE1C5}"/>
    <cellStyle name="Currency 36 2 10" xfId="24385" xr:uid="{61163655-E62E-4A31-9B23-BAFAF74823A0}"/>
    <cellStyle name="Currency 36 2 11" xfId="27563" xr:uid="{F5BCF0EB-EDF0-4E6E-8749-5A18CD4579D6}"/>
    <cellStyle name="Currency 36 2 12" xfId="3475" xr:uid="{F6607CA9-8E2B-48B3-BB66-4A8CCCC03C9C}"/>
    <cellStyle name="Currency 36 2 2" xfId="2446" xr:uid="{B2185C6A-B835-4049-B3D8-389D51F49304}"/>
    <cellStyle name="Currency 36 2 2 10" xfId="4533" xr:uid="{AF55BBF5-722C-4227-AEA1-DABA896D4FFE}"/>
    <cellStyle name="Currency 36 2 2 2" xfId="6605" xr:uid="{5E5353D6-88E6-40BE-BE73-EB54F0032632}"/>
    <cellStyle name="Currency 36 2 2 3" xfId="10709" xr:uid="{4D741C9F-DEB1-4B81-A59F-21A10D43EE59}"/>
    <cellStyle name="Currency 36 2 2 4" xfId="13904" xr:uid="{7FB35FCF-8B70-4C10-88D6-8030386BA534}"/>
    <cellStyle name="Currency 36 2 2 5" xfId="16999" xr:uid="{1AEAA5E4-3E3F-4831-83CE-8D41F03B1489}"/>
    <cellStyle name="Currency 36 2 2 6" xfId="20153" xr:uid="{38AE1033-16DB-47B8-B558-5F7F9F895B50}"/>
    <cellStyle name="Currency 36 2 2 7" xfId="23313" xr:uid="{BA1FF53E-C091-41C0-8C1B-B3A832CFAE16}"/>
    <cellStyle name="Currency 36 2 2 8" xfId="26489" xr:uid="{B8EC02FC-855E-4124-A78A-201DEFA787E4}"/>
    <cellStyle name="Currency 36 2 2 9" xfId="29688" xr:uid="{291D0BA5-483B-4531-AD85-CBBCCB5FAE37}"/>
    <cellStyle name="Currency 36 2 3" xfId="1384" xr:uid="{AF4DAA56-2F44-4D08-98BF-E5A04C19BBB6}"/>
    <cellStyle name="Currency 36 2 3 2" xfId="9651" xr:uid="{698B01A8-A852-467E-8227-2626083DECF0}"/>
    <cellStyle name="Currency 36 2 3 3" xfId="12847" xr:uid="{4284E329-7162-4C45-B2EF-F339D058B506}"/>
    <cellStyle name="Currency 36 2 3 4" xfId="15942" xr:uid="{9FFCA864-9291-4C3D-9D71-F70BCAD1ED2F}"/>
    <cellStyle name="Currency 36 2 3 5" xfId="19096" xr:uid="{AF9DABA4-454D-461D-A0CB-E7C1C8733454}"/>
    <cellStyle name="Currency 36 2 3 6" xfId="22256" xr:uid="{0D80CCBA-9D5A-4855-91AE-3DCF06FA7F3A}"/>
    <cellStyle name="Currency 36 2 3 7" xfId="25432" xr:uid="{F92F0419-0362-4E69-AD3C-D7A4BBCFE93A}"/>
    <cellStyle name="Currency 36 2 3 8" xfId="28631" xr:uid="{79B18F6F-A2FB-4011-B9E5-933DE2CF09CA}"/>
    <cellStyle name="Currency 36 2 3 9" xfId="5633" xr:uid="{28692589-664F-41C1-8F8F-90D412DC6608}"/>
    <cellStyle name="Currency 36 2 4" xfId="7618" xr:uid="{43FC693B-5CA3-419D-8F37-C614E1728254}"/>
    <cellStyle name="Currency 36 2 5" xfId="8763" xr:uid="{3A206BCF-57A9-4DE3-B487-ADBABE734927}"/>
    <cellStyle name="Currency 36 2 6" xfId="11884" xr:uid="{2D8C618B-72B1-4DDD-B435-1F8AC143FAB7}"/>
    <cellStyle name="Currency 36 2 7" xfId="15003" xr:uid="{F322D35C-CAF6-4122-A56C-2D5B92025239}"/>
    <cellStyle name="Currency 36 2 8" xfId="18087" xr:uid="{F3EFB718-CE8A-4005-8E61-891EEF4C581F}"/>
    <cellStyle name="Currency 36 2 9" xfId="21250" xr:uid="{13FC95E9-0010-4FB9-B78C-50709DEAEAF2}"/>
    <cellStyle name="Currency 36 3" xfId="635" xr:uid="{78E94BA7-D845-4C96-BC78-83E8B5BFD9EC}"/>
    <cellStyle name="Currency 36 3 10" xfId="24525" xr:uid="{DEFFFC79-1B63-4DED-A8C6-9F66EEB7CFD1}"/>
    <cellStyle name="Currency 36 3 11" xfId="27703" xr:uid="{DE0D1BF1-E7FE-4F29-8260-A8ABF45CD448}"/>
    <cellStyle name="Currency 36 3 12" xfId="3615" xr:uid="{4ABAF388-0212-4538-BC74-BF2C4AC229EA}"/>
    <cellStyle name="Currency 36 3 2" xfId="2586" xr:uid="{3FE6D122-E2C4-461A-BA51-02DBEB02587F}"/>
    <cellStyle name="Currency 36 3 2 10" xfId="4673" xr:uid="{F1152C28-A575-4237-8DAC-09FB91D1ABBC}"/>
    <cellStyle name="Currency 36 3 2 2" xfId="6741" xr:uid="{63616F99-52AA-4E0F-8481-E1AA3CC3161A}"/>
    <cellStyle name="Currency 36 3 2 3" xfId="10849" xr:uid="{61F9C98A-D288-4592-930D-C49F72FA9388}"/>
    <cellStyle name="Currency 36 3 2 4" xfId="14043" xr:uid="{2D5B5A95-8A14-4E5F-BBDA-207B8FB7A483}"/>
    <cellStyle name="Currency 36 3 2 5" xfId="17138" xr:uid="{ADB18C8B-988F-4C81-94A1-44306D097A24}"/>
    <cellStyle name="Currency 36 3 2 6" xfId="20293" xr:uid="{F3C08AA1-2716-4B4F-A2DB-294D7ADEE395}"/>
    <cellStyle name="Currency 36 3 2 7" xfId="23452" xr:uid="{0059C604-C367-4462-8FA5-6DB207B45391}"/>
    <cellStyle name="Currency 36 3 2 8" xfId="26628" xr:uid="{0377E9D1-CF12-4940-AA9B-2181EBABDE50}"/>
    <cellStyle name="Currency 36 3 2 9" xfId="29827" xr:uid="{557EB751-5498-423E-98C5-928D04A8B0B4}"/>
    <cellStyle name="Currency 36 3 3" xfId="1524" xr:uid="{A1A76854-9972-4762-8A9A-AD9A4E771158}"/>
    <cellStyle name="Currency 36 3 3 2" xfId="9791" xr:uid="{5BC69149-388F-44AD-853C-88070D0321FA}"/>
    <cellStyle name="Currency 36 3 3 3" xfId="12987" xr:uid="{775FA8FB-20E8-4FED-B325-43C0F7CA5803}"/>
    <cellStyle name="Currency 36 3 3 4" xfId="16082" xr:uid="{E621FAE4-AACD-4EAF-8DC5-07239038EA6B}"/>
    <cellStyle name="Currency 36 3 3 5" xfId="19236" xr:uid="{18A6C67B-F950-440F-82BA-74D3BFD3DC52}"/>
    <cellStyle name="Currency 36 3 3 6" xfId="22396" xr:uid="{EC21117D-6279-4AA9-A286-C229F6FE8435}"/>
    <cellStyle name="Currency 36 3 3 7" xfId="25572" xr:uid="{AE620C8A-56F3-4A71-A6DD-FBD5683570A9}"/>
    <cellStyle name="Currency 36 3 3 8" xfId="28771" xr:uid="{7258BAA0-A691-49AE-8188-9CAF753508E4}"/>
    <cellStyle name="Currency 36 3 3 9" xfId="5773" xr:uid="{F6E82FE2-E27D-472D-91E1-4604FA35FB67}"/>
    <cellStyle name="Currency 36 3 4" xfId="7758" xr:uid="{D1841DD6-5799-438E-8A50-420DC364FE33}"/>
    <cellStyle name="Currency 36 3 5" xfId="8903" xr:uid="{2B89C86A-F269-474C-9ECE-AA97D6927A58}"/>
    <cellStyle name="Currency 36 3 6" xfId="12024" xr:uid="{447BD0D1-8680-4856-A511-51F058B369C8}"/>
    <cellStyle name="Currency 36 3 7" xfId="15143" xr:uid="{4E944E22-ADE4-4F3E-92BE-F6E12A45B3C0}"/>
    <cellStyle name="Currency 36 3 8" xfId="18227" xr:uid="{AC63B0D4-F29A-459C-BE00-69D9D838F319}"/>
    <cellStyle name="Currency 36 3 9" xfId="21390" xr:uid="{4FAAE59C-BE99-454B-9A22-32978E535AAA}"/>
    <cellStyle name="Currency 36 4" xfId="804" xr:uid="{BCE0BDD8-9160-42E6-8F8E-759146A63D4D}"/>
    <cellStyle name="Currency 36 4 10" xfId="24694" xr:uid="{753F5267-21B3-40E1-869E-9E11959E6C73}"/>
    <cellStyle name="Currency 36 4 11" xfId="27872" xr:uid="{2BF1236A-EC18-46F7-AE36-0437EA132044}"/>
    <cellStyle name="Currency 36 4 12" xfId="3784" xr:uid="{BC04F356-BEDB-4F98-A9DB-6042E8C0537B}"/>
    <cellStyle name="Currency 36 4 2" xfId="2755" xr:uid="{950BF710-F548-436B-AB58-CE9134E3ADDE}"/>
    <cellStyle name="Currency 36 4 2 10" xfId="4842" xr:uid="{4F80BD40-4E21-4475-B71C-4CDDB2B11DDA}"/>
    <cellStyle name="Currency 36 4 2 2" xfId="6881" xr:uid="{23CD6F20-C728-449A-9A7E-DEAABF370F9A}"/>
    <cellStyle name="Currency 36 4 2 3" xfId="11018" xr:uid="{D4E548D8-0649-43FE-8E2D-B03A8699EC5A}"/>
    <cellStyle name="Currency 36 4 2 4" xfId="14209" xr:uid="{13066B71-762F-47A0-9F45-8237A62C3AB9}"/>
    <cellStyle name="Currency 36 4 2 5" xfId="17304" xr:uid="{95667E49-440C-4C84-BD88-12FA6226BD96}"/>
    <cellStyle name="Currency 36 4 2 6" xfId="20462" xr:uid="{FA8A455A-F07F-4B06-9259-FC9A5985C4E6}"/>
    <cellStyle name="Currency 36 4 2 7" xfId="23618" xr:uid="{B4D0882D-C20A-441E-8DC9-295E359810AD}"/>
    <cellStyle name="Currency 36 4 2 8" xfId="26794" xr:uid="{3FD37FB6-3D03-4E88-A741-6FFA6A9A0510}"/>
    <cellStyle name="Currency 36 4 2 9" xfId="29993" xr:uid="{51345743-4C58-4941-BDC7-74BEBF3DF60A}"/>
    <cellStyle name="Currency 36 4 3" xfId="1693" xr:uid="{4F449668-5DA6-4878-BEDB-2D054A37BDF3}"/>
    <cellStyle name="Currency 36 4 3 2" xfId="9960" xr:uid="{5BA1B975-B106-49E0-B696-FCF0A71CC2EF}"/>
    <cellStyle name="Currency 36 4 3 3" xfId="13156" xr:uid="{3A811352-9744-42BC-AD2B-AF49DFDA3C40}"/>
    <cellStyle name="Currency 36 4 3 4" xfId="16251" xr:uid="{A305F087-28C5-4DBA-9571-8AFC3D48A3DE}"/>
    <cellStyle name="Currency 36 4 3 5" xfId="19405" xr:uid="{0DF23820-7878-49CB-B665-798833F5DD42}"/>
    <cellStyle name="Currency 36 4 3 6" xfId="22565" xr:uid="{41BD9278-1492-4BA9-8A45-EF4E146BFAF9}"/>
    <cellStyle name="Currency 36 4 3 7" xfId="25741" xr:uid="{ED7256DC-1369-488F-B3B2-10BC8AFB734C}"/>
    <cellStyle name="Currency 36 4 3 8" xfId="28940" xr:uid="{990D58AE-BB1C-4B52-8CB2-8C7497DF1146}"/>
    <cellStyle name="Currency 36 4 3 9" xfId="5942" xr:uid="{43821FF7-906C-4AB4-80AB-09ADFBBBDDC9}"/>
    <cellStyle name="Currency 36 4 4" xfId="7927" xr:uid="{076EA7D4-EAC1-45EA-B115-8745E026B617}"/>
    <cellStyle name="Currency 36 4 5" xfId="9072" xr:uid="{887E7166-1F30-4D2B-9FC9-B999F1420FAE}"/>
    <cellStyle name="Currency 36 4 6" xfId="12193" xr:uid="{D95FBC12-0C8E-460B-B443-9F443C397BA6}"/>
    <cellStyle name="Currency 36 4 7" xfId="15312" xr:uid="{099D1411-C5A8-4C80-AE40-11B8B68CEDB3}"/>
    <cellStyle name="Currency 36 4 8" xfId="18396" xr:uid="{B59DB200-592A-4A5D-90E9-78BFBFB70134}"/>
    <cellStyle name="Currency 36 4 9" xfId="21559" xr:uid="{C83B03E2-302D-4495-98EF-E3A524BF4AFD}"/>
    <cellStyle name="Currency 36 5" xfId="997" xr:uid="{F646A779-1364-449A-9DF6-8257AC2CC816}"/>
    <cellStyle name="Currency 36 5 10" xfId="24886" xr:uid="{03230C94-BF3A-4F68-AAB5-A387265CCF5C}"/>
    <cellStyle name="Currency 36 5 11" xfId="28065" xr:uid="{6B1201BA-D0FB-45B2-9E6A-760F8AFDA23B}"/>
    <cellStyle name="Currency 36 5 12" xfId="3976" xr:uid="{FFBAE484-489D-48AF-8E32-83CA31101A52}"/>
    <cellStyle name="Currency 36 5 2" xfId="2948" xr:uid="{7317BDFE-3749-4B82-9D7A-A2C6D907D482}"/>
    <cellStyle name="Currency 36 5 2 10" xfId="5034" xr:uid="{BD470C91-27A7-4F74-AAA4-61109367D1C4}"/>
    <cellStyle name="Currency 36 5 2 2" xfId="7057" xr:uid="{EF5083D2-AE84-412B-98F9-27D92A057ACF}"/>
    <cellStyle name="Currency 36 5 2 3" xfId="11210" xr:uid="{D4E463FB-EE04-421D-9FA2-280F229BBE5D}"/>
    <cellStyle name="Currency 36 5 2 4" xfId="14398" xr:uid="{B902E5FF-32CD-41E4-838E-D4C596C73405}"/>
    <cellStyle name="Currency 36 5 2 5" xfId="17495" xr:uid="{F44536FD-E1D3-479F-9536-A3C1E3C1ECA2}"/>
    <cellStyle name="Currency 36 5 2 6" xfId="20652" xr:uid="{0E6529D5-8B86-4230-9F4E-B2580C9244C6}"/>
    <cellStyle name="Currency 36 5 2 7" xfId="23807" xr:uid="{511EC93D-C1E0-46AC-AEB8-1877EDE317C1}"/>
    <cellStyle name="Currency 36 5 2 8" xfId="26983" xr:uid="{A592B815-818C-4462-A179-A421BEE60678}"/>
    <cellStyle name="Currency 36 5 2 9" xfId="30182" xr:uid="{12C6ECA4-61A0-4A06-B244-B7C47A63E83C}"/>
    <cellStyle name="Currency 36 5 3" xfId="1887" xr:uid="{0CF653D7-1F33-4CEC-B0BF-F78BF222512A}"/>
    <cellStyle name="Currency 36 5 3 2" xfId="10152" xr:uid="{EB7606C5-B8CB-498C-9713-8655477AE0A0}"/>
    <cellStyle name="Currency 36 5 3 3" xfId="13348" xr:uid="{6FBBBD5C-55CE-42A5-9F3D-D65D2031CD48}"/>
    <cellStyle name="Currency 36 5 3 4" xfId="16443" xr:uid="{4E61AF3B-E440-48A0-B5E0-0F743585CFAE}"/>
    <cellStyle name="Currency 36 5 3 5" xfId="19597" xr:uid="{7980A37F-EABE-4BBD-BF49-0EADA8A4B7C7}"/>
    <cellStyle name="Currency 36 5 3 6" xfId="22757" xr:uid="{74915327-371A-4239-B871-8500EBA546D0}"/>
    <cellStyle name="Currency 36 5 3 7" xfId="25933" xr:uid="{CAD36C8B-ECF0-40F2-9DBD-87904A785F23}"/>
    <cellStyle name="Currency 36 5 3 8" xfId="29132" xr:uid="{204C52FC-CBD5-4D56-879E-A151B31670B9}"/>
    <cellStyle name="Currency 36 5 3 9" xfId="6135" xr:uid="{CA95AEB8-12D7-4B24-9F3B-4E9C39791870}"/>
    <cellStyle name="Currency 36 5 4" xfId="8120" xr:uid="{D82B4B9A-5370-4959-B923-C8FD37FDE674}"/>
    <cellStyle name="Currency 36 5 5" xfId="9264" xr:uid="{FF00E659-AF5E-4947-A815-9CC1CD2AC01C}"/>
    <cellStyle name="Currency 36 5 6" xfId="12386" xr:uid="{D06C9A42-F7BF-4E1D-9DDA-BA41D9E3EB53}"/>
    <cellStyle name="Currency 36 5 7" xfId="15505" xr:uid="{903C0A5A-254F-4D61-AA75-57CEA530D3AE}"/>
    <cellStyle name="Currency 36 5 8" xfId="18588" xr:uid="{A1223AB1-CC96-4C2C-AEC9-89007911B290}"/>
    <cellStyle name="Currency 36 5 9" xfId="21752" xr:uid="{17CDC905-4B57-435A-BD75-876B6E5FA296}"/>
    <cellStyle name="Currency 36 6" xfId="350" xr:uid="{BF28CF28-81A2-4871-BF2D-7DB368A259AF}"/>
    <cellStyle name="Currency 36 6 10" xfId="27419" xr:uid="{EE6A7972-0C22-4CCA-AD0A-116B46D9CF42}"/>
    <cellStyle name="Currency 36 6 11" xfId="4389" xr:uid="{14C2123E-12C1-4F21-8D3A-29937491A3C5}"/>
    <cellStyle name="Currency 36 6 2" xfId="2302" xr:uid="{DA7F9A71-3BAE-4E3C-B3CD-4DAB2EAA34AE}"/>
    <cellStyle name="Currency 36 6 2 2" xfId="10565" xr:uid="{2DDACE2A-DCED-4EAE-8CAA-BD4F1473AEBE}"/>
    <cellStyle name="Currency 36 6 2 3" xfId="13760" xr:uid="{E7470829-48F1-4199-B282-DC5AF5ECD241}"/>
    <cellStyle name="Currency 36 6 2 4" xfId="16855" xr:uid="{1BFD6BB0-C1A2-4D73-82D0-F27F599A53C0}"/>
    <cellStyle name="Currency 36 6 2 5" xfId="20009" xr:uid="{EC47D40D-77D8-41DE-B318-32F6CDB935B6}"/>
    <cellStyle name="Currency 36 6 2 6" xfId="23169" xr:uid="{9A84A5A0-1FD4-48B0-8F85-EEE4FA8BEAD7}"/>
    <cellStyle name="Currency 36 6 2 7" xfId="26345" xr:uid="{06E19945-0C5E-4D8D-8CC7-205FCED6A20E}"/>
    <cellStyle name="Currency 36 6 2 8" xfId="29544" xr:uid="{C93EE8DF-235A-4CCC-95C6-7E68324A777B}"/>
    <cellStyle name="Currency 36 6 2 9" xfId="5489" xr:uid="{E024E592-264F-4619-9C68-871745C724FD}"/>
    <cellStyle name="Currency 36 6 3" xfId="7474" xr:uid="{A9F24043-759C-499E-8ED2-E23EE01E166D}"/>
    <cellStyle name="Currency 36 6 4" xfId="8618" xr:uid="{DDA88492-54B1-48DF-A211-6E5DC4DB6FF4}"/>
    <cellStyle name="Currency 36 6 5" xfId="11740" xr:uid="{45E62CB4-D672-4363-912C-88690BB51DE4}"/>
    <cellStyle name="Currency 36 6 6" xfId="14859" xr:uid="{1638CB52-AA2B-47A3-88FB-5B722B1B58DF}"/>
    <cellStyle name="Currency 36 6 7" xfId="17943" xr:uid="{B77C667F-8D9B-4B93-95EB-7C2242837E96}"/>
    <cellStyle name="Currency 36 6 8" xfId="21106" xr:uid="{E4E95CA9-F5FE-485F-BE9D-5C7F0605C7C2}"/>
    <cellStyle name="Currency 36 6 9" xfId="24241" xr:uid="{39CE9B86-088E-49E3-A4C4-A35EA1F53C9A}"/>
    <cellStyle name="Currency 36 7" xfId="2103" xr:uid="{CB37C549-33D6-415E-A487-7E0D2CF368FC}"/>
    <cellStyle name="Currency 36 7 10" xfId="4192" xr:uid="{73F55F45-BC9E-4401-855F-D48964C42B76}"/>
    <cellStyle name="Currency 36 7 2" xfId="6408" xr:uid="{FA9FC9C8-1D79-4E84-8314-D56C191D0D08}"/>
    <cellStyle name="Currency 36 7 3" xfId="10368" xr:uid="{CEA7D288-9550-4706-936C-15826385739A}"/>
    <cellStyle name="Currency 36 7 4" xfId="13563" xr:uid="{4CA1917F-AA04-43FD-9761-4D72DE0BB445}"/>
    <cellStyle name="Currency 36 7 5" xfId="16658" xr:uid="{204E699A-18F9-487F-B067-DD780253ACD0}"/>
    <cellStyle name="Currency 36 7 6" xfId="19812" xr:uid="{464A8FEB-57E0-4F80-924A-074D9CD7F9D6}"/>
    <cellStyle name="Currency 36 7 7" xfId="22972" xr:uid="{730084D5-BE78-4AA3-B32B-74D391C2D1CD}"/>
    <cellStyle name="Currency 36 7 8" xfId="26148" xr:uid="{2430DEBF-74F7-4F5E-9394-4B4EBBCE5644}"/>
    <cellStyle name="Currency 36 7 9" xfId="29347" xr:uid="{94C480DA-DF8A-4579-BD93-A1978A581244}"/>
    <cellStyle name="Currency 36 8" xfId="1240" xr:uid="{9B8F2D12-ECFD-4CEA-801C-B8D890F6C5BA}"/>
    <cellStyle name="Currency 36 8 2" xfId="9507" xr:uid="{F98A31BE-EA56-44C4-AF23-4974A1788E94}"/>
    <cellStyle name="Currency 36 8 3" xfId="11460" xr:uid="{7BAC02C2-504C-4A07-8FDD-0927192F04DD}"/>
    <cellStyle name="Currency 36 8 4" xfId="15815" xr:uid="{570F04FF-E78F-4C49-BE5A-3B19E428C423}"/>
    <cellStyle name="Currency 36 8 5" xfId="18951" xr:uid="{DEB121E2-82AF-4F93-8A57-5E6E8A6262AA}"/>
    <cellStyle name="Currency 36 8 6" xfId="22077" xr:uid="{5C769F74-070A-4FE8-983D-1BB73CCF5DB2}"/>
    <cellStyle name="Currency 36 8 7" xfId="25246" xr:uid="{C17FBFFF-023F-4C54-9D7B-F349221D7858}"/>
    <cellStyle name="Currency 36 8 8" xfId="28567" xr:uid="{8CD32742-2677-4D51-AC76-26E9813C35B4}"/>
    <cellStyle name="Currency 36 8 9" xfId="5291" xr:uid="{EE902A78-3899-442F-8652-EBFAF8E485C5}"/>
    <cellStyle name="Currency 36 9" xfId="7274" xr:uid="{850E3157-3038-45B8-B505-94C092A95827}"/>
    <cellStyle name="Currency 37" xfId="165" xr:uid="{3271CAFB-21CA-4135-9FA2-2EAC0AA31377}"/>
    <cellStyle name="Currency 37 10" xfId="8434" xr:uid="{940E829C-4E14-4E5A-9E9B-5247E787BEB5}"/>
    <cellStyle name="Currency 37 11" xfId="11543" xr:uid="{D2DB276A-FF75-4ED4-9B7F-165549CA4F85}"/>
    <cellStyle name="Currency 37 12" xfId="14658" xr:uid="{ECFA4F84-BFFC-4006-A910-7207AD34E1CC}"/>
    <cellStyle name="Currency 37 13" xfId="17750" xr:uid="{C777F084-04F4-4071-B2FD-E082DBF33D0B}"/>
    <cellStyle name="Currency 37 14" xfId="20908" xr:uid="{B344D18C-EFC9-4C10-83F8-5E5ECDB02608}"/>
    <cellStyle name="Currency 37 15" xfId="24048" xr:uid="{86548DC1-17B3-44B1-A060-086C99853032}"/>
    <cellStyle name="Currency 37 16" xfId="27225" xr:uid="{D405FC93-2D00-4798-A188-1F6DFEA1157E}"/>
    <cellStyle name="Currency 37 17" xfId="3335" xr:uid="{9C180399-E7D8-4558-BF50-145370729794}"/>
    <cellStyle name="Currency 37 2" xfId="499" xr:uid="{81AED7C7-2F67-47EE-B8D0-956413C54D82}"/>
    <cellStyle name="Currency 37 2 10" xfId="24389" xr:uid="{2287A144-9DE9-44EC-A6B9-958CCFBD4B31}"/>
    <cellStyle name="Currency 37 2 11" xfId="27567" xr:uid="{275AE548-C152-4CEA-A9AC-F31B042BC524}"/>
    <cellStyle name="Currency 37 2 12" xfId="3479" xr:uid="{F4E086BC-4380-4864-B21E-8E752BD7DE48}"/>
    <cellStyle name="Currency 37 2 2" xfId="2450" xr:uid="{DB964816-9251-4435-A914-F3196B9DED4F}"/>
    <cellStyle name="Currency 37 2 2 10" xfId="4537" xr:uid="{8E0207DB-3B5F-4A30-BB6C-D38D6CA854D2}"/>
    <cellStyle name="Currency 37 2 2 2" xfId="6609" xr:uid="{A2CDC1DA-ED46-4618-A1D1-47E7EE2C27FE}"/>
    <cellStyle name="Currency 37 2 2 3" xfId="10713" xr:uid="{B4153FF8-743C-47DE-B6C9-AFC4EC07798F}"/>
    <cellStyle name="Currency 37 2 2 4" xfId="13908" xr:uid="{A2577F7D-CE2B-4BF6-AEC4-40B9899FF3AC}"/>
    <cellStyle name="Currency 37 2 2 5" xfId="17003" xr:uid="{72C688F6-06A5-4B30-A236-FC5283F0AF88}"/>
    <cellStyle name="Currency 37 2 2 6" xfId="20157" xr:uid="{E35FE8FD-640D-4876-9F43-E97188C39409}"/>
    <cellStyle name="Currency 37 2 2 7" xfId="23317" xr:uid="{6F458C4F-4F2A-48F8-ADAC-58C24C414005}"/>
    <cellStyle name="Currency 37 2 2 8" xfId="26493" xr:uid="{E70896A1-B82C-4EEC-AF32-D4A33AA1E485}"/>
    <cellStyle name="Currency 37 2 2 9" xfId="29692" xr:uid="{2636E85B-8D74-486C-9C89-55AF88A58514}"/>
    <cellStyle name="Currency 37 2 3" xfId="1388" xr:uid="{BCF18C88-BAFE-4483-9381-C3ABC78D2584}"/>
    <cellStyle name="Currency 37 2 3 2" xfId="9655" xr:uid="{5B917EB3-190B-4EF6-84B9-40ECBEAD2FE3}"/>
    <cellStyle name="Currency 37 2 3 3" xfId="12851" xr:uid="{CD923B35-ED96-4227-B424-5725E79C9A9D}"/>
    <cellStyle name="Currency 37 2 3 4" xfId="15946" xr:uid="{6ADB5BBC-E081-4A1A-971F-761C3CEBA330}"/>
    <cellStyle name="Currency 37 2 3 5" xfId="19100" xr:uid="{3960B51C-5CBD-4098-BDE1-6A6D06BF6403}"/>
    <cellStyle name="Currency 37 2 3 6" xfId="22260" xr:uid="{BE164EA2-D840-4D0D-A6BC-1B5BF52BA414}"/>
    <cellStyle name="Currency 37 2 3 7" xfId="25436" xr:uid="{73298137-9C58-46B3-B7ED-3C968F4E4B30}"/>
    <cellStyle name="Currency 37 2 3 8" xfId="28635" xr:uid="{452BB7D7-8E2A-44E2-A3DE-00BFD1D34C74}"/>
    <cellStyle name="Currency 37 2 3 9" xfId="5637" xr:uid="{6179DCB8-19A7-4EA5-9FF3-077D741CDF2B}"/>
    <cellStyle name="Currency 37 2 4" xfId="7622" xr:uid="{07A70EFE-0B30-490B-B2DF-128B4AFFE94C}"/>
    <cellStyle name="Currency 37 2 5" xfId="8767" xr:uid="{03EF1190-26A2-42EE-A24D-E31FA2F6104F}"/>
    <cellStyle name="Currency 37 2 6" xfId="11888" xr:uid="{849DA1AE-76C3-4438-AE12-6941C51EF463}"/>
    <cellStyle name="Currency 37 2 7" xfId="15007" xr:uid="{E9689F2A-E2C6-45FA-BF9C-5016CFE71050}"/>
    <cellStyle name="Currency 37 2 8" xfId="18091" xr:uid="{4CE72950-55FC-43E4-A766-3DBF292FCC5F}"/>
    <cellStyle name="Currency 37 2 9" xfId="21254" xr:uid="{D6142C1E-2962-4279-B9CA-325F89E3F750}"/>
    <cellStyle name="Currency 37 3" xfId="639" xr:uid="{4A9AA115-A617-4CF8-AEB9-89C01DD2D8C3}"/>
    <cellStyle name="Currency 37 3 10" xfId="24529" xr:uid="{377A7CA4-4151-4B65-B32C-49FEDA9C89BC}"/>
    <cellStyle name="Currency 37 3 11" xfId="27707" xr:uid="{104B5B5B-28F8-4C4A-91B5-5A8391692E30}"/>
    <cellStyle name="Currency 37 3 12" xfId="3619" xr:uid="{CE6C786E-387A-4153-9F9D-23618E95C051}"/>
    <cellStyle name="Currency 37 3 2" xfId="2590" xr:uid="{4EA82B31-582A-47A3-A7AC-29DA3786BB72}"/>
    <cellStyle name="Currency 37 3 2 10" xfId="4677" xr:uid="{3429A3D1-5572-422A-B034-9A01CCE05370}"/>
    <cellStyle name="Currency 37 3 2 2" xfId="6745" xr:uid="{373C101E-7AFC-4075-BB5D-0F79CF34FAC9}"/>
    <cellStyle name="Currency 37 3 2 3" xfId="10853" xr:uid="{81C567C8-4AF5-4259-8443-B1F9ACABB32D}"/>
    <cellStyle name="Currency 37 3 2 4" xfId="14047" xr:uid="{7FF4819B-649E-42CB-BCA0-35547EF77350}"/>
    <cellStyle name="Currency 37 3 2 5" xfId="17142" xr:uid="{DBBE4EC0-4897-420C-813A-385E8B61125A}"/>
    <cellStyle name="Currency 37 3 2 6" xfId="20297" xr:uid="{F359D186-0517-4714-AAB8-EA8FD726FB3C}"/>
    <cellStyle name="Currency 37 3 2 7" xfId="23456" xr:uid="{4FF9ACFB-8268-4DF5-9A96-DBF5B6CDDCF8}"/>
    <cellStyle name="Currency 37 3 2 8" xfId="26632" xr:uid="{AD6F8C5E-F46D-458D-8A1C-E8CD26DCB916}"/>
    <cellStyle name="Currency 37 3 2 9" xfId="29831" xr:uid="{4C5926B5-8B0E-40C2-BBBD-ABAD10427549}"/>
    <cellStyle name="Currency 37 3 3" xfId="1528" xr:uid="{F10F2269-B252-4022-8D4A-4C525E70CFF0}"/>
    <cellStyle name="Currency 37 3 3 2" xfId="9795" xr:uid="{DDA68549-D12B-4290-9303-89490D7E21A5}"/>
    <cellStyle name="Currency 37 3 3 3" xfId="12991" xr:uid="{B238A62B-364A-434C-9AF2-39B65F73928D}"/>
    <cellStyle name="Currency 37 3 3 4" xfId="16086" xr:uid="{B5D32ECC-4DC1-453C-862B-EB43F0C1CDD8}"/>
    <cellStyle name="Currency 37 3 3 5" xfId="19240" xr:uid="{39D93BD0-AD2D-4A10-BA47-B0B8DACFC89A}"/>
    <cellStyle name="Currency 37 3 3 6" xfId="22400" xr:uid="{9A77C13D-6846-48E0-AEB3-FA1B0FF1813E}"/>
    <cellStyle name="Currency 37 3 3 7" xfId="25576" xr:uid="{4F37B26B-D8CE-4DA9-BAB5-F5463D3C87FE}"/>
    <cellStyle name="Currency 37 3 3 8" xfId="28775" xr:uid="{D0ABE3C8-9922-4882-89E4-3BAF9934C23C}"/>
    <cellStyle name="Currency 37 3 3 9" xfId="5777" xr:uid="{81CA3743-8821-41E3-9B08-013577CA7504}"/>
    <cellStyle name="Currency 37 3 4" xfId="7762" xr:uid="{D578388B-2E23-4536-A14B-3F3C7E1A1EC3}"/>
    <cellStyle name="Currency 37 3 5" xfId="8907" xr:uid="{BDCFD031-0AF3-4D8D-82E0-A67D147A7DAC}"/>
    <cellStyle name="Currency 37 3 6" xfId="12028" xr:uid="{10F2EABC-706A-43E3-A6A2-049F82BE5EBC}"/>
    <cellStyle name="Currency 37 3 7" xfId="15147" xr:uid="{266F8432-92F9-4761-A209-8204C05A3E2C}"/>
    <cellStyle name="Currency 37 3 8" xfId="18231" xr:uid="{1316C5FA-7730-4E53-9BB8-7754492D9AAE}"/>
    <cellStyle name="Currency 37 3 9" xfId="21394" xr:uid="{51B852C4-387E-4CAA-9EB5-B0C87E711FAF}"/>
    <cellStyle name="Currency 37 4" xfId="808" xr:uid="{BAB5C345-1B98-49ED-B18D-640E20652E73}"/>
    <cellStyle name="Currency 37 4 10" xfId="24698" xr:uid="{AA1A9B18-B12F-4899-A93F-6671AA4DA639}"/>
    <cellStyle name="Currency 37 4 11" xfId="27876" xr:uid="{86E4CDB4-F21D-4739-A2DC-6E470D33EC8A}"/>
    <cellStyle name="Currency 37 4 12" xfId="3788" xr:uid="{80DE663F-8703-4F2A-B665-B31589429929}"/>
    <cellStyle name="Currency 37 4 2" xfId="2759" xr:uid="{765B68D6-EF29-482D-A4EF-677BE26893A9}"/>
    <cellStyle name="Currency 37 4 2 10" xfId="4846" xr:uid="{EAFEB347-2191-4D60-A825-E0766CACFA3D}"/>
    <cellStyle name="Currency 37 4 2 2" xfId="6885" xr:uid="{0735AA6E-1F58-4D25-AB06-5D929D27EF7C}"/>
    <cellStyle name="Currency 37 4 2 3" xfId="11022" xr:uid="{9D5D1EBA-E5FC-4B49-B6FD-1221FE653EFB}"/>
    <cellStyle name="Currency 37 4 2 4" xfId="14213" xr:uid="{2FAEEA97-C655-40A8-A640-E5E02ED15A49}"/>
    <cellStyle name="Currency 37 4 2 5" xfId="17308" xr:uid="{D628A3FE-59B8-4805-AAAC-3EFBE76CF624}"/>
    <cellStyle name="Currency 37 4 2 6" xfId="20466" xr:uid="{A4DA2C8F-D90A-4916-9884-06D8291AB2D1}"/>
    <cellStyle name="Currency 37 4 2 7" xfId="23622" xr:uid="{2ABB8784-4E28-4D59-B11D-D353B5A66423}"/>
    <cellStyle name="Currency 37 4 2 8" xfId="26798" xr:uid="{463580C4-5306-465F-95D1-5B47EDD310F0}"/>
    <cellStyle name="Currency 37 4 2 9" xfId="29997" xr:uid="{BFB1C749-C8A3-42E1-A4F8-26ADDDDDE221}"/>
    <cellStyle name="Currency 37 4 3" xfId="1697" xr:uid="{AF6F177F-0116-40C3-A92F-A2EA9D48B155}"/>
    <cellStyle name="Currency 37 4 3 2" xfId="9964" xr:uid="{28A8864E-1F58-4378-8A7D-C2D2FF0E96D6}"/>
    <cellStyle name="Currency 37 4 3 3" xfId="13160" xr:uid="{D02546FD-0886-4B3F-8C2F-6E45CEA43A31}"/>
    <cellStyle name="Currency 37 4 3 4" xfId="16255" xr:uid="{5046EA1F-1B7D-4ED8-8352-27EC07A1A381}"/>
    <cellStyle name="Currency 37 4 3 5" xfId="19409" xr:uid="{B42B8C51-87AE-414C-91BF-A7C078961C64}"/>
    <cellStyle name="Currency 37 4 3 6" xfId="22569" xr:uid="{DE9EE660-F753-4EB5-BCF4-039918AC2533}"/>
    <cellStyle name="Currency 37 4 3 7" xfId="25745" xr:uid="{DE47C0FB-5EDE-4F8A-9EBB-690FD92B5430}"/>
    <cellStyle name="Currency 37 4 3 8" xfId="28944" xr:uid="{B327B4B7-1398-4213-8F1D-B777579E55F4}"/>
    <cellStyle name="Currency 37 4 3 9" xfId="5946" xr:uid="{5B69DCBD-43B4-4A7F-8FB6-EF892356F26C}"/>
    <cellStyle name="Currency 37 4 4" xfId="7931" xr:uid="{EC65A6D7-9C54-400D-8638-A403F31FF23A}"/>
    <cellStyle name="Currency 37 4 5" xfId="9076" xr:uid="{2A6EC915-208A-46B1-BB93-5464FD068E28}"/>
    <cellStyle name="Currency 37 4 6" xfId="12197" xr:uid="{DA6241C0-AC52-4205-A69F-D990E1730ED8}"/>
    <cellStyle name="Currency 37 4 7" xfId="15316" xr:uid="{A55C1895-53F7-4AC7-B8E1-68A76C3BDA06}"/>
    <cellStyle name="Currency 37 4 8" xfId="18400" xr:uid="{9913005F-11A8-4FCD-BF06-B425AA089B8A}"/>
    <cellStyle name="Currency 37 4 9" xfId="21563" xr:uid="{F26A7A06-3711-47F5-B105-27929E67F99F}"/>
    <cellStyle name="Currency 37 5" xfId="1001" xr:uid="{C9C66FDA-628D-48E8-A813-71B178B1D3B1}"/>
    <cellStyle name="Currency 37 5 10" xfId="24890" xr:uid="{F5DF374F-F8CC-4F38-BA44-1A5A9F437792}"/>
    <cellStyle name="Currency 37 5 11" xfId="28069" xr:uid="{189B3B6C-9A69-4964-B134-F77CBE150A82}"/>
    <cellStyle name="Currency 37 5 12" xfId="3980" xr:uid="{BA52F15F-FABA-42AE-9BCC-994A7D72B4D1}"/>
    <cellStyle name="Currency 37 5 2" xfId="2952" xr:uid="{866E4C83-8865-4255-924E-AD688865F657}"/>
    <cellStyle name="Currency 37 5 2 10" xfId="5038" xr:uid="{D14BA10C-394F-4285-8111-0BF2A18BC16A}"/>
    <cellStyle name="Currency 37 5 2 2" xfId="7061" xr:uid="{0744337A-4F5C-4F60-8433-8D6C3A9C8CB7}"/>
    <cellStyle name="Currency 37 5 2 3" xfId="11214" xr:uid="{D24C3D16-035B-444B-AC9C-4B7E6F316DFF}"/>
    <cellStyle name="Currency 37 5 2 4" xfId="14402" xr:uid="{79C7457C-5B9A-43DC-B369-3E8BC9811AF5}"/>
    <cellStyle name="Currency 37 5 2 5" xfId="17499" xr:uid="{B7235A86-EC93-4709-A299-8752858A2CD6}"/>
    <cellStyle name="Currency 37 5 2 6" xfId="20656" xr:uid="{7366880C-ADD7-4FB3-A8D6-20FA9BE74787}"/>
    <cellStyle name="Currency 37 5 2 7" xfId="23811" xr:uid="{CD1B772F-DB25-4FFB-A3A0-509B788E7790}"/>
    <cellStyle name="Currency 37 5 2 8" xfId="26987" xr:uid="{DEE3BBF2-5F1A-47C6-A58B-AEB6441783BC}"/>
    <cellStyle name="Currency 37 5 2 9" xfId="30186" xr:uid="{5F11DE81-152E-4D98-8151-E54592970D80}"/>
    <cellStyle name="Currency 37 5 3" xfId="1891" xr:uid="{9062F0E8-1B7E-4993-8620-53E98139F8C7}"/>
    <cellStyle name="Currency 37 5 3 2" xfId="10156" xr:uid="{7141A299-EAFE-4733-AFC9-B7C99E8D869F}"/>
    <cellStyle name="Currency 37 5 3 3" xfId="13352" xr:uid="{9B8E4EAC-9704-4CD0-98E1-5669818A378B}"/>
    <cellStyle name="Currency 37 5 3 4" xfId="16447" xr:uid="{4591F48B-9096-4340-945D-3D0CFDEE30C8}"/>
    <cellStyle name="Currency 37 5 3 5" xfId="19601" xr:uid="{F27D2AF4-C643-463E-A54D-0219C96BAA79}"/>
    <cellStyle name="Currency 37 5 3 6" xfId="22761" xr:uid="{4E90E9FA-0CF3-42D0-851A-3AEAF708A943}"/>
    <cellStyle name="Currency 37 5 3 7" xfId="25937" xr:uid="{4CF3E5B8-674F-4633-90F5-98171C12C253}"/>
    <cellStyle name="Currency 37 5 3 8" xfId="29136" xr:uid="{4FF1EC2C-E023-452C-BC71-0FD2DA171144}"/>
    <cellStyle name="Currency 37 5 3 9" xfId="6139" xr:uid="{10AF55E3-6607-43E5-9335-0AD92023B1BB}"/>
    <cellStyle name="Currency 37 5 4" xfId="8124" xr:uid="{E567E4A5-F422-440A-B1E6-34F04A3C6FA1}"/>
    <cellStyle name="Currency 37 5 5" xfId="9268" xr:uid="{7B814838-97EA-4CBD-932F-CB61A0AB2ED7}"/>
    <cellStyle name="Currency 37 5 6" xfId="12390" xr:uid="{C69F9082-7C68-4E98-B2F4-608C916D93AA}"/>
    <cellStyle name="Currency 37 5 7" xfId="15509" xr:uid="{FD30E52D-4E2F-4652-BDDF-4C244D391EB8}"/>
    <cellStyle name="Currency 37 5 8" xfId="18592" xr:uid="{0895EB47-B9AC-41E2-9182-ED925882A134}"/>
    <cellStyle name="Currency 37 5 9" xfId="21756" xr:uid="{89798A16-5060-427C-BC77-07C8FC26ADC0}"/>
    <cellStyle name="Currency 37 6" xfId="354" xr:uid="{B2CA799A-A4E7-4EB5-9045-CE3FEBA4EF42}"/>
    <cellStyle name="Currency 37 6 10" xfId="27423" xr:uid="{4D628672-0EC9-477D-AE6E-022B48B2933A}"/>
    <cellStyle name="Currency 37 6 11" xfId="4393" xr:uid="{BB55453B-95D1-4647-82F9-44DD0D80CB83}"/>
    <cellStyle name="Currency 37 6 2" xfId="2306" xr:uid="{7D051198-B285-448E-9A54-D15CD764B525}"/>
    <cellStyle name="Currency 37 6 2 2" xfId="10569" xr:uid="{CB4D7A71-671D-4049-9AE1-E3889C3CCC3F}"/>
    <cellStyle name="Currency 37 6 2 3" xfId="13764" xr:uid="{33D7E8C6-DD60-4D82-9BFF-62369512F0DA}"/>
    <cellStyle name="Currency 37 6 2 4" xfId="16859" xr:uid="{8E7648F5-27C4-48D4-A265-90BB63AB254A}"/>
    <cellStyle name="Currency 37 6 2 5" xfId="20013" xr:uid="{D920C510-C647-4826-9821-239A9805774C}"/>
    <cellStyle name="Currency 37 6 2 6" xfId="23173" xr:uid="{CD3AFD39-2BC5-4BFB-A870-46DF3422D451}"/>
    <cellStyle name="Currency 37 6 2 7" xfId="26349" xr:uid="{31F2565F-E3AC-4DA8-BCAB-5092F5AD7648}"/>
    <cellStyle name="Currency 37 6 2 8" xfId="29548" xr:uid="{4101D2DB-97C3-417B-A59F-FB99E68D78A0}"/>
    <cellStyle name="Currency 37 6 2 9" xfId="5493" xr:uid="{B104BBFF-B502-4EE7-99A7-35675EE8505E}"/>
    <cellStyle name="Currency 37 6 3" xfId="7478" xr:uid="{FEA7D0A1-C7D2-4935-9420-DF00EF10BC87}"/>
    <cellStyle name="Currency 37 6 4" xfId="8622" xr:uid="{BD15CA57-B1D1-4562-B78B-FE017B1AAA9C}"/>
    <cellStyle name="Currency 37 6 5" xfId="11744" xr:uid="{7A11C098-7014-4939-B389-FB4D85D2C4CF}"/>
    <cellStyle name="Currency 37 6 6" xfId="14863" xr:uid="{B55972B7-1CC4-4F7B-A33C-03268C770DF4}"/>
    <cellStyle name="Currency 37 6 7" xfId="17947" xr:uid="{7CB8C5E7-D559-44E8-BD52-207EFC0C0802}"/>
    <cellStyle name="Currency 37 6 8" xfId="21110" xr:uid="{C3D5F753-7111-4B45-845B-C24F6A44C241}"/>
    <cellStyle name="Currency 37 6 9" xfId="24245" xr:uid="{ED4F5E86-EEBD-4138-B014-48A14092EF96}"/>
    <cellStyle name="Currency 37 7" xfId="2107" xr:uid="{DAB44072-2189-4D17-A02E-72B7EF575DA5}"/>
    <cellStyle name="Currency 37 7 10" xfId="4196" xr:uid="{5544DF82-80F7-4323-BC8C-ECE7361F037A}"/>
    <cellStyle name="Currency 37 7 2" xfId="6412" xr:uid="{1CEEE306-E82B-4783-B21F-CAE9E1E72D88}"/>
    <cellStyle name="Currency 37 7 3" xfId="10372" xr:uid="{A6F7FCDB-D937-45F2-B94C-2245FB61AAE7}"/>
    <cellStyle name="Currency 37 7 4" xfId="13567" xr:uid="{0BD31F0C-BDB6-4F44-8C8A-9C20130BFCDF}"/>
    <cellStyle name="Currency 37 7 5" xfId="16662" xr:uid="{98CECDE4-AF0E-4CB6-BB7D-543F1A60D49E}"/>
    <cellStyle name="Currency 37 7 6" xfId="19816" xr:uid="{328FAC39-E9B1-43ED-86DF-DFDB0CDEBA49}"/>
    <cellStyle name="Currency 37 7 7" xfId="22976" xr:uid="{1F272F68-0E64-40EB-9C4C-08741DA66E4E}"/>
    <cellStyle name="Currency 37 7 8" xfId="26152" xr:uid="{4198468A-BCFD-4443-94A3-D633F7EC0755}"/>
    <cellStyle name="Currency 37 7 9" xfId="29351" xr:uid="{F169A567-4B0C-4DBC-B909-E201942852D5}"/>
    <cellStyle name="Currency 37 8" xfId="1244" xr:uid="{0C6E94FB-F678-4FE0-BD9A-4E281303DF25}"/>
    <cellStyle name="Currency 37 8 2" xfId="9511" xr:uid="{1ED324FF-583A-40D3-A3DC-1B345652427C}"/>
    <cellStyle name="Currency 37 8 3" xfId="12707" xr:uid="{B4EC9B3C-B7B5-4742-8236-84BBB7D8F6B9}"/>
    <cellStyle name="Currency 37 8 4" xfId="14583" xr:uid="{41946BA4-8D8E-4E35-83A6-B53368889155}"/>
    <cellStyle name="Currency 37 8 5" xfId="18982" xr:uid="{66FC840C-15BA-4223-89C3-16304239F524}"/>
    <cellStyle name="Currency 37 8 6" xfId="22090" xr:uid="{F17DBB5F-F9C9-4E42-9A11-DB52AEBA9AF3}"/>
    <cellStyle name="Currency 37 8 7" xfId="25298" xr:uid="{7464CA64-80E9-4597-89F4-09002C2405C7}"/>
    <cellStyle name="Currency 37 8 8" xfId="28506" xr:uid="{1200C87B-E6DB-4E13-8497-4E591DA6EC4F}"/>
    <cellStyle name="Currency 37 8 9" xfId="5295" xr:uid="{2DFCB7D6-9586-4976-83A7-4250064C22D2}"/>
    <cellStyle name="Currency 37 9" xfId="7278" xr:uid="{001632B1-277A-460D-87A8-9F867B8CC583}"/>
    <cellStyle name="Currency 38" xfId="169" xr:uid="{C5D2CC13-A39B-4038-BC4B-BF45175C8517}"/>
    <cellStyle name="Currency 38 10" xfId="8438" xr:uid="{41A07AA6-0AFC-44E8-8BFC-C7246BACBE0F}"/>
    <cellStyle name="Currency 38 11" xfId="11547" xr:uid="{75643462-1A78-4E84-906E-A26416AE4C33}"/>
    <cellStyle name="Currency 38 12" xfId="14662" xr:uid="{9141542F-75D0-48DF-A852-AF9B3EC2574E}"/>
    <cellStyle name="Currency 38 13" xfId="17754" xr:uid="{4E94B49B-ADDA-4EAD-8830-4BE962C659B9}"/>
    <cellStyle name="Currency 38 14" xfId="20912" xr:uid="{4B9137DB-1E2E-4CFA-87DF-6702CB15B81C}"/>
    <cellStyle name="Currency 38 15" xfId="24052" xr:uid="{2D84CCA1-65AB-4D7A-8808-1B00D625DE6A}"/>
    <cellStyle name="Currency 38 16" xfId="27229" xr:uid="{84A17A78-4ECB-44F4-9C12-EBEF50F7CA27}"/>
    <cellStyle name="Currency 38 17" xfId="3339" xr:uid="{FB4B3B00-F11F-40F1-BD38-36C5AB7DB295}"/>
    <cellStyle name="Currency 38 2" xfId="503" xr:uid="{7AA362EA-3D68-4D38-87D8-F2E5458BEF7E}"/>
    <cellStyle name="Currency 38 2 10" xfId="24393" xr:uid="{A156EDD3-65CB-458F-B88F-8B3029D0872E}"/>
    <cellStyle name="Currency 38 2 11" xfId="27571" xr:uid="{6C9431F6-189C-4D04-AF6B-8629D04A7095}"/>
    <cellStyle name="Currency 38 2 12" xfId="3483" xr:uid="{154A88B4-AB3E-4092-BC54-DDE8F857D0BA}"/>
    <cellStyle name="Currency 38 2 2" xfId="2454" xr:uid="{4216C19B-D3AD-4A9F-AA84-966034278C4C}"/>
    <cellStyle name="Currency 38 2 2 10" xfId="4541" xr:uid="{07AB6CDF-D251-4BC8-B622-BDB64990467B}"/>
    <cellStyle name="Currency 38 2 2 2" xfId="6613" xr:uid="{7B9CC86E-C834-4EEF-B972-B7D476F39B69}"/>
    <cellStyle name="Currency 38 2 2 3" xfId="10717" xr:uid="{9098F7C2-FE45-4EE8-A05B-8A0531AB2C5E}"/>
    <cellStyle name="Currency 38 2 2 4" xfId="13912" xr:uid="{08BE7033-C7DB-449B-9EED-DBDE110DD305}"/>
    <cellStyle name="Currency 38 2 2 5" xfId="17007" xr:uid="{657DB7D7-3310-4C4F-901C-8EF0DA728130}"/>
    <cellStyle name="Currency 38 2 2 6" xfId="20161" xr:uid="{0FD5F4D6-0686-41BC-A49C-A374A15C302E}"/>
    <cellStyle name="Currency 38 2 2 7" xfId="23321" xr:uid="{0D6A0F3B-FC00-4FFA-AA1F-AE4BA4623B63}"/>
    <cellStyle name="Currency 38 2 2 8" xfId="26497" xr:uid="{C23139B5-945D-4BA5-BFFD-34705056D6CE}"/>
    <cellStyle name="Currency 38 2 2 9" xfId="29696" xr:uid="{E099F052-2C66-43A0-A573-228001085BD5}"/>
    <cellStyle name="Currency 38 2 3" xfId="1392" xr:uid="{312FFCC1-BA5B-4E0D-9C1E-2BFB3DC8EBAA}"/>
    <cellStyle name="Currency 38 2 3 2" xfId="9659" xr:uid="{2268879C-FC5C-4497-8818-71FEDBA10B63}"/>
    <cellStyle name="Currency 38 2 3 3" xfId="12855" xr:uid="{BFA88F1E-C6D8-4924-9C37-3F3BC7B1B695}"/>
    <cellStyle name="Currency 38 2 3 4" xfId="15950" xr:uid="{13C86892-3163-419A-A722-51A4430BC89D}"/>
    <cellStyle name="Currency 38 2 3 5" xfId="19104" xr:uid="{B6A223DA-4C2D-42BD-916B-EE12D88A9F37}"/>
    <cellStyle name="Currency 38 2 3 6" xfId="22264" xr:uid="{C8F38C98-CC87-46CC-9990-D366AB69CD49}"/>
    <cellStyle name="Currency 38 2 3 7" xfId="25440" xr:uid="{08C37CAC-F313-4398-835F-8320351773F6}"/>
    <cellStyle name="Currency 38 2 3 8" xfId="28639" xr:uid="{0F04D550-A193-4DD2-9BA2-05F0470B0658}"/>
    <cellStyle name="Currency 38 2 3 9" xfId="5641" xr:uid="{3941BE09-DC7B-4648-BB8B-E8E183DEE82F}"/>
    <cellStyle name="Currency 38 2 4" xfId="7626" xr:uid="{49E05814-29DE-4090-9C97-9CB56A1A9204}"/>
    <cellStyle name="Currency 38 2 5" xfId="8771" xr:uid="{A2F7127F-F3C7-47DD-BA9C-F35563506B80}"/>
    <cellStyle name="Currency 38 2 6" xfId="11892" xr:uid="{E2BC02EE-A6BD-4528-9A5E-1491F5AAF34C}"/>
    <cellStyle name="Currency 38 2 7" xfId="15011" xr:uid="{05760B9B-E267-4CDA-B9CB-62BA32394EBD}"/>
    <cellStyle name="Currency 38 2 8" xfId="18095" xr:uid="{B8E650A2-C5A5-4BFB-B29C-D366C39F392E}"/>
    <cellStyle name="Currency 38 2 9" xfId="21258" xr:uid="{815A6012-4197-4427-B659-54947862001F}"/>
    <cellStyle name="Currency 38 3" xfId="643" xr:uid="{8D578299-79E4-43FE-8209-5D1E9D5406F0}"/>
    <cellStyle name="Currency 38 3 10" xfId="24533" xr:uid="{9282AA92-29C1-4A26-9128-341E7C48B134}"/>
    <cellStyle name="Currency 38 3 11" xfId="27711" xr:uid="{D1E6A84B-A933-4A10-9B5B-885B87C44254}"/>
    <cellStyle name="Currency 38 3 12" xfId="3623" xr:uid="{32F82870-C569-42AC-9B41-45BE6F82E3DD}"/>
    <cellStyle name="Currency 38 3 2" xfId="2594" xr:uid="{7F5F5346-95DA-46F1-95AE-F5B0DCD1AF66}"/>
    <cellStyle name="Currency 38 3 2 10" xfId="4681" xr:uid="{4FA0EB6E-FCB8-4119-AEC9-C0B81F39D454}"/>
    <cellStyle name="Currency 38 3 2 2" xfId="6748" xr:uid="{AB217500-9CD3-4248-9283-8F71344F48F3}"/>
    <cellStyle name="Currency 38 3 2 3" xfId="10857" xr:uid="{EF52B4FB-FBCB-494B-997D-2F24B439C85F}"/>
    <cellStyle name="Currency 38 3 2 4" xfId="14050" xr:uid="{9AAD88C9-774F-4C6F-81EF-B08F395F5342}"/>
    <cellStyle name="Currency 38 3 2 5" xfId="17145" xr:uid="{06FA5AE6-1B76-417D-8D94-DCB36E4E3D76}"/>
    <cellStyle name="Currency 38 3 2 6" xfId="20301" xr:uid="{48E02883-D70A-4A3F-99BF-A5B27464D780}"/>
    <cellStyle name="Currency 38 3 2 7" xfId="23459" xr:uid="{F590E031-35DF-4C2C-B82F-0241B5CFFBC0}"/>
    <cellStyle name="Currency 38 3 2 8" xfId="26635" xr:uid="{4BF686E5-75DB-4D63-8B07-16BBC55A30DB}"/>
    <cellStyle name="Currency 38 3 2 9" xfId="29834" xr:uid="{78DC28B1-EADE-4D4C-9F6B-3B7D484C9597}"/>
    <cellStyle name="Currency 38 3 3" xfId="1532" xr:uid="{4AD7197C-88FC-4693-8F93-AFD7F7088222}"/>
    <cellStyle name="Currency 38 3 3 2" xfId="9799" xr:uid="{14F10273-7F1D-414C-BF11-910931130C8B}"/>
    <cellStyle name="Currency 38 3 3 3" xfId="12995" xr:uid="{7D34DCD1-BA30-4DA6-8154-80A258617478}"/>
    <cellStyle name="Currency 38 3 3 4" xfId="16090" xr:uid="{D4D043EC-01D1-4A7E-B777-DCC07497728F}"/>
    <cellStyle name="Currency 38 3 3 5" xfId="19244" xr:uid="{9BF7B134-AD52-4028-9D22-CDC58954A7E5}"/>
    <cellStyle name="Currency 38 3 3 6" xfId="22404" xr:uid="{A8213EE8-2DCE-4CE2-A3FA-58AAFCF0AA45}"/>
    <cellStyle name="Currency 38 3 3 7" xfId="25580" xr:uid="{B5093CE7-AE8C-425F-8638-86529A8445CF}"/>
    <cellStyle name="Currency 38 3 3 8" xfId="28779" xr:uid="{8D41B3BE-A9C1-45AE-B0CB-C4DE1BCAA94F}"/>
    <cellStyle name="Currency 38 3 3 9" xfId="5781" xr:uid="{AB68ECC5-4E38-4C1F-8974-699BFED916AC}"/>
    <cellStyle name="Currency 38 3 4" xfId="7766" xr:uid="{BC258653-9030-44B1-97FF-B4050898B2F9}"/>
    <cellStyle name="Currency 38 3 5" xfId="8911" xr:uid="{5A4D1D35-D59E-40CA-A970-11738B8D9033}"/>
    <cellStyle name="Currency 38 3 6" xfId="12032" xr:uid="{B58877E1-5B3B-430F-AD42-99E15817D77A}"/>
    <cellStyle name="Currency 38 3 7" xfId="15151" xr:uid="{EEAE16F6-7A29-455F-8CCE-D0013C0BCB7A}"/>
    <cellStyle name="Currency 38 3 8" xfId="18235" xr:uid="{E27EFB24-D733-4524-B70C-53E32968BDCB}"/>
    <cellStyle name="Currency 38 3 9" xfId="21398" xr:uid="{60F143FB-C879-4A63-A03F-BC6F19A4B5DC}"/>
    <cellStyle name="Currency 38 4" xfId="812" xr:uid="{87901261-9584-43EC-B014-B38891FE35A6}"/>
    <cellStyle name="Currency 38 4 10" xfId="24702" xr:uid="{090E2973-5CAE-490D-A5AD-DE12A01CD56F}"/>
    <cellStyle name="Currency 38 4 11" xfId="27880" xr:uid="{BFA980A9-5887-4357-8577-F65A31D3AACA}"/>
    <cellStyle name="Currency 38 4 12" xfId="3792" xr:uid="{C53D7307-8174-468A-A6CC-C16B6DCE2C90}"/>
    <cellStyle name="Currency 38 4 2" xfId="2763" xr:uid="{F2026C62-C592-4B32-8FE7-B5B4F4201D68}"/>
    <cellStyle name="Currency 38 4 2 10" xfId="4850" xr:uid="{F0A2D174-4D2F-4879-A40D-45D47E22B66F}"/>
    <cellStyle name="Currency 38 4 2 2" xfId="6889" xr:uid="{ECD9B9ED-4D9D-4E05-AB42-0EA18EA8D1E2}"/>
    <cellStyle name="Currency 38 4 2 3" xfId="11026" xr:uid="{4D5BED53-B7CC-4B65-A01F-4657F3A0CEAA}"/>
    <cellStyle name="Currency 38 4 2 4" xfId="14217" xr:uid="{56ED73E7-9A17-4744-A2BE-A0C6C2F6416A}"/>
    <cellStyle name="Currency 38 4 2 5" xfId="17312" xr:uid="{586686F2-2C5F-4AEC-92A4-80933D421DEA}"/>
    <cellStyle name="Currency 38 4 2 6" xfId="20470" xr:uid="{F5DA550B-7742-4BFF-9217-C2F5A034909D}"/>
    <cellStyle name="Currency 38 4 2 7" xfId="23626" xr:uid="{A2AB3109-D04A-403B-AF7E-96460512BD86}"/>
    <cellStyle name="Currency 38 4 2 8" xfId="26802" xr:uid="{7ADAA572-F491-4635-9DE3-93A1216DF385}"/>
    <cellStyle name="Currency 38 4 2 9" xfId="30001" xr:uid="{0AC12803-56D6-4F06-B2B4-6E0803ABD89A}"/>
    <cellStyle name="Currency 38 4 3" xfId="1701" xr:uid="{47B68C2E-8A7F-42B9-AFE9-BC9F75C603EB}"/>
    <cellStyle name="Currency 38 4 3 2" xfId="9968" xr:uid="{56D3D656-7F3E-4D45-A43E-EF9976AB57E4}"/>
    <cellStyle name="Currency 38 4 3 3" xfId="13164" xr:uid="{6F337D56-66FC-4A63-8766-75D6E024D8C7}"/>
    <cellStyle name="Currency 38 4 3 4" xfId="16259" xr:uid="{443BA1C7-FF7F-43BD-9B9C-23C3022159C4}"/>
    <cellStyle name="Currency 38 4 3 5" xfId="19413" xr:uid="{0A5FDC18-7F63-488C-8945-38393E2A8A8C}"/>
    <cellStyle name="Currency 38 4 3 6" xfId="22573" xr:uid="{2F6BADA5-E1F7-4E4B-8F7A-DC0270C330DA}"/>
    <cellStyle name="Currency 38 4 3 7" xfId="25749" xr:uid="{9C24166D-858D-4AC5-A647-8470A19050F4}"/>
    <cellStyle name="Currency 38 4 3 8" xfId="28948" xr:uid="{48537736-44CC-4741-82A8-C1BCB80EF2E5}"/>
    <cellStyle name="Currency 38 4 3 9" xfId="5950" xr:uid="{8A69BF9C-DDE2-49AA-A2EA-326DC2316661}"/>
    <cellStyle name="Currency 38 4 4" xfId="7935" xr:uid="{37758E04-ED4D-46E7-94AC-AB097E3325AE}"/>
    <cellStyle name="Currency 38 4 5" xfId="9080" xr:uid="{3DEFC2ED-4C33-45AA-AB5E-AABE5190DCB7}"/>
    <cellStyle name="Currency 38 4 6" xfId="12201" xr:uid="{207EC9D9-46E1-4000-AA86-52865C92B467}"/>
    <cellStyle name="Currency 38 4 7" xfId="15320" xr:uid="{86C3A745-2EE5-426A-ACEE-F4D7812C9E8B}"/>
    <cellStyle name="Currency 38 4 8" xfId="18404" xr:uid="{CF3158F7-7F36-4914-ACBD-208A44439067}"/>
    <cellStyle name="Currency 38 4 9" xfId="21567" xr:uid="{88F0B9C5-DB22-4C36-ABAC-BF2E2624E64F}"/>
    <cellStyle name="Currency 38 5" xfId="1005" xr:uid="{C71178D3-3E12-4187-8B9D-4A3B143A6EDD}"/>
    <cellStyle name="Currency 38 5 10" xfId="24894" xr:uid="{32CDA647-CAF9-4E25-9EC1-3D28522C4C6D}"/>
    <cellStyle name="Currency 38 5 11" xfId="28073" xr:uid="{B5A4EFEB-9324-4730-8598-BFA1D148F475}"/>
    <cellStyle name="Currency 38 5 12" xfId="3984" xr:uid="{EB23113E-6699-4B9B-9F0E-ED9E2F127309}"/>
    <cellStyle name="Currency 38 5 2" xfId="2956" xr:uid="{28C2F78F-8102-4CCD-A9F9-6824379F0872}"/>
    <cellStyle name="Currency 38 5 2 10" xfId="5042" xr:uid="{8DAF6814-08FC-4369-84C8-E2BF2F47C406}"/>
    <cellStyle name="Currency 38 5 2 2" xfId="7065" xr:uid="{B71A8B20-621B-4228-B3F4-AEEEEF5BE3C0}"/>
    <cellStyle name="Currency 38 5 2 3" xfId="11218" xr:uid="{16E3F42D-01F2-4516-A50E-39CC966464BB}"/>
    <cellStyle name="Currency 38 5 2 4" xfId="14406" xr:uid="{45B572ED-3F4A-4E56-84C7-9A09092C6C7B}"/>
    <cellStyle name="Currency 38 5 2 5" xfId="17503" xr:uid="{AB32D820-6312-4F97-914D-8E74B66973AD}"/>
    <cellStyle name="Currency 38 5 2 6" xfId="20660" xr:uid="{4731D9F1-EA30-4532-9EB7-22D1EE595061}"/>
    <cellStyle name="Currency 38 5 2 7" xfId="23815" xr:uid="{08FE472B-9A1E-4498-BDE6-4B30D15165B0}"/>
    <cellStyle name="Currency 38 5 2 8" xfId="26991" xr:uid="{B4E27C52-A694-4CDF-A633-888EB2F7F9FA}"/>
    <cellStyle name="Currency 38 5 2 9" xfId="30190" xr:uid="{E1FE18C9-A096-42E8-9AD4-9455C920ED41}"/>
    <cellStyle name="Currency 38 5 3" xfId="1895" xr:uid="{18152B3D-0E20-4014-9899-21C668EBEDDF}"/>
    <cellStyle name="Currency 38 5 3 2" xfId="10160" xr:uid="{ED3C7C91-5863-4775-8F56-439F1666A041}"/>
    <cellStyle name="Currency 38 5 3 3" xfId="13356" xr:uid="{2151ACA8-35DA-440C-B796-42A0F36F7F8D}"/>
    <cellStyle name="Currency 38 5 3 4" xfId="16451" xr:uid="{D9382140-AAED-4627-9BE5-356260B21A7E}"/>
    <cellStyle name="Currency 38 5 3 5" xfId="19605" xr:uid="{A7A1D1FC-1590-46BC-B39E-D43D10BD107E}"/>
    <cellStyle name="Currency 38 5 3 6" xfId="22765" xr:uid="{3F21761C-829F-435E-9F6A-136219486B41}"/>
    <cellStyle name="Currency 38 5 3 7" xfId="25941" xr:uid="{8C7CE2EF-2EEC-4DB0-834A-826D19F33258}"/>
    <cellStyle name="Currency 38 5 3 8" xfId="29140" xr:uid="{1BEFD988-2A3D-4751-A83B-4D638907D0AB}"/>
    <cellStyle name="Currency 38 5 3 9" xfId="6143" xr:uid="{C53C6C8D-E52F-4931-914C-D4F615184365}"/>
    <cellStyle name="Currency 38 5 4" xfId="8128" xr:uid="{5181712C-A24E-4C88-A4B1-CD2D81A926ED}"/>
    <cellStyle name="Currency 38 5 5" xfId="9272" xr:uid="{4D32B6FA-D49F-433A-9143-A122C8008474}"/>
    <cellStyle name="Currency 38 5 6" xfId="12394" xr:uid="{CA3C2D97-39DB-4392-B5B1-01937FC99B75}"/>
    <cellStyle name="Currency 38 5 7" xfId="15513" xr:uid="{0228430D-6A05-4B6E-A57A-34316EDE5B17}"/>
    <cellStyle name="Currency 38 5 8" xfId="18596" xr:uid="{4D143B54-0F64-4A32-95B6-168691DEE363}"/>
    <cellStyle name="Currency 38 5 9" xfId="21760" xr:uid="{3FD18B49-AE78-4ACD-8FC0-73963AA7C153}"/>
    <cellStyle name="Currency 38 6" xfId="358" xr:uid="{16C5F43E-EDAA-4735-8762-02C4589BFB6D}"/>
    <cellStyle name="Currency 38 6 10" xfId="27427" xr:uid="{420AE3A5-6522-4873-B8A2-0690DE32AE99}"/>
    <cellStyle name="Currency 38 6 11" xfId="4397" xr:uid="{598BD93E-67F5-43D5-BEFB-7C7A25DBCA64}"/>
    <cellStyle name="Currency 38 6 2" xfId="2310" xr:uid="{C8D67EBB-4D9F-4CC7-BCFD-2FB2EC065D83}"/>
    <cellStyle name="Currency 38 6 2 2" xfId="10573" xr:uid="{C5380E89-271E-4AE1-9E16-BE4A99971932}"/>
    <cellStyle name="Currency 38 6 2 3" xfId="13768" xr:uid="{94AD042F-ED5C-481E-AD95-51A7B9B1BFB9}"/>
    <cellStyle name="Currency 38 6 2 4" xfId="16863" xr:uid="{066D7DD8-AB26-4F6E-83DB-1F75761941E5}"/>
    <cellStyle name="Currency 38 6 2 5" xfId="20017" xr:uid="{9D4C6EB2-44D0-444B-BE73-36C8D036F88F}"/>
    <cellStyle name="Currency 38 6 2 6" xfId="23177" xr:uid="{A1D61A0D-3F76-4786-8798-EF234EB7826B}"/>
    <cellStyle name="Currency 38 6 2 7" xfId="26353" xr:uid="{361BC80D-A9FC-4FBE-9FC5-AFD00333A172}"/>
    <cellStyle name="Currency 38 6 2 8" xfId="29552" xr:uid="{7E2653A8-86A3-447F-B764-E0A724997E34}"/>
    <cellStyle name="Currency 38 6 2 9" xfId="5497" xr:uid="{81ECADE0-DC85-474E-9972-1BC979BA2D1C}"/>
    <cellStyle name="Currency 38 6 3" xfId="7482" xr:uid="{3ED495FF-E97A-4179-9BC9-F3F87CBD8FF0}"/>
    <cellStyle name="Currency 38 6 4" xfId="8626" xr:uid="{737EE14A-02AA-4EB8-AC5A-7E7588D96789}"/>
    <cellStyle name="Currency 38 6 5" xfId="11748" xr:uid="{5094BEEB-BA13-411C-A7AB-468791B0F7DB}"/>
    <cellStyle name="Currency 38 6 6" xfId="14867" xr:uid="{EF08BD72-7C4C-4A77-B441-22309064A500}"/>
    <cellStyle name="Currency 38 6 7" xfId="17951" xr:uid="{0BF3DA30-5637-4905-A6A9-EDFAE198FDC5}"/>
    <cellStyle name="Currency 38 6 8" xfId="21114" xr:uid="{AB9F32B1-C2D7-4586-8D97-B38503874430}"/>
    <cellStyle name="Currency 38 6 9" xfId="24249" xr:uid="{7F3D8B46-88BD-40F3-A5BB-A2A13D7C4E79}"/>
    <cellStyle name="Currency 38 7" xfId="2111" xr:uid="{46B12B76-7504-4BF2-BC3B-E89A1759D0F8}"/>
    <cellStyle name="Currency 38 7 10" xfId="4200" xr:uid="{5ABE155D-6021-4811-84EA-9CF9C3B57365}"/>
    <cellStyle name="Currency 38 7 2" xfId="6416" xr:uid="{E3B19B40-8698-4A77-8212-7A3A35163298}"/>
    <cellStyle name="Currency 38 7 3" xfId="10376" xr:uid="{31DC9864-1E7F-4EC4-8802-5E340249F22E}"/>
    <cellStyle name="Currency 38 7 4" xfId="13571" xr:uid="{84290B35-67E1-4594-9B73-B495579ABC4C}"/>
    <cellStyle name="Currency 38 7 5" xfId="16666" xr:uid="{8E966F12-89A5-422F-92B8-2AFCA8E663AC}"/>
    <cellStyle name="Currency 38 7 6" xfId="19820" xr:uid="{42AEE541-8A20-412C-B9F1-AFB06675D28C}"/>
    <cellStyle name="Currency 38 7 7" xfId="22980" xr:uid="{5BBC249B-6FB2-4C17-ABFF-1258306D7E15}"/>
    <cellStyle name="Currency 38 7 8" xfId="26156" xr:uid="{88A5249B-6B77-488B-9569-E1C1EC4E87D9}"/>
    <cellStyle name="Currency 38 7 9" xfId="29355" xr:uid="{6B1EC505-8514-4E22-BE25-C08BB636E52D}"/>
    <cellStyle name="Currency 38 8" xfId="1248" xr:uid="{5AFFF993-F6D5-4CF9-8608-E10419189217}"/>
    <cellStyle name="Currency 38 8 2" xfId="9515" xr:uid="{E06FBEC2-5FE7-4F84-9602-2AC8230AD050}"/>
    <cellStyle name="Currency 38 8 3" xfId="12711" xr:uid="{B16D898A-9EAE-4355-81E8-EA33104555E8}"/>
    <cellStyle name="Currency 38 8 4" xfId="14582" xr:uid="{4A83A6EC-F264-45EC-A0A1-5178835E1498}"/>
    <cellStyle name="Currency 38 8 5" xfId="18997" xr:uid="{0DC80B36-7F30-49E6-8900-D1FA3375C6B3}"/>
    <cellStyle name="Currency 38 8 6" xfId="22123" xr:uid="{40255DC4-C573-45F8-BE4A-41A7FC7A8700}"/>
    <cellStyle name="Currency 38 8 7" xfId="25257" xr:uid="{66C1017C-B669-41B1-BF07-725092D202AC}"/>
    <cellStyle name="Currency 38 8 8" xfId="28498" xr:uid="{8EF7DF6E-05F7-4E40-9EAB-BEB2B9AB4A6D}"/>
    <cellStyle name="Currency 38 8 9" xfId="5299" xr:uid="{6691C9C2-FD81-413D-85CB-11334397D6B4}"/>
    <cellStyle name="Currency 38 9" xfId="7282" xr:uid="{636B1AF6-537C-473F-9D42-91D071661103}"/>
    <cellStyle name="Currency 39" xfId="173" xr:uid="{C20693A7-CAB5-4B62-8537-BBC940FAD8FA}"/>
    <cellStyle name="Currency 39 10" xfId="8442" xr:uid="{B9203C5E-5955-48AF-AA97-D84F46FA2517}"/>
    <cellStyle name="Currency 39 11" xfId="11551" xr:uid="{A4992F50-06E7-40E2-9190-E3D9B2F23636}"/>
    <cellStyle name="Currency 39 12" xfId="14666" xr:uid="{4796B9E9-E982-45DA-9A75-400E9EB0F118}"/>
    <cellStyle name="Currency 39 13" xfId="17758" xr:uid="{40BC6F9D-3DAA-4F98-85B5-115ABCB1E4D0}"/>
    <cellStyle name="Currency 39 14" xfId="20916" xr:uid="{448B8F7F-79CF-4341-9032-CACE4C137184}"/>
    <cellStyle name="Currency 39 15" xfId="24056" xr:uid="{EB9A8673-91AD-4DE7-9E46-730BD4CB1F5B}"/>
    <cellStyle name="Currency 39 16" xfId="27233" xr:uid="{4FF6E6D7-F095-46C8-855B-64458D1AF499}"/>
    <cellStyle name="Currency 39 17" xfId="3343" xr:uid="{BEB2FC4D-44A2-478F-BEC4-1B97AC61B1DD}"/>
    <cellStyle name="Currency 39 2" xfId="507" xr:uid="{0C575311-8185-4C21-AF92-7B41370A196A}"/>
    <cellStyle name="Currency 39 2 10" xfId="24397" xr:uid="{B3E68524-7EA2-4C42-AD6B-404F79131DEA}"/>
    <cellStyle name="Currency 39 2 11" xfId="27575" xr:uid="{C9780D0D-B5AF-4F68-A414-C79927A3071B}"/>
    <cellStyle name="Currency 39 2 12" xfId="3487" xr:uid="{29D07A86-0B56-4159-BB85-83AC43226AB7}"/>
    <cellStyle name="Currency 39 2 2" xfId="2458" xr:uid="{A161BD6C-FC88-4731-94DA-53BA581E0956}"/>
    <cellStyle name="Currency 39 2 2 10" xfId="4545" xr:uid="{4072860F-2D2A-4C0A-97E4-966044E03900}"/>
    <cellStyle name="Currency 39 2 2 2" xfId="6617" xr:uid="{D7286703-A64E-4F8F-BA1A-756041FD66CE}"/>
    <cellStyle name="Currency 39 2 2 3" xfId="10721" xr:uid="{7DEF0055-312A-4051-80B2-3D0DA3EDC224}"/>
    <cellStyle name="Currency 39 2 2 4" xfId="13916" xr:uid="{2D48FEEB-4CA8-4C36-83CF-528A0E9C539A}"/>
    <cellStyle name="Currency 39 2 2 5" xfId="17011" xr:uid="{82B83F86-5A08-4972-9408-4304A0C0367C}"/>
    <cellStyle name="Currency 39 2 2 6" xfId="20165" xr:uid="{D48CD8C4-3128-4712-9941-2AF18B6801EB}"/>
    <cellStyle name="Currency 39 2 2 7" xfId="23325" xr:uid="{FCD95AAF-CA42-4B0A-A14B-3CFEC307EE7A}"/>
    <cellStyle name="Currency 39 2 2 8" xfId="26501" xr:uid="{058E9986-4972-456F-B1C6-28070B3B8EC6}"/>
    <cellStyle name="Currency 39 2 2 9" xfId="29700" xr:uid="{79FE63DE-DAAD-47FB-B5D3-7B62FE259DA5}"/>
    <cellStyle name="Currency 39 2 3" xfId="1396" xr:uid="{114D2C64-66E6-4086-B0D0-65814D420291}"/>
    <cellStyle name="Currency 39 2 3 2" xfId="9663" xr:uid="{296468CC-457D-46F7-B41B-229B26EA2180}"/>
    <cellStyle name="Currency 39 2 3 3" xfId="12859" xr:uid="{A6F58404-2821-49A1-B780-92F1AD350274}"/>
    <cellStyle name="Currency 39 2 3 4" xfId="15954" xr:uid="{6D049877-62AB-4E39-B377-A7BB4378A5EC}"/>
    <cellStyle name="Currency 39 2 3 5" xfId="19108" xr:uid="{DBCE8B44-0440-487C-AA8E-34B4318F31BB}"/>
    <cellStyle name="Currency 39 2 3 6" xfId="22268" xr:uid="{F24B4013-DF15-4907-B61E-C86D0A7304B1}"/>
    <cellStyle name="Currency 39 2 3 7" xfId="25444" xr:uid="{7A63E4FE-3CB8-4526-A180-C47364CAF6E6}"/>
    <cellStyle name="Currency 39 2 3 8" xfId="28643" xr:uid="{FC7D1F92-430F-457C-A25B-6BAE0F3FD88C}"/>
    <cellStyle name="Currency 39 2 3 9" xfId="5645" xr:uid="{8929FCFB-83DD-4E3E-BDFF-213F846F8FCB}"/>
    <cellStyle name="Currency 39 2 4" xfId="7630" xr:uid="{03A4CC92-46B4-4E9B-A91A-8AEA6C9F68DF}"/>
    <cellStyle name="Currency 39 2 5" xfId="8775" xr:uid="{FD5481FF-A52E-4C5F-BFB5-53F16F47184F}"/>
    <cellStyle name="Currency 39 2 6" xfId="11896" xr:uid="{77E801FE-25F5-44EE-A64F-974A6799AFFD}"/>
    <cellStyle name="Currency 39 2 7" xfId="15015" xr:uid="{693D6CC1-9B07-41ED-B2DB-6FF59E869BB6}"/>
    <cellStyle name="Currency 39 2 8" xfId="18099" xr:uid="{645FA801-5172-4DAE-A600-357031B61CFE}"/>
    <cellStyle name="Currency 39 2 9" xfId="21262" xr:uid="{C04770A0-0189-4C47-86FF-92721683601F}"/>
    <cellStyle name="Currency 39 3" xfId="647" xr:uid="{4F0F2D0E-C9FB-4DA5-8F1F-E0FAC979B109}"/>
    <cellStyle name="Currency 39 3 10" xfId="24537" xr:uid="{BBEA6B5B-E2A8-48D2-9E29-912E4A113DAF}"/>
    <cellStyle name="Currency 39 3 11" xfId="27715" xr:uid="{D6AD6C31-E7C8-42E2-A9D4-5D7EEE5C6656}"/>
    <cellStyle name="Currency 39 3 12" xfId="3627" xr:uid="{153A17BE-17E3-41B1-8E85-31922590B766}"/>
    <cellStyle name="Currency 39 3 2" xfId="2598" xr:uid="{3FE44A9B-009F-4D9B-AF29-BD6B6EB5AB41}"/>
    <cellStyle name="Currency 39 3 2 10" xfId="4685" xr:uid="{31C0376B-A55F-4FC8-B476-51BB1629B9A6}"/>
    <cellStyle name="Currency 39 3 2 2" xfId="6752" xr:uid="{372157BB-8C80-44AB-9C88-D0D90773196A}"/>
    <cellStyle name="Currency 39 3 2 3" xfId="10861" xr:uid="{47E0674A-41D3-4443-982C-401E9D16D45B}"/>
    <cellStyle name="Currency 39 3 2 4" xfId="14054" xr:uid="{50591332-0265-4CE4-8A07-F26D98405791}"/>
    <cellStyle name="Currency 39 3 2 5" xfId="17149" xr:uid="{5E92B975-5865-4474-9967-A1F3512A30E5}"/>
    <cellStyle name="Currency 39 3 2 6" xfId="20305" xr:uid="{920BC778-45C5-4CD2-874A-BBE1DC7091FC}"/>
    <cellStyle name="Currency 39 3 2 7" xfId="23463" xr:uid="{B241FE66-8D0C-4A02-B8C4-DBCCB0B43C41}"/>
    <cellStyle name="Currency 39 3 2 8" xfId="26639" xr:uid="{626DE5F2-01D6-4C87-8743-5701C0771462}"/>
    <cellStyle name="Currency 39 3 2 9" xfId="29838" xr:uid="{8CE6FD13-4EFE-49BD-B409-AFF1D94109CC}"/>
    <cellStyle name="Currency 39 3 3" xfId="1536" xr:uid="{AAB3F1C8-5781-41BB-AF3B-9E9AE6C0035B}"/>
    <cellStyle name="Currency 39 3 3 2" xfId="9803" xr:uid="{D1C8F3E8-482C-4984-AE5A-DAD9FEED14D0}"/>
    <cellStyle name="Currency 39 3 3 3" xfId="12999" xr:uid="{E3A40A82-5C24-4543-AC5E-C17BFF9865BF}"/>
    <cellStyle name="Currency 39 3 3 4" xfId="16094" xr:uid="{1A8004E2-92D8-4A29-BFD3-1A407C0CDC06}"/>
    <cellStyle name="Currency 39 3 3 5" xfId="19248" xr:uid="{0359E9E9-C306-4A7D-8C35-9242928ADEA1}"/>
    <cellStyle name="Currency 39 3 3 6" xfId="22408" xr:uid="{CFF772E1-5111-426B-990B-72EB50B08B1E}"/>
    <cellStyle name="Currency 39 3 3 7" xfId="25584" xr:uid="{F228683F-D128-45DA-A059-C3678F24E8EC}"/>
    <cellStyle name="Currency 39 3 3 8" xfId="28783" xr:uid="{80EF3DED-C316-4578-902F-073D6F712346}"/>
    <cellStyle name="Currency 39 3 3 9" xfId="5785" xr:uid="{65F4BDC1-1DD8-475E-AA2E-B7E88CCEFB5E}"/>
    <cellStyle name="Currency 39 3 4" xfId="7770" xr:uid="{3941647E-073D-4729-AA95-E7F426F3FC7E}"/>
    <cellStyle name="Currency 39 3 5" xfId="8915" xr:uid="{A0B06CE5-59C0-40B1-9A5E-4A47E311F9B0}"/>
    <cellStyle name="Currency 39 3 6" xfId="12036" xr:uid="{3020BAB0-234B-4BB3-A76A-7FD8B360347E}"/>
    <cellStyle name="Currency 39 3 7" xfId="15155" xr:uid="{15EA325A-CF99-49E5-92A4-00A7830069DB}"/>
    <cellStyle name="Currency 39 3 8" xfId="18239" xr:uid="{DB3540E4-4CE8-4711-8CA5-5F911D81F110}"/>
    <cellStyle name="Currency 39 3 9" xfId="21402" xr:uid="{0844BD56-1D03-4B01-9667-5DA6F8635D47}"/>
    <cellStyle name="Currency 39 4" xfId="816" xr:uid="{9B90F138-2F71-43D5-A50F-8A333B33F4AD}"/>
    <cellStyle name="Currency 39 4 10" xfId="24706" xr:uid="{E38D6FB6-1671-4C28-9692-E66389DB3C6D}"/>
    <cellStyle name="Currency 39 4 11" xfId="27884" xr:uid="{78A4C601-3903-4F25-88E0-5811767134C9}"/>
    <cellStyle name="Currency 39 4 12" xfId="3796" xr:uid="{B5942C4D-0392-4044-8337-C81B7B8610EF}"/>
    <cellStyle name="Currency 39 4 2" xfId="2767" xr:uid="{DE30EB13-8FB9-41BA-920E-F7A7E31ADDF7}"/>
    <cellStyle name="Currency 39 4 2 10" xfId="4854" xr:uid="{86CAFE73-3B72-4C4E-9F90-98E7EE40B5A8}"/>
    <cellStyle name="Currency 39 4 2 2" xfId="6893" xr:uid="{428655FE-20AA-47C3-8F3B-8E0A36FF954B}"/>
    <cellStyle name="Currency 39 4 2 3" xfId="11030" xr:uid="{C65DCC0E-6184-47DF-8F8E-D2A5D004609C}"/>
    <cellStyle name="Currency 39 4 2 4" xfId="14221" xr:uid="{01D35BEA-A52D-44FB-89B5-1E03871E5EFE}"/>
    <cellStyle name="Currency 39 4 2 5" xfId="17316" xr:uid="{17A00088-1CC3-4C30-9FA5-D5AD76B3B327}"/>
    <cellStyle name="Currency 39 4 2 6" xfId="20474" xr:uid="{23701EFC-27FA-4110-8B54-61F8E3315D7A}"/>
    <cellStyle name="Currency 39 4 2 7" xfId="23630" xr:uid="{EC9C1D6A-68AD-402B-9A83-5C137262A43D}"/>
    <cellStyle name="Currency 39 4 2 8" xfId="26806" xr:uid="{D0F78A71-CA5D-49D0-8D9D-0903045AA144}"/>
    <cellStyle name="Currency 39 4 2 9" xfId="30005" xr:uid="{8734BB33-9DF0-4055-9A66-5EE1FECB5828}"/>
    <cellStyle name="Currency 39 4 3" xfId="1705" xr:uid="{DDE54F94-1D8C-4EFB-BAC2-4C632C02CF9B}"/>
    <cellStyle name="Currency 39 4 3 2" xfId="9972" xr:uid="{B74BD13D-5535-41F2-810F-FF172B9395CE}"/>
    <cellStyle name="Currency 39 4 3 3" xfId="13168" xr:uid="{90C33FAF-69D8-4398-971E-3B8F628F29DF}"/>
    <cellStyle name="Currency 39 4 3 4" xfId="16263" xr:uid="{247BF091-311D-4EB8-8996-3CF9FF686FB6}"/>
    <cellStyle name="Currency 39 4 3 5" xfId="19417" xr:uid="{8F2D59FF-9870-4475-960E-9679199D1E22}"/>
    <cellStyle name="Currency 39 4 3 6" xfId="22577" xr:uid="{1C2563C7-0734-45F9-922F-F3DE248FE455}"/>
    <cellStyle name="Currency 39 4 3 7" xfId="25753" xr:uid="{778B5E17-6AFC-4269-90E2-B342AADDD11F}"/>
    <cellStyle name="Currency 39 4 3 8" xfId="28952" xr:uid="{65818D3D-E47F-442D-8C59-F6762886D381}"/>
    <cellStyle name="Currency 39 4 3 9" xfId="5954" xr:uid="{71CAEE08-1C18-46B7-B1D4-BBA06BC94227}"/>
    <cellStyle name="Currency 39 4 4" xfId="7939" xr:uid="{14BED055-13F7-4916-B38A-490EDEBF7FAF}"/>
    <cellStyle name="Currency 39 4 5" xfId="9084" xr:uid="{5A18183A-E698-4ADE-886B-6D641E2207F8}"/>
    <cellStyle name="Currency 39 4 6" xfId="12205" xr:uid="{8CA429F0-0634-4B85-920D-397341129190}"/>
    <cellStyle name="Currency 39 4 7" xfId="15324" xr:uid="{31581401-BB12-4E63-92C9-F4B2CBEDF124}"/>
    <cellStyle name="Currency 39 4 8" xfId="18408" xr:uid="{229DEA9F-6E0D-4853-A82C-0FA6D7AF4620}"/>
    <cellStyle name="Currency 39 4 9" xfId="21571" xr:uid="{318CF76E-8043-43D2-9611-CC4904888DBE}"/>
    <cellStyle name="Currency 39 5" xfId="1009" xr:uid="{DCD9D740-F6B5-4991-A7A4-E3C9B1411344}"/>
    <cellStyle name="Currency 39 5 10" xfId="24898" xr:uid="{3302B1B4-44CD-4B41-ADCB-E9163F34B5AF}"/>
    <cellStyle name="Currency 39 5 11" xfId="28077" xr:uid="{2CAE19B4-7AD3-459A-BC52-62719FEEBAF1}"/>
    <cellStyle name="Currency 39 5 12" xfId="3988" xr:uid="{6673CDAA-26E6-4C7D-997C-F2EBD5641DBD}"/>
    <cellStyle name="Currency 39 5 2" xfId="2960" xr:uid="{771DFAF6-248F-4C5A-963E-96FA88EC4018}"/>
    <cellStyle name="Currency 39 5 2 10" xfId="5046" xr:uid="{76627F5F-73BE-4D34-9FBB-E933F0D5147F}"/>
    <cellStyle name="Currency 39 5 2 2" xfId="7069" xr:uid="{93F69F58-BBA1-41D1-B717-0D9CE8E0708B}"/>
    <cellStyle name="Currency 39 5 2 3" xfId="11222" xr:uid="{A8FD8BDE-20BD-42CF-BC10-D2E488047C0C}"/>
    <cellStyle name="Currency 39 5 2 4" xfId="14410" xr:uid="{58E6FF5E-1580-4E89-BDFD-9D0649EBC960}"/>
    <cellStyle name="Currency 39 5 2 5" xfId="17507" xr:uid="{1935698F-0C03-4AF3-A2F3-49C7EF38C156}"/>
    <cellStyle name="Currency 39 5 2 6" xfId="20664" xr:uid="{A43D6707-271F-4CD9-AF2B-717AB00F6A83}"/>
    <cellStyle name="Currency 39 5 2 7" xfId="23819" xr:uid="{AD0EAC9E-FB85-427C-8AF0-6E22DCEBEAF3}"/>
    <cellStyle name="Currency 39 5 2 8" xfId="26995" xr:uid="{19FA4B70-1D36-4DCA-B064-DCB169C37211}"/>
    <cellStyle name="Currency 39 5 2 9" xfId="30194" xr:uid="{B60C574F-6069-4175-BD2E-0877FE3853DD}"/>
    <cellStyle name="Currency 39 5 3" xfId="1899" xr:uid="{77ED6C7A-146D-469B-8E0B-1531DE652217}"/>
    <cellStyle name="Currency 39 5 3 2" xfId="10164" xr:uid="{75A7D388-BF72-4603-9B83-C7AE83FC3EE7}"/>
    <cellStyle name="Currency 39 5 3 3" xfId="13360" xr:uid="{8827C84A-DF26-4C89-917A-6E4F5FC063A5}"/>
    <cellStyle name="Currency 39 5 3 4" xfId="16455" xr:uid="{17FCE826-058E-4D14-9C84-F9E5FC2D8DE4}"/>
    <cellStyle name="Currency 39 5 3 5" xfId="19609" xr:uid="{C36681BD-4273-42D6-B57A-F31E31AE3560}"/>
    <cellStyle name="Currency 39 5 3 6" xfId="22769" xr:uid="{35A36D89-DAD3-49F9-BA93-0EB9530E5430}"/>
    <cellStyle name="Currency 39 5 3 7" xfId="25945" xr:uid="{F97C9573-E54F-48EC-B3A3-C95200A1F8C5}"/>
    <cellStyle name="Currency 39 5 3 8" xfId="29144" xr:uid="{6616B9DE-2838-44AA-950E-86C56DFF4E4F}"/>
    <cellStyle name="Currency 39 5 3 9" xfId="6147" xr:uid="{51C1B617-20C7-4AD7-895C-13081EBDDD75}"/>
    <cellStyle name="Currency 39 5 4" xfId="8132" xr:uid="{89772511-DDA3-4DB0-A85C-798CEC402BD1}"/>
    <cellStyle name="Currency 39 5 5" xfId="9276" xr:uid="{F4BF1E51-1EE0-4AF4-8F45-208BA109A53F}"/>
    <cellStyle name="Currency 39 5 6" xfId="12398" xr:uid="{3C1E8311-75DD-4FC6-8616-2FE9DDE84CD7}"/>
    <cellStyle name="Currency 39 5 7" xfId="15517" xr:uid="{224C351B-6239-461A-9FD3-1C039C31E3F4}"/>
    <cellStyle name="Currency 39 5 8" xfId="18600" xr:uid="{495FA48F-52FE-4047-BC05-547319C7D0CD}"/>
    <cellStyle name="Currency 39 5 9" xfId="21764" xr:uid="{C9E1E0EE-E789-4CA6-A97E-F7BC58BCE934}"/>
    <cellStyle name="Currency 39 6" xfId="362" xr:uid="{33A3D1F7-924B-442A-A080-3A736518C4D4}"/>
    <cellStyle name="Currency 39 6 10" xfId="27431" xr:uid="{8B7BA3A1-B2F5-4046-9407-1AA43292536A}"/>
    <cellStyle name="Currency 39 6 11" xfId="4401" xr:uid="{7C74EFDB-4EE0-402B-9395-7FD6DE3C5588}"/>
    <cellStyle name="Currency 39 6 2" xfId="2314" xr:uid="{B46A96BF-142A-4675-B8B3-44E2D45E0C34}"/>
    <cellStyle name="Currency 39 6 2 2" xfId="10577" xr:uid="{7EC21774-4AB2-484B-888A-E9E039778F68}"/>
    <cellStyle name="Currency 39 6 2 3" xfId="13772" xr:uid="{614EDEA9-A9BC-4DC5-B0ED-5635BF7047A2}"/>
    <cellStyle name="Currency 39 6 2 4" xfId="16867" xr:uid="{28B866F8-185B-4FC1-A8C0-13B4C6077160}"/>
    <cellStyle name="Currency 39 6 2 5" xfId="20021" xr:uid="{D6740246-4288-45F4-B5D4-0202FB772991}"/>
    <cellStyle name="Currency 39 6 2 6" xfId="23181" xr:uid="{CDECAADF-9908-4941-B8F8-BBC8EA9A1196}"/>
    <cellStyle name="Currency 39 6 2 7" xfId="26357" xr:uid="{1262C053-C79D-4DFD-87BB-4B44CA156BD3}"/>
    <cellStyle name="Currency 39 6 2 8" xfId="29556" xr:uid="{9CA1EF63-E6B9-40DF-A466-AD23726756AF}"/>
    <cellStyle name="Currency 39 6 2 9" xfId="5501" xr:uid="{22EC4134-0D39-41D3-9738-513EF71B1240}"/>
    <cellStyle name="Currency 39 6 3" xfId="7486" xr:uid="{3BDEC075-BAF2-4A3C-971C-DB69C5519B09}"/>
    <cellStyle name="Currency 39 6 4" xfId="8630" xr:uid="{9351DC3B-0D29-4229-8E40-86BB84A53C20}"/>
    <cellStyle name="Currency 39 6 5" xfId="11752" xr:uid="{5B95FCB2-EA22-4611-818D-F9575778D25C}"/>
    <cellStyle name="Currency 39 6 6" xfId="14871" xr:uid="{C77B37F6-9EB8-4F64-B2FA-A217AD2168D4}"/>
    <cellStyle name="Currency 39 6 7" xfId="17955" xr:uid="{5D5C78C2-6DE9-40BD-950C-277C523DC261}"/>
    <cellStyle name="Currency 39 6 8" xfId="21118" xr:uid="{3CA62F80-2C50-463B-BF3D-CEB5712FCC7A}"/>
    <cellStyle name="Currency 39 6 9" xfId="24253" xr:uid="{E5847000-FF1B-47AF-A522-E4F3256DBC4E}"/>
    <cellStyle name="Currency 39 7" xfId="2115" xr:uid="{DE015A52-5866-4C07-B856-EAF88CA750B6}"/>
    <cellStyle name="Currency 39 7 10" xfId="4204" xr:uid="{97FB4687-5C90-4838-9A15-AD9E742CA9E2}"/>
    <cellStyle name="Currency 39 7 2" xfId="6420" xr:uid="{9078365D-5901-43F6-9D7A-A1BB1AE23CA7}"/>
    <cellStyle name="Currency 39 7 3" xfId="10380" xr:uid="{A6BE0F4E-B634-4E2D-8107-DE7967711AD6}"/>
    <cellStyle name="Currency 39 7 4" xfId="13575" xr:uid="{8151B2D6-EFF1-41A0-B170-388B85EA46AF}"/>
    <cellStyle name="Currency 39 7 5" xfId="16670" xr:uid="{EEA34ADF-3091-4F98-8D35-7CD1752AD8C5}"/>
    <cellStyle name="Currency 39 7 6" xfId="19824" xr:uid="{CA53F0BE-5EC4-41CF-B6D4-B25FFC6D9B6D}"/>
    <cellStyle name="Currency 39 7 7" xfId="22984" xr:uid="{73F1C3D9-8231-422D-B7BE-7165ECFE8AD3}"/>
    <cellStyle name="Currency 39 7 8" xfId="26160" xr:uid="{C253C9DC-3C95-4245-98F8-A40954BB88AE}"/>
    <cellStyle name="Currency 39 7 9" xfId="29359" xr:uid="{156B5064-2734-4FDD-B29D-3A9911D7E5A3}"/>
    <cellStyle name="Currency 39 8" xfId="1252" xr:uid="{DF668A4F-513D-4B33-A521-DAE3D65F1F9B}"/>
    <cellStyle name="Currency 39 8 2" xfId="9519" xr:uid="{4416D9B1-5A6D-4F78-800B-284E3951278D}"/>
    <cellStyle name="Currency 39 8 3" xfId="12715" xr:uid="{E31804ED-57CB-478D-81FD-190CC30E4478}"/>
    <cellStyle name="Currency 39 8 4" xfId="15439" xr:uid="{773C2AB7-49EB-42FF-9A69-B3979025FDFD}"/>
    <cellStyle name="Currency 39 8 5" xfId="18989" xr:uid="{C4321C4C-BA44-4EF3-862F-C3F7FC39B2A6}"/>
    <cellStyle name="Currency 39 8 6" xfId="22075" xr:uid="{0FE2D1D2-D429-4DEA-998F-D35433AA43DA}"/>
    <cellStyle name="Currency 39 8 7" xfId="25232" xr:uid="{16B7D0A2-7989-41DA-8B39-6182D1B36D24}"/>
    <cellStyle name="Currency 39 8 8" xfId="28467" xr:uid="{FEDFF27A-FE10-426F-B981-D6BEBFA2D9B6}"/>
    <cellStyle name="Currency 39 8 9" xfId="5303" xr:uid="{4E81CEFC-853A-4E1F-A8D2-4BB0C029CEBA}"/>
    <cellStyle name="Currency 39 9" xfId="7286" xr:uid="{4095D17D-0DFA-4EE6-AA5A-92B7C918C392}"/>
    <cellStyle name="Currency 4" xfId="42" xr:uid="{4A23A301-7050-465D-A2C3-1DE8C67D27B9}"/>
    <cellStyle name="Currency 40" xfId="177" xr:uid="{C645A169-7698-4686-ACB7-C610D1BF87FE}"/>
    <cellStyle name="Currency 40 10" xfId="8446" xr:uid="{A26BA43F-A253-465C-9E08-0C95D611BD80}"/>
    <cellStyle name="Currency 40 11" xfId="11555" xr:uid="{C79527CE-2A57-4073-BD61-F21D58BAE074}"/>
    <cellStyle name="Currency 40 12" xfId="14670" xr:uid="{38F482BC-FAE5-43D7-A4AD-BC6C8155C78F}"/>
    <cellStyle name="Currency 40 13" xfId="17762" xr:uid="{BB7398B7-344F-4D9C-A301-769FA2895653}"/>
    <cellStyle name="Currency 40 14" xfId="20920" xr:uid="{54FFDC53-567D-4C46-900A-9B8CEE737077}"/>
    <cellStyle name="Currency 40 15" xfId="24060" xr:uid="{615638AE-1BB2-4773-8B2A-68932532CA92}"/>
    <cellStyle name="Currency 40 16" xfId="27237" xr:uid="{2D7B3BD2-A76A-4922-A27C-B18781AE6B8D}"/>
    <cellStyle name="Currency 40 17" xfId="3347" xr:uid="{D142F2FB-4728-493E-93D2-88AB652E909D}"/>
    <cellStyle name="Currency 40 2" xfId="511" xr:uid="{667BF498-F57A-4A2F-A334-61B2C786BB05}"/>
    <cellStyle name="Currency 40 2 10" xfId="24401" xr:uid="{0DD206E2-774F-45D8-B454-510B3270CCD0}"/>
    <cellStyle name="Currency 40 2 11" xfId="27579" xr:uid="{93132C54-56EF-4595-B62F-422C1BE68045}"/>
    <cellStyle name="Currency 40 2 12" xfId="3491" xr:uid="{9458F8D5-50AB-4D2B-998C-152BDE7C7BA4}"/>
    <cellStyle name="Currency 40 2 2" xfId="2462" xr:uid="{59E1D342-5E96-4EA2-ABD0-5E8DDB9B5797}"/>
    <cellStyle name="Currency 40 2 2 10" xfId="4549" xr:uid="{CB39039E-22DA-4C40-AAC3-656DECF270A5}"/>
    <cellStyle name="Currency 40 2 2 2" xfId="6621" xr:uid="{04600737-6443-413E-9020-9755109F05E1}"/>
    <cellStyle name="Currency 40 2 2 3" xfId="10725" xr:uid="{2B11E5FF-16EB-43FF-BF1D-FA2C7583C7F4}"/>
    <cellStyle name="Currency 40 2 2 4" xfId="13920" xr:uid="{2B400CE8-7541-4D51-856E-976D9396447C}"/>
    <cellStyle name="Currency 40 2 2 5" xfId="17015" xr:uid="{B4E06C49-49D7-4C9C-8094-947D4043DC52}"/>
    <cellStyle name="Currency 40 2 2 6" xfId="20169" xr:uid="{4828907F-3F49-4188-9B9F-F3E208103525}"/>
    <cellStyle name="Currency 40 2 2 7" xfId="23329" xr:uid="{22F43C8A-E82D-4D27-9E9E-AB9EEBCBF064}"/>
    <cellStyle name="Currency 40 2 2 8" xfId="26505" xr:uid="{CC9DEC6B-85AE-4297-81F0-87D2D3725C1F}"/>
    <cellStyle name="Currency 40 2 2 9" xfId="29704" xr:uid="{B442F112-659B-4E8E-81A3-12C57343FF3D}"/>
    <cellStyle name="Currency 40 2 3" xfId="1400" xr:uid="{924F456B-42FB-41E3-B2F5-EBF91D4468E3}"/>
    <cellStyle name="Currency 40 2 3 2" xfId="9667" xr:uid="{19E5093D-9DD3-4152-A11D-FCBF985587BD}"/>
    <cellStyle name="Currency 40 2 3 3" xfId="12863" xr:uid="{035BEB7B-3D1C-49D1-B032-1458C6BC04C0}"/>
    <cellStyle name="Currency 40 2 3 4" xfId="15958" xr:uid="{F5215AAC-4146-48D1-8C71-D84390195C82}"/>
    <cellStyle name="Currency 40 2 3 5" xfId="19112" xr:uid="{29409BFC-16A4-4598-B780-3CA08A0E92C2}"/>
    <cellStyle name="Currency 40 2 3 6" xfId="22272" xr:uid="{A7454E69-1728-4A0F-8455-648B21C74938}"/>
    <cellStyle name="Currency 40 2 3 7" xfId="25448" xr:uid="{823C93D8-5DC5-41E3-BD7F-C4FD4F6F5D10}"/>
    <cellStyle name="Currency 40 2 3 8" xfId="28647" xr:uid="{739D9619-8E1B-4680-A29F-4388049A3F83}"/>
    <cellStyle name="Currency 40 2 3 9" xfId="5649" xr:uid="{ED79C1DD-43FF-479D-9085-FE8AAE3AE47D}"/>
    <cellStyle name="Currency 40 2 4" xfId="7634" xr:uid="{FB48B436-7CC4-4F69-8732-DE800A0F95BB}"/>
    <cellStyle name="Currency 40 2 5" xfId="8779" xr:uid="{A680957D-216E-4029-BD86-2DA5CF300C84}"/>
    <cellStyle name="Currency 40 2 6" xfId="11900" xr:uid="{96B1AE13-FFE3-40BC-B8A0-60A15C3698C1}"/>
    <cellStyle name="Currency 40 2 7" xfId="15019" xr:uid="{13AFAE35-9477-4412-8D60-A9B040EF758B}"/>
    <cellStyle name="Currency 40 2 8" xfId="18103" xr:uid="{1305E71B-54DD-4B87-B2BD-C699D3BD22D6}"/>
    <cellStyle name="Currency 40 2 9" xfId="21266" xr:uid="{DE07BD3A-C591-42F1-AEFB-96A5B616E0AB}"/>
    <cellStyle name="Currency 40 3" xfId="651" xr:uid="{3A112455-B25C-41AD-896E-99878A157152}"/>
    <cellStyle name="Currency 40 3 10" xfId="24541" xr:uid="{5605F817-F692-4977-A96E-0033CF8B299F}"/>
    <cellStyle name="Currency 40 3 11" xfId="27719" xr:uid="{5CD2D042-05A4-4B00-B31B-1181D339798D}"/>
    <cellStyle name="Currency 40 3 12" xfId="3631" xr:uid="{64254C1B-379A-48E0-A18B-4606E17388CD}"/>
    <cellStyle name="Currency 40 3 2" xfId="2602" xr:uid="{04446128-16F8-400D-B20E-D92F76A5943C}"/>
    <cellStyle name="Currency 40 3 2 10" xfId="4689" xr:uid="{9E34DF5B-55ED-48F9-810E-00930D3C3328}"/>
    <cellStyle name="Currency 40 3 2 2" xfId="6756" xr:uid="{AF058918-2C62-4084-9E35-F45569E3C8FC}"/>
    <cellStyle name="Currency 40 3 2 3" xfId="10865" xr:uid="{BB7E5DE0-F882-4BB2-ACE7-E553CD63B147}"/>
    <cellStyle name="Currency 40 3 2 4" xfId="14058" xr:uid="{0C0F7C9F-BCBF-4317-8D0F-4987F171D7BD}"/>
    <cellStyle name="Currency 40 3 2 5" xfId="17153" xr:uid="{C1CC8DB8-FAB7-47FA-8E69-35BBA1489B0C}"/>
    <cellStyle name="Currency 40 3 2 6" xfId="20309" xr:uid="{DEFFB653-6DAF-4BA6-875B-DB3BB38B1A55}"/>
    <cellStyle name="Currency 40 3 2 7" xfId="23467" xr:uid="{E81B39A3-A7C1-45CF-B380-3B738B24D511}"/>
    <cellStyle name="Currency 40 3 2 8" xfId="26643" xr:uid="{C334B3F9-6B70-421A-BC27-D59D693FB194}"/>
    <cellStyle name="Currency 40 3 2 9" xfId="29842" xr:uid="{D5347B78-56EB-4561-9A4C-EC473CBCBB25}"/>
    <cellStyle name="Currency 40 3 3" xfId="1540" xr:uid="{D0542CE3-1ECF-4854-9B32-B21558C38EA1}"/>
    <cellStyle name="Currency 40 3 3 2" xfId="9807" xr:uid="{D89D4178-4332-4D18-8C5D-63F46299BBC2}"/>
    <cellStyle name="Currency 40 3 3 3" xfId="13003" xr:uid="{29ACF82D-27A5-4031-A7C0-1206BED6005D}"/>
    <cellStyle name="Currency 40 3 3 4" xfId="16098" xr:uid="{3ED87BF8-FD75-4723-8E3A-0FB377F305F7}"/>
    <cellStyle name="Currency 40 3 3 5" xfId="19252" xr:uid="{992C3F94-BD0D-48F2-B853-9F31B03CA6DD}"/>
    <cellStyle name="Currency 40 3 3 6" xfId="22412" xr:uid="{CB1B4425-1D38-407F-867F-F278D03A2B30}"/>
    <cellStyle name="Currency 40 3 3 7" xfId="25588" xr:uid="{1E9B1947-FFE3-41AC-8B8F-85425577F4ED}"/>
    <cellStyle name="Currency 40 3 3 8" xfId="28787" xr:uid="{2CCF8EDD-ADC9-4F4A-B4DB-ACCFB0100CD4}"/>
    <cellStyle name="Currency 40 3 3 9" xfId="5789" xr:uid="{FE17A7F9-52BB-462B-AED2-8C3A671DDB85}"/>
    <cellStyle name="Currency 40 3 4" xfId="7774" xr:uid="{E1639AE9-C731-426D-BDA0-D059ADF9B91B}"/>
    <cellStyle name="Currency 40 3 5" xfId="8919" xr:uid="{59977D06-F74F-499E-BC3F-86011F37D1CB}"/>
    <cellStyle name="Currency 40 3 6" xfId="12040" xr:uid="{72C54A2C-0CB4-4CDE-99B4-CD71F4616742}"/>
    <cellStyle name="Currency 40 3 7" xfId="15159" xr:uid="{FE43CF90-06FB-4D0A-93FB-9E363032E980}"/>
    <cellStyle name="Currency 40 3 8" xfId="18243" xr:uid="{5940AD1F-9BDE-4C31-9279-C715429F4A97}"/>
    <cellStyle name="Currency 40 3 9" xfId="21406" xr:uid="{8F1CE1C6-09AC-4CAB-B5FC-A4832A1F650C}"/>
    <cellStyle name="Currency 40 4" xfId="820" xr:uid="{9EA61A5A-669E-4765-BD55-5AD8B103CFC2}"/>
    <cellStyle name="Currency 40 4 10" xfId="24710" xr:uid="{F5125971-1FCB-4AFF-9649-0FD3721BE6DB}"/>
    <cellStyle name="Currency 40 4 11" xfId="27888" xr:uid="{D0B7D0C5-99B8-4CB6-B2FF-A7D2B9F116BE}"/>
    <cellStyle name="Currency 40 4 12" xfId="3800" xr:uid="{6FE68466-8B01-4EB3-A600-1A8E4D015DC4}"/>
    <cellStyle name="Currency 40 4 2" xfId="2771" xr:uid="{2469091D-4D85-464E-AE0E-74418FF6783C}"/>
    <cellStyle name="Currency 40 4 2 10" xfId="4858" xr:uid="{EFA12162-E89A-4F9A-81EB-F80B5DF3890F}"/>
    <cellStyle name="Currency 40 4 2 2" xfId="6897" xr:uid="{A72EB3F4-6CF2-46B6-B191-7DC528E929F2}"/>
    <cellStyle name="Currency 40 4 2 3" xfId="11034" xr:uid="{96884833-D1B2-4AF5-8918-B07FE06A16ED}"/>
    <cellStyle name="Currency 40 4 2 4" xfId="14225" xr:uid="{8D291C10-3DA1-41A3-8933-661FA7085229}"/>
    <cellStyle name="Currency 40 4 2 5" xfId="17320" xr:uid="{1037B73E-89A7-4EA9-98D1-12367AF3F4F5}"/>
    <cellStyle name="Currency 40 4 2 6" xfId="20478" xr:uid="{A7B5A1B5-79AE-4B62-99B9-7EB2FAE068B5}"/>
    <cellStyle name="Currency 40 4 2 7" xfId="23634" xr:uid="{EEF23669-6D5F-4F58-8FE6-65AD0A492B67}"/>
    <cellStyle name="Currency 40 4 2 8" xfId="26810" xr:uid="{35F855A7-E634-4393-AF2C-7FD2BFA00CCF}"/>
    <cellStyle name="Currency 40 4 2 9" xfId="30009" xr:uid="{4520B9D0-A089-4E3F-AF5F-09A9E22763D1}"/>
    <cellStyle name="Currency 40 4 3" xfId="1709" xr:uid="{2738DEF2-CA5B-4551-923F-3550C42B9D5B}"/>
    <cellStyle name="Currency 40 4 3 2" xfId="9976" xr:uid="{B95D6740-7115-41EC-8175-1D43350C107E}"/>
    <cellStyle name="Currency 40 4 3 3" xfId="13172" xr:uid="{FA2DD614-84F6-4039-8394-15F036B8F05C}"/>
    <cellStyle name="Currency 40 4 3 4" xfId="16267" xr:uid="{7C01CB94-D4E9-43AE-916D-2FA8A0845327}"/>
    <cellStyle name="Currency 40 4 3 5" xfId="19421" xr:uid="{0E417FC7-E2DF-4E21-B558-5E71646AAEA2}"/>
    <cellStyle name="Currency 40 4 3 6" xfId="22581" xr:uid="{23DDB064-98BE-456C-8646-A790A129ECFC}"/>
    <cellStyle name="Currency 40 4 3 7" xfId="25757" xr:uid="{441947A3-A05E-4F6B-A49A-B540DF6153AC}"/>
    <cellStyle name="Currency 40 4 3 8" xfId="28956" xr:uid="{328D9F4F-279A-4A6F-9165-95552448BA68}"/>
    <cellStyle name="Currency 40 4 3 9" xfId="5958" xr:uid="{61AD7C91-8716-43E6-A6EA-8FB69C4F54C4}"/>
    <cellStyle name="Currency 40 4 4" xfId="7943" xr:uid="{4D4E664A-683E-41E2-82B4-CC3B3095D24B}"/>
    <cellStyle name="Currency 40 4 5" xfId="9088" xr:uid="{8713C0DB-B874-4B48-A5D0-66F9E4882842}"/>
    <cellStyle name="Currency 40 4 6" xfId="12209" xr:uid="{1F2E9C4A-096E-4176-82A1-9DC75AF00BA5}"/>
    <cellStyle name="Currency 40 4 7" xfId="15328" xr:uid="{C2E5E97A-44F2-4D5A-9CD7-A4595A4B5EC5}"/>
    <cellStyle name="Currency 40 4 8" xfId="18412" xr:uid="{9B6F0D25-113E-4862-8B9A-E1507FD577D6}"/>
    <cellStyle name="Currency 40 4 9" xfId="21575" xr:uid="{6FFF7C0D-FFB8-4DC5-9BFE-9DC073161744}"/>
    <cellStyle name="Currency 40 5" xfId="1013" xr:uid="{FA3A11A8-AB51-4995-B69A-E8EEC5854D4B}"/>
    <cellStyle name="Currency 40 5 10" xfId="24902" xr:uid="{A58E437B-5EBB-48BB-A3AB-63C4FEFF8480}"/>
    <cellStyle name="Currency 40 5 11" xfId="28081" xr:uid="{9EA5F3C6-B737-4424-A3FB-655D1A385B73}"/>
    <cellStyle name="Currency 40 5 12" xfId="3992" xr:uid="{79D6F3AB-A0FB-43D9-BAD1-41428F28C3BC}"/>
    <cellStyle name="Currency 40 5 2" xfId="2964" xr:uid="{A45EA831-9A14-4020-AF62-2CFE2A0CFD3C}"/>
    <cellStyle name="Currency 40 5 2 10" xfId="5050" xr:uid="{DCE2B79E-A3BE-46D9-943C-D0E2C046CFD3}"/>
    <cellStyle name="Currency 40 5 2 2" xfId="7073" xr:uid="{5F0FC054-92B7-4AD4-8380-71CB5E757376}"/>
    <cellStyle name="Currency 40 5 2 3" xfId="11226" xr:uid="{8EB06307-B20F-4D46-BBF7-7CC486039B7E}"/>
    <cellStyle name="Currency 40 5 2 4" xfId="14414" xr:uid="{8994B749-1918-49FB-9D74-63651DEA867D}"/>
    <cellStyle name="Currency 40 5 2 5" xfId="17511" xr:uid="{C571DC48-3C2A-4702-8D9C-706A6F12D766}"/>
    <cellStyle name="Currency 40 5 2 6" xfId="20668" xr:uid="{02583177-B25F-4FD5-A950-C912A5F63768}"/>
    <cellStyle name="Currency 40 5 2 7" xfId="23823" xr:uid="{ED6511DD-E6A2-4955-90DA-A708FB8E40E8}"/>
    <cellStyle name="Currency 40 5 2 8" xfId="26999" xr:uid="{86328FDF-3C49-44A6-9E37-ABCA84990844}"/>
    <cellStyle name="Currency 40 5 2 9" xfId="30198" xr:uid="{5B7D77BB-46DC-4D72-8E91-E7F4A4E3E086}"/>
    <cellStyle name="Currency 40 5 3" xfId="1903" xr:uid="{72A25791-0E6B-44CB-B576-32DDD71B2CAE}"/>
    <cellStyle name="Currency 40 5 3 2" xfId="10168" xr:uid="{D4A93771-6167-4F93-A8F9-95C5C209B160}"/>
    <cellStyle name="Currency 40 5 3 3" xfId="13364" xr:uid="{3A6AD3D0-DE78-4C5D-8F83-EBCB0F764E55}"/>
    <cellStyle name="Currency 40 5 3 4" xfId="16459" xr:uid="{457E59F6-4DE7-419F-B36A-7526915A69C5}"/>
    <cellStyle name="Currency 40 5 3 5" xfId="19613" xr:uid="{8A8E7346-5176-42F6-9349-E97E818571CC}"/>
    <cellStyle name="Currency 40 5 3 6" xfId="22773" xr:uid="{9F018B04-F56F-4D10-949E-92B3B0C6390B}"/>
    <cellStyle name="Currency 40 5 3 7" xfId="25949" xr:uid="{CB021B7C-7304-4976-8137-F6271AE2C790}"/>
    <cellStyle name="Currency 40 5 3 8" xfId="29148" xr:uid="{72439E0F-EE09-4B32-BA82-B35E8089E882}"/>
    <cellStyle name="Currency 40 5 3 9" xfId="6151" xr:uid="{7C855068-E689-4918-A4D8-E877DEFA5C9D}"/>
    <cellStyle name="Currency 40 5 4" xfId="8136" xr:uid="{F6C1E54B-9E11-4E2C-8BCD-1B212298BEC0}"/>
    <cellStyle name="Currency 40 5 5" xfId="9280" xr:uid="{63ECEE3A-F4B4-4382-8B17-C0F5BB451701}"/>
    <cellStyle name="Currency 40 5 6" xfId="12402" xr:uid="{94EF6F12-14BB-4470-B183-F1E571D65771}"/>
    <cellStyle name="Currency 40 5 7" xfId="15521" xr:uid="{C9AC1978-BE74-45B1-89BB-B4218FA24360}"/>
    <cellStyle name="Currency 40 5 8" xfId="18604" xr:uid="{907290C7-D75A-4416-8F42-BE4546BA8E18}"/>
    <cellStyle name="Currency 40 5 9" xfId="21768" xr:uid="{7DC459D8-5E50-4B36-8B0E-A27408EA01E5}"/>
    <cellStyle name="Currency 40 6" xfId="366" xr:uid="{19EEA35B-2CF3-4011-AA45-F693F81CF54F}"/>
    <cellStyle name="Currency 40 6 10" xfId="27435" xr:uid="{A25E473E-AEA4-4EF5-8A6D-E8F92E930A18}"/>
    <cellStyle name="Currency 40 6 11" xfId="4405" xr:uid="{A40D60C1-2E61-49BC-A709-ED8C834CCA3F}"/>
    <cellStyle name="Currency 40 6 2" xfId="2318" xr:uid="{3D232405-1675-4823-A3BF-73A240917C01}"/>
    <cellStyle name="Currency 40 6 2 2" xfId="10581" xr:uid="{D43FB4C2-D95C-4A9A-9830-9AB5AE4D7BDE}"/>
    <cellStyle name="Currency 40 6 2 3" xfId="13776" xr:uid="{7D6CEF33-973F-4B01-83F0-B175A0E84EE0}"/>
    <cellStyle name="Currency 40 6 2 4" xfId="16871" xr:uid="{ED001C79-CB73-4260-B6E5-57D3940FCA17}"/>
    <cellStyle name="Currency 40 6 2 5" xfId="20025" xr:uid="{665B95CA-78EB-4D5F-B32D-0A0A43921935}"/>
    <cellStyle name="Currency 40 6 2 6" xfId="23185" xr:uid="{15A783F0-3505-4A11-A18F-419BA0DEE7D2}"/>
    <cellStyle name="Currency 40 6 2 7" xfId="26361" xr:uid="{C0E2E22C-09FF-4A9A-9573-39B824F8DE74}"/>
    <cellStyle name="Currency 40 6 2 8" xfId="29560" xr:uid="{59CE224C-702A-4CFD-AA57-9EC26A549CAC}"/>
    <cellStyle name="Currency 40 6 2 9" xfId="5505" xr:uid="{9CBDB161-FEE4-4ABD-90D9-EC76985B8EA3}"/>
    <cellStyle name="Currency 40 6 3" xfId="7490" xr:uid="{4000C943-BF85-4541-B34A-244B162E5DA2}"/>
    <cellStyle name="Currency 40 6 4" xfId="8634" xr:uid="{FBC78E20-96C2-45B5-950B-70E1000FBB32}"/>
    <cellStyle name="Currency 40 6 5" xfId="11756" xr:uid="{007A28D1-7892-4540-B45F-00C6F46BF9ED}"/>
    <cellStyle name="Currency 40 6 6" xfId="14875" xr:uid="{BA7D07BB-4F8A-42AF-B410-ED977833FAC5}"/>
    <cellStyle name="Currency 40 6 7" xfId="17959" xr:uid="{F3D5EF6E-DB1C-4F87-9CF0-8E4FFC20AAD9}"/>
    <cellStyle name="Currency 40 6 8" xfId="21122" xr:uid="{E2B96F0C-206E-4E4F-AA0F-534A6AA2D380}"/>
    <cellStyle name="Currency 40 6 9" xfId="24257" xr:uid="{07E83F69-6D2A-4267-9881-4DAFF34F99FC}"/>
    <cellStyle name="Currency 40 7" xfId="2119" xr:uid="{7BD7889E-E386-4F12-ACA1-A998838B196F}"/>
    <cellStyle name="Currency 40 7 10" xfId="4208" xr:uid="{F6EE140C-1683-4B8E-A9B9-91129B4DA972}"/>
    <cellStyle name="Currency 40 7 2" xfId="6424" xr:uid="{BA0D288E-CEE3-4696-8633-5A5145A80B7E}"/>
    <cellStyle name="Currency 40 7 3" xfId="10384" xr:uid="{E10B4670-8DF2-48BA-8D65-E86C0BA41B78}"/>
    <cellStyle name="Currency 40 7 4" xfId="13579" xr:uid="{6C184008-D3A3-41C9-8AFD-FFE462FC8C14}"/>
    <cellStyle name="Currency 40 7 5" xfId="16674" xr:uid="{F1D08A59-A310-4047-9932-34F525212836}"/>
    <cellStyle name="Currency 40 7 6" xfId="19828" xr:uid="{03E3C82C-9DA1-49E2-AAA5-4C9F879170D4}"/>
    <cellStyle name="Currency 40 7 7" xfId="22988" xr:uid="{867CFBC9-0E2D-46D7-B3A9-C465F438DDDE}"/>
    <cellStyle name="Currency 40 7 8" xfId="26164" xr:uid="{B4DD1719-BC84-4225-8CFF-31C711B88C40}"/>
    <cellStyle name="Currency 40 7 9" xfId="29363" xr:uid="{7A21C140-BC52-429F-9A3D-A0499FE13F2A}"/>
    <cellStyle name="Currency 40 8" xfId="1256" xr:uid="{A4B612D5-EE1F-4DEC-9110-9ACF99154742}"/>
    <cellStyle name="Currency 40 8 2" xfId="9523" xr:uid="{0B1FAC99-98F5-48FB-A64B-C2AB6F7AB000}"/>
    <cellStyle name="Currency 40 8 3" xfId="12719" xr:uid="{15328E52-F721-4C0B-B28D-0BA8F2FAFA76}"/>
    <cellStyle name="Currency 40 8 4" xfId="14591" xr:uid="{F2677C2E-E4B3-4D22-BC08-A0B67423FBF8}"/>
    <cellStyle name="Currency 40 8 5" xfId="18899" xr:uid="{DC2B2EBB-705A-4B64-95F1-6165E780B356}"/>
    <cellStyle name="Currency 40 8 6" xfId="22088" xr:uid="{E2CAA65A-4F3B-4F61-91B5-4F1FE1F80976}"/>
    <cellStyle name="Currency 40 8 7" xfId="25222" xr:uid="{750FAE88-0A5D-4B92-831F-9F6177A6BD2F}"/>
    <cellStyle name="Currency 40 8 8" xfId="28522" xr:uid="{597AF760-A7B8-4DFA-9BDC-86D10591C131}"/>
    <cellStyle name="Currency 40 8 9" xfId="5307" xr:uid="{5686CE87-052F-461F-9033-C36F230B8999}"/>
    <cellStyle name="Currency 40 9" xfId="7290" xr:uid="{887E9CA0-E892-405A-8F74-27AE9DFA134D}"/>
    <cellStyle name="Currency 41" xfId="181" xr:uid="{F424449B-1CEB-42CD-B5BC-C3A4BF99B884}"/>
    <cellStyle name="Currency 41 10" xfId="8450" xr:uid="{623ACC75-C34F-4EE9-B60D-A5B3A522C605}"/>
    <cellStyle name="Currency 41 11" xfId="11559" xr:uid="{DEFBDFB6-0C8F-43B0-A7F3-9566A45CA359}"/>
    <cellStyle name="Currency 41 12" xfId="14674" xr:uid="{09C481D2-4DD8-4071-AEBE-D417378EA677}"/>
    <cellStyle name="Currency 41 13" xfId="17766" xr:uid="{76A69F37-08C9-4D63-967D-27595D35E106}"/>
    <cellStyle name="Currency 41 14" xfId="20924" xr:uid="{C8890F2B-80EB-4697-AA36-5B2E4EFB7285}"/>
    <cellStyle name="Currency 41 15" xfId="24064" xr:uid="{2CE9F8E5-BB7D-472F-898C-320EF2C56F82}"/>
    <cellStyle name="Currency 41 16" xfId="27241" xr:uid="{6F4DF5B4-4B30-459D-A7B7-CA7A6271A4ED}"/>
    <cellStyle name="Currency 41 17" xfId="3351" xr:uid="{23F9B0DA-21DE-4F41-B0AC-4E1B3C820095}"/>
    <cellStyle name="Currency 41 2" xfId="515" xr:uid="{25AB03FE-5320-437F-9451-DB7191ABFDA6}"/>
    <cellStyle name="Currency 41 2 10" xfId="24405" xr:uid="{4D557342-1D7A-4725-A901-8514B1BA8ADA}"/>
    <cellStyle name="Currency 41 2 11" xfId="27583" xr:uid="{0708B3D9-87EA-4D00-AB48-D4B9C2B1F878}"/>
    <cellStyle name="Currency 41 2 12" xfId="3495" xr:uid="{04B77CB9-324F-4AC7-A5FE-1E3D64E80739}"/>
    <cellStyle name="Currency 41 2 2" xfId="2466" xr:uid="{F922A30B-CB7F-41FA-9BAD-3690FAC862B6}"/>
    <cellStyle name="Currency 41 2 2 10" xfId="4553" xr:uid="{D01F9A8F-241A-4026-995B-960BDC5E2EB0}"/>
    <cellStyle name="Currency 41 2 2 2" xfId="6625" xr:uid="{475FEF33-FAFD-4A05-841F-129321E584D6}"/>
    <cellStyle name="Currency 41 2 2 3" xfId="10729" xr:uid="{D88DD44B-0CD9-4398-A63E-1EA298B528AB}"/>
    <cellStyle name="Currency 41 2 2 4" xfId="13924" xr:uid="{94625EC0-FFC1-46B5-BC3C-0632C941D3AA}"/>
    <cellStyle name="Currency 41 2 2 5" xfId="17019" xr:uid="{E0E71BD5-E1B6-4315-9B20-CD590B666AD5}"/>
    <cellStyle name="Currency 41 2 2 6" xfId="20173" xr:uid="{77D8AEFF-2419-4085-9CA6-1B2F8C641639}"/>
    <cellStyle name="Currency 41 2 2 7" xfId="23333" xr:uid="{0EBC721B-220C-4E86-BE23-5AF93D2DB89A}"/>
    <cellStyle name="Currency 41 2 2 8" xfId="26509" xr:uid="{4D31A908-2EDB-4C3A-9206-53CE98AF002B}"/>
    <cellStyle name="Currency 41 2 2 9" xfId="29708" xr:uid="{F99A9D9A-DA9D-477D-B41F-B87164C687BD}"/>
    <cellStyle name="Currency 41 2 3" xfId="1404" xr:uid="{5689B68E-59A9-4F99-A75A-094A5454F5D1}"/>
    <cellStyle name="Currency 41 2 3 2" xfId="9671" xr:uid="{F2535606-1BF2-4FDD-AD6A-F2BB79BB55E1}"/>
    <cellStyle name="Currency 41 2 3 3" xfId="12867" xr:uid="{56F029E8-28DE-4131-BDF6-7D493C895F28}"/>
    <cellStyle name="Currency 41 2 3 4" xfId="15962" xr:uid="{55437404-489D-4D15-B62B-5B0A4DDBFFA0}"/>
    <cellStyle name="Currency 41 2 3 5" xfId="19116" xr:uid="{D3D13F1D-5FA8-4AB4-B099-AC5E5CB49737}"/>
    <cellStyle name="Currency 41 2 3 6" xfId="22276" xr:uid="{6A5ED487-9279-4211-A1C6-FC0261D19AFA}"/>
    <cellStyle name="Currency 41 2 3 7" xfId="25452" xr:uid="{BA40A7A7-3D31-46CF-8D29-5405232C77DE}"/>
    <cellStyle name="Currency 41 2 3 8" xfId="28651" xr:uid="{8FCC0787-AD9C-4F56-A7D0-FBD309AA6A7E}"/>
    <cellStyle name="Currency 41 2 3 9" xfId="5653" xr:uid="{4D043173-E13E-457A-9C22-0BD679C52B97}"/>
    <cellStyle name="Currency 41 2 4" xfId="7638" xr:uid="{9B6FBA87-24D7-44DE-93CF-A387B310BF35}"/>
    <cellStyle name="Currency 41 2 5" xfId="8783" xr:uid="{A8FFA4E9-532B-4BC2-8ADB-82A4E8C32CB9}"/>
    <cellStyle name="Currency 41 2 6" xfId="11904" xr:uid="{2B95704D-2B43-4C54-A96E-A31278703CEE}"/>
    <cellStyle name="Currency 41 2 7" xfId="15023" xr:uid="{86A87DC7-04A9-457F-827B-277352E6C7DE}"/>
    <cellStyle name="Currency 41 2 8" xfId="18107" xr:uid="{4EDD66B8-66B9-4E41-829F-D50191A6A07F}"/>
    <cellStyle name="Currency 41 2 9" xfId="21270" xr:uid="{28AB6F25-E74C-4FAF-81E6-DA816DB28D33}"/>
    <cellStyle name="Currency 41 3" xfId="655" xr:uid="{3898ED4A-C782-4F24-BB20-53C85EA01BC7}"/>
    <cellStyle name="Currency 41 3 10" xfId="24545" xr:uid="{EA6F7AE9-835B-471E-83CB-6F033F5421E5}"/>
    <cellStyle name="Currency 41 3 11" xfId="27723" xr:uid="{0199BED1-162F-4E89-B64D-720C48304418}"/>
    <cellStyle name="Currency 41 3 12" xfId="3635" xr:uid="{8BD25578-49A8-4A4C-B5D4-7FD7D609CF0D}"/>
    <cellStyle name="Currency 41 3 2" xfId="2606" xr:uid="{55BF0124-331A-4495-B1DA-6BF87829AC04}"/>
    <cellStyle name="Currency 41 3 2 10" xfId="4693" xr:uid="{CD6B9EF2-8E31-4102-9FDD-FE100EAA226F}"/>
    <cellStyle name="Currency 41 3 2 2" xfId="6760" xr:uid="{DEFBE73B-634F-4ED9-ABF4-DB82300636F2}"/>
    <cellStyle name="Currency 41 3 2 3" xfId="10869" xr:uid="{59A40B70-093F-4ECF-A245-DA1301E8BB79}"/>
    <cellStyle name="Currency 41 3 2 4" xfId="14062" xr:uid="{F03EF5CA-A20E-4CDF-AC7B-896C6A477C24}"/>
    <cellStyle name="Currency 41 3 2 5" xfId="17157" xr:uid="{A908E583-D929-4446-9C54-4DD3265F4B60}"/>
    <cellStyle name="Currency 41 3 2 6" xfId="20313" xr:uid="{6CF0CE3C-1C64-4A9C-B0E9-662BE05D3BC0}"/>
    <cellStyle name="Currency 41 3 2 7" xfId="23471" xr:uid="{77187027-8BA8-4845-A21F-437BFA41F072}"/>
    <cellStyle name="Currency 41 3 2 8" xfId="26647" xr:uid="{ED86D487-4214-4023-96CE-54F77C875BDC}"/>
    <cellStyle name="Currency 41 3 2 9" xfId="29846" xr:uid="{DF2968C4-F49F-4156-AC62-C7B9B0039BF9}"/>
    <cellStyle name="Currency 41 3 3" xfId="1544" xr:uid="{A89AE3CE-A556-4E9C-8D8A-9F5DD04C5BB3}"/>
    <cellStyle name="Currency 41 3 3 2" xfId="9811" xr:uid="{B6ECE5D5-F461-4C52-9860-61D751EC9C74}"/>
    <cellStyle name="Currency 41 3 3 3" xfId="13007" xr:uid="{F0470B9E-EFE2-4D52-B573-658A177B4532}"/>
    <cellStyle name="Currency 41 3 3 4" xfId="16102" xr:uid="{CDF09F9B-D6A4-4717-B5B8-668B23BC0C6F}"/>
    <cellStyle name="Currency 41 3 3 5" xfId="19256" xr:uid="{1F9DF0DE-F14A-40C8-903B-E8E2902985CA}"/>
    <cellStyle name="Currency 41 3 3 6" xfId="22416" xr:uid="{E5E5B24B-4924-465E-BBEA-1E6C2D95BB7E}"/>
    <cellStyle name="Currency 41 3 3 7" xfId="25592" xr:uid="{77D60401-B481-4425-896F-CC329C0D7525}"/>
    <cellStyle name="Currency 41 3 3 8" xfId="28791" xr:uid="{8382F042-018A-462A-A0ED-03443DAE58AF}"/>
    <cellStyle name="Currency 41 3 3 9" xfId="5793" xr:uid="{8EDF669D-B20C-4536-8923-66E8C7AD92BC}"/>
    <cellStyle name="Currency 41 3 4" xfId="7778" xr:uid="{B6C0E68D-E9EF-472F-AABC-298EE460A3A8}"/>
    <cellStyle name="Currency 41 3 5" xfId="8923" xr:uid="{5EBC96B7-45EA-4F00-A757-22D7D6F5AAB6}"/>
    <cellStyle name="Currency 41 3 6" xfId="12044" xr:uid="{8E50CE5E-2BE8-40DD-BE18-45634A471B8F}"/>
    <cellStyle name="Currency 41 3 7" xfId="15163" xr:uid="{D5153787-9B1E-4FF8-85B8-19BA37F88BC8}"/>
    <cellStyle name="Currency 41 3 8" xfId="18247" xr:uid="{1BAED096-2008-49AC-BB2A-942AF0A1D4D5}"/>
    <cellStyle name="Currency 41 3 9" xfId="21410" xr:uid="{A686489A-CA37-4F77-9DFC-4A1009D91630}"/>
    <cellStyle name="Currency 41 4" xfId="824" xr:uid="{AE60ADF7-D91C-469A-8A0A-3392C5B4BE43}"/>
    <cellStyle name="Currency 41 4 10" xfId="24714" xr:uid="{7E26C1CD-B568-467F-94B0-A3540691BC63}"/>
    <cellStyle name="Currency 41 4 11" xfId="27892" xr:uid="{7EA1331C-35B6-4FC5-838B-A7E58DB0A505}"/>
    <cellStyle name="Currency 41 4 12" xfId="3804" xr:uid="{99327A33-D20D-46D1-B0D2-5FE4EAEC7462}"/>
    <cellStyle name="Currency 41 4 2" xfId="2775" xr:uid="{C5879182-10C5-4587-BBE2-820B682C76F9}"/>
    <cellStyle name="Currency 41 4 2 10" xfId="4862" xr:uid="{E7CCE0D9-0598-477D-87EF-DADCB7CD6231}"/>
    <cellStyle name="Currency 41 4 2 2" xfId="6901" xr:uid="{910484DD-663F-4457-9AE3-13D87FF0BDE8}"/>
    <cellStyle name="Currency 41 4 2 3" xfId="11038" xr:uid="{C92F0085-EDB7-4E7D-85CD-E2EEDAC48394}"/>
    <cellStyle name="Currency 41 4 2 4" xfId="14229" xr:uid="{ABB84003-510C-4FBB-8AA3-15ABAFE0237A}"/>
    <cellStyle name="Currency 41 4 2 5" xfId="17324" xr:uid="{A00F12DB-F792-4544-9E30-4538C13FBE85}"/>
    <cellStyle name="Currency 41 4 2 6" xfId="20482" xr:uid="{0B82B35E-BF6D-4DAB-AAA6-625BC4104835}"/>
    <cellStyle name="Currency 41 4 2 7" xfId="23638" xr:uid="{B7C6AB73-89E4-41DB-A0B6-15F1971ECE2F}"/>
    <cellStyle name="Currency 41 4 2 8" xfId="26814" xr:uid="{B2352EEF-310D-485A-9BA3-3BE4AA319E04}"/>
    <cellStyle name="Currency 41 4 2 9" xfId="30013" xr:uid="{1B8CF7DA-5B55-4F2E-8952-1AD07152B46F}"/>
    <cellStyle name="Currency 41 4 3" xfId="1713" xr:uid="{3EEA24EA-9F2C-4831-985C-4746646F0C4E}"/>
    <cellStyle name="Currency 41 4 3 2" xfId="9980" xr:uid="{F58FAA9E-7334-425A-9888-EF93946E324E}"/>
    <cellStyle name="Currency 41 4 3 3" xfId="13176" xr:uid="{2FDCE4BF-E8C8-4353-B61A-81A44157D43B}"/>
    <cellStyle name="Currency 41 4 3 4" xfId="16271" xr:uid="{833AF4A1-A812-406A-B7C8-F24B6B2FA4AD}"/>
    <cellStyle name="Currency 41 4 3 5" xfId="19425" xr:uid="{171FA150-6E96-470A-AA7A-8438EDAC04EE}"/>
    <cellStyle name="Currency 41 4 3 6" xfId="22585" xr:uid="{C4A108E9-5159-4296-9781-D59193A9D508}"/>
    <cellStyle name="Currency 41 4 3 7" xfId="25761" xr:uid="{C279D345-4AA2-4384-B239-A8DA830B2C48}"/>
    <cellStyle name="Currency 41 4 3 8" xfId="28960" xr:uid="{2B68174A-5C88-42AA-9C81-17A333E18A89}"/>
    <cellStyle name="Currency 41 4 3 9" xfId="5962" xr:uid="{B1267DC6-D17B-4FC8-BDAF-775E6B20C672}"/>
    <cellStyle name="Currency 41 4 4" xfId="7947" xr:uid="{215C99BD-DD03-4E1E-9C5C-327442F71D29}"/>
    <cellStyle name="Currency 41 4 5" xfId="9092" xr:uid="{2EA9D140-1B33-4B44-9AF4-5912421982DA}"/>
    <cellStyle name="Currency 41 4 6" xfId="12213" xr:uid="{210E1C20-26B6-4B94-88E0-2F1D4E9C74CF}"/>
    <cellStyle name="Currency 41 4 7" xfId="15332" xr:uid="{4F372454-D002-492C-B8FD-57EF503235E9}"/>
    <cellStyle name="Currency 41 4 8" xfId="18416" xr:uid="{1F4E7131-08CA-4387-A84E-1DBB96BEEEF0}"/>
    <cellStyle name="Currency 41 4 9" xfId="21579" xr:uid="{5A51CF81-AC1C-4995-944D-3771B1575D98}"/>
    <cellStyle name="Currency 41 5" xfId="1017" xr:uid="{0E850020-DC6F-4D31-A58B-98DCE8F0A886}"/>
    <cellStyle name="Currency 41 5 10" xfId="24906" xr:uid="{4AF0786D-D315-47CB-A9EF-C1A0194247D5}"/>
    <cellStyle name="Currency 41 5 11" xfId="28085" xr:uid="{7CD3674C-9500-4D5F-A484-02C2D83BEDA5}"/>
    <cellStyle name="Currency 41 5 12" xfId="3996" xr:uid="{8947CCBA-F773-4854-AB1E-53EA3B001A15}"/>
    <cellStyle name="Currency 41 5 2" xfId="2968" xr:uid="{33D95B39-EF5C-41F6-B4D3-26B968B6D76A}"/>
    <cellStyle name="Currency 41 5 2 10" xfId="5054" xr:uid="{6AF5CD14-E9AF-43AC-A836-0EAD16257B22}"/>
    <cellStyle name="Currency 41 5 2 2" xfId="7077" xr:uid="{A8B7226D-5E67-45CA-92E1-62671AF35EA9}"/>
    <cellStyle name="Currency 41 5 2 3" xfId="11230" xr:uid="{616CE952-BA10-4B8C-81AF-D9F21D5B631D}"/>
    <cellStyle name="Currency 41 5 2 4" xfId="14418" xr:uid="{B744A5F6-1810-4CF5-9C2D-63177C9F379D}"/>
    <cellStyle name="Currency 41 5 2 5" xfId="17515" xr:uid="{7E374F44-F2BC-4E39-B2D4-23A811E54746}"/>
    <cellStyle name="Currency 41 5 2 6" xfId="20672" xr:uid="{46BFA970-B506-4CE2-8AD9-476B25F4A3D3}"/>
    <cellStyle name="Currency 41 5 2 7" xfId="23827" xr:uid="{EC4A036E-3B20-4752-8922-1D68D9A16FAF}"/>
    <cellStyle name="Currency 41 5 2 8" xfId="27003" xr:uid="{EB6DE2D6-2C80-4E9E-A258-D4CF832F855B}"/>
    <cellStyle name="Currency 41 5 2 9" xfId="30202" xr:uid="{21AF6BB3-0BA8-4192-9A01-8F1CB011F3B3}"/>
    <cellStyle name="Currency 41 5 3" xfId="1907" xr:uid="{0C139A3A-FC5D-4864-88F6-DB45C212CA35}"/>
    <cellStyle name="Currency 41 5 3 2" xfId="10172" xr:uid="{C7FA5F8E-4D93-49CA-9E10-14C0B69C9DCB}"/>
    <cellStyle name="Currency 41 5 3 3" xfId="13368" xr:uid="{6C2562B2-A21F-40E0-966E-EC458EB3854A}"/>
    <cellStyle name="Currency 41 5 3 4" xfId="16463" xr:uid="{DF64A001-3300-4C74-8968-D47CA66225A4}"/>
    <cellStyle name="Currency 41 5 3 5" xfId="19617" xr:uid="{87694547-0A7C-4671-971F-740AC52EF66E}"/>
    <cellStyle name="Currency 41 5 3 6" xfId="22777" xr:uid="{3BA0D5E4-31B4-492E-9AC1-AA86AF57ED0F}"/>
    <cellStyle name="Currency 41 5 3 7" xfId="25953" xr:uid="{3EF8D211-8A85-4F55-B499-F4BDA952B2F9}"/>
    <cellStyle name="Currency 41 5 3 8" xfId="29152" xr:uid="{0C98D1D7-0873-4CB0-9392-E16802ACD970}"/>
    <cellStyle name="Currency 41 5 3 9" xfId="6155" xr:uid="{7FF6AF99-C7CC-41A3-BAB9-F0072442EF38}"/>
    <cellStyle name="Currency 41 5 4" xfId="8140" xr:uid="{25E83B68-E8A7-4F3F-800E-51A277342C0E}"/>
    <cellStyle name="Currency 41 5 5" xfId="9284" xr:uid="{BDEFC727-AB1D-4122-8E1F-61820121E4AD}"/>
    <cellStyle name="Currency 41 5 6" xfId="12406" xr:uid="{8DC4D0FE-1BE1-4475-980B-586456B7A0AA}"/>
    <cellStyle name="Currency 41 5 7" xfId="15525" xr:uid="{AF8B521F-69A3-4C5D-B053-084266368A0F}"/>
    <cellStyle name="Currency 41 5 8" xfId="18608" xr:uid="{8BF7A846-C663-485D-9BD5-E4540EA0A15A}"/>
    <cellStyle name="Currency 41 5 9" xfId="21772" xr:uid="{53C9A3F3-3B09-4EDF-8A0B-27ACECF6FBB4}"/>
    <cellStyle name="Currency 41 6" xfId="370" xr:uid="{07CDE165-01D7-40C6-B1D1-5DAAB8BBB330}"/>
    <cellStyle name="Currency 41 6 10" xfId="27439" xr:uid="{B3834127-166E-4DDE-896F-C831383221F2}"/>
    <cellStyle name="Currency 41 6 11" xfId="4409" xr:uid="{10E266DC-7F55-42DA-8722-9D7D0D8BDCA8}"/>
    <cellStyle name="Currency 41 6 2" xfId="2322" xr:uid="{498632A2-D3C1-4FDA-A269-470C5C1CDA28}"/>
    <cellStyle name="Currency 41 6 2 2" xfId="10585" xr:uid="{230705EB-042F-4049-A4BA-CACE26335FEE}"/>
    <cellStyle name="Currency 41 6 2 3" xfId="13780" xr:uid="{6CD6EC42-4DD9-4B72-A5CA-D2B6A215EF9E}"/>
    <cellStyle name="Currency 41 6 2 4" xfId="16875" xr:uid="{2EB4D268-3923-4A2B-B382-F30C565DB0B7}"/>
    <cellStyle name="Currency 41 6 2 5" xfId="20029" xr:uid="{E1F7044E-F36D-4AF9-87E3-734614CE33C7}"/>
    <cellStyle name="Currency 41 6 2 6" xfId="23189" xr:uid="{BD1CB7DD-EFE9-4DA6-9D01-1C4D847D5326}"/>
    <cellStyle name="Currency 41 6 2 7" xfId="26365" xr:uid="{D0BA5BD8-5B5A-42E7-A66B-0C81F8E391CC}"/>
    <cellStyle name="Currency 41 6 2 8" xfId="29564" xr:uid="{70867C16-05CB-4913-B62E-631813F6B547}"/>
    <cellStyle name="Currency 41 6 2 9" xfId="5509" xr:uid="{F07DD16E-E271-45E8-B9C5-04C33E59EE14}"/>
    <cellStyle name="Currency 41 6 3" xfId="7494" xr:uid="{6724D2C7-A9C8-4D75-ADD5-853DCD61AAEA}"/>
    <cellStyle name="Currency 41 6 4" xfId="8638" xr:uid="{E785E4C3-1736-46F9-A140-E0E5C18C86AC}"/>
    <cellStyle name="Currency 41 6 5" xfId="11760" xr:uid="{5FDDF5FE-8163-4529-B9E2-7FDAB0C7333C}"/>
    <cellStyle name="Currency 41 6 6" xfId="14879" xr:uid="{F76918E6-2A22-4053-8521-7B7152CCF533}"/>
    <cellStyle name="Currency 41 6 7" xfId="17963" xr:uid="{AD97944D-599C-4B72-BF0F-30464967E4AF}"/>
    <cellStyle name="Currency 41 6 8" xfId="21126" xr:uid="{1B5B2BBD-670C-45DA-AC0A-46D5C01E0F32}"/>
    <cellStyle name="Currency 41 6 9" xfId="24261" xr:uid="{9DDFF8D6-9028-4B77-B053-F8BB86F85530}"/>
    <cellStyle name="Currency 41 7" xfId="2123" xr:uid="{37518EB6-FE7F-4117-9E1A-B004504C3662}"/>
    <cellStyle name="Currency 41 7 10" xfId="4212" xr:uid="{EB1F8724-1C9E-45AF-B91F-5293BCBDD53F}"/>
    <cellStyle name="Currency 41 7 2" xfId="6428" xr:uid="{E989E332-89A2-4846-A50D-3FD9A308964C}"/>
    <cellStyle name="Currency 41 7 3" xfId="10388" xr:uid="{574C5638-7768-44AA-8007-0FB7F5C8DAD1}"/>
    <cellStyle name="Currency 41 7 4" xfId="13583" xr:uid="{DBA37DA6-5714-4224-BC3A-9CC0C69DEE76}"/>
    <cellStyle name="Currency 41 7 5" xfId="16678" xr:uid="{0DBB8C9C-114C-4A0F-BC3D-8803CB8427E3}"/>
    <cellStyle name="Currency 41 7 6" xfId="19832" xr:uid="{F42EAE2E-6E09-46DB-962B-6C41F10F9F89}"/>
    <cellStyle name="Currency 41 7 7" xfId="22992" xr:uid="{7B63F0DE-2DD1-460C-A985-4FB80437CD5C}"/>
    <cellStyle name="Currency 41 7 8" xfId="26168" xr:uid="{2A1CF2DC-45AE-48EC-90BB-16F9068DB763}"/>
    <cellStyle name="Currency 41 7 9" xfId="29367" xr:uid="{D4B66E93-DBF9-4210-8BD8-49EB307EA5E8}"/>
    <cellStyle name="Currency 41 8" xfId="1260" xr:uid="{B006FF60-0708-4372-93C3-AFC42760C4C8}"/>
    <cellStyle name="Currency 41 8 2" xfId="9527" xr:uid="{64D56430-8A33-4631-8154-1CFBBE75F7F1}"/>
    <cellStyle name="Currency 41 8 3" xfId="12723" xr:uid="{8F8140FD-79C6-47C8-9396-B6214DBD1D07}"/>
    <cellStyle name="Currency 41 8 4" xfId="15818" xr:uid="{E699E2DC-020A-4A75-B104-B8650201FC3D}"/>
    <cellStyle name="Currency 41 8 5" xfId="18985" xr:uid="{B06430F1-2417-43C5-8B21-572FFD85CC17}"/>
    <cellStyle name="Currency 41 8 6" xfId="22074" xr:uid="{3C875368-92AA-4D79-8BFF-77D870A5E31F}"/>
    <cellStyle name="Currency 41 8 7" xfId="25300" xr:uid="{C726DCEB-ED69-4E9D-8071-0662B6427CE9}"/>
    <cellStyle name="Currency 41 8 8" xfId="28436" xr:uid="{EBC24675-81E2-45D0-9A7B-411AEBAC0E8E}"/>
    <cellStyle name="Currency 41 8 9" xfId="5311" xr:uid="{1B00F69A-F729-45F4-A17F-B2F2C20AF139}"/>
    <cellStyle name="Currency 41 9" xfId="7294" xr:uid="{42BF1CCA-7019-442E-B539-1B2BCD6F77E9}"/>
    <cellStyle name="Currency 42" xfId="185" xr:uid="{1622C774-C8D6-4B42-BD31-A806C598D999}"/>
    <cellStyle name="Currency 42 10" xfId="8454" xr:uid="{F46D108F-4223-4D7F-A66A-3D71AFBCE0D8}"/>
    <cellStyle name="Currency 42 11" xfId="11563" xr:uid="{208BF42C-3474-47A6-B53C-210DECEA16E0}"/>
    <cellStyle name="Currency 42 12" xfId="14678" xr:uid="{6D37A460-E9FE-4AA3-B159-A5326A464827}"/>
    <cellStyle name="Currency 42 13" xfId="17770" xr:uid="{754CC213-A698-40F1-890F-DA64A2DEC68D}"/>
    <cellStyle name="Currency 42 14" xfId="20928" xr:uid="{237D02F7-2EF4-4DA7-B7EF-FC8F50B76789}"/>
    <cellStyle name="Currency 42 15" xfId="24068" xr:uid="{C7AAE0D1-C546-4825-BCA3-240C0231C406}"/>
    <cellStyle name="Currency 42 16" xfId="27245" xr:uid="{A0E64931-E695-4D21-B945-DB6F7C1C9CCD}"/>
    <cellStyle name="Currency 42 17" xfId="3355" xr:uid="{8C94A030-0DAC-4F1E-8D03-8D11C76F9D27}"/>
    <cellStyle name="Currency 42 2" xfId="519" xr:uid="{EBE7FFA4-68D5-4D98-A427-77FD1BE931CE}"/>
    <cellStyle name="Currency 42 2 10" xfId="24409" xr:uid="{ECC10139-054E-43C2-90A9-782B6B355E54}"/>
    <cellStyle name="Currency 42 2 11" xfId="27587" xr:uid="{440EF965-67F2-483B-96D0-38EC6F1E032A}"/>
    <cellStyle name="Currency 42 2 12" xfId="3499" xr:uid="{DC2B164C-23CB-4BA5-A2B8-D9660B7776F1}"/>
    <cellStyle name="Currency 42 2 2" xfId="2470" xr:uid="{07A10EA2-ADC8-4035-9346-AFF1BE41C28D}"/>
    <cellStyle name="Currency 42 2 2 10" xfId="4557" xr:uid="{4541862D-6C5A-4610-9882-DAE652E431AD}"/>
    <cellStyle name="Currency 42 2 2 2" xfId="6629" xr:uid="{A082E19B-46DB-4270-8668-966345D17586}"/>
    <cellStyle name="Currency 42 2 2 3" xfId="10733" xr:uid="{BE851DB3-FEC8-4066-86CF-072A569C0C14}"/>
    <cellStyle name="Currency 42 2 2 4" xfId="13928" xr:uid="{549DA492-9603-4169-BF15-63E62A4450A5}"/>
    <cellStyle name="Currency 42 2 2 5" xfId="17023" xr:uid="{2954AB99-EAC4-40F3-94ED-F42EC311F3E6}"/>
    <cellStyle name="Currency 42 2 2 6" xfId="20177" xr:uid="{9F784332-2F70-4422-AC71-652C20427B9A}"/>
    <cellStyle name="Currency 42 2 2 7" xfId="23337" xr:uid="{0AB6E3B6-E321-4319-AB40-6965E8C7B9BD}"/>
    <cellStyle name="Currency 42 2 2 8" xfId="26513" xr:uid="{5577D773-D380-4AD7-9509-21D8BD5EBE1B}"/>
    <cellStyle name="Currency 42 2 2 9" xfId="29712" xr:uid="{F24359F0-91FE-4899-8C28-A9739C53EA81}"/>
    <cellStyle name="Currency 42 2 3" xfId="1408" xr:uid="{1E592EC3-D714-40F8-A8A9-7E7407BF1C7F}"/>
    <cellStyle name="Currency 42 2 3 2" xfId="9675" xr:uid="{D62DC9D5-4E79-4F02-81C4-8ABFE9860B07}"/>
    <cellStyle name="Currency 42 2 3 3" xfId="12871" xr:uid="{CA6DF92A-6889-46AE-B710-D7A0A3A3EAA5}"/>
    <cellStyle name="Currency 42 2 3 4" xfId="15966" xr:uid="{F8E23D76-7EB9-486B-BD08-9636AD46C856}"/>
    <cellStyle name="Currency 42 2 3 5" xfId="19120" xr:uid="{5C2619A5-51AC-4544-A54D-A6D8DBD626B4}"/>
    <cellStyle name="Currency 42 2 3 6" xfId="22280" xr:uid="{29C40D7B-DEC0-4C94-9072-22FFA73BEE68}"/>
    <cellStyle name="Currency 42 2 3 7" xfId="25456" xr:uid="{EBFFF8BC-1ED5-48A9-B467-D4C847AD85D6}"/>
    <cellStyle name="Currency 42 2 3 8" xfId="28655" xr:uid="{8AC8B51F-1EF0-46EB-8447-148640168101}"/>
    <cellStyle name="Currency 42 2 3 9" xfId="5657" xr:uid="{1D5F78A8-BB91-4C60-A159-443A4C6A7D82}"/>
    <cellStyle name="Currency 42 2 4" xfId="7642" xr:uid="{E40B3449-E5FF-4312-9193-DEA70516BF7F}"/>
    <cellStyle name="Currency 42 2 5" xfId="8787" xr:uid="{ECCA766F-A1A4-4646-8FA1-F9496E25CA31}"/>
    <cellStyle name="Currency 42 2 6" xfId="11908" xr:uid="{7385BB9F-4C82-44BA-BAE3-4EDD270F84AE}"/>
    <cellStyle name="Currency 42 2 7" xfId="15027" xr:uid="{1287B689-0D9E-4D01-ACDD-C34626ACB3C2}"/>
    <cellStyle name="Currency 42 2 8" xfId="18111" xr:uid="{7B3F165B-D48B-40B9-A45B-6FEB3A5CD14A}"/>
    <cellStyle name="Currency 42 2 9" xfId="21274" xr:uid="{E454579F-4FC4-4A0C-AD29-823B5EE4B850}"/>
    <cellStyle name="Currency 42 3" xfId="659" xr:uid="{4321D636-AC33-4534-B12E-B231DDBA9F1E}"/>
    <cellStyle name="Currency 42 3 10" xfId="24549" xr:uid="{33E34F9C-BD45-4701-A1AD-B0222493DBF6}"/>
    <cellStyle name="Currency 42 3 11" xfId="27727" xr:uid="{63D0AB2F-69C6-4EF5-A60E-33C6E940EABE}"/>
    <cellStyle name="Currency 42 3 12" xfId="3639" xr:uid="{C5032448-6EF7-47FD-9F08-124CE291B9B2}"/>
    <cellStyle name="Currency 42 3 2" xfId="2610" xr:uid="{E40C8EB3-82BD-45E7-BEF4-211572583670}"/>
    <cellStyle name="Currency 42 3 2 10" xfId="4697" xr:uid="{CBC5BA65-33A7-4425-935E-28DE3FE102DD}"/>
    <cellStyle name="Currency 42 3 2 2" xfId="6764" xr:uid="{81294183-EC86-41E8-9860-46A0CCEFF17A}"/>
    <cellStyle name="Currency 42 3 2 3" xfId="10873" xr:uid="{71EBADB6-386B-4B3B-A0E1-2BA7A6707F62}"/>
    <cellStyle name="Currency 42 3 2 4" xfId="14066" xr:uid="{BB04CF50-2776-43F3-865B-E90D443A8BF0}"/>
    <cellStyle name="Currency 42 3 2 5" xfId="17161" xr:uid="{AF91F9BD-2CE1-4A08-840B-DFE8B02617F2}"/>
    <cellStyle name="Currency 42 3 2 6" xfId="20317" xr:uid="{C3A56E75-C21E-42F9-AE9F-74F8B6793A3A}"/>
    <cellStyle name="Currency 42 3 2 7" xfId="23475" xr:uid="{6B5F2E83-C5CA-4B84-93A2-98D4681D54B2}"/>
    <cellStyle name="Currency 42 3 2 8" xfId="26651" xr:uid="{0EACB734-7ACD-4C23-8559-791DBAE779B4}"/>
    <cellStyle name="Currency 42 3 2 9" xfId="29850" xr:uid="{E75247CC-4F8E-461E-B7EB-1EB4143F8E2C}"/>
    <cellStyle name="Currency 42 3 3" xfId="1548" xr:uid="{887D2917-13F2-411D-A463-A653234964B7}"/>
    <cellStyle name="Currency 42 3 3 2" xfId="9815" xr:uid="{3397F30E-314F-46C8-8D56-B32D58215A02}"/>
    <cellStyle name="Currency 42 3 3 3" xfId="13011" xr:uid="{E69272DB-23BD-412C-9AAB-495AD21E70FD}"/>
    <cellStyle name="Currency 42 3 3 4" xfId="16106" xr:uid="{54A7D01E-0E3B-4C17-BBB0-4E2F0688B6E6}"/>
    <cellStyle name="Currency 42 3 3 5" xfId="19260" xr:uid="{FEEBC12A-7055-4D6C-A30A-4E95DF5CF8DB}"/>
    <cellStyle name="Currency 42 3 3 6" xfId="22420" xr:uid="{5B5250E6-50D7-413E-99AA-9652964E21DF}"/>
    <cellStyle name="Currency 42 3 3 7" xfId="25596" xr:uid="{E033B832-260D-4FBE-9A1B-2D06EF6E4779}"/>
    <cellStyle name="Currency 42 3 3 8" xfId="28795" xr:uid="{2ACC54DC-B277-4F92-9498-34AF15BA5910}"/>
    <cellStyle name="Currency 42 3 3 9" xfId="5797" xr:uid="{CEE0A76F-DDF5-437A-AB12-E91AE5D910AF}"/>
    <cellStyle name="Currency 42 3 4" xfId="7782" xr:uid="{E6380159-BC0E-490F-987A-83A3F77321D0}"/>
    <cellStyle name="Currency 42 3 5" xfId="8927" xr:uid="{6D3A7B4E-C3AF-4A92-9504-524E22F785FE}"/>
    <cellStyle name="Currency 42 3 6" xfId="12048" xr:uid="{79F4A4F3-46BE-4A11-9534-5DB5E1949198}"/>
    <cellStyle name="Currency 42 3 7" xfId="15167" xr:uid="{C82A86ED-65F2-428F-B402-F883824E4E25}"/>
    <cellStyle name="Currency 42 3 8" xfId="18251" xr:uid="{EC166CFA-6BFB-4227-AC70-351397011052}"/>
    <cellStyle name="Currency 42 3 9" xfId="21414" xr:uid="{6C60D10C-7492-4558-93DC-FA1F80D26CD1}"/>
    <cellStyle name="Currency 42 4" xfId="828" xr:uid="{A893D269-7EB2-454E-BAE6-F33C6CA690CA}"/>
    <cellStyle name="Currency 42 4 10" xfId="24718" xr:uid="{8FD8E051-01E3-4553-8F59-1A2FD294707B}"/>
    <cellStyle name="Currency 42 4 11" xfId="27896" xr:uid="{9016083E-787A-472F-A5CF-2DC81BB10E6F}"/>
    <cellStyle name="Currency 42 4 12" xfId="3808" xr:uid="{65509AB1-2CEF-47CA-96D2-B6F6BF132577}"/>
    <cellStyle name="Currency 42 4 2" xfId="2779" xr:uid="{1E8D5EE2-2572-483E-A194-3F48E16E85C5}"/>
    <cellStyle name="Currency 42 4 2 10" xfId="4866" xr:uid="{A982EA6F-9F03-464A-9904-3A4D182F4EA3}"/>
    <cellStyle name="Currency 42 4 2 2" xfId="6905" xr:uid="{2E749848-A424-4E3F-BBD0-3015E28E5DB3}"/>
    <cellStyle name="Currency 42 4 2 3" xfId="11042" xr:uid="{48C76E6E-6835-44B7-9AC6-4E189453A252}"/>
    <cellStyle name="Currency 42 4 2 4" xfId="14233" xr:uid="{3AC1DC8B-4D68-4101-BD52-D75B49979589}"/>
    <cellStyle name="Currency 42 4 2 5" xfId="17328" xr:uid="{309D961D-8132-4E9B-9CFE-8E60945108D4}"/>
    <cellStyle name="Currency 42 4 2 6" xfId="20486" xr:uid="{68578B46-D08D-4BA9-A3DA-BB7E43913D26}"/>
    <cellStyle name="Currency 42 4 2 7" xfId="23642" xr:uid="{51DEF8D3-6619-4E47-A6E3-CF32727061ED}"/>
    <cellStyle name="Currency 42 4 2 8" xfId="26818" xr:uid="{78A3DF41-7287-4704-BF89-F7EF7BBABDE3}"/>
    <cellStyle name="Currency 42 4 2 9" xfId="30017" xr:uid="{0D83B19A-5799-4243-A4E0-1F03A13A7258}"/>
    <cellStyle name="Currency 42 4 3" xfId="1717" xr:uid="{DEA08CBD-DDDA-49A6-B8BA-2390820C1D1A}"/>
    <cellStyle name="Currency 42 4 3 2" xfId="9984" xr:uid="{1385262B-F431-4423-87C1-E4A0F825EBEC}"/>
    <cellStyle name="Currency 42 4 3 3" xfId="13180" xr:uid="{9E6F22D3-EAE6-4D46-AF6E-6068F47C2CB1}"/>
    <cellStyle name="Currency 42 4 3 4" xfId="16275" xr:uid="{99134186-3503-43DC-91B1-92A3B322E4EF}"/>
    <cellStyle name="Currency 42 4 3 5" xfId="19429" xr:uid="{D04D6FCB-9B00-47BF-AC7D-6DD1A5C395D2}"/>
    <cellStyle name="Currency 42 4 3 6" xfId="22589" xr:uid="{3E53508D-6BD5-4956-8496-D2A42F644A79}"/>
    <cellStyle name="Currency 42 4 3 7" xfId="25765" xr:uid="{2A91B420-938F-438D-A172-131244326D8F}"/>
    <cellStyle name="Currency 42 4 3 8" xfId="28964" xr:uid="{D512E16E-37F1-4771-94B0-66D8592AFE65}"/>
    <cellStyle name="Currency 42 4 3 9" xfId="5966" xr:uid="{7E75698F-B21A-4029-A005-E1E89C92BBE8}"/>
    <cellStyle name="Currency 42 4 4" xfId="7951" xr:uid="{DF7AB084-2B48-466C-B6DA-4A63220EDD6A}"/>
    <cellStyle name="Currency 42 4 5" xfId="9096" xr:uid="{69DC42E0-D675-4FA3-A482-DB2CEA980C42}"/>
    <cellStyle name="Currency 42 4 6" xfId="12217" xr:uid="{B55F0B67-83AB-4535-A98F-C4243382E8C9}"/>
    <cellStyle name="Currency 42 4 7" xfId="15336" xr:uid="{ACF3CE3F-95A1-4C12-B95D-61EB181249BE}"/>
    <cellStyle name="Currency 42 4 8" xfId="18420" xr:uid="{87915346-A17E-4C6A-ABC8-27AD372D4379}"/>
    <cellStyle name="Currency 42 4 9" xfId="21583" xr:uid="{8504A0ED-93D6-4947-BFDC-F8778711DC17}"/>
    <cellStyle name="Currency 42 5" xfId="1021" xr:uid="{E87FD71A-CF02-4543-AB25-B7CD2E0D6811}"/>
    <cellStyle name="Currency 42 5 10" xfId="24910" xr:uid="{F11447DD-B7B1-4A9D-8E0A-86679ED88F06}"/>
    <cellStyle name="Currency 42 5 11" xfId="28089" xr:uid="{87C36235-C1BD-4544-876E-6473CB4D9194}"/>
    <cellStyle name="Currency 42 5 12" xfId="4000" xr:uid="{0A79DB26-C24A-400A-B5E4-EBFD029126E5}"/>
    <cellStyle name="Currency 42 5 2" xfId="2972" xr:uid="{4620957F-0E41-485D-9E2E-590A582B2D3C}"/>
    <cellStyle name="Currency 42 5 2 10" xfId="5058" xr:uid="{8441408B-D1E8-45ED-AFB5-333B58AA6F72}"/>
    <cellStyle name="Currency 42 5 2 2" xfId="7081" xr:uid="{5A4E44AB-C1DE-4399-9761-7F34D8A4BEA9}"/>
    <cellStyle name="Currency 42 5 2 3" xfId="11234" xr:uid="{53FCA311-18DD-4BF8-A3DE-C9F7B5708453}"/>
    <cellStyle name="Currency 42 5 2 4" xfId="14422" xr:uid="{7318B15F-E801-4546-A8DD-1D01A752CAA7}"/>
    <cellStyle name="Currency 42 5 2 5" xfId="17519" xr:uid="{62AD3E08-DF68-4001-99E1-B76DA993510C}"/>
    <cellStyle name="Currency 42 5 2 6" xfId="20676" xr:uid="{577781DC-3117-4906-892B-38B50B284791}"/>
    <cellStyle name="Currency 42 5 2 7" xfId="23831" xr:uid="{82695A62-0FCE-4EE0-9FC8-F160EF890468}"/>
    <cellStyle name="Currency 42 5 2 8" xfId="27007" xr:uid="{D244B4C1-B38D-47CA-85EC-CA1E071BFCE6}"/>
    <cellStyle name="Currency 42 5 2 9" xfId="30206" xr:uid="{5ECBD641-7757-45F4-A0A2-0F682B45C303}"/>
    <cellStyle name="Currency 42 5 3" xfId="1911" xr:uid="{77AD649F-2BA6-451E-BD12-5D8904D4F8B5}"/>
    <cellStyle name="Currency 42 5 3 2" xfId="10176" xr:uid="{6D040969-39E4-46AA-8CD8-8FB88D00518B}"/>
    <cellStyle name="Currency 42 5 3 3" xfId="13372" xr:uid="{B94F3098-6DF7-4103-AC58-979B7B45CE81}"/>
    <cellStyle name="Currency 42 5 3 4" xfId="16467" xr:uid="{E9A5CB2C-F2A1-4089-AEFC-9E1086DCF03E}"/>
    <cellStyle name="Currency 42 5 3 5" xfId="19621" xr:uid="{5DC30085-A123-42CC-B21B-36B948CD70F4}"/>
    <cellStyle name="Currency 42 5 3 6" xfId="22781" xr:uid="{078991E5-1FB0-4E63-A9AC-FD98AC5F9E3C}"/>
    <cellStyle name="Currency 42 5 3 7" xfId="25957" xr:uid="{D270FED7-42EC-4F95-9DDE-10DD7AB28BF6}"/>
    <cellStyle name="Currency 42 5 3 8" xfId="29156" xr:uid="{D8D60358-8F3A-4A0E-9FD1-F38948BFDEA9}"/>
    <cellStyle name="Currency 42 5 3 9" xfId="6159" xr:uid="{4F034716-CC9B-4589-8833-B033526CC6EA}"/>
    <cellStyle name="Currency 42 5 4" xfId="8144" xr:uid="{BE07A78C-6E99-464B-B7A2-67638454E0EF}"/>
    <cellStyle name="Currency 42 5 5" xfId="9288" xr:uid="{6CD7512B-9D99-450D-AA4D-89D332CA8CE4}"/>
    <cellStyle name="Currency 42 5 6" xfId="12410" xr:uid="{ACA91B20-990B-4681-9F14-7B9F046ED211}"/>
    <cellStyle name="Currency 42 5 7" xfId="15529" xr:uid="{8244D90A-0298-49FF-8AD3-7EF4D72D68F8}"/>
    <cellStyle name="Currency 42 5 8" xfId="18612" xr:uid="{B8F401D6-18A5-44AA-9B37-F21371AA3A99}"/>
    <cellStyle name="Currency 42 5 9" xfId="21776" xr:uid="{610818BA-3EB8-451D-AB68-4944A3D9123D}"/>
    <cellStyle name="Currency 42 6" xfId="374" xr:uid="{B862BF41-78AC-4294-AC18-4E8ED3D9A66B}"/>
    <cellStyle name="Currency 42 6 10" xfId="27443" xr:uid="{2E62D848-7DAA-4742-895E-D1A0E1B7EB02}"/>
    <cellStyle name="Currency 42 6 11" xfId="4413" xr:uid="{77595649-F9BF-40FC-BD37-005C2DADF99A}"/>
    <cellStyle name="Currency 42 6 2" xfId="2326" xr:uid="{BB0CCC9A-3406-45F1-84DA-826831533848}"/>
    <cellStyle name="Currency 42 6 2 2" xfId="10589" xr:uid="{90A10C95-194A-4DA8-8BE7-F9C6E80BA10C}"/>
    <cellStyle name="Currency 42 6 2 3" xfId="13784" xr:uid="{28373D9D-B3F5-4403-8BF3-339E0DB25966}"/>
    <cellStyle name="Currency 42 6 2 4" xfId="16879" xr:uid="{C596EFBA-B436-41D6-A844-EAFC1A3E4EE6}"/>
    <cellStyle name="Currency 42 6 2 5" xfId="20033" xr:uid="{1E9FA8E9-DB89-4131-AED3-40711918A9B5}"/>
    <cellStyle name="Currency 42 6 2 6" xfId="23193" xr:uid="{65FE59B6-8850-44DE-B415-D6900D594BB9}"/>
    <cellStyle name="Currency 42 6 2 7" xfId="26369" xr:uid="{380B1EF2-589D-4A3C-8648-282B92B674A1}"/>
    <cellStyle name="Currency 42 6 2 8" xfId="29568" xr:uid="{0D29E001-D18F-4F2D-A03F-1486B484FCD1}"/>
    <cellStyle name="Currency 42 6 2 9" xfId="5513" xr:uid="{28ED41D6-C3D7-48BF-BF1E-67C158C5B963}"/>
    <cellStyle name="Currency 42 6 3" xfId="7498" xr:uid="{7F2CC00A-11D5-45A4-89D1-9BF6A039BD91}"/>
    <cellStyle name="Currency 42 6 4" xfId="8642" xr:uid="{175A4A33-6039-42B4-909A-E6096247805C}"/>
    <cellStyle name="Currency 42 6 5" xfId="11764" xr:uid="{DBF26BF9-6D1C-45F5-837D-E41559A3F1B1}"/>
    <cellStyle name="Currency 42 6 6" xfId="14883" xr:uid="{7099C38B-367C-4EDE-9FBD-CAC4F4AB70B0}"/>
    <cellStyle name="Currency 42 6 7" xfId="17967" xr:uid="{9D8B6399-ABE5-4BC9-B110-94D86A46259F}"/>
    <cellStyle name="Currency 42 6 8" xfId="21130" xr:uid="{A4D6B9C7-5F64-45C8-8FE7-4AE6E80D80BF}"/>
    <cellStyle name="Currency 42 6 9" xfId="24265" xr:uid="{AE8FBEF2-44B7-4090-AAC7-1A14DA8AFEED}"/>
    <cellStyle name="Currency 42 7" xfId="2127" xr:uid="{8B62B975-F6CE-410A-9AFD-484E7B5A130F}"/>
    <cellStyle name="Currency 42 7 10" xfId="4216" xr:uid="{297305AF-D68E-455C-B6DC-A87BCBE3FBE3}"/>
    <cellStyle name="Currency 42 7 2" xfId="6432" xr:uid="{49181DD4-966F-48E8-8409-7C3CA9A3E1F3}"/>
    <cellStyle name="Currency 42 7 3" xfId="10392" xr:uid="{0602000F-E69A-49D7-91E8-A0B73A657BAA}"/>
    <cellStyle name="Currency 42 7 4" xfId="13587" xr:uid="{67AF310C-0E62-4BB4-A2AA-09BEF5CD245B}"/>
    <cellStyle name="Currency 42 7 5" xfId="16682" xr:uid="{8F9CD648-132F-4E83-8D16-5A8F4C323B4F}"/>
    <cellStyle name="Currency 42 7 6" xfId="19836" xr:uid="{764079D3-E351-44C3-965D-C7021D7D7CCF}"/>
    <cellStyle name="Currency 42 7 7" xfId="22996" xr:uid="{5E57986C-0DA2-47E6-9AA2-C6590FB836E6}"/>
    <cellStyle name="Currency 42 7 8" xfId="26172" xr:uid="{9BE0C138-3879-4E9B-A899-5561EB039CCC}"/>
    <cellStyle name="Currency 42 7 9" xfId="29371" xr:uid="{D22E3EAA-CE4D-4C9D-9D9C-0B2DE5A51315}"/>
    <cellStyle name="Currency 42 8" xfId="1264" xr:uid="{C4D651A9-A3F1-4F35-B17D-7BEC63B9B9B3}"/>
    <cellStyle name="Currency 42 8 2" xfId="9531" xr:uid="{9D95B2F8-20AB-4755-B708-13871B8D1297}"/>
    <cellStyle name="Currency 42 8 3" xfId="12727" xr:uid="{212261F1-A779-4441-ACB5-F16668C792AE}"/>
    <cellStyle name="Currency 42 8 4" xfId="15822" xr:uid="{00418E03-3710-4B44-8119-AE8014AC3886}"/>
    <cellStyle name="Currency 42 8 5" xfId="18909" xr:uid="{D3E37BBE-2DC9-450B-9F9B-24F4891CF098}"/>
    <cellStyle name="Currency 42 8 6" xfId="22152" xr:uid="{45D502D4-DED2-4F9F-81D9-24B70B07EF60}"/>
    <cellStyle name="Currency 42 8 7" xfId="25229" xr:uid="{EE7A8552-0907-4D7B-8A6E-EAE6D2E217CA}"/>
    <cellStyle name="Currency 42 8 8" xfId="28508" xr:uid="{71C702B9-9F5E-4DEE-A28C-BEF9B032705F}"/>
    <cellStyle name="Currency 42 8 9" xfId="5315" xr:uid="{F8A9D066-2A01-4C3F-8DB0-ED68BD069646}"/>
    <cellStyle name="Currency 42 9" xfId="7298" xr:uid="{8E52A229-F2F5-4304-BC85-D3ED0D3EB6C9}"/>
    <cellStyle name="Currency 43" xfId="189" xr:uid="{6573DF3A-C80A-4A17-A93A-96779112BB19}"/>
    <cellStyle name="Currency 43 10" xfId="8458" xr:uid="{1603258B-E2CB-480B-BC64-FCB4BB8C76E7}"/>
    <cellStyle name="Currency 43 11" xfId="11567" xr:uid="{F99259EB-8D00-4EDB-93C0-01F77A2E5EDE}"/>
    <cellStyle name="Currency 43 12" xfId="14682" xr:uid="{FAF1DB28-35CC-4CB8-96B2-87BBA46E361B}"/>
    <cellStyle name="Currency 43 13" xfId="17774" xr:uid="{38210C86-16ED-4D0F-BAD9-D90192F62387}"/>
    <cellStyle name="Currency 43 14" xfId="20932" xr:uid="{FCCDEEF9-5C84-40CE-832C-6399E31B818B}"/>
    <cellStyle name="Currency 43 15" xfId="24072" xr:uid="{D4A3ECF7-6838-496C-B450-49FBE07CDB76}"/>
    <cellStyle name="Currency 43 16" xfId="27249" xr:uid="{12F6D5DD-2EE3-4471-A0B4-3B585D93B811}"/>
    <cellStyle name="Currency 43 17" xfId="3359" xr:uid="{17C5119C-0F20-4966-AB4C-026C5A09B206}"/>
    <cellStyle name="Currency 43 2" xfId="523" xr:uid="{871AD3CA-4656-480F-AEBC-A454637E9B26}"/>
    <cellStyle name="Currency 43 2 10" xfId="24413" xr:uid="{A9C1433A-C945-451F-8E52-B780278DD028}"/>
    <cellStyle name="Currency 43 2 11" xfId="27591" xr:uid="{BF2CA0BF-7F5D-4E2B-AED7-3B4EBE8B3A9C}"/>
    <cellStyle name="Currency 43 2 12" xfId="3503" xr:uid="{AF514A3B-CB02-4643-B4B6-4E4AEF04F994}"/>
    <cellStyle name="Currency 43 2 2" xfId="2474" xr:uid="{0469C78F-5FB2-46E5-81BC-5FA064168382}"/>
    <cellStyle name="Currency 43 2 2 10" xfId="4561" xr:uid="{C58C2789-8508-4F86-ACB0-49CCACD541AC}"/>
    <cellStyle name="Currency 43 2 2 2" xfId="6633" xr:uid="{33B32478-EBE3-4705-9161-B311A79D8613}"/>
    <cellStyle name="Currency 43 2 2 3" xfId="10737" xr:uid="{A85D8A3F-83FC-4D24-BC3B-019713A716BF}"/>
    <cellStyle name="Currency 43 2 2 4" xfId="13932" xr:uid="{E0E94AC1-B7A6-4B4A-BB6F-3B25BD07C2EA}"/>
    <cellStyle name="Currency 43 2 2 5" xfId="17027" xr:uid="{608F6132-CA52-4B1C-92F4-AA04AA24801A}"/>
    <cellStyle name="Currency 43 2 2 6" xfId="20181" xr:uid="{2E66A65D-EFA8-45FD-9691-A290F39BE902}"/>
    <cellStyle name="Currency 43 2 2 7" xfId="23341" xr:uid="{DCCFC497-56EA-4F13-B3DA-545BA8CFF28E}"/>
    <cellStyle name="Currency 43 2 2 8" xfId="26517" xr:uid="{34F9EBD2-9C35-4FC8-89EF-0C9E5B615557}"/>
    <cellStyle name="Currency 43 2 2 9" xfId="29716" xr:uid="{DA04A927-BACC-43F7-A7EC-7B3F477C595E}"/>
    <cellStyle name="Currency 43 2 3" xfId="1412" xr:uid="{E5FF8A31-45E4-4365-9C1F-A420357CB3E7}"/>
    <cellStyle name="Currency 43 2 3 2" xfId="9679" xr:uid="{EB1B5BD1-B283-4265-9282-0EE7D6560495}"/>
    <cellStyle name="Currency 43 2 3 3" xfId="12875" xr:uid="{4ABE380A-608A-425A-848B-1AC68722F7E2}"/>
    <cellStyle name="Currency 43 2 3 4" xfId="15970" xr:uid="{1AB914B2-D8F5-47AE-917E-1B88A2FA86BE}"/>
    <cellStyle name="Currency 43 2 3 5" xfId="19124" xr:uid="{F250C793-74BE-4DF9-B91C-46F7E9D487CB}"/>
    <cellStyle name="Currency 43 2 3 6" xfId="22284" xr:uid="{2093D2C0-1506-4AEC-934E-192AB5F3D40C}"/>
    <cellStyle name="Currency 43 2 3 7" xfId="25460" xr:uid="{5134309D-9340-4E86-B61E-797B5C3EBBEB}"/>
    <cellStyle name="Currency 43 2 3 8" xfId="28659" xr:uid="{C837A1B7-6D72-4BAF-9A14-0541CDC63991}"/>
    <cellStyle name="Currency 43 2 3 9" xfId="5661" xr:uid="{1452B2B5-8A96-4B9F-BA84-2BF7897F6883}"/>
    <cellStyle name="Currency 43 2 4" xfId="7646" xr:uid="{E9179799-E39C-456A-9D35-674267C12B9E}"/>
    <cellStyle name="Currency 43 2 5" xfId="8791" xr:uid="{DBE29D68-4915-48C8-B7D1-B922FDE7C7A7}"/>
    <cellStyle name="Currency 43 2 6" xfId="11912" xr:uid="{4E232F48-E5EC-4DAB-AD6E-E6E0A10D8A47}"/>
    <cellStyle name="Currency 43 2 7" xfId="15031" xr:uid="{141C0A1A-8788-492B-BC42-66BDAFF7A956}"/>
    <cellStyle name="Currency 43 2 8" xfId="18115" xr:uid="{73E40EBC-562A-439C-8DA4-AA6CA057BD8D}"/>
    <cellStyle name="Currency 43 2 9" xfId="21278" xr:uid="{1A7635FA-DD69-4F61-B0A9-EBE37E502716}"/>
    <cellStyle name="Currency 43 3" xfId="663" xr:uid="{E153887E-AF99-4A8E-910C-7EAA4C00FD0F}"/>
    <cellStyle name="Currency 43 3 10" xfId="24553" xr:uid="{958B9547-8A43-4BA4-A4AC-FEC9DB88A0AA}"/>
    <cellStyle name="Currency 43 3 11" xfId="27731" xr:uid="{5F516929-26A7-4065-BF10-F45A9F3860A6}"/>
    <cellStyle name="Currency 43 3 12" xfId="3643" xr:uid="{BD53A157-56E7-41DB-A656-9A602804020E}"/>
    <cellStyle name="Currency 43 3 2" xfId="2614" xr:uid="{61FC44F2-C7FC-4108-925A-24699DBEF1E2}"/>
    <cellStyle name="Currency 43 3 2 10" xfId="4701" xr:uid="{991A3684-AACD-404A-9D6A-79D30F7CCC38}"/>
    <cellStyle name="Currency 43 3 2 2" xfId="6768" xr:uid="{FA5A14C1-A23C-4FDA-9BCB-D3A1CD291476}"/>
    <cellStyle name="Currency 43 3 2 3" xfId="10877" xr:uid="{1E6C718A-D6D4-4E6B-A505-6D98020C494D}"/>
    <cellStyle name="Currency 43 3 2 4" xfId="14070" xr:uid="{012ED412-77E5-4935-BC66-0A6F7291A1C5}"/>
    <cellStyle name="Currency 43 3 2 5" xfId="17165" xr:uid="{5AA535B8-4746-413F-A536-13EF2FDB1EDE}"/>
    <cellStyle name="Currency 43 3 2 6" xfId="20321" xr:uid="{AF6CA03B-D79C-4B79-9EAF-15858A60FC2F}"/>
    <cellStyle name="Currency 43 3 2 7" xfId="23479" xr:uid="{21B4C868-B75B-4DBE-9809-36E9CE47806D}"/>
    <cellStyle name="Currency 43 3 2 8" xfId="26655" xr:uid="{8C1FF03A-4DAF-46E8-9F68-7681C5EA6B1D}"/>
    <cellStyle name="Currency 43 3 2 9" xfId="29854" xr:uid="{8F22A10C-4B0A-46A1-9D9B-0EC861ACBC87}"/>
    <cellStyle name="Currency 43 3 3" xfId="1552" xr:uid="{1A30524F-16B2-46CF-ADED-153820B34CE4}"/>
    <cellStyle name="Currency 43 3 3 2" xfId="9819" xr:uid="{ED28BA4E-21FA-4918-AE73-1E38ADF8D1D8}"/>
    <cellStyle name="Currency 43 3 3 3" xfId="13015" xr:uid="{8FA545B6-E1C7-4046-851D-48144129594B}"/>
    <cellStyle name="Currency 43 3 3 4" xfId="16110" xr:uid="{2BF0FD68-57C5-409F-A6DF-97670DEF4D66}"/>
    <cellStyle name="Currency 43 3 3 5" xfId="19264" xr:uid="{FB1D49D4-1566-437D-991D-9E5B7A045AC9}"/>
    <cellStyle name="Currency 43 3 3 6" xfId="22424" xr:uid="{53F0E41E-6270-4EBC-A691-37CF593EAB5E}"/>
    <cellStyle name="Currency 43 3 3 7" xfId="25600" xr:uid="{C9B9B9AE-1679-429E-9DA2-B074A935C5D0}"/>
    <cellStyle name="Currency 43 3 3 8" xfId="28799" xr:uid="{736EBF56-94B4-49F4-BDF1-B8D30678ADB2}"/>
    <cellStyle name="Currency 43 3 3 9" xfId="5801" xr:uid="{73545BDA-2357-4383-9043-1500D1D83F11}"/>
    <cellStyle name="Currency 43 3 4" xfId="7786" xr:uid="{C2E2BFC4-13BC-4423-806D-087CF6FD78AA}"/>
    <cellStyle name="Currency 43 3 5" xfId="8931" xr:uid="{7E85752D-3804-47B8-8DBA-0C2A6A1567D7}"/>
    <cellStyle name="Currency 43 3 6" xfId="12052" xr:uid="{FEBC263F-9796-4463-87BA-4BDA5AF291AC}"/>
    <cellStyle name="Currency 43 3 7" xfId="15171" xr:uid="{E8A414E6-C125-472A-AD49-947E3E2BCBA1}"/>
    <cellStyle name="Currency 43 3 8" xfId="18255" xr:uid="{7F112B86-5414-406C-BF05-DFC881D24F2E}"/>
    <cellStyle name="Currency 43 3 9" xfId="21418" xr:uid="{D57229FC-7135-40C0-AE41-20681AAD8D47}"/>
    <cellStyle name="Currency 43 4" xfId="832" xr:uid="{F56E2B36-6F21-474A-BEA4-27ADFD46BFFC}"/>
    <cellStyle name="Currency 43 4 10" xfId="24722" xr:uid="{D30AE3CF-74F3-48A6-9977-34AAE8DF2610}"/>
    <cellStyle name="Currency 43 4 11" xfId="27900" xr:uid="{196590C8-7DC8-4987-B524-33080456F426}"/>
    <cellStyle name="Currency 43 4 12" xfId="3812" xr:uid="{6929D489-3EF5-4AB8-B120-E5994FDCBBE6}"/>
    <cellStyle name="Currency 43 4 2" xfId="2783" xr:uid="{C0DB446D-F82E-4903-9718-6E533EC30986}"/>
    <cellStyle name="Currency 43 4 2 10" xfId="4870" xr:uid="{F23708FB-5674-46A4-96E1-34E2BDA9CB72}"/>
    <cellStyle name="Currency 43 4 2 2" xfId="6909" xr:uid="{39F55276-CB2D-4029-A5E6-7466889325E1}"/>
    <cellStyle name="Currency 43 4 2 3" xfId="11046" xr:uid="{C7491080-2540-4FE7-BBA2-4CB5C33A8C9F}"/>
    <cellStyle name="Currency 43 4 2 4" xfId="14237" xr:uid="{78C96323-3693-47E3-BC20-129BF5E166B6}"/>
    <cellStyle name="Currency 43 4 2 5" xfId="17332" xr:uid="{96E55CC2-04D4-4BBE-8B5D-E8DA4A6401C7}"/>
    <cellStyle name="Currency 43 4 2 6" xfId="20490" xr:uid="{E3F02075-6222-4749-9F56-C13A81C654FC}"/>
    <cellStyle name="Currency 43 4 2 7" xfId="23646" xr:uid="{37AA3761-065B-4BAB-87F0-5804D4B62806}"/>
    <cellStyle name="Currency 43 4 2 8" xfId="26822" xr:uid="{D6966649-E6EE-4330-A42A-EB2E64CA20B2}"/>
    <cellStyle name="Currency 43 4 2 9" xfId="30021" xr:uid="{10AAFB21-03C7-4A3E-815C-F28F48418B98}"/>
    <cellStyle name="Currency 43 4 3" xfId="1721" xr:uid="{D93F7252-97A1-4CBA-A592-637DAA0B2224}"/>
    <cellStyle name="Currency 43 4 3 2" xfId="9988" xr:uid="{5CC8D387-F38C-494A-9466-851CC09477B5}"/>
    <cellStyle name="Currency 43 4 3 3" xfId="13184" xr:uid="{6763EB9B-E346-4845-8C8E-7230CE1E0688}"/>
    <cellStyle name="Currency 43 4 3 4" xfId="16279" xr:uid="{90A5B72B-B2C9-4B77-929C-8E22FE787AD4}"/>
    <cellStyle name="Currency 43 4 3 5" xfId="19433" xr:uid="{A020B883-1A20-4CC3-A256-63130F443EEF}"/>
    <cellStyle name="Currency 43 4 3 6" xfId="22593" xr:uid="{4ED0D59B-26F9-439F-87A2-B10DD8AD213A}"/>
    <cellStyle name="Currency 43 4 3 7" xfId="25769" xr:uid="{C7E336D7-7C8D-45D3-8F2E-D3061B700EF6}"/>
    <cellStyle name="Currency 43 4 3 8" xfId="28968" xr:uid="{8326EE62-658E-4282-9C38-601306CE40AE}"/>
    <cellStyle name="Currency 43 4 3 9" xfId="5970" xr:uid="{AB79FBB7-082C-4DE1-B806-B790AF0785E8}"/>
    <cellStyle name="Currency 43 4 4" xfId="7955" xr:uid="{B0860B3F-6E9E-4DF4-9107-EAB1A16A7417}"/>
    <cellStyle name="Currency 43 4 5" xfId="9100" xr:uid="{8624D54A-3126-4AA7-926C-DC4C36F3FBFF}"/>
    <cellStyle name="Currency 43 4 6" xfId="12221" xr:uid="{AE0EC5A1-EFA0-433A-9A80-814E50546B0F}"/>
    <cellStyle name="Currency 43 4 7" xfId="15340" xr:uid="{798DEF97-AC5F-4549-9F11-CEFA4F3581BC}"/>
    <cellStyle name="Currency 43 4 8" xfId="18424" xr:uid="{F01AF93D-2AF4-4C2E-8248-6DCBD5002FBD}"/>
    <cellStyle name="Currency 43 4 9" xfId="21587" xr:uid="{91F16ACB-89AC-479F-B323-C4FF9C226709}"/>
    <cellStyle name="Currency 43 5" xfId="1025" xr:uid="{95A6C480-B46F-43A9-B205-269E3A9ED1C0}"/>
    <cellStyle name="Currency 43 5 10" xfId="24914" xr:uid="{B63A1795-23E4-4043-8269-88AFAD4ECFA4}"/>
    <cellStyle name="Currency 43 5 11" xfId="28093" xr:uid="{C6A5E492-9C25-4BE5-9B01-1B7016FC600D}"/>
    <cellStyle name="Currency 43 5 12" xfId="4004" xr:uid="{12E99B5C-8BB2-4CA2-BB6E-8D3C306A12B8}"/>
    <cellStyle name="Currency 43 5 2" xfId="2976" xr:uid="{EA246BAB-44DB-46EB-867D-604487E27C2B}"/>
    <cellStyle name="Currency 43 5 2 10" xfId="5062" xr:uid="{5E45053F-25B3-407D-9281-949DCFD79F7A}"/>
    <cellStyle name="Currency 43 5 2 2" xfId="7085" xr:uid="{F94931DB-C1E3-438D-9B17-A38EC27605BE}"/>
    <cellStyle name="Currency 43 5 2 3" xfId="11238" xr:uid="{DCE64EDB-C769-487F-98DD-71BEAC70AE4C}"/>
    <cellStyle name="Currency 43 5 2 4" xfId="14426" xr:uid="{1BD903B6-2802-4268-9BBD-2E3660E015EC}"/>
    <cellStyle name="Currency 43 5 2 5" xfId="17523" xr:uid="{D7F07ACA-BFA0-4880-8938-59D6221D1894}"/>
    <cellStyle name="Currency 43 5 2 6" xfId="20680" xr:uid="{0D9566A4-6982-42C9-88FF-E3AF754E424E}"/>
    <cellStyle name="Currency 43 5 2 7" xfId="23835" xr:uid="{BFB237A1-645E-4E91-BB5B-5D725FF95D0D}"/>
    <cellStyle name="Currency 43 5 2 8" xfId="27011" xr:uid="{781FA418-63AF-4F8A-9F6C-364BF48273BB}"/>
    <cellStyle name="Currency 43 5 2 9" xfId="30210" xr:uid="{9D42512D-CACC-485E-A6EB-13BED68995A9}"/>
    <cellStyle name="Currency 43 5 3" xfId="1915" xr:uid="{CC0C16C8-091B-4390-9E7F-BD18D7F3BA70}"/>
    <cellStyle name="Currency 43 5 3 2" xfId="10180" xr:uid="{09E9F1F3-E272-4BBC-A3B4-7299D6E0DF55}"/>
    <cellStyle name="Currency 43 5 3 3" xfId="13376" xr:uid="{DDB297BF-B798-44C0-8D37-17F574C89BB3}"/>
    <cellStyle name="Currency 43 5 3 4" xfId="16471" xr:uid="{7D572EDE-51C3-4106-BDFB-E8CE5BBD2738}"/>
    <cellStyle name="Currency 43 5 3 5" xfId="19625" xr:uid="{9425794C-BCE5-412C-ADDF-F5E842C2EC2E}"/>
    <cellStyle name="Currency 43 5 3 6" xfId="22785" xr:uid="{AFA90C8C-DFFE-46EF-B664-2DF288DD5772}"/>
    <cellStyle name="Currency 43 5 3 7" xfId="25961" xr:uid="{A252B5AD-B2FF-4B8E-BC6E-7E296A660289}"/>
    <cellStyle name="Currency 43 5 3 8" xfId="29160" xr:uid="{231B4101-D475-4215-8FD3-9EF77C826B8F}"/>
    <cellStyle name="Currency 43 5 3 9" xfId="6163" xr:uid="{FA0D389A-2F88-4FBF-95B5-BE11883DFD0D}"/>
    <cellStyle name="Currency 43 5 4" xfId="8148" xr:uid="{9CC853B2-DB7D-4FB9-BFC3-20D912050DC8}"/>
    <cellStyle name="Currency 43 5 5" xfId="9292" xr:uid="{E4790167-9909-476C-BF5D-3176B90D1ED7}"/>
    <cellStyle name="Currency 43 5 6" xfId="12414" xr:uid="{9F192C2A-ED11-4F01-A666-1286D010DC93}"/>
    <cellStyle name="Currency 43 5 7" xfId="15533" xr:uid="{DC1B4B22-FC14-4EB5-9737-E99DF09EC90C}"/>
    <cellStyle name="Currency 43 5 8" xfId="18616" xr:uid="{22649D9E-852B-4C7A-ACA5-BBFCE4B99002}"/>
    <cellStyle name="Currency 43 5 9" xfId="21780" xr:uid="{CFA78449-110C-4AE9-B5D4-89E3754A4661}"/>
    <cellStyle name="Currency 43 6" xfId="378" xr:uid="{E327F7DB-9054-4F96-8FE9-FA36188A7FCB}"/>
    <cellStyle name="Currency 43 6 10" xfId="27447" xr:uid="{55A94C45-E9DD-4FCA-933D-87F591F1124B}"/>
    <cellStyle name="Currency 43 6 11" xfId="4417" xr:uid="{58D661D3-0447-4157-8C15-A6BA38302926}"/>
    <cellStyle name="Currency 43 6 2" xfId="2330" xr:uid="{AF7FE576-0ADD-414D-B952-C49212417D75}"/>
    <cellStyle name="Currency 43 6 2 2" xfId="10593" xr:uid="{683B46F4-A2EC-4863-A329-63255E5D5B89}"/>
    <cellStyle name="Currency 43 6 2 3" xfId="13788" xr:uid="{B097B0AE-6DE4-46D1-BD15-AE9C7988DA88}"/>
    <cellStyle name="Currency 43 6 2 4" xfId="16883" xr:uid="{22DD293F-723C-4F3F-B1DC-D1291B69A570}"/>
    <cellStyle name="Currency 43 6 2 5" xfId="20037" xr:uid="{ED2EE10A-7A63-4850-96DD-351F3EED46EA}"/>
    <cellStyle name="Currency 43 6 2 6" xfId="23197" xr:uid="{F3A7A562-AA93-4511-AC4F-B066B88FE99F}"/>
    <cellStyle name="Currency 43 6 2 7" xfId="26373" xr:uid="{35E5D9E0-8306-4CFA-BEE3-8E00B6204082}"/>
    <cellStyle name="Currency 43 6 2 8" xfId="29572" xr:uid="{4C03A158-3167-4107-BF6B-22646C2A899B}"/>
    <cellStyle name="Currency 43 6 2 9" xfId="5517" xr:uid="{AB478247-40AB-47F0-8564-808F861E3D18}"/>
    <cellStyle name="Currency 43 6 3" xfId="7502" xr:uid="{3AB06ECE-8660-4412-943F-D870A12E56B7}"/>
    <cellStyle name="Currency 43 6 4" xfId="8646" xr:uid="{CD661A26-2EE6-408E-8FE6-E537796AABFC}"/>
    <cellStyle name="Currency 43 6 5" xfId="11768" xr:uid="{463A5BF6-086D-4580-BC5B-D787C19E0730}"/>
    <cellStyle name="Currency 43 6 6" xfId="14887" xr:uid="{6FA0852B-96C3-406E-8869-89CBDB25C5C7}"/>
    <cellStyle name="Currency 43 6 7" xfId="17971" xr:uid="{88D7F6A9-F637-49A3-B9B8-C68F5886B69D}"/>
    <cellStyle name="Currency 43 6 8" xfId="21134" xr:uid="{981E8E50-B6E4-42B6-A319-367831DBE658}"/>
    <cellStyle name="Currency 43 6 9" xfId="24269" xr:uid="{291F34E8-94B7-4070-823E-79CC07CAAD5C}"/>
    <cellStyle name="Currency 43 7" xfId="2131" xr:uid="{FC9A5264-1041-4DC9-892E-576C8F96F9EE}"/>
    <cellStyle name="Currency 43 7 10" xfId="4220" xr:uid="{C7211753-78FD-43AC-A739-CE3AC966237D}"/>
    <cellStyle name="Currency 43 7 2" xfId="6436" xr:uid="{F891C8E0-5A6B-439B-B6FC-A311B171A977}"/>
    <cellStyle name="Currency 43 7 3" xfId="10396" xr:uid="{BE97DA76-78A8-42AC-BF47-9B3C2700B5B6}"/>
    <cellStyle name="Currency 43 7 4" xfId="13591" xr:uid="{5687F947-64F0-449F-9528-F35002394EF5}"/>
    <cellStyle name="Currency 43 7 5" xfId="16686" xr:uid="{E69CFDF0-2AB1-4950-936D-993AD14A3414}"/>
    <cellStyle name="Currency 43 7 6" xfId="19840" xr:uid="{A8A146DA-FBCF-4EA9-BAE4-5C94D8CB5688}"/>
    <cellStyle name="Currency 43 7 7" xfId="23000" xr:uid="{725321B1-9D65-4E3D-A50B-C9839309940E}"/>
    <cellStyle name="Currency 43 7 8" xfId="26176" xr:uid="{C4D31558-2897-41A6-83AA-C30EF72BC90F}"/>
    <cellStyle name="Currency 43 7 9" xfId="29375" xr:uid="{4AC3A160-08DC-40E9-B5D4-F10CE4450FC4}"/>
    <cellStyle name="Currency 43 8" xfId="1268" xr:uid="{A642B7F6-2503-42CC-8FF3-D273B3A8D420}"/>
    <cellStyle name="Currency 43 8 2" xfId="9535" xr:uid="{DE3F0FBA-85A3-45B3-88C6-5396375DA320}"/>
    <cellStyle name="Currency 43 8 3" xfId="12731" xr:uid="{0B20F9AE-5013-49C2-B26D-04E6015691EA}"/>
    <cellStyle name="Currency 43 8 4" xfId="15826" xr:uid="{43157D8D-6905-48C7-AD22-E96D04E56A0C}"/>
    <cellStyle name="Currency 43 8 5" xfId="18946" xr:uid="{E70F48BD-05A6-436F-9C36-54248DECA768}"/>
    <cellStyle name="Currency 43 8 6" xfId="22087" xr:uid="{5AFDF04D-C892-4DB1-B8D3-4A313AB3149A}"/>
    <cellStyle name="Currency 43 8 7" xfId="25307" xr:uid="{FBF0C564-245B-4C3F-A52D-FBDB8D0AE86C}"/>
    <cellStyle name="Currency 43 8 8" xfId="28426" xr:uid="{62ACA8A5-472C-4B0E-B025-049EEC9A2B54}"/>
    <cellStyle name="Currency 43 8 9" xfId="5319" xr:uid="{A0DD1406-08F6-4D53-AF83-BE81F1493A12}"/>
    <cellStyle name="Currency 43 9" xfId="7302" xr:uid="{20EDED7E-ABE8-42B7-8CC4-C20A48229CED}"/>
    <cellStyle name="Currency 44" xfId="193" xr:uid="{A9272D6E-8EB5-4839-B0D9-CCF146022682}"/>
    <cellStyle name="Currency 44 10" xfId="8462" xr:uid="{3601B349-DD7C-4AF9-8887-7EDB725E278C}"/>
    <cellStyle name="Currency 44 11" xfId="11571" xr:uid="{DFD017B9-FE03-4302-A8C7-35D8783A1843}"/>
    <cellStyle name="Currency 44 12" xfId="14686" xr:uid="{61CC8AA0-D2F7-498C-A57F-4B537BA5C146}"/>
    <cellStyle name="Currency 44 13" xfId="17778" xr:uid="{B5AA623A-67AB-4C75-92A6-585A0A691355}"/>
    <cellStyle name="Currency 44 14" xfId="20936" xr:uid="{60243321-8354-43F9-B58A-89A24684D34E}"/>
    <cellStyle name="Currency 44 15" xfId="24076" xr:uid="{1AAFC2EE-5B74-46EF-B88A-52179A51ADD2}"/>
    <cellStyle name="Currency 44 16" xfId="27253" xr:uid="{B388508A-D7A0-4E37-AAAD-915CF185DE15}"/>
    <cellStyle name="Currency 44 17" xfId="3363" xr:uid="{21463666-95AA-4797-B782-13E256DC8A99}"/>
    <cellStyle name="Currency 44 2" xfId="527" xr:uid="{E6C91652-0A60-4887-95C6-ABA07B761A4C}"/>
    <cellStyle name="Currency 44 2 10" xfId="24417" xr:uid="{067EAD43-0635-4CC4-9C19-38397EB05A65}"/>
    <cellStyle name="Currency 44 2 11" xfId="27595" xr:uid="{EE1C7C52-ABF0-4FFE-B20C-3BC8D633305A}"/>
    <cellStyle name="Currency 44 2 12" xfId="3507" xr:uid="{182D62A3-D0D1-4969-B072-454A96E364A3}"/>
    <cellStyle name="Currency 44 2 2" xfId="2478" xr:uid="{BC97ADE1-9E98-4967-9CE1-25B66742EC49}"/>
    <cellStyle name="Currency 44 2 2 10" xfId="4565" xr:uid="{E4356E42-4335-4073-9D04-A06C73378355}"/>
    <cellStyle name="Currency 44 2 2 2" xfId="6637" xr:uid="{E49A049D-44B1-4CE5-B16A-6A4E0F50907C}"/>
    <cellStyle name="Currency 44 2 2 3" xfId="10741" xr:uid="{78B05EEE-5FA5-4F78-84E4-FAB97F84D121}"/>
    <cellStyle name="Currency 44 2 2 4" xfId="13936" xr:uid="{C41FB659-6C4A-46CD-AC4B-AB4728DDF13C}"/>
    <cellStyle name="Currency 44 2 2 5" xfId="17031" xr:uid="{62DE1AE0-25C6-4DBE-B0B2-C406B8376181}"/>
    <cellStyle name="Currency 44 2 2 6" xfId="20185" xr:uid="{BCF85904-DFB5-4806-9C5E-BE8B62B58BBD}"/>
    <cellStyle name="Currency 44 2 2 7" xfId="23345" xr:uid="{291AD5BE-F318-42F8-AF42-49548C5F80A2}"/>
    <cellStyle name="Currency 44 2 2 8" xfId="26521" xr:uid="{81590894-673F-4C11-87F1-4473CD0D40E1}"/>
    <cellStyle name="Currency 44 2 2 9" xfId="29720" xr:uid="{333ECA71-033B-4E9E-BA57-EB7F0EA2414F}"/>
    <cellStyle name="Currency 44 2 3" xfId="1416" xr:uid="{610823F5-1424-4D5F-9162-7D396EC8E585}"/>
    <cellStyle name="Currency 44 2 3 2" xfId="9683" xr:uid="{73004D44-B19C-40E6-9C98-332E80996544}"/>
    <cellStyle name="Currency 44 2 3 3" xfId="12879" xr:uid="{AA6B94EB-AC69-4E1E-BE8F-30397D23C498}"/>
    <cellStyle name="Currency 44 2 3 4" xfId="15974" xr:uid="{2094C3D2-5AB5-427D-882D-B0FB28DECC53}"/>
    <cellStyle name="Currency 44 2 3 5" xfId="19128" xr:uid="{D51F7608-88D0-4D72-96F4-B58621405BD7}"/>
    <cellStyle name="Currency 44 2 3 6" xfId="22288" xr:uid="{A9B7BCE7-62C8-477A-893C-2D2203F46BCA}"/>
    <cellStyle name="Currency 44 2 3 7" xfId="25464" xr:uid="{C12BAFD9-60A5-41C6-B21E-83E199C6F1D8}"/>
    <cellStyle name="Currency 44 2 3 8" xfId="28663" xr:uid="{B31E63D6-99DC-4915-8015-1E7B53CC13F7}"/>
    <cellStyle name="Currency 44 2 3 9" xfId="5665" xr:uid="{7A405F71-0D11-4455-BEA7-8FB964C9D831}"/>
    <cellStyle name="Currency 44 2 4" xfId="7650" xr:uid="{E3974A1F-8719-4DF7-A512-134D8EB9AF12}"/>
    <cellStyle name="Currency 44 2 5" xfId="8795" xr:uid="{7B139B58-6313-4F0E-885A-61CE30589E02}"/>
    <cellStyle name="Currency 44 2 6" xfId="11916" xr:uid="{850259BF-188A-4EE6-BCBE-F176E3AC3C51}"/>
    <cellStyle name="Currency 44 2 7" xfId="15035" xr:uid="{1E220E36-84E0-4670-BAF8-0772E33E4B8E}"/>
    <cellStyle name="Currency 44 2 8" xfId="18119" xr:uid="{C6308149-CBCF-40EA-ACDC-A87F38C943D1}"/>
    <cellStyle name="Currency 44 2 9" xfId="21282" xr:uid="{55FB14DA-2FB4-4DDC-A1C8-5819D2C247E1}"/>
    <cellStyle name="Currency 44 3" xfId="667" xr:uid="{C223CDF0-9650-493F-850A-EB03B8D4B8FC}"/>
    <cellStyle name="Currency 44 3 10" xfId="24557" xr:uid="{B785C7CF-E390-4912-9817-9FF96AF022B1}"/>
    <cellStyle name="Currency 44 3 11" xfId="27735" xr:uid="{D659C746-BA77-47E2-8EBD-06C0BDE181DB}"/>
    <cellStyle name="Currency 44 3 12" xfId="3647" xr:uid="{C2F32EF8-9C12-4104-96F5-07FDC9E33B69}"/>
    <cellStyle name="Currency 44 3 2" xfId="2618" xr:uid="{4711C8AC-E566-4275-87A4-5ACEA3CFDE6D}"/>
    <cellStyle name="Currency 44 3 2 10" xfId="4705" xr:uid="{70011AAC-DA00-4950-893F-CE100B1129B2}"/>
    <cellStyle name="Currency 44 3 2 2" xfId="6772" xr:uid="{45C946DE-7EDA-4373-BB6A-65767102D57C}"/>
    <cellStyle name="Currency 44 3 2 3" xfId="10881" xr:uid="{076D153B-50CD-40B5-A694-54EA28FA0B1B}"/>
    <cellStyle name="Currency 44 3 2 4" xfId="14074" xr:uid="{77851BCD-EC5B-4D98-B1FE-82C6E968FC72}"/>
    <cellStyle name="Currency 44 3 2 5" xfId="17169" xr:uid="{5FE02A59-CC69-472E-8BAF-660C8CC28132}"/>
    <cellStyle name="Currency 44 3 2 6" xfId="20325" xr:uid="{2FF46AD8-8B91-463A-A4ED-51BF53E403C9}"/>
    <cellStyle name="Currency 44 3 2 7" xfId="23483" xr:uid="{B9B2BC6B-0FD1-4E42-831C-2947B5EA7465}"/>
    <cellStyle name="Currency 44 3 2 8" xfId="26659" xr:uid="{9597E9B4-7932-4540-B755-3448BD6111B7}"/>
    <cellStyle name="Currency 44 3 2 9" xfId="29858" xr:uid="{C9821EDE-9C1B-4545-9EA2-BEBBB73EDD9A}"/>
    <cellStyle name="Currency 44 3 3" xfId="1556" xr:uid="{FB5807EB-0BF2-42EC-AA09-2093866FECC2}"/>
    <cellStyle name="Currency 44 3 3 2" xfId="9823" xr:uid="{A7B46631-27D7-446B-B453-D8B7F2ADDB87}"/>
    <cellStyle name="Currency 44 3 3 3" xfId="13019" xr:uid="{195A1D1B-D1B9-4973-BC34-6E4EB48B789E}"/>
    <cellStyle name="Currency 44 3 3 4" xfId="16114" xr:uid="{D28B1340-80D6-44A4-ABC7-0465113D2694}"/>
    <cellStyle name="Currency 44 3 3 5" xfId="19268" xr:uid="{9F246181-DCB8-4D1A-B4D9-230D2B261FD6}"/>
    <cellStyle name="Currency 44 3 3 6" xfId="22428" xr:uid="{50339A56-9AEF-4E19-83BB-DC617248069F}"/>
    <cellStyle name="Currency 44 3 3 7" xfId="25604" xr:uid="{142C85C6-331D-42CB-A105-648A5A74470E}"/>
    <cellStyle name="Currency 44 3 3 8" xfId="28803" xr:uid="{F91E2FAC-CA7C-447C-A6EA-C29E52B6876C}"/>
    <cellStyle name="Currency 44 3 3 9" xfId="5805" xr:uid="{913B6D1A-2081-41A3-888F-2BD586A6B113}"/>
    <cellStyle name="Currency 44 3 4" xfId="7790" xr:uid="{1E1A24DC-36D2-4B1C-9A02-619842D8D050}"/>
    <cellStyle name="Currency 44 3 5" xfId="8935" xr:uid="{1ED08C0A-F019-4520-8F37-37593A076D35}"/>
    <cellStyle name="Currency 44 3 6" xfId="12056" xr:uid="{DAD1B2C4-B1B9-4C8F-B276-B57125E113BA}"/>
    <cellStyle name="Currency 44 3 7" xfId="15175" xr:uid="{2EAB0F2F-3720-46B6-9223-CEF307ED1AEF}"/>
    <cellStyle name="Currency 44 3 8" xfId="18259" xr:uid="{E027FA2D-0D4A-4FC7-83A0-95018126A00A}"/>
    <cellStyle name="Currency 44 3 9" xfId="21422" xr:uid="{466E6BA4-0B2D-41A3-BF45-4BB7A449CA96}"/>
    <cellStyle name="Currency 44 4" xfId="836" xr:uid="{B0C309AD-79F9-474A-A6F2-423EDE00A4D7}"/>
    <cellStyle name="Currency 44 4 10" xfId="24726" xr:uid="{7B8AC3C8-3EB0-4AC8-81B4-1235A7C1CD39}"/>
    <cellStyle name="Currency 44 4 11" xfId="27904" xr:uid="{1DD664F9-9259-45AD-A62A-48E3678011B4}"/>
    <cellStyle name="Currency 44 4 12" xfId="3816" xr:uid="{05E32417-953F-4A42-8C18-AFD5A2C972A5}"/>
    <cellStyle name="Currency 44 4 2" xfId="2787" xr:uid="{F21479A1-9883-4513-8647-2FA5D938F079}"/>
    <cellStyle name="Currency 44 4 2 10" xfId="4874" xr:uid="{46A81CE7-8F99-42F2-B01D-EB1C9D4666C3}"/>
    <cellStyle name="Currency 44 4 2 2" xfId="6913" xr:uid="{B3C52CD8-9DBF-4E7D-B652-7CED4739EB46}"/>
    <cellStyle name="Currency 44 4 2 3" xfId="11050" xr:uid="{B344A958-9AA7-40E7-BBE8-390083954CFF}"/>
    <cellStyle name="Currency 44 4 2 4" xfId="14241" xr:uid="{E9791E1B-9463-4DBF-9AB4-6DB13872A7DD}"/>
    <cellStyle name="Currency 44 4 2 5" xfId="17336" xr:uid="{94D0EAC7-2E42-4478-9C77-55A14982AFEF}"/>
    <cellStyle name="Currency 44 4 2 6" xfId="20494" xr:uid="{8B6C5E22-CF5B-4AA6-A2FC-079E82165CB8}"/>
    <cellStyle name="Currency 44 4 2 7" xfId="23650" xr:uid="{9E430977-0D05-4847-9AEA-44BFE10FFFA9}"/>
    <cellStyle name="Currency 44 4 2 8" xfId="26826" xr:uid="{254CBAD2-00F7-4D7A-8CC9-BF5479D72AF3}"/>
    <cellStyle name="Currency 44 4 2 9" xfId="30025" xr:uid="{418A8533-1CB6-4E3E-B187-DA88CA317A84}"/>
    <cellStyle name="Currency 44 4 3" xfId="1725" xr:uid="{6365A242-363E-4D15-A674-1F51F799CD70}"/>
    <cellStyle name="Currency 44 4 3 2" xfId="9992" xr:uid="{FA8C5A0D-E07E-434A-AB40-01506F426838}"/>
    <cellStyle name="Currency 44 4 3 3" xfId="13188" xr:uid="{AD96B278-4E87-48EA-A639-9EAE0EDD01C0}"/>
    <cellStyle name="Currency 44 4 3 4" xfId="16283" xr:uid="{AEADE080-C197-4CD9-B3C6-27F5C0049F93}"/>
    <cellStyle name="Currency 44 4 3 5" xfId="19437" xr:uid="{085494F0-6512-4452-86CA-E6E45ABEB4C7}"/>
    <cellStyle name="Currency 44 4 3 6" xfId="22597" xr:uid="{56A86B3E-D021-49E9-80F4-409CCCF851D6}"/>
    <cellStyle name="Currency 44 4 3 7" xfId="25773" xr:uid="{37302205-15DF-4639-B908-EBB159F2E63E}"/>
    <cellStyle name="Currency 44 4 3 8" xfId="28972" xr:uid="{E2A52087-44D0-4AA1-9286-6E8621D7F02E}"/>
    <cellStyle name="Currency 44 4 3 9" xfId="5974" xr:uid="{B92907B8-1DCE-4067-B282-8EE70B0D4B00}"/>
    <cellStyle name="Currency 44 4 4" xfId="7959" xr:uid="{BF922BC2-AB60-40F5-BBB2-C4B387F82653}"/>
    <cellStyle name="Currency 44 4 5" xfId="9104" xr:uid="{0D7C7300-FE76-46F1-A0B8-5691F193FE3D}"/>
    <cellStyle name="Currency 44 4 6" xfId="12225" xr:uid="{FA02CFDB-D06F-4865-AB32-42B9E72C857C}"/>
    <cellStyle name="Currency 44 4 7" xfId="15344" xr:uid="{5792F647-D634-487D-BA94-598F20628C07}"/>
    <cellStyle name="Currency 44 4 8" xfId="18428" xr:uid="{4CB9B3BE-A495-4D3C-929A-CF9C7F4208C1}"/>
    <cellStyle name="Currency 44 4 9" xfId="21591" xr:uid="{6E3BE2C0-32E0-420C-AE5E-D842853ACC7E}"/>
    <cellStyle name="Currency 44 5" xfId="1029" xr:uid="{6BCCA348-EF43-49C0-91B4-EFB6F6D38BC7}"/>
    <cellStyle name="Currency 44 5 10" xfId="24918" xr:uid="{488C3CF2-1E80-4DF5-ACF2-4E226749C909}"/>
    <cellStyle name="Currency 44 5 11" xfId="28097" xr:uid="{5E079FDB-7CE6-47B8-844B-4CCA0AE92A82}"/>
    <cellStyle name="Currency 44 5 12" xfId="4008" xr:uid="{5AE0E55B-20DF-45B8-B220-78ED26E56321}"/>
    <cellStyle name="Currency 44 5 2" xfId="2980" xr:uid="{E2AF2D5F-E720-467E-A02A-8A69BDB4CE9A}"/>
    <cellStyle name="Currency 44 5 2 10" xfId="5066" xr:uid="{9F572BD8-C441-464C-8559-04848445527D}"/>
    <cellStyle name="Currency 44 5 2 2" xfId="7089" xr:uid="{BDA64F8A-F15A-40D4-ABC4-759DBBCC6075}"/>
    <cellStyle name="Currency 44 5 2 3" xfId="11242" xr:uid="{4BC421CE-9207-4643-A05A-910E142F2370}"/>
    <cellStyle name="Currency 44 5 2 4" xfId="14430" xr:uid="{85E2EAD1-4C6A-494A-BBB6-E400401CF06C}"/>
    <cellStyle name="Currency 44 5 2 5" xfId="17527" xr:uid="{DF50ED30-223C-4F2E-8C1D-0A8F1B5D3BB1}"/>
    <cellStyle name="Currency 44 5 2 6" xfId="20684" xr:uid="{D1BB1EE4-E4AE-4A50-BA85-9AD2E9C8FEE0}"/>
    <cellStyle name="Currency 44 5 2 7" xfId="23839" xr:uid="{2D69E468-AB79-40B6-A373-AC0749695F38}"/>
    <cellStyle name="Currency 44 5 2 8" xfId="27015" xr:uid="{9B0EB534-0623-4059-98D4-DDF32B1CF532}"/>
    <cellStyle name="Currency 44 5 2 9" xfId="30214" xr:uid="{15D1A44D-8652-47DF-AE80-296CC22370E2}"/>
    <cellStyle name="Currency 44 5 3" xfId="1919" xr:uid="{EEA6C1DC-5956-4156-80BA-B859658B7CCF}"/>
    <cellStyle name="Currency 44 5 3 2" xfId="10184" xr:uid="{6F0B2D1E-D088-48E8-ADDB-1AF87BF03968}"/>
    <cellStyle name="Currency 44 5 3 3" xfId="13380" xr:uid="{158BD92F-0626-4F20-921E-4E2B2488278D}"/>
    <cellStyle name="Currency 44 5 3 4" xfId="16475" xr:uid="{78B61179-6F62-4F59-9586-4EEF88269C10}"/>
    <cellStyle name="Currency 44 5 3 5" xfId="19629" xr:uid="{4C809F7E-5162-491B-90BD-193BA7DF7932}"/>
    <cellStyle name="Currency 44 5 3 6" xfId="22789" xr:uid="{BE518C36-A11A-4F6E-87ED-B402CD0F4AB8}"/>
    <cellStyle name="Currency 44 5 3 7" xfId="25965" xr:uid="{88560085-1492-4241-834F-5F3199D7ABF1}"/>
    <cellStyle name="Currency 44 5 3 8" xfId="29164" xr:uid="{AB38E4DC-A979-4790-BD94-584DADE5CC13}"/>
    <cellStyle name="Currency 44 5 3 9" xfId="6167" xr:uid="{217787D0-CF1A-4326-802C-985D2AFE3F6B}"/>
    <cellStyle name="Currency 44 5 4" xfId="8152" xr:uid="{1A902672-8E8C-4797-8736-4B1BF5EA01E5}"/>
    <cellStyle name="Currency 44 5 5" xfId="9296" xr:uid="{526F2A94-0CE0-42B7-B112-C46513E75050}"/>
    <cellStyle name="Currency 44 5 6" xfId="12418" xr:uid="{D351C8C2-8702-4633-9452-78E003E70C24}"/>
    <cellStyle name="Currency 44 5 7" xfId="15537" xr:uid="{21D020F3-F1B7-44A5-A853-C616CB0777B1}"/>
    <cellStyle name="Currency 44 5 8" xfId="18620" xr:uid="{73466588-7D1A-4F9E-86DB-123C799ECDDA}"/>
    <cellStyle name="Currency 44 5 9" xfId="21784" xr:uid="{5D428EB3-DBC5-42B4-92CB-406FD0F4D2DE}"/>
    <cellStyle name="Currency 44 6" xfId="382" xr:uid="{D9A4763F-1331-4026-BE58-69CF7C42F262}"/>
    <cellStyle name="Currency 44 6 10" xfId="27451" xr:uid="{1792AC4C-41BF-4939-A00A-917EF2D9826F}"/>
    <cellStyle name="Currency 44 6 11" xfId="4421" xr:uid="{35813363-DB9A-44F5-9A5D-75281099D552}"/>
    <cellStyle name="Currency 44 6 2" xfId="2334" xr:uid="{2C67E0BF-A87A-4FC1-A97E-AB5016FD1258}"/>
    <cellStyle name="Currency 44 6 2 2" xfId="10597" xr:uid="{2E5F2ED6-8770-448E-9082-708FD861B5EB}"/>
    <cellStyle name="Currency 44 6 2 3" xfId="13792" xr:uid="{387B8561-718F-4144-BD1A-2FB30133BC1C}"/>
    <cellStyle name="Currency 44 6 2 4" xfId="16887" xr:uid="{F8531F1F-F2DD-4D98-BAB3-42ECF236E4CB}"/>
    <cellStyle name="Currency 44 6 2 5" xfId="20041" xr:uid="{B8FBC5DC-6A43-42CC-9B9A-9C4E2058A62C}"/>
    <cellStyle name="Currency 44 6 2 6" xfId="23201" xr:uid="{B0D98F91-EA3D-49BA-8271-18883964FF7F}"/>
    <cellStyle name="Currency 44 6 2 7" xfId="26377" xr:uid="{D629F618-9959-4494-B7F2-A78546A1827B}"/>
    <cellStyle name="Currency 44 6 2 8" xfId="29576" xr:uid="{3117AECE-A92D-44F7-9505-E508AB4E8272}"/>
    <cellStyle name="Currency 44 6 2 9" xfId="5521" xr:uid="{5756A123-78D1-42CA-8D67-E03FC7549625}"/>
    <cellStyle name="Currency 44 6 3" xfId="7506" xr:uid="{7E30941D-A2DA-4875-9EEF-6CA48BF0ECB6}"/>
    <cellStyle name="Currency 44 6 4" xfId="8650" xr:uid="{8089F3B1-5308-4923-8F48-5C250DD911CF}"/>
    <cellStyle name="Currency 44 6 5" xfId="11772" xr:uid="{9C0A376A-C364-473B-8864-60D83A2FF3AE}"/>
    <cellStyle name="Currency 44 6 6" xfId="14891" xr:uid="{EB3D289E-68CA-4514-889A-B560234179CA}"/>
    <cellStyle name="Currency 44 6 7" xfId="17975" xr:uid="{6D648A37-2CFF-4549-AE21-39CBB79A3923}"/>
    <cellStyle name="Currency 44 6 8" xfId="21138" xr:uid="{FB34A0F5-9FA6-4C07-9079-ECCB9983F292}"/>
    <cellStyle name="Currency 44 6 9" xfId="24273" xr:uid="{5052D80D-A4C8-4247-B5FD-64EFFFC982E9}"/>
    <cellStyle name="Currency 44 7" xfId="2135" xr:uid="{5D8F19F3-10B7-4D7B-B00B-6EA05AC37540}"/>
    <cellStyle name="Currency 44 7 10" xfId="4224" xr:uid="{C99E38F0-C51A-4865-8073-F831BAA6512B}"/>
    <cellStyle name="Currency 44 7 2" xfId="6440" xr:uid="{8007FFA5-B44E-4507-B16C-AAFE0D7A51CF}"/>
    <cellStyle name="Currency 44 7 3" xfId="10400" xr:uid="{4EE71F44-F827-4C79-AC69-66C9FF7092F9}"/>
    <cellStyle name="Currency 44 7 4" xfId="13595" xr:uid="{AAA71A8D-DF89-4807-8B13-EA257937B7BD}"/>
    <cellStyle name="Currency 44 7 5" xfId="16690" xr:uid="{20F2EB66-F827-4F89-BD41-7990DE7E4871}"/>
    <cellStyle name="Currency 44 7 6" xfId="19844" xr:uid="{5738BA25-F837-4C01-AEE5-8F1E1483CD49}"/>
    <cellStyle name="Currency 44 7 7" xfId="23004" xr:uid="{12A8CF2A-26A2-43A9-9945-186B6C4A2A0D}"/>
    <cellStyle name="Currency 44 7 8" xfId="26180" xr:uid="{97E85A09-AFC3-4C9C-A8C4-44D120E84104}"/>
    <cellStyle name="Currency 44 7 9" xfId="29379" xr:uid="{964D9303-3CD1-4C78-8A13-9E899C9E1663}"/>
    <cellStyle name="Currency 44 8" xfId="1272" xr:uid="{BD541035-48A0-4E59-AF5B-BEB44A30F045}"/>
    <cellStyle name="Currency 44 8 2" xfId="9539" xr:uid="{213A2695-F3EB-494D-A622-AEDF464C4956}"/>
    <cellStyle name="Currency 44 8 3" xfId="12735" xr:uid="{AD32291F-8317-459B-9DD0-29FD2EFB3A55}"/>
    <cellStyle name="Currency 44 8 4" xfId="15830" xr:uid="{1D98DB00-6A89-49D2-B19D-3E036F8779E9}"/>
    <cellStyle name="Currency 44 8 5" xfId="18903" xr:uid="{0E3689FC-4C7F-48C0-84E4-7B4DEBB9D545}"/>
    <cellStyle name="Currency 44 8 6" xfId="20829" xr:uid="{3E40DA40-ADE6-40D8-946D-532FA8ED386F}"/>
    <cellStyle name="Currency 44 8 7" xfId="25239" xr:uid="{811F583F-F666-4998-8A5A-18BBB3A9487D}"/>
    <cellStyle name="Currency 44 8 8" xfId="28485" xr:uid="{6D946637-982F-4757-AB8E-991275AE70B6}"/>
    <cellStyle name="Currency 44 8 9" xfId="5323" xr:uid="{3DA16C92-E629-4B29-AC1C-8042B7B7CBC3}"/>
    <cellStyle name="Currency 44 9" xfId="7306" xr:uid="{7EB213B6-5A60-41EB-81C9-A2AF7D3A63BD}"/>
    <cellStyle name="Currency 45" xfId="197" xr:uid="{3A599112-D945-4BD8-AACD-FC06ABB4692D}"/>
    <cellStyle name="Currency 45 10" xfId="8466" xr:uid="{156808EF-56CE-4759-833D-3228B792BF20}"/>
    <cellStyle name="Currency 45 11" xfId="11575" xr:uid="{779DFBEC-D304-4B1D-B203-25F1470EEF08}"/>
    <cellStyle name="Currency 45 12" xfId="14690" xr:uid="{060F87EB-DD44-4DE5-9A12-1F601C176631}"/>
    <cellStyle name="Currency 45 13" xfId="17782" xr:uid="{3704AD1A-ABB0-44F8-B724-16931C70A8FA}"/>
    <cellStyle name="Currency 45 14" xfId="20940" xr:uid="{B0C8A357-8054-46E3-9D90-890CC950BDC9}"/>
    <cellStyle name="Currency 45 15" xfId="24080" xr:uid="{952E6E76-24E6-498A-A87F-6EF3529AA0F8}"/>
    <cellStyle name="Currency 45 16" xfId="27257" xr:uid="{6CBCE6B6-F162-4B80-8589-143B3226BAC4}"/>
    <cellStyle name="Currency 45 17" xfId="3367" xr:uid="{CAB0A5F9-EFAF-4A5E-85DF-E7D4B9092036}"/>
    <cellStyle name="Currency 45 2" xfId="531" xr:uid="{4F8367FA-9AFB-4FDE-9063-34E0EDF0A937}"/>
    <cellStyle name="Currency 45 2 10" xfId="24421" xr:uid="{04038AAE-B1CB-4A65-9153-222D7BED69EE}"/>
    <cellStyle name="Currency 45 2 11" xfId="27599" xr:uid="{6C7BE731-0160-4C9F-9F9E-122F8540794D}"/>
    <cellStyle name="Currency 45 2 12" xfId="3511" xr:uid="{8FC5E080-7E5F-4599-A1EC-F36063F41C9E}"/>
    <cellStyle name="Currency 45 2 2" xfId="2482" xr:uid="{292B1FC3-CE37-4E22-8B3F-8102228AB3E9}"/>
    <cellStyle name="Currency 45 2 2 10" xfId="4569" xr:uid="{0A7CE925-8748-45D8-8BFE-9E2A9F123FE1}"/>
    <cellStyle name="Currency 45 2 2 2" xfId="6641" xr:uid="{EB2251B9-4E11-46EA-B79A-9B5EF71C7211}"/>
    <cellStyle name="Currency 45 2 2 3" xfId="10745" xr:uid="{DF8993D0-2391-40A5-AE39-E827160617F1}"/>
    <cellStyle name="Currency 45 2 2 4" xfId="13940" xr:uid="{09BE6C71-2387-45FC-BA01-E8D36C4EF4E0}"/>
    <cellStyle name="Currency 45 2 2 5" xfId="17035" xr:uid="{34A038CC-E944-438E-AFF0-45B3B1613A3D}"/>
    <cellStyle name="Currency 45 2 2 6" xfId="20189" xr:uid="{6C821D07-6791-4B00-AD6F-EE7F2141292F}"/>
    <cellStyle name="Currency 45 2 2 7" xfId="23349" xr:uid="{8D7626AB-72AF-4DB7-B3C2-C124BDBA4CE7}"/>
    <cellStyle name="Currency 45 2 2 8" xfId="26525" xr:uid="{7440157E-6E60-4900-8C5D-B16BEFA60C91}"/>
    <cellStyle name="Currency 45 2 2 9" xfId="29724" xr:uid="{0A640667-0F73-4846-945D-79B69B06D1DE}"/>
    <cellStyle name="Currency 45 2 3" xfId="1420" xr:uid="{CF39588C-4F16-4CF6-B49B-0BC0583D69EB}"/>
    <cellStyle name="Currency 45 2 3 2" xfId="9687" xr:uid="{9E6800EC-0E17-43CE-8CDE-9A408D96D3FE}"/>
    <cellStyle name="Currency 45 2 3 3" xfId="12883" xr:uid="{29271109-0262-46C9-9012-41A61E8A6377}"/>
    <cellStyle name="Currency 45 2 3 4" xfId="15978" xr:uid="{62663CAC-9428-490A-A3EE-63E28C51A817}"/>
    <cellStyle name="Currency 45 2 3 5" xfId="19132" xr:uid="{8C3E4AD3-A7AB-4214-B8BD-6130A4E06E0B}"/>
    <cellStyle name="Currency 45 2 3 6" xfId="22292" xr:uid="{DD424872-0083-4576-B7F8-BC6F3906FDEC}"/>
    <cellStyle name="Currency 45 2 3 7" xfId="25468" xr:uid="{E0D09FE0-7ADA-404C-846D-FD5FDC7882A5}"/>
    <cellStyle name="Currency 45 2 3 8" xfId="28667" xr:uid="{92BB3102-F666-4508-80C9-1DD886B5701A}"/>
    <cellStyle name="Currency 45 2 3 9" xfId="5669" xr:uid="{CD570633-B466-4EEF-A2DC-10F7DEE88D90}"/>
    <cellStyle name="Currency 45 2 4" xfId="7654" xr:uid="{E6D19BA2-B219-4386-B8C8-3C67A0D55F38}"/>
    <cellStyle name="Currency 45 2 5" xfId="8799" xr:uid="{08CC6120-02D1-4A58-A9E9-AE4F87A33BB4}"/>
    <cellStyle name="Currency 45 2 6" xfId="11920" xr:uid="{45C91E9B-73F9-4D46-9161-CCEC887545E6}"/>
    <cellStyle name="Currency 45 2 7" xfId="15039" xr:uid="{9EA06F54-EF7A-412D-A06A-5108DE7C507D}"/>
    <cellStyle name="Currency 45 2 8" xfId="18123" xr:uid="{A0137D24-7445-4B56-9401-03B69A7CDBDD}"/>
    <cellStyle name="Currency 45 2 9" xfId="21286" xr:uid="{B3CF0566-15B4-4217-BBDE-FDDA8E320301}"/>
    <cellStyle name="Currency 45 3" xfId="671" xr:uid="{9289FE6F-B934-4073-8826-1C498FF874AC}"/>
    <cellStyle name="Currency 45 3 10" xfId="24561" xr:uid="{C039E064-6ACD-4CFE-BDDF-761F82EC9916}"/>
    <cellStyle name="Currency 45 3 11" xfId="27739" xr:uid="{9C1849E4-8DDD-4F71-B1CD-ABC0825B8456}"/>
    <cellStyle name="Currency 45 3 12" xfId="3651" xr:uid="{DD30C772-850A-4772-8C4E-0852F4814C6A}"/>
    <cellStyle name="Currency 45 3 2" xfId="2622" xr:uid="{971048B7-1E1B-4579-A270-F69E3F28866C}"/>
    <cellStyle name="Currency 45 3 2 10" xfId="4709" xr:uid="{27F5ABB9-29AF-4EBA-B8F1-5AF4EEDEC3A9}"/>
    <cellStyle name="Currency 45 3 2 2" xfId="6775" xr:uid="{F4ECE6EB-93AE-48DF-83DB-8E0256E21C3C}"/>
    <cellStyle name="Currency 45 3 2 3" xfId="10885" xr:uid="{0096A19D-A2D5-4080-BC07-76304B614642}"/>
    <cellStyle name="Currency 45 3 2 4" xfId="14077" xr:uid="{C3667D54-E72D-4C99-A53B-8F5CBA63B08C}"/>
    <cellStyle name="Currency 45 3 2 5" xfId="17172" xr:uid="{F15FBE96-D2A0-4C5D-80D9-87F199A8A022}"/>
    <cellStyle name="Currency 45 3 2 6" xfId="20329" xr:uid="{52F01F91-F339-4865-9C4D-41DB9B34C43B}"/>
    <cellStyle name="Currency 45 3 2 7" xfId="23486" xr:uid="{23318D08-B6AE-4DE0-8DA9-72E2A21589C3}"/>
    <cellStyle name="Currency 45 3 2 8" xfId="26662" xr:uid="{B4EA36CA-AA02-40E2-B50B-937C2DAA279B}"/>
    <cellStyle name="Currency 45 3 2 9" xfId="29861" xr:uid="{0CDEF0A4-859D-44D9-B09D-C701CCB263C8}"/>
    <cellStyle name="Currency 45 3 3" xfId="1560" xr:uid="{0FCABE87-2904-4EAF-9F51-B4EE569A5722}"/>
    <cellStyle name="Currency 45 3 3 2" xfId="9827" xr:uid="{E6FF37FC-3F50-4568-8381-CA0451C2E827}"/>
    <cellStyle name="Currency 45 3 3 3" xfId="13023" xr:uid="{5964FE54-6B85-4540-AACB-B63552B9C4FE}"/>
    <cellStyle name="Currency 45 3 3 4" xfId="16118" xr:uid="{165D1EE0-81C1-4522-8486-2206F55FC520}"/>
    <cellStyle name="Currency 45 3 3 5" xfId="19272" xr:uid="{FA1927D0-4536-4428-85B3-FFD1AFA9C860}"/>
    <cellStyle name="Currency 45 3 3 6" xfId="22432" xr:uid="{35603E68-9240-4A70-8378-FB143E9D38DD}"/>
    <cellStyle name="Currency 45 3 3 7" xfId="25608" xr:uid="{751E5BEA-FBA2-4F38-BC54-38FCD0EADE96}"/>
    <cellStyle name="Currency 45 3 3 8" xfId="28807" xr:uid="{C889B2AE-1DB4-4DFE-B3EF-C2B88F5AE492}"/>
    <cellStyle name="Currency 45 3 3 9" xfId="5809" xr:uid="{889E0EB6-CFD5-452F-B434-EDE62E69AB2D}"/>
    <cellStyle name="Currency 45 3 4" xfId="7794" xr:uid="{B2018C01-7638-4671-A0AD-87C7C2C38E91}"/>
    <cellStyle name="Currency 45 3 5" xfId="8939" xr:uid="{EAB74F88-EB85-4C48-8C97-A466157B59B4}"/>
    <cellStyle name="Currency 45 3 6" xfId="12060" xr:uid="{0D21EDEE-4CBF-4E77-92BA-F3FAF3560A99}"/>
    <cellStyle name="Currency 45 3 7" xfId="15179" xr:uid="{0C8DD857-D404-40C9-A4F1-60F1E0D2121E}"/>
    <cellStyle name="Currency 45 3 8" xfId="18263" xr:uid="{6A473161-5FDB-43C9-9387-AFDFB2BA4A2A}"/>
    <cellStyle name="Currency 45 3 9" xfId="21426" xr:uid="{721FB009-87E2-4F1C-A365-A471E43B1AC4}"/>
    <cellStyle name="Currency 45 4" xfId="840" xr:uid="{A4907032-4547-482C-BAE2-97D30C711881}"/>
    <cellStyle name="Currency 45 4 10" xfId="24730" xr:uid="{02D91D0E-8173-4C7A-BF3A-13F20F7B748B}"/>
    <cellStyle name="Currency 45 4 11" xfId="27908" xr:uid="{D1C414BD-CA56-481D-8FFF-F66EACC15F49}"/>
    <cellStyle name="Currency 45 4 12" xfId="3820" xr:uid="{4799EBAE-DD72-462E-B80F-D371707D6A44}"/>
    <cellStyle name="Currency 45 4 2" xfId="2791" xr:uid="{546CD356-CC11-46ED-92C0-B830895509E7}"/>
    <cellStyle name="Currency 45 4 2 10" xfId="4878" xr:uid="{2CA4DC31-B777-4E7A-9B3A-7777A7DD4BC9}"/>
    <cellStyle name="Currency 45 4 2 2" xfId="6917" xr:uid="{59404AB7-111D-4B7E-AA51-6E2F996F74B1}"/>
    <cellStyle name="Currency 45 4 2 3" xfId="11054" xr:uid="{D60A012D-5B52-48FF-B990-8A5613101F49}"/>
    <cellStyle name="Currency 45 4 2 4" xfId="14245" xr:uid="{B5FB5B39-3893-4162-AEAE-7837DF64726C}"/>
    <cellStyle name="Currency 45 4 2 5" xfId="17340" xr:uid="{5AB10AC3-3785-4A81-A05F-D62A01957A50}"/>
    <cellStyle name="Currency 45 4 2 6" xfId="20498" xr:uid="{DFFDFA04-A4E5-4EBE-B26D-DD8BB097ACE6}"/>
    <cellStyle name="Currency 45 4 2 7" xfId="23654" xr:uid="{00620043-41F1-405A-BE3E-2BB5AADCB985}"/>
    <cellStyle name="Currency 45 4 2 8" xfId="26830" xr:uid="{930307CF-148D-42A3-B869-B32BE83F909D}"/>
    <cellStyle name="Currency 45 4 2 9" xfId="30029" xr:uid="{1C31280D-FEF3-4BE4-9ADC-46BDB045CF13}"/>
    <cellStyle name="Currency 45 4 3" xfId="1729" xr:uid="{D8A19228-244A-4288-8DA6-1147AA03A5E5}"/>
    <cellStyle name="Currency 45 4 3 2" xfId="9996" xr:uid="{F6F486E3-5F46-420B-B778-A0ABE179055F}"/>
    <cellStyle name="Currency 45 4 3 3" xfId="13192" xr:uid="{C3F13961-2CF1-4774-A3F5-CE60F105B207}"/>
    <cellStyle name="Currency 45 4 3 4" xfId="16287" xr:uid="{F48CA306-00E1-4B8A-ACA7-C56C93D0F58A}"/>
    <cellStyle name="Currency 45 4 3 5" xfId="19441" xr:uid="{14750E39-2B56-4D09-91F1-237ADB0B7D1F}"/>
    <cellStyle name="Currency 45 4 3 6" xfId="22601" xr:uid="{B9F3652F-D2C6-40F2-B2AC-4D028CE154FC}"/>
    <cellStyle name="Currency 45 4 3 7" xfId="25777" xr:uid="{7A7D73EE-D577-436F-94F2-0FDA299557CB}"/>
    <cellStyle name="Currency 45 4 3 8" xfId="28976" xr:uid="{68F4AB98-16F1-4D48-82DE-E3D4CAA8B067}"/>
    <cellStyle name="Currency 45 4 3 9" xfId="5978" xr:uid="{AFB98317-86BA-459D-8F17-CD27A9F4896C}"/>
    <cellStyle name="Currency 45 4 4" xfId="7963" xr:uid="{53B79846-4997-48AA-86BA-EBCF224471B6}"/>
    <cellStyle name="Currency 45 4 5" xfId="9108" xr:uid="{0A4F563A-36F2-4C61-BEB7-24210C298E0C}"/>
    <cellStyle name="Currency 45 4 6" xfId="12229" xr:uid="{2F485260-9D97-4301-AE39-BFA4142640A6}"/>
    <cellStyle name="Currency 45 4 7" xfId="15348" xr:uid="{934D8767-4742-4B6B-AAA3-1D4B0161BC8C}"/>
    <cellStyle name="Currency 45 4 8" xfId="18432" xr:uid="{1E8CA840-5796-470F-A85C-F232F7AC900A}"/>
    <cellStyle name="Currency 45 4 9" xfId="21595" xr:uid="{0C046289-75ED-41F8-87D9-4DBA70A81AE0}"/>
    <cellStyle name="Currency 45 5" xfId="1033" xr:uid="{6B0B8E4C-D4B6-401A-B7AB-A490F028FAF4}"/>
    <cellStyle name="Currency 45 5 10" xfId="24922" xr:uid="{BC3F6A32-165D-41AE-8530-0F0266BE5DB7}"/>
    <cellStyle name="Currency 45 5 11" xfId="28101" xr:uid="{E2B7EAB3-F48A-4576-8A5C-1A9CCC506862}"/>
    <cellStyle name="Currency 45 5 12" xfId="4012" xr:uid="{B4D02948-61EA-4AC1-97CA-A4C58C7F419F}"/>
    <cellStyle name="Currency 45 5 2" xfId="2984" xr:uid="{688BC9D9-1291-48CA-B82C-EA3F176183B0}"/>
    <cellStyle name="Currency 45 5 2 10" xfId="5070" xr:uid="{42D02927-0159-49DA-9943-DEB4C2D4CAF4}"/>
    <cellStyle name="Currency 45 5 2 2" xfId="7093" xr:uid="{108D0E9E-61C7-49AA-B881-D28646FC5411}"/>
    <cellStyle name="Currency 45 5 2 3" xfId="11246" xr:uid="{FDDEDC31-C3BE-4E19-A515-F6EB1AAB192D}"/>
    <cellStyle name="Currency 45 5 2 4" xfId="14434" xr:uid="{464B1E84-EE1C-47B1-90FB-9A54624ED6EF}"/>
    <cellStyle name="Currency 45 5 2 5" xfId="17531" xr:uid="{4ED94DB1-E2F7-45FC-94B0-51D2B82E2689}"/>
    <cellStyle name="Currency 45 5 2 6" xfId="20688" xr:uid="{5CB4F641-D3CE-4F3A-8FD7-F70EB90EB02B}"/>
    <cellStyle name="Currency 45 5 2 7" xfId="23843" xr:uid="{87A86AA6-ED9C-4801-8A2A-FBFB5144BE66}"/>
    <cellStyle name="Currency 45 5 2 8" xfId="27019" xr:uid="{297E8EF3-846E-4D1C-9C10-A773B2643EB9}"/>
    <cellStyle name="Currency 45 5 2 9" xfId="30218" xr:uid="{23C82CE6-A3CE-4385-8EE5-2B5163E8288B}"/>
    <cellStyle name="Currency 45 5 3" xfId="1923" xr:uid="{D8A69463-587A-4D29-844B-BCFA8357A16C}"/>
    <cellStyle name="Currency 45 5 3 2" xfId="10188" xr:uid="{8ED8D4A0-AD91-4462-A489-FBAC2E9EE7DB}"/>
    <cellStyle name="Currency 45 5 3 3" xfId="13384" xr:uid="{C1516EE7-F7A3-49F8-8C43-1CB10D05A357}"/>
    <cellStyle name="Currency 45 5 3 4" xfId="16479" xr:uid="{E710F964-E767-4499-A41D-359FF7C6ED13}"/>
    <cellStyle name="Currency 45 5 3 5" xfId="19633" xr:uid="{D2144844-1D83-4445-BF50-7DA9A365145A}"/>
    <cellStyle name="Currency 45 5 3 6" xfId="22793" xr:uid="{6F5D9DA7-4579-4943-A49E-CAD94EE7F861}"/>
    <cellStyle name="Currency 45 5 3 7" xfId="25969" xr:uid="{EFCC3152-201B-429B-8FEA-37BF34E47CFB}"/>
    <cellStyle name="Currency 45 5 3 8" xfId="29168" xr:uid="{35A2A3AD-FE6C-4F7F-9427-CEE6B1D249F7}"/>
    <cellStyle name="Currency 45 5 3 9" xfId="6171" xr:uid="{0EC6E533-6036-4609-8AF2-2B65150DFE19}"/>
    <cellStyle name="Currency 45 5 4" xfId="8156" xr:uid="{24056CD9-8FD4-4A0A-AF39-064AC0904575}"/>
    <cellStyle name="Currency 45 5 5" xfId="9300" xr:uid="{BDF63526-1C82-40EC-85A3-A50D0E6F7195}"/>
    <cellStyle name="Currency 45 5 6" xfId="12422" xr:uid="{1C920FD9-C2F3-4203-852C-D784C1A917CC}"/>
    <cellStyle name="Currency 45 5 7" xfId="15541" xr:uid="{7280D02E-1F06-4268-A23A-FA794E6EF969}"/>
    <cellStyle name="Currency 45 5 8" xfId="18624" xr:uid="{20A3C872-1B99-4B41-AA98-99AF188A4C98}"/>
    <cellStyle name="Currency 45 5 9" xfId="21788" xr:uid="{3A6A2E36-9897-4026-B9B4-2D71CA674FA3}"/>
    <cellStyle name="Currency 45 6" xfId="386" xr:uid="{4285B89E-BE15-4491-8A95-2B0FF8570319}"/>
    <cellStyle name="Currency 45 6 10" xfId="27455" xr:uid="{29BB036C-88BF-4919-83B7-B9BAACDFDF97}"/>
    <cellStyle name="Currency 45 6 11" xfId="4425" xr:uid="{9136D5DF-F57B-4DED-B14F-BCDA14156996}"/>
    <cellStyle name="Currency 45 6 2" xfId="2338" xr:uid="{3EEE583A-5FF6-4AFA-9355-58F2EF56A354}"/>
    <cellStyle name="Currency 45 6 2 2" xfId="10601" xr:uid="{45D5FD01-5066-40D2-B022-6B5D2B3DB4CC}"/>
    <cellStyle name="Currency 45 6 2 3" xfId="13796" xr:uid="{01C3AF00-A515-4B02-AAF6-4FBB8F1DEE7A}"/>
    <cellStyle name="Currency 45 6 2 4" xfId="16891" xr:uid="{228A2D48-5752-445D-8A6E-AC7701EA67DB}"/>
    <cellStyle name="Currency 45 6 2 5" xfId="20045" xr:uid="{3555284A-330B-47F0-8A88-CECF457E4AE3}"/>
    <cellStyle name="Currency 45 6 2 6" xfId="23205" xr:uid="{4E8EFCB7-7C3C-468A-8BB3-00117D15EF54}"/>
    <cellStyle name="Currency 45 6 2 7" xfId="26381" xr:uid="{FB6C5488-EAD4-4BF1-BE42-24AC77D25A84}"/>
    <cellStyle name="Currency 45 6 2 8" xfId="29580" xr:uid="{8C402C05-2F19-4679-B3FF-6B755B4022DE}"/>
    <cellStyle name="Currency 45 6 2 9" xfId="5525" xr:uid="{AA76D26F-4F5B-4DF7-A24B-78E775EC73D4}"/>
    <cellStyle name="Currency 45 6 3" xfId="7510" xr:uid="{900B9778-A9C8-4A9A-95A6-214A81BD57EF}"/>
    <cellStyle name="Currency 45 6 4" xfId="8654" xr:uid="{1F915AD8-4CE0-4C39-A092-9C8C566C452E}"/>
    <cellStyle name="Currency 45 6 5" xfId="11776" xr:uid="{40410AF4-C2D1-492F-8D9B-E9BC56FCD142}"/>
    <cellStyle name="Currency 45 6 6" xfId="14895" xr:uid="{D24D0240-5803-4597-AC2E-64F5DC1026EA}"/>
    <cellStyle name="Currency 45 6 7" xfId="17979" xr:uid="{66255518-566B-442D-B103-FE43E1793C6F}"/>
    <cellStyle name="Currency 45 6 8" xfId="21142" xr:uid="{0988F949-5788-4C57-B5FF-BBF8F220E981}"/>
    <cellStyle name="Currency 45 6 9" xfId="24277" xr:uid="{B269D22C-A882-4A7A-9CF4-920B62EC1302}"/>
    <cellStyle name="Currency 45 7" xfId="2139" xr:uid="{6191B7BA-1379-4375-9D2F-27868E1EFCE7}"/>
    <cellStyle name="Currency 45 7 10" xfId="4228" xr:uid="{7C15D67E-29CE-4014-8CA5-6F5EDD730E58}"/>
    <cellStyle name="Currency 45 7 2" xfId="6444" xr:uid="{E47E06DD-F1C4-42D6-81A8-DC8EFB5570D3}"/>
    <cellStyle name="Currency 45 7 3" xfId="10404" xr:uid="{91CC23AB-CB7C-475D-B643-7E01E4667E91}"/>
    <cellStyle name="Currency 45 7 4" xfId="13599" xr:uid="{851C8AEA-5010-4D48-B6A3-B0A86C224DEE}"/>
    <cellStyle name="Currency 45 7 5" xfId="16694" xr:uid="{A6206BDE-21E2-4C21-B1D9-119E681C6381}"/>
    <cellStyle name="Currency 45 7 6" xfId="19848" xr:uid="{730E716C-D76B-4775-9B62-30D27E8495C8}"/>
    <cellStyle name="Currency 45 7 7" xfId="23008" xr:uid="{BDA3846F-3C00-4362-AB5F-A9B6BB1129AF}"/>
    <cellStyle name="Currency 45 7 8" xfId="26184" xr:uid="{4898AD19-6E62-410D-8D6D-B29F535712DF}"/>
    <cellStyle name="Currency 45 7 9" xfId="29383" xr:uid="{C8E5B024-0417-459F-945E-12BF613E58D0}"/>
    <cellStyle name="Currency 45 8" xfId="1276" xr:uid="{9132438D-0776-492F-A2D0-3CA31D6E8538}"/>
    <cellStyle name="Currency 45 8 2" xfId="9543" xr:uid="{3CB71FFA-2319-404D-B920-C27E443EF642}"/>
    <cellStyle name="Currency 45 8 3" xfId="12739" xr:uid="{6B964C86-5A16-44EF-99A0-95F9D8E06D22}"/>
    <cellStyle name="Currency 45 8 4" xfId="15834" xr:uid="{43E9784E-9198-4831-81D3-4730F2017BCC}"/>
    <cellStyle name="Currency 45 8 5" xfId="18953" xr:uid="{C485EDB6-2F09-40F5-B940-54A3D169682E}"/>
    <cellStyle name="Currency 45 8 6" xfId="20975" xr:uid="{CDB3FAAB-5826-4562-9283-67594EE29D72}"/>
    <cellStyle name="Currency 45 8 7" xfId="25309" xr:uid="{60686D60-7E8E-4DFC-9E53-07119AAB6AB7}"/>
    <cellStyle name="Currency 45 8 8" xfId="28452" xr:uid="{AC149981-3427-46D4-8457-3A233604EF36}"/>
    <cellStyle name="Currency 45 8 9" xfId="5327" xr:uid="{F7FB39E3-1D45-48CF-BFB1-9EE2E1FF92C2}"/>
    <cellStyle name="Currency 45 9" xfId="7310" xr:uid="{19468B3B-ED06-418C-A07E-87CEA1AD8230}"/>
    <cellStyle name="Currency 46" xfId="201" xr:uid="{BCC89FD3-795D-4C8F-9CC6-75C66264358D}"/>
    <cellStyle name="Currency 46 10" xfId="8470" xr:uid="{DBA4215A-05A4-4360-A821-DC517CBB077C}"/>
    <cellStyle name="Currency 46 11" xfId="11579" xr:uid="{DB01B896-73BE-40A8-99A0-2E7903126730}"/>
    <cellStyle name="Currency 46 12" xfId="14694" xr:uid="{08B5AAE8-E7E2-457A-8A9E-545576BB9C0C}"/>
    <cellStyle name="Currency 46 13" xfId="17786" xr:uid="{0CB33CD4-42A1-4556-B074-0D35CFB9EE3D}"/>
    <cellStyle name="Currency 46 14" xfId="20944" xr:uid="{55B81146-15D9-46AA-9921-1501DDE28E9C}"/>
    <cellStyle name="Currency 46 15" xfId="24084" xr:uid="{6254C3FA-99D7-4802-8FE6-01530F7C52C1}"/>
    <cellStyle name="Currency 46 16" xfId="27261" xr:uid="{13DC13AC-D779-46B5-8F03-96AEA6A96703}"/>
    <cellStyle name="Currency 46 17" xfId="3371" xr:uid="{6BBB8ACB-E0B7-4561-BAA7-6DF53ED448F6}"/>
    <cellStyle name="Currency 46 2" xfId="535" xr:uid="{A539C0D4-947C-464E-BE10-C7CBE6BE12C1}"/>
    <cellStyle name="Currency 46 2 10" xfId="24425" xr:uid="{774847CA-0F78-435B-ABF3-EA49FBA2BD9E}"/>
    <cellStyle name="Currency 46 2 11" xfId="27603" xr:uid="{32F3E245-D75A-4D36-99C3-6EE958B95AE8}"/>
    <cellStyle name="Currency 46 2 12" xfId="3515" xr:uid="{4EE7D5A2-5800-4311-8238-BBE2B9583CC6}"/>
    <cellStyle name="Currency 46 2 2" xfId="2486" xr:uid="{E10F40CB-07D6-4E76-910B-597329370EC5}"/>
    <cellStyle name="Currency 46 2 2 10" xfId="4573" xr:uid="{CE11A543-34D6-4882-8D7B-FF2F4E087793}"/>
    <cellStyle name="Currency 46 2 2 2" xfId="6645" xr:uid="{142BFC94-8FAC-4ED2-89DD-CBBF8CCA14BE}"/>
    <cellStyle name="Currency 46 2 2 3" xfId="10749" xr:uid="{8F13FF42-22C1-4CE6-9CEB-9CEA303AD08F}"/>
    <cellStyle name="Currency 46 2 2 4" xfId="13944" xr:uid="{329B5EF2-188C-47A3-987B-CFC78AC8562D}"/>
    <cellStyle name="Currency 46 2 2 5" xfId="17039" xr:uid="{8E3EEC8E-B644-40D8-9536-77678D8FA038}"/>
    <cellStyle name="Currency 46 2 2 6" xfId="20193" xr:uid="{A2D050DF-4788-4FD9-9D05-9DD47B6E4938}"/>
    <cellStyle name="Currency 46 2 2 7" xfId="23353" xr:uid="{D383552B-7595-40DC-ACBF-CA370AFD5685}"/>
    <cellStyle name="Currency 46 2 2 8" xfId="26529" xr:uid="{88389E0F-8184-49FD-ADD7-7D3951F99A59}"/>
    <cellStyle name="Currency 46 2 2 9" xfId="29728" xr:uid="{2EBB3FEE-3B3E-4196-A18E-E33683B2A016}"/>
    <cellStyle name="Currency 46 2 3" xfId="1424" xr:uid="{E0B5C747-5DB0-4B2B-A97A-28086CB80C11}"/>
    <cellStyle name="Currency 46 2 3 2" xfId="9691" xr:uid="{4E67D34D-3C52-4BF4-AD67-10B9E0A101EE}"/>
    <cellStyle name="Currency 46 2 3 3" xfId="12887" xr:uid="{56E2331A-7823-41F7-9DE8-368F9FF22DE4}"/>
    <cellStyle name="Currency 46 2 3 4" xfId="15982" xr:uid="{1A1900F1-4619-43E9-B677-23A8196A4FAA}"/>
    <cellStyle name="Currency 46 2 3 5" xfId="19136" xr:uid="{18B3798B-F0B9-4338-ACC4-296D5ED52EB1}"/>
    <cellStyle name="Currency 46 2 3 6" xfId="22296" xr:uid="{D6819ECD-3D6F-498B-BCC6-E00292AA8684}"/>
    <cellStyle name="Currency 46 2 3 7" xfId="25472" xr:uid="{8B076E2E-8CB3-4471-A351-1713F7D8D977}"/>
    <cellStyle name="Currency 46 2 3 8" xfId="28671" xr:uid="{6F5B6CD0-9632-429E-89F6-CFD6B1B9E855}"/>
    <cellStyle name="Currency 46 2 3 9" xfId="5673" xr:uid="{BD8A77B6-1E19-45BF-BFAA-790B435E0731}"/>
    <cellStyle name="Currency 46 2 4" xfId="7658" xr:uid="{65D3A02F-8D56-4A2A-9DC5-780CCDD2006F}"/>
    <cellStyle name="Currency 46 2 5" xfId="8803" xr:uid="{0BB8FBA1-A3D8-4255-9243-9EF8C0599FA3}"/>
    <cellStyle name="Currency 46 2 6" xfId="11924" xr:uid="{AF3C569A-0723-41D8-AC8F-1A5A21CA1809}"/>
    <cellStyle name="Currency 46 2 7" xfId="15043" xr:uid="{069C2344-E84C-443C-BB2A-53D5C29DF4D7}"/>
    <cellStyle name="Currency 46 2 8" xfId="18127" xr:uid="{B814DE28-822A-49CD-9B0E-1C8FB8D17397}"/>
    <cellStyle name="Currency 46 2 9" xfId="21290" xr:uid="{43617DC2-F42A-423B-A899-B8AF284FC42B}"/>
    <cellStyle name="Currency 46 3" xfId="675" xr:uid="{D4349775-28A0-4563-9927-76AD9E649548}"/>
    <cellStyle name="Currency 46 3 10" xfId="24565" xr:uid="{94D30468-E388-4309-9F40-9D3A033AD70D}"/>
    <cellStyle name="Currency 46 3 11" xfId="27743" xr:uid="{22601798-FAC9-436B-A333-C2361792B8BB}"/>
    <cellStyle name="Currency 46 3 12" xfId="3655" xr:uid="{8441A6BB-5AE5-426E-B636-369082A55AA6}"/>
    <cellStyle name="Currency 46 3 2" xfId="2626" xr:uid="{840D6D4F-F573-4875-92D9-C0A5BCF74D75}"/>
    <cellStyle name="Currency 46 3 2 10" xfId="4713" xr:uid="{E7A897FE-110A-4A50-BA62-8EDC001D84B6}"/>
    <cellStyle name="Currency 46 3 2 2" xfId="6779" xr:uid="{F5A5D405-AB82-4660-9F6D-393C4A97093A}"/>
    <cellStyle name="Currency 46 3 2 3" xfId="10889" xr:uid="{D70010AB-ECA9-47EE-AE72-C7EC949F5425}"/>
    <cellStyle name="Currency 46 3 2 4" xfId="14081" xr:uid="{09F4DEFE-1D0A-4E91-8310-9A024746772F}"/>
    <cellStyle name="Currency 46 3 2 5" xfId="17176" xr:uid="{37361076-A5FA-4153-8AC1-30987FF11007}"/>
    <cellStyle name="Currency 46 3 2 6" xfId="20333" xr:uid="{929D74EC-373D-4D14-9A10-C2CFB4B1E07B}"/>
    <cellStyle name="Currency 46 3 2 7" xfId="23490" xr:uid="{7D14CE5A-E95C-4DFC-BC4B-C52A13059C32}"/>
    <cellStyle name="Currency 46 3 2 8" xfId="26666" xr:uid="{58AAF1CB-3268-4E71-A7F8-37939AED8041}"/>
    <cellStyle name="Currency 46 3 2 9" xfId="29865" xr:uid="{C47A82D2-CEE7-4E40-8200-438B062DD6CC}"/>
    <cellStyle name="Currency 46 3 3" xfId="1564" xr:uid="{355E56EF-00F9-4356-9132-6EBA4F72AC2C}"/>
    <cellStyle name="Currency 46 3 3 2" xfId="9831" xr:uid="{C5D67A27-1F3B-439B-A5A4-CDAA61F07989}"/>
    <cellStyle name="Currency 46 3 3 3" xfId="13027" xr:uid="{B11B5561-6830-4CFA-979C-821FE8F91825}"/>
    <cellStyle name="Currency 46 3 3 4" xfId="16122" xr:uid="{EC5483DC-0C31-4A09-A6AE-0F741AA3403D}"/>
    <cellStyle name="Currency 46 3 3 5" xfId="19276" xr:uid="{BA891F05-597A-460A-8046-819706BA8276}"/>
    <cellStyle name="Currency 46 3 3 6" xfId="22436" xr:uid="{7ECA8F41-58B7-4F1C-9201-2E5B6F250902}"/>
    <cellStyle name="Currency 46 3 3 7" xfId="25612" xr:uid="{6EF4C8C8-948E-497F-AD27-07710B9C22D8}"/>
    <cellStyle name="Currency 46 3 3 8" xfId="28811" xr:uid="{D585E0D6-8CF6-4402-800D-6A7B61E18E3E}"/>
    <cellStyle name="Currency 46 3 3 9" xfId="5813" xr:uid="{4F448027-E785-4C77-BD8E-9164EAC77A63}"/>
    <cellStyle name="Currency 46 3 4" xfId="7798" xr:uid="{49F49924-1EA5-44F7-AD62-42FC73837274}"/>
    <cellStyle name="Currency 46 3 5" xfId="8943" xr:uid="{97B1E0F7-B196-414D-B3E0-B6ABE70A7696}"/>
    <cellStyle name="Currency 46 3 6" xfId="12064" xr:uid="{5465F36F-2881-4C0C-80AD-17A80632032D}"/>
    <cellStyle name="Currency 46 3 7" xfId="15183" xr:uid="{50123BE8-00CE-4D2D-B401-296AE4EB3063}"/>
    <cellStyle name="Currency 46 3 8" xfId="18267" xr:uid="{AD684B61-9205-42AB-B941-CDAC763CF639}"/>
    <cellStyle name="Currency 46 3 9" xfId="21430" xr:uid="{FA1530E0-C5AF-45E4-8DAB-4859223341FC}"/>
    <cellStyle name="Currency 46 4" xfId="844" xr:uid="{8C0B1C33-3B26-4161-BE17-E353DB3074E9}"/>
    <cellStyle name="Currency 46 4 10" xfId="24734" xr:uid="{F85BF6C9-97DB-46D4-8C2B-3530339BD0AB}"/>
    <cellStyle name="Currency 46 4 11" xfId="27912" xr:uid="{EEBC1E6F-1590-4C0B-A4EC-57293DB49E7C}"/>
    <cellStyle name="Currency 46 4 12" xfId="3824" xr:uid="{854AE7D5-95C1-4E01-A8B7-BFAEE173D209}"/>
    <cellStyle name="Currency 46 4 2" xfId="2795" xr:uid="{21AD79A9-2665-4366-9FDA-64E0FDB729D8}"/>
    <cellStyle name="Currency 46 4 2 10" xfId="4882" xr:uid="{80842FC7-A47B-42FF-B294-D25B27EB2B87}"/>
    <cellStyle name="Currency 46 4 2 2" xfId="6921" xr:uid="{F7822698-597A-4CF8-B68E-2A54399934F3}"/>
    <cellStyle name="Currency 46 4 2 3" xfId="11058" xr:uid="{6CF4F4A6-EB2D-4012-9B70-9535C3D12092}"/>
    <cellStyle name="Currency 46 4 2 4" xfId="14249" xr:uid="{61CB91D2-3624-484C-AD02-C96BC0433DA6}"/>
    <cellStyle name="Currency 46 4 2 5" xfId="17344" xr:uid="{C2BD5146-B76B-4581-AE89-DEBACC5704F6}"/>
    <cellStyle name="Currency 46 4 2 6" xfId="20502" xr:uid="{B3CA691F-AE76-41D0-8AD9-77F2CE286AE5}"/>
    <cellStyle name="Currency 46 4 2 7" xfId="23658" xr:uid="{1850BB53-1092-445E-92B4-5172DD869D07}"/>
    <cellStyle name="Currency 46 4 2 8" xfId="26834" xr:uid="{98FD9499-CDB6-477F-93F4-1C6C6A17A10E}"/>
    <cellStyle name="Currency 46 4 2 9" xfId="30033" xr:uid="{B638E413-4A05-4DD9-947D-425C63BF06A5}"/>
    <cellStyle name="Currency 46 4 3" xfId="1733" xr:uid="{4F8B8E37-2689-4C90-861E-29F2DB9C8CFE}"/>
    <cellStyle name="Currency 46 4 3 2" xfId="10000" xr:uid="{01B8148E-A86B-46EC-82A9-CE51A1DCA525}"/>
    <cellStyle name="Currency 46 4 3 3" xfId="13196" xr:uid="{B34B527F-1C04-4D65-BAA7-65FB711584B4}"/>
    <cellStyle name="Currency 46 4 3 4" xfId="16291" xr:uid="{E4FA1535-6184-4C5B-ADA8-4D10CAE158F4}"/>
    <cellStyle name="Currency 46 4 3 5" xfId="19445" xr:uid="{2CD40983-7B55-4D24-91D4-B6A73376F175}"/>
    <cellStyle name="Currency 46 4 3 6" xfId="22605" xr:uid="{56410013-5FF9-4CD0-801A-4C2F6EFBBC6F}"/>
    <cellStyle name="Currency 46 4 3 7" xfId="25781" xr:uid="{304A1D3A-E62C-4C9E-9EAD-F870E059E0CF}"/>
    <cellStyle name="Currency 46 4 3 8" xfId="28980" xr:uid="{00016E40-8A9F-4A06-A0FE-557764FC1E79}"/>
    <cellStyle name="Currency 46 4 3 9" xfId="5982" xr:uid="{EBF2A3CD-9FFF-46E8-A1F4-C1931DF0D8EF}"/>
    <cellStyle name="Currency 46 4 4" xfId="7967" xr:uid="{E23E98AD-9E4F-4821-84E0-BF85E850C352}"/>
    <cellStyle name="Currency 46 4 5" xfId="9112" xr:uid="{2C40ADE6-EC3D-4D69-887D-7E553427F37A}"/>
    <cellStyle name="Currency 46 4 6" xfId="12233" xr:uid="{6A8E2913-9EEF-4901-99E3-AF52CD50C773}"/>
    <cellStyle name="Currency 46 4 7" xfId="15352" xr:uid="{125F27D6-35D6-4666-932E-E748E170BC3B}"/>
    <cellStyle name="Currency 46 4 8" xfId="18436" xr:uid="{E7236ECE-6CF6-4BE1-A9C1-87B33E614CEF}"/>
    <cellStyle name="Currency 46 4 9" xfId="21599" xr:uid="{A638C6C8-1BAC-4D4B-BB68-7C0B8248F2C9}"/>
    <cellStyle name="Currency 46 5" xfId="1037" xr:uid="{18F5617B-0E2E-4C1F-BCF9-B8FCC07C5A27}"/>
    <cellStyle name="Currency 46 5 10" xfId="24926" xr:uid="{779C1001-D81A-4F1C-A227-7649AA806D5E}"/>
    <cellStyle name="Currency 46 5 11" xfId="28105" xr:uid="{14408787-5E29-4EFA-9F4E-E6B2117BF818}"/>
    <cellStyle name="Currency 46 5 12" xfId="4016" xr:uid="{0DAD45A4-FDFB-4A7D-AB58-50F26B47E4CF}"/>
    <cellStyle name="Currency 46 5 2" xfId="2988" xr:uid="{6F47A585-4146-4BE2-847B-AD27DE01A3FB}"/>
    <cellStyle name="Currency 46 5 2 10" xfId="5074" xr:uid="{83DC7AEB-85BE-47AA-90A7-45FBE7B9EB07}"/>
    <cellStyle name="Currency 46 5 2 2" xfId="7097" xr:uid="{2164E3B5-1401-4B9B-9FAB-BE950473BDF7}"/>
    <cellStyle name="Currency 46 5 2 3" xfId="11250" xr:uid="{F4F22DFF-CBB5-4650-A3ED-FB4214ED214D}"/>
    <cellStyle name="Currency 46 5 2 4" xfId="14438" xr:uid="{FBA80AC6-0236-4184-8341-D1073B28F926}"/>
    <cellStyle name="Currency 46 5 2 5" xfId="17535" xr:uid="{FD15A37A-EBA3-42B5-B757-58E9C6D2935C}"/>
    <cellStyle name="Currency 46 5 2 6" xfId="20692" xr:uid="{6FB8759D-A6C7-4295-8000-E882CD244E72}"/>
    <cellStyle name="Currency 46 5 2 7" xfId="23847" xr:uid="{06A9ED53-E608-4F00-8994-1E4B362D2047}"/>
    <cellStyle name="Currency 46 5 2 8" xfId="27023" xr:uid="{4AC1563A-E146-461F-B350-FA254D0045DA}"/>
    <cellStyle name="Currency 46 5 2 9" xfId="30222" xr:uid="{221F7E14-6108-40DA-948E-778419C96912}"/>
    <cellStyle name="Currency 46 5 3" xfId="1927" xr:uid="{A4E0AB26-EA7C-41F2-818A-B7F65E427939}"/>
    <cellStyle name="Currency 46 5 3 2" xfId="10192" xr:uid="{E29B82D2-9A12-4273-A04A-C24059402FB7}"/>
    <cellStyle name="Currency 46 5 3 3" xfId="13388" xr:uid="{E4620466-0FEA-4C74-84C8-CB5D195F2A3F}"/>
    <cellStyle name="Currency 46 5 3 4" xfId="16483" xr:uid="{3C1D3521-2707-4163-BC17-320838FE3890}"/>
    <cellStyle name="Currency 46 5 3 5" xfId="19637" xr:uid="{863816B1-0061-4DE8-BA30-736EFA418321}"/>
    <cellStyle name="Currency 46 5 3 6" xfId="22797" xr:uid="{83FCDA27-BE2D-4C02-901E-BB68586F7D3F}"/>
    <cellStyle name="Currency 46 5 3 7" xfId="25973" xr:uid="{86DE05D4-395F-479D-A292-4FE7F5E55A6D}"/>
    <cellStyle name="Currency 46 5 3 8" xfId="29172" xr:uid="{4AED7507-6BFE-4664-B2A2-257DBAB10566}"/>
    <cellStyle name="Currency 46 5 3 9" xfId="6175" xr:uid="{845BA481-8521-4A0B-BB76-A53868BD6102}"/>
    <cellStyle name="Currency 46 5 4" xfId="8160" xr:uid="{D56D7E6D-77EC-40E4-B9A1-B316735200D9}"/>
    <cellStyle name="Currency 46 5 5" xfId="9304" xr:uid="{0D3FF607-E516-4E8C-86E1-8C6A537E763A}"/>
    <cellStyle name="Currency 46 5 6" xfId="12426" xr:uid="{F14C0BE7-B5B5-4602-A5FA-9DEE8D2E71D5}"/>
    <cellStyle name="Currency 46 5 7" xfId="15545" xr:uid="{078304DA-75E4-425C-BF20-45ABF107AEED}"/>
    <cellStyle name="Currency 46 5 8" xfId="18628" xr:uid="{7D0A6BF5-298A-4DAD-93CA-A3E3A16C4110}"/>
    <cellStyle name="Currency 46 5 9" xfId="21792" xr:uid="{173F8DA0-F02F-4D3F-BE30-BB0E94295D86}"/>
    <cellStyle name="Currency 46 6" xfId="390" xr:uid="{DBEDB42E-DA9C-43DC-A0F6-C06515EE7543}"/>
    <cellStyle name="Currency 46 6 10" xfId="27459" xr:uid="{DE8419A8-3FFF-4681-8431-C942C01085E6}"/>
    <cellStyle name="Currency 46 6 11" xfId="4429" xr:uid="{9F261E69-991B-4E23-A0BE-03EF88FF3042}"/>
    <cellStyle name="Currency 46 6 2" xfId="2342" xr:uid="{6D96A09F-8216-4C49-815F-FE4E329BEA86}"/>
    <cellStyle name="Currency 46 6 2 2" xfId="10605" xr:uid="{4A6667CF-E3A7-48A4-9712-300C435E9E5C}"/>
    <cellStyle name="Currency 46 6 2 3" xfId="13800" xr:uid="{E22FAB0E-5532-4932-BD23-C765B5964F78}"/>
    <cellStyle name="Currency 46 6 2 4" xfId="16895" xr:uid="{51220779-6EFE-4CBF-90AC-6036EE59D2C5}"/>
    <cellStyle name="Currency 46 6 2 5" xfId="20049" xr:uid="{1E35B862-526E-41BD-A058-C4889A645E3A}"/>
    <cellStyle name="Currency 46 6 2 6" xfId="23209" xr:uid="{206D756C-F98A-4D92-B9F8-99A5978D1679}"/>
    <cellStyle name="Currency 46 6 2 7" xfId="26385" xr:uid="{5915BF85-E3C2-4E81-B815-F3965BB31350}"/>
    <cellStyle name="Currency 46 6 2 8" xfId="29584" xr:uid="{CC3B243E-94CA-4F31-A58F-8F7187A48F80}"/>
    <cellStyle name="Currency 46 6 2 9" xfId="5529" xr:uid="{A62EEC0C-3FBC-4C25-A647-A21C022D16EE}"/>
    <cellStyle name="Currency 46 6 3" xfId="7514" xr:uid="{FCA15827-8CCC-4660-A667-539C2325D23F}"/>
    <cellStyle name="Currency 46 6 4" xfId="8658" xr:uid="{099117B9-CE24-4FAD-A817-DDC0335AC923}"/>
    <cellStyle name="Currency 46 6 5" xfId="11780" xr:uid="{6F929DC0-B816-44CD-AA00-2F5097488AF9}"/>
    <cellStyle name="Currency 46 6 6" xfId="14899" xr:uid="{C52AAE02-2515-497C-935F-359F715F26EF}"/>
    <cellStyle name="Currency 46 6 7" xfId="17983" xr:uid="{A91BD4C6-97ED-44F8-B070-F7F69127E833}"/>
    <cellStyle name="Currency 46 6 8" xfId="21146" xr:uid="{BD513565-548B-44E9-A9C3-8B6AFA6E5BEC}"/>
    <cellStyle name="Currency 46 6 9" xfId="24281" xr:uid="{FE2E3631-34D0-4470-BA8D-5751FAF827B0}"/>
    <cellStyle name="Currency 46 7" xfId="2143" xr:uid="{B504B46E-6346-4D00-B13E-C66C8594755D}"/>
    <cellStyle name="Currency 46 7 10" xfId="4232" xr:uid="{7EB7529D-84AD-403C-B4D8-B9D956BDD436}"/>
    <cellStyle name="Currency 46 7 2" xfId="6448" xr:uid="{5A01A05B-4A0C-40D8-96F1-94E80EDAEA9D}"/>
    <cellStyle name="Currency 46 7 3" xfId="10408" xr:uid="{EFCDA1F5-1957-48D7-847E-13B3AB4F058E}"/>
    <cellStyle name="Currency 46 7 4" xfId="13603" xr:uid="{7A506336-B507-46F1-BE98-B0DF90CA44BB}"/>
    <cellStyle name="Currency 46 7 5" xfId="16698" xr:uid="{616A547D-1A43-4C7C-AD53-66A8EA8B485A}"/>
    <cellStyle name="Currency 46 7 6" xfId="19852" xr:uid="{335A341B-D5E3-445F-AD6C-92DE144BCE6B}"/>
    <cellStyle name="Currency 46 7 7" xfId="23012" xr:uid="{F5C0BD21-A3CC-4382-8405-55893D436365}"/>
    <cellStyle name="Currency 46 7 8" xfId="26188" xr:uid="{CCEFDD86-3E42-482C-92AC-D9CF6DC30FA8}"/>
    <cellStyle name="Currency 46 7 9" xfId="29387" xr:uid="{B7CD83B0-946B-4E41-B162-9AD0591AC0B7}"/>
    <cellStyle name="Currency 46 8" xfId="1280" xr:uid="{00497A55-7DC9-445B-A965-4D92F0255757}"/>
    <cellStyle name="Currency 46 8 2" xfId="9547" xr:uid="{2DC9B3AF-E85C-49EC-81D4-D13EA68F0561}"/>
    <cellStyle name="Currency 46 8 3" xfId="12743" xr:uid="{73D1F7A0-C76A-4C74-828D-6164EDAC6E0B}"/>
    <cellStyle name="Currency 46 8 4" xfId="15838" xr:uid="{3A2B5117-D987-40FB-A832-B3D6B911C5AE}"/>
    <cellStyle name="Currency 46 8 5" xfId="18986" xr:uid="{5517D9F5-99A6-4C8F-B05C-40AEF2987B73}"/>
    <cellStyle name="Currency 46 8 6" xfId="21014" xr:uid="{7A292F0D-4D2D-436D-B900-8CF1135236EB}"/>
    <cellStyle name="Currency 46 8 7" xfId="25301" xr:uid="{6D6AF297-5327-438A-94F5-3C5C0019CEDE}"/>
    <cellStyle name="Currency 46 8 8" xfId="28483" xr:uid="{56DAB9C0-AC6C-4205-9AF9-3D43A3C746F9}"/>
    <cellStyle name="Currency 46 8 9" xfId="5331" xr:uid="{EB452F8D-6CF9-4DA7-8C27-8E9F67651F19}"/>
    <cellStyle name="Currency 46 9" xfId="7314" xr:uid="{F8847830-B9C7-43A6-9211-8AF0329DB195}"/>
    <cellStyle name="Currency 47" xfId="205" xr:uid="{C4DFBD6D-DDB0-404B-B639-77CC24155163}"/>
    <cellStyle name="Currency 47 10" xfId="8474" xr:uid="{A6920BCF-25C9-4023-BF9F-616C197E930C}"/>
    <cellStyle name="Currency 47 11" xfId="11583" xr:uid="{20224BB3-D5DD-4852-8905-AF0DDB66EE21}"/>
    <cellStyle name="Currency 47 12" xfId="14698" xr:uid="{4A60D311-55B5-41F1-BF23-89FD985A8741}"/>
    <cellStyle name="Currency 47 13" xfId="17790" xr:uid="{0E027EB3-6D4B-42AC-B95B-61ED40D0D1D1}"/>
    <cellStyle name="Currency 47 14" xfId="20948" xr:uid="{4F7642B5-D670-4198-BC4B-E97650389D69}"/>
    <cellStyle name="Currency 47 15" xfId="24088" xr:uid="{CEE5EA91-1ED2-4000-A017-FD8ED64FB818}"/>
    <cellStyle name="Currency 47 16" xfId="27265" xr:uid="{1BECE34C-FC5D-4986-BD58-D6516B0EB37B}"/>
    <cellStyle name="Currency 47 17" xfId="3375" xr:uid="{CA2F684A-7E81-44B2-8CED-EC38D0DEF583}"/>
    <cellStyle name="Currency 47 2" xfId="539" xr:uid="{2CBC8664-606A-4A72-9545-40C39A4A597C}"/>
    <cellStyle name="Currency 47 2 10" xfId="24429" xr:uid="{33B1B0C0-BB92-410E-8163-25CDD759464C}"/>
    <cellStyle name="Currency 47 2 11" xfId="27607" xr:uid="{D88C6A0E-DE56-4993-AC96-0EC2795B526E}"/>
    <cellStyle name="Currency 47 2 12" xfId="3519" xr:uid="{AA6F03A3-4A4D-4DC9-B4F0-1ABF4DBAF982}"/>
    <cellStyle name="Currency 47 2 2" xfId="2490" xr:uid="{FBE852AC-D3C7-4E24-97D5-5FE00AC35536}"/>
    <cellStyle name="Currency 47 2 2 10" xfId="4577" xr:uid="{E8D80D53-9A61-48EB-B2DA-B6DD8EB453D4}"/>
    <cellStyle name="Currency 47 2 2 2" xfId="6649" xr:uid="{2B583580-B7C5-4140-97EB-6AAAE45F1CF4}"/>
    <cellStyle name="Currency 47 2 2 3" xfId="10753" xr:uid="{5679527F-945F-4A62-A504-F3C868D8B404}"/>
    <cellStyle name="Currency 47 2 2 4" xfId="13948" xr:uid="{937F258D-6DA7-4EB2-AD2B-282C0FA4D3BF}"/>
    <cellStyle name="Currency 47 2 2 5" xfId="17043" xr:uid="{2916F480-99C4-499F-A830-8CD1E590A27F}"/>
    <cellStyle name="Currency 47 2 2 6" xfId="20197" xr:uid="{7F64C16A-F84A-4B4E-AAA0-1C38F1F7EC54}"/>
    <cellStyle name="Currency 47 2 2 7" xfId="23357" xr:uid="{A8838EC4-59C9-40DD-B8C7-CB7CC7AEA827}"/>
    <cellStyle name="Currency 47 2 2 8" xfId="26533" xr:uid="{2E38B155-44D3-4B7C-969F-DE5B62C7AD49}"/>
    <cellStyle name="Currency 47 2 2 9" xfId="29732" xr:uid="{AFCD3E92-A647-4609-9BBE-4724EB562175}"/>
    <cellStyle name="Currency 47 2 3" xfId="1428" xr:uid="{4D6F5C1F-FD3C-43C4-B526-FB4AE2C54D77}"/>
    <cellStyle name="Currency 47 2 3 2" xfId="9695" xr:uid="{234C5230-2ED4-4DBA-B4F3-E6E20B851C34}"/>
    <cellStyle name="Currency 47 2 3 3" xfId="12891" xr:uid="{BAF3CBA5-8CEB-4B51-9F2D-F82636FEDFB9}"/>
    <cellStyle name="Currency 47 2 3 4" xfId="15986" xr:uid="{DC3DA0AC-A532-42D8-8ABC-31DF7674BBDD}"/>
    <cellStyle name="Currency 47 2 3 5" xfId="19140" xr:uid="{EF4E8DF3-8D87-4B16-A6F2-4CC177F6A22D}"/>
    <cellStyle name="Currency 47 2 3 6" xfId="22300" xr:uid="{3E8B10C5-020C-43DF-A947-786BE62E97AD}"/>
    <cellStyle name="Currency 47 2 3 7" xfId="25476" xr:uid="{025C5B5F-8C54-4CE8-88F7-7DC1A316A2E2}"/>
    <cellStyle name="Currency 47 2 3 8" xfId="28675" xr:uid="{E13BAE6E-D2B7-4320-B747-E950B3B93E46}"/>
    <cellStyle name="Currency 47 2 3 9" xfId="5677" xr:uid="{F0B31008-F2CF-4BE8-9907-DA6731F72707}"/>
    <cellStyle name="Currency 47 2 4" xfId="7662" xr:uid="{4BD065C4-ED26-4B9C-8D09-C0344C6C0EE1}"/>
    <cellStyle name="Currency 47 2 5" xfId="8807" xr:uid="{B1D857E7-712B-4564-BF68-D9F3E8B8F28F}"/>
    <cellStyle name="Currency 47 2 6" xfId="11928" xr:uid="{1F5E0547-4AF9-42D9-A10D-CDDB1DDE36A9}"/>
    <cellStyle name="Currency 47 2 7" xfId="15047" xr:uid="{D1BE5F5D-125F-4A00-9852-52AA1D2ACBAD}"/>
    <cellStyle name="Currency 47 2 8" xfId="18131" xr:uid="{63359BED-F289-4DDA-B8C6-76736139B938}"/>
    <cellStyle name="Currency 47 2 9" xfId="21294" xr:uid="{4F2ED95D-E872-40DF-B833-2BD4A336E250}"/>
    <cellStyle name="Currency 47 3" xfId="679" xr:uid="{AA15EFE5-A230-462D-BEDC-307F70E179FE}"/>
    <cellStyle name="Currency 47 3 10" xfId="24569" xr:uid="{9F1B7470-421B-4B3D-9037-60DB1A107E44}"/>
    <cellStyle name="Currency 47 3 11" xfId="27747" xr:uid="{BD0CEC73-FBE3-42C0-9DBE-61747F48AB57}"/>
    <cellStyle name="Currency 47 3 12" xfId="3659" xr:uid="{E196DECD-1F12-4A92-ABCC-9153C98A54E6}"/>
    <cellStyle name="Currency 47 3 2" xfId="2630" xr:uid="{69C7222A-078F-4FB1-919D-3D69F08C92B2}"/>
    <cellStyle name="Currency 47 3 2 10" xfId="4717" xr:uid="{F9233E4C-4886-438A-A0CF-577C7C74D99E}"/>
    <cellStyle name="Currency 47 3 2 2" xfId="6783" xr:uid="{B45509F1-6901-448B-B820-DA9B5FE52F20}"/>
    <cellStyle name="Currency 47 3 2 3" xfId="10893" xr:uid="{1802E28F-D401-4E48-93D4-46D2F6FB4AE1}"/>
    <cellStyle name="Currency 47 3 2 4" xfId="14085" xr:uid="{CD71F3C6-C1C8-408D-AAB8-657663802506}"/>
    <cellStyle name="Currency 47 3 2 5" xfId="17180" xr:uid="{729685F4-BE98-44F9-B9FE-D78118A2AC04}"/>
    <cellStyle name="Currency 47 3 2 6" xfId="20337" xr:uid="{A5F88989-722D-4D94-82F3-5C9F223C295B}"/>
    <cellStyle name="Currency 47 3 2 7" xfId="23494" xr:uid="{77667C7C-F64E-42C9-A7B8-B611AB979151}"/>
    <cellStyle name="Currency 47 3 2 8" xfId="26670" xr:uid="{DA2421CD-E823-4195-B9EC-EA305E3FFD33}"/>
    <cellStyle name="Currency 47 3 2 9" xfId="29869" xr:uid="{37B2008F-CDE5-4949-9064-09AB5764822A}"/>
    <cellStyle name="Currency 47 3 3" xfId="1568" xr:uid="{2C123CA1-BC1E-4025-8CB2-929A81813732}"/>
    <cellStyle name="Currency 47 3 3 2" xfId="9835" xr:uid="{82B58AAB-8437-4C7A-93B8-A6CC9B61F5FE}"/>
    <cellStyle name="Currency 47 3 3 3" xfId="13031" xr:uid="{6F9B767D-A81D-40C7-BB58-92559867CD55}"/>
    <cellStyle name="Currency 47 3 3 4" xfId="16126" xr:uid="{DD7A4A80-B712-4AC6-B569-D86CF6340D82}"/>
    <cellStyle name="Currency 47 3 3 5" xfId="19280" xr:uid="{8E53B8A5-F536-4509-8DF2-AB1077FE7C96}"/>
    <cellStyle name="Currency 47 3 3 6" xfId="22440" xr:uid="{E029AF91-BC2E-4BB7-9D59-29BCCB718DB7}"/>
    <cellStyle name="Currency 47 3 3 7" xfId="25616" xr:uid="{241ACFBD-9F89-4B81-9D19-4963D6F573C3}"/>
    <cellStyle name="Currency 47 3 3 8" xfId="28815" xr:uid="{DB8011C1-54EC-4381-B938-A2D2D352CE52}"/>
    <cellStyle name="Currency 47 3 3 9" xfId="5817" xr:uid="{638E7779-2F02-4BBF-A5CD-8B7514202C56}"/>
    <cellStyle name="Currency 47 3 4" xfId="7802" xr:uid="{8147307D-2F41-41A7-8BF9-72B78F62CFF4}"/>
    <cellStyle name="Currency 47 3 5" xfId="8947" xr:uid="{7C2B64BC-47C9-49A5-8673-96FA8307D8C5}"/>
    <cellStyle name="Currency 47 3 6" xfId="12068" xr:uid="{1E2649C4-5787-44CC-B10B-32BB529FC153}"/>
    <cellStyle name="Currency 47 3 7" xfId="15187" xr:uid="{C2B0B952-37A9-4348-BB69-F418C5512ADB}"/>
    <cellStyle name="Currency 47 3 8" xfId="18271" xr:uid="{F1B30E3C-C80C-4A2A-A3D9-67F8C7E846B8}"/>
    <cellStyle name="Currency 47 3 9" xfId="21434" xr:uid="{951F3920-8E53-406C-8CD8-7C98E1812224}"/>
    <cellStyle name="Currency 47 4" xfId="848" xr:uid="{ACEB9A03-EABD-4E45-AF8D-FAE08068C225}"/>
    <cellStyle name="Currency 47 4 10" xfId="24738" xr:uid="{27E9B95F-C417-407C-BA6E-02E30A4FCD9F}"/>
    <cellStyle name="Currency 47 4 11" xfId="27916" xr:uid="{A1F57B4C-84FA-4918-BBA4-8FF1654B8A90}"/>
    <cellStyle name="Currency 47 4 12" xfId="3828" xr:uid="{A316E16A-D773-4895-9485-AE851C2CD91F}"/>
    <cellStyle name="Currency 47 4 2" xfId="2799" xr:uid="{45FEF6B2-B38A-4914-B611-13F0D50A2F77}"/>
    <cellStyle name="Currency 47 4 2 10" xfId="4886" xr:uid="{835A6645-0619-4F0D-8037-98B2B9E7CE9D}"/>
    <cellStyle name="Currency 47 4 2 2" xfId="6925" xr:uid="{34BED58C-E264-410F-AB06-FFF04FC7F5D7}"/>
    <cellStyle name="Currency 47 4 2 3" xfId="11062" xr:uid="{E693E160-A332-44F3-809D-7E0DB4B744B1}"/>
    <cellStyle name="Currency 47 4 2 4" xfId="14253" xr:uid="{DF389C54-451C-406F-9C8D-F5B35ED41BBA}"/>
    <cellStyle name="Currency 47 4 2 5" xfId="17348" xr:uid="{598F8580-48B5-4265-BD1C-62C1BD88BA58}"/>
    <cellStyle name="Currency 47 4 2 6" xfId="20506" xr:uid="{7D80276C-8C87-40B4-A049-12C98EF316EF}"/>
    <cellStyle name="Currency 47 4 2 7" xfId="23662" xr:uid="{036AC4AB-117F-4D13-92C5-E39D088B4F4E}"/>
    <cellStyle name="Currency 47 4 2 8" xfId="26838" xr:uid="{0780063E-4733-4957-BADA-96DCBCC51832}"/>
    <cellStyle name="Currency 47 4 2 9" xfId="30037" xr:uid="{9906F88D-5876-4779-ADAB-502E401C7896}"/>
    <cellStyle name="Currency 47 4 3" xfId="1737" xr:uid="{7EF89712-9A7D-4AC5-B651-5C67645E2C78}"/>
    <cellStyle name="Currency 47 4 3 2" xfId="10004" xr:uid="{70D970D4-F9D6-4D0D-B5C0-2D38D8009537}"/>
    <cellStyle name="Currency 47 4 3 3" xfId="13200" xr:uid="{BB258A50-8522-498C-A0F7-0CC66E5D5D81}"/>
    <cellStyle name="Currency 47 4 3 4" xfId="16295" xr:uid="{EFEC82A3-1CEE-43BB-ACAA-B5B581410BB9}"/>
    <cellStyle name="Currency 47 4 3 5" xfId="19449" xr:uid="{0098465E-86DD-4E2C-B9A6-A199A9E4689D}"/>
    <cellStyle name="Currency 47 4 3 6" xfId="22609" xr:uid="{5FFF9F36-1D79-4F1A-B191-251CC2389969}"/>
    <cellStyle name="Currency 47 4 3 7" xfId="25785" xr:uid="{91921F65-6CAD-4F7E-BD30-36D8AD44A3B3}"/>
    <cellStyle name="Currency 47 4 3 8" xfId="28984" xr:uid="{DD16F6A9-2B5E-4491-907F-881F9E9E42F9}"/>
    <cellStyle name="Currency 47 4 3 9" xfId="5986" xr:uid="{5E9B507E-2F3F-47F7-A6F2-622A867FC5FD}"/>
    <cellStyle name="Currency 47 4 4" xfId="7971" xr:uid="{B49E2731-53F8-4C38-A5B6-0C0C8D372279}"/>
    <cellStyle name="Currency 47 4 5" xfId="9116" xr:uid="{52AC1B26-C163-43BE-9E3A-B398C9AA09AA}"/>
    <cellStyle name="Currency 47 4 6" xfId="12237" xr:uid="{4605FADF-D057-4460-80D8-38AB2535CBF8}"/>
    <cellStyle name="Currency 47 4 7" xfId="15356" xr:uid="{D6063B5A-A7DF-4090-B39C-43FCE348E6E1}"/>
    <cellStyle name="Currency 47 4 8" xfId="18440" xr:uid="{2961B5F3-60C0-4A36-93E9-D23C99A406BA}"/>
    <cellStyle name="Currency 47 4 9" xfId="21603" xr:uid="{EDAEF53A-A67D-4392-9054-2D188FE18BCA}"/>
    <cellStyle name="Currency 47 5" xfId="1041" xr:uid="{5614BBA2-D293-4952-93BF-8F934827BCB9}"/>
    <cellStyle name="Currency 47 5 10" xfId="24930" xr:uid="{16737DC9-8E9C-4E0D-9A78-5AE48D50FBC2}"/>
    <cellStyle name="Currency 47 5 11" xfId="28109" xr:uid="{BF4107E6-EE60-46FD-AE2C-6EB8C32B2E8A}"/>
    <cellStyle name="Currency 47 5 12" xfId="4020" xr:uid="{785F8C0D-3182-46EF-84FE-5E41F9F3D24F}"/>
    <cellStyle name="Currency 47 5 2" xfId="2992" xr:uid="{E99224DE-7FD0-4E45-93B0-5662648D05A8}"/>
    <cellStyle name="Currency 47 5 2 10" xfId="5078" xr:uid="{29214295-E64F-4B37-872A-84393FEA364A}"/>
    <cellStyle name="Currency 47 5 2 2" xfId="7101" xr:uid="{3DD2EC9D-8B92-4B2E-8B89-2741DEE39EFE}"/>
    <cellStyle name="Currency 47 5 2 3" xfId="11254" xr:uid="{65952EFC-3695-4C2C-9CAD-D4E7E7AE7770}"/>
    <cellStyle name="Currency 47 5 2 4" xfId="14442" xr:uid="{77B28EC4-C7E6-4391-B79C-0AD8D762A922}"/>
    <cellStyle name="Currency 47 5 2 5" xfId="17539" xr:uid="{00D36D79-A67D-4CFD-8B54-2065B07497D6}"/>
    <cellStyle name="Currency 47 5 2 6" xfId="20696" xr:uid="{901A6A80-1EBC-41DA-AA4B-C32FA9B67A51}"/>
    <cellStyle name="Currency 47 5 2 7" xfId="23851" xr:uid="{BB453815-848C-47DB-8A00-83AFA8DCD552}"/>
    <cellStyle name="Currency 47 5 2 8" xfId="27027" xr:uid="{6A1CCDC8-C3E8-47F4-A675-11D2AC076451}"/>
    <cellStyle name="Currency 47 5 2 9" xfId="30226" xr:uid="{91963213-FDCC-40B0-8A41-F3D6CF955228}"/>
    <cellStyle name="Currency 47 5 3" xfId="1931" xr:uid="{3B429190-6B38-4B4E-8C50-10214C741A1E}"/>
    <cellStyle name="Currency 47 5 3 2" xfId="10196" xr:uid="{58182B2D-53D1-4FF1-8F12-CAF8B9FD22D5}"/>
    <cellStyle name="Currency 47 5 3 3" xfId="13392" xr:uid="{5F65BE5B-9A6F-4DBC-874B-6F193A7E8E1D}"/>
    <cellStyle name="Currency 47 5 3 4" xfId="16487" xr:uid="{CC88E00F-04EF-41F7-B011-23E39F1BECA2}"/>
    <cellStyle name="Currency 47 5 3 5" xfId="19641" xr:uid="{2BFA71DC-41FF-4457-BFA0-F5122BEDC6C1}"/>
    <cellStyle name="Currency 47 5 3 6" xfId="22801" xr:uid="{A5B2952F-1879-4BF8-8EEE-402D2BDEF9BB}"/>
    <cellStyle name="Currency 47 5 3 7" xfId="25977" xr:uid="{9DD5F71B-79CB-4CB4-90F8-81E7E340EC4B}"/>
    <cellStyle name="Currency 47 5 3 8" xfId="29176" xr:uid="{098934D5-ABA4-478B-9A95-C5D2F2C13DF4}"/>
    <cellStyle name="Currency 47 5 3 9" xfId="6179" xr:uid="{AD4E6A91-4713-466B-A08D-E2F7AE2BB53D}"/>
    <cellStyle name="Currency 47 5 4" xfId="8164" xr:uid="{6C0EF750-9BF4-4C4B-8855-6E5107F29872}"/>
    <cellStyle name="Currency 47 5 5" xfId="9308" xr:uid="{4C820B74-A19B-4FC6-A159-88F1E19411DD}"/>
    <cellStyle name="Currency 47 5 6" xfId="12430" xr:uid="{9659BB4A-9CCB-44A4-8D18-C4777EB79754}"/>
    <cellStyle name="Currency 47 5 7" xfId="15549" xr:uid="{7A0E997B-6443-4731-8726-78B7ACA2AD02}"/>
    <cellStyle name="Currency 47 5 8" xfId="18632" xr:uid="{52B2C2CA-9AD9-4626-BD88-6B6EB76AB266}"/>
    <cellStyle name="Currency 47 5 9" xfId="21796" xr:uid="{DDDC2808-DD46-4208-AA6F-495C58184F83}"/>
    <cellStyle name="Currency 47 6" xfId="394" xr:uid="{65848F4F-358E-416B-AB58-B140CC8BEB55}"/>
    <cellStyle name="Currency 47 6 10" xfId="27463" xr:uid="{179701E3-1333-4F93-A512-D2504C6CE5F5}"/>
    <cellStyle name="Currency 47 6 11" xfId="4433" xr:uid="{75A3E92C-8A62-4901-B8FD-C8BB390A244D}"/>
    <cellStyle name="Currency 47 6 2" xfId="2346" xr:uid="{77FE373B-FC9D-42B1-AF6B-042A4E4F8407}"/>
    <cellStyle name="Currency 47 6 2 2" xfId="10609" xr:uid="{C02459E7-86B5-4552-B1E4-F871094EE0E8}"/>
    <cellStyle name="Currency 47 6 2 3" xfId="13804" xr:uid="{C5655DA7-4E7B-4F76-A857-662A99321B67}"/>
    <cellStyle name="Currency 47 6 2 4" xfId="16899" xr:uid="{2C657000-63AF-4B8F-8750-5941164BEBBB}"/>
    <cellStyle name="Currency 47 6 2 5" xfId="20053" xr:uid="{953E8EAF-8954-457C-8750-C275D6D76B3E}"/>
    <cellStyle name="Currency 47 6 2 6" xfId="23213" xr:uid="{9F33F4DA-3918-4F4A-B2A2-A1A8809A25CB}"/>
    <cellStyle name="Currency 47 6 2 7" xfId="26389" xr:uid="{15F41FD5-38D3-4B9F-B976-05F2DB19D954}"/>
    <cellStyle name="Currency 47 6 2 8" xfId="29588" xr:uid="{5FBA437D-4251-4C1A-A0F9-E85411E2D50C}"/>
    <cellStyle name="Currency 47 6 2 9" xfId="5533" xr:uid="{A94BB19A-E60E-4EE0-A6FB-662430A30147}"/>
    <cellStyle name="Currency 47 6 3" xfId="7518" xr:uid="{35644EA5-18E1-4500-90BB-29226F19D49D}"/>
    <cellStyle name="Currency 47 6 4" xfId="8662" xr:uid="{AB0D2D89-DEEE-4461-9191-160E464B51F4}"/>
    <cellStyle name="Currency 47 6 5" xfId="11784" xr:uid="{71084A32-8329-4BC3-9C09-FB5FB9C6B3BC}"/>
    <cellStyle name="Currency 47 6 6" xfId="14903" xr:uid="{33221E05-46F7-4097-B015-77FCC1D75870}"/>
    <cellStyle name="Currency 47 6 7" xfId="17987" xr:uid="{2ED9666A-E3FF-4DE8-9CB9-20F1ECE4955F}"/>
    <cellStyle name="Currency 47 6 8" xfId="21150" xr:uid="{980F965D-9BBE-4CE8-95EE-B848F3D5E12B}"/>
    <cellStyle name="Currency 47 6 9" xfId="24285" xr:uid="{7DBF9293-5D0A-435C-972F-18241747D097}"/>
    <cellStyle name="Currency 47 7" xfId="2147" xr:uid="{A429BB63-096D-43FE-B92D-454F7B10BB0B}"/>
    <cellStyle name="Currency 47 7 10" xfId="4236" xr:uid="{18383932-97A6-4DFA-9EED-5C19E5B2D590}"/>
    <cellStyle name="Currency 47 7 2" xfId="6452" xr:uid="{19F8D492-045A-4F38-85F5-935E1CD5458B}"/>
    <cellStyle name="Currency 47 7 3" xfId="10412" xr:uid="{33C1344A-6B3F-4784-A990-7A685FD82E16}"/>
    <cellStyle name="Currency 47 7 4" xfId="13607" xr:uid="{AD83E419-6DDD-4F14-A069-39822F9AF564}"/>
    <cellStyle name="Currency 47 7 5" xfId="16702" xr:uid="{6F0AB982-A7B0-417E-8D40-7AD7D442B911}"/>
    <cellStyle name="Currency 47 7 6" xfId="19856" xr:uid="{B4630F20-C09D-41A8-983C-79EFD046AE30}"/>
    <cellStyle name="Currency 47 7 7" xfId="23016" xr:uid="{3E411F18-2067-466B-9C27-9AE5F8A0CFA7}"/>
    <cellStyle name="Currency 47 7 8" xfId="26192" xr:uid="{78A1C939-0D2A-4350-8270-BD17D3E0736C}"/>
    <cellStyle name="Currency 47 7 9" xfId="29391" xr:uid="{41929FB0-1CBF-4BEE-AD4A-8D2BA3DBB6A6}"/>
    <cellStyle name="Currency 47 8" xfId="1284" xr:uid="{EBEC4873-765E-4550-8A69-B5E081FCE060}"/>
    <cellStyle name="Currency 47 8 2" xfId="9551" xr:uid="{C4BB7E3D-67AD-4C83-B33E-BA65CA145F12}"/>
    <cellStyle name="Currency 47 8 3" xfId="12747" xr:uid="{B2DB0CF5-FA07-4F2E-9E8F-1514AC2F2780}"/>
    <cellStyle name="Currency 47 8 4" xfId="15842" xr:uid="{89E12842-A7D9-405C-84EC-9DC617FEAEB2}"/>
    <cellStyle name="Currency 47 8 5" xfId="18907" xr:uid="{FF52D971-BDFF-4F15-97E5-590C8AD02801}"/>
    <cellStyle name="Currency 47 8 6" xfId="22030" xr:uid="{1B4DB49B-CAEF-425C-9875-EF759EF2575F}"/>
    <cellStyle name="Currency 47 8 7" xfId="25335" xr:uid="{183745B0-9867-464D-84B8-6EDB1D04255C}"/>
    <cellStyle name="Currency 47 8 8" xfId="28526" xr:uid="{319682BD-F9A0-4CFD-ADFF-C1556911B68B}"/>
    <cellStyle name="Currency 47 8 9" xfId="5335" xr:uid="{0132BC65-99C9-451C-A760-A060D735A55A}"/>
    <cellStyle name="Currency 47 9" xfId="7318" xr:uid="{E26EDB4F-7EBA-46A0-97B9-B3C75D60149B}"/>
    <cellStyle name="Currency 48" xfId="209" xr:uid="{D6956E68-3F3B-469B-97BD-40431384847A}"/>
    <cellStyle name="Currency 48 10" xfId="8478" xr:uid="{79A022B0-8FB1-4647-8922-40B92F8DF7F8}"/>
    <cellStyle name="Currency 48 11" xfId="11587" xr:uid="{83412517-BBB4-4135-8CF5-8C3A08BC5FD2}"/>
    <cellStyle name="Currency 48 12" xfId="14702" xr:uid="{0CE20D97-A0AF-4CFF-AD53-C3EDE6F7D8F5}"/>
    <cellStyle name="Currency 48 13" xfId="17794" xr:uid="{AC5B84D1-3364-48DE-AB19-AB0E7B5DC563}"/>
    <cellStyle name="Currency 48 14" xfId="20952" xr:uid="{3807AE88-78E1-4C6E-BE7A-36BFC33E5B95}"/>
    <cellStyle name="Currency 48 15" xfId="24092" xr:uid="{AA53F595-1C36-4582-8DE0-E6FF6891DAF1}"/>
    <cellStyle name="Currency 48 16" xfId="27269" xr:uid="{62C232D8-144F-4E68-A606-816C4F393362}"/>
    <cellStyle name="Currency 48 17" xfId="3379" xr:uid="{4DFCB28E-3AC3-4EA9-989C-AAF5DFFA1F7A}"/>
    <cellStyle name="Currency 48 2" xfId="543" xr:uid="{0CCB746B-6200-476F-9923-EE0354FB111C}"/>
    <cellStyle name="Currency 48 2 10" xfId="24433" xr:uid="{2036347C-3CE9-4EC5-87E9-445F346AABDE}"/>
    <cellStyle name="Currency 48 2 11" xfId="27611" xr:uid="{DDA8A051-62C5-4456-8E53-6B6CD2A43A5D}"/>
    <cellStyle name="Currency 48 2 12" xfId="3523" xr:uid="{34C78757-1F47-4132-AAE3-8E2299C90B61}"/>
    <cellStyle name="Currency 48 2 2" xfId="2494" xr:uid="{3BE70485-4DF5-49C2-A160-96FE94C5BBB9}"/>
    <cellStyle name="Currency 48 2 2 10" xfId="4581" xr:uid="{D2439333-276D-4BC7-97F1-A69404AFAC11}"/>
    <cellStyle name="Currency 48 2 2 2" xfId="6653" xr:uid="{695824D2-F1B9-403A-AD4F-E5191148ACA8}"/>
    <cellStyle name="Currency 48 2 2 3" xfId="10757" xr:uid="{7BB1C088-67D6-4E8E-908B-7E0D7CEE12A4}"/>
    <cellStyle name="Currency 48 2 2 4" xfId="13952" xr:uid="{B3159340-65FF-43DC-BFDA-F4C4AEB104C0}"/>
    <cellStyle name="Currency 48 2 2 5" xfId="17047" xr:uid="{A9CEAC22-9148-4111-8032-855A7DC8581F}"/>
    <cellStyle name="Currency 48 2 2 6" xfId="20201" xr:uid="{8EC6BE3C-9649-40FD-8E50-8F6993209BD8}"/>
    <cellStyle name="Currency 48 2 2 7" xfId="23361" xr:uid="{4E428295-EE99-41A4-990E-BAB9C08DB63E}"/>
    <cellStyle name="Currency 48 2 2 8" xfId="26537" xr:uid="{A84B9057-B1D7-441A-8B91-3E7E44BBA796}"/>
    <cellStyle name="Currency 48 2 2 9" xfId="29736" xr:uid="{A0811650-B70D-4B60-9C85-0F303213E47E}"/>
    <cellStyle name="Currency 48 2 3" xfId="1432" xr:uid="{3BC76A66-198F-47F8-98BA-792E706AA79B}"/>
    <cellStyle name="Currency 48 2 3 2" xfId="9699" xr:uid="{10540A5C-A37D-4D8B-9FC0-5C815C4E0B36}"/>
    <cellStyle name="Currency 48 2 3 3" xfId="12895" xr:uid="{E289D013-6F29-4A45-B3BE-34A1FB6FC1E2}"/>
    <cellStyle name="Currency 48 2 3 4" xfId="15990" xr:uid="{8FD15B07-6C0F-4DB4-B1A0-670E7077DEEA}"/>
    <cellStyle name="Currency 48 2 3 5" xfId="19144" xr:uid="{8FB83868-BEE1-4813-92CF-43955E08EB11}"/>
    <cellStyle name="Currency 48 2 3 6" xfId="22304" xr:uid="{7F29EE83-D9A3-4A8B-892A-6B605484E3D4}"/>
    <cellStyle name="Currency 48 2 3 7" xfId="25480" xr:uid="{3540A10F-89EA-4868-BE42-E64394A95E3F}"/>
    <cellStyle name="Currency 48 2 3 8" xfId="28679" xr:uid="{8DA86925-DF26-4010-B12B-1B3A6D75764E}"/>
    <cellStyle name="Currency 48 2 3 9" xfId="5681" xr:uid="{9B8A4AA9-DA9F-45B4-AB8E-AD6886A8494A}"/>
    <cellStyle name="Currency 48 2 4" xfId="7666" xr:uid="{58A92112-9C5C-484B-BCC0-40BC90D11CEB}"/>
    <cellStyle name="Currency 48 2 5" xfId="8811" xr:uid="{60910EB6-84FF-4979-B19F-8114B4739F2B}"/>
    <cellStyle name="Currency 48 2 6" xfId="11932" xr:uid="{398C5BFC-CE2E-4EF7-AB2D-A3D81DC6E641}"/>
    <cellStyle name="Currency 48 2 7" xfId="15051" xr:uid="{BDD4B0E1-5861-4C8B-A9E0-DD3CBA84B652}"/>
    <cellStyle name="Currency 48 2 8" xfId="18135" xr:uid="{9AAF3445-BAB9-488B-AF1F-501BDD5791F0}"/>
    <cellStyle name="Currency 48 2 9" xfId="21298" xr:uid="{A6E5245B-346E-47E8-8BC9-2B2D9A0CCA61}"/>
    <cellStyle name="Currency 48 3" xfId="683" xr:uid="{FD96DFD1-9315-4EBC-8520-C595F651A256}"/>
    <cellStyle name="Currency 48 3 10" xfId="24573" xr:uid="{8D4F97B3-84C5-4628-85A9-05BE69E68E49}"/>
    <cellStyle name="Currency 48 3 11" xfId="27751" xr:uid="{51AFDF38-4ECB-41F6-8EF4-F814F02E8D8E}"/>
    <cellStyle name="Currency 48 3 12" xfId="3663" xr:uid="{ADDAC8A7-36DD-42A5-B484-4EEF83E6C017}"/>
    <cellStyle name="Currency 48 3 2" xfId="2634" xr:uid="{3EB0D428-3503-4C6D-9E57-E9661C649A7D}"/>
    <cellStyle name="Currency 48 3 2 10" xfId="4721" xr:uid="{F1FA1457-BE70-48F5-A336-BC3C675B1663}"/>
    <cellStyle name="Currency 48 3 2 2" xfId="6787" xr:uid="{18C0B74E-B487-4B20-AAB5-A134A7D3B3E1}"/>
    <cellStyle name="Currency 48 3 2 3" xfId="10897" xr:uid="{0B42E9E8-372F-4F2E-A4F7-7F80FAEF19CD}"/>
    <cellStyle name="Currency 48 3 2 4" xfId="14089" xr:uid="{26A9F7A8-BE92-44A6-A0DF-DAD7D89DA139}"/>
    <cellStyle name="Currency 48 3 2 5" xfId="17184" xr:uid="{D232E062-94A3-43B4-BA3B-7BB645745230}"/>
    <cellStyle name="Currency 48 3 2 6" xfId="20341" xr:uid="{97D84D17-E188-4724-84A2-00E5CE33CC42}"/>
    <cellStyle name="Currency 48 3 2 7" xfId="23498" xr:uid="{B5902C0E-E079-4361-B1F3-C07ED0891697}"/>
    <cellStyle name="Currency 48 3 2 8" xfId="26674" xr:uid="{39F2F826-8E90-4379-98D3-0ED80CDD0CE7}"/>
    <cellStyle name="Currency 48 3 2 9" xfId="29873" xr:uid="{E71C8508-2C4A-4775-8B33-7994CE7C5B51}"/>
    <cellStyle name="Currency 48 3 3" xfId="1572" xr:uid="{20DCE07B-2366-4490-9160-5D4AF7BDB25C}"/>
    <cellStyle name="Currency 48 3 3 2" xfId="9839" xr:uid="{5A6728BE-9C93-4A2B-AB66-FB743774D3E3}"/>
    <cellStyle name="Currency 48 3 3 3" xfId="13035" xr:uid="{54452C8F-77F1-4683-B1D4-C7B48684BACD}"/>
    <cellStyle name="Currency 48 3 3 4" xfId="16130" xr:uid="{ABD41DA5-7AE5-4BE9-A74D-0C84AC111C1F}"/>
    <cellStyle name="Currency 48 3 3 5" xfId="19284" xr:uid="{4C5FA331-6E7D-4E16-BB7A-7DA7D6207A47}"/>
    <cellStyle name="Currency 48 3 3 6" xfId="22444" xr:uid="{74F14B4B-52FA-4AA2-AD82-323E08E8B2BB}"/>
    <cellStyle name="Currency 48 3 3 7" xfId="25620" xr:uid="{8AE5DA4E-D968-4B6A-AB3D-1155701E0C19}"/>
    <cellStyle name="Currency 48 3 3 8" xfId="28819" xr:uid="{97EECBA4-15B0-4363-A14D-F38152279A7A}"/>
    <cellStyle name="Currency 48 3 3 9" xfId="5821" xr:uid="{184ECDD7-C4A6-49C7-B940-D17C653DF63E}"/>
    <cellStyle name="Currency 48 3 4" xfId="7806" xr:uid="{7BF504EF-D88E-4F96-8A5B-CA1BE8C864B8}"/>
    <cellStyle name="Currency 48 3 5" xfId="8951" xr:uid="{ADCB8A76-8D26-4E11-B1BE-EE1BF0A9994D}"/>
    <cellStyle name="Currency 48 3 6" xfId="12072" xr:uid="{E1F74910-D30D-4EF9-BCCE-16A5B2E39BAC}"/>
    <cellStyle name="Currency 48 3 7" xfId="15191" xr:uid="{804E4176-E40F-4EEE-87E5-7695872C8345}"/>
    <cellStyle name="Currency 48 3 8" xfId="18275" xr:uid="{1C53FB30-21F4-4E50-93B8-346A250D6910}"/>
    <cellStyle name="Currency 48 3 9" xfId="21438" xr:uid="{BBAA9CE4-0F11-42FC-81A8-A95FF3F1944A}"/>
    <cellStyle name="Currency 48 4" xfId="852" xr:uid="{B62E7404-51C4-46CF-824E-E1DA0CE4CAE5}"/>
    <cellStyle name="Currency 48 4 10" xfId="24742" xr:uid="{B8E8B6BA-B1FC-4621-8820-CD11C2E8F39A}"/>
    <cellStyle name="Currency 48 4 11" xfId="27920" xr:uid="{D8CD2120-118C-4030-8231-70C288414FA5}"/>
    <cellStyle name="Currency 48 4 12" xfId="3832" xr:uid="{170BD3A0-5154-4E20-8C5F-ADD63AD3CBE0}"/>
    <cellStyle name="Currency 48 4 2" xfId="2803" xr:uid="{00202BE1-1F84-44F1-966D-A2615DD87DEA}"/>
    <cellStyle name="Currency 48 4 2 10" xfId="4890" xr:uid="{E5DFB25D-ADDE-43EA-9CE1-BB656BDE66EF}"/>
    <cellStyle name="Currency 48 4 2 2" xfId="6929" xr:uid="{47377ADF-EB31-41FE-917D-550EDFA8FCA7}"/>
    <cellStyle name="Currency 48 4 2 3" xfId="11066" xr:uid="{C94B6056-FE16-419F-90EF-70095874FA1C}"/>
    <cellStyle name="Currency 48 4 2 4" xfId="14257" xr:uid="{C0884D9A-659C-4F73-8FA9-4C6CBB146A71}"/>
    <cellStyle name="Currency 48 4 2 5" xfId="17352" xr:uid="{1F6B120A-F2D9-4C4B-B6E5-F50B5D2AC3AA}"/>
    <cellStyle name="Currency 48 4 2 6" xfId="20510" xr:uid="{6BD8C0EA-DC28-45E2-92FE-4ADB913C622D}"/>
    <cellStyle name="Currency 48 4 2 7" xfId="23666" xr:uid="{D404D1F5-25A2-4DD4-A19D-1EBB4481744D}"/>
    <cellStyle name="Currency 48 4 2 8" xfId="26842" xr:uid="{C87B9F2C-1CF7-4F18-AB51-9870F77A269D}"/>
    <cellStyle name="Currency 48 4 2 9" xfId="30041" xr:uid="{078D83E9-446F-4018-9326-FE7FC6BD68C0}"/>
    <cellStyle name="Currency 48 4 3" xfId="1741" xr:uid="{060D67E9-9F77-4D14-ABC5-A8E3E4B5EAA3}"/>
    <cellStyle name="Currency 48 4 3 2" xfId="10008" xr:uid="{528D1723-DCC1-4BE9-9C2A-3A7E171EA371}"/>
    <cellStyle name="Currency 48 4 3 3" xfId="13204" xr:uid="{9491226F-B399-49CC-B87A-33E3348B29A1}"/>
    <cellStyle name="Currency 48 4 3 4" xfId="16299" xr:uid="{398412EC-5B9A-4B44-8524-8AC9A911585E}"/>
    <cellStyle name="Currency 48 4 3 5" xfId="19453" xr:uid="{2FA29EE7-7D9C-43B3-A678-7237067624FE}"/>
    <cellStyle name="Currency 48 4 3 6" xfId="22613" xr:uid="{BF210A0F-6659-4A4C-B01C-B2B4E55E6DF7}"/>
    <cellStyle name="Currency 48 4 3 7" xfId="25789" xr:uid="{6A36140D-A090-487C-AAC3-AE69DB0C13DF}"/>
    <cellStyle name="Currency 48 4 3 8" xfId="28988" xr:uid="{DD4780D9-7360-4FC7-AE42-2272D3BD3300}"/>
    <cellStyle name="Currency 48 4 3 9" xfId="5990" xr:uid="{655EE15A-FB7A-4C92-926A-9A785F7DD80F}"/>
    <cellStyle name="Currency 48 4 4" xfId="7975" xr:uid="{0DF975BB-885D-4027-B28B-563C2DD2299D}"/>
    <cellStyle name="Currency 48 4 5" xfId="9120" xr:uid="{F067C5EA-FEFB-4B8E-BDD5-D9C43BB43724}"/>
    <cellStyle name="Currency 48 4 6" xfId="12241" xr:uid="{0C8AF37F-93CB-49C1-A218-7E01782D8E4B}"/>
    <cellStyle name="Currency 48 4 7" xfId="15360" xr:uid="{7F79F2DE-5D29-4DB2-BB82-69514D1D5ECC}"/>
    <cellStyle name="Currency 48 4 8" xfId="18444" xr:uid="{CA9B7D1D-FED4-4FAF-BC6F-E19CD5D7A257}"/>
    <cellStyle name="Currency 48 4 9" xfId="21607" xr:uid="{29260D9E-A83E-4752-9DA0-F34D87D55401}"/>
    <cellStyle name="Currency 48 5" xfId="1045" xr:uid="{EE442957-8A33-4996-A52A-38E300A44465}"/>
    <cellStyle name="Currency 48 5 10" xfId="24934" xr:uid="{7056CEE5-B54F-470A-BEC0-CEF275409230}"/>
    <cellStyle name="Currency 48 5 11" xfId="28113" xr:uid="{EEAD3C32-DEF5-47C7-9893-00FB36187442}"/>
    <cellStyle name="Currency 48 5 12" xfId="4024" xr:uid="{5915EDBB-CD8E-4DE5-BEBC-BE15EC41D161}"/>
    <cellStyle name="Currency 48 5 2" xfId="2996" xr:uid="{E39C6422-1EF4-42D1-9066-BB6E116DF08A}"/>
    <cellStyle name="Currency 48 5 2 10" xfId="5082" xr:uid="{5445F35E-76BB-4F8D-8EB5-35978A5A9CA1}"/>
    <cellStyle name="Currency 48 5 2 2" xfId="7105" xr:uid="{B06F31A9-F848-443A-9545-94720B5FCD3B}"/>
    <cellStyle name="Currency 48 5 2 3" xfId="11258" xr:uid="{237BC953-E261-43BE-8F4E-935C065F2B2F}"/>
    <cellStyle name="Currency 48 5 2 4" xfId="14446" xr:uid="{C656A053-ACA5-486F-9944-8CFF72CE9E78}"/>
    <cellStyle name="Currency 48 5 2 5" xfId="17543" xr:uid="{91294744-124F-42CA-AC07-DD8274686B28}"/>
    <cellStyle name="Currency 48 5 2 6" xfId="20700" xr:uid="{AB3A8876-36E6-429C-AEFE-D21C413873D9}"/>
    <cellStyle name="Currency 48 5 2 7" xfId="23855" xr:uid="{83D23572-4DC7-46F5-A43F-B5AC39CA3DF1}"/>
    <cellStyle name="Currency 48 5 2 8" xfId="27031" xr:uid="{C41B3BD4-73A2-4A75-A7FD-3871F676BF64}"/>
    <cellStyle name="Currency 48 5 2 9" xfId="30230" xr:uid="{BBB589A6-3F01-40F2-8B63-C4611E015FC0}"/>
    <cellStyle name="Currency 48 5 3" xfId="1935" xr:uid="{8620C2F2-17C0-4A29-822D-D66DDDAC1815}"/>
    <cellStyle name="Currency 48 5 3 2" xfId="10200" xr:uid="{E46A4F55-7BC1-42D8-84B2-C24BB5210E23}"/>
    <cellStyle name="Currency 48 5 3 3" xfId="13396" xr:uid="{5E241002-7448-4028-9EFC-35878F71BD65}"/>
    <cellStyle name="Currency 48 5 3 4" xfId="16491" xr:uid="{225A1CED-876B-46A9-8228-3B5400154263}"/>
    <cellStyle name="Currency 48 5 3 5" xfId="19645" xr:uid="{1A2BD77D-DBDC-43E3-8E43-247985A54633}"/>
    <cellStyle name="Currency 48 5 3 6" xfId="22805" xr:uid="{9A72247A-2DC3-4831-8620-5311C1E78664}"/>
    <cellStyle name="Currency 48 5 3 7" xfId="25981" xr:uid="{CFDC5037-0E02-45CA-9FFC-051EEB0B1C64}"/>
    <cellStyle name="Currency 48 5 3 8" xfId="29180" xr:uid="{B089DB16-A899-483E-A6A4-04F907D1442A}"/>
    <cellStyle name="Currency 48 5 3 9" xfId="6183" xr:uid="{AA3FA6B8-3A20-4210-BFCC-0B2487140227}"/>
    <cellStyle name="Currency 48 5 4" xfId="8168" xr:uid="{1D04FC8D-9917-40FF-A655-B21545876F03}"/>
    <cellStyle name="Currency 48 5 5" xfId="9312" xr:uid="{83C69788-7F10-49F8-8708-73E1C10AF6E9}"/>
    <cellStyle name="Currency 48 5 6" xfId="12434" xr:uid="{00938F02-6894-468E-82B9-0B04F792C045}"/>
    <cellStyle name="Currency 48 5 7" xfId="15553" xr:uid="{A11343D2-352C-4E51-BBBB-88F4C90BA193}"/>
    <cellStyle name="Currency 48 5 8" xfId="18636" xr:uid="{C6258F87-91A7-4DC3-A07A-222BF5DDE8AE}"/>
    <cellStyle name="Currency 48 5 9" xfId="21800" xr:uid="{E835B2C1-85B3-44C3-AEEA-C1B76F2C8653}"/>
    <cellStyle name="Currency 48 6" xfId="398" xr:uid="{2A8563B8-AC19-42A3-A031-D9FE2BBD8D9C}"/>
    <cellStyle name="Currency 48 6 10" xfId="27467" xr:uid="{82B23715-BC72-4F97-9521-D5C89182C9ED}"/>
    <cellStyle name="Currency 48 6 11" xfId="4437" xr:uid="{C29F0323-E709-4251-937E-42CC2FED67B9}"/>
    <cellStyle name="Currency 48 6 2" xfId="2350" xr:uid="{8E073B48-D83E-49DD-A01F-7CB295A40BAF}"/>
    <cellStyle name="Currency 48 6 2 2" xfId="10613" xr:uid="{35513B1D-A951-4DD3-B898-FB27ACEF0943}"/>
    <cellStyle name="Currency 48 6 2 3" xfId="13808" xr:uid="{3ABBD1D6-C5A9-4C54-B599-E98FFC8D3D0C}"/>
    <cellStyle name="Currency 48 6 2 4" xfId="16903" xr:uid="{9D43C17E-C6E6-4EAF-9628-F2D636102F0C}"/>
    <cellStyle name="Currency 48 6 2 5" xfId="20057" xr:uid="{5EB1FC2B-5E4A-40F3-A354-F0E07F723600}"/>
    <cellStyle name="Currency 48 6 2 6" xfId="23217" xr:uid="{571CDB6E-D84C-4604-BE1D-BADBDD87150F}"/>
    <cellStyle name="Currency 48 6 2 7" xfId="26393" xr:uid="{D599F91D-E148-483D-974A-1B526C2DD0B7}"/>
    <cellStyle name="Currency 48 6 2 8" xfId="29592" xr:uid="{DDF3C0D7-579E-4D01-A000-FDA593DBDFA0}"/>
    <cellStyle name="Currency 48 6 2 9" xfId="5537" xr:uid="{DE9B8425-A255-40BC-8FB1-995A933F0D5A}"/>
    <cellStyle name="Currency 48 6 3" xfId="7522" xr:uid="{CA686157-11CB-4192-8C7E-DB61E526557D}"/>
    <cellStyle name="Currency 48 6 4" xfId="8666" xr:uid="{DB06B700-A592-4911-9D63-F9FF0B402407}"/>
    <cellStyle name="Currency 48 6 5" xfId="11788" xr:uid="{FC9E28AF-9D72-42AA-A7F5-78B1053D27DC}"/>
    <cellStyle name="Currency 48 6 6" xfId="14907" xr:uid="{558B1A91-839E-4C15-A8C5-9D1162931934}"/>
    <cellStyle name="Currency 48 6 7" xfId="17991" xr:uid="{8F75D937-DE77-4BB2-A2E3-22C505D09BB5}"/>
    <cellStyle name="Currency 48 6 8" xfId="21154" xr:uid="{0E16B311-5794-4BAB-AAE8-667A41F2B152}"/>
    <cellStyle name="Currency 48 6 9" xfId="24289" xr:uid="{409EDC92-F772-49D1-8EC3-CBC12E822D28}"/>
    <cellStyle name="Currency 48 7" xfId="2151" xr:uid="{B84474F8-2901-4AA2-BD4B-7EEF22ED11D8}"/>
    <cellStyle name="Currency 48 7 10" xfId="4240" xr:uid="{A700159C-9B3C-4DA7-BBC6-C37DD6836485}"/>
    <cellStyle name="Currency 48 7 2" xfId="6456" xr:uid="{BB75242D-A36A-4877-8D35-A5360A54E898}"/>
    <cellStyle name="Currency 48 7 3" xfId="10416" xr:uid="{8EA2037C-0EFD-49DC-B7FB-46A068D00327}"/>
    <cellStyle name="Currency 48 7 4" xfId="13611" xr:uid="{FD06569D-BA3D-4900-BD91-944CBCDDEBD7}"/>
    <cellStyle name="Currency 48 7 5" xfId="16706" xr:uid="{0A13F62A-ED85-4E42-B735-D2D7ACD23EDF}"/>
    <cellStyle name="Currency 48 7 6" xfId="19860" xr:uid="{3D9A9D54-CD43-4513-96F5-B6548FC5CAC3}"/>
    <cellStyle name="Currency 48 7 7" xfId="23020" xr:uid="{32F159A9-595E-4316-B560-16A76009EB83}"/>
    <cellStyle name="Currency 48 7 8" xfId="26196" xr:uid="{CD924D2E-1063-4BF3-8764-68576023CCBE}"/>
    <cellStyle name="Currency 48 7 9" xfId="29395" xr:uid="{6534997F-EA7E-416A-B49C-933BB2CB6EBA}"/>
    <cellStyle name="Currency 48 8" xfId="1288" xr:uid="{E19D012F-B88C-4322-A335-A83C12923BD2}"/>
    <cellStyle name="Currency 48 8 2" xfId="9555" xr:uid="{539929E6-565E-4FC8-AC6D-A320430B7A00}"/>
    <cellStyle name="Currency 48 8 3" xfId="12751" xr:uid="{E56D6BF0-F47E-42C1-B73E-7B85B3FE5A7D}"/>
    <cellStyle name="Currency 48 8 4" xfId="15846" xr:uid="{50F575D7-5F9C-49EA-B827-3E004B4777A6}"/>
    <cellStyle name="Currency 48 8 5" xfId="18904" xr:uid="{06930DCC-908D-4BD8-AAEA-AEC311D5C96C}"/>
    <cellStyle name="Currency 48 8 6" xfId="22160" xr:uid="{7BDDF0DB-ABA9-4AA6-ABF2-BA78436FEC59}"/>
    <cellStyle name="Currency 48 8 7" xfId="25251" xr:uid="{3B0CDACD-F8A1-4389-99A7-D1B7697C1130}"/>
    <cellStyle name="Currency 48 8 8" xfId="28471" xr:uid="{75DB51F6-3C68-4452-8B12-1BE1A36BE0B4}"/>
    <cellStyle name="Currency 48 8 9" xfId="5339" xr:uid="{88F37980-0951-468B-B991-90AC296615D1}"/>
    <cellStyle name="Currency 48 9" xfId="7322" xr:uid="{5DFD8AD7-98A5-4A0C-BD34-D17A81EA9DE9}"/>
    <cellStyle name="Currency 49" xfId="213" xr:uid="{3D4B4D69-2FD5-4FC8-88E8-FB0964E05506}"/>
    <cellStyle name="Currency 49 10" xfId="8482" xr:uid="{59C1D8A2-0496-4E6F-BF04-53812957AE95}"/>
    <cellStyle name="Currency 49 11" xfId="11591" xr:uid="{E4BF3D22-5FA8-4093-B4FB-6291D56C3B15}"/>
    <cellStyle name="Currency 49 12" xfId="14706" xr:uid="{B70BA0FD-08B7-4F23-AD08-C974C0880C42}"/>
    <cellStyle name="Currency 49 13" xfId="17798" xr:uid="{36B6958C-0228-43A2-B505-4536A0370360}"/>
    <cellStyle name="Currency 49 14" xfId="20956" xr:uid="{DE5A899C-91C0-4D89-AA7B-C34B1CB689E4}"/>
    <cellStyle name="Currency 49 15" xfId="24096" xr:uid="{3989AA48-95A4-475A-86AD-5B4FA3D8040C}"/>
    <cellStyle name="Currency 49 16" xfId="27273" xr:uid="{F7D343E5-D23C-4E4C-9F27-CBBE00AD0D93}"/>
    <cellStyle name="Currency 49 17" xfId="3383" xr:uid="{75CDA204-0193-47B0-B033-21F9A4C19118}"/>
    <cellStyle name="Currency 49 2" xfId="547" xr:uid="{CBC1CB9C-6D1F-40D1-8385-2111098F6E4E}"/>
    <cellStyle name="Currency 49 2 10" xfId="24437" xr:uid="{162DE010-0DA9-4122-803F-E52273088A6D}"/>
    <cellStyle name="Currency 49 2 11" xfId="27615" xr:uid="{2121E4D0-435C-42D7-935E-4FD8806D7403}"/>
    <cellStyle name="Currency 49 2 12" xfId="3527" xr:uid="{BC989A06-3A2E-46F3-B2EA-431ED7C6389C}"/>
    <cellStyle name="Currency 49 2 2" xfId="2498" xr:uid="{2D4BA38A-7749-4D40-9F19-944753AA9A42}"/>
    <cellStyle name="Currency 49 2 2 10" xfId="4585" xr:uid="{C98AFCB4-408B-4280-8301-7F1DCF7A85F7}"/>
    <cellStyle name="Currency 49 2 2 2" xfId="6657" xr:uid="{6F7B9AF9-3319-4076-B8C7-3F31EC599074}"/>
    <cellStyle name="Currency 49 2 2 3" xfId="10761" xr:uid="{048B1745-4B83-4DB5-8248-03D0C9253588}"/>
    <cellStyle name="Currency 49 2 2 4" xfId="13956" xr:uid="{6E4AF885-BC97-44D5-9975-0199392584DF}"/>
    <cellStyle name="Currency 49 2 2 5" xfId="17051" xr:uid="{84E775A4-DE6B-4E9B-908B-E4E2B160208F}"/>
    <cellStyle name="Currency 49 2 2 6" xfId="20205" xr:uid="{B400156E-489F-436B-A9A2-682E354ED058}"/>
    <cellStyle name="Currency 49 2 2 7" xfId="23365" xr:uid="{6BEC4030-14DD-4838-A331-7BD82C317BAF}"/>
    <cellStyle name="Currency 49 2 2 8" xfId="26541" xr:uid="{A22ACE72-1152-4C64-A2EA-06E38DC9FA93}"/>
    <cellStyle name="Currency 49 2 2 9" xfId="29740" xr:uid="{96953D35-0AE4-4FA1-B68B-9FF219DA7FA5}"/>
    <cellStyle name="Currency 49 2 3" xfId="1436" xr:uid="{D8D0B6DC-D349-4F27-A791-6D48848ED50A}"/>
    <cellStyle name="Currency 49 2 3 2" xfId="9703" xr:uid="{6629CF8B-E702-4B4A-8115-E7A4B5D7C67B}"/>
    <cellStyle name="Currency 49 2 3 3" xfId="12899" xr:uid="{9F3099B4-2259-4D40-BD52-B65CB3F6C6CB}"/>
    <cellStyle name="Currency 49 2 3 4" xfId="15994" xr:uid="{A3AA7ED3-66A1-485E-A457-4A3895D98756}"/>
    <cellStyle name="Currency 49 2 3 5" xfId="19148" xr:uid="{508D6E36-A8A4-4DFD-AA9D-C68E6EDAC618}"/>
    <cellStyle name="Currency 49 2 3 6" xfId="22308" xr:uid="{0F745673-E4A4-46E6-B26E-DDE6054EB63A}"/>
    <cellStyle name="Currency 49 2 3 7" xfId="25484" xr:uid="{0F1F665B-D59D-4B77-B738-48B8983803D7}"/>
    <cellStyle name="Currency 49 2 3 8" xfId="28683" xr:uid="{4702C697-32B3-40AB-9953-D2C1391C1013}"/>
    <cellStyle name="Currency 49 2 3 9" xfId="5685" xr:uid="{A940B95A-5FA8-4EAA-90FC-3CCCF03AF9ED}"/>
    <cellStyle name="Currency 49 2 4" xfId="7670" xr:uid="{32809535-477E-4E68-9D25-77216FBE6261}"/>
    <cellStyle name="Currency 49 2 5" xfId="8815" xr:uid="{3BB5EB6C-8FD5-458B-8FD1-CAC90E156B14}"/>
    <cellStyle name="Currency 49 2 6" xfId="11936" xr:uid="{C1E9B2D9-9574-41D2-9D76-4B8D0DE6A174}"/>
    <cellStyle name="Currency 49 2 7" xfId="15055" xr:uid="{D8EA1C54-ABF0-4671-95CC-F9987A2065E1}"/>
    <cellStyle name="Currency 49 2 8" xfId="18139" xr:uid="{DD762DD6-14B3-41D5-A3B7-5DE0D22D7897}"/>
    <cellStyle name="Currency 49 2 9" xfId="21302" xr:uid="{CE6A7F52-45AE-4DF0-8593-5BEBE28126F2}"/>
    <cellStyle name="Currency 49 3" xfId="687" xr:uid="{F9940CDF-E26A-49CB-BCD2-68B8926563DE}"/>
    <cellStyle name="Currency 49 3 10" xfId="24577" xr:uid="{B3988A4C-53DE-4942-83C5-3DA934B254B3}"/>
    <cellStyle name="Currency 49 3 11" xfId="27755" xr:uid="{08011141-C27F-43A2-99A9-157F25A2B0EB}"/>
    <cellStyle name="Currency 49 3 12" xfId="3667" xr:uid="{4A28EC59-0535-49C4-9CB9-EE05370A9FD9}"/>
    <cellStyle name="Currency 49 3 2" xfId="2638" xr:uid="{E69DC0ED-7E54-4E06-B79E-104265D38940}"/>
    <cellStyle name="Currency 49 3 2 10" xfId="4725" xr:uid="{2172C389-F637-43A9-9292-0557099754C6}"/>
    <cellStyle name="Currency 49 3 2 2" xfId="6791" xr:uid="{099C8756-FBF9-42F5-B252-EA44F65F851C}"/>
    <cellStyle name="Currency 49 3 2 3" xfId="10901" xr:uid="{5E264B0B-0A25-4BF7-B4C5-0C737D62FE1E}"/>
    <cellStyle name="Currency 49 3 2 4" xfId="14093" xr:uid="{F66F9C3C-AC19-4201-ABF2-1AE6CFE0E80F}"/>
    <cellStyle name="Currency 49 3 2 5" xfId="17188" xr:uid="{2A1AF10F-C07A-4FBD-961C-1F00EDA91B7F}"/>
    <cellStyle name="Currency 49 3 2 6" xfId="20345" xr:uid="{488C350E-153D-4D1F-8268-7E1F579801AE}"/>
    <cellStyle name="Currency 49 3 2 7" xfId="23502" xr:uid="{5E55830B-2D82-4440-9B28-5B4873063DB6}"/>
    <cellStyle name="Currency 49 3 2 8" xfId="26678" xr:uid="{6121C220-77BE-4DEE-A199-B26CC3ED3990}"/>
    <cellStyle name="Currency 49 3 2 9" xfId="29877" xr:uid="{B7AE98AD-4CF5-46A4-B8CD-EFBC613973EA}"/>
    <cellStyle name="Currency 49 3 3" xfId="1576" xr:uid="{45EFBE2E-4A59-4506-B605-75781DB391F3}"/>
    <cellStyle name="Currency 49 3 3 2" xfId="9843" xr:uid="{CF937AF1-CD50-4AC9-940A-EA2B5F5565DF}"/>
    <cellStyle name="Currency 49 3 3 3" xfId="13039" xr:uid="{598842DD-2FE6-4B20-9C4F-92B0C786D966}"/>
    <cellStyle name="Currency 49 3 3 4" xfId="16134" xr:uid="{477C1A39-8499-4959-B5BE-C7484A8754A8}"/>
    <cellStyle name="Currency 49 3 3 5" xfId="19288" xr:uid="{7090480F-05CE-4B69-BA45-2A2BB91ABA5A}"/>
    <cellStyle name="Currency 49 3 3 6" xfId="22448" xr:uid="{B06633E8-CC4A-405B-B158-A8F2FBE7562D}"/>
    <cellStyle name="Currency 49 3 3 7" xfId="25624" xr:uid="{DA455BFA-2C8B-4698-807A-3ED52FAB7110}"/>
    <cellStyle name="Currency 49 3 3 8" xfId="28823" xr:uid="{B2E0CCA1-F183-40E9-9097-65C58C4C68BC}"/>
    <cellStyle name="Currency 49 3 3 9" xfId="5825" xr:uid="{E18BCA1D-766A-45DE-B462-CA5FA001C6EF}"/>
    <cellStyle name="Currency 49 3 4" xfId="7810" xr:uid="{D483E118-BB84-43F5-8280-6FC5A3FCD2E3}"/>
    <cellStyle name="Currency 49 3 5" xfId="8955" xr:uid="{4D5B02E2-66AB-4456-A61F-B7B9FE762C9F}"/>
    <cellStyle name="Currency 49 3 6" xfId="12076" xr:uid="{7C6DC537-50D7-4B1B-A544-250856BA83E6}"/>
    <cellStyle name="Currency 49 3 7" xfId="15195" xr:uid="{2EAB10AD-463F-4EE4-9530-371BC3D43BE2}"/>
    <cellStyle name="Currency 49 3 8" xfId="18279" xr:uid="{7DF88800-DC33-4493-8883-327CDD0AE8DD}"/>
    <cellStyle name="Currency 49 3 9" xfId="21442" xr:uid="{6C37ED65-A088-4D21-9FFE-719DE236A9F4}"/>
    <cellStyle name="Currency 49 4" xfId="856" xr:uid="{1943D69C-49E4-4271-8D2B-5BA5C00F45E6}"/>
    <cellStyle name="Currency 49 4 10" xfId="24746" xr:uid="{45D599C2-AB14-4135-A85D-1C1335ABD88F}"/>
    <cellStyle name="Currency 49 4 11" xfId="27924" xr:uid="{18A2141F-DEE8-4A6E-ADE3-DE3B44C4A0C2}"/>
    <cellStyle name="Currency 49 4 12" xfId="3836" xr:uid="{78E138E9-6523-4C7F-B6BF-1E50C393A7C3}"/>
    <cellStyle name="Currency 49 4 2" xfId="2807" xr:uid="{BBE4471E-173C-4E0D-9BBB-A481294A766D}"/>
    <cellStyle name="Currency 49 4 2 10" xfId="4894" xr:uid="{C3D965C0-9C0A-4F53-BCD2-37CEE5640A39}"/>
    <cellStyle name="Currency 49 4 2 2" xfId="6933" xr:uid="{E3CEBB60-BDD1-4A17-85C5-8918FD7DEFD0}"/>
    <cellStyle name="Currency 49 4 2 3" xfId="11070" xr:uid="{F0528B77-914B-4FE5-9045-A6E3B2607A93}"/>
    <cellStyle name="Currency 49 4 2 4" xfId="14261" xr:uid="{99575D9B-232D-4361-B8B8-59A1642C0237}"/>
    <cellStyle name="Currency 49 4 2 5" xfId="17356" xr:uid="{A66A1BCC-04D7-42D5-9815-3A6C80B7A64C}"/>
    <cellStyle name="Currency 49 4 2 6" xfId="20514" xr:uid="{357635A3-3600-4445-8847-C584B4F71A94}"/>
    <cellStyle name="Currency 49 4 2 7" xfId="23670" xr:uid="{2C974CC5-E0C4-4C80-86DB-CC9E7327489E}"/>
    <cellStyle name="Currency 49 4 2 8" xfId="26846" xr:uid="{C7165338-01E7-4668-84B2-ADD26451E339}"/>
    <cellStyle name="Currency 49 4 2 9" xfId="30045" xr:uid="{A15C260F-4C38-43D0-B112-D8FE33336AC3}"/>
    <cellStyle name="Currency 49 4 3" xfId="1745" xr:uid="{507BCB82-2512-434B-951A-B2141FD88C20}"/>
    <cellStyle name="Currency 49 4 3 2" xfId="10012" xr:uid="{8C854E36-E458-462C-BC6C-6173241D5704}"/>
    <cellStyle name="Currency 49 4 3 3" xfId="13208" xr:uid="{C93A7BA3-61AE-4149-A064-5A435C7928DC}"/>
    <cellStyle name="Currency 49 4 3 4" xfId="16303" xr:uid="{FF9B1EAF-1496-4E9E-8EA2-3F3A27423C30}"/>
    <cellStyle name="Currency 49 4 3 5" xfId="19457" xr:uid="{C5707043-9F12-4069-A165-6F51C93852F0}"/>
    <cellStyle name="Currency 49 4 3 6" xfId="22617" xr:uid="{154CD901-DD16-40BB-9A23-8D149D8C675F}"/>
    <cellStyle name="Currency 49 4 3 7" xfId="25793" xr:uid="{57DB51F0-4E59-4C11-990B-7B885A6804E2}"/>
    <cellStyle name="Currency 49 4 3 8" xfId="28992" xr:uid="{F8ABD37F-0FF1-4238-B51D-ABBEFAC901FF}"/>
    <cellStyle name="Currency 49 4 3 9" xfId="5994" xr:uid="{87853259-29BF-4A81-8276-6687E61A337F}"/>
    <cellStyle name="Currency 49 4 4" xfId="7979" xr:uid="{4AB70014-2201-45E5-A524-5BC8CB66F4E3}"/>
    <cellStyle name="Currency 49 4 5" xfId="9124" xr:uid="{E822B654-9097-4B2E-83A2-4CCB811CC28B}"/>
    <cellStyle name="Currency 49 4 6" xfId="12245" xr:uid="{3802F87D-A6D0-4E10-A7C6-0781D92F5875}"/>
    <cellStyle name="Currency 49 4 7" xfId="15364" xr:uid="{9BED9E1C-461E-4DCA-AD08-097AE56F7936}"/>
    <cellStyle name="Currency 49 4 8" xfId="18448" xr:uid="{0D196B69-0E2F-4E4F-8023-4C2471A3D197}"/>
    <cellStyle name="Currency 49 4 9" xfId="21611" xr:uid="{FB5D47B8-9522-4D42-B599-B0FBA95BC51D}"/>
    <cellStyle name="Currency 49 5" xfId="1049" xr:uid="{03D04FDB-4BF3-479E-BEDF-0D5EEB728712}"/>
    <cellStyle name="Currency 49 5 10" xfId="24938" xr:uid="{9CACD773-3A87-4AFD-BE7B-7F4A40FB72BD}"/>
    <cellStyle name="Currency 49 5 11" xfId="28117" xr:uid="{B3EC2847-14B8-4D72-806D-D1DDD202360B}"/>
    <cellStyle name="Currency 49 5 12" xfId="4028" xr:uid="{1D3B0299-9976-44DF-9E85-1D5BBFD728CB}"/>
    <cellStyle name="Currency 49 5 2" xfId="3000" xr:uid="{F821B0AF-5819-40B0-9CD4-4CDE8E44D97A}"/>
    <cellStyle name="Currency 49 5 2 10" xfId="5086" xr:uid="{2C077D61-7F78-4BC4-B689-8F6152FFB9E7}"/>
    <cellStyle name="Currency 49 5 2 2" xfId="7109" xr:uid="{0E816F30-62B4-408C-B5A4-DB8D36D464D7}"/>
    <cellStyle name="Currency 49 5 2 3" xfId="11262" xr:uid="{47FBA410-0345-4F04-979D-FFC78A832422}"/>
    <cellStyle name="Currency 49 5 2 4" xfId="14450" xr:uid="{52ACFFD5-ECA2-46C9-91FF-1542F3FA8872}"/>
    <cellStyle name="Currency 49 5 2 5" xfId="17547" xr:uid="{B0FEE2EB-5E1D-48CA-A6E8-BF05A7CA3150}"/>
    <cellStyle name="Currency 49 5 2 6" xfId="20704" xr:uid="{A4A23E92-9403-4021-B520-108D962BF14D}"/>
    <cellStyle name="Currency 49 5 2 7" xfId="23859" xr:uid="{282A0716-1E5B-4F46-AA6F-1F7D9FD8FA86}"/>
    <cellStyle name="Currency 49 5 2 8" xfId="27035" xr:uid="{1A01CB57-7AA1-4C47-A495-454A3003CA12}"/>
    <cellStyle name="Currency 49 5 2 9" xfId="30234" xr:uid="{C4D6C259-16D2-47DC-A225-A703CF0C3290}"/>
    <cellStyle name="Currency 49 5 3" xfId="1939" xr:uid="{A623DCCE-A043-44A2-95FE-2E6364ECFA7F}"/>
    <cellStyle name="Currency 49 5 3 2" xfId="10204" xr:uid="{BFA8749E-9FB6-4CD2-B64D-A54EEC9AA2E7}"/>
    <cellStyle name="Currency 49 5 3 3" xfId="13400" xr:uid="{F3391CC0-8EC5-46A3-A11D-E5B05C37D85D}"/>
    <cellStyle name="Currency 49 5 3 4" xfId="16495" xr:uid="{6D3D223F-024A-44C0-90C6-3D214C773751}"/>
    <cellStyle name="Currency 49 5 3 5" xfId="19649" xr:uid="{635B6451-8695-4EDF-B2F7-6E124257D3D0}"/>
    <cellStyle name="Currency 49 5 3 6" xfId="22809" xr:uid="{78021979-0EBE-418E-9F44-80AFEB7CBCF2}"/>
    <cellStyle name="Currency 49 5 3 7" xfId="25985" xr:uid="{88F751F9-95A0-443D-B41A-F2F05572895D}"/>
    <cellStyle name="Currency 49 5 3 8" xfId="29184" xr:uid="{17E774AE-1AE8-4BFF-8BCB-F72B7750DDE4}"/>
    <cellStyle name="Currency 49 5 3 9" xfId="6187" xr:uid="{6C2EC8F7-17FF-4EC5-8CBB-2A3EFDA2A305}"/>
    <cellStyle name="Currency 49 5 4" xfId="8172" xr:uid="{A4DC817A-065B-4EB6-8761-9379003880C6}"/>
    <cellStyle name="Currency 49 5 5" xfId="9316" xr:uid="{15CC0A80-CBB8-45DD-837A-C2EEBCDC56E7}"/>
    <cellStyle name="Currency 49 5 6" xfId="12438" xr:uid="{BD5E2BAA-7BB8-4C98-B465-D0FA4340BBEF}"/>
    <cellStyle name="Currency 49 5 7" xfId="15557" xr:uid="{901E4FCF-922B-4CCC-A060-4F2376FA4AFF}"/>
    <cellStyle name="Currency 49 5 8" xfId="18640" xr:uid="{E9C2D0C1-BBA3-475A-B529-BD85CB2827B0}"/>
    <cellStyle name="Currency 49 5 9" xfId="21804" xr:uid="{BE09316E-F3BA-4B97-8DD6-7E5B12FF8261}"/>
    <cellStyle name="Currency 49 6" xfId="402" xr:uid="{75E884D6-DA70-43AF-A9E3-6C34CECBC05F}"/>
    <cellStyle name="Currency 49 6 10" xfId="27471" xr:uid="{8EE312CD-5852-441C-B76D-C2C44FCCCED7}"/>
    <cellStyle name="Currency 49 6 11" xfId="4441" xr:uid="{64D181F2-A5D2-4E1A-8758-A2F2CD36D83B}"/>
    <cellStyle name="Currency 49 6 2" xfId="2354" xr:uid="{967EE058-A457-4A6D-A20F-94CF6CBD1A07}"/>
    <cellStyle name="Currency 49 6 2 2" xfId="10617" xr:uid="{0C70A736-A33B-4920-9780-054CBC8DCA82}"/>
    <cellStyle name="Currency 49 6 2 3" xfId="13812" xr:uid="{BB3D90D5-9CB2-4BED-B0A3-40A675769941}"/>
    <cellStyle name="Currency 49 6 2 4" xfId="16907" xr:uid="{9FBCA171-C64A-444A-88E8-3CB8524C988E}"/>
    <cellStyle name="Currency 49 6 2 5" xfId="20061" xr:uid="{3623975E-1664-4464-AABC-07B97CA83656}"/>
    <cellStyle name="Currency 49 6 2 6" xfId="23221" xr:uid="{A86E5942-201B-46C1-8F2E-6C2793283E96}"/>
    <cellStyle name="Currency 49 6 2 7" xfId="26397" xr:uid="{4B94BED7-16A3-4FA0-B7C1-82270F59217F}"/>
    <cellStyle name="Currency 49 6 2 8" xfId="29596" xr:uid="{979F8546-10C6-4D0F-8F37-F0C36CD6E9B5}"/>
    <cellStyle name="Currency 49 6 2 9" xfId="5541" xr:uid="{89C7EF02-8749-4A2B-8B7C-ADF08CE98825}"/>
    <cellStyle name="Currency 49 6 3" xfId="7526" xr:uid="{D56D8E00-224D-426B-B67B-CC451D108ED3}"/>
    <cellStyle name="Currency 49 6 4" xfId="8670" xr:uid="{4205E86E-AFCD-4EEE-91BE-343A2F35D514}"/>
    <cellStyle name="Currency 49 6 5" xfId="11792" xr:uid="{B9F25872-8252-4B64-ABB2-076F3DDAFA71}"/>
    <cellStyle name="Currency 49 6 6" xfId="14911" xr:uid="{935C6EB7-6952-4322-A179-FBBF7ED1B560}"/>
    <cellStyle name="Currency 49 6 7" xfId="17995" xr:uid="{7DAAB5E4-9199-43AB-B1BC-5D0AC7CA0F91}"/>
    <cellStyle name="Currency 49 6 8" xfId="21158" xr:uid="{A1DF5BF6-0BC5-4C23-9CCC-091793E779EB}"/>
    <cellStyle name="Currency 49 6 9" xfId="24293" xr:uid="{633F2AF4-9FC0-4E94-81F4-AD1474BC2A82}"/>
    <cellStyle name="Currency 49 7" xfId="2155" xr:uid="{397B7045-0DAE-4EFA-8A3C-5D22ED2566E4}"/>
    <cellStyle name="Currency 49 7 10" xfId="4244" xr:uid="{9A745ECE-F2FF-4BAC-8BEE-C8F15E9B10D0}"/>
    <cellStyle name="Currency 49 7 2" xfId="6460" xr:uid="{276F599B-5278-42F3-8E09-74C3FAB9DA88}"/>
    <cellStyle name="Currency 49 7 3" xfId="10420" xr:uid="{0422ACCA-2DDC-440D-92C6-9A848C9EAAF1}"/>
    <cellStyle name="Currency 49 7 4" xfId="13615" xr:uid="{1952F372-4BA5-41F6-BB4F-59E8470ED7A1}"/>
    <cellStyle name="Currency 49 7 5" xfId="16710" xr:uid="{DA2CE0F0-8E74-4D58-BD32-F40C5F8E0410}"/>
    <cellStyle name="Currency 49 7 6" xfId="19864" xr:uid="{61D4AD14-E00C-43D5-B763-643703E1E4FA}"/>
    <cellStyle name="Currency 49 7 7" xfId="23024" xr:uid="{640B52FB-87E9-4A5E-9506-81C0C584E4EF}"/>
    <cellStyle name="Currency 49 7 8" xfId="26200" xr:uid="{35C6B267-AE71-4671-87B3-4040C79612AC}"/>
    <cellStyle name="Currency 49 7 9" xfId="29399" xr:uid="{49E3E4D2-1490-47F3-8612-0916FD9DD3B3}"/>
    <cellStyle name="Currency 49 8" xfId="1292" xr:uid="{CBC3FA40-763C-42E9-B4AC-691A91EFF61A}"/>
    <cellStyle name="Currency 49 8 2" xfId="9559" xr:uid="{58F08125-3546-47AB-BFBB-07455D1343FA}"/>
    <cellStyle name="Currency 49 8 3" xfId="12755" xr:uid="{AE46868D-A62F-4DB1-8AF9-4109DF531048}"/>
    <cellStyle name="Currency 49 8 4" xfId="15850" xr:uid="{D4DDF895-9F09-4D22-85A6-30FF7347985D}"/>
    <cellStyle name="Currency 49 8 5" xfId="18920" xr:uid="{009875A9-0C55-466C-8B5A-213BFE4D6A04}"/>
    <cellStyle name="Currency 49 8 6" xfId="22164" xr:uid="{45DB3F0E-1052-4931-B7B3-265FADBEC919}"/>
    <cellStyle name="Currency 49 8 7" xfId="25303" xr:uid="{614CDFF7-9B54-4C59-BD0B-A744C7128719}"/>
    <cellStyle name="Currency 49 8 8" xfId="28487" xr:uid="{3A8B36A8-774A-4A51-AA32-1E08CCEF25FA}"/>
    <cellStyle name="Currency 49 8 9" xfId="5343" xr:uid="{B9786C75-4D10-4AF2-8465-46F3C177729D}"/>
    <cellStyle name="Currency 49 9" xfId="7326" xr:uid="{D53B9ADE-70AD-48ED-898A-88D990332255}"/>
    <cellStyle name="Currency 5" xfId="57" xr:uid="{E5162E5A-392F-4A10-B2D9-F1DB6BDE65ED}"/>
    <cellStyle name="Currency 50" xfId="217" xr:uid="{27BCB09A-5759-4AEE-97AD-841FC6F381C2}"/>
    <cellStyle name="Currency 50 10" xfId="8486" xr:uid="{B9F2FFED-A0C0-4885-BF76-D47CF1734CEA}"/>
    <cellStyle name="Currency 50 11" xfId="11595" xr:uid="{8B40D5A0-FADE-4F9E-8F38-AE79311FE713}"/>
    <cellStyle name="Currency 50 12" xfId="14710" xr:uid="{88A3E3A4-69A5-4663-BF37-FD54993B46B1}"/>
    <cellStyle name="Currency 50 13" xfId="17802" xr:uid="{FECCD5A9-17DD-419E-A5B8-8FE9F62B5E34}"/>
    <cellStyle name="Currency 50 14" xfId="20960" xr:uid="{987BE22F-4BA6-4DD4-A208-FA7D587E425A}"/>
    <cellStyle name="Currency 50 15" xfId="24100" xr:uid="{CD788465-449F-499D-84AA-792D2DD51DD5}"/>
    <cellStyle name="Currency 50 16" xfId="27277" xr:uid="{3F70DC28-87FC-41A1-B31D-FFA4392CB886}"/>
    <cellStyle name="Currency 50 17" xfId="3387" xr:uid="{F79FDF62-2085-467F-BF49-D29D300921AE}"/>
    <cellStyle name="Currency 50 2" xfId="551" xr:uid="{B0A38888-B5A0-487A-9776-A6DD909A9B77}"/>
    <cellStyle name="Currency 50 2 10" xfId="24441" xr:uid="{C9CD608A-6F86-4EFD-B78D-7527C488DB0D}"/>
    <cellStyle name="Currency 50 2 11" xfId="27619" xr:uid="{A0361C42-EFFA-4E1D-9F87-CF1DB6909A5D}"/>
    <cellStyle name="Currency 50 2 12" xfId="3531" xr:uid="{47E5FC26-AB0E-41CE-BE93-12205D4E3A01}"/>
    <cellStyle name="Currency 50 2 2" xfId="2502" xr:uid="{7026A9CC-A341-4757-92B4-D474B060BA43}"/>
    <cellStyle name="Currency 50 2 2 10" xfId="4589" xr:uid="{4AE32A34-52ED-429C-8A01-00C142E3A32A}"/>
    <cellStyle name="Currency 50 2 2 2" xfId="6661" xr:uid="{5B2F10D2-D4C9-4632-9C03-787CF7A9BD24}"/>
    <cellStyle name="Currency 50 2 2 3" xfId="10765" xr:uid="{CAFDAB66-BBE9-4203-AA5E-93CA8B637C33}"/>
    <cellStyle name="Currency 50 2 2 4" xfId="13960" xr:uid="{1B43434E-B4D0-402B-A40E-90FE3EDF81FB}"/>
    <cellStyle name="Currency 50 2 2 5" xfId="17055" xr:uid="{24EA4B1B-6A1C-468F-8AAC-118D4B2F2A18}"/>
    <cellStyle name="Currency 50 2 2 6" xfId="20209" xr:uid="{E7FB6CAE-22E9-4C43-AC05-F258353FFC71}"/>
    <cellStyle name="Currency 50 2 2 7" xfId="23369" xr:uid="{3FE2B31E-0E8E-410E-A8EF-855110FD3D98}"/>
    <cellStyle name="Currency 50 2 2 8" xfId="26545" xr:uid="{10A71409-4969-489C-AF0D-05F4CAE54A7D}"/>
    <cellStyle name="Currency 50 2 2 9" xfId="29744" xr:uid="{233C734D-CFF9-4B71-AFD3-B642DF98163C}"/>
    <cellStyle name="Currency 50 2 3" xfId="1440" xr:uid="{3038F2E2-B4A8-4F27-8B9B-1A85E51E0ED8}"/>
    <cellStyle name="Currency 50 2 3 2" xfId="9707" xr:uid="{50FA8919-AE76-4494-A997-D77EC30D3F43}"/>
    <cellStyle name="Currency 50 2 3 3" xfId="12903" xr:uid="{27CF0721-0E77-4EF8-8711-E75728CE6311}"/>
    <cellStyle name="Currency 50 2 3 4" xfId="15998" xr:uid="{A6CA186E-4C9B-4FE0-9A18-385CDA057EEC}"/>
    <cellStyle name="Currency 50 2 3 5" xfId="19152" xr:uid="{C06C80A8-7029-4A85-A3BE-39A700955948}"/>
    <cellStyle name="Currency 50 2 3 6" xfId="22312" xr:uid="{6268D9F6-8A47-4DB0-BD27-A23D31C9F9CF}"/>
    <cellStyle name="Currency 50 2 3 7" xfId="25488" xr:uid="{74850B09-CDDC-4BB7-947C-FF3A644A2674}"/>
    <cellStyle name="Currency 50 2 3 8" xfId="28687" xr:uid="{B476E4F9-D9BB-4615-97CD-7BA780EB2D3F}"/>
    <cellStyle name="Currency 50 2 3 9" xfId="5689" xr:uid="{817EEF8C-2E53-4514-883B-AF0F568C4627}"/>
    <cellStyle name="Currency 50 2 4" xfId="7674" xr:uid="{C5FD847D-1AC7-4E64-9ED9-FDC99A6552BB}"/>
    <cellStyle name="Currency 50 2 5" xfId="8819" xr:uid="{D75791E8-A177-4AD4-802E-676DA71B1CB9}"/>
    <cellStyle name="Currency 50 2 6" xfId="11940" xr:uid="{9C6DD8EF-7468-4D51-B855-001AA486CBF0}"/>
    <cellStyle name="Currency 50 2 7" xfId="15059" xr:uid="{67C8767F-736E-4F0B-8F66-F99E2992A783}"/>
    <cellStyle name="Currency 50 2 8" xfId="18143" xr:uid="{EDE8C4F5-2C14-42CE-BBEA-79C0EB3EDE2F}"/>
    <cellStyle name="Currency 50 2 9" xfId="21306" xr:uid="{172DC05F-787F-4704-A203-3B5F84D8EE59}"/>
    <cellStyle name="Currency 50 3" xfId="691" xr:uid="{64C0A740-3B87-48FD-90FA-31AE122544AA}"/>
    <cellStyle name="Currency 50 3 10" xfId="24581" xr:uid="{7B957079-C001-42CC-9E87-18F92B463BB2}"/>
    <cellStyle name="Currency 50 3 11" xfId="27759" xr:uid="{7102498F-D199-4EE6-8183-B9CE62D2560A}"/>
    <cellStyle name="Currency 50 3 12" xfId="3671" xr:uid="{F189B770-3A22-4AB3-9DA5-78EAB0582EDE}"/>
    <cellStyle name="Currency 50 3 2" xfId="2642" xr:uid="{98C964B5-6C83-42F6-8097-7EE1EAA78C84}"/>
    <cellStyle name="Currency 50 3 2 10" xfId="4729" xr:uid="{5FD9487B-C7E3-4AEE-9F32-6B17BE323424}"/>
    <cellStyle name="Currency 50 3 2 2" xfId="6795" xr:uid="{1AE6EEBA-8788-4B28-9897-975D657D8D8D}"/>
    <cellStyle name="Currency 50 3 2 3" xfId="10905" xr:uid="{DECDD49D-BB00-474F-9D87-390365F3EE66}"/>
    <cellStyle name="Currency 50 3 2 4" xfId="14097" xr:uid="{7F11AC13-7DB9-4FE3-90D9-21B7CE6B022A}"/>
    <cellStyle name="Currency 50 3 2 5" xfId="17192" xr:uid="{0D24AFE9-73DF-4F54-82E9-565D54D69091}"/>
    <cellStyle name="Currency 50 3 2 6" xfId="20349" xr:uid="{39A2C40B-C446-4415-959D-462B3C390D46}"/>
    <cellStyle name="Currency 50 3 2 7" xfId="23506" xr:uid="{E7A67094-575E-4D58-B27E-3C5D3755E32F}"/>
    <cellStyle name="Currency 50 3 2 8" xfId="26682" xr:uid="{9633ADC7-7DB7-462A-B87A-AC096DADBD2B}"/>
    <cellStyle name="Currency 50 3 2 9" xfId="29881" xr:uid="{7A0D9657-0C82-4D2B-8630-B493A6EA49CC}"/>
    <cellStyle name="Currency 50 3 3" xfId="1580" xr:uid="{A440764B-5A96-4B70-B951-FB92CB71E955}"/>
    <cellStyle name="Currency 50 3 3 2" xfId="9847" xr:uid="{455C5C88-09AE-4554-943F-9B857612FD49}"/>
    <cellStyle name="Currency 50 3 3 3" xfId="13043" xr:uid="{CE1426F2-F832-4182-8159-5401A848DF0F}"/>
    <cellStyle name="Currency 50 3 3 4" xfId="16138" xr:uid="{6BC3F9D1-7111-469D-BA18-D36786611B92}"/>
    <cellStyle name="Currency 50 3 3 5" xfId="19292" xr:uid="{1DD04087-2CE8-4706-B129-942B1DE08A77}"/>
    <cellStyle name="Currency 50 3 3 6" xfId="22452" xr:uid="{1FEC750A-D3E0-48E4-8141-46CBCEC4FBED}"/>
    <cellStyle name="Currency 50 3 3 7" xfId="25628" xr:uid="{AC58E96C-F6EE-430D-B2F5-102CB7AE7F64}"/>
    <cellStyle name="Currency 50 3 3 8" xfId="28827" xr:uid="{2410FE7D-8FDB-409E-84F2-625EE1042CF6}"/>
    <cellStyle name="Currency 50 3 3 9" xfId="5829" xr:uid="{EAC0BF78-0945-423B-829C-BAE8481E06F4}"/>
    <cellStyle name="Currency 50 3 4" xfId="7814" xr:uid="{67FBC8C9-0F32-4D9F-8044-0361CC8EDA5F}"/>
    <cellStyle name="Currency 50 3 5" xfId="8959" xr:uid="{C6463A87-547C-453E-86A4-510AA8FDC12C}"/>
    <cellStyle name="Currency 50 3 6" xfId="12080" xr:uid="{53E94713-616B-43F7-8153-D53E5B9365F1}"/>
    <cellStyle name="Currency 50 3 7" xfId="15199" xr:uid="{9AD4D139-FAF6-4290-B7E9-DD847A8DB975}"/>
    <cellStyle name="Currency 50 3 8" xfId="18283" xr:uid="{4D89C46E-4F3E-442B-A0C1-0386024885F0}"/>
    <cellStyle name="Currency 50 3 9" xfId="21446" xr:uid="{F88BCBF2-96C7-4AF2-B16F-D46AC92812D8}"/>
    <cellStyle name="Currency 50 4" xfId="860" xr:uid="{E74D2CEB-8517-42F7-BD44-0E99BDAA60CB}"/>
    <cellStyle name="Currency 50 4 10" xfId="24750" xr:uid="{2C82D833-CEF6-4064-BB97-456CE22169F1}"/>
    <cellStyle name="Currency 50 4 11" xfId="27928" xr:uid="{B8834C0A-479F-4238-B334-457935DCC187}"/>
    <cellStyle name="Currency 50 4 12" xfId="3840" xr:uid="{3FC8E50A-0D90-46BE-9DAC-C93CA1C23A3B}"/>
    <cellStyle name="Currency 50 4 2" xfId="2811" xr:uid="{6C59B721-CBC9-46A3-824B-8CC91E4608D3}"/>
    <cellStyle name="Currency 50 4 2 10" xfId="4898" xr:uid="{0C6355CB-89AF-42E7-9F7C-6A477FFAEB30}"/>
    <cellStyle name="Currency 50 4 2 2" xfId="6937" xr:uid="{D4AD5184-187F-4CF5-97B1-D26C6A8D3056}"/>
    <cellStyle name="Currency 50 4 2 3" xfId="11074" xr:uid="{FA843E4F-1CD5-4816-A923-8E38ACDCE4F8}"/>
    <cellStyle name="Currency 50 4 2 4" xfId="14265" xr:uid="{21EDF319-4298-41EF-97AD-BD0F7C46050E}"/>
    <cellStyle name="Currency 50 4 2 5" xfId="17360" xr:uid="{FF42721C-8E5F-446E-847D-E38209F8EF32}"/>
    <cellStyle name="Currency 50 4 2 6" xfId="20518" xr:uid="{9E81C635-E221-4F01-91B3-D465198B2223}"/>
    <cellStyle name="Currency 50 4 2 7" xfId="23674" xr:uid="{0EA99ECD-E291-4755-91F3-4F1EECE232D6}"/>
    <cellStyle name="Currency 50 4 2 8" xfId="26850" xr:uid="{9B030025-060C-4070-926C-9A395753F0E9}"/>
    <cellStyle name="Currency 50 4 2 9" xfId="30049" xr:uid="{CDCDE937-BB91-4472-96A6-628227FC85CF}"/>
    <cellStyle name="Currency 50 4 3" xfId="1749" xr:uid="{FB76FC8B-A349-4B0B-A217-6037AB41A571}"/>
    <cellStyle name="Currency 50 4 3 2" xfId="10016" xr:uid="{353E56B8-2BCC-4381-ACD6-CF01DCBB0790}"/>
    <cellStyle name="Currency 50 4 3 3" xfId="13212" xr:uid="{BA0D3BA5-5E7B-4986-A42F-59409C86A0DC}"/>
    <cellStyle name="Currency 50 4 3 4" xfId="16307" xr:uid="{9DBD18F2-D4DD-4FBF-84B1-98F43F94AAFF}"/>
    <cellStyle name="Currency 50 4 3 5" xfId="19461" xr:uid="{FC6AB0FA-70E8-4AE0-8FD9-50B6367297D3}"/>
    <cellStyle name="Currency 50 4 3 6" xfId="22621" xr:uid="{DCE088BD-9F91-447F-A070-B5DC38EE3086}"/>
    <cellStyle name="Currency 50 4 3 7" xfId="25797" xr:uid="{FD946363-2A86-4FB7-A771-D1076148E9A8}"/>
    <cellStyle name="Currency 50 4 3 8" xfId="28996" xr:uid="{B4A9551E-B14D-454E-A5FF-6DC0A876E636}"/>
    <cellStyle name="Currency 50 4 3 9" xfId="5998" xr:uid="{19954710-5629-455D-B395-26D180E0F8DB}"/>
    <cellStyle name="Currency 50 4 4" xfId="7983" xr:uid="{631149DD-D5FF-4AFC-8EEC-1E176E88E075}"/>
    <cellStyle name="Currency 50 4 5" xfId="9128" xr:uid="{ED443320-4A42-47A2-B3B6-56B5493FBFED}"/>
    <cellStyle name="Currency 50 4 6" xfId="12249" xr:uid="{C295B138-03CC-42CD-A31D-7744E2B86444}"/>
    <cellStyle name="Currency 50 4 7" xfId="15368" xr:uid="{60DFED5E-489E-4ABE-8564-519FD79FB05A}"/>
    <cellStyle name="Currency 50 4 8" xfId="18452" xr:uid="{B3CB826D-0918-4659-817C-F425D3F155FB}"/>
    <cellStyle name="Currency 50 4 9" xfId="21615" xr:uid="{F442E5A7-CD77-4CF2-9EEF-DA603A3E8F80}"/>
    <cellStyle name="Currency 50 5" xfId="1053" xr:uid="{B971C592-39F9-4B1F-97F7-C18B8F0F0351}"/>
    <cellStyle name="Currency 50 5 10" xfId="24942" xr:uid="{9DDA8F4C-182F-4096-ACAC-76243576D565}"/>
    <cellStyle name="Currency 50 5 11" xfId="28121" xr:uid="{E3F4D13B-5185-4413-B33F-89DDB76E7F95}"/>
    <cellStyle name="Currency 50 5 12" xfId="4032" xr:uid="{EA6A265F-C597-4C4D-AF17-70E04B9B9A4B}"/>
    <cellStyle name="Currency 50 5 2" xfId="3004" xr:uid="{FA5C682D-90FA-49A7-986B-14F27391A1A2}"/>
    <cellStyle name="Currency 50 5 2 10" xfId="5090" xr:uid="{66108905-5F4E-4702-B4D7-616ACAB61B7F}"/>
    <cellStyle name="Currency 50 5 2 2" xfId="7113" xr:uid="{CF74497A-CE87-41A9-BDF2-F699C5941603}"/>
    <cellStyle name="Currency 50 5 2 3" xfId="11266" xr:uid="{35D6B677-1DC2-4648-A018-403C1612D964}"/>
    <cellStyle name="Currency 50 5 2 4" xfId="14454" xr:uid="{19046E0C-2B4C-4ABF-AD86-69FE066579F6}"/>
    <cellStyle name="Currency 50 5 2 5" xfId="17551" xr:uid="{B6FFBD82-10AB-4C0E-B0DA-FFA73C185A69}"/>
    <cellStyle name="Currency 50 5 2 6" xfId="20708" xr:uid="{5FDADB66-6386-44F7-9BC1-C549DC714A7D}"/>
    <cellStyle name="Currency 50 5 2 7" xfId="23863" xr:uid="{D8539F61-E6A6-40E4-923A-1D7B37C69F22}"/>
    <cellStyle name="Currency 50 5 2 8" xfId="27039" xr:uid="{D015A38E-A7AA-45B5-8793-4498B4535C3B}"/>
    <cellStyle name="Currency 50 5 2 9" xfId="30238" xr:uid="{5AFA4A5C-2342-4160-8FF5-B81894F5FF12}"/>
    <cellStyle name="Currency 50 5 3" xfId="1943" xr:uid="{88163BF1-7475-42A3-8AF2-2449B25551E6}"/>
    <cellStyle name="Currency 50 5 3 2" xfId="10208" xr:uid="{A7E04663-CF9D-40EC-ACF1-9CE7417F3BBB}"/>
    <cellStyle name="Currency 50 5 3 3" xfId="13404" xr:uid="{C5BE4BC5-F6FC-475D-9DEC-3621E270C495}"/>
    <cellStyle name="Currency 50 5 3 4" xfId="16499" xr:uid="{CB9E53C8-43D4-40DD-9EE8-BF27AF1CB98E}"/>
    <cellStyle name="Currency 50 5 3 5" xfId="19653" xr:uid="{2112C8C4-DCC0-4422-BA6C-876EEEA3F692}"/>
    <cellStyle name="Currency 50 5 3 6" xfId="22813" xr:uid="{48BAE83D-E91F-475F-B859-F6743B408CAD}"/>
    <cellStyle name="Currency 50 5 3 7" xfId="25989" xr:uid="{F6754487-26DC-4452-9497-50F85E764429}"/>
    <cellStyle name="Currency 50 5 3 8" xfId="29188" xr:uid="{EFA00C79-910D-4CC4-AC0A-548870798FAC}"/>
    <cellStyle name="Currency 50 5 3 9" xfId="6191" xr:uid="{332FACE3-AADA-4C13-B23B-6C1ECFF18E29}"/>
    <cellStyle name="Currency 50 5 4" xfId="8176" xr:uid="{FAC23D24-955A-467E-8600-43369EF804AA}"/>
    <cellStyle name="Currency 50 5 5" xfId="9320" xr:uid="{6172C040-45C1-45FF-899A-548E9B31BB31}"/>
    <cellStyle name="Currency 50 5 6" xfId="12442" xr:uid="{05EEFD23-EBEB-4141-A6D5-CEDE110E100A}"/>
    <cellStyle name="Currency 50 5 7" xfId="15561" xr:uid="{BCAC5027-1D0E-412C-8763-36F8815ADBED}"/>
    <cellStyle name="Currency 50 5 8" xfId="18644" xr:uid="{4134C172-E8FF-499F-BABF-C6BDA8950575}"/>
    <cellStyle name="Currency 50 5 9" xfId="21808" xr:uid="{27E11D84-E0B3-4602-A04D-62FD6A8656A5}"/>
    <cellStyle name="Currency 50 6" xfId="406" xr:uid="{9180873B-6DDD-457C-97EC-FA189629A030}"/>
    <cellStyle name="Currency 50 6 10" xfId="27475" xr:uid="{33361CDB-40CC-49EC-8976-9AE8C1B310FD}"/>
    <cellStyle name="Currency 50 6 11" xfId="4445" xr:uid="{472FC3D8-6ACA-46EC-AAA0-06568CCCDA6A}"/>
    <cellStyle name="Currency 50 6 2" xfId="2358" xr:uid="{926713C3-8A70-4194-8970-B5CC6DFA170D}"/>
    <cellStyle name="Currency 50 6 2 2" xfId="10621" xr:uid="{DD82C2B7-4173-4202-8AEA-84FE17D7EEA3}"/>
    <cellStyle name="Currency 50 6 2 3" xfId="13816" xr:uid="{C8584590-97D4-4E65-90D5-67C7C1340217}"/>
    <cellStyle name="Currency 50 6 2 4" xfId="16911" xr:uid="{144D7A3B-44A0-48E6-8092-4D1428BDEDFE}"/>
    <cellStyle name="Currency 50 6 2 5" xfId="20065" xr:uid="{CB75D70C-A92E-4E1E-9742-00BF5E27A634}"/>
    <cellStyle name="Currency 50 6 2 6" xfId="23225" xr:uid="{CE262612-6BCE-4944-8AFE-9E082BB412B1}"/>
    <cellStyle name="Currency 50 6 2 7" xfId="26401" xr:uid="{12DB1BF3-C73F-427A-BF3C-96C4657BBBB2}"/>
    <cellStyle name="Currency 50 6 2 8" xfId="29600" xr:uid="{602253F9-564E-42CD-B949-1A1889036AA0}"/>
    <cellStyle name="Currency 50 6 2 9" xfId="5545" xr:uid="{743DF7DA-DDD4-4877-88C7-573F49581829}"/>
    <cellStyle name="Currency 50 6 3" xfId="7530" xr:uid="{5CF2D5F2-1B86-4310-9438-A47BAAEE3776}"/>
    <cellStyle name="Currency 50 6 4" xfId="8674" xr:uid="{87C3E184-EDB6-4B29-8091-D575267A93DA}"/>
    <cellStyle name="Currency 50 6 5" xfId="11796" xr:uid="{DF36A585-526E-4D4B-890D-7F3B10777DA7}"/>
    <cellStyle name="Currency 50 6 6" xfId="14915" xr:uid="{D64D9D69-9793-4DDA-A0D2-5AD77651E704}"/>
    <cellStyle name="Currency 50 6 7" xfId="17999" xr:uid="{36268559-9F9E-4E98-B425-FF2B970A34BA}"/>
    <cellStyle name="Currency 50 6 8" xfId="21162" xr:uid="{85C08940-C297-4B15-B265-B0D465B03B05}"/>
    <cellStyle name="Currency 50 6 9" xfId="24297" xr:uid="{E479170E-5C8B-4C87-B810-921A83140114}"/>
    <cellStyle name="Currency 50 7" xfId="2159" xr:uid="{3A40D494-0185-4412-BF2C-685C04DD33CF}"/>
    <cellStyle name="Currency 50 7 10" xfId="4248" xr:uid="{C03CFC8C-C6F5-4F9E-9DC0-E45EB4D30B0F}"/>
    <cellStyle name="Currency 50 7 2" xfId="6464" xr:uid="{B2A0A908-BFC1-4504-9DBD-FDB72758D993}"/>
    <cellStyle name="Currency 50 7 3" xfId="10424" xr:uid="{9F2601C4-6C6B-405B-9D50-68F8BEE10639}"/>
    <cellStyle name="Currency 50 7 4" xfId="13619" xr:uid="{475399B4-0B7F-4B2D-81AB-5DAF67E032F6}"/>
    <cellStyle name="Currency 50 7 5" xfId="16714" xr:uid="{E30BC68F-DFAD-46D1-8DF1-FEC248D84FDA}"/>
    <cellStyle name="Currency 50 7 6" xfId="19868" xr:uid="{510CF87E-B0D4-4D01-BD85-6D40A8CBC8B5}"/>
    <cellStyle name="Currency 50 7 7" xfId="23028" xr:uid="{D08DC7FC-8CBA-4F63-95EA-2C7A987B9188}"/>
    <cellStyle name="Currency 50 7 8" xfId="26204" xr:uid="{07801E91-0EFC-4308-8851-736F9FACA4E6}"/>
    <cellStyle name="Currency 50 7 9" xfId="29403" xr:uid="{31D27BA9-32DC-41CA-90BC-82D40E51B636}"/>
    <cellStyle name="Currency 50 8" xfId="1296" xr:uid="{E5405F0D-6BAF-4F86-8ED8-5899324213CB}"/>
    <cellStyle name="Currency 50 8 2" xfId="9563" xr:uid="{6D13E4C1-1E8B-46FB-AA56-C613F355A4F2}"/>
    <cellStyle name="Currency 50 8 3" xfId="12759" xr:uid="{ABF18E9B-9A4D-4DC7-8DDB-0A0AA3317007}"/>
    <cellStyle name="Currency 50 8 4" xfId="15854" xr:uid="{CDAB7B37-FE28-4062-B4F7-F2848F078A7C}"/>
    <cellStyle name="Currency 50 8 5" xfId="19011" xr:uid="{6C12DE8B-EA3F-4779-BC2F-C4E9A9EF4EC1}"/>
    <cellStyle name="Currency 50 8 6" xfId="22168" xr:uid="{8EF35206-135A-4EE0-8DAB-EDCF83902C1B}"/>
    <cellStyle name="Currency 50 8 7" xfId="25244" xr:uid="{1895A069-D9FC-40CA-9016-AC032EBA6DE9}"/>
    <cellStyle name="Currency 50 8 8" xfId="28449" xr:uid="{A2F24112-EA56-483E-AE4C-93CF4A1A9431}"/>
    <cellStyle name="Currency 50 8 9" xfId="5347" xr:uid="{23429B01-086E-4EE8-AFC4-F74B619B9F44}"/>
    <cellStyle name="Currency 50 9" xfId="7330" xr:uid="{D3B2C181-0F1B-4FCD-942C-ABFDEAE3F421}"/>
    <cellStyle name="Currency 51" xfId="221" xr:uid="{FFB8A632-F554-4491-B8DC-B41DB2BD61D6}"/>
    <cellStyle name="Currency 51 10" xfId="8490" xr:uid="{5A6405E1-DC69-4BA8-A5B4-16F4EC97C0FE}"/>
    <cellStyle name="Currency 51 11" xfId="11599" xr:uid="{D673482A-8662-4A53-90FA-4FEBA5B62C70}"/>
    <cellStyle name="Currency 51 12" xfId="14714" xr:uid="{428A0BBF-2809-49DD-BEA6-9B7E9A073A40}"/>
    <cellStyle name="Currency 51 13" xfId="17806" xr:uid="{5CF1CE04-D2C2-44A0-8AE9-25C40E61C94E}"/>
    <cellStyle name="Currency 51 14" xfId="20964" xr:uid="{7A541862-325D-409D-AC24-BECB80479847}"/>
    <cellStyle name="Currency 51 15" xfId="24104" xr:uid="{F66261DD-B916-46DD-8FCF-D819C7407E40}"/>
    <cellStyle name="Currency 51 16" xfId="27281" xr:uid="{DB454F28-B921-4A90-877A-5D6723412137}"/>
    <cellStyle name="Currency 51 17" xfId="3391" xr:uid="{8C50C693-E2B3-41C4-8318-6993C45C3BBD}"/>
    <cellStyle name="Currency 51 2" xfId="555" xr:uid="{E3CDA251-E345-410F-BBFB-6D5C70E77442}"/>
    <cellStyle name="Currency 51 2 10" xfId="24445" xr:uid="{BE6C73CC-B9E2-40E2-9439-C1321C07AE58}"/>
    <cellStyle name="Currency 51 2 11" xfId="27623" xr:uid="{66674E4B-C0C4-4938-B0B8-EE79D3B81DDF}"/>
    <cellStyle name="Currency 51 2 12" xfId="3535" xr:uid="{2A1BD47F-D414-496A-8B5B-4364E18B81DB}"/>
    <cellStyle name="Currency 51 2 2" xfId="2506" xr:uid="{97A81CBB-DBDC-4AF2-9951-C81CF0FB2594}"/>
    <cellStyle name="Currency 51 2 2 10" xfId="4593" xr:uid="{A0416461-B9E6-46C6-A8C6-885964C84434}"/>
    <cellStyle name="Currency 51 2 2 2" xfId="6665" xr:uid="{E9EE94A0-2B39-411A-91BF-4B83A399D93B}"/>
    <cellStyle name="Currency 51 2 2 3" xfId="10769" xr:uid="{930C7D1E-FCE5-49EC-805F-74BA75010D53}"/>
    <cellStyle name="Currency 51 2 2 4" xfId="13964" xr:uid="{E0AEB679-9EEE-4A7A-872D-FBF586AED5A2}"/>
    <cellStyle name="Currency 51 2 2 5" xfId="17059" xr:uid="{AC53AC43-AD50-467B-80B9-4817B64C2383}"/>
    <cellStyle name="Currency 51 2 2 6" xfId="20213" xr:uid="{B1A71650-BAF7-4C29-88BC-484413EF7289}"/>
    <cellStyle name="Currency 51 2 2 7" xfId="23373" xr:uid="{6803A72C-4EEE-4877-9B6E-101DE39BC735}"/>
    <cellStyle name="Currency 51 2 2 8" xfId="26549" xr:uid="{62B8F245-A8DA-4032-B9BD-DBE499635015}"/>
    <cellStyle name="Currency 51 2 2 9" xfId="29748" xr:uid="{517A5F68-5A8E-4D84-A16A-9C4B0E3B2FC5}"/>
    <cellStyle name="Currency 51 2 3" xfId="1444" xr:uid="{51732E22-1B00-4134-9B7C-C25E277304B3}"/>
    <cellStyle name="Currency 51 2 3 2" xfId="9711" xr:uid="{175CFB41-E6FD-4982-8703-E9096DA0C9CF}"/>
    <cellStyle name="Currency 51 2 3 3" xfId="12907" xr:uid="{A3D95537-F99D-49F1-A2B3-819A44E42C45}"/>
    <cellStyle name="Currency 51 2 3 4" xfId="16002" xr:uid="{6CD46F5C-7086-4B99-B6AF-73CD9D0B59D3}"/>
    <cellStyle name="Currency 51 2 3 5" xfId="19156" xr:uid="{2F5F6A86-8D78-4FC5-8ED9-D35842E98F58}"/>
    <cellStyle name="Currency 51 2 3 6" xfId="22316" xr:uid="{4E27AB0B-F5B3-4FA7-8BC9-ACD367F772D3}"/>
    <cellStyle name="Currency 51 2 3 7" xfId="25492" xr:uid="{04E4AA9E-BEBD-4804-9EB3-1A95626BABB1}"/>
    <cellStyle name="Currency 51 2 3 8" xfId="28691" xr:uid="{86EEC5DB-3107-4D7F-B29C-AA4AAD44C05E}"/>
    <cellStyle name="Currency 51 2 3 9" xfId="5693" xr:uid="{7211A175-6BC1-40FB-A2AA-B216D90F799B}"/>
    <cellStyle name="Currency 51 2 4" xfId="7678" xr:uid="{6A4047D6-D1C9-4C84-BD3D-67CB8B70C0F7}"/>
    <cellStyle name="Currency 51 2 5" xfId="8823" xr:uid="{A0F30BBA-A76F-4F71-A34B-03650E91258B}"/>
    <cellStyle name="Currency 51 2 6" xfId="11944" xr:uid="{FB9C86EB-3C24-4405-9797-949B6E5E2B8E}"/>
    <cellStyle name="Currency 51 2 7" xfId="15063" xr:uid="{6FDF4CAC-9101-4143-AF3D-4383159A07E9}"/>
    <cellStyle name="Currency 51 2 8" xfId="18147" xr:uid="{5C62A67A-8EB6-4AC7-A489-60DF96EDB154}"/>
    <cellStyle name="Currency 51 2 9" xfId="21310" xr:uid="{555876A9-502C-48B1-A677-367F92D930A0}"/>
    <cellStyle name="Currency 51 3" xfId="695" xr:uid="{ACFE18B9-3C86-4BB8-AE57-3017E9BC1CBB}"/>
    <cellStyle name="Currency 51 3 10" xfId="24585" xr:uid="{7FA0E4E0-7081-41B4-A408-BFEC0C4283D8}"/>
    <cellStyle name="Currency 51 3 11" xfId="27763" xr:uid="{F010C5EE-8ADB-4E6B-9A61-A9C8FD494122}"/>
    <cellStyle name="Currency 51 3 12" xfId="3675" xr:uid="{B725C624-098F-4981-A7AE-77DEB3DD2821}"/>
    <cellStyle name="Currency 51 3 2" xfId="2646" xr:uid="{4A11FCA6-9843-4AC9-A5C6-CD4AADEA923B}"/>
    <cellStyle name="Currency 51 3 2 10" xfId="4733" xr:uid="{97510BEC-AE3A-46A5-98A5-F938B2AD8021}"/>
    <cellStyle name="Currency 51 3 2 2" xfId="6799" xr:uid="{C1F8C057-BE67-41DD-97C0-B738EF6844F8}"/>
    <cellStyle name="Currency 51 3 2 3" xfId="10909" xr:uid="{38B7C162-C08F-445B-B5C1-DB30A45703D5}"/>
    <cellStyle name="Currency 51 3 2 4" xfId="14101" xr:uid="{B6759F53-980A-4391-9DBF-3BA964E615A5}"/>
    <cellStyle name="Currency 51 3 2 5" xfId="17196" xr:uid="{76A20ABD-80E5-4B69-95B8-466144A3B684}"/>
    <cellStyle name="Currency 51 3 2 6" xfId="20353" xr:uid="{C2B4A71A-DE9B-4448-B243-1E012590D649}"/>
    <cellStyle name="Currency 51 3 2 7" xfId="23510" xr:uid="{FE018535-0283-4D70-A212-9C2EC7FCF504}"/>
    <cellStyle name="Currency 51 3 2 8" xfId="26686" xr:uid="{0E9B4D85-C18F-40F1-90D3-3687070282D9}"/>
    <cellStyle name="Currency 51 3 2 9" xfId="29885" xr:uid="{FC67946F-494A-442A-A075-E4B333F86A68}"/>
    <cellStyle name="Currency 51 3 3" xfId="1584" xr:uid="{193394ED-B0EE-409D-8F97-2499455BCCE4}"/>
    <cellStyle name="Currency 51 3 3 2" xfId="9851" xr:uid="{A4558E78-38A2-4DB4-999D-6D5C78F2672F}"/>
    <cellStyle name="Currency 51 3 3 3" xfId="13047" xr:uid="{F7515DAD-1B59-4DDF-839B-3B0851A4F941}"/>
    <cellStyle name="Currency 51 3 3 4" xfId="16142" xr:uid="{D0AA4360-27C5-46F9-86B5-CFC3E9908854}"/>
    <cellStyle name="Currency 51 3 3 5" xfId="19296" xr:uid="{6BB51314-2623-468F-A5F5-34FED65C58C3}"/>
    <cellStyle name="Currency 51 3 3 6" xfId="22456" xr:uid="{405B6B6F-BC90-42D1-B212-81A2F6433EC0}"/>
    <cellStyle name="Currency 51 3 3 7" xfId="25632" xr:uid="{CBEFB137-8AB4-4987-8772-B9206FEA763C}"/>
    <cellStyle name="Currency 51 3 3 8" xfId="28831" xr:uid="{6DE2924A-FB2C-4B07-887A-14A133C23100}"/>
    <cellStyle name="Currency 51 3 3 9" xfId="5833" xr:uid="{037BFDBC-F895-4C18-8F5D-DD782698FE5B}"/>
    <cellStyle name="Currency 51 3 4" xfId="7818" xr:uid="{78EF126D-DFFE-4915-9C97-AAC1A2AF0D2D}"/>
    <cellStyle name="Currency 51 3 5" xfId="8963" xr:uid="{01373C09-1D9D-4777-ACC8-D0150982A3EF}"/>
    <cellStyle name="Currency 51 3 6" xfId="12084" xr:uid="{00BC68CC-7B5B-4147-93D9-F6983EA4074E}"/>
    <cellStyle name="Currency 51 3 7" xfId="15203" xr:uid="{4DA25F99-F534-4518-9196-2EEC4BBD5197}"/>
    <cellStyle name="Currency 51 3 8" xfId="18287" xr:uid="{7BB51A23-EDD6-46E6-A48F-0F8FB2FFC368}"/>
    <cellStyle name="Currency 51 3 9" xfId="21450" xr:uid="{49946343-56AC-4FAD-9D09-E67AD7068828}"/>
    <cellStyle name="Currency 51 4" xfId="864" xr:uid="{6F83E023-AD9E-4188-9ACE-B3976901EB64}"/>
    <cellStyle name="Currency 51 4 10" xfId="24754" xr:uid="{8A76F164-D8B2-48B0-9BC7-CB07B03F76C8}"/>
    <cellStyle name="Currency 51 4 11" xfId="27932" xr:uid="{E683A7C9-7B8E-469F-945C-52DC385C5A7B}"/>
    <cellStyle name="Currency 51 4 12" xfId="3844" xr:uid="{A77D7F72-A4B7-4BD7-A47E-A706D83F563B}"/>
    <cellStyle name="Currency 51 4 2" xfId="2815" xr:uid="{5DE114FC-5B6E-4A11-BA97-62D219B1F9AE}"/>
    <cellStyle name="Currency 51 4 2 10" xfId="4902" xr:uid="{3C9CBB38-9A3A-491B-B72B-7D20DFE7D05F}"/>
    <cellStyle name="Currency 51 4 2 2" xfId="6941" xr:uid="{8F9EBF02-8FF9-4168-9323-5C7C9A12FC7F}"/>
    <cellStyle name="Currency 51 4 2 3" xfId="11078" xr:uid="{3FF2BE01-00FB-46E6-8FAD-A06461D1B91B}"/>
    <cellStyle name="Currency 51 4 2 4" xfId="14269" xr:uid="{0982DFA3-0AA3-45FA-8320-8EC5FFF0073F}"/>
    <cellStyle name="Currency 51 4 2 5" xfId="17364" xr:uid="{9AAE956F-A366-489E-BE31-9C0AA3D6B6BA}"/>
    <cellStyle name="Currency 51 4 2 6" xfId="20522" xr:uid="{0AF70804-85D3-4C98-939D-91318E560B57}"/>
    <cellStyle name="Currency 51 4 2 7" xfId="23678" xr:uid="{2728BFC3-475F-4EAC-8856-32694831F952}"/>
    <cellStyle name="Currency 51 4 2 8" xfId="26854" xr:uid="{DF97DBD4-8D56-4092-AC26-7F1EA1F14AB0}"/>
    <cellStyle name="Currency 51 4 2 9" xfId="30053" xr:uid="{8B72C0B8-DBE1-49F0-A2A1-207A8FC85C8A}"/>
    <cellStyle name="Currency 51 4 3" xfId="1753" xr:uid="{89E7013F-A98C-41B1-879D-40EE01418099}"/>
    <cellStyle name="Currency 51 4 3 2" xfId="10020" xr:uid="{D2BC8FFF-C768-4E6E-A25A-17F7995FB68B}"/>
    <cellStyle name="Currency 51 4 3 3" xfId="13216" xr:uid="{32D9BA4C-62C3-4824-B813-FFA7277E9C1E}"/>
    <cellStyle name="Currency 51 4 3 4" xfId="16311" xr:uid="{7FDB2E79-2F39-4C34-9262-CFB060C33295}"/>
    <cellStyle name="Currency 51 4 3 5" xfId="19465" xr:uid="{589FD79A-22BB-4CDD-A3E6-9919103CBE59}"/>
    <cellStyle name="Currency 51 4 3 6" xfId="22625" xr:uid="{EE0B7CA4-46EA-47C3-ACCA-B8DC824C9653}"/>
    <cellStyle name="Currency 51 4 3 7" xfId="25801" xr:uid="{BF657B4C-D309-45D9-98AD-41093F455D29}"/>
    <cellStyle name="Currency 51 4 3 8" xfId="29000" xr:uid="{6AF0BE83-ECE7-4341-9C1E-5E1108B7558F}"/>
    <cellStyle name="Currency 51 4 3 9" xfId="6002" xr:uid="{025EBF64-3277-4CF7-907F-5789B16299A0}"/>
    <cellStyle name="Currency 51 4 4" xfId="7987" xr:uid="{F9FB3682-5FCD-464A-855C-D36B2D2DB577}"/>
    <cellStyle name="Currency 51 4 5" xfId="9132" xr:uid="{3A46A5E9-BBAB-4189-800E-2E44F8A1B185}"/>
    <cellStyle name="Currency 51 4 6" xfId="12253" xr:uid="{20F42853-C8EC-4EF1-9AC8-52F39B3AFA61}"/>
    <cellStyle name="Currency 51 4 7" xfId="15372" xr:uid="{F869E26F-10E3-4A65-9D98-ED18ED99C2A7}"/>
    <cellStyle name="Currency 51 4 8" xfId="18456" xr:uid="{D6223862-9633-42DE-BAA4-D374CFC14CA3}"/>
    <cellStyle name="Currency 51 4 9" xfId="21619" xr:uid="{8C0906D4-3423-4E93-BC8B-2210AD47BC62}"/>
    <cellStyle name="Currency 51 5" xfId="1057" xr:uid="{74D0CE1E-D6F8-47BC-9B7D-2A3A7E2B6704}"/>
    <cellStyle name="Currency 51 5 10" xfId="24946" xr:uid="{4ADB40D3-0E67-4F59-82E8-695B661E87A0}"/>
    <cellStyle name="Currency 51 5 11" xfId="28125" xr:uid="{F579CFFF-CBAC-4FC3-BDD7-B70B56AD09D0}"/>
    <cellStyle name="Currency 51 5 12" xfId="4036" xr:uid="{50EAEEA3-C20E-4B6F-A9A9-2D6E7AB67D7C}"/>
    <cellStyle name="Currency 51 5 2" xfId="3008" xr:uid="{40FE1D33-550E-4D2E-A0EB-27D3E9A92604}"/>
    <cellStyle name="Currency 51 5 2 10" xfId="5094" xr:uid="{35A57FBE-7C6E-4629-B841-67B5E31D46F3}"/>
    <cellStyle name="Currency 51 5 2 2" xfId="7117" xr:uid="{F2D22159-9A99-4FED-8688-F98BFF5F75E0}"/>
    <cellStyle name="Currency 51 5 2 3" xfId="11270" xr:uid="{69057B5C-640C-48E2-855A-60C9D5C74725}"/>
    <cellStyle name="Currency 51 5 2 4" xfId="14458" xr:uid="{6105B65E-48FC-40DA-A156-5C0AC648775A}"/>
    <cellStyle name="Currency 51 5 2 5" xfId="17555" xr:uid="{B7F5EC0C-0848-4100-B7A0-78219FF8EB10}"/>
    <cellStyle name="Currency 51 5 2 6" xfId="20712" xr:uid="{B54F5459-1E81-430F-9CD9-D17482D79519}"/>
    <cellStyle name="Currency 51 5 2 7" xfId="23867" xr:uid="{68F4ED13-1992-4545-AF62-22ACFFD402C3}"/>
    <cellStyle name="Currency 51 5 2 8" xfId="27043" xr:uid="{39C77744-3C53-47AD-8611-E71648275AE8}"/>
    <cellStyle name="Currency 51 5 2 9" xfId="30242" xr:uid="{70FE63CE-217F-435F-A09D-00F7F77964AD}"/>
    <cellStyle name="Currency 51 5 3" xfId="1947" xr:uid="{2D6694BD-7B9A-4E4D-B235-6D18834B7726}"/>
    <cellStyle name="Currency 51 5 3 2" xfId="10212" xr:uid="{ABDB40CC-6BD8-480C-B5F3-379ED784E54F}"/>
    <cellStyle name="Currency 51 5 3 3" xfId="13408" xr:uid="{38793E9A-3810-46E2-9F0A-0C9BB68BF8C4}"/>
    <cellStyle name="Currency 51 5 3 4" xfId="16503" xr:uid="{62C1D85F-C3C3-4BCB-8D60-127DF62E7869}"/>
    <cellStyle name="Currency 51 5 3 5" xfId="19657" xr:uid="{FCA66CC8-3771-4A99-BF00-8EC5DB6A5F7E}"/>
    <cellStyle name="Currency 51 5 3 6" xfId="22817" xr:uid="{5F83B029-A6E3-481A-94C5-5A178C2A098D}"/>
    <cellStyle name="Currency 51 5 3 7" xfId="25993" xr:uid="{5D04399F-9F09-4BD0-B9C7-A14CC4D524F9}"/>
    <cellStyle name="Currency 51 5 3 8" xfId="29192" xr:uid="{70613059-D6E2-47FB-9BCD-48B05D09EAF7}"/>
    <cellStyle name="Currency 51 5 3 9" xfId="6195" xr:uid="{CF5AEB7B-6804-4A20-8E75-98EC4AC35A10}"/>
    <cellStyle name="Currency 51 5 4" xfId="8180" xr:uid="{D2E515DA-FE92-4593-8550-632AB1ACB3C7}"/>
    <cellStyle name="Currency 51 5 5" xfId="9324" xr:uid="{5CEB340D-E9BA-4039-921E-0C905BE96055}"/>
    <cellStyle name="Currency 51 5 6" xfId="12446" xr:uid="{28F459CB-96D5-4072-93E8-658A7C70410E}"/>
    <cellStyle name="Currency 51 5 7" xfId="15565" xr:uid="{7D7896FB-64F2-435F-806C-17199734C90D}"/>
    <cellStyle name="Currency 51 5 8" xfId="18648" xr:uid="{9B9BEEBB-5361-438E-89BF-79C33646EF91}"/>
    <cellStyle name="Currency 51 5 9" xfId="21812" xr:uid="{117F6CE1-75D0-4417-81A7-36D4BBCDB197}"/>
    <cellStyle name="Currency 51 6" xfId="410" xr:uid="{C964C25F-7206-4441-81F0-16861095AC4B}"/>
    <cellStyle name="Currency 51 6 10" xfId="27479" xr:uid="{308A3F78-B7AA-4D30-8E78-B08D96641DF4}"/>
    <cellStyle name="Currency 51 6 11" xfId="4449" xr:uid="{9F2388AC-7A76-4BB4-A72C-234FD600D37E}"/>
    <cellStyle name="Currency 51 6 2" xfId="2362" xr:uid="{551E290A-30D0-4DDE-9087-6F05C69C40D4}"/>
    <cellStyle name="Currency 51 6 2 2" xfId="10625" xr:uid="{91BF618E-6016-4291-8810-432210214862}"/>
    <cellStyle name="Currency 51 6 2 3" xfId="13820" xr:uid="{DFA923CB-BBD3-458A-8DCC-81973EBA08FD}"/>
    <cellStyle name="Currency 51 6 2 4" xfId="16915" xr:uid="{8FC9DCB7-C8B2-4B25-A3B8-7AB5CEBE1E5A}"/>
    <cellStyle name="Currency 51 6 2 5" xfId="20069" xr:uid="{FC28ABE5-C7E9-43D3-B01B-31450F199260}"/>
    <cellStyle name="Currency 51 6 2 6" xfId="23229" xr:uid="{21D8A00F-7DCE-49D8-AEE0-2AE0816CA901}"/>
    <cellStyle name="Currency 51 6 2 7" xfId="26405" xr:uid="{58AA5787-51A8-4803-A8D1-3F28FE4D6EC3}"/>
    <cellStyle name="Currency 51 6 2 8" xfId="29604" xr:uid="{754614E2-264F-404F-926F-733FA9EDC756}"/>
    <cellStyle name="Currency 51 6 2 9" xfId="5549" xr:uid="{969EDC91-87EA-431E-B219-756442952DAB}"/>
    <cellStyle name="Currency 51 6 3" xfId="7534" xr:uid="{D6EE3F42-39EE-471E-A707-4BE3428B7999}"/>
    <cellStyle name="Currency 51 6 4" xfId="8678" xr:uid="{1971508C-5E85-4733-B35F-135CF5BD0DD1}"/>
    <cellStyle name="Currency 51 6 5" xfId="11800" xr:uid="{2A976FC1-6022-42DA-B5D4-91C104C51F07}"/>
    <cellStyle name="Currency 51 6 6" xfId="14919" xr:uid="{759A1A45-1E5E-4362-9222-1F1A540C32FB}"/>
    <cellStyle name="Currency 51 6 7" xfId="18003" xr:uid="{EB8CC76F-C9F3-40BF-B262-C1753F8E346F}"/>
    <cellStyle name="Currency 51 6 8" xfId="21166" xr:uid="{DB66D82B-1D5E-440E-B6A6-B5247C4BFC78}"/>
    <cellStyle name="Currency 51 6 9" xfId="24301" xr:uid="{E729FD1F-FD66-43F4-8D79-63EC63B46017}"/>
    <cellStyle name="Currency 51 7" xfId="2163" xr:uid="{AC809A3C-E07A-497F-8CB9-3C6AFC3F787A}"/>
    <cellStyle name="Currency 51 7 10" xfId="4252" xr:uid="{D3E6E29F-5171-4963-BEC1-828534DC08E6}"/>
    <cellStyle name="Currency 51 7 2" xfId="6468" xr:uid="{901C2939-901A-4E89-9887-86B890878C0C}"/>
    <cellStyle name="Currency 51 7 3" xfId="10428" xr:uid="{63707C65-070F-4C97-8663-FBC6AF297CFB}"/>
    <cellStyle name="Currency 51 7 4" xfId="13623" xr:uid="{F60AEAF9-5308-4BF0-9FBB-0A793CA50B21}"/>
    <cellStyle name="Currency 51 7 5" xfId="16718" xr:uid="{2697E430-B98E-4585-BEED-575800F4A923}"/>
    <cellStyle name="Currency 51 7 6" xfId="19872" xr:uid="{9B8822FD-80CC-455C-8B61-EA4566F03E1D}"/>
    <cellStyle name="Currency 51 7 7" xfId="23032" xr:uid="{165083F6-C873-4DA1-A263-0A82372E4EE5}"/>
    <cellStyle name="Currency 51 7 8" xfId="26208" xr:uid="{43DDB7BC-FE93-4F40-B2D2-9FB4FD1C2BE9}"/>
    <cellStyle name="Currency 51 7 9" xfId="29407" xr:uid="{CDB742AC-2EAF-41E6-9F0F-C940382D7AFA}"/>
    <cellStyle name="Currency 51 8" xfId="1300" xr:uid="{61310429-53F2-4B0E-8B3B-77018300DEB0}"/>
    <cellStyle name="Currency 51 8 2" xfId="9567" xr:uid="{6983DD04-6786-4003-AA03-371AE05E8129}"/>
    <cellStyle name="Currency 51 8 3" xfId="12763" xr:uid="{742F12DD-CE1E-4ADC-8E65-5098624DFA11}"/>
    <cellStyle name="Currency 51 8 4" xfId="15858" xr:uid="{E74AD5A0-7B02-4D79-9C54-A93A939F8E11}"/>
    <cellStyle name="Currency 51 8 5" xfId="19018" xr:uid="{7BBEA705-FBA7-4B2A-B15A-B1EFC4C3A325}"/>
    <cellStyle name="Currency 51 8 6" xfId="22172" xr:uid="{6402A056-D8A0-4809-A808-75012984ED93}"/>
    <cellStyle name="Currency 51 8 7" xfId="25322" xr:uid="{2BEBA883-EF7B-4704-A17A-6756DCB906AE}"/>
    <cellStyle name="Currency 51 8 8" xfId="28454" xr:uid="{5E4DD5D4-6686-4359-8C3B-D0F7BCBD2966}"/>
    <cellStyle name="Currency 51 8 9" xfId="5351" xr:uid="{D95BF8B4-35E8-4AAE-B8BB-CF6FB5FB8FBA}"/>
    <cellStyle name="Currency 51 9" xfId="7334" xr:uid="{99539D23-9275-490F-9513-6B00B5145120}"/>
    <cellStyle name="Currency 52" xfId="225" xr:uid="{159A52C6-5E20-4FA8-9B94-58D8BD227188}"/>
    <cellStyle name="Currency 52 10" xfId="8494" xr:uid="{E00243AE-FC81-47E4-B781-5EE7CE4D35B1}"/>
    <cellStyle name="Currency 52 11" xfId="11603" xr:uid="{A1632D0F-D9AB-44CF-BBC1-0D544C3F35B4}"/>
    <cellStyle name="Currency 52 12" xfId="14718" xr:uid="{BF119549-B449-42E9-882B-B32CAFFDD049}"/>
    <cellStyle name="Currency 52 13" xfId="17810" xr:uid="{DB18A352-9188-4D22-87D4-333866F479AF}"/>
    <cellStyle name="Currency 52 14" xfId="20968" xr:uid="{C6638B54-B53E-4BF5-926F-1CBC29EB907B}"/>
    <cellStyle name="Currency 52 15" xfId="24108" xr:uid="{37ACCF15-C57C-4FF9-9684-D0C05973A5A4}"/>
    <cellStyle name="Currency 52 16" xfId="27285" xr:uid="{0D0C1C3D-18B3-4494-BB14-74F574F10654}"/>
    <cellStyle name="Currency 52 17" xfId="3395" xr:uid="{E6DE1A34-68EF-4976-AB18-C18EFADEB892}"/>
    <cellStyle name="Currency 52 2" xfId="559" xr:uid="{F136DD80-B93B-4C46-94CA-927DC993F2B1}"/>
    <cellStyle name="Currency 52 2 10" xfId="24449" xr:uid="{8E2B1493-368D-4C45-B149-496988E0EED2}"/>
    <cellStyle name="Currency 52 2 11" xfId="27627" xr:uid="{72200C16-0414-4EF6-967F-56713CCE5BB6}"/>
    <cellStyle name="Currency 52 2 12" xfId="3539" xr:uid="{0DA7225F-9800-4F94-BAEF-61E013232C03}"/>
    <cellStyle name="Currency 52 2 2" xfId="2510" xr:uid="{694E6EFD-B460-419C-9B5A-CA1DE4D3BEA9}"/>
    <cellStyle name="Currency 52 2 2 10" xfId="4597" xr:uid="{6E254736-8B60-4C03-B56F-BD9E974EB6C1}"/>
    <cellStyle name="Currency 52 2 2 2" xfId="6669" xr:uid="{12162A69-1C8E-4337-A04D-43292091AA85}"/>
    <cellStyle name="Currency 52 2 2 3" xfId="10773" xr:uid="{63230B12-EFD5-41DC-872F-50A3312E139F}"/>
    <cellStyle name="Currency 52 2 2 4" xfId="13968" xr:uid="{264CCD22-796E-491A-B542-4E4D159D75A6}"/>
    <cellStyle name="Currency 52 2 2 5" xfId="17063" xr:uid="{E29E5831-FE8B-45BD-B5B2-6242C201772B}"/>
    <cellStyle name="Currency 52 2 2 6" xfId="20217" xr:uid="{ED2BBC84-6104-480B-93A3-C5DBA7C93D72}"/>
    <cellStyle name="Currency 52 2 2 7" xfId="23377" xr:uid="{399AE1F3-6543-4CEE-8E42-C66197A1C751}"/>
    <cellStyle name="Currency 52 2 2 8" xfId="26553" xr:uid="{EDBFA124-C184-4E0C-A7E1-B163B3978CBE}"/>
    <cellStyle name="Currency 52 2 2 9" xfId="29752" xr:uid="{F0F00700-5AA9-4F31-91CE-4AF62EC2BA0F}"/>
    <cellStyle name="Currency 52 2 3" xfId="1448" xr:uid="{D851A650-0ED1-48C7-BB51-FF0A070BBC08}"/>
    <cellStyle name="Currency 52 2 3 2" xfId="9715" xr:uid="{DC5F0C38-8E4C-4D55-B9DE-90418E7276DD}"/>
    <cellStyle name="Currency 52 2 3 3" xfId="12911" xr:uid="{49C9A43D-0B9A-4F9F-B46D-7E012F3E3F3C}"/>
    <cellStyle name="Currency 52 2 3 4" xfId="16006" xr:uid="{D27484BC-5243-4A71-BF6D-0B9DE89421BE}"/>
    <cellStyle name="Currency 52 2 3 5" xfId="19160" xr:uid="{A03FDD52-A1DE-421E-940F-87BB15BD15BC}"/>
    <cellStyle name="Currency 52 2 3 6" xfId="22320" xr:uid="{E0BB4458-E6F1-4A18-95A7-97555FA35E28}"/>
    <cellStyle name="Currency 52 2 3 7" xfId="25496" xr:uid="{97A849D6-0C02-4A11-A190-461400F2FEE0}"/>
    <cellStyle name="Currency 52 2 3 8" xfId="28695" xr:uid="{5F92D6A9-2653-4C9B-B7D2-C5636C3257BE}"/>
    <cellStyle name="Currency 52 2 3 9" xfId="5697" xr:uid="{5B53A346-7A02-423F-8EE0-8E15692F1A7E}"/>
    <cellStyle name="Currency 52 2 4" xfId="7682" xr:uid="{70349A52-8749-41BE-949C-B7BF63346BA5}"/>
    <cellStyle name="Currency 52 2 5" xfId="8827" xr:uid="{741C4F5D-D13F-41B8-A7D8-965A93CB120F}"/>
    <cellStyle name="Currency 52 2 6" xfId="11948" xr:uid="{1FCEB34C-F6E1-46FC-983A-FDF0ACCCC778}"/>
    <cellStyle name="Currency 52 2 7" xfId="15067" xr:uid="{2EA51BED-01EB-46CC-93B9-C81262E75214}"/>
    <cellStyle name="Currency 52 2 8" xfId="18151" xr:uid="{77CD455E-385B-4318-93D1-27D3B40B5C34}"/>
    <cellStyle name="Currency 52 2 9" xfId="21314" xr:uid="{A4DC9EBF-1C01-4AE5-AD75-6A29EB7F4505}"/>
    <cellStyle name="Currency 52 3" xfId="699" xr:uid="{B9A09C74-8977-46F2-AA40-106BB793E1F1}"/>
    <cellStyle name="Currency 52 3 10" xfId="24589" xr:uid="{B4740B06-4747-4561-BDB3-2AB0DBEA5C8D}"/>
    <cellStyle name="Currency 52 3 11" xfId="27767" xr:uid="{B37F3BCA-5D88-486E-AF21-08AF867FC8DF}"/>
    <cellStyle name="Currency 52 3 12" xfId="3679" xr:uid="{854CDC4E-C849-4863-A31F-11B6E996AC3E}"/>
    <cellStyle name="Currency 52 3 2" xfId="2650" xr:uid="{BF72BE84-2D82-40CB-BE44-89ABF5B822B3}"/>
    <cellStyle name="Currency 52 3 2 10" xfId="4737" xr:uid="{D0AF0256-66B0-4B79-9B38-72E1A3D677C6}"/>
    <cellStyle name="Currency 52 3 2 2" xfId="6803" xr:uid="{6382E4E5-4350-45F4-B6DE-32F0D0DF367B}"/>
    <cellStyle name="Currency 52 3 2 3" xfId="10913" xr:uid="{BF40EF35-D339-4785-97CD-88041DCE33CB}"/>
    <cellStyle name="Currency 52 3 2 4" xfId="14105" xr:uid="{80A1F8EF-0693-47E6-A8C0-9AFE0F75B287}"/>
    <cellStyle name="Currency 52 3 2 5" xfId="17200" xr:uid="{3B07EAF7-6A1B-415F-8F56-EFEF0CBBEF79}"/>
    <cellStyle name="Currency 52 3 2 6" xfId="20357" xr:uid="{9502CF28-CFBF-4C58-8C58-F498C50E6DD8}"/>
    <cellStyle name="Currency 52 3 2 7" xfId="23514" xr:uid="{34FBF93F-4A07-4CA7-8295-9B6D3EBCD7DC}"/>
    <cellStyle name="Currency 52 3 2 8" xfId="26690" xr:uid="{EF09DB22-D42B-41C0-9AB1-C9E8DC14D172}"/>
    <cellStyle name="Currency 52 3 2 9" xfId="29889" xr:uid="{7D8D2A52-6B50-4375-8A94-E081F51CC64C}"/>
    <cellStyle name="Currency 52 3 3" xfId="1588" xr:uid="{B18E1449-E003-4EC4-B771-5B475B880787}"/>
    <cellStyle name="Currency 52 3 3 2" xfId="9855" xr:uid="{3B7B47ED-47B7-4850-A70D-443FB12A5F3D}"/>
    <cellStyle name="Currency 52 3 3 3" xfId="13051" xr:uid="{F8872A73-C1B6-4867-B6F3-9E3FEA4CBA3D}"/>
    <cellStyle name="Currency 52 3 3 4" xfId="16146" xr:uid="{CB426DC7-5508-479C-B1FB-3F7B4767FF59}"/>
    <cellStyle name="Currency 52 3 3 5" xfId="19300" xr:uid="{4554CF51-0F09-4FFF-B214-B4072FCCA221}"/>
    <cellStyle name="Currency 52 3 3 6" xfId="22460" xr:uid="{00975783-4ACC-449E-8505-36B74DEE9931}"/>
    <cellStyle name="Currency 52 3 3 7" xfId="25636" xr:uid="{2D738EFD-0838-40F2-B062-3299828C9DC6}"/>
    <cellStyle name="Currency 52 3 3 8" xfId="28835" xr:uid="{CFA8B06D-D49F-4830-8F59-CD111E482179}"/>
    <cellStyle name="Currency 52 3 3 9" xfId="5837" xr:uid="{FB4A9265-5086-4D34-BFE8-1C5659D973A8}"/>
    <cellStyle name="Currency 52 3 4" xfId="7822" xr:uid="{626604FC-534D-4ECF-910E-6453ABA8CA97}"/>
    <cellStyle name="Currency 52 3 5" xfId="8967" xr:uid="{60BFE333-BF97-4A51-9702-E768F55F2B40}"/>
    <cellStyle name="Currency 52 3 6" xfId="12088" xr:uid="{47023E65-6D25-4A3E-B2D1-B8147EA1F76D}"/>
    <cellStyle name="Currency 52 3 7" xfId="15207" xr:uid="{3DCB5225-2083-4E2B-AA6B-995B7E4476BB}"/>
    <cellStyle name="Currency 52 3 8" xfId="18291" xr:uid="{C937C937-2531-4D8E-8A58-C10C28A06CBF}"/>
    <cellStyle name="Currency 52 3 9" xfId="21454" xr:uid="{C1C3A4DD-736F-4DDE-8456-3850514A6AF9}"/>
    <cellStyle name="Currency 52 4" xfId="868" xr:uid="{FDCCFBF7-0166-46D8-8CAB-A377417DD571}"/>
    <cellStyle name="Currency 52 4 10" xfId="24758" xr:uid="{AA788874-B62E-420C-96D9-A57513463B49}"/>
    <cellStyle name="Currency 52 4 11" xfId="27936" xr:uid="{FFFD0F24-61D2-47AF-A541-ED6874A122E2}"/>
    <cellStyle name="Currency 52 4 12" xfId="3848" xr:uid="{68E1354F-F8D8-465D-92E3-63910D059483}"/>
    <cellStyle name="Currency 52 4 2" xfId="2819" xr:uid="{E25E822A-C2FC-4EA9-BC7D-7C2370BBD15B}"/>
    <cellStyle name="Currency 52 4 2 10" xfId="4906" xr:uid="{0819BC0E-3726-4CFD-BA98-66BA6C7C5423}"/>
    <cellStyle name="Currency 52 4 2 2" xfId="6945" xr:uid="{C02FBD1D-3F73-4785-92C6-D89DBD88C548}"/>
    <cellStyle name="Currency 52 4 2 3" xfId="11082" xr:uid="{2C98C988-2E32-49BA-A817-281DE5F3D8BC}"/>
    <cellStyle name="Currency 52 4 2 4" xfId="14273" xr:uid="{2E3C6DEF-358B-4D70-9AB5-364D7497D3C8}"/>
    <cellStyle name="Currency 52 4 2 5" xfId="17368" xr:uid="{06A7A3D8-954F-4243-8C20-659F0E7FF6CE}"/>
    <cellStyle name="Currency 52 4 2 6" xfId="20526" xr:uid="{12B9D829-4E88-44D5-8BFA-FA0680B9C1F5}"/>
    <cellStyle name="Currency 52 4 2 7" xfId="23682" xr:uid="{706D9812-AF01-4FC5-94C8-467BAA91152C}"/>
    <cellStyle name="Currency 52 4 2 8" xfId="26858" xr:uid="{C8282D14-38C3-4374-A993-B708DDD10AB7}"/>
    <cellStyle name="Currency 52 4 2 9" xfId="30057" xr:uid="{F690663E-8199-4E2E-B37E-C95E75CA946D}"/>
    <cellStyle name="Currency 52 4 3" xfId="1757" xr:uid="{C9824430-3023-4917-87B1-0DC508B27E48}"/>
    <cellStyle name="Currency 52 4 3 2" xfId="10024" xr:uid="{ACBE1DB1-8798-42F3-B00C-947346ACCA92}"/>
    <cellStyle name="Currency 52 4 3 3" xfId="13220" xr:uid="{6E85DB1A-1309-4D7D-9F29-B2A7C191A03A}"/>
    <cellStyle name="Currency 52 4 3 4" xfId="16315" xr:uid="{CA685A89-ACBB-4422-9049-2D16E90AA1EF}"/>
    <cellStyle name="Currency 52 4 3 5" xfId="19469" xr:uid="{80C4B66B-A62F-47C0-BF38-5EDC8F3A205A}"/>
    <cellStyle name="Currency 52 4 3 6" xfId="22629" xr:uid="{047A98F9-3CB9-4125-96BF-E6664E9A34E4}"/>
    <cellStyle name="Currency 52 4 3 7" xfId="25805" xr:uid="{DA404979-CC11-44EF-B481-BC1275798A2B}"/>
    <cellStyle name="Currency 52 4 3 8" xfId="29004" xr:uid="{C46D472E-86B4-44A1-88BA-836506524CF6}"/>
    <cellStyle name="Currency 52 4 3 9" xfId="6006" xr:uid="{F4D9BE0B-9DB5-43A6-80A8-29DC63E6FD46}"/>
    <cellStyle name="Currency 52 4 4" xfId="7991" xr:uid="{ED3295BD-F10A-4075-8066-80C5F17AF45E}"/>
    <cellStyle name="Currency 52 4 5" xfId="9136" xr:uid="{085D5A88-10BB-4942-8BF5-1A36637F66C8}"/>
    <cellStyle name="Currency 52 4 6" xfId="12257" xr:uid="{4FADBC7E-6EAD-4875-A7C9-0A1BCB30BA53}"/>
    <cellStyle name="Currency 52 4 7" xfId="15376" xr:uid="{44C16D85-41D2-486C-B9B9-6CE8814486B2}"/>
    <cellStyle name="Currency 52 4 8" xfId="18460" xr:uid="{D89014EE-C6ED-4C25-BC24-0A7053E089F2}"/>
    <cellStyle name="Currency 52 4 9" xfId="21623" xr:uid="{752C76E9-32DB-4835-A74C-D645BF8ABB1E}"/>
    <cellStyle name="Currency 52 5" xfId="1061" xr:uid="{FB1B511C-5A66-4048-9F89-9FD74A2312F7}"/>
    <cellStyle name="Currency 52 5 10" xfId="24950" xr:uid="{3ABAF3F7-1A05-4CE5-87FA-1C711002E11B}"/>
    <cellStyle name="Currency 52 5 11" xfId="28129" xr:uid="{08DB0E4F-58EE-43AB-9A96-0B713AEA11BD}"/>
    <cellStyle name="Currency 52 5 12" xfId="4040" xr:uid="{8D8B0A6E-A48B-4200-ACC1-8D8481EB28B9}"/>
    <cellStyle name="Currency 52 5 2" xfId="3012" xr:uid="{92BB189A-A1B3-4771-8AD3-77A50C272C5E}"/>
    <cellStyle name="Currency 52 5 2 10" xfId="5098" xr:uid="{B565177E-022E-46CA-A4B9-4BAFB20836BA}"/>
    <cellStyle name="Currency 52 5 2 2" xfId="7121" xr:uid="{74FDC83C-8F3F-4C18-BC6F-29B90B1DE222}"/>
    <cellStyle name="Currency 52 5 2 3" xfId="11274" xr:uid="{C5162737-2D0B-4008-AB25-98BCE90BCEB8}"/>
    <cellStyle name="Currency 52 5 2 4" xfId="14462" xr:uid="{EB26EB94-1DD8-4F1B-93C0-82A8DBD47CBA}"/>
    <cellStyle name="Currency 52 5 2 5" xfId="17559" xr:uid="{608FF4BE-A5EE-4A98-AA79-B9856A35F674}"/>
    <cellStyle name="Currency 52 5 2 6" xfId="20716" xr:uid="{D9043A6A-E8AC-453D-962D-DE2F1EF509F6}"/>
    <cellStyle name="Currency 52 5 2 7" xfId="23871" xr:uid="{6B8B86B4-22CD-4E3B-97C1-99B97CBB6664}"/>
    <cellStyle name="Currency 52 5 2 8" xfId="27047" xr:uid="{3FAD8A4C-64C5-4D9A-91D7-B739E0377738}"/>
    <cellStyle name="Currency 52 5 2 9" xfId="30246" xr:uid="{E723772E-C66D-4F14-95AA-FC8347C5DC67}"/>
    <cellStyle name="Currency 52 5 3" xfId="1951" xr:uid="{FBC0BBF0-DCAD-4FBF-829F-5DB6B1D3C93B}"/>
    <cellStyle name="Currency 52 5 3 2" xfId="10216" xr:uid="{ED7533F4-0333-499A-A4D9-568CC252EC0D}"/>
    <cellStyle name="Currency 52 5 3 3" xfId="13412" xr:uid="{3363B4CF-E3B4-4FA2-96B2-24C30EC4C82A}"/>
    <cellStyle name="Currency 52 5 3 4" xfId="16507" xr:uid="{99A1CEC3-3C7F-491E-A7DF-02FCD46532F7}"/>
    <cellStyle name="Currency 52 5 3 5" xfId="19661" xr:uid="{4C7BFA91-854A-4F2D-B520-EB690BDCBF5E}"/>
    <cellStyle name="Currency 52 5 3 6" xfId="22821" xr:uid="{5ABEE256-4590-47F3-B6A4-95187DAEFD04}"/>
    <cellStyle name="Currency 52 5 3 7" xfId="25997" xr:uid="{ADC1D1B6-314C-46A9-A1E3-9F889FADAEF2}"/>
    <cellStyle name="Currency 52 5 3 8" xfId="29196" xr:uid="{E528E9A0-CD0A-4411-8217-7BD0594D252E}"/>
    <cellStyle name="Currency 52 5 3 9" xfId="6199" xr:uid="{CC703F19-0FCE-432D-847D-D044EAF8FEA7}"/>
    <cellStyle name="Currency 52 5 4" xfId="8184" xr:uid="{BE30E1D3-F3D2-4822-824C-54105D11DE87}"/>
    <cellStyle name="Currency 52 5 5" xfId="9328" xr:uid="{6E4EAC61-B64C-46C0-ADCB-BFEB23DE54A5}"/>
    <cellStyle name="Currency 52 5 6" xfId="12450" xr:uid="{18894F09-89C7-45FB-9DE6-779132742F9E}"/>
    <cellStyle name="Currency 52 5 7" xfId="15569" xr:uid="{EF0E3B55-57A0-498B-A4D3-38B3F0779F96}"/>
    <cellStyle name="Currency 52 5 8" xfId="18652" xr:uid="{CBD301FC-4277-4ABD-8433-CDBC820DFD98}"/>
    <cellStyle name="Currency 52 5 9" xfId="21816" xr:uid="{B79A21CB-33F4-42F1-8B7C-4B1921DF30BA}"/>
    <cellStyle name="Currency 52 6" xfId="414" xr:uid="{6520886E-D60A-4B71-A734-08D2A65D6953}"/>
    <cellStyle name="Currency 52 6 10" xfId="27483" xr:uid="{702BEE7D-B4FC-407A-8079-9D5E3ABF6087}"/>
    <cellStyle name="Currency 52 6 11" xfId="4453" xr:uid="{A59AAA19-7C09-49A5-9409-046E229DA689}"/>
    <cellStyle name="Currency 52 6 2" xfId="2366" xr:uid="{E50DCE2F-FFA5-46A2-A202-F089B1A3EC4A}"/>
    <cellStyle name="Currency 52 6 2 2" xfId="10629" xr:uid="{248B676E-6B71-408C-84D8-7949D35348CA}"/>
    <cellStyle name="Currency 52 6 2 3" xfId="13824" xr:uid="{AA4E1272-FD08-48F8-AA7C-E0F19338CA95}"/>
    <cellStyle name="Currency 52 6 2 4" xfId="16919" xr:uid="{7626E15A-31A0-4D0C-9848-1C28D7470241}"/>
    <cellStyle name="Currency 52 6 2 5" xfId="20073" xr:uid="{39CD28C0-7F10-4847-ADE7-525620B68805}"/>
    <cellStyle name="Currency 52 6 2 6" xfId="23233" xr:uid="{385C272C-EF86-479E-9660-0815660E4AED}"/>
    <cellStyle name="Currency 52 6 2 7" xfId="26409" xr:uid="{BD82DD83-DF1E-4F4B-96A0-34155AF6B1CA}"/>
    <cellStyle name="Currency 52 6 2 8" xfId="29608" xr:uid="{97ABDB98-61FE-4F2F-B071-692EE1BE45AC}"/>
    <cellStyle name="Currency 52 6 2 9" xfId="5553" xr:uid="{E5B0341C-0FDF-4B8B-ADD8-99D1588EBB0C}"/>
    <cellStyle name="Currency 52 6 3" xfId="7538" xr:uid="{7EE852F1-F02E-4306-BD2E-2157ABB1F4B9}"/>
    <cellStyle name="Currency 52 6 4" xfId="8682" xr:uid="{4FF93697-FC10-4D0E-878D-AD5274AC5715}"/>
    <cellStyle name="Currency 52 6 5" xfId="11804" xr:uid="{F42E57D9-C2C6-4DDC-A062-2EC25C32A3EE}"/>
    <cellStyle name="Currency 52 6 6" xfId="14923" xr:uid="{89169120-0881-4445-9301-A5B8ABA0BE0D}"/>
    <cellStyle name="Currency 52 6 7" xfId="18007" xr:uid="{0048495B-8E2C-4C68-8B97-CF0460F1F4D1}"/>
    <cellStyle name="Currency 52 6 8" xfId="21170" xr:uid="{F7447A01-C248-49CA-A5E4-070A5C821000}"/>
    <cellStyle name="Currency 52 6 9" xfId="24305" xr:uid="{9D46D50B-4B39-43CA-965E-D204DB4E7B6C}"/>
    <cellStyle name="Currency 52 7" xfId="2167" xr:uid="{63D3BEBD-80E5-4A19-A430-39FAB20B33A5}"/>
    <cellStyle name="Currency 52 7 10" xfId="4256" xr:uid="{B1268366-BC58-4AD8-990D-C5F3FF1F9D87}"/>
    <cellStyle name="Currency 52 7 2" xfId="6472" xr:uid="{A3C884BD-8311-4D51-AA9A-7AC1EDC4229F}"/>
    <cellStyle name="Currency 52 7 3" xfId="10432" xr:uid="{795CE06E-6E0F-42E3-A0C6-572495891B09}"/>
    <cellStyle name="Currency 52 7 4" xfId="13627" xr:uid="{6788BCC6-7DA5-4C32-B5F1-ACFECE86E178}"/>
    <cellStyle name="Currency 52 7 5" xfId="16722" xr:uid="{44FB427C-3508-4205-BC39-24CE135CE806}"/>
    <cellStyle name="Currency 52 7 6" xfId="19876" xr:uid="{B97D5939-5B9F-4134-8770-58000CD8BE93}"/>
    <cellStyle name="Currency 52 7 7" xfId="23036" xr:uid="{E2E43390-DCDB-4EE0-954C-830978EB5C40}"/>
    <cellStyle name="Currency 52 7 8" xfId="26212" xr:uid="{106840FE-72F8-4B5E-BC15-6E457B0691BA}"/>
    <cellStyle name="Currency 52 7 9" xfId="29411" xr:uid="{1ACFE82A-8638-47C1-BBFC-21413775401A}"/>
    <cellStyle name="Currency 52 8" xfId="1304" xr:uid="{EB856ACB-BEC6-4D52-806A-8896D0CC02F9}"/>
    <cellStyle name="Currency 52 8 2" xfId="9571" xr:uid="{8E6D8B50-9B89-4297-B572-FB85588A8BB9}"/>
    <cellStyle name="Currency 52 8 3" xfId="12767" xr:uid="{31ECC6A2-9668-4E3C-9909-12FFC2653DA4}"/>
    <cellStyle name="Currency 52 8 4" xfId="15862" xr:uid="{7C72957F-D107-4D74-8D80-7F12EDC3ED7E}"/>
    <cellStyle name="Currency 52 8 5" xfId="17683" xr:uid="{9B2CCDCC-08BB-4CA5-A7BE-D823CF9459B4}"/>
    <cellStyle name="Currency 52 8 6" xfId="22176" xr:uid="{C1DBF442-C11B-48B0-AC8F-FB69EE31F04F}"/>
    <cellStyle name="Currency 52 8 7" xfId="25332" xr:uid="{C46F2EF4-4179-4536-BB2F-15DDF1EE8E4A}"/>
    <cellStyle name="Currency 52 8 8" xfId="28441" xr:uid="{8D967694-E094-47F4-9E97-3D963586EE37}"/>
    <cellStyle name="Currency 52 8 9" xfId="5355" xr:uid="{2625F226-15FF-406D-96AF-DCD1F775C163}"/>
    <cellStyle name="Currency 52 9" xfId="7338" xr:uid="{1C718397-259C-41FF-895B-12ECD46BCC21}"/>
    <cellStyle name="Currency 53" xfId="229" xr:uid="{17D3FC0B-908C-4412-B22F-A81CCEF228AE}"/>
    <cellStyle name="Currency 53 10" xfId="8498" xr:uid="{96AF7429-CF15-435F-81ED-292A07F2D5B7}"/>
    <cellStyle name="Currency 53 11" xfId="11607" xr:uid="{CC02A904-5C0B-4DF8-AC51-5F93C62299FE}"/>
    <cellStyle name="Currency 53 12" xfId="14722" xr:uid="{233A8476-A157-48BB-9DEB-9BB258A5E974}"/>
    <cellStyle name="Currency 53 13" xfId="17814" xr:uid="{A94AB8AF-83F8-425C-B2D2-062369EF1BE5}"/>
    <cellStyle name="Currency 53 14" xfId="20972" xr:uid="{35B56C42-BCB1-44E0-9FE3-A0A439978C6D}"/>
    <cellStyle name="Currency 53 15" xfId="24112" xr:uid="{F8F416E6-CE42-4019-B3E0-F950FE60F2AC}"/>
    <cellStyle name="Currency 53 16" xfId="27289" xr:uid="{7047CB23-EB10-4E0C-AF73-682BA7B16EDB}"/>
    <cellStyle name="Currency 53 17" xfId="3399" xr:uid="{B0041370-CD13-439F-B98C-0D9356649E08}"/>
    <cellStyle name="Currency 53 2" xfId="563" xr:uid="{D8A033F9-26C8-4B36-943D-1F64EEAD6250}"/>
    <cellStyle name="Currency 53 2 10" xfId="24453" xr:uid="{B40CAB3F-09C9-4942-B7A1-5999C05B8758}"/>
    <cellStyle name="Currency 53 2 11" xfId="27631" xr:uid="{DDDD7647-D41A-4032-9F86-ECED5C9A07DD}"/>
    <cellStyle name="Currency 53 2 12" xfId="3543" xr:uid="{A4435EF7-BF2D-4937-B7E5-5CF77E9F8FBF}"/>
    <cellStyle name="Currency 53 2 2" xfId="2514" xr:uid="{6B57292F-D547-4582-84BF-DC0417889D40}"/>
    <cellStyle name="Currency 53 2 2 10" xfId="4601" xr:uid="{319D5A25-E9CB-40BC-B0F6-E2A77611B9E2}"/>
    <cellStyle name="Currency 53 2 2 2" xfId="6673" xr:uid="{D15345DC-025E-4709-A3B0-22F177D22AD9}"/>
    <cellStyle name="Currency 53 2 2 3" xfId="10777" xr:uid="{7222F558-3456-4EA3-9238-9E9409F7A329}"/>
    <cellStyle name="Currency 53 2 2 4" xfId="13972" xr:uid="{E8C132AD-F6CA-4FAD-838F-225CD61347BD}"/>
    <cellStyle name="Currency 53 2 2 5" xfId="17067" xr:uid="{C4078C56-1E90-4490-A9E9-66E815308015}"/>
    <cellStyle name="Currency 53 2 2 6" xfId="20221" xr:uid="{DA9F0DFE-39F8-4066-83C7-2C0B3E302102}"/>
    <cellStyle name="Currency 53 2 2 7" xfId="23381" xr:uid="{51BF7010-4CBF-4420-A3DF-7405AFDDC50E}"/>
    <cellStyle name="Currency 53 2 2 8" xfId="26557" xr:uid="{261076EC-383A-4B14-93D4-480B04D10D97}"/>
    <cellStyle name="Currency 53 2 2 9" xfId="29756" xr:uid="{97F67648-439A-4D7B-A5D8-E50AC009AB1D}"/>
    <cellStyle name="Currency 53 2 3" xfId="1452" xr:uid="{ACD13258-5D45-4B65-BA34-7DA5A1E232E4}"/>
    <cellStyle name="Currency 53 2 3 2" xfId="9719" xr:uid="{29AA08F6-A65F-4C26-95CD-5C9AB51B71E0}"/>
    <cellStyle name="Currency 53 2 3 3" xfId="12915" xr:uid="{CF3976A0-27E4-49E1-96AA-C7DE68B35666}"/>
    <cellStyle name="Currency 53 2 3 4" xfId="16010" xr:uid="{737D6A7E-3913-4A70-A4D9-A5CC79792B6E}"/>
    <cellStyle name="Currency 53 2 3 5" xfId="19164" xr:uid="{9098761D-88FF-4E4A-B1EF-060C1C8AAA1C}"/>
    <cellStyle name="Currency 53 2 3 6" xfId="22324" xr:uid="{0907FFF3-5264-4BC8-B70A-770F3BDE4307}"/>
    <cellStyle name="Currency 53 2 3 7" xfId="25500" xr:uid="{CA7C22B2-BE2B-4DC2-B1B6-C000A9EE59CF}"/>
    <cellStyle name="Currency 53 2 3 8" xfId="28699" xr:uid="{9B6085BB-641E-47DB-8D8F-2E0528D787EA}"/>
    <cellStyle name="Currency 53 2 3 9" xfId="5701" xr:uid="{AB82DEA0-CD06-4710-BD5F-59CA3AB987FC}"/>
    <cellStyle name="Currency 53 2 4" xfId="7686" xr:uid="{74DF5825-8495-48CE-9202-ECEE740D7B5E}"/>
    <cellStyle name="Currency 53 2 5" xfId="8831" xr:uid="{197272A1-42A2-4BFF-85C8-F8F4CBF550B7}"/>
    <cellStyle name="Currency 53 2 6" xfId="11952" xr:uid="{D68C070F-ACCD-4AA3-80E2-3DE9D91CB384}"/>
    <cellStyle name="Currency 53 2 7" xfId="15071" xr:uid="{3F687B96-DA57-4DD1-A41B-D5529B865756}"/>
    <cellStyle name="Currency 53 2 8" xfId="18155" xr:uid="{DAA73249-17C9-4B97-A0C4-3D3F4F344C10}"/>
    <cellStyle name="Currency 53 2 9" xfId="21318" xr:uid="{5242107D-64E6-4143-9D32-7A4A9D999C6B}"/>
    <cellStyle name="Currency 53 3" xfId="703" xr:uid="{E37F3365-6B07-4F97-818F-4F9BC9E07BF9}"/>
    <cellStyle name="Currency 53 3 10" xfId="24593" xr:uid="{24E65510-F570-4F1E-8076-48EC476C43EE}"/>
    <cellStyle name="Currency 53 3 11" xfId="27771" xr:uid="{228FAEC0-667D-4372-9D5D-BE175E5F4DAE}"/>
    <cellStyle name="Currency 53 3 12" xfId="3683" xr:uid="{34ABF492-5E6A-434C-85A4-3DCD56349A87}"/>
    <cellStyle name="Currency 53 3 2" xfId="2654" xr:uid="{F2696A82-4CC8-4D6B-9CC8-92B310317FFA}"/>
    <cellStyle name="Currency 53 3 2 10" xfId="4741" xr:uid="{FDB04650-A559-43F8-A18E-F930A24EE2D6}"/>
    <cellStyle name="Currency 53 3 2 2" xfId="6807" xr:uid="{A67E7B5A-0FC0-456A-8A6F-FB3DEB80CD2B}"/>
    <cellStyle name="Currency 53 3 2 3" xfId="10917" xr:uid="{424D950B-EA9F-4CB9-AAEC-23131E110DD2}"/>
    <cellStyle name="Currency 53 3 2 4" xfId="14109" xr:uid="{407EE5FA-228A-4BE3-8826-5F43A08BF7BB}"/>
    <cellStyle name="Currency 53 3 2 5" xfId="17204" xr:uid="{D6227B40-9670-40D7-936E-695DCAC70340}"/>
    <cellStyle name="Currency 53 3 2 6" xfId="20361" xr:uid="{C151B39D-E386-4078-94A5-2D9C3059E2C8}"/>
    <cellStyle name="Currency 53 3 2 7" xfId="23518" xr:uid="{DF98137F-54E0-467C-97A4-0F7B78ED2A93}"/>
    <cellStyle name="Currency 53 3 2 8" xfId="26694" xr:uid="{C6EECBFC-6309-4C49-8AC9-E35A4D9C9425}"/>
    <cellStyle name="Currency 53 3 2 9" xfId="29893" xr:uid="{C1EEA86A-6111-4C17-80EA-F74BCF8DCE15}"/>
    <cellStyle name="Currency 53 3 3" xfId="1592" xr:uid="{168E3060-1935-4555-A1CB-59067D7B92CA}"/>
    <cellStyle name="Currency 53 3 3 2" xfId="9859" xr:uid="{059725D4-4CFC-4798-851C-CBF4A52EC5B2}"/>
    <cellStyle name="Currency 53 3 3 3" xfId="13055" xr:uid="{0E33F9B6-8D4C-4010-8A2C-9D84F8B500E6}"/>
    <cellStyle name="Currency 53 3 3 4" xfId="16150" xr:uid="{B3500E00-B5B6-4816-AD0F-A2BC3B96BB95}"/>
    <cellStyle name="Currency 53 3 3 5" xfId="19304" xr:uid="{D2246A97-53A5-468B-86A9-7E771C0524FC}"/>
    <cellStyle name="Currency 53 3 3 6" xfId="22464" xr:uid="{4B9F2408-C6A4-498A-926E-DFBCD4AA9A6E}"/>
    <cellStyle name="Currency 53 3 3 7" xfId="25640" xr:uid="{F1A3BB3A-D368-4027-8EBC-E287C07E44FB}"/>
    <cellStyle name="Currency 53 3 3 8" xfId="28839" xr:uid="{A44C45F2-5425-4A2C-A082-66431265972B}"/>
    <cellStyle name="Currency 53 3 3 9" xfId="5841" xr:uid="{9F987A68-6184-4851-B1D3-AB0332F60683}"/>
    <cellStyle name="Currency 53 3 4" xfId="7826" xr:uid="{8F68AE03-6716-49CB-9594-98D020945BF9}"/>
    <cellStyle name="Currency 53 3 5" xfId="8971" xr:uid="{931B25EB-204F-4FAF-8EBA-9F136DCA8F7C}"/>
    <cellStyle name="Currency 53 3 6" xfId="12092" xr:uid="{3687782E-1E56-4CFA-A01E-02789D202E3F}"/>
    <cellStyle name="Currency 53 3 7" xfId="15211" xr:uid="{2711B76D-888A-4D5E-8A88-77034C3DD383}"/>
    <cellStyle name="Currency 53 3 8" xfId="18295" xr:uid="{A483AE2C-0424-4249-88E5-13E1307D5497}"/>
    <cellStyle name="Currency 53 3 9" xfId="21458" xr:uid="{C4802B9C-05AA-4A4C-AE99-FA1C1DB3B748}"/>
    <cellStyle name="Currency 53 4" xfId="872" xr:uid="{9EECF390-7572-49F9-834A-388130ED0855}"/>
    <cellStyle name="Currency 53 4 10" xfId="24762" xr:uid="{6E67C007-FF09-4CA3-A6B4-745BEC2B413B}"/>
    <cellStyle name="Currency 53 4 11" xfId="27940" xr:uid="{4AF9BCE6-B7DF-4C79-A460-5705A4B9508B}"/>
    <cellStyle name="Currency 53 4 12" xfId="3852" xr:uid="{DDE8C642-65D7-4E8F-8A14-C56CC4F1596F}"/>
    <cellStyle name="Currency 53 4 2" xfId="2823" xr:uid="{4B756D4A-89E7-4BD5-94F8-8E5B7939ED41}"/>
    <cellStyle name="Currency 53 4 2 10" xfId="4910" xr:uid="{E0583943-8987-44E1-90E7-C0DDB08E782C}"/>
    <cellStyle name="Currency 53 4 2 2" xfId="6949" xr:uid="{B12B7FD1-AAF0-4062-9D16-A28DB2E4BFC2}"/>
    <cellStyle name="Currency 53 4 2 3" xfId="11086" xr:uid="{F289D72A-9539-4953-9A17-A4EF667C6831}"/>
    <cellStyle name="Currency 53 4 2 4" xfId="14277" xr:uid="{D5CC14FF-7365-4B4F-BE19-B8C3C3DBF06D}"/>
    <cellStyle name="Currency 53 4 2 5" xfId="17372" xr:uid="{1A103EA2-358C-40FD-9D63-9606766D4B8E}"/>
    <cellStyle name="Currency 53 4 2 6" xfId="20530" xr:uid="{D0DD25FE-2902-42F7-8B0B-68E19E2BE4E8}"/>
    <cellStyle name="Currency 53 4 2 7" xfId="23686" xr:uid="{FED14FD8-4212-46E4-B96C-3C2586A7DCED}"/>
    <cellStyle name="Currency 53 4 2 8" xfId="26862" xr:uid="{614D6926-7F99-42A2-8014-4FB5750EDD02}"/>
    <cellStyle name="Currency 53 4 2 9" xfId="30061" xr:uid="{77F64817-5A28-4C97-AE9E-C230A238C887}"/>
    <cellStyle name="Currency 53 4 3" xfId="1761" xr:uid="{278A0FB0-CD09-4713-8D85-70CA42C02510}"/>
    <cellStyle name="Currency 53 4 3 2" xfId="10028" xr:uid="{F4EBCC32-8B62-476F-8858-A4AB10D431DC}"/>
    <cellStyle name="Currency 53 4 3 3" xfId="13224" xr:uid="{A484E904-769A-4DE2-817F-2AB9A79233E6}"/>
    <cellStyle name="Currency 53 4 3 4" xfId="16319" xr:uid="{840FF101-ECCA-4C4A-ABA9-BA54FF63E3BE}"/>
    <cellStyle name="Currency 53 4 3 5" xfId="19473" xr:uid="{431D5861-0C6F-40AE-9CB8-7AA7F5003BD2}"/>
    <cellStyle name="Currency 53 4 3 6" xfId="22633" xr:uid="{18767E73-9F48-45A2-A754-82DCC1382486}"/>
    <cellStyle name="Currency 53 4 3 7" xfId="25809" xr:uid="{B6B0D320-D689-4019-A262-1C966B9806DE}"/>
    <cellStyle name="Currency 53 4 3 8" xfId="29008" xr:uid="{A8440CEE-8A94-416D-9349-A9F1F21CF37D}"/>
    <cellStyle name="Currency 53 4 3 9" xfId="6010" xr:uid="{50AD21D0-B502-41E9-92E7-0788DCFA702B}"/>
    <cellStyle name="Currency 53 4 4" xfId="7995" xr:uid="{FA7F7BAE-E64B-43B2-BD07-E3B6F60FC034}"/>
    <cellStyle name="Currency 53 4 5" xfId="9140" xr:uid="{449166F5-A335-4E77-9297-241DDEEAA0DC}"/>
    <cellStyle name="Currency 53 4 6" xfId="12261" xr:uid="{1C401B03-DCB1-475C-8068-DC2C02CDBF01}"/>
    <cellStyle name="Currency 53 4 7" xfId="15380" xr:uid="{14EA2485-83E9-4318-9E5F-3739AE07544C}"/>
    <cellStyle name="Currency 53 4 8" xfId="18464" xr:uid="{F8F1CC98-9C82-411C-B8CA-C90341BC6600}"/>
    <cellStyle name="Currency 53 4 9" xfId="21627" xr:uid="{2041BC57-4A25-49B2-9C37-41E68BDBC858}"/>
    <cellStyle name="Currency 53 5" xfId="1065" xr:uid="{EFB963FC-6039-4EB0-AB22-536AFFAC8562}"/>
    <cellStyle name="Currency 53 5 10" xfId="24954" xr:uid="{1B975258-7122-4650-A350-A2EE6A28C736}"/>
    <cellStyle name="Currency 53 5 11" xfId="28133" xr:uid="{4D18EB37-B86B-467E-B69D-013415943E31}"/>
    <cellStyle name="Currency 53 5 12" xfId="4044" xr:uid="{7159EBA5-EA5B-4285-B001-8FB611E413C8}"/>
    <cellStyle name="Currency 53 5 2" xfId="3016" xr:uid="{5D431469-6473-4596-831B-EA3DD408D9A5}"/>
    <cellStyle name="Currency 53 5 2 10" xfId="5102" xr:uid="{F40E5C26-31A7-4631-B0A2-E2C16482AF2B}"/>
    <cellStyle name="Currency 53 5 2 2" xfId="7125" xr:uid="{BB428926-5BF7-4C87-BCF5-B6E60D5F9B16}"/>
    <cellStyle name="Currency 53 5 2 3" xfId="11278" xr:uid="{CA4567C0-FD17-4345-B94B-4A8F10E6BF08}"/>
    <cellStyle name="Currency 53 5 2 4" xfId="14466" xr:uid="{57D24AB3-BAD8-4A47-91F1-662A2F6A52DE}"/>
    <cellStyle name="Currency 53 5 2 5" xfId="17563" xr:uid="{59934AAA-3F5A-46B5-A240-5C64AC24268E}"/>
    <cellStyle name="Currency 53 5 2 6" xfId="20720" xr:uid="{E6F81A69-4AB7-4BDC-93CD-6455FA29FC3F}"/>
    <cellStyle name="Currency 53 5 2 7" xfId="23875" xr:uid="{CBF356B3-A8BA-4746-B4A9-86677F9E822B}"/>
    <cellStyle name="Currency 53 5 2 8" xfId="27051" xr:uid="{275B09E8-5A70-4A9E-BEE6-F010698D1D35}"/>
    <cellStyle name="Currency 53 5 2 9" xfId="30250" xr:uid="{6D7FD6F1-E8D9-4819-BA21-77F71319B3BD}"/>
    <cellStyle name="Currency 53 5 3" xfId="1955" xr:uid="{5F909659-3360-49B9-B48F-D55A3BDDCE1E}"/>
    <cellStyle name="Currency 53 5 3 2" xfId="10220" xr:uid="{E11808CF-52F0-4486-9CA0-DFA84E8609FC}"/>
    <cellStyle name="Currency 53 5 3 3" xfId="13416" xr:uid="{F0245389-C43B-4510-8C1A-EC531DEFCFA2}"/>
    <cellStyle name="Currency 53 5 3 4" xfId="16511" xr:uid="{FB619A58-B182-44C7-917B-ECA7C676FB52}"/>
    <cellStyle name="Currency 53 5 3 5" xfId="19665" xr:uid="{4D089B54-C830-444A-B8A0-9C751B6D1B87}"/>
    <cellStyle name="Currency 53 5 3 6" xfId="22825" xr:uid="{7CD372F7-A984-49DA-82A9-79A3D2667BD3}"/>
    <cellStyle name="Currency 53 5 3 7" xfId="26001" xr:uid="{D559E14F-88A4-4AC9-ACCC-DF2B0634CA60}"/>
    <cellStyle name="Currency 53 5 3 8" xfId="29200" xr:uid="{B9AAD94A-3D04-4725-960A-7F6BBDF92733}"/>
    <cellStyle name="Currency 53 5 3 9" xfId="6203" xr:uid="{43165F82-15C6-4098-8638-0F589E344127}"/>
    <cellStyle name="Currency 53 5 4" xfId="8188" xr:uid="{825E52A7-85D6-4C4D-84F9-161463B102BD}"/>
    <cellStyle name="Currency 53 5 5" xfId="9332" xr:uid="{AABBFFB2-19F2-4CB0-AC81-D0111AE24A4F}"/>
    <cellStyle name="Currency 53 5 6" xfId="12454" xr:uid="{A441B826-B982-4A61-8CB5-8F9A6806A89A}"/>
    <cellStyle name="Currency 53 5 7" xfId="15573" xr:uid="{8D7D052B-2F8E-4F87-A235-7E1FCD57966D}"/>
    <cellStyle name="Currency 53 5 8" xfId="18656" xr:uid="{EE2C384B-997F-4072-B310-5133C3D99176}"/>
    <cellStyle name="Currency 53 5 9" xfId="21820" xr:uid="{5EC71573-D128-42D4-BD5E-B4D772EAA3DC}"/>
    <cellStyle name="Currency 53 6" xfId="418" xr:uid="{A8845F2B-D6EB-485A-A6D5-05A035B6A039}"/>
    <cellStyle name="Currency 53 6 10" xfId="27487" xr:uid="{39491ADF-88CE-4FAD-B823-9E63617DC55A}"/>
    <cellStyle name="Currency 53 6 11" xfId="4457" xr:uid="{9DAE5C4C-5B35-4CF7-84C7-B2FD56EAD814}"/>
    <cellStyle name="Currency 53 6 2" xfId="2370" xr:uid="{A387E088-5CE2-492A-AE8D-77393011D1A8}"/>
    <cellStyle name="Currency 53 6 2 2" xfId="10633" xr:uid="{80E3A703-5DB7-4BED-BE4B-FC171E1CD5EB}"/>
    <cellStyle name="Currency 53 6 2 3" xfId="13828" xr:uid="{CD668366-8CF5-45E1-B3B5-284FA250A980}"/>
    <cellStyle name="Currency 53 6 2 4" xfId="16923" xr:uid="{71BE1150-58AD-4B45-9C4C-D0AA53E8B307}"/>
    <cellStyle name="Currency 53 6 2 5" xfId="20077" xr:uid="{FC2525C7-55F9-4FCE-A679-884E2115BAC6}"/>
    <cellStyle name="Currency 53 6 2 6" xfId="23237" xr:uid="{AB512D67-1D26-410E-B7BA-5EEDBB72B3DE}"/>
    <cellStyle name="Currency 53 6 2 7" xfId="26413" xr:uid="{174CDAEE-A558-4536-BF5C-7DC5C83968A8}"/>
    <cellStyle name="Currency 53 6 2 8" xfId="29612" xr:uid="{3A93C406-D995-4465-A4EE-BA0357FEF2C4}"/>
    <cellStyle name="Currency 53 6 2 9" xfId="5557" xr:uid="{17811204-0B8F-49FD-830E-69E47AE61698}"/>
    <cellStyle name="Currency 53 6 3" xfId="7542" xr:uid="{B523A40A-AFC6-47BF-84D2-DFDF8C0C2E26}"/>
    <cellStyle name="Currency 53 6 4" xfId="8686" xr:uid="{D32B5DFB-FECC-47E1-944E-4D3B5B1BAC6E}"/>
    <cellStyle name="Currency 53 6 5" xfId="11808" xr:uid="{2BD13737-AE69-4107-9E84-9B85940181ED}"/>
    <cellStyle name="Currency 53 6 6" xfId="14927" xr:uid="{EA8F7365-4FAB-4F93-88E6-2E949B11D7F8}"/>
    <cellStyle name="Currency 53 6 7" xfId="18011" xr:uid="{3AFB92A1-068B-4348-9B16-E41A002108B5}"/>
    <cellStyle name="Currency 53 6 8" xfId="21174" xr:uid="{1D3E3EC0-76C2-474A-9E50-34DF7FFAFB15}"/>
    <cellStyle name="Currency 53 6 9" xfId="24309" xr:uid="{0CBF1EFA-D6B4-49D1-9477-DEFE25902A0E}"/>
    <cellStyle name="Currency 53 7" xfId="2171" xr:uid="{7F1794F7-FD6B-4DF3-BBDA-7813F147EA2E}"/>
    <cellStyle name="Currency 53 7 10" xfId="4260" xr:uid="{378FBBCA-800F-42C9-942C-1221F1545887}"/>
    <cellStyle name="Currency 53 7 2" xfId="6476" xr:uid="{BADE7ABB-8967-4100-B416-3B18421D3644}"/>
    <cellStyle name="Currency 53 7 3" xfId="10436" xr:uid="{A71B4D59-B950-4C46-B12E-9CB6818D2729}"/>
    <cellStyle name="Currency 53 7 4" xfId="13631" xr:uid="{0CC3BADE-F1C7-46B2-9BA7-D8467DE7B8F2}"/>
    <cellStyle name="Currency 53 7 5" xfId="16726" xr:uid="{F7494A72-843F-4573-8339-407D526EE822}"/>
    <cellStyle name="Currency 53 7 6" xfId="19880" xr:uid="{D5BF4426-C8CD-4E7F-AFC3-3DC42BE714C1}"/>
    <cellStyle name="Currency 53 7 7" xfId="23040" xr:uid="{8BA6B9FF-34B7-48DF-8513-0BAAD2D438DD}"/>
    <cellStyle name="Currency 53 7 8" xfId="26216" xr:uid="{F7C820B3-C8ED-40BF-91EA-6B8623ACD1CB}"/>
    <cellStyle name="Currency 53 7 9" xfId="29415" xr:uid="{BB1D0BC6-6F86-47D1-ACAB-CF19360C0F55}"/>
    <cellStyle name="Currency 53 8" xfId="1308" xr:uid="{6CDD046D-48BB-4F5D-9F0B-F3D1CA271CD7}"/>
    <cellStyle name="Currency 53 8 2" xfId="9575" xr:uid="{E6883759-C1A3-4F68-BCD5-5880432C726F}"/>
    <cellStyle name="Currency 53 8 3" xfId="12771" xr:uid="{5636C6FF-7EDD-4B13-9028-6DA086E688C4}"/>
    <cellStyle name="Currency 53 8 4" xfId="15866" xr:uid="{A2D9BF09-EB78-4139-84BF-C2E295C23B9D}"/>
    <cellStyle name="Currency 53 8 5" xfId="17681" xr:uid="{431FF32D-1694-4C1A-B500-5EC12010E98E}"/>
    <cellStyle name="Currency 53 8 6" xfId="22180" xr:uid="{B7E578D5-B68F-4C28-8760-5C30D1A1C2A6}"/>
    <cellStyle name="Currency 53 8 7" xfId="25356" xr:uid="{69488BEA-D778-4C2C-AA57-8CB48004EC01}"/>
    <cellStyle name="Currency 53 8 8" xfId="28554" xr:uid="{1B9A733F-361D-41D1-9FC6-851BE40295DA}"/>
    <cellStyle name="Currency 53 8 9" xfId="5359" xr:uid="{32CC2BCA-798E-491E-A4B0-164E7A4669B1}"/>
    <cellStyle name="Currency 53 9" xfId="7342" xr:uid="{BF008F6D-B0C9-4002-AE7A-C0F364C2A76F}"/>
    <cellStyle name="Currency 54" xfId="233" xr:uid="{ADB0D39D-16F0-4E27-9BB1-7ADB6602E711}"/>
    <cellStyle name="Currency 54 10" xfId="8502" xr:uid="{98C8ACBD-9BD0-4B20-B149-467829028F09}"/>
    <cellStyle name="Currency 54 11" xfId="11612" xr:uid="{E0385449-48F4-4D6C-9F00-DC3CFDE56FE7}"/>
    <cellStyle name="Currency 54 12" xfId="14726" xr:uid="{744C3AC5-792F-4150-8F86-6658BCB0DCDA}"/>
    <cellStyle name="Currency 54 13" xfId="17818" xr:uid="{46B1BAB1-E9AA-47B1-8612-14545DB0A035}"/>
    <cellStyle name="Currency 54 14" xfId="20977" xr:uid="{77D2A349-A314-4E19-A26A-70029DFCF4D9}"/>
    <cellStyle name="Currency 54 15" xfId="24116" xr:uid="{F9984F05-F176-4BB4-98C6-0C3FED897B53}"/>
    <cellStyle name="Currency 54 16" xfId="27293" xr:uid="{3051E905-B673-41A1-B474-1126D429DCFF}"/>
    <cellStyle name="Currency 54 17" xfId="3403" xr:uid="{DBD2E451-EC5C-4E41-8F60-BD7F53B702A7}"/>
    <cellStyle name="Currency 54 2" xfId="567" xr:uid="{2744B260-7A08-49D3-BDDE-11938F3E8EDF}"/>
    <cellStyle name="Currency 54 2 10" xfId="24457" xr:uid="{B2674ECD-5101-42DC-A73F-3E8DBBB4E5A7}"/>
    <cellStyle name="Currency 54 2 11" xfId="27635" xr:uid="{A2588FFD-35DA-4AC2-BFB8-5C83B31E4602}"/>
    <cellStyle name="Currency 54 2 12" xfId="3547" xr:uid="{BD585C40-EF6F-4368-917D-1F49D51C13CB}"/>
    <cellStyle name="Currency 54 2 2" xfId="2518" xr:uid="{ED5E479A-019A-43E1-AC8C-8D421BDDA1BE}"/>
    <cellStyle name="Currency 54 2 2 10" xfId="4605" xr:uid="{9C406413-71A8-4401-A9C7-2AAEA0C8B6A7}"/>
    <cellStyle name="Currency 54 2 2 2" xfId="6677" xr:uid="{89B2F822-C54B-4B28-BFEC-1642C9FCC40D}"/>
    <cellStyle name="Currency 54 2 2 3" xfId="10781" xr:uid="{687445E4-B5FA-45E8-936A-3FE84F919E1A}"/>
    <cellStyle name="Currency 54 2 2 4" xfId="13976" xr:uid="{2A13D48E-F99C-4104-8953-6CC28D6436DE}"/>
    <cellStyle name="Currency 54 2 2 5" xfId="17071" xr:uid="{6F731BAF-5896-4D34-A463-2AAFA7A8E209}"/>
    <cellStyle name="Currency 54 2 2 6" xfId="20225" xr:uid="{B3805ACC-344C-4B30-807F-281C2D607956}"/>
    <cellStyle name="Currency 54 2 2 7" xfId="23385" xr:uid="{CC936CF7-3613-4809-974C-5DC09C6A051D}"/>
    <cellStyle name="Currency 54 2 2 8" xfId="26561" xr:uid="{BE57C032-A39F-4B2C-B6EE-5DA9C7168209}"/>
    <cellStyle name="Currency 54 2 2 9" xfId="29760" xr:uid="{70A69D21-519C-46B5-B374-11E9776C0E03}"/>
    <cellStyle name="Currency 54 2 3" xfId="1456" xr:uid="{D6B23E8F-92D5-4468-9B76-7F6FAEE20EE9}"/>
    <cellStyle name="Currency 54 2 3 2" xfId="9723" xr:uid="{13D35359-FEA5-4CE7-914A-A567C4652604}"/>
    <cellStyle name="Currency 54 2 3 3" xfId="12919" xr:uid="{41BDE5C7-B9D3-4C60-8FDF-38EEF0254648}"/>
    <cellStyle name="Currency 54 2 3 4" xfId="16014" xr:uid="{274D270D-319D-49D4-A4F7-651DB7D7B9C6}"/>
    <cellStyle name="Currency 54 2 3 5" xfId="19168" xr:uid="{707B23BD-5616-4DCB-A48C-4DDA34A9BCBC}"/>
    <cellStyle name="Currency 54 2 3 6" xfId="22328" xr:uid="{D5135C75-ACA6-4E7E-8F1A-96C970D510A6}"/>
    <cellStyle name="Currency 54 2 3 7" xfId="25504" xr:uid="{E88376D9-E23C-4A2D-B5DF-A69939D09D07}"/>
    <cellStyle name="Currency 54 2 3 8" xfId="28703" xr:uid="{069369BA-D5ED-46A2-8C9E-7478D3A9FB8F}"/>
    <cellStyle name="Currency 54 2 3 9" xfId="5705" xr:uid="{E0620204-6DAC-42AB-AF73-CF14E695D7CD}"/>
    <cellStyle name="Currency 54 2 4" xfId="7690" xr:uid="{36CEC229-B779-4861-9F72-29716EE4F918}"/>
    <cellStyle name="Currency 54 2 5" xfId="8835" xr:uid="{68716244-B0EC-4009-B1A5-3B55146ECA0D}"/>
    <cellStyle name="Currency 54 2 6" xfId="11956" xr:uid="{D09BAF6B-C31F-4DF2-80BF-F8B7CB6E4605}"/>
    <cellStyle name="Currency 54 2 7" xfId="15075" xr:uid="{9B164BBC-A8B6-4537-979C-5F57D79EF8E9}"/>
    <cellStyle name="Currency 54 2 8" xfId="18159" xr:uid="{DCDE086C-3C79-4063-AA8C-9B79DFEBB4C4}"/>
    <cellStyle name="Currency 54 2 9" xfId="21322" xr:uid="{B75AFB55-1D95-4807-A994-3EB0FFA27D8C}"/>
    <cellStyle name="Currency 54 3" xfId="707" xr:uid="{1A720A36-9246-42F1-9FEA-123C2BDB404D}"/>
    <cellStyle name="Currency 54 3 10" xfId="24597" xr:uid="{BC3F8C91-8DF9-47AB-AE30-C467DD854ECB}"/>
    <cellStyle name="Currency 54 3 11" xfId="27775" xr:uid="{4D54721A-169B-4ECE-9694-BA133B686D8B}"/>
    <cellStyle name="Currency 54 3 12" xfId="3687" xr:uid="{2A6B4D76-13CF-46EB-9C4B-2C4626E7163A}"/>
    <cellStyle name="Currency 54 3 2" xfId="2658" xr:uid="{8FDE340B-F5D6-4D4E-9A53-AD6F83D097F1}"/>
    <cellStyle name="Currency 54 3 2 10" xfId="4745" xr:uid="{A474467E-81F3-4B64-9773-A5BEB416C599}"/>
    <cellStyle name="Currency 54 3 2 2" xfId="6810" xr:uid="{BCDA01A0-8117-4900-A850-096225BC9B7B}"/>
    <cellStyle name="Currency 54 3 2 3" xfId="10921" xr:uid="{31276F6A-CDEA-4900-935F-6AA831CBC603}"/>
    <cellStyle name="Currency 54 3 2 4" xfId="14113" xr:uid="{27196A24-4F55-4F43-9DD2-CA56E7B5BA31}"/>
    <cellStyle name="Currency 54 3 2 5" xfId="17208" xr:uid="{3A70CB5D-DE79-4857-9728-54412CEC1EE4}"/>
    <cellStyle name="Currency 54 3 2 6" xfId="20365" xr:uid="{5298062F-5C99-4DB1-88FE-C531E66CF457}"/>
    <cellStyle name="Currency 54 3 2 7" xfId="23522" xr:uid="{50885119-969A-4221-A23E-0EA8FEEEAA4A}"/>
    <cellStyle name="Currency 54 3 2 8" xfId="26698" xr:uid="{B038985B-21B3-4846-BBBE-CE823EECE813}"/>
    <cellStyle name="Currency 54 3 2 9" xfId="29897" xr:uid="{E1AD692D-E7A0-4BD7-845B-49E01C91700F}"/>
    <cellStyle name="Currency 54 3 3" xfId="1596" xr:uid="{A504C139-D3EC-40AC-BFC8-680A137A6BC2}"/>
    <cellStyle name="Currency 54 3 3 2" xfId="9863" xr:uid="{0391BED8-0D5F-471A-B993-701D5E2F202A}"/>
    <cellStyle name="Currency 54 3 3 3" xfId="13059" xr:uid="{1CB140EE-8480-4EAE-95DC-3277055E382D}"/>
    <cellStyle name="Currency 54 3 3 4" xfId="16154" xr:uid="{30510C5A-6200-467F-8080-D55B10321630}"/>
    <cellStyle name="Currency 54 3 3 5" xfId="19308" xr:uid="{07075535-6E50-441D-98CD-8449AF0CA732}"/>
    <cellStyle name="Currency 54 3 3 6" xfId="22468" xr:uid="{E47C159F-20BA-484E-8288-2ECDE9AF64F2}"/>
    <cellStyle name="Currency 54 3 3 7" xfId="25644" xr:uid="{4FFBCC62-70B8-45BB-91C2-F1C17EE9E8CA}"/>
    <cellStyle name="Currency 54 3 3 8" xfId="28843" xr:uid="{39F5A24A-87AD-4A8F-A6F0-B519DA6354FC}"/>
    <cellStyle name="Currency 54 3 3 9" xfId="5845" xr:uid="{FDE20438-3A7B-427E-BBAB-401299A58110}"/>
    <cellStyle name="Currency 54 3 4" xfId="7830" xr:uid="{590A0D3E-25FA-400B-B776-A8ABFBD1DCC6}"/>
    <cellStyle name="Currency 54 3 5" xfId="8975" xr:uid="{5F41E071-B7BE-492C-98A9-D4533F568224}"/>
    <cellStyle name="Currency 54 3 6" xfId="12096" xr:uid="{069F2391-B793-4766-BC11-1A95215D3D06}"/>
    <cellStyle name="Currency 54 3 7" xfId="15215" xr:uid="{0061AA24-A5AC-4A90-8ABA-B0ED1113EB40}"/>
    <cellStyle name="Currency 54 3 8" xfId="18299" xr:uid="{CEB586D3-2BAE-4C97-8DE3-7CBCF2BE6E0F}"/>
    <cellStyle name="Currency 54 3 9" xfId="21462" xr:uid="{05CC8B0B-F334-4514-9A82-CC5FE02CF8E1}"/>
    <cellStyle name="Currency 54 4" xfId="876" xr:uid="{08961261-6EC6-4598-BE88-B8B866CF5803}"/>
    <cellStyle name="Currency 54 4 10" xfId="24766" xr:uid="{DC4E1F3C-8B3B-4224-ADBE-C8005EBB2F9D}"/>
    <cellStyle name="Currency 54 4 11" xfId="27944" xr:uid="{C9531B15-A243-4B81-8116-E1203718F45A}"/>
    <cellStyle name="Currency 54 4 12" xfId="3856" xr:uid="{FC3C7816-26BA-4086-9005-998CF0870887}"/>
    <cellStyle name="Currency 54 4 2" xfId="2827" xr:uid="{FEFE70D1-FC40-4D8D-8963-EEE41313DFF2}"/>
    <cellStyle name="Currency 54 4 2 10" xfId="4914" xr:uid="{BD6F1D89-2EB8-4699-AAC1-1E642A632ED8}"/>
    <cellStyle name="Currency 54 4 2 2" xfId="6953" xr:uid="{4E953D26-EC3A-4E23-85D8-652BA6C2B030}"/>
    <cellStyle name="Currency 54 4 2 3" xfId="11090" xr:uid="{B5770DB0-FCA4-4CD4-85A8-89E82F1004D5}"/>
    <cellStyle name="Currency 54 4 2 4" xfId="14281" xr:uid="{4D1C6EF8-DCEE-41E8-8B20-38F4FBBE4B5F}"/>
    <cellStyle name="Currency 54 4 2 5" xfId="17376" xr:uid="{83A7E85E-F814-4270-8810-AB57F89F31A3}"/>
    <cellStyle name="Currency 54 4 2 6" xfId="20534" xr:uid="{5199B801-B731-44F8-AB3D-2254B6DF7071}"/>
    <cellStyle name="Currency 54 4 2 7" xfId="23690" xr:uid="{E6CC3E71-9006-4EB8-BC08-D1D6B2CD687C}"/>
    <cellStyle name="Currency 54 4 2 8" xfId="26866" xr:uid="{D0F0A129-F711-4529-BADA-9943DC9274A1}"/>
    <cellStyle name="Currency 54 4 2 9" xfId="30065" xr:uid="{D4C2F9E5-1986-4ABB-8AA0-2B430F34A277}"/>
    <cellStyle name="Currency 54 4 3" xfId="1765" xr:uid="{048CBEB2-0BF1-4ECE-AAEB-FF6C645EB62C}"/>
    <cellStyle name="Currency 54 4 3 2" xfId="10032" xr:uid="{A5909721-3E2B-4C33-95FD-805939F19E92}"/>
    <cellStyle name="Currency 54 4 3 3" xfId="13228" xr:uid="{99EE3F8D-8518-4F69-814B-2048213A8671}"/>
    <cellStyle name="Currency 54 4 3 4" xfId="16323" xr:uid="{706D9FB5-EBB0-49A6-94F1-D4B0C32F87B8}"/>
    <cellStyle name="Currency 54 4 3 5" xfId="19477" xr:uid="{D504B0A3-3204-49AF-8D2B-6B2D0F23A329}"/>
    <cellStyle name="Currency 54 4 3 6" xfId="22637" xr:uid="{CF27807F-751C-452B-BEC1-78ED28BA53E9}"/>
    <cellStyle name="Currency 54 4 3 7" xfId="25813" xr:uid="{3277FACB-D1B8-4DFB-8C77-7488AAF985DB}"/>
    <cellStyle name="Currency 54 4 3 8" xfId="29012" xr:uid="{6B34C08F-FB3C-4DBD-9606-5D884952CA9B}"/>
    <cellStyle name="Currency 54 4 3 9" xfId="6014" xr:uid="{CCC525FC-B221-4C37-8881-33E601EA8B93}"/>
    <cellStyle name="Currency 54 4 4" xfId="7999" xr:uid="{3B42C772-A196-4973-93B2-7463EB831306}"/>
    <cellStyle name="Currency 54 4 5" xfId="9144" xr:uid="{DB756615-ABC9-48A0-822E-4158BD0884E2}"/>
    <cellStyle name="Currency 54 4 6" xfId="12265" xr:uid="{615BF67E-AFA2-40BF-8713-B22FB9FBC2E4}"/>
    <cellStyle name="Currency 54 4 7" xfId="15384" xr:uid="{63CADBA2-0C1D-4902-A088-644B4C3B9032}"/>
    <cellStyle name="Currency 54 4 8" xfId="18468" xr:uid="{BDF701FE-AE06-4C6D-A912-97BFEC5BA232}"/>
    <cellStyle name="Currency 54 4 9" xfId="21631" xr:uid="{07BC5BA9-C6AF-49F0-9E93-219C2F21ADA1}"/>
    <cellStyle name="Currency 54 5" xfId="1069" xr:uid="{583C526B-D0F3-4CFB-AA0F-1A3E9629EE1F}"/>
    <cellStyle name="Currency 54 5 10" xfId="24958" xr:uid="{9A2E9A55-5BB5-4DF2-8BAC-8198D07B1D4F}"/>
    <cellStyle name="Currency 54 5 11" xfId="28137" xr:uid="{37C3B32F-DB52-4FBD-AF10-408DC875B584}"/>
    <cellStyle name="Currency 54 5 12" xfId="4048" xr:uid="{B3B576C8-D8AB-4C59-96EF-32091CD45C18}"/>
    <cellStyle name="Currency 54 5 2" xfId="3020" xr:uid="{4EF13617-ACEC-476D-8768-16BEF2D9A6BA}"/>
    <cellStyle name="Currency 54 5 2 10" xfId="5106" xr:uid="{A8D3723E-9228-4C56-945D-EBF118E880F9}"/>
    <cellStyle name="Currency 54 5 2 2" xfId="7129" xr:uid="{26B8640D-CC66-4FC7-8717-2D3C22BCAF62}"/>
    <cellStyle name="Currency 54 5 2 3" xfId="11282" xr:uid="{302A9381-5108-4BD8-8C09-286363251F8E}"/>
    <cellStyle name="Currency 54 5 2 4" xfId="14470" xr:uid="{037D927B-322F-4947-B8E5-ADC555A921A2}"/>
    <cellStyle name="Currency 54 5 2 5" xfId="17567" xr:uid="{673602C2-64C9-4277-A8A2-02794B0AADE1}"/>
    <cellStyle name="Currency 54 5 2 6" xfId="20724" xr:uid="{23A7F436-AE7F-4298-BE72-44E885DEF369}"/>
    <cellStyle name="Currency 54 5 2 7" xfId="23879" xr:uid="{9AC42630-215D-456C-B197-9745394C89D9}"/>
    <cellStyle name="Currency 54 5 2 8" xfId="27055" xr:uid="{36BF8E12-D326-4D0D-878E-C4CE04AD2101}"/>
    <cellStyle name="Currency 54 5 2 9" xfId="30254" xr:uid="{0B990632-CAED-4605-A971-687E3399E5A2}"/>
    <cellStyle name="Currency 54 5 3" xfId="1959" xr:uid="{4C53596E-04D2-4D87-9AAC-B9AE55293709}"/>
    <cellStyle name="Currency 54 5 3 2" xfId="10224" xr:uid="{7C8F1892-114B-499A-8611-6A640ED0C803}"/>
    <cellStyle name="Currency 54 5 3 3" xfId="13420" xr:uid="{C7F62E4B-1BC6-4685-8651-6F2457E5B67C}"/>
    <cellStyle name="Currency 54 5 3 4" xfId="16515" xr:uid="{7BA83EFA-AD10-4CC1-89FA-2B5D77279665}"/>
    <cellStyle name="Currency 54 5 3 5" xfId="19669" xr:uid="{D69AA679-9CAC-4BAB-A9B6-ABCA3ED5C12E}"/>
    <cellStyle name="Currency 54 5 3 6" xfId="22829" xr:uid="{FF4408B8-A276-46BD-87D4-4412D84AF9E9}"/>
    <cellStyle name="Currency 54 5 3 7" xfId="26005" xr:uid="{ADB57588-A6AC-4007-B857-71374A8EEBF1}"/>
    <cellStyle name="Currency 54 5 3 8" xfId="29204" xr:uid="{CA97C068-D06C-48FF-A6CA-9D7C8F0494B1}"/>
    <cellStyle name="Currency 54 5 3 9" xfId="6207" xr:uid="{C514908B-0AD6-40D0-9469-0949BD3945C1}"/>
    <cellStyle name="Currency 54 5 4" xfId="8192" xr:uid="{8F179F51-B784-41BD-98C7-39321BAF9FDA}"/>
    <cellStyle name="Currency 54 5 5" xfId="9336" xr:uid="{1109542D-2BA9-43B0-B527-4F8DF77BC54D}"/>
    <cellStyle name="Currency 54 5 6" xfId="12458" xr:uid="{C82A2537-F0BC-4114-A917-C3DE4226BB5B}"/>
    <cellStyle name="Currency 54 5 7" xfId="15577" xr:uid="{AACAEA7D-D300-4580-8F2F-82E7F812C1F0}"/>
    <cellStyle name="Currency 54 5 8" xfId="18660" xr:uid="{46922A6D-A4AA-422B-ABF4-BEE7486BFA18}"/>
    <cellStyle name="Currency 54 5 9" xfId="21824" xr:uid="{137C8D88-4C96-4565-9733-21603C93241E}"/>
    <cellStyle name="Currency 54 6" xfId="423" xr:uid="{83888B9B-6CE4-4F21-8C52-264D1E97DE2B}"/>
    <cellStyle name="Currency 54 6 10" xfId="27491" xr:uid="{8352227E-534D-4291-99FE-534442B1E130}"/>
    <cellStyle name="Currency 54 6 11" xfId="4461" xr:uid="{2E47403E-CB63-4FA8-BA90-5E5683C4C809}"/>
    <cellStyle name="Currency 54 6 2" xfId="2374" xr:uid="{B1B346E5-4A1D-4BAD-8DFE-4642680E5031}"/>
    <cellStyle name="Currency 54 6 2 2" xfId="10637" xr:uid="{E4E9A484-A31C-404C-9CA0-6C191FBE9C9E}"/>
    <cellStyle name="Currency 54 6 2 3" xfId="13832" xr:uid="{F2086CD8-DDD6-4BC2-A046-5A01B20E4AE5}"/>
    <cellStyle name="Currency 54 6 2 4" xfId="16927" xr:uid="{33D563A6-0B8E-4E2F-B52F-1C267BF19153}"/>
    <cellStyle name="Currency 54 6 2 5" xfId="20081" xr:uid="{C558FABF-62C1-46E8-8124-07FA29750081}"/>
    <cellStyle name="Currency 54 6 2 6" xfId="23241" xr:uid="{851340C1-AE6C-4696-9EEA-F1913BFF14F9}"/>
    <cellStyle name="Currency 54 6 2 7" xfId="26417" xr:uid="{6EC09354-6318-4657-B74E-2A525069C2DA}"/>
    <cellStyle name="Currency 54 6 2 8" xfId="29616" xr:uid="{C0BF6932-9BD5-40C2-9E31-7FCB8DEE03B0}"/>
    <cellStyle name="Currency 54 6 2 9" xfId="5561" xr:uid="{4999B52C-A98F-454C-92A6-474F88202014}"/>
    <cellStyle name="Currency 54 6 3" xfId="7546" xr:uid="{991AEF5C-D0B0-47E3-A910-5CE9928BD4E5}"/>
    <cellStyle name="Currency 54 6 4" xfId="8691" xr:uid="{F1A5F097-56A9-4938-A68F-EF87D6531975}"/>
    <cellStyle name="Currency 54 6 5" xfId="11812" xr:uid="{0255BE38-99A3-4878-B347-26D4106A49CD}"/>
    <cellStyle name="Currency 54 6 6" xfId="14931" xr:uid="{55641FFA-CBED-4DC4-B450-8204EC9B9C60}"/>
    <cellStyle name="Currency 54 6 7" xfId="18015" xr:uid="{1911AC9D-3ED8-4530-8247-DE357554588D}"/>
    <cellStyle name="Currency 54 6 8" xfId="21178" xr:uid="{4DB9D9C4-BB34-4917-8A7C-B22C33FC3289}"/>
    <cellStyle name="Currency 54 6 9" xfId="24313" xr:uid="{28621456-38B2-4A0C-99DF-931990186C8D}"/>
    <cellStyle name="Currency 54 7" xfId="2176" xr:uid="{778EC304-122F-4A49-AC90-4F2D17560EC9}"/>
    <cellStyle name="Currency 54 7 10" xfId="4264" xr:uid="{77B4E002-C272-423E-AF07-03EC828F43E9}"/>
    <cellStyle name="Currency 54 7 2" xfId="6481" xr:uid="{E7294159-C5E2-4398-988E-97F4E3A8B177}"/>
    <cellStyle name="Currency 54 7 3" xfId="10440" xr:uid="{86B0CC24-ECD9-41E8-8C59-5593218D21EF}"/>
    <cellStyle name="Currency 54 7 4" xfId="13635" xr:uid="{B3CAB6F3-7C9C-4696-8504-5E6132B912E3}"/>
    <cellStyle name="Currency 54 7 5" xfId="16730" xr:uid="{9F7C6515-C16B-4B1F-934A-A4C845025264}"/>
    <cellStyle name="Currency 54 7 6" xfId="19884" xr:uid="{01118EEB-F2ED-4B17-AEAC-496032FD1F59}"/>
    <cellStyle name="Currency 54 7 7" xfId="23044" xr:uid="{75D14CE9-6939-4CF6-9D8B-3F0337F6B814}"/>
    <cellStyle name="Currency 54 7 8" xfId="26220" xr:uid="{55673C97-1A4D-4D57-BDD0-7D4818DE4381}"/>
    <cellStyle name="Currency 54 7 9" xfId="29419" xr:uid="{29CCC78E-C108-4BDF-86F2-6FD35172CCCB}"/>
    <cellStyle name="Currency 54 8" xfId="1312" xr:uid="{265D39D2-A2E8-453E-9D0E-951F16E0F000}"/>
    <cellStyle name="Currency 54 8 2" xfId="9579" xr:uid="{98F6E093-68CD-498B-8F77-750F608BC7D4}"/>
    <cellStyle name="Currency 54 8 3" xfId="12775" xr:uid="{8713E17B-F9E2-40E4-A96D-A2195222D6C2}"/>
    <cellStyle name="Currency 54 8 4" xfId="15870" xr:uid="{0F0C00EE-B808-4732-9BAC-D0E16550C73D}"/>
    <cellStyle name="Currency 54 8 5" xfId="18970" xr:uid="{6A00EDF4-2CDC-4902-A7CF-B5B4E4AB8745}"/>
    <cellStyle name="Currency 54 8 6" xfId="22184" xr:uid="{C47DCC9B-D880-43D4-B055-E3ECF4C3DD11}"/>
    <cellStyle name="Currency 54 8 7" xfId="25360" xr:uid="{A7409BC2-F823-4642-A5E3-39B2F70A6F71}"/>
    <cellStyle name="Currency 54 8 8" xfId="28561" xr:uid="{CD0A8E7E-5CAA-4D61-AB27-D7A4F3B5F19B}"/>
    <cellStyle name="Currency 54 8 9" xfId="5364" xr:uid="{CC7F815D-12A6-4928-BC60-1D955A2EAA44}"/>
    <cellStyle name="Currency 54 9" xfId="7347" xr:uid="{9D7009AC-2D4E-4ABB-85A7-604F14118220}"/>
    <cellStyle name="Currency 55" xfId="237" xr:uid="{731BDA4D-488A-47A5-9167-6A8E069A01E2}"/>
    <cellStyle name="Currency 55 10" xfId="11616" xr:uid="{BACD281C-00FE-489A-A122-C37164B7E173}"/>
    <cellStyle name="Currency 55 11" xfId="14730" xr:uid="{533DA927-F2A1-4DD5-AD8C-F7F4619F79FE}"/>
    <cellStyle name="Currency 55 12" xfId="17822" xr:uid="{6422FD2F-D275-406E-9EB3-25DA74588748}"/>
    <cellStyle name="Currency 55 13" xfId="20981" xr:uid="{232BBF45-40FC-4C2A-B318-3A7718E839BC}"/>
    <cellStyle name="Currency 55 14" xfId="24120" xr:uid="{645ED6B5-74C2-47B2-8D3D-C0F93ED717DF}"/>
    <cellStyle name="Currency 55 15" xfId="27297" xr:uid="{4AAB4A06-41AB-4E8D-9C05-B18C9331DD87}"/>
    <cellStyle name="Currency 55 16" xfId="3407" xr:uid="{49140DC8-B7C2-49A9-BA8D-795743D2AF76}"/>
    <cellStyle name="Currency 55 2" xfId="711" xr:uid="{03D37E23-2A25-4951-B1C1-3892D377C86C}"/>
    <cellStyle name="Currency 55 2 10" xfId="24601" xr:uid="{03B21A8C-879E-4FB8-A561-A7942DB0BAC9}"/>
    <cellStyle name="Currency 55 2 11" xfId="27779" xr:uid="{7C89D456-F07D-4020-8799-B97890E6C4D3}"/>
    <cellStyle name="Currency 55 2 12" xfId="3691" xr:uid="{36A60FAF-973D-4274-B379-6D42CE8EBD8C}"/>
    <cellStyle name="Currency 55 2 2" xfId="2662" xr:uid="{7AA8238A-9E0A-4FDB-B3FB-41A9E21E5644}"/>
    <cellStyle name="Currency 55 2 2 10" xfId="4749" xr:uid="{A3F8AA97-8559-48C7-8BC0-F25E22174A44}"/>
    <cellStyle name="Currency 55 2 2 2" xfId="6812" xr:uid="{ECD40314-1C71-493A-B6D0-33B64533D3DD}"/>
    <cellStyle name="Currency 55 2 2 3" xfId="10925" xr:uid="{A72205D4-4892-447C-9177-4020EAA9DCF7}"/>
    <cellStyle name="Currency 55 2 2 4" xfId="14116" xr:uid="{17BAA5F4-47AC-43B2-84C3-8683EBD4BB47}"/>
    <cellStyle name="Currency 55 2 2 5" xfId="17211" xr:uid="{1B7DEE1C-46A1-48A3-80E6-91478A9FEDBF}"/>
    <cellStyle name="Currency 55 2 2 6" xfId="20369" xr:uid="{DB2E9F50-D4F5-4251-9925-7C33468E6B72}"/>
    <cellStyle name="Currency 55 2 2 7" xfId="23525" xr:uid="{8B243874-62D6-4FE2-9E38-F39138EDDF60}"/>
    <cellStyle name="Currency 55 2 2 8" xfId="26701" xr:uid="{0811BC83-4032-485A-AE46-F8CA9CA18ED8}"/>
    <cellStyle name="Currency 55 2 2 9" xfId="29900" xr:uid="{1D7DF4AA-9FD7-4C39-B04A-24DFE40B96E9}"/>
    <cellStyle name="Currency 55 2 3" xfId="1600" xr:uid="{110C9F8A-3A89-4D57-8EE7-F62B6748D552}"/>
    <cellStyle name="Currency 55 2 3 2" xfId="9867" xr:uid="{8CC6A363-A67B-4E9E-8545-328A5C214A96}"/>
    <cellStyle name="Currency 55 2 3 3" xfId="13063" xr:uid="{16F7D7A4-4CF0-43B5-AFDE-DEF9EFF3A27F}"/>
    <cellStyle name="Currency 55 2 3 4" xfId="16158" xr:uid="{0BAA2782-A5C4-47F6-A7CB-D3BBE39BE96E}"/>
    <cellStyle name="Currency 55 2 3 5" xfId="19312" xr:uid="{A51E0320-8DFA-4997-8486-940D929F9BD9}"/>
    <cellStyle name="Currency 55 2 3 6" xfId="22472" xr:uid="{98694326-4D64-4D63-9FBA-43B732013CB2}"/>
    <cellStyle name="Currency 55 2 3 7" xfId="25648" xr:uid="{BD03C268-1FB2-4A01-B025-19341D84459D}"/>
    <cellStyle name="Currency 55 2 3 8" xfId="28847" xr:uid="{49C44E15-9D1F-48AD-8F3D-71EF76336713}"/>
    <cellStyle name="Currency 55 2 3 9" xfId="5849" xr:uid="{7B6342AE-BB42-4C86-8C86-096DF930047B}"/>
    <cellStyle name="Currency 55 2 4" xfId="7834" xr:uid="{B3869B9D-2BB9-4899-8450-266B1B25135F}"/>
    <cellStyle name="Currency 55 2 5" xfId="8979" xr:uid="{71D62ADA-3C6C-4920-BA43-477F4A1F95DB}"/>
    <cellStyle name="Currency 55 2 6" xfId="12100" xr:uid="{7016FCEE-B5C0-4F95-89F8-4A87C74F896F}"/>
    <cellStyle name="Currency 55 2 7" xfId="15219" xr:uid="{F2A6882D-3476-4D41-A156-3C8D55D41E59}"/>
    <cellStyle name="Currency 55 2 8" xfId="18303" xr:uid="{5717A957-FF4B-461E-B625-590AC05AA8D4}"/>
    <cellStyle name="Currency 55 2 9" xfId="21466" xr:uid="{8F76FC5E-76F7-46F6-BAA6-A4DDD4554FD1}"/>
    <cellStyle name="Currency 55 3" xfId="880" xr:uid="{5C2EC2A2-8757-48C3-BFA9-FA46F79E1499}"/>
    <cellStyle name="Currency 55 3 10" xfId="24770" xr:uid="{196AFE36-8625-4287-9543-4F67CB7474F1}"/>
    <cellStyle name="Currency 55 3 11" xfId="27948" xr:uid="{748C7077-FD1E-46D1-8F92-CFE23859CD0F}"/>
    <cellStyle name="Currency 55 3 12" xfId="3860" xr:uid="{4814391E-4ACA-475C-89FC-22F932F9BF37}"/>
    <cellStyle name="Currency 55 3 2" xfId="2831" xr:uid="{783A0053-C8A3-493E-81F2-DF9A918325F2}"/>
    <cellStyle name="Currency 55 3 2 10" xfId="4918" xr:uid="{C0618BFE-6AA2-4FBE-B22E-DF66B3A663CE}"/>
    <cellStyle name="Currency 55 3 2 2" xfId="6957" xr:uid="{58848E61-5B8B-4A76-A051-B8987FEE9C4F}"/>
    <cellStyle name="Currency 55 3 2 3" xfId="11094" xr:uid="{827D084E-ED52-49AF-ACD1-AF2C4C0BB9BE}"/>
    <cellStyle name="Currency 55 3 2 4" xfId="14285" xr:uid="{6751BB90-3E00-4707-A79C-B407AE9C71E7}"/>
    <cellStyle name="Currency 55 3 2 5" xfId="17380" xr:uid="{01033014-F50E-4E57-B854-F87BE73B25D3}"/>
    <cellStyle name="Currency 55 3 2 6" xfId="20538" xr:uid="{CB29B50A-2763-48AD-A237-7DAE0C54F743}"/>
    <cellStyle name="Currency 55 3 2 7" xfId="23694" xr:uid="{A4A10FA9-8946-4822-BC79-09DCC7578975}"/>
    <cellStyle name="Currency 55 3 2 8" xfId="26870" xr:uid="{B00EE357-9521-4BE5-B365-A6721E4D5B17}"/>
    <cellStyle name="Currency 55 3 2 9" xfId="30069" xr:uid="{021FE7A7-5B6F-49C9-8382-15002534F6B4}"/>
    <cellStyle name="Currency 55 3 3" xfId="1769" xr:uid="{F1F47D3A-4B9E-41E9-B044-6C5F4818768B}"/>
    <cellStyle name="Currency 55 3 3 2" xfId="10036" xr:uid="{9D148EF5-F9EB-48B5-AAB0-D1A144850773}"/>
    <cellStyle name="Currency 55 3 3 3" xfId="13232" xr:uid="{B0974DBE-BF63-4704-B4D0-3508B9986E32}"/>
    <cellStyle name="Currency 55 3 3 4" xfId="16327" xr:uid="{AB3E9159-1396-4299-BE30-FB01E376D30E}"/>
    <cellStyle name="Currency 55 3 3 5" xfId="19481" xr:uid="{FB326CD9-B0CA-48D1-82C4-30E4E26065E5}"/>
    <cellStyle name="Currency 55 3 3 6" xfId="22641" xr:uid="{D30E13BA-EAD1-4E41-8713-451B09288B28}"/>
    <cellStyle name="Currency 55 3 3 7" xfId="25817" xr:uid="{9977CF74-9311-4FDF-B18C-1516E4BBB31A}"/>
    <cellStyle name="Currency 55 3 3 8" xfId="29016" xr:uid="{4CD11698-155A-4A1E-B656-BD07E78DDBEC}"/>
    <cellStyle name="Currency 55 3 3 9" xfId="6018" xr:uid="{F0B4096C-8C0C-4FDE-8650-7F014B7C366F}"/>
    <cellStyle name="Currency 55 3 4" xfId="8003" xr:uid="{0F67F479-D2EC-49CB-B772-A8728ED13B9D}"/>
    <cellStyle name="Currency 55 3 5" xfId="9148" xr:uid="{2A405828-9A6B-4077-97E9-19B613F34CD4}"/>
    <cellStyle name="Currency 55 3 6" xfId="12269" xr:uid="{0A00E092-E2A0-467A-B47B-FC1F4636BA70}"/>
    <cellStyle name="Currency 55 3 7" xfId="15388" xr:uid="{8832B110-1F9F-43EC-9716-F2190C1BB10E}"/>
    <cellStyle name="Currency 55 3 8" xfId="18472" xr:uid="{4113ABC8-2D87-4F81-93B2-3198C9358D34}"/>
    <cellStyle name="Currency 55 3 9" xfId="21635" xr:uid="{8E88DD64-C096-4FD1-ACCE-7EB501A63681}"/>
    <cellStyle name="Currency 55 4" xfId="1073" xr:uid="{1245437E-75D2-4FAD-BC7A-C210323F72A2}"/>
    <cellStyle name="Currency 55 4 10" xfId="24962" xr:uid="{947A3B33-66A4-4CE3-82F5-11C316B0EF47}"/>
    <cellStyle name="Currency 55 4 11" xfId="28141" xr:uid="{0D4CF861-1381-4896-85E5-1136CFCCD435}"/>
    <cellStyle name="Currency 55 4 12" xfId="4052" xr:uid="{D084E373-D6B5-4A28-A78D-11E97D0EE0C8}"/>
    <cellStyle name="Currency 55 4 2" xfId="3024" xr:uid="{38D830B5-BBC8-45B2-900E-8C31B4A5434C}"/>
    <cellStyle name="Currency 55 4 2 10" xfId="5110" xr:uid="{EAF1FFD9-98A9-4DC8-85E9-31CAECB0C325}"/>
    <cellStyle name="Currency 55 4 2 2" xfId="7133" xr:uid="{9C354AB1-17B0-4DC0-8B92-159D16C7436F}"/>
    <cellStyle name="Currency 55 4 2 3" xfId="11286" xr:uid="{B916CEEF-0D41-46CC-A926-E91046EAA144}"/>
    <cellStyle name="Currency 55 4 2 4" xfId="14474" xr:uid="{93C01516-C8D6-4E97-9A97-C0CF3704220D}"/>
    <cellStyle name="Currency 55 4 2 5" xfId="17571" xr:uid="{D6777E58-3238-43D5-9360-0C11BA1D234C}"/>
    <cellStyle name="Currency 55 4 2 6" xfId="20728" xr:uid="{F7B0FD02-2045-4F35-8BBC-F05D152DE54A}"/>
    <cellStyle name="Currency 55 4 2 7" xfId="23883" xr:uid="{DE6C82C0-1F6C-48DB-B7FA-C15DF82A8B9B}"/>
    <cellStyle name="Currency 55 4 2 8" xfId="27059" xr:uid="{6BD67160-AC2D-48C2-8565-88C53BE22A55}"/>
    <cellStyle name="Currency 55 4 2 9" xfId="30258" xr:uid="{5898D2C2-1831-484E-B74C-7ED0AA95A032}"/>
    <cellStyle name="Currency 55 4 3" xfId="1963" xr:uid="{2DE836D4-ED38-4274-9BDD-D47E8409262D}"/>
    <cellStyle name="Currency 55 4 3 2" xfId="10228" xr:uid="{C34C0823-C8CE-4DF4-8529-1214A987A0EC}"/>
    <cellStyle name="Currency 55 4 3 3" xfId="13424" xr:uid="{19A73073-B8DC-402A-B3E0-C89AD309A1CD}"/>
    <cellStyle name="Currency 55 4 3 4" xfId="16519" xr:uid="{3192EFF7-7B7C-473E-8436-1CC133E8A0BC}"/>
    <cellStyle name="Currency 55 4 3 5" xfId="19673" xr:uid="{70247BB9-D25C-4CD6-B883-1ED43121330C}"/>
    <cellStyle name="Currency 55 4 3 6" xfId="22833" xr:uid="{46D3886D-43F4-40FF-832C-A64C29EA1C1F}"/>
    <cellStyle name="Currency 55 4 3 7" xfId="26009" xr:uid="{9D68D8B5-CFC2-471F-B6DC-96F9F3F6A5B5}"/>
    <cellStyle name="Currency 55 4 3 8" xfId="29208" xr:uid="{D2CE0EF2-D907-49CD-9D66-E334CCF67F4D}"/>
    <cellStyle name="Currency 55 4 3 9" xfId="6211" xr:uid="{5C94A02A-B6FE-4A39-9C7F-6FC9BF2E4A5D}"/>
    <cellStyle name="Currency 55 4 4" xfId="8196" xr:uid="{4A80316C-6967-44BB-9EF6-0B0750CF3834}"/>
    <cellStyle name="Currency 55 4 5" xfId="9340" xr:uid="{6C077A73-BFE8-4012-AD06-ED9F464DCD3B}"/>
    <cellStyle name="Currency 55 4 6" xfId="12462" xr:uid="{D250FE70-2AB7-47C9-BAB2-06C220316CA3}"/>
    <cellStyle name="Currency 55 4 7" xfId="15581" xr:uid="{54B0BF88-CDCD-4789-BAB8-BDDD057C6C49}"/>
    <cellStyle name="Currency 55 4 8" xfId="18664" xr:uid="{ABEE2CEB-5432-457B-BC4C-1CFBDD7D94F5}"/>
    <cellStyle name="Currency 55 4 9" xfId="21828" xr:uid="{C637C3C2-FF25-4A06-9B8F-51191356ECBB}"/>
    <cellStyle name="Currency 55 5" xfId="427" xr:uid="{7BD167B7-5818-4DF4-AF1C-EEE9E920FE3F}"/>
    <cellStyle name="Currency 55 5 10" xfId="27495" xr:uid="{A8FBADA6-CB8E-4031-BD84-440BCDBDE5B4}"/>
    <cellStyle name="Currency 55 5 11" xfId="4465" xr:uid="{11A4199D-D6B8-4F37-B958-D8C032211C32}"/>
    <cellStyle name="Currency 55 5 2" xfId="2378" xr:uid="{A0199950-74A7-4189-913F-8627ADF09E0A}"/>
    <cellStyle name="Currency 55 5 2 2" xfId="10641" xr:uid="{BB78AF88-5664-4B11-A3D5-DBA8B3DF52E4}"/>
    <cellStyle name="Currency 55 5 2 3" xfId="13836" xr:uid="{E0242EF3-43F6-4A06-938B-6779B0CC7B9F}"/>
    <cellStyle name="Currency 55 5 2 4" xfId="16931" xr:uid="{55688BF6-5161-44B1-8E4C-883F992E59A2}"/>
    <cellStyle name="Currency 55 5 2 5" xfId="20085" xr:uid="{E6FF2400-7C33-4B6C-9B7E-C396FBC8FA11}"/>
    <cellStyle name="Currency 55 5 2 6" xfId="23245" xr:uid="{9688DB1D-143E-4351-AF61-E4541A3FD0A1}"/>
    <cellStyle name="Currency 55 5 2 7" xfId="26421" xr:uid="{517D0462-EC4F-4066-8900-ACD1DD473ABE}"/>
    <cellStyle name="Currency 55 5 2 8" xfId="29620" xr:uid="{CA5FA854-DD7A-4490-8FE5-8A5CAD715459}"/>
    <cellStyle name="Currency 55 5 2 9" xfId="5565" xr:uid="{E0CE398C-1A45-4054-9042-3DEE669CD292}"/>
    <cellStyle name="Currency 55 5 3" xfId="7550" xr:uid="{9D7D424C-8E4C-48A3-9A15-A1C4E8A412D2}"/>
    <cellStyle name="Currency 55 5 4" xfId="8695" xr:uid="{45862E13-9FA4-4D74-BD72-DC73A3211306}"/>
    <cellStyle name="Currency 55 5 5" xfId="11816" xr:uid="{FA7283BF-3158-4156-9FF7-8DCC4A5EC953}"/>
    <cellStyle name="Currency 55 5 6" xfId="14935" xr:uid="{D73D9CE9-21DD-4EFA-BDF0-954EFCF45A19}"/>
    <cellStyle name="Currency 55 5 7" xfId="18019" xr:uid="{8DAA2CF0-02B4-4B37-9142-044E95B5B8F0}"/>
    <cellStyle name="Currency 55 5 8" xfId="21182" xr:uid="{FBEF733A-613F-4194-BD8F-310E1F975BD3}"/>
    <cellStyle name="Currency 55 5 9" xfId="24317" xr:uid="{B1FDC5A2-8355-42DB-BA60-86E2713B09E0}"/>
    <cellStyle name="Currency 55 6" xfId="2180" xr:uid="{395E7151-F0FC-4A7B-B584-8AAB7A6003F4}"/>
    <cellStyle name="Currency 55 6 10" xfId="4268" xr:uid="{9F195968-23A6-4BAF-B41C-03478E3C6B63}"/>
    <cellStyle name="Currency 55 6 2" xfId="6485" xr:uid="{D774FDA7-462A-45B5-9B2C-DCE93DD08D33}"/>
    <cellStyle name="Currency 55 6 3" xfId="10444" xr:uid="{FACC2ACA-1F19-4AF8-8CB4-C98955F5CF9F}"/>
    <cellStyle name="Currency 55 6 4" xfId="13639" xr:uid="{7363BA11-9465-4008-BD8D-0A49673BAB26}"/>
    <cellStyle name="Currency 55 6 5" xfId="16734" xr:uid="{B7005AC1-46ED-4D1D-9D23-6DB2242A1AB1}"/>
    <cellStyle name="Currency 55 6 6" xfId="19888" xr:uid="{47EDC55F-16CC-4BFB-B529-2F0438023C45}"/>
    <cellStyle name="Currency 55 6 7" xfId="23048" xr:uid="{B07853E6-EE9E-48EF-BE9F-0241DD869F69}"/>
    <cellStyle name="Currency 55 6 8" xfId="26224" xr:uid="{82C5D935-DB9C-4AAB-8CFA-57EDD41C504D}"/>
    <cellStyle name="Currency 55 6 9" xfId="29423" xr:uid="{F3C064C5-E964-457D-95A8-9CFE61698401}"/>
    <cellStyle name="Currency 55 7" xfId="1316" xr:uid="{BED862F4-D4D2-40A0-A660-4DF7E6E5EE47}"/>
    <cellStyle name="Currency 55 7 2" xfId="9583" xr:uid="{6CB48A3F-86A8-4877-AC51-4ADC843A53E5}"/>
    <cellStyle name="Currency 55 7 3" xfId="12779" xr:uid="{70BBB121-8FB3-4368-A644-AB4A374D54FC}"/>
    <cellStyle name="Currency 55 7 4" xfId="15874" xr:uid="{AD178F77-6597-4E86-B2F9-573922B92D98}"/>
    <cellStyle name="Currency 55 7 5" xfId="19028" xr:uid="{28EFA115-1E68-41DD-B530-336125F50ACC}"/>
    <cellStyle name="Currency 55 7 6" xfId="22188" xr:uid="{70993863-C267-48BE-8F1A-00F178AC3916}"/>
    <cellStyle name="Currency 55 7 7" xfId="25364" xr:uid="{BC034FCA-D3CA-4776-9DE9-6924E54A0593}"/>
    <cellStyle name="Currency 55 7 8" xfId="28568" xr:uid="{E138502C-8448-48A3-97BD-4DF4E13FCEA8}"/>
    <cellStyle name="Currency 55 7 9" xfId="5368" xr:uid="{8A9E0DDB-8EFF-400E-82A0-B1ED5B895FA5}"/>
    <cellStyle name="Currency 55 8" xfId="7351" xr:uid="{39586DDA-5692-41AC-879A-BE57BEB13E9A}"/>
    <cellStyle name="Currency 55 9" xfId="8506" xr:uid="{02B592C0-6A3A-4549-A4D9-C35D72DFD849}"/>
    <cellStyle name="Currency 56" xfId="241" xr:uid="{B8FD4230-FD25-4590-ADD0-1182D97DB33D}"/>
    <cellStyle name="Currency 56 10" xfId="14735" xr:uid="{0CF6C40A-F7C9-41C7-9549-B304A91D616A}"/>
    <cellStyle name="Currency 56 11" xfId="17826" xr:uid="{032583A8-AB0E-48E7-B283-B5ECE14C4D07}"/>
    <cellStyle name="Currency 56 12" xfId="20985" xr:uid="{DEF5BD7F-4B23-487A-B250-E6EF7EE69627}"/>
    <cellStyle name="Currency 56 13" xfId="24124" xr:uid="{52752376-8D68-4A36-B88E-50120ED62E77}"/>
    <cellStyle name="Currency 56 14" xfId="27301" xr:uid="{16AC65E3-2D7A-48DB-A0AB-BA034F2F64B2}"/>
    <cellStyle name="Currency 56 15" xfId="3695" xr:uid="{5FEED336-A6E2-4290-BEDD-6A509AA9AFBA}"/>
    <cellStyle name="Currency 56 2" xfId="884" xr:uid="{ACDD07A7-EF00-464E-9FBF-F32E26DA8AFE}"/>
    <cellStyle name="Currency 56 2 10" xfId="24774" xr:uid="{85CF8F8A-18C5-44FD-B434-1D2C172AF7A4}"/>
    <cellStyle name="Currency 56 2 11" xfId="27952" xr:uid="{F7647D97-3385-4D85-86FE-938DB32A6824}"/>
    <cellStyle name="Currency 56 2 12" xfId="3864" xr:uid="{CE185436-77CE-421E-BA1B-B39571F319A8}"/>
    <cellStyle name="Currency 56 2 2" xfId="2835" xr:uid="{F69F57C3-D3D4-4017-8E0B-7CCD9F356F0F}"/>
    <cellStyle name="Currency 56 2 2 10" xfId="4922" xr:uid="{73122D2F-BE83-47AA-928E-4B8CBA34A2BA}"/>
    <cellStyle name="Currency 56 2 2 2" xfId="6961" xr:uid="{2047653B-F077-4554-BB67-7021FD2A0063}"/>
    <cellStyle name="Currency 56 2 2 3" xfId="11098" xr:uid="{DF4EE086-8356-49D1-9CB6-8C87D350A42E}"/>
    <cellStyle name="Currency 56 2 2 4" xfId="14289" xr:uid="{C155B64A-F8EB-4EE6-AE07-47582ED7B298}"/>
    <cellStyle name="Currency 56 2 2 5" xfId="17384" xr:uid="{A64442CE-C94F-4F64-B90B-DC724F92F63E}"/>
    <cellStyle name="Currency 56 2 2 6" xfId="20542" xr:uid="{E011B115-15EC-4352-AB37-05C1BBDEB630}"/>
    <cellStyle name="Currency 56 2 2 7" xfId="23698" xr:uid="{8BB456E3-4B51-45A8-9059-C236242EAC9D}"/>
    <cellStyle name="Currency 56 2 2 8" xfId="26874" xr:uid="{CFEE2A84-A37A-4543-A229-BE0CB92C5AF9}"/>
    <cellStyle name="Currency 56 2 2 9" xfId="30073" xr:uid="{372156BE-9813-4A82-8D55-6318990F1381}"/>
    <cellStyle name="Currency 56 2 3" xfId="1773" xr:uid="{C14FAB97-6D38-40DC-8648-2844B3C0B9F9}"/>
    <cellStyle name="Currency 56 2 3 2" xfId="10040" xr:uid="{4EB57EF6-3088-4046-989E-72145D9BC84F}"/>
    <cellStyle name="Currency 56 2 3 3" xfId="13236" xr:uid="{C3CA0433-B622-46C6-A07D-30F0A84D0351}"/>
    <cellStyle name="Currency 56 2 3 4" xfId="16331" xr:uid="{8890C1BB-7BB6-4321-8592-DCC76C3CD163}"/>
    <cellStyle name="Currency 56 2 3 5" xfId="19485" xr:uid="{5AAA1D51-4B5E-4F9E-97B7-E5186279C29D}"/>
    <cellStyle name="Currency 56 2 3 6" xfId="22645" xr:uid="{50AF05F2-B681-4646-BBE9-729A6DDA2C70}"/>
    <cellStyle name="Currency 56 2 3 7" xfId="25821" xr:uid="{A958A055-D9FA-4560-903C-89B2716D0FE6}"/>
    <cellStyle name="Currency 56 2 3 8" xfId="29020" xr:uid="{DEC0C7AC-546B-4E85-A080-237854FE5A00}"/>
    <cellStyle name="Currency 56 2 3 9" xfId="6022" xr:uid="{FC3E2FF5-E822-45F9-9713-6BA2DD93E44C}"/>
    <cellStyle name="Currency 56 2 4" xfId="8007" xr:uid="{7E105A6C-330E-435B-821F-3A0F66692E16}"/>
    <cellStyle name="Currency 56 2 5" xfId="9152" xr:uid="{7C694C6A-A479-48F6-8C22-904118EFF6C0}"/>
    <cellStyle name="Currency 56 2 6" xfId="12273" xr:uid="{94D32EE2-FE0A-4C6A-91B3-9455A3507BE4}"/>
    <cellStyle name="Currency 56 2 7" xfId="15392" xr:uid="{EEEB9D4B-DAC6-4047-9A0A-032D07875BBC}"/>
    <cellStyle name="Currency 56 2 8" xfId="18476" xr:uid="{195F3B42-4AE4-4B04-88C5-8639C5E297ED}"/>
    <cellStyle name="Currency 56 2 9" xfId="21639" xr:uid="{06EF1DC4-A154-45FB-BFD4-95FD91B1B7CD}"/>
    <cellStyle name="Currency 56 3" xfId="1077" xr:uid="{ADFE941C-1E36-491D-996E-7385EA6501EA}"/>
    <cellStyle name="Currency 56 3 10" xfId="24966" xr:uid="{0EF2DF94-0887-41E2-A171-5FD9944145F8}"/>
    <cellStyle name="Currency 56 3 11" xfId="28145" xr:uid="{B8ACEFDC-A73B-4054-8C92-45458349E01E}"/>
    <cellStyle name="Currency 56 3 12" xfId="4056" xr:uid="{8DA8B95E-FA83-42C8-92DD-5D0B0583E8B8}"/>
    <cellStyle name="Currency 56 3 2" xfId="3028" xr:uid="{A709E7BA-AA00-43E4-9BD0-0655ED346CBE}"/>
    <cellStyle name="Currency 56 3 2 10" xfId="5114" xr:uid="{549042C2-FE31-4075-A50F-FA96FF14C1D7}"/>
    <cellStyle name="Currency 56 3 2 2" xfId="7137" xr:uid="{75AA8F49-317E-40B6-85F9-63474FA7F8DD}"/>
    <cellStyle name="Currency 56 3 2 3" xfId="11290" xr:uid="{A7AE8552-5BDA-416F-834C-82C10C94F22A}"/>
    <cellStyle name="Currency 56 3 2 4" xfId="14478" xr:uid="{3DE1F209-175B-4197-A5A1-26320C4D5032}"/>
    <cellStyle name="Currency 56 3 2 5" xfId="17575" xr:uid="{FE83CFEC-C38E-483D-9FFD-EAC592911D3F}"/>
    <cellStyle name="Currency 56 3 2 6" xfId="20732" xr:uid="{FB0FE753-1077-4B92-9205-5C1BC6BF8B3C}"/>
    <cellStyle name="Currency 56 3 2 7" xfId="23887" xr:uid="{067C6F04-A7C9-4627-8084-28F370E05F1C}"/>
    <cellStyle name="Currency 56 3 2 8" xfId="27063" xr:uid="{8FD2CFFF-825D-43D9-815B-4CBE67669924}"/>
    <cellStyle name="Currency 56 3 2 9" xfId="30262" xr:uid="{2A35E975-1076-4AC6-BF07-C1DDE568B684}"/>
    <cellStyle name="Currency 56 3 3" xfId="1967" xr:uid="{3EA22D7A-65EC-43F2-A4A8-247523122E1F}"/>
    <cellStyle name="Currency 56 3 3 2" xfId="10232" xr:uid="{05FC15A2-0FF4-45A3-8316-2991FC764235}"/>
    <cellStyle name="Currency 56 3 3 3" xfId="13428" xr:uid="{ADC3F7DD-D4E2-4CF4-B208-A82493B56AEE}"/>
    <cellStyle name="Currency 56 3 3 4" xfId="16523" xr:uid="{057D6D14-EE9E-48DD-BA08-A488782A4D16}"/>
    <cellStyle name="Currency 56 3 3 5" xfId="19677" xr:uid="{F24DC293-C8A7-4B05-A731-499DE496DA3E}"/>
    <cellStyle name="Currency 56 3 3 6" xfId="22837" xr:uid="{04605812-54A3-45A7-9754-3380C8F3B060}"/>
    <cellStyle name="Currency 56 3 3 7" xfId="26013" xr:uid="{30C791A5-F62F-4410-9E79-67EDF541FF06}"/>
    <cellStyle name="Currency 56 3 3 8" xfId="29212" xr:uid="{8AFAB165-780F-4E01-8DD1-533D7FDE8702}"/>
    <cellStyle name="Currency 56 3 3 9" xfId="6215" xr:uid="{E72842D4-C944-405C-AE52-F0E97D9B5ACD}"/>
    <cellStyle name="Currency 56 3 4" xfId="8200" xr:uid="{442B0D5D-E377-4D1A-AEC3-1676879A4A55}"/>
    <cellStyle name="Currency 56 3 5" xfId="9344" xr:uid="{2494FBD7-9652-40CB-ACB9-E95064F7BFC7}"/>
    <cellStyle name="Currency 56 3 6" xfId="12466" xr:uid="{34664312-0F2B-4F94-90E5-2D791F3321FC}"/>
    <cellStyle name="Currency 56 3 7" xfId="15585" xr:uid="{3BB9C858-63CF-475F-9961-9135BE2F14A2}"/>
    <cellStyle name="Currency 56 3 8" xfId="18668" xr:uid="{D5E4B28E-41EF-490D-B864-37FD7844393D}"/>
    <cellStyle name="Currency 56 3 9" xfId="21832" xr:uid="{DF75F5DB-5C85-4930-A1F8-998F976CC014}"/>
    <cellStyle name="Currency 56 4" xfId="715" xr:uid="{3F850CDF-06E0-43BE-ADF4-68F7176FCD75}"/>
    <cellStyle name="Currency 56 4 10" xfId="27783" xr:uid="{86020A0C-6AA2-4297-B8F3-CE6671737DF7}"/>
    <cellStyle name="Currency 56 4 11" xfId="4753" xr:uid="{14FEF397-10B2-449F-9ACD-894A22A9AEB1}"/>
    <cellStyle name="Currency 56 4 2" xfId="2666" xr:uid="{99716814-1D0D-4B07-93F8-DACAAB0FA50D}"/>
    <cellStyle name="Currency 56 4 2 2" xfId="10929" xr:uid="{04E4AF60-17D8-445B-B27E-E805E2BA57CE}"/>
    <cellStyle name="Currency 56 4 2 3" xfId="14120" xr:uid="{8F075DE4-A790-4772-81C1-5F53C398EC05}"/>
    <cellStyle name="Currency 56 4 2 4" xfId="17215" xr:uid="{4D3C313B-6351-4A0C-A684-2D84FB60A038}"/>
    <cellStyle name="Currency 56 4 2 5" xfId="20373" xr:uid="{60568E5C-C93E-4A7C-A12A-D862931F2C89}"/>
    <cellStyle name="Currency 56 4 2 6" xfId="23529" xr:uid="{C816B282-ECF2-4495-A979-5953F4D6931F}"/>
    <cellStyle name="Currency 56 4 2 7" xfId="26705" xr:uid="{E8A3E0D1-6830-441C-B147-6B7129263D7B}"/>
    <cellStyle name="Currency 56 4 2 8" xfId="29904" xr:uid="{9FA61001-35B6-4D2E-AE76-B44D59EA1DB7}"/>
    <cellStyle name="Currency 56 4 2 9" xfId="5853" xr:uid="{2E5CEE3A-9A7D-422A-8CB8-6E66FA3083A0}"/>
    <cellStyle name="Currency 56 4 3" xfId="7838" xr:uid="{FDFF6A04-7BD9-4983-8390-06AF1DAC7683}"/>
    <cellStyle name="Currency 56 4 4" xfId="8983" xr:uid="{759791F9-5DEB-401D-B48A-A4BC55AA280F}"/>
    <cellStyle name="Currency 56 4 5" xfId="12104" xr:uid="{773713B8-405E-43C1-BDE7-2A9ABDCEB11F}"/>
    <cellStyle name="Currency 56 4 6" xfId="15223" xr:uid="{51A33746-3893-4E35-94A7-E129D2D679F5}"/>
    <cellStyle name="Currency 56 4 7" xfId="18307" xr:uid="{687A9001-7983-496C-819B-8E08A01C57DB}"/>
    <cellStyle name="Currency 56 4 8" xfId="21470" xr:uid="{E43E785A-9584-49F5-989B-BB92DC265ED7}"/>
    <cellStyle name="Currency 56 4 9" xfId="24605" xr:uid="{97112A5E-807E-41D0-905E-EFCCBECAA1D3}"/>
    <cellStyle name="Currency 56 5" xfId="2184" xr:uid="{358BC1DB-7EF5-4689-B834-04C581391DF5}"/>
    <cellStyle name="Currency 56 5 10" xfId="4272" xr:uid="{EF302AF4-2B6D-4EC0-B9D9-C7E33902D614}"/>
    <cellStyle name="Currency 56 5 2" xfId="6489" xr:uid="{9A4EEF0E-AFD1-408E-A01D-DDA6F8D1F8F8}"/>
    <cellStyle name="Currency 56 5 3" xfId="10448" xr:uid="{C07DC3FE-0946-4AC3-82F3-F9D98B3BEAF2}"/>
    <cellStyle name="Currency 56 5 4" xfId="13643" xr:uid="{E29D5240-834F-46C5-93AF-085034C80E02}"/>
    <cellStyle name="Currency 56 5 5" xfId="16738" xr:uid="{2C44BAC8-1C85-449B-BE71-1E3382C52B5B}"/>
    <cellStyle name="Currency 56 5 6" xfId="19892" xr:uid="{4A049D29-49F7-4CD2-9D67-C4F7B6A445F0}"/>
    <cellStyle name="Currency 56 5 7" xfId="23052" xr:uid="{451E9FA7-030B-4EDD-9306-3D5E6B601127}"/>
    <cellStyle name="Currency 56 5 8" xfId="26228" xr:uid="{81A0A6D5-C6D8-4CC2-86EA-416A2ED6732C}"/>
    <cellStyle name="Currency 56 5 9" xfId="29427" xr:uid="{3083564A-6BAA-4FEC-8C99-CCBDD2029622}"/>
    <cellStyle name="Currency 56 6" xfId="1604" xr:uid="{6CFD40CE-D327-4693-8D8C-F6FE47DB8383}"/>
    <cellStyle name="Currency 56 6 2" xfId="9871" xr:uid="{637EF403-EC42-4A6E-AA3F-9130CDE44A48}"/>
    <cellStyle name="Currency 56 6 3" xfId="13067" xr:uid="{34C7793D-FC9E-42BD-97CE-98E87134D723}"/>
    <cellStyle name="Currency 56 6 4" xfId="16162" xr:uid="{13280522-A4E5-488E-9A41-8310391BAE24}"/>
    <cellStyle name="Currency 56 6 5" xfId="19316" xr:uid="{E52C51F9-7600-4D88-97A8-2D3804F836E6}"/>
    <cellStyle name="Currency 56 6 6" xfId="22476" xr:uid="{6FE98E80-8949-4938-ADDF-0F021E05A7E0}"/>
    <cellStyle name="Currency 56 6 7" xfId="25652" xr:uid="{986BC1BB-29B0-4877-AF76-6181E6767DFA}"/>
    <cellStyle name="Currency 56 6 8" xfId="28851" xr:uid="{C1CD5689-0AE0-465C-8F05-E6A40D387AAF}"/>
    <cellStyle name="Currency 56 6 9" xfId="5372" xr:uid="{E02316BC-0DEC-4C4E-909A-FD8AA2276F66}"/>
    <cellStyle name="Currency 56 7" xfId="7355" xr:uid="{9FBB63D1-1617-4526-A99A-9961A4B33142}"/>
    <cellStyle name="Currency 56 8" xfId="8510" xr:uid="{48546448-02CA-4A68-A259-2CFBDB35A576}"/>
    <cellStyle name="Currency 56 9" xfId="11620" xr:uid="{7713986B-CB8C-4511-81BB-59FA728161A5}"/>
    <cellStyle name="Currency 57" xfId="245" xr:uid="{0561F6B6-30D3-4CE7-B101-75C69B043DEB}"/>
    <cellStyle name="Currency 57 10" xfId="14739" xr:uid="{1191BD82-1E96-4622-8F20-D2CE0D6AF63E}"/>
    <cellStyle name="Currency 57 11" xfId="17830" xr:uid="{8059B27D-EAF6-4D56-A294-67A41E62D0F9}"/>
    <cellStyle name="Currency 57 12" xfId="20990" xr:uid="{C4049DCA-13F0-45E2-B216-2DCFBDFB9415}"/>
    <cellStyle name="Currency 57 13" xfId="24128" xr:uid="{C2D32F55-8A4A-4C32-9873-A015B566451F}"/>
    <cellStyle name="Currency 57 14" xfId="27305" xr:uid="{56367ECD-1C45-4B5E-A969-21613808F6D7}"/>
    <cellStyle name="Currency 57 15" xfId="3699" xr:uid="{079F95A3-5B08-4F08-AD46-1D108A967BDD}"/>
    <cellStyle name="Currency 57 2" xfId="888" xr:uid="{CDC60423-7EB1-4E70-AB0A-D8471F8A04B9}"/>
    <cellStyle name="Currency 57 2 10" xfId="24778" xr:uid="{55A0F231-D8BF-470C-A6C3-276AC90D6393}"/>
    <cellStyle name="Currency 57 2 11" xfId="27956" xr:uid="{21743FE2-EE49-4904-8539-EEB8C053CDD7}"/>
    <cellStyle name="Currency 57 2 12" xfId="3868" xr:uid="{261327A4-65C8-4D85-B814-9F3EC043080B}"/>
    <cellStyle name="Currency 57 2 2" xfId="2839" xr:uid="{2A8B2C51-8F56-4618-8586-521A65404668}"/>
    <cellStyle name="Currency 57 2 2 10" xfId="4926" xr:uid="{D357CC10-8DE0-49C4-A6D4-4D795AFCB4CD}"/>
    <cellStyle name="Currency 57 2 2 2" xfId="6965" xr:uid="{2E545D22-7F81-4B46-BF2F-99EF76CE7B06}"/>
    <cellStyle name="Currency 57 2 2 3" xfId="11102" xr:uid="{B47E6E23-01E1-4137-A3C9-3A90C6787B78}"/>
    <cellStyle name="Currency 57 2 2 4" xfId="14293" xr:uid="{55F4A7D5-DE72-4105-8E29-9D60F4CC7B2B}"/>
    <cellStyle name="Currency 57 2 2 5" xfId="17388" xr:uid="{DD09C443-533F-4E9B-ADC7-634F45FB5239}"/>
    <cellStyle name="Currency 57 2 2 6" xfId="20546" xr:uid="{408908CC-1B86-4846-8383-4A2A3ACAAEF6}"/>
    <cellStyle name="Currency 57 2 2 7" xfId="23702" xr:uid="{3E1838F1-812D-4788-ADFD-7C50453F2916}"/>
    <cellStyle name="Currency 57 2 2 8" xfId="26878" xr:uid="{D69557F6-310C-4C2D-8B02-2BC5FB3CC0C8}"/>
    <cellStyle name="Currency 57 2 2 9" xfId="30077" xr:uid="{CB7BE3B4-4DBA-468A-941A-518E2C2C5C60}"/>
    <cellStyle name="Currency 57 2 3" xfId="1777" xr:uid="{3121B24B-59D4-4C29-AC33-FE9E1A97E556}"/>
    <cellStyle name="Currency 57 2 3 2" xfId="10044" xr:uid="{AA488D97-CE29-466D-B099-D3C51921D37B}"/>
    <cellStyle name="Currency 57 2 3 3" xfId="13240" xr:uid="{218CE4D4-76A0-4365-B919-510E9ECF9B73}"/>
    <cellStyle name="Currency 57 2 3 4" xfId="16335" xr:uid="{311BC147-0686-47FD-9BD1-F585AFF8483A}"/>
    <cellStyle name="Currency 57 2 3 5" xfId="19489" xr:uid="{8A14AAC6-906E-4436-B08C-65B0D4157FC3}"/>
    <cellStyle name="Currency 57 2 3 6" xfId="22649" xr:uid="{84CDF3BC-CEFB-45F8-9A0B-9F846F7FCDCF}"/>
    <cellStyle name="Currency 57 2 3 7" xfId="25825" xr:uid="{2E81446C-7ECE-4F84-B46F-4CA4DCC5C727}"/>
    <cellStyle name="Currency 57 2 3 8" xfId="29024" xr:uid="{57372772-02C6-4123-B380-F84DE2D86619}"/>
    <cellStyle name="Currency 57 2 3 9" xfId="6026" xr:uid="{495FFFEE-27DB-49B5-B551-91F88CF2A583}"/>
    <cellStyle name="Currency 57 2 4" xfId="8011" xr:uid="{D2D41F59-9C26-4691-BD99-F7CECCC1D165}"/>
    <cellStyle name="Currency 57 2 5" xfId="9156" xr:uid="{6AA0C91B-E12F-4A8B-B255-45DADB5E7262}"/>
    <cellStyle name="Currency 57 2 6" xfId="12277" xr:uid="{F66EEBC2-1E69-40A1-B652-3E23B48C898B}"/>
    <cellStyle name="Currency 57 2 7" xfId="15396" xr:uid="{B89BE499-3C5B-434B-9C97-B3489C3022A0}"/>
    <cellStyle name="Currency 57 2 8" xfId="18480" xr:uid="{38002CD7-4B7E-40CB-8D12-A20BEF481404}"/>
    <cellStyle name="Currency 57 2 9" xfId="21643" xr:uid="{06BE691A-5AC4-41C8-BF3D-8929D4A03B68}"/>
    <cellStyle name="Currency 57 3" xfId="1081" xr:uid="{035F3770-5D15-4218-B70C-34F7D34E9D19}"/>
    <cellStyle name="Currency 57 3 10" xfId="24970" xr:uid="{7D002FB5-EBB0-406B-8869-452F61EB24C3}"/>
    <cellStyle name="Currency 57 3 11" xfId="28149" xr:uid="{78AE211F-5C4F-49C7-8776-08118736BBC9}"/>
    <cellStyle name="Currency 57 3 12" xfId="4060" xr:uid="{9F1F07AB-78A6-45B9-8380-D3EB915FD489}"/>
    <cellStyle name="Currency 57 3 2" xfId="3032" xr:uid="{57059290-513F-4FA1-931D-FAD5B1DF759C}"/>
    <cellStyle name="Currency 57 3 2 10" xfId="5118" xr:uid="{5FC7172A-06B0-4BD2-B497-222265B4E970}"/>
    <cellStyle name="Currency 57 3 2 2" xfId="7141" xr:uid="{7B697F79-2ACE-4509-BD4A-53FA9C92BABB}"/>
    <cellStyle name="Currency 57 3 2 3" xfId="11294" xr:uid="{23E9D62C-90D4-4817-99FE-543DC4495873}"/>
    <cellStyle name="Currency 57 3 2 4" xfId="14482" xr:uid="{28831D6B-4389-482A-A9FE-8B7AFBFCADCD}"/>
    <cellStyle name="Currency 57 3 2 5" xfId="17579" xr:uid="{0F2D22C9-0F77-4F72-952A-548B2AE6497A}"/>
    <cellStyle name="Currency 57 3 2 6" xfId="20736" xr:uid="{EDFB55A5-A8BE-4E56-A939-22E1D90CF649}"/>
    <cellStyle name="Currency 57 3 2 7" xfId="23891" xr:uid="{4A75D626-320C-4B35-9557-1081B4BED3C5}"/>
    <cellStyle name="Currency 57 3 2 8" xfId="27067" xr:uid="{80AB6DF6-A042-49DA-9C8A-4AAC5B47821F}"/>
    <cellStyle name="Currency 57 3 2 9" xfId="30266" xr:uid="{F15A3AF4-84F6-4AC4-842D-3F74A85EF8F3}"/>
    <cellStyle name="Currency 57 3 3" xfId="1971" xr:uid="{8B985C4C-5FE1-4474-BA85-E342C78BFB3F}"/>
    <cellStyle name="Currency 57 3 3 2" xfId="10236" xr:uid="{5A1D8527-2A0C-486A-A348-26DFCD8315CA}"/>
    <cellStyle name="Currency 57 3 3 3" xfId="13432" xr:uid="{D07BCB82-054E-4847-85DF-510B6B86A596}"/>
    <cellStyle name="Currency 57 3 3 4" xfId="16527" xr:uid="{03358A18-6DD8-42E3-B35B-C1026A675D50}"/>
    <cellStyle name="Currency 57 3 3 5" xfId="19681" xr:uid="{3ED8F624-4914-4FB0-95F0-63775281248B}"/>
    <cellStyle name="Currency 57 3 3 6" xfId="22841" xr:uid="{69668634-80FA-492C-B8EB-AA28C3D8B293}"/>
    <cellStyle name="Currency 57 3 3 7" xfId="26017" xr:uid="{9C3A4D6A-EB83-4D4E-B393-804ACC1BFC9E}"/>
    <cellStyle name="Currency 57 3 3 8" xfId="29216" xr:uid="{50381728-79FF-4173-8F17-FC5E36710D14}"/>
    <cellStyle name="Currency 57 3 3 9" xfId="6219" xr:uid="{1395978B-FBA8-42A5-AB21-FCFFC4424C69}"/>
    <cellStyle name="Currency 57 3 4" xfId="8204" xr:uid="{603A74BA-8C63-4193-8194-84F458ABFBA6}"/>
    <cellStyle name="Currency 57 3 5" xfId="9348" xr:uid="{AF353F70-9D16-4F6D-A6A4-6B5DB0E462DB}"/>
    <cellStyle name="Currency 57 3 6" xfId="12470" xr:uid="{8821AE56-5A76-4B54-BE9F-B4CFBDA9D78B}"/>
    <cellStyle name="Currency 57 3 7" xfId="15589" xr:uid="{08AD7DF1-E0FB-4E87-A775-9DEC7679A559}"/>
    <cellStyle name="Currency 57 3 8" xfId="18672" xr:uid="{6C4D7D6E-57DD-4A95-8191-EF90434701B9}"/>
    <cellStyle name="Currency 57 3 9" xfId="21836" xr:uid="{69F106AE-793D-48E4-8C1D-7AA1F247079B}"/>
    <cellStyle name="Currency 57 4" xfId="719" xr:uid="{2BA0256A-810D-4DCA-B649-2CFF3CE7ED2D}"/>
    <cellStyle name="Currency 57 4 10" xfId="27787" xr:uid="{03D79A19-7055-4C86-BF9D-527960F74A73}"/>
    <cellStyle name="Currency 57 4 11" xfId="4757" xr:uid="{03ADF9BE-D18E-4EC0-BBE6-326D14DF5964}"/>
    <cellStyle name="Currency 57 4 2" xfId="2670" xr:uid="{4F6A78CE-7287-4B35-843E-91429BF0F619}"/>
    <cellStyle name="Currency 57 4 2 2" xfId="10933" xr:uid="{9BA1D8C2-EDFC-4542-AA15-6A1F0AD19771}"/>
    <cellStyle name="Currency 57 4 2 3" xfId="14124" xr:uid="{565C8DA3-73CD-43DC-904E-87D4C4A534AA}"/>
    <cellStyle name="Currency 57 4 2 4" xfId="17219" xr:uid="{625A336A-2971-4BA8-8AEE-DB76468F11CC}"/>
    <cellStyle name="Currency 57 4 2 5" xfId="20377" xr:uid="{DF50BE20-2819-46AC-99A3-B954CCB97972}"/>
    <cellStyle name="Currency 57 4 2 6" xfId="23533" xr:uid="{779BB569-54B4-47F5-870C-8A2B7A51B4DD}"/>
    <cellStyle name="Currency 57 4 2 7" xfId="26709" xr:uid="{9ABE57B5-55C6-479D-BD9C-61C613463A01}"/>
    <cellStyle name="Currency 57 4 2 8" xfId="29908" xr:uid="{A549B0A0-699F-4688-B878-DA5DF5AC81AF}"/>
    <cellStyle name="Currency 57 4 2 9" xfId="5857" xr:uid="{0F77CDA2-F550-42A5-B013-D3FD1252711F}"/>
    <cellStyle name="Currency 57 4 3" xfId="7842" xr:uid="{94C7FF01-A4DE-40C5-A3C5-B7FA84611BEB}"/>
    <cellStyle name="Currency 57 4 4" xfId="8987" xr:uid="{13319414-73A9-4448-870F-7500BA307ACE}"/>
    <cellStyle name="Currency 57 4 5" xfId="12108" xr:uid="{297115A9-6727-4B21-920C-FF82FBE2BD76}"/>
    <cellStyle name="Currency 57 4 6" xfId="15227" xr:uid="{3C74170A-C4B2-46E1-BF42-D2DD05CC3FD8}"/>
    <cellStyle name="Currency 57 4 7" xfId="18311" xr:uid="{7E6745D8-1000-4893-9E78-B0B14F006F84}"/>
    <cellStyle name="Currency 57 4 8" xfId="21474" xr:uid="{64AE2F23-0D42-4E33-9105-0EB3CDFD259B}"/>
    <cellStyle name="Currency 57 4 9" xfId="24609" xr:uid="{8909E982-3F2D-49D3-ABCB-4447E27A7E7B}"/>
    <cellStyle name="Currency 57 5" xfId="2188" xr:uid="{CB9712EA-487F-4772-B355-BF556262E901}"/>
    <cellStyle name="Currency 57 5 10" xfId="4276" xr:uid="{33C6E3B8-7FB1-4A9C-B26C-79370D17DB59}"/>
    <cellStyle name="Currency 57 5 2" xfId="6493" xr:uid="{C473B93E-CEAE-4BB8-B5E3-B7317DE40A8F}"/>
    <cellStyle name="Currency 57 5 3" xfId="10452" xr:uid="{556F68BE-14FA-4E25-82F4-AF5C0A257647}"/>
    <cellStyle name="Currency 57 5 4" xfId="13647" xr:uid="{81F66449-7826-48C0-BD13-4BD521360FC8}"/>
    <cellStyle name="Currency 57 5 5" xfId="16742" xr:uid="{A8C799AF-E373-40E1-9C11-2288CA7FC0C4}"/>
    <cellStyle name="Currency 57 5 6" xfId="19896" xr:uid="{1D869EC2-F1A3-4888-AE79-750AE887A548}"/>
    <cellStyle name="Currency 57 5 7" xfId="23056" xr:uid="{0D67E343-A6F2-4A90-83BC-3983E2406F31}"/>
    <cellStyle name="Currency 57 5 8" xfId="26232" xr:uid="{1F42AF78-F02A-474E-9AD7-C4523615CBF3}"/>
    <cellStyle name="Currency 57 5 9" xfId="29431" xr:uid="{CBAD0A60-FE7C-425F-AEC2-B691EE777BE2}"/>
    <cellStyle name="Currency 57 6" xfId="1608" xr:uid="{B55D7B53-B684-477C-B411-225FE434ADCC}"/>
    <cellStyle name="Currency 57 6 2" xfId="9875" xr:uid="{583205D1-8BCE-477C-A693-1890B25922E8}"/>
    <cellStyle name="Currency 57 6 3" xfId="13071" xr:uid="{435DD008-B115-40A4-9B44-E743BAE39E2A}"/>
    <cellStyle name="Currency 57 6 4" xfId="16166" xr:uid="{2B2616CE-3613-4C07-894F-7A2412991228}"/>
    <cellStyle name="Currency 57 6 5" xfId="19320" xr:uid="{F5BC12FD-CBCC-4008-9FC8-547112D50193}"/>
    <cellStyle name="Currency 57 6 6" xfId="22480" xr:uid="{F9959C7E-39B0-4708-AD4E-AB8DFBD1C74C}"/>
    <cellStyle name="Currency 57 6 7" xfId="25656" xr:uid="{D2DEF2CB-D98B-495C-9CC0-229E4F412C2C}"/>
    <cellStyle name="Currency 57 6 8" xfId="28855" xr:uid="{6E9F4045-F5CE-4565-9CB8-322BAF6C3D39}"/>
    <cellStyle name="Currency 57 6 9" xfId="5376" xr:uid="{D35F474A-382B-4BCE-AA1D-A99B993D026C}"/>
    <cellStyle name="Currency 57 7" xfId="7359" xr:uid="{07785FB1-CB36-4FDC-8F79-5D14D4CFC2CE}"/>
    <cellStyle name="Currency 57 8" xfId="8514" xr:uid="{4D5A9378-84B2-4646-9AF3-B976E218FBC6}"/>
    <cellStyle name="Currency 57 9" xfId="11624" xr:uid="{3B0DAE25-658C-44A9-AFE2-F7D4467EE5F9}"/>
    <cellStyle name="Currency 58" xfId="249" xr:uid="{292EC3FE-B3BA-48AC-ABE0-3A3E3B4084C8}"/>
    <cellStyle name="Currency 58 10" xfId="14743" xr:uid="{205BA781-AD18-48F6-9663-A0CDF8FB88D4}"/>
    <cellStyle name="Currency 58 11" xfId="17834" xr:uid="{3F159EE3-7A8F-4513-91BC-C7A0D3CACA23}"/>
    <cellStyle name="Currency 58 12" xfId="20994" xr:uid="{7A64E3FA-5FFF-4604-A248-EDA0641EA3B5}"/>
    <cellStyle name="Currency 58 13" xfId="24132" xr:uid="{B8C9F67E-72CF-4AB8-B2FB-10523CD73DF0}"/>
    <cellStyle name="Currency 58 14" xfId="27309" xr:uid="{514C7CBE-F87E-4079-B261-E4415C520C00}"/>
    <cellStyle name="Currency 58 15" xfId="3703" xr:uid="{C3FE4EA6-96EE-4174-A23C-7B77F113F715}"/>
    <cellStyle name="Currency 58 2" xfId="892" xr:uid="{1C37D4E3-F476-4256-92DB-D138E4D9B25D}"/>
    <cellStyle name="Currency 58 2 10" xfId="24782" xr:uid="{DB5F5DF1-2C3A-4C79-B35A-01562489B983}"/>
    <cellStyle name="Currency 58 2 11" xfId="27960" xr:uid="{0C255CE7-29BB-4375-A8C9-FB8B82B4241F}"/>
    <cellStyle name="Currency 58 2 12" xfId="3872" xr:uid="{F275C76E-014C-4CC9-A51D-0E70CFDB359A}"/>
    <cellStyle name="Currency 58 2 2" xfId="2843" xr:uid="{BBCB1D5A-681C-47D6-BCCC-2052F42114EB}"/>
    <cellStyle name="Currency 58 2 2 10" xfId="4930" xr:uid="{3CB2098C-8B1A-439B-96B5-16AE9A0DF480}"/>
    <cellStyle name="Currency 58 2 2 2" xfId="6969" xr:uid="{6B0F41EA-C9DE-4143-AEAD-F1865C6F16F2}"/>
    <cellStyle name="Currency 58 2 2 3" xfId="11106" xr:uid="{E1B1FC41-99E8-438E-8196-60A6D05747F0}"/>
    <cellStyle name="Currency 58 2 2 4" xfId="14297" xr:uid="{8C9F65B5-8FAC-4263-B3D1-81D7A6C46A90}"/>
    <cellStyle name="Currency 58 2 2 5" xfId="17392" xr:uid="{64F3BEC3-90AB-45D0-BE5B-1AE81AED4432}"/>
    <cellStyle name="Currency 58 2 2 6" xfId="20550" xr:uid="{E6C6638F-72E9-4A48-A5DC-6D0BD932415F}"/>
    <cellStyle name="Currency 58 2 2 7" xfId="23706" xr:uid="{4A172A28-CF97-4EB4-9E86-B5E438C3FF84}"/>
    <cellStyle name="Currency 58 2 2 8" xfId="26882" xr:uid="{A164B997-D799-498D-8B99-EF263A0C3A63}"/>
    <cellStyle name="Currency 58 2 2 9" xfId="30081" xr:uid="{7C2933D9-4ACB-4097-B716-BB02E3DEE994}"/>
    <cellStyle name="Currency 58 2 3" xfId="1781" xr:uid="{01DE6F7F-F2C9-4CB1-99A8-6AFC9745012C}"/>
    <cellStyle name="Currency 58 2 3 2" xfId="10048" xr:uid="{B9B0685C-95E7-46D6-94DD-175CDA3C2572}"/>
    <cellStyle name="Currency 58 2 3 3" xfId="13244" xr:uid="{E30E40B9-13CF-47F1-A9D5-462A4346EB93}"/>
    <cellStyle name="Currency 58 2 3 4" xfId="16339" xr:uid="{61379FC3-B989-4DCA-BDCF-FA6E83BCFF8F}"/>
    <cellStyle name="Currency 58 2 3 5" xfId="19493" xr:uid="{0F144BB2-222B-4880-A865-915EB37E82FE}"/>
    <cellStyle name="Currency 58 2 3 6" xfId="22653" xr:uid="{83D61BE5-8FEE-4E54-84BE-2BE16A342850}"/>
    <cellStyle name="Currency 58 2 3 7" xfId="25829" xr:uid="{255FDD4A-19F7-4890-AF5E-BC45D0A7F803}"/>
    <cellStyle name="Currency 58 2 3 8" xfId="29028" xr:uid="{84F0102A-45E1-4ED2-A752-ED81A4BEE6B9}"/>
    <cellStyle name="Currency 58 2 3 9" xfId="6030" xr:uid="{C98F5E57-758B-4A6B-89AD-E8F130216B35}"/>
    <cellStyle name="Currency 58 2 4" xfId="8015" xr:uid="{A00E19FF-007C-4C1D-AB19-F3D4AD80DAF7}"/>
    <cellStyle name="Currency 58 2 5" xfId="9160" xr:uid="{C19AE190-25DA-4D0C-AC29-EB6266E6D4DC}"/>
    <cellStyle name="Currency 58 2 6" xfId="12281" xr:uid="{CC58F79B-44C1-4AAA-B94C-596109D37E8F}"/>
    <cellStyle name="Currency 58 2 7" xfId="15400" xr:uid="{AE42AAE6-A6A5-4534-9414-3CBD44E2E21E}"/>
    <cellStyle name="Currency 58 2 8" xfId="18484" xr:uid="{086BEFCA-BB0A-4EC5-9CD9-F1D6D32D5226}"/>
    <cellStyle name="Currency 58 2 9" xfId="21647" xr:uid="{F920A1DF-1145-4F79-9D43-2F7A6A812DF3}"/>
    <cellStyle name="Currency 58 3" xfId="1085" xr:uid="{CC5A206D-C6A9-4751-A8F1-CB6607F5276B}"/>
    <cellStyle name="Currency 58 3 10" xfId="24974" xr:uid="{65353E5D-924F-4A38-8C3D-9741AA329778}"/>
    <cellStyle name="Currency 58 3 11" xfId="28153" xr:uid="{B9DE50F5-9092-46D1-A790-F5C081D706A8}"/>
    <cellStyle name="Currency 58 3 12" xfId="4064" xr:uid="{F0A0BDF2-63D6-4A04-955C-B17678C20133}"/>
    <cellStyle name="Currency 58 3 2" xfId="3036" xr:uid="{63A818EB-247D-425B-AB25-5C9B4D5F74DC}"/>
    <cellStyle name="Currency 58 3 2 10" xfId="5122" xr:uid="{E4B71631-FB8B-4B0B-B3E5-3D58B4D3BA27}"/>
    <cellStyle name="Currency 58 3 2 2" xfId="7145" xr:uid="{F9EC7102-CA2E-409C-8B68-DF05DFB954E1}"/>
    <cellStyle name="Currency 58 3 2 3" xfId="11298" xr:uid="{EE8FB544-2D1F-4B36-994C-C6E87E5CDD13}"/>
    <cellStyle name="Currency 58 3 2 4" xfId="14486" xr:uid="{682600CF-DD57-4F81-A6D4-69376B3F18D5}"/>
    <cellStyle name="Currency 58 3 2 5" xfId="17583" xr:uid="{328B44FE-7BB1-4DA0-8A33-04A757F33FDB}"/>
    <cellStyle name="Currency 58 3 2 6" xfId="20740" xr:uid="{396F9A4B-C04E-4DA5-AE95-F5ADE2A655D2}"/>
    <cellStyle name="Currency 58 3 2 7" xfId="23895" xr:uid="{0EB93051-C592-4DA9-B615-A34C60D9099F}"/>
    <cellStyle name="Currency 58 3 2 8" xfId="27071" xr:uid="{26B20E63-BCF2-4432-A904-B0B52795F4F3}"/>
    <cellStyle name="Currency 58 3 2 9" xfId="30270" xr:uid="{77554F79-7F26-4576-A1B5-24802B2A8D88}"/>
    <cellStyle name="Currency 58 3 3" xfId="1975" xr:uid="{8E1DC708-D677-4A77-B603-00FE15B0E4A0}"/>
    <cellStyle name="Currency 58 3 3 2" xfId="10240" xr:uid="{18B6E595-AC4B-4580-90C5-A60DD9959BC7}"/>
    <cellStyle name="Currency 58 3 3 3" xfId="13436" xr:uid="{23C7464C-C774-4239-BE24-683A106E86ED}"/>
    <cellStyle name="Currency 58 3 3 4" xfId="16531" xr:uid="{BA388DC6-E1CC-4F61-84B7-8B654EF2CADF}"/>
    <cellStyle name="Currency 58 3 3 5" xfId="19685" xr:uid="{24EDCFFD-5BDA-4B5D-884F-14DDC7D6645D}"/>
    <cellStyle name="Currency 58 3 3 6" xfId="22845" xr:uid="{82E80DC3-F924-422B-9BEF-4FB091C71F82}"/>
    <cellStyle name="Currency 58 3 3 7" xfId="26021" xr:uid="{2236DD41-6ECB-4E95-A258-F4F67E8E341F}"/>
    <cellStyle name="Currency 58 3 3 8" xfId="29220" xr:uid="{6BD45468-3DAD-4A70-96B4-EA78149ABD42}"/>
    <cellStyle name="Currency 58 3 3 9" xfId="6223" xr:uid="{9D7023CD-D513-41C0-9916-DB63CDD4EA6A}"/>
    <cellStyle name="Currency 58 3 4" xfId="8208" xr:uid="{B55D4E04-184C-4CBA-AF14-211E39C6D171}"/>
    <cellStyle name="Currency 58 3 5" xfId="9352" xr:uid="{C8144FEA-7BBC-4B1A-8807-1299B2C1380C}"/>
    <cellStyle name="Currency 58 3 6" xfId="12474" xr:uid="{BF286E9D-EE3F-468C-A69F-735229442554}"/>
    <cellStyle name="Currency 58 3 7" xfId="15593" xr:uid="{F841CA2C-A129-47D7-9E0C-BFC57967677D}"/>
    <cellStyle name="Currency 58 3 8" xfId="18676" xr:uid="{0B51D143-0952-4993-BFE2-92DF95B9DEA3}"/>
    <cellStyle name="Currency 58 3 9" xfId="21840" xr:uid="{8462D01E-BD86-41AB-9225-B07A52791FD4}"/>
    <cellStyle name="Currency 58 4" xfId="723" xr:uid="{EDE2424B-00B7-4164-87BB-F47676139F47}"/>
    <cellStyle name="Currency 58 4 10" xfId="27791" xr:uid="{D50EBAF8-9BE7-4EEF-882A-0D9A457A0464}"/>
    <cellStyle name="Currency 58 4 11" xfId="4761" xr:uid="{3EA553A3-8532-4D61-A25B-91E8478E1FB5}"/>
    <cellStyle name="Currency 58 4 2" xfId="2674" xr:uid="{D5B64A9E-B11F-4F4F-B15D-C1A3DE10B32B}"/>
    <cellStyle name="Currency 58 4 2 2" xfId="10937" xr:uid="{D23178D4-6397-4D43-8359-DD225D5C9F22}"/>
    <cellStyle name="Currency 58 4 2 3" xfId="14128" xr:uid="{C8062055-26FF-494F-B944-86455F31A434}"/>
    <cellStyle name="Currency 58 4 2 4" xfId="17223" xr:uid="{5ADD26A7-85A1-478B-AB0B-F6271FA5E3C0}"/>
    <cellStyle name="Currency 58 4 2 5" xfId="20381" xr:uid="{472B7C7D-901C-4A4D-87C8-C64FF7A981D3}"/>
    <cellStyle name="Currency 58 4 2 6" xfId="23537" xr:uid="{22C244A3-807F-4023-911E-7A7CA5C09DFF}"/>
    <cellStyle name="Currency 58 4 2 7" xfId="26713" xr:uid="{BB57316A-4E32-4A73-A11E-FBEDB88B533F}"/>
    <cellStyle name="Currency 58 4 2 8" xfId="29912" xr:uid="{4E6E28D9-BB29-4949-93A3-503D16DF7062}"/>
    <cellStyle name="Currency 58 4 2 9" xfId="5861" xr:uid="{EF688F3C-7B23-4EDA-BB0C-8D29FEF4456F}"/>
    <cellStyle name="Currency 58 4 3" xfId="7846" xr:uid="{F8C649D6-FCFC-4102-A744-E64C5BFEBE38}"/>
    <cellStyle name="Currency 58 4 4" xfId="8991" xr:uid="{F0D12364-3AA8-432D-8D70-562685D776BF}"/>
    <cellStyle name="Currency 58 4 5" xfId="12112" xr:uid="{FFFA6DA9-5C80-47B4-AB14-E3977758D211}"/>
    <cellStyle name="Currency 58 4 6" xfId="15231" xr:uid="{88C28843-3564-4969-BB37-75A3CE6F427D}"/>
    <cellStyle name="Currency 58 4 7" xfId="18315" xr:uid="{EF104A3F-455B-43A6-B694-CEE59F73E77C}"/>
    <cellStyle name="Currency 58 4 8" xfId="21478" xr:uid="{2511920C-505D-424E-A5AC-29AF9A5D547E}"/>
    <cellStyle name="Currency 58 4 9" xfId="24613" xr:uid="{DCB1A730-DD5A-41EB-A6AE-67A1D14168CC}"/>
    <cellStyle name="Currency 58 5" xfId="2192" xr:uid="{FA8BCA68-B504-4660-B7A9-DFEE9B0B1FAC}"/>
    <cellStyle name="Currency 58 5 10" xfId="4280" xr:uid="{D734CC73-0B68-40A0-954C-FD3DC51DAB24}"/>
    <cellStyle name="Currency 58 5 2" xfId="6497" xr:uid="{C2EBE028-704A-4F16-B90F-ADFCA497E772}"/>
    <cellStyle name="Currency 58 5 3" xfId="10456" xr:uid="{F7B63BCE-7871-454D-9188-34F6E06EE1E0}"/>
    <cellStyle name="Currency 58 5 4" xfId="13651" xr:uid="{1DAA87BE-CECD-4220-9D0C-D463655B0115}"/>
    <cellStyle name="Currency 58 5 5" xfId="16746" xr:uid="{5BF4D0FE-0816-4101-A540-BFA7C954E9A1}"/>
    <cellStyle name="Currency 58 5 6" xfId="19900" xr:uid="{7B81E190-D3AA-418E-9028-F7A4A1B1BD02}"/>
    <cellStyle name="Currency 58 5 7" xfId="23060" xr:uid="{A41EFEBB-3619-4442-A364-848575302125}"/>
    <cellStyle name="Currency 58 5 8" xfId="26236" xr:uid="{64F778D2-1E80-41A1-B8C0-3D10EA6E95F6}"/>
    <cellStyle name="Currency 58 5 9" xfId="29435" xr:uid="{4D2AD8B0-D795-498B-802F-045E0E0B3DD8}"/>
    <cellStyle name="Currency 58 6" xfId="1612" xr:uid="{298A6BF2-85FE-4896-99D2-C6AB9578BB50}"/>
    <cellStyle name="Currency 58 6 2" xfId="9879" xr:uid="{C0E433C4-7404-4629-95D5-2CBDE4F89B31}"/>
    <cellStyle name="Currency 58 6 3" xfId="13075" xr:uid="{BC7C7940-D51E-4581-A28F-935BA3AF0F82}"/>
    <cellStyle name="Currency 58 6 4" xfId="16170" xr:uid="{6C08ACE2-5663-43EE-9D97-E011C68BD88F}"/>
    <cellStyle name="Currency 58 6 5" xfId="19324" xr:uid="{1B22A1DD-647F-47DC-B1B2-CDCCCFCC8542}"/>
    <cellStyle name="Currency 58 6 6" xfId="22484" xr:uid="{1F440BDD-898B-439B-8ED2-BCA35EA7D432}"/>
    <cellStyle name="Currency 58 6 7" xfId="25660" xr:uid="{F8A038F7-5CC3-46D3-AB1C-C6ACE28CE869}"/>
    <cellStyle name="Currency 58 6 8" xfId="28859" xr:uid="{48F40409-769C-4A65-84EF-EFD994A259E2}"/>
    <cellStyle name="Currency 58 6 9" xfId="5380" xr:uid="{F01B9D40-CD25-41A0-9A87-FD10D4CAFF1A}"/>
    <cellStyle name="Currency 58 7" xfId="7363" xr:uid="{48C74AB1-12EE-4FC9-80D1-21FF558D9BB5}"/>
    <cellStyle name="Currency 58 8" xfId="8518" xr:uid="{86CF61FC-456C-4C49-A04C-1932FB86EB32}"/>
    <cellStyle name="Currency 58 9" xfId="11628" xr:uid="{200B0B8E-D449-40BB-BD50-0A4CC5508A3D}"/>
    <cellStyle name="Currency 59" xfId="253" xr:uid="{9C3DB8EF-BC2F-4B1C-81D8-35DB73593430}"/>
    <cellStyle name="Currency 59 10" xfId="14747" xr:uid="{23686DB5-E146-4F95-BD54-971C9339ADEF}"/>
    <cellStyle name="Currency 59 11" xfId="17838" xr:uid="{0C047CEF-82E3-4089-BB42-6945BAE81A30}"/>
    <cellStyle name="Currency 59 12" xfId="20999" xr:uid="{9BC2E7FA-BF71-47EB-9C7C-691EB6166935}"/>
    <cellStyle name="Currency 59 13" xfId="24136" xr:uid="{ABCE7CF0-25C4-4220-ABDE-AE155B1E5F68}"/>
    <cellStyle name="Currency 59 14" xfId="27314" xr:uid="{873A0EB1-4033-44B5-92F9-B57EE38ED1D5}"/>
    <cellStyle name="Currency 59 15" xfId="3707" xr:uid="{015821F5-28B0-416B-B885-17FEC595CFC0}"/>
    <cellStyle name="Currency 59 2" xfId="896" xr:uid="{56DD0DC2-3D6C-47B0-A816-71C521238B06}"/>
    <cellStyle name="Currency 59 2 10" xfId="24786" xr:uid="{AFD046DC-2288-4B41-95A8-A88644B16B70}"/>
    <cellStyle name="Currency 59 2 11" xfId="27964" xr:uid="{E4271691-2C22-4B0D-821A-6CA1EEEDFB4C}"/>
    <cellStyle name="Currency 59 2 12" xfId="3876" xr:uid="{9E3EB576-B242-4CAC-981A-1963F07C4F57}"/>
    <cellStyle name="Currency 59 2 2" xfId="2847" xr:uid="{36B82069-C2D5-4CAF-A46F-3864B00E12B2}"/>
    <cellStyle name="Currency 59 2 2 10" xfId="4934" xr:uid="{90E1D28C-A8B7-4381-80A2-6288FB4445B4}"/>
    <cellStyle name="Currency 59 2 2 2" xfId="6973" xr:uid="{39F7F55E-00C0-4C47-8BBB-009C728ADD80}"/>
    <cellStyle name="Currency 59 2 2 3" xfId="11110" xr:uid="{B3CB0A00-52A3-4348-B106-88B920260E15}"/>
    <cellStyle name="Currency 59 2 2 4" xfId="14301" xr:uid="{99B969DE-D2E7-4982-BB1E-89C298D554BC}"/>
    <cellStyle name="Currency 59 2 2 5" xfId="17396" xr:uid="{4E1DB503-1614-4C99-B52D-1D690866C459}"/>
    <cellStyle name="Currency 59 2 2 6" xfId="20554" xr:uid="{44D00AC3-1913-4081-AA2B-71CDAB4BFC76}"/>
    <cellStyle name="Currency 59 2 2 7" xfId="23710" xr:uid="{C6E64BF6-0A62-496C-8F8B-DBA0E7463766}"/>
    <cellStyle name="Currency 59 2 2 8" xfId="26886" xr:uid="{D1F6BF9A-B00E-4AB2-97F8-0C6356A9FF3B}"/>
    <cellStyle name="Currency 59 2 2 9" xfId="30085" xr:uid="{1767BBEF-637B-4B29-862E-D78DFA6DF004}"/>
    <cellStyle name="Currency 59 2 3" xfId="1785" xr:uid="{441DA45C-5764-43A1-8CD0-6350B240AB13}"/>
    <cellStyle name="Currency 59 2 3 2" xfId="10052" xr:uid="{98399285-555C-425A-BC38-3D64E26233A5}"/>
    <cellStyle name="Currency 59 2 3 3" xfId="13248" xr:uid="{9600C447-AA64-4896-81B3-63BF923208B7}"/>
    <cellStyle name="Currency 59 2 3 4" xfId="16343" xr:uid="{E654B0C5-3493-4AB7-A95B-A4BCA25D20A3}"/>
    <cellStyle name="Currency 59 2 3 5" xfId="19497" xr:uid="{F7E5A932-B437-4A3B-BB31-188458C5452D}"/>
    <cellStyle name="Currency 59 2 3 6" xfId="22657" xr:uid="{7AE2AF8E-6BB8-454A-83D9-1312C09AB5DB}"/>
    <cellStyle name="Currency 59 2 3 7" xfId="25833" xr:uid="{2237AD91-3D27-40D3-937E-647B76D7999C}"/>
    <cellStyle name="Currency 59 2 3 8" xfId="29032" xr:uid="{C708B424-80A2-43B7-AD50-BDC129C34032}"/>
    <cellStyle name="Currency 59 2 3 9" xfId="6034" xr:uid="{C6B91491-3C8A-4779-B1CE-D8F53B9BDE4B}"/>
    <cellStyle name="Currency 59 2 4" xfId="8019" xr:uid="{A0DA94EE-D299-404C-8D7A-53D560AD33E2}"/>
    <cellStyle name="Currency 59 2 5" xfId="9164" xr:uid="{E07305FC-E70B-4301-B45E-D361B10FCC12}"/>
    <cellStyle name="Currency 59 2 6" xfId="12285" xr:uid="{A26D66D3-240C-49C6-834E-1977C1838647}"/>
    <cellStyle name="Currency 59 2 7" xfId="15404" xr:uid="{ABA2EB1E-B2F5-47D1-8BFC-C3CF13A9A0D2}"/>
    <cellStyle name="Currency 59 2 8" xfId="18488" xr:uid="{1A1A3738-CA51-4036-B4F3-B88A3A5C9565}"/>
    <cellStyle name="Currency 59 2 9" xfId="21651" xr:uid="{5A373AAE-C4C1-49AA-9A61-0645FFB6BEA3}"/>
    <cellStyle name="Currency 59 3" xfId="1089" xr:uid="{735CFDB9-60A9-4A5A-84F4-AC111E530F65}"/>
    <cellStyle name="Currency 59 3 10" xfId="24978" xr:uid="{ED6B6E62-960A-49D5-807C-E437E3469637}"/>
    <cellStyle name="Currency 59 3 11" xfId="28157" xr:uid="{C18783B2-4E99-400A-93E0-FE0D60676900}"/>
    <cellStyle name="Currency 59 3 12" xfId="4068" xr:uid="{9EEA8DDC-86A0-4B27-9ECE-6C0AA7BC850A}"/>
    <cellStyle name="Currency 59 3 2" xfId="3040" xr:uid="{98950B4D-7959-477E-B574-8441BBF54444}"/>
    <cellStyle name="Currency 59 3 2 10" xfId="5126" xr:uid="{50CDE413-D765-4546-B89D-3FD8D95E000B}"/>
    <cellStyle name="Currency 59 3 2 2" xfId="7149" xr:uid="{AB36AB7B-6ED7-4320-A4DC-22076C0E105B}"/>
    <cellStyle name="Currency 59 3 2 3" xfId="11302" xr:uid="{32E5781E-45D2-4132-A9D4-CC1D78D0B507}"/>
    <cellStyle name="Currency 59 3 2 4" xfId="14490" xr:uid="{5229E3A1-C7EA-4DAD-B830-77E174517F6B}"/>
    <cellStyle name="Currency 59 3 2 5" xfId="17587" xr:uid="{25712067-C7F6-4639-A444-BD7BFB6D5C34}"/>
    <cellStyle name="Currency 59 3 2 6" xfId="20744" xr:uid="{9BEF2A92-F43C-468B-A9C0-AE02A5762FBF}"/>
    <cellStyle name="Currency 59 3 2 7" xfId="23899" xr:uid="{7690BD56-0636-4F17-AEA5-54CD6BBFC602}"/>
    <cellStyle name="Currency 59 3 2 8" xfId="27075" xr:uid="{995631FC-65AC-412F-B1BB-3CB26E4F1B01}"/>
    <cellStyle name="Currency 59 3 2 9" xfId="30274" xr:uid="{BA94C9ED-206C-4F96-96F1-6264CF91E539}"/>
    <cellStyle name="Currency 59 3 3" xfId="1979" xr:uid="{090885B5-CAE4-4D0C-B5FB-0F8C84F8F999}"/>
    <cellStyle name="Currency 59 3 3 2" xfId="10244" xr:uid="{6270106F-0648-461A-8C07-DFF468F0CB55}"/>
    <cellStyle name="Currency 59 3 3 3" xfId="13440" xr:uid="{004FB82B-CF08-48ED-B975-E7C0D6DCF7D9}"/>
    <cellStyle name="Currency 59 3 3 4" xfId="16535" xr:uid="{3E87CCFB-CE9F-4264-AD0A-5AF6F9CDACBA}"/>
    <cellStyle name="Currency 59 3 3 5" xfId="19689" xr:uid="{D68FB070-AE34-4501-A80F-D53EEB2C931D}"/>
    <cellStyle name="Currency 59 3 3 6" xfId="22849" xr:uid="{444D0438-7545-4455-8613-04B6A2B3DF5A}"/>
    <cellStyle name="Currency 59 3 3 7" xfId="26025" xr:uid="{D10A1EF3-57D3-40A3-B6D3-744AA38A7B6E}"/>
    <cellStyle name="Currency 59 3 3 8" xfId="29224" xr:uid="{9FBAF464-7B15-4381-900F-68764768A211}"/>
    <cellStyle name="Currency 59 3 3 9" xfId="6227" xr:uid="{C701D183-B416-4380-89C5-68B2A9FAE3CA}"/>
    <cellStyle name="Currency 59 3 4" xfId="8212" xr:uid="{10430186-3B68-4F24-B937-460454790E25}"/>
    <cellStyle name="Currency 59 3 5" xfId="9356" xr:uid="{EEF468BA-F0FB-4F80-990B-21E56C543662}"/>
    <cellStyle name="Currency 59 3 6" xfId="12478" xr:uid="{73936E0F-C65A-40B0-8CC2-EE71C56976C7}"/>
    <cellStyle name="Currency 59 3 7" xfId="15597" xr:uid="{68753063-9D42-4F51-8574-A201B4300934}"/>
    <cellStyle name="Currency 59 3 8" xfId="18680" xr:uid="{E26EC52C-A25F-48A7-8CE8-FDB8F9C4E426}"/>
    <cellStyle name="Currency 59 3 9" xfId="21844" xr:uid="{FB03ADD9-92C4-445D-B64B-A0A99518D58E}"/>
    <cellStyle name="Currency 59 4" xfId="727" xr:uid="{4559127A-ABBB-45C6-B239-E28F824A546C}"/>
    <cellStyle name="Currency 59 4 10" xfId="27795" xr:uid="{D7DBCA82-D20E-40A8-A1EF-620479D2F1B8}"/>
    <cellStyle name="Currency 59 4 11" xfId="4765" xr:uid="{47AB569D-C3F1-486A-8969-7B7FC22863F5}"/>
    <cellStyle name="Currency 59 4 2" xfId="2678" xr:uid="{A47E36AA-5588-4F43-8F0B-D0AF3FC501AB}"/>
    <cellStyle name="Currency 59 4 2 2" xfId="10941" xr:uid="{0C8809B7-8881-4F83-8B40-E6A5BE8AEEE8}"/>
    <cellStyle name="Currency 59 4 2 3" xfId="14132" xr:uid="{3079CEFF-2D2C-4552-A83F-4679E6A912CC}"/>
    <cellStyle name="Currency 59 4 2 4" xfId="17227" xr:uid="{2EC14805-560E-448A-8828-98ED8C86955F}"/>
    <cellStyle name="Currency 59 4 2 5" xfId="20385" xr:uid="{4BCB233E-A077-4948-8671-4BD38BA8AC4A}"/>
    <cellStyle name="Currency 59 4 2 6" xfId="23541" xr:uid="{1870ADE6-7877-4C50-855A-A379D25158DA}"/>
    <cellStyle name="Currency 59 4 2 7" xfId="26717" xr:uid="{DBCFA548-4384-48A4-9CA6-A2BF14A5E031}"/>
    <cellStyle name="Currency 59 4 2 8" xfId="29916" xr:uid="{671076FF-312B-4863-BB3E-2A287E8F81C2}"/>
    <cellStyle name="Currency 59 4 2 9" xfId="5865" xr:uid="{78E688BB-9C50-43FA-B0D7-C272AFCB20AB}"/>
    <cellStyle name="Currency 59 4 3" xfId="7850" xr:uid="{6B9A7934-5817-4A00-9F57-76B4C4342281}"/>
    <cellStyle name="Currency 59 4 4" xfId="8995" xr:uid="{F4253A15-5B0E-4807-9576-12D865996F52}"/>
    <cellStyle name="Currency 59 4 5" xfId="12116" xr:uid="{C14D53A9-45DC-4B01-8A75-8C2EA325EA28}"/>
    <cellStyle name="Currency 59 4 6" xfId="15235" xr:uid="{08D82C48-6520-4937-A636-FC73C6D7D618}"/>
    <cellStyle name="Currency 59 4 7" xfId="18319" xr:uid="{F37A6684-61E6-4081-9AA9-4A75E9568A90}"/>
    <cellStyle name="Currency 59 4 8" xfId="21482" xr:uid="{CF3FAE67-2996-4A52-A74A-00AFDB1A2F52}"/>
    <cellStyle name="Currency 59 4 9" xfId="24617" xr:uid="{1938E23D-3CF9-4FEE-9ABD-B59855D816FC}"/>
    <cellStyle name="Currency 59 5" xfId="2196" xr:uid="{552AF268-2845-4696-A3E4-8DB96A4ADD04}"/>
    <cellStyle name="Currency 59 5 10" xfId="4284" xr:uid="{454A6B8E-B4F7-40E2-8173-09EF32DB699D}"/>
    <cellStyle name="Currency 59 5 2" xfId="6501" xr:uid="{6B46F5FB-DDCC-4A23-AFC0-28427A3BD6A6}"/>
    <cellStyle name="Currency 59 5 3" xfId="10460" xr:uid="{597C90C9-9685-43BE-BC24-C94F33A1FCEC}"/>
    <cellStyle name="Currency 59 5 4" xfId="13655" xr:uid="{3ECBCAFB-A545-4F06-B8B2-7BD2C1EAFD8E}"/>
    <cellStyle name="Currency 59 5 5" xfId="16750" xr:uid="{C0064975-6FE4-478E-9B65-2F08B7CBB3F4}"/>
    <cellStyle name="Currency 59 5 6" xfId="19904" xr:uid="{D46B2FF1-E2DA-466D-87AD-2D90CCB44CAC}"/>
    <cellStyle name="Currency 59 5 7" xfId="23064" xr:uid="{1F190EBF-7515-43FA-9456-507B27B7C0C4}"/>
    <cellStyle name="Currency 59 5 8" xfId="26240" xr:uid="{1B3B16D6-0DAA-41F4-B44E-28F8DD33A24C}"/>
    <cellStyle name="Currency 59 5 9" xfId="29439" xr:uid="{B4C3700C-DBA1-4228-A018-89041E9B4510}"/>
    <cellStyle name="Currency 59 6" xfId="1616" xr:uid="{76BA698E-B4C0-4B78-B961-A646C5493DAB}"/>
    <cellStyle name="Currency 59 6 2" xfId="9883" xr:uid="{A8F5CD41-F57D-4E19-A3DA-38302DABF821}"/>
    <cellStyle name="Currency 59 6 3" xfId="13079" xr:uid="{0631478F-2D99-4195-8DE7-06343C53ECAC}"/>
    <cellStyle name="Currency 59 6 4" xfId="16174" xr:uid="{34B43D66-4B1F-4098-8D48-59BCCF49268F}"/>
    <cellStyle name="Currency 59 6 5" xfId="19328" xr:uid="{C25C6515-D68F-46DC-86D9-21346FDBD752}"/>
    <cellStyle name="Currency 59 6 6" xfId="22488" xr:uid="{A2D56158-F174-4C91-9DEA-5C8D4453EFFE}"/>
    <cellStyle name="Currency 59 6 7" xfId="25664" xr:uid="{934B1928-76B8-494E-B89B-0BD52B799205}"/>
    <cellStyle name="Currency 59 6 8" xfId="28863" xr:uid="{C3492F1E-DD2F-4F12-B91D-719180350E15}"/>
    <cellStyle name="Currency 59 6 9" xfId="5384" xr:uid="{B663DA93-985A-4536-9054-5861BCB902F1}"/>
    <cellStyle name="Currency 59 7" xfId="7368" xr:uid="{D177ACC9-278B-4EBC-A4C4-EDCE20E748BC}"/>
    <cellStyle name="Currency 59 8" xfId="8522" xr:uid="{560C4C72-7A8B-493C-B9F5-7BA288B32F6A}"/>
    <cellStyle name="Currency 59 9" xfId="11633" xr:uid="{0F01CD21-EDF6-4C9F-87CD-5505CA3BC497}"/>
    <cellStyle name="Currency 6" xfId="39" xr:uid="{3AAF45A1-9A04-42A6-9ADC-E3A7B737A84F}"/>
    <cellStyle name="Currency 6 2" xfId="58" xr:uid="{AEE8AAF3-0FD2-4CEA-9031-08778108C550}"/>
    <cellStyle name="Currency 60" xfId="257" xr:uid="{747C3C85-0E87-4DF0-A209-2D9C2676AE9B}"/>
    <cellStyle name="Currency 60 10" xfId="14751" xr:uid="{F6FE0EE5-F619-488F-AD90-ED6E2445A15D}"/>
    <cellStyle name="Currency 60 11" xfId="17842" xr:uid="{D4CEBA38-595A-4FAB-ADA1-E78C7DF55E7C}"/>
    <cellStyle name="Currency 60 12" xfId="21004" xr:uid="{D2F9D6A1-ACB6-4F3B-862B-FE321BB08DA0}"/>
    <cellStyle name="Currency 60 13" xfId="24140" xr:uid="{04D9382A-6496-4C3F-B7A6-9896C4120039}"/>
    <cellStyle name="Currency 60 14" xfId="27318" xr:uid="{E967D175-1B37-4D97-9A87-C20D7A96B87F}"/>
    <cellStyle name="Currency 60 15" xfId="3711" xr:uid="{476714DD-3E07-4CE9-98B0-C959F142E948}"/>
    <cellStyle name="Currency 60 2" xfId="900" xr:uid="{D315AB1B-AF91-4804-85D6-4846C81AB4F2}"/>
    <cellStyle name="Currency 60 2 10" xfId="24790" xr:uid="{194DE7BC-A7E9-4094-9F34-7920F4D0F281}"/>
    <cellStyle name="Currency 60 2 11" xfId="27968" xr:uid="{49716083-07B8-429F-9171-4EEEF77E91B2}"/>
    <cellStyle name="Currency 60 2 12" xfId="3880" xr:uid="{B447A14A-2170-4E6A-8CB5-4083F1A04140}"/>
    <cellStyle name="Currency 60 2 2" xfId="2851" xr:uid="{9104CC70-B9DF-4D82-B5B8-761D4C1AD62A}"/>
    <cellStyle name="Currency 60 2 2 10" xfId="4938" xr:uid="{8A1EB108-B8B4-468F-B386-C57A1023A3F8}"/>
    <cellStyle name="Currency 60 2 2 2" xfId="6977" xr:uid="{1419E0EE-43A4-4D05-8D9B-FDD6DCB77560}"/>
    <cellStyle name="Currency 60 2 2 3" xfId="11114" xr:uid="{438BFA77-9840-407B-A669-4F846E674703}"/>
    <cellStyle name="Currency 60 2 2 4" xfId="14305" xr:uid="{8764E44A-35FA-465E-95EB-169EB3BFFCF9}"/>
    <cellStyle name="Currency 60 2 2 5" xfId="17400" xr:uid="{6A15B763-C07C-4ADC-A890-FE23E5B0EBC9}"/>
    <cellStyle name="Currency 60 2 2 6" xfId="20558" xr:uid="{8965F629-617E-4F98-AF79-1A0FB3000D21}"/>
    <cellStyle name="Currency 60 2 2 7" xfId="23714" xr:uid="{C7234808-0C39-477F-8105-C3D187B92FAE}"/>
    <cellStyle name="Currency 60 2 2 8" xfId="26890" xr:uid="{9D4ECFF7-5C83-47BC-B8AB-D6FD589C23A1}"/>
    <cellStyle name="Currency 60 2 2 9" xfId="30089" xr:uid="{8AA9A597-18DA-40E6-85BD-695DBEBB96CB}"/>
    <cellStyle name="Currency 60 2 3" xfId="1789" xr:uid="{3EBA3890-A6F9-4DAE-920E-025A3F20CBC4}"/>
    <cellStyle name="Currency 60 2 3 2" xfId="10056" xr:uid="{BC1ED7C9-7A5A-46F4-B246-EEC4CE541A2B}"/>
    <cellStyle name="Currency 60 2 3 3" xfId="13252" xr:uid="{C1B0EBDF-0E13-4E6A-BDA7-7F19720C2ADC}"/>
    <cellStyle name="Currency 60 2 3 4" xfId="16347" xr:uid="{BD5947A7-8BA5-411E-AC69-011AE1BA06F1}"/>
    <cellStyle name="Currency 60 2 3 5" xfId="19501" xr:uid="{23A43FEA-BA46-4FED-9970-827BA32E0370}"/>
    <cellStyle name="Currency 60 2 3 6" xfId="22661" xr:uid="{1B40B2F0-A77C-4433-94C3-E4B36E2B7CC8}"/>
    <cellStyle name="Currency 60 2 3 7" xfId="25837" xr:uid="{7443C2B1-81F9-4633-ACC7-8C776F2651BE}"/>
    <cellStyle name="Currency 60 2 3 8" xfId="29036" xr:uid="{78EED313-174C-4FB2-B150-3ED049667E9A}"/>
    <cellStyle name="Currency 60 2 3 9" xfId="6038" xr:uid="{43A7D7CD-FE28-4193-A0FA-860120BB83B3}"/>
    <cellStyle name="Currency 60 2 4" xfId="8023" xr:uid="{B88732B1-D5B6-43F1-8ABF-A9E291ED47FF}"/>
    <cellStyle name="Currency 60 2 5" xfId="9168" xr:uid="{CF12F3A1-06CF-4B78-AA84-A4F3FE7FB22F}"/>
    <cellStyle name="Currency 60 2 6" xfId="12289" xr:uid="{829E1012-2869-4AFA-9CE9-81E4D45D0E37}"/>
    <cellStyle name="Currency 60 2 7" xfId="15408" xr:uid="{B3FF96A1-590C-4272-A749-002C2A3F3BEF}"/>
    <cellStyle name="Currency 60 2 8" xfId="18492" xr:uid="{7A012A50-8825-40FF-B38B-22ABB8AF6051}"/>
    <cellStyle name="Currency 60 2 9" xfId="21655" xr:uid="{CCC2BF51-CA3D-434A-A92F-BB50AD5688C1}"/>
    <cellStyle name="Currency 60 3" xfId="1093" xr:uid="{56AA02BF-CF3F-4C43-BF41-E8905B13B282}"/>
    <cellStyle name="Currency 60 3 10" xfId="24982" xr:uid="{F2D47463-343A-4F73-A935-CA2B4ED4D79D}"/>
    <cellStyle name="Currency 60 3 11" xfId="28161" xr:uid="{0C42CBE7-CF74-4047-950E-C4B7216920FA}"/>
    <cellStyle name="Currency 60 3 12" xfId="4072" xr:uid="{06BA929B-7284-417D-8935-7854EFD078DD}"/>
    <cellStyle name="Currency 60 3 2" xfId="3044" xr:uid="{0847CE99-E07A-49B7-AD75-47BD4B87270E}"/>
    <cellStyle name="Currency 60 3 2 10" xfId="5130" xr:uid="{23FC1161-35E3-46EF-A731-CDCFF77AA095}"/>
    <cellStyle name="Currency 60 3 2 2" xfId="7153" xr:uid="{DDE5EB16-AEBF-4AC7-9572-ACA5D30CDAA5}"/>
    <cellStyle name="Currency 60 3 2 3" xfId="11306" xr:uid="{49B2CC86-481D-4027-B605-B4BC7EE95803}"/>
    <cellStyle name="Currency 60 3 2 4" xfId="14494" xr:uid="{0D9589E1-D419-4B03-A17F-9DCD5A1A7126}"/>
    <cellStyle name="Currency 60 3 2 5" xfId="17591" xr:uid="{5E158E86-9031-416C-9DD5-F448988DE30F}"/>
    <cellStyle name="Currency 60 3 2 6" xfId="20748" xr:uid="{9498D640-FFF6-412C-AC6B-B265F4E8CC2C}"/>
    <cellStyle name="Currency 60 3 2 7" xfId="23903" xr:uid="{9DEF7BF9-F787-4396-B241-D9B91F92971F}"/>
    <cellStyle name="Currency 60 3 2 8" xfId="27079" xr:uid="{4FDEA162-D5D2-42A4-9D2D-09BDB6831175}"/>
    <cellStyle name="Currency 60 3 2 9" xfId="30278" xr:uid="{3EC019C5-A1A6-49A8-9CDB-22ECD42E2420}"/>
    <cellStyle name="Currency 60 3 3" xfId="1983" xr:uid="{E30398A2-B9CD-410D-98C8-8F63C2DD4216}"/>
    <cellStyle name="Currency 60 3 3 2" xfId="10248" xr:uid="{CA2F42A4-0ABE-47B0-BE19-75EF2D507DBB}"/>
    <cellStyle name="Currency 60 3 3 3" xfId="13444" xr:uid="{33C0AA2D-1C32-4F6C-988F-047D876F4788}"/>
    <cellStyle name="Currency 60 3 3 4" xfId="16539" xr:uid="{AF1544C4-129D-4BB0-A478-A998BEF74EB4}"/>
    <cellStyle name="Currency 60 3 3 5" xfId="19693" xr:uid="{50A5221C-DDA6-47EB-911F-7788CAA0016A}"/>
    <cellStyle name="Currency 60 3 3 6" xfId="22853" xr:uid="{2D2DF2DF-A05E-4D62-A626-2A3FDDE32290}"/>
    <cellStyle name="Currency 60 3 3 7" xfId="26029" xr:uid="{9F8F31EA-57E2-44D5-B1AC-84063772C781}"/>
    <cellStyle name="Currency 60 3 3 8" xfId="29228" xr:uid="{81E1FBCD-ABF3-4C13-AB9D-0F93BCB9311D}"/>
    <cellStyle name="Currency 60 3 3 9" xfId="6231" xr:uid="{B41BE4FD-8CDC-49BF-8D8D-CB8420A60FE6}"/>
    <cellStyle name="Currency 60 3 4" xfId="8216" xr:uid="{520E163A-B293-4415-9B21-CB5B5CA1C7A7}"/>
    <cellStyle name="Currency 60 3 5" xfId="9360" xr:uid="{FA906B44-A3FE-4AA9-9AD7-2F0828E1A868}"/>
    <cellStyle name="Currency 60 3 6" xfId="12482" xr:uid="{ED02C3BC-D5E7-4285-BB38-A0B57D5198F6}"/>
    <cellStyle name="Currency 60 3 7" xfId="15601" xr:uid="{785A2E5A-B648-42AA-A452-8CB3A1A8B5F4}"/>
    <cellStyle name="Currency 60 3 8" xfId="18684" xr:uid="{479E598B-1C60-401D-9D01-786368A17613}"/>
    <cellStyle name="Currency 60 3 9" xfId="21848" xr:uid="{2D068CB1-1F67-4355-A95E-F0E23C6B2119}"/>
    <cellStyle name="Currency 60 4" xfId="731" xr:uid="{5C15C2F8-80A2-4586-98D2-553987C6357E}"/>
    <cellStyle name="Currency 60 4 10" xfId="27799" xr:uid="{4C68FE77-C039-4766-BDBC-EED2A3F9FA3B}"/>
    <cellStyle name="Currency 60 4 11" xfId="4769" xr:uid="{48404580-9F32-4F63-9159-35BAD4041640}"/>
    <cellStyle name="Currency 60 4 2" xfId="2682" xr:uid="{90100F1B-336E-41AE-A31D-FBA776F05A86}"/>
    <cellStyle name="Currency 60 4 2 2" xfId="10945" xr:uid="{14A25A17-9006-407A-9143-25CC34F316C2}"/>
    <cellStyle name="Currency 60 4 2 3" xfId="14136" xr:uid="{CBFF65D6-CBE3-4885-9D09-17FF54579D47}"/>
    <cellStyle name="Currency 60 4 2 4" xfId="17231" xr:uid="{2B789772-6152-430E-999D-FF86CDA90110}"/>
    <cellStyle name="Currency 60 4 2 5" xfId="20389" xr:uid="{52AFEABC-4BCA-4BB6-908E-82EB8C8481A7}"/>
    <cellStyle name="Currency 60 4 2 6" xfId="23545" xr:uid="{8F154832-D65C-4FDF-91CC-BF2971C4279E}"/>
    <cellStyle name="Currency 60 4 2 7" xfId="26721" xr:uid="{8CACDB03-C94A-4C44-890A-27B36B224414}"/>
    <cellStyle name="Currency 60 4 2 8" xfId="29920" xr:uid="{CBFA7EBC-67E7-4237-AFD2-CF2D9C5DDFF8}"/>
    <cellStyle name="Currency 60 4 2 9" xfId="5869" xr:uid="{71F8B072-23BF-4CD4-947E-8B6EB0E42B7E}"/>
    <cellStyle name="Currency 60 4 3" xfId="7854" xr:uid="{F2D30C47-7D2B-4151-83E1-44D46E11D47D}"/>
    <cellStyle name="Currency 60 4 4" xfId="8999" xr:uid="{D9B2D30D-97F2-49DA-80A3-6BF5490EEE27}"/>
    <cellStyle name="Currency 60 4 5" xfId="12120" xr:uid="{35EF364E-01A9-4BCE-9364-CBCA13C9999E}"/>
    <cellStyle name="Currency 60 4 6" xfId="15239" xr:uid="{EFA4EEDA-30FE-4076-BE87-94E45E16BC7A}"/>
    <cellStyle name="Currency 60 4 7" xfId="18323" xr:uid="{AF3574A0-67A7-465C-9BA5-272461E5C6F3}"/>
    <cellStyle name="Currency 60 4 8" xfId="21486" xr:uid="{EB5D25C1-E007-407B-B928-C88AB24EB958}"/>
    <cellStyle name="Currency 60 4 9" xfId="24621" xr:uid="{2F7CE7C5-D743-4BC8-AD5F-6DCF415C7F15}"/>
    <cellStyle name="Currency 60 5" xfId="2200" xr:uid="{1A3B79CA-E306-46B6-85C6-DE611C524C63}"/>
    <cellStyle name="Currency 60 5 10" xfId="4288" xr:uid="{833052F4-AA5E-44F1-B0BC-5106ACD845FC}"/>
    <cellStyle name="Currency 60 5 2" xfId="6505" xr:uid="{8F94684F-9072-4FB5-8457-742A559353A2}"/>
    <cellStyle name="Currency 60 5 3" xfId="10464" xr:uid="{82A116CC-75BC-42B4-B861-CA555563DEBF}"/>
    <cellStyle name="Currency 60 5 4" xfId="13659" xr:uid="{CAEC0486-292D-4FD6-95DD-DBBAFE50671A}"/>
    <cellStyle name="Currency 60 5 5" xfId="16754" xr:uid="{963189A1-48B2-4B3E-9D20-8D9C760C0EC0}"/>
    <cellStyle name="Currency 60 5 6" xfId="19908" xr:uid="{16E93488-0273-400E-BF36-6962FCBE2104}"/>
    <cellStyle name="Currency 60 5 7" xfId="23068" xr:uid="{F73967F9-8911-4770-9A35-2973DCB982DA}"/>
    <cellStyle name="Currency 60 5 8" xfId="26244" xr:uid="{24338C91-52E1-4956-8C9D-092F5436501B}"/>
    <cellStyle name="Currency 60 5 9" xfId="29443" xr:uid="{47D7AA67-05FA-4C06-9C77-A1BEFA4CB70F}"/>
    <cellStyle name="Currency 60 6" xfId="1620" xr:uid="{35D45BA1-B558-4222-B994-F759DC44F847}"/>
    <cellStyle name="Currency 60 6 2" xfId="9887" xr:uid="{00D44BE8-315A-4F83-8618-B0CDF1DF5519}"/>
    <cellStyle name="Currency 60 6 3" xfId="13083" xr:uid="{52765F52-1ADD-4647-9F86-9D820220E549}"/>
    <cellStyle name="Currency 60 6 4" xfId="16178" xr:uid="{4086BBE8-A29C-43E3-83FD-49197BBD4CAA}"/>
    <cellStyle name="Currency 60 6 5" xfId="19332" xr:uid="{31241FB2-6B91-4F11-BDC0-CEE4BD9265A5}"/>
    <cellStyle name="Currency 60 6 6" xfId="22492" xr:uid="{1705DB6F-57C5-4AB2-9991-34532C13E5E9}"/>
    <cellStyle name="Currency 60 6 7" xfId="25668" xr:uid="{68A2461F-B79D-47D9-93A5-96C3709C2F51}"/>
    <cellStyle name="Currency 60 6 8" xfId="28867" xr:uid="{382494FA-21B3-4316-A900-C258ABCEDEA7}"/>
    <cellStyle name="Currency 60 6 9" xfId="5388" xr:uid="{5A3686D3-5B6A-4638-A66D-745C547E6638}"/>
    <cellStyle name="Currency 60 7" xfId="7372" xr:uid="{A816ABB9-3393-459E-B7B5-A0A44A856C3A}"/>
    <cellStyle name="Currency 60 8" xfId="8526" xr:uid="{B279AEA4-B6F9-46EB-953C-6C202D4CCAA9}"/>
    <cellStyle name="Currency 60 9" xfId="11638" xr:uid="{AD8245AD-BB71-40D3-8686-FA2D780D28E0}"/>
    <cellStyle name="Currency 61" xfId="266" xr:uid="{4D7373FC-CBEB-4AFD-981F-E346FB110688}"/>
    <cellStyle name="Currency 61 10" xfId="14755" xr:uid="{51D3981B-4FAD-4CC0-AC65-9973C1B56B35}"/>
    <cellStyle name="Currency 61 11" xfId="17849" xr:uid="{FFB35D53-0BC6-4758-852D-60217B3C7A87}"/>
    <cellStyle name="Currency 61 12" xfId="21011" xr:uid="{AAC8CEBE-E982-448D-9075-BE73DAB6BA8A}"/>
    <cellStyle name="Currency 61 13" xfId="24147" xr:uid="{62A62361-DBC5-441B-BCC2-939AE8978273}"/>
    <cellStyle name="Currency 61 14" xfId="27325" xr:uid="{7420CE56-B775-4DB4-B250-A2BE58260D7F}"/>
    <cellStyle name="Currency 61 15" xfId="3715" xr:uid="{62354CBD-89A0-46B5-A0EF-FFAC9BDCFD3E}"/>
    <cellStyle name="Currency 61 2" xfId="907" xr:uid="{7DB73782-D7D9-43D8-8E3E-A1EC57845FD2}"/>
    <cellStyle name="Currency 61 2 10" xfId="24797" xr:uid="{30AA0CE6-6DF7-42E1-8D12-89E9470F973A}"/>
    <cellStyle name="Currency 61 2 11" xfId="27975" xr:uid="{726AAFF1-D137-4FB4-92F7-CCB72682A2E1}"/>
    <cellStyle name="Currency 61 2 12" xfId="3887" xr:uid="{04F09EE3-C935-44F8-B6E1-6662D4FEBDA5}"/>
    <cellStyle name="Currency 61 2 2" xfId="2858" xr:uid="{8675C72B-2868-4C59-AF6F-96E31DB6AE61}"/>
    <cellStyle name="Currency 61 2 2 10" xfId="4945" xr:uid="{0769D257-DA4F-41C7-9E2D-6FBE84B4AB9A}"/>
    <cellStyle name="Currency 61 2 2 2" xfId="6982" xr:uid="{F933E8F0-6A0F-4024-BEF6-1D87384B7CFE}"/>
    <cellStyle name="Currency 61 2 2 3" xfId="11121" xr:uid="{187DF278-F597-4ED4-97CF-DA12828A766C}"/>
    <cellStyle name="Currency 61 2 2 4" xfId="14310" xr:uid="{A20CFFE6-1CCD-4099-91C4-0BD98B597AD3}"/>
    <cellStyle name="Currency 61 2 2 5" xfId="17407" xr:uid="{4AA27E32-7F63-4839-8399-6393D3AB3F9C}"/>
    <cellStyle name="Currency 61 2 2 6" xfId="20563" xr:uid="{81E162E9-70B0-450E-B914-CE0017F7D849}"/>
    <cellStyle name="Currency 61 2 2 7" xfId="23719" xr:uid="{D5F82FAB-2778-43BC-A435-A2AC33557188}"/>
    <cellStyle name="Currency 61 2 2 8" xfId="26895" xr:uid="{628A8948-AC2E-4534-B360-918528FA0157}"/>
    <cellStyle name="Currency 61 2 2 9" xfId="30094" xr:uid="{E6CAFDE6-78EB-4410-946C-83F0A837A69E}"/>
    <cellStyle name="Currency 61 2 3" xfId="1796" xr:uid="{C6098495-2D6A-44BE-A7F9-8AE760A313C5}"/>
    <cellStyle name="Currency 61 2 3 2" xfId="10063" xr:uid="{596F99A3-56D7-4368-A11A-DD71C9D333B7}"/>
    <cellStyle name="Currency 61 2 3 3" xfId="13259" xr:uid="{601DE675-7C71-4108-9FE3-96FCF30C1EBB}"/>
    <cellStyle name="Currency 61 2 3 4" xfId="16354" xr:uid="{C649541C-8799-4BF2-8800-F2AC6CED5796}"/>
    <cellStyle name="Currency 61 2 3 5" xfId="19508" xr:uid="{267F6F1A-FA59-4DD0-AAC6-307427FDF97E}"/>
    <cellStyle name="Currency 61 2 3 6" xfId="22668" xr:uid="{45DF3B38-75E4-4A7E-8153-120206B631B4}"/>
    <cellStyle name="Currency 61 2 3 7" xfId="25844" xr:uid="{C878DF24-2E0C-4345-BF5F-DC7D4B9F6D73}"/>
    <cellStyle name="Currency 61 2 3 8" xfId="29043" xr:uid="{9828AD88-074E-4C4F-9488-311C68D651A9}"/>
    <cellStyle name="Currency 61 2 3 9" xfId="6045" xr:uid="{7910F251-C179-48FF-A513-BD244DB5BF95}"/>
    <cellStyle name="Currency 61 2 4" xfId="8030" xr:uid="{46A38DA9-2CCA-4D98-B48E-CF89DEA3C789}"/>
    <cellStyle name="Currency 61 2 5" xfId="9175" xr:uid="{3DB0985B-F842-4EF2-8BD3-5D651AF66208}"/>
    <cellStyle name="Currency 61 2 6" xfId="12296" xr:uid="{23DD12F7-069A-49F3-8692-F36A71240482}"/>
    <cellStyle name="Currency 61 2 7" xfId="15415" xr:uid="{15ACA4B8-FC4E-41E2-A2CF-23BA44B28DF0}"/>
    <cellStyle name="Currency 61 2 8" xfId="18499" xr:uid="{D8A18BC4-248F-49F2-A9C4-0A1E53D21E96}"/>
    <cellStyle name="Currency 61 2 9" xfId="21662" xr:uid="{E63B1604-699A-4BEE-90FB-A37DCD54414B}"/>
    <cellStyle name="Currency 61 3" xfId="1100" xr:uid="{2A7F5D62-0466-44A9-983B-A130F70BA9A4}"/>
    <cellStyle name="Currency 61 3 10" xfId="24989" xr:uid="{CD8262F2-AFC8-4C01-B750-1A85BBC92511}"/>
    <cellStyle name="Currency 61 3 11" xfId="28168" xr:uid="{88259059-7A6E-4392-86A3-41836ABA2C68}"/>
    <cellStyle name="Currency 61 3 12" xfId="4079" xr:uid="{A48FE3F6-8B96-4731-8F2E-28FEC78A5793}"/>
    <cellStyle name="Currency 61 3 2" xfId="3051" xr:uid="{64E5BDB3-F423-488C-913D-D6BC62F75484}"/>
    <cellStyle name="Currency 61 3 2 10" xfId="5137" xr:uid="{C77B70EA-483F-4E5E-8AEE-74B6FBFB9A35}"/>
    <cellStyle name="Currency 61 3 2 2" xfId="7160" xr:uid="{1431D017-61A8-475B-9CF8-D8E7B5F2E1DE}"/>
    <cellStyle name="Currency 61 3 2 3" xfId="11313" xr:uid="{3EA74E07-53DA-4604-A82D-BCB438DCC30E}"/>
    <cellStyle name="Currency 61 3 2 4" xfId="14501" xr:uid="{CD1D0C68-D168-4754-949E-D3197521AA18}"/>
    <cellStyle name="Currency 61 3 2 5" xfId="17598" xr:uid="{1041B2DD-6F69-4B09-8471-98368C34EF8C}"/>
    <cellStyle name="Currency 61 3 2 6" xfId="20755" xr:uid="{1D0F398A-157C-4CD4-A1CE-253AB623C499}"/>
    <cellStyle name="Currency 61 3 2 7" xfId="23910" xr:uid="{D56F8DF2-14D7-443F-9B91-AB85B744D436}"/>
    <cellStyle name="Currency 61 3 2 8" xfId="27086" xr:uid="{8D3175DD-3976-4B6D-BFF5-91B5DA28A056}"/>
    <cellStyle name="Currency 61 3 2 9" xfId="30285" xr:uid="{2DFE70A9-F45D-4C3D-808E-BCA51ACE0E76}"/>
    <cellStyle name="Currency 61 3 3" xfId="1990" xr:uid="{A1BA9444-2AC3-4B62-8F70-0F6C45F1322B}"/>
    <cellStyle name="Currency 61 3 3 2" xfId="10255" xr:uid="{48EBC9C4-713A-4476-932F-48279AABD1CE}"/>
    <cellStyle name="Currency 61 3 3 3" xfId="13451" xr:uid="{A74492C8-5B1F-4DF8-9D9A-ADB3E72F0C31}"/>
    <cellStyle name="Currency 61 3 3 4" xfId="16546" xr:uid="{E080B940-B99E-448F-B856-99E02DC9A7A2}"/>
    <cellStyle name="Currency 61 3 3 5" xfId="19700" xr:uid="{D982816E-49C9-442A-A130-2FCFD763B4B4}"/>
    <cellStyle name="Currency 61 3 3 6" xfId="22860" xr:uid="{BCA9A5D4-C915-4A06-8285-49A08B4F5D51}"/>
    <cellStyle name="Currency 61 3 3 7" xfId="26036" xr:uid="{507B8EE5-600E-4F61-AA64-671FFC6731F2}"/>
    <cellStyle name="Currency 61 3 3 8" xfId="29235" xr:uid="{09DFFF4F-A08C-40D3-95D1-3654BB7E5E34}"/>
    <cellStyle name="Currency 61 3 3 9" xfId="6238" xr:uid="{75AA8BCF-C1A7-4514-8223-D95DD9C52714}"/>
    <cellStyle name="Currency 61 3 4" xfId="8223" xr:uid="{69B59F5B-E102-4497-B5F5-D745D229D12C}"/>
    <cellStyle name="Currency 61 3 5" xfId="9367" xr:uid="{86AE63F9-0991-42A5-8E67-BCEE5B7ECF0C}"/>
    <cellStyle name="Currency 61 3 6" xfId="12489" xr:uid="{EE81C089-7DD7-49D8-AF1B-82D1C382E3F8}"/>
    <cellStyle name="Currency 61 3 7" xfId="15608" xr:uid="{D9CC0918-5D61-427D-9181-D29F261917B8}"/>
    <cellStyle name="Currency 61 3 8" xfId="18691" xr:uid="{33F4820E-0999-455C-8D51-6FA428EFBD84}"/>
    <cellStyle name="Currency 61 3 9" xfId="21855" xr:uid="{0B370CBB-AA4D-4B2C-BDB3-6E748F53D806}"/>
    <cellStyle name="Currency 61 4" xfId="735" xr:uid="{6F3A35C5-70EB-4953-AD76-C176C20FF2CB}"/>
    <cellStyle name="Currency 61 4 10" xfId="27803" xr:uid="{A4DF22A1-6116-479E-AAEB-F56AD79E86B5}"/>
    <cellStyle name="Currency 61 4 11" xfId="4773" xr:uid="{973ADF0D-E15F-494A-9EBC-6394D6F706D8}"/>
    <cellStyle name="Currency 61 4 2" xfId="2686" xr:uid="{27630634-C0AB-447A-A0F4-E41ACE5B756D}"/>
    <cellStyle name="Currency 61 4 2 2" xfId="10949" xr:uid="{9BAE6D0C-F822-4621-8D11-BCFFA0527F11}"/>
    <cellStyle name="Currency 61 4 2 3" xfId="14140" xr:uid="{2663B1DF-C146-4D6C-8163-0DBCFAD7A399}"/>
    <cellStyle name="Currency 61 4 2 4" xfId="17235" xr:uid="{B40CD505-1C3E-461D-AA97-D60896D1807C}"/>
    <cellStyle name="Currency 61 4 2 5" xfId="20393" xr:uid="{CF82F461-FD7D-4A2B-92BD-01B3EC529DB6}"/>
    <cellStyle name="Currency 61 4 2 6" xfId="23549" xr:uid="{4F0E1648-1D2A-4F48-85B7-9D963ADBEAC3}"/>
    <cellStyle name="Currency 61 4 2 7" xfId="26725" xr:uid="{67861B13-12E1-48C4-BEC2-4A3896735BAA}"/>
    <cellStyle name="Currency 61 4 2 8" xfId="29924" xr:uid="{9D940667-ED2B-4761-8CC5-EF49AAE51F70}"/>
    <cellStyle name="Currency 61 4 2 9" xfId="5873" xr:uid="{7BF67B52-8DFC-432A-9901-074DD7AE0F85}"/>
    <cellStyle name="Currency 61 4 3" xfId="7858" xr:uid="{5A51C75E-B47E-4C76-9028-36DC2A302C0D}"/>
    <cellStyle name="Currency 61 4 4" xfId="9003" xr:uid="{452B0573-EA1C-4EA0-B758-0ADE3CF81618}"/>
    <cellStyle name="Currency 61 4 5" xfId="12124" xr:uid="{F888BF63-BF29-4BDC-85E0-FAB9254E88E3}"/>
    <cellStyle name="Currency 61 4 6" xfId="15243" xr:uid="{91DAEBDF-655F-4819-9040-FB2F9B34DBB6}"/>
    <cellStyle name="Currency 61 4 7" xfId="18327" xr:uid="{F87070A2-12FE-4E49-9396-190E82D155D9}"/>
    <cellStyle name="Currency 61 4 8" xfId="21490" xr:uid="{3C328B34-2888-46B8-ADFA-17316DC55CAE}"/>
    <cellStyle name="Currency 61 4 9" xfId="24625" xr:uid="{D0AF8A2B-595D-4595-9526-55C06C694F75}"/>
    <cellStyle name="Currency 61 5" xfId="2207" xr:uid="{E8820D9D-7DF0-464B-87F1-D83F24B64699}"/>
    <cellStyle name="Currency 61 5 10" xfId="4295" xr:uid="{04158B58-F2B0-4968-830F-4D6E7D4C4694}"/>
    <cellStyle name="Currency 61 5 2" xfId="6512" xr:uid="{B91BED10-8EFF-4338-AA02-D91C0195C1B5}"/>
    <cellStyle name="Currency 61 5 3" xfId="10471" xr:uid="{6793F100-EEF1-480B-AA02-B5401D79280C}"/>
    <cellStyle name="Currency 61 5 4" xfId="13666" xr:uid="{300B0789-60E2-40A9-923A-64AE2D102F93}"/>
    <cellStyle name="Currency 61 5 5" xfId="16761" xr:uid="{42ED2F0C-10D0-4745-BA8B-41355BD9A028}"/>
    <cellStyle name="Currency 61 5 6" xfId="19915" xr:uid="{D12E8DC3-16CD-4511-A2BD-EE4ED7DEAE25}"/>
    <cellStyle name="Currency 61 5 7" xfId="23075" xr:uid="{24BEA0F3-AB2F-4101-A4A5-0DF9D050CE48}"/>
    <cellStyle name="Currency 61 5 8" xfId="26251" xr:uid="{9703CDDC-392B-43AA-8177-2BA7130436BB}"/>
    <cellStyle name="Currency 61 5 9" xfId="29450" xr:uid="{C193B75B-0825-487A-BD54-A8DE334A6BCC}"/>
    <cellStyle name="Currency 61 6" xfId="1624" xr:uid="{A015D318-8A5A-465A-91B4-737118AE070B}"/>
    <cellStyle name="Currency 61 6 2" xfId="9891" xr:uid="{33980AFD-0D0C-4C61-8EB8-2F46C399CDC6}"/>
    <cellStyle name="Currency 61 6 3" xfId="13087" xr:uid="{AB29C4AC-8B1E-4C4E-854E-07B32CBCA861}"/>
    <cellStyle name="Currency 61 6 4" xfId="16182" xr:uid="{3540D407-B829-4BA1-A89F-E966AA20CA54}"/>
    <cellStyle name="Currency 61 6 5" xfId="19336" xr:uid="{EE2273A5-2C61-4922-88F2-EEE4E8A4BD34}"/>
    <cellStyle name="Currency 61 6 6" xfId="22496" xr:uid="{8A87AF75-B36B-4337-8422-6EDCAB646BEF}"/>
    <cellStyle name="Currency 61 6 7" xfId="25672" xr:uid="{CB77F4EC-DBD3-42CF-B84B-7127CE7F6089}"/>
    <cellStyle name="Currency 61 6 8" xfId="28871" xr:uid="{441BC6EB-F5B5-44A1-839B-636465D72C71}"/>
    <cellStyle name="Currency 61 6 9" xfId="5395" xr:uid="{EEE8D486-E887-4980-A4BF-9A90B7C9A687}"/>
    <cellStyle name="Currency 61 7" xfId="7379" xr:uid="{C9CE29CF-5358-4090-9C57-7E702867A382}"/>
    <cellStyle name="Currency 61 8" xfId="8534" xr:uid="{BB34F927-5F21-43C3-8603-3A51CB60B268}"/>
    <cellStyle name="Currency 61 9" xfId="11645" xr:uid="{735660F7-D089-4596-B676-F30A5D22F3E7}"/>
    <cellStyle name="Currency 62" xfId="270" xr:uid="{505371F7-03CF-42A2-B9DA-818F39BF6151}"/>
    <cellStyle name="Currency 62 10" xfId="17853" xr:uid="{11AB8043-FD6B-49B9-A7D8-9A3CA0A52581}"/>
    <cellStyle name="Currency 62 11" xfId="21016" xr:uid="{542F92D4-DE2E-49AA-828B-0DEA7DBA2703}"/>
    <cellStyle name="Currency 62 12" xfId="24151" xr:uid="{BF7B4B8C-BFA6-4622-99D9-ED9B6B19758C}"/>
    <cellStyle name="Currency 62 13" xfId="27329" xr:uid="{3D771627-7660-40B0-9E1A-C3B320E8B68F}"/>
    <cellStyle name="Currency 62 14" xfId="3891" xr:uid="{66F8638A-C406-4034-825B-B402268CABC9}"/>
    <cellStyle name="Currency 62 2" xfId="1104" xr:uid="{F57DFD74-7C89-49DF-8F2C-D72382692EF4}"/>
    <cellStyle name="Currency 62 2 10" xfId="24993" xr:uid="{7BA117ED-4E8D-4227-B62A-ACD68055FB93}"/>
    <cellStyle name="Currency 62 2 11" xfId="28172" xr:uid="{4A2559F2-3A69-428E-AEA5-31FB36AF3202}"/>
    <cellStyle name="Currency 62 2 12" xfId="4083" xr:uid="{ED2F6E10-0B7F-4D34-B51E-1CB0EEF1DDAD}"/>
    <cellStyle name="Currency 62 2 2" xfId="3055" xr:uid="{A9B80A3D-EDB9-4EBF-853E-C445D771E12F}"/>
    <cellStyle name="Currency 62 2 2 10" xfId="5141" xr:uid="{E04738AA-7AB0-4C67-93BD-B15A879E2796}"/>
    <cellStyle name="Currency 62 2 2 2" xfId="7164" xr:uid="{556C1D4D-ACA4-411A-B6A8-5EF7DA849D28}"/>
    <cellStyle name="Currency 62 2 2 3" xfId="11317" xr:uid="{664F1A3D-6177-4BE8-8B13-B55FC209D150}"/>
    <cellStyle name="Currency 62 2 2 4" xfId="14505" xr:uid="{4C1FA82A-951E-4174-83AE-99BA1AD734EE}"/>
    <cellStyle name="Currency 62 2 2 5" xfId="17602" xr:uid="{F032389A-2148-4D91-950C-89803AE847EF}"/>
    <cellStyle name="Currency 62 2 2 6" xfId="20759" xr:uid="{824D5141-C703-4CB6-8A90-0AA2A0096A4A}"/>
    <cellStyle name="Currency 62 2 2 7" xfId="23914" xr:uid="{DAE02E1F-3232-4E6C-92E9-D1A39F3EFA2F}"/>
    <cellStyle name="Currency 62 2 2 8" xfId="27090" xr:uid="{1B86A3EA-505B-47DD-B611-1E0A4730CA3C}"/>
    <cellStyle name="Currency 62 2 2 9" xfId="30289" xr:uid="{ED9FBF89-B712-4A02-9B04-60B8AB836F96}"/>
    <cellStyle name="Currency 62 2 3" xfId="1994" xr:uid="{BBF7BE1A-9E62-48C9-9F82-6E8B4E3DE5CC}"/>
    <cellStyle name="Currency 62 2 3 2" xfId="10259" xr:uid="{EE1DE28B-604E-4432-9066-81C6A0C1DEFC}"/>
    <cellStyle name="Currency 62 2 3 3" xfId="13455" xr:uid="{2E43A4F1-0393-4269-94EC-96DC03477AA5}"/>
    <cellStyle name="Currency 62 2 3 4" xfId="16550" xr:uid="{744FC6A8-20F1-49B5-8B8E-8750FA7A7CB0}"/>
    <cellStyle name="Currency 62 2 3 5" xfId="19704" xr:uid="{736CB171-2044-482F-AB12-7CED917D27EF}"/>
    <cellStyle name="Currency 62 2 3 6" xfId="22864" xr:uid="{967EBD21-A672-4F00-884C-4DFC1F3E7B2D}"/>
    <cellStyle name="Currency 62 2 3 7" xfId="26040" xr:uid="{B7AB04FA-4EC7-4A3F-ADA1-CE13872F05AD}"/>
    <cellStyle name="Currency 62 2 3 8" xfId="29239" xr:uid="{8F77027D-2068-4422-9F23-B6FBEBE534BE}"/>
    <cellStyle name="Currency 62 2 3 9" xfId="6242" xr:uid="{84E16844-536D-4E22-8E14-10203ED9805F}"/>
    <cellStyle name="Currency 62 2 4" xfId="8227" xr:uid="{83F7AAE3-FEAD-43DC-A34A-127588B318DE}"/>
    <cellStyle name="Currency 62 2 5" xfId="9371" xr:uid="{60286193-D6B6-4D86-B273-9FD71E98EBAB}"/>
    <cellStyle name="Currency 62 2 6" xfId="12493" xr:uid="{C5F8F4A4-20CA-424C-AFB9-DC3702A86593}"/>
    <cellStyle name="Currency 62 2 7" xfId="15612" xr:uid="{4B047547-0A53-4456-9506-5205DCBEDDA7}"/>
    <cellStyle name="Currency 62 2 8" xfId="18695" xr:uid="{19FB47EE-BFF6-4164-A294-FA7153528885}"/>
    <cellStyle name="Currency 62 2 9" xfId="21859" xr:uid="{1F2D9696-02D2-4A7D-BE8C-79F49D991C00}"/>
    <cellStyle name="Currency 62 3" xfId="911" xr:uid="{FA98F413-B086-4483-BD3C-CDBE30527E5C}"/>
    <cellStyle name="Currency 62 3 10" xfId="27979" xr:uid="{1EE1584E-BA59-4BDC-AA8B-F4016F985FD0}"/>
    <cellStyle name="Currency 62 3 11" xfId="4949" xr:uid="{57D3F72B-1F4A-4790-900E-96801C12E3A2}"/>
    <cellStyle name="Currency 62 3 2" xfId="2862" xr:uid="{B7CA7A42-7508-4BE8-957A-4F1F2B5999CA}"/>
    <cellStyle name="Currency 62 3 2 2" xfId="11125" xr:uid="{7A5E1F1C-9B01-4E93-BC5A-75331398890A}"/>
    <cellStyle name="Currency 62 3 2 3" xfId="14314" xr:uid="{03433774-E8BE-4AD6-B770-C569924DBEB1}"/>
    <cellStyle name="Currency 62 3 2 4" xfId="17411" xr:uid="{528DBED5-5CF8-42C7-BAC0-C257F1BE605A}"/>
    <cellStyle name="Currency 62 3 2 5" xfId="20567" xr:uid="{10DC5393-8AA7-4684-A612-D3AB43E78F15}"/>
    <cellStyle name="Currency 62 3 2 6" xfId="23723" xr:uid="{9E1DCA21-B8CF-42FF-8AC1-4B61DA111F87}"/>
    <cellStyle name="Currency 62 3 2 7" xfId="26899" xr:uid="{2F26243C-6BED-4956-A2F1-70B9590D16B2}"/>
    <cellStyle name="Currency 62 3 2 8" xfId="30098" xr:uid="{642F4B1F-F523-436C-A63F-07009B4C1697}"/>
    <cellStyle name="Currency 62 3 2 9" xfId="6049" xr:uid="{3B1DA88F-1C8C-4EB5-8FA8-020C118B0F58}"/>
    <cellStyle name="Currency 62 3 3" xfId="8034" xr:uid="{CF25FA68-E3DC-4CCC-B4DD-7068AB1B3C79}"/>
    <cellStyle name="Currency 62 3 4" xfId="9179" xr:uid="{6207897E-5265-4940-8410-A0C32743DCDC}"/>
    <cellStyle name="Currency 62 3 5" xfId="12300" xr:uid="{D79CB0A1-9C71-43A9-BCFB-D4FF0AC8E01A}"/>
    <cellStyle name="Currency 62 3 6" xfId="15419" xr:uid="{B9FE08A7-BC8E-4154-A0F7-1A77595B982C}"/>
    <cellStyle name="Currency 62 3 7" xfId="18503" xr:uid="{28259C89-0E14-4C5F-8B46-ACC3377F3D0F}"/>
    <cellStyle name="Currency 62 3 8" xfId="21666" xr:uid="{C0DAA260-03A7-47B4-BB76-985D76D1CCF4}"/>
    <cellStyle name="Currency 62 3 9" xfId="24801" xr:uid="{3C8EF42D-6437-415B-ABB3-B7A318D1C01E}"/>
    <cellStyle name="Currency 62 4" xfId="2212" xr:uid="{6F6A6911-9EAD-4EC3-8AC6-90F55C86CADD}"/>
    <cellStyle name="Currency 62 4 10" xfId="4299" xr:uid="{37C500F5-711C-4A83-8DE8-BDEEE8303299}"/>
    <cellStyle name="Currency 62 4 2" xfId="6516" xr:uid="{CF21AEF3-C4C5-4517-BECD-961F81C61CEA}"/>
    <cellStyle name="Currency 62 4 3" xfId="10475" xr:uid="{7A8F9BD1-2BDA-48EF-914D-ADFA222AC30D}"/>
    <cellStyle name="Currency 62 4 4" xfId="13670" xr:uid="{61150C25-C668-448E-BCC7-65CE50A791E9}"/>
    <cellStyle name="Currency 62 4 5" xfId="16765" xr:uid="{85137551-EBE0-4988-9359-43EA0293E24C}"/>
    <cellStyle name="Currency 62 4 6" xfId="19919" xr:uid="{C22FE8E5-C94A-4A58-A0F2-E2CC847C7188}"/>
    <cellStyle name="Currency 62 4 7" xfId="23079" xr:uid="{DF636ADB-FEA5-41EF-9D6B-32AEA4CE3C28}"/>
    <cellStyle name="Currency 62 4 8" xfId="26255" xr:uid="{03191BD5-D011-4ACE-9E41-22E9F214EE5C}"/>
    <cellStyle name="Currency 62 4 9" xfId="29454" xr:uid="{6FC902F5-C4BD-429C-8CBB-A82A77654A37}"/>
    <cellStyle name="Currency 62 5" xfId="1801" xr:uid="{9230223C-7BFA-4821-BDB1-0782D69FF97E}"/>
    <cellStyle name="Currency 62 5 2" xfId="10067" xr:uid="{F295931F-BBB4-43EE-ACFB-EBC60CF51503}"/>
    <cellStyle name="Currency 62 5 3" xfId="13263" xr:uid="{88CDD3FC-3E98-446D-B4C0-B29FDA785277}"/>
    <cellStyle name="Currency 62 5 4" xfId="16358" xr:uid="{BAA1EE59-FDCE-463F-8257-FCF37F2F5BED}"/>
    <cellStyle name="Currency 62 5 5" xfId="19512" xr:uid="{20255A55-8435-4322-B3BE-D6FCB800E8DC}"/>
    <cellStyle name="Currency 62 5 6" xfId="22672" xr:uid="{58208C71-C3A0-4D7D-B415-5161D83F1790}"/>
    <cellStyle name="Currency 62 5 7" xfId="25848" xr:uid="{91DF8635-5517-432A-B8FF-99E41477D753}"/>
    <cellStyle name="Currency 62 5 8" xfId="29047" xr:uid="{65C97D80-A81B-4FAD-BFD6-C3D7FC4F34C1}"/>
    <cellStyle name="Currency 62 5 9" xfId="5399" xr:uid="{D8A67193-E13D-4359-A1D7-A3886D3E1EED}"/>
    <cellStyle name="Currency 62 6" xfId="7384" xr:uid="{75A21F81-D83D-470B-AFB6-0E1D2EA32762}"/>
    <cellStyle name="Currency 62 7" xfId="8538" xr:uid="{0E5DA2E9-6689-422A-9F37-E0F71E4AECCD}"/>
    <cellStyle name="Currency 62 8" xfId="11650" xr:uid="{A11D0E1A-4998-4C96-95B7-5F2CFEE349D1}"/>
    <cellStyle name="Currency 62 9" xfId="14766" xr:uid="{600EBF03-10E0-458D-BA5B-20C06FC8531D}"/>
    <cellStyle name="Currency 63" xfId="274" xr:uid="{AAE226EA-15DF-4871-845B-1D721AD5571C}"/>
    <cellStyle name="Currency 63 10" xfId="17857" xr:uid="{0E6B1F26-CB94-474C-9E70-85730E9A08E1}"/>
    <cellStyle name="Currency 63 11" xfId="21020" xr:uid="{042691F6-F5D9-47E5-96C5-1F145E372CEE}"/>
    <cellStyle name="Currency 63 12" xfId="24155" xr:uid="{5829A360-3EA4-4BEE-AB18-6BACB2F45003}"/>
    <cellStyle name="Currency 63 13" xfId="27333" xr:uid="{4C63E93A-E1F4-42AD-9201-34D17BEF65D7}"/>
    <cellStyle name="Currency 63 14" xfId="3895" xr:uid="{98FB7779-DD66-422D-8F6B-DC5FB71A3D52}"/>
    <cellStyle name="Currency 63 2" xfId="1108" xr:uid="{BC87BE1E-2487-47DE-8321-8EAEF1330277}"/>
    <cellStyle name="Currency 63 2 10" xfId="24997" xr:uid="{80B992EB-A436-4FAB-AAB4-BE14B27708EF}"/>
    <cellStyle name="Currency 63 2 11" xfId="28176" xr:uid="{0300D57E-6957-47A1-B29C-96A689ED9BE3}"/>
    <cellStyle name="Currency 63 2 12" xfId="4087" xr:uid="{720A3A25-2609-4E20-BAD4-B4C0E9B94DB0}"/>
    <cellStyle name="Currency 63 2 2" xfId="3059" xr:uid="{137F24BF-0F20-443F-A8BD-1ECE7E4812B1}"/>
    <cellStyle name="Currency 63 2 2 10" xfId="5145" xr:uid="{858A15EE-7EA2-45B8-9A61-4A178849DB10}"/>
    <cellStyle name="Currency 63 2 2 2" xfId="7168" xr:uid="{6C115422-21BC-4649-9B21-AFD3B0F873A2}"/>
    <cellStyle name="Currency 63 2 2 3" xfId="11321" xr:uid="{FA323803-050E-4A08-8A44-710706FB6825}"/>
    <cellStyle name="Currency 63 2 2 4" xfId="14509" xr:uid="{18AB68B1-965C-4F11-B2D6-53398FDF0589}"/>
    <cellStyle name="Currency 63 2 2 5" xfId="17606" xr:uid="{7122FB56-28E0-4C1A-8D7C-08933F5C53CD}"/>
    <cellStyle name="Currency 63 2 2 6" xfId="20763" xr:uid="{64E0075E-D088-47A5-90CD-CAB30CCDECD9}"/>
    <cellStyle name="Currency 63 2 2 7" xfId="23918" xr:uid="{8B48B5D5-AC79-41EC-985B-51BD3206D32D}"/>
    <cellStyle name="Currency 63 2 2 8" xfId="27094" xr:uid="{2F00BD2F-F083-4F31-A9D2-1B9F5BF89479}"/>
    <cellStyle name="Currency 63 2 2 9" xfId="30293" xr:uid="{D614522D-8824-49A9-8376-A990CA082A88}"/>
    <cellStyle name="Currency 63 2 3" xfId="1998" xr:uid="{E6E106B7-D565-46AF-9638-F63483D93C16}"/>
    <cellStyle name="Currency 63 2 3 2" xfId="10263" xr:uid="{700A7ED1-83DB-4745-9291-F7A37133CA30}"/>
    <cellStyle name="Currency 63 2 3 3" xfId="13459" xr:uid="{ABAD118A-BD6A-4120-81DC-AD9FE1575166}"/>
    <cellStyle name="Currency 63 2 3 4" xfId="16554" xr:uid="{29FC4178-A094-4C56-8169-A7369E138FA3}"/>
    <cellStyle name="Currency 63 2 3 5" xfId="19708" xr:uid="{625F7C91-5156-465A-B456-F6A85171CF43}"/>
    <cellStyle name="Currency 63 2 3 6" xfId="22868" xr:uid="{200DC307-CBCF-46F9-8B90-31EE1D3E42DA}"/>
    <cellStyle name="Currency 63 2 3 7" xfId="26044" xr:uid="{6F1BE256-A486-4637-A9CE-5248DD62458B}"/>
    <cellStyle name="Currency 63 2 3 8" xfId="29243" xr:uid="{D419A6AD-EF70-4B23-930B-E55120D6E674}"/>
    <cellStyle name="Currency 63 2 3 9" xfId="6246" xr:uid="{376A6946-D380-4C45-AB24-07EBC5F92291}"/>
    <cellStyle name="Currency 63 2 4" xfId="8231" xr:uid="{C91183CB-00CB-4F74-A018-4A4B8F3D9ED6}"/>
    <cellStyle name="Currency 63 2 5" xfId="9375" xr:uid="{E5D39D02-D130-414C-AE99-FAF4F250BAC5}"/>
    <cellStyle name="Currency 63 2 6" xfId="12497" xr:uid="{DAA107CE-B098-4FFC-A7A6-2321A6504577}"/>
    <cellStyle name="Currency 63 2 7" xfId="15616" xr:uid="{FCEE8C36-6E12-4EE7-B951-C3436CC8DEB9}"/>
    <cellStyle name="Currency 63 2 8" xfId="18699" xr:uid="{216FCC56-D3E3-4D71-8A17-56013D31DCBF}"/>
    <cellStyle name="Currency 63 2 9" xfId="21863" xr:uid="{34315F9E-4970-45D2-8AA6-BC74334E067F}"/>
    <cellStyle name="Currency 63 3" xfId="915" xr:uid="{7F7D65B3-F1D2-4D42-B737-AD441C9BD01C}"/>
    <cellStyle name="Currency 63 3 10" xfId="27983" xr:uid="{09D62A20-EFB7-4833-B889-FC43E20D26D4}"/>
    <cellStyle name="Currency 63 3 11" xfId="4953" xr:uid="{6BD99B00-63F3-4AB5-81AF-516B9E184AA8}"/>
    <cellStyle name="Currency 63 3 2" xfId="2866" xr:uid="{3EEF8EC1-2DA4-4729-8C49-6B8BAEB04D93}"/>
    <cellStyle name="Currency 63 3 2 2" xfId="11129" xr:uid="{2A5182DB-8FA3-4C39-A8F4-4912F4CE00D4}"/>
    <cellStyle name="Currency 63 3 2 3" xfId="14318" xr:uid="{6D31F204-C082-42E8-ACCA-D8B953F376A7}"/>
    <cellStyle name="Currency 63 3 2 4" xfId="17415" xr:uid="{4C9E34B1-6F08-4CE7-BE90-216D34CB8176}"/>
    <cellStyle name="Currency 63 3 2 5" xfId="20571" xr:uid="{40275AC1-253A-4EF6-9E53-D34455894756}"/>
    <cellStyle name="Currency 63 3 2 6" xfId="23727" xr:uid="{923D5AC3-E3B5-49E0-86CF-76AD475E5A74}"/>
    <cellStyle name="Currency 63 3 2 7" xfId="26903" xr:uid="{786E41DE-20E1-4F70-8733-3B03DAD728D0}"/>
    <cellStyle name="Currency 63 3 2 8" xfId="30102" xr:uid="{EC7FDA3B-1B49-4B6E-9D00-05F4174D4A7B}"/>
    <cellStyle name="Currency 63 3 2 9" xfId="6053" xr:uid="{2E188A5C-0A30-452F-BDD3-E936FE8DB662}"/>
    <cellStyle name="Currency 63 3 3" xfId="8038" xr:uid="{B3202E9E-DDC6-4EDE-8008-0B85FB95A9A3}"/>
    <cellStyle name="Currency 63 3 4" xfId="9183" xr:uid="{1FD4DE05-420C-482F-8B6D-8A63842AF32B}"/>
    <cellStyle name="Currency 63 3 5" xfId="12304" xr:uid="{7AF960C5-E803-4199-BF1E-81FF6CE5D81F}"/>
    <cellStyle name="Currency 63 3 6" xfId="15423" xr:uid="{6DDC0F7A-54C1-4DF0-9843-874C8D265FD3}"/>
    <cellStyle name="Currency 63 3 7" xfId="18507" xr:uid="{6B083CB4-338A-4438-9774-8714E1439497}"/>
    <cellStyle name="Currency 63 3 8" xfId="21670" xr:uid="{D54AFF1F-89B4-4F5B-9BB5-B2E8584A8EEE}"/>
    <cellStyle name="Currency 63 3 9" xfId="24805" xr:uid="{4FA15E5A-44D5-4C59-8F84-4A3970A7F6E9}"/>
    <cellStyle name="Currency 63 4" xfId="2216" xr:uid="{57EDEA6E-03B0-48B7-8BA3-2E497DB40AE4}"/>
    <cellStyle name="Currency 63 4 10" xfId="4303" xr:uid="{72C10A4F-7B81-449F-A194-72CD1F13BC90}"/>
    <cellStyle name="Currency 63 4 2" xfId="6520" xr:uid="{77E63048-5E6D-451C-861E-69A216DF793E}"/>
    <cellStyle name="Currency 63 4 3" xfId="10479" xr:uid="{D9169E7C-52D1-42D9-B873-E65CB10294DC}"/>
    <cellStyle name="Currency 63 4 4" xfId="13674" xr:uid="{91FEE08A-D17B-4535-8E85-28D06B61AABD}"/>
    <cellStyle name="Currency 63 4 5" xfId="16769" xr:uid="{ABEBA64E-A381-44D5-A9D3-7C366C2D8BDA}"/>
    <cellStyle name="Currency 63 4 6" xfId="19923" xr:uid="{E52CECF0-90BC-4CE6-8ADE-AC9C803EFC7F}"/>
    <cellStyle name="Currency 63 4 7" xfId="23083" xr:uid="{05E8BBBB-DEA9-4BED-8136-6CAC811D5A8B}"/>
    <cellStyle name="Currency 63 4 8" xfId="26259" xr:uid="{775B15A2-F9D0-4630-A2D3-C1CFD516A417}"/>
    <cellStyle name="Currency 63 4 9" xfId="29458" xr:uid="{64C28A4F-F677-4399-B4EE-91378200379D}"/>
    <cellStyle name="Currency 63 5" xfId="1805" xr:uid="{78FBAA59-0E0E-43B8-A27B-AFDE750BD8E1}"/>
    <cellStyle name="Currency 63 5 2" xfId="10071" xr:uid="{F2BC7EA4-3E70-499C-BC8F-0533EE1002A1}"/>
    <cellStyle name="Currency 63 5 3" xfId="13267" xr:uid="{4691FF1B-2D6F-4752-9C4E-7587B60947E1}"/>
    <cellStyle name="Currency 63 5 4" xfId="16362" xr:uid="{D4F4B381-DDAE-4014-8E0A-E12D72039DC2}"/>
    <cellStyle name="Currency 63 5 5" xfId="19516" xr:uid="{9625C6D1-D2EC-47B6-BCAA-43D50BC8A7CC}"/>
    <cellStyle name="Currency 63 5 6" xfId="22676" xr:uid="{EAD29266-5454-4A3C-BD69-D7ABEB1B22A9}"/>
    <cellStyle name="Currency 63 5 7" xfId="25852" xr:uid="{80B3F8AF-CA40-49EC-8CC4-A97B532CE446}"/>
    <cellStyle name="Currency 63 5 8" xfId="29051" xr:uid="{857A7E66-FA00-4495-996B-1DA49C78A594}"/>
    <cellStyle name="Currency 63 5 9" xfId="5403" xr:uid="{0A37C5FA-43B3-4193-B090-C0C91DC81713}"/>
    <cellStyle name="Currency 63 6" xfId="7388" xr:uid="{4DAAEAA0-3D63-4E44-8F4A-025DFAC4D4CC}"/>
    <cellStyle name="Currency 63 7" xfId="8542" xr:uid="{55217EEF-CE1E-486F-B349-EA936D4C22D6}"/>
    <cellStyle name="Currency 63 8" xfId="11654" xr:uid="{6B582681-5579-4FB4-A3B8-16A9D7884C56}"/>
    <cellStyle name="Currency 63 9" xfId="14771" xr:uid="{BDF09300-8770-4894-97C6-E7F66B95DBFB}"/>
    <cellStyle name="Currency 64" xfId="278" xr:uid="{C50E0B59-4BCF-494C-AE72-9830BB1ED26D}"/>
    <cellStyle name="Currency 64 10" xfId="17861" xr:uid="{44F135AA-1152-4BEA-B0FD-2EF1066D9092}"/>
    <cellStyle name="Currency 64 11" xfId="21024" xr:uid="{8AAE3EA5-DCF5-45BC-BB16-0917E2F337C9}"/>
    <cellStyle name="Currency 64 12" xfId="24159" xr:uid="{F48638B3-C75D-4CF3-B7D9-F3DBA483E228}"/>
    <cellStyle name="Currency 64 13" xfId="27337" xr:uid="{5DEECD49-9866-4C94-9B45-158821FB89FD}"/>
    <cellStyle name="Currency 64 14" xfId="3899" xr:uid="{156B800F-74C4-422F-AF79-0EBAAF9D35D9}"/>
    <cellStyle name="Currency 64 2" xfId="1112" xr:uid="{A077D626-252E-4DA8-AF30-5388B986854E}"/>
    <cellStyle name="Currency 64 2 10" xfId="25001" xr:uid="{C1F56CA6-39A4-447B-AB30-33E6C09D9FAE}"/>
    <cellStyle name="Currency 64 2 11" xfId="28180" xr:uid="{20EB9204-632C-4755-96A4-4677C9863112}"/>
    <cellStyle name="Currency 64 2 12" xfId="4091" xr:uid="{4CD5E129-C9EB-48F2-A7A5-D1FEF5EB8BA4}"/>
    <cellStyle name="Currency 64 2 2" xfId="3063" xr:uid="{1CE9B64D-A6EA-4A75-B06C-45C361FCBF09}"/>
    <cellStyle name="Currency 64 2 2 10" xfId="5149" xr:uid="{D786312D-D15E-4552-A985-020FFF0E0C56}"/>
    <cellStyle name="Currency 64 2 2 2" xfId="7172" xr:uid="{2B8ED36F-F629-4C5A-A30A-503D14EF7BF7}"/>
    <cellStyle name="Currency 64 2 2 3" xfId="11325" xr:uid="{257DB407-4EC1-4CF6-B7F5-D5EF50D2EA13}"/>
    <cellStyle name="Currency 64 2 2 4" xfId="14513" xr:uid="{66C80A46-6AFC-40AB-854F-CAED5ED19361}"/>
    <cellStyle name="Currency 64 2 2 5" xfId="17610" xr:uid="{DDD08E69-5A78-4990-8C67-56DC07F94F23}"/>
    <cellStyle name="Currency 64 2 2 6" xfId="20767" xr:uid="{FD3938AC-C5F9-4837-939E-2BDC1AA1938B}"/>
    <cellStyle name="Currency 64 2 2 7" xfId="23922" xr:uid="{A313CEDA-D2AF-477D-AF66-A2AACE97DA5E}"/>
    <cellStyle name="Currency 64 2 2 8" xfId="27098" xr:uid="{793CAE88-0E28-4AC0-9773-35BE9B2CACD0}"/>
    <cellStyle name="Currency 64 2 2 9" xfId="30297" xr:uid="{0488ACCD-A057-4764-B3C3-1559A9AD6F70}"/>
    <cellStyle name="Currency 64 2 3" xfId="2002" xr:uid="{5FE472C4-0C87-44F9-8133-5A393A866DDC}"/>
    <cellStyle name="Currency 64 2 3 2" xfId="10267" xr:uid="{36C23F5E-FCBD-4414-ADF1-145D1AAC5861}"/>
    <cellStyle name="Currency 64 2 3 3" xfId="13463" xr:uid="{A5454345-1416-4359-B89E-AE379CC19B5B}"/>
    <cellStyle name="Currency 64 2 3 4" xfId="16558" xr:uid="{79A66403-F66C-4E74-8B08-1221C1CBE3F3}"/>
    <cellStyle name="Currency 64 2 3 5" xfId="19712" xr:uid="{30BF6045-D95D-4F2A-8560-CB12C4411D63}"/>
    <cellStyle name="Currency 64 2 3 6" xfId="22872" xr:uid="{1C42B488-CFAE-4CE3-8093-65CD6AF88512}"/>
    <cellStyle name="Currency 64 2 3 7" xfId="26048" xr:uid="{23B0992A-89BB-4849-8A68-CA9959FD7F32}"/>
    <cellStyle name="Currency 64 2 3 8" xfId="29247" xr:uid="{480C8480-FDFF-432B-8A0D-ED41F028A738}"/>
    <cellStyle name="Currency 64 2 3 9" xfId="6250" xr:uid="{28EBAC9C-2148-4A3A-B48A-7A69F661D299}"/>
    <cellStyle name="Currency 64 2 4" xfId="8235" xr:uid="{9A868B0C-3911-457D-A004-EA164519B60C}"/>
    <cellStyle name="Currency 64 2 5" xfId="9379" xr:uid="{450324E7-02FB-4C28-ABC6-E69530DF9B1C}"/>
    <cellStyle name="Currency 64 2 6" xfId="12501" xr:uid="{8EED803A-5581-49DA-B69B-205AD885B474}"/>
    <cellStyle name="Currency 64 2 7" xfId="15620" xr:uid="{8ACE0F00-3BDD-4BE4-A5F3-DF9FF6CDD571}"/>
    <cellStyle name="Currency 64 2 8" xfId="18703" xr:uid="{93FD97D7-BAB7-4216-9545-DE90157C381B}"/>
    <cellStyle name="Currency 64 2 9" xfId="21867" xr:uid="{ED60865E-6D56-4DA9-8E94-8593B6248DF6}"/>
    <cellStyle name="Currency 64 3" xfId="919" xr:uid="{39770FBD-067A-422E-9B62-4849A6DFC67A}"/>
    <cellStyle name="Currency 64 3 10" xfId="27987" xr:uid="{125AB534-3049-4A67-97A4-7DC06EC868DB}"/>
    <cellStyle name="Currency 64 3 11" xfId="4957" xr:uid="{CDD53E39-50BF-4BF7-9636-DF3AEEFFD2B0}"/>
    <cellStyle name="Currency 64 3 2" xfId="2870" xr:uid="{5828E78F-5C2E-4526-B818-B6B581547793}"/>
    <cellStyle name="Currency 64 3 2 2" xfId="11133" xr:uid="{26FC02AD-A2AC-4AD7-AE43-92ADEB28C1F9}"/>
    <cellStyle name="Currency 64 3 2 3" xfId="14322" xr:uid="{948BFD9B-2A07-4A4C-A427-634EC346B314}"/>
    <cellStyle name="Currency 64 3 2 4" xfId="17419" xr:uid="{56923CB7-9642-4DC7-BCBF-9BE73831E269}"/>
    <cellStyle name="Currency 64 3 2 5" xfId="20575" xr:uid="{36FF874A-70D6-414F-B539-F0B085A04550}"/>
    <cellStyle name="Currency 64 3 2 6" xfId="23731" xr:uid="{15F6B321-7C1C-4935-B8C9-F4CDAB8E044C}"/>
    <cellStyle name="Currency 64 3 2 7" xfId="26907" xr:uid="{E192C181-9DB3-4038-9B69-A5C1F2B879C4}"/>
    <cellStyle name="Currency 64 3 2 8" xfId="30106" xr:uid="{94C95F4A-2DFC-4500-ABF4-B11F889DC4F3}"/>
    <cellStyle name="Currency 64 3 2 9" xfId="6057" xr:uid="{1CE606CA-46C7-469B-8A3E-AD498BEFA616}"/>
    <cellStyle name="Currency 64 3 3" xfId="8042" xr:uid="{FCC1F38C-5D32-4E1A-8D2D-57626A7A134A}"/>
    <cellStyle name="Currency 64 3 4" xfId="9187" xr:uid="{071F938D-B797-4850-9EF3-0C934C5033B2}"/>
    <cellStyle name="Currency 64 3 5" xfId="12308" xr:uid="{33B280DE-92E2-4639-8636-0E3810C042BE}"/>
    <cellStyle name="Currency 64 3 6" xfId="15427" xr:uid="{5349A4AA-BE1C-4AEA-A471-DC184FAAECEA}"/>
    <cellStyle name="Currency 64 3 7" xfId="18511" xr:uid="{348DA95D-ABAF-4A2E-A573-9B8C5FDC4628}"/>
    <cellStyle name="Currency 64 3 8" xfId="21674" xr:uid="{35EAECBD-E34A-4317-AEFD-FDE40BD31624}"/>
    <cellStyle name="Currency 64 3 9" xfId="24809" xr:uid="{E4783C31-F8C1-4C11-8FED-A8C630380FCC}"/>
    <cellStyle name="Currency 64 4" xfId="2220" xr:uid="{B86765BB-415D-4A5A-B7DB-E59081FB5F55}"/>
    <cellStyle name="Currency 64 4 10" xfId="4307" xr:uid="{E55F540A-37DA-42D7-B3B0-7722EBD8FAF1}"/>
    <cellStyle name="Currency 64 4 2" xfId="6524" xr:uid="{78F4C940-B759-4C2F-9B84-33A0D81E2B8B}"/>
    <cellStyle name="Currency 64 4 3" xfId="10483" xr:uid="{A376D014-4E6D-47A9-9E86-36F4DEDE7101}"/>
    <cellStyle name="Currency 64 4 4" xfId="13678" xr:uid="{1762B6BA-92C7-455B-A90B-25FDF9502525}"/>
    <cellStyle name="Currency 64 4 5" xfId="16773" xr:uid="{3A92A90C-D8C4-46B8-AA4D-416F7F4848E3}"/>
    <cellStyle name="Currency 64 4 6" xfId="19927" xr:uid="{80D4903E-AB1B-4F5E-AFC8-209BFA3B0835}"/>
    <cellStyle name="Currency 64 4 7" xfId="23087" xr:uid="{03903904-8A23-4F0C-B11E-CBD1BF0EF036}"/>
    <cellStyle name="Currency 64 4 8" xfId="26263" xr:uid="{3AB77438-6958-4835-BEA6-E93E4D50C5B9}"/>
    <cellStyle name="Currency 64 4 9" xfId="29462" xr:uid="{71CABD5D-FAE0-461F-9AD4-B0D47B1664C5}"/>
    <cellStyle name="Currency 64 5" xfId="1809" xr:uid="{FCB02567-2B21-49BC-82A5-6C73684AF373}"/>
    <cellStyle name="Currency 64 5 2" xfId="10075" xr:uid="{76F51923-45F9-4075-9970-6D914C50A254}"/>
    <cellStyle name="Currency 64 5 3" xfId="13271" xr:uid="{A9254D84-CAE0-4927-AF16-C69DE64D7D86}"/>
    <cellStyle name="Currency 64 5 4" xfId="16366" xr:uid="{B8B226BE-6B56-459E-9F7D-3B407C440A05}"/>
    <cellStyle name="Currency 64 5 5" xfId="19520" xr:uid="{1AAD1CE2-26EB-43CB-B6A2-B7F2EA787FDD}"/>
    <cellStyle name="Currency 64 5 6" xfId="22680" xr:uid="{8FD6FFDE-A86C-4BA0-87C3-075EC70E25DB}"/>
    <cellStyle name="Currency 64 5 7" xfId="25856" xr:uid="{69D629E7-C6E4-4DA8-9FD0-0C8E73C2F65C}"/>
    <cellStyle name="Currency 64 5 8" xfId="29055" xr:uid="{56CD4159-766D-410F-81A7-B7B51960A7D8}"/>
    <cellStyle name="Currency 64 5 9" xfId="5407" xr:uid="{64268759-E700-491D-A285-7B573952DCCF}"/>
    <cellStyle name="Currency 64 6" xfId="7392" xr:uid="{9F0CE075-AFF7-4372-A66E-50E573DFAE8A}"/>
    <cellStyle name="Currency 64 7" xfId="8546" xr:uid="{D507A1CD-3820-4AFE-8B79-B8A9DE926C7E}"/>
    <cellStyle name="Currency 64 8" xfId="11658" xr:uid="{D81FF2DC-255C-40E5-8B2E-B3D70ECCEEF9}"/>
    <cellStyle name="Currency 64 9" xfId="14775" xr:uid="{72D5140C-043D-4454-969C-57C3AE5A97C8}"/>
    <cellStyle name="Currency 65" xfId="282" xr:uid="{1AC20172-1769-48CA-BDA8-DC922C0061AB}"/>
    <cellStyle name="Currency 65 10" xfId="17867" xr:uid="{E5EAA06C-F6A9-479C-848E-30455C00BFB2}"/>
    <cellStyle name="Currency 65 11" xfId="21030" xr:uid="{5D4A6BBB-ABE4-4B00-A2B7-6415E349D311}"/>
    <cellStyle name="Currency 65 12" xfId="24165" xr:uid="{AB99E364-76DA-4EC5-965D-765D9DAE323E}"/>
    <cellStyle name="Currency 65 13" xfId="27343" xr:uid="{9D06FB2F-0B00-439D-9288-86E2036630A9}"/>
    <cellStyle name="Currency 65 14" xfId="3909" xr:uid="{F5B491E5-4B59-4520-A896-E23C8CA607D1}"/>
    <cellStyle name="Currency 65 2" xfId="1118" xr:uid="{A0E49CF1-430A-4815-AC80-1D6C923A341D}"/>
    <cellStyle name="Currency 65 2 10" xfId="25007" xr:uid="{93033C06-5DF5-405A-AAE0-775641FDD050}"/>
    <cellStyle name="Currency 65 2 11" xfId="28186" xr:uid="{C301B16B-D243-4A85-A05D-BE901CEE6FED}"/>
    <cellStyle name="Currency 65 2 12" xfId="4097" xr:uid="{C63AD199-91B5-4237-8673-5AAAC6DEC91F}"/>
    <cellStyle name="Currency 65 2 2" xfId="3069" xr:uid="{CE603F1F-FD47-42C3-9283-57D7FE1DA405}"/>
    <cellStyle name="Currency 65 2 2 10" xfId="5155" xr:uid="{8E0699B4-70F1-4ED9-A2CC-6DA52D8840E8}"/>
    <cellStyle name="Currency 65 2 2 2" xfId="7178" xr:uid="{33BE3D13-AF4F-491E-AD11-07B73B37A457}"/>
    <cellStyle name="Currency 65 2 2 3" xfId="11331" xr:uid="{897963A4-A461-481E-AC82-BA221C1353DE}"/>
    <cellStyle name="Currency 65 2 2 4" xfId="14519" xr:uid="{473F30B6-3FFB-447D-94EC-79189BABFB2D}"/>
    <cellStyle name="Currency 65 2 2 5" xfId="17616" xr:uid="{E5C6F2D7-42A9-4ED5-9B27-C70C3A96C1F3}"/>
    <cellStyle name="Currency 65 2 2 6" xfId="20773" xr:uid="{61BFF460-E687-4902-B436-89B7F3DF36D3}"/>
    <cellStyle name="Currency 65 2 2 7" xfId="23928" xr:uid="{4E2F1C1A-F16D-4F3A-A2BE-E337D2B32BE9}"/>
    <cellStyle name="Currency 65 2 2 8" xfId="27104" xr:uid="{722539C1-6658-4D57-8D71-71A06B8F8ACA}"/>
    <cellStyle name="Currency 65 2 2 9" xfId="30303" xr:uid="{9B7E8BE8-81C1-4064-A4AF-9222009E26A0}"/>
    <cellStyle name="Currency 65 2 3" xfId="2008" xr:uid="{8757A959-9885-480D-93E7-932D7DCDC49E}"/>
    <cellStyle name="Currency 65 2 3 2" xfId="10273" xr:uid="{C36193AF-0B02-4C7D-AB26-46DB0B87F72D}"/>
    <cellStyle name="Currency 65 2 3 3" xfId="13469" xr:uid="{9C59A8E7-0874-41E6-81A7-866FE9CA4827}"/>
    <cellStyle name="Currency 65 2 3 4" xfId="16564" xr:uid="{E365B8F2-0DC1-4821-9D49-39B1FBA4F80B}"/>
    <cellStyle name="Currency 65 2 3 5" xfId="19718" xr:uid="{5B88C4F9-CE5F-4BF1-8089-5AC1F3DF3656}"/>
    <cellStyle name="Currency 65 2 3 6" xfId="22878" xr:uid="{012CE2DB-7B9F-4E8E-BC6C-9DA1FD2ECC9B}"/>
    <cellStyle name="Currency 65 2 3 7" xfId="26054" xr:uid="{F4ED304C-CCA6-437E-9F15-967E45BBA78C}"/>
    <cellStyle name="Currency 65 2 3 8" xfId="29253" xr:uid="{7E1F83A0-893E-492C-891E-A5CC91A89320}"/>
    <cellStyle name="Currency 65 2 3 9" xfId="6256" xr:uid="{3B397153-4841-4BA8-B173-3519D05AE140}"/>
    <cellStyle name="Currency 65 2 4" xfId="8241" xr:uid="{EF637511-14F8-44EC-A7A6-AB0BE106278B}"/>
    <cellStyle name="Currency 65 2 5" xfId="9385" xr:uid="{762CD24D-4751-4832-9FBE-14342896C348}"/>
    <cellStyle name="Currency 65 2 6" xfId="12507" xr:uid="{91494C27-642E-40A3-B32C-9426BFBBAE55}"/>
    <cellStyle name="Currency 65 2 7" xfId="15626" xr:uid="{10D9413E-B322-45C5-97BE-76EFD6250155}"/>
    <cellStyle name="Currency 65 2 8" xfId="18709" xr:uid="{43A18A44-F36B-4AC1-B3CC-D57675124283}"/>
    <cellStyle name="Currency 65 2 9" xfId="21873" xr:uid="{CA379F54-A272-4581-9B66-BE7E8D7C6444}"/>
    <cellStyle name="Currency 65 3" xfId="929" xr:uid="{02E10527-025E-432B-9ECA-82FB2D72403A}"/>
    <cellStyle name="Currency 65 3 10" xfId="27997" xr:uid="{5077EE34-5F1E-4F32-B2AE-4ADE2728CD67}"/>
    <cellStyle name="Currency 65 3 11" xfId="4967" xr:uid="{BD48F86B-B414-4ABA-9DB1-7F8FEBBD20E7}"/>
    <cellStyle name="Currency 65 3 2" xfId="2880" xr:uid="{E8020C13-B700-48CA-AEB7-28997238DB39}"/>
    <cellStyle name="Currency 65 3 2 2" xfId="11143" xr:uid="{5780096D-5B2C-4283-855B-DCF243B7DFCC}"/>
    <cellStyle name="Currency 65 3 2 3" xfId="14332" xr:uid="{147C5FA6-6AE4-45FD-AEF9-586127875C57}"/>
    <cellStyle name="Currency 65 3 2 4" xfId="17429" xr:uid="{891741B4-306E-474D-AF58-0878598F15B0}"/>
    <cellStyle name="Currency 65 3 2 5" xfId="20585" xr:uid="{2AC8D0AA-22B0-4C1B-AC3D-901AAF72071E}"/>
    <cellStyle name="Currency 65 3 2 6" xfId="23741" xr:uid="{D2DAF122-BD9F-4675-AF42-4D9FC3446E9F}"/>
    <cellStyle name="Currency 65 3 2 7" xfId="26917" xr:uid="{55712358-BCB7-48ED-BFE6-B084B15B5F85}"/>
    <cellStyle name="Currency 65 3 2 8" xfId="30116" xr:uid="{7A3BA6EB-0E8C-4BBB-923A-A7DFE7BA1CEE}"/>
    <cellStyle name="Currency 65 3 2 9" xfId="6067" xr:uid="{BFF5FF2D-EF65-4C08-A879-66DF93B41A50}"/>
    <cellStyle name="Currency 65 3 3" xfId="8052" xr:uid="{4BF2C306-BD0C-4E4F-BADA-77B30B9B721C}"/>
    <cellStyle name="Currency 65 3 4" xfId="9197" xr:uid="{AB030F97-5FAA-490A-8CEE-07D1D2BBE367}"/>
    <cellStyle name="Currency 65 3 5" xfId="12318" xr:uid="{60CB5231-5BF7-4961-98DA-8F146D06DE31}"/>
    <cellStyle name="Currency 65 3 6" xfId="15437" xr:uid="{50B852BA-EF0A-4FC6-9B3D-2FBCD6121FE7}"/>
    <cellStyle name="Currency 65 3 7" xfId="18521" xr:uid="{21A21C28-07BF-4D47-90C0-8A2B180F3D30}"/>
    <cellStyle name="Currency 65 3 8" xfId="21684" xr:uid="{6FF42E16-E038-4F31-BD77-D059C6A1CE18}"/>
    <cellStyle name="Currency 65 3 9" xfId="24819" xr:uid="{A96352E1-7F29-45F9-B894-88CD50A4BC58}"/>
    <cellStyle name="Currency 65 4" xfId="2226" xr:uid="{52FC2673-FC21-442C-83D6-1DA2833FC342}"/>
    <cellStyle name="Currency 65 4 10" xfId="4313" xr:uid="{0D03EA0F-60C1-473E-BE79-617B3C5E4E65}"/>
    <cellStyle name="Currency 65 4 2" xfId="6530" xr:uid="{10F192CB-81F7-4A54-99C6-9BDA64D70BF7}"/>
    <cellStyle name="Currency 65 4 3" xfId="10489" xr:uid="{D9652006-FB82-4861-B0A3-79F6BBB054FE}"/>
    <cellStyle name="Currency 65 4 4" xfId="13684" xr:uid="{83AD1E5D-D641-4B62-AD92-78AC766ABE02}"/>
    <cellStyle name="Currency 65 4 5" xfId="16779" xr:uid="{045F14B0-13E0-494F-B3CE-A5E9991E4892}"/>
    <cellStyle name="Currency 65 4 6" xfId="19933" xr:uid="{68C3290D-9288-4F11-B51B-A04039D27276}"/>
    <cellStyle name="Currency 65 4 7" xfId="23093" xr:uid="{07E3872C-7C68-46F9-814C-E8A8F7CDD8E2}"/>
    <cellStyle name="Currency 65 4 8" xfId="26269" xr:uid="{7878FF36-3167-4694-AE60-B909F5841A0E}"/>
    <cellStyle name="Currency 65 4 9" xfId="29468" xr:uid="{B952673E-1D74-4590-B8B2-9B04BABBD162}"/>
    <cellStyle name="Currency 65 5" xfId="1819" xr:uid="{1BF6EC64-2402-4E4F-92E2-9C5BDD6B4307}"/>
    <cellStyle name="Currency 65 5 2" xfId="10085" xr:uid="{2107EB2F-FFFB-4287-A015-302F6226F8FB}"/>
    <cellStyle name="Currency 65 5 3" xfId="13281" xr:uid="{76187947-A316-41F0-A7C9-2690C2150B10}"/>
    <cellStyle name="Currency 65 5 4" xfId="16376" xr:uid="{E972254B-CEAA-4445-A963-FAA907EA8EB4}"/>
    <cellStyle name="Currency 65 5 5" xfId="19530" xr:uid="{F7F60A2E-A45E-4E58-8E23-2AFF686F9611}"/>
    <cellStyle name="Currency 65 5 6" xfId="22690" xr:uid="{2770E7F3-A4F5-40D0-83FD-8D5A2A155A66}"/>
    <cellStyle name="Currency 65 5 7" xfId="25866" xr:uid="{D9616EC5-CC5F-475F-9723-EB631A647B20}"/>
    <cellStyle name="Currency 65 5 8" xfId="29065" xr:uid="{DBCD5737-270F-4981-A254-CD49B830C89D}"/>
    <cellStyle name="Currency 65 5 9" xfId="5413" xr:uid="{16CC5673-4EFE-4594-9572-EE7D9C99BDAF}"/>
    <cellStyle name="Currency 65 6" xfId="7398" xr:uid="{C154312E-4BFF-49E1-905A-26265E1A956D}"/>
    <cellStyle name="Currency 65 7" xfId="8550" xr:uid="{839BFD2A-1C33-41D1-AE25-E683BDDC4498}"/>
    <cellStyle name="Currency 65 8" xfId="11664" xr:uid="{CBB85499-AE26-4192-9E5D-0D9E5794CDD8}"/>
    <cellStyle name="Currency 65 9" xfId="14779" xr:uid="{A685A422-BF65-482B-84D7-60AD293D0AB3}"/>
    <cellStyle name="Currency 66" xfId="931" xr:uid="{F7835875-D8C9-4DD3-ABE4-DF2C5F9CB59F}"/>
    <cellStyle name="Currency 66 10" xfId="17871" xr:uid="{4E73E307-9D30-4661-8E7E-44E0BAEDD4A9}"/>
    <cellStyle name="Currency 66 11" xfId="21034" xr:uid="{C519B721-F941-4572-A09E-FD778EDE864C}"/>
    <cellStyle name="Currency 66 12" xfId="24169" xr:uid="{ED2FCAA0-E6F3-4CB3-9488-1707853F90D6}"/>
    <cellStyle name="Currency 66 13" xfId="27347" xr:uid="{1B2D5801-3357-40D0-83CE-6F5D9CEC1363}"/>
    <cellStyle name="Currency 66 2" xfId="1122" xr:uid="{79E5721A-84CF-4699-824F-D0889D17B188}"/>
    <cellStyle name="Currency 66 2 10" xfId="25011" xr:uid="{2B80673D-ADE0-4BA7-A45B-91439044F56E}"/>
    <cellStyle name="Currency 66 2 11" xfId="28190" xr:uid="{CD5D3CC5-0EBC-424C-9B30-31BC9A406679}"/>
    <cellStyle name="Currency 66 2 12" xfId="4101" xr:uid="{C87D3311-C658-47C7-A861-46C90F0B70CD}"/>
    <cellStyle name="Currency 66 2 2" xfId="3073" xr:uid="{01994ABA-BF89-4D34-80EC-CADAB22A61E7}"/>
    <cellStyle name="Currency 66 2 2 10" xfId="5159" xr:uid="{0DA6238B-19E7-4C75-814B-5FCF64746008}"/>
    <cellStyle name="Currency 66 2 2 2" xfId="7182" xr:uid="{EA3D0216-6EAC-4EC3-B7BC-71E9466A7BA4}"/>
    <cellStyle name="Currency 66 2 2 3" xfId="11335" xr:uid="{BAD4B039-2F62-44EA-AF37-23252B2E087C}"/>
    <cellStyle name="Currency 66 2 2 4" xfId="14523" xr:uid="{F0F584EA-F967-4F4B-BA7D-50A9AF592659}"/>
    <cellStyle name="Currency 66 2 2 5" xfId="17620" xr:uid="{55D5667B-5952-4F0F-B5F5-E722AD3165A8}"/>
    <cellStyle name="Currency 66 2 2 6" xfId="20777" xr:uid="{A2B4B718-F284-41B5-BCC3-0C0311CE4807}"/>
    <cellStyle name="Currency 66 2 2 7" xfId="23932" xr:uid="{E7BBCB76-7EB7-4469-8B0D-493F8CC03229}"/>
    <cellStyle name="Currency 66 2 2 8" xfId="27108" xr:uid="{DFBECC0F-5848-4CBD-A231-29ECB8E3340F}"/>
    <cellStyle name="Currency 66 2 2 9" xfId="30307" xr:uid="{884D4822-6BDF-434D-8BD5-295508EC80FF}"/>
    <cellStyle name="Currency 66 2 3" xfId="2012" xr:uid="{739B1DE2-9721-4627-8ECB-4784C320511C}"/>
    <cellStyle name="Currency 66 2 3 2" xfId="10277" xr:uid="{B06E0F87-4755-48CE-AD2B-4B7DBD30AF06}"/>
    <cellStyle name="Currency 66 2 3 3" xfId="13473" xr:uid="{9AE248AA-B390-4767-B60B-75CD187F8448}"/>
    <cellStyle name="Currency 66 2 3 4" xfId="16568" xr:uid="{E4533B57-3B67-4DAB-8EBA-A0BC92176DA8}"/>
    <cellStyle name="Currency 66 2 3 5" xfId="19722" xr:uid="{F7411BB0-8479-4FAE-AA58-56A74223A267}"/>
    <cellStyle name="Currency 66 2 3 6" xfId="22882" xr:uid="{0B0CDCF8-C3E8-4568-B93A-7F140BCE7D99}"/>
    <cellStyle name="Currency 66 2 3 7" xfId="26058" xr:uid="{529B360B-37F0-4487-95FF-C6FB4EFE847C}"/>
    <cellStyle name="Currency 66 2 3 8" xfId="29257" xr:uid="{D6DF829F-B1C6-4A50-AFDA-8FD8A6B2993A}"/>
    <cellStyle name="Currency 66 2 3 9" xfId="6260" xr:uid="{CEA861D9-CD49-4B88-9EF2-3F434A5258DB}"/>
    <cellStyle name="Currency 66 2 4" xfId="8245" xr:uid="{447FAAD6-0B76-44E1-8190-7C2192541E06}"/>
    <cellStyle name="Currency 66 2 5" xfId="9389" xr:uid="{521DBCF3-69FE-413C-A90F-1E8C72F46EFD}"/>
    <cellStyle name="Currency 66 2 6" xfId="12511" xr:uid="{9C8588C6-79BD-4B8D-9D90-31B8C0FEBF35}"/>
    <cellStyle name="Currency 66 2 7" xfId="15630" xr:uid="{4BE40CE8-246C-4AC2-A758-37CE88657811}"/>
    <cellStyle name="Currency 66 2 8" xfId="18713" xr:uid="{58471E6D-A686-4BF1-815C-E1057A83226C}"/>
    <cellStyle name="Currency 66 2 9" xfId="21877" xr:uid="{460076BB-B87A-4993-B3DC-0BAC144CE878}"/>
    <cellStyle name="Currency 66 3" xfId="2882" xr:uid="{92B53467-320E-4C8A-84A3-F0BFF7601BB3}"/>
    <cellStyle name="Currency 66 3 2" xfId="6069" xr:uid="{619609D3-8C2C-434A-A8FB-C405664320E4}"/>
    <cellStyle name="Currency 66 3 3" xfId="6992" xr:uid="{14DBE1D3-7EED-4DB0-BA70-6614FBBC8F92}"/>
    <cellStyle name="Currency 66 3 4" xfId="8054" xr:uid="{9C0E1906-D515-4895-ABC4-530321614D97}"/>
    <cellStyle name="Currency 66 3 5" xfId="12320" xr:uid="{6698DD12-4268-4577-84AD-B95C73D87A54}"/>
    <cellStyle name="Currency 66 4" xfId="2230" xr:uid="{6BF1E163-4F35-463A-8704-B6D8E5381315}"/>
    <cellStyle name="Currency 66 4 10" xfId="4317" xr:uid="{844A5C7D-E14D-4F1E-9BD2-90B894A44310}"/>
    <cellStyle name="Currency 66 4 2" xfId="6534" xr:uid="{B2B1D093-A63C-498B-A1D1-1596B32C8DE6}"/>
    <cellStyle name="Currency 66 4 3" xfId="10493" xr:uid="{80F7B0FB-7C72-4524-9413-A34E5903504F}"/>
    <cellStyle name="Currency 66 4 4" xfId="13688" xr:uid="{AE8E88D8-6273-45D3-AADB-57BF82767D40}"/>
    <cellStyle name="Currency 66 4 5" xfId="16783" xr:uid="{18E7416E-432A-45BA-BA0C-070D8592A254}"/>
    <cellStyle name="Currency 66 4 6" xfId="19937" xr:uid="{19987452-B5EB-4E1D-A732-7A5EA41E2DAF}"/>
    <cellStyle name="Currency 66 4 7" xfId="23097" xr:uid="{1B355B15-0A42-41EC-A9FF-30098C557105}"/>
    <cellStyle name="Currency 66 4 8" xfId="26273" xr:uid="{6925032B-6CA2-493B-B0DA-3A402975F6A3}"/>
    <cellStyle name="Currency 66 4 9" xfId="29472" xr:uid="{E370F73A-0C6B-4708-9DE3-49177799E7F4}"/>
    <cellStyle name="Currency 66 5" xfId="1821" xr:uid="{89C14620-3D21-440B-9B21-54B4E40FB0E2}"/>
    <cellStyle name="Currency 66 5 2" xfId="6343" xr:uid="{5C2CA699-5ED8-4EE3-87D2-1F138BD22C98}"/>
    <cellStyle name="Currency 66 5 3" xfId="5417" xr:uid="{A83F5678-2141-403B-8FCE-3485E1307CAE}"/>
    <cellStyle name="Currency 66 6" xfId="6340" xr:uid="{7F03B272-9544-40D8-8742-4933B9C0216D}"/>
    <cellStyle name="Currency 66 7" xfId="7402" xr:uid="{BD9ADD67-0D2C-4441-9D22-E3577D95287E}"/>
    <cellStyle name="Currency 66 8" xfId="11668" xr:uid="{A6853E4B-3E7E-4E4E-A1C5-879E933BDD18}"/>
    <cellStyle name="Currency 66 9" xfId="14783" xr:uid="{FCB793EB-49A7-4706-91A2-F5D10903135A}"/>
    <cellStyle name="Currency 67" xfId="1126" xr:uid="{C3EE820D-5602-450A-8017-28AB169B28CD}"/>
    <cellStyle name="Currency 67 10" xfId="21038" xr:uid="{B2D3C35A-98B7-4B44-8006-A4835866844F}"/>
    <cellStyle name="Currency 67 11" xfId="24173" xr:uid="{FFE20A81-E060-41A8-8A19-0B902A56E8A5}"/>
    <cellStyle name="Currency 67 12" xfId="27351" xr:uid="{3D82844A-CCF5-4206-8DE1-FE67B293541F}"/>
    <cellStyle name="Currency 67 13" xfId="4105" xr:uid="{99C1F6F0-E515-4D6A-86E6-9A4C97633DBD}"/>
    <cellStyle name="Currency 67 2" xfId="3077" xr:uid="{E157DD0D-8C4B-44F5-B092-4A01DC9D52C6}"/>
    <cellStyle name="Currency 67 2 10" xfId="28194" xr:uid="{1C3D3261-AE0D-4161-A246-3D8099B818D9}"/>
    <cellStyle name="Currency 67 2 11" xfId="5163" xr:uid="{DCAF6C73-65B9-4B57-A312-D827710EA0FF}"/>
    <cellStyle name="Currency 67 2 2" xfId="6264" xr:uid="{DDB141EF-38B2-47F9-9C20-88705D73F0F3}"/>
    <cellStyle name="Currency 67 2 3" xfId="8249" xr:uid="{33465C48-2ED8-4FEA-80AB-BF9ECD3B656D}"/>
    <cellStyle name="Currency 67 2 4" xfId="11339" xr:uid="{EA33B841-5D34-4B47-868F-05F9DE1211E8}"/>
    <cellStyle name="Currency 67 2 5" xfId="12515" xr:uid="{62BD19E6-2201-4960-B345-88909D442173}"/>
    <cellStyle name="Currency 67 2 6" xfId="15634" xr:uid="{175474DA-D371-40B8-A3BC-B2A82457872F}"/>
    <cellStyle name="Currency 67 2 7" xfId="18717" xr:uid="{95A4D90B-1344-48AD-8516-9039736F919E}"/>
    <cellStyle name="Currency 67 2 8" xfId="21881" xr:uid="{CF80B341-A5B3-4C19-8026-78E8D385DAC6}"/>
    <cellStyle name="Currency 67 2 9" xfId="25015" xr:uid="{CEEFDFF8-541F-4B6B-994D-E7FEC6F4D73C}"/>
    <cellStyle name="Currency 67 3" xfId="2234" xr:uid="{C0B4BC30-DEBA-4BA6-B924-473CC05C8770}"/>
    <cellStyle name="Currency 67 3 10" xfId="4321" xr:uid="{E0141DF3-A3E1-4D2F-A138-5A132B148150}"/>
    <cellStyle name="Currency 67 3 2" xfId="6538" xr:uid="{EC5FE098-DF3B-45F7-9095-E4664EA800E5}"/>
    <cellStyle name="Currency 67 3 3" xfId="10497" xr:uid="{E8861A6B-E75F-48A5-81FD-4462075183F6}"/>
    <cellStyle name="Currency 67 3 4" xfId="13692" xr:uid="{E28FACB2-4C56-4563-8CA5-33921CDB2A33}"/>
    <cellStyle name="Currency 67 3 5" xfId="16787" xr:uid="{2D56E6D4-A4A6-46C9-A5B8-EE08DE19E01F}"/>
    <cellStyle name="Currency 67 3 6" xfId="19941" xr:uid="{77EA1AFA-F477-4D50-B750-D426335635C2}"/>
    <cellStyle name="Currency 67 3 7" xfId="23101" xr:uid="{E79D3A39-06AF-46FA-B87F-683D81136163}"/>
    <cellStyle name="Currency 67 3 8" xfId="26277" xr:uid="{485B8E82-A93D-494B-8E95-F406B86CBFD2}"/>
    <cellStyle name="Currency 67 3 9" xfId="29476" xr:uid="{56933900-5344-487A-A2D1-482DBB4915B7}"/>
    <cellStyle name="Currency 67 4" xfId="2016" xr:uid="{D91C9E6D-33F3-45E6-862A-089AC2FBB1C3}"/>
    <cellStyle name="Currency 67 4 2" xfId="10281" xr:uid="{389FED3D-0059-4D37-9444-BE98F7229401}"/>
    <cellStyle name="Currency 67 4 3" xfId="13477" xr:uid="{4D9B0C01-7987-4872-8532-AFB923D94506}"/>
    <cellStyle name="Currency 67 4 4" xfId="16572" xr:uid="{AE84A1BA-2146-450E-976B-6928457A5C13}"/>
    <cellStyle name="Currency 67 4 5" xfId="19726" xr:uid="{946DAE90-BF24-47D5-8213-59BB2D59DCF0}"/>
    <cellStyle name="Currency 67 4 6" xfId="22886" xr:uid="{51A03E14-C359-4A35-82D3-EBEA41F9EE4B}"/>
    <cellStyle name="Currency 67 4 7" xfId="26062" xr:uid="{89DC6C12-B46B-43DA-988B-4A50F829DAF4}"/>
    <cellStyle name="Currency 67 4 8" xfId="29261" xr:uid="{7833C522-5319-40CF-B904-3467F3428EF9}"/>
    <cellStyle name="Currency 67 4 9" xfId="5421" xr:uid="{08D86D78-E099-4A5C-BFB4-98CEFBA24B3A}"/>
    <cellStyle name="Currency 67 5" xfId="7406" xr:uid="{FEACF0E0-A3EC-4771-BBAE-01064F24A80E}"/>
    <cellStyle name="Currency 67 6" xfId="9393" xr:uid="{85569AF7-A4D0-4ACC-85C2-F5888C1AEF60}"/>
    <cellStyle name="Currency 67 7" xfId="11672" xr:uid="{7E8E0CFF-FBB8-4C86-B40A-9F95B0BEC6EF}"/>
    <cellStyle name="Currency 67 8" xfId="14787" xr:uid="{9DA5A520-7BF5-4464-B39E-49BFF25A291C}"/>
    <cellStyle name="Currency 67 9" xfId="17875" xr:uid="{2B215B0A-4CE9-486C-8C42-5EE82B411A5D}"/>
    <cellStyle name="Currency 68" xfId="1136" xr:uid="{4BD48D20-F6F7-4485-B937-3E7AAA6EAD0E}"/>
    <cellStyle name="Currency 68 10" xfId="25025" xr:uid="{C16D4CDA-7A20-4CBC-BDB1-90437CB57C7F}"/>
    <cellStyle name="Currency 68 11" xfId="28204" xr:uid="{7785728E-DDF6-44DD-8801-4FDA75C0E12F}"/>
    <cellStyle name="Currency 68 12" xfId="4115" xr:uid="{054EF162-9A0B-44D7-899E-2509DD046A81}"/>
    <cellStyle name="Currency 68 2" xfId="3087" xr:uid="{3A3F637A-6640-4CE0-BDA6-66599CF53BA9}"/>
    <cellStyle name="Currency 68 2 10" xfId="5173" xr:uid="{4EFE84FD-1EC6-4084-8904-64E86AEC8EB9}"/>
    <cellStyle name="Currency 68 2 2" xfId="7189" xr:uid="{1F09B2FA-057D-416E-A15B-7874F7039488}"/>
    <cellStyle name="Currency 68 2 3" xfId="11349" xr:uid="{5D13C5E0-3511-4ABD-8F98-8D199AE8C9A6}"/>
    <cellStyle name="Currency 68 2 4" xfId="14530" xr:uid="{7A4C1996-C2F1-4C5C-B632-8E30AFEA4C80}"/>
    <cellStyle name="Currency 68 2 5" xfId="17627" xr:uid="{4DE2EBB7-282A-4E20-A17B-B5C8DFD3ACED}"/>
    <cellStyle name="Currency 68 2 6" xfId="20785" xr:uid="{32D21DE9-7E74-415A-8E68-76CE17011913}"/>
    <cellStyle name="Currency 68 2 7" xfId="23939" xr:uid="{DCB471E3-60E8-4E6B-9C90-5C6D9F6D48C4}"/>
    <cellStyle name="Currency 68 2 8" xfId="27115" xr:uid="{D22F9870-8E42-47C8-A293-48C5181B7C57}"/>
    <cellStyle name="Currency 68 2 9" xfId="30314" xr:uid="{63CBD943-C79B-4947-865B-9F5271E5B49C}"/>
    <cellStyle name="Currency 68 3" xfId="2026" xr:uid="{33E0B519-B6FB-4566-9902-B910C72B6AB1}"/>
    <cellStyle name="Currency 68 3 2" xfId="10291" xr:uid="{532C41D4-AB56-4BA2-96DC-EC65A3D3B68C}"/>
    <cellStyle name="Currency 68 3 3" xfId="13487" xr:uid="{4ADFE6C6-1104-4AB9-966E-1B145CC7F355}"/>
    <cellStyle name="Currency 68 3 4" xfId="16582" xr:uid="{345EA0D8-0B7B-4686-9CAD-BABB35A2BF9A}"/>
    <cellStyle name="Currency 68 3 5" xfId="19736" xr:uid="{89217BB1-673B-43B9-829B-476D68965BC3}"/>
    <cellStyle name="Currency 68 3 6" xfId="22896" xr:uid="{EA77664C-86F1-422C-AE9A-EB0A81084A22}"/>
    <cellStyle name="Currency 68 3 7" xfId="26072" xr:uid="{99A8C236-6E8C-4B4A-B27C-BBCD8F5867A1}"/>
    <cellStyle name="Currency 68 3 8" xfId="29271" xr:uid="{5CFCD2D8-4C2B-407B-9A79-B3B99CDE8BED}"/>
    <cellStyle name="Currency 68 3 9" xfId="6274" xr:uid="{015179C8-FA83-498D-B900-7676DFB1F96A}"/>
    <cellStyle name="Currency 68 4" xfId="8259" xr:uid="{CA160653-3DDF-41E9-AC90-4B7C8210C876}"/>
    <cellStyle name="Currency 68 5" xfId="9403" xr:uid="{055D9636-695E-4C30-A93C-050A0B1BD658}"/>
    <cellStyle name="Currency 68 6" xfId="12525" xr:uid="{774AFA22-448F-426D-8B27-F0A46DC87303}"/>
    <cellStyle name="Currency 68 7" xfId="14791" xr:uid="{B1EF3625-C853-4EBA-9135-E25F0D49E5CB}"/>
    <cellStyle name="Currency 68 8" xfId="18727" xr:uid="{F31F509C-3A4B-4317-8530-F7AEFDB51D7B}"/>
    <cellStyle name="Currency 68 9" xfId="21891" xr:uid="{CAF39A00-403D-451C-B852-C10490EB88F9}"/>
    <cellStyle name="Currency 69" xfId="1140" xr:uid="{C9A60406-F37D-4538-BA97-85A2F7699DF6}"/>
    <cellStyle name="Currency 69 10" xfId="28208" xr:uid="{001DFAA0-1793-4638-9953-C7BE219FD349}"/>
    <cellStyle name="Currency 69 11" xfId="5177" xr:uid="{BE490048-A7DF-47CE-BBCE-B0CE0C12AC02}"/>
    <cellStyle name="Currency 69 2" xfId="3091" xr:uid="{8A19F049-E592-4D16-BA91-9221B4BE640D}"/>
    <cellStyle name="Currency 69 2 2" xfId="11353" xr:uid="{1B9B7762-7CF3-4607-853B-FB90C20B777B}"/>
    <cellStyle name="Currency 69 2 3" xfId="14534" xr:uid="{F29BE1A6-364E-42F2-A932-AA46B45FB60B}"/>
    <cellStyle name="Currency 69 2 4" xfId="17631" xr:uid="{5C52E861-ECB7-450D-9632-B927469DB722}"/>
    <cellStyle name="Currency 69 2 5" xfId="20789" xr:uid="{3329464B-FD05-4733-B635-12A60F691B23}"/>
    <cellStyle name="Currency 69 2 6" xfId="23943" xr:uid="{D5550C8E-B316-4E5F-AEA8-2C8FFC0C4357}"/>
    <cellStyle name="Currency 69 2 7" xfId="27119" xr:uid="{5A076D8E-EF93-41B0-ABC1-ECAB8476F3BB}"/>
    <cellStyle name="Currency 69 2 8" xfId="30318" xr:uid="{DB694E66-B602-4099-B788-160E9C88789F}"/>
    <cellStyle name="Currency 69 2 9" xfId="6278" xr:uid="{BB3B2403-EACD-452A-A799-308CF67A20B3}"/>
    <cellStyle name="Currency 69 3" xfId="8263" xr:uid="{27E1D903-A35B-4194-970B-B309A14FC466}"/>
    <cellStyle name="Currency 69 4" xfId="9407" xr:uid="{B6551299-CB90-4C2F-A230-9F85EB832272}"/>
    <cellStyle name="Currency 69 5" xfId="12529" xr:uid="{538276E9-210F-4C3A-B2B3-3229A6EFB974}"/>
    <cellStyle name="Currency 69 6" xfId="15644" xr:uid="{0B9D075F-2775-4EA2-9B67-DE8F3F58C726}"/>
    <cellStyle name="Currency 69 7" xfId="18731" xr:uid="{CE7B59A9-6CD5-4809-87D6-6C1303B47B0C}"/>
    <cellStyle name="Currency 69 8" xfId="21895" xr:uid="{94BF0BC8-7D16-4381-87D2-8EE8FA5081A8}"/>
    <cellStyle name="Currency 69 9" xfId="25029" xr:uid="{6F99236E-1926-4D81-B97F-576C8964FCB6}"/>
    <cellStyle name="Currency 7" xfId="119" xr:uid="{200AF5AD-C9BD-431F-A29A-810B74157E14}"/>
    <cellStyle name="Currency 7 10" xfId="8366" xr:uid="{DFAD1067-34FE-46BE-812C-5059E90A8A52}"/>
    <cellStyle name="Currency 7 11" xfId="11464" xr:uid="{7375D015-BBB5-439B-935B-FE24BE35BCDA}"/>
    <cellStyle name="Currency 7 12" xfId="14579" xr:uid="{49FFA90F-40B4-4F39-8731-A80F8F9FBDE0}"/>
    <cellStyle name="Currency 7 13" xfId="17678" xr:uid="{F65692C0-702A-4CB8-9399-5E85A4DAB292}"/>
    <cellStyle name="Currency 7 14" xfId="20833" xr:uid="{024B31B5-CD0C-41BF-B6B1-1417527A33FD}"/>
    <cellStyle name="Currency 7 15" xfId="23979" xr:uid="{4F843872-511E-4E4A-9DD7-5EC26E581E6F}"/>
    <cellStyle name="Currency 7 16" xfId="27155" xr:uid="{A2CDEB7D-73C8-43E2-BA26-19EE30624AD6}"/>
    <cellStyle name="Currency 7 17" xfId="3267" xr:uid="{B7FE72D5-2604-49D2-A99F-01F149064964}"/>
    <cellStyle name="Currency 7 2" xfId="431" xr:uid="{0804AD19-6D6A-4208-AF03-91857362DB65}"/>
    <cellStyle name="Currency 7 2 10" xfId="24321" xr:uid="{2B4038D9-36D1-4755-BBBF-40B19FFCFD6C}"/>
    <cellStyle name="Currency 7 2 11" xfId="27499" xr:uid="{D23B6699-5C83-447D-9A2F-EEEA60D822FD}"/>
    <cellStyle name="Currency 7 2 12" xfId="3411" xr:uid="{2D4B219D-126F-4618-8CFB-8967A1E9668A}"/>
    <cellStyle name="Currency 7 2 2" xfId="2382" xr:uid="{08A58BFF-9899-41BB-B4F9-7D4EBF257595}"/>
    <cellStyle name="Currency 7 2 2 10" xfId="4469" xr:uid="{5014C391-97E0-4CAD-8D1D-C798DD4E8F52}"/>
    <cellStyle name="Currency 7 2 2 2" xfId="6542" xr:uid="{CEE0749E-EE2D-4CED-B6B3-B5A6341001A2}"/>
    <cellStyle name="Currency 7 2 2 3" xfId="10645" xr:uid="{BB0C3A14-1D2E-4A48-B018-FA118041C220}"/>
    <cellStyle name="Currency 7 2 2 4" xfId="13840" xr:uid="{D6BE2B05-FAAE-4265-886C-4D2C2C270EB4}"/>
    <cellStyle name="Currency 7 2 2 5" xfId="16935" xr:uid="{E638C645-5787-4C40-934A-F8C1FA8F30BD}"/>
    <cellStyle name="Currency 7 2 2 6" xfId="20089" xr:uid="{52DC68FA-4595-4423-B463-0EDD01EF2643}"/>
    <cellStyle name="Currency 7 2 2 7" xfId="23249" xr:uid="{4E4E64C1-AE26-4CCC-A499-46880F4871CC}"/>
    <cellStyle name="Currency 7 2 2 8" xfId="26425" xr:uid="{E680740A-7733-4066-8837-42DC82DBB2CC}"/>
    <cellStyle name="Currency 7 2 2 9" xfId="29624" xr:uid="{25C6B57E-4827-4EBC-85F9-F9F7A2644420}"/>
    <cellStyle name="Currency 7 2 3" xfId="1320" xr:uid="{5282F277-89AD-49E1-BFD0-82462B5FA2CD}"/>
    <cellStyle name="Currency 7 2 3 2" xfId="9587" xr:uid="{75038DF8-B43A-4D2B-B427-C9D47E0C3EF2}"/>
    <cellStyle name="Currency 7 2 3 3" xfId="12783" xr:uid="{99BA71DC-8B9B-4181-BFE1-3D517394B9E1}"/>
    <cellStyle name="Currency 7 2 3 4" xfId="15878" xr:uid="{66144279-AD2A-43E9-996C-3D8D1B8DC1DF}"/>
    <cellStyle name="Currency 7 2 3 5" xfId="19032" xr:uid="{92A43FAF-4E66-4180-8221-1FDD158FB015}"/>
    <cellStyle name="Currency 7 2 3 6" xfId="22192" xr:uid="{316987AB-9A82-49C0-BCB5-159C02587383}"/>
    <cellStyle name="Currency 7 2 3 7" xfId="25368" xr:uid="{AD889E7A-C8C6-4E44-A7BC-441236CBE187}"/>
    <cellStyle name="Currency 7 2 3 8" xfId="28437" xr:uid="{BF63D63A-6C13-4E9A-91EE-87C9EE119310}"/>
    <cellStyle name="Currency 7 2 3 9" xfId="5569" xr:uid="{4505E83C-D7CC-4158-ACD1-DD10FEF88067}"/>
    <cellStyle name="Currency 7 2 4" xfId="7554" xr:uid="{26F6595B-B041-46B3-8FB1-0A7D6C95C14B}"/>
    <cellStyle name="Currency 7 2 5" xfId="8699" xr:uid="{A1AE7548-108F-4C86-A492-42EFF5A2BB38}"/>
    <cellStyle name="Currency 7 2 6" xfId="11820" xr:uid="{1B7C3C3C-234F-4998-9AC3-BEFF711C17C1}"/>
    <cellStyle name="Currency 7 2 7" xfId="14939" xr:uid="{64F03D78-75D2-475C-99AC-26A2DC7B87C8}"/>
    <cellStyle name="Currency 7 2 8" xfId="18023" xr:uid="{0124E85F-9EF3-4FF5-8D54-345E53F9A8B7}"/>
    <cellStyle name="Currency 7 2 9" xfId="21186" xr:uid="{A260FED8-F028-404C-9385-988DE4229262}"/>
    <cellStyle name="Currency 7 3" xfId="571" xr:uid="{06D896FD-09A3-4784-9739-79DCD8CF4376}"/>
    <cellStyle name="Currency 7 3 10" xfId="24461" xr:uid="{4E5A94A8-2C46-4000-B2CF-45E6AE05A591}"/>
    <cellStyle name="Currency 7 3 11" xfId="27639" xr:uid="{25A48398-9A3A-41D8-92FF-9A9D47385966}"/>
    <cellStyle name="Currency 7 3 12" xfId="3551" xr:uid="{77B602A3-C5F0-4E56-976D-DA02BA599302}"/>
    <cellStyle name="Currency 7 3 2" xfId="2522" xr:uid="{ACDCA788-ADBD-48E7-B315-03686D9D6A24}"/>
    <cellStyle name="Currency 7 3 2 10" xfId="4609" xr:uid="{22EFAB8F-46C9-4EF7-9B07-5EA7325EB3E2}"/>
    <cellStyle name="Currency 7 3 2 2" xfId="6681" xr:uid="{14EC48B4-FE78-4940-A093-13F56489A210}"/>
    <cellStyle name="Currency 7 3 2 3" xfId="10785" xr:uid="{0D040224-B6B6-4527-80C3-369B98148B72}"/>
    <cellStyle name="Currency 7 3 2 4" xfId="13980" xr:uid="{806FE8C6-E6D4-421A-83C7-C7166C83EB1C}"/>
    <cellStyle name="Currency 7 3 2 5" xfId="17075" xr:uid="{DEA83CA6-8D7B-4D1E-8A12-FD9812B25197}"/>
    <cellStyle name="Currency 7 3 2 6" xfId="20229" xr:uid="{6BF740E9-0455-4700-B9DB-FA9E6516144B}"/>
    <cellStyle name="Currency 7 3 2 7" xfId="23389" xr:uid="{F10232B7-630C-4DF2-ADFD-5938AD3DA632}"/>
    <cellStyle name="Currency 7 3 2 8" xfId="26565" xr:uid="{893471E1-B05A-4090-9EBE-F62EB6A53381}"/>
    <cellStyle name="Currency 7 3 2 9" xfId="29764" xr:uid="{D31AD4D8-71BA-4478-8674-6870B08BB712}"/>
    <cellStyle name="Currency 7 3 3" xfId="1460" xr:uid="{2DC14140-A0E6-4417-BB93-699F1C2C51DD}"/>
    <cellStyle name="Currency 7 3 3 2" xfId="9727" xr:uid="{23331FFB-39C5-4A83-BA57-13AD575075B8}"/>
    <cellStyle name="Currency 7 3 3 3" xfId="12923" xr:uid="{386ABFCF-89AF-4B11-9FB8-DEB5685D8BF8}"/>
    <cellStyle name="Currency 7 3 3 4" xfId="16018" xr:uid="{F7F3CB63-9D4B-4F14-B379-FD9670864C9C}"/>
    <cellStyle name="Currency 7 3 3 5" xfId="19172" xr:uid="{B5D0200C-8A82-4DCE-9586-662084516C3F}"/>
    <cellStyle name="Currency 7 3 3 6" xfId="22332" xr:uid="{B9D08B4E-8B96-46A0-B768-942B13926C0C}"/>
    <cellStyle name="Currency 7 3 3 7" xfId="25508" xr:uid="{83E7741D-A5D3-47A0-98BB-280BEAE77021}"/>
    <cellStyle name="Currency 7 3 3 8" xfId="28707" xr:uid="{95DBE62D-CB10-4ED1-AC8D-EB041356A884}"/>
    <cellStyle name="Currency 7 3 3 9" xfId="5709" xr:uid="{D1FF03EA-F7BE-4882-B737-7DF7BB90A652}"/>
    <cellStyle name="Currency 7 3 4" xfId="7694" xr:uid="{B0E4D830-DA1B-4082-8AE3-19E3A1F03333}"/>
    <cellStyle name="Currency 7 3 5" xfId="8839" xr:uid="{C0DB1117-8C79-4C2A-BC25-D311E7045278}"/>
    <cellStyle name="Currency 7 3 6" xfId="11960" xr:uid="{D13A951D-61CF-4A9A-952A-3B965D923946}"/>
    <cellStyle name="Currency 7 3 7" xfId="15079" xr:uid="{3E0B06C4-3A25-4FDA-8295-FC6F9A1C592A}"/>
    <cellStyle name="Currency 7 3 8" xfId="18163" xr:uid="{5082F5B3-05FE-488A-8001-0E3A40497C6F}"/>
    <cellStyle name="Currency 7 3 9" xfId="21326" xr:uid="{FA0E4ECE-9DD1-4402-8AA7-47DB589D0C49}"/>
    <cellStyle name="Currency 7 4" xfId="740" xr:uid="{4CFAD742-830E-4EAF-BC15-532F11F28B96}"/>
    <cellStyle name="Currency 7 4 10" xfId="24630" xr:uid="{42F54437-CC83-45A8-B9D4-004A67A344C7}"/>
    <cellStyle name="Currency 7 4 11" xfId="27808" xr:uid="{88BBD0EE-DED3-4654-8503-1B167D75A060}"/>
    <cellStyle name="Currency 7 4 12" xfId="3720" xr:uid="{B477EA4B-0827-419B-A2C7-FD134E68B375}"/>
    <cellStyle name="Currency 7 4 2" xfId="2691" xr:uid="{D8D50590-05F8-4341-8341-BF5ADAD756D4}"/>
    <cellStyle name="Currency 7 4 2 10" xfId="4778" xr:uid="{3C586E0D-D2F2-455D-9BA6-36821FD149EA}"/>
    <cellStyle name="Currency 7 4 2 2" xfId="6818" xr:uid="{AC034069-5CF6-4892-A8DC-8E029F818B45}"/>
    <cellStyle name="Currency 7 4 2 3" xfId="10954" xr:uid="{FC07B2F9-C867-4FA1-A66A-2A8C8385D007}"/>
    <cellStyle name="Currency 7 4 2 4" xfId="14145" xr:uid="{C814B49A-0831-4B07-AA2C-157BC77FC581}"/>
    <cellStyle name="Currency 7 4 2 5" xfId="17240" xr:uid="{DFE5277D-D702-48ED-A3F3-7764B74314FC}"/>
    <cellStyle name="Currency 7 4 2 6" xfId="20398" xr:uid="{9F9BF9D5-4B44-4FDC-B0AF-9A57EE92486C}"/>
    <cellStyle name="Currency 7 4 2 7" xfId="23554" xr:uid="{B881571C-731C-470E-830C-1AC46145E773}"/>
    <cellStyle name="Currency 7 4 2 8" xfId="26730" xr:uid="{4461F907-320E-4ACC-921F-35867E01DAAF}"/>
    <cellStyle name="Currency 7 4 2 9" xfId="29929" xr:uid="{FB784638-1331-40B7-A849-5D4F2A57ABA5}"/>
    <cellStyle name="Currency 7 4 3" xfId="1629" xr:uid="{B776500A-EE3A-411A-814A-9FC9A9EA5391}"/>
    <cellStyle name="Currency 7 4 3 2" xfId="9896" xr:uid="{33499CB1-34FB-4C1C-A7DC-92D9F2907496}"/>
    <cellStyle name="Currency 7 4 3 3" xfId="13092" xr:uid="{229900FE-29C0-49BF-BA7F-ACF66427E2F2}"/>
    <cellStyle name="Currency 7 4 3 4" xfId="16187" xr:uid="{17268D4F-7613-4EA6-BE84-5314E2938A4B}"/>
    <cellStyle name="Currency 7 4 3 5" xfId="19341" xr:uid="{F85EC0D5-3B39-4D9C-959E-018D49E4E86B}"/>
    <cellStyle name="Currency 7 4 3 6" xfId="22501" xr:uid="{FBA35A8C-77B8-4443-8258-F024AACC1788}"/>
    <cellStyle name="Currency 7 4 3 7" xfId="25677" xr:uid="{FABCFCD8-1F48-400A-B72C-52E39048D7F9}"/>
    <cellStyle name="Currency 7 4 3 8" xfId="28876" xr:uid="{8F321116-D1FD-48C3-9E95-114178CAD5B3}"/>
    <cellStyle name="Currency 7 4 3 9" xfId="5878" xr:uid="{6E42CD56-64CE-4B6B-9B35-93D2AAB5FD1C}"/>
    <cellStyle name="Currency 7 4 4" xfId="7863" xr:uid="{4F280F1F-F460-4141-9905-7C123C830D71}"/>
    <cellStyle name="Currency 7 4 5" xfId="9008" xr:uid="{1E9251F1-103C-4BBB-8273-4B3594EE7B5A}"/>
    <cellStyle name="Currency 7 4 6" xfId="12129" xr:uid="{E7FA2B6D-FFB4-486B-BDC8-BD251E0BB37E}"/>
    <cellStyle name="Currency 7 4 7" xfId="15248" xr:uid="{A011ABAE-D95C-484A-9997-5669B4FF7DA6}"/>
    <cellStyle name="Currency 7 4 8" xfId="18332" xr:uid="{FF9AB2A3-DCA8-433C-95FA-94CBCAAEE0E5}"/>
    <cellStyle name="Currency 7 4 9" xfId="21495" xr:uid="{972AEBED-3681-4261-B6C8-BECE2496F085}"/>
    <cellStyle name="Currency 7 5" xfId="933" xr:uid="{4C005493-5C29-41EB-B38B-59D22086FD5C}"/>
    <cellStyle name="Currency 7 5 10" xfId="24822" xr:uid="{F78CF59D-9554-4BE3-A2E1-B8241BA7210B}"/>
    <cellStyle name="Currency 7 5 11" xfId="28001" xr:uid="{88EAC627-8771-4BAA-AA2B-C8EDA75EAC89}"/>
    <cellStyle name="Currency 7 5 12" xfId="3912" xr:uid="{46C046CF-3BB9-46BE-BB55-AAA685BB79C7}"/>
    <cellStyle name="Currency 7 5 2" xfId="2884" xr:uid="{40E3606F-DE3E-43AA-AAD2-EA25B85162B9}"/>
    <cellStyle name="Currency 7 5 2 10" xfId="4970" xr:uid="{BC6BFDB1-5EDE-4CFA-8457-D114300B3B02}"/>
    <cellStyle name="Currency 7 5 2 2" xfId="6994" xr:uid="{C07ECFD1-6733-45C4-8DED-C37EAEC7F712}"/>
    <cellStyle name="Currency 7 5 2 3" xfId="11146" xr:uid="{14840671-05DE-422E-B9E2-E3F1099CE2F2}"/>
    <cellStyle name="Currency 7 5 2 4" xfId="14335" xr:uid="{03AEA6C6-EE93-4A6C-A418-6E733B899CC4}"/>
    <cellStyle name="Currency 7 5 2 5" xfId="17432" xr:uid="{DB6A7342-49DF-4731-B69D-23974DB54865}"/>
    <cellStyle name="Currency 7 5 2 6" xfId="20588" xr:uid="{15B17B0D-A919-4C37-8E48-602164093538}"/>
    <cellStyle name="Currency 7 5 2 7" xfId="23744" xr:uid="{417F84C2-26F6-4CF2-9605-0D1E8C246867}"/>
    <cellStyle name="Currency 7 5 2 8" xfId="26920" xr:uid="{A64F8381-2B68-4D31-9CB6-2B585409018C}"/>
    <cellStyle name="Currency 7 5 2 9" xfId="30119" xr:uid="{CB9132D8-41D0-45CC-BF2F-EFEBE63B2120}"/>
    <cellStyle name="Currency 7 5 3" xfId="1823" xr:uid="{069B691B-BA23-4A2F-99F9-E5220E30D2BD}"/>
    <cellStyle name="Currency 7 5 3 2" xfId="10088" xr:uid="{AC04B761-DDA2-41B7-9048-DD20DB2A2F62}"/>
    <cellStyle name="Currency 7 5 3 3" xfId="13284" xr:uid="{64C27C96-4608-4156-9E42-50D2FB6838B0}"/>
    <cellStyle name="Currency 7 5 3 4" xfId="16379" xr:uid="{97F61444-11EC-456F-B6C8-E480948495BC}"/>
    <cellStyle name="Currency 7 5 3 5" xfId="19533" xr:uid="{640B582D-99C3-4C7A-AE7E-F72A82355048}"/>
    <cellStyle name="Currency 7 5 3 6" xfId="22693" xr:uid="{17C5DCF5-25F0-4CC8-B407-0AAB0676DAAB}"/>
    <cellStyle name="Currency 7 5 3 7" xfId="25869" xr:uid="{163B97C7-5299-4896-9CCD-AB8DCA580155}"/>
    <cellStyle name="Currency 7 5 3 8" xfId="29068" xr:uid="{3DBB2286-9627-4FC7-9B15-F0D812AD64FC}"/>
    <cellStyle name="Currency 7 5 3 9" xfId="6071" xr:uid="{508755E7-B9E2-4DA1-9981-D996F3AB8882}"/>
    <cellStyle name="Currency 7 5 4" xfId="8056" xr:uid="{6E5346B7-9DB5-41E6-A889-7AFA38F1C70B}"/>
    <cellStyle name="Currency 7 5 5" xfId="9200" xr:uid="{406F20AB-9E6D-4507-8F0E-0FB1C3EF2AE6}"/>
    <cellStyle name="Currency 7 5 6" xfId="12322" xr:uid="{D974D17D-2462-451E-B940-599E85BB37E5}"/>
    <cellStyle name="Currency 7 5 7" xfId="15441" xr:uid="{486EFEE5-F223-48B4-ABEB-A2962113C2E1}"/>
    <cellStyle name="Currency 7 5 8" xfId="18524" xr:uid="{C74F9618-3C17-48ED-81AF-67154E08B82E}"/>
    <cellStyle name="Currency 7 5 9" xfId="21688" xr:uid="{3C9540D2-D63D-4FB1-B59D-259AD7CC4981}"/>
    <cellStyle name="Currency 7 6" xfId="286" xr:uid="{DF40D64E-C444-4B82-9B1F-9051AD82D1CB}"/>
    <cellStyle name="Currency 7 6 10" xfId="27355" xr:uid="{C2AEFEF4-1AD8-4106-9210-DFE0809C6CAE}"/>
    <cellStyle name="Currency 7 6 11" xfId="4325" xr:uid="{CD28931B-D3D3-4F31-A180-8D5E784282D1}"/>
    <cellStyle name="Currency 7 6 2" xfId="2238" xr:uid="{EA4BEFE3-BD57-45BC-ABF6-E35DCAB74329}"/>
    <cellStyle name="Currency 7 6 2 2" xfId="10501" xr:uid="{F3853540-B2C1-4B90-99E3-9B42D252157E}"/>
    <cellStyle name="Currency 7 6 2 3" xfId="13696" xr:uid="{D8D4EE24-1619-4C90-86F6-112EB4F0E195}"/>
    <cellStyle name="Currency 7 6 2 4" xfId="16791" xr:uid="{E642C3C0-61E0-4153-AAAF-9B899C763E9B}"/>
    <cellStyle name="Currency 7 6 2 5" xfId="19945" xr:uid="{CF84369B-D983-4D9F-936B-9EB36035F08D}"/>
    <cellStyle name="Currency 7 6 2 6" xfId="23105" xr:uid="{59122BFC-6912-4BE5-B133-7DD6B165E36A}"/>
    <cellStyle name="Currency 7 6 2 7" xfId="26281" xr:uid="{ABABF3EA-D4EF-45BD-818E-F6C629623CBA}"/>
    <cellStyle name="Currency 7 6 2 8" xfId="29480" xr:uid="{2E529D53-2029-47BA-A052-390B1AB04B3D}"/>
    <cellStyle name="Currency 7 6 2 9" xfId="5425" xr:uid="{E5A23A3A-466C-4A20-94FC-4B4DEDC0628D}"/>
    <cellStyle name="Currency 7 6 3" xfId="7410" xr:uid="{FA64DC75-DA8C-4FDE-A520-CE32B76CCF1B}"/>
    <cellStyle name="Currency 7 6 4" xfId="8554" xr:uid="{35902345-D0CE-4423-B57A-3A5C84BAE786}"/>
    <cellStyle name="Currency 7 6 5" xfId="11676" xr:uid="{24F5055C-C3EE-4032-A2F4-24F325FED498}"/>
    <cellStyle name="Currency 7 6 6" xfId="14795" xr:uid="{654E023B-92ED-441E-B08B-ABBD7F88A375}"/>
    <cellStyle name="Currency 7 6 7" xfId="17879" xr:uid="{52F0E55E-A973-4CFD-B6BC-FA92EA1B2201}"/>
    <cellStyle name="Currency 7 6 8" xfId="21042" xr:uid="{A89DB655-BE9E-4261-9B06-5B9C8A171418}"/>
    <cellStyle name="Currency 7 6 9" xfId="24177" xr:uid="{AD996101-8A63-4A68-8741-132A6A020E9F}"/>
    <cellStyle name="Currency 7 7" xfId="2039" xr:uid="{B69C5656-63FC-4071-9504-F045DAB22B0B}"/>
    <cellStyle name="Currency 7 7 10" xfId="4128" xr:uid="{2787C954-3414-4FCC-9291-70EC73F3C762}"/>
    <cellStyle name="Currency 7 7 2" xfId="6345" xr:uid="{E37A9F5B-78B7-4A40-9595-8E836A0F9FD9}"/>
    <cellStyle name="Currency 7 7 3" xfId="10304" xr:uid="{7D7C0733-9C3E-4642-AAEE-926412F11CEE}"/>
    <cellStyle name="Currency 7 7 4" xfId="13500" xr:uid="{F1478116-416A-408A-B181-A7035EE42FA7}"/>
    <cellStyle name="Currency 7 7 5" xfId="16595" xr:uid="{5BDE3DE4-FA5D-484F-BD03-44AE6F565F02}"/>
    <cellStyle name="Currency 7 7 6" xfId="19749" xr:uid="{90D8F2C4-0FE5-4C2C-80A4-C526549F0115}"/>
    <cellStyle name="Currency 7 7 7" xfId="22909" xr:uid="{FCAF9C5A-1E04-4180-9AC5-80C801CD2DB6}"/>
    <cellStyle name="Currency 7 7 8" xfId="26085" xr:uid="{A98A35D7-4374-4D88-B35A-BA368B56008C}"/>
    <cellStyle name="Currency 7 7 9" xfId="29284" xr:uid="{56561025-2CE8-4B6D-B9E3-2A0C31F23D34}"/>
    <cellStyle name="Currency 7 8" xfId="1176" xr:uid="{951C5AB5-31C8-4AE4-942E-17EDCC46E2EA}"/>
    <cellStyle name="Currency 7 8 2" xfId="9443" xr:uid="{90B19BA2-8385-4C0A-91DB-46F3014B4013}"/>
    <cellStyle name="Currency 7 8 3" xfId="12689" xr:uid="{FDD1D30F-2B79-406F-BDBF-8D6694E78A8E}"/>
    <cellStyle name="Currency 7 8 4" xfId="15759" xr:uid="{AA7B0309-E5F9-4C50-8DD1-CE2208D47FD7}"/>
    <cellStyle name="Currency 7 8 5" xfId="18922" xr:uid="{BB9EA9AD-95CB-41E1-9CF2-246EDBE6C142}"/>
    <cellStyle name="Currency 7 8 6" xfId="22101" xr:uid="{013C8840-399F-4C51-8FD3-82130341666E}"/>
    <cellStyle name="Currency 7 8 7" xfId="25310" xr:uid="{A4BB30BE-515C-46DC-9619-BA2F736E519C}"/>
    <cellStyle name="Currency 7 8 8" xfId="28466" xr:uid="{C6D8E751-9857-4599-A322-C942598A0907}"/>
    <cellStyle name="Currency 7 8 9" xfId="5227" xr:uid="{EAD24282-5B60-4154-B90E-83194CCDC123}"/>
    <cellStyle name="Currency 7 9" xfId="7210" xr:uid="{9A08F33F-A9D5-446F-818E-01B3A8F57C9D}"/>
    <cellStyle name="Currency 70" xfId="1144" xr:uid="{D955AFA9-ECEF-42F7-AA1E-8C703E1487D0}"/>
    <cellStyle name="Currency 70 10" xfId="28212" xr:uid="{53BDB68A-4117-4BC1-9076-35687AA4752D}"/>
    <cellStyle name="Currency 70 11" xfId="5181" xr:uid="{885E7D6B-1D33-4544-A44C-F657083AF02D}"/>
    <cellStyle name="Currency 70 2" xfId="3095" xr:uid="{8271531D-9D32-4257-AF4E-CA36799986AA}"/>
    <cellStyle name="Currency 70 2 2" xfId="11357" xr:uid="{F55C1BBD-5ACB-4766-B3CE-C300185296AF}"/>
    <cellStyle name="Currency 70 2 3" xfId="14538" xr:uid="{736D972F-98C3-479E-933C-6B99ADA0C5AD}"/>
    <cellStyle name="Currency 70 2 4" xfId="17635" xr:uid="{183E56C0-C994-4851-A181-C483BB2E6713}"/>
    <cellStyle name="Currency 70 2 5" xfId="20793" xr:uid="{A6DE3455-72F5-419A-8027-5B7763AD7F47}"/>
    <cellStyle name="Currency 70 2 6" xfId="23947" xr:uid="{030D7861-BEFE-400C-A589-8A4DB7FE1429}"/>
    <cellStyle name="Currency 70 2 7" xfId="27123" xr:uid="{374D03A7-FD3A-4B4C-952D-8C54C65A5C9F}"/>
    <cellStyle name="Currency 70 2 8" xfId="30322" xr:uid="{F9DD6EB4-BA14-45AB-BBCD-1CD0E12E1CA7}"/>
    <cellStyle name="Currency 70 2 9" xfId="6282" xr:uid="{9EFC71A2-0784-4A2C-98FB-B07D029566DB}"/>
    <cellStyle name="Currency 70 3" xfId="8267" xr:uid="{32F9A78C-D047-4E3F-820C-CCD8D4BAB4C5}"/>
    <cellStyle name="Currency 70 4" xfId="9411" xr:uid="{7042AC43-CCD5-4BDF-949F-9101552B5724}"/>
    <cellStyle name="Currency 70 5" xfId="12533" xr:uid="{3939A626-D3F8-4A43-9595-5515483EC18C}"/>
    <cellStyle name="Currency 70 6" xfId="15648" xr:uid="{E2EE0449-35A6-4EFE-9F97-5122D267BB39}"/>
    <cellStyle name="Currency 70 7" xfId="18735" xr:uid="{735B2C3C-07DE-4E01-B2FD-E56C20A37C92}"/>
    <cellStyle name="Currency 70 8" xfId="21899" xr:uid="{EAF16F9F-C275-4061-84CD-74A5849FAFC7}"/>
    <cellStyle name="Currency 70 9" xfId="25033" xr:uid="{9C93CA1D-3381-444A-8332-CAF57D83D2E7}"/>
    <cellStyle name="Currency 71" xfId="1148" xr:uid="{B798282F-1860-4D29-A1D3-4492A769DD16}"/>
    <cellStyle name="Currency 71 10" xfId="28216" xr:uid="{9DAE0192-2E98-4B79-B67B-985C7453297C}"/>
    <cellStyle name="Currency 71 11" xfId="5185" xr:uid="{D7238430-8C0E-47AC-8AB4-9352241B0B17}"/>
    <cellStyle name="Currency 71 2" xfId="3099" xr:uid="{03C65AF7-FFA3-4656-9408-51CC195A31A8}"/>
    <cellStyle name="Currency 71 2 2" xfId="11361" xr:uid="{98FDDA61-EE30-4018-AFC9-98A4867EC10A}"/>
    <cellStyle name="Currency 71 2 3" xfId="14542" xr:uid="{58E4102A-61C9-4112-8846-512A588D807A}"/>
    <cellStyle name="Currency 71 2 4" xfId="17639" xr:uid="{AB9C15C9-2D1F-43C0-8B83-FF59807E478D}"/>
    <cellStyle name="Currency 71 2 5" xfId="20797" xr:uid="{489FE843-7745-47C2-83DC-62E5C7538FB5}"/>
    <cellStyle name="Currency 71 2 6" xfId="23951" xr:uid="{A1EE4CAB-4616-458B-BE0C-710C859BE762}"/>
    <cellStyle name="Currency 71 2 7" xfId="27127" xr:uid="{1A97569E-69E8-4F5B-85B8-502E02C0A742}"/>
    <cellStyle name="Currency 71 2 8" xfId="30326" xr:uid="{7B234CD4-CD31-4FD9-A557-5057BE3829D3}"/>
    <cellStyle name="Currency 71 2 9" xfId="6286" xr:uid="{D0BF9376-F92F-48D4-94C3-E69EAD089685}"/>
    <cellStyle name="Currency 71 3" xfId="8271" xr:uid="{978B5B2D-CD61-418E-A9B9-91F6F4CABE93}"/>
    <cellStyle name="Currency 71 4" xfId="9415" xr:uid="{BA99391F-8B0D-4AF7-ABE3-CDBEECB7D82C}"/>
    <cellStyle name="Currency 71 5" xfId="12537" xr:uid="{FA467D5B-4925-4995-980D-40BC34A39849}"/>
    <cellStyle name="Currency 71 6" xfId="15652" xr:uid="{E5B0747D-3DFF-4DD5-98BB-469BF906DF3F}"/>
    <cellStyle name="Currency 71 7" xfId="18739" xr:uid="{749C3B1E-6508-4C47-AD68-8EB38FC9CB1A}"/>
    <cellStyle name="Currency 71 8" xfId="21903" xr:uid="{5CB17B2E-B2CE-4A8D-BC92-6EC5C85B513E}"/>
    <cellStyle name="Currency 71 9" xfId="25037" xr:uid="{3EC4D749-4188-4184-AC19-AD1E2B09133A}"/>
    <cellStyle name="Currency 72" xfId="1152" xr:uid="{36CC7EEA-12CD-40EF-BFF7-02E552CB0762}"/>
    <cellStyle name="Currency 72 10" xfId="28220" xr:uid="{297D0635-3EB2-40FB-B17C-05247B6B6970}"/>
    <cellStyle name="Currency 72 11" xfId="5189" xr:uid="{9CA0D684-59E4-402E-AF51-722BD170A953}"/>
    <cellStyle name="Currency 72 2" xfId="3103" xr:uid="{918138F5-3463-471C-8CFC-318BA1C7C31B}"/>
    <cellStyle name="Currency 72 2 2" xfId="11365" xr:uid="{346E3EC4-A454-4EBF-8CDE-C699011A6F63}"/>
    <cellStyle name="Currency 72 2 3" xfId="14546" xr:uid="{E19485E8-966C-4B76-B9D5-36791F329C1D}"/>
    <cellStyle name="Currency 72 2 4" xfId="17643" xr:uid="{8E128BE6-0064-4EB8-93D9-7639868A6222}"/>
    <cellStyle name="Currency 72 2 5" xfId="20801" xr:uid="{BEC2CAB8-4C24-474B-8D42-883A4151C6A7}"/>
    <cellStyle name="Currency 72 2 6" xfId="23955" xr:uid="{FA97BFF2-3842-4243-BF41-CDCBFE43B62B}"/>
    <cellStyle name="Currency 72 2 7" xfId="27131" xr:uid="{E962EF33-5819-493E-95F2-BD40269F8471}"/>
    <cellStyle name="Currency 72 2 8" xfId="30330" xr:uid="{D41F5724-9EEA-48C0-89F6-EB4FDC28ABFF}"/>
    <cellStyle name="Currency 72 2 9" xfId="6290" xr:uid="{A9D779BE-14C1-4983-A770-02CC37AB0287}"/>
    <cellStyle name="Currency 72 3" xfId="8275" xr:uid="{65FA1361-8F6C-4962-877B-519050719521}"/>
    <cellStyle name="Currency 72 4" xfId="9419" xr:uid="{D9855818-9367-49CD-B4D9-80E51B1AA373}"/>
    <cellStyle name="Currency 72 5" xfId="12541" xr:uid="{6CDD3722-5923-4CC4-8C31-4871D694DA9F}"/>
    <cellStyle name="Currency 72 6" xfId="15656" xr:uid="{6E23B5C2-D98D-470C-9C03-E987128FCA99}"/>
    <cellStyle name="Currency 72 7" xfId="18743" xr:uid="{2C3D77FD-59E0-42C4-BE1E-B05BE1BCAC22}"/>
    <cellStyle name="Currency 72 8" xfId="21907" xr:uid="{78EB7DED-C38E-49EF-AF56-BD83055ACBBD}"/>
    <cellStyle name="Currency 72 9" xfId="25041" xr:uid="{D38CB63E-80FB-481C-96AC-6808D97948B9}"/>
    <cellStyle name="Currency 73" xfId="1156" xr:uid="{4B0AE2ED-578E-46E9-BDE3-28A23AB2FD43}"/>
    <cellStyle name="Currency 73 10" xfId="25045" xr:uid="{778CBE9B-1651-4AFD-B766-88E9DD1EB1F2}"/>
    <cellStyle name="Currency 73 11" xfId="28224" xr:uid="{28A28C66-5985-4761-A4E6-E9DCCD33C770}"/>
    <cellStyle name="Currency 73 12" xfId="4122" xr:uid="{204E49C9-69DB-42C4-A298-6D21E179843E}"/>
    <cellStyle name="Currency 73 2" xfId="3107" xr:uid="{346F124F-97FD-42D5-A66B-3945E1C66D2A}"/>
    <cellStyle name="Currency 73 2 10" xfId="5193" xr:uid="{0ABCDC6F-49D3-4D3E-81BD-896DA2138D0E}"/>
    <cellStyle name="Currency 73 2 2" xfId="7195" xr:uid="{4BDE9C0E-8C24-4A57-BF5A-3844F542379B}"/>
    <cellStyle name="Currency 73 2 3" xfId="11369" xr:uid="{2FD8B557-0DFE-4724-A235-C54850F9F83C}"/>
    <cellStyle name="Currency 73 2 4" xfId="14550" xr:uid="{825ECDBF-D574-4F0D-900E-8490698E0E3F}"/>
    <cellStyle name="Currency 73 2 5" xfId="17647" xr:uid="{5FA9ACC7-2F39-4F99-A042-A77BAF301026}"/>
    <cellStyle name="Currency 73 2 6" xfId="20805" xr:uid="{2E053FB4-6BE9-4661-ADC1-33DD5033E5EB}"/>
    <cellStyle name="Currency 73 2 7" xfId="23959" xr:uid="{24C16823-65E5-4006-9DEB-A506F5761B98}"/>
    <cellStyle name="Currency 73 2 8" xfId="27135" xr:uid="{84DB5687-203C-44A8-9231-F6A9A346D4D0}"/>
    <cellStyle name="Currency 73 2 9" xfId="30334" xr:uid="{FA5FB4EF-CC1B-40FF-945B-AE4924F5719E}"/>
    <cellStyle name="Currency 73 3" xfId="2033" xr:uid="{108881BF-AFF6-4F8D-ADFA-6044B3A432B3}"/>
    <cellStyle name="Currency 73 3 2" xfId="10298" xr:uid="{CAB1B224-D762-462E-B7C2-32531CE5AD5E}"/>
    <cellStyle name="Currency 73 3 3" xfId="13494" xr:uid="{B0F3F0B1-5573-4096-87F0-5F929214C3E8}"/>
    <cellStyle name="Currency 73 3 4" xfId="16589" xr:uid="{91C9C96B-1AFC-4128-8E40-CFA9BD4D739D}"/>
    <cellStyle name="Currency 73 3 5" xfId="19743" xr:uid="{2D94C761-B1DC-45F8-8C39-DA3CDAAEF7E4}"/>
    <cellStyle name="Currency 73 3 6" xfId="22903" xr:uid="{8E745985-289E-4844-A3DD-D3CDC5E2272B}"/>
    <cellStyle name="Currency 73 3 7" xfId="26079" xr:uid="{847BD99F-D5DE-4210-9472-4F1F1289ACF8}"/>
    <cellStyle name="Currency 73 3 8" xfId="29278" xr:uid="{84AAC9BB-68EB-4FD0-961C-CF595C2EE5D2}"/>
    <cellStyle name="Currency 73 3 9" xfId="6294" xr:uid="{ACB77294-FE26-44B6-87BA-50687CAA1872}"/>
    <cellStyle name="Currency 73 4" xfId="8279" xr:uid="{5701C2C2-9220-4A2E-AED7-9AE36E7EEF33}"/>
    <cellStyle name="Currency 73 5" xfId="9423" xr:uid="{42E9AD53-2A5F-45D4-8F8A-1FF6ADF93B77}"/>
    <cellStyle name="Currency 73 6" xfId="12545" xr:uid="{ABF338D2-C30E-41C4-9762-A0FCE17B2362}"/>
    <cellStyle name="Currency 73 7" xfId="15660" xr:uid="{89E029DB-D96A-4DF9-8794-1331425E19F6}"/>
    <cellStyle name="Currency 73 8" xfId="18747" xr:uid="{C113F204-CFC5-474D-82E3-DFF32A3A5534}"/>
    <cellStyle name="Currency 73 9" xfId="21911" xr:uid="{DDBA0EF0-3232-4DC0-8785-3634C50C4F04}"/>
    <cellStyle name="Currency 74" xfId="1160" xr:uid="{E37B3724-D050-41CD-93C3-93BA4EBB0D89}"/>
    <cellStyle name="Currency 74 10" xfId="25049" xr:uid="{DE2A12F0-04ED-4983-916D-5CA8255CB2A7}"/>
    <cellStyle name="Currency 74 11" xfId="28228" xr:uid="{30885AEA-AAAC-42EC-84CE-2235341306CC}"/>
    <cellStyle name="Currency 74 12" xfId="4126" xr:uid="{329B0A75-1739-4488-96A8-AB2EBF5EC20B}"/>
    <cellStyle name="Currency 74 2" xfId="3111" xr:uid="{1053F60F-32A8-42BC-AD1D-143515601D98}"/>
    <cellStyle name="Currency 74 2 10" xfId="5197" xr:uid="{9283FD35-F517-455F-8B9C-CD7F1737195C}"/>
    <cellStyle name="Currency 74 2 2" xfId="7198" xr:uid="{B1FA45CC-0C73-4270-AFD8-A7D639B4177F}"/>
    <cellStyle name="Currency 74 2 3" xfId="11373" xr:uid="{6BAC1765-7E73-47B7-8BD5-922FD6422F7C}"/>
    <cellStyle name="Currency 74 2 4" xfId="14554" xr:uid="{2F948568-1400-474C-AC0B-5E5B2DBCB971}"/>
    <cellStyle name="Currency 74 2 5" xfId="17651" xr:uid="{B6DFC3B5-83BB-42E7-9780-6FAEEF99D5C0}"/>
    <cellStyle name="Currency 74 2 6" xfId="20809" xr:uid="{90FDFE37-647F-427C-9ADE-25BFE3AB8B7D}"/>
    <cellStyle name="Currency 74 2 7" xfId="23963" xr:uid="{78911E02-EAEC-4026-BBA8-3AD70BB2DA59}"/>
    <cellStyle name="Currency 74 2 8" xfId="27139" xr:uid="{5BE84CA5-B4FB-42B0-AE75-EA9FE1163456}"/>
    <cellStyle name="Currency 74 2 9" xfId="30338" xr:uid="{966AF699-433F-4EF9-B7FD-98A3EDD0F555}"/>
    <cellStyle name="Currency 74 3" xfId="2037" xr:uid="{87C1B37E-9F68-46C9-AEC3-630F0BA8FF5D}"/>
    <cellStyle name="Currency 74 3 2" xfId="10302" xr:uid="{E66306E1-4C81-4F42-A61F-0D467A0DF2F1}"/>
    <cellStyle name="Currency 74 3 3" xfId="13498" xr:uid="{B9B25943-2728-42E8-B686-A4AC3E1D9BD5}"/>
    <cellStyle name="Currency 74 3 4" xfId="16593" xr:uid="{15087AFB-A4D3-44D1-B0A8-CC5377BA9CE8}"/>
    <cellStyle name="Currency 74 3 5" xfId="19747" xr:uid="{67605711-030B-4028-9315-5F33B74F249D}"/>
    <cellStyle name="Currency 74 3 6" xfId="22907" xr:uid="{78DED1BE-2C7D-401F-85EF-05363BA3F882}"/>
    <cellStyle name="Currency 74 3 7" xfId="26083" xr:uid="{188CD1F9-19D4-437E-AAF7-D982CEEC0810}"/>
    <cellStyle name="Currency 74 3 8" xfId="29282" xr:uid="{A4700F0D-4225-4373-B30D-BB091DD696F4}"/>
    <cellStyle name="Currency 74 3 9" xfId="6298" xr:uid="{AB7DE1F9-A2C5-42A0-92C8-6790835BC990}"/>
    <cellStyle name="Currency 74 4" xfId="8283" xr:uid="{A200CEE1-EB3D-47E7-8391-BE90D3110385}"/>
    <cellStyle name="Currency 74 5" xfId="9427" xr:uid="{2E7AD850-184F-4922-926E-DB9A6878C8D2}"/>
    <cellStyle name="Currency 74 6" xfId="12549" xr:uid="{D1AED90E-BD4F-46F5-919B-5C3A5A56D354}"/>
    <cellStyle name="Currency 74 7" xfId="15664" xr:uid="{6DD0D7C8-6403-4AD8-BFFC-B6152B7E4189}"/>
    <cellStyle name="Currency 74 8" xfId="18751" xr:uid="{0BF9BD6E-3D75-43E4-8257-BE0795DC4C3E}"/>
    <cellStyle name="Currency 74 9" xfId="21915" xr:uid="{60F796E5-B01A-4796-B0FD-9FD1DCA16BDE}"/>
    <cellStyle name="Currency 75" xfId="1164" xr:uid="{4D8018B4-C16C-4C3E-9973-C9486202ACF0}"/>
    <cellStyle name="Currency 75 10" xfId="25053" xr:uid="{66BA76BE-7578-4E86-AAEE-2F687A7C9547}"/>
    <cellStyle name="Currency 75 11" xfId="28232" xr:uid="{5BFE34FC-11E7-411F-8B9E-766D0F601070}"/>
    <cellStyle name="Currency 75 12" xfId="4124" xr:uid="{BA10A907-A4BC-4EA2-B9AA-C91C96E2B30E}"/>
    <cellStyle name="Currency 75 2" xfId="3115" xr:uid="{342D2F6E-80C9-4D76-9311-EBD3003C264C}"/>
    <cellStyle name="Currency 75 2 10" xfId="5201" xr:uid="{F176C101-93EB-411A-96B1-733FB9A1F835}"/>
    <cellStyle name="Currency 75 2 2" xfId="7200" xr:uid="{26F969CF-7E33-45E1-B103-6282ACA3C592}"/>
    <cellStyle name="Currency 75 2 3" xfId="11377" xr:uid="{497D7345-194A-4739-9303-514B6F0E2C86}"/>
    <cellStyle name="Currency 75 2 4" xfId="14558" xr:uid="{CD5C877D-A83E-40F3-A64B-7054B37EDD8A}"/>
    <cellStyle name="Currency 75 2 5" xfId="17655" xr:uid="{43EA2DDE-54CE-48E3-B7E1-5E4BD3BB6040}"/>
    <cellStyle name="Currency 75 2 6" xfId="20813" xr:uid="{A281DC7D-3369-47D7-AEC8-CC2EBADF0A3E}"/>
    <cellStyle name="Currency 75 2 7" xfId="23967" xr:uid="{F38CEA4A-D97B-4FDE-AE1D-F9CDB8BCB530}"/>
    <cellStyle name="Currency 75 2 8" xfId="27143" xr:uid="{53726147-C7AB-4248-A864-2E12D8030501}"/>
    <cellStyle name="Currency 75 2 9" xfId="30342" xr:uid="{DB7388BD-C6B4-48EE-837A-9AF867167388}"/>
    <cellStyle name="Currency 75 3" xfId="2035" xr:uid="{0A755A32-D321-4B39-8FF0-72B04A5ACB37}"/>
    <cellStyle name="Currency 75 3 2" xfId="10300" xr:uid="{589923C7-3554-4A42-B9D8-64BC15569D8D}"/>
    <cellStyle name="Currency 75 3 3" xfId="13496" xr:uid="{0A7E77B8-44E1-4756-AAFD-C79A4EBABEA3}"/>
    <cellStyle name="Currency 75 3 4" xfId="16591" xr:uid="{384111E1-F754-48B9-AD34-A822750A4CCD}"/>
    <cellStyle name="Currency 75 3 5" xfId="19745" xr:uid="{F6CB2B73-B141-4FFB-81C3-F69767B57479}"/>
    <cellStyle name="Currency 75 3 6" xfId="22905" xr:uid="{9BAB59CC-9881-4270-9B6B-61B0DC71C1A9}"/>
    <cellStyle name="Currency 75 3 7" xfId="26081" xr:uid="{DDD37768-BDFB-4EC8-B740-1F4070AC9656}"/>
    <cellStyle name="Currency 75 3 8" xfId="29280" xr:uid="{9885DAF2-B6E2-4DFC-8F89-8E255F2850BF}"/>
    <cellStyle name="Currency 75 3 9" xfId="6302" xr:uid="{5F8BE679-3D18-46DA-8FE2-3681462DE6D3}"/>
    <cellStyle name="Currency 75 4" xfId="8287" xr:uid="{BAFD02F4-C9AB-4895-86BA-F2EC74D273B0}"/>
    <cellStyle name="Currency 75 5" xfId="9431" xr:uid="{6A866E5B-BFC4-42A6-8DF9-CB7AA83261D3}"/>
    <cellStyle name="Currency 75 6" xfId="12553" xr:uid="{3E98C663-D8F9-4788-B657-0832F1A6A204}"/>
    <cellStyle name="Currency 75 7" xfId="15668" xr:uid="{BEC30A68-F2F3-457E-8680-9CBCF81C86BD}"/>
    <cellStyle name="Currency 75 8" xfId="18755" xr:uid="{36348FA3-6163-42D5-9884-B26232BC8D16}"/>
    <cellStyle name="Currency 75 9" xfId="21919" xr:uid="{87E9E358-7164-4C37-AE51-F4BB8FB72320}"/>
    <cellStyle name="Currency 76" xfId="1168" xr:uid="{AE0AF533-2DCB-4B59-B905-304C38E57FF9}"/>
    <cellStyle name="Currency 76 10" xfId="28235" xr:uid="{E9B8E6B6-3F03-45B1-A5F0-D66C31886ABF}"/>
    <cellStyle name="Currency 76 11" xfId="5204" xr:uid="{DC2B572D-4C54-4A94-B03B-17E71F3F83D6}"/>
    <cellStyle name="Currency 76 2" xfId="3118" xr:uid="{B04BA259-4E45-4E4B-A556-80745BD32B7F}"/>
    <cellStyle name="Currency 76 2 2" xfId="11380" xr:uid="{42F160B5-116D-43B3-9B1C-A7F332AE05E7}"/>
    <cellStyle name="Currency 76 2 3" xfId="14561" xr:uid="{C049CA3C-DC35-432E-9EFB-A1D00F3C9207}"/>
    <cellStyle name="Currency 76 2 4" xfId="17658" xr:uid="{054FDE40-F248-4C4D-8954-9347ED6B04BF}"/>
    <cellStyle name="Currency 76 2 5" xfId="20816" xr:uid="{F9F1499C-730D-476E-97C5-FAA940050C52}"/>
    <cellStyle name="Currency 76 2 6" xfId="23970" xr:uid="{BD2BE104-2FF2-4BA7-BDE9-B477BBE92CAA}"/>
    <cellStyle name="Currency 76 2 7" xfId="27146" xr:uid="{EDF726CC-DE9F-47A9-BD12-7D04BEDE41C6}"/>
    <cellStyle name="Currency 76 2 8" xfId="30345" xr:uid="{13218320-85DB-4C98-8667-E9DBC0519A5F}"/>
    <cellStyle name="Currency 76 2 9" xfId="6305" xr:uid="{9FDCDE9F-0193-44FD-9419-027B0F89042F}"/>
    <cellStyle name="Currency 76 3" xfId="8290" xr:uid="{C1D23A9B-574F-41CE-BEC4-E7531EF822A6}"/>
    <cellStyle name="Currency 76 4" xfId="9435" xr:uid="{46E36A27-F263-4E52-9221-ADA1363802A4}"/>
    <cellStyle name="Currency 76 5" xfId="12556" xr:uid="{D06A35DE-BC3F-4C7A-AE02-6D1849A917A9}"/>
    <cellStyle name="Currency 76 6" xfId="15672" xr:uid="{41512D40-D30A-4304-8918-6F48937DF8F7}"/>
    <cellStyle name="Currency 76 7" xfId="18758" xr:uid="{4CE9B899-69D1-484D-AAC7-762FAF6FF414}"/>
    <cellStyle name="Currency 76 8" xfId="21922" xr:uid="{497FCA80-D1F1-4316-8069-065E11C5CBCE}"/>
    <cellStyle name="Currency 76 9" xfId="25056" xr:uid="{462E2E4C-8BA9-4E09-8B70-E512828E92B0}"/>
    <cellStyle name="Currency 77" xfId="1172" xr:uid="{A53BD6C2-00D3-478A-875A-AD8E57FD2C40}"/>
    <cellStyle name="Currency 77 10" xfId="28239" xr:uid="{468F8488-8622-4B5C-A671-F0B7EB875B47}"/>
    <cellStyle name="Currency 77 11" xfId="5208" xr:uid="{F87AA475-9941-4AE9-A3CF-D9213E50FBAA}"/>
    <cellStyle name="Currency 77 2" xfId="3122" xr:uid="{0B193438-4A98-4E15-B84D-089BF2DEFBF6}"/>
    <cellStyle name="Currency 77 2 2" xfId="11384" xr:uid="{1D9A0640-85DA-4D69-BAB7-03FFA901184F}"/>
    <cellStyle name="Currency 77 2 3" xfId="14565" xr:uid="{CFB7AB84-8E09-4F0E-9D26-63EFA39C48AA}"/>
    <cellStyle name="Currency 77 2 4" xfId="17662" xr:uid="{61C80C79-9F98-41EF-A20C-4BCAC2C08267}"/>
    <cellStyle name="Currency 77 2 5" xfId="20820" xr:uid="{CFA39F03-759D-4A65-A0EE-553BA796A3FD}"/>
    <cellStyle name="Currency 77 2 6" xfId="23974" xr:uid="{25F470FE-BACC-4D0A-B3E9-B38E874393B7}"/>
    <cellStyle name="Currency 77 2 7" xfId="27150" xr:uid="{D9D76526-8808-4506-BB9C-19401DC7B920}"/>
    <cellStyle name="Currency 77 2 8" xfId="30349" xr:uid="{FD68C4A3-F677-45ED-B1A6-B68F1427B6FB}"/>
    <cellStyle name="Currency 77 2 9" xfId="6309" xr:uid="{52669BAF-F9F3-492E-82C1-854C297FF3FB}"/>
    <cellStyle name="Currency 77 3" xfId="8294" xr:uid="{934EC0D2-DB2B-4524-A52A-DF3FA938C3B1}"/>
    <cellStyle name="Currency 77 4" xfId="9439" xr:uid="{6142A5F1-5D17-4797-A766-0D554DA67E47}"/>
    <cellStyle name="Currency 77 5" xfId="12560" xr:uid="{A216B834-4640-4146-A1BC-DAB88ECE0C79}"/>
    <cellStyle name="Currency 77 6" xfId="15676" xr:uid="{C2C26024-92FB-46F2-8316-FDBEB81D0716}"/>
    <cellStyle name="Currency 77 7" xfId="18762" xr:uid="{5CD6C7B3-8B41-4A91-9F45-2DF34C5CC3EC}"/>
    <cellStyle name="Currency 77 8" xfId="21926" xr:uid="{377B6B93-F826-4369-B6A3-6E2DC5C0A662}"/>
    <cellStyle name="Currency 77 9" xfId="25060" xr:uid="{505A7983-BC33-478D-ADBC-0EFB3B0F8AD1}"/>
    <cellStyle name="Currency 78" xfId="3126" xr:uid="{65055377-3323-4B20-BB6B-262B99E5C966}"/>
    <cellStyle name="Currency 78 10" xfId="28243" xr:uid="{B0642A7B-FF71-4C0A-82BE-091A4892B352}"/>
    <cellStyle name="Currency 78 11" xfId="5212" xr:uid="{CF364D51-E94F-4C6C-9716-2979811A6897}"/>
    <cellStyle name="Currency 78 2" xfId="6313" xr:uid="{158714E4-6F63-431F-A9FB-C74DE0AF0EA6}"/>
    <cellStyle name="Currency 78 3" xfId="8298" xr:uid="{F581B60B-BBE3-4308-9BC2-3F3BBC478288}"/>
    <cellStyle name="Currency 78 4" xfId="11388" xr:uid="{9A09C2A1-C6B0-47BC-8C69-8C7FDEC48AE9}"/>
    <cellStyle name="Currency 78 5" xfId="12564" xr:uid="{1FE8FAAE-9D50-40D8-AB27-8E683AEC741D}"/>
    <cellStyle name="Currency 78 6" xfId="15680" xr:uid="{A624D304-38DD-4FD0-9D74-2C2121651950}"/>
    <cellStyle name="Currency 78 7" xfId="18766" xr:uid="{A1E05B54-059E-45EA-B411-B2F882C76708}"/>
    <cellStyle name="Currency 78 8" xfId="21930" xr:uid="{2F279A1D-5E1D-4C1C-ADAA-5762F84CCD05}"/>
    <cellStyle name="Currency 78 9" xfId="25064" xr:uid="{49200830-2D26-4B68-B1B9-7C51C56F7117}"/>
    <cellStyle name="Currency 79" xfId="3130" xr:uid="{11D51FBD-7CA8-4360-89BF-DBFBFE2D0B29}"/>
    <cellStyle name="Currency 79 10" xfId="28247" xr:uid="{95F507B9-EC4C-46B4-A27B-101DBEFD7A4B}"/>
    <cellStyle name="Currency 79 11" xfId="5216" xr:uid="{269A3B27-6DA2-429E-B17F-E7CA0D6277FA}"/>
    <cellStyle name="Currency 79 2" xfId="6317" xr:uid="{1579C438-978C-4F7D-A724-C449BBA40D51}"/>
    <cellStyle name="Currency 79 3" xfId="8302" xr:uid="{A63B9821-621D-47EA-9881-36085D48AE9C}"/>
    <cellStyle name="Currency 79 4" xfId="11392" xr:uid="{AAD4778E-15A6-4CF3-958A-3FD4619ECBF9}"/>
    <cellStyle name="Currency 79 5" xfId="12568" xr:uid="{C077773D-CF5D-4181-8F96-2DAD9A9C3666}"/>
    <cellStyle name="Currency 79 6" xfId="15684" xr:uid="{25E1D20A-17BA-4FB1-BEE2-BB4F6F9E6D6C}"/>
    <cellStyle name="Currency 79 7" xfId="18770" xr:uid="{38480BE2-1A3E-4C6B-BF8E-0DDF93A6C708}"/>
    <cellStyle name="Currency 79 8" xfId="21934" xr:uid="{6C5C4D17-407F-4CB5-8567-50CE607148C4}"/>
    <cellStyle name="Currency 79 9" xfId="25068" xr:uid="{CF8CC7D2-0906-4CA3-8EA2-FA7CCB60322D}"/>
    <cellStyle name="Currency 8" xfId="96" xr:uid="{BF97F414-E9BC-4068-8DAC-F4700A4D4BD0}"/>
    <cellStyle name="Currency 8 10" xfId="8370" xr:uid="{C614877D-EF1B-415A-856F-AA6E5CBA6EC7}"/>
    <cellStyle name="Currency 8 11" xfId="11479" xr:uid="{12E16BD5-305C-4070-B83C-6AD87FE0D9E8}"/>
    <cellStyle name="Currency 8 12" xfId="14594" xr:uid="{E99BC710-4E47-4386-90E9-AE6AAD3962C9}"/>
    <cellStyle name="Currency 8 13" xfId="17686" xr:uid="{EEBAAB2A-68D3-4191-84F0-1D7A82152B1D}"/>
    <cellStyle name="Currency 8 14" xfId="20844" xr:uid="{EEC5C966-DAA2-4A59-BE2C-58565E71E84F}"/>
    <cellStyle name="Currency 8 15" xfId="23984" xr:uid="{5028328A-19D7-4F5E-89A1-3BA0ED395C6D}"/>
    <cellStyle name="Currency 8 16" xfId="27161" xr:uid="{6DB3062E-E24E-44D5-8DFF-389474F26BF1}"/>
    <cellStyle name="Currency 8 17" xfId="3271" xr:uid="{0A17EF7F-6B21-46EC-BC49-08EDB65C7A14}"/>
    <cellStyle name="Currency 8 2" xfId="435" xr:uid="{BE299C84-A6B5-4408-9DDB-47860745E62D}"/>
    <cellStyle name="Currency 8 2 10" xfId="24325" xr:uid="{5401CD8B-BF3B-4C0D-9560-F7A8F2249B71}"/>
    <cellStyle name="Currency 8 2 11" xfId="27503" xr:uid="{BB960C51-E945-49AD-9F87-CEB9AFC3B6D3}"/>
    <cellStyle name="Currency 8 2 12" xfId="3415" xr:uid="{5DF326E8-51A2-466E-89B5-1FF0CBC9E33D}"/>
    <cellStyle name="Currency 8 2 2" xfId="2386" xr:uid="{BCA2A0C9-4EC6-43DB-8C78-C664289E28D4}"/>
    <cellStyle name="Currency 8 2 2 10" xfId="4473" xr:uid="{555EF805-7EAA-44D2-BEF6-254AF82F4090}"/>
    <cellStyle name="Currency 8 2 2 2" xfId="6545" xr:uid="{71A01241-61BB-49E5-914C-0A50F7F886CD}"/>
    <cellStyle name="Currency 8 2 2 3" xfId="10649" xr:uid="{66467219-8753-4487-BEC6-C773FBB17D22}"/>
    <cellStyle name="Currency 8 2 2 4" xfId="13844" xr:uid="{5A49E8EC-89B8-4038-8C51-A5AFBF8779EA}"/>
    <cellStyle name="Currency 8 2 2 5" xfId="16939" xr:uid="{8D2EBCBE-BA6E-4A54-977C-90CC6518757C}"/>
    <cellStyle name="Currency 8 2 2 6" xfId="20093" xr:uid="{1A0C9A37-C9F1-4C44-84E6-CD635F457F46}"/>
    <cellStyle name="Currency 8 2 2 7" xfId="23253" xr:uid="{8394BD6D-F11E-45BA-9FB1-EFA3393F54DB}"/>
    <cellStyle name="Currency 8 2 2 8" xfId="26429" xr:uid="{24F388AF-C43D-43FC-AB7F-3229294D9123}"/>
    <cellStyle name="Currency 8 2 2 9" xfId="29628" xr:uid="{59883E94-CE14-4DE6-BC1D-A5E427D27193}"/>
    <cellStyle name="Currency 8 2 3" xfId="1324" xr:uid="{0600F0B4-E5B5-469C-BA30-092EC3363171}"/>
    <cellStyle name="Currency 8 2 3 2" xfId="9591" xr:uid="{80123FBE-3739-4798-9DBB-8DD5A6931112}"/>
    <cellStyle name="Currency 8 2 3 3" xfId="12787" xr:uid="{E404292F-C8B8-4C84-AF5D-2E21D3920A13}"/>
    <cellStyle name="Currency 8 2 3 4" xfId="15882" xr:uid="{C7EC90A4-A58F-4F60-9551-46EA9F5B2A4B}"/>
    <cellStyle name="Currency 8 2 3 5" xfId="19036" xr:uid="{E0E1D983-81D9-4C64-B36A-AB6AC47B9897}"/>
    <cellStyle name="Currency 8 2 3 6" xfId="22196" xr:uid="{A21BB693-124D-46A1-AF0E-1E02398F7E6B}"/>
    <cellStyle name="Currency 8 2 3 7" xfId="25372" xr:uid="{2967CBE0-4254-423E-AD09-54D15DA2935F}"/>
    <cellStyle name="Currency 8 2 3 8" xfId="28458" xr:uid="{3D430834-62C8-46F8-A69F-88003C26CA58}"/>
    <cellStyle name="Currency 8 2 3 9" xfId="5573" xr:uid="{9C73D2FB-E05D-402E-B3E1-560AEE52B890}"/>
    <cellStyle name="Currency 8 2 4" xfId="7558" xr:uid="{FD597F2D-F19E-4800-A35D-51213E2AB11C}"/>
    <cellStyle name="Currency 8 2 5" xfId="8703" xr:uid="{443C9CD5-83E2-4094-B669-25823E6C977F}"/>
    <cellStyle name="Currency 8 2 6" xfId="11824" xr:uid="{95D4002E-6479-45F3-A9C3-A0A692299CBE}"/>
    <cellStyle name="Currency 8 2 7" xfId="14943" xr:uid="{1709BECA-BAED-441B-8A37-3A11B0D00B34}"/>
    <cellStyle name="Currency 8 2 8" xfId="18027" xr:uid="{A367B6C8-32E8-491F-86E9-214A476ED8DE}"/>
    <cellStyle name="Currency 8 2 9" xfId="21190" xr:uid="{D65497C0-30B7-41F5-91AF-940BF03B0C06}"/>
    <cellStyle name="Currency 8 3" xfId="575" xr:uid="{054351B4-353B-4EBF-923F-041514879391}"/>
    <cellStyle name="Currency 8 3 10" xfId="24465" xr:uid="{4B67D8DB-8F6D-4227-903F-CEA628DD5228}"/>
    <cellStyle name="Currency 8 3 11" xfId="27643" xr:uid="{FD6855AC-81CB-491D-8C32-A417EBF0FC7C}"/>
    <cellStyle name="Currency 8 3 12" xfId="3555" xr:uid="{75EF8E22-8913-48D6-8384-ECAB0E505E1A}"/>
    <cellStyle name="Currency 8 3 2" xfId="2526" xr:uid="{CEA0A5F9-5AED-4171-BAE2-375F63CA9A3C}"/>
    <cellStyle name="Currency 8 3 2 10" xfId="4613" xr:uid="{2888F350-7892-421A-9790-D916AAC44E0F}"/>
    <cellStyle name="Currency 8 3 2 2" xfId="6684" xr:uid="{54776379-A159-4272-9B4C-64552DA4C0C1}"/>
    <cellStyle name="Currency 8 3 2 3" xfId="10789" xr:uid="{048457D5-07BF-442B-9403-04C105C88FF7}"/>
    <cellStyle name="Currency 8 3 2 4" xfId="13984" xr:uid="{0711A4C9-9B94-4BE6-8245-06B664337464}"/>
    <cellStyle name="Currency 8 3 2 5" xfId="17079" xr:uid="{577BAB9F-01A2-404B-B5F2-27ECC9897F19}"/>
    <cellStyle name="Currency 8 3 2 6" xfId="20233" xr:uid="{59C378D3-5889-4B14-A3A7-1643D6FB1664}"/>
    <cellStyle name="Currency 8 3 2 7" xfId="23393" xr:uid="{7A066681-1FC1-42D2-AF77-31F59D75B289}"/>
    <cellStyle name="Currency 8 3 2 8" xfId="26569" xr:uid="{ABD66C78-F2E1-4505-9609-7A86DCA87822}"/>
    <cellStyle name="Currency 8 3 2 9" xfId="29768" xr:uid="{9D5BDAEB-6D4A-42B6-9B17-61C76268F41F}"/>
    <cellStyle name="Currency 8 3 3" xfId="1464" xr:uid="{8C7ED139-87F8-4DCF-8A67-C41DE7F8FADA}"/>
    <cellStyle name="Currency 8 3 3 2" xfId="9731" xr:uid="{34C5C05A-2093-43F5-8B99-F63826101099}"/>
    <cellStyle name="Currency 8 3 3 3" xfId="12927" xr:uid="{92DBED99-4250-4375-995F-7CB1ED3F6A1E}"/>
    <cellStyle name="Currency 8 3 3 4" xfId="16022" xr:uid="{CED93F45-D347-44E1-BD56-9099F657ED63}"/>
    <cellStyle name="Currency 8 3 3 5" xfId="19176" xr:uid="{4AC0F307-E273-4CB8-A227-ABA51BDF9D74}"/>
    <cellStyle name="Currency 8 3 3 6" xfId="22336" xr:uid="{BDC6F2E5-2AB8-4EC5-A36B-BDA6828C054C}"/>
    <cellStyle name="Currency 8 3 3 7" xfId="25512" xr:uid="{5B625D8F-133F-4383-9513-C923AF07637D}"/>
    <cellStyle name="Currency 8 3 3 8" xfId="28711" xr:uid="{EC6FAC69-B9BD-45A2-B5E9-C8525269ABAE}"/>
    <cellStyle name="Currency 8 3 3 9" xfId="5713" xr:uid="{CBCFD10E-66ED-4236-AD0B-C45F59E71008}"/>
    <cellStyle name="Currency 8 3 4" xfId="7698" xr:uid="{55BAAA7C-C17F-4C41-ABC9-D56A552C331E}"/>
    <cellStyle name="Currency 8 3 5" xfId="8843" xr:uid="{80C2D540-B806-4CDC-989A-D5E6614AA0CB}"/>
    <cellStyle name="Currency 8 3 6" xfId="11964" xr:uid="{D95E11D1-52FC-4439-84B2-7242DF4D3676}"/>
    <cellStyle name="Currency 8 3 7" xfId="15083" xr:uid="{354867D8-E36D-4E68-B8B9-6C0CB0DC0583}"/>
    <cellStyle name="Currency 8 3 8" xfId="18167" xr:uid="{E2A24B95-F008-47F5-8EF7-8CFFB2112BD4}"/>
    <cellStyle name="Currency 8 3 9" xfId="21330" xr:uid="{65E63022-1809-46CA-83D4-29283875AC04}"/>
    <cellStyle name="Currency 8 4" xfId="744" xr:uid="{4C644887-1589-4355-994C-4EAB3E83E2C9}"/>
    <cellStyle name="Currency 8 4 10" xfId="24634" xr:uid="{C073D47E-0EED-45F8-8D10-B78D729C9292}"/>
    <cellStyle name="Currency 8 4 11" xfId="27812" xr:uid="{A32C1977-C826-414A-9197-1E07B77A9E0F}"/>
    <cellStyle name="Currency 8 4 12" xfId="3724" xr:uid="{65A48760-A70B-491C-A7F8-7D4734D85E90}"/>
    <cellStyle name="Currency 8 4 2" xfId="2695" xr:uid="{334E25C4-0D98-4199-9FC2-86555B3A02AA}"/>
    <cellStyle name="Currency 8 4 2 10" xfId="4782" xr:uid="{21525B99-940E-4471-BA40-BCDD605B0206}"/>
    <cellStyle name="Currency 8 4 2 2" xfId="6821" xr:uid="{E8465E2F-7A36-4BE1-B924-17D9339409DC}"/>
    <cellStyle name="Currency 8 4 2 3" xfId="10958" xr:uid="{B84F1E0F-BB48-46BF-B7C3-FEA2D8C0B35D}"/>
    <cellStyle name="Currency 8 4 2 4" xfId="14149" xr:uid="{7F0047FF-9B0E-4303-8E2F-824C615B33A7}"/>
    <cellStyle name="Currency 8 4 2 5" xfId="17244" xr:uid="{7A390A80-DA16-4CFB-BE76-8A6949853852}"/>
    <cellStyle name="Currency 8 4 2 6" xfId="20402" xr:uid="{1DF56D98-5AD4-4AB1-93E6-6E48075A87A5}"/>
    <cellStyle name="Currency 8 4 2 7" xfId="23558" xr:uid="{DC702ACD-3A9F-4AEB-AEF3-5AD2CF84DC13}"/>
    <cellStyle name="Currency 8 4 2 8" xfId="26734" xr:uid="{3380078A-4755-4E20-90C3-16A871199C63}"/>
    <cellStyle name="Currency 8 4 2 9" xfId="29933" xr:uid="{125C0386-AF1A-462F-89ED-80FD03E05A29}"/>
    <cellStyle name="Currency 8 4 3" xfId="1633" xr:uid="{C56EC143-0D80-4AD2-955A-EBF1325C44AA}"/>
    <cellStyle name="Currency 8 4 3 2" xfId="9900" xr:uid="{55FD0EF3-FCE2-4186-B7F6-95C626CBB78A}"/>
    <cellStyle name="Currency 8 4 3 3" xfId="13096" xr:uid="{11D2C725-8CC6-4667-AD6E-D9A7BBDD3AFC}"/>
    <cellStyle name="Currency 8 4 3 4" xfId="16191" xr:uid="{4692372D-8C6B-4202-842B-71E77F7DEA9C}"/>
    <cellStyle name="Currency 8 4 3 5" xfId="19345" xr:uid="{261E3EAF-7882-4A05-AB39-70C474CA0DF2}"/>
    <cellStyle name="Currency 8 4 3 6" xfId="22505" xr:uid="{2A3E1686-A35E-4898-A22C-27B7564B84D7}"/>
    <cellStyle name="Currency 8 4 3 7" xfId="25681" xr:uid="{35FA9145-50C3-4790-A412-AE3E63E9A240}"/>
    <cellStyle name="Currency 8 4 3 8" xfId="28880" xr:uid="{F078F567-220E-479C-83AF-63458016B5ED}"/>
    <cellStyle name="Currency 8 4 3 9" xfId="5882" xr:uid="{379F09A6-052F-4769-AB7B-82AE64A8C0AD}"/>
    <cellStyle name="Currency 8 4 4" xfId="7867" xr:uid="{21918E2E-D4E2-4D2C-97F6-0DFC0555D415}"/>
    <cellStyle name="Currency 8 4 5" xfId="9012" xr:uid="{1BE7CDBA-CC32-4904-8A6B-DE64855BD6B1}"/>
    <cellStyle name="Currency 8 4 6" xfId="12133" xr:uid="{31974860-297E-4FAD-B634-CC0ED6EE7AA5}"/>
    <cellStyle name="Currency 8 4 7" xfId="15252" xr:uid="{AFCC9F0A-A18D-46B2-BFC0-CEBAD9B519F5}"/>
    <cellStyle name="Currency 8 4 8" xfId="18336" xr:uid="{A0F72CA7-BBDC-4AEB-A361-0D240C5145C8}"/>
    <cellStyle name="Currency 8 4 9" xfId="21499" xr:uid="{2DB4EF38-605F-45FA-9B44-1CA36E865A96}"/>
    <cellStyle name="Currency 8 5" xfId="937" xr:uid="{985BD697-E6D9-46E0-82AB-DA69F8C9882B}"/>
    <cellStyle name="Currency 8 5 10" xfId="24826" xr:uid="{D8D5F0A7-D1E5-408B-B1B7-2644E87E3B96}"/>
    <cellStyle name="Currency 8 5 11" xfId="28005" xr:uid="{B9FDB95F-420C-430F-BA12-9BD0B9D67BA1}"/>
    <cellStyle name="Currency 8 5 12" xfId="3916" xr:uid="{5ED072D0-03D8-46BB-87FD-4D0A97B865BB}"/>
    <cellStyle name="Currency 8 5 2" xfId="2888" xr:uid="{3EE45A8C-72FE-40A9-8F87-427B6E701337}"/>
    <cellStyle name="Currency 8 5 2 10" xfId="4974" xr:uid="{EFD85744-6A43-4ADF-968A-3F95A62BC605}"/>
    <cellStyle name="Currency 8 5 2 2" xfId="6997" xr:uid="{AF72B09F-5A27-4889-845A-50EAE97AA45B}"/>
    <cellStyle name="Currency 8 5 2 3" xfId="11150" xr:uid="{4E7C8EB1-483A-48EB-9FC0-9155165CBEFD}"/>
    <cellStyle name="Currency 8 5 2 4" xfId="14338" xr:uid="{840FBB76-7B68-482E-9B61-49AA9A1578B6}"/>
    <cellStyle name="Currency 8 5 2 5" xfId="17435" xr:uid="{5A90DF83-9E95-4A77-812D-063849805883}"/>
    <cellStyle name="Currency 8 5 2 6" xfId="20592" xr:uid="{2DF0A0E5-FC9C-4672-A7D0-89A23E74A290}"/>
    <cellStyle name="Currency 8 5 2 7" xfId="23747" xr:uid="{655C6618-30FD-4002-83FE-BB771BD68907}"/>
    <cellStyle name="Currency 8 5 2 8" xfId="26923" xr:uid="{B81E475E-C8B8-44DF-A836-CA5665DEFE6D}"/>
    <cellStyle name="Currency 8 5 2 9" xfId="30122" xr:uid="{4DEC39AA-F563-4EFF-9BF9-E4440313CF96}"/>
    <cellStyle name="Currency 8 5 3" xfId="1827" xr:uid="{85861CB6-B449-4AFF-A386-5A39D3AD2FB5}"/>
    <cellStyle name="Currency 8 5 3 2" xfId="10092" xr:uid="{1A5AE6B0-E9A3-4399-BFD6-4F39D69AF394}"/>
    <cellStyle name="Currency 8 5 3 3" xfId="13288" xr:uid="{0B7FC3D2-4704-4B0B-858F-58A395C3EC58}"/>
    <cellStyle name="Currency 8 5 3 4" xfId="16383" xr:uid="{F3DDBA7B-15D0-4C62-BEC5-82014FDFC45B}"/>
    <cellStyle name="Currency 8 5 3 5" xfId="19537" xr:uid="{0CB8332F-F2FD-4F8D-82A3-01328806AE43}"/>
    <cellStyle name="Currency 8 5 3 6" xfId="22697" xr:uid="{94908FCC-B329-4125-896E-7A1623D0F939}"/>
    <cellStyle name="Currency 8 5 3 7" xfId="25873" xr:uid="{840B1401-F338-40AE-91AD-BFA934F64DDC}"/>
    <cellStyle name="Currency 8 5 3 8" xfId="29072" xr:uid="{5F1C7569-0289-4A63-B44A-E611ADF9BB3A}"/>
    <cellStyle name="Currency 8 5 3 9" xfId="6075" xr:uid="{C4FFE094-8824-4640-99C6-27100D9339F2}"/>
    <cellStyle name="Currency 8 5 4" xfId="8060" xr:uid="{FFF4DE75-A203-428C-AF8C-5335752A64BE}"/>
    <cellStyle name="Currency 8 5 5" xfId="9204" xr:uid="{C7D0A913-F265-47ED-83CE-D3D9609ACB90}"/>
    <cellStyle name="Currency 8 5 6" xfId="12326" xr:uid="{65DC4314-F9F5-4586-B935-68AC4E962A10}"/>
    <cellStyle name="Currency 8 5 7" xfId="15445" xr:uid="{CCCB7F02-7DEA-4AB9-A9E5-44F43D9CBD3D}"/>
    <cellStyle name="Currency 8 5 8" xfId="18528" xr:uid="{E6289A70-CC9B-4FBD-A0B7-9C9EE4A97AC7}"/>
    <cellStyle name="Currency 8 5 9" xfId="21692" xr:uid="{542FD31D-9142-4B65-8F9E-B63610AE1FCF}"/>
    <cellStyle name="Currency 8 6" xfId="290" xr:uid="{EDA10ADE-8046-4970-8FDF-D69FE01DE7E9}"/>
    <cellStyle name="Currency 8 6 10" xfId="27359" xr:uid="{460780C4-255D-414B-A9BF-269E56999221}"/>
    <cellStyle name="Currency 8 6 11" xfId="4329" xr:uid="{776F63DF-B977-4987-965B-303A61212BD1}"/>
    <cellStyle name="Currency 8 6 2" xfId="2242" xr:uid="{EEAC3182-4411-48B4-A8D7-923E73FFF65D}"/>
    <cellStyle name="Currency 8 6 2 2" xfId="10505" xr:uid="{D3F5F4B4-CD95-47F4-9DE2-505F9D60775A}"/>
    <cellStyle name="Currency 8 6 2 3" xfId="13700" xr:uid="{919A7C4B-FFC5-4966-956A-775626454B20}"/>
    <cellStyle name="Currency 8 6 2 4" xfId="16795" xr:uid="{D7EF68E3-D993-427A-9D9C-99051CE31249}"/>
    <cellStyle name="Currency 8 6 2 5" xfId="19949" xr:uid="{9B21FBE1-C8E7-4EE4-9D90-2E0794BBBE1F}"/>
    <cellStyle name="Currency 8 6 2 6" xfId="23109" xr:uid="{43D5A21A-FF3E-4C36-9B0B-FC80FECB32EE}"/>
    <cellStyle name="Currency 8 6 2 7" xfId="26285" xr:uid="{980CA7D5-0D6C-4DFC-9C6D-3AE1AAB5E507}"/>
    <cellStyle name="Currency 8 6 2 8" xfId="29484" xr:uid="{C8650183-53F7-4A87-BB51-227D80675D62}"/>
    <cellStyle name="Currency 8 6 2 9" xfId="5429" xr:uid="{4B2EF637-CC32-4C04-B64C-CF25AB950122}"/>
    <cellStyle name="Currency 8 6 3" xfId="7414" xr:uid="{1EBEF548-3682-4C67-AC8E-DE4409100C7B}"/>
    <cellStyle name="Currency 8 6 4" xfId="8558" xr:uid="{6167F0E9-107E-4378-B65E-8DD268FE808B}"/>
    <cellStyle name="Currency 8 6 5" xfId="11680" xr:uid="{7A96C479-770D-412A-9251-639C8E4540F5}"/>
    <cellStyle name="Currency 8 6 6" xfId="14799" xr:uid="{9D9BE8AD-8DF5-436E-B6A4-D22785185260}"/>
    <cellStyle name="Currency 8 6 7" xfId="17883" xr:uid="{4316998D-758C-4942-9826-6B34A7912FA4}"/>
    <cellStyle name="Currency 8 6 8" xfId="21046" xr:uid="{DEB4D8A9-52BD-42DE-B975-88BFF93B461E}"/>
    <cellStyle name="Currency 8 6 9" xfId="24181" xr:uid="{03EBEDF6-D303-47ED-AD73-253D9082FA09}"/>
    <cellStyle name="Currency 8 7" xfId="2043" xr:uid="{303DF3E6-B069-4948-9F9A-EF966B9B2919}"/>
    <cellStyle name="Currency 8 7 10" xfId="4132" xr:uid="{6FB04C3C-1BBC-4489-A584-BFF2001B5F48}"/>
    <cellStyle name="Currency 8 7 2" xfId="6348" xr:uid="{1404C961-2962-4755-B9AC-E0C98DD2C425}"/>
    <cellStyle name="Currency 8 7 3" xfId="10308" xr:uid="{8C9F4AA0-5D81-4DC5-93F8-2109EDFA2D2E}"/>
    <cellStyle name="Currency 8 7 4" xfId="13503" xr:uid="{1F968215-7CAA-4C1B-86CD-6655488BCA6E}"/>
    <cellStyle name="Currency 8 7 5" xfId="16598" xr:uid="{954EABE6-3096-4A2D-835F-ADABCDA67B2A}"/>
    <cellStyle name="Currency 8 7 6" xfId="19752" xr:uid="{A676DFC1-8B15-4322-9CD3-C2276555A9E8}"/>
    <cellStyle name="Currency 8 7 7" xfId="22912" xr:uid="{A852160E-F964-4BBF-B606-398A6D0F8048}"/>
    <cellStyle name="Currency 8 7 8" xfId="26088" xr:uid="{7CBF1D94-7CD7-4CB9-BC19-BE0FC8248760}"/>
    <cellStyle name="Currency 8 7 9" xfId="29287" xr:uid="{0781D490-8DA1-4EDE-8449-E7D8B593F6A6}"/>
    <cellStyle name="Currency 8 8" xfId="1180" xr:uid="{BC0827D1-A8B0-40A3-907F-64371747EC3D}"/>
    <cellStyle name="Currency 8 8 2" xfId="9447" xr:uid="{D212A2A5-E449-4C5B-9350-4A0403C830B4}"/>
    <cellStyle name="Currency 8 8 3" xfId="12662" xr:uid="{4439DF44-AD38-41A9-9237-8F040E43A7AC}"/>
    <cellStyle name="Currency 8 8 4" xfId="15792" xr:uid="{43FAB2A7-813B-4B04-A23F-9F79410901F3}"/>
    <cellStyle name="Currency 8 8 5" xfId="19005" xr:uid="{753466E5-BE76-4707-A21F-C6F84EC35A9A}"/>
    <cellStyle name="Currency 8 8 6" xfId="22134" xr:uid="{30690F28-3160-4057-B743-D518C77A1EE4}"/>
    <cellStyle name="Currency 8 8 7" xfId="25345" xr:uid="{1557749F-9DCC-4345-9BDF-76A002F9BC20}"/>
    <cellStyle name="Currency 8 8 8" xfId="28533" xr:uid="{E376C26D-8265-4438-8071-4417C06F9C98}"/>
    <cellStyle name="Currency 8 8 9" xfId="5231" xr:uid="{AEB7B0A7-768D-4464-A2FB-0155E645F71C}"/>
    <cellStyle name="Currency 8 9" xfId="7214" xr:uid="{4D504C8A-F17B-4191-82D8-70D72AC7D5B1}"/>
    <cellStyle name="Currency 80" xfId="3134" xr:uid="{60EEFF83-909B-443B-9502-7683922BCE71}"/>
    <cellStyle name="Currency 80 10" xfId="28251" xr:uid="{7EA0091B-D89E-496F-B9A6-68101A6A5183}"/>
    <cellStyle name="Currency 80 11" xfId="5220" xr:uid="{E55E7038-2A8F-4698-BFA0-B1072BFFD0FA}"/>
    <cellStyle name="Currency 80 2" xfId="6321" xr:uid="{A8FC9D95-8281-42F5-9B41-90D21EF242EE}"/>
    <cellStyle name="Currency 80 3" xfId="8306" xr:uid="{CDCD6DED-46CF-4191-8F3D-40C82003DEB0}"/>
    <cellStyle name="Currency 80 4" xfId="11396" xr:uid="{489F7611-8031-4469-8B80-C33630A7BEE8}"/>
    <cellStyle name="Currency 80 5" xfId="12572" xr:uid="{8356B002-EA51-4BDB-A41A-5A608A7C61E5}"/>
    <cellStyle name="Currency 80 6" xfId="15688" xr:uid="{F3F2C05D-F99A-466E-BD4E-D4CBD5F9EAF1}"/>
    <cellStyle name="Currency 80 7" xfId="18774" xr:uid="{BE091D52-409B-4199-8BA4-EF55765052D8}"/>
    <cellStyle name="Currency 80 8" xfId="21938" xr:uid="{24F30FED-C1E3-41D4-B5F8-94EC860B779A}"/>
    <cellStyle name="Currency 80 9" xfId="25072" xr:uid="{2EFA7C0F-5FA5-4665-BA1A-E76CC99EE483}"/>
    <cellStyle name="Currency 81" xfId="3138" xr:uid="{B0749901-09BB-4E79-A71C-37D09460A77F}"/>
    <cellStyle name="Currency 81 10" xfId="28255" xr:uid="{106118A6-C4E2-48DD-B37F-5AA2218ECF90}"/>
    <cellStyle name="Currency 81 11" xfId="5224" xr:uid="{5348D91B-48FC-4759-A0C2-5992D6D78AC6}"/>
    <cellStyle name="Currency 81 2" xfId="6325" xr:uid="{2FA33BA9-6C47-4799-9AE8-552F053E8496}"/>
    <cellStyle name="Currency 81 3" xfId="8310" xr:uid="{F3B86527-3A50-4D60-9FB6-86C5C26F580C}"/>
    <cellStyle name="Currency 81 4" xfId="11400" xr:uid="{F1774429-E893-4BA6-9B06-E32B1DCE2DC8}"/>
    <cellStyle name="Currency 81 5" xfId="12576" xr:uid="{F8B4ADF5-A775-45E7-B099-F7CA98DF8AEB}"/>
    <cellStyle name="Currency 81 6" xfId="15692" xr:uid="{66B14731-6CF9-4B92-AB09-3819F616152B}"/>
    <cellStyle name="Currency 81 7" xfId="18778" xr:uid="{1E77581F-227C-4D99-87A7-4FDCBC30490F}"/>
    <cellStyle name="Currency 81 8" xfId="21942" xr:uid="{8B9EBEAA-AEFC-4F52-88AF-9D23C892378F}"/>
    <cellStyle name="Currency 81 9" xfId="25076" xr:uid="{3F63C92E-1B57-4427-B41E-B40D9641075E}"/>
    <cellStyle name="Currency 82" xfId="3142" xr:uid="{0AD78D16-FA54-4A62-B614-BAE542C204A8}"/>
    <cellStyle name="Currency 82 10" xfId="6330" xr:uid="{17F58DF2-727F-481F-9DE3-940F17D5D55D}"/>
    <cellStyle name="Currency 82 2" xfId="8314" xr:uid="{D2F5A4C5-FFAB-4694-9245-045AA4581D2D}"/>
    <cellStyle name="Currency 82 3" xfId="11403" xr:uid="{63EED6E5-C21A-4670-BAAA-AE7D5C8A92A3}"/>
    <cellStyle name="Currency 82 4" xfId="12580" xr:uid="{C559E565-D119-4D46-B65A-E43492E19ED0}"/>
    <cellStyle name="Currency 82 5" xfId="15696" xr:uid="{5F103741-17F4-4729-9B92-63E77C42477B}"/>
    <cellStyle name="Currency 82 6" xfId="18782" xr:uid="{2C4B0752-748D-4829-A9F6-0367B6FAFF95}"/>
    <cellStyle name="Currency 82 7" xfId="21947" xr:uid="{06491D77-27EC-4945-9AED-5B25FEA29D5F}"/>
    <cellStyle name="Currency 82 8" xfId="25080" xr:uid="{E8D96172-53C0-4C44-8612-DE284C4B9D18}"/>
    <cellStyle name="Currency 82 9" xfId="28260" xr:uid="{10AC9DAD-30F8-4B19-8232-01D79E2BC4E1}"/>
    <cellStyle name="Currency 83" xfId="3146" xr:uid="{E49AE2F1-68DA-4900-A2EA-87D872A2193E}"/>
    <cellStyle name="Currency 83 10" xfId="7203" xr:uid="{5ABFA70A-4E34-4BF4-A200-5E6C8E020177}"/>
    <cellStyle name="Currency 83 2" xfId="8318" xr:uid="{35BD6027-16D6-45A4-B123-E40BF108F2A8}"/>
    <cellStyle name="Currency 83 3" xfId="11407" xr:uid="{A697BD66-DC84-4731-B618-35DB2036BE09}"/>
    <cellStyle name="Currency 83 4" xfId="12584" xr:uid="{8D1E4F46-8846-42FB-9FF8-7A1E62735FD0}"/>
    <cellStyle name="Currency 83 5" xfId="15700" xr:uid="{E537A70B-A94B-481F-868D-B9EBF45F0AB2}"/>
    <cellStyle name="Currency 83 6" xfId="18786" xr:uid="{CF330D35-E9EB-4479-A9F2-30EEE6A101AB}"/>
    <cellStyle name="Currency 83 7" xfId="21951" xr:uid="{86FCF65F-DBA8-4664-8112-47FAD32DC4BF}"/>
    <cellStyle name="Currency 83 8" xfId="25084" xr:uid="{7B6CDA94-83AA-4AAA-B326-B60D141DDF7E}"/>
    <cellStyle name="Currency 83 9" xfId="28264" xr:uid="{D2C2DC06-DFD6-4D2A-AA41-42AB13EC97A0}"/>
    <cellStyle name="Currency 84" xfId="3150" xr:uid="{54BC8A3F-4210-4175-861E-656C25F90478}"/>
    <cellStyle name="Currency 84 10" xfId="7206" xr:uid="{C6175A28-9677-4C24-9267-9D52F686A7D8}"/>
    <cellStyle name="Currency 84 2" xfId="8322" xr:uid="{51E204AC-10B5-479D-ABF9-19FB61B8CD30}"/>
    <cellStyle name="Currency 84 3" xfId="11411" xr:uid="{3AEFBD38-7851-41C4-8D51-299122ABAAE2}"/>
    <cellStyle name="Currency 84 4" xfId="12588" xr:uid="{83359946-C201-47EB-A90B-F29D2A56A03C}"/>
    <cellStyle name="Currency 84 5" xfId="15704" xr:uid="{E594FA60-ED23-46BB-8FA6-1B5163369D56}"/>
    <cellStyle name="Currency 84 6" xfId="18790" xr:uid="{BC7415C6-5D97-459A-A9BC-26DA0891D819}"/>
    <cellStyle name="Currency 84 7" xfId="21955" xr:uid="{925F0A10-843D-4915-8A99-08CB496DBC0A}"/>
    <cellStyle name="Currency 84 8" xfId="25088" xr:uid="{CE3C22B4-2FD5-4250-843D-FA56D905680E}"/>
    <cellStyle name="Currency 84 9" xfId="28268" xr:uid="{57B986BD-CE41-4337-B0FA-945CA67C7C9A}"/>
    <cellStyle name="Currency 85" xfId="3154" xr:uid="{D3FFA85B-6E31-48BC-ACF1-2197ABC3EA76}"/>
    <cellStyle name="Currency 85 2" xfId="11415" xr:uid="{D6013E0A-D18E-4A0B-9505-2810E57A406F}"/>
    <cellStyle name="Currency 85 3" xfId="12592" xr:uid="{57F1E4BF-91F3-4763-BDC3-01CF8F49E3E8}"/>
    <cellStyle name="Currency 85 4" xfId="15708" xr:uid="{99027373-E8DE-49C5-9491-1FD9A6D85B43}"/>
    <cellStyle name="Currency 85 5" xfId="18794" xr:uid="{51F60E78-0BA1-4707-9337-0389691090AA}"/>
    <cellStyle name="Currency 85 6" xfId="21959" xr:uid="{1B354EE0-A2BD-403C-90F6-2EC2E084FD33}"/>
    <cellStyle name="Currency 85 7" xfId="25092" xr:uid="{F427F1AA-284C-40A0-AB1A-8E18E9BA49C8}"/>
    <cellStyle name="Currency 85 8" xfId="28272" xr:uid="{A183D542-BBBC-4AF5-9CA1-58E30D0A427F}"/>
    <cellStyle name="Currency 85 9" xfId="8326" xr:uid="{FA9D93EA-6DAF-40AC-9749-07F0BD080675}"/>
    <cellStyle name="Currency 86" xfId="3158" xr:uid="{DFA8BAA8-FF8A-4208-9ABE-DD2378D64636}"/>
    <cellStyle name="Currency 86 2" xfId="11419" xr:uid="{B576DAE0-EA16-40D3-A6D4-C56FD8B0EDD6}"/>
    <cellStyle name="Currency 86 3" xfId="12596" xr:uid="{F4111B17-D18E-4B08-A19E-CE9BDAD10046}"/>
    <cellStyle name="Currency 86 4" xfId="15712" xr:uid="{5D5D26ED-DD21-4C62-8AD6-9473DAE7844C}"/>
    <cellStyle name="Currency 86 5" xfId="18798" xr:uid="{945ADCA9-EBB2-40C2-8DED-ACB51985A141}"/>
    <cellStyle name="Currency 86 6" xfId="21963" xr:uid="{45013AD5-B605-4E85-857D-580C00D56A97}"/>
    <cellStyle name="Currency 86 7" xfId="25096" xr:uid="{1B0E8DC7-F395-43B3-AE5B-3BCFEEA34BF6}"/>
    <cellStyle name="Currency 86 8" xfId="28276" xr:uid="{39AD76BD-42E5-408A-A417-6452B7BC932E}"/>
    <cellStyle name="Currency 86 9" xfId="8330" xr:uid="{BA218EB6-8BBC-417D-9D3B-A499DEA085E8}"/>
    <cellStyle name="Currency 87" xfId="3162" xr:uid="{2BE634C6-2A30-4D6F-91E4-1F5AC534E21B}"/>
    <cellStyle name="Currency 87 2" xfId="11423" xr:uid="{2093C258-BC06-41A2-A004-A29CB1921106}"/>
    <cellStyle name="Currency 87 3" xfId="12600" xr:uid="{B596273F-B4D1-4397-9414-4207C049DF61}"/>
    <cellStyle name="Currency 87 4" xfId="15716" xr:uid="{001E2DC0-7AEA-4E37-BF37-9C7E07166BF9}"/>
    <cellStyle name="Currency 87 5" xfId="18802" xr:uid="{716E6E37-1D7C-459F-93BE-572CACE473D1}"/>
    <cellStyle name="Currency 87 6" xfId="21967" xr:uid="{5112775E-D1AB-455F-9A01-C5AC1BF4968A}"/>
    <cellStyle name="Currency 87 7" xfId="25100" xr:uid="{2089E212-4D6C-45FF-BACC-49842122AA89}"/>
    <cellStyle name="Currency 87 8" xfId="28280" xr:uid="{0651628A-5CCD-4B60-BE36-AEF22CDFD277}"/>
    <cellStyle name="Currency 87 9" xfId="8334" xr:uid="{3AADF339-45E1-44C2-8C0B-41750896294B}"/>
    <cellStyle name="Currency 88" xfId="3166" xr:uid="{21B09641-A95D-404E-9110-FDFE51F27079}"/>
    <cellStyle name="Currency 88 2" xfId="11427" xr:uid="{EDF079CA-87FD-4C7E-93B5-BC403FDBD17A}"/>
    <cellStyle name="Currency 88 3" xfId="12604" xr:uid="{CD591F66-4841-44AF-A322-395993D5A651}"/>
    <cellStyle name="Currency 88 4" xfId="15720" xr:uid="{151EB1CF-7828-4597-8644-24CA641FBD08}"/>
    <cellStyle name="Currency 88 5" xfId="18806" xr:uid="{72E5B6D2-5C6F-4F2B-895F-63FF3E2D38A8}"/>
    <cellStyle name="Currency 88 6" xfId="21971" xr:uid="{FAD7552F-3C99-4407-AD69-DC9D83A7679E}"/>
    <cellStyle name="Currency 88 7" xfId="25104" xr:uid="{2B9438E0-394B-4EAF-8D9C-CE653A1620A4}"/>
    <cellStyle name="Currency 88 8" xfId="28284" xr:uid="{18F73240-74CF-47F6-A2E0-2C098C5AC94C}"/>
    <cellStyle name="Currency 88 9" xfId="8338" xr:uid="{DD147B60-C604-46D8-B403-0527B0288B34}"/>
    <cellStyle name="Currency 89" xfId="3170" xr:uid="{2D05DFFD-88DB-4C22-9EBB-8E4433A7428D}"/>
    <cellStyle name="Currency 89 2" xfId="11431" xr:uid="{603FDB01-A6D9-4BAF-A893-8D0AE6621B32}"/>
    <cellStyle name="Currency 89 3" xfId="12608" xr:uid="{1DDB7EA4-DECA-484B-8A4D-813BEBB39430}"/>
    <cellStyle name="Currency 89 4" xfId="15724" xr:uid="{ECB94CD9-E2AB-4515-9C9C-883287D88AE4}"/>
    <cellStyle name="Currency 89 5" xfId="18810" xr:uid="{EF6638C2-79B2-4108-A9A8-0AC2217B236A}"/>
    <cellStyle name="Currency 89 6" xfId="21975" xr:uid="{A3C36F3B-6721-47A2-9298-5ACF2664BDE3}"/>
    <cellStyle name="Currency 89 7" xfId="25108" xr:uid="{A21E09AF-C4F2-4AAB-A5B4-8662073E725E}"/>
    <cellStyle name="Currency 89 8" xfId="28288" xr:uid="{8970B59C-75FE-431E-84FE-0D8B2D281698}"/>
    <cellStyle name="Currency 89 9" xfId="8342" xr:uid="{6D63778B-35CB-4DEA-9BE1-33DA6C6B89DF}"/>
    <cellStyle name="Currency 9" xfId="59" xr:uid="{0353AC34-C7C8-403A-830A-2E4EE5008F7E}"/>
    <cellStyle name="Currency 90" xfId="3174" xr:uid="{7458F348-9227-4495-A3DA-9ED350030AAA}"/>
    <cellStyle name="Currency 90 2" xfId="11435" xr:uid="{E3C9037D-EB18-45C4-B893-BAF829BC7ECD}"/>
    <cellStyle name="Currency 90 3" xfId="12612" xr:uid="{E78443A7-9840-42B8-84BB-5869C59093D2}"/>
    <cellStyle name="Currency 90 4" xfId="15728" xr:uid="{D2C59118-91E4-4AE4-B4B1-59196D7B8F39}"/>
    <cellStyle name="Currency 90 5" xfId="18814" xr:uid="{F80B5221-30F8-4C99-A3C3-EBA5305830C7}"/>
    <cellStyle name="Currency 90 6" xfId="21979" xr:uid="{708EE693-40B7-4003-85EF-930767697F1A}"/>
    <cellStyle name="Currency 90 7" xfId="25112" xr:uid="{1502B029-2A0C-41DB-B55F-247BE80B59BE}"/>
    <cellStyle name="Currency 90 8" xfId="28292" xr:uid="{BE731E41-FA3B-4464-A25C-83FE960B526E}"/>
    <cellStyle name="Currency 90 9" xfId="8346" xr:uid="{9612202A-1660-4B66-B2E4-889C9FDAA330}"/>
    <cellStyle name="Currency 91" xfId="3178" xr:uid="{384B7E55-900A-4ED0-A9BB-51E7D5DA9824}"/>
    <cellStyle name="Currency 91 2" xfId="11439" xr:uid="{FF5BD632-037C-4AE4-B77A-08EB4B559BAD}"/>
    <cellStyle name="Currency 91 3" xfId="12616" xr:uid="{8CCCA843-A25E-45A8-8191-7C5B46DFA973}"/>
    <cellStyle name="Currency 91 4" xfId="15732" xr:uid="{5769714B-C8F8-4E78-BC90-E47717DB7DA5}"/>
    <cellStyle name="Currency 91 5" xfId="18818" xr:uid="{3507321E-A63B-4B02-8698-3F7C5BEFC7DB}"/>
    <cellStyle name="Currency 91 6" xfId="21983" xr:uid="{9306935A-CCAA-4F1A-A2A2-DBF244C99650}"/>
    <cellStyle name="Currency 91 7" xfId="25116" xr:uid="{063B43A8-5B4B-40D7-B9CD-DC09FA0D9BF1}"/>
    <cellStyle name="Currency 91 8" xfId="28296" xr:uid="{1D21610C-E8AB-4285-8491-B30D9CFD2955}"/>
    <cellStyle name="Currency 91 9" xfId="8350" xr:uid="{0781F54E-B16F-4DF0-A8FC-A59155A39C38}"/>
    <cellStyle name="Currency 92" xfId="3182" xr:uid="{1AE74B11-2E12-453F-B2C0-6EB796A278AC}"/>
    <cellStyle name="Currency 92 2" xfId="11443" xr:uid="{D5BD4ED2-8930-4AB0-A69A-B2CE34FE0728}"/>
    <cellStyle name="Currency 92 3" xfId="12620" xr:uid="{FDB27904-7E86-4FDC-A989-1AC5F04384D6}"/>
    <cellStyle name="Currency 92 4" xfId="15736" xr:uid="{477D1779-CEB5-4DEF-BB8F-99EB531BFABC}"/>
    <cellStyle name="Currency 92 5" xfId="18822" xr:uid="{7D15C69E-546C-4620-98EB-FC94689ECAD2}"/>
    <cellStyle name="Currency 92 6" xfId="21987" xr:uid="{41B72D6F-E42B-446F-ACF9-C884D0E068D2}"/>
    <cellStyle name="Currency 92 7" xfId="25120" xr:uid="{BFC21764-EA74-4B18-8469-18A7B562219D}"/>
    <cellStyle name="Currency 92 8" xfId="28300" xr:uid="{1E7C05BC-C33E-4E71-8971-94EAF584CE12}"/>
    <cellStyle name="Currency 92 9" xfId="8354" xr:uid="{69A2F6E3-7464-4973-B2CC-52208FE143C8}"/>
    <cellStyle name="Currency 93" xfId="3186" xr:uid="{A8F4EC91-0409-4B98-8430-90164B2B0BD2}"/>
    <cellStyle name="Currency 93 2" xfId="11455" xr:uid="{B43E0906-8FAF-446C-8003-03F4A08F8255}"/>
    <cellStyle name="Currency 93 3" xfId="12624" xr:uid="{FE4644B1-1285-40B4-81CC-13F5DB68F381}"/>
    <cellStyle name="Currency 93 4" xfId="15740" xr:uid="{CBB5B482-F230-453A-B5A4-E79161174616}"/>
    <cellStyle name="Currency 93 5" xfId="18826" xr:uid="{11E387A6-2068-4700-97DA-3238DADD0F68}"/>
    <cellStyle name="Currency 93 6" xfId="21991" xr:uid="{B19D484A-529E-4A70-BF5F-FB8DDC26791C}"/>
    <cellStyle name="Currency 93 7" xfId="25124" xr:uid="{3F5FFDD4-B8BA-43E7-9FB4-D1BDEA37A85C}"/>
    <cellStyle name="Currency 93 8" xfId="28304" xr:uid="{C0365F0D-B49D-4296-84C9-4DDCD15850D6}"/>
    <cellStyle name="Currency 93 9" xfId="8358" xr:uid="{BBAB4AE5-13E0-486A-9844-8D159180BFB6}"/>
    <cellStyle name="Currency 94" xfId="3190" xr:uid="{8241BDF6-A5CE-4872-83CE-6907DDFCDA8C}"/>
    <cellStyle name="Currency 94 2" xfId="11449" xr:uid="{35B83630-5F8E-4680-97BA-93DE8DA89F28}"/>
    <cellStyle name="Currency 94 3" xfId="12628" xr:uid="{2A35EC2C-5539-4D3C-A9CD-02FA25AAEB97}"/>
    <cellStyle name="Currency 94 4" xfId="15745" xr:uid="{EE6A6ED1-593D-4604-A152-2676DDD9A398}"/>
    <cellStyle name="Currency 94 5" xfId="18830" xr:uid="{DFA17571-DB66-483E-8A15-93895D4C741C}"/>
    <cellStyle name="Currency 94 6" xfId="21995" xr:uid="{CD748184-632B-43CA-9ADD-123F32D66718}"/>
    <cellStyle name="Currency 94 7" xfId="25128" xr:uid="{6AB3592A-F0CE-49DA-B9BE-AD0C432E7E8C}"/>
    <cellStyle name="Currency 94 8" xfId="28308" xr:uid="{897C415C-07E2-4CE0-8DDD-F84C848C8F29}"/>
    <cellStyle name="Currency 94 9" xfId="8362" xr:uid="{3AC3C4FF-C452-47FB-AA0A-31432E6DDD2D}"/>
    <cellStyle name="Currency 95" xfId="3194" xr:uid="{DCC1BB90-0369-4F19-B09B-F91956410E61}"/>
    <cellStyle name="Currency 95 2" xfId="12632" xr:uid="{9A27B410-EE11-47E8-95F1-CE12447D4892}"/>
    <cellStyle name="Currency 95 3" xfId="17670" xr:uid="{3F0023C1-9510-4FF1-9F2A-53B74582B121}"/>
    <cellStyle name="Currency 95 4" xfId="18834" xr:uid="{93D48607-044D-4801-BBE5-DE1F6C40BC47}"/>
    <cellStyle name="Currency 95 5" xfId="21999" xr:uid="{42B31B76-94C0-4A03-A509-BEC6DCC4AFAF}"/>
    <cellStyle name="Currency 95 6" xfId="25132" xr:uid="{8E02F9D8-626D-4D9F-A0D4-266FDAC08694}"/>
    <cellStyle name="Currency 95 7" xfId="28312" xr:uid="{01850EA0-27E5-4BAA-BA2F-A6D7900D1950}"/>
    <cellStyle name="Currency 95 8" xfId="11452" xr:uid="{0CCA8E2E-21A1-4986-A090-9754017A6513}"/>
    <cellStyle name="Currency 96" xfId="3198" xr:uid="{BC8C22A3-A1C8-4FCB-AA3A-498DD9501854}"/>
    <cellStyle name="Currency 96 2" xfId="12636" xr:uid="{593ED204-7849-42D8-A1E1-9A3F6F82C452}"/>
    <cellStyle name="Currency 96 3" xfId="17673" xr:uid="{015B5DB9-2FB5-4ACF-9D3F-42E4B900715F}"/>
    <cellStyle name="Currency 96 4" xfId="18838" xr:uid="{3502B288-ABA6-4A74-BB6B-693CAE5E6382}"/>
    <cellStyle name="Currency 96 5" xfId="22003" xr:uid="{80FCB433-D4CC-4FEC-9E98-A6C5FF218CE3}"/>
    <cellStyle name="Currency 96 6" xfId="25136" xr:uid="{250AED33-4CAF-45CF-A096-1FA3A71862E9}"/>
    <cellStyle name="Currency 96 7" xfId="28316" xr:uid="{1B8A7054-73CA-40BA-B7DA-F4A7C2EEF5CB}"/>
    <cellStyle name="Currency 96 8" xfId="11459" xr:uid="{B63EB053-CFCD-4BB8-9486-94B623B200BE}"/>
    <cellStyle name="Currency 97" xfId="3203" xr:uid="{010DC605-676E-4C73-B25D-EDA7B82F5CDF}"/>
    <cellStyle name="Currency 97 2" xfId="18842" xr:uid="{F17C31C5-9FEB-4529-AC3B-1CD1A94B9762}"/>
    <cellStyle name="Currency 97 3" xfId="22007" xr:uid="{7944B438-BA61-43B4-BD2C-026085E1DC45}"/>
    <cellStyle name="Currency 97 4" xfId="25140" xr:uid="{74AA1280-FA1C-4D36-805D-5259FFB413DB}"/>
    <cellStyle name="Currency 97 5" xfId="28320" xr:uid="{A3D59962-EC1A-4706-ADC0-F6ADBE351173}"/>
    <cellStyle name="Currency 97 6" xfId="12639" xr:uid="{ED9CB297-8B58-4321-B44C-E71F759F15B0}"/>
    <cellStyle name="Currency 98" xfId="3210" xr:uid="{3B88FEFC-67C6-4761-AF5C-7DD01B28E347}"/>
    <cellStyle name="Currency 98 2" xfId="18846" xr:uid="{A2B09DF7-1A9B-4380-91B4-05ACDC4B81B7}"/>
    <cellStyle name="Currency 98 3" xfId="22011" xr:uid="{651D957D-C2E4-48DB-A815-02AB85B6A173}"/>
    <cellStyle name="Currency 98 4" xfId="25144" xr:uid="{ACFACE20-68D5-4250-A4B5-AE525DD30848}"/>
    <cellStyle name="Currency 98 5" xfId="28324" xr:uid="{3DE27CE7-A95B-46A7-83E7-374D367CA178}"/>
    <cellStyle name="Currency 98 6" xfId="12643" xr:uid="{AFAA6E65-846D-4A61-A772-F8A3BC6BA857}"/>
    <cellStyle name="Currency 99" xfId="3214" xr:uid="{538EC58F-580A-4AA6-BB29-DFBB72328F29}"/>
    <cellStyle name="Currency 99 2" xfId="18850" xr:uid="{615BCC2B-8611-4CAD-B65B-C1994A4E97F5}"/>
    <cellStyle name="Currency 99 3" xfId="22015" xr:uid="{9BB9A492-D6DD-4902-9E12-AA30504C69F4}"/>
    <cellStyle name="Currency 99 4" xfId="25148" xr:uid="{A7BAA67D-096A-4FC2-B76A-32B265084F9D}"/>
    <cellStyle name="Currency 99 5" xfId="28328" xr:uid="{AEFD5E32-4E7C-453C-8388-67ABEC2A80C7}"/>
    <cellStyle name="Currency 99 6" xfId="14570" xr:uid="{A2B9EF39-EE6D-4C3C-A8AF-790E5D92E852}"/>
    <cellStyle name="Emphasis 1" xfId="30630" xr:uid="{7FBA26F0-872D-4B93-ADF2-CD751CAA79FC}"/>
    <cellStyle name="Emphasis 2" xfId="30631" xr:uid="{6FAA73AD-DBBE-42BD-AE2C-C087D5B10A2C}"/>
    <cellStyle name="Emphasis 3" xfId="30632" xr:uid="{6594A05D-DED0-481A-8EBC-E93F8646CC7E}"/>
    <cellStyle name="Good 2" xfId="30633" xr:uid="{F05E7403-8EBF-4DF1-8FE8-C4D659132CD6}"/>
    <cellStyle name="Heading 1 2" xfId="30634" xr:uid="{F01C16D2-1F9C-469E-84E1-7CCFFEB70E67}"/>
    <cellStyle name="Heading 2 2" xfId="30635" xr:uid="{6E67210F-3E5E-48E1-A1C2-9A5868965547}"/>
    <cellStyle name="Heading 3 2" xfId="30636" xr:uid="{B46219E8-E96E-4DF5-85DA-E4520DB94C6F}"/>
    <cellStyle name="Heading 4 2" xfId="30637" xr:uid="{0E6413A6-B92F-48D5-AE6F-EBD806B89F75}"/>
    <cellStyle name="Hyperlink" xfId="9" builtinId="8"/>
    <cellStyle name="Hyperlink 2" xfId="31750" xr:uid="{DD6F0904-3B93-4F11-A106-500FAF7042E7}"/>
    <cellStyle name="Input 2" xfId="30638" xr:uid="{5E753785-FA65-4E34-8725-4C4BA41E5F45}"/>
    <cellStyle name="Linked Cell 2" xfId="30639" xr:uid="{A56574A0-F111-426D-BF48-E03B241C4003}"/>
    <cellStyle name="Neutral 2" xfId="30640" xr:uid="{C0B3E6A9-3D4F-4FDE-A3B3-1518E7769E60}"/>
    <cellStyle name="Normal" xfId="0" builtinId="0"/>
    <cellStyle name="Normal 10" xfId="105" xr:uid="{040EF8C8-5113-4ECB-B667-3923BB1B0D68}"/>
    <cellStyle name="Normal 10 10" xfId="8389" xr:uid="{3AE24B7B-A397-4E43-87A5-748C5BFFEB4C}"/>
    <cellStyle name="Normal 10 11" xfId="11498" xr:uid="{160B1F70-BD9A-4C2F-8AF8-5723ADAD33DF}"/>
    <cellStyle name="Normal 10 12" xfId="14613" xr:uid="{F1D647C4-EB0D-4815-8927-8F6241686E41}"/>
    <cellStyle name="Normal 10 13" xfId="17705" xr:uid="{DBB2CB77-E043-4482-9A1D-3994E2136257}"/>
    <cellStyle name="Normal 10 14" xfId="20863" xr:uid="{A0AC3141-D0B8-49D3-BAD3-E313D0F2A6F3}"/>
    <cellStyle name="Normal 10 15" xfId="24003" xr:uid="{7B96EAA0-E4B1-4B22-A61A-E23D778BAA3D}"/>
    <cellStyle name="Normal 10 16" xfId="27180" xr:uid="{E9DE2EBB-2568-4AB6-88F6-E956F8A99D06}"/>
    <cellStyle name="Normal 10 17" xfId="3290" xr:uid="{A1541366-8C7E-441C-83E8-37B5F8929CC4}"/>
    <cellStyle name="Normal 10 18" xfId="31744" xr:uid="{FCB088A8-B322-46D6-8370-C864D89D61E8}"/>
    <cellStyle name="Normal 10 19" xfId="31749" xr:uid="{C9ACED6F-04D0-471E-908E-E5949B9DA00C}"/>
    <cellStyle name="Normal 10 2" xfId="454" xr:uid="{806AE48F-DA10-43D6-B0B1-DC32BD034222}"/>
    <cellStyle name="Normal 10 2 10" xfId="24344" xr:uid="{47B15004-BDD6-4546-8359-FB31FEC33AFE}"/>
    <cellStyle name="Normal 10 2 11" xfId="27522" xr:uid="{1B1B2C65-3AAD-466E-B769-6CDCF76F8A7C}"/>
    <cellStyle name="Normal 10 2 12" xfId="3434" xr:uid="{7294D688-377B-48F8-88F9-2C96AE05A8FA}"/>
    <cellStyle name="Normal 10 2 2" xfId="2405" xr:uid="{42EF9CFF-2B9D-44EB-8070-1F9F5E4963FF}"/>
    <cellStyle name="Normal 10 2 2 10" xfId="4492" xr:uid="{5153BDB4-B283-4A38-BF42-4973B5FD256E}"/>
    <cellStyle name="Normal 10 2 2 2" xfId="6564" xr:uid="{7948F1D3-CB41-4400-8E3D-D08DC81F3FCE}"/>
    <cellStyle name="Normal 10 2 2 3" xfId="10668" xr:uid="{85D777AA-6AAB-4FDE-B357-619EC89B83BA}"/>
    <cellStyle name="Normal 10 2 2 4" xfId="13863" xr:uid="{573C4D84-748C-4E77-83E4-2B3CF925BFDF}"/>
    <cellStyle name="Normal 10 2 2 5" xfId="16958" xr:uid="{EB5550DE-77AC-4BA0-A446-8A928E924537}"/>
    <cellStyle name="Normal 10 2 2 6" xfId="20112" xr:uid="{5A058EBC-FEFD-4FF7-89B3-0727960DFBAD}"/>
    <cellStyle name="Normal 10 2 2 7" xfId="23272" xr:uid="{EEFE5CCB-FD95-413A-9A4D-4526D2FE48F5}"/>
    <cellStyle name="Normal 10 2 2 8" xfId="26448" xr:uid="{1F3470C9-AFDF-4EFB-93D2-4D10B5FBC611}"/>
    <cellStyle name="Normal 10 2 2 9" xfId="29647" xr:uid="{1BD0C18B-0787-42C9-A7DB-0B83AB5FE140}"/>
    <cellStyle name="Normal 10 2 3" xfId="1343" xr:uid="{20C03FA5-900F-4CF8-B67B-7CCB6FBB2CFF}"/>
    <cellStyle name="Normal 10 2 3 2" xfId="9610" xr:uid="{92D82DB0-FBA5-4999-9B5D-DDFF95F28623}"/>
    <cellStyle name="Normal 10 2 3 3" xfId="12806" xr:uid="{085F975D-5D37-438A-9FD7-2182BB7584A1}"/>
    <cellStyle name="Normal 10 2 3 4" xfId="15901" xr:uid="{0F13951C-59EE-4E89-9FA0-823B9A7724C5}"/>
    <cellStyle name="Normal 10 2 3 5" xfId="19055" xr:uid="{7D080A44-09E1-4566-BE2C-C2458082361F}"/>
    <cellStyle name="Normal 10 2 3 6" xfId="22215" xr:uid="{965784F9-F7C7-48E7-9B13-4C4B7F3BB45B}"/>
    <cellStyle name="Normal 10 2 3 7" xfId="25391" xr:uid="{FC8CA35A-9133-428D-BAB9-3DFE3736FC97}"/>
    <cellStyle name="Normal 10 2 3 8" xfId="28590" xr:uid="{916F751B-530E-4EC6-9650-962B61419535}"/>
    <cellStyle name="Normal 10 2 3 9" xfId="5592" xr:uid="{B827DCC9-5FE6-4613-8B2D-21661A2FBC94}"/>
    <cellStyle name="Normal 10 2 4" xfId="7577" xr:uid="{9AC8E134-A5A7-4984-B11A-ED86260B2348}"/>
    <cellStyle name="Normal 10 2 5" xfId="8722" xr:uid="{079871A9-4500-4620-BA52-CCB5AD818D2E}"/>
    <cellStyle name="Normal 10 2 6" xfId="11843" xr:uid="{0111F5B4-77AB-43C4-A18D-8C454EE2BEBD}"/>
    <cellStyle name="Normal 10 2 7" xfId="14962" xr:uid="{43C664FD-2DA1-4313-9407-EC80B6231E51}"/>
    <cellStyle name="Normal 10 2 8" xfId="18046" xr:uid="{CE18FFF0-5914-487C-8F99-DA9861F17CFF}"/>
    <cellStyle name="Normal 10 2 9" xfId="21209" xr:uid="{2558EE70-DEB9-4496-AABC-B6A7BFB4B9F9}"/>
    <cellStyle name="Normal 10 3" xfId="262" xr:uid="{96CE5EAD-0DFA-4599-AB4F-5D07013E2C64}"/>
    <cellStyle name="Normal 10 3 10" xfId="14760" xr:uid="{4D5A0253-0F9B-47AD-969A-CB4326F1C0EC}"/>
    <cellStyle name="Normal 10 3 11" xfId="17846" xr:uid="{08611964-B1C2-47E8-A9AB-FE471468D5E9}"/>
    <cellStyle name="Normal 10 3 12" xfId="21008" xr:uid="{92C12BD1-EAFB-419B-806E-8D10CFC89335}"/>
    <cellStyle name="Normal 10 3 13" xfId="24144" xr:uid="{A89E792B-69D3-49BF-9D9C-85992A1C9EFC}"/>
    <cellStyle name="Normal 10 3 14" xfId="27322" xr:uid="{1D9679A6-BFB6-4BF7-980C-CF9EFEFDB563}"/>
    <cellStyle name="Normal 10 3 15" xfId="3574" xr:uid="{1A7D5EE1-2F71-431F-89A3-C349C0BD63BD}"/>
    <cellStyle name="Normal 10 3 2" xfId="904" xr:uid="{C76E0FDF-48C6-4882-8711-1EA899E0DD03}"/>
    <cellStyle name="Normal 10 3 2 10" xfId="17864" xr:uid="{742B9728-28E2-4A60-8ADD-FA46D393E3EF}"/>
    <cellStyle name="Normal 10 3 2 11" xfId="21027" xr:uid="{28BFFF45-C16D-4585-B38B-7D7E11D57C58}"/>
    <cellStyle name="Normal 10 3 2 12" xfId="24162" xr:uid="{6D520A3C-EC0F-4DEF-BC0A-DF61B6151383}"/>
    <cellStyle name="Normal 10 3 2 13" xfId="27340" xr:uid="{58FEB529-BBF7-4E63-9F40-729A1E60B50F}"/>
    <cellStyle name="Normal 10 3 2 14" xfId="3884" xr:uid="{C45BEDAA-4C7C-43BC-84EF-E29EFF91204B}"/>
    <cellStyle name="Normal 10 3 2 2" xfId="1115" xr:uid="{1F0621FE-AED6-4053-B2A9-67D53029B352}"/>
    <cellStyle name="Normal 10 3 2 2 10" xfId="25004" xr:uid="{845C26FA-CD05-405C-A438-AD3F32D8C1C1}"/>
    <cellStyle name="Normal 10 3 2 2 11" xfId="28183" xr:uid="{972EB6D4-A118-49E4-95E1-0E819F26D174}"/>
    <cellStyle name="Normal 10 3 2 2 12" xfId="4094" xr:uid="{8AC9CA86-99CC-41C8-910B-1DDA68392922}"/>
    <cellStyle name="Normal 10 3 2 2 2" xfId="3066" xr:uid="{30509FBC-9B0A-4097-847C-9C2F2B8878EB}"/>
    <cellStyle name="Normal 10 3 2 2 2 10" xfId="5152" xr:uid="{1B406E7F-C940-4D65-B6DA-1BF38B75D78E}"/>
    <cellStyle name="Normal 10 3 2 2 2 2" xfId="7175" xr:uid="{CD3F5BDC-84C4-495F-940E-2762CF81429D}"/>
    <cellStyle name="Normal 10 3 2 2 2 3" xfId="11328" xr:uid="{1D5C8C3F-FE7E-440B-90E4-643E08B4CDC4}"/>
    <cellStyle name="Normal 10 3 2 2 2 4" xfId="14516" xr:uid="{3940EF33-58D0-4545-9510-CC0D90B1D560}"/>
    <cellStyle name="Normal 10 3 2 2 2 5" xfId="17613" xr:uid="{9BBB2A8D-7E1F-49F1-BD95-49FE1B270839}"/>
    <cellStyle name="Normal 10 3 2 2 2 6" xfId="20770" xr:uid="{C62DC38F-4D6A-439E-9E87-108EDF5FD3ED}"/>
    <cellStyle name="Normal 10 3 2 2 2 7" xfId="23925" xr:uid="{529AD810-2063-4A09-97C1-A3FD36517F56}"/>
    <cellStyle name="Normal 10 3 2 2 2 8" xfId="27101" xr:uid="{20C95D5B-736B-4C37-98DF-79F0B3E4943B}"/>
    <cellStyle name="Normal 10 3 2 2 2 9" xfId="30300" xr:uid="{4ADD278E-1AB6-4ECD-97D5-18FD8D8787FC}"/>
    <cellStyle name="Normal 10 3 2 2 3" xfId="2005" xr:uid="{28B029E5-FE92-4E15-82C0-D70711729958}"/>
    <cellStyle name="Normal 10 3 2 2 3 2" xfId="10270" xr:uid="{376AB096-87D5-42A9-9F24-18CB7F80C36A}"/>
    <cellStyle name="Normal 10 3 2 2 3 3" xfId="13466" xr:uid="{804D9994-B50A-469B-A7FB-09E44075221A}"/>
    <cellStyle name="Normal 10 3 2 2 3 4" xfId="16561" xr:uid="{3CEFC046-0AD7-412C-8CDB-A29D4CDC5C15}"/>
    <cellStyle name="Normal 10 3 2 2 3 5" xfId="19715" xr:uid="{A0083B02-0EF5-42B4-8BDA-53C2F51E6A86}"/>
    <cellStyle name="Normal 10 3 2 2 3 6" xfId="22875" xr:uid="{A4309F28-E8F6-41F9-988F-727498E3AAAF}"/>
    <cellStyle name="Normal 10 3 2 2 3 7" xfId="26051" xr:uid="{8308AC71-20AF-4FB0-A6EB-8A9E9866A62B}"/>
    <cellStyle name="Normal 10 3 2 2 3 8" xfId="29250" xr:uid="{9DFF9F22-FF0B-48A5-A7D3-FCA00EE18179}"/>
    <cellStyle name="Normal 10 3 2 2 3 9" xfId="6253" xr:uid="{D99591DD-3E68-4000-A24C-1D36504F95A2}"/>
    <cellStyle name="Normal 10 3 2 2 4" xfId="8238" xr:uid="{D72462F4-CB4E-427A-862C-21B70094C525}"/>
    <cellStyle name="Normal 10 3 2 2 5" xfId="9382" xr:uid="{78939FE3-921F-48D1-BC59-3B7E5D88CD34}"/>
    <cellStyle name="Normal 10 3 2 2 6" xfId="12504" xr:uid="{93DC2C76-FC64-4A72-BCF5-3F65989B9061}"/>
    <cellStyle name="Normal 10 3 2 2 7" xfId="15623" xr:uid="{929BB49E-AA40-4744-A35E-2ADEDEFF5619}"/>
    <cellStyle name="Normal 10 3 2 2 8" xfId="18706" xr:uid="{7FB83588-AD97-46D5-8E63-7B410B64C61F}"/>
    <cellStyle name="Normal 10 3 2 2 9" xfId="21870" xr:uid="{270A91DB-D173-4C5D-8715-7C684022A9E1}"/>
    <cellStyle name="Normal 10 3 2 3" xfId="2855" xr:uid="{879A74CF-73B5-4BBA-93CB-45E8032D9BC6}"/>
    <cellStyle name="Normal 10 3 2 3 10" xfId="27972" xr:uid="{547FA85D-E252-4E7B-9CC8-E67FE27ABF3F}"/>
    <cellStyle name="Normal 10 3 2 3 11" xfId="4942" xr:uid="{FBD80E06-3702-48CE-BEB8-056A27826EB2}"/>
    <cellStyle name="Normal 10 3 2 3 2" xfId="6042" xr:uid="{3DB0C9F5-1F08-418E-AA45-51DB87947B57}"/>
    <cellStyle name="Normal 10 3 2 3 3" xfId="8027" xr:uid="{661F7075-4599-4796-B33E-CD3FAD41CE03}"/>
    <cellStyle name="Normal 10 3 2 3 4" xfId="11118" xr:uid="{F84905FC-D0FA-4CDC-8C7A-D3F4C20EDCCC}"/>
    <cellStyle name="Normal 10 3 2 3 5" xfId="12293" xr:uid="{56605427-3A02-43C6-BCC6-23A4E6729667}"/>
    <cellStyle name="Normal 10 3 2 3 6" xfId="17404" xr:uid="{C3D6FB7C-6EBE-4CD5-BC54-D3C8EE86ED82}"/>
    <cellStyle name="Normal 10 3 2 3 7" xfId="18496" xr:uid="{0A198BD7-3162-4802-A78F-882896EA01A6}"/>
    <cellStyle name="Normal 10 3 2 3 8" xfId="21659" xr:uid="{B06016FD-8E24-419E-9642-9BFDD8563F7A}"/>
    <cellStyle name="Normal 10 3 2 3 9" xfId="24794" xr:uid="{7FCDCC85-9520-418C-B0D2-447D7FCB75DE}"/>
    <cellStyle name="Normal 10 3 2 4" xfId="2223" xr:uid="{2D03501B-2EE2-4B7F-8A1D-2C68E01E0F17}"/>
    <cellStyle name="Normal 10 3 2 4 10" xfId="4310" xr:uid="{D681C342-5895-448F-A3FE-FB61F34A6442}"/>
    <cellStyle name="Normal 10 3 2 4 2" xfId="6527" xr:uid="{4FF26274-0238-41E3-A106-A4CB853876E1}"/>
    <cellStyle name="Normal 10 3 2 4 3" xfId="10486" xr:uid="{81F8AA2E-B72E-4625-B50A-7286F3D3A978}"/>
    <cellStyle name="Normal 10 3 2 4 4" xfId="13681" xr:uid="{0339A5FA-C1AB-420C-A6CB-6C8F0C66925E}"/>
    <cellStyle name="Normal 10 3 2 4 5" xfId="16776" xr:uid="{A9184653-9E76-4C62-BD34-6466FCC2DAA0}"/>
    <cellStyle name="Normal 10 3 2 4 6" xfId="19930" xr:uid="{258831F8-BB0E-44BE-8FE5-3DEA2B14CABE}"/>
    <cellStyle name="Normal 10 3 2 4 7" xfId="23090" xr:uid="{3E1AD3CD-3E24-43D5-9213-B988D90E816B}"/>
    <cellStyle name="Normal 10 3 2 4 8" xfId="26266" xr:uid="{4E7D745B-6BF4-4F7A-80CA-00D7BAB6EADF}"/>
    <cellStyle name="Normal 10 3 2 4 9" xfId="29465" xr:uid="{DEFB3C61-00B5-4E87-BDD4-C2612C66FED5}"/>
    <cellStyle name="Normal 10 3 2 5" xfId="1793" xr:uid="{7D058230-7681-4B2C-9F55-08772F1A078D}"/>
    <cellStyle name="Normal 10 3 2 5 2" xfId="10060" xr:uid="{DD908571-F641-4603-87AB-1A1413017042}"/>
    <cellStyle name="Normal 10 3 2 5 3" xfId="13256" xr:uid="{97F3687C-D1CF-428C-AD98-4D2009E1D28C}"/>
    <cellStyle name="Normal 10 3 2 5 4" xfId="16351" xr:uid="{5446EB7A-07FC-4EFB-B2C2-A0412AF52471}"/>
    <cellStyle name="Normal 10 3 2 5 5" xfId="19505" xr:uid="{008F3A30-D8AB-46BB-AEA7-3C2AA65552DD}"/>
    <cellStyle name="Normal 10 3 2 5 6" xfId="22665" xr:uid="{E7C8AE08-9B2A-4828-91A6-C4DF61C41B8E}"/>
    <cellStyle name="Normal 10 3 2 5 7" xfId="25841" xr:uid="{41F18D25-127C-4085-BE02-B114821F1CFC}"/>
    <cellStyle name="Normal 10 3 2 5 8" xfId="29040" xr:uid="{7898DA12-4D38-4E9F-A892-7FE962645BD7}"/>
    <cellStyle name="Normal 10 3 2 5 9" xfId="5410" xr:uid="{9C687FE1-7C7E-441C-AD35-E96337361DF0}"/>
    <cellStyle name="Normal 10 3 2 6" xfId="7395" xr:uid="{837ACA72-96A5-4333-8D20-BB23CB8766BB}"/>
    <cellStyle name="Normal 10 3 2 7" xfId="9172" xr:uid="{49F6E978-9D9C-42A2-970B-F15B6C64453E}"/>
    <cellStyle name="Normal 10 3 2 8" xfId="11661" xr:uid="{218DAD91-9C2B-4726-9F20-56563439B6A2}"/>
    <cellStyle name="Normal 10 3 2 9" xfId="15412" xr:uid="{B4195C2D-8F46-4DE1-A5CF-786C7A1086AB}"/>
    <cellStyle name="Normal 10 3 3" xfId="1097" xr:uid="{B9119EB2-A06F-48AB-B9EA-58290DF1E2D1}"/>
    <cellStyle name="Normal 10 3 3 10" xfId="24986" xr:uid="{87BDA6D3-64C3-45FD-B19F-721A79B4FC47}"/>
    <cellStyle name="Normal 10 3 3 11" xfId="28165" xr:uid="{905D3F19-246D-4193-B896-749F19D06CC7}"/>
    <cellStyle name="Normal 10 3 3 12" xfId="4076" xr:uid="{847D913D-46AB-4C4E-94DC-927D95D398C9}"/>
    <cellStyle name="Normal 10 3 3 2" xfId="3048" xr:uid="{74134A36-FFF6-4BFE-80C3-EC2F05062D8B}"/>
    <cellStyle name="Normal 10 3 3 2 10" xfId="5134" xr:uid="{B7324E68-8FD7-4DE6-ACF0-DE9B1E405399}"/>
    <cellStyle name="Normal 10 3 3 2 2" xfId="7157" xr:uid="{68734A0B-B7F5-4C6B-93B2-2984B0155485}"/>
    <cellStyle name="Normal 10 3 3 2 3" xfId="11310" xr:uid="{6802EE22-4367-46ED-BCAC-CA7CEAA4FB76}"/>
    <cellStyle name="Normal 10 3 3 2 4" xfId="14498" xr:uid="{A3D88C12-6B7A-43DC-A15A-094764EC69F3}"/>
    <cellStyle name="Normal 10 3 3 2 5" xfId="17595" xr:uid="{0830089A-2866-4D20-9586-1EE16AADC7F5}"/>
    <cellStyle name="Normal 10 3 3 2 6" xfId="20752" xr:uid="{E0BC14AA-EA06-46C9-8C33-8C7C45320A69}"/>
    <cellStyle name="Normal 10 3 3 2 7" xfId="23907" xr:uid="{B824E05E-B6F8-4590-AC40-806DC8E34C35}"/>
    <cellStyle name="Normal 10 3 3 2 8" xfId="27083" xr:uid="{721B65FF-0535-4807-B2B8-3E9FB9A589D2}"/>
    <cellStyle name="Normal 10 3 3 2 9" xfId="30282" xr:uid="{6EED4626-C3C5-4D00-BD81-362E8814FC6F}"/>
    <cellStyle name="Normal 10 3 3 3" xfId="1987" xr:uid="{E6372368-9C27-4133-934E-9DE4E40C0A07}"/>
    <cellStyle name="Normal 10 3 3 3 2" xfId="10252" xr:uid="{5B673B4C-7645-4C27-B232-094984D8927A}"/>
    <cellStyle name="Normal 10 3 3 3 3" xfId="13448" xr:uid="{D7589B60-0BD9-4CAE-8979-D74E5536BBA8}"/>
    <cellStyle name="Normal 10 3 3 3 4" xfId="16543" xr:uid="{3405D90E-B869-4BEB-A4D1-5CB921FBDBEC}"/>
    <cellStyle name="Normal 10 3 3 3 5" xfId="19697" xr:uid="{44D2D0D8-8989-44D8-9712-F3A371245ADE}"/>
    <cellStyle name="Normal 10 3 3 3 6" xfId="22857" xr:uid="{91868A7A-C0DE-4F9B-B96F-5498C47136AC}"/>
    <cellStyle name="Normal 10 3 3 3 7" xfId="26033" xr:uid="{F4B42D14-A124-4397-BC82-D0480996D7D5}"/>
    <cellStyle name="Normal 10 3 3 3 8" xfId="29232" xr:uid="{1BE4E4FE-4B6E-4210-A477-D91CAA37586C}"/>
    <cellStyle name="Normal 10 3 3 3 9" xfId="6235" xr:uid="{53322609-0AA4-4CF0-A5DF-7DD7F2C9F4C5}"/>
    <cellStyle name="Normal 10 3 3 4" xfId="8220" xr:uid="{8C9509FD-F6AA-4E7D-839E-5AE7AC34CDBD}"/>
    <cellStyle name="Normal 10 3 3 5" xfId="9364" xr:uid="{6E960C6E-B843-4B60-A56A-401AA469D0CF}"/>
    <cellStyle name="Normal 10 3 3 6" xfId="12486" xr:uid="{21FFE828-9E99-4844-9B8C-BA55ABF6256F}"/>
    <cellStyle name="Normal 10 3 3 7" xfId="15605" xr:uid="{11AD1718-F84D-4E45-A0A2-6D7B4A65917F}"/>
    <cellStyle name="Normal 10 3 3 8" xfId="18688" xr:uid="{8DA4DE93-6196-4678-A088-159EC16EA182}"/>
    <cellStyle name="Normal 10 3 3 9" xfId="21852" xr:uid="{948A15B4-BC94-4B7F-8358-ECC2E8E5FF27}"/>
    <cellStyle name="Normal 10 3 4" xfId="594" xr:uid="{ACB199EB-E287-421F-84FB-A89BB59143EA}"/>
    <cellStyle name="Normal 10 3 4 10" xfId="27662" xr:uid="{C451DE4A-5057-4FBB-AEC7-2560FCBAAACD}"/>
    <cellStyle name="Normal 10 3 4 11" xfId="4632" xr:uid="{43B05BC4-589E-4E2B-81A7-071D1A05184B}"/>
    <cellStyle name="Normal 10 3 4 2" xfId="2545" xr:uid="{4F9C2D77-8574-4632-940F-7D002B3C4729}"/>
    <cellStyle name="Normal 10 3 4 2 2" xfId="10808" xr:uid="{14E642D5-B649-4553-A54D-96067B3CB2EB}"/>
    <cellStyle name="Normal 10 3 4 2 3" xfId="14003" xr:uid="{4C2E4D35-A83A-4FCE-BE1E-03FC41BFC58F}"/>
    <cellStyle name="Normal 10 3 4 2 4" xfId="17098" xr:uid="{6DE75C3A-DF13-4ACE-8EFA-145196DD300E}"/>
    <cellStyle name="Normal 10 3 4 2 5" xfId="20252" xr:uid="{A2FA0D32-AEFA-4228-B16B-B5D3C3000B39}"/>
    <cellStyle name="Normal 10 3 4 2 6" xfId="23412" xr:uid="{AC6F1F65-C395-43D0-9963-F2EDF569507F}"/>
    <cellStyle name="Normal 10 3 4 2 7" xfId="26588" xr:uid="{52524D7D-E50F-4776-B3BD-5B8274F755E6}"/>
    <cellStyle name="Normal 10 3 4 2 8" xfId="29787" xr:uid="{829D5651-A4A3-4430-A38A-D780CE8F900D}"/>
    <cellStyle name="Normal 10 3 4 2 9" xfId="5732" xr:uid="{D360591E-7DDA-4D68-B637-90B94F21A43E}"/>
    <cellStyle name="Normal 10 3 4 3" xfId="7717" xr:uid="{93BE7F03-7B0B-4007-AF3E-07EDAB954C9B}"/>
    <cellStyle name="Normal 10 3 4 4" xfId="8862" xr:uid="{AC263D9B-E8B6-45EF-8187-8CFF0CFC7FDF}"/>
    <cellStyle name="Normal 10 3 4 5" xfId="11983" xr:uid="{B2BC7481-5702-4F81-8A27-305309F0B0FE}"/>
    <cellStyle name="Normal 10 3 4 6" xfId="15102" xr:uid="{97DC6E21-4423-47BA-83EA-122AB0ABF00B}"/>
    <cellStyle name="Normal 10 3 4 7" xfId="18186" xr:uid="{49186D53-921E-4317-9D58-8A08601332EC}"/>
    <cellStyle name="Normal 10 3 4 8" xfId="21349" xr:uid="{2F9292F1-1868-4653-AF44-116073981521}"/>
    <cellStyle name="Normal 10 3 4 9" xfId="24484" xr:uid="{7D50C340-65DF-4E59-A81E-9017951B31F0}"/>
    <cellStyle name="Normal 10 3 5" xfId="2204" xr:uid="{D9749F70-3FAC-4585-ACB1-D1B8E383FCD0}"/>
    <cellStyle name="Normal 10 3 5 10" xfId="4292" xr:uid="{CE15E249-47FC-444B-9741-CF5059AFE94D}"/>
    <cellStyle name="Normal 10 3 5 2" xfId="6509" xr:uid="{7283A06D-BC9F-4097-B635-859150E428F9}"/>
    <cellStyle name="Normal 10 3 5 3" xfId="10468" xr:uid="{3B0A7373-9C9E-4BDA-B6B9-D32964834353}"/>
    <cellStyle name="Normal 10 3 5 4" xfId="13663" xr:uid="{093E1DF9-2E99-451D-BD27-E424BA1A0D98}"/>
    <cellStyle name="Normal 10 3 5 5" xfId="16758" xr:uid="{3021919E-84A2-4F70-A2E2-01791A51C746}"/>
    <cellStyle name="Normal 10 3 5 6" xfId="19912" xr:uid="{1BBE8E14-226C-4633-B595-B8C9B6C8CAB6}"/>
    <cellStyle name="Normal 10 3 5 7" xfId="23072" xr:uid="{03942878-7075-412A-AC96-531E4D615E47}"/>
    <cellStyle name="Normal 10 3 5 8" xfId="26248" xr:uid="{518AD397-55D1-4FEE-B16C-F24746AAC9B4}"/>
    <cellStyle name="Normal 10 3 5 9" xfId="29447" xr:uid="{13D980A5-E2AA-46B1-9C0E-6469CB8DE0C4}"/>
    <cellStyle name="Normal 10 3 6" xfId="1483" xr:uid="{E851EABD-6148-4447-8F6B-6CBD9AA053B1}"/>
    <cellStyle name="Normal 10 3 6 2" xfId="9750" xr:uid="{537DDDB1-6CBC-46F9-9464-169CE042FB09}"/>
    <cellStyle name="Normal 10 3 6 3" xfId="12946" xr:uid="{1E0F8A91-20AB-4586-8CF2-555CB8EBA07E}"/>
    <cellStyle name="Normal 10 3 6 4" xfId="16041" xr:uid="{C8E95713-7E7D-4FCC-BFF3-3949D8806DAD}"/>
    <cellStyle name="Normal 10 3 6 5" xfId="19195" xr:uid="{272B699E-B5E4-4C6F-AB05-98DA30334EE0}"/>
    <cellStyle name="Normal 10 3 6 6" xfId="22355" xr:uid="{EED340C4-171D-499D-9FA7-8AB5615EC973}"/>
    <cellStyle name="Normal 10 3 6 7" xfId="25531" xr:uid="{CD5E17B5-7211-4025-A520-A4FDE74DC050}"/>
    <cellStyle name="Normal 10 3 6 8" xfId="28730" xr:uid="{67912520-55B6-40CC-BA10-C2F298D05948}"/>
    <cellStyle name="Normal 10 3 6 9" xfId="5392" xr:uid="{9F3E3C41-A192-49FB-8176-C24A8AE88B44}"/>
    <cellStyle name="Normal 10 3 7" xfId="7376" xr:uid="{A95C0557-7649-453A-B55D-5CB499CC7BCD}"/>
    <cellStyle name="Normal 10 3 8" xfId="8531" xr:uid="{2EA5E0DA-EBDB-49F1-B9CD-28E2B9542841}"/>
    <cellStyle name="Normal 10 3 9" xfId="11642" xr:uid="{2B62AAB5-B75C-4257-A6EC-118B90A22FAF}"/>
    <cellStyle name="Normal 10 4" xfId="763" xr:uid="{24FAF2E0-C1CE-413B-9310-2FD60858AB99}"/>
    <cellStyle name="Normal 10 4 10" xfId="24653" xr:uid="{F2DEE10F-B901-4BA4-8323-ECA001BCC5A7}"/>
    <cellStyle name="Normal 10 4 11" xfId="27831" xr:uid="{53CA8347-BD28-4A98-B3EA-A6BAF0F0E27D}"/>
    <cellStyle name="Normal 10 4 12" xfId="3743" xr:uid="{6F29F17E-D36A-4FCC-B593-D12B33D18D33}"/>
    <cellStyle name="Normal 10 4 2" xfId="2714" xr:uid="{4001E42E-5E69-4860-BF33-A395B2C8ED77}"/>
    <cellStyle name="Normal 10 4 2 10" xfId="4801" xr:uid="{825F4EE7-E53C-4395-B5C5-C2B4B6B68452}"/>
    <cellStyle name="Normal 10 4 2 2" xfId="6840" xr:uid="{29A58889-5168-4E52-9299-8FDA2EC6EA04}"/>
    <cellStyle name="Normal 10 4 2 3" xfId="10977" xr:uid="{331EE5AB-708A-4B2A-BDB6-A6BA3ECEF0E0}"/>
    <cellStyle name="Normal 10 4 2 4" xfId="14168" xr:uid="{CEA99176-FFE3-4FA6-BEF0-490350CD6AB5}"/>
    <cellStyle name="Normal 10 4 2 5" xfId="17263" xr:uid="{8635BE6A-8C36-4476-966D-6F4BF3203C4A}"/>
    <cellStyle name="Normal 10 4 2 6" xfId="20421" xr:uid="{3A6DB182-B56D-4E7A-A252-9309893BC73B}"/>
    <cellStyle name="Normal 10 4 2 7" xfId="23577" xr:uid="{1606A209-FF39-4C73-8AAB-C21C02F577F2}"/>
    <cellStyle name="Normal 10 4 2 8" xfId="26753" xr:uid="{10446616-D1E7-4C8E-8F2D-F2F98AB34465}"/>
    <cellStyle name="Normal 10 4 2 9" xfId="29952" xr:uid="{BDFCB8DE-F5BD-42D1-BDDC-F41E6EC280FB}"/>
    <cellStyle name="Normal 10 4 3" xfId="1652" xr:uid="{102DD908-2DD6-4F39-B5E3-28ACF3CC11CB}"/>
    <cellStyle name="Normal 10 4 3 2" xfId="9919" xr:uid="{F02CDE94-70DD-43AD-B41F-3B81839DD54F}"/>
    <cellStyle name="Normal 10 4 3 3" xfId="13115" xr:uid="{2A1978AC-FF31-4CF1-8FA7-25C9E107E0C9}"/>
    <cellStyle name="Normal 10 4 3 4" xfId="16210" xr:uid="{3A2981B3-D5E4-4056-91D2-358AA58769C2}"/>
    <cellStyle name="Normal 10 4 3 5" xfId="19364" xr:uid="{A188C2F2-5476-4D21-A346-2181B05C976D}"/>
    <cellStyle name="Normal 10 4 3 6" xfId="22524" xr:uid="{F74101EA-A166-4260-AECB-BEE0931E6DE1}"/>
    <cellStyle name="Normal 10 4 3 7" xfId="25700" xr:uid="{BF595455-730A-461C-9EF3-D160525685BB}"/>
    <cellStyle name="Normal 10 4 3 8" xfId="28899" xr:uid="{6CB1F9CC-5F9F-4F12-A1D3-428284C2DDEF}"/>
    <cellStyle name="Normal 10 4 3 9" xfId="5901" xr:uid="{6CF57086-0DEA-44B6-8802-FE278F96C9B7}"/>
    <cellStyle name="Normal 10 4 4" xfId="7886" xr:uid="{09195B42-D09A-4E1C-A1C7-4AAD407103FB}"/>
    <cellStyle name="Normal 10 4 5" xfId="9031" xr:uid="{770966D0-C59E-44C2-9B57-7561802D21E9}"/>
    <cellStyle name="Normal 10 4 6" xfId="12152" xr:uid="{191B3AF8-E918-4F8C-B034-AA8BE710CBC0}"/>
    <cellStyle name="Normal 10 4 7" xfId="15271" xr:uid="{B47D8B4C-F2E9-46B7-B92E-85E16853C4C0}"/>
    <cellStyle name="Normal 10 4 8" xfId="18355" xr:uid="{D2FA32E0-4631-4DD3-A4F8-2E46BD4BF321}"/>
    <cellStyle name="Normal 10 4 9" xfId="21518" xr:uid="{51E06B37-657C-4D4C-A871-0225C55C3C56}"/>
    <cellStyle name="Normal 10 5" xfId="956" xr:uid="{590CA3F9-F3A9-4159-AB3C-7607BDCFED04}"/>
    <cellStyle name="Normal 10 5 10" xfId="24845" xr:uid="{3D00D130-7B2D-45B0-AB96-6D8B770F5F9E}"/>
    <cellStyle name="Normal 10 5 11" xfId="28024" xr:uid="{AB342506-CCB9-4BA1-B941-52FB0FABD4F0}"/>
    <cellStyle name="Normal 10 5 12" xfId="3935" xr:uid="{907AE3A8-CAD6-4489-93B7-BCF2A09CEBEB}"/>
    <cellStyle name="Normal 10 5 2" xfId="2907" xr:uid="{88180C2D-3275-4A95-B536-D72D3253C959}"/>
    <cellStyle name="Normal 10 5 2 10" xfId="4993" xr:uid="{1C661A69-4C0B-4DBA-AB9D-5A44AA8D267F}"/>
    <cellStyle name="Normal 10 5 2 2" xfId="7016" xr:uid="{33E58F1E-080C-4BA1-8494-3072EE9904A4}"/>
    <cellStyle name="Normal 10 5 2 3" xfId="11169" xr:uid="{EF83E2EE-57A1-4C8F-8C8C-95403F471ADD}"/>
    <cellStyle name="Normal 10 5 2 4" xfId="14357" xr:uid="{BC98A549-1F24-46EA-A90D-A25AB2C35598}"/>
    <cellStyle name="Normal 10 5 2 5" xfId="17454" xr:uid="{368725AE-AC3B-40C3-A6BC-49F416737D8C}"/>
    <cellStyle name="Normal 10 5 2 6" xfId="20611" xr:uid="{3C1442AA-1BF8-46A7-8448-3528250052AA}"/>
    <cellStyle name="Normal 10 5 2 7" xfId="23766" xr:uid="{1E130AFF-5144-4004-A804-DC10EBC58D77}"/>
    <cellStyle name="Normal 10 5 2 8" xfId="26942" xr:uid="{054A8B7E-5A55-4570-B8BD-69AEC13B5304}"/>
    <cellStyle name="Normal 10 5 2 9" xfId="30141" xr:uid="{A89D239C-0946-4157-9B36-EBA881A203C2}"/>
    <cellStyle name="Normal 10 5 3" xfId="1846" xr:uid="{D34E135C-E897-4EEC-8FB8-4CF8A0469030}"/>
    <cellStyle name="Normal 10 5 3 2" xfId="10111" xr:uid="{BDA1D346-45DE-4DBD-98F3-2E521E094D18}"/>
    <cellStyle name="Normal 10 5 3 3" xfId="13307" xr:uid="{E17127C0-FFDE-452A-8CB6-7D5FB1ECB9D4}"/>
    <cellStyle name="Normal 10 5 3 4" xfId="16402" xr:uid="{BFDD81D1-B7DC-49C4-BFB4-D11A9793C409}"/>
    <cellStyle name="Normal 10 5 3 5" xfId="19556" xr:uid="{340341E8-1561-43D9-A712-3C213F040868}"/>
    <cellStyle name="Normal 10 5 3 6" xfId="22716" xr:uid="{FEE6D339-9BF0-4D62-AD9E-10C69243DED3}"/>
    <cellStyle name="Normal 10 5 3 7" xfId="25892" xr:uid="{1266475C-212E-445C-B597-17FC57A205E6}"/>
    <cellStyle name="Normal 10 5 3 8" xfId="29091" xr:uid="{01341493-4268-4FFF-8DD4-ACB52CAB7A77}"/>
    <cellStyle name="Normal 10 5 3 9" xfId="6094" xr:uid="{DD28973B-221F-4576-B5A8-38ED7327E57D}"/>
    <cellStyle name="Normal 10 5 4" xfId="8079" xr:uid="{6AD80BC8-F0D7-42CB-B0A1-B094A4F22B80}"/>
    <cellStyle name="Normal 10 5 5" xfId="9223" xr:uid="{1BC227E0-E925-4735-98D5-3DC1A46FF696}"/>
    <cellStyle name="Normal 10 5 6" xfId="12345" xr:uid="{578F5AA6-869C-47FC-BDA4-59FE4ED4163E}"/>
    <cellStyle name="Normal 10 5 7" xfId="15464" xr:uid="{8809018A-C4CF-45D2-97F0-16E1544280DA}"/>
    <cellStyle name="Normal 10 5 8" xfId="18547" xr:uid="{52944F35-0967-4438-9820-E7FA2310797C}"/>
    <cellStyle name="Normal 10 5 9" xfId="21711" xr:uid="{834EE2D0-C7C6-4DA4-9F35-8B6B04A9E5F0}"/>
    <cellStyle name="Normal 10 6" xfId="309" xr:uid="{D723975C-7064-415D-9E23-B8A449B4F30B}"/>
    <cellStyle name="Normal 10 6 10" xfId="27378" xr:uid="{CA1E664C-99F8-481B-BF56-A2FD9E767591}"/>
    <cellStyle name="Normal 10 6 11" xfId="4348" xr:uid="{B0C24EED-96BC-4029-87DC-FCA2A5B49DEA}"/>
    <cellStyle name="Normal 10 6 2" xfId="2261" xr:uid="{F1A2FD43-0ECB-417C-A41F-A233D51FCEF5}"/>
    <cellStyle name="Normal 10 6 2 2" xfId="10524" xr:uid="{BE651615-08E5-49FE-8EC7-9811D6B013B8}"/>
    <cellStyle name="Normal 10 6 2 3" xfId="13719" xr:uid="{08B451A4-E0CE-4277-B133-B70C614A28BC}"/>
    <cellStyle name="Normal 10 6 2 4" xfId="16814" xr:uid="{5FE8C0AA-3FEF-4571-9879-2B2C5DDA3D7D}"/>
    <cellStyle name="Normal 10 6 2 5" xfId="19968" xr:uid="{332DED5B-4F1F-48BB-81B0-8535044211AB}"/>
    <cellStyle name="Normal 10 6 2 6" xfId="23128" xr:uid="{F035D598-D518-4607-B106-3F612006C1AF}"/>
    <cellStyle name="Normal 10 6 2 7" xfId="26304" xr:uid="{F0F2F6F3-A9D3-4E76-9031-AA8164505D6D}"/>
    <cellStyle name="Normal 10 6 2 8" xfId="29503" xr:uid="{722C7B08-B627-4998-9681-6E3762F00CAD}"/>
    <cellStyle name="Normal 10 6 2 9" xfId="5448" xr:uid="{EDF2AFE3-AECA-4AAF-83C9-2773E76E6BBC}"/>
    <cellStyle name="Normal 10 6 3" xfId="7433" xr:uid="{F067EE92-75F7-4E60-8B42-307B71415A0B}"/>
    <cellStyle name="Normal 10 6 4" xfId="8577" xr:uid="{ED15CEEA-6734-43EF-883A-A5651984EBAA}"/>
    <cellStyle name="Normal 10 6 5" xfId="11699" xr:uid="{A88EE396-E42E-4709-9FE4-F77A20B9BA3B}"/>
    <cellStyle name="Normal 10 6 6" xfId="14818" xr:uid="{3DCD2912-B74C-46BE-902D-C4DB165C2DFD}"/>
    <cellStyle name="Normal 10 6 7" xfId="17902" xr:uid="{17258C75-1F0D-46EF-967C-5616FC84A284}"/>
    <cellStyle name="Normal 10 6 8" xfId="21065" xr:uid="{D2A56313-F443-4E92-8A9B-FD8BCC41CDE3}"/>
    <cellStyle name="Normal 10 6 9" xfId="24200" xr:uid="{F0B11442-282E-4C8B-B761-8A45B08586A8}"/>
    <cellStyle name="Normal 10 7" xfId="2062" xr:uid="{59700A61-EAD4-4DBB-9423-4165AA40DFBE}"/>
    <cellStyle name="Normal 10 7 10" xfId="4151" xr:uid="{FF77B35C-CE9C-4A7D-A044-5A65217034B5}"/>
    <cellStyle name="Normal 10 7 2" xfId="6367" xr:uid="{206EBF06-3822-4AEF-AEFA-62E1F6F00B60}"/>
    <cellStyle name="Normal 10 7 3" xfId="10327" xr:uid="{BFB415E0-4135-4EFC-98E9-446DF228557D}"/>
    <cellStyle name="Normal 10 7 4" xfId="13522" xr:uid="{5941CBD5-B28A-4D0A-9CA9-7C2DBCD6F5B7}"/>
    <cellStyle name="Normal 10 7 5" xfId="16617" xr:uid="{E741E54B-313E-4B05-8523-8C12CE71811F}"/>
    <cellStyle name="Normal 10 7 6" xfId="19771" xr:uid="{C4DA0350-3F3F-47FB-A43A-7D18B17DF073}"/>
    <cellStyle name="Normal 10 7 7" xfId="22931" xr:uid="{347A4600-6F39-49BD-8DE3-A2538FD97345}"/>
    <cellStyle name="Normal 10 7 8" xfId="26107" xr:uid="{A6DF8DC9-BBAE-473E-A00E-843BEC4FB8D7}"/>
    <cellStyle name="Normal 10 7 9" xfId="29306" xr:uid="{18986767-AC33-414C-9296-DB7169FC44DD}"/>
    <cellStyle name="Normal 10 8" xfId="1199" xr:uid="{E0B9BDF0-03C1-4FC8-B3CC-F9BFDFDE4E47}"/>
    <cellStyle name="Normal 10 8 2" xfId="9466" xr:uid="{ADAAD1B4-735A-4ED2-9D1E-F533BDD5CB39}"/>
    <cellStyle name="Normal 10 8 3" xfId="12695" xr:uid="{92E144C4-2F2C-4C13-ACC4-45394C13C0B6}"/>
    <cellStyle name="Normal 10 8 4" xfId="15800" xr:uid="{C7BE484B-4E5B-4B7F-BADB-E5C54E16D262}"/>
    <cellStyle name="Normal 10 8 5" xfId="19007" xr:uid="{FFF26B63-82D6-42A3-B1CB-C04CE99F3D53}"/>
    <cellStyle name="Normal 10 8 6" xfId="22112" xr:uid="{BEE1E82D-4362-45D8-840F-00DCB8BF0B82}"/>
    <cellStyle name="Normal 10 8 7" xfId="25268" xr:uid="{3F208AD5-91B1-4C74-92A5-8BDE6F26DA7C}"/>
    <cellStyle name="Normal 10 8 8" xfId="28538" xr:uid="{71D8F4DB-59B6-481B-86E5-1326807B705C}"/>
    <cellStyle name="Normal 10 8 9" xfId="5250" xr:uid="{B586C4D0-9F05-45EF-A458-A98D2F5F48A9}"/>
    <cellStyle name="Normal 10 9" xfId="7233" xr:uid="{BDBDAD47-D655-4BBD-8154-3B3DF242A207}"/>
    <cellStyle name="Normal 100" xfId="25210" xr:uid="{659C7E86-E2EE-45FB-8910-00FA7997A75B}"/>
    <cellStyle name="Normal 100 2" xfId="28391" xr:uid="{AF1528E1-A925-4345-8F70-1F78A7A4B791}"/>
    <cellStyle name="Normal 101" xfId="25214" xr:uid="{E2CE0447-B9EB-4D3C-9C75-CA63FE51C4B8}"/>
    <cellStyle name="Normal 101 2" xfId="28395" xr:uid="{55DF70BB-11CA-48F7-9ADC-DE379699021D}"/>
    <cellStyle name="Normal 102" xfId="28399" xr:uid="{AFF48E3E-7229-4A58-8FC4-3A2A90D3DA7F}"/>
    <cellStyle name="Normal 103" xfId="28403" xr:uid="{B2E13664-2021-4BFB-9F67-741987533D91}"/>
    <cellStyle name="Normal 104" xfId="28408" xr:uid="{28C29D23-34E9-479F-8252-B6D794731A17}"/>
    <cellStyle name="Normal 105" xfId="28412" xr:uid="{6B4B2DDA-BF05-4711-8026-1F75132BE731}"/>
    <cellStyle name="Normal 106" xfId="28416" xr:uid="{491EA9FD-4592-4B76-BCF3-6537B5039EA1}"/>
    <cellStyle name="Normal 107" xfId="30354" xr:uid="{41D03118-45F0-469E-AF53-C680FD101747}"/>
    <cellStyle name="Normal 108" xfId="30358" xr:uid="{55A3D00D-7EA7-438C-8636-95945DD38DB1}"/>
    <cellStyle name="Normal 109" xfId="30361" xr:uid="{1C947E08-3E5F-4A86-B7B5-8A3AAA4724F6}"/>
    <cellStyle name="Normal 11" xfId="101" xr:uid="{9D7E592F-C785-45B8-82EC-ECF929383283}"/>
    <cellStyle name="Normal 11 10" xfId="8393" xr:uid="{1FA05128-C3EF-4FE4-85DE-B371E5179256}"/>
    <cellStyle name="Normal 11 11" xfId="11502" xr:uid="{07ED39C8-CCA9-479F-8257-A99A9CE3ECCF}"/>
    <cellStyle name="Normal 11 12" xfId="14617" xr:uid="{521289D8-31B6-4CE0-963F-8F11A1A2F597}"/>
    <cellStyle name="Normal 11 13" xfId="17709" xr:uid="{7DC94C3B-A726-404B-AD76-BCDE6513F7EA}"/>
    <cellStyle name="Normal 11 14" xfId="20867" xr:uid="{1AA0F5AF-B28C-47F7-83BF-E16D209FF45E}"/>
    <cellStyle name="Normal 11 15" xfId="24007" xr:uid="{91A3FB2D-6433-4FED-9E8A-F0C0F68FF105}"/>
    <cellStyle name="Normal 11 16" xfId="27184" xr:uid="{032EF5C7-4638-438C-8921-3D59E56F58F1}"/>
    <cellStyle name="Normal 11 17" xfId="3294" xr:uid="{607B2427-B37E-4D58-ADE0-2F1FEB149C7D}"/>
    <cellStyle name="Normal 11 2" xfId="458" xr:uid="{66AD494A-7CC0-40B7-9A91-149E0B61B470}"/>
    <cellStyle name="Normal 11 2 10" xfId="24348" xr:uid="{91033BFA-D650-46D7-8B99-CFE0C30D3494}"/>
    <cellStyle name="Normal 11 2 11" xfId="27526" xr:uid="{0DB239E5-176C-49CB-A21D-58FABB1F75D7}"/>
    <cellStyle name="Normal 11 2 12" xfId="3438" xr:uid="{9D4C80F2-E531-46CA-AD95-8BB65A72AA87}"/>
    <cellStyle name="Normal 11 2 2" xfId="2409" xr:uid="{226669A4-9F36-4BAE-9B20-2A4A08B0E405}"/>
    <cellStyle name="Normal 11 2 2 10" xfId="4496" xr:uid="{23474B2E-17BA-40D0-AC3B-614FD12AE486}"/>
    <cellStyle name="Normal 11 2 2 2" xfId="6568" xr:uid="{E3C2D7EE-2AE1-4449-A8FE-0FBE986756E3}"/>
    <cellStyle name="Normal 11 2 2 3" xfId="10672" xr:uid="{43CBE49D-7214-4627-9D02-F9D5166B5843}"/>
    <cellStyle name="Normal 11 2 2 4" xfId="13867" xr:uid="{CED4FE4F-A9C0-4CDC-9C3D-5576C46888E2}"/>
    <cellStyle name="Normal 11 2 2 5" xfId="16962" xr:uid="{2855D31E-BBAD-4398-A960-F348AA2250A1}"/>
    <cellStyle name="Normal 11 2 2 6" xfId="20116" xr:uid="{5E5849D9-CF37-4FB3-BC12-5633A7D85A95}"/>
    <cellStyle name="Normal 11 2 2 7" xfId="23276" xr:uid="{D6BB6814-4E22-4A8D-A182-7F41C0690119}"/>
    <cellStyle name="Normal 11 2 2 8" xfId="26452" xr:uid="{AAD57C4D-A849-4D44-922C-6584C02CFE85}"/>
    <cellStyle name="Normal 11 2 2 9" xfId="29651" xr:uid="{9AD1F3EB-CDE0-4265-B184-A044DFF2D7B7}"/>
    <cellStyle name="Normal 11 2 3" xfId="1347" xr:uid="{81A59020-0D6E-4985-ACC0-A7B3410E72BE}"/>
    <cellStyle name="Normal 11 2 3 2" xfId="9614" xr:uid="{C5DDA033-3C6D-44A3-8D0F-DC5B8A37C5B5}"/>
    <cellStyle name="Normal 11 2 3 3" xfId="12810" xr:uid="{A6DAA4BA-85B6-4940-803A-326069A42398}"/>
    <cellStyle name="Normal 11 2 3 4" xfId="15905" xr:uid="{0B1906E2-CAFA-48E7-91DE-FA651C44BBC1}"/>
    <cellStyle name="Normal 11 2 3 5" xfId="19059" xr:uid="{545C1268-DFED-44B4-8E14-FBAFF43B0128}"/>
    <cellStyle name="Normal 11 2 3 6" xfId="22219" xr:uid="{26AEBEA3-6203-4823-9B1D-72233AAEAAA4}"/>
    <cellStyle name="Normal 11 2 3 7" xfId="25395" xr:uid="{4A78F206-49D6-4EEA-8504-C63663232C9A}"/>
    <cellStyle name="Normal 11 2 3 8" xfId="28594" xr:uid="{CA735747-78DE-4F9B-862D-3036D913C995}"/>
    <cellStyle name="Normal 11 2 3 9" xfId="5596" xr:uid="{C44627DD-138C-4651-9339-861C27C81DDC}"/>
    <cellStyle name="Normal 11 2 4" xfId="7581" xr:uid="{02EBC36D-F172-4508-8C86-D6BE936A09B2}"/>
    <cellStyle name="Normal 11 2 5" xfId="8726" xr:uid="{E45250D8-DD62-46BE-91BE-9C69062B02F1}"/>
    <cellStyle name="Normal 11 2 6" xfId="11847" xr:uid="{F57FF842-CE28-4C64-8372-0F38C47AD07E}"/>
    <cellStyle name="Normal 11 2 7" xfId="14966" xr:uid="{DCBE62A8-1FE6-4F0D-994F-159B3CA6588D}"/>
    <cellStyle name="Normal 11 2 8" xfId="18050" xr:uid="{97B7B24B-EF08-4617-B85F-828036471419}"/>
    <cellStyle name="Normal 11 2 9" xfId="21213" xr:uid="{A5D7E591-9B69-4A54-AB10-153D7BEAF290}"/>
    <cellStyle name="Normal 11 3" xfId="598" xr:uid="{01AB93FA-BCFD-40C6-9B74-DFCEB6C4A2AB}"/>
    <cellStyle name="Normal 11 3 10" xfId="24488" xr:uid="{8AB3F2C5-14C0-48B8-99A5-8660519D8521}"/>
    <cellStyle name="Normal 11 3 11" xfId="27666" xr:uid="{DDA3AA2A-6F7C-42A0-AC6B-7F6FB48D3176}"/>
    <cellStyle name="Normal 11 3 12" xfId="3578" xr:uid="{CC4E2472-3737-422C-9B5B-343891F400F7}"/>
    <cellStyle name="Normal 11 3 2" xfId="2549" xr:uid="{E2DEECFA-FB4C-4000-9B99-26A3FD43D613}"/>
    <cellStyle name="Normal 11 3 2 10" xfId="4636" xr:uid="{F416FDC3-D485-4873-9974-FC3798707783}"/>
    <cellStyle name="Normal 11 3 2 2" xfId="6705" xr:uid="{2C605DA5-FF63-4B8A-9AB2-DB065A9AEF7C}"/>
    <cellStyle name="Normal 11 3 2 3" xfId="10812" xr:uid="{A11EF032-90A9-451A-9369-F07201444F89}"/>
    <cellStyle name="Normal 11 3 2 4" xfId="14007" xr:uid="{A380D29B-9282-4A18-B96B-B3CD0BF226E6}"/>
    <cellStyle name="Normal 11 3 2 5" xfId="17102" xr:uid="{062CAE76-6DE5-49BC-9F89-28D1BF2F153B}"/>
    <cellStyle name="Normal 11 3 2 6" xfId="20256" xr:uid="{79188548-3506-4D46-9F3D-BC0045883502}"/>
    <cellStyle name="Normal 11 3 2 7" xfId="23416" xr:uid="{9919D169-1E55-4986-BAAB-1FF8AFF99E40}"/>
    <cellStyle name="Normal 11 3 2 8" xfId="26592" xr:uid="{B8BCBF5D-FA7E-4466-9EED-E356BAD76A2B}"/>
    <cellStyle name="Normal 11 3 2 9" xfId="29791" xr:uid="{C998EF79-3608-45AB-A852-097599CA955E}"/>
    <cellStyle name="Normal 11 3 3" xfId="1487" xr:uid="{36E7DD03-D479-4713-94CB-D381D1F86128}"/>
    <cellStyle name="Normal 11 3 3 2" xfId="9754" xr:uid="{B811F7E1-0CB2-4EEF-9EB0-2D032B4BC8F7}"/>
    <cellStyle name="Normal 11 3 3 3" xfId="12950" xr:uid="{7ED84E0B-D518-4FE5-B567-53673919A7B9}"/>
    <cellStyle name="Normal 11 3 3 4" xfId="16045" xr:uid="{E9E4A528-1B11-49DA-8F3E-E5EF44A8437A}"/>
    <cellStyle name="Normal 11 3 3 5" xfId="19199" xr:uid="{7D373B31-B462-43D1-8BB7-93B894638E00}"/>
    <cellStyle name="Normal 11 3 3 6" xfId="22359" xr:uid="{4EA72D55-A225-41D9-B90C-D7F21CC660A6}"/>
    <cellStyle name="Normal 11 3 3 7" xfId="25535" xr:uid="{C90E66AF-5893-49FA-A49E-E69FA1C8D307}"/>
    <cellStyle name="Normal 11 3 3 8" xfId="28734" xr:uid="{45B8AAC3-4F35-474C-AFDA-8C1660BB5B79}"/>
    <cellStyle name="Normal 11 3 3 9" xfId="5736" xr:uid="{8E4638E8-69BA-4A6F-98C5-DB3B547C5787}"/>
    <cellStyle name="Normal 11 3 4" xfId="7721" xr:uid="{ECB8F98F-1A61-4AD8-A82E-B40DAB7DC848}"/>
    <cellStyle name="Normal 11 3 5" xfId="8866" xr:uid="{143D26D3-8D6D-4C3A-9706-480149CDD64D}"/>
    <cellStyle name="Normal 11 3 6" xfId="11987" xr:uid="{52B14ECE-AD5A-41F7-9EDD-6E8C9E1A26AF}"/>
    <cellStyle name="Normal 11 3 7" xfId="15106" xr:uid="{6B59C203-FAC0-401B-AFE5-F47E9A88FDE7}"/>
    <cellStyle name="Normal 11 3 8" xfId="18190" xr:uid="{6306F6B1-16A7-4CB9-AB46-AE69D9D49019}"/>
    <cellStyle name="Normal 11 3 9" xfId="21353" xr:uid="{27B5C585-A591-4AC5-966A-2296B8066478}"/>
    <cellStyle name="Normal 11 4" xfId="767" xr:uid="{74A9E608-6C49-4D91-A44A-FF55CEC41580}"/>
    <cellStyle name="Normal 11 4 10" xfId="24657" xr:uid="{CF846EE8-BB1A-408E-B738-9A2B1DB7E26C}"/>
    <cellStyle name="Normal 11 4 11" xfId="27835" xr:uid="{8DB8CD7F-D72B-4F13-989D-02A1647BE36D}"/>
    <cellStyle name="Normal 11 4 12" xfId="3747" xr:uid="{3A6B7A1C-F21A-4A12-8439-B18DBBF2E28C}"/>
    <cellStyle name="Normal 11 4 2" xfId="2718" xr:uid="{5FBFB82C-BC97-4B89-B259-F92C80843FEA}"/>
    <cellStyle name="Normal 11 4 2 10" xfId="4805" xr:uid="{5CF88F9F-3296-4FF9-8C0B-3F5D1FA174B9}"/>
    <cellStyle name="Normal 11 4 2 2" xfId="6844" xr:uid="{0B23484B-2DD2-4661-A6E4-7AA46D7CBC8F}"/>
    <cellStyle name="Normal 11 4 2 3" xfId="10981" xr:uid="{D7E18AD2-777F-480D-82FB-F6D18ED77A13}"/>
    <cellStyle name="Normal 11 4 2 4" xfId="14172" xr:uid="{0D946E7A-98D1-4BE9-9507-D33CE9A21457}"/>
    <cellStyle name="Normal 11 4 2 5" xfId="17267" xr:uid="{BBD49069-E48F-4662-9E93-2575C878613C}"/>
    <cellStyle name="Normal 11 4 2 6" xfId="20425" xr:uid="{D2499066-CA1C-4CFC-A74D-DDAE3C8D1263}"/>
    <cellStyle name="Normal 11 4 2 7" xfId="23581" xr:uid="{088BF431-7021-42B9-A784-B93912BDF4E6}"/>
    <cellStyle name="Normal 11 4 2 8" xfId="26757" xr:uid="{E954649C-9932-49BF-A521-DD0CE015244E}"/>
    <cellStyle name="Normal 11 4 2 9" xfId="29956" xr:uid="{F3B409DD-E380-4791-9F7C-7AF9152E902E}"/>
    <cellStyle name="Normal 11 4 3" xfId="1656" xr:uid="{DAFE61D4-1B54-4CBB-946B-8FB7252D914E}"/>
    <cellStyle name="Normal 11 4 3 2" xfId="9923" xr:uid="{7580555E-B596-447F-9BC9-156059BDAE0C}"/>
    <cellStyle name="Normal 11 4 3 3" xfId="13119" xr:uid="{1D827AD6-A8FC-400A-A1D1-3C1250188B37}"/>
    <cellStyle name="Normal 11 4 3 4" xfId="16214" xr:uid="{D422C855-004D-4F6E-B351-0512F26555D6}"/>
    <cellStyle name="Normal 11 4 3 5" xfId="19368" xr:uid="{B8A7F4B2-A8AD-49A1-9AE6-0EFAEC4167D1}"/>
    <cellStyle name="Normal 11 4 3 6" xfId="22528" xr:uid="{8FDE3F50-952D-4E16-A141-1D4876EFC3AF}"/>
    <cellStyle name="Normal 11 4 3 7" xfId="25704" xr:uid="{538B9A4F-DF9E-4576-BBAC-B212CF62EB98}"/>
    <cellStyle name="Normal 11 4 3 8" xfId="28903" xr:uid="{4AC5C7E1-9A2C-46F6-A493-01C5210557B2}"/>
    <cellStyle name="Normal 11 4 3 9" xfId="5905" xr:uid="{FE673A72-CB5F-4171-BEBF-60CEE91C557F}"/>
    <cellStyle name="Normal 11 4 4" xfId="7890" xr:uid="{14020D42-11F2-4ACA-93E2-C700CFFC913A}"/>
    <cellStyle name="Normal 11 4 5" xfId="9035" xr:uid="{59B2C8AA-E204-40B3-9A47-5A3E133B306B}"/>
    <cellStyle name="Normal 11 4 6" xfId="12156" xr:uid="{1FA9BDE7-BAD6-41B6-A525-997B2D1E2134}"/>
    <cellStyle name="Normal 11 4 7" xfId="15275" xr:uid="{D47DF3E7-68D7-4548-92BB-965131B9699C}"/>
    <cellStyle name="Normal 11 4 8" xfId="18359" xr:uid="{DD3875A4-0D01-439C-8C24-DE68039BA8C4}"/>
    <cellStyle name="Normal 11 4 9" xfId="21522" xr:uid="{66B0152E-F9EB-44C2-AE03-A7B33799E948}"/>
    <cellStyle name="Normal 11 5" xfId="960" xr:uid="{EB189981-9D2A-424A-B838-2C68D561F9E9}"/>
    <cellStyle name="Normal 11 5 10" xfId="24849" xr:uid="{5CF07B20-AAB7-4592-8746-3EE4BDAD05CC}"/>
    <cellStyle name="Normal 11 5 11" xfId="28028" xr:uid="{3097F25D-2E16-4766-8957-09DDDBF3CABF}"/>
    <cellStyle name="Normal 11 5 12" xfId="3939" xr:uid="{917B9013-8B74-41F3-AC25-83A983AADD96}"/>
    <cellStyle name="Normal 11 5 2" xfId="2911" xr:uid="{9D33032F-ADF2-4CEF-BE90-11F9FD7DDF89}"/>
    <cellStyle name="Normal 11 5 2 10" xfId="4997" xr:uid="{E245814E-7A6A-4D63-A941-29D590DCF2EE}"/>
    <cellStyle name="Normal 11 5 2 2" xfId="7020" xr:uid="{275F65CC-F8F0-42E0-B9C4-8F84B7BC280F}"/>
    <cellStyle name="Normal 11 5 2 3" xfId="11173" xr:uid="{05736901-793D-4DAC-ADB2-0157DD702E11}"/>
    <cellStyle name="Normal 11 5 2 4" xfId="14361" xr:uid="{A06A7710-1CDA-47CA-A895-8C3F1EAEF06D}"/>
    <cellStyle name="Normal 11 5 2 5" xfId="17458" xr:uid="{9FCD2889-CE16-4262-8D58-1B2224C44523}"/>
    <cellStyle name="Normal 11 5 2 6" xfId="20615" xr:uid="{8F96C4C3-24CD-4D68-9227-417B98673BD8}"/>
    <cellStyle name="Normal 11 5 2 7" xfId="23770" xr:uid="{55EC3DF9-25D8-4ADF-8590-EBC3DD650626}"/>
    <cellStyle name="Normal 11 5 2 8" xfId="26946" xr:uid="{63E483BE-1023-4668-B43A-21107F9D7E4F}"/>
    <cellStyle name="Normal 11 5 2 9" xfId="30145" xr:uid="{152E6DA5-048A-4200-ADDE-F56CF1AA0D38}"/>
    <cellStyle name="Normal 11 5 3" xfId="1850" xr:uid="{2D49A789-9B3F-4F3C-B883-4331D9939056}"/>
    <cellStyle name="Normal 11 5 3 2" xfId="10115" xr:uid="{66E6C033-C39A-491D-B881-47F804D15B3E}"/>
    <cellStyle name="Normal 11 5 3 3" xfId="13311" xr:uid="{0BE25F75-7322-4359-BBE4-B3B9093CAA42}"/>
    <cellStyle name="Normal 11 5 3 4" xfId="16406" xr:uid="{5F12CF05-4F6A-4B7D-83BC-F06AADCEBF44}"/>
    <cellStyle name="Normal 11 5 3 5" xfId="19560" xr:uid="{B8FB9A85-598F-4750-A6B2-057935E36B4F}"/>
    <cellStyle name="Normal 11 5 3 6" xfId="22720" xr:uid="{713056B5-36A4-4EDF-8673-DE69AB72C1EC}"/>
    <cellStyle name="Normal 11 5 3 7" xfId="25896" xr:uid="{9C4FA6E4-E788-405B-B11B-BE2D61BA5F32}"/>
    <cellStyle name="Normal 11 5 3 8" xfId="29095" xr:uid="{65DB27AC-3C9E-451A-9D1A-7839EC59FE27}"/>
    <cellStyle name="Normal 11 5 3 9" xfId="6098" xr:uid="{0FA31087-31CE-4DFB-8630-9AF5B282570F}"/>
    <cellStyle name="Normal 11 5 4" xfId="8083" xr:uid="{4C82EDF9-0ABE-4C4D-BD9E-3D07BBA4834A}"/>
    <cellStyle name="Normal 11 5 5" xfId="9227" xr:uid="{2DB8EDC1-CD42-42F8-B262-63E300E7F30B}"/>
    <cellStyle name="Normal 11 5 6" xfId="12349" xr:uid="{B241E816-FFBE-4DD0-92B9-94E2B09AF37D}"/>
    <cellStyle name="Normal 11 5 7" xfId="15468" xr:uid="{3C3E6BCB-FA6B-4C25-BAF6-5F20D65A588E}"/>
    <cellStyle name="Normal 11 5 8" xfId="18551" xr:uid="{4BEF64E3-FD45-4200-8455-78231A81AE83}"/>
    <cellStyle name="Normal 11 5 9" xfId="21715" xr:uid="{2C1260B1-C666-4B4A-A3EB-662E994774AE}"/>
    <cellStyle name="Normal 11 6" xfId="313" xr:uid="{0163382F-02A0-474E-9664-7A39897269F3}"/>
    <cellStyle name="Normal 11 6 10" xfId="27382" xr:uid="{4BDECC78-BE34-4189-8060-7FDC3D26D0CB}"/>
    <cellStyle name="Normal 11 6 11" xfId="4352" xr:uid="{1578D934-DA10-4A66-9B0D-F7E47A4B9E40}"/>
    <cellStyle name="Normal 11 6 2" xfId="2265" xr:uid="{2361D143-C84D-4233-8BDF-3EC7590D7501}"/>
    <cellStyle name="Normal 11 6 2 2" xfId="10528" xr:uid="{4C79D446-95C8-4F0A-AEED-5CFF7B063F92}"/>
    <cellStyle name="Normal 11 6 2 3" xfId="13723" xr:uid="{BA9D4325-C6EF-4D98-83EE-2FD118B6A272}"/>
    <cellStyle name="Normal 11 6 2 4" xfId="16818" xr:uid="{12204C4E-D686-425F-A7A9-41E940275D6C}"/>
    <cellStyle name="Normal 11 6 2 5" xfId="19972" xr:uid="{5EF008BB-E9E4-48B0-BD0D-49A939B5AB76}"/>
    <cellStyle name="Normal 11 6 2 6" xfId="23132" xr:uid="{60E538E8-BF72-47EB-9AA6-BAFD70E9CC88}"/>
    <cellStyle name="Normal 11 6 2 7" xfId="26308" xr:uid="{A14DC792-A6D4-4D68-A133-6441C61EA573}"/>
    <cellStyle name="Normal 11 6 2 8" xfId="29507" xr:uid="{180040D1-0298-49E6-822C-8228970A4D6E}"/>
    <cellStyle name="Normal 11 6 2 9" xfId="5452" xr:uid="{790B8054-B960-4048-8614-F98139CADD4F}"/>
    <cellStyle name="Normal 11 6 3" xfId="7437" xr:uid="{A45FB4D1-02E6-46F7-8D94-E339560A4674}"/>
    <cellStyle name="Normal 11 6 4" xfId="8581" xr:uid="{3CC5E839-0A92-45D1-A76C-C1852B7BD2C2}"/>
    <cellStyle name="Normal 11 6 5" xfId="11703" xr:uid="{F94C10FD-34EB-4A9B-91B0-364BF0D482A6}"/>
    <cellStyle name="Normal 11 6 6" xfId="14822" xr:uid="{970FCA09-78ED-4EF6-9E57-49732A53CBCE}"/>
    <cellStyle name="Normal 11 6 7" xfId="17906" xr:uid="{407EC059-CC26-4C6F-8EC9-4BF0FCF3362B}"/>
    <cellStyle name="Normal 11 6 8" xfId="21069" xr:uid="{C08DD217-48CB-416E-9772-6DB29AE260EF}"/>
    <cellStyle name="Normal 11 6 9" xfId="24204" xr:uid="{BF3042E2-921A-4B93-BD0F-9BD2D1D26E8C}"/>
    <cellStyle name="Normal 11 7" xfId="2066" xr:uid="{18D34D37-E68A-496C-97FF-9E76070195CD}"/>
    <cellStyle name="Normal 11 7 10" xfId="4155" xr:uid="{11D54DCC-D0F6-4B2D-9479-DE862860EE46}"/>
    <cellStyle name="Normal 11 7 2" xfId="6371" xr:uid="{883C81D9-2E3E-464D-8107-ADB000CD3502}"/>
    <cellStyle name="Normal 11 7 3" xfId="10331" xr:uid="{C9431AE2-6143-4816-ABAE-3B47EDBA83EE}"/>
    <cellStyle name="Normal 11 7 4" xfId="13526" xr:uid="{2B66F069-6931-483D-B756-EAE66225A3E8}"/>
    <cellStyle name="Normal 11 7 5" xfId="16621" xr:uid="{0426B158-6FD4-4ACA-ABFA-E748967E0FB0}"/>
    <cellStyle name="Normal 11 7 6" xfId="19775" xr:uid="{7EA12BA3-B5F0-4557-9907-A520A79FAAC8}"/>
    <cellStyle name="Normal 11 7 7" xfId="22935" xr:uid="{CAEA1D0D-6813-403E-BD5E-7E101FAE3345}"/>
    <cellStyle name="Normal 11 7 8" xfId="26111" xr:uid="{90665D17-444D-4CD7-9698-CED8483C732B}"/>
    <cellStyle name="Normal 11 7 9" xfId="29310" xr:uid="{041F13A1-A955-42FE-AF51-48E79B6F898E}"/>
    <cellStyle name="Normal 11 8" xfId="1203" xr:uid="{1A6962C6-9946-415E-ACF9-242D0ED29A1D}"/>
    <cellStyle name="Normal 11 8 2" xfId="9470" xr:uid="{A7D9BB89-9333-4B01-981E-4EB9C0E93BE4}"/>
    <cellStyle name="Normal 11 8 3" xfId="12649" xr:uid="{CE8921CC-5DEB-44DC-BAEB-1B7C7BE323AD}"/>
    <cellStyle name="Normal 11 8 4" xfId="15767" xr:uid="{1F06DAE7-C7EC-4856-822A-47B4D30F94CE}"/>
    <cellStyle name="Normal 11 8 5" xfId="18996" xr:uid="{E675F391-4E10-4CDC-806B-7781AEA74369}"/>
    <cellStyle name="Normal 11 8 6" xfId="22147" xr:uid="{96254680-972F-4F65-B9A1-A4F2B011CF79}"/>
    <cellStyle name="Normal 11 8 7" xfId="25323" xr:uid="{4AB2F2ED-D2F8-48F5-87CB-394575346221}"/>
    <cellStyle name="Normal 11 8 8" xfId="28433" xr:uid="{2DBB29BC-EC16-4496-A119-6633F0806C0D}"/>
    <cellStyle name="Normal 11 8 9" xfId="5254" xr:uid="{E065CE0A-544A-4ACD-80EF-11DD2E5514E1}"/>
    <cellStyle name="Normal 11 9" xfId="7237" xr:uid="{2EB8DEA7-48D2-45EC-913C-7AC810D76C61}"/>
    <cellStyle name="Normal 110" xfId="30365" xr:uid="{B72B4486-7BAC-43F2-B80D-72B44292F42A}"/>
    <cellStyle name="Normal 111" xfId="30368" xr:uid="{D38EA898-B12C-4D7A-A8EE-1E7052F15EF8}"/>
    <cellStyle name="Normal 112" xfId="30373" xr:uid="{AF4682ED-4580-4511-870C-9B7F0568A7F4}"/>
    <cellStyle name="Normal 113" xfId="30378" xr:uid="{259528DA-D944-431F-A81F-96EA4BC02C57}"/>
    <cellStyle name="Normal 114" xfId="30384" xr:uid="{5324290D-0A72-49D2-97EA-824EB81EF52F}"/>
    <cellStyle name="Normal 115" xfId="30388" xr:uid="{0192E91C-A4F6-4062-9318-6E2652C77115}"/>
    <cellStyle name="Normal 116" xfId="30392" xr:uid="{030F7106-B6CC-4AE5-B472-29FA9E3D184D}"/>
    <cellStyle name="Normal 117" xfId="30396" xr:uid="{D7D79D5D-8604-47B0-BA4F-BFE202809BAE}"/>
    <cellStyle name="Normal 118" xfId="30400" xr:uid="{0F210550-92B6-46F3-817B-D1C4F7B720D8}"/>
    <cellStyle name="Normal 119" xfId="30404" xr:uid="{47EEEEDC-61AD-4E59-8277-7CA8F12B70C1}"/>
    <cellStyle name="Normal 12" xfId="128" xr:uid="{55523900-5FB9-4412-9DA8-92447DDF5400}"/>
    <cellStyle name="Normal 12 10" xfId="8397" xr:uid="{C4CB65CB-A479-47CB-AE59-AD02A5E0D645}"/>
    <cellStyle name="Normal 12 11" xfId="11506" xr:uid="{9EB0658B-2889-44E1-A656-35C56A0E6663}"/>
    <cellStyle name="Normal 12 12" xfId="14621" xr:uid="{F98374A8-5CF3-4372-A659-7EC33674FCD5}"/>
    <cellStyle name="Normal 12 13" xfId="17713" xr:uid="{638D5678-F828-4ECF-A876-1C1BCD7EFDCC}"/>
    <cellStyle name="Normal 12 14" xfId="20871" xr:uid="{D0DE2FFB-A234-4E24-8A95-701E7F053A5A}"/>
    <cellStyle name="Normal 12 15" xfId="24011" xr:uid="{8330D8CC-2A28-45CA-A3A4-CADF3E7AF156}"/>
    <cellStyle name="Normal 12 16" xfId="27188" xr:uid="{687776AA-36D8-4BF8-A99E-9CAA7243D0A7}"/>
    <cellStyle name="Normal 12 17" xfId="3298" xr:uid="{88783551-B378-4326-A53C-DC21698CDF29}"/>
    <cellStyle name="Normal 12 2" xfId="462" xr:uid="{D5E7FE64-C3EF-4670-B787-9601B009192C}"/>
    <cellStyle name="Normal 12 2 10" xfId="24352" xr:uid="{995E5704-345E-4880-859B-5FA996CF4B42}"/>
    <cellStyle name="Normal 12 2 11" xfId="27530" xr:uid="{46E4B679-9EB2-4D17-A060-FD04AD6F45D6}"/>
    <cellStyle name="Normal 12 2 12" xfId="3442" xr:uid="{4FE45EF2-B758-47C3-B8D6-77A67C826E40}"/>
    <cellStyle name="Normal 12 2 2" xfId="2413" xr:uid="{54E7B294-BF2D-45A4-A261-FD65EB519B4A}"/>
    <cellStyle name="Normal 12 2 2 10" xfId="4500" xr:uid="{50337633-4B97-4448-B1F4-2EA2AB4F644B}"/>
    <cellStyle name="Normal 12 2 2 2" xfId="6572" xr:uid="{C55539A4-C2C8-4519-BCEE-8BBA95889558}"/>
    <cellStyle name="Normal 12 2 2 3" xfId="10676" xr:uid="{218C29A3-887F-4116-8B8E-5E4C07228288}"/>
    <cellStyle name="Normal 12 2 2 4" xfId="13871" xr:uid="{FEDE1FAB-78EB-4885-A6B0-F2D0BC3BBC50}"/>
    <cellStyle name="Normal 12 2 2 5" xfId="16966" xr:uid="{958B4696-2C16-4366-AA89-FAE1506D2D30}"/>
    <cellStyle name="Normal 12 2 2 6" xfId="20120" xr:uid="{99B472C0-B51C-43B9-9150-B88663A89B77}"/>
    <cellStyle name="Normal 12 2 2 7" xfId="23280" xr:uid="{890D7C35-30E0-40AD-A5EE-882B475B0EF0}"/>
    <cellStyle name="Normal 12 2 2 8" xfId="26456" xr:uid="{74499D36-88AF-4BFF-9469-9902376C844C}"/>
    <cellStyle name="Normal 12 2 2 9" xfId="29655" xr:uid="{1B767326-11B1-42D9-8D5C-77BBA53F1776}"/>
    <cellStyle name="Normal 12 2 3" xfId="1351" xr:uid="{D9BF0B6C-50B5-49E3-8EB5-FED3FE95A6F0}"/>
    <cellStyle name="Normal 12 2 3 2" xfId="9618" xr:uid="{400D9E14-0FED-432C-9ABB-0FE9DA3CE637}"/>
    <cellStyle name="Normal 12 2 3 3" xfId="12814" xr:uid="{6085BD62-734C-440D-A276-1FCF70091408}"/>
    <cellStyle name="Normal 12 2 3 4" xfId="15909" xr:uid="{2B0CFE9B-3E5D-4CF3-98D2-A71B52FA1BC9}"/>
    <cellStyle name="Normal 12 2 3 5" xfId="19063" xr:uid="{B8397D70-ECA2-4735-8654-A1CFE655028D}"/>
    <cellStyle name="Normal 12 2 3 6" xfId="22223" xr:uid="{AF8B71C1-6271-4D8C-81AF-C915EA779964}"/>
    <cellStyle name="Normal 12 2 3 7" xfId="25399" xr:uid="{566B2F5B-5EA6-4F25-84D7-5D2B0878DB59}"/>
    <cellStyle name="Normal 12 2 3 8" xfId="28598" xr:uid="{E65B87D0-4936-419F-B2D6-022C34217C08}"/>
    <cellStyle name="Normal 12 2 3 9" xfId="5600" xr:uid="{2DDE056D-895E-46B7-B6E0-7BC5298775B5}"/>
    <cellStyle name="Normal 12 2 4" xfId="7585" xr:uid="{DB37063D-8DEF-47DB-9D3B-7246EE1CC07B}"/>
    <cellStyle name="Normal 12 2 5" xfId="8730" xr:uid="{BE7A14DD-8273-4D15-BAC2-FA17E08F49CF}"/>
    <cellStyle name="Normal 12 2 6" xfId="11851" xr:uid="{75BA0448-A397-4877-94AE-DB9677E0E80B}"/>
    <cellStyle name="Normal 12 2 7" xfId="14970" xr:uid="{2FEF67BE-248E-4EEF-916E-4026DFA864A9}"/>
    <cellStyle name="Normal 12 2 8" xfId="18054" xr:uid="{D41881D5-291D-439C-AA62-9A5E8AA0E1BD}"/>
    <cellStyle name="Normal 12 2 9" xfId="21217" xr:uid="{121D5C41-8966-4D45-9D4F-A9EA86CA72E1}"/>
    <cellStyle name="Normal 12 3" xfId="602" xr:uid="{A2EBA0B1-0BA3-4BF2-B272-072367CDF410}"/>
    <cellStyle name="Normal 12 3 10" xfId="24492" xr:uid="{E418413B-BA80-4669-82BB-702F89787E94}"/>
    <cellStyle name="Normal 12 3 11" xfId="27670" xr:uid="{27727D67-E6BD-4F88-B126-FF647C0EB0F3}"/>
    <cellStyle name="Normal 12 3 12" xfId="3582" xr:uid="{AB854FCD-D69C-41F6-BC02-B36D9D2765AA}"/>
    <cellStyle name="Normal 12 3 2" xfId="2553" xr:uid="{C489D867-16ED-4874-B590-9FF2C1A0483B}"/>
    <cellStyle name="Normal 12 3 2 10" xfId="4640" xr:uid="{7C42B5E1-1798-437A-82E2-5B27C0C6E93D}"/>
    <cellStyle name="Normal 12 3 2 2" xfId="6709" xr:uid="{A65AC008-B6B6-4BF4-A14D-A8A39FD5E3E8}"/>
    <cellStyle name="Normal 12 3 2 3" xfId="10816" xr:uid="{7AB12304-9952-4B9A-9664-BE1ED369BFC9}"/>
    <cellStyle name="Normal 12 3 2 4" xfId="14011" xr:uid="{FB3E0946-B0E5-4694-9CA2-3D8D3EAA9A41}"/>
    <cellStyle name="Normal 12 3 2 5" xfId="17106" xr:uid="{D625D6D3-0DD9-4C08-820B-665B62AB58F8}"/>
    <cellStyle name="Normal 12 3 2 6" xfId="20260" xr:uid="{7FC705AA-D888-4E75-8C5F-6FDD10F8A2A7}"/>
    <cellStyle name="Normal 12 3 2 7" xfId="23420" xr:uid="{E0C1D8C5-2568-40C1-8516-99E656176505}"/>
    <cellStyle name="Normal 12 3 2 8" xfId="26596" xr:uid="{2966586D-CB02-4616-A8F6-D1C71E808DFB}"/>
    <cellStyle name="Normal 12 3 2 9" xfId="29795" xr:uid="{6549BD60-E7E5-4BAC-8FB9-9092A312B8B3}"/>
    <cellStyle name="Normal 12 3 3" xfId="1491" xr:uid="{B5239E73-BD85-4591-BAA8-D5FC8963490E}"/>
    <cellStyle name="Normal 12 3 3 2" xfId="9758" xr:uid="{FF554537-4DA0-4628-ABC4-3EE1A9B69528}"/>
    <cellStyle name="Normal 12 3 3 3" xfId="12954" xr:uid="{ABBAC6E3-7471-482C-8879-C458F300D8FD}"/>
    <cellStyle name="Normal 12 3 3 4" xfId="16049" xr:uid="{56A8075F-7B60-454B-91D9-C2B007443A0D}"/>
    <cellStyle name="Normal 12 3 3 5" xfId="19203" xr:uid="{DAF1323A-A966-4FA4-855A-56D222107E9F}"/>
    <cellStyle name="Normal 12 3 3 6" xfId="22363" xr:uid="{5EF8033E-4525-48DB-9962-C6A0C6ADDE2B}"/>
    <cellStyle name="Normal 12 3 3 7" xfId="25539" xr:uid="{C6663A62-1A1E-4FAD-BCDE-EC6AB135AA6C}"/>
    <cellStyle name="Normal 12 3 3 8" xfId="28738" xr:uid="{1A3F33BC-9E30-497C-8172-F52EB0A6BAA4}"/>
    <cellStyle name="Normal 12 3 3 9" xfId="5740" xr:uid="{A821B386-709D-4CEE-BD85-3420079C185C}"/>
    <cellStyle name="Normal 12 3 4" xfId="7725" xr:uid="{A15C3095-D02A-4C07-9621-9404A857C456}"/>
    <cellStyle name="Normal 12 3 5" xfId="8870" xr:uid="{B2AE3339-2132-4832-BCCA-B91D0B09C8DF}"/>
    <cellStyle name="Normal 12 3 6" xfId="11991" xr:uid="{165B58DE-F16E-43B2-99B7-36EFAB654F09}"/>
    <cellStyle name="Normal 12 3 7" xfId="15110" xr:uid="{3A1864C5-4503-45BD-AF78-733C7873409F}"/>
    <cellStyle name="Normal 12 3 8" xfId="18194" xr:uid="{C9F412F0-384D-4EEC-817E-5EA468195826}"/>
    <cellStyle name="Normal 12 3 9" xfId="21357" xr:uid="{FF5EE84C-5974-46A9-8CE3-8030B319A12C}"/>
    <cellStyle name="Normal 12 4" xfId="771" xr:uid="{3F5F330A-8755-4669-A8E9-1C9088D2FC53}"/>
    <cellStyle name="Normal 12 4 10" xfId="24661" xr:uid="{5086FD03-9315-4FB4-9895-934FF072195F}"/>
    <cellStyle name="Normal 12 4 11" xfId="27839" xr:uid="{C59717CF-E8C7-4103-8902-046E5E1EBD27}"/>
    <cellStyle name="Normal 12 4 12" xfId="3751" xr:uid="{F95004BB-921A-4805-A985-BBB6CAB705B8}"/>
    <cellStyle name="Normal 12 4 2" xfId="2722" xr:uid="{CBB297D6-9BE6-4813-A902-6CBFF4DB2629}"/>
    <cellStyle name="Normal 12 4 2 10" xfId="4809" xr:uid="{3EDD9A0A-368C-4567-B7B8-95A6E988E6CF}"/>
    <cellStyle name="Normal 12 4 2 2" xfId="6848" xr:uid="{B6733B3E-E9C8-41A7-BD10-DDCC1E9DBDA3}"/>
    <cellStyle name="Normal 12 4 2 3" xfId="10985" xr:uid="{79858F3C-C8E8-4999-B633-585BBB19A0E0}"/>
    <cellStyle name="Normal 12 4 2 4" xfId="14176" xr:uid="{B1759846-82B2-4C9E-9C43-66620D2A5C0C}"/>
    <cellStyle name="Normal 12 4 2 5" xfId="17271" xr:uid="{AE1A5864-086E-43F5-A4EA-2B8CD70AFDCC}"/>
    <cellStyle name="Normal 12 4 2 6" xfId="20429" xr:uid="{D5CBDFBA-8334-4175-B98B-CF67DC6B0A8D}"/>
    <cellStyle name="Normal 12 4 2 7" xfId="23585" xr:uid="{B710B71A-0ACE-4986-B7C8-7D36EAB992F0}"/>
    <cellStyle name="Normal 12 4 2 8" xfId="26761" xr:uid="{361CDF18-6038-4C29-83A2-93CC5600444A}"/>
    <cellStyle name="Normal 12 4 2 9" xfId="29960" xr:uid="{356E5DC4-C855-47B2-9AA3-CEDAC3FAE461}"/>
    <cellStyle name="Normal 12 4 3" xfId="1660" xr:uid="{33DD5D38-7181-4CCF-AAA9-1B12D77CB0AE}"/>
    <cellStyle name="Normal 12 4 3 2" xfId="9927" xr:uid="{79CFA32C-C369-40C3-86B4-5F2A5740B1DC}"/>
    <cellStyle name="Normal 12 4 3 3" xfId="13123" xr:uid="{492096BD-2E18-4E1B-9B9C-B08F93F956EC}"/>
    <cellStyle name="Normal 12 4 3 4" xfId="16218" xr:uid="{C401DB97-FDE2-443B-9443-5A731526B638}"/>
    <cellStyle name="Normal 12 4 3 5" xfId="19372" xr:uid="{0CCD67ED-1ED5-4638-BC6E-AEEADDA9C7B8}"/>
    <cellStyle name="Normal 12 4 3 6" xfId="22532" xr:uid="{CCB0B6F4-1E23-4BD1-9BB5-84DCB23A45C7}"/>
    <cellStyle name="Normal 12 4 3 7" xfId="25708" xr:uid="{E0072C2E-40B0-421E-B4CF-C65343E41454}"/>
    <cellStyle name="Normal 12 4 3 8" xfId="28907" xr:uid="{739A219D-A5EB-426B-B9D9-1451FBC8E400}"/>
    <cellStyle name="Normal 12 4 3 9" xfId="5909" xr:uid="{05F1A812-7A32-4926-AA93-DC61E695A7A7}"/>
    <cellStyle name="Normal 12 4 4" xfId="7894" xr:uid="{D34B3268-FFA4-4F7D-9BF0-62E85C887A61}"/>
    <cellStyle name="Normal 12 4 5" xfId="9039" xr:uid="{DFF2681C-F505-45E0-B5F8-AF50CE3A90D0}"/>
    <cellStyle name="Normal 12 4 6" xfId="12160" xr:uid="{B2FAC72F-EB68-4CED-A270-399B6855D573}"/>
    <cellStyle name="Normal 12 4 7" xfId="15279" xr:uid="{443CB532-1093-48BC-8F91-C60A5F021C03}"/>
    <cellStyle name="Normal 12 4 8" xfId="18363" xr:uid="{7753D1CC-F38B-4167-B45A-1A3D9054DB1A}"/>
    <cellStyle name="Normal 12 4 9" xfId="21526" xr:uid="{C22A4B22-6F58-4859-A615-AED659C09E02}"/>
    <cellStyle name="Normal 12 5" xfId="964" xr:uid="{6D1BC181-4662-432E-BA97-815A0D9A79DA}"/>
    <cellStyle name="Normal 12 5 10" xfId="24853" xr:uid="{D1AC5A1A-21FB-4B41-8037-4581D0641F5C}"/>
    <cellStyle name="Normal 12 5 11" xfId="28032" xr:uid="{8903FECE-E696-45DA-85B2-7A5FE3C6C43B}"/>
    <cellStyle name="Normal 12 5 12" xfId="3943" xr:uid="{9246BD27-32B0-45CA-9BF6-BC3AE3C73960}"/>
    <cellStyle name="Normal 12 5 2" xfId="2915" xr:uid="{71FD38FE-1752-4362-9983-7029DBC1D5A9}"/>
    <cellStyle name="Normal 12 5 2 10" xfId="5001" xr:uid="{1F137FC3-0F77-44EE-AF29-C0C2574A844D}"/>
    <cellStyle name="Normal 12 5 2 2" xfId="7024" xr:uid="{1A937F24-831F-4889-910D-F1A2F2592852}"/>
    <cellStyle name="Normal 12 5 2 3" xfId="11177" xr:uid="{777CE7C2-DFAE-44E3-BDDB-33A0913A11B8}"/>
    <cellStyle name="Normal 12 5 2 4" xfId="14365" xr:uid="{0253AC64-054E-4EB0-878D-721D91E16BA0}"/>
    <cellStyle name="Normal 12 5 2 5" xfId="17462" xr:uid="{D7D03A07-41FC-474C-BD1C-E2151B71BB86}"/>
    <cellStyle name="Normal 12 5 2 6" xfId="20619" xr:uid="{98A872D2-2847-4B6E-9EA4-DB6213DE4A01}"/>
    <cellStyle name="Normal 12 5 2 7" xfId="23774" xr:uid="{F90252EC-2AA8-444A-BEFD-95073A898974}"/>
    <cellStyle name="Normal 12 5 2 8" xfId="26950" xr:uid="{D991B4CB-561B-468A-AC49-D56A00FC4FC2}"/>
    <cellStyle name="Normal 12 5 2 9" xfId="30149" xr:uid="{77321582-BFAB-468B-B108-3D95D44BD6AE}"/>
    <cellStyle name="Normal 12 5 3" xfId="1854" xr:uid="{370BB9EF-7D9E-419B-B4E3-DB83F6CE51E7}"/>
    <cellStyle name="Normal 12 5 3 2" xfId="10119" xr:uid="{8C75F4EC-881B-4D73-9F8F-BB2115207E37}"/>
    <cellStyle name="Normal 12 5 3 3" xfId="13315" xr:uid="{8B27CBE1-2AD3-4D0A-B618-A2E2776F8CEC}"/>
    <cellStyle name="Normal 12 5 3 4" xfId="16410" xr:uid="{111D5865-2CBF-45D4-B405-25FF27EF9A49}"/>
    <cellStyle name="Normal 12 5 3 5" xfId="19564" xr:uid="{87AC1192-2F1C-46B3-9842-A6BF04F32DA5}"/>
    <cellStyle name="Normal 12 5 3 6" xfId="22724" xr:uid="{CB185ADD-0B40-4CCF-969A-56384535509D}"/>
    <cellStyle name="Normal 12 5 3 7" xfId="25900" xr:uid="{658C8493-8E64-4570-88B0-8142BE5B523A}"/>
    <cellStyle name="Normal 12 5 3 8" xfId="29099" xr:uid="{75C1A35A-6749-4654-8026-94EA79D546FE}"/>
    <cellStyle name="Normal 12 5 3 9" xfId="6102" xr:uid="{19DC2FB5-8216-43E2-B61C-EE5BA6D745ED}"/>
    <cellStyle name="Normal 12 5 4" xfId="8087" xr:uid="{C191C486-0335-477A-81AF-016FA5C6B652}"/>
    <cellStyle name="Normal 12 5 5" xfId="9231" xr:uid="{C11C8A00-824A-4687-9971-DA9722D8AA30}"/>
    <cellStyle name="Normal 12 5 6" xfId="12353" xr:uid="{C7FA410F-D241-4ADA-A7DE-BB44F6BB06AD}"/>
    <cellStyle name="Normal 12 5 7" xfId="15472" xr:uid="{30277E70-6A20-476A-9001-B1F72F29E45E}"/>
    <cellStyle name="Normal 12 5 8" xfId="18555" xr:uid="{6F95FE98-847A-4205-9EA3-80429E41AFCD}"/>
    <cellStyle name="Normal 12 5 9" xfId="21719" xr:uid="{2B511F5F-FD78-4680-9553-33DB8F334F0A}"/>
    <cellStyle name="Normal 12 6" xfId="317" xr:uid="{18724E30-B55B-426E-847B-27420F1D9A11}"/>
    <cellStyle name="Normal 12 6 10" xfId="27386" xr:uid="{9CAC33E7-D211-47EC-80DE-93D955200330}"/>
    <cellStyle name="Normal 12 6 11" xfId="4356" xr:uid="{6F289545-D870-40B5-880D-7B2A637B50CD}"/>
    <cellStyle name="Normal 12 6 2" xfId="2269" xr:uid="{B2F7CAF4-B945-459E-9364-5FB87F4A2277}"/>
    <cellStyle name="Normal 12 6 2 2" xfId="10532" xr:uid="{77C11079-77AE-4111-BDD6-4439F4414C71}"/>
    <cellStyle name="Normal 12 6 2 3" xfId="13727" xr:uid="{AE1D8AA2-2C29-4AB8-A062-FFE95A36FBD9}"/>
    <cellStyle name="Normal 12 6 2 4" xfId="16822" xr:uid="{C6247DA5-6CCA-4D41-B304-534E15D02F6C}"/>
    <cellStyle name="Normal 12 6 2 5" xfId="19976" xr:uid="{EBDB89F4-7A01-47AB-93B5-5FE05A571932}"/>
    <cellStyle name="Normal 12 6 2 6" xfId="23136" xr:uid="{019DF687-2692-4CBB-A3A4-B9495E1BE4FC}"/>
    <cellStyle name="Normal 12 6 2 7" xfId="26312" xr:uid="{07021905-61A1-4D1E-BDD7-610C1F0B091E}"/>
    <cellStyle name="Normal 12 6 2 8" xfId="29511" xr:uid="{11C5C47C-0462-4D8E-9F80-D48E5D12D88A}"/>
    <cellStyle name="Normal 12 6 2 9" xfId="5456" xr:uid="{85640C30-D6B1-46AD-B06B-4DA2C5B8DD71}"/>
    <cellStyle name="Normal 12 6 3" xfId="7441" xr:uid="{36A5D9E3-CC2C-4CAA-B5F5-9E973ACE08B8}"/>
    <cellStyle name="Normal 12 6 4" xfId="8585" xr:uid="{3B663E09-1ECA-459E-B71B-5BC6AD048322}"/>
    <cellStyle name="Normal 12 6 5" xfId="11707" xr:uid="{CDFDE103-1EFC-49DC-A4BB-B7B6EA0B7239}"/>
    <cellStyle name="Normal 12 6 6" xfId="14826" xr:uid="{C3DE2644-09FF-48A6-A72A-DAE652D6B2EF}"/>
    <cellStyle name="Normal 12 6 7" xfId="17910" xr:uid="{89D989A3-9C5C-4050-9CE9-3C503ABCDF59}"/>
    <cellStyle name="Normal 12 6 8" xfId="21073" xr:uid="{DEF0FAB0-13E6-44C0-BF93-40DD68E2FA7C}"/>
    <cellStyle name="Normal 12 6 9" xfId="24208" xr:uid="{E63DE26C-006D-47C6-B254-2FE1807AA5B8}"/>
    <cellStyle name="Normal 12 7" xfId="2070" xr:uid="{D2149E08-CF9B-464D-AC85-94FD3C62D763}"/>
    <cellStyle name="Normal 12 7 10" xfId="4159" xr:uid="{A55F6BC7-2BE6-4CB4-8005-6577AEEFE80A}"/>
    <cellStyle name="Normal 12 7 2" xfId="6375" xr:uid="{4B36DF6C-B501-41D0-8AAE-7194713E17E5}"/>
    <cellStyle name="Normal 12 7 3" xfId="10335" xr:uid="{63CD2E33-EED5-49B2-A37E-C3A16D150FA5}"/>
    <cellStyle name="Normal 12 7 4" xfId="13530" xr:uid="{794D7AC8-DC6C-48F8-9A87-6EB832856601}"/>
    <cellStyle name="Normal 12 7 5" xfId="16625" xr:uid="{CCC5855D-0F09-453F-AB54-7D47D51C8AB5}"/>
    <cellStyle name="Normal 12 7 6" xfId="19779" xr:uid="{744E17BC-1E5F-470F-A459-C9712BCFD87D}"/>
    <cellStyle name="Normal 12 7 7" xfId="22939" xr:uid="{94965681-3699-4B3C-963F-D3B0969590C1}"/>
    <cellStyle name="Normal 12 7 8" xfId="26115" xr:uid="{1CC8E6EA-FB25-4760-BC17-22B228484751}"/>
    <cellStyle name="Normal 12 7 9" xfId="29314" xr:uid="{7C9B9800-3EA7-4A90-BBD8-FC1F57212840}"/>
    <cellStyle name="Normal 12 8" xfId="1207" xr:uid="{1A70F74E-D2A8-42FA-9E20-03ECF6A5684F}"/>
    <cellStyle name="Normal 12 8 2" xfId="9474" xr:uid="{F3A83DCA-5A3F-4CEF-A3BE-E12C37D0DDA1}"/>
    <cellStyle name="Normal 12 8 3" xfId="12672" xr:uid="{154B1AF1-9DA2-4054-9451-157B143DC686}"/>
    <cellStyle name="Normal 12 8 4" xfId="15777" xr:uid="{A26A1D6D-8FBF-4561-98C0-BD2FAC294546}"/>
    <cellStyle name="Normal 12 8 5" xfId="18925" xr:uid="{228C8D5E-2E45-4E82-ADE5-53B182855A56}"/>
    <cellStyle name="Normal 12 8 6" xfId="22067" xr:uid="{01582B71-81DA-4580-AFC5-C993CAE44759}"/>
    <cellStyle name="Normal 12 8 7" xfId="25312" xr:uid="{C8269056-53F2-4ECC-AF5C-A6CBD6027C35}"/>
    <cellStyle name="Normal 12 8 8" xfId="28509" xr:uid="{332708CE-E3E7-4E75-A979-56325920C5B2}"/>
    <cellStyle name="Normal 12 8 9" xfId="5258" xr:uid="{BFD01C84-0C3A-4EDD-AA1A-18ED20E9063C}"/>
    <cellStyle name="Normal 12 9" xfId="7241" xr:uid="{633315AC-6BAB-4E35-86F8-D813FEC57E45}"/>
    <cellStyle name="Normal 120" xfId="30410" xr:uid="{27025780-FA9E-4869-9E50-38949A4DEEE6}"/>
    <cellStyle name="Normal 121" xfId="30414" xr:uid="{98BF43BE-438C-4929-ADFF-38B9BF344C5E}"/>
    <cellStyle name="Normal 122" xfId="30418" xr:uid="{EDF96A48-500C-41E7-A89D-4668B28E410D}"/>
    <cellStyle name="Normal 123" xfId="30422" xr:uid="{50A7D9AD-038A-43F7-8F09-C26F819C1205}"/>
    <cellStyle name="Normal 124" xfId="30431" xr:uid="{29354635-17CD-48C2-9061-9965A92EEF63}"/>
    <cellStyle name="Normal 125" xfId="30435" xr:uid="{8379AF28-D509-47E8-A2F6-AE7E4D9F7D93}"/>
    <cellStyle name="Normal 126" xfId="30439" xr:uid="{75A7C3E8-70E3-4428-8BFD-4B668A3E7699}"/>
    <cellStyle name="Normal 127" xfId="30443" xr:uid="{40ED63A1-ED07-4FE6-80D5-D156D2459AC5}"/>
    <cellStyle name="Normal 128" xfId="30449" xr:uid="{BAF512F9-6597-499A-8077-C101602D248A}"/>
    <cellStyle name="Normal 129" xfId="30456" xr:uid="{FDD169C1-8C0F-4764-B9DB-6A9788F8D439}"/>
    <cellStyle name="Normal 13" xfId="132" xr:uid="{FAF1B3E8-6F41-449A-B27D-EE1A006FD4C9}"/>
    <cellStyle name="Normal 13 10" xfId="8401" xr:uid="{D97C7215-2376-4C59-B674-8057818FDD9A}"/>
    <cellStyle name="Normal 13 11" xfId="11510" xr:uid="{1353F1BE-76F4-4125-9E2F-A17E9CFADA58}"/>
    <cellStyle name="Normal 13 12" xfId="14625" xr:uid="{679A62F0-6B2C-4B0A-91FE-E32F6FA160FC}"/>
    <cellStyle name="Normal 13 13" xfId="17717" xr:uid="{C54BDA28-C8F9-4E09-AA49-5303CAA17759}"/>
    <cellStyle name="Normal 13 14" xfId="20875" xr:uid="{F897C217-8411-429E-AD33-8BD308304C6E}"/>
    <cellStyle name="Normal 13 15" xfId="24015" xr:uid="{B5006FD4-0D09-4716-85A1-D6820EE2C14A}"/>
    <cellStyle name="Normal 13 16" xfId="27192" xr:uid="{2726F4CC-528D-443B-ADAE-5145ACE04B16}"/>
    <cellStyle name="Normal 13 17" xfId="3302" xr:uid="{DC0DA6B3-7E5A-4CE7-B85B-EF17EF22CE74}"/>
    <cellStyle name="Normal 13 2" xfId="466" xr:uid="{28DAEAF8-5C61-4BB4-BFE4-005795BE3E36}"/>
    <cellStyle name="Normal 13 2 10" xfId="24356" xr:uid="{F447A079-D257-4B68-84CB-2FDE40EAC027}"/>
    <cellStyle name="Normal 13 2 11" xfId="27534" xr:uid="{9F8F2824-15E4-4282-B545-55FCB9E8A7D7}"/>
    <cellStyle name="Normal 13 2 12" xfId="3446" xr:uid="{F6538583-2F25-44E7-A6A1-03DD5742FA1A}"/>
    <cellStyle name="Normal 13 2 2" xfId="2417" xr:uid="{1F74E0B9-C4B5-4C97-B512-7A2F7CD8866A}"/>
    <cellStyle name="Normal 13 2 2 10" xfId="4504" xr:uid="{C317A385-693D-4412-A057-4210177938CD}"/>
    <cellStyle name="Normal 13 2 2 2" xfId="6576" xr:uid="{9D8C1B87-2655-42E7-9163-22BEC33830E2}"/>
    <cellStyle name="Normal 13 2 2 3" xfId="10680" xr:uid="{DB6FA474-B8CF-4FF7-8E43-8C4A893ABF19}"/>
    <cellStyle name="Normal 13 2 2 4" xfId="13875" xr:uid="{C6366B7E-4196-495C-8DFB-06CCF6CF79B8}"/>
    <cellStyle name="Normal 13 2 2 5" xfId="16970" xr:uid="{45181A5D-D68B-44FA-B3A0-4BED7D715DC1}"/>
    <cellStyle name="Normal 13 2 2 6" xfId="20124" xr:uid="{7FEEA67E-44AF-4DE9-812F-24E56989D6A8}"/>
    <cellStyle name="Normal 13 2 2 7" xfId="23284" xr:uid="{E7853CB0-BE00-402E-962F-157782D31493}"/>
    <cellStyle name="Normal 13 2 2 8" xfId="26460" xr:uid="{5DD3E748-9DC2-4F37-96E1-7069FB0F24A7}"/>
    <cellStyle name="Normal 13 2 2 9" xfId="29659" xr:uid="{36618F73-4385-4F25-A6EE-C5B777E5991D}"/>
    <cellStyle name="Normal 13 2 3" xfId="1355" xr:uid="{343D90C1-FB35-4E0B-852B-2B83BC99355A}"/>
    <cellStyle name="Normal 13 2 3 2" xfId="9622" xr:uid="{9026698A-D381-4A44-AFEB-87104F329A78}"/>
    <cellStyle name="Normal 13 2 3 3" xfId="12818" xr:uid="{3745A1B3-B810-48A3-9069-132136F1CF46}"/>
    <cellStyle name="Normal 13 2 3 4" xfId="15913" xr:uid="{83F20E7F-94CE-49D8-A6DA-B3EBB50AB4BC}"/>
    <cellStyle name="Normal 13 2 3 5" xfId="19067" xr:uid="{BECA3CE9-2391-4794-BE4F-4A38F63D0306}"/>
    <cellStyle name="Normal 13 2 3 6" xfId="22227" xr:uid="{9654E3D6-DC81-4448-BDF4-33CF08A13A96}"/>
    <cellStyle name="Normal 13 2 3 7" xfId="25403" xr:uid="{2E810E69-D931-4135-9A56-3E0303C8A467}"/>
    <cellStyle name="Normal 13 2 3 8" xfId="28602" xr:uid="{8905CA0C-012E-4B4E-8086-084062CABD3B}"/>
    <cellStyle name="Normal 13 2 3 9" xfId="5604" xr:uid="{716C19C6-F100-475C-A78B-95F0876EC85F}"/>
    <cellStyle name="Normal 13 2 4" xfId="7589" xr:uid="{0A8464C9-3744-4153-966F-9B628FF29ACA}"/>
    <cellStyle name="Normal 13 2 5" xfId="8734" xr:uid="{EB6DE94B-27C0-49D1-979E-44252CE746F8}"/>
    <cellStyle name="Normal 13 2 6" xfId="11855" xr:uid="{031B86F1-F7BD-4FB4-B45F-B3825E4CD9D7}"/>
    <cellStyle name="Normal 13 2 7" xfId="14974" xr:uid="{178831BA-ABE6-4F81-8792-7D9A2B1A22A6}"/>
    <cellStyle name="Normal 13 2 8" xfId="18058" xr:uid="{E44F78F0-5B56-4523-91EC-08428072BC9D}"/>
    <cellStyle name="Normal 13 2 9" xfId="21221" xr:uid="{F3E4304D-62F2-4BC8-890A-6BF57F0496E2}"/>
    <cellStyle name="Normal 13 3" xfId="606" xr:uid="{FA4B9D31-5B54-4404-9B2B-805489DEAC1D}"/>
    <cellStyle name="Normal 13 3 10" xfId="24496" xr:uid="{7486E1D8-C3A6-4323-B003-F9CC35B67540}"/>
    <cellStyle name="Normal 13 3 11" xfId="27674" xr:uid="{72749543-39C4-4DA8-BE2F-AB4617053FD6}"/>
    <cellStyle name="Normal 13 3 12" xfId="3586" xr:uid="{1E795424-7F89-4A24-9B13-6131B5AD1A78}"/>
    <cellStyle name="Normal 13 3 2" xfId="2557" xr:uid="{5EAF61B7-47D7-48C8-B7B0-E94BC8EC3E39}"/>
    <cellStyle name="Normal 13 3 2 10" xfId="4644" xr:uid="{566B540D-1E52-4807-AA6F-8D940E24CC35}"/>
    <cellStyle name="Normal 13 3 2 2" xfId="6713" xr:uid="{1BEDAAE2-AEBB-4439-8DAF-5FFBA7062341}"/>
    <cellStyle name="Normal 13 3 2 3" xfId="10820" xr:uid="{BEEE25A6-554D-459A-ADA2-9A9194F009F1}"/>
    <cellStyle name="Normal 13 3 2 4" xfId="14015" xr:uid="{4B820799-9900-4242-9B6B-078A13F036E1}"/>
    <cellStyle name="Normal 13 3 2 5" xfId="17110" xr:uid="{C9FEF938-8764-4AFF-A637-65103C2713A1}"/>
    <cellStyle name="Normal 13 3 2 6" xfId="20264" xr:uid="{82617BAC-3F54-4B96-A325-C4488F44A888}"/>
    <cellStyle name="Normal 13 3 2 7" xfId="23424" xr:uid="{16D1B0B1-EB2D-439A-8C24-D3D8A04FCF94}"/>
    <cellStyle name="Normal 13 3 2 8" xfId="26600" xr:uid="{598E4590-5852-465D-8F53-52047A770C87}"/>
    <cellStyle name="Normal 13 3 2 9" xfId="29799" xr:uid="{3DBC7F38-32C6-4567-964F-E5014DD23C68}"/>
    <cellStyle name="Normal 13 3 3" xfId="1495" xr:uid="{F4694954-C972-467A-A25E-C5D79AC02EDE}"/>
    <cellStyle name="Normal 13 3 3 2" xfId="9762" xr:uid="{AA2AE3A9-6C94-44D7-96B8-4D71304697D7}"/>
    <cellStyle name="Normal 13 3 3 3" xfId="12958" xr:uid="{9F57B650-E943-4CF3-B522-6CD9269DA6F2}"/>
    <cellStyle name="Normal 13 3 3 4" xfId="16053" xr:uid="{4EA0CE51-6941-438A-912E-91E800DCAAED}"/>
    <cellStyle name="Normal 13 3 3 5" xfId="19207" xr:uid="{85BC58CA-E54B-49D1-9431-DD5253F2990B}"/>
    <cellStyle name="Normal 13 3 3 6" xfId="22367" xr:uid="{3A753445-4091-4ECC-9726-7BF774B4C750}"/>
    <cellStyle name="Normal 13 3 3 7" xfId="25543" xr:uid="{E4DD0357-1D7E-49C2-8751-59770F08A5EF}"/>
    <cellStyle name="Normal 13 3 3 8" xfId="28742" xr:uid="{D6F65A62-4334-446A-AE5F-C94B622A14C5}"/>
    <cellStyle name="Normal 13 3 3 9" xfId="5744" xr:uid="{D08E1E43-0FEC-4D97-8D4F-6A17801BD664}"/>
    <cellStyle name="Normal 13 3 4" xfId="7729" xr:uid="{280ED9D2-C091-4BF8-B65E-79B64C8E92F9}"/>
    <cellStyle name="Normal 13 3 5" xfId="8874" xr:uid="{9036B217-0637-48CB-879B-C6C165EE87BA}"/>
    <cellStyle name="Normal 13 3 6" xfId="11995" xr:uid="{74F73326-6763-426D-941C-24191EE45890}"/>
    <cellStyle name="Normal 13 3 7" xfId="15114" xr:uid="{AF77CD3A-D936-446A-B5A8-9D8019F534E1}"/>
    <cellStyle name="Normal 13 3 8" xfId="18198" xr:uid="{B815B67C-EF12-47DE-B034-76D660784019}"/>
    <cellStyle name="Normal 13 3 9" xfId="21361" xr:uid="{EE63B77E-0967-49B0-95EE-EE77F0AC8B32}"/>
    <cellStyle name="Normal 13 4" xfId="775" xr:uid="{4D875EED-C2A1-43F4-8D66-89A9495882C4}"/>
    <cellStyle name="Normal 13 4 10" xfId="24665" xr:uid="{A74243A8-578D-4780-9B72-F8BE5025FBD9}"/>
    <cellStyle name="Normal 13 4 11" xfId="27843" xr:uid="{044F26D1-40B1-4A3B-9ED7-738BBE515ED0}"/>
    <cellStyle name="Normal 13 4 12" xfId="3755" xr:uid="{0A4EE6FB-186C-4278-A75D-5128B6BCD8F3}"/>
    <cellStyle name="Normal 13 4 2" xfId="2726" xr:uid="{7B911E99-411F-4E4B-BDBA-4794DF40AA7C}"/>
    <cellStyle name="Normal 13 4 2 10" xfId="4813" xr:uid="{F3CFAA36-A2A4-4AD4-BA9D-4268B2B39C11}"/>
    <cellStyle name="Normal 13 4 2 2" xfId="6852" xr:uid="{5060C282-EA22-46F4-8366-0328E22D6E1D}"/>
    <cellStyle name="Normal 13 4 2 3" xfId="10989" xr:uid="{E810F413-4232-463E-9C86-6F6DBA2BAAC8}"/>
    <cellStyle name="Normal 13 4 2 4" xfId="14180" xr:uid="{C9CB2EA9-0E98-46AE-AF91-103CE6449E8E}"/>
    <cellStyle name="Normal 13 4 2 5" xfId="17275" xr:uid="{6DB68510-EA8E-40AF-AD8A-D48A79D5A7F6}"/>
    <cellStyle name="Normal 13 4 2 6" xfId="20433" xr:uid="{0F38491C-B068-4C77-80F8-2A927D57B5AC}"/>
    <cellStyle name="Normal 13 4 2 7" xfId="23589" xr:uid="{43D802BF-C539-4D88-AC4B-3A6C7C3BF970}"/>
    <cellStyle name="Normal 13 4 2 8" xfId="26765" xr:uid="{84413DCF-1CA1-4D87-B7B2-2F68CFD95A68}"/>
    <cellStyle name="Normal 13 4 2 9" xfId="29964" xr:uid="{E63BD8DD-D4FC-4F08-98CE-8F88EAA8A76F}"/>
    <cellStyle name="Normal 13 4 3" xfId="1664" xr:uid="{79F4E8D5-EA07-443E-9E7F-1606413F3C1A}"/>
    <cellStyle name="Normal 13 4 3 2" xfId="9931" xr:uid="{5127AB8C-63BB-4FAF-8C27-B323A1E91FFB}"/>
    <cellStyle name="Normal 13 4 3 3" xfId="13127" xr:uid="{4CA66D7C-EC5D-4406-8EEB-924C68876229}"/>
    <cellStyle name="Normal 13 4 3 4" xfId="16222" xr:uid="{8EBF56FD-2311-4F11-B509-225E329D693A}"/>
    <cellStyle name="Normal 13 4 3 5" xfId="19376" xr:uid="{5921A797-080D-4288-8578-50AC0FB01C60}"/>
    <cellStyle name="Normal 13 4 3 6" xfId="22536" xr:uid="{3AB2E7E4-49A4-43BA-8134-B70C49E9E358}"/>
    <cellStyle name="Normal 13 4 3 7" xfId="25712" xr:uid="{4783E1A5-F102-41E8-ABB7-B3C8E6FB635C}"/>
    <cellStyle name="Normal 13 4 3 8" xfId="28911" xr:uid="{0C3630C6-0F8D-44C8-A84D-D8157C1BD522}"/>
    <cellStyle name="Normal 13 4 3 9" xfId="5913" xr:uid="{A340AF2F-38A5-4706-BDC1-E711188706FA}"/>
    <cellStyle name="Normal 13 4 4" xfId="7898" xr:uid="{D49EEAEA-8A9B-496D-8002-6C1DEDC94D65}"/>
    <cellStyle name="Normal 13 4 5" xfId="9043" xr:uid="{E37E4F17-2C46-47DB-B533-AEDEC33EF45D}"/>
    <cellStyle name="Normal 13 4 6" xfId="12164" xr:uid="{F61B7DAC-5EF5-47E2-A767-AB467DFE9680}"/>
    <cellStyle name="Normal 13 4 7" xfId="15283" xr:uid="{2713CBDA-5949-4C57-9167-179A73745CAE}"/>
    <cellStyle name="Normal 13 4 8" xfId="18367" xr:uid="{B3C409FE-CD8B-4B68-9328-6D3EA2CD967A}"/>
    <cellStyle name="Normal 13 4 9" xfId="21530" xr:uid="{16CAE0FB-8422-4744-A10D-85EE2D3130AF}"/>
    <cellStyle name="Normal 13 5" xfId="968" xr:uid="{0C748847-5869-4C85-8742-BC0BCB2E3851}"/>
    <cellStyle name="Normal 13 5 10" xfId="24857" xr:uid="{086F5576-8D34-43DB-ADF0-80E43ECB9863}"/>
    <cellStyle name="Normal 13 5 11" xfId="28036" xr:uid="{AF546159-7774-4BCD-883F-4B620799493A}"/>
    <cellStyle name="Normal 13 5 12" xfId="3947" xr:uid="{9152A5B5-76BB-45C7-AACD-7E70A68CF6B0}"/>
    <cellStyle name="Normal 13 5 2" xfId="2919" xr:uid="{A728678E-C745-4E01-945B-7644C447B697}"/>
    <cellStyle name="Normal 13 5 2 10" xfId="5005" xr:uid="{241EF51A-51F4-40E3-A874-7C8FC47BC5CC}"/>
    <cellStyle name="Normal 13 5 2 2" xfId="7028" xr:uid="{77830BE6-1836-4EC0-B6C3-FE07B010359C}"/>
    <cellStyle name="Normal 13 5 2 3" xfId="11181" xr:uid="{7FCC4FEF-0BC9-48B8-A8A4-674345073AA0}"/>
    <cellStyle name="Normal 13 5 2 4" xfId="14369" xr:uid="{409867F5-45A4-4281-AF93-736C74F89175}"/>
    <cellStyle name="Normal 13 5 2 5" xfId="17466" xr:uid="{592662FA-A4F3-4662-B2FC-383AB61DCC0A}"/>
    <cellStyle name="Normal 13 5 2 6" xfId="20623" xr:uid="{A8AA610E-F197-415B-99F7-6B17C19D827E}"/>
    <cellStyle name="Normal 13 5 2 7" xfId="23778" xr:uid="{1BF390ED-62A3-4972-AE0B-D7534729CDD2}"/>
    <cellStyle name="Normal 13 5 2 8" xfId="26954" xr:uid="{7A1FA2CF-A094-4D48-B584-3D5AE4415598}"/>
    <cellStyle name="Normal 13 5 2 9" xfId="30153" xr:uid="{92F6730F-5201-4F32-927A-B37320C0A79E}"/>
    <cellStyle name="Normal 13 5 3" xfId="1858" xr:uid="{3B5E7F2A-BDA2-4284-835A-6B978A604B96}"/>
    <cellStyle name="Normal 13 5 3 2" xfId="10123" xr:uid="{0E15AC63-FA84-43D4-BE7F-3714CD1D7CDB}"/>
    <cellStyle name="Normal 13 5 3 3" xfId="13319" xr:uid="{6D9F0B64-0205-4AE5-9C5E-F8A188079A1F}"/>
    <cellStyle name="Normal 13 5 3 4" xfId="16414" xr:uid="{6FC4DE2E-8677-46C6-81D4-EBF672413F2B}"/>
    <cellStyle name="Normal 13 5 3 5" xfId="19568" xr:uid="{6D1BB3B4-51B6-485A-9750-98D2ACD10761}"/>
    <cellStyle name="Normal 13 5 3 6" xfId="22728" xr:uid="{A225C92B-FB33-4F11-946E-879CF37EE877}"/>
    <cellStyle name="Normal 13 5 3 7" xfId="25904" xr:uid="{8C763C72-75CB-4447-B4D3-7B3795EDF92C}"/>
    <cellStyle name="Normal 13 5 3 8" xfId="29103" xr:uid="{EDBFE141-3FB1-4C08-A239-C09D98E7F26A}"/>
    <cellStyle name="Normal 13 5 3 9" xfId="6106" xr:uid="{0E516CD6-85D4-4364-8F5D-FF1208D2ECAC}"/>
    <cellStyle name="Normal 13 5 4" xfId="8091" xr:uid="{99C98DE3-DF9C-4E14-B511-904E139B2036}"/>
    <cellStyle name="Normal 13 5 5" xfId="9235" xr:uid="{1EC5C9C6-C679-479C-BF3B-1B8D90393AB2}"/>
    <cellStyle name="Normal 13 5 6" xfId="12357" xr:uid="{8FBEF976-174D-4AD9-B87B-B47B5C72BED5}"/>
    <cellStyle name="Normal 13 5 7" xfId="15476" xr:uid="{447CCA6B-CE98-488D-B39C-A689E651EAA0}"/>
    <cellStyle name="Normal 13 5 8" xfId="18559" xr:uid="{D13E2A54-505E-4709-A9AE-5E0C2CC9C991}"/>
    <cellStyle name="Normal 13 5 9" xfId="21723" xr:uid="{04CA1F3A-0144-4D0C-9FF6-624B7313AE3C}"/>
    <cellStyle name="Normal 13 6" xfId="321" xr:uid="{E60FDB49-7051-470E-8AD8-479A68EE25BE}"/>
    <cellStyle name="Normal 13 6 10" xfId="27390" xr:uid="{94760D23-77ED-423D-8402-9E342783E22A}"/>
    <cellStyle name="Normal 13 6 11" xfId="4360" xr:uid="{B327160C-9C22-4024-962B-A7D64C9455F4}"/>
    <cellStyle name="Normal 13 6 2" xfId="2273" xr:uid="{22E60D7D-3868-4C87-97BE-179CCC182F09}"/>
    <cellStyle name="Normal 13 6 2 2" xfId="10536" xr:uid="{69C101E4-D12F-4351-8A44-2F86AA2ACA09}"/>
    <cellStyle name="Normal 13 6 2 3" xfId="13731" xr:uid="{B3FDC546-A3D9-47AA-8E49-00ED63316608}"/>
    <cellStyle name="Normal 13 6 2 4" xfId="16826" xr:uid="{E9261AE3-DC8B-418A-B4D7-B959CBF0ADE4}"/>
    <cellStyle name="Normal 13 6 2 5" xfId="19980" xr:uid="{ADEE7E68-D4FF-4E93-956B-688EA9025259}"/>
    <cellStyle name="Normal 13 6 2 6" xfId="23140" xr:uid="{091A01B4-3028-476E-8C23-08A35A33A5DD}"/>
    <cellStyle name="Normal 13 6 2 7" xfId="26316" xr:uid="{9C90BF5E-83F7-4C3E-B50E-7D93FE012F3C}"/>
    <cellStyle name="Normal 13 6 2 8" xfId="29515" xr:uid="{5F348B53-CE9D-4F00-8EDF-CE1E7897E952}"/>
    <cellStyle name="Normal 13 6 2 9" xfId="5460" xr:uid="{20946436-0E7F-4DED-90DD-D4D464C72FAA}"/>
    <cellStyle name="Normal 13 6 3" xfId="7445" xr:uid="{12D37826-B381-413B-B99F-3BF82F5BDA77}"/>
    <cellStyle name="Normal 13 6 4" xfId="8589" xr:uid="{640FB8D5-D4CE-4D4A-BA18-7C480596988E}"/>
    <cellStyle name="Normal 13 6 5" xfId="11711" xr:uid="{861B70CF-7B7F-48AF-A6A5-1051C0BBDF5A}"/>
    <cellStyle name="Normal 13 6 6" xfId="14830" xr:uid="{0C5B12A1-043F-4203-9B67-91FF4138ADA2}"/>
    <cellStyle name="Normal 13 6 7" xfId="17914" xr:uid="{BE407F47-BD8E-4F08-837A-580DA348BD87}"/>
    <cellStyle name="Normal 13 6 8" xfId="21077" xr:uid="{909A3B1E-4296-4C42-BC25-E39622125BC1}"/>
    <cellStyle name="Normal 13 6 9" xfId="24212" xr:uid="{AE232D2F-4ECF-4A16-AF06-E61FCC1F6EEC}"/>
    <cellStyle name="Normal 13 7" xfId="2074" xr:uid="{4ED8E425-06FC-4128-9C5A-E6D83B2602A4}"/>
    <cellStyle name="Normal 13 7 10" xfId="4163" xr:uid="{187AC247-EF04-42B9-B44C-DE3AD7347EDA}"/>
    <cellStyle name="Normal 13 7 2" xfId="6379" xr:uid="{626DCEEF-8FD6-47FE-8B21-15B8C6FC8CC5}"/>
    <cellStyle name="Normal 13 7 3" xfId="10339" xr:uid="{8C2118E1-555E-4FB3-A3A0-430F62E99DB7}"/>
    <cellStyle name="Normal 13 7 4" xfId="13534" xr:uid="{91381366-3034-488C-89FA-41AF3AF26A0C}"/>
    <cellStyle name="Normal 13 7 5" xfId="16629" xr:uid="{84330C9C-DF0F-4B66-94D9-02E608DC8259}"/>
    <cellStyle name="Normal 13 7 6" xfId="19783" xr:uid="{A8A2800B-CE68-4D5B-BB27-F79456FD4837}"/>
    <cellStyle name="Normal 13 7 7" xfId="22943" xr:uid="{76B20105-6C31-4BC1-A1A5-EAAC2BDA2AFA}"/>
    <cellStyle name="Normal 13 7 8" xfId="26119" xr:uid="{47E938E4-1917-42B7-9C8C-B197CE53D131}"/>
    <cellStyle name="Normal 13 7 9" xfId="29318" xr:uid="{4C8447B2-7991-4E74-A9A3-50C46D60B5E4}"/>
    <cellStyle name="Normal 13 8" xfId="1211" xr:uid="{D7A060CD-9662-47FF-B623-7FA243600299}"/>
    <cellStyle name="Normal 13 8 2" xfId="9478" xr:uid="{C5B0272C-F1B3-4158-88DF-CBDB071AB917}"/>
    <cellStyle name="Normal 13 8 3" xfId="12693" xr:uid="{A42DCE46-2FFC-4673-973F-D3C3B539C8BA}"/>
    <cellStyle name="Normal 13 8 4" xfId="15798" xr:uid="{38A556B0-EE3F-47BF-8D42-03677C258AFA}"/>
    <cellStyle name="Normal 13 8 5" xfId="19012" xr:uid="{CA4D80F0-CA77-4E7B-A813-F2CBF51B2197}"/>
    <cellStyle name="Normal 13 8 6" xfId="22110" xr:uid="{6D618EBA-6AD9-48A7-A7A2-8730A1C3F62D}"/>
    <cellStyle name="Normal 13 8 7" xfId="25313" xr:uid="{53631D7D-42CE-48E1-8E0D-2BA9060F27E7}"/>
    <cellStyle name="Normal 13 8 8" xfId="28545" xr:uid="{B7B93EA7-7B61-4C5E-86E3-BE81D933D2DB}"/>
    <cellStyle name="Normal 13 8 9" xfId="5262" xr:uid="{6FC620C8-B8A5-442B-8DB0-88986F784448}"/>
    <cellStyle name="Normal 13 9" xfId="7245" xr:uid="{13AA0EE6-3BC8-4F62-86B6-E03CEF60E745}"/>
    <cellStyle name="Normal 130" xfId="122" xr:uid="{AC3B97C9-95B4-4513-A52F-2F8401B6D338}"/>
    <cellStyle name="Normal 131" xfId="30460" xr:uid="{C8379AEB-269C-42B4-8F60-5ED9CB0E6715}"/>
    <cellStyle name="Normal 132" xfId="30463" xr:uid="{7CE43D7E-49E0-4FF2-B477-15BF448E9B8E}"/>
    <cellStyle name="Normal 132 10" xfId="30563" xr:uid="{7EF3E20A-C9A2-42F7-A880-FADEE1D078EE}"/>
    <cellStyle name="Normal 132 10 2" xfId="30584" xr:uid="{3417EFC7-59D0-4A60-9834-5AB2F3241BAC}"/>
    <cellStyle name="Normal 132 10 3" xfId="30570" xr:uid="{EF751875-4465-407E-B2BE-1BCF4535B58F}"/>
    <cellStyle name="Normal 132 10 3 2" xfId="30591" xr:uid="{2C855ECC-50BE-4BF3-A2D7-E654749FE139}"/>
    <cellStyle name="Normal 132 2" xfId="30465" xr:uid="{3C9884CD-74B7-42D3-A3CB-27DC2DCED2AF}"/>
    <cellStyle name="Normal 132 3" xfId="30469" xr:uid="{5811C00C-B6C5-4C13-B701-2B011BE70CC3}"/>
    <cellStyle name="Normal 132 3 10" xfId="30565" xr:uid="{093C0F94-1A67-43E3-9595-37C763B75AC1}"/>
    <cellStyle name="Normal 132 3 10 2" xfId="30586" xr:uid="{8AAC0881-CFAD-4894-8632-3D7E9EBF8C37}"/>
    <cellStyle name="Normal 132 3 10 3" xfId="30572" xr:uid="{EB121B89-DB55-4E1E-88B6-46EDD0869B57}"/>
    <cellStyle name="Normal 132 3 10 3 2" xfId="30593" xr:uid="{F1886D2F-CEB4-40CF-A40F-A2CC64575F24}"/>
    <cellStyle name="Normal 132 3 2" xfId="30474" xr:uid="{4F025BF2-967F-481A-86D7-B9F60EAEF71E}"/>
    <cellStyle name="Normal 132 3 2 2" xfId="30482" xr:uid="{2E6F8446-AEC7-44A2-AEA4-A6E92E3FCAE3}"/>
    <cellStyle name="Normal 132 3 2 2 2" xfId="30533" xr:uid="{B936BFF1-8A3A-4182-AB59-57D22F7DB4D2}"/>
    <cellStyle name="Normal 132 3 2 2 3" xfId="30530" xr:uid="{C07F1CFF-4695-4A28-8344-91C6AC238177}"/>
    <cellStyle name="Normal 132 3 2 2 3 2" xfId="30548" xr:uid="{803392F8-820D-4ACB-99D1-09B6DD44AD25}"/>
    <cellStyle name="Normal 132 3 3" xfId="30477" xr:uid="{6B4FA9AD-6D94-4380-8C10-27FBB4DCE11C}"/>
    <cellStyle name="Normal 132 3 3 2" xfId="30485" xr:uid="{1909FE7A-08A4-4550-8831-0F94F507F80F}"/>
    <cellStyle name="Normal 132 3 4" xfId="30478" xr:uid="{49194CBD-E919-42F9-8136-F90BCB504D90}"/>
    <cellStyle name="Normal 132 3 5" xfId="30470" xr:uid="{5F3F9D0C-4F97-4E14-AFF1-FD9C932BD78E}"/>
    <cellStyle name="Normal 132 3 6" xfId="30488" xr:uid="{8BD221FE-ADBE-401A-B930-26F0BEF7B542}"/>
    <cellStyle name="Normal 132 3 6 2" xfId="30510" xr:uid="{D64CF475-8E70-49D4-8AC9-478EB72B40FD}"/>
    <cellStyle name="Normal 132 3 6 3" xfId="30539" xr:uid="{C1A22CA9-4881-4FDB-9BAD-218F5C77A174}"/>
    <cellStyle name="Normal 132 3 6 4" xfId="30536" xr:uid="{70C1AE5F-E8D0-4721-A425-87A0930CDD61}"/>
    <cellStyle name="Normal 132 3 6 4 2" xfId="30551" xr:uid="{0A307474-BD80-4007-99F7-AF317A093019}"/>
    <cellStyle name="Normal 132 3 7" xfId="30509" xr:uid="{E96364FA-27EC-4EA1-A6E6-7319A0FE2DB6}"/>
    <cellStyle name="Normal 132 3 7 2" xfId="30519" xr:uid="{A41C178D-B785-43DA-9638-8B7B298A8A41}"/>
    <cellStyle name="Normal 132 3 7 3" xfId="30542" xr:uid="{AA99DFDA-77BF-4976-A061-AB537A60B19C}"/>
    <cellStyle name="Normal 132 3 7 3 2" xfId="30554" xr:uid="{2CA5AC9D-3595-470E-B758-4C65CBBFBC6E}"/>
    <cellStyle name="Normal 132 3 8" xfId="30504" xr:uid="{273DA6A4-9122-4689-8D5C-2A7BE621DCF1}"/>
    <cellStyle name="Normal 132 3 8 2" xfId="30545" xr:uid="{6E3AF180-1919-4A9E-84DA-797F2EB46D31}"/>
    <cellStyle name="Normal 132 3 9" xfId="30557" xr:uid="{DBE2409C-CB18-4C6B-B80C-C7325701CA29}"/>
    <cellStyle name="Normal 132 3 9 2" xfId="30579" xr:uid="{4FE0769B-5303-4F6F-A3A9-B3059E3EDAAA}"/>
    <cellStyle name="Normal 132 4" xfId="30472" xr:uid="{BFF7E10B-22C1-43B8-9E24-DB36842EAA9B}"/>
    <cellStyle name="Normal 132 4 2" xfId="30480" xr:uid="{AA138606-B100-4911-809B-323E1B2147D4}"/>
    <cellStyle name="Normal 132 4 2 2" xfId="30531" xr:uid="{BB957C7B-0BCF-4F23-A17B-9B0F7901F419}"/>
    <cellStyle name="Normal 132 4 2 3" xfId="30528" xr:uid="{119B7A0E-B9F6-4BD2-B616-3999EE5F1291}"/>
    <cellStyle name="Normal 132 4 2 3 2" xfId="30546" xr:uid="{CA15E53D-31B7-4012-AB60-1B5257BA191D}"/>
    <cellStyle name="Normal 132 5" xfId="30475" xr:uid="{37FD099F-766B-4DD4-9463-CA7AF8A4F9CD}"/>
    <cellStyle name="Normal 132 5 2" xfId="30483" xr:uid="{8BCCE3AE-8F4B-4D06-B5DE-0A678A3240CD}"/>
    <cellStyle name="Normal 132 6" xfId="30486" xr:uid="{D8D8AAC3-E245-4533-A2D3-BD76728C1F5A}"/>
    <cellStyle name="Normal 132 6 2" xfId="30512" xr:uid="{2A8FF728-61FC-4F4D-9E8F-4464E7394BEF}"/>
    <cellStyle name="Normal 132 6 3" xfId="30537" xr:uid="{82114EBA-4666-431B-8A25-14CDFFD84949}"/>
    <cellStyle name="Normal 132 6 4" xfId="30534" xr:uid="{2AF2D98B-2986-4612-8CC3-F8E85B9D7938}"/>
    <cellStyle name="Normal 132 6 4 2" xfId="30549" xr:uid="{380070B4-081B-4930-BE6F-684E90ECF08D}"/>
    <cellStyle name="Normal 132 7" xfId="30513" xr:uid="{98133B7C-AE83-4A72-8117-CAAEC97F81D8}"/>
    <cellStyle name="Normal 132 7 2" xfId="30503" xr:uid="{D83BEBA6-F56D-4E1F-A805-163A63B1D573}"/>
    <cellStyle name="Normal 132 7 3" xfId="30540" xr:uid="{F09A3707-78B9-4FB6-9B60-9547C943AF7F}"/>
    <cellStyle name="Normal 132 7 3 2" xfId="30552" xr:uid="{9C038D9B-3EC8-4B8C-8573-5D05F04803F8}"/>
    <cellStyle name="Normal 132 8" xfId="30508" xr:uid="{2139D263-4F58-41F0-90D8-CD768127E3FA}"/>
    <cellStyle name="Normal 132 8 2" xfId="30543" xr:uid="{FD13EAAD-2D63-468A-9391-34341D06EF52}"/>
    <cellStyle name="Normal 132 9" xfId="30555" xr:uid="{23E7B3A1-9520-42A0-94B3-42DA31336C4F}"/>
    <cellStyle name="Normal 132 9 2" xfId="30577" xr:uid="{9E4331C4-73C3-4581-9AF6-1EA4D1E1662A}"/>
    <cellStyle name="Normal 133" xfId="30598" xr:uid="{68F389D5-5B2B-4DE3-BB5B-81C280FCF9C4}"/>
    <cellStyle name="Normal 134" xfId="30602" xr:uid="{ACC510A8-B32A-482E-A03B-4649F939FA87}"/>
    <cellStyle name="Normal 135" xfId="35" xr:uid="{D4E237A7-D479-489C-A438-A4675B8A0666}"/>
    <cellStyle name="Normal 136" xfId="30654" xr:uid="{7C46AB05-1953-4B9F-BBAF-66EA189B2B66}"/>
    <cellStyle name="Normal 137" xfId="30657" xr:uid="{89983AE2-D947-480B-8645-C76DEB6B4874}"/>
    <cellStyle name="Normal 138" xfId="30665" xr:uid="{9FF2CCCA-DA74-4989-8AE2-7EF1ABB28131}"/>
    <cellStyle name="Normal 138 2" xfId="30679" xr:uid="{208A4536-8F3E-4F26-B6B7-B77F0C9997F3}"/>
    <cellStyle name="Normal 138 3" xfId="30680" xr:uid="{89686D6C-9EBB-471A-A042-EDBA645078FE}"/>
    <cellStyle name="Normal 138 4" xfId="30719" xr:uid="{64FA9578-D8BF-4FCA-8F45-3B64FBB14142}"/>
    <cellStyle name="Normal 138 4 2" xfId="30909" xr:uid="{EEEC4177-2373-41FF-81B7-E4FE20B63650}"/>
    <cellStyle name="Normal 138 4 3" xfId="30910" xr:uid="{BA31350F-608C-46FA-8451-2B790E597DA9}"/>
    <cellStyle name="Normal 138 4 4" xfId="30911" xr:uid="{01BE1D39-3421-4231-8858-42726F47FB0F}"/>
    <cellStyle name="Normal 138 5" xfId="30912" xr:uid="{452AD347-4072-4411-97E8-F4F9D0593CD1}"/>
    <cellStyle name="Normal 139" xfId="30670" xr:uid="{4E45CCA7-CB31-43D3-AA32-6E30176F0963}"/>
    <cellStyle name="Normal 14" xfId="136" xr:uid="{AA47A098-5E3B-4367-818A-EBBFE80D40D7}"/>
    <cellStyle name="Normal 14 10" xfId="8405" xr:uid="{B4464655-D9B2-46C9-8776-7949B34A515F}"/>
    <cellStyle name="Normal 14 11" xfId="11514" xr:uid="{B6F00CC1-113D-467E-A14E-A24F331BA749}"/>
    <cellStyle name="Normal 14 12" xfId="14629" xr:uid="{CDDA3B4D-2941-4F39-A171-8BFD69503CFD}"/>
    <cellStyle name="Normal 14 13" xfId="17721" xr:uid="{72ACE337-B2C3-4640-B581-8393E515E0B3}"/>
    <cellStyle name="Normal 14 14" xfId="20879" xr:uid="{1EA41BA4-1E71-49F1-80A7-C7C0C6926566}"/>
    <cellStyle name="Normal 14 15" xfId="24019" xr:uid="{BAC43D94-CAF6-4EA7-86F5-9FE64A56A4CB}"/>
    <cellStyle name="Normal 14 16" xfId="27196" xr:uid="{6716E7BA-D625-47B8-898F-C16B44B438AF}"/>
    <cellStyle name="Normal 14 17" xfId="3306" xr:uid="{D3BFCAAB-5B9B-424D-91A3-69AD3357965E}"/>
    <cellStyle name="Normal 14 2" xfId="470" xr:uid="{E860AC39-01C2-4820-B34D-0580311A670B}"/>
    <cellStyle name="Normal 14 2 10" xfId="24360" xr:uid="{2943671C-14BB-46DE-8470-74C5A6DA451E}"/>
    <cellStyle name="Normal 14 2 11" xfId="27538" xr:uid="{2FBDDD4F-6293-4BEF-A5D5-5691688172EA}"/>
    <cellStyle name="Normal 14 2 12" xfId="3450" xr:uid="{3B730A76-832C-4FEA-983F-B098C59F9E0A}"/>
    <cellStyle name="Normal 14 2 2" xfId="2421" xr:uid="{EFF94792-F7A8-44D3-BEA5-466D91790ECE}"/>
    <cellStyle name="Normal 14 2 2 10" xfId="4508" xr:uid="{66CC1804-6E9E-4744-B619-BABBF11568FD}"/>
    <cellStyle name="Normal 14 2 2 2" xfId="6580" xr:uid="{81DD850E-3DDF-4A5B-B0A2-4026FBDED1C8}"/>
    <cellStyle name="Normal 14 2 2 3" xfId="10684" xr:uid="{F69A113B-3011-4167-8C95-BE77411F7BDB}"/>
    <cellStyle name="Normal 14 2 2 4" xfId="13879" xr:uid="{03E2AD87-CCCE-4174-9ED2-9A4CB6DA5C47}"/>
    <cellStyle name="Normal 14 2 2 5" xfId="16974" xr:uid="{467C8685-0D09-478C-9E24-01C44DCB3843}"/>
    <cellStyle name="Normal 14 2 2 6" xfId="20128" xr:uid="{7ED8A229-0D01-4CFF-ABC4-1A483832D472}"/>
    <cellStyle name="Normal 14 2 2 7" xfId="23288" xr:uid="{91420B3D-5DCA-4FBF-8D83-51229222B85E}"/>
    <cellStyle name="Normal 14 2 2 8" xfId="26464" xr:uid="{62137DE7-5174-45A4-BCED-53E2058D92A4}"/>
    <cellStyle name="Normal 14 2 2 9" xfId="29663" xr:uid="{7CFD94DB-CBE4-40EB-B8BE-0894475E080C}"/>
    <cellStyle name="Normal 14 2 3" xfId="1359" xr:uid="{6B87929D-F7C7-461B-926C-2892365503E0}"/>
    <cellStyle name="Normal 14 2 3 2" xfId="9626" xr:uid="{9F66E57C-7CE0-4B17-BFD8-199A2ED21632}"/>
    <cellStyle name="Normal 14 2 3 3" xfId="12822" xr:uid="{9EC0D53F-3342-4743-9ED8-BAFD3D0DED42}"/>
    <cellStyle name="Normal 14 2 3 4" xfId="15917" xr:uid="{A337B7A1-BE83-4402-877F-191D848F9DFF}"/>
    <cellStyle name="Normal 14 2 3 5" xfId="19071" xr:uid="{C635ABE2-226B-4041-A79E-71D3B344148F}"/>
    <cellStyle name="Normal 14 2 3 6" xfId="22231" xr:uid="{B1242AB7-8530-4BDE-92D2-1890C9526D8E}"/>
    <cellStyle name="Normal 14 2 3 7" xfId="25407" xr:uid="{97EED2E1-21ED-41C0-83EC-CE09D9D9395B}"/>
    <cellStyle name="Normal 14 2 3 8" xfId="28606" xr:uid="{30654703-1227-4E50-BF97-7E39DC18180F}"/>
    <cellStyle name="Normal 14 2 3 9" xfId="5608" xr:uid="{38A44251-EC84-4849-A5EF-ED0A051C8661}"/>
    <cellStyle name="Normal 14 2 4" xfId="7593" xr:uid="{0E72AD10-08B0-4C70-8CB5-24B27C28D0A6}"/>
    <cellStyle name="Normal 14 2 5" xfId="8738" xr:uid="{34683A81-2E1D-412E-B939-9BDA44CAD752}"/>
    <cellStyle name="Normal 14 2 6" xfId="11859" xr:uid="{03F3C4D4-E28A-4BDA-959B-D2A569493753}"/>
    <cellStyle name="Normal 14 2 7" xfId="14978" xr:uid="{9ED83F84-C990-48C5-923E-9947F714017F}"/>
    <cellStyle name="Normal 14 2 8" xfId="18062" xr:uid="{2A62B511-AF3C-438D-9558-C214877652FA}"/>
    <cellStyle name="Normal 14 2 9" xfId="21225" xr:uid="{CED7EA14-AD65-42ED-8B8C-950BCBF3368D}"/>
    <cellStyle name="Normal 14 3" xfId="610" xr:uid="{6DDD29A1-0E81-41A8-AC36-28B79695321D}"/>
    <cellStyle name="Normal 14 3 10" xfId="24500" xr:uid="{217BE04F-CE9F-439A-8A03-A1C338816D92}"/>
    <cellStyle name="Normal 14 3 11" xfId="27678" xr:uid="{B5E51432-29CD-46D5-BDBD-57821B2C7519}"/>
    <cellStyle name="Normal 14 3 12" xfId="3590" xr:uid="{C02365DA-A621-4CDB-8846-9660F751E9DD}"/>
    <cellStyle name="Normal 14 3 2" xfId="2561" xr:uid="{973F7DD2-1959-4C83-9EED-5308710F54B9}"/>
    <cellStyle name="Normal 14 3 2 10" xfId="4648" xr:uid="{760C91F5-8D08-45D1-A57F-2AA219E420BB}"/>
    <cellStyle name="Normal 14 3 2 2" xfId="6717" xr:uid="{FD450509-151B-4822-A59F-2A55FBED370F}"/>
    <cellStyle name="Normal 14 3 2 3" xfId="10824" xr:uid="{9F60A61F-F74B-4C7A-8D36-4AF04D9401E3}"/>
    <cellStyle name="Normal 14 3 2 4" xfId="14019" xr:uid="{F8EDB010-D835-4C79-BC8F-C7400191A96B}"/>
    <cellStyle name="Normal 14 3 2 5" xfId="17114" xr:uid="{E570526E-FD27-4AF0-83E6-17AF0F633DCF}"/>
    <cellStyle name="Normal 14 3 2 6" xfId="20268" xr:uid="{F0FEB6FF-A280-4424-9A61-BD5F57EB919C}"/>
    <cellStyle name="Normal 14 3 2 7" xfId="23428" xr:uid="{EC7CE983-3991-470E-A12E-C1AF0C35BEC2}"/>
    <cellStyle name="Normal 14 3 2 8" xfId="26604" xr:uid="{F96FE4F4-3AAB-4E2F-AE70-1EB0C061E77E}"/>
    <cellStyle name="Normal 14 3 2 9" xfId="29803" xr:uid="{929C0ACE-657B-4257-B4B9-08108D89CAF8}"/>
    <cellStyle name="Normal 14 3 3" xfId="1499" xr:uid="{F968E2C6-C823-4CC7-A2E5-CE8B3B228D57}"/>
    <cellStyle name="Normal 14 3 3 2" xfId="9766" xr:uid="{2981D7B8-2319-4623-A101-CBDCB46EF587}"/>
    <cellStyle name="Normal 14 3 3 3" xfId="12962" xr:uid="{C2210133-DFA0-4A2A-ABBE-F04522CCF931}"/>
    <cellStyle name="Normal 14 3 3 4" xfId="16057" xr:uid="{06E4DD1A-0020-4EA5-A334-A701F67AD495}"/>
    <cellStyle name="Normal 14 3 3 5" xfId="19211" xr:uid="{9376A01A-DA27-41E4-9186-48F2F34B2B2C}"/>
    <cellStyle name="Normal 14 3 3 6" xfId="22371" xr:uid="{A6F833E3-A1F6-45D6-8C46-75B51484177A}"/>
    <cellStyle name="Normal 14 3 3 7" xfId="25547" xr:uid="{13640C43-A8BB-484E-8EFC-8D441320CE94}"/>
    <cellStyle name="Normal 14 3 3 8" xfId="28746" xr:uid="{E77A7CFA-E709-480E-A44D-2F26FAC610A3}"/>
    <cellStyle name="Normal 14 3 3 9" xfId="5748" xr:uid="{25E4F213-0C93-4342-8BA2-6B5DEB93D87C}"/>
    <cellStyle name="Normal 14 3 4" xfId="7733" xr:uid="{B8E165DB-7B29-4746-B0C1-80B66EBAACC2}"/>
    <cellStyle name="Normal 14 3 5" xfId="8878" xr:uid="{B90CBEA2-AE7D-45F6-BD6E-C3FD35A18A0A}"/>
    <cellStyle name="Normal 14 3 6" xfId="11999" xr:uid="{1A16E79B-63AE-4C4D-AE51-24ABF866DCD8}"/>
    <cellStyle name="Normal 14 3 7" xfId="15118" xr:uid="{FB95748D-92CC-4A28-B818-007EC7D0E4DF}"/>
    <cellStyle name="Normal 14 3 8" xfId="18202" xr:uid="{E92F9707-DED8-4310-A0BB-B468B168F7C0}"/>
    <cellStyle name="Normal 14 3 9" xfId="21365" xr:uid="{19094A14-11D3-48D4-B99C-A242EDC045DF}"/>
    <cellStyle name="Normal 14 4" xfId="779" xr:uid="{41966359-EEC5-4390-94FE-7547B35F394B}"/>
    <cellStyle name="Normal 14 4 10" xfId="24669" xr:uid="{CF96FC9C-149B-4921-A1B1-D5D2A4E5803C}"/>
    <cellStyle name="Normal 14 4 11" xfId="27847" xr:uid="{3E05712E-AF0F-4432-AB6B-5B3809627ADE}"/>
    <cellStyle name="Normal 14 4 12" xfId="3759" xr:uid="{9DABD150-B275-4918-B1BA-32D30F42388E}"/>
    <cellStyle name="Normal 14 4 2" xfId="2730" xr:uid="{21ED03AA-312D-4C78-9D74-FFF79AE617FC}"/>
    <cellStyle name="Normal 14 4 2 10" xfId="4817" xr:uid="{B0328716-73C1-4A36-A6BE-1B5BD387D60B}"/>
    <cellStyle name="Normal 14 4 2 2" xfId="6856" xr:uid="{406D1874-FCD1-4974-984B-EF6518F5A803}"/>
    <cellStyle name="Normal 14 4 2 3" xfId="10993" xr:uid="{B755C377-18A1-4596-9FB3-E275C35004D3}"/>
    <cellStyle name="Normal 14 4 2 4" xfId="14184" xr:uid="{5DBD468D-52F2-4000-94DB-B3965BF2F1F6}"/>
    <cellStyle name="Normal 14 4 2 5" xfId="17279" xr:uid="{89A06120-0B73-4A69-BAC6-91B4C2FF001C}"/>
    <cellStyle name="Normal 14 4 2 6" xfId="20437" xr:uid="{C689E476-C9C2-4B88-ACF2-CA61CD650BB2}"/>
    <cellStyle name="Normal 14 4 2 7" xfId="23593" xr:uid="{5BB20666-A964-4B4E-B673-93E4422A84CF}"/>
    <cellStyle name="Normal 14 4 2 8" xfId="26769" xr:uid="{6C9FACD3-B3A1-43EF-BEE5-6135139EE139}"/>
    <cellStyle name="Normal 14 4 2 9" xfId="29968" xr:uid="{AAEB3486-E376-4421-9DDE-76E6B95A2D86}"/>
    <cellStyle name="Normal 14 4 3" xfId="1668" xr:uid="{35DDF9A0-787E-46FB-A614-213B8C15389F}"/>
    <cellStyle name="Normal 14 4 3 2" xfId="9935" xr:uid="{1DAC4B7A-2FCF-49BF-9DD9-C76D394B3610}"/>
    <cellStyle name="Normal 14 4 3 3" xfId="13131" xr:uid="{4CD45CD2-9B9F-48CC-AC05-D5FB30B4A3BC}"/>
    <cellStyle name="Normal 14 4 3 4" xfId="16226" xr:uid="{C763F0C2-2A1E-46C5-97F5-97EBAFF3EEC4}"/>
    <cellStyle name="Normal 14 4 3 5" xfId="19380" xr:uid="{CDF3F5B3-64F1-4D94-BA0F-3F23C84B52C6}"/>
    <cellStyle name="Normal 14 4 3 6" xfId="22540" xr:uid="{CAE05397-6D9A-405F-B095-5EDF9F21B45A}"/>
    <cellStyle name="Normal 14 4 3 7" xfId="25716" xr:uid="{CB219D3C-5CF4-4AA4-BE4D-96A61784B5B2}"/>
    <cellStyle name="Normal 14 4 3 8" xfId="28915" xr:uid="{96663E86-705A-4135-866C-221F0A69554F}"/>
    <cellStyle name="Normal 14 4 3 9" xfId="5917" xr:uid="{991D9385-976C-4752-AD81-C78C4DA7322C}"/>
    <cellStyle name="Normal 14 4 4" xfId="7902" xr:uid="{08505CCA-E3B5-4FF0-9620-405B5367F924}"/>
    <cellStyle name="Normal 14 4 5" xfId="9047" xr:uid="{5D2CE37A-6C5B-46B2-89DA-E864CE21440C}"/>
    <cellStyle name="Normal 14 4 6" xfId="12168" xr:uid="{D5EC7E01-E9DD-495A-844F-4BCB6E88B5AD}"/>
    <cellStyle name="Normal 14 4 7" xfId="15287" xr:uid="{FC4CAD2F-DC4C-4170-B868-4429E71BADDA}"/>
    <cellStyle name="Normal 14 4 8" xfId="18371" xr:uid="{0F1A5DB3-1C4E-483A-89E6-83D3C0661286}"/>
    <cellStyle name="Normal 14 4 9" xfId="21534" xr:uid="{654C7537-10F0-41CA-A443-7ACBB26B21C4}"/>
    <cellStyle name="Normal 14 5" xfId="972" xr:uid="{25566B54-CAB1-4000-8E4B-77B6D12ADA0F}"/>
    <cellStyle name="Normal 14 5 10" xfId="24861" xr:uid="{6C12D45E-4556-4FD7-AFF8-B4AA0B7CC3AB}"/>
    <cellStyle name="Normal 14 5 11" xfId="28040" xr:uid="{62AAEA3D-9797-47C1-B4A9-62E5DB2C93DB}"/>
    <cellStyle name="Normal 14 5 12" xfId="3951" xr:uid="{BDD7FF6C-B6B1-41AA-B1CF-EC482905A17C}"/>
    <cellStyle name="Normal 14 5 2" xfId="2923" xr:uid="{4F339492-90CF-45AA-8B41-15FE51AAB6F8}"/>
    <cellStyle name="Normal 14 5 2 10" xfId="5009" xr:uid="{6DFBA0B0-99C6-4AC4-A001-32522B01B7F6}"/>
    <cellStyle name="Normal 14 5 2 2" xfId="7032" xr:uid="{732D59FD-4E2A-461C-979E-180A79998160}"/>
    <cellStyle name="Normal 14 5 2 3" xfId="11185" xr:uid="{CC02D493-6224-4667-ADCE-DD6B633C4C9E}"/>
    <cellStyle name="Normal 14 5 2 4" xfId="14373" xr:uid="{D1C04190-EE3B-4A23-AA4B-A1E28E8E25C5}"/>
    <cellStyle name="Normal 14 5 2 5" xfId="17470" xr:uid="{34826CE6-C707-49B0-99C9-A48932FE2120}"/>
    <cellStyle name="Normal 14 5 2 6" xfId="20627" xr:uid="{B24385B3-50E4-4CF7-B47A-F5DEEC9C4171}"/>
    <cellStyle name="Normal 14 5 2 7" xfId="23782" xr:uid="{E9A5A9FB-9BAB-4B43-9315-E09BABB68233}"/>
    <cellStyle name="Normal 14 5 2 8" xfId="26958" xr:uid="{916EFE1B-6E2D-4AA9-A7A2-71EF64E0271B}"/>
    <cellStyle name="Normal 14 5 2 9" xfId="30157" xr:uid="{1A686491-1501-4DA0-9422-23A61403DAD8}"/>
    <cellStyle name="Normal 14 5 3" xfId="1862" xr:uid="{9766EE79-2A87-4710-BF1F-5D206D8297A9}"/>
    <cellStyle name="Normal 14 5 3 2" xfId="10127" xr:uid="{9B3C7CC1-4548-43E3-B259-3F52E331E77F}"/>
    <cellStyle name="Normal 14 5 3 3" xfId="13323" xr:uid="{BA1A63C9-A147-4CDB-AAAC-00EF847AF85B}"/>
    <cellStyle name="Normal 14 5 3 4" xfId="16418" xr:uid="{2DD23E5E-8FDD-45F1-8240-98E5A90D3023}"/>
    <cellStyle name="Normal 14 5 3 5" xfId="19572" xr:uid="{73288A42-7C20-4107-B7E8-B7B737298474}"/>
    <cellStyle name="Normal 14 5 3 6" xfId="22732" xr:uid="{5040D46D-5EDD-4A8F-ABA6-A64FC23A6D4E}"/>
    <cellStyle name="Normal 14 5 3 7" xfId="25908" xr:uid="{159B8231-7482-47AD-A3ED-8090492232EC}"/>
    <cellStyle name="Normal 14 5 3 8" xfId="29107" xr:uid="{37F37EEE-FA86-48CD-B0A5-E1C66F63981B}"/>
    <cellStyle name="Normal 14 5 3 9" xfId="6110" xr:uid="{4760B8BD-2E83-492C-A17C-A34DE9F567F3}"/>
    <cellStyle name="Normal 14 5 4" xfId="8095" xr:uid="{B7309E0E-8A06-4E2D-A60B-70942E38D74B}"/>
    <cellStyle name="Normal 14 5 5" xfId="9239" xr:uid="{0144C057-EE75-44D1-AACA-BB7F15FA1C1A}"/>
    <cellStyle name="Normal 14 5 6" xfId="12361" xr:uid="{0BEE9892-905E-4B67-8C4C-A4AFCB7B152E}"/>
    <cellStyle name="Normal 14 5 7" xfId="15480" xr:uid="{06B7CE65-E5DC-4109-BED2-AFCFDEC73543}"/>
    <cellStyle name="Normal 14 5 8" xfId="18563" xr:uid="{748DE4AC-9E2F-47A8-98EE-638400207AA8}"/>
    <cellStyle name="Normal 14 5 9" xfId="21727" xr:uid="{6DD5A510-C082-4E97-9DD6-75E0B164C3A5}"/>
    <cellStyle name="Normal 14 6" xfId="325" xr:uid="{B25960EC-B016-46FD-A753-AB722A9E41F7}"/>
    <cellStyle name="Normal 14 6 10" xfId="27394" xr:uid="{A592BCA4-23C2-49A2-B818-5A7BAFEC5D7A}"/>
    <cellStyle name="Normal 14 6 11" xfId="4364" xr:uid="{9BA0C63E-30CD-4131-9F04-BC82CEF199F0}"/>
    <cellStyle name="Normal 14 6 2" xfId="2277" xr:uid="{DCF286FB-D57E-48F7-BF6B-FA6148D28E86}"/>
    <cellStyle name="Normal 14 6 2 2" xfId="10540" xr:uid="{6B78FD38-8995-4D3B-9D55-D1B03624F132}"/>
    <cellStyle name="Normal 14 6 2 3" xfId="13735" xr:uid="{1132DD94-89DE-450F-A0F6-47AD935EF88C}"/>
    <cellStyle name="Normal 14 6 2 4" xfId="16830" xr:uid="{ED691D33-4E28-4A3F-A484-0BF4F2C43F5F}"/>
    <cellStyle name="Normal 14 6 2 5" xfId="19984" xr:uid="{9FE9DC70-6A76-48E0-A701-D14C6BA0E3F7}"/>
    <cellStyle name="Normal 14 6 2 6" xfId="23144" xr:uid="{4FBC10C2-005C-4193-AB5F-4E93A5963DFB}"/>
    <cellStyle name="Normal 14 6 2 7" xfId="26320" xr:uid="{FCB07BC4-D36F-40F3-B462-096ECCB58CB4}"/>
    <cellStyle name="Normal 14 6 2 8" xfId="29519" xr:uid="{D1467146-2E8B-4F0E-B73E-4C29F6CF8E08}"/>
    <cellStyle name="Normal 14 6 2 9" xfId="5464" xr:uid="{5EF94F22-C5F9-46D3-9E76-DDC9CBF82BE2}"/>
    <cellStyle name="Normal 14 6 3" xfId="7449" xr:uid="{A5E3263A-5C6B-470A-BCA7-2C1DDA0704E8}"/>
    <cellStyle name="Normal 14 6 4" xfId="8593" xr:uid="{BF0ECEB1-D0D1-4ED1-A03B-11C906E34916}"/>
    <cellStyle name="Normal 14 6 5" xfId="11715" xr:uid="{B764D7B8-5E96-4D15-A74E-72DD21AF8EAD}"/>
    <cellStyle name="Normal 14 6 6" xfId="14834" xr:uid="{7045BC11-0D28-4A68-B259-F028B384B6E3}"/>
    <cellStyle name="Normal 14 6 7" xfId="17918" xr:uid="{E63318CE-BE28-401B-84BF-BF412F128E2C}"/>
    <cellStyle name="Normal 14 6 8" xfId="21081" xr:uid="{71818CCD-D320-4DDF-9FAD-55E5CE60EE32}"/>
    <cellStyle name="Normal 14 6 9" xfId="24216" xr:uid="{F57E71E6-EC1F-4480-BB3F-9179077E6F29}"/>
    <cellStyle name="Normal 14 7" xfId="2078" xr:uid="{8CE656E1-EE67-453E-8281-C8287E085036}"/>
    <cellStyle name="Normal 14 7 10" xfId="4167" xr:uid="{F5371447-11F6-49CF-B4C7-744842DF5AC2}"/>
    <cellStyle name="Normal 14 7 2" xfId="6383" xr:uid="{B8BB8B82-29DA-4583-9005-056B5C1ABA25}"/>
    <cellStyle name="Normal 14 7 3" xfId="10343" xr:uid="{1BE26E39-D044-4C87-9288-8EE9C096F112}"/>
    <cellStyle name="Normal 14 7 4" xfId="13538" xr:uid="{FB4FB840-C7F8-430A-9E46-B08317695334}"/>
    <cellStyle name="Normal 14 7 5" xfId="16633" xr:uid="{F550B41C-5380-456D-99B8-FDA10FE0DDCD}"/>
    <cellStyle name="Normal 14 7 6" xfId="19787" xr:uid="{4513809B-46AA-466C-81DE-FF55F1DDCC2E}"/>
    <cellStyle name="Normal 14 7 7" xfId="22947" xr:uid="{2AB372A2-5B19-4985-AF9E-6D6970B70B66}"/>
    <cellStyle name="Normal 14 7 8" xfId="26123" xr:uid="{47E49B4B-457B-4FE6-BF2A-D7D9BA2E4DDB}"/>
    <cellStyle name="Normal 14 7 9" xfId="29322" xr:uid="{E956B3A2-A7FF-4D97-B141-86B3C6575AE6}"/>
    <cellStyle name="Normal 14 8" xfId="1215" xr:uid="{D9C7130A-6A88-4ABB-8222-E01A0645A926}"/>
    <cellStyle name="Normal 14 8 2" xfId="9482" xr:uid="{707E6B4A-CC2D-423D-81C4-D5F50ED51AC9}"/>
    <cellStyle name="Normal 14 8 3" xfId="12647" xr:uid="{4D6F1726-F42A-471A-9777-9F6B894CA217}"/>
    <cellStyle name="Normal 14 8 4" xfId="15765" xr:uid="{AFC08638-0357-4818-9F8C-E75549CF9451}"/>
    <cellStyle name="Normal 14 8 5" xfId="18914" xr:uid="{C7800EB3-6887-4299-AAB7-A9FA4E3C1761}"/>
    <cellStyle name="Normal 14 8 6" xfId="22044" xr:uid="{80E80CE9-9E11-4783-9FD1-ACD9F89EC5EA}"/>
    <cellStyle name="Normal 14 8 7" xfId="25318" xr:uid="{D65CD27F-3E05-479A-83A2-B57A1E08E12E}"/>
    <cellStyle name="Normal 14 8 8" xfId="28438" xr:uid="{748F8DF4-F132-4A45-A17F-08A229D017BC}"/>
    <cellStyle name="Normal 14 8 9" xfId="5266" xr:uid="{B6FE6391-AF12-4F27-A834-FFCE2B8CA11B}"/>
    <cellStyle name="Normal 14 9" xfId="7249" xr:uid="{CBD1110C-5F81-4003-BF76-B43729588935}"/>
    <cellStyle name="Normal 140" xfId="30669" xr:uid="{DB219473-FE11-4A53-A907-F4AA39F23C76}"/>
    <cellStyle name="Normal 140 2" xfId="30681" xr:uid="{BB2FA7B6-9A02-4570-8665-2AE7EE92EB76}"/>
    <cellStyle name="Normal 140 3" xfId="30682" xr:uid="{B18DC370-0DFF-45A8-B9BB-DC1DA64BDA96}"/>
    <cellStyle name="Normal 141" xfId="30683" xr:uid="{7DC6AF58-69D9-44E2-A53E-EE5305CCF8AE}"/>
    <cellStyle name="Normal 141 2" xfId="30684" xr:uid="{1BCEB99E-1B55-4AA9-BC2C-4C24BF90C269}"/>
    <cellStyle name="Normal 141 3" xfId="30685" xr:uid="{85963AA0-DBD9-4A5F-9C94-B29CF0A21DDA}"/>
    <cellStyle name="Normal 141 4" xfId="30913" xr:uid="{7BEE388A-FB3F-4154-A068-10E3770EE2FB}"/>
    <cellStyle name="Normal 141 5" xfId="30914" xr:uid="{640202A1-EAC5-4740-B84D-C3AB657035EC}"/>
    <cellStyle name="Normal 142" xfId="30686" xr:uid="{8CB7F971-CA0E-4EE4-8E5E-CB80DB872B52}"/>
    <cellStyle name="Normal 142 2" xfId="30687" xr:uid="{B0A0691F-8399-43EC-BC09-C3908B1AA957}"/>
    <cellStyle name="Normal 142 3" xfId="30915" xr:uid="{846F788C-EF43-4140-A9D9-34898B87B912}"/>
    <cellStyle name="Normal 142 4" xfId="30916" xr:uid="{CE425F7E-DA14-4610-9199-61B4F7095973}"/>
    <cellStyle name="Normal 143" xfId="30688" xr:uid="{920C5FFE-8FED-4DD9-8D74-D36B9E07F526}"/>
    <cellStyle name="Normal 143 2" xfId="30689" xr:uid="{5CD36093-3172-4491-AD75-53D2AE710876}"/>
    <cellStyle name="Normal 144" xfId="30690" xr:uid="{D626DD8C-6E6D-48C3-BEC5-5057222BB3D9}"/>
    <cellStyle name="Normal 144 2" xfId="30691" xr:uid="{B6E88C1A-FAB5-4A70-857F-358A05A2FF9B}"/>
    <cellStyle name="Normal 145" xfId="30562" xr:uid="{8C69E3A5-14CA-4542-8E5B-FE80D9EA3362}"/>
    <cellStyle name="Normal 146" xfId="30692" xr:uid="{0B9B6EF0-9767-43EB-AC95-77FC6B44E4BB}"/>
    <cellStyle name="Normal 146 2" xfId="30693" xr:uid="{4636F9EC-73EA-427B-BD46-07FCFD5DFE45}"/>
    <cellStyle name="Normal 147" xfId="30694" xr:uid="{F80BF268-3C28-4B3B-B18C-94213FABB5FA}"/>
    <cellStyle name="Normal 147 2" xfId="30695" xr:uid="{26E24A6F-A6A6-4E87-9384-8F477F33907F}"/>
    <cellStyle name="Normal 148" xfId="30511" xr:uid="{44BDAC73-174D-4EE6-B7AB-28FEB700B267}"/>
    <cellStyle name="Normal 149" xfId="30696" xr:uid="{75B26B79-147F-4B7A-9C81-EEC260C2E164}"/>
    <cellStyle name="Normal 149 2" xfId="30718" xr:uid="{4A1EEFF9-BA6C-4835-8A68-D5EFB371D52A}"/>
    <cellStyle name="Normal 15" xfId="140" xr:uid="{9CF64762-E7C5-4405-8F77-096F00E1A9BF}"/>
    <cellStyle name="Normal 15 10" xfId="8409" xr:uid="{0354DDEB-13C5-4A2C-A5C3-AB29C5474B30}"/>
    <cellStyle name="Normal 15 11" xfId="11518" xr:uid="{B63DE961-0F03-498B-AE8B-18BB96194B82}"/>
    <cellStyle name="Normal 15 12" xfId="14633" xr:uid="{AA64E8CD-565A-451F-B3A5-73B62504054D}"/>
    <cellStyle name="Normal 15 13" xfId="17725" xr:uid="{60CF455B-343D-4834-821D-6A81B7204FEC}"/>
    <cellStyle name="Normal 15 14" xfId="20883" xr:uid="{53FA11AB-4D66-4086-8C0E-B1FC5290ADAD}"/>
    <cellStyle name="Normal 15 15" xfId="24023" xr:uid="{31E51B0F-4FC1-4FDA-834E-7F54F05561B1}"/>
    <cellStyle name="Normal 15 16" xfId="27200" xr:uid="{2512F9ED-3028-44B7-89C6-3C21D186FDF7}"/>
    <cellStyle name="Normal 15 17" xfId="3310" xr:uid="{D24B0420-25E4-4E47-B9A6-A65331057528}"/>
    <cellStyle name="Normal 15 2" xfId="474" xr:uid="{88371C5D-6E29-4E57-A865-6E5C62C8EA05}"/>
    <cellStyle name="Normal 15 2 10" xfId="24364" xr:uid="{D4136FAB-C65B-41AB-AF5B-7C58F2F86FBD}"/>
    <cellStyle name="Normal 15 2 11" xfId="27542" xr:uid="{F1130A18-6564-4AB2-99F6-AB85A5808D47}"/>
    <cellStyle name="Normal 15 2 12" xfId="3454" xr:uid="{5DD0C4D8-D748-4621-940B-494523E592E5}"/>
    <cellStyle name="Normal 15 2 2" xfId="2425" xr:uid="{A67407DA-D2F8-4DE7-A2D4-10E57C27A07B}"/>
    <cellStyle name="Normal 15 2 2 10" xfId="4512" xr:uid="{267FE166-FE54-4EFD-94F5-47AADDBD6C34}"/>
    <cellStyle name="Normal 15 2 2 2" xfId="6584" xr:uid="{F100F4CE-55EF-46AD-80DE-EDBB9458A81C}"/>
    <cellStyle name="Normal 15 2 2 3" xfId="10688" xr:uid="{408FAE27-70DA-4B88-8E57-34A2A7FACB85}"/>
    <cellStyle name="Normal 15 2 2 4" xfId="13883" xr:uid="{F18631D9-21C1-4FC8-8AEC-99F0993280A2}"/>
    <cellStyle name="Normal 15 2 2 5" xfId="16978" xr:uid="{C6A2A0DF-5921-4225-80A9-D49B003345CD}"/>
    <cellStyle name="Normal 15 2 2 6" xfId="20132" xr:uid="{9B70E7BB-80C3-413D-A303-2680CC71BB4F}"/>
    <cellStyle name="Normal 15 2 2 7" xfId="23292" xr:uid="{B3422B26-0203-4E50-B2A6-D9A51D40D262}"/>
    <cellStyle name="Normal 15 2 2 8" xfId="26468" xr:uid="{A9EAF98B-5DD0-4A64-8F05-CD16EE6476ED}"/>
    <cellStyle name="Normal 15 2 2 9" xfId="29667" xr:uid="{C0218078-4B26-411D-801D-D61A3BDA997A}"/>
    <cellStyle name="Normal 15 2 3" xfId="1363" xr:uid="{29B0D2EA-CD0E-42F9-A101-8219DB881FB3}"/>
    <cellStyle name="Normal 15 2 3 2" xfId="9630" xr:uid="{1D8255D1-1BD9-4A9B-9AA7-E6047C93D100}"/>
    <cellStyle name="Normal 15 2 3 3" xfId="12826" xr:uid="{2F602843-2F20-4312-8B4A-51522AEDD098}"/>
    <cellStyle name="Normal 15 2 3 4" xfId="15921" xr:uid="{C7269DF9-4CF2-4CD1-AF89-E53E571E8FFE}"/>
    <cellStyle name="Normal 15 2 3 5" xfId="19075" xr:uid="{3230965B-FCC2-41E2-9AC3-C86C74A1E466}"/>
    <cellStyle name="Normal 15 2 3 6" xfId="22235" xr:uid="{8B4D603D-E705-4A36-876E-A848A43A78D6}"/>
    <cellStyle name="Normal 15 2 3 7" xfId="25411" xr:uid="{ECF4EBE1-5393-47D6-88E2-ADDC1AE0B53F}"/>
    <cellStyle name="Normal 15 2 3 8" xfId="28610" xr:uid="{D9732F53-E3CE-46BE-8B3F-C1DD26BD4B86}"/>
    <cellStyle name="Normal 15 2 3 9" xfId="5612" xr:uid="{8D93E387-26E7-4EFD-B707-129E66154CB5}"/>
    <cellStyle name="Normal 15 2 4" xfId="7597" xr:uid="{CEDBCF91-E20C-4094-9DA7-332FA6B4E53C}"/>
    <cellStyle name="Normal 15 2 5" xfId="8742" xr:uid="{44061C0A-DC3F-4591-AF84-AAA7B58D0E0C}"/>
    <cellStyle name="Normal 15 2 6" xfId="11863" xr:uid="{22823E7B-7287-4C08-8CBE-BCD7A2662499}"/>
    <cellStyle name="Normal 15 2 7" xfId="14982" xr:uid="{D7A16659-BB47-4DA5-BA6C-58A5E711F84E}"/>
    <cellStyle name="Normal 15 2 8" xfId="18066" xr:uid="{7D4DE9E8-F7A9-4251-AED3-BF0AFDFD9803}"/>
    <cellStyle name="Normal 15 2 9" xfId="21229" xr:uid="{50F7146A-2972-4298-A3D1-8A96B56B13FC}"/>
    <cellStyle name="Normal 15 3" xfId="614" xr:uid="{3C0E9AD4-C0F0-4DAE-B44F-76022CC004DA}"/>
    <cellStyle name="Normal 15 3 10" xfId="24504" xr:uid="{6F43C817-9CD2-4B52-92D1-0C958441389A}"/>
    <cellStyle name="Normal 15 3 11" xfId="27682" xr:uid="{98BF9A78-835F-45C5-82C6-797F19452DE1}"/>
    <cellStyle name="Normal 15 3 12" xfId="3594" xr:uid="{0F7B0633-B504-4D3A-835C-9AA9D2291471}"/>
    <cellStyle name="Normal 15 3 2" xfId="2565" xr:uid="{C78D704A-9D78-4561-A2A9-0E780FDED580}"/>
    <cellStyle name="Normal 15 3 2 10" xfId="4652" xr:uid="{2C0726C1-B5CD-489E-98AA-74A75837ACAC}"/>
    <cellStyle name="Normal 15 3 2 2" xfId="6721" xr:uid="{FC7D4A1B-34B2-4228-B5EA-7EA0AB564DFC}"/>
    <cellStyle name="Normal 15 3 2 3" xfId="10828" xr:uid="{70303BAA-9BF2-4BAD-985C-DE3E2EB5463E}"/>
    <cellStyle name="Normal 15 3 2 4" xfId="14023" xr:uid="{0657F76D-E535-49AF-9D5F-083E2DC24AC0}"/>
    <cellStyle name="Normal 15 3 2 5" xfId="17118" xr:uid="{69C59EFF-6506-4D29-995A-9C98C12E572B}"/>
    <cellStyle name="Normal 15 3 2 6" xfId="20272" xr:uid="{2DC2D30E-53FB-46FE-B0C9-1133D3D8DA7D}"/>
    <cellStyle name="Normal 15 3 2 7" xfId="23432" xr:uid="{FA847892-85A2-4F68-ACB4-F511D34DB347}"/>
    <cellStyle name="Normal 15 3 2 8" xfId="26608" xr:uid="{D6749147-843B-4AD9-9924-BADEC57EB396}"/>
    <cellStyle name="Normal 15 3 2 9" xfId="29807" xr:uid="{F81BF6DA-A1E9-49A5-A6B0-940C582A81E2}"/>
    <cellStyle name="Normal 15 3 3" xfId="1503" xr:uid="{99112A79-08D7-4AA8-8398-DF36D2E82540}"/>
    <cellStyle name="Normal 15 3 3 2" xfId="9770" xr:uid="{C1776B1E-D19B-43B2-9BF4-1E899F0EABE9}"/>
    <cellStyle name="Normal 15 3 3 3" xfId="12966" xr:uid="{174A4F49-7B91-4258-96EF-1E7BAF46D6B8}"/>
    <cellStyle name="Normal 15 3 3 4" xfId="16061" xr:uid="{333EF62F-492C-4806-9D1A-7C85C0FEFBC0}"/>
    <cellStyle name="Normal 15 3 3 5" xfId="19215" xr:uid="{884A2E48-3A44-4472-9076-7A77F5AE295C}"/>
    <cellStyle name="Normal 15 3 3 6" xfId="22375" xr:uid="{1235D494-090D-4ACB-B1D8-DFF15AFA59EC}"/>
    <cellStyle name="Normal 15 3 3 7" xfId="25551" xr:uid="{C44BB9ED-5CF8-4740-A277-85DEC99C0D2A}"/>
    <cellStyle name="Normal 15 3 3 8" xfId="28750" xr:uid="{32685EB9-23E6-4254-AADA-34029C42AE65}"/>
    <cellStyle name="Normal 15 3 3 9" xfId="5752" xr:uid="{2A5AA456-A8B4-4C05-9DE1-FC6D43214098}"/>
    <cellStyle name="Normal 15 3 4" xfId="7737" xr:uid="{A4A7CAC4-F2DA-40EE-8D52-026EB3B6E0FF}"/>
    <cellStyle name="Normal 15 3 5" xfId="8882" xr:uid="{23E03672-FE16-4FFB-8C47-726799F68990}"/>
    <cellStyle name="Normal 15 3 6" xfId="12003" xr:uid="{6B93CF24-21D0-4F38-9CBB-3134E85912BD}"/>
    <cellStyle name="Normal 15 3 7" xfId="15122" xr:uid="{F41AFCE8-DC1B-484D-ABBF-C2D7F97942D3}"/>
    <cellStyle name="Normal 15 3 8" xfId="18206" xr:uid="{BD355952-3C76-4559-8F9B-33D4739E7118}"/>
    <cellStyle name="Normal 15 3 9" xfId="21369" xr:uid="{A539038C-B75B-44CD-9B9D-748295F7800F}"/>
    <cellStyle name="Normal 15 4" xfId="783" xr:uid="{1833E562-E4F8-4140-9159-2EA2757391B9}"/>
    <cellStyle name="Normal 15 4 10" xfId="24673" xr:uid="{A33EC6CB-BAE8-4E91-9B7F-D71B510237E9}"/>
    <cellStyle name="Normal 15 4 11" xfId="27851" xr:uid="{89BEAAB6-2789-490D-A54D-0F719C4816D4}"/>
    <cellStyle name="Normal 15 4 12" xfId="3763" xr:uid="{F7659CB7-A5E8-4F57-95FF-B61F88A4C64D}"/>
    <cellStyle name="Normal 15 4 2" xfId="2734" xr:uid="{93588B92-ED1C-46CA-AF1F-CE0A141EBA8A}"/>
    <cellStyle name="Normal 15 4 2 10" xfId="4821" xr:uid="{61A367EB-A101-490B-9BF4-B220DC0DBADD}"/>
    <cellStyle name="Normal 15 4 2 2" xfId="6860" xr:uid="{EED4223B-DA65-4E8A-9B5E-A8049007866C}"/>
    <cellStyle name="Normal 15 4 2 3" xfId="10997" xr:uid="{A3967F79-CD18-409F-8822-31C31061C106}"/>
    <cellStyle name="Normal 15 4 2 4" xfId="14188" xr:uid="{DF723ED6-3F6D-4BCE-8497-61AFFEB8797A}"/>
    <cellStyle name="Normal 15 4 2 5" xfId="17283" xr:uid="{5F726462-A446-4000-8984-3F6EA65966F9}"/>
    <cellStyle name="Normal 15 4 2 6" xfId="20441" xr:uid="{00834878-CACB-416F-89C2-A72B9BB1D6C4}"/>
    <cellStyle name="Normal 15 4 2 7" xfId="23597" xr:uid="{A0C992EA-6AB0-4C60-AD30-A62D29FADA30}"/>
    <cellStyle name="Normal 15 4 2 8" xfId="26773" xr:uid="{7C3520A8-65AC-46BE-8DA8-513A88973F9A}"/>
    <cellStyle name="Normal 15 4 2 9" xfId="29972" xr:uid="{FF5F5E3B-343A-47D5-BBD8-F2C6146D8AE6}"/>
    <cellStyle name="Normal 15 4 3" xfId="1672" xr:uid="{7E1256E7-A0A9-4B6C-9EA3-989D9030CF76}"/>
    <cellStyle name="Normal 15 4 3 2" xfId="9939" xr:uid="{BCA9E28E-3927-4149-914E-6AD5B802B674}"/>
    <cellStyle name="Normal 15 4 3 3" xfId="13135" xr:uid="{7FD2F063-42F3-4B6C-B53B-99716A9B62B2}"/>
    <cellStyle name="Normal 15 4 3 4" xfId="16230" xr:uid="{F0A17AC2-76AC-4216-B885-EEE613CBD532}"/>
    <cellStyle name="Normal 15 4 3 5" xfId="19384" xr:uid="{C880562A-B915-47AE-B460-0137B1832618}"/>
    <cellStyle name="Normal 15 4 3 6" xfId="22544" xr:uid="{159004C0-CE45-410B-8C40-B836BECE296F}"/>
    <cellStyle name="Normal 15 4 3 7" xfId="25720" xr:uid="{54AA8924-A9C7-413D-A2C6-1760C688A07C}"/>
    <cellStyle name="Normal 15 4 3 8" xfId="28919" xr:uid="{C454F82F-D27E-4CCD-BC28-78EB3C6ACCC2}"/>
    <cellStyle name="Normal 15 4 3 9" xfId="5921" xr:uid="{87D28BB5-B107-4224-AE1F-6CC4D9509A95}"/>
    <cellStyle name="Normal 15 4 4" xfId="7906" xr:uid="{639A5609-234C-44DB-842C-7CCC067548CC}"/>
    <cellStyle name="Normal 15 4 5" xfId="9051" xr:uid="{E82465EA-1915-47AB-9F6D-6C34F97C8413}"/>
    <cellStyle name="Normal 15 4 6" xfId="12172" xr:uid="{F1AF5065-F60A-4063-B05D-E2CC6B93D53C}"/>
    <cellStyle name="Normal 15 4 7" xfId="15291" xr:uid="{74F62F0D-EF79-403E-9D9B-3B9BF49AB1A4}"/>
    <cellStyle name="Normal 15 4 8" xfId="18375" xr:uid="{9E672EFF-ECB2-4D23-996F-163E412E8E8D}"/>
    <cellStyle name="Normal 15 4 9" xfId="21538" xr:uid="{F4638606-7554-4ED8-B9A1-6D1B6D4D8E5B}"/>
    <cellStyle name="Normal 15 5" xfId="976" xr:uid="{457A2ECB-158E-4820-AFE7-5B24B18D8BD9}"/>
    <cellStyle name="Normal 15 5 10" xfId="24865" xr:uid="{C3C99725-BF42-4854-9C6D-61B4EC83D1A1}"/>
    <cellStyle name="Normal 15 5 11" xfId="28044" xr:uid="{E0B6F0CA-2C65-4732-A6CC-CC2E1B0E0F99}"/>
    <cellStyle name="Normal 15 5 12" xfId="3955" xr:uid="{DBFE217C-CF4E-446E-BE68-A74B0506E36E}"/>
    <cellStyle name="Normal 15 5 2" xfId="2927" xr:uid="{980EA231-E622-4094-AE5C-975731F4AED4}"/>
    <cellStyle name="Normal 15 5 2 10" xfId="5013" xr:uid="{376204A0-1580-4A63-82A8-CD0C7B7EDB91}"/>
    <cellStyle name="Normal 15 5 2 2" xfId="7036" xr:uid="{249A5E2D-C5E2-4B49-9C6C-7587F9A63F45}"/>
    <cellStyle name="Normal 15 5 2 3" xfId="11189" xr:uid="{65E333C2-63C7-45D8-AD13-9A9C6F57E0B9}"/>
    <cellStyle name="Normal 15 5 2 4" xfId="14377" xr:uid="{76E0C79C-3BD3-41FE-9E34-0641FFA5F5C0}"/>
    <cellStyle name="Normal 15 5 2 5" xfId="17474" xr:uid="{543B1B49-6DCB-4B1B-A170-C7D34151B715}"/>
    <cellStyle name="Normal 15 5 2 6" xfId="20631" xr:uid="{08E3E8ED-1A30-437C-A9AA-EA2C76A0AED2}"/>
    <cellStyle name="Normal 15 5 2 7" xfId="23786" xr:uid="{88EFC941-C8A9-4E38-94DE-D57CABACFF41}"/>
    <cellStyle name="Normal 15 5 2 8" xfId="26962" xr:uid="{9BFC8AB6-0344-4DDC-81B9-7CFE9D7D02D7}"/>
    <cellStyle name="Normal 15 5 2 9" xfId="30161" xr:uid="{22AAF067-300C-46ED-92E6-74290FE4EACC}"/>
    <cellStyle name="Normal 15 5 3" xfId="1866" xr:uid="{6E148224-71FA-47B9-A800-D71C32F0967C}"/>
    <cellStyle name="Normal 15 5 3 2" xfId="10131" xr:uid="{E4F98736-3E8F-4BF1-A6CE-75FE85537E91}"/>
    <cellStyle name="Normal 15 5 3 3" xfId="13327" xr:uid="{189508E7-59B4-4FFB-8170-8AF7251880D6}"/>
    <cellStyle name="Normal 15 5 3 4" xfId="16422" xr:uid="{B2310792-6585-4A93-86FA-B61E7AE9E563}"/>
    <cellStyle name="Normal 15 5 3 5" xfId="19576" xr:uid="{7D902434-56CC-4B73-9525-FD25082E987D}"/>
    <cellStyle name="Normal 15 5 3 6" xfId="22736" xr:uid="{0BBFAECA-30A1-4BF1-BBA5-277B39528BBA}"/>
    <cellStyle name="Normal 15 5 3 7" xfId="25912" xr:uid="{4A25DDC0-17C9-4AD4-B258-A2127981CC2B}"/>
    <cellStyle name="Normal 15 5 3 8" xfId="29111" xr:uid="{B869D4CA-2CD1-4F65-934A-61DD80543AA8}"/>
    <cellStyle name="Normal 15 5 3 9" xfId="6114" xr:uid="{F6130D5D-BD27-4BC4-88EA-E2CC498AEF64}"/>
    <cellStyle name="Normal 15 5 4" xfId="8099" xr:uid="{C1127691-15AA-4A8D-BAB5-9EC46434574A}"/>
    <cellStyle name="Normal 15 5 5" xfId="9243" xr:uid="{2293A585-CF7E-49D6-BE95-E5486B54AA4B}"/>
    <cellStyle name="Normal 15 5 6" xfId="12365" xr:uid="{C0119B89-D790-4A09-9D4D-3AFEA7382463}"/>
    <cellStyle name="Normal 15 5 7" xfId="15484" xr:uid="{FB6A6402-0E93-4129-8949-7BFDB989E3C9}"/>
    <cellStyle name="Normal 15 5 8" xfId="18567" xr:uid="{517AE1D8-C6D1-4377-84A8-B903824246BB}"/>
    <cellStyle name="Normal 15 5 9" xfId="21731" xr:uid="{A2133E55-2168-4A86-97BF-3A4DC088ACEA}"/>
    <cellStyle name="Normal 15 6" xfId="329" xr:uid="{E113FA88-80D6-4B35-B997-B34C902940DB}"/>
    <cellStyle name="Normal 15 6 10" xfId="27398" xr:uid="{6C9433AF-7168-4A4C-A45D-2F9B005E9A5D}"/>
    <cellStyle name="Normal 15 6 11" xfId="4368" xr:uid="{AFEDFDFC-C92F-42ED-B544-B05EAFB4D1BA}"/>
    <cellStyle name="Normal 15 6 2" xfId="2281" xr:uid="{27FCAE65-97D3-46F1-886B-A42C64724010}"/>
    <cellStyle name="Normal 15 6 2 2" xfId="10544" xr:uid="{F2D5B6BB-2DC7-41B5-AE4F-FC3F1B75324B}"/>
    <cellStyle name="Normal 15 6 2 3" xfId="13739" xr:uid="{7A850157-1BCD-4060-B368-CE6DC04263DF}"/>
    <cellStyle name="Normal 15 6 2 4" xfId="16834" xr:uid="{A24CDB85-190F-4927-8AD6-9F5E7DCF2DB8}"/>
    <cellStyle name="Normal 15 6 2 5" xfId="19988" xr:uid="{8F8C960E-C728-48C2-89A6-0C118A20F7F8}"/>
    <cellStyle name="Normal 15 6 2 6" xfId="23148" xr:uid="{F5D2688A-AF52-4258-A410-D8F08D2B6678}"/>
    <cellStyle name="Normal 15 6 2 7" xfId="26324" xr:uid="{F361EE21-B3F8-47EB-8F36-9358BEB12023}"/>
    <cellStyle name="Normal 15 6 2 8" xfId="29523" xr:uid="{881F9E4D-85BD-4086-828B-795537A72B52}"/>
    <cellStyle name="Normal 15 6 2 9" xfId="5468" xr:uid="{DC526D97-C135-4D4C-8ABF-F3D686A361C2}"/>
    <cellStyle name="Normal 15 6 3" xfId="7453" xr:uid="{7B177830-950E-45DF-8BED-B356EE2CC3F0}"/>
    <cellStyle name="Normal 15 6 4" xfId="8597" xr:uid="{39C8355A-053C-469E-A750-08D2574A938B}"/>
    <cellStyle name="Normal 15 6 5" xfId="11719" xr:uid="{85BA3CFB-11AB-4C19-8107-9887F8E1D74F}"/>
    <cellStyle name="Normal 15 6 6" xfId="14838" xr:uid="{B512C845-2713-4CE5-95AF-C6F75D77D20B}"/>
    <cellStyle name="Normal 15 6 7" xfId="17922" xr:uid="{4660ED08-ECA9-4FD0-8BFD-8731F3247DD6}"/>
    <cellStyle name="Normal 15 6 8" xfId="21085" xr:uid="{2EE07124-C897-4B02-81D0-69615FD13087}"/>
    <cellStyle name="Normal 15 6 9" xfId="24220" xr:uid="{B1C11087-8518-4C04-A633-F9839D23C5A8}"/>
    <cellStyle name="Normal 15 7" xfId="2082" xr:uid="{D823CE73-1A80-45C5-AA7A-FD9D23A40F49}"/>
    <cellStyle name="Normal 15 7 10" xfId="4171" xr:uid="{E04B3AA9-04CE-4606-8C7E-885EFB931604}"/>
    <cellStyle name="Normal 15 7 2" xfId="6387" xr:uid="{B26DBE28-E238-49A5-A356-AAA0FB7698F5}"/>
    <cellStyle name="Normal 15 7 3" xfId="10347" xr:uid="{971E9512-6CAB-4EE4-B6F4-2E91012DE0BE}"/>
    <cellStyle name="Normal 15 7 4" xfId="13542" xr:uid="{81118006-97BF-44A7-87DE-5F58660AF652}"/>
    <cellStyle name="Normal 15 7 5" xfId="16637" xr:uid="{7550C930-06ED-40FB-A02C-7C95FA6919C1}"/>
    <cellStyle name="Normal 15 7 6" xfId="19791" xr:uid="{F9968996-DD84-468E-83CE-1608849216E2}"/>
    <cellStyle name="Normal 15 7 7" xfId="22951" xr:uid="{7D905A92-520E-4B5A-AB9E-D6ED36033639}"/>
    <cellStyle name="Normal 15 7 8" xfId="26127" xr:uid="{6FB7B544-C49B-45DE-8E7D-A7EF3D5C0140}"/>
    <cellStyle name="Normal 15 7 9" xfId="29326" xr:uid="{15FB215B-040A-4DB8-BBBF-5513E1F1AD22}"/>
    <cellStyle name="Normal 15 8" xfId="1219" xr:uid="{F0DAA299-B621-4A38-8C5C-0BB5EE4B0752}"/>
    <cellStyle name="Normal 15 8 2" xfId="9486" xr:uid="{173F5CD0-77F7-4FFE-B336-4C6825816B48}"/>
    <cellStyle name="Normal 15 8 3" xfId="12692" xr:uid="{453B39CB-BD64-4257-9C02-A2475FA5A0AD}"/>
    <cellStyle name="Normal 15 8 4" xfId="15775" xr:uid="{833CE630-B4FB-4E88-AD03-A03DD139CDEB}"/>
    <cellStyle name="Normal 15 8 5" xfId="18926" xr:uid="{ED4B3E49-0FCF-445E-8CE8-5BD5148CDA60}"/>
    <cellStyle name="Normal 15 8 6" xfId="22109" xr:uid="{8DCB63BB-E092-40CE-8D69-63B1C8029794}"/>
    <cellStyle name="Normal 15 8 7" xfId="25326" xr:uid="{1B3D838C-D857-41BF-9B0E-F88AED724446}"/>
    <cellStyle name="Normal 15 8 8" xfId="28453" xr:uid="{52388DDD-08AC-45FC-A236-E805708D33B1}"/>
    <cellStyle name="Normal 15 8 9" xfId="5270" xr:uid="{128690EA-4F0E-471F-A65B-653D69B45E68}"/>
    <cellStyle name="Normal 15 9" xfId="7253" xr:uid="{8E5D365E-78E7-4826-8565-599CBFE20E9D}"/>
    <cellStyle name="Normal 150" xfId="30714" xr:uid="{3E0D6789-DED8-4C7B-9B1C-C9D22DE54ED2}"/>
    <cellStyle name="Normal 150 2" xfId="30720" xr:uid="{8A1EDF32-B9F1-43C0-84F8-20C6A06591FB}"/>
    <cellStyle name="Normal 151" xfId="30723" xr:uid="{BB428D3B-DBFD-4FBF-8AA5-688560EFFF64}"/>
    <cellStyle name="Normal 152" xfId="30728" xr:uid="{6DF1D4D6-3DCD-4421-B30A-936226D4B9C1}"/>
    <cellStyle name="Normal 152 10" xfId="31115" xr:uid="{8499199E-965B-4260-8CA1-8DE00AA4D37C}"/>
    <cellStyle name="Normal 152 2" xfId="30730" xr:uid="{889C330C-E5AB-4B33-8ADE-5FC9B3AA4290}"/>
    <cellStyle name="Normal 152 2 10" xfId="31116" xr:uid="{CBACE458-F2C1-450A-B56A-E9FFBD8AEF5D}"/>
    <cellStyle name="Normal 152 2 2" xfId="30749" xr:uid="{CC91505F-F2A5-4F78-BF2D-110B8316E0D7}"/>
    <cellStyle name="Normal 152 2 2 2" xfId="30782" xr:uid="{3E81741B-A9C2-4E7E-A14F-0B6749352FF4}"/>
    <cellStyle name="Normal 152 2 2 2 2" xfId="30878" xr:uid="{C665D6CC-0A80-4533-8D1B-28338D621F09}"/>
    <cellStyle name="Normal 152 2 2 2 2 2" xfId="31019" xr:uid="{8C98044E-F7BC-4657-9B33-B7E405DCDD04}"/>
    <cellStyle name="Normal 152 2 2 2 2 2 2" xfId="31117" xr:uid="{4D6876DF-4251-4202-AAC9-38EF35013205}"/>
    <cellStyle name="Normal 152 2 2 2 2 3" xfId="31118" xr:uid="{2D921020-30BE-4FEB-B00F-CFCF94ECF6EE}"/>
    <cellStyle name="Normal 152 2 2 2 2 4" xfId="31119" xr:uid="{FE1E4C6E-6932-4A3D-9A59-8114D0458A16}"/>
    <cellStyle name="Normal 152 2 2 2 3" xfId="30918" xr:uid="{F843C805-3EAD-47C9-9D02-17FC9D3F08E0}"/>
    <cellStyle name="Normal 152 2 2 2 3 2" xfId="31120" xr:uid="{2F601400-44EC-4B68-8686-0AAE6D73016B}"/>
    <cellStyle name="Normal 152 2 2 2 4" xfId="31121" xr:uid="{1E5252AA-2D71-4701-AA75-A044B6BCD0B5}"/>
    <cellStyle name="Normal 152 2 2 2 5" xfId="31122" xr:uid="{CB366B1C-DBAA-4FB7-9E2E-1B0ACC868F24}"/>
    <cellStyle name="Normal 152 2 2 3" xfId="30846" xr:uid="{800A4FA5-1DEE-4B87-BA4A-7BC3ADBA151A}"/>
    <cellStyle name="Normal 152 2 2 3 2" xfId="31020" xr:uid="{773E81A9-B4B1-4448-9FD9-F44F56AB3634}"/>
    <cellStyle name="Normal 152 2 2 3 2 2" xfId="31123" xr:uid="{FB6AA87C-C012-47F7-B1DD-154C29AEB57B}"/>
    <cellStyle name="Normal 152 2 2 3 2 2 2" xfId="31124" xr:uid="{ABA294BC-A516-4361-B7FE-519A2BA51170}"/>
    <cellStyle name="Normal 152 2 2 3 2 3" xfId="31125" xr:uid="{BE55FA79-71D8-45C5-B02A-900FC41DD0C3}"/>
    <cellStyle name="Normal 152 2 2 3 2 4" xfId="31126" xr:uid="{2BF3C883-F5E1-4C95-91C4-D4FB90BF54AE}"/>
    <cellStyle name="Normal 152 2 2 3 3" xfId="30919" xr:uid="{A4FF8738-E10D-435C-9B0C-5463272073A1}"/>
    <cellStyle name="Normal 152 2 2 3 3 2" xfId="31127" xr:uid="{9B253BB6-F14F-4F63-9010-766885C20352}"/>
    <cellStyle name="Normal 152 2 2 3 4" xfId="31128" xr:uid="{40227319-64CA-4510-A2CD-0B62EF89DC06}"/>
    <cellStyle name="Normal 152 2 2 3 5" xfId="31129" xr:uid="{932B477A-40A5-4B6C-B12A-5CDE2F5848E4}"/>
    <cellStyle name="Normal 152 2 2 4" xfId="30814" xr:uid="{3B7839C7-7A1E-416A-8B94-34A2CB81B945}"/>
    <cellStyle name="Normal 152 2 2 4 2" xfId="31018" xr:uid="{967CA654-D6F3-465B-844B-9CEE1019AC10}"/>
    <cellStyle name="Normal 152 2 2 4 2 2" xfId="31130" xr:uid="{95ADCA83-69BE-4333-BB3D-765669456D12}"/>
    <cellStyle name="Normal 152 2 2 4 3" xfId="31131" xr:uid="{767C951A-105C-4006-A903-F1D9EF32E76B}"/>
    <cellStyle name="Normal 152 2 2 4 4" xfId="31132" xr:uid="{F7CFDD02-D62D-41A9-8621-586E0ECBAC8D}"/>
    <cellStyle name="Normal 152 2 2 5" xfId="30917" xr:uid="{22A29FDF-D68E-4838-8C51-31D98154F820}"/>
    <cellStyle name="Normal 152 2 2 5 2" xfId="31133" xr:uid="{A7EF5F43-B744-46D1-8265-92AB7EEFBFBE}"/>
    <cellStyle name="Normal 152 2 2 6" xfId="31134" xr:uid="{F6CE833B-84E5-45E9-A969-D619CB91E728}"/>
    <cellStyle name="Normal 152 2 2 7" xfId="31135" xr:uid="{7D9B03EA-94AA-4AAB-833C-BD658F46AA60}"/>
    <cellStyle name="Normal 152 2 3" xfId="30757" xr:uid="{B0BE5A3C-871B-4C39-A5D5-00B51EB52F44}"/>
    <cellStyle name="Normal 152 2 3 2" xfId="30790" xr:uid="{D962312E-12F5-475A-B5A8-53A80AB3194B}"/>
    <cellStyle name="Normal 152 2 3 2 2" xfId="30886" xr:uid="{35A8867E-607C-4B8B-B457-1FE76C12BDD6}"/>
    <cellStyle name="Normal 152 2 3 2 2 2" xfId="31022" xr:uid="{7A41B3C8-93FD-4195-B20A-E2E2CF504743}"/>
    <cellStyle name="Normal 152 2 3 2 2 2 2" xfId="31136" xr:uid="{D94DA8A3-AB82-4570-9AB5-043790E8C041}"/>
    <cellStyle name="Normal 152 2 3 2 2 3" xfId="31137" xr:uid="{E323195F-A676-46E1-B832-9462B3580BC6}"/>
    <cellStyle name="Normal 152 2 3 2 2 4" xfId="31138" xr:uid="{387BEB8B-F87D-4410-8B0F-22288BE82E2A}"/>
    <cellStyle name="Normal 152 2 3 2 3" xfId="30921" xr:uid="{B0F46988-E81C-4D86-8FD3-300ABA7FC26A}"/>
    <cellStyle name="Normal 152 2 3 2 3 2" xfId="31139" xr:uid="{AD3F70B6-5859-4F66-9E0A-40EEC42B9125}"/>
    <cellStyle name="Normal 152 2 3 2 4" xfId="31140" xr:uid="{790D9D6A-848F-46F4-8448-7F049E889C12}"/>
    <cellStyle name="Normal 152 2 3 2 5" xfId="31141" xr:uid="{E33EBB4E-787F-484E-8F6D-BFECB9FD7CA2}"/>
    <cellStyle name="Normal 152 2 3 3" xfId="30854" xr:uid="{EC77AF15-BD41-4005-A35A-7BC2C25C9BF6}"/>
    <cellStyle name="Normal 152 2 3 3 2" xfId="31023" xr:uid="{B0E78E25-2053-4D3E-AEF5-6EDFAFF25F1B}"/>
    <cellStyle name="Normal 152 2 3 3 2 2" xfId="31142" xr:uid="{03ABF628-E31F-417D-900F-7A00B8ADC623}"/>
    <cellStyle name="Normal 152 2 3 3 2 2 2" xfId="31143" xr:uid="{B9A08642-1276-405A-80EB-872FD864B007}"/>
    <cellStyle name="Normal 152 2 3 3 2 3" xfId="31144" xr:uid="{474263A0-36F7-4B13-8B8D-F5C3B0A5096E}"/>
    <cellStyle name="Normal 152 2 3 3 2 4" xfId="31145" xr:uid="{13148444-A1BA-48F4-BE31-EC91BFAB79AC}"/>
    <cellStyle name="Normal 152 2 3 3 3" xfId="30922" xr:uid="{94531360-0A1B-4B78-8BAB-7809D88C1354}"/>
    <cellStyle name="Normal 152 2 3 3 3 2" xfId="31146" xr:uid="{D259B47A-451C-44BC-A27B-70D7CCCA18BA}"/>
    <cellStyle name="Normal 152 2 3 3 4" xfId="31147" xr:uid="{E90DA064-B80D-4BB3-B1C5-A764A1092C8D}"/>
    <cellStyle name="Normal 152 2 3 3 5" xfId="31148" xr:uid="{F345E50E-CECB-4B9C-B7BE-A5BBC7A0772C}"/>
    <cellStyle name="Normal 152 2 3 4" xfId="30822" xr:uid="{326177D0-6A54-4209-AE2D-8FA4369FB9DD}"/>
    <cellStyle name="Normal 152 2 3 4 2" xfId="31021" xr:uid="{A1F062C5-41AA-4129-93AD-1F596216CDF7}"/>
    <cellStyle name="Normal 152 2 3 4 2 2" xfId="31149" xr:uid="{6AF299F5-483A-4D44-AB7E-DD40D26FCBB2}"/>
    <cellStyle name="Normal 152 2 3 4 3" xfId="31150" xr:uid="{A8DAE527-C8FA-4CF4-B18A-92A08D624ABA}"/>
    <cellStyle name="Normal 152 2 3 4 4" xfId="31151" xr:uid="{8DAE335D-58F6-4CD4-BC04-5BED032DF4C1}"/>
    <cellStyle name="Normal 152 2 3 5" xfId="30920" xr:uid="{05A98EA0-68B7-455F-ADAD-89D9659904AB}"/>
    <cellStyle name="Normal 152 2 3 5 2" xfId="31152" xr:uid="{ACCBF53B-EDB0-4800-B523-0D4983EA7B6E}"/>
    <cellStyle name="Normal 152 2 3 6" xfId="31153" xr:uid="{B385C7E0-5BCF-4A37-B0F0-70563478669E}"/>
    <cellStyle name="Normal 152 2 3 7" xfId="31154" xr:uid="{B430EF3F-BFD4-4C7D-9172-71EC6FFB1BF8}"/>
    <cellStyle name="Normal 152 2 4" xfId="30765" xr:uid="{2E7F9060-4CA1-48E7-B981-61AEFB6ACD2E}"/>
    <cellStyle name="Normal 152 2 4 2" xfId="30798" xr:uid="{FC0A89EB-D23C-4A11-81C3-29C9113EB13F}"/>
    <cellStyle name="Normal 152 2 4 2 2" xfId="30894" xr:uid="{C038B9C3-FBC3-423E-B85E-E5815EFF9939}"/>
    <cellStyle name="Normal 152 2 4 2 2 2" xfId="31025" xr:uid="{0A5BAE28-7851-41FE-9E72-C04377719C08}"/>
    <cellStyle name="Normal 152 2 4 2 2 2 2" xfId="31155" xr:uid="{C138B22D-9486-4D32-80C7-6DF1DAC0936A}"/>
    <cellStyle name="Normal 152 2 4 2 2 3" xfId="31156" xr:uid="{102F8CF4-EC1E-46CF-BD7D-B2C655CA7086}"/>
    <cellStyle name="Normal 152 2 4 2 2 4" xfId="31157" xr:uid="{42CA0CD1-2CB6-4C63-BCEF-6088EFA528E3}"/>
    <cellStyle name="Normal 152 2 4 2 3" xfId="30924" xr:uid="{BC33FC53-BA37-4276-94BB-A0432BC6452D}"/>
    <cellStyle name="Normal 152 2 4 2 3 2" xfId="31158" xr:uid="{374E982F-BD78-4AE4-9ADC-3ADDD9AEC18F}"/>
    <cellStyle name="Normal 152 2 4 2 4" xfId="31159" xr:uid="{B908E987-2151-46F8-81A0-78A9AC0BFE28}"/>
    <cellStyle name="Normal 152 2 4 2 5" xfId="31160" xr:uid="{DDEB748E-BEE8-48F7-84C0-69748B1340BD}"/>
    <cellStyle name="Normal 152 2 4 3" xfId="30862" xr:uid="{23D7EDBD-7AEE-4C49-BFD4-72E0506E5242}"/>
    <cellStyle name="Normal 152 2 4 3 2" xfId="31026" xr:uid="{06C1FB1A-FFDA-4328-B001-01E67FC7A192}"/>
    <cellStyle name="Normal 152 2 4 3 2 2" xfId="31161" xr:uid="{5EECD5FB-3C3E-4EEC-ABC2-F21B4DEA8EF0}"/>
    <cellStyle name="Normal 152 2 4 3 2 2 2" xfId="31162" xr:uid="{BFF8A578-AA97-4270-89CE-BAC4D7AD5159}"/>
    <cellStyle name="Normal 152 2 4 3 2 3" xfId="31163" xr:uid="{00F73236-CF59-499E-95A6-A12FB28D9BCE}"/>
    <cellStyle name="Normal 152 2 4 3 2 4" xfId="31164" xr:uid="{CC6A7D74-FFE7-4B5C-A082-33CC38F55E66}"/>
    <cellStyle name="Normal 152 2 4 3 3" xfId="30925" xr:uid="{26459289-1E0B-4ECD-8078-A4CFD7159F04}"/>
    <cellStyle name="Normal 152 2 4 3 3 2" xfId="31165" xr:uid="{D60C9ADC-AFA9-44BE-BECE-F5E7CCF35CFA}"/>
    <cellStyle name="Normal 152 2 4 3 4" xfId="31166" xr:uid="{76FFC41A-EC3E-4A3B-ADB1-7499CF6800C8}"/>
    <cellStyle name="Normal 152 2 4 3 5" xfId="31167" xr:uid="{4FDB3820-7F2E-455A-B10A-8E0BAD5F82F7}"/>
    <cellStyle name="Normal 152 2 4 4" xfId="30830" xr:uid="{1648CFC8-AAD1-4A0E-8791-D89A7A278A7E}"/>
    <cellStyle name="Normal 152 2 4 4 2" xfId="31024" xr:uid="{A491EDF4-556E-42B8-B214-CACDB8F42A32}"/>
    <cellStyle name="Normal 152 2 4 4 2 2" xfId="31168" xr:uid="{A8F89820-6027-401B-91B3-3F9224EB18BB}"/>
    <cellStyle name="Normal 152 2 4 4 3" xfId="31169" xr:uid="{328AB1E0-2128-4CC5-B284-5259DA5749D6}"/>
    <cellStyle name="Normal 152 2 4 4 4" xfId="31170" xr:uid="{344C363E-CA9F-48E1-83A2-1536CB12BD76}"/>
    <cellStyle name="Normal 152 2 4 5" xfId="30923" xr:uid="{F3F9CA05-3D57-41A7-B45C-04FD48863B83}"/>
    <cellStyle name="Normal 152 2 4 5 2" xfId="31171" xr:uid="{62F2C348-42FD-47A3-801A-551062636D76}"/>
    <cellStyle name="Normal 152 2 4 6" xfId="31172" xr:uid="{71880F4E-AE17-44DE-BB30-847421804460}"/>
    <cellStyle name="Normal 152 2 4 7" xfId="31173" xr:uid="{A33A76C8-2379-413C-94D4-B54363CAFB43}"/>
    <cellStyle name="Normal 152 2 5" xfId="30774" xr:uid="{41BEAD46-E385-494A-91FE-46B750071BAD}"/>
    <cellStyle name="Normal 152 2 5 2" xfId="30870" xr:uid="{2A69B63F-0FC2-4F62-A289-A26C6A4D034B}"/>
    <cellStyle name="Normal 152 2 5 2 2" xfId="31027" xr:uid="{5285C1B4-1413-4ED9-91DB-F128A0B7BDA2}"/>
    <cellStyle name="Normal 152 2 5 2 2 2" xfId="31174" xr:uid="{7352382B-617E-4229-9768-61A3BA13A23A}"/>
    <cellStyle name="Normal 152 2 5 2 3" xfId="31175" xr:uid="{82486D2E-DC11-49B7-A6AF-91981C48EB70}"/>
    <cellStyle name="Normal 152 2 5 2 4" xfId="31176" xr:uid="{B5AFBFBE-1128-4DCB-96E3-D5A1A29ECE63}"/>
    <cellStyle name="Normal 152 2 5 3" xfId="30926" xr:uid="{A49ABB38-E481-4635-AF5F-E9A2933ABCFD}"/>
    <cellStyle name="Normal 152 2 5 3 2" xfId="31177" xr:uid="{DDECF04B-1943-40B0-830B-83740270CD2B}"/>
    <cellStyle name="Normal 152 2 5 4" xfId="31178" xr:uid="{73B30B3D-08D4-408F-8BAD-E3044128F3DA}"/>
    <cellStyle name="Normal 152 2 5 5" xfId="31179" xr:uid="{36F40C85-9806-4441-AA87-2ABBFAB30556}"/>
    <cellStyle name="Normal 152 2 6" xfId="30741" xr:uid="{A4995D4D-CEF6-4F25-A1D3-BBA2B7C71184}"/>
    <cellStyle name="Normal 152 2 6 2" xfId="30838" xr:uid="{54C3D00B-3DA9-48BA-AD2D-1DD2C6D882F6}"/>
    <cellStyle name="Normal 152 2 6 2 2" xfId="31028" xr:uid="{ABC20BBC-BC84-4461-BDCE-B23D251A8BBD}"/>
    <cellStyle name="Normal 152 2 6 2 2 2" xfId="31180" xr:uid="{BFAAA9BF-F30A-46A9-90ED-D786CC272A1E}"/>
    <cellStyle name="Normal 152 2 6 2 3" xfId="31181" xr:uid="{2E95093D-619F-4BA2-BB4F-2B6AFBC4EEB8}"/>
    <cellStyle name="Normal 152 2 6 2 4" xfId="31182" xr:uid="{8B696730-6231-4873-8791-492743803F42}"/>
    <cellStyle name="Normal 152 2 6 3" xfId="30927" xr:uid="{F249A5F7-BC53-406D-81B2-66C1904824AE}"/>
    <cellStyle name="Normal 152 2 6 3 2" xfId="31183" xr:uid="{5372E149-497E-48E8-9ED5-D5CBC92C869E}"/>
    <cellStyle name="Normal 152 2 6 4" xfId="31184" xr:uid="{90D90D5F-CC9C-40BD-9C1F-7B95A530F49D}"/>
    <cellStyle name="Normal 152 2 6 5" xfId="31185" xr:uid="{BBADB615-8C78-4080-90E7-2E2EAA0C0490}"/>
    <cellStyle name="Normal 152 2 7" xfId="30806" xr:uid="{71E422CE-6D69-4B21-A2A3-ABEEFC6114DE}"/>
    <cellStyle name="Normal 152 2 7 2" xfId="31017" xr:uid="{D3D72745-7805-465E-BBED-D467A1031320}"/>
    <cellStyle name="Normal 152 2 7 2 2" xfId="31186" xr:uid="{F61E6B7E-4B68-413A-88CC-9E8DB8AB721D}"/>
    <cellStyle name="Normal 152 2 7 3" xfId="31187" xr:uid="{2DB9E2ED-267C-4200-B9A1-B97571600257}"/>
    <cellStyle name="Normal 152 2 7 4" xfId="31188" xr:uid="{D8CA0F7E-3EAC-45DB-B633-ECB89283BC5B}"/>
    <cellStyle name="Normal 152 2 8" xfId="30908" xr:uid="{CEC4ED45-8884-4E60-A96E-552BEEFAD174}"/>
    <cellStyle name="Normal 152 2 8 2" xfId="31189" xr:uid="{5475581A-B713-478D-B5AA-FA0C19DDEE07}"/>
    <cellStyle name="Normal 152 2 9" xfId="31190" xr:uid="{D717729B-39B1-4BFB-8929-2BAED4FB2B7F}"/>
    <cellStyle name="Normal 152 3" xfId="30733" xr:uid="{803C7460-71BB-4DD7-B031-4F2D9A76C927}"/>
    <cellStyle name="Normal 152 3 10" xfId="31191" xr:uid="{8F1C00AD-A82C-43F5-A349-8F0610132C05}"/>
    <cellStyle name="Normal 152 3 2" xfId="30751" xr:uid="{4F9E11ED-FA30-49F2-B862-81C1BAD2DCF6}"/>
    <cellStyle name="Normal 152 3 2 2" xfId="30784" xr:uid="{F1930ADC-D1E4-46F6-9014-C64499130BA1}"/>
    <cellStyle name="Normal 152 3 2 2 2" xfId="30880" xr:uid="{521C6B68-F6DD-448D-AF8C-BD9C60DADA5A}"/>
    <cellStyle name="Normal 152 3 2 2 2 2" xfId="31030" xr:uid="{513B86E9-16EA-4A2B-B9D8-7B5A375ECBDA}"/>
    <cellStyle name="Normal 152 3 2 2 2 2 2" xfId="31192" xr:uid="{0186DCB2-D0F2-496F-80E9-E47DFB30C73D}"/>
    <cellStyle name="Normal 152 3 2 2 2 3" xfId="31193" xr:uid="{539FB94A-6CD2-4D82-BB98-1F60ADE85375}"/>
    <cellStyle name="Normal 152 3 2 2 2 4" xfId="31194" xr:uid="{14CA4ECB-2175-48AC-BD65-34E412E99414}"/>
    <cellStyle name="Normal 152 3 2 2 3" xfId="30929" xr:uid="{9CE36F51-59B3-4880-AAFA-EAA0B5B0AC24}"/>
    <cellStyle name="Normal 152 3 2 2 3 2" xfId="31195" xr:uid="{8EC6216E-B82A-4D8D-B7CB-F6DA186958DE}"/>
    <cellStyle name="Normal 152 3 2 2 4" xfId="31196" xr:uid="{7B87907E-A4E5-4E6A-9807-8F93DE72D9DE}"/>
    <cellStyle name="Normal 152 3 2 2 5" xfId="31197" xr:uid="{59DC46AB-4006-4423-A91A-1F9E09C6B32C}"/>
    <cellStyle name="Normal 152 3 2 3" xfId="30848" xr:uid="{D667EEA2-F0B0-4F9A-9EF5-74650FC10B3F}"/>
    <cellStyle name="Normal 152 3 2 3 2" xfId="31031" xr:uid="{446CA871-0FC9-4C5B-A20A-65415B849211}"/>
    <cellStyle name="Normal 152 3 2 3 2 2" xfId="31198" xr:uid="{A9422DCC-3625-4EA5-B7D6-0BD521C5A721}"/>
    <cellStyle name="Normal 152 3 2 3 2 2 2" xfId="31199" xr:uid="{DB34D046-E09D-4C37-AC82-A6E8ECCFFE66}"/>
    <cellStyle name="Normal 152 3 2 3 2 3" xfId="31200" xr:uid="{78B4B08D-79E2-4FD3-9F4B-08BA718A7B90}"/>
    <cellStyle name="Normal 152 3 2 3 2 4" xfId="31201" xr:uid="{42B3FF53-D7E0-45B1-8697-8094B6602AEA}"/>
    <cellStyle name="Normal 152 3 2 3 3" xfId="30930" xr:uid="{7A5EF5F3-48F6-4E22-A583-A31836328BC8}"/>
    <cellStyle name="Normal 152 3 2 3 3 2" xfId="31202" xr:uid="{2A0CC373-C6C7-435A-AF0F-A38B7C4F2BB8}"/>
    <cellStyle name="Normal 152 3 2 3 4" xfId="31203" xr:uid="{742C6823-46F1-400B-B931-7D4A39A953AE}"/>
    <cellStyle name="Normal 152 3 2 3 5" xfId="31204" xr:uid="{D2E6A839-9AF7-4E27-981A-2C867503827B}"/>
    <cellStyle name="Normal 152 3 2 4" xfId="30816" xr:uid="{793268CB-5C74-4C5A-95B3-ACDC4EB02351}"/>
    <cellStyle name="Normal 152 3 2 4 2" xfId="31029" xr:uid="{A5388E15-CD2D-4506-99CF-140C1DC47250}"/>
    <cellStyle name="Normal 152 3 2 4 2 2" xfId="31205" xr:uid="{04C2F226-6B2F-49E0-9460-E658DC7A800E}"/>
    <cellStyle name="Normal 152 3 2 4 3" xfId="31206" xr:uid="{A6AF6390-6B35-4D70-8179-AFBCA7E1E65B}"/>
    <cellStyle name="Normal 152 3 2 4 4" xfId="31207" xr:uid="{D1062028-E8E9-4907-BB42-6B18043966A9}"/>
    <cellStyle name="Normal 152 3 2 5" xfId="30928" xr:uid="{C0180FE6-EC5F-404E-8997-BD9024FD739F}"/>
    <cellStyle name="Normal 152 3 2 5 2" xfId="31208" xr:uid="{4E413735-FA76-4547-B748-481B255F355C}"/>
    <cellStyle name="Normal 152 3 2 6" xfId="31209" xr:uid="{EC4A5C85-D489-4259-8690-6B6AB8DB71BD}"/>
    <cellStyle name="Normal 152 3 2 7" xfId="31210" xr:uid="{0F2832C1-B3B4-4951-A3EB-D9B6C977E2DE}"/>
    <cellStyle name="Normal 152 3 3" xfId="30759" xr:uid="{F0070F76-E0C2-4F56-8982-0A6050FF8A4E}"/>
    <cellStyle name="Normal 152 3 3 2" xfId="30792" xr:uid="{B6371100-2185-40FC-B4B4-4534ABF4C558}"/>
    <cellStyle name="Normal 152 3 3 2 2" xfId="30888" xr:uid="{FD1FB034-2677-4C07-AA8C-D97DEE53286F}"/>
    <cellStyle name="Normal 152 3 3 2 2 2" xfId="31033" xr:uid="{EE67A880-51AA-43BC-AABD-F3979ED9839E}"/>
    <cellStyle name="Normal 152 3 3 2 2 2 2" xfId="31211" xr:uid="{D054B489-2453-4118-82FE-2C2F9C0F01CA}"/>
    <cellStyle name="Normal 152 3 3 2 2 3" xfId="31212" xr:uid="{85A8FE8A-C965-4B88-940C-86B77598BBBA}"/>
    <cellStyle name="Normal 152 3 3 2 2 4" xfId="31213" xr:uid="{284AFB91-17B6-483D-AA9A-ABF1F8C5552C}"/>
    <cellStyle name="Normal 152 3 3 2 3" xfId="30932" xr:uid="{BAE52E8A-1713-4DC5-B592-A04EF331D54E}"/>
    <cellStyle name="Normal 152 3 3 2 3 2" xfId="31214" xr:uid="{0D1A5122-4FDE-413B-B6B4-F77D045AE7D5}"/>
    <cellStyle name="Normal 152 3 3 2 4" xfId="31215" xr:uid="{81CAA70E-4B6A-4537-A5F1-83491F8E3C39}"/>
    <cellStyle name="Normal 152 3 3 2 5" xfId="31216" xr:uid="{23C36C0E-51F9-4443-B2F0-69533936982F}"/>
    <cellStyle name="Normal 152 3 3 3" xfId="30856" xr:uid="{2D3317E6-CBC4-4670-8AFC-7030A4E21B30}"/>
    <cellStyle name="Normal 152 3 3 3 2" xfId="31034" xr:uid="{8B4C724E-B9F5-4F57-ADCF-20EDAE417211}"/>
    <cellStyle name="Normal 152 3 3 3 2 2" xfId="31217" xr:uid="{78C238B7-CE01-4086-959E-792B45EDD896}"/>
    <cellStyle name="Normal 152 3 3 3 2 2 2" xfId="31218" xr:uid="{4DB8820B-6CE2-4093-888F-88F5E81319C6}"/>
    <cellStyle name="Normal 152 3 3 3 2 3" xfId="31219" xr:uid="{95FAB671-8FB8-4D37-91BF-F1333B20ED3A}"/>
    <cellStyle name="Normal 152 3 3 3 2 4" xfId="31220" xr:uid="{AB81CD50-061C-482A-9768-22306C82EAFC}"/>
    <cellStyle name="Normal 152 3 3 3 3" xfId="30933" xr:uid="{3ADDB498-FCD8-4282-AFD6-49FC77B7E45A}"/>
    <cellStyle name="Normal 152 3 3 3 3 2" xfId="31221" xr:uid="{45D74A7F-D2F7-4C57-AD56-90E5574347A2}"/>
    <cellStyle name="Normal 152 3 3 3 4" xfId="31222" xr:uid="{59764719-124F-4BC0-AFE4-B9718EED2FF1}"/>
    <cellStyle name="Normal 152 3 3 3 5" xfId="31223" xr:uid="{37D70436-FB35-467E-A51E-2919B21339BD}"/>
    <cellStyle name="Normal 152 3 3 4" xfId="30824" xr:uid="{A03467D4-52FF-4715-B330-1011750A22F3}"/>
    <cellStyle name="Normal 152 3 3 4 2" xfId="31032" xr:uid="{DF7E219E-F157-442E-AA46-CE9C006A4599}"/>
    <cellStyle name="Normal 152 3 3 4 2 2" xfId="31224" xr:uid="{439B5083-2D7D-4FE8-AC6C-5F58EF6611D6}"/>
    <cellStyle name="Normal 152 3 3 4 3" xfId="31225" xr:uid="{AD16888A-1307-43B6-A65C-4E0241119BA6}"/>
    <cellStyle name="Normal 152 3 3 4 4" xfId="31226" xr:uid="{2B0F80F4-7290-455A-8171-B75682CE1031}"/>
    <cellStyle name="Normal 152 3 3 5" xfId="30931" xr:uid="{5082CCE4-DC21-4E28-9499-8750F1EB2D80}"/>
    <cellStyle name="Normal 152 3 3 5 2" xfId="31227" xr:uid="{75AC6760-D023-402B-BC90-08C3228F2F2D}"/>
    <cellStyle name="Normal 152 3 3 6" xfId="31228" xr:uid="{4E0A71A9-BCC0-4B67-AF8F-03E8D0842CB7}"/>
    <cellStyle name="Normal 152 3 3 7" xfId="31229" xr:uid="{BD6CD4AF-9756-4049-BB33-0486181F1121}"/>
    <cellStyle name="Normal 152 3 4" xfId="30767" xr:uid="{0B8CFA8C-DEC8-4756-A022-FFC285234748}"/>
    <cellStyle name="Normal 152 3 4 2" xfId="30800" xr:uid="{C88F8FC0-6FE7-473C-A0D2-90F1A3C992B1}"/>
    <cellStyle name="Normal 152 3 4 2 2" xfId="30896" xr:uid="{66B38E02-F16C-4808-A951-E45246B47D5E}"/>
    <cellStyle name="Normal 152 3 4 2 2 2" xfId="31036" xr:uid="{0E4EF600-8F0F-40F7-AEA5-779BCD00E5A9}"/>
    <cellStyle name="Normal 152 3 4 2 2 2 2" xfId="31230" xr:uid="{3B65E612-C259-4190-A031-1464BF6A2653}"/>
    <cellStyle name="Normal 152 3 4 2 2 3" xfId="31231" xr:uid="{569DCD20-93B9-4913-9502-067ECFD77C7C}"/>
    <cellStyle name="Normal 152 3 4 2 2 4" xfId="31232" xr:uid="{6E906D83-6AB5-4759-A17A-2A21F046B659}"/>
    <cellStyle name="Normal 152 3 4 2 3" xfId="30935" xr:uid="{DC4B9656-E051-4E76-A4BB-9874FBF0632C}"/>
    <cellStyle name="Normal 152 3 4 2 3 2" xfId="31233" xr:uid="{F8D46EB9-180A-41D5-9FB5-C1A2FBD72CEE}"/>
    <cellStyle name="Normal 152 3 4 2 4" xfId="31234" xr:uid="{50E0789B-A914-49FB-8451-A23263E7D8F9}"/>
    <cellStyle name="Normal 152 3 4 2 5" xfId="31235" xr:uid="{E5606936-3F8A-4EFB-B657-5E8ED3B4D12F}"/>
    <cellStyle name="Normal 152 3 4 3" xfId="30864" xr:uid="{08530FDA-E43F-4F46-84DE-6CACB48AE7C7}"/>
    <cellStyle name="Normal 152 3 4 3 2" xfId="31037" xr:uid="{9D6A9946-8957-475B-B0A6-700718F575F5}"/>
    <cellStyle name="Normal 152 3 4 3 2 2" xfId="31236" xr:uid="{6B7C9223-786B-4ECC-92D3-7269260E83D2}"/>
    <cellStyle name="Normal 152 3 4 3 2 2 2" xfId="31237" xr:uid="{A4A34113-ADEF-460A-9421-366449C6BE71}"/>
    <cellStyle name="Normal 152 3 4 3 2 3" xfId="31238" xr:uid="{41BC601D-8634-4AC2-BEE9-37E5CF7927CA}"/>
    <cellStyle name="Normal 152 3 4 3 2 4" xfId="31239" xr:uid="{804B9D54-3BF1-451A-995E-49C72B03DA64}"/>
    <cellStyle name="Normal 152 3 4 3 3" xfId="30936" xr:uid="{98D3819D-3359-4E33-BD50-513E7A2C5132}"/>
    <cellStyle name="Normal 152 3 4 3 3 2" xfId="31240" xr:uid="{ED20E9DA-9205-4D18-8410-7F4D01C57443}"/>
    <cellStyle name="Normal 152 3 4 3 4" xfId="31241" xr:uid="{A0B76AA0-5B0F-4FD7-9D56-357914280295}"/>
    <cellStyle name="Normal 152 3 4 3 5" xfId="31242" xr:uid="{ACA1C405-D217-43D7-8496-F66310842C3D}"/>
    <cellStyle name="Normal 152 3 4 4" xfId="30832" xr:uid="{900D1CD7-80B0-46DC-8122-71E793C1F4EC}"/>
    <cellStyle name="Normal 152 3 4 4 2" xfId="31035" xr:uid="{AF76A9E0-718B-4E43-9D51-EC4C92A24D54}"/>
    <cellStyle name="Normal 152 3 4 4 2 2" xfId="31243" xr:uid="{BAC0F201-CD06-4B96-92DA-14F5F735E628}"/>
    <cellStyle name="Normal 152 3 4 4 3" xfId="31244" xr:uid="{09DDB6E1-3553-414B-B738-A1FBA6FC1E59}"/>
    <cellStyle name="Normal 152 3 4 4 4" xfId="31245" xr:uid="{272FC63D-01D8-44CF-9226-43C7320CE485}"/>
    <cellStyle name="Normal 152 3 4 5" xfId="30934" xr:uid="{36497AF2-2911-4548-BEB2-751DE7A9C00B}"/>
    <cellStyle name="Normal 152 3 4 5 2" xfId="31246" xr:uid="{CB82AA93-A77B-4EBA-96B1-DD45A4189146}"/>
    <cellStyle name="Normal 152 3 4 6" xfId="31247" xr:uid="{AA1C0CA3-245D-46A6-B84D-86A58222CA98}"/>
    <cellStyle name="Normal 152 3 4 7" xfId="31248" xr:uid="{111C55CD-6ABF-41A6-ABE5-D52EC2312714}"/>
    <cellStyle name="Normal 152 3 5" xfId="30776" xr:uid="{E7A7E52A-F167-49AE-8BF8-81496943A893}"/>
    <cellStyle name="Normal 152 3 5 2" xfId="30872" xr:uid="{88427B1C-51C5-49AB-AF7D-0A233E6B94D4}"/>
    <cellStyle name="Normal 152 3 5 2 2" xfId="31038" xr:uid="{3769E0AE-11DF-48E4-A4FD-0B0A478F4CE3}"/>
    <cellStyle name="Normal 152 3 5 2 2 2" xfId="31249" xr:uid="{95E49AA6-7846-4DEB-B0EC-6B9ED886EEAA}"/>
    <cellStyle name="Normal 152 3 5 2 3" xfId="31250" xr:uid="{4E8FCD41-B499-46B9-9197-451DC0A9BEC7}"/>
    <cellStyle name="Normal 152 3 5 2 4" xfId="31251" xr:uid="{EC7F2552-30A8-4D92-8F30-BE589C57A7E3}"/>
    <cellStyle name="Normal 152 3 5 3" xfId="30937" xr:uid="{5DC3FC13-6C30-4132-973D-22C4DBF06B1D}"/>
    <cellStyle name="Normal 152 3 5 3 2" xfId="31252" xr:uid="{59D864B3-F3F1-4325-8A92-4684AD97CBCB}"/>
    <cellStyle name="Normal 152 3 5 4" xfId="31253" xr:uid="{9A286395-2892-49CD-9D15-C387FB21C235}"/>
    <cellStyle name="Normal 152 3 5 5" xfId="31254" xr:uid="{E4745A76-1DE3-4723-9C3F-753D55C89068}"/>
    <cellStyle name="Normal 152 3 6" xfId="30743" xr:uid="{71934667-6DF7-4587-B87E-C931CBE9EC6E}"/>
    <cellStyle name="Normal 152 3 6 2" xfId="30840" xr:uid="{5B921B51-0B6C-4794-B1E7-977DF97815BB}"/>
    <cellStyle name="Normal 152 3 6 2 2" xfId="31039" xr:uid="{A7A8B53E-F546-4144-9CED-675E8741D1DD}"/>
    <cellStyle name="Normal 152 3 6 2 2 2" xfId="31255" xr:uid="{E77A44DD-DDF1-472F-826A-A2B90FEFAEA3}"/>
    <cellStyle name="Normal 152 3 6 2 3" xfId="31256" xr:uid="{9F2C1E00-5174-489A-B8B6-9AB1F88E8764}"/>
    <cellStyle name="Normal 152 3 6 2 4" xfId="31257" xr:uid="{DE0870D7-6E5B-49D3-AE02-8D20D25841F9}"/>
    <cellStyle name="Normal 152 3 6 3" xfId="30938" xr:uid="{1A928CB9-124E-4CFE-88FF-000568ABE94F}"/>
    <cellStyle name="Normal 152 3 6 3 2" xfId="31258" xr:uid="{DF3E6A62-634E-4CDB-87A8-F38B0EE34DDF}"/>
    <cellStyle name="Normal 152 3 6 4" xfId="31259" xr:uid="{DA0B9F43-CD49-4F7A-8272-010754830B65}"/>
    <cellStyle name="Normal 152 3 6 5" xfId="31260" xr:uid="{F45DAC0C-1875-4643-9BB7-FFD331ABDF1E}"/>
    <cellStyle name="Normal 152 3 7" xfId="30808" xr:uid="{3105EE5B-C6E5-4E03-8CAA-42C44DDFC3D6}"/>
    <cellStyle name="Normal 152 3 7 2" xfId="31015" xr:uid="{F78E6DA7-4AE3-425C-A122-5B29A67778A1}"/>
    <cellStyle name="Normal 152 3 7 2 2" xfId="31261" xr:uid="{7403A3A2-B7B9-43F3-BA56-195CC8931658}"/>
    <cellStyle name="Normal 152 3 7 3" xfId="31262" xr:uid="{122A1C48-1D77-41F7-BECF-2C29476411B4}"/>
    <cellStyle name="Normal 152 3 7 4" xfId="31263" xr:uid="{CDADC6CA-ED7D-4512-87DD-AC38C98E1471}"/>
    <cellStyle name="Normal 152 3 8" xfId="30904" xr:uid="{83A03AB1-8DC1-4730-80F7-9F726319A47B}"/>
    <cellStyle name="Normal 152 3 8 2" xfId="31264" xr:uid="{50095F20-736F-45D7-B893-BF88AA466761}"/>
    <cellStyle name="Normal 152 3 9" xfId="31265" xr:uid="{3CC6EE7D-150D-4E61-83A8-BA3602D26D9E}"/>
    <cellStyle name="Normal 152 4" xfId="30735" xr:uid="{53AE47FD-3FB7-4D9A-8C02-7F5CFEE9A718}"/>
    <cellStyle name="Normal 152 4 10" xfId="31266" xr:uid="{7F2C2339-CC6D-40D1-97D2-00B72424763A}"/>
    <cellStyle name="Normal 152 4 2" xfId="30753" xr:uid="{F4AA5A00-197B-4BDA-9F00-682A44D5986D}"/>
    <cellStyle name="Normal 152 4 2 2" xfId="30786" xr:uid="{3B3FF1E9-A54B-4ABF-AC68-E10A1FB4443C}"/>
    <cellStyle name="Normal 152 4 2 2 2" xfId="30882" xr:uid="{49C1B0F6-B728-46A0-A95B-29BD19B07AA5}"/>
    <cellStyle name="Normal 152 4 2 2 2 2" xfId="31042" xr:uid="{353C7C08-1036-414C-A64C-CE17A5FCA39B}"/>
    <cellStyle name="Normal 152 4 2 2 2 2 2" xfId="31267" xr:uid="{848A8FEB-B5C0-47C3-BFD3-2BFE02E13526}"/>
    <cellStyle name="Normal 152 4 2 2 2 3" xfId="31268" xr:uid="{7FB1E717-00F7-4C5A-A9AC-50FE4B3F51B6}"/>
    <cellStyle name="Normal 152 4 2 2 2 4" xfId="31269" xr:uid="{95F1DF06-6B9A-4C61-927E-C0BA3600F99B}"/>
    <cellStyle name="Normal 152 4 2 2 3" xfId="30941" xr:uid="{683EEE02-0AE0-41A0-A72C-E2CA60C3DCA8}"/>
    <cellStyle name="Normal 152 4 2 2 3 2" xfId="31270" xr:uid="{2E07EF5E-40AD-4323-97E6-59ECF46685CD}"/>
    <cellStyle name="Normal 152 4 2 2 4" xfId="31271" xr:uid="{ABE7D53C-03BA-4315-9D55-D097487E22FE}"/>
    <cellStyle name="Normal 152 4 2 2 5" xfId="31272" xr:uid="{B9B6A5F1-CE08-4CC4-8C74-B30C224C33E1}"/>
    <cellStyle name="Normal 152 4 2 3" xfId="30850" xr:uid="{7D7B25D4-B901-4985-B13A-878450939C77}"/>
    <cellStyle name="Normal 152 4 2 3 2" xfId="31043" xr:uid="{7E02687F-B031-4812-A655-63A9C60B7742}"/>
    <cellStyle name="Normal 152 4 2 3 2 2" xfId="31273" xr:uid="{8F35F3B8-EF07-4A4D-ACD4-30071BAF987D}"/>
    <cellStyle name="Normal 152 4 2 3 2 2 2" xfId="31274" xr:uid="{FB91C2AA-4AB2-483D-89BC-1292F4AB4D90}"/>
    <cellStyle name="Normal 152 4 2 3 2 3" xfId="31275" xr:uid="{ECBBF29F-A069-4F2B-B5A5-547F63FE34C5}"/>
    <cellStyle name="Normal 152 4 2 3 2 4" xfId="31276" xr:uid="{DF57A484-A58A-4B77-BFEE-0A22A66672EF}"/>
    <cellStyle name="Normal 152 4 2 3 3" xfId="30942" xr:uid="{FFEE1DC3-7C77-4A47-9C5A-A52B1E863B32}"/>
    <cellStyle name="Normal 152 4 2 3 3 2" xfId="31277" xr:uid="{4384270B-995C-4671-98F9-B87A482E62D2}"/>
    <cellStyle name="Normal 152 4 2 3 4" xfId="31278" xr:uid="{8DC5D287-CA40-450D-B565-A75CC8C10F49}"/>
    <cellStyle name="Normal 152 4 2 3 5" xfId="31279" xr:uid="{0785B51B-A847-4FCC-BCF8-634C8D0D81F6}"/>
    <cellStyle name="Normal 152 4 2 4" xfId="30818" xr:uid="{88A6DA16-1A5A-431D-A850-C3304CD883A8}"/>
    <cellStyle name="Normal 152 4 2 4 2" xfId="31041" xr:uid="{2C8CE186-8491-4BDE-9B37-33A087A1BFF7}"/>
    <cellStyle name="Normal 152 4 2 4 2 2" xfId="31280" xr:uid="{064DBC27-A3EB-4847-B3B9-FCF5D53B9C70}"/>
    <cellStyle name="Normal 152 4 2 4 3" xfId="31281" xr:uid="{9EA3865A-D6CF-4B9A-9EAC-60AEC608DE11}"/>
    <cellStyle name="Normal 152 4 2 4 4" xfId="31282" xr:uid="{5ED3BE48-60F2-4AF3-9098-E3F1E69A16FF}"/>
    <cellStyle name="Normal 152 4 2 5" xfId="30940" xr:uid="{F9E06881-FA11-472C-BF01-20287E8CE21D}"/>
    <cellStyle name="Normal 152 4 2 5 2" xfId="31283" xr:uid="{4429FB1D-3B8D-4596-90CA-49BBD941A588}"/>
    <cellStyle name="Normal 152 4 2 6" xfId="31284" xr:uid="{823F0B63-DCD6-42A6-8490-0680F168C287}"/>
    <cellStyle name="Normal 152 4 2 7" xfId="31285" xr:uid="{E4F1DD76-74C7-4DF9-BC71-1010436B902E}"/>
    <cellStyle name="Normal 152 4 3" xfId="30761" xr:uid="{BA748243-63C0-4816-AF67-8F9B3E3631B7}"/>
    <cellStyle name="Normal 152 4 3 2" xfId="30794" xr:uid="{DE743B96-261B-4DE7-9B41-D2E8C5A2853C}"/>
    <cellStyle name="Normal 152 4 3 2 2" xfId="30890" xr:uid="{7E9FC881-6EF7-4573-BCA5-617AB5F673C3}"/>
    <cellStyle name="Normal 152 4 3 2 2 2" xfId="31045" xr:uid="{60F876F0-F113-465F-A910-0E845DEF8D2D}"/>
    <cellStyle name="Normal 152 4 3 2 2 2 2" xfId="31286" xr:uid="{71F86773-B7B0-4107-8259-2B688B99E5B3}"/>
    <cellStyle name="Normal 152 4 3 2 2 3" xfId="31287" xr:uid="{B352E050-939B-4915-8E3E-0E61A14C48B7}"/>
    <cellStyle name="Normal 152 4 3 2 2 4" xfId="31288" xr:uid="{0BE45E98-F15E-490A-8351-8C83081FB8E3}"/>
    <cellStyle name="Normal 152 4 3 2 3" xfId="30944" xr:uid="{AD3810B2-931A-4B59-8928-61EB8212D1D5}"/>
    <cellStyle name="Normal 152 4 3 2 3 2" xfId="31289" xr:uid="{6404D5EE-881C-45EB-BFE3-C52986B00968}"/>
    <cellStyle name="Normal 152 4 3 2 4" xfId="31290" xr:uid="{B7DF2A6B-546C-4716-A7C3-0F1A42B41AE6}"/>
    <cellStyle name="Normal 152 4 3 2 5" xfId="31291" xr:uid="{2820D4A5-8669-4E5E-85A9-9C151A33EE0D}"/>
    <cellStyle name="Normal 152 4 3 3" xfId="30858" xr:uid="{2336314C-D8F6-4BFD-A6E3-21B787742C41}"/>
    <cellStyle name="Normal 152 4 3 3 2" xfId="31046" xr:uid="{539DFB23-D2F5-453E-A332-ABB00A02AC0F}"/>
    <cellStyle name="Normal 152 4 3 3 2 2" xfId="31292" xr:uid="{E91BCD10-EBDF-4FB0-83A7-9B9FA4D8E859}"/>
    <cellStyle name="Normal 152 4 3 3 2 2 2" xfId="31293" xr:uid="{352FD1D6-EAB2-4F64-80B7-660BE384D3A8}"/>
    <cellStyle name="Normal 152 4 3 3 2 3" xfId="31294" xr:uid="{7F2AB9B2-A27C-4FF0-A7EE-9A540AAD0D4A}"/>
    <cellStyle name="Normal 152 4 3 3 2 4" xfId="31295" xr:uid="{9306FC33-938E-4A31-9CBC-69B2167FF4D4}"/>
    <cellStyle name="Normal 152 4 3 3 3" xfId="30945" xr:uid="{15272250-4814-4BC6-BFA2-D10A5CF255B0}"/>
    <cellStyle name="Normal 152 4 3 3 3 2" xfId="31296" xr:uid="{CFF3F4B4-31C0-482C-BE9F-03FB347E2FF5}"/>
    <cellStyle name="Normal 152 4 3 3 4" xfId="31297" xr:uid="{11AC76D1-BC84-43CB-BFA6-2EC6393FC79D}"/>
    <cellStyle name="Normal 152 4 3 3 5" xfId="31298" xr:uid="{A7016098-6F4F-4973-8AF7-8515E58EB5E5}"/>
    <cellStyle name="Normal 152 4 3 4" xfId="30826" xr:uid="{62AB3E58-A2FC-41CB-9595-60B21FC88989}"/>
    <cellStyle name="Normal 152 4 3 4 2" xfId="31044" xr:uid="{FFF22124-BFAB-41DD-8283-EEFEC7B848C8}"/>
    <cellStyle name="Normal 152 4 3 4 2 2" xfId="31299" xr:uid="{BB1C1708-3719-433C-917A-6339AE7CB501}"/>
    <cellStyle name="Normal 152 4 3 4 3" xfId="31300" xr:uid="{11136417-4A14-4652-9E77-87F22AE530BB}"/>
    <cellStyle name="Normal 152 4 3 4 4" xfId="31301" xr:uid="{3E8B724E-737E-4E04-972B-42611F2CADC0}"/>
    <cellStyle name="Normal 152 4 3 5" xfId="30943" xr:uid="{34F9783B-E0F6-4D6C-865B-2B2F2D364E32}"/>
    <cellStyle name="Normal 152 4 3 5 2" xfId="31302" xr:uid="{9B5603B6-0E82-4EFE-BD0E-99B065504C9B}"/>
    <cellStyle name="Normal 152 4 3 6" xfId="31303" xr:uid="{3865AC2E-A766-45EA-8E15-FE7B53F2B610}"/>
    <cellStyle name="Normal 152 4 3 7" xfId="31304" xr:uid="{1AADB372-CE3F-48B4-AFF3-F14B55B05D5C}"/>
    <cellStyle name="Normal 152 4 4" xfId="30769" xr:uid="{FEB73DD7-F31B-4FAA-A8FF-2D8A63977FBE}"/>
    <cellStyle name="Normal 152 4 4 2" xfId="30802" xr:uid="{4BD369A4-F293-48B3-B1EF-0A86C727E9BB}"/>
    <cellStyle name="Normal 152 4 4 2 2" xfId="30898" xr:uid="{9FA70CAE-045A-45ED-9BC8-E195A484AEA5}"/>
    <cellStyle name="Normal 152 4 4 2 2 2" xfId="31048" xr:uid="{69563498-CCE9-48FF-A8BF-E8D2EC8175EA}"/>
    <cellStyle name="Normal 152 4 4 2 2 2 2" xfId="31305" xr:uid="{2098D375-9CF2-4E00-8B77-4B5CE4FFFCE2}"/>
    <cellStyle name="Normal 152 4 4 2 2 3" xfId="31306" xr:uid="{2EF24B17-94A6-423E-AEEF-9468564CC229}"/>
    <cellStyle name="Normal 152 4 4 2 2 4" xfId="31307" xr:uid="{8F67CB7E-57E1-4614-A26B-FC1C3D008143}"/>
    <cellStyle name="Normal 152 4 4 2 3" xfId="30947" xr:uid="{4076B0AC-DE77-4F24-8059-F0C3ACD1ADFA}"/>
    <cellStyle name="Normal 152 4 4 2 3 2" xfId="31308" xr:uid="{3864C02C-4D0F-42F5-8490-2B9000D8F40D}"/>
    <cellStyle name="Normal 152 4 4 2 4" xfId="31309" xr:uid="{636011A4-192B-41C1-8549-9D7133E54400}"/>
    <cellStyle name="Normal 152 4 4 2 5" xfId="31310" xr:uid="{8F48636E-854C-47F2-BB7C-2290CB87CCB1}"/>
    <cellStyle name="Normal 152 4 4 3" xfId="30866" xr:uid="{AD123176-4F1F-4C01-B69F-067F4186AAA9}"/>
    <cellStyle name="Normal 152 4 4 3 2" xfId="31049" xr:uid="{90CDA29D-6B2B-4781-AD16-D09E2A17BD35}"/>
    <cellStyle name="Normal 152 4 4 3 2 2" xfId="31311" xr:uid="{FFD3FC81-B0FB-4394-9A5D-066ECCF84343}"/>
    <cellStyle name="Normal 152 4 4 3 2 2 2" xfId="31312" xr:uid="{1FAD3AEB-0DB8-4016-B4C6-79712F882A0D}"/>
    <cellStyle name="Normal 152 4 4 3 2 3" xfId="31313" xr:uid="{CDF20BA1-6D02-4CBE-8B64-506E80B5A7F4}"/>
    <cellStyle name="Normal 152 4 4 3 2 4" xfId="31314" xr:uid="{4B7E1237-CEE7-4572-B0DF-38168CE5175E}"/>
    <cellStyle name="Normal 152 4 4 3 3" xfId="30948" xr:uid="{DD47EB94-5EEA-43EA-B497-A0C654706155}"/>
    <cellStyle name="Normal 152 4 4 3 3 2" xfId="31315" xr:uid="{9274CDE2-0159-45AA-8033-FE7890ED60C0}"/>
    <cellStyle name="Normal 152 4 4 3 4" xfId="31316" xr:uid="{E61DF0B6-DD33-4FE8-8EBA-C7102CA056C2}"/>
    <cellStyle name="Normal 152 4 4 3 5" xfId="31317" xr:uid="{195E5082-1CAF-4BC9-BA6D-041CB71549EB}"/>
    <cellStyle name="Normal 152 4 4 4" xfId="30834" xr:uid="{D6B24FBB-F10B-4682-8D5C-9C3461D4E0D8}"/>
    <cellStyle name="Normal 152 4 4 4 2" xfId="31047" xr:uid="{FFE7B341-0B71-4EF8-A137-E44CE125DC83}"/>
    <cellStyle name="Normal 152 4 4 4 2 2" xfId="31318" xr:uid="{86CD1653-8288-476A-95AC-BB84D2FF044B}"/>
    <cellStyle name="Normal 152 4 4 4 3" xfId="31319" xr:uid="{1F9995FA-3BF9-475D-87AC-DF665BD6559E}"/>
    <cellStyle name="Normal 152 4 4 4 4" xfId="31320" xr:uid="{EA5EDCC3-F7E6-4AE5-99A1-905C362AA797}"/>
    <cellStyle name="Normal 152 4 4 5" xfId="30946" xr:uid="{DBF3BB1B-71D0-4A69-AB8B-987D010EDF11}"/>
    <cellStyle name="Normal 152 4 4 5 2" xfId="31321" xr:uid="{9F7568FF-AA17-4220-AD64-CFD893440678}"/>
    <cellStyle name="Normal 152 4 4 6" xfId="31322" xr:uid="{179E4A8A-D8FE-48D9-A61D-5E15FFE0E1D9}"/>
    <cellStyle name="Normal 152 4 4 7" xfId="31323" xr:uid="{92365728-96C8-4AE9-8813-6A2A05194485}"/>
    <cellStyle name="Normal 152 4 5" xfId="30778" xr:uid="{25B1C489-4E38-4ACD-97BC-D4F9131C7157}"/>
    <cellStyle name="Normal 152 4 5 2" xfId="30874" xr:uid="{2F4794AD-59D4-4A50-BC0B-4E5136DE2346}"/>
    <cellStyle name="Normal 152 4 5 2 2" xfId="31050" xr:uid="{DF0974A5-4EAE-438C-B06C-B0ECAC87C8C1}"/>
    <cellStyle name="Normal 152 4 5 2 2 2" xfId="31324" xr:uid="{C6A5A3E9-079B-404E-A0E7-6BE9E5993BE8}"/>
    <cellStyle name="Normal 152 4 5 2 3" xfId="31325" xr:uid="{BCBAB1E0-CC02-4811-B692-6C29FD716240}"/>
    <cellStyle name="Normal 152 4 5 2 4" xfId="31326" xr:uid="{0A8FA7A8-BFE9-4021-B821-D004434E3C79}"/>
    <cellStyle name="Normal 152 4 5 3" xfId="30949" xr:uid="{14729CE7-4057-4A5E-B116-A01525C8017C}"/>
    <cellStyle name="Normal 152 4 5 3 2" xfId="31327" xr:uid="{3862BAAB-DAB4-4926-8F39-57263DC825FA}"/>
    <cellStyle name="Normal 152 4 5 4" xfId="31328" xr:uid="{ABC3BF8A-E4EE-477A-84A0-B90B5DC7AB4A}"/>
    <cellStyle name="Normal 152 4 5 5" xfId="31329" xr:uid="{10C4BEF1-73E2-4A77-AB70-3CE702BE9BF7}"/>
    <cellStyle name="Normal 152 4 6" xfId="30745" xr:uid="{31E93F20-DEDE-4DAE-84F9-93CA477DAFA3}"/>
    <cellStyle name="Normal 152 4 6 2" xfId="30842" xr:uid="{FF513091-E78C-4D73-B432-6F42506BF3E5}"/>
    <cellStyle name="Normal 152 4 6 2 2" xfId="31051" xr:uid="{70189908-1AAD-44CC-AB4A-C781BA040BB6}"/>
    <cellStyle name="Normal 152 4 6 2 2 2" xfId="31330" xr:uid="{BE304EDD-37F5-4A51-AF36-348E1B643FC6}"/>
    <cellStyle name="Normal 152 4 6 2 3" xfId="31331" xr:uid="{AA126CA4-7CD9-4557-8CE5-FA4798157405}"/>
    <cellStyle name="Normal 152 4 6 2 4" xfId="31332" xr:uid="{27EFB433-4260-487D-A7F7-9869FC5ED5BF}"/>
    <cellStyle name="Normal 152 4 6 3" xfId="30950" xr:uid="{FC189BDF-3D52-4D8B-AF4C-668F25468AB0}"/>
    <cellStyle name="Normal 152 4 6 3 2" xfId="31333" xr:uid="{FDD467FE-D659-4208-AF81-7EB829C9B611}"/>
    <cellStyle name="Normal 152 4 6 4" xfId="31334" xr:uid="{569FCD87-9BFA-440C-9384-1C059F7FF43E}"/>
    <cellStyle name="Normal 152 4 6 5" xfId="31335" xr:uid="{AF8F42FD-2780-49D0-8CC2-67A70D9A6262}"/>
    <cellStyle name="Normal 152 4 7" xfId="30810" xr:uid="{C76BF91C-920C-4F02-AF6C-963CEBDEB7C3}"/>
    <cellStyle name="Normal 152 4 7 2" xfId="31040" xr:uid="{F321EF67-D1C7-442D-9EBC-2AFAAB267DB6}"/>
    <cellStyle name="Normal 152 4 7 2 2" xfId="31336" xr:uid="{33E856DE-3A40-475C-A989-3E27C18B91ED}"/>
    <cellStyle name="Normal 152 4 7 3" xfId="31337" xr:uid="{0FDF8355-051F-4214-8134-2D2BBD445870}"/>
    <cellStyle name="Normal 152 4 7 4" xfId="31338" xr:uid="{C4FE99E8-3FA1-4443-B710-90E8E1B71F3B}"/>
    <cellStyle name="Normal 152 4 8" xfId="30939" xr:uid="{01A95242-0FE2-47FF-9BD9-FF847BD15534}"/>
    <cellStyle name="Normal 152 4 8 2" xfId="31339" xr:uid="{052FB153-D0AA-48E7-B384-BF61BB8325FA}"/>
    <cellStyle name="Normal 152 4 9" xfId="31340" xr:uid="{EC603E59-FFDB-4D78-A4AD-2B0B4680595A}"/>
    <cellStyle name="Normal 152 5" xfId="30737" xr:uid="{9F07C51D-28CD-4122-9598-E76C783EAEFA}"/>
    <cellStyle name="Normal 152 5 10" xfId="31341" xr:uid="{001A61D2-D9C0-4009-B448-69C620B24E01}"/>
    <cellStyle name="Normal 152 5 2" xfId="30755" xr:uid="{9C967845-B9E9-410B-8F6B-339F763C23D7}"/>
    <cellStyle name="Normal 152 5 2 2" xfId="30788" xr:uid="{CB4B0EFA-FB13-47FD-84D2-B26F05733955}"/>
    <cellStyle name="Normal 152 5 2 2 2" xfId="30884" xr:uid="{AF8F6212-C61D-4586-8411-788FCEC20383}"/>
    <cellStyle name="Normal 152 5 2 2 2 2" xfId="31054" xr:uid="{3CFC02B9-7713-4030-802E-CE94492CE457}"/>
    <cellStyle name="Normal 152 5 2 2 2 2 2" xfId="31342" xr:uid="{4919CEDA-59A8-4D01-A3EC-536D53EE3EF3}"/>
    <cellStyle name="Normal 152 5 2 2 2 3" xfId="31343" xr:uid="{E22F7144-643C-4B35-9CB2-8473F641A1A2}"/>
    <cellStyle name="Normal 152 5 2 2 2 4" xfId="31344" xr:uid="{24CC4613-93AB-4B4A-8C28-5B8ADAD1D1B5}"/>
    <cellStyle name="Normal 152 5 2 2 3" xfId="30953" xr:uid="{7F72BD5F-EB02-4FF3-BACE-773480753908}"/>
    <cellStyle name="Normal 152 5 2 2 3 2" xfId="31345" xr:uid="{A5C86E46-79A0-4D21-8F19-3B36D550E4F2}"/>
    <cellStyle name="Normal 152 5 2 2 4" xfId="31346" xr:uid="{AF1880B8-2A6B-4B32-A12C-B8A3857DA214}"/>
    <cellStyle name="Normal 152 5 2 2 5" xfId="31347" xr:uid="{3C4BFA33-C196-4941-B6D5-06AF85E7F5C7}"/>
    <cellStyle name="Normal 152 5 2 3" xfId="30852" xr:uid="{B7864614-BE08-4F33-9A64-DBB0347453BE}"/>
    <cellStyle name="Normal 152 5 2 3 2" xfId="31055" xr:uid="{BA48B32B-41E6-4C42-A1CC-BC417A2D489F}"/>
    <cellStyle name="Normal 152 5 2 3 2 2" xfId="31348" xr:uid="{9EC05AB8-C20A-4AEF-8A79-919877828503}"/>
    <cellStyle name="Normal 152 5 2 3 2 2 2" xfId="31349" xr:uid="{F444F1A0-4E05-4EDA-BC40-A628D78C697B}"/>
    <cellStyle name="Normal 152 5 2 3 2 3" xfId="31350" xr:uid="{639F97DE-BDAA-4EB2-87A8-4D71244AE126}"/>
    <cellStyle name="Normal 152 5 2 3 2 4" xfId="31351" xr:uid="{4034026B-0007-4554-B078-ACDC0827EA5E}"/>
    <cellStyle name="Normal 152 5 2 3 3" xfId="30954" xr:uid="{6B4823DC-B760-47E6-B966-7B1E1D188C91}"/>
    <cellStyle name="Normal 152 5 2 3 3 2" xfId="31352" xr:uid="{C63AE3F0-3474-4F02-9F7B-73EA9BEA68C3}"/>
    <cellStyle name="Normal 152 5 2 3 4" xfId="31353" xr:uid="{552C1F26-51AB-44F4-BE46-7A9F83E7EA62}"/>
    <cellStyle name="Normal 152 5 2 3 5" xfId="31354" xr:uid="{C84CC935-F878-475D-B67A-12DF876610AA}"/>
    <cellStyle name="Normal 152 5 2 4" xfId="30820" xr:uid="{6F8763DB-BDDE-41A1-84AC-0CBD0754E154}"/>
    <cellStyle name="Normal 152 5 2 4 2" xfId="31053" xr:uid="{6DCFC6D1-D477-45DF-9B21-6BDADA1761BB}"/>
    <cellStyle name="Normal 152 5 2 4 2 2" xfId="31355" xr:uid="{AB413D13-878F-45A3-A71E-B1840F22796F}"/>
    <cellStyle name="Normal 152 5 2 4 3" xfId="31356" xr:uid="{29B9E974-2139-48F5-B893-9B1468239803}"/>
    <cellStyle name="Normal 152 5 2 4 4" xfId="31357" xr:uid="{44CB20F4-A875-4728-93A0-577CC7FB7DDA}"/>
    <cellStyle name="Normal 152 5 2 5" xfId="30952" xr:uid="{549894AA-7CD5-4A5B-939D-5EECF92247AA}"/>
    <cellStyle name="Normal 152 5 2 5 2" xfId="31358" xr:uid="{5A8A5CAD-0C73-4370-AE9D-3CA2A7DA8693}"/>
    <cellStyle name="Normal 152 5 2 6" xfId="31359" xr:uid="{9AD00F92-4CC9-4AC6-9986-FDA04C3B4E71}"/>
    <cellStyle name="Normal 152 5 2 7" xfId="31360" xr:uid="{B907339F-0256-4F64-825C-3011EDD21F93}"/>
    <cellStyle name="Normal 152 5 3" xfId="30763" xr:uid="{77AB4AEF-63FE-4B92-8001-34AF417E60F4}"/>
    <cellStyle name="Normal 152 5 3 2" xfId="30796" xr:uid="{0EE1713C-562B-41AE-9CF3-547A456D374A}"/>
    <cellStyle name="Normal 152 5 3 2 2" xfId="30892" xr:uid="{F19EA59C-3314-4727-857B-A00822FD6500}"/>
    <cellStyle name="Normal 152 5 3 2 2 2" xfId="31057" xr:uid="{B50FDA51-A543-49ED-8911-7C11D833A928}"/>
    <cellStyle name="Normal 152 5 3 2 2 2 2" xfId="31361" xr:uid="{53FA1821-3B7A-41C3-8ED7-CD3F792D66AB}"/>
    <cellStyle name="Normal 152 5 3 2 2 3" xfId="31362" xr:uid="{C333DD5A-62A7-47D9-859A-73998A22A139}"/>
    <cellStyle name="Normal 152 5 3 2 2 4" xfId="31363" xr:uid="{35524857-665F-4B1B-8FAC-3903E16FCCDE}"/>
    <cellStyle name="Normal 152 5 3 2 3" xfId="30956" xr:uid="{0767D7BF-2D0F-4A53-980F-6696998DD53F}"/>
    <cellStyle name="Normal 152 5 3 2 3 2" xfId="31364" xr:uid="{433BA05E-B6EB-47AD-92FB-61B3EA98447F}"/>
    <cellStyle name="Normal 152 5 3 2 4" xfId="31365" xr:uid="{2661109F-0D4A-4FE8-A322-10D1A6649E1F}"/>
    <cellStyle name="Normal 152 5 3 2 5" xfId="31366" xr:uid="{97DF2CA0-3CA7-4969-AB9D-0CAA2FAA53D9}"/>
    <cellStyle name="Normal 152 5 3 3" xfId="30860" xr:uid="{B846C096-E03A-4ACE-8160-73CC88BECBDE}"/>
    <cellStyle name="Normal 152 5 3 3 2" xfId="31058" xr:uid="{C6169FFE-5999-4223-B97A-34A80540CE81}"/>
    <cellStyle name="Normal 152 5 3 3 2 2" xfId="31367" xr:uid="{66527369-3C57-4126-8D78-859531EB28B6}"/>
    <cellStyle name="Normal 152 5 3 3 2 2 2" xfId="31368" xr:uid="{69BEEA34-2B34-4C5D-B8DE-C3084473E381}"/>
    <cellStyle name="Normal 152 5 3 3 2 3" xfId="31369" xr:uid="{A454BEF8-BAA2-41F1-BFC4-FE4C7CD9FCF0}"/>
    <cellStyle name="Normal 152 5 3 3 2 4" xfId="31370" xr:uid="{46E85BEC-64C2-457F-A875-4CF054866D8F}"/>
    <cellStyle name="Normal 152 5 3 3 3" xfId="30957" xr:uid="{F8380B4F-2A81-4A3B-AC4D-CDA2B3915BE9}"/>
    <cellStyle name="Normal 152 5 3 3 3 2" xfId="31371" xr:uid="{3E566F64-3A12-49E2-B15C-4A0EF0FB44EB}"/>
    <cellStyle name="Normal 152 5 3 3 4" xfId="31372" xr:uid="{8FFD38C7-6E62-4AF6-8E22-55859AA89837}"/>
    <cellStyle name="Normal 152 5 3 3 5" xfId="31373" xr:uid="{8EFE1961-E7BE-4322-99B6-8D5A9620EFDE}"/>
    <cellStyle name="Normal 152 5 3 4" xfId="30828" xr:uid="{F6CA9C54-DB23-438A-AF92-E152A92C40AE}"/>
    <cellStyle name="Normal 152 5 3 4 2" xfId="31056" xr:uid="{099E787C-25DB-4E6C-8868-E0F9E6CB5020}"/>
    <cellStyle name="Normal 152 5 3 4 2 2" xfId="31374" xr:uid="{BF9B1216-FCBD-4388-9E60-5584D595331D}"/>
    <cellStyle name="Normal 152 5 3 4 3" xfId="31375" xr:uid="{E0CEBEF9-A665-4B96-8C8E-B0FD2EE288A7}"/>
    <cellStyle name="Normal 152 5 3 4 4" xfId="31376" xr:uid="{613536D2-D49C-48AF-951A-AB1F922F8936}"/>
    <cellStyle name="Normal 152 5 3 5" xfId="30955" xr:uid="{D7E09474-C472-40A6-A43C-920919BF0908}"/>
    <cellStyle name="Normal 152 5 3 5 2" xfId="31377" xr:uid="{11CDF618-38BF-4EC8-9473-BBF76AAF5D5D}"/>
    <cellStyle name="Normal 152 5 3 6" xfId="31378" xr:uid="{D9EAB3DE-ED75-4549-ABFE-7B98A90B5598}"/>
    <cellStyle name="Normal 152 5 3 7" xfId="31379" xr:uid="{ABFEB1A0-B7C9-42BE-A729-8281FE2E795B}"/>
    <cellStyle name="Normal 152 5 4" xfId="30771" xr:uid="{6BA61332-C152-41AB-A294-38526F71C64A}"/>
    <cellStyle name="Normal 152 5 4 2" xfId="30804" xr:uid="{C7F95D03-8621-42B8-B490-D0F474531B67}"/>
    <cellStyle name="Normal 152 5 4 2 2" xfId="30900" xr:uid="{7571824E-8CF1-4481-83A2-2DE2C45DE8D3}"/>
    <cellStyle name="Normal 152 5 4 2 2 2" xfId="31060" xr:uid="{4DF61B30-5596-4185-AC50-86524A459DD9}"/>
    <cellStyle name="Normal 152 5 4 2 2 2 2" xfId="31380" xr:uid="{B9278272-019F-4407-A8E0-C79A268B4411}"/>
    <cellStyle name="Normal 152 5 4 2 2 3" xfId="31381" xr:uid="{AD114AF1-BB29-493D-939C-730A5267671E}"/>
    <cellStyle name="Normal 152 5 4 2 2 4" xfId="31382" xr:uid="{BB0F50AE-728A-44A4-8973-CC52A1D25BC2}"/>
    <cellStyle name="Normal 152 5 4 2 3" xfId="30959" xr:uid="{36E59962-CEEA-4490-A849-8E28E18D4F42}"/>
    <cellStyle name="Normal 152 5 4 2 3 2" xfId="31383" xr:uid="{31B6CB0F-446F-48D3-A90D-FE0D72D58F6C}"/>
    <cellStyle name="Normal 152 5 4 2 4" xfId="31384" xr:uid="{3AEFBBB3-EF44-4A2D-8EDF-C9BED07F29F1}"/>
    <cellStyle name="Normal 152 5 4 2 5" xfId="31385" xr:uid="{00087581-D800-48E6-BADD-DEB478D9EB87}"/>
    <cellStyle name="Normal 152 5 4 3" xfId="30868" xr:uid="{3B08401C-89E6-4571-A5C6-3273ABE11887}"/>
    <cellStyle name="Normal 152 5 4 3 2" xfId="31061" xr:uid="{BC188522-87B1-49C7-84B9-D1B39AC54211}"/>
    <cellStyle name="Normal 152 5 4 3 2 2" xfId="31386" xr:uid="{B68CF7EC-C46E-49E1-B37B-4A0F5AF4A184}"/>
    <cellStyle name="Normal 152 5 4 3 2 2 2" xfId="31387" xr:uid="{30234A16-FB06-4291-987C-3B609AB5DBD9}"/>
    <cellStyle name="Normal 152 5 4 3 2 3" xfId="31388" xr:uid="{8F9EB723-8C29-449E-B8F4-6ED844407993}"/>
    <cellStyle name="Normal 152 5 4 3 2 4" xfId="31389" xr:uid="{FD6CF144-159D-4D30-8226-23F918E009D2}"/>
    <cellStyle name="Normal 152 5 4 3 3" xfId="30960" xr:uid="{216F3056-1FB6-4DAE-94A1-628D3AE265AD}"/>
    <cellStyle name="Normal 152 5 4 3 3 2" xfId="31390" xr:uid="{5350C842-7D46-4A5E-8485-AB118BB4E25A}"/>
    <cellStyle name="Normal 152 5 4 3 4" xfId="31391" xr:uid="{FB5DC484-8F0B-4FA5-87B2-45F373519498}"/>
    <cellStyle name="Normal 152 5 4 3 5" xfId="31392" xr:uid="{6FC12118-42E0-4C34-8EC8-75D27EC50203}"/>
    <cellStyle name="Normal 152 5 4 4" xfId="30836" xr:uid="{E2D6E236-815E-41F8-B303-C5800CCB176A}"/>
    <cellStyle name="Normal 152 5 4 4 2" xfId="31059" xr:uid="{BB7E326F-0931-4FEA-8674-690F080A36EE}"/>
    <cellStyle name="Normal 152 5 4 4 2 2" xfId="31393" xr:uid="{E1340A09-F2C2-4C4D-BD51-B8407E3D5212}"/>
    <cellStyle name="Normal 152 5 4 4 3" xfId="31394" xr:uid="{4DED0EEC-EA49-49B3-AD5E-71C190A0908E}"/>
    <cellStyle name="Normal 152 5 4 4 4" xfId="31395" xr:uid="{A055D9F6-F724-40F4-B9E4-546CB9E3A9E1}"/>
    <cellStyle name="Normal 152 5 4 5" xfId="30958" xr:uid="{273988A0-AB86-4B32-BC48-68C0B007F50D}"/>
    <cellStyle name="Normal 152 5 4 5 2" xfId="31396" xr:uid="{DBD97CA6-0678-46FF-A718-3C446BD64983}"/>
    <cellStyle name="Normal 152 5 4 6" xfId="31397" xr:uid="{1D0060A4-B897-4148-9393-9B2EFFE016D6}"/>
    <cellStyle name="Normal 152 5 4 7" xfId="31398" xr:uid="{E1ACADD6-CDD6-4D2D-8C22-0EF5FA542497}"/>
    <cellStyle name="Normal 152 5 5" xfId="30780" xr:uid="{E04DBB7E-A9BE-49C7-AFA3-3775D359CC55}"/>
    <cellStyle name="Normal 152 5 5 2" xfId="30876" xr:uid="{FF4F4ECD-27D2-4EC5-8A32-040470DA4D01}"/>
    <cellStyle name="Normal 152 5 5 2 2" xfId="31062" xr:uid="{7A71C30F-5346-4E62-9069-8DE1A02E3219}"/>
    <cellStyle name="Normal 152 5 5 2 2 2" xfId="31399" xr:uid="{BD04B016-405A-4003-A096-7EFED65C8061}"/>
    <cellStyle name="Normal 152 5 5 2 3" xfId="31400" xr:uid="{D4FF6A8A-3920-4C79-AE1F-963DB641BE81}"/>
    <cellStyle name="Normal 152 5 5 2 4" xfId="31401" xr:uid="{5E480EA2-289C-4977-A5CD-57256C675474}"/>
    <cellStyle name="Normal 152 5 5 3" xfId="30961" xr:uid="{4EF6B8FC-711D-4DB2-98AA-20B39FFF0EDF}"/>
    <cellStyle name="Normal 152 5 5 3 2" xfId="31402" xr:uid="{82A4B18B-2B96-480B-B503-C48A9EA16CBE}"/>
    <cellStyle name="Normal 152 5 5 4" xfId="31403" xr:uid="{8154D9E7-A4CA-42B2-A2FF-17B25DF760E9}"/>
    <cellStyle name="Normal 152 5 5 5" xfId="31404" xr:uid="{7A3A4B2D-E797-4BDD-AD66-A5559675E437}"/>
    <cellStyle name="Normal 152 5 6" xfId="30747" xr:uid="{AAB2ADE7-D847-4272-BD06-08095AE3B1F6}"/>
    <cellStyle name="Normal 152 5 6 2" xfId="30844" xr:uid="{8E30417D-093C-41D3-9C22-E1E35C1FA03E}"/>
    <cellStyle name="Normal 152 5 6 2 2" xfId="31063" xr:uid="{B465CACA-E644-4161-966D-C6C1F1CC3FE3}"/>
    <cellStyle name="Normal 152 5 6 2 2 2" xfId="31405" xr:uid="{84561B0C-9898-4FF7-8BE1-E6EA5046D739}"/>
    <cellStyle name="Normal 152 5 6 2 3" xfId="31406" xr:uid="{AB3070FE-B23A-4F0C-A374-F12FF676EA96}"/>
    <cellStyle name="Normal 152 5 6 2 4" xfId="31407" xr:uid="{59445CC8-D917-425E-ADA7-02AEE54B2320}"/>
    <cellStyle name="Normal 152 5 6 3" xfId="30962" xr:uid="{810C42E6-786D-488B-8E96-660461A36D2F}"/>
    <cellStyle name="Normal 152 5 6 3 2" xfId="31408" xr:uid="{A3A271BE-FCC7-4900-972B-C2040E4E9B14}"/>
    <cellStyle name="Normal 152 5 6 4" xfId="31409" xr:uid="{07E27669-A935-4FC3-AC00-CA9C0AE91567}"/>
    <cellStyle name="Normal 152 5 6 5" xfId="31410" xr:uid="{35FCDFC2-1E08-4B98-921C-7D92F25525C3}"/>
    <cellStyle name="Normal 152 5 7" xfId="30812" xr:uid="{9CFB43D9-219B-4DC7-879D-05DAA2018EFB}"/>
    <cellStyle name="Normal 152 5 7 2" xfId="31052" xr:uid="{4DA6450D-2CAB-45CC-A091-85D55215F430}"/>
    <cellStyle name="Normal 152 5 7 2 2" xfId="31411" xr:uid="{E1D31C16-B5D7-4D33-A8E0-BB4D8B84B741}"/>
    <cellStyle name="Normal 152 5 7 3" xfId="31412" xr:uid="{1B829C4E-C06D-417A-A7AE-7C9DED6B6D29}"/>
    <cellStyle name="Normal 152 5 7 4" xfId="31413" xr:uid="{5641138B-60BC-410A-8B37-F7E13569B8AC}"/>
    <cellStyle name="Normal 152 5 8" xfId="30951" xr:uid="{68996340-3218-48A7-89E0-265C4EF756C5}"/>
    <cellStyle name="Normal 152 5 8 2" xfId="31414" xr:uid="{9404654B-DC83-4F4F-8895-65CB030AA668}"/>
    <cellStyle name="Normal 152 5 9" xfId="31415" xr:uid="{A14A6097-0F87-4F00-B74D-90332C2AF1CF}"/>
    <cellStyle name="Normal 152 6" xfId="30740" xr:uid="{9BCDB6D4-DA34-419B-82CF-CF6A70567263}"/>
    <cellStyle name="Normal 152 7" xfId="31014" xr:uid="{836E7E82-DF47-443A-9A55-867AD1913003}"/>
    <cellStyle name="Normal 152 7 2" xfId="31416" xr:uid="{73488967-113F-4F58-8117-C73492D17F71}"/>
    <cellStyle name="Normal 152 7 2 2" xfId="31417" xr:uid="{B917D019-D807-4D26-8057-762A397F6D33}"/>
    <cellStyle name="Normal 152 7 3" xfId="31418" xr:uid="{4CC8987B-532C-400A-80A2-AAD2C54B317C}"/>
    <cellStyle name="Normal 152 7 4" xfId="31419" xr:uid="{EC7FCAE7-80FE-4242-AECF-F6F4C09B2466}"/>
    <cellStyle name="Normal 152 8" xfId="30903" xr:uid="{BFDEFC75-02BF-45C0-A24C-A902886FF7EF}"/>
    <cellStyle name="Normal 152 8 2" xfId="31420" xr:uid="{86B7CC05-8484-4DB2-AA70-EA5A5C1D7A7F}"/>
    <cellStyle name="Normal 152 9" xfId="31421" xr:uid="{876A2922-23F9-4345-ABF0-7C8ED03F6AC7}"/>
    <cellStyle name="Normal 153" xfId="30732" xr:uid="{881A91AB-91DF-4F76-9EBA-E5B6F9C0524C}"/>
    <cellStyle name="Normal 153 2" xfId="30739" xr:uid="{182BE0A2-DBB4-4F78-B6D1-5AEC43E83ED5}"/>
    <cellStyle name="Normal 153 3" xfId="30906" xr:uid="{C5182E48-3C68-4C8A-B8C5-C5F89EC9C428}"/>
    <cellStyle name="Normal 154" xfId="30773" xr:uid="{5843B264-790C-4F70-97BE-95B2C4A746BB}"/>
    <cellStyle name="Normal 154 2" xfId="30963" xr:uid="{3826B383-355A-4900-9AED-3FB00A302209}"/>
    <cellStyle name="Normal 154 2 2" xfId="31064" xr:uid="{7DAA0A3A-01FE-4459-B99F-665682CA8344}"/>
    <cellStyle name="Normal 154 2 2 2" xfId="31422" xr:uid="{8DB28F17-3DDF-4967-8A30-241B152F864F}"/>
    <cellStyle name="Normal 154 2 2 2 2" xfId="31423" xr:uid="{4C94BD7A-8152-4B4A-A64C-67E1324EB17C}"/>
    <cellStyle name="Normal 154 2 2 3" xfId="31424" xr:uid="{2497995A-AC42-4063-98AE-583F23BDC5EE}"/>
    <cellStyle name="Normal 154 2 2 4" xfId="31425" xr:uid="{E4DE441D-82B1-463D-B462-A2484A6757AF}"/>
    <cellStyle name="Normal 154 2 3" xfId="31426" xr:uid="{69B3B97F-C8C7-4E47-B896-F5AD62F25DFF}"/>
    <cellStyle name="Normal 154 2 3 2" xfId="31427" xr:uid="{C82D517E-5928-4B18-BF76-D6DC09A4CE81}"/>
    <cellStyle name="Normal 154 2 4" xfId="31428" xr:uid="{EFE158A8-8667-4150-BE90-71E380C9DBC6}"/>
    <cellStyle name="Normal 154 2 5" xfId="31429" xr:uid="{8F34F71F-53D0-4E82-8726-EEEFF7D2378B}"/>
    <cellStyle name="Normal 154 3" xfId="30964" xr:uid="{B32B91F0-2C66-4838-A738-9493B230440D}"/>
    <cellStyle name="Normal 154 3 2" xfId="31065" xr:uid="{12867AAB-69F6-4F20-A26F-18649085BF30}"/>
    <cellStyle name="Normal 154 3 2 2" xfId="31430" xr:uid="{1914816E-85DA-43FE-B6E5-6C57BF08E1A5}"/>
    <cellStyle name="Normal 154 3 2 2 2" xfId="31431" xr:uid="{CA31D09F-650A-4972-A5FF-B58E9AC6EC41}"/>
    <cellStyle name="Normal 154 3 2 3" xfId="31432" xr:uid="{39A212F4-2AD8-4BB4-A21E-7F3B3EF4F250}"/>
    <cellStyle name="Normal 154 3 2 4" xfId="31433" xr:uid="{25F5CCFF-52A3-4D94-AD3F-61FAF2F9FCDF}"/>
    <cellStyle name="Normal 154 3 3" xfId="31434" xr:uid="{51D1ABE4-EE42-41FB-9FDB-EB4CE0026947}"/>
    <cellStyle name="Normal 154 3 3 2" xfId="31435" xr:uid="{411B15B6-7692-46ED-8A35-C521042EA272}"/>
    <cellStyle name="Normal 154 3 4" xfId="31436" xr:uid="{CADB2B35-2F28-4963-B49A-F4701A3235E1}"/>
    <cellStyle name="Normal 154 3 5" xfId="31437" xr:uid="{BF91A472-F12F-4499-A8E9-1D28FDCAA542}"/>
    <cellStyle name="Normal 154 4" xfId="31016" xr:uid="{0F92916A-FEEC-4847-8AE4-0BB238BA3BA5}"/>
    <cellStyle name="Normal 154 4 2" xfId="31438" xr:uid="{D3B97094-C9B7-4DAF-A418-6063D66F64D3}"/>
    <cellStyle name="Normal 154 4 2 2" xfId="31439" xr:uid="{14DA99AC-C3C4-421D-898E-4A853D56C07F}"/>
    <cellStyle name="Normal 154 4 3" xfId="31440" xr:uid="{C82E7204-0ED0-4734-B514-0D10A10F9932}"/>
    <cellStyle name="Normal 154 4 4" xfId="31441" xr:uid="{87923FAA-C566-4A10-8616-C24EF072C873}"/>
    <cellStyle name="Normal 154 5" xfId="30905" xr:uid="{BFC81D7D-EEE2-4D8C-853A-0D34E262543A}"/>
    <cellStyle name="Normal 155" xfId="30902" xr:uid="{2AF0F1A2-73E0-4D84-90C6-324A325EE27E}"/>
    <cellStyle name="Normal 155 2" xfId="31442" xr:uid="{5861FC37-6D94-42D5-A53A-28621C9D4261}"/>
    <cellStyle name="Normal 156" xfId="31743" xr:uid="{96411FC1-183C-49DB-8779-D2D0C8CC98A3}"/>
    <cellStyle name="Normal 157" xfId="31745" xr:uid="{17D0BB21-48B5-4F0C-88FF-6A7A63377D25}"/>
    <cellStyle name="Normal 158" xfId="19" xr:uid="{FF72A92A-A451-40E3-98C8-B3C944CF2F52}"/>
    <cellStyle name="Normal 16" xfId="144" xr:uid="{77CBD838-E52F-4AB6-AD82-634438B92A52}"/>
    <cellStyle name="Normal 16 10" xfId="8413" xr:uid="{3060B89A-5109-4571-8D85-30711202D20D}"/>
    <cellStyle name="Normal 16 11" xfId="11522" xr:uid="{2EC4FC81-AA80-49F0-A8EB-5B240F17072A}"/>
    <cellStyle name="Normal 16 12" xfId="14637" xr:uid="{1B5E3D9E-FD7F-4E28-A229-49CF28927751}"/>
    <cellStyle name="Normal 16 13" xfId="17729" xr:uid="{4F8083D7-40C9-4760-A600-70A4E9997362}"/>
    <cellStyle name="Normal 16 14" xfId="20887" xr:uid="{5B1ECF0F-AF88-474E-BA9D-56A1B6567CD5}"/>
    <cellStyle name="Normal 16 15" xfId="24027" xr:uid="{5DF92005-BB07-42E2-855D-8A8BCB54787C}"/>
    <cellStyle name="Normal 16 16" xfId="27204" xr:uid="{84587CD6-0F89-4243-A1D5-BF819E425BF8}"/>
    <cellStyle name="Normal 16 17" xfId="3314" xr:uid="{71AF74A4-D948-49FB-B330-DEBB02282BAD}"/>
    <cellStyle name="Normal 16 2" xfId="478" xr:uid="{FC0DB2C0-9671-4402-9348-4A0C7E07FE43}"/>
    <cellStyle name="Normal 16 2 10" xfId="24368" xr:uid="{10F1871F-21F5-4D03-8F0A-078BA21BC749}"/>
    <cellStyle name="Normal 16 2 11" xfId="27546" xr:uid="{168D0C20-F8DA-488A-884C-31477CB8185B}"/>
    <cellStyle name="Normal 16 2 12" xfId="3458" xr:uid="{4719D07F-1542-43B4-AC2A-F72BB495126B}"/>
    <cellStyle name="Normal 16 2 2" xfId="2429" xr:uid="{B50A8F4E-4011-4875-B806-A0333E35F757}"/>
    <cellStyle name="Normal 16 2 2 10" xfId="4516" xr:uid="{D87B96F1-BD7C-48A3-AA91-3D5199A42BDE}"/>
    <cellStyle name="Normal 16 2 2 2" xfId="6588" xr:uid="{75DEF3AB-6B81-4144-A474-973777303883}"/>
    <cellStyle name="Normal 16 2 2 3" xfId="10692" xr:uid="{3DAAE9B5-7A7C-4E70-8CC2-FEF66AD9003C}"/>
    <cellStyle name="Normal 16 2 2 4" xfId="13887" xr:uid="{30A25F72-3CCA-47EF-8BCD-5D93530F8973}"/>
    <cellStyle name="Normal 16 2 2 5" xfId="16982" xr:uid="{992C643E-6D63-4397-B58D-9E032C7DE415}"/>
    <cellStyle name="Normal 16 2 2 6" xfId="20136" xr:uid="{75ADF6F4-8642-4652-B22A-580566153A37}"/>
    <cellStyle name="Normal 16 2 2 7" xfId="23296" xr:uid="{2C85F10B-551D-43BC-892B-B2449037A664}"/>
    <cellStyle name="Normal 16 2 2 8" xfId="26472" xr:uid="{9CE40A45-95C4-4031-8EF2-677A58460065}"/>
    <cellStyle name="Normal 16 2 2 9" xfId="29671" xr:uid="{111042AD-8BD8-4818-8A09-DF9CDC93ADFC}"/>
    <cellStyle name="Normal 16 2 3" xfId="1367" xr:uid="{B897CB63-B5E4-4802-8DA9-924ADB71AF55}"/>
    <cellStyle name="Normal 16 2 3 2" xfId="9634" xr:uid="{49F51BF8-6955-44A8-A6EE-8BB497AF6E10}"/>
    <cellStyle name="Normal 16 2 3 3" xfId="12830" xr:uid="{AAF0D5E1-2628-491D-98B8-A28797E569BF}"/>
    <cellStyle name="Normal 16 2 3 4" xfId="15925" xr:uid="{3447F000-170B-43D9-9C89-81FD99F36BAB}"/>
    <cellStyle name="Normal 16 2 3 5" xfId="19079" xr:uid="{6B9D5A26-9928-4683-81D8-D6FAD19EFF65}"/>
    <cellStyle name="Normal 16 2 3 6" xfId="22239" xr:uid="{F54CFA9D-E27E-4563-BF3D-8740269B5704}"/>
    <cellStyle name="Normal 16 2 3 7" xfId="25415" xr:uid="{6E54AF21-EB72-4C9D-B9C1-5CD5B64A9213}"/>
    <cellStyle name="Normal 16 2 3 8" xfId="28614" xr:uid="{C1071496-ACD1-4125-ACB3-919607ED6EAF}"/>
    <cellStyle name="Normal 16 2 3 9" xfId="5616" xr:uid="{BB73AFB9-3AB3-4131-AE1A-8139A2951B5E}"/>
    <cellStyle name="Normal 16 2 4" xfId="7601" xr:uid="{3ED1BC8D-EF2E-4375-914B-641AE481C496}"/>
    <cellStyle name="Normal 16 2 5" xfId="8746" xr:uid="{461724F8-1862-4472-9354-AFA7295B56ED}"/>
    <cellStyle name="Normal 16 2 6" xfId="11867" xr:uid="{38CE891F-CD6B-4F83-A9EA-B691F1C678DF}"/>
    <cellStyle name="Normal 16 2 7" xfId="14986" xr:uid="{13D99F78-E3CD-4A98-A57C-3740A281A0DB}"/>
    <cellStyle name="Normal 16 2 8" xfId="18070" xr:uid="{73ED8DF7-5CF0-4597-9EF2-5364FE7093B8}"/>
    <cellStyle name="Normal 16 2 9" xfId="21233" xr:uid="{60E7DD6A-93B5-4B3E-9136-BCDC9A8A2D38}"/>
    <cellStyle name="Normal 16 3" xfId="618" xr:uid="{C653075A-541C-424E-9690-06DFDFA126D5}"/>
    <cellStyle name="Normal 16 3 10" xfId="24508" xr:uid="{CA0F9797-BADD-4008-AEC0-40FD8B9E964D}"/>
    <cellStyle name="Normal 16 3 11" xfId="27686" xr:uid="{87060A78-123F-40D2-923F-9BCA7C522A85}"/>
    <cellStyle name="Normal 16 3 12" xfId="3598" xr:uid="{AF562346-2E02-4ADB-9F55-A1D0C6D02A28}"/>
    <cellStyle name="Normal 16 3 2" xfId="2569" xr:uid="{B2CA34DF-EBA4-4FFC-992E-D188111022E7}"/>
    <cellStyle name="Normal 16 3 2 10" xfId="4656" xr:uid="{86D15ECB-872B-4A6B-86CB-5597487474BA}"/>
    <cellStyle name="Normal 16 3 2 2" xfId="6725" xr:uid="{236E1695-88DF-45E6-B068-70F689ACB12B}"/>
    <cellStyle name="Normal 16 3 2 3" xfId="10832" xr:uid="{4B10EFF3-8C8B-42BD-BB31-69871D4789A7}"/>
    <cellStyle name="Normal 16 3 2 4" xfId="14027" xr:uid="{5F86A5A9-6F98-4EB9-9D08-B4510E34669C}"/>
    <cellStyle name="Normal 16 3 2 5" xfId="17122" xr:uid="{C34A0E77-27EA-4442-AC77-EF027EEA99F2}"/>
    <cellStyle name="Normal 16 3 2 6" xfId="20276" xr:uid="{81990DE7-11DF-48A1-8A6C-99A7154B6F53}"/>
    <cellStyle name="Normal 16 3 2 7" xfId="23436" xr:uid="{6923BEB2-9C40-48C2-91A9-E3558E9F2ECE}"/>
    <cellStyle name="Normal 16 3 2 8" xfId="26612" xr:uid="{7C9EF029-1A85-4D54-8D6F-5E6D18089FE6}"/>
    <cellStyle name="Normal 16 3 2 9" xfId="29811" xr:uid="{350B8BF0-7B30-48D7-83D0-7A7DA864DFC7}"/>
    <cellStyle name="Normal 16 3 3" xfId="1507" xr:uid="{3E3246E6-6803-4D8C-8B1C-8EF7009E8317}"/>
    <cellStyle name="Normal 16 3 3 2" xfId="9774" xr:uid="{F33C9F5B-0BE9-4495-AFCA-B3376E67848A}"/>
    <cellStyle name="Normal 16 3 3 3" xfId="12970" xr:uid="{45F3C1DB-6803-4914-B82F-88CBED2C7E08}"/>
    <cellStyle name="Normal 16 3 3 4" xfId="16065" xr:uid="{E78301E8-A5ED-4054-A2CD-02B747B260D0}"/>
    <cellStyle name="Normal 16 3 3 5" xfId="19219" xr:uid="{1EAE3C9D-D53F-498A-B9A2-6E8001D46059}"/>
    <cellStyle name="Normal 16 3 3 6" xfId="22379" xr:uid="{72BEB46C-070D-41E1-B49A-5E493965D599}"/>
    <cellStyle name="Normal 16 3 3 7" xfId="25555" xr:uid="{B9BD4FB9-F273-464D-85E7-6D8554940038}"/>
    <cellStyle name="Normal 16 3 3 8" xfId="28754" xr:uid="{1EA3DAF3-F381-420A-AD65-F5ECB767A134}"/>
    <cellStyle name="Normal 16 3 3 9" xfId="5756" xr:uid="{3642DA06-1E0D-4ADD-BAF4-1BFAB4E0C7C4}"/>
    <cellStyle name="Normal 16 3 4" xfId="7741" xr:uid="{C12C1C0F-5546-4B96-A392-26E50AD129A5}"/>
    <cellStyle name="Normal 16 3 5" xfId="8886" xr:uid="{6ED6B248-44F9-4830-878E-BA9F5A1D7ADD}"/>
    <cellStyle name="Normal 16 3 6" xfId="12007" xr:uid="{604D752B-8584-4C02-BFBE-1A3D385F909F}"/>
    <cellStyle name="Normal 16 3 7" xfId="15126" xr:uid="{59EDF228-2A83-4A3E-81C7-262FD3D8AFD8}"/>
    <cellStyle name="Normal 16 3 8" xfId="18210" xr:uid="{A02B5608-BB59-4B47-A861-EC762C3ED97C}"/>
    <cellStyle name="Normal 16 3 9" xfId="21373" xr:uid="{F618CFE0-1728-4714-8D2E-ADBBB41F911D}"/>
    <cellStyle name="Normal 16 4" xfId="787" xr:uid="{606EB7F6-DB69-4882-AE3C-32F134D25C57}"/>
    <cellStyle name="Normal 16 4 10" xfId="24677" xr:uid="{CBC1043D-2A14-411D-B052-754228095FA8}"/>
    <cellStyle name="Normal 16 4 11" xfId="27855" xr:uid="{E90A00AA-471D-4A3C-8582-9D55CC20D2F8}"/>
    <cellStyle name="Normal 16 4 12" xfId="3767" xr:uid="{DA06AAF4-26EB-4921-AB2C-5916AD4D1A6D}"/>
    <cellStyle name="Normal 16 4 2" xfId="2738" xr:uid="{233471CE-4EC9-4BBA-8CD2-F4275EEBC061}"/>
    <cellStyle name="Normal 16 4 2 10" xfId="4825" xr:uid="{B233996F-FE6D-4FF7-9275-C24564686AEF}"/>
    <cellStyle name="Normal 16 4 2 2" xfId="6864" xr:uid="{6F04796E-F4BE-472D-87DA-269427559A40}"/>
    <cellStyle name="Normal 16 4 2 3" xfId="11001" xr:uid="{E8F656BE-7AE1-4F53-B855-57D047B26616}"/>
    <cellStyle name="Normal 16 4 2 4" xfId="14192" xr:uid="{FBE9F390-55C8-4552-BC95-C9CCA75FFE9B}"/>
    <cellStyle name="Normal 16 4 2 5" xfId="17287" xr:uid="{3ADDEC31-F036-4801-BF23-683A1032A158}"/>
    <cellStyle name="Normal 16 4 2 6" xfId="20445" xr:uid="{66BB05E8-579D-4101-ADC5-B3AA2D61C942}"/>
    <cellStyle name="Normal 16 4 2 7" xfId="23601" xr:uid="{E9B8377E-4190-434B-A31B-7944A11C6175}"/>
    <cellStyle name="Normal 16 4 2 8" xfId="26777" xr:uid="{BE3D092B-D2D8-4DF4-9E57-E531D2542648}"/>
    <cellStyle name="Normal 16 4 2 9" xfId="29976" xr:uid="{94FCFDBE-EEA2-49C0-A09F-A650A09C35C4}"/>
    <cellStyle name="Normal 16 4 3" xfId="1676" xr:uid="{78C6F61D-AAE6-4448-B751-A60A8C0760F7}"/>
    <cellStyle name="Normal 16 4 3 2" xfId="9943" xr:uid="{D47AFFB6-E718-43E1-B455-79362610E4CF}"/>
    <cellStyle name="Normal 16 4 3 3" xfId="13139" xr:uid="{BD5472D7-8406-431D-9AB8-AAE179721ACB}"/>
    <cellStyle name="Normal 16 4 3 4" xfId="16234" xr:uid="{5BC191B5-4284-404E-A055-185A13BB5FA3}"/>
    <cellStyle name="Normal 16 4 3 5" xfId="19388" xr:uid="{05C5B8C1-182D-4506-9F17-8694033B4296}"/>
    <cellStyle name="Normal 16 4 3 6" xfId="22548" xr:uid="{CAD49801-9AE6-4847-9332-C76FE1CC1010}"/>
    <cellStyle name="Normal 16 4 3 7" xfId="25724" xr:uid="{0762EA83-5FCE-46B7-93F9-D9B52A49D844}"/>
    <cellStyle name="Normal 16 4 3 8" xfId="28923" xr:uid="{9EE97388-12ED-4DE6-8352-097074C1FB30}"/>
    <cellStyle name="Normal 16 4 3 9" xfId="5925" xr:uid="{3FEA83D9-0C37-4BD9-A6F6-1CD509F18F53}"/>
    <cellStyle name="Normal 16 4 4" xfId="7910" xr:uid="{86422030-841F-49DF-A8FA-4A018B923142}"/>
    <cellStyle name="Normal 16 4 5" xfId="9055" xr:uid="{0ED49679-D34F-4AC7-8EA2-1CC228B3A380}"/>
    <cellStyle name="Normal 16 4 6" xfId="12176" xr:uid="{E33E0590-A3E7-4016-80C4-C003345E8E4B}"/>
    <cellStyle name="Normal 16 4 7" xfId="15295" xr:uid="{E696B155-71AB-4734-AC58-4DBE68593DC6}"/>
    <cellStyle name="Normal 16 4 8" xfId="18379" xr:uid="{D0DD0D8F-BCD8-4ED8-8AB4-66DF88C598CD}"/>
    <cellStyle name="Normal 16 4 9" xfId="21542" xr:uid="{9FB4EEDA-40F6-4C29-B5E0-C2AAEE555D0E}"/>
    <cellStyle name="Normal 16 5" xfId="980" xr:uid="{7C7FC782-401E-4540-A2B2-6E48B7E345A6}"/>
    <cellStyle name="Normal 16 5 10" xfId="24869" xr:uid="{7DAF8C28-4699-46B0-9357-61AC6585C30F}"/>
    <cellStyle name="Normal 16 5 11" xfId="28048" xr:uid="{A58557AD-0B4C-4861-ACD7-6C233AE71423}"/>
    <cellStyle name="Normal 16 5 12" xfId="3959" xr:uid="{FDC2F1AB-B9B6-4779-A41E-30AB596DBD70}"/>
    <cellStyle name="Normal 16 5 2" xfId="2931" xr:uid="{1CE37409-F6CA-41B5-9981-0A5F6E9A5D2F}"/>
    <cellStyle name="Normal 16 5 2 10" xfId="5017" xr:uid="{0B6ABBFB-CB6C-4B66-8506-23E60F522566}"/>
    <cellStyle name="Normal 16 5 2 2" xfId="7040" xr:uid="{6052BCF1-3699-4570-8D7D-E5D29D508BF0}"/>
    <cellStyle name="Normal 16 5 2 3" xfId="11193" xr:uid="{9ADC9AA0-84FF-407C-B609-A3EEEA6DFD59}"/>
    <cellStyle name="Normal 16 5 2 4" xfId="14381" xr:uid="{34A9ECC9-5D5B-4328-BEA4-A57838A0C5A9}"/>
    <cellStyle name="Normal 16 5 2 5" xfId="17478" xr:uid="{24DE46E2-AAC4-4EB9-8FCE-8769D7148011}"/>
    <cellStyle name="Normal 16 5 2 6" xfId="20635" xr:uid="{1B27C16A-0C20-46F6-BBA6-75C58D27E7B7}"/>
    <cellStyle name="Normal 16 5 2 7" xfId="23790" xr:uid="{CC82D92A-D634-4301-8C54-BB3D1958DBC0}"/>
    <cellStyle name="Normal 16 5 2 8" xfId="26966" xr:uid="{A46A042F-0551-4A1F-881A-6CC81DC8E1C3}"/>
    <cellStyle name="Normal 16 5 2 9" xfId="30165" xr:uid="{6780F9E8-1528-445C-BA3B-E971615417E3}"/>
    <cellStyle name="Normal 16 5 3" xfId="1870" xr:uid="{8902C7AB-0BDA-4DE7-81F1-CF517B49AA9E}"/>
    <cellStyle name="Normal 16 5 3 2" xfId="10135" xr:uid="{B4374461-64A6-4E0A-A93A-DC123DC4D00A}"/>
    <cellStyle name="Normal 16 5 3 3" xfId="13331" xr:uid="{0122A592-C4ED-41B5-AC6A-6E237B38A79F}"/>
    <cellStyle name="Normal 16 5 3 4" xfId="16426" xr:uid="{5200CF63-F5C2-4AE3-B95B-0AC3ACF9A4AF}"/>
    <cellStyle name="Normal 16 5 3 5" xfId="19580" xr:uid="{C8E21E23-13CF-4B72-A3B6-B5E9C50691FA}"/>
    <cellStyle name="Normal 16 5 3 6" xfId="22740" xr:uid="{329CDF30-2D30-4E0B-8379-EC296EA7AC19}"/>
    <cellStyle name="Normal 16 5 3 7" xfId="25916" xr:uid="{BA620591-B058-414D-95D0-855F277A065A}"/>
    <cellStyle name="Normal 16 5 3 8" xfId="29115" xr:uid="{F45B6307-D9C2-4F57-891A-6BBD337ED53D}"/>
    <cellStyle name="Normal 16 5 3 9" xfId="6118" xr:uid="{855CDC12-C6B0-4FC8-A6D8-9C875F7765A2}"/>
    <cellStyle name="Normal 16 5 4" xfId="8103" xr:uid="{218667B8-3497-45B4-8540-1AB1465745A5}"/>
    <cellStyle name="Normal 16 5 5" xfId="9247" xr:uid="{410C901A-C3B6-4371-8E7E-85A77DBD910A}"/>
    <cellStyle name="Normal 16 5 6" xfId="12369" xr:uid="{566ACD58-AAA7-42DC-A2AF-B751954EE871}"/>
    <cellStyle name="Normal 16 5 7" xfId="15488" xr:uid="{D4BCA5B9-52AA-41B7-A569-E370807B05A7}"/>
    <cellStyle name="Normal 16 5 8" xfId="18571" xr:uid="{7FD8309F-293A-4E0F-B2AC-C3C653FD70DC}"/>
    <cellStyle name="Normal 16 5 9" xfId="21735" xr:uid="{CC485F5F-DCC6-4FA3-B83F-031832430615}"/>
    <cellStyle name="Normal 16 6" xfId="333" xr:uid="{F5010421-ABB7-4561-A8F3-CBC1A0B50F62}"/>
    <cellStyle name="Normal 16 6 10" xfId="27402" xr:uid="{BAD75BF1-4A96-4DA3-A9F0-C5753EDED33B}"/>
    <cellStyle name="Normal 16 6 11" xfId="4372" xr:uid="{A5F8B2F3-AA02-4284-BBBD-FEB24BFAAC9A}"/>
    <cellStyle name="Normal 16 6 2" xfId="2285" xr:uid="{945C7F77-2A1D-4FA2-A3D6-B538B59AA630}"/>
    <cellStyle name="Normal 16 6 2 2" xfId="10548" xr:uid="{854D0D09-B09B-4F91-91C9-98E46D9EA71D}"/>
    <cellStyle name="Normal 16 6 2 3" xfId="13743" xr:uid="{74E71EFD-AA9F-45A9-AE5C-02A81EF6350E}"/>
    <cellStyle name="Normal 16 6 2 4" xfId="16838" xr:uid="{EEBBA296-5478-4D72-B096-1967230B58F6}"/>
    <cellStyle name="Normal 16 6 2 5" xfId="19992" xr:uid="{F0D9E0C2-411B-48B6-BE87-6C83DA82BC4C}"/>
    <cellStyle name="Normal 16 6 2 6" xfId="23152" xr:uid="{0AF56CE6-21EA-4889-BE3F-E4625B815632}"/>
    <cellStyle name="Normal 16 6 2 7" xfId="26328" xr:uid="{0061616F-CCFF-4910-9685-9CEF0F3A0A3A}"/>
    <cellStyle name="Normal 16 6 2 8" xfId="29527" xr:uid="{CDD52A55-D208-4979-B9EA-53DA90501214}"/>
    <cellStyle name="Normal 16 6 2 9" xfId="5472" xr:uid="{15036841-8BE2-459E-B62F-A5EDE16185B2}"/>
    <cellStyle name="Normal 16 6 3" xfId="7457" xr:uid="{F32D1C5E-128B-4FE0-8A0E-539C988D72D9}"/>
    <cellStyle name="Normal 16 6 4" xfId="8601" xr:uid="{8CB1BB5A-D50F-432A-9742-42EE380E9CE4}"/>
    <cellStyle name="Normal 16 6 5" xfId="11723" xr:uid="{592D3AA2-59DA-4294-BA3B-9295107479D4}"/>
    <cellStyle name="Normal 16 6 6" xfId="14842" xr:uid="{998CB8E6-C478-4945-87FC-63F95DC7727B}"/>
    <cellStyle name="Normal 16 6 7" xfId="17926" xr:uid="{A24E97C2-A2A7-42BE-80AA-FDB3E1A266D2}"/>
    <cellStyle name="Normal 16 6 8" xfId="21089" xr:uid="{5E1EE80B-CF2C-49FB-A507-FEEFE84C209B}"/>
    <cellStyle name="Normal 16 6 9" xfId="24224" xr:uid="{5BE392B7-91BB-4864-81A1-A2BA95BCE5EC}"/>
    <cellStyle name="Normal 16 7" xfId="2086" xr:uid="{400A744F-0C16-442A-A7A3-202F5BAD0EF9}"/>
    <cellStyle name="Normal 16 7 10" xfId="4175" xr:uid="{943F74BE-7FF1-4F28-890F-A457ECF43F76}"/>
    <cellStyle name="Normal 16 7 2" xfId="6391" xr:uid="{90858B55-C9C8-4C6E-87C4-B777C79530D1}"/>
    <cellStyle name="Normal 16 7 3" xfId="10351" xr:uid="{65D2F6B2-3B06-4EAD-8CE2-04386BDB9644}"/>
    <cellStyle name="Normal 16 7 4" xfId="13546" xr:uid="{50B10B2F-C1E0-4710-96C8-3B018CA30171}"/>
    <cellStyle name="Normal 16 7 5" xfId="16641" xr:uid="{6263C0C1-264F-4E75-BC12-20AF4BF49C73}"/>
    <cellStyle name="Normal 16 7 6" xfId="19795" xr:uid="{800671A3-CB12-4EDF-BF89-64F55F0022B5}"/>
    <cellStyle name="Normal 16 7 7" xfId="22955" xr:uid="{EB275589-2BF9-476B-AA65-311F31F1C332}"/>
    <cellStyle name="Normal 16 7 8" xfId="26131" xr:uid="{DB174B62-A4B9-4906-8A2D-82FE08C2A6E6}"/>
    <cellStyle name="Normal 16 7 9" xfId="29330" xr:uid="{EEE8993C-100C-4B95-A3E9-B4EFBBB25BC5}"/>
    <cellStyle name="Normal 16 8" xfId="1223" xr:uid="{AFC893B4-D3E6-45B9-A0AB-E453CF12636F}"/>
    <cellStyle name="Normal 16 8 2" xfId="9490" xr:uid="{0F0B698A-BA8A-4F3A-A6A0-32B80A4C0245}"/>
    <cellStyle name="Normal 16 8 3" xfId="12702" xr:uid="{6B6830B4-7464-4BBF-9834-282C70D5B82D}"/>
    <cellStyle name="Normal 16 8 4" xfId="15796" xr:uid="{FF81DF0A-5294-4117-BD69-626E743C868D}"/>
    <cellStyle name="Normal 16 8 5" xfId="18913" xr:uid="{0C265D0E-1B3E-4E2A-80F1-173BA8F6A4FA}"/>
    <cellStyle name="Normal 16 8 6" xfId="22144" xr:uid="{A17DF235-E06B-4FDB-84BF-C967AC32FF4D}"/>
    <cellStyle name="Normal 16 8 7" xfId="25285" xr:uid="{CC0B1CFF-0E82-4EEE-9DC9-22F551AF5952}"/>
    <cellStyle name="Normal 16 8 8" xfId="28549" xr:uid="{05C3559E-9067-4CEB-8EE3-22A08FCBD745}"/>
    <cellStyle name="Normal 16 8 9" xfId="5274" xr:uid="{921334CD-DA99-403A-A362-37C013336DA2}"/>
    <cellStyle name="Normal 16 9" xfId="7257" xr:uid="{24AA13FB-CCB3-4818-B7A3-F74DAF8ECA15}"/>
    <cellStyle name="Normal 17" xfId="148" xr:uid="{31FEF075-DA68-4835-B6AF-F95D2A906240}"/>
    <cellStyle name="Normal 17 10" xfId="8417" xr:uid="{1B1401BA-F11A-4F36-B0FE-DFDB7C95EBEB}"/>
    <cellStyle name="Normal 17 11" xfId="11526" xr:uid="{B109577E-0DB6-4BFE-BF2A-8EFE9DEDE72D}"/>
    <cellStyle name="Normal 17 12" xfId="14641" xr:uid="{C692F236-9AC4-4BCC-B374-591B5CB2F89E}"/>
    <cellStyle name="Normal 17 13" xfId="17733" xr:uid="{5D6D4F6E-9D37-49C2-9AEF-C3D279B6B2A4}"/>
    <cellStyle name="Normal 17 14" xfId="20891" xr:uid="{C325BFB8-84A4-468A-B2C1-B3C8C4F98246}"/>
    <cellStyle name="Normal 17 15" xfId="24031" xr:uid="{BD419D0D-C5BD-46BC-BC59-6B6F3CA72960}"/>
    <cellStyle name="Normal 17 16" xfId="27208" xr:uid="{0787EEDD-FC19-4C82-B1CD-98C79DC8CF48}"/>
    <cellStyle name="Normal 17 17" xfId="3318" xr:uid="{B0BB1AAA-4B11-4FE6-B42D-2F85A8E0102C}"/>
    <cellStyle name="Normal 17 2" xfId="482" xr:uid="{88106031-5389-4262-B0C8-BC72034EE609}"/>
    <cellStyle name="Normal 17 2 10" xfId="24372" xr:uid="{DF7A6AF0-6935-4293-8183-0BDAE0CD16B4}"/>
    <cellStyle name="Normal 17 2 11" xfId="27550" xr:uid="{46C99AD7-5160-4155-A59E-003A0B58581B}"/>
    <cellStyle name="Normal 17 2 12" xfId="3462" xr:uid="{00190C94-40E0-47DE-A215-99A392FEDFFD}"/>
    <cellStyle name="Normal 17 2 2" xfId="2433" xr:uid="{ABC964D1-51AB-45C5-8EA9-2C882A32DE2D}"/>
    <cellStyle name="Normal 17 2 2 10" xfId="4520" xr:uid="{9D32C4F4-7343-4F51-9150-62653624F1D8}"/>
    <cellStyle name="Normal 17 2 2 2" xfId="6592" xr:uid="{1E3FCC5C-9180-4ED0-99A8-C399CB058C82}"/>
    <cellStyle name="Normal 17 2 2 3" xfId="10696" xr:uid="{6B9D7A94-3C90-42F0-BA20-44435061FA23}"/>
    <cellStyle name="Normal 17 2 2 4" xfId="13891" xr:uid="{8013A8C2-DD20-45AD-A324-A8D5E0EFC889}"/>
    <cellStyle name="Normal 17 2 2 5" xfId="16986" xr:uid="{E6CBAED1-9602-4695-899A-E81A67FF4AE6}"/>
    <cellStyle name="Normal 17 2 2 6" xfId="20140" xr:uid="{90698435-F0F7-4415-B2C4-C6C6432715EB}"/>
    <cellStyle name="Normal 17 2 2 7" xfId="23300" xr:uid="{AE146034-7629-4520-A525-575FF384585F}"/>
    <cellStyle name="Normal 17 2 2 8" xfId="26476" xr:uid="{2CFA5024-DE68-47EB-B3EA-280EEB68303E}"/>
    <cellStyle name="Normal 17 2 2 9" xfId="29675" xr:uid="{A46AE931-0302-4E0F-9093-D6F7055820F7}"/>
    <cellStyle name="Normal 17 2 3" xfId="1371" xr:uid="{A4AC1573-AE26-4BC0-B219-400B4ECBFDC1}"/>
    <cellStyle name="Normal 17 2 3 2" xfId="9638" xr:uid="{5921759E-0DAC-4A78-8458-F572FD6BC390}"/>
    <cellStyle name="Normal 17 2 3 3" xfId="12834" xr:uid="{68FC978C-D4B5-4605-B8AA-0D1B72D4647F}"/>
    <cellStyle name="Normal 17 2 3 4" xfId="15929" xr:uid="{6333CA70-383E-4F58-9F5D-AEE175E018DB}"/>
    <cellStyle name="Normal 17 2 3 5" xfId="19083" xr:uid="{89C41B04-FB8C-4CD1-83CB-B37A8944BF6E}"/>
    <cellStyle name="Normal 17 2 3 6" xfId="22243" xr:uid="{38FB5F80-5420-45CB-8C6E-47480B0E01D3}"/>
    <cellStyle name="Normal 17 2 3 7" xfId="25419" xr:uid="{E4C59576-1B84-4026-BC12-E7FA293A4F21}"/>
    <cellStyle name="Normal 17 2 3 8" xfId="28618" xr:uid="{34C5EED7-E8C6-4B52-89E8-2414848CA3FA}"/>
    <cellStyle name="Normal 17 2 3 9" xfId="5620" xr:uid="{8B14F982-F9F6-43FF-A64B-2C00FB96D19A}"/>
    <cellStyle name="Normal 17 2 4" xfId="7605" xr:uid="{2F27A4CC-D7AE-4422-8A97-9A3EC8DCCD0F}"/>
    <cellStyle name="Normal 17 2 5" xfId="8750" xr:uid="{06931EFA-1AFF-4FD1-87DC-DE70743D942E}"/>
    <cellStyle name="Normal 17 2 6" xfId="11871" xr:uid="{7C9A9952-88A7-432B-8643-0433361F488B}"/>
    <cellStyle name="Normal 17 2 7" xfId="14990" xr:uid="{A46070CB-B049-4EDE-B8B7-ECD77CFC1913}"/>
    <cellStyle name="Normal 17 2 8" xfId="18074" xr:uid="{9D4C74E3-050E-4C4C-ABA9-024E538F6BCE}"/>
    <cellStyle name="Normal 17 2 9" xfId="21237" xr:uid="{2DE24D31-6674-491B-BE1F-ED50099F914B}"/>
    <cellStyle name="Normal 17 3" xfId="622" xr:uid="{76037684-4188-4DB8-B10B-28DA40C6F2E7}"/>
    <cellStyle name="Normal 17 3 10" xfId="24512" xr:uid="{DEF3904A-4875-47D2-89CE-B9C62313F2CB}"/>
    <cellStyle name="Normal 17 3 11" xfId="27690" xr:uid="{F7167F1C-A256-4028-8EF7-BFC3F8C1BFB3}"/>
    <cellStyle name="Normal 17 3 12" xfId="3602" xr:uid="{DF373D26-F3DB-4F60-AAED-73BFEB7CC52A}"/>
    <cellStyle name="Normal 17 3 2" xfId="2573" xr:uid="{6A34ABA8-3CE6-4008-B267-731E84542892}"/>
    <cellStyle name="Normal 17 3 2 10" xfId="4660" xr:uid="{E269E8B7-364F-450C-A3DC-FEB2399769DC}"/>
    <cellStyle name="Normal 17 3 2 2" xfId="6729" xr:uid="{9CA3523A-4612-4D42-A61D-F440B070A565}"/>
    <cellStyle name="Normal 17 3 2 3" xfId="10836" xr:uid="{54B2F7F7-2206-4730-8CDC-B00C5416419B}"/>
    <cellStyle name="Normal 17 3 2 4" xfId="14031" xr:uid="{BC4A1EE7-1315-4B0E-B0BE-5CF6FDC3212E}"/>
    <cellStyle name="Normal 17 3 2 5" xfId="17126" xr:uid="{9177BE86-0224-436A-9DAD-38D7A8795F64}"/>
    <cellStyle name="Normal 17 3 2 6" xfId="20280" xr:uid="{F183196A-45E3-4B8F-8D31-F12E5F095624}"/>
    <cellStyle name="Normal 17 3 2 7" xfId="23440" xr:uid="{D8921D6A-3C9E-45AF-827C-5D584F76BAB3}"/>
    <cellStyle name="Normal 17 3 2 8" xfId="26616" xr:uid="{BF06B3C7-1D3F-49BB-ACA9-CBE696482EC3}"/>
    <cellStyle name="Normal 17 3 2 9" xfId="29815" xr:uid="{6DF239B7-EE97-4D6E-ADA6-89DD3C1DDA7A}"/>
    <cellStyle name="Normal 17 3 3" xfId="1511" xr:uid="{4A56A9AC-2569-4CF1-9BCC-73D1265722A8}"/>
    <cellStyle name="Normal 17 3 3 2" xfId="9778" xr:uid="{AC41B07A-F6C4-4192-B270-57AF4FB8D575}"/>
    <cellStyle name="Normal 17 3 3 3" xfId="12974" xr:uid="{12698D1B-8E8F-4441-9036-190795EE4612}"/>
    <cellStyle name="Normal 17 3 3 4" xfId="16069" xr:uid="{26DD7AFF-D92D-4378-9163-2CDE56370135}"/>
    <cellStyle name="Normal 17 3 3 5" xfId="19223" xr:uid="{D005AF14-2AF8-4A2D-9021-30A937B3C7D8}"/>
    <cellStyle name="Normal 17 3 3 6" xfId="22383" xr:uid="{0C96093D-A10F-413E-A5FD-8E1F6A30D657}"/>
    <cellStyle name="Normal 17 3 3 7" xfId="25559" xr:uid="{64038BFA-7DC3-4938-BCA4-342E296ABB64}"/>
    <cellStyle name="Normal 17 3 3 8" xfId="28758" xr:uid="{EAA13583-0961-4EAA-A949-8D2B158B2F8C}"/>
    <cellStyle name="Normal 17 3 3 9" xfId="5760" xr:uid="{5014D03F-6494-42AB-A949-4E9340E8CE13}"/>
    <cellStyle name="Normal 17 3 4" xfId="7745" xr:uid="{0FCA144F-A2CD-4370-B0D3-70BAAF67ECC0}"/>
    <cellStyle name="Normal 17 3 5" xfId="8890" xr:uid="{DB9B21FB-30B0-4F5E-BA48-3A3BCC970ADC}"/>
    <cellStyle name="Normal 17 3 6" xfId="12011" xr:uid="{F19D6340-F05B-497A-96DD-7DC59BA07603}"/>
    <cellStyle name="Normal 17 3 7" xfId="15130" xr:uid="{7FF4D5F3-61A8-4DA4-9FAF-5E833A82F800}"/>
    <cellStyle name="Normal 17 3 8" xfId="18214" xr:uid="{979AA878-561B-4D03-A788-CE2A01FBFFDB}"/>
    <cellStyle name="Normal 17 3 9" xfId="21377" xr:uid="{3C2266C8-943E-4CAD-B741-CDED0690F946}"/>
    <cellStyle name="Normal 17 4" xfId="791" xr:uid="{E8219707-3BBB-426B-82B3-8781F56F9691}"/>
    <cellStyle name="Normal 17 4 10" xfId="24681" xr:uid="{4EDF631E-7C24-4937-B966-FFD0DE030C88}"/>
    <cellStyle name="Normal 17 4 11" xfId="27859" xr:uid="{A745217F-C586-4582-95E3-D060CAE69900}"/>
    <cellStyle name="Normal 17 4 12" xfId="3771" xr:uid="{F9737463-68EA-4993-9E34-9724B310FE4D}"/>
    <cellStyle name="Normal 17 4 2" xfId="2742" xr:uid="{90F4C765-D426-42A9-BF4A-F42716D22DD3}"/>
    <cellStyle name="Normal 17 4 2 10" xfId="4829" xr:uid="{D37E65EA-BB49-4ECD-94EE-3961AFE6F6F1}"/>
    <cellStyle name="Normal 17 4 2 2" xfId="6868" xr:uid="{2F2860B8-88EB-4B63-8960-4FCAD07A40A7}"/>
    <cellStyle name="Normal 17 4 2 3" xfId="11005" xr:uid="{518347DE-B00B-4FD5-97DF-924DEE775BED}"/>
    <cellStyle name="Normal 17 4 2 4" xfId="14196" xr:uid="{CE3046D2-9D69-466D-87FC-DBB7317EA621}"/>
    <cellStyle name="Normal 17 4 2 5" xfId="17291" xr:uid="{F4934FA3-CA23-481C-BB7D-07602D3E4CC1}"/>
    <cellStyle name="Normal 17 4 2 6" xfId="20449" xr:uid="{FF31FF88-BDCF-4425-BE0F-A99495CBDB90}"/>
    <cellStyle name="Normal 17 4 2 7" xfId="23605" xr:uid="{0428F844-9AC1-40B0-833C-2708079EA0E3}"/>
    <cellStyle name="Normal 17 4 2 8" xfId="26781" xr:uid="{5FA6CC3E-FE9B-40E2-B986-B894FA77CF95}"/>
    <cellStyle name="Normal 17 4 2 9" xfId="29980" xr:uid="{AA45E83F-D077-4D0F-B29C-5BD445F70889}"/>
    <cellStyle name="Normal 17 4 3" xfId="1680" xr:uid="{0A00EFDB-939B-4DA8-8B29-E159770C4769}"/>
    <cellStyle name="Normal 17 4 3 2" xfId="9947" xr:uid="{B6ECC5D1-35DB-4F48-8120-B38721457105}"/>
    <cellStyle name="Normal 17 4 3 3" xfId="13143" xr:uid="{B806DEF7-5B57-47AD-9EF8-36D62529298D}"/>
    <cellStyle name="Normal 17 4 3 4" xfId="16238" xr:uid="{50170502-9DFE-4CDD-99EC-B3CF127C629A}"/>
    <cellStyle name="Normal 17 4 3 5" xfId="19392" xr:uid="{84828C34-1FFD-404D-B834-51EE7ADB9892}"/>
    <cellStyle name="Normal 17 4 3 6" xfId="22552" xr:uid="{BAF09923-3FAB-4FD8-831C-F1D4F4F26249}"/>
    <cellStyle name="Normal 17 4 3 7" xfId="25728" xr:uid="{C0191B22-087E-4146-88EE-773703118F7E}"/>
    <cellStyle name="Normal 17 4 3 8" xfId="28927" xr:uid="{17567443-F109-4E53-BA0F-AB63EA841223}"/>
    <cellStyle name="Normal 17 4 3 9" xfId="5929" xr:uid="{07DE6F0A-5BA9-4A30-9176-78D118B673F6}"/>
    <cellStyle name="Normal 17 4 4" xfId="7914" xr:uid="{AE88BE5C-1186-467F-963E-8D5B41AAFCD7}"/>
    <cellStyle name="Normal 17 4 5" xfId="9059" xr:uid="{98CEB0D0-1B65-489D-B3CE-FFCF2C60B55D}"/>
    <cellStyle name="Normal 17 4 6" xfId="12180" xr:uid="{CA48F28D-C4A6-48DE-9DCB-67D135E95E37}"/>
    <cellStyle name="Normal 17 4 7" xfId="15299" xr:uid="{BF840D43-BD71-4B66-BEF3-B7BA77C9A532}"/>
    <cellStyle name="Normal 17 4 8" xfId="18383" xr:uid="{716E64E1-0AF6-4E6D-B22C-0C56B9A47D01}"/>
    <cellStyle name="Normal 17 4 9" xfId="21546" xr:uid="{0DD38E9D-D884-4030-9AF4-C5A74A248F41}"/>
    <cellStyle name="Normal 17 5" xfId="984" xr:uid="{07C46A5A-1C39-4E4A-8A74-B1C68F66D33E}"/>
    <cellStyle name="Normal 17 5 10" xfId="24873" xr:uid="{1730070F-4A24-4609-BE6E-C268BABB9D73}"/>
    <cellStyle name="Normal 17 5 11" xfId="28052" xr:uid="{F5723237-8F0F-456D-8FC3-DAF945ABF893}"/>
    <cellStyle name="Normal 17 5 12" xfId="3963" xr:uid="{3668A148-36D7-4A84-AF16-CC26E6B95B87}"/>
    <cellStyle name="Normal 17 5 2" xfId="2935" xr:uid="{1CE7DBC3-636B-4E4E-A159-6A433AACBCCE}"/>
    <cellStyle name="Normal 17 5 2 10" xfId="5021" xr:uid="{8642BE1E-7F61-4BBA-95BA-D209E8EEE95C}"/>
    <cellStyle name="Normal 17 5 2 2" xfId="7044" xr:uid="{E8DDE48A-7F8E-4EE7-8B5B-83ECD01F9807}"/>
    <cellStyle name="Normal 17 5 2 3" xfId="11197" xr:uid="{392ED15E-5D92-48CA-AA41-527EDBA8EC41}"/>
    <cellStyle name="Normal 17 5 2 4" xfId="14385" xr:uid="{7B13B8B2-D63D-4183-9FF8-87E00E73BE21}"/>
    <cellStyle name="Normal 17 5 2 5" xfId="17482" xr:uid="{6AB37369-2410-4467-B162-1CA8B4B70660}"/>
    <cellStyle name="Normal 17 5 2 6" xfId="20639" xr:uid="{6EC08057-BA69-41CE-BAD7-ED0EB1D577B4}"/>
    <cellStyle name="Normal 17 5 2 7" xfId="23794" xr:uid="{59EADC26-9F97-4437-ADF5-97F85A088D4B}"/>
    <cellStyle name="Normal 17 5 2 8" xfId="26970" xr:uid="{40E7B7D8-76EC-44B2-969A-6DE4D0F028AF}"/>
    <cellStyle name="Normal 17 5 2 9" xfId="30169" xr:uid="{FF1E1897-DCBF-4569-82DB-9897FED19B19}"/>
    <cellStyle name="Normal 17 5 3" xfId="1874" xr:uid="{84ACD478-DC14-4AF4-9DE3-5E17F64A0412}"/>
    <cellStyle name="Normal 17 5 3 2" xfId="10139" xr:uid="{91E526DC-037F-4726-8531-4FB330D25F8B}"/>
    <cellStyle name="Normal 17 5 3 3" xfId="13335" xr:uid="{1B700BF8-5BF9-471E-87B8-F18BC9E1CECB}"/>
    <cellStyle name="Normal 17 5 3 4" xfId="16430" xr:uid="{D1EBEBF5-A0A2-4785-9EB4-6A4E93E4521F}"/>
    <cellStyle name="Normal 17 5 3 5" xfId="19584" xr:uid="{7B516211-893B-4946-8228-395478D31F4D}"/>
    <cellStyle name="Normal 17 5 3 6" xfId="22744" xr:uid="{1822CCB2-15D6-4D0D-B36D-FFAA5566768A}"/>
    <cellStyle name="Normal 17 5 3 7" xfId="25920" xr:uid="{59AE74A4-942B-4FB5-B645-58E14378D272}"/>
    <cellStyle name="Normal 17 5 3 8" xfId="29119" xr:uid="{48CF4013-0EB8-41E1-9A5B-3126A1B0C600}"/>
    <cellStyle name="Normal 17 5 3 9" xfId="6122" xr:uid="{9ADBD8AF-721D-4D3E-8AD5-4DCD8EC33237}"/>
    <cellStyle name="Normal 17 5 4" xfId="8107" xr:uid="{70AC2640-44CF-4A00-86EF-5E91849FA10E}"/>
    <cellStyle name="Normal 17 5 5" xfId="9251" xr:uid="{E107FACD-1F50-46A3-B5A6-BC89FD1818B2}"/>
    <cellStyle name="Normal 17 5 6" xfId="12373" xr:uid="{55040083-35D7-4892-9DA7-7B9552098D46}"/>
    <cellStyle name="Normal 17 5 7" xfId="15492" xr:uid="{422A3492-90AA-43E6-B477-CC4A592A6F72}"/>
    <cellStyle name="Normal 17 5 8" xfId="18575" xr:uid="{6D7EE2CF-0772-4D7D-95A9-8E7273765D3E}"/>
    <cellStyle name="Normal 17 5 9" xfId="21739" xr:uid="{D2AC6195-FE6C-4148-A977-37E4463AB003}"/>
    <cellStyle name="Normal 17 6" xfId="337" xr:uid="{1637A1BB-5E75-4BF7-9537-5F72029330A7}"/>
    <cellStyle name="Normal 17 6 10" xfId="27406" xr:uid="{9EEA2A9E-64ED-4FDB-A893-6F89D3838AD7}"/>
    <cellStyle name="Normal 17 6 11" xfId="4376" xr:uid="{A7A306D1-413D-44CC-9112-8A7C50D8C581}"/>
    <cellStyle name="Normal 17 6 2" xfId="2289" xr:uid="{4375B0D7-E016-4F3D-A1FF-55EA4077FB43}"/>
    <cellStyle name="Normal 17 6 2 2" xfId="10552" xr:uid="{CF173C02-3A68-43EA-9543-A0EB560AC0E5}"/>
    <cellStyle name="Normal 17 6 2 3" xfId="13747" xr:uid="{82CB47D0-9B47-4CF7-9747-3F93763C36C8}"/>
    <cellStyle name="Normal 17 6 2 4" xfId="16842" xr:uid="{87130AF4-06B4-40F3-9C1A-93B05197DC12}"/>
    <cellStyle name="Normal 17 6 2 5" xfId="19996" xr:uid="{C001578E-8AF1-4D38-922E-01CEE982F879}"/>
    <cellStyle name="Normal 17 6 2 6" xfId="23156" xr:uid="{BE1CEE01-C87A-4C92-B831-7201CAEABF9B}"/>
    <cellStyle name="Normal 17 6 2 7" xfId="26332" xr:uid="{67BA7181-E8B9-4C31-A807-CB4FBE009E67}"/>
    <cellStyle name="Normal 17 6 2 8" xfId="29531" xr:uid="{84FEFBB7-9ADB-43F3-A09F-6A2DB0318BFB}"/>
    <cellStyle name="Normal 17 6 2 9" xfId="5476" xr:uid="{37979468-A050-4A57-828F-FFAB93ED433B}"/>
    <cellStyle name="Normal 17 6 3" xfId="7461" xr:uid="{95D93D5C-5939-40E3-B871-D2EBD345F0E1}"/>
    <cellStyle name="Normal 17 6 4" xfId="8605" xr:uid="{9A777610-974F-48E9-B6F6-E1A91EF10AA8}"/>
    <cellStyle name="Normal 17 6 5" xfId="11727" xr:uid="{F35B12E8-7151-42B7-BA91-A3DFB609511C}"/>
    <cellStyle name="Normal 17 6 6" xfId="14846" xr:uid="{8079A12F-3F78-46D6-966F-A4585762CFBA}"/>
    <cellStyle name="Normal 17 6 7" xfId="17930" xr:uid="{CBF44A10-5F60-4E05-9911-FBA8850FF987}"/>
    <cellStyle name="Normal 17 6 8" xfId="21093" xr:uid="{47CFDEE2-C74A-4FCD-A775-86616A2EE05C}"/>
    <cellStyle name="Normal 17 6 9" xfId="24228" xr:uid="{F327DEFB-C8C5-4393-881B-B4EC52952214}"/>
    <cellStyle name="Normal 17 7" xfId="2090" xr:uid="{79726C21-067D-4B9C-8065-C54FB1EA1FB6}"/>
    <cellStyle name="Normal 17 7 10" xfId="4179" xr:uid="{48503FF4-0A4D-4D67-94B8-178BAF03FDB4}"/>
    <cellStyle name="Normal 17 7 2" xfId="6395" xr:uid="{DEBED007-FDA7-43E1-B202-A019A61158CE}"/>
    <cellStyle name="Normal 17 7 3" xfId="10355" xr:uid="{2247D329-6A97-4FC3-9A0C-A19089EF6939}"/>
    <cellStyle name="Normal 17 7 4" xfId="13550" xr:uid="{7F1E34B8-44D1-4269-A29F-DE19824D0B6B}"/>
    <cellStyle name="Normal 17 7 5" xfId="16645" xr:uid="{40311E4F-F60E-4EB3-9D81-137E4181833F}"/>
    <cellStyle name="Normal 17 7 6" xfId="19799" xr:uid="{95865568-7EEA-42F4-8628-AEE823AD1735}"/>
    <cellStyle name="Normal 17 7 7" xfId="22959" xr:uid="{01F21DB1-078D-40E2-A76F-6ABF15673DA8}"/>
    <cellStyle name="Normal 17 7 8" xfId="26135" xr:uid="{7BA1036F-7000-4F45-A6EF-EEA21B2D0FF1}"/>
    <cellStyle name="Normal 17 7 9" xfId="29334" xr:uid="{EA3F8ADE-4A25-4E02-BEE8-9B69A3882157}"/>
    <cellStyle name="Normal 17 8" xfId="1227" xr:uid="{71EE224F-E648-4B6D-A1F7-F1C6DEBBCCEC}"/>
    <cellStyle name="Normal 17 8 2" xfId="9494" xr:uid="{B9DFF715-7474-41AA-878C-5F40FA2E1AD2}"/>
    <cellStyle name="Normal 17 8 3" xfId="12646" xr:uid="{B211BA8C-A50E-43BE-959D-AE89CC452523}"/>
    <cellStyle name="Normal 17 8 4" xfId="15763" xr:uid="{707DB7B4-3D1E-4332-9160-BA21325A38DB}"/>
    <cellStyle name="Normal 17 8 5" xfId="18915" xr:uid="{291671E8-5E38-42B9-A1D9-4EC55F3EC44B}"/>
    <cellStyle name="Normal 17 8 6" xfId="22064" xr:uid="{56975CA6-0324-4CEE-BCBE-A748CF91077D}"/>
    <cellStyle name="Normal 17 8 7" xfId="25266" xr:uid="{EAB47E09-FB87-40D9-A136-A07DAA3620A9}"/>
    <cellStyle name="Normal 17 8 8" xfId="28515" xr:uid="{762FC73C-4CC2-48D7-9D4C-9BAB75250AF3}"/>
    <cellStyle name="Normal 17 8 9" xfId="5278" xr:uid="{3514BC85-0261-4A52-94CF-EB1BC66750DA}"/>
    <cellStyle name="Normal 17 9" xfId="7261" xr:uid="{FAC905FB-48DD-4852-A510-212248A21C1A}"/>
    <cellStyle name="Normal 18" xfId="152" xr:uid="{41D51DA6-2D90-4E25-A3B0-200F8B72BB28}"/>
    <cellStyle name="Normal 18 10" xfId="8421" xr:uid="{521D69DC-87F8-40D7-B810-59CD677963D6}"/>
    <cellStyle name="Normal 18 11" xfId="11530" xr:uid="{A9A2E606-21E1-4570-9D82-75EB1D66ACA4}"/>
    <cellStyle name="Normal 18 12" xfId="14645" xr:uid="{8D602E2A-830E-47D8-8656-BF75ADBBA88B}"/>
    <cellStyle name="Normal 18 13" xfId="17737" xr:uid="{3A90BEBD-69C4-4816-8253-CCCBD22F5644}"/>
    <cellStyle name="Normal 18 14" xfId="20895" xr:uid="{FD841928-594E-4E30-94CC-F3EFCBE0E4E9}"/>
    <cellStyle name="Normal 18 15" xfId="24035" xr:uid="{A303704A-207A-4340-B347-48CBE1019483}"/>
    <cellStyle name="Normal 18 16" xfId="27212" xr:uid="{3DE2829A-077F-477B-B4D4-FC3F6587E33A}"/>
    <cellStyle name="Normal 18 17" xfId="3322" xr:uid="{280B3B3D-780F-4F3C-9E5D-783A7D6C88F1}"/>
    <cellStyle name="Normal 18 2" xfId="486" xr:uid="{F871F2FF-E84F-4C5A-BA51-1DCFF451A8DA}"/>
    <cellStyle name="Normal 18 2 10" xfId="24376" xr:uid="{31F0DA5D-34ED-4C3F-8643-BB69D99C68BB}"/>
    <cellStyle name="Normal 18 2 11" xfId="27554" xr:uid="{112D65DA-8005-4927-82A1-4D935626F276}"/>
    <cellStyle name="Normal 18 2 12" xfId="3466" xr:uid="{83C3769B-17F8-4122-A07D-E17B143D2087}"/>
    <cellStyle name="Normal 18 2 2" xfId="2437" xr:uid="{D0B490B6-4BD3-4436-A1D2-A1EFBE198B86}"/>
    <cellStyle name="Normal 18 2 2 10" xfId="4524" xr:uid="{F2045D05-FE2F-4828-B52E-9141B09E75B7}"/>
    <cellStyle name="Normal 18 2 2 2" xfId="6596" xr:uid="{BAF0894C-FA44-41EF-BBF5-654F725E7D00}"/>
    <cellStyle name="Normal 18 2 2 3" xfId="10700" xr:uid="{6B2E2C6B-89DF-4EC1-BD97-513342B9DC65}"/>
    <cellStyle name="Normal 18 2 2 4" xfId="13895" xr:uid="{5127A9BB-9F7F-4B42-8F72-56DACF464443}"/>
    <cellStyle name="Normal 18 2 2 5" xfId="16990" xr:uid="{92C1D629-89C3-4C7A-94DC-E703FD9468B3}"/>
    <cellStyle name="Normal 18 2 2 6" xfId="20144" xr:uid="{230E03D7-DCFE-4708-BF3E-7B14A7D08DA9}"/>
    <cellStyle name="Normal 18 2 2 7" xfId="23304" xr:uid="{B41C8171-8F0A-4018-9501-D6FD978685DD}"/>
    <cellStyle name="Normal 18 2 2 8" xfId="26480" xr:uid="{3B2DD351-B23C-4677-B019-06C954CDC670}"/>
    <cellStyle name="Normal 18 2 2 9" xfId="29679" xr:uid="{E3B33B3B-409E-4F1A-99BE-508564AEE7BF}"/>
    <cellStyle name="Normal 18 2 3" xfId="1375" xr:uid="{FC57230F-946A-49CB-A209-12BC70C90F26}"/>
    <cellStyle name="Normal 18 2 3 2" xfId="9642" xr:uid="{88B97E9A-94F7-4665-AC7D-12E17208B61F}"/>
    <cellStyle name="Normal 18 2 3 3" xfId="12838" xr:uid="{4CD7DFA1-8E83-4524-80F0-7EA20C7DEC5D}"/>
    <cellStyle name="Normal 18 2 3 4" xfId="15933" xr:uid="{9BE03229-7301-492A-812F-07A97A3CEAA1}"/>
    <cellStyle name="Normal 18 2 3 5" xfId="19087" xr:uid="{58E6B101-7A5C-4B50-B7C0-DB74B5C3DC77}"/>
    <cellStyle name="Normal 18 2 3 6" xfId="22247" xr:uid="{0076469B-DA99-4AA2-AD89-555BA1B29E64}"/>
    <cellStyle name="Normal 18 2 3 7" xfId="25423" xr:uid="{E238ACD5-9BE7-4C93-B290-8A3B52B34785}"/>
    <cellStyle name="Normal 18 2 3 8" xfId="28622" xr:uid="{96330A5B-F0AE-46F3-8E55-726DDA269BA7}"/>
    <cellStyle name="Normal 18 2 3 9" xfId="5624" xr:uid="{36A09C86-3493-42CC-AE93-896B41EAEC90}"/>
    <cellStyle name="Normal 18 2 4" xfId="7609" xr:uid="{9836082B-18F3-4CE3-A820-EBC3560A42E1}"/>
    <cellStyle name="Normal 18 2 5" xfId="8754" xr:uid="{27A176C5-F345-4EE3-AF10-9CEA2EFB2B04}"/>
    <cellStyle name="Normal 18 2 6" xfId="11875" xr:uid="{D23771EF-D8D3-4F39-9552-188FCA82F78F}"/>
    <cellStyle name="Normal 18 2 7" xfId="14994" xr:uid="{DF012755-FF4D-4190-8633-A08E8FE7D702}"/>
    <cellStyle name="Normal 18 2 8" xfId="18078" xr:uid="{2DEFE783-8CDD-4AD8-80D9-6E9C994CCA17}"/>
    <cellStyle name="Normal 18 2 9" xfId="21241" xr:uid="{C7A28BF1-2D76-4086-86DE-150A7B013C75}"/>
    <cellStyle name="Normal 18 3" xfId="626" xr:uid="{92A282F0-F67E-4FFE-A2FC-5CF56AD360B3}"/>
    <cellStyle name="Normal 18 3 10" xfId="24516" xr:uid="{2F8C4B0D-4C5D-494C-ACA2-5F116FA4F44E}"/>
    <cellStyle name="Normal 18 3 11" xfId="27694" xr:uid="{1A32058D-E883-4392-8B8F-0DB8AF76AF10}"/>
    <cellStyle name="Normal 18 3 12" xfId="3606" xr:uid="{E1EF3EFB-2E10-495F-B662-E7181F0ABC06}"/>
    <cellStyle name="Normal 18 3 2" xfId="2577" xr:uid="{59FDE379-CB5D-4CE3-B070-5F37612F6BE0}"/>
    <cellStyle name="Normal 18 3 2 10" xfId="4664" xr:uid="{A4EF9EC1-96B8-4176-95DA-60D402535E48}"/>
    <cellStyle name="Normal 18 3 2 2" xfId="6733" xr:uid="{18B75BC0-2659-4B67-9BA9-A227B29E0438}"/>
    <cellStyle name="Normal 18 3 2 3" xfId="10840" xr:uid="{AF2627D7-4B4C-4E65-B24A-C2FA2FD924DD}"/>
    <cellStyle name="Normal 18 3 2 4" xfId="14035" xr:uid="{770DDE14-274F-4CB8-9DC9-BDB07AA14FA1}"/>
    <cellStyle name="Normal 18 3 2 5" xfId="17130" xr:uid="{C14CEF88-287B-4981-BEB6-F432BD2D14D8}"/>
    <cellStyle name="Normal 18 3 2 6" xfId="20284" xr:uid="{18A8B2FC-145B-4A45-B60C-D476DC0990D1}"/>
    <cellStyle name="Normal 18 3 2 7" xfId="23444" xr:uid="{79955B90-0F7F-426A-BB38-265A8B93FCA9}"/>
    <cellStyle name="Normal 18 3 2 8" xfId="26620" xr:uid="{4675E961-85B9-4CB6-9823-A272851A336D}"/>
    <cellStyle name="Normal 18 3 2 9" xfId="29819" xr:uid="{1A92C214-6B5F-4214-AF8F-F8C385DE67C2}"/>
    <cellStyle name="Normal 18 3 3" xfId="1515" xr:uid="{6FE13A6A-2BE0-40B8-ABD6-6E44A663CB30}"/>
    <cellStyle name="Normal 18 3 3 2" xfId="9782" xr:uid="{C5CA8FCD-FBAE-4C4F-990D-6B697AF05682}"/>
    <cellStyle name="Normal 18 3 3 3" xfId="12978" xr:uid="{C67AB214-6AE1-410E-80A1-47AB7C3C8CB5}"/>
    <cellStyle name="Normal 18 3 3 4" xfId="16073" xr:uid="{A0B98AEA-EFC1-4967-9B20-A2724A08439E}"/>
    <cellStyle name="Normal 18 3 3 5" xfId="19227" xr:uid="{B144CAC3-6B57-4215-9862-22572410AE83}"/>
    <cellStyle name="Normal 18 3 3 6" xfId="22387" xr:uid="{22B5ED1C-6377-46DE-80CA-2CC7E44CEDC6}"/>
    <cellStyle name="Normal 18 3 3 7" xfId="25563" xr:uid="{FC3E2BEF-193C-468F-B87D-941D19BA7FA4}"/>
    <cellStyle name="Normal 18 3 3 8" xfId="28762" xr:uid="{7EED75BE-FD4F-4A7D-89AA-0F6971A32D73}"/>
    <cellStyle name="Normal 18 3 3 9" xfId="5764" xr:uid="{72A5151A-4065-4624-9B3A-7BEFAE130B10}"/>
    <cellStyle name="Normal 18 3 4" xfId="7749" xr:uid="{E973B14A-D068-4C67-BF2F-9B93080B50D7}"/>
    <cellStyle name="Normal 18 3 5" xfId="8894" xr:uid="{0611173F-5D48-4963-B71F-95CBB25012B5}"/>
    <cellStyle name="Normal 18 3 6" xfId="12015" xr:uid="{AA56772B-55BF-451D-92FF-AAA0B8EFE7EE}"/>
    <cellStyle name="Normal 18 3 7" xfId="15134" xr:uid="{1893E3B1-4ED9-48F1-B8B9-3B37F51543E5}"/>
    <cellStyle name="Normal 18 3 8" xfId="18218" xr:uid="{96F14985-EC75-4CE7-8121-F160DD7218FF}"/>
    <cellStyle name="Normal 18 3 9" xfId="21381" xr:uid="{4B8DEC1A-741E-4060-AD7C-D1E8F7F99326}"/>
    <cellStyle name="Normal 18 4" xfId="795" xr:uid="{10E21017-C557-4994-BC12-74ED5F1118F6}"/>
    <cellStyle name="Normal 18 4 10" xfId="24685" xr:uid="{6C4FBF7A-ED3E-4231-B6D1-7451360DF98F}"/>
    <cellStyle name="Normal 18 4 11" xfId="27863" xr:uid="{743D175E-FD49-422F-8E60-73CE3F6CE04F}"/>
    <cellStyle name="Normal 18 4 12" xfId="3775" xr:uid="{B29BF844-6771-48CF-948F-ECB715AFDE4B}"/>
    <cellStyle name="Normal 18 4 2" xfId="2746" xr:uid="{7D59D71A-202A-40A8-87F1-EA66930EB116}"/>
    <cellStyle name="Normal 18 4 2 10" xfId="4833" xr:uid="{479D6F16-7B11-4937-9C93-5A4FB9388E3F}"/>
    <cellStyle name="Normal 18 4 2 2" xfId="6872" xr:uid="{8A28EF4F-2D60-437F-BE82-3BBBD3520A51}"/>
    <cellStyle name="Normal 18 4 2 3" xfId="11009" xr:uid="{71177B76-7F3F-492A-B4D0-4B528F82C169}"/>
    <cellStyle name="Normal 18 4 2 4" xfId="14200" xr:uid="{1CD2135C-6AB1-4768-8840-12BB3E0DC182}"/>
    <cellStyle name="Normal 18 4 2 5" xfId="17295" xr:uid="{16AD28BF-DF96-4276-AAB5-E3AA4C5E15BB}"/>
    <cellStyle name="Normal 18 4 2 6" xfId="20453" xr:uid="{78AA1807-94BE-446C-A9C8-EC491B260ED2}"/>
    <cellStyle name="Normal 18 4 2 7" xfId="23609" xr:uid="{B6901D2D-AFF1-4AFF-84EC-158E906A29F0}"/>
    <cellStyle name="Normal 18 4 2 8" xfId="26785" xr:uid="{E73AA64D-5CE4-4A74-8240-42E1E5FC0C18}"/>
    <cellStyle name="Normal 18 4 2 9" xfId="29984" xr:uid="{8FD8A32B-F4E2-4438-9072-BF981182666E}"/>
    <cellStyle name="Normal 18 4 3" xfId="1684" xr:uid="{5E5D0E25-25DF-44C7-87D8-BF29D70549AE}"/>
    <cellStyle name="Normal 18 4 3 2" xfId="9951" xr:uid="{4924AC02-BB1A-473E-90BD-54362F42D6A3}"/>
    <cellStyle name="Normal 18 4 3 3" xfId="13147" xr:uid="{852F8E98-1474-41A8-9A10-FD05A8D12A26}"/>
    <cellStyle name="Normal 18 4 3 4" xfId="16242" xr:uid="{6EBE6CC0-F1DB-4C34-B68E-EBA10073A35D}"/>
    <cellStyle name="Normal 18 4 3 5" xfId="19396" xr:uid="{8433F701-697B-4050-B73E-3A893D672849}"/>
    <cellStyle name="Normal 18 4 3 6" xfId="22556" xr:uid="{650A998C-CCB6-4B3A-A67F-A26F7C360703}"/>
    <cellStyle name="Normal 18 4 3 7" xfId="25732" xr:uid="{B7EC582D-F650-4ECB-86F0-CDB731DC770B}"/>
    <cellStyle name="Normal 18 4 3 8" xfId="28931" xr:uid="{D0D2197E-9815-4DA7-9970-7BDD2D688CC9}"/>
    <cellStyle name="Normal 18 4 3 9" xfId="5933" xr:uid="{DF455717-0675-411D-93D2-E86E447392C9}"/>
    <cellStyle name="Normal 18 4 4" xfId="7918" xr:uid="{311CFEAA-77BC-4C5E-97C3-609F249D934F}"/>
    <cellStyle name="Normal 18 4 5" xfId="9063" xr:uid="{2AC75524-6228-4446-9C05-BFF1D66C6217}"/>
    <cellStyle name="Normal 18 4 6" xfId="12184" xr:uid="{8E01FB25-3482-42D7-95A6-78EC3F63A8B3}"/>
    <cellStyle name="Normal 18 4 7" xfId="15303" xr:uid="{16FCD52B-DB27-43DE-BBA9-98995E1AF3ED}"/>
    <cellStyle name="Normal 18 4 8" xfId="18387" xr:uid="{EC0A5B37-A1A6-41EF-BDC6-AE06A44192DC}"/>
    <cellStyle name="Normal 18 4 9" xfId="21550" xr:uid="{7D8F5259-F333-4820-99AF-F4C9E70EE647}"/>
    <cellStyle name="Normal 18 5" xfId="988" xr:uid="{BDF5910B-475A-4D83-B6DF-7FFF9FF3768B}"/>
    <cellStyle name="Normal 18 5 10" xfId="24877" xr:uid="{BAB7AA7C-F794-4468-91A4-BC5C00C79735}"/>
    <cellStyle name="Normal 18 5 11" xfId="28056" xr:uid="{15683CF4-B271-400E-8DE7-53E5466F29F1}"/>
    <cellStyle name="Normal 18 5 12" xfId="3967" xr:uid="{870E91C8-7F37-4F47-80A0-A2FEC83C7829}"/>
    <cellStyle name="Normal 18 5 2" xfId="2939" xr:uid="{47BF8C3F-B430-4CE6-9568-B2FEB3CC3904}"/>
    <cellStyle name="Normal 18 5 2 10" xfId="5025" xr:uid="{FC82920F-42CC-4C3A-AB6A-EE5C67FB9DE9}"/>
    <cellStyle name="Normal 18 5 2 2" xfId="7048" xr:uid="{F27AE979-C85B-4B25-B45B-1AC7646F2607}"/>
    <cellStyle name="Normal 18 5 2 3" xfId="11201" xr:uid="{6C4A1FD8-61CC-4F02-8702-92D5B39EC290}"/>
    <cellStyle name="Normal 18 5 2 4" xfId="14389" xr:uid="{9F2D7B6C-392F-4FD4-81AA-4C3D06DB2F1C}"/>
    <cellStyle name="Normal 18 5 2 5" xfId="17486" xr:uid="{B813174F-91F2-454D-94D7-7EBCE4C896CD}"/>
    <cellStyle name="Normal 18 5 2 6" xfId="20643" xr:uid="{F56A750C-C168-4D63-A497-6E3FB1034D9E}"/>
    <cellStyle name="Normal 18 5 2 7" xfId="23798" xr:uid="{3855FA8F-EEDF-4F84-8AFA-149F1DA80E49}"/>
    <cellStyle name="Normal 18 5 2 8" xfId="26974" xr:uid="{D6421274-4D7C-44C9-8BCE-48D9DF2891EA}"/>
    <cellStyle name="Normal 18 5 2 9" xfId="30173" xr:uid="{8DAD7337-D583-4B26-8604-064D1DEF47A3}"/>
    <cellStyle name="Normal 18 5 3" xfId="1878" xr:uid="{6CA0BD27-478F-43E3-B723-DC44A56B608F}"/>
    <cellStyle name="Normal 18 5 3 2" xfId="10143" xr:uid="{885A117C-9D7F-48B2-ADEF-240190366EC7}"/>
    <cellStyle name="Normal 18 5 3 3" xfId="13339" xr:uid="{6B0D6E45-F6D2-4993-A7E8-5110F1DBCDC3}"/>
    <cellStyle name="Normal 18 5 3 4" xfId="16434" xr:uid="{611354AA-0415-4B6F-89EF-D314A1CE0096}"/>
    <cellStyle name="Normal 18 5 3 5" xfId="19588" xr:uid="{168647C5-1661-41A1-9FC3-AA322C35E33D}"/>
    <cellStyle name="Normal 18 5 3 6" xfId="22748" xr:uid="{75740A2A-1C43-4653-A618-2622983C8923}"/>
    <cellStyle name="Normal 18 5 3 7" xfId="25924" xr:uid="{7553863F-E0BD-4F36-9EC9-910340FC64F0}"/>
    <cellStyle name="Normal 18 5 3 8" xfId="29123" xr:uid="{BE6D8071-3984-43AC-A460-FFB07A491E35}"/>
    <cellStyle name="Normal 18 5 3 9" xfId="6126" xr:uid="{3242664B-5DCF-4C99-9090-722DE2C515E4}"/>
    <cellStyle name="Normal 18 5 4" xfId="8111" xr:uid="{486BFA3C-F5F2-4470-BA8F-EF4BF7884C4B}"/>
    <cellStyle name="Normal 18 5 5" xfId="9255" xr:uid="{C425D01B-2A2E-4289-A75B-6B5341206560}"/>
    <cellStyle name="Normal 18 5 6" xfId="12377" xr:uid="{08ED9D00-41B8-4726-83E1-AAA27948E4AF}"/>
    <cellStyle name="Normal 18 5 7" xfId="15496" xr:uid="{517CE95C-0DFF-4893-B6A7-26B53BC2B260}"/>
    <cellStyle name="Normal 18 5 8" xfId="18579" xr:uid="{F383BD4C-6F8F-4CD0-9983-714503593B4D}"/>
    <cellStyle name="Normal 18 5 9" xfId="21743" xr:uid="{2E37BA2C-D065-4EF8-A77A-A87CF0BC011A}"/>
    <cellStyle name="Normal 18 6" xfId="341" xr:uid="{C77C82D3-7B8C-42D4-9A1A-105FD0C64BE1}"/>
    <cellStyle name="Normal 18 6 10" xfId="27410" xr:uid="{CBCE713F-CE7D-449F-BBD6-D6EBE2DD419B}"/>
    <cellStyle name="Normal 18 6 11" xfId="4380" xr:uid="{4EB68388-E3DC-48EB-A9BE-543A210C8FF7}"/>
    <cellStyle name="Normal 18 6 2" xfId="2293" xr:uid="{BA875E55-68CE-46F3-A5D1-E70E7B40B695}"/>
    <cellStyle name="Normal 18 6 2 2" xfId="10556" xr:uid="{E4B10A9A-BD3C-4277-BDB2-7C5A41901E81}"/>
    <cellStyle name="Normal 18 6 2 3" xfId="13751" xr:uid="{742871C3-261D-418A-9AE8-786D88C4A0A5}"/>
    <cellStyle name="Normal 18 6 2 4" xfId="16846" xr:uid="{7D4F2102-AC0C-4935-AC84-E7D285603F37}"/>
    <cellStyle name="Normal 18 6 2 5" xfId="20000" xr:uid="{DD87401A-0E73-4E25-B413-102D0F691C1C}"/>
    <cellStyle name="Normal 18 6 2 6" xfId="23160" xr:uid="{6F9E5D4C-85B8-4AB4-8FB1-9428A95CDD9F}"/>
    <cellStyle name="Normal 18 6 2 7" xfId="26336" xr:uid="{12697113-3E3A-44DE-B7F6-027B3D007BC5}"/>
    <cellStyle name="Normal 18 6 2 8" xfId="29535" xr:uid="{00E2AA80-7C62-4835-9470-57850C8BA35E}"/>
    <cellStyle name="Normal 18 6 2 9" xfId="5480" xr:uid="{190DDB44-7E71-4100-BDBA-D9C19BF26F5B}"/>
    <cellStyle name="Normal 18 6 3" xfId="7465" xr:uid="{3249A9DD-BDF0-4B2A-9A25-0D94903552E5}"/>
    <cellStyle name="Normal 18 6 4" xfId="8609" xr:uid="{B10879B1-5BE3-4533-B910-4E5DFAF6D12D}"/>
    <cellStyle name="Normal 18 6 5" xfId="11731" xr:uid="{06307595-4EAB-4C8C-A625-83F08E02BAC0}"/>
    <cellStyle name="Normal 18 6 6" xfId="14850" xr:uid="{073360C9-90AF-4AB0-BF9E-90C2AE3B054C}"/>
    <cellStyle name="Normal 18 6 7" xfId="17934" xr:uid="{0E999A46-1741-4FB8-8CD3-1299FF8A49CD}"/>
    <cellStyle name="Normal 18 6 8" xfId="21097" xr:uid="{7E2A6B20-57F1-4B9F-8EA0-0959D1C2D6CE}"/>
    <cellStyle name="Normal 18 6 9" xfId="24232" xr:uid="{97BA979B-BAF5-4EAB-9876-BC1427DAF718}"/>
    <cellStyle name="Normal 18 7" xfId="2094" xr:uid="{51C35EA7-4F50-4D5A-B040-26C698956D7B}"/>
    <cellStyle name="Normal 18 7 10" xfId="4183" xr:uid="{24A07EFD-9F02-44F2-89F6-898FE175F427}"/>
    <cellStyle name="Normal 18 7 2" xfId="6399" xr:uid="{F5CDC4DC-C0F8-4EDB-BD19-5EDD0B7CDDE0}"/>
    <cellStyle name="Normal 18 7 3" xfId="10359" xr:uid="{5A172C57-3787-4F04-B5F7-74ADB0398064}"/>
    <cellStyle name="Normal 18 7 4" xfId="13554" xr:uid="{327B6C65-1E2F-454B-BD78-EA79AD3FEA5D}"/>
    <cellStyle name="Normal 18 7 5" xfId="16649" xr:uid="{B7096510-CA18-41C0-BF88-E343AEE3BEC0}"/>
    <cellStyle name="Normal 18 7 6" xfId="19803" xr:uid="{83047C89-FE7E-4BB9-B7E3-516E41C8AE7A}"/>
    <cellStyle name="Normal 18 7 7" xfId="22963" xr:uid="{5EC99296-C78F-478E-BDDD-E0D7DDC0B33B}"/>
    <cellStyle name="Normal 18 7 8" xfId="26139" xr:uid="{0C8AC7A1-92C5-446B-9565-27EBF46EC9D0}"/>
    <cellStyle name="Normal 18 7 9" xfId="29338" xr:uid="{15EA9217-A473-4E42-B99A-49FEE180B8A3}"/>
    <cellStyle name="Normal 18 8" xfId="1231" xr:uid="{EE76A5D6-38D2-41C4-9605-AAC78789F712}"/>
    <cellStyle name="Normal 18 8 2" xfId="9498" xr:uid="{991B4936-D710-424F-B56C-853C68344113}"/>
    <cellStyle name="Normal 18 8 3" xfId="11471" xr:uid="{DB787F31-26B7-4579-91E4-C7F4175DA382}"/>
    <cellStyle name="Normal 18 8 4" xfId="15773" xr:uid="{9224C9CB-665A-4198-A41D-191BBC48344A}"/>
    <cellStyle name="Normal 18 8 5" xfId="18971" xr:uid="{8F52CA0C-8592-4F69-9D0B-A376CBE9882D}"/>
    <cellStyle name="Normal 18 8 6" xfId="22107" xr:uid="{261661E9-7221-4E4E-B346-E25B300E9C82}"/>
    <cellStyle name="Normal 18 8 7" xfId="25219" xr:uid="{9063A08E-1D30-4A5E-AF36-3A3EBA0ACDA9}"/>
    <cellStyle name="Normal 18 8 8" xfId="28455" xr:uid="{35446B77-8542-46C7-A023-A1D34FF4AB16}"/>
    <cellStyle name="Normal 18 8 9" xfId="5282" xr:uid="{868110E2-F3C0-44FB-8A7F-97787FD5C401}"/>
    <cellStyle name="Normal 18 9" xfId="7265" xr:uid="{186AC0F9-5ADB-48B3-B56A-C415DE848EF0}"/>
    <cellStyle name="Normal 19" xfId="156" xr:uid="{087FA191-3A4E-41F0-9DCA-CC76CE14356E}"/>
    <cellStyle name="Normal 19 10" xfId="8425" xr:uid="{7BD9C1BC-AABC-480C-A76C-28ACA66A9A8C}"/>
    <cellStyle name="Normal 19 11" xfId="11534" xr:uid="{726A8D78-2B0D-43E7-AD92-2A9290D60DD9}"/>
    <cellStyle name="Normal 19 12" xfId="14649" xr:uid="{76D80411-5777-4EFB-9812-B76636ADE31C}"/>
    <cellStyle name="Normal 19 13" xfId="17741" xr:uid="{8ACCE331-16A6-4881-8D11-75E97DC634AF}"/>
    <cellStyle name="Normal 19 14" xfId="20899" xr:uid="{46FCFC29-31C0-497D-B892-BD901C614AE1}"/>
    <cellStyle name="Normal 19 15" xfId="24039" xr:uid="{C8BC95DC-AFF1-4127-B8C6-1BC053938D90}"/>
    <cellStyle name="Normal 19 16" xfId="27216" xr:uid="{597F2A85-4360-4C1C-9095-6D9351823516}"/>
    <cellStyle name="Normal 19 17" xfId="3326" xr:uid="{C919B470-16B6-43F3-A408-967933BEA7E0}"/>
    <cellStyle name="Normal 19 2" xfId="490" xr:uid="{9435A070-4F2F-421C-9E0A-6B7EE4D0E61F}"/>
    <cellStyle name="Normal 19 2 10" xfId="24380" xr:uid="{05325BD1-C871-4487-BFAD-2742D03AFBF6}"/>
    <cellStyle name="Normal 19 2 11" xfId="27558" xr:uid="{45D5441E-80FB-472B-83A3-C3CBDFFDDE89}"/>
    <cellStyle name="Normal 19 2 12" xfId="3470" xr:uid="{B6A6939A-17BE-4EE4-9BB2-0C72A7BD301C}"/>
    <cellStyle name="Normal 19 2 2" xfId="2441" xr:uid="{022E2C10-02A9-46D7-BED0-F01EDDADF6D1}"/>
    <cellStyle name="Normal 19 2 2 10" xfId="4528" xr:uid="{40B701E1-7E57-4C42-A83A-6BA056885FF2}"/>
    <cellStyle name="Normal 19 2 2 2" xfId="6600" xr:uid="{31110CF8-AD81-4A86-9FAE-267FC3BDE320}"/>
    <cellStyle name="Normal 19 2 2 3" xfId="10704" xr:uid="{02460C28-484C-4505-BC0A-785AA04822F3}"/>
    <cellStyle name="Normal 19 2 2 4" xfId="13899" xr:uid="{29ECE2F3-5980-4861-9660-DBDB7CDA697B}"/>
    <cellStyle name="Normal 19 2 2 5" xfId="16994" xr:uid="{369E7AEE-EEED-4204-A229-0A0E874EC868}"/>
    <cellStyle name="Normal 19 2 2 6" xfId="20148" xr:uid="{E3FBE229-60DC-4B48-AC4F-485195E799E2}"/>
    <cellStyle name="Normal 19 2 2 7" xfId="23308" xr:uid="{BBD536EF-0F5C-4275-B7A3-DE59A73CA70B}"/>
    <cellStyle name="Normal 19 2 2 8" xfId="26484" xr:uid="{CD3CE826-9B28-4F59-B21C-4EFCB1EDC91B}"/>
    <cellStyle name="Normal 19 2 2 9" xfId="29683" xr:uid="{104F7F77-2EF1-41D6-822F-87A134024F33}"/>
    <cellStyle name="Normal 19 2 3" xfId="1379" xr:uid="{93A884B6-3533-4778-A9F1-035EF3CF9153}"/>
    <cellStyle name="Normal 19 2 3 2" xfId="9646" xr:uid="{52D610C8-1B6B-4D1C-859B-3DB51AE7C4BD}"/>
    <cellStyle name="Normal 19 2 3 3" xfId="12842" xr:uid="{984B931B-F450-4F2F-A07E-B6CB586C408C}"/>
    <cellStyle name="Normal 19 2 3 4" xfId="15937" xr:uid="{5542BA99-8157-4D6F-9A41-21F916B35593}"/>
    <cellStyle name="Normal 19 2 3 5" xfId="19091" xr:uid="{7E52E72D-C17A-4097-80A5-24DC591000EA}"/>
    <cellStyle name="Normal 19 2 3 6" xfId="22251" xr:uid="{618D66ED-7C75-4137-80C5-E2A899EAED50}"/>
    <cellStyle name="Normal 19 2 3 7" xfId="25427" xr:uid="{8CCF2680-4C4B-4183-AFCB-64B83E3785ED}"/>
    <cellStyle name="Normal 19 2 3 8" xfId="28626" xr:uid="{A8E62A72-786E-48F8-A9DD-1097668F3CCC}"/>
    <cellStyle name="Normal 19 2 3 9" xfId="5628" xr:uid="{F59BBD75-7EF0-4432-ABDD-6BC4C391923E}"/>
    <cellStyle name="Normal 19 2 4" xfId="7613" xr:uid="{F1048B1D-A222-4536-A1E9-C1105ECB9A32}"/>
    <cellStyle name="Normal 19 2 5" xfId="8758" xr:uid="{6F6B8138-1384-49B6-8104-48D818D77C3C}"/>
    <cellStyle name="Normal 19 2 6" xfId="11879" xr:uid="{4619A4F5-AF32-4E39-A673-F3BD534A3A77}"/>
    <cellStyle name="Normal 19 2 7" xfId="14998" xr:uid="{CB4734A6-A29F-4CA9-ABDD-4062DF32BB15}"/>
    <cellStyle name="Normal 19 2 8" xfId="18082" xr:uid="{F6E502F3-3748-4B0A-BC10-4A4806038180}"/>
    <cellStyle name="Normal 19 2 9" xfId="21245" xr:uid="{8A28A13E-A524-4113-BA23-35455D547D44}"/>
    <cellStyle name="Normal 19 3" xfId="630" xr:uid="{DF62E84F-0678-4044-AE47-234580A4DA08}"/>
    <cellStyle name="Normal 19 3 10" xfId="24520" xr:uid="{4AB54777-C4BF-451E-8176-73910D02E194}"/>
    <cellStyle name="Normal 19 3 11" xfId="27698" xr:uid="{79FFFDAA-94FE-432B-A498-35A1E267431C}"/>
    <cellStyle name="Normal 19 3 12" xfId="3610" xr:uid="{395D8F98-D9F9-4CAB-B967-8C3FE0C1F64B}"/>
    <cellStyle name="Normal 19 3 2" xfId="2581" xr:uid="{366FED40-1A17-4D1A-B742-1D06BDBE2A22}"/>
    <cellStyle name="Normal 19 3 2 10" xfId="4668" xr:uid="{BE724F33-BF5A-4ACF-AC30-71E045FFD548}"/>
    <cellStyle name="Normal 19 3 2 2" xfId="6737" xr:uid="{03DCF5B7-6935-4E7C-95E9-0B462C827CD8}"/>
    <cellStyle name="Normal 19 3 2 3" xfId="10844" xr:uid="{F402338B-0D57-47B9-A4C8-752DB2C282C5}"/>
    <cellStyle name="Normal 19 3 2 4" xfId="14039" xr:uid="{464B98CD-8E13-4CA8-837A-34EA27F84906}"/>
    <cellStyle name="Normal 19 3 2 5" xfId="17134" xr:uid="{201E24E9-7EEA-4F20-84EA-37B65AE1DD71}"/>
    <cellStyle name="Normal 19 3 2 6" xfId="20288" xr:uid="{71C06281-5598-400A-8323-1177B5BBB951}"/>
    <cellStyle name="Normal 19 3 2 7" xfId="23448" xr:uid="{C7470F54-7F44-45F0-91EB-C75169855414}"/>
    <cellStyle name="Normal 19 3 2 8" xfId="26624" xr:uid="{F727B700-6D3A-4C45-92C4-456F60A873D2}"/>
    <cellStyle name="Normal 19 3 2 9" xfId="29823" xr:uid="{A44D668A-329C-4F3D-8F5C-6505308AB6EF}"/>
    <cellStyle name="Normal 19 3 3" xfId="1519" xr:uid="{A83BF618-9618-4680-BC17-29A3C0B6A444}"/>
    <cellStyle name="Normal 19 3 3 2" xfId="9786" xr:uid="{AA3DDFB4-D4E8-451B-AE34-4D1C5133B9BD}"/>
    <cellStyle name="Normal 19 3 3 3" xfId="12982" xr:uid="{252BF0AE-7EA3-46C7-A573-0F527E0CE44A}"/>
    <cellStyle name="Normal 19 3 3 4" xfId="16077" xr:uid="{9F324DE9-DDC5-4A38-81A3-FC7E991F9A20}"/>
    <cellStyle name="Normal 19 3 3 5" xfId="19231" xr:uid="{1CE5632C-4E31-4B2F-B083-80C0C4406A67}"/>
    <cellStyle name="Normal 19 3 3 6" xfId="22391" xr:uid="{88EEA272-C691-41B1-B9E7-EFB04911A574}"/>
    <cellStyle name="Normal 19 3 3 7" xfId="25567" xr:uid="{F5007DAF-AD6A-4F48-9B8C-D31058AD5369}"/>
    <cellStyle name="Normal 19 3 3 8" xfId="28766" xr:uid="{12470B1D-1AF7-4734-8CBB-BF05556D2DF2}"/>
    <cellStyle name="Normal 19 3 3 9" xfId="5768" xr:uid="{E2B5D217-4DDB-4A5F-86FB-A92D18E88A9D}"/>
    <cellStyle name="Normal 19 3 4" xfId="7753" xr:uid="{EF528802-7FC3-43DC-AAAD-27FAA29E8CD9}"/>
    <cellStyle name="Normal 19 3 5" xfId="8898" xr:uid="{302CDE8E-2F05-443C-A61D-54F629839D77}"/>
    <cellStyle name="Normal 19 3 6" xfId="12019" xr:uid="{2DB9B449-93EE-435C-B0A9-99E6BCC21E2D}"/>
    <cellStyle name="Normal 19 3 7" xfId="15138" xr:uid="{31F64019-1A94-4DED-A10D-C538AE5DA68C}"/>
    <cellStyle name="Normal 19 3 8" xfId="18222" xr:uid="{99F384E6-F636-49AD-8B1E-19A98D3732C2}"/>
    <cellStyle name="Normal 19 3 9" xfId="21385" xr:uid="{3745CB54-35D2-4192-9A8E-9DAF9A350685}"/>
    <cellStyle name="Normal 19 4" xfId="799" xr:uid="{F77E8F6A-99C0-4140-BB20-68E4452A3D7E}"/>
    <cellStyle name="Normal 19 4 10" xfId="24689" xr:uid="{71C62ED5-ACDD-4740-B855-599F1B4CA051}"/>
    <cellStyle name="Normal 19 4 11" xfId="27867" xr:uid="{821B7CAA-76F9-44A5-9089-B091F78FD455}"/>
    <cellStyle name="Normal 19 4 12" xfId="3779" xr:uid="{08AA7379-7D7C-41D5-A399-BB509F1D21B3}"/>
    <cellStyle name="Normal 19 4 2" xfId="2750" xr:uid="{36AAF551-A1BA-494B-9E73-07785E39D5C3}"/>
    <cellStyle name="Normal 19 4 2 10" xfId="4837" xr:uid="{76D77151-F117-425B-9990-7A493B434E57}"/>
    <cellStyle name="Normal 19 4 2 2" xfId="6876" xr:uid="{C73D4BC9-15B7-469A-A384-BFFAA2D2414C}"/>
    <cellStyle name="Normal 19 4 2 3" xfId="11013" xr:uid="{DD93EFD3-B386-4CC1-891B-1CC61A724EF1}"/>
    <cellStyle name="Normal 19 4 2 4" xfId="14204" xr:uid="{614C9907-6873-4CF1-89D9-6301B81F9B24}"/>
    <cellStyle name="Normal 19 4 2 5" xfId="17299" xr:uid="{C1949220-8F1B-4F28-95D0-538FD0B535AC}"/>
    <cellStyle name="Normal 19 4 2 6" xfId="20457" xr:uid="{699FAADF-2889-4B66-9D37-C62F32D58E05}"/>
    <cellStyle name="Normal 19 4 2 7" xfId="23613" xr:uid="{1B971EE8-595E-4425-8930-029AA2211961}"/>
    <cellStyle name="Normal 19 4 2 8" xfId="26789" xr:uid="{04C8B603-BA65-4355-8BC0-A7624952CD44}"/>
    <cellStyle name="Normal 19 4 2 9" xfId="29988" xr:uid="{5B6E8577-C3DB-4576-9E40-5DB073FB2B16}"/>
    <cellStyle name="Normal 19 4 3" xfId="1688" xr:uid="{E4A65333-2132-4E92-800E-AE747BBABA82}"/>
    <cellStyle name="Normal 19 4 3 2" xfId="9955" xr:uid="{8A483A60-5CFD-49E4-A014-B349C6347D92}"/>
    <cellStyle name="Normal 19 4 3 3" xfId="13151" xr:uid="{D4011DF2-38AF-48D8-935E-17C8EB9BB691}"/>
    <cellStyle name="Normal 19 4 3 4" xfId="16246" xr:uid="{C2CFA4C3-30D6-4B0E-80F1-EB4FD2DFD2BD}"/>
    <cellStyle name="Normal 19 4 3 5" xfId="19400" xr:uid="{EC30A34E-DB05-4872-AC3B-EBEAE3797CD0}"/>
    <cellStyle name="Normal 19 4 3 6" xfId="22560" xr:uid="{084ECCFF-5DF7-412D-B2AC-FB3343764937}"/>
    <cellStyle name="Normal 19 4 3 7" xfId="25736" xr:uid="{643AADA4-4A73-4388-AEF4-D1009CC73E8A}"/>
    <cellStyle name="Normal 19 4 3 8" xfId="28935" xr:uid="{94DB4A48-ECEB-4B2F-9745-AC025A6F5A78}"/>
    <cellStyle name="Normal 19 4 3 9" xfId="5937" xr:uid="{F38A8A64-BA40-41A2-856F-ADAF14B2EAB9}"/>
    <cellStyle name="Normal 19 4 4" xfId="7922" xr:uid="{BEB6FDA1-34F8-4E9D-9A12-5314411C1338}"/>
    <cellStyle name="Normal 19 4 5" xfId="9067" xr:uid="{A0C62CF5-9F40-441A-A8D4-5DA90CFDD67C}"/>
    <cellStyle name="Normal 19 4 6" xfId="12188" xr:uid="{9AD2FFBB-2EB6-4CA8-8B8D-65C1D2EC8332}"/>
    <cellStyle name="Normal 19 4 7" xfId="15307" xr:uid="{1EE5B592-B7BF-49BB-B0F7-267707E64196}"/>
    <cellStyle name="Normal 19 4 8" xfId="18391" xr:uid="{59597304-7D34-4940-9FF4-FB8DF912B0C1}"/>
    <cellStyle name="Normal 19 4 9" xfId="21554" xr:uid="{656A0F72-2F31-4E17-8486-5858A7BF702F}"/>
    <cellStyle name="Normal 19 5" xfId="992" xr:uid="{10908911-2777-41AF-A617-1E918F841890}"/>
    <cellStyle name="Normal 19 5 10" xfId="24881" xr:uid="{2BBCDFD0-F997-4F83-A87A-CFE8FA9AD571}"/>
    <cellStyle name="Normal 19 5 11" xfId="28060" xr:uid="{1ADEE344-3E5F-42E7-AF52-50E2D6469B22}"/>
    <cellStyle name="Normal 19 5 12" xfId="3971" xr:uid="{E4EB21F4-B137-45D6-B08D-2056682B6672}"/>
    <cellStyle name="Normal 19 5 2" xfId="2943" xr:uid="{01818017-A0F6-4EB4-B086-D67E686AE989}"/>
    <cellStyle name="Normal 19 5 2 10" xfId="5029" xr:uid="{84D19966-B6E8-471D-96BF-EEB16ED0843B}"/>
    <cellStyle name="Normal 19 5 2 2" xfId="7052" xr:uid="{9D4416E8-AD35-4BAC-85C2-774164C846AD}"/>
    <cellStyle name="Normal 19 5 2 3" xfId="11205" xr:uid="{33B84413-0E05-4A31-886B-0D880DA1186B}"/>
    <cellStyle name="Normal 19 5 2 4" xfId="14393" xr:uid="{F37B1B33-7DBE-4A63-8AEC-616CB40F6F66}"/>
    <cellStyle name="Normal 19 5 2 5" xfId="17490" xr:uid="{8ACEB1E1-8E0A-40F4-B274-40D95D6FC66C}"/>
    <cellStyle name="Normal 19 5 2 6" xfId="20647" xr:uid="{BB846F79-B9C8-49F5-B7CA-3C5C7FC11800}"/>
    <cellStyle name="Normal 19 5 2 7" xfId="23802" xr:uid="{2E47956E-42FE-436C-A146-AFCCD52FBD2C}"/>
    <cellStyle name="Normal 19 5 2 8" xfId="26978" xr:uid="{9BD55648-56AB-4031-BE0A-DCFF3419AC89}"/>
    <cellStyle name="Normal 19 5 2 9" xfId="30177" xr:uid="{7194121A-D930-40B2-87A0-95645BE76474}"/>
    <cellStyle name="Normal 19 5 3" xfId="1882" xr:uid="{771B4011-1E38-4428-A5AF-161CD580DA2C}"/>
    <cellStyle name="Normal 19 5 3 2" xfId="10147" xr:uid="{BDB9F397-1019-460F-BC59-7F63258E790C}"/>
    <cellStyle name="Normal 19 5 3 3" xfId="13343" xr:uid="{250E9AB7-D19C-4280-9824-35DEE738B54A}"/>
    <cellStyle name="Normal 19 5 3 4" xfId="16438" xr:uid="{3BEF2FBF-DAEA-473F-8DEB-6B5053FE7E3E}"/>
    <cellStyle name="Normal 19 5 3 5" xfId="19592" xr:uid="{98C8A238-EB92-40B5-AF21-07BA7F6333E9}"/>
    <cellStyle name="Normal 19 5 3 6" xfId="22752" xr:uid="{C84F16BF-E374-4AD9-A1BC-CAF33A882847}"/>
    <cellStyle name="Normal 19 5 3 7" xfId="25928" xr:uid="{487A2480-E77C-41BE-B34F-5E8C7761EAC9}"/>
    <cellStyle name="Normal 19 5 3 8" xfId="29127" xr:uid="{46E0ACAF-707C-466A-B5FB-8C8EA65E61CC}"/>
    <cellStyle name="Normal 19 5 3 9" xfId="6130" xr:uid="{37CA41E9-0820-4665-A63C-B98BDEC60CB2}"/>
    <cellStyle name="Normal 19 5 4" xfId="8115" xr:uid="{B0C9A3A4-705B-4689-98A8-F3DDB143C332}"/>
    <cellStyle name="Normal 19 5 5" xfId="9259" xr:uid="{96C476C4-152B-4862-947E-087BC80D70E9}"/>
    <cellStyle name="Normal 19 5 6" xfId="12381" xr:uid="{2A62E71E-E06C-4F03-8A27-CED98D40D39B}"/>
    <cellStyle name="Normal 19 5 7" xfId="15500" xr:uid="{F726355E-DAA6-4015-A86E-F419437C0AAB}"/>
    <cellStyle name="Normal 19 5 8" xfId="18583" xr:uid="{49C73407-EB72-41B0-9BDC-C75E48A88207}"/>
    <cellStyle name="Normal 19 5 9" xfId="21747" xr:uid="{6FD3F398-8614-4994-8788-E3F0C5738786}"/>
    <cellStyle name="Normal 19 6" xfId="345" xr:uid="{4DD636DE-73B5-452F-97BD-AAF9753B48F3}"/>
    <cellStyle name="Normal 19 6 10" xfId="27414" xr:uid="{5F2B8C65-67F4-43A5-B133-E106C90C261C}"/>
    <cellStyle name="Normal 19 6 11" xfId="4384" xr:uid="{A525F72D-390B-4B36-A8E6-5D1674A60C4B}"/>
    <cellStyle name="Normal 19 6 2" xfId="2297" xr:uid="{B8F313EF-CFEA-4F6B-83A3-B2F359CA934E}"/>
    <cellStyle name="Normal 19 6 2 2" xfId="10560" xr:uid="{3E607E32-921E-4383-A3A7-A1268666140F}"/>
    <cellStyle name="Normal 19 6 2 3" xfId="13755" xr:uid="{986A711A-33D5-4583-A051-836990973DD3}"/>
    <cellStyle name="Normal 19 6 2 4" xfId="16850" xr:uid="{022139A5-FDBA-467A-A1F4-915AD8762ACB}"/>
    <cellStyle name="Normal 19 6 2 5" xfId="20004" xr:uid="{0B6D99BF-9386-4995-903F-D17D63D5C8BE}"/>
    <cellStyle name="Normal 19 6 2 6" xfId="23164" xr:uid="{36427FF3-578C-48B5-99CE-202E9DC1D3A6}"/>
    <cellStyle name="Normal 19 6 2 7" xfId="26340" xr:uid="{81E131C2-7E6C-4373-A902-D8992E2A212D}"/>
    <cellStyle name="Normal 19 6 2 8" xfId="29539" xr:uid="{5F4D92FB-50B8-44F5-B246-E455F8EB3DD4}"/>
    <cellStyle name="Normal 19 6 2 9" xfId="5484" xr:uid="{660C0167-2C72-4F23-A2D6-1932509C0294}"/>
    <cellStyle name="Normal 19 6 3" xfId="7469" xr:uid="{F2132D1C-3535-4EEA-B189-0783BEF24E51}"/>
    <cellStyle name="Normal 19 6 4" xfId="8613" xr:uid="{EB932457-B215-473D-B534-F76693213262}"/>
    <cellStyle name="Normal 19 6 5" xfId="11735" xr:uid="{EB4BC4EE-34E6-4061-92AC-D441C2B9394B}"/>
    <cellStyle name="Normal 19 6 6" xfId="14854" xr:uid="{854E75E4-ABE3-418A-8BC4-82DEEA63A933}"/>
    <cellStyle name="Normal 19 6 7" xfId="17938" xr:uid="{373983E1-6FE8-414C-A525-185094A10E8A}"/>
    <cellStyle name="Normal 19 6 8" xfId="21101" xr:uid="{1BD4C127-A4C8-4F4D-9373-352AE069DB67}"/>
    <cellStyle name="Normal 19 6 9" xfId="24236" xr:uid="{67BB4645-EA0A-40E2-A58F-D8577BCFAB94}"/>
    <cellStyle name="Normal 19 7" xfId="2098" xr:uid="{32207A21-26A6-4718-A3AD-1B5E7D849D8B}"/>
    <cellStyle name="Normal 19 7 10" xfId="4187" xr:uid="{266814A0-A022-40E3-B438-3C411DB86DAC}"/>
    <cellStyle name="Normal 19 7 2" xfId="6403" xr:uid="{82293389-8FE8-47BC-BEB6-87D44C2C9445}"/>
    <cellStyle name="Normal 19 7 3" xfId="10363" xr:uid="{3068A471-8E3C-480D-A113-26DA263CB78D}"/>
    <cellStyle name="Normal 19 7 4" xfId="13558" xr:uid="{E206E83F-BFA0-48E3-A21D-488C152C361A}"/>
    <cellStyle name="Normal 19 7 5" xfId="16653" xr:uid="{DAAEC59E-8404-477F-A77A-F04501CAC15D}"/>
    <cellStyle name="Normal 19 7 6" xfId="19807" xr:uid="{B5F9C659-35EF-47AC-8F7E-EA966073413B}"/>
    <cellStyle name="Normal 19 7 7" xfId="22967" xr:uid="{80A37B6D-5457-468A-ADF2-345BE101AE7D}"/>
    <cellStyle name="Normal 19 7 8" xfId="26143" xr:uid="{0F9967B0-8062-4D7B-9DB3-809D82B238EC}"/>
    <cellStyle name="Normal 19 7 9" xfId="29342" xr:uid="{066DB1B0-F2DA-4F4F-8E41-107A617EED4B}"/>
    <cellStyle name="Normal 19 8" xfId="1235" xr:uid="{42397352-E06C-4AF5-95F9-B32CED326FEC}"/>
    <cellStyle name="Normal 19 8 2" xfId="9502" xr:uid="{3D39C2B5-2612-471B-84DE-32A2F60BA069}"/>
    <cellStyle name="Normal 19 8 3" xfId="11474" xr:uid="{DB87A328-3A2C-4544-BB17-4D6744717876}"/>
    <cellStyle name="Normal 19 8 4" xfId="15762" xr:uid="{BD6F892E-30DE-4E72-8C4C-10B6E2BB5DF4}"/>
    <cellStyle name="Normal 19 8 5" xfId="18932" xr:uid="{CA270C74-5B7B-4E60-B3A1-C028E7BB6583}"/>
    <cellStyle name="Normal 19 8 6" xfId="22142" xr:uid="{69BF948B-C733-48E4-BCFD-488ACE5DA702}"/>
    <cellStyle name="Normal 19 8 7" xfId="25272" xr:uid="{C12CB4DC-1B32-4183-8D6B-82E4EA32EA2D}"/>
    <cellStyle name="Normal 19 8 8" xfId="28435" xr:uid="{DA894073-8AA7-4BF2-A985-449D3FF6D059}"/>
    <cellStyle name="Normal 19 8 9" xfId="5286" xr:uid="{089444EC-3D9A-4A8A-878C-C6E532F886C7}"/>
    <cellStyle name="Normal 19 9" xfId="7269" xr:uid="{466A6879-C8AB-48EC-BEF7-57F5CA5A208D}"/>
    <cellStyle name="Normal 2" xfId="2" xr:uid="{00000000-0005-0000-0000-000005000000}"/>
    <cellStyle name="Normal 2 10" xfId="107" xr:uid="{0E46DF57-143B-46E6-81B9-E6FEB66752DC}"/>
    <cellStyle name="Normal 2 10 10" xfId="8391" xr:uid="{1B46DFA0-A9F4-41DD-ADEA-D1B5A6FDE982}"/>
    <cellStyle name="Normal 2 10 11" xfId="11500" xr:uid="{7EB13E84-EA59-43E9-AFEE-4245DC8EC8D2}"/>
    <cellStyle name="Normal 2 10 12" xfId="14615" xr:uid="{9099DD80-A1D8-47F3-9DF2-B8260B34FC49}"/>
    <cellStyle name="Normal 2 10 13" xfId="17707" xr:uid="{660DF95F-67F8-46D6-AD6D-4EF498BB607F}"/>
    <cellStyle name="Normal 2 10 14" xfId="20865" xr:uid="{34DDBFCA-C5CE-48EB-BF8E-752D94D94BE0}"/>
    <cellStyle name="Normal 2 10 15" xfId="24005" xr:uid="{9B468F14-DF8A-4708-8204-5442ED36E59C}"/>
    <cellStyle name="Normal 2 10 16" xfId="27182" xr:uid="{E0FA47C6-8D3D-4F61-9356-1995F6B9E62D}"/>
    <cellStyle name="Normal 2 10 17" xfId="3292" xr:uid="{A59A7506-E998-4C35-848B-A2DBF5A3B866}"/>
    <cellStyle name="Normal 2 10 2" xfId="456" xr:uid="{DDE79C6D-C498-4F05-BF91-E7B354F178E0}"/>
    <cellStyle name="Normal 2 10 2 10" xfId="24346" xr:uid="{88D9FF53-A534-40FF-84D6-C52A9F7FCA22}"/>
    <cellStyle name="Normal 2 10 2 11" xfId="27524" xr:uid="{5BB205EA-E3FB-487D-8E2F-5430980151EB}"/>
    <cellStyle name="Normal 2 10 2 12" xfId="3436" xr:uid="{9B250C62-E97C-4B7A-B851-2D2FE11196F2}"/>
    <cellStyle name="Normal 2 10 2 2" xfId="2407" xr:uid="{130A6135-0A80-43B6-BA87-7EBB23DE9520}"/>
    <cellStyle name="Normal 2 10 2 2 10" xfId="4494" xr:uid="{B7CC1360-544C-4970-A561-41FD14F6229C}"/>
    <cellStyle name="Normal 2 10 2 2 2" xfId="6566" xr:uid="{562F86EC-9D01-4AF4-A7E7-6B5ABDDF03B8}"/>
    <cellStyle name="Normal 2 10 2 2 3" xfId="10670" xr:uid="{6E870BA4-FCB0-4234-84EF-2B5198610396}"/>
    <cellStyle name="Normal 2 10 2 2 4" xfId="13865" xr:uid="{8D802870-B0C1-43AC-8F51-68261E47CCD9}"/>
    <cellStyle name="Normal 2 10 2 2 5" xfId="16960" xr:uid="{31E97DCA-43C7-44AB-85B8-D3C6AB67791B}"/>
    <cellStyle name="Normal 2 10 2 2 6" xfId="20114" xr:uid="{86EB90BC-C242-4F81-B3D2-FCFBD24A8372}"/>
    <cellStyle name="Normal 2 10 2 2 7" xfId="23274" xr:uid="{45282197-7BD4-4DF1-B84B-2A44C2257A4F}"/>
    <cellStyle name="Normal 2 10 2 2 8" xfId="26450" xr:uid="{05AD95B2-88AC-4A8B-9323-CF968EB21F17}"/>
    <cellStyle name="Normal 2 10 2 2 9" xfId="29649" xr:uid="{683C176F-7BA7-461E-9039-D713C16B0A7E}"/>
    <cellStyle name="Normal 2 10 2 3" xfId="1345" xr:uid="{AB328914-E2CC-4CC9-8F84-D377B81E6FB4}"/>
    <cellStyle name="Normal 2 10 2 3 2" xfId="9612" xr:uid="{3FFE4391-83E9-4AD4-9600-7A10CDBC384E}"/>
    <cellStyle name="Normal 2 10 2 3 3" xfId="12808" xr:uid="{8E3B57E3-F7FC-462C-8CAC-464A5B50BC70}"/>
    <cellStyle name="Normal 2 10 2 3 4" xfId="15903" xr:uid="{73A13CB3-08E6-4F95-A909-C2332AACF299}"/>
    <cellStyle name="Normal 2 10 2 3 5" xfId="19057" xr:uid="{D97B994A-65FF-4BAE-9449-E4C9EF2FB5A6}"/>
    <cellStyle name="Normal 2 10 2 3 6" xfId="22217" xr:uid="{30C2CC6E-2523-4656-8866-F20CF7E163B3}"/>
    <cellStyle name="Normal 2 10 2 3 7" xfId="25393" xr:uid="{75E7BDDA-7F30-4E7A-BFBC-C5828D58F928}"/>
    <cellStyle name="Normal 2 10 2 3 8" xfId="28592" xr:uid="{099E4A82-0460-4CAA-92C6-8EE88BBF3646}"/>
    <cellStyle name="Normal 2 10 2 3 9" xfId="5594" xr:uid="{31ED4B32-8E9C-4231-9BEF-93AB393813CF}"/>
    <cellStyle name="Normal 2 10 2 4" xfId="7579" xr:uid="{2B9F3C26-05A2-4740-B2D7-6DCF0E47FD4E}"/>
    <cellStyle name="Normal 2 10 2 5" xfId="8724" xr:uid="{E6B8A109-434D-4501-82B8-5F9E6C5596DB}"/>
    <cellStyle name="Normal 2 10 2 6" xfId="11845" xr:uid="{EFD6E89E-06AA-42B6-90A0-26C924C7A530}"/>
    <cellStyle name="Normal 2 10 2 7" xfId="14964" xr:uid="{E0DC026F-64E5-4AE9-97B7-0760C9097D64}"/>
    <cellStyle name="Normal 2 10 2 8" xfId="18048" xr:uid="{EB8FBB59-C87F-483A-88E2-E2BB8D4E160E}"/>
    <cellStyle name="Normal 2 10 2 9" xfId="21211" xr:uid="{744F5036-B28D-45E2-A6AB-BE45E9A8CE3C}"/>
    <cellStyle name="Normal 2 10 3" xfId="596" xr:uid="{12252930-6E91-4C15-80C6-70F5F10BF09A}"/>
    <cellStyle name="Normal 2 10 3 10" xfId="24486" xr:uid="{31CDF451-D126-4DB5-98FB-35C307BCE0C6}"/>
    <cellStyle name="Normal 2 10 3 11" xfId="27664" xr:uid="{DDFD0BDD-C598-4774-8B90-35553BBC7B64}"/>
    <cellStyle name="Normal 2 10 3 12" xfId="3576" xr:uid="{5D3D1E5D-98E0-47AC-BB44-A86AD6C78763}"/>
    <cellStyle name="Normal 2 10 3 2" xfId="2547" xr:uid="{8A94ECC5-DA88-400B-AD66-DC870A976509}"/>
    <cellStyle name="Normal 2 10 3 2 10" xfId="4634" xr:uid="{94C5F959-B165-4F92-BC97-EDBDB1E1D5FF}"/>
    <cellStyle name="Normal 2 10 3 2 2" xfId="6703" xr:uid="{2E8425C8-E462-43DD-8287-197F3B58D2B2}"/>
    <cellStyle name="Normal 2 10 3 2 3" xfId="10810" xr:uid="{977D78B6-F44A-43C9-A121-D7875615D127}"/>
    <cellStyle name="Normal 2 10 3 2 4" xfId="14005" xr:uid="{8ACDFC88-7542-491C-82A9-D4AD29BBAF7F}"/>
    <cellStyle name="Normal 2 10 3 2 5" xfId="17100" xr:uid="{64F97D6C-7C12-480E-AD99-C54270C58225}"/>
    <cellStyle name="Normal 2 10 3 2 6" xfId="20254" xr:uid="{BC925BF0-2298-476F-A328-A46023E43741}"/>
    <cellStyle name="Normal 2 10 3 2 7" xfId="23414" xr:uid="{50A26C9C-2295-4718-AC18-2EE427914B15}"/>
    <cellStyle name="Normal 2 10 3 2 8" xfId="26590" xr:uid="{9F87A306-2680-4601-9468-E1BFD403C6F4}"/>
    <cellStyle name="Normal 2 10 3 2 9" xfId="29789" xr:uid="{6B3D975F-CA1C-448A-9BFB-779A0A004B0D}"/>
    <cellStyle name="Normal 2 10 3 3" xfId="1485" xr:uid="{60AB1E9E-0AD5-42B3-8199-FFE29D82E48B}"/>
    <cellStyle name="Normal 2 10 3 3 2" xfId="9752" xr:uid="{EACED028-6E8D-4D15-8723-9FE23E96CCB2}"/>
    <cellStyle name="Normal 2 10 3 3 3" xfId="12948" xr:uid="{96D831CA-C63D-4A33-A54C-BF88212CE3B5}"/>
    <cellStyle name="Normal 2 10 3 3 4" xfId="16043" xr:uid="{FBB69C0F-BA34-41DA-B91E-86D2D5F2152B}"/>
    <cellStyle name="Normal 2 10 3 3 5" xfId="19197" xr:uid="{1E9EF3F2-EAF7-498C-93BC-D1CE893CB7C2}"/>
    <cellStyle name="Normal 2 10 3 3 6" xfId="22357" xr:uid="{D0DCB716-97FD-46F5-A8CC-BC42E5904F7B}"/>
    <cellStyle name="Normal 2 10 3 3 7" xfId="25533" xr:uid="{EFCCE687-4318-4825-ABED-A65FBF0E531E}"/>
    <cellStyle name="Normal 2 10 3 3 8" xfId="28732" xr:uid="{9E4772DF-8C45-44A5-AC20-C4228EFCF95F}"/>
    <cellStyle name="Normal 2 10 3 3 9" xfId="5734" xr:uid="{88D1EF78-9C79-43C0-A291-9AF469A096EC}"/>
    <cellStyle name="Normal 2 10 3 4" xfId="7719" xr:uid="{9662FD80-08BC-49C9-889F-83438C1C7303}"/>
    <cellStyle name="Normal 2 10 3 5" xfId="8864" xr:uid="{7936BB88-0749-4BF9-9DE8-7146CD9D321A}"/>
    <cellStyle name="Normal 2 10 3 6" xfId="11985" xr:uid="{3E413193-11A4-4E09-8256-04341B49E3EA}"/>
    <cellStyle name="Normal 2 10 3 7" xfId="15104" xr:uid="{B6F9202A-32DE-4ECE-B318-D4C439D77416}"/>
    <cellStyle name="Normal 2 10 3 8" xfId="18188" xr:uid="{805026D5-3092-46B6-A1A6-4DC38AC64D51}"/>
    <cellStyle name="Normal 2 10 3 9" xfId="21351" xr:uid="{45921884-17BC-4815-8233-619DF65AD6FE}"/>
    <cellStyle name="Normal 2 10 4" xfId="765" xr:uid="{06F3187C-8128-47E1-AF3B-04181B5C5714}"/>
    <cellStyle name="Normal 2 10 4 10" xfId="24655" xr:uid="{88342766-0F44-4DC8-A83D-C9C382EDDCE9}"/>
    <cellStyle name="Normal 2 10 4 11" xfId="27833" xr:uid="{7FEFF23B-663E-456A-880A-1DFF673D6235}"/>
    <cellStyle name="Normal 2 10 4 12" xfId="3745" xr:uid="{2B447075-0B20-485F-AED9-3A89E8BD5BBC}"/>
    <cellStyle name="Normal 2 10 4 2" xfId="2716" xr:uid="{4DAA1E46-7FFD-46DF-9FC0-C93B1AE4DD8D}"/>
    <cellStyle name="Normal 2 10 4 2 10" xfId="4803" xr:uid="{26661D35-FB8B-405B-AE29-DAA289E49BEE}"/>
    <cellStyle name="Normal 2 10 4 2 2" xfId="6842" xr:uid="{C695F63C-78D0-4AB6-91A8-9D392A5B3DE7}"/>
    <cellStyle name="Normal 2 10 4 2 3" xfId="10979" xr:uid="{AFA658A2-6864-4226-B22D-B07FCAF871CA}"/>
    <cellStyle name="Normal 2 10 4 2 4" xfId="14170" xr:uid="{559A8B56-7D29-4D05-A3BE-96B771051F9F}"/>
    <cellStyle name="Normal 2 10 4 2 5" xfId="17265" xr:uid="{B7636C61-9098-4A34-89B4-4B41CE8325C1}"/>
    <cellStyle name="Normal 2 10 4 2 6" xfId="20423" xr:uid="{FFDACE03-355B-447D-A85C-30B5A500E267}"/>
    <cellStyle name="Normal 2 10 4 2 7" xfId="23579" xr:uid="{44DACA51-9CB5-4327-8318-32AEEAD06151}"/>
    <cellStyle name="Normal 2 10 4 2 8" xfId="26755" xr:uid="{58CF4558-73A2-406D-8C5E-9C7F5073E7F2}"/>
    <cellStyle name="Normal 2 10 4 2 9" xfId="29954" xr:uid="{338E8C81-0464-4808-9093-FCC258540A88}"/>
    <cellStyle name="Normal 2 10 4 3" xfId="1654" xr:uid="{F5159C11-8EAF-4ED5-9AE5-8390D2560576}"/>
    <cellStyle name="Normal 2 10 4 3 2" xfId="9921" xr:uid="{1412F6BA-1696-4FFC-A636-19C8DCBB89F5}"/>
    <cellStyle name="Normal 2 10 4 3 3" xfId="13117" xr:uid="{618D10EB-C37A-4EF1-9F89-DBEB6D5754A7}"/>
    <cellStyle name="Normal 2 10 4 3 4" xfId="16212" xr:uid="{2F0C5803-5568-4501-B623-D398EF34D2A7}"/>
    <cellStyle name="Normal 2 10 4 3 5" xfId="19366" xr:uid="{176764FC-B333-48B2-8367-57EE77961043}"/>
    <cellStyle name="Normal 2 10 4 3 6" xfId="22526" xr:uid="{DC6392EA-1ECC-425B-AFDA-84DBEBE1E834}"/>
    <cellStyle name="Normal 2 10 4 3 7" xfId="25702" xr:uid="{CDAF60FC-65A0-414D-BAFD-102F1AE05260}"/>
    <cellStyle name="Normal 2 10 4 3 8" xfId="28901" xr:uid="{D325F603-0262-4AF5-BECA-18A205ABC75E}"/>
    <cellStyle name="Normal 2 10 4 3 9" xfId="5903" xr:uid="{F6082205-6DEF-4C8C-A38F-3DF129E4CA69}"/>
    <cellStyle name="Normal 2 10 4 4" xfId="7888" xr:uid="{A030D067-3D1F-4E89-85AA-CDDAE165B851}"/>
    <cellStyle name="Normal 2 10 4 5" xfId="9033" xr:uid="{A65E2CDA-B618-47D7-BD75-D912DE1FD8EF}"/>
    <cellStyle name="Normal 2 10 4 6" xfId="12154" xr:uid="{F813967D-E2E7-4C3F-9099-13938743017F}"/>
    <cellStyle name="Normal 2 10 4 7" xfId="15273" xr:uid="{3FADDD24-642E-4CA0-AD82-28746B765049}"/>
    <cellStyle name="Normal 2 10 4 8" xfId="18357" xr:uid="{279F8D58-5701-4909-80F3-EE89945E0B9B}"/>
    <cellStyle name="Normal 2 10 4 9" xfId="21520" xr:uid="{6DCB2910-4204-4EF1-A628-76E01F149171}"/>
    <cellStyle name="Normal 2 10 5" xfId="958" xr:uid="{5DD4DAD1-AC81-42C1-80BA-4A35F563D175}"/>
    <cellStyle name="Normal 2 10 5 10" xfId="24847" xr:uid="{41F8D94C-F593-4400-B851-9B7010E91BEA}"/>
    <cellStyle name="Normal 2 10 5 11" xfId="28026" xr:uid="{B0D0AB1D-8B4D-4F92-9EFC-F4E013600D5F}"/>
    <cellStyle name="Normal 2 10 5 12" xfId="3937" xr:uid="{E8AE7A98-138E-411A-B895-A5FEC3EF7E75}"/>
    <cellStyle name="Normal 2 10 5 2" xfId="2909" xr:uid="{7640F65F-A2FF-4816-9AD7-27BB74998CFF}"/>
    <cellStyle name="Normal 2 10 5 2 10" xfId="4995" xr:uid="{1CA84CB0-D5D7-41E7-A616-7FC9B3629F85}"/>
    <cellStyle name="Normal 2 10 5 2 2" xfId="7018" xr:uid="{2B624CD4-8F58-4234-86B0-26DF4E4D5207}"/>
    <cellStyle name="Normal 2 10 5 2 3" xfId="11171" xr:uid="{7A44E097-DB85-436A-BCA2-669F5F2F58B8}"/>
    <cellStyle name="Normal 2 10 5 2 4" xfId="14359" xr:uid="{EA56EA4B-6FF8-4D9A-96AB-163D90EABA82}"/>
    <cellStyle name="Normal 2 10 5 2 5" xfId="17456" xr:uid="{A89FE710-86C9-417D-9058-DBCB2E55B2BA}"/>
    <cellStyle name="Normal 2 10 5 2 6" xfId="20613" xr:uid="{CAE20F97-6A86-401C-853A-18B1A721963E}"/>
    <cellStyle name="Normal 2 10 5 2 7" xfId="23768" xr:uid="{0D0F14C5-C5ED-4528-BECC-3FA9053F776A}"/>
    <cellStyle name="Normal 2 10 5 2 8" xfId="26944" xr:uid="{F29EFA41-5454-496D-868A-B8C1F78D88C4}"/>
    <cellStyle name="Normal 2 10 5 2 9" xfId="30143" xr:uid="{9DDA1B5B-70CF-4F3C-AA0A-E4F8323851BB}"/>
    <cellStyle name="Normal 2 10 5 3" xfId="1848" xr:uid="{011D4282-0948-4B83-AFB3-F2FD8F321951}"/>
    <cellStyle name="Normal 2 10 5 3 2" xfId="10113" xr:uid="{CF05F45D-949E-47C7-95EC-9BC1588830FD}"/>
    <cellStyle name="Normal 2 10 5 3 3" xfId="13309" xr:uid="{E774D4DE-B0C8-4637-834F-794E3F0C48EE}"/>
    <cellStyle name="Normal 2 10 5 3 4" xfId="16404" xr:uid="{9A368FFA-01CC-4DDA-8D32-9228237078BE}"/>
    <cellStyle name="Normal 2 10 5 3 5" xfId="19558" xr:uid="{702F2CA7-8C71-40A4-8E68-05C7CAAEDBA0}"/>
    <cellStyle name="Normal 2 10 5 3 6" xfId="22718" xr:uid="{7F9C78B1-7572-437D-BBFC-5A8AA841D896}"/>
    <cellStyle name="Normal 2 10 5 3 7" xfId="25894" xr:uid="{FB4A4ACA-851D-453B-B75E-414E55B74059}"/>
    <cellStyle name="Normal 2 10 5 3 8" xfId="29093" xr:uid="{DAC41CF2-986E-42E8-B7D0-1930D8A21040}"/>
    <cellStyle name="Normal 2 10 5 3 9" xfId="6096" xr:uid="{C44BF1C7-923B-467B-8F0A-D4077B96567B}"/>
    <cellStyle name="Normal 2 10 5 4" xfId="8081" xr:uid="{7D901FF8-12F2-4519-A567-5C6388D84B41}"/>
    <cellStyle name="Normal 2 10 5 5" xfId="9225" xr:uid="{065B155E-1362-41C4-87E8-6ACCFCC7AB54}"/>
    <cellStyle name="Normal 2 10 5 6" xfId="12347" xr:uid="{DC2E9269-2AF9-4178-86E9-05733185665C}"/>
    <cellStyle name="Normal 2 10 5 7" xfId="15466" xr:uid="{6B8A71C8-6AE9-4C30-ACB3-FB4692511A83}"/>
    <cellStyle name="Normal 2 10 5 8" xfId="18549" xr:uid="{B0A5EDCA-E873-46E8-B673-DEEE5762EC28}"/>
    <cellStyle name="Normal 2 10 5 9" xfId="21713" xr:uid="{9A72F10D-6F8D-4E97-9A49-D834C31DC407}"/>
    <cellStyle name="Normal 2 10 6" xfId="311" xr:uid="{1330B80A-B002-45AD-85C2-52504602A7F1}"/>
    <cellStyle name="Normal 2 10 6 10" xfId="27380" xr:uid="{21FE3654-98DC-49F9-BE0E-A4DAEFCB0DF0}"/>
    <cellStyle name="Normal 2 10 6 11" xfId="4350" xr:uid="{15E52E71-FDBF-47E4-9C89-79C19446329D}"/>
    <cellStyle name="Normal 2 10 6 2" xfId="2263" xr:uid="{3BD0389C-F743-4A3B-9469-809BD4DF507C}"/>
    <cellStyle name="Normal 2 10 6 2 2" xfId="10526" xr:uid="{734065D4-6BA3-4D64-8519-FF50759E2017}"/>
    <cellStyle name="Normal 2 10 6 2 3" xfId="13721" xr:uid="{5605219B-95D9-4BBE-9768-3E562B14D19A}"/>
    <cellStyle name="Normal 2 10 6 2 4" xfId="16816" xr:uid="{F6224BBE-394F-4718-A8C0-643DAAB7F11F}"/>
    <cellStyle name="Normal 2 10 6 2 5" xfId="19970" xr:uid="{7C9F69BD-59C8-4279-A302-D12CF9F3973F}"/>
    <cellStyle name="Normal 2 10 6 2 6" xfId="23130" xr:uid="{CCF38724-F084-4F29-9AA7-690D8390D224}"/>
    <cellStyle name="Normal 2 10 6 2 7" xfId="26306" xr:uid="{C1D4A3A4-FB12-4537-ACA3-7A9F2C1E9A26}"/>
    <cellStyle name="Normal 2 10 6 2 8" xfId="29505" xr:uid="{BE877DE6-2929-4EDB-BC70-AC1B40E843AF}"/>
    <cellStyle name="Normal 2 10 6 2 9" xfId="5450" xr:uid="{9F9929FB-160A-4055-AAAA-A12A42CCEEA8}"/>
    <cellStyle name="Normal 2 10 6 3" xfId="7435" xr:uid="{2A51853A-2C82-45D1-990A-0F1A338FC00C}"/>
    <cellStyle name="Normal 2 10 6 4" xfId="8579" xr:uid="{F85DFEE8-AC40-4BCC-9AED-9B779CD3E79A}"/>
    <cellStyle name="Normal 2 10 6 5" xfId="11701" xr:uid="{A814FD24-637D-455D-9E01-1EF47362B301}"/>
    <cellStyle name="Normal 2 10 6 6" xfId="14820" xr:uid="{B7C26241-8EC9-47FD-8421-8E2B42F4CB25}"/>
    <cellStyle name="Normal 2 10 6 7" xfId="17904" xr:uid="{C9EE49EE-EEF7-4FF9-9457-3ECFC971CAAD}"/>
    <cellStyle name="Normal 2 10 6 8" xfId="21067" xr:uid="{DA85221A-3197-4D6E-8CBB-C705A477C295}"/>
    <cellStyle name="Normal 2 10 6 9" xfId="24202" xr:uid="{9B11B1BB-8F1A-4ABB-9015-B056933753AC}"/>
    <cellStyle name="Normal 2 10 7" xfId="2064" xr:uid="{8C02F509-B0C4-4011-97E2-4350DE9420B1}"/>
    <cellStyle name="Normal 2 10 7 10" xfId="4153" xr:uid="{B0107CB5-5B67-4374-AB94-56D5A68C5492}"/>
    <cellStyle name="Normal 2 10 7 2" xfId="6369" xr:uid="{FA857760-0179-442D-8D44-4C6555314BAE}"/>
    <cellStyle name="Normal 2 10 7 3" xfId="10329" xr:uid="{3DA5EF47-2309-4589-87B2-0C94DCF542CF}"/>
    <cellStyle name="Normal 2 10 7 4" xfId="13524" xr:uid="{F92126DD-C489-4A2B-9245-2CFAA9A9C5EF}"/>
    <cellStyle name="Normal 2 10 7 5" xfId="16619" xr:uid="{6B5392E1-F763-43D5-BA4F-15CA846106B8}"/>
    <cellStyle name="Normal 2 10 7 6" xfId="19773" xr:uid="{097BAD9C-826D-4C5D-8A6F-1EAD0B43A17D}"/>
    <cellStyle name="Normal 2 10 7 7" xfId="22933" xr:uid="{43B712B0-CAF2-4EAA-BFCB-BF6F6FD97A6C}"/>
    <cellStyle name="Normal 2 10 7 8" xfId="26109" xr:uid="{6ED3C9ED-08A0-42BE-8449-07E3B314979D}"/>
    <cellStyle name="Normal 2 10 7 9" xfId="29308" xr:uid="{CB787130-B58A-44DB-88E5-3C221B68FB5A}"/>
    <cellStyle name="Normal 2 10 8" xfId="1201" xr:uid="{3E56CC9C-1014-4F42-8E63-DA9AB3E21E09}"/>
    <cellStyle name="Normal 2 10 8 2" xfId="9468" xr:uid="{E76273BE-7D3A-4789-B652-BB962D4C270E}"/>
    <cellStyle name="Normal 2 10 8 3" xfId="12673" xr:uid="{521EC6E7-D879-4D06-8C80-958F71A75AEE}"/>
    <cellStyle name="Normal 2 10 8 4" xfId="15778" xr:uid="{5CFBCD56-D50F-4418-BC73-4D5F33D25DCB}"/>
    <cellStyle name="Normal 2 10 8 5" xfId="18938" xr:uid="{E49E8BE4-8182-4133-8DAD-BC31122D0B8E}"/>
    <cellStyle name="Normal 2 10 8 6" xfId="22068" xr:uid="{A1A7E2EE-748C-44FD-B1C3-7913888988A0}"/>
    <cellStyle name="Normal 2 10 8 7" xfId="25292" xr:uid="{1D9BC6A5-16B8-451A-AD19-D195C7A88EED}"/>
    <cellStyle name="Normal 2 10 8 8" xfId="28451" xr:uid="{6DF01846-5E36-4551-A2DD-5AEF3A4590EF}"/>
    <cellStyle name="Normal 2 10 8 9" xfId="5252" xr:uid="{854B080B-48D3-4CCC-B5B7-9C6DC71D5087}"/>
    <cellStyle name="Normal 2 10 9" xfId="7235" xr:uid="{8F40A37F-82FE-4C5A-A92F-F6BA15B6EEA3}"/>
    <cellStyle name="Normal 2 100" xfId="28405" xr:uid="{99D43827-FB60-4CD0-B7CF-6DDBF168B4B8}"/>
    <cellStyle name="Normal 2 101" xfId="28410" xr:uid="{60DF6BD1-18CE-4F76-B84F-4B9121DF1EE8}"/>
    <cellStyle name="Normal 2 102" xfId="28414" xr:uid="{309DCB46-A8DC-4154-BD8E-8E1C75E6DD31}"/>
    <cellStyle name="Normal 2 103" xfId="28418" xr:uid="{41395CE9-6670-424F-8739-0ED8EB5A30C5}"/>
    <cellStyle name="Normal 2 104" xfId="30355" xr:uid="{BC9F3A4F-4E8C-4429-BFE7-2323872830A6}"/>
    <cellStyle name="Normal 2 105" xfId="30363" xr:uid="{708DFCCB-5DA8-41BE-B925-28393EAB9989}"/>
    <cellStyle name="Normal 2 106" xfId="30370" xr:uid="{AFA4D650-FBF3-433E-9A71-D015F98E594D}"/>
    <cellStyle name="Normal 2 107" xfId="30375" xr:uid="{86658417-3DA5-41E5-B006-3DCDD91CCFD8}"/>
    <cellStyle name="Normal 2 108" xfId="30380" xr:uid="{4DDD675E-0379-43AD-90D2-299FA3A54709}"/>
    <cellStyle name="Normal 2 109" xfId="30386" xr:uid="{A2A233FE-FCDD-4E3E-86D2-AF15C1680725}"/>
    <cellStyle name="Normal 2 11" xfId="126" xr:uid="{1CD1E1D6-D538-463C-81A1-DF80B8348A2C}"/>
    <cellStyle name="Normal 2 11 10" xfId="8395" xr:uid="{91D7248B-2BDB-4D83-812B-01A00DEC51DA}"/>
    <cellStyle name="Normal 2 11 11" xfId="11504" xr:uid="{1B595B65-D09E-4EFE-A73A-922CDAFA36E4}"/>
    <cellStyle name="Normal 2 11 12" xfId="14619" xr:uid="{2437EC7E-BD02-4E74-8FA2-C8DE3C056B66}"/>
    <cellStyle name="Normal 2 11 13" xfId="17711" xr:uid="{407BC842-6FE7-413D-98C9-266C3A4A8A62}"/>
    <cellStyle name="Normal 2 11 14" xfId="20869" xr:uid="{E5094D4C-6BDC-4671-9A7E-231AA21FDCFC}"/>
    <cellStyle name="Normal 2 11 15" xfId="24009" xr:uid="{11E387A3-4FA8-41C5-AA6F-B98B9AC9E9D7}"/>
    <cellStyle name="Normal 2 11 16" xfId="27186" xr:uid="{DBAAB650-723E-44CF-A0C5-405D286FECBA}"/>
    <cellStyle name="Normal 2 11 17" xfId="3296" xr:uid="{64E03562-AF59-4DFB-8427-5CA8EAB12AC9}"/>
    <cellStyle name="Normal 2 11 2" xfId="460" xr:uid="{9AF22227-D358-43E6-A49D-C7633219DBB9}"/>
    <cellStyle name="Normal 2 11 2 10" xfId="24350" xr:uid="{D97C71EE-FC13-4A8A-A96F-57289E15E008}"/>
    <cellStyle name="Normal 2 11 2 11" xfId="27528" xr:uid="{180EF07C-0ED7-478E-B13C-1EF83B4C2E93}"/>
    <cellStyle name="Normal 2 11 2 12" xfId="3440" xr:uid="{E1CACA39-21CD-482F-8B0A-4B5ABBA537EF}"/>
    <cellStyle name="Normal 2 11 2 2" xfId="2411" xr:uid="{DBA41BC8-CA86-4BE7-96B5-534B1BE9E840}"/>
    <cellStyle name="Normal 2 11 2 2 10" xfId="4498" xr:uid="{13836043-11A8-4650-BA7E-5B68BE9EE1AB}"/>
    <cellStyle name="Normal 2 11 2 2 2" xfId="6570" xr:uid="{DCF34411-9F41-4644-B616-DAF8E1CE58EF}"/>
    <cellStyle name="Normal 2 11 2 2 3" xfId="10674" xr:uid="{36705CF6-9D3B-429C-9874-861F8914A9E2}"/>
    <cellStyle name="Normal 2 11 2 2 4" xfId="13869" xr:uid="{66FD0CBA-5831-40C8-933D-CFE2DEAC1C94}"/>
    <cellStyle name="Normal 2 11 2 2 5" xfId="16964" xr:uid="{9372551C-7C2A-4AC0-909B-C01D8E93A7F9}"/>
    <cellStyle name="Normal 2 11 2 2 6" xfId="20118" xr:uid="{F2C9FD5B-24A5-4C0F-A56C-9663A504A589}"/>
    <cellStyle name="Normal 2 11 2 2 7" xfId="23278" xr:uid="{BA2BC3AE-ACEB-4A87-A206-37181AB60427}"/>
    <cellStyle name="Normal 2 11 2 2 8" xfId="26454" xr:uid="{22A11E4B-BF19-4618-952A-5A1635D23B85}"/>
    <cellStyle name="Normal 2 11 2 2 9" xfId="29653" xr:uid="{57038AB3-9F6D-4478-A3BA-14BB7E76F76A}"/>
    <cellStyle name="Normal 2 11 2 3" xfId="1349" xr:uid="{8ACC6CCE-5700-430C-A99E-C4893027E091}"/>
    <cellStyle name="Normal 2 11 2 3 2" xfId="9616" xr:uid="{AAB63628-D67C-4AD6-A4E9-511E3CE3C136}"/>
    <cellStyle name="Normal 2 11 2 3 3" xfId="12812" xr:uid="{1BAD369B-6B15-450A-8C6A-8227A3ADB8DD}"/>
    <cellStyle name="Normal 2 11 2 3 4" xfId="15907" xr:uid="{8DF5B13A-370E-42CD-92BB-7EB0234683F6}"/>
    <cellStyle name="Normal 2 11 2 3 5" xfId="19061" xr:uid="{3213A86F-0DAC-489F-B954-FEF55DFC23AE}"/>
    <cellStyle name="Normal 2 11 2 3 6" xfId="22221" xr:uid="{F588D2DB-460F-4DEF-89CA-40A46D1D8920}"/>
    <cellStyle name="Normal 2 11 2 3 7" xfId="25397" xr:uid="{3AF746FA-A43F-4DCD-83B1-A011E5820D1D}"/>
    <cellStyle name="Normal 2 11 2 3 8" xfId="28596" xr:uid="{5BA4A05F-AC0D-4D1E-B5BB-AE9A520CA999}"/>
    <cellStyle name="Normal 2 11 2 3 9" xfId="5598" xr:uid="{81D9901D-27C7-4B5A-9495-3A1DB52B6A02}"/>
    <cellStyle name="Normal 2 11 2 4" xfId="7583" xr:uid="{3D7ABAC8-6A6A-44BD-933C-1E2D0CAF51BC}"/>
    <cellStyle name="Normal 2 11 2 5" xfId="8728" xr:uid="{3A33152E-CCEF-48FD-86E8-68561C3EA738}"/>
    <cellStyle name="Normal 2 11 2 6" xfId="11849" xr:uid="{B5D0919B-BCF5-4DCC-B52E-DB95285E67D1}"/>
    <cellStyle name="Normal 2 11 2 7" xfId="14968" xr:uid="{A27BFD6D-9CB8-43DE-9667-98967CC92B7D}"/>
    <cellStyle name="Normal 2 11 2 8" xfId="18052" xr:uid="{8C91526F-755F-4C6B-9824-E092255FB68E}"/>
    <cellStyle name="Normal 2 11 2 9" xfId="21215" xr:uid="{72F0F423-AD2D-415D-8C3E-305B32965F1E}"/>
    <cellStyle name="Normal 2 11 3" xfId="600" xr:uid="{6EE9F82A-4453-4A45-8290-A96180FEE6A1}"/>
    <cellStyle name="Normal 2 11 3 10" xfId="24490" xr:uid="{607BD3C0-B55B-4386-8714-24E7F8F274B3}"/>
    <cellStyle name="Normal 2 11 3 11" xfId="27668" xr:uid="{6C3AB98E-459A-448E-A9A5-D90803173039}"/>
    <cellStyle name="Normal 2 11 3 12" xfId="3580" xr:uid="{DB39578C-C6E2-446F-8BEB-8F81BAF6763B}"/>
    <cellStyle name="Normal 2 11 3 2" xfId="2551" xr:uid="{788E0D00-A2B9-4059-AA5F-32FEE3FBF787}"/>
    <cellStyle name="Normal 2 11 3 2 10" xfId="4638" xr:uid="{5565D2A2-85E3-4852-A48D-28C549B9D57C}"/>
    <cellStyle name="Normal 2 11 3 2 2" xfId="6707" xr:uid="{5A47D01D-CCA4-4D52-BCA9-E18EDEDBC205}"/>
    <cellStyle name="Normal 2 11 3 2 3" xfId="10814" xr:uid="{9179B32B-236C-4625-950F-42C1DADA9F1B}"/>
    <cellStyle name="Normal 2 11 3 2 4" xfId="14009" xr:uid="{6C84FC6F-376B-4E24-89C5-EC9C34BBAD0F}"/>
    <cellStyle name="Normal 2 11 3 2 5" xfId="17104" xr:uid="{4FDC60BA-8085-47D8-8872-2EEBB4F08125}"/>
    <cellStyle name="Normal 2 11 3 2 6" xfId="20258" xr:uid="{1EA7C990-8EA2-45A7-82DD-0750F4D983FD}"/>
    <cellStyle name="Normal 2 11 3 2 7" xfId="23418" xr:uid="{EC6143A9-ACA1-4BAA-8A01-7DB0FE1E6186}"/>
    <cellStyle name="Normal 2 11 3 2 8" xfId="26594" xr:uid="{E150CDF1-7695-473A-B2C4-02A24AB1E049}"/>
    <cellStyle name="Normal 2 11 3 2 9" xfId="29793" xr:uid="{921BC9DD-8615-431B-BCE0-85DD50DD7CC2}"/>
    <cellStyle name="Normal 2 11 3 3" xfId="1489" xr:uid="{6134E1B0-A6B6-494C-880E-CB11C9B94352}"/>
    <cellStyle name="Normal 2 11 3 3 2" xfId="9756" xr:uid="{BD8A907B-0739-4E3E-B5B9-DAA8CF568169}"/>
    <cellStyle name="Normal 2 11 3 3 3" xfId="12952" xr:uid="{A91D2564-6090-4242-A67F-A30932705180}"/>
    <cellStyle name="Normal 2 11 3 3 4" xfId="16047" xr:uid="{CB88BE11-298B-4EFF-8412-40EDC44468EC}"/>
    <cellStyle name="Normal 2 11 3 3 5" xfId="19201" xr:uid="{F03A58AF-D180-4DF7-A2CA-4A81AE2A09A4}"/>
    <cellStyle name="Normal 2 11 3 3 6" xfId="22361" xr:uid="{B0B7AAF5-AF2F-4380-A6BB-55898D262D2B}"/>
    <cellStyle name="Normal 2 11 3 3 7" xfId="25537" xr:uid="{2F1CF0A7-4D65-40C9-B230-45D6D1F2C5F8}"/>
    <cellStyle name="Normal 2 11 3 3 8" xfId="28736" xr:uid="{29EC4FFF-65E4-47C8-837E-C7A778A9DBDA}"/>
    <cellStyle name="Normal 2 11 3 3 9" xfId="5738" xr:uid="{3B13F358-3F50-43E1-A359-4F4FC59D622C}"/>
    <cellStyle name="Normal 2 11 3 4" xfId="7723" xr:uid="{28334458-77B3-4CDF-8B96-3AC158D412A2}"/>
    <cellStyle name="Normal 2 11 3 5" xfId="8868" xr:uid="{96100E06-9AC6-4022-A9FB-659C161ED1E3}"/>
    <cellStyle name="Normal 2 11 3 6" xfId="11989" xr:uid="{59B6298A-F329-42AA-98CD-8B9B6B9B31FA}"/>
    <cellStyle name="Normal 2 11 3 7" xfId="15108" xr:uid="{61D8A7C8-CF9F-44F2-9536-7E45E2B1D576}"/>
    <cellStyle name="Normal 2 11 3 8" xfId="18192" xr:uid="{4738FD3C-43D7-470D-8C7C-3A049E9AA4CA}"/>
    <cellStyle name="Normal 2 11 3 9" xfId="21355" xr:uid="{1DFF388E-4B1A-4C4B-8928-B7BC00BB3862}"/>
    <cellStyle name="Normal 2 11 4" xfId="769" xr:uid="{874BE49C-DB18-46A0-8EF7-A6E98D77C5D2}"/>
    <cellStyle name="Normal 2 11 4 10" xfId="24659" xr:uid="{FF98EF9D-C4CF-4B44-964B-270D1F3E3065}"/>
    <cellStyle name="Normal 2 11 4 11" xfId="27837" xr:uid="{4997ECCE-644D-487B-A81F-3DC253228F9C}"/>
    <cellStyle name="Normal 2 11 4 12" xfId="3749" xr:uid="{2F181567-E08B-429E-8D98-1E5D07231069}"/>
    <cellStyle name="Normal 2 11 4 2" xfId="2720" xr:uid="{3FF2F968-F788-4995-8A92-514BD25526A7}"/>
    <cellStyle name="Normal 2 11 4 2 10" xfId="4807" xr:uid="{4E4E93ED-BA29-4091-B67F-295C3ACAE9BF}"/>
    <cellStyle name="Normal 2 11 4 2 2" xfId="6846" xr:uid="{6E84769E-E054-4E49-B316-7F2030171A85}"/>
    <cellStyle name="Normal 2 11 4 2 3" xfId="10983" xr:uid="{9A3335CF-F881-4214-9731-D50C1C72D157}"/>
    <cellStyle name="Normal 2 11 4 2 4" xfId="14174" xr:uid="{19BFD9D6-918D-4E34-BAC6-36CA6D22FF04}"/>
    <cellStyle name="Normal 2 11 4 2 5" xfId="17269" xr:uid="{4F60CC0C-16CC-4F8D-9D30-57D5884593E0}"/>
    <cellStyle name="Normal 2 11 4 2 6" xfId="20427" xr:uid="{3E081549-32A0-450B-B97D-BAE0B9F9D736}"/>
    <cellStyle name="Normal 2 11 4 2 7" xfId="23583" xr:uid="{204E035A-F791-4F63-8855-D0428CE29E54}"/>
    <cellStyle name="Normal 2 11 4 2 8" xfId="26759" xr:uid="{F18575F3-C63F-41CC-BB47-D9942C2BD8BF}"/>
    <cellStyle name="Normal 2 11 4 2 9" xfId="29958" xr:uid="{31B9456D-78D3-4172-B8D2-38B8A78EE20F}"/>
    <cellStyle name="Normal 2 11 4 3" xfId="1658" xr:uid="{7EA63033-5CF0-4B27-BB33-EA301BA4FCB9}"/>
    <cellStyle name="Normal 2 11 4 3 2" xfId="9925" xr:uid="{AEBC5C5D-0C95-42E9-8FAF-11662AA920D5}"/>
    <cellStyle name="Normal 2 11 4 3 3" xfId="13121" xr:uid="{826695C4-9102-4D7A-9AA0-484E0D21C744}"/>
    <cellStyle name="Normal 2 11 4 3 4" xfId="16216" xr:uid="{D37EA663-0961-48BE-A824-F94A640E80B5}"/>
    <cellStyle name="Normal 2 11 4 3 5" xfId="19370" xr:uid="{EBE7542C-061C-4C03-A5BE-0231DEC38DCE}"/>
    <cellStyle name="Normal 2 11 4 3 6" xfId="22530" xr:uid="{262BC104-70BD-489F-8057-0FEE390F096F}"/>
    <cellStyle name="Normal 2 11 4 3 7" xfId="25706" xr:uid="{D2230F8B-D1B0-460E-BE26-A09E523060CE}"/>
    <cellStyle name="Normal 2 11 4 3 8" xfId="28905" xr:uid="{5CB60443-BCEE-4442-8F85-5213F397A85A}"/>
    <cellStyle name="Normal 2 11 4 3 9" xfId="5907" xr:uid="{DE7C3C58-7AF7-4A73-A0AE-0B4BB4EA035D}"/>
    <cellStyle name="Normal 2 11 4 4" xfId="7892" xr:uid="{32EF4AE4-DEB5-4390-A036-3077C5AD8511}"/>
    <cellStyle name="Normal 2 11 4 5" xfId="9037" xr:uid="{D52A4232-145E-4BF7-AA60-FC45E8DB24D9}"/>
    <cellStyle name="Normal 2 11 4 6" xfId="12158" xr:uid="{756DC546-11DD-4281-ADBF-5D085FA51C7B}"/>
    <cellStyle name="Normal 2 11 4 7" xfId="15277" xr:uid="{A0A99A21-B824-44C7-8F17-3720645E1DE8}"/>
    <cellStyle name="Normal 2 11 4 8" xfId="18361" xr:uid="{E6ED89C6-DC86-440D-AC3C-33D38627BF7B}"/>
    <cellStyle name="Normal 2 11 4 9" xfId="21524" xr:uid="{15A6EE81-77C7-4416-AA67-BCB3DAD19F34}"/>
    <cellStyle name="Normal 2 11 5" xfId="962" xr:uid="{A7EBF94B-506E-4521-9F40-167FF490C351}"/>
    <cellStyle name="Normal 2 11 5 10" xfId="24851" xr:uid="{2CA69D1E-2F08-42FD-8031-BB46D960A3E1}"/>
    <cellStyle name="Normal 2 11 5 11" xfId="28030" xr:uid="{A574CF64-6875-4BE3-AFCE-481239E2BAE1}"/>
    <cellStyle name="Normal 2 11 5 12" xfId="3941" xr:uid="{2A73901D-CC68-40CE-A403-9E9AAC0888DC}"/>
    <cellStyle name="Normal 2 11 5 2" xfId="2913" xr:uid="{CCAF82EC-3176-455E-B7BC-FDE4B5CD656C}"/>
    <cellStyle name="Normal 2 11 5 2 10" xfId="4999" xr:uid="{94BB95A3-81BD-482E-B006-BF7034990670}"/>
    <cellStyle name="Normal 2 11 5 2 2" xfId="7022" xr:uid="{82581A80-D150-4293-A9CC-F43938CA2A32}"/>
    <cellStyle name="Normal 2 11 5 2 3" xfId="11175" xr:uid="{41D4722F-1149-4F36-A7E5-B885821C3233}"/>
    <cellStyle name="Normal 2 11 5 2 4" xfId="14363" xr:uid="{F5D8194F-FAAE-43C1-97AF-C106298C262E}"/>
    <cellStyle name="Normal 2 11 5 2 5" xfId="17460" xr:uid="{157895C6-C20B-406C-B44E-D221611FCBAD}"/>
    <cellStyle name="Normal 2 11 5 2 6" xfId="20617" xr:uid="{EE891251-9778-4964-9A9E-B477BBBFF57A}"/>
    <cellStyle name="Normal 2 11 5 2 7" xfId="23772" xr:uid="{BA86DD24-07D3-4AF4-998B-CCB4C76AA55A}"/>
    <cellStyle name="Normal 2 11 5 2 8" xfId="26948" xr:uid="{9219BCC3-3E12-4A59-BEC3-876D027E15B7}"/>
    <cellStyle name="Normal 2 11 5 2 9" xfId="30147" xr:uid="{86164701-C93E-4269-B9EA-E0140EFD915F}"/>
    <cellStyle name="Normal 2 11 5 3" xfId="1852" xr:uid="{BD452846-5093-4A7F-92AF-063E0869E1EB}"/>
    <cellStyle name="Normal 2 11 5 3 2" xfId="10117" xr:uid="{3940C0C0-2D1D-48D4-A368-201A4D68A673}"/>
    <cellStyle name="Normal 2 11 5 3 3" xfId="13313" xr:uid="{0E601373-DCBA-4CBC-AC5B-3E07F9C70274}"/>
    <cellStyle name="Normal 2 11 5 3 4" xfId="16408" xr:uid="{FD369D3C-3094-4106-8B1E-70C88891D8FD}"/>
    <cellStyle name="Normal 2 11 5 3 5" xfId="19562" xr:uid="{70D7F419-74AC-47B4-9906-44A24EF9D755}"/>
    <cellStyle name="Normal 2 11 5 3 6" xfId="22722" xr:uid="{DA37B7B8-7658-4CFD-BE8D-4322AA22094C}"/>
    <cellStyle name="Normal 2 11 5 3 7" xfId="25898" xr:uid="{DAEFB5A5-8E51-4E56-AD05-357889A3CD72}"/>
    <cellStyle name="Normal 2 11 5 3 8" xfId="29097" xr:uid="{111DC925-3F5E-4BDA-93D4-8E04FA3D07AA}"/>
    <cellStyle name="Normal 2 11 5 3 9" xfId="6100" xr:uid="{7EC39F0A-1E2C-4492-AD6F-F462AF393DFA}"/>
    <cellStyle name="Normal 2 11 5 4" xfId="8085" xr:uid="{D137181F-ABBB-4FB9-81E2-0A0B53AF8B8E}"/>
    <cellStyle name="Normal 2 11 5 5" xfId="9229" xr:uid="{02B5254A-93DC-40B9-945B-A3EADA21904D}"/>
    <cellStyle name="Normal 2 11 5 6" xfId="12351" xr:uid="{6CE9298E-2B23-45C4-A94B-9D1A5F7E63FF}"/>
    <cellStyle name="Normal 2 11 5 7" xfId="15470" xr:uid="{6CABB6C5-D9CA-4FCE-8EC6-AB5C0C437BC9}"/>
    <cellStyle name="Normal 2 11 5 8" xfId="18553" xr:uid="{229489A0-9F18-431B-83E2-370B8A6FFA0F}"/>
    <cellStyle name="Normal 2 11 5 9" xfId="21717" xr:uid="{6EF8A25B-4BEF-44C2-BCF8-281719611ABD}"/>
    <cellStyle name="Normal 2 11 6" xfId="315" xr:uid="{4CF87D33-B01F-4270-B562-DF8CCB433359}"/>
    <cellStyle name="Normal 2 11 6 10" xfId="27384" xr:uid="{26A7680D-54F5-42C6-B700-2B0C2AC4A84F}"/>
    <cellStyle name="Normal 2 11 6 11" xfId="4354" xr:uid="{84AF6667-3D2A-436C-A899-1054B89236A6}"/>
    <cellStyle name="Normal 2 11 6 2" xfId="2267" xr:uid="{003867A6-C1DF-4A45-B49F-9921C081DE90}"/>
    <cellStyle name="Normal 2 11 6 2 2" xfId="10530" xr:uid="{C7DB33D0-EFCC-4CE3-A54A-921B6709C6F4}"/>
    <cellStyle name="Normal 2 11 6 2 3" xfId="13725" xr:uid="{8B0F1649-CC1F-4FA7-AA4E-EFAD08622E39}"/>
    <cellStyle name="Normal 2 11 6 2 4" xfId="16820" xr:uid="{F0704176-29C8-4E46-A54B-5821DE459B5F}"/>
    <cellStyle name="Normal 2 11 6 2 5" xfId="19974" xr:uid="{7DD3E061-16BE-418F-AE85-D4B21186901B}"/>
    <cellStyle name="Normal 2 11 6 2 6" xfId="23134" xr:uid="{69CAB2DC-7F34-419E-A1EC-4560387D0A16}"/>
    <cellStyle name="Normal 2 11 6 2 7" xfId="26310" xr:uid="{A06454EA-74DB-4E7E-869D-22A837F4D4C9}"/>
    <cellStyle name="Normal 2 11 6 2 8" xfId="29509" xr:uid="{C31804D7-BD45-4057-AD21-343FD8DA8873}"/>
    <cellStyle name="Normal 2 11 6 2 9" xfId="5454" xr:uid="{03008B26-BD3F-486A-B408-872B1E7CC4F6}"/>
    <cellStyle name="Normal 2 11 6 3" xfId="7439" xr:uid="{DFABAE3F-6D5F-46CC-9DE3-696203F737D1}"/>
    <cellStyle name="Normal 2 11 6 4" xfId="8583" xr:uid="{F38634F0-C38F-41BB-B182-1F6BDC7EE6FD}"/>
    <cellStyle name="Normal 2 11 6 5" xfId="11705" xr:uid="{B4AF0B50-9227-4CC6-A7E4-5D4FE66F652D}"/>
    <cellStyle name="Normal 2 11 6 6" xfId="14824" xr:uid="{8D90A956-6115-45A7-930D-612B195FA7F6}"/>
    <cellStyle name="Normal 2 11 6 7" xfId="17908" xr:uid="{4D8C2D53-6208-4154-B04C-C7AE87D2F9F7}"/>
    <cellStyle name="Normal 2 11 6 8" xfId="21071" xr:uid="{2A75BA87-6B24-4921-8EFF-F00F02FB8B3C}"/>
    <cellStyle name="Normal 2 11 6 9" xfId="24206" xr:uid="{C9735DB0-AB70-4D94-B075-FEC09971BC11}"/>
    <cellStyle name="Normal 2 11 7" xfId="2068" xr:uid="{0F77280B-C785-4D51-AB0A-A8756A327266}"/>
    <cellStyle name="Normal 2 11 7 10" xfId="4157" xr:uid="{FEC40454-C0C4-4FDF-9A63-021BF7EB439F}"/>
    <cellStyle name="Normal 2 11 7 2" xfId="6373" xr:uid="{48A15D97-D034-4D36-8F38-1653B7B3108A}"/>
    <cellStyle name="Normal 2 11 7 3" xfId="10333" xr:uid="{74FECBE1-B9B3-4C25-B169-5C76BB97E117}"/>
    <cellStyle name="Normal 2 11 7 4" xfId="13528" xr:uid="{781B7CBB-3FEA-4DD9-97B1-5DD7D78FAE38}"/>
    <cellStyle name="Normal 2 11 7 5" xfId="16623" xr:uid="{F01FEA0B-5502-4FE2-B409-B9C38B492F57}"/>
    <cellStyle name="Normal 2 11 7 6" xfId="19777" xr:uid="{0B30A73F-DD9C-4BCA-AA67-CEEAA3BAEEEE}"/>
    <cellStyle name="Normal 2 11 7 7" xfId="22937" xr:uid="{543ABB63-CC0D-43D5-9E32-E2218974C2F1}"/>
    <cellStyle name="Normal 2 11 7 8" xfId="26113" xr:uid="{88B031F8-CA63-47ED-A5E9-B3BB41BBB667}"/>
    <cellStyle name="Normal 2 11 7 9" xfId="29312" xr:uid="{F05B8BB6-22EE-404B-B2C5-75C9A56F1E94}"/>
    <cellStyle name="Normal 2 11 8" xfId="1205" xr:uid="{4BCE493C-7C39-458C-99F2-C097ED486998}"/>
    <cellStyle name="Normal 2 11 8 2" xfId="9472" xr:uid="{B9430220-F192-4159-80FB-BFF62BE6CCD0}"/>
    <cellStyle name="Normal 2 11 8 3" xfId="12694" xr:uid="{0730507A-337B-4CDD-8407-7EF3942907A3}"/>
    <cellStyle name="Normal 2 11 8 4" xfId="15799" xr:uid="{5E37E8F9-AD9F-4FCB-85B7-9E6551E848C8}"/>
    <cellStyle name="Normal 2 11 8 5" xfId="19008" xr:uid="{F59E9DB6-5736-40EB-B190-5CE3348F186D}"/>
    <cellStyle name="Normal 2 11 8 6" xfId="22111" xr:uid="{F6BDB743-87C1-4D32-A791-29199FDE2AA8}"/>
    <cellStyle name="Normal 2 11 8 7" xfId="25337" xr:uid="{73A8656B-9030-45DC-97AF-6D00B437C588}"/>
    <cellStyle name="Normal 2 11 8 8" xfId="28541" xr:uid="{20657709-9B2D-46CE-8796-A37B97A398F4}"/>
    <cellStyle name="Normal 2 11 8 9" xfId="5256" xr:uid="{E6783082-1B23-4EE1-8E6A-F0623C823594}"/>
    <cellStyle name="Normal 2 11 9" xfId="7239" xr:uid="{1AA3FAEE-8A16-4776-9149-538DD53CD20E}"/>
    <cellStyle name="Normal 2 110" xfId="30390" xr:uid="{024795F7-C34A-4103-A488-3121CA15EE08}"/>
    <cellStyle name="Normal 2 111" xfId="30394" xr:uid="{AEDB3F33-E5BB-4598-927A-271D7E1123D3}"/>
    <cellStyle name="Normal 2 112" xfId="30398" xr:uid="{57B9C3F1-BA7F-44F4-9675-728487C406FC}"/>
    <cellStyle name="Normal 2 113" xfId="30402" xr:uid="{6C0238F7-10FF-4645-9222-DD457596F1F3}"/>
    <cellStyle name="Normal 2 114" xfId="30406" xr:uid="{69EF8495-A54A-4BED-AD21-3D65F6C19C99}"/>
    <cellStyle name="Normal 2 115" xfId="30412" xr:uid="{5D463EEB-659F-4F1E-9C7C-CF7D352E4332}"/>
    <cellStyle name="Normal 2 116" xfId="30416" xr:uid="{531C1F19-0C3A-472A-9547-4B2CA0C3B78E}"/>
    <cellStyle name="Normal 2 117" xfId="30420" xr:uid="{63F0F040-4382-45F8-A27A-BD1351278F82}"/>
    <cellStyle name="Normal 2 118" xfId="30424" xr:uid="{9D4EAFD5-D9F0-496A-8C54-F20C82EC57F5}"/>
    <cellStyle name="Normal 2 119" xfId="30433" xr:uid="{38ED1E6F-A828-4AE9-A42A-E1976B022BF6}"/>
    <cellStyle name="Normal 2 12" xfId="130" xr:uid="{D12124C0-CAFF-46D1-BB46-EA9F4CB0D50A}"/>
    <cellStyle name="Normal 2 12 10" xfId="8399" xr:uid="{05F66633-1772-4EB3-92F7-C23090234CF9}"/>
    <cellStyle name="Normal 2 12 11" xfId="11508" xr:uid="{D2839189-C5FA-4850-A178-87E6842418FE}"/>
    <cellStyle name="Normal 2 12 12" xfId="14623" xr:uid="{11941E48-9A4A-4661-96D8-5B8D6598C022}"/>
    <cellStyle name="Normal 2 12 13" xfId="17715" xr:uid="{55FB00F3-C4AB-4D4B-84BF-02DBFB01275A}"/>
    <cellStyle name="Normal 2 12 14" xfId="20873" xr:uid="{AACAFBB7-9E4E-4182-A3DA-458B9C771057}"/>
    <cellStyle name="Normal 2 12 15" xfId="24013" xr:uid="{1886834F-167E-40AC-9552-89D6FE0651F4}"/>
    <cellStyle name="Normal 2 12 16" xfId="27190" xr:uid="{2578F682-26DA-4A7D-8DF2-CFFD7003ECB6}"/>
    <cellStyle name="Normal 2 12 17" xfId="3300" xr:uid="{563CB32A-6D02-488D-9DCD-59EC3EB1A13C}"/>
    <cellStyle name="Normal 2 12 2" xfId="464" xr:uid="{0AD5E605-A4BB-48E6-B0F3-6519CA653D40}"/>
    <cellStyle name="Normal 2 12 2 10" xfId="24354" xr:uid="{FD7BA143-B286-4793-BA38-00E6F6D7CEF0}"/>
    <cellStyle name="Normal 2 12 2 11" xfId="27532" xr:uid="{F8FB716A-9E0D-46BF-BF9F-6285F30C27EC}"/>
    <cellStyle name="Normal 2 12 2 12" xfId="3444" xr:uid="{F9DC38D4-B2D7-4CEC-9117-2DDA90134FDA}"/>
    <cellStyle name="Normal 2 12 2 2" xfId="2415" xr:uid="{0E4E7C21-8019-4B53-9A9A-9AC9A0BF8BCE}"/>
    <cellStyle name="Normal 2 12 2 2 10" xfId="4502" xr:uid="{339E7FDF-6B38-475D-8869-2DEACC760037}"/>
    <cellStyle name="Normal 2 12 2 2 2" xfId="6574" xr:uid="{F4FF8DC1-A0BA-4E1E-9901-5B1D252BD7F7}"/>
    <cellStyle name="Normal 2 12 2 2 3" xfId="10678" xr:uid="{CFAAF7C5-78DD-49BC-94CE-38D83A417DEE}"/>
    <cellStyle name="Normal 2 12 2 2 4" xfId="13873" xr:uid="{FEB3847B-4517-4385-804A-51C81FCAFA05}"/>
    <cellStyle name="Normal 2 12 2 2 5" xfId="16968" xr:uid="{2773F7D6-8132-43BF-AFB5-83312650A68B}"/>
    <cellStyle name="Normal 2 12 2 2 6" xfId="20122" xr:uid="{E804C3EA-668A-4E42-98D2-E056D2AF1E60}"/>
    <cellStyle name="Normal 2 12 2 2 7" xfId="23282" xr:uid="{E25CBD88-33E1-4E64-8EC6-BB2F9767207E}"/>
    <cellStyle name="Normal 2 12 2 2 8" xfId="26458" xr:uid="{8E8E8E6A-3BA0-4122-91FF-5D0432CB73AE}"/>
    <cellStyle name="Normal 2 12 2 2 9" xfId="29657" xr:uid="{368EAE68-179E-4A98-908A-3F7D76C5F378}"/>
    <cellStyle name="Normal 2 12 2 3" xfId="1353" xr:uid="{7277050A-8F4D-4586-BF00-A6B874F89DCD}"/>
    <cellStyle name="Normal 2 12 2 3 2" xfId="9620" xr:uid="{119C303B-BCB0-4190-A453-60FF18A2D766}"/>
    <cellStyle name="Normal 2 12 2 3 3" xfId="12816" xr:uid="{2C960B0A-212C-44DD-94C8-6D2A997127A8}"/>
    <cellStyle name="Normal 2 12 2 3 4" xfId="15911" xr:uid="{95A23411-0326-4577-950E-78E120E53037}"/>
    <cellStyle name="Normal 2 12 2 3 5" xfId="19065" xr:uid="{61C0BCCA-CAEB-4A7B-ACA1-F48D725B85ED}"/>
    <cellStyle name="Normal 2 12 2 3 6" xfId="22225" xr:uid="{CEE23194-EFBD-4C34-97DF-BE0BAAD19138}"/>
    <cellStyle name="Normal 2 12 2 3 7" xfId="25401" xr:uid="{B251565E-BF46-41BE-872B-653969033672}"/>
    <cellStyle name="Normal 2 12 2 3 8" xfId="28600" xr:uid="{793BDAB6-7993-416F-9883-30894F76F090}"/>
    <cellStyle name="Normal 2 12 2 3 9" xfId="5602" xr:uid="{1BB92AA0-DCD0-47CF-BE4B-6293262E23E7}"/>
    <cellStyle name="Normal 2 12 2 4" xfId="7587" xr:uid="{DA28A302-A3D0-4FD8-BD70-95AED43971AF}"/>
    <cellStyle name="Normal 2 12 2 5" xfId="8732" xr:uid="{37B17DC9-5F05-4F71-AF80-67FFDFD99051}"/>
    <cellStyle name="Normal 2 12 2 6" xfId="11853" xr:uid="{FAC4C33F-1AF0-4AA3-AD0C-AD4C70627A1D}"/>
    <cellStyle name="Normal 2 12 2 7" xfId="14972" xr:uid="{08C8B237-8B4F-47B5-9760-58549766B8C7}"/>
    <cellStyle name="Normal 2 12 2 8" xfId="18056" xr:uid="{822A0E6D-E4CA-4672-A258-FE652CD53C65}"/>
    <cellStyle name="Normal 2 12 2 9" xfId="21219" xr:uid="{C85F275D-1DAD-4C98-8580-9C309D0E95FB}"/>
    <cellStyle name="Normal 2 12 3" xfId="604" xr:uid="{6B4765FE-8437-4EAA-85FF-45E717EFDAE2}"/>
    <cellStyle name="Normal 2 12 3 10" xfId="24494" xr:uid="{71565E73-8855-4104-BDC9-CCB4F08F18B5}"/>
    <cellStyle name="Normal 2 12 3 11" xfId="27672" xr:uid="{37D519F2-09A7-426A-985D-4925541190E1}"/>
    <cellStyle name="Normal 2 12 3 12" xfId="3584" xr:uid="{1FD6C4E2-1B09-4246-859E-B087355ACE27}"/>
    <cellStyle name="Normal 2 12 3 2" xfId="2555" xr:uid="{FAA58E2B-9DF2-49EE-8E87-CCCF1AD84EC0}"/>
    <cellStyle name="Normal 2 12 3 2 10" xfId="4642" xr:uid="{70982EE6-A1A5-42B0-B1D3-E46C5CCABEA0}"/>
    <cellStyle name="Normal 2 12 3 2 2" xfId="6711" xr:uid="{15E39631-67E2-43F3-BCDC-313DE24FE9CA}"/>
    <cellStyle name="Normal 2 12 3 2 3" xfId="10818" xr:uid="{704B0F8A-4EF6-49EA-A4B9-9ED2F35D7B15}"/>
    <cellStyle name="Normal 2 12 3 2 4" xfId="14013" xr:uid="{EC8767A7-CDB2-46FE-9C40-0CC4D28FB258}"/>
    <cellStyle name="Normal 2 12 3 2 5" xfId="17108" xr:uid="{E7D65D4B-98E4-4D6D-8961-A5DC95DF0424}"/>
    <cellStyle name="Normal 2 12 3 2 6" xfId="20262" xr:uid="{9B98DE3C-62EB-4130-8A69-1B5E8C9B9494}"/>
    <cellStyle name="Normal 2 12 3 2 7" xfId="23422" xr:uid="{D0D8C97A-F082-4B13-910E-A3C0FCE4A0DC}"/>
    <cellStyle name="Normal 2 12 3 2 8" xfId="26598" xr:uid="{83DCA8BF-0EDE-4EA8-87E4-00769005E9C5}"/>
    <cellStyle name="Normal 2 12 3 2 9" xfId="29797" xr:uid="{C91C9655-27D2-410F-B83F-A33A01465F45}"/>
    <cellStyle name="Normal 2 12 3 3" xfId="1493" xr:uid="{01B90103-161B-4383-A25A-2E7669446D57}"/>
    <cellStyle name="Normal 2 12 3 3 2" xfId="9760" xr:uid="{F0795763-238F-408C-8A47-51F16B507D9F}"/>
    <cellStyle name="Normal 2 12 3 3 3" xfId="12956" xr:uid="{7945074A-2AD4-48A2-A199-5CB79B826073}"/>
    <cellStyle name="Normal 2 12 3 3 4" xfId="16051" xr:uid="{A0174F04-9884-46D9-B9AA-FBF4A876713B}"/>
    <cellStyle name="Normal 2 12 3 3 5" xfId="19205" xr:uid="{E65A0FFF-12AA-4A23-8FEE-EC64D82CD89C}"/>
    <cellStyle name="Normal 2 12 3 3 6" xfId="22365" xr:uid="{60D16FC2-8675-425C-A0EE-E21C3FBE86FB}"/>
    <cellStyle name="Normal 2 12 3 3 7" xfId="25541" xr:uid="{51D95188-307A-4826-9538-05F79AD5D9F2}"/>
    <cellStyle name="Normal 2 12 3 3 8" xfId="28740" xr:uid="{98D91E8A-D53D-47F5-8C39-3178F97D1CDB}"/>
    <cellStyle name="Normal 2 12 3 3 9" xfId="5742" xr:uid="{A7975BDB-3115-42C3-99D8-CEC5BB1005D5}"/>
    <cellStyle name="Normal 2 12 3 4" xfId="7727" xr:uid="{FADAE57B-D0D3-442E-AC5C-2854698A7571}"/>
    <cellStyle name="Normal 2 12 3 5" xfId="8872" xr:uid="{F3C590FE-161D-4386-8D39-4F5340E1D366}"/>
    <cellStyle name="Normal 2 12 3 6" xfId="11993" xr:uid="{8529B779-0E82-4597-BD0A-D028F812AF87}"/>
    <cellStyle name="Normal 2 12 3 7" xfId="15112" xr:uid="{038D8CCC-90B6-4CB9-BF7A-306B82709362}"/>
    <cellStyle name="Normal 2 12 3 8" xfId="18196" xr:uid="{4FEB8F59-B700-4DBD-B533-EB87BCCA4840}"/>
    <cellStyle name="Normal 2 12 3 9" xfId="21359" xr:uid="{159E0573-C1E3-4F24-9257-AFE7B760B4C2}"/>
    <cellStyle name="Normal 2 12 4" xfId="773" xr:uid="{74A0BCFD-C312-4FBD-A876-748FDDF86F3E}"/>
    <cellStyle name="Normal 2 12 4 10" xfId="24663" xr:uid="{E68DDF8E-072D-4CD3-A853-4835FD406C60}"/>
    <cellStyle name="Normal 2 12 4 11" xfId="27841" xr:uid="{AFD52086-BFFE-4846-B3C1-3311B97B2FB4}"/>
    <cellStyle name="Normal 2 12 4 12" xfId="3753" xr:uid="{EB301F6D-4DB4-4ABB-922E-3E63BF9DE6E5}"/>
    <cellStyle name="Normal 2 12 4 2" xfId="2724" xr:uid="{DFE1DCB8-D97D-46EA-AD16-B853E37196C1}"/>
    <cellStyle name="Normal 2 12 4 2 10" xfId="4811" xr:uid="{D49DAF80-8B9A-460A-8DD1-3C9772511987}"/>
    <cellStyle name="Normal 2 12 4 2 2" xfId="6850" xr:uid="{4375DC63-4F61-465C-B42B-32EC86F6A7AD}"/>
    <cellStyle name="Normal 2 12 4 2 3" xfId="10987" xr:uid="{71B27DC5-A369-488C-AAEA-D8244DBB1505}"/>
    <cellStyle name="Normal 2 12 4 2 4" xfId="14178" xr:uid="{0E7EE12D-ED1A-4DC5-B028-12137F41F1C9}"/>
    <cellStyle name="Normal 2 12 4 2 5" xfId="17273" xr:uid="{8D3FAC98-2737-4C49-AA33-E5461D1F0A1D}"/>
    <cellStyle name="Normal 2 12 4 2 6" xfId="20431" xr:uid="{4D62E586-2507-434E-B2DA-248D54D68AC7}"/>
    <cellStyle name="Normal 2 12 4 2 7" xfId="23587" xr:uid="{37A4ABD8-E9EB-4287-A5A9-5EC0A8D5F98A}"/>
    <cellStyle name="Normal 2 12 4 2 8" xfId="26763" xr:uid="{7A39DEED-B3A3-403A-802A-D39C5CB8ACED}"/>
    <cellStyle name="Normal 2 12 4 2 9" xfId="29962" xr:uid="{39719F80-229F-4DEB-B1BA-63448E757249}"/>
    <cellStyle name="Normal 2 12 4 3" xfId="1662" xr:uid="{751F7782-7DFE-4B2D-B5BA-B88F50590CE9}"/>
    <cellStyle name="Normal 2 12 4 3 2" xfId="9929" xr:uid="{87BE07BD-2124-4F52-9C80-66FA44C47015}"/>
    <cellStyle name="Normal 2 12 4 3 3" xfId="13125" xr:uid="{09576873-BCC2-4923-A6D1-C849E3C08B4F}"/>
    <cellStyle name="Normal 2 12 4 3 4" xfId="16220" xr:uid="{D0AEA9F5-7CD5-42FB-8320-D9497EBEAA2D}"/>
    <cellStyle name="Normal 2 12 4 3 5" xfId="19374" xr:uid="{A42C5181-5224-4088-A5B8-B402B5BBC81E}"/>
    <cellStyle name="Normal 2 12 4 3 6" xfId="22534" xr:uid="{5A8D28E7-583E-4597-8806-14F438B6C6BC}"/>
    <cellStyle name="Normal 2 12 4 3 7" xfId="25710" xr:uid="{C26A09C7-AB97-49E4-90B8-153263C0A503}"/>
    <cellStyle name="Normal 2 12 4 3 8" xfId="28909" xr:uid="{42383CAC-9155-428C-976B-60B3F3731968}"/>
    <cellStyle name="Normal 2 12 4 3 9" xfId="5911" xr:uid="{DEB90E79-EADD-4735-95E7-CF59DF1D78D6}"/>
    <cellStyle name="Normal 2 12 4 4" xfId="7896" xr:uid="{94B7AAAC-174E-47A9-9672-7483F36431D7}"/>
    <cellStyle name="Normal 2 12 4 5" xfId="9041" xr:uid="{89D6FEBD-5D9E-4500-8156-3C3622C383D9}"/>
    <cellStyle name="Normal 2 12 4 6" xfId="12162" xr:uid="{2BB3EFE1-B073-4BEA-A9A9-EEF38EAF208A}"/>
    <cellStyle name="Normal 2 12 4 7" xfId="15281" xr:uid="{F9BF668E-ECA4-42BA-8576-800EEF3F5C53}"/>
    <cellStyle name="Normal 2 12 4 8" xfId="18365" xr:uid="{405DB374-95BF-4221-B437-1AE05B8E86A4}"/>
    <cellStyle name="Normal 2 12 4 9" xfId="21528" xr:uid="{214DAE9A-803B-4614-85AE-E61B7E1CE487}"/>
    <cellStyle name="Normal 2 12 5" xfId="966" xr:uid="{B12B34FE-1D0B-45FF-9CF1-87C9D79493F1}"/>
    <cellStyle name="Normal 2 12 5 10" xfId="24855" xr:uid="{C805FD87-6292-46DE-95A8-B8C7EC7E7E2A}"/>
    <cellStyle name="Normal 2 12 5 11" xfId="28034" xr:uid="{643D44AC-9C4C-45EA-8CC1-ED8FE5C47197}"/>
    <cellStyle name="Normal 2 12 5 12" xfId="3945" xr:uid="{CE11E0B9-55A1-40DD-925D-1FA7DE93E973}"/>
    <cellStyle name="Normal 2 12 5 2" xfId="2917" xr:uid="{B95A8127-24BB-4C55-9BA9-9212E485AF24}"/>
    <cellStyle name="Normal 2 12 5 2 10" xfId="5003" xr:uid="{45FCE799-FCAD-432A-BAB5-31A2870AD255}"/>
    <cellStyle name="Normal 2 12 5 2 2" xfId="7026" xr:uid="{B57806C9-6AF9-4400-BFD0-B34087093EC0}"/>
    <cellStyle name="Normal 2 12 5 2 3" xfId="11179" xr:uid="{717B2CC6-4AD5-47CE-B48E-3E19C7102D3C}"/>
    <cellStyle name="Normal 2 12 5 2 4" xfId="14367" xr:uid="{EF92CDD5-89D6-4752-A5A8-A8EE94F60264}"/>
    <cellStyle name="Normal 2 12 5 2 5" xfId="17464" xr:uid="{43902958-C786-44C0-9D10-9AC5DC91F03F}"/>
    <cellStyle name="Normal 2 12 5 2 6" xfId="20621" xr:uid="{30E9C1B7-B36E-4D18-BF13-7B0B13796DF7}"/>
    <cellStyle name="Normal 2 12 5 2 7" xfId="23776" xr:uid="{22255531-410A-45C2-A6C6-3601C9BE0173}"/>
    <cellStyle name="Normal 2 12 5 2 8" xfId="26952" xr:uid="{EBF181DC-4796-47D0-A3E0-B66AC909721B}"/>
    <cellStyle name="Normal 2 12 5 2 9" xfId="30151" xr:uid="{CBE13C73-809A-4C82-8B06-521D482107E9}"/>
    <cellStyle name="Normal 2 12 5 3" xfId="1856" xr:uid="{F1AC3AF9-7FBC-4AC8-B0FD-8AC2E8E50BCD}"/>
    <cellStyle name="Normal 2 12 5 3 2" xfId="10121" xr:uid="{0B35924D-86D3-4D85-9AB7-919A35735BA6}"/>
    <cellStyle name="Normal 2 12 5 3 3" xfId="13317" xr:uid="{BE79387B-6EF2-4477-91A1-D0FDFFDCA958}"/>
    <cellStyle name="Normal 2 12 5 3 4" xfId="16412" xr:uid="{FAF48442-5190-4509-8E9E-035612D5621D}"/>
    <cellStyle name="Normal 2 12 5 3 5" xfId="19566" xr:uid="{96E0071F-0ABD-4A87-B67F-F632D352D78F}"/>
    <cellStyle name="Normal 2 12 5 3 6" xfId="22726" xr:uid="{9A3A9CA2-D7DC-413C-9231-9A45F94AF02A}"/>
    <cellStyle name="Normal 2 12 5 3 7" xfId="25902" xr:uid="{27349F9E-A899-4D54-B741-EC818AA8E0D1}"/>
    <cellStyle name="Normal 2 12 5 3 8" xfId="29101" xr:uid="{4E055615-E70B-4FD4-9773-6C6A484F8257}"/>
    <cellStyle name="Normal 2 12 5 3 9" xfId="6104" xr:uid="{31436949-454D-4E87-BCC2-15F4DC2C9C1D}"/>
    <cellStyle name="Normal 2 12 5 4" xfId="8089" xr:uid="{62962662-CAAD-45C8-A1EB-F884E9A360BA}"/>
    <cellStyle name="Normal 2 12 5 5" xfId="9233" xr:uid="{913F4DC8-C326-4EAA-B8D7-63B5155A5A15}"/>
    <cellStyle name="Normal 2 12 5 6" xfId="12355" xr:uid="{F3BCF6A2-50E5-4D73-998B-F735C75AC725}"/>
    <cellStyle name="Normal 2 12 5 7" xfId="15474" xr:uid="{4FD72A59-B72E-4200-9FE8-681749A46324}"/>
    <cellStyle name="Normal 2 12 5 8" xfId="18557" xr:uid="{150910F6-275B-4D92-A5AC-EAA86449F421}"/>
    <cellStyle name="Normal 2 12 5 9" xfId="21721" xr:uid="{D9D71ED2-6CCD-47B0-8845-7CFF718D7941}"/>
    <cellStyle name="Normal 2 12 6" xfId="319" xr:uid="{1C4C1CBE-588F-437C-8C50-FE9F033ECC5F}"/>
    <cellStyle name="Normal 2 12 6 10" xfId="27388" xr:uid="{6420E93C-37C2-42FA-BCAA-B22A805EA039}"/>
    <cellStyle name="Normal 2 12 6 11" xfId="4358" xr:uid="{F74273C5-89C0-40E3-A376-FEA556750840}"/>
    <cellStyle name="Normal 2 12 6 2" xfId="2271" xr:uid="{1A055A10-C406-40DC-AF99-B2E936FD382A}"/>
    <cellStyle name="Normal 2 12 6 2 2" xfId="10534" xr:uid="{BD7BF49D-D56B-44FF-AE41-0FEBEF104AAA}"/>
    <cellStyle name="Normal 2 12 6 2 3" xfId="13729" xr:uid="{C86635F0-1342-445A-8118-5E7427EFE60E}"/>
    <cellStyle name="Normal 2 12 6 2 4" xfId="16824" xr:uid="{C40E3A3C-0849-44FE-BADC-3BE0C8DBE5B1}"/>
    <cellStyle name="Normal 2 12 6 2 5" xfId="19978" xr:uid="{6D4F10B3-9FF2-4A86-A653-9D4654115449}"/>
    <cellStyle name="Normal 2 12 6 2 6" xfId="23138" xr:uid="{CE81F47A-4371-45B6-BF87-BBE420535690}"/>
    <cellStyle name="Normal 2 12 6 2 7" xfId="26314" xr:uid="{061E6855-08B3-42E8-9E0D-F54F204487B9}"/>
    <cellStyle name="Normal 2 12 6 2 8" xfId="29513" xr:uid="{1DB60D73-D654-49C0-9654-B2EEDEAFACD2}"/>
    <cellStyle name="Normal 2 12 6 2 9" xfId="5458" xr:uid="{C34DCF9E-BB5E-447A-B6AF-DEC4699C85B3}"/>
    <cellStyle name="Normal 2 12 6 3" xfId="7443" xr:uid="{AC4CA425-67CD-4E68-822A-EF2F37325070}"/>
    <cellStyle name="Normal 2 12 6 4" xfId="8587" xr:uid="{E6328562-8BF8-4BAF-9165-BBADBCD98344}"/>
    <cellStyle name="Normal 2 12 6 5" xfId="11709" xr:uid="{692EFBE6-CD5B-404B-975C-2A93C95F9E5A}"/>
    <cellStyle name="Normal 2 12 6 6" xfId="14828" xr:uid="{9632D9A5-A8BD-4E81-A245-8D2E5FE03F53}"/>
    <cellStyle name="Normal 2 12 6 7" xfId="17912" xr:uid="{5D31C6DB-5081-442A-9AEA-F0443BB07BE0}"/>
    <cellStyle name="Normal 2 12 6 8" xfId="21075" xr:uid="{ACA2B773-7E70-4BBB-AE21-875E299BE5B6}"/>
    <cellStyle name="Normal 2 12 6 9" xfId="24210" xr:uid="{8BCE5F49-CA35-4BE0-BB56-A2B66A34054F}"/>
    <cellStyle name="Normal 2 12 7" xfId="2072" xr:uid="{24063930-A408-4EC2-BE5A-400E94201BCE}"/>
    <cellStyle name="Normal 2 12 7 10" xfId="4161" xr:uid="{79484E6B-B256-4704-8317-55BCB901DD1B}"/>
    <cellStyle name="Normal 2 12 7 2" xfId="6377" xr:uid="{29E18C73-ED0A-4F03-B318-66CCEF41F94C}"/>
    <cellStyle name="Normal 2 12 7 3" xfId="10337" xr:uid="{0176600A-FF06-4F71-9C0D-C8943DDB2EDE}"/>
    <cellStyle name="Normal 2 12 7 4" xfId="13532" xr:uid="{F804346C-1C05-44D0-BAC6-5C2CC2477B46}"/>
    <cellStyle name="Normal 2 12 7 5" xfId="16627" xr:uid="{DAC77C75-0D2C-45BF-859B-6B16F28F04B3}"/>
    <cellStyle name="Normal 2 12 7 6" xfId="19781" xr:uid="{B6CF333F-230C-4121-A200-73BEC34F1B0E}"/>
    <cellStyle name="Normal 2 12 7 7" xfId="22941" xr:uid="{8438BF71-F87A-4519-9F5B-A7F06BBD4D26}"/>
    <cellStyle name="Normal 2 12 7 8" xfId="26117" xr:uid="{FB2EC15C-1A0C-474A-917F-7B0C7ED12F67}"/>
    <cellStyle name="Normal 2 12 7 9" xfId="29316" xr:uid="{4EA3D6E7-6A78-4864-A235-0C96A892F04A}"/>
    <cellStyle name="Normal 2 12 8" xfId="1209" xr:uid="{BFFF1579-2556-48E3-9D3D-E3778F3A89CF}"/>
    <cellStyle name="Normal 2 12 8 2" xfId="9476" xr:uid="{5F28F98D-5473-473B-BC7F-03475D8BBE13}"/>
    <cellStyle name="Normal 2 12 8 3" xfId="12648" xr:uid="{5DB3DE64-DBB1-45C8-8621-EE9A463C2A3C}"/>
    <cellStyle name="Normal 2 12 8 4" xfId="15766" xr:uid="{2FD6B06C-1C19-4171-B2AD-AF802C5BBEA8}"/>
    <cellStyle name="Normal 2 12 8 5" xfId="18974" xr:uid="{D6A9DCBB-1AC3-4947-AF52-09D7DB5DEA7B}"/>
    <cellStyle name="Normal 2 12 8 6" xfId="22146" xr:uid="{C9EDDD4F-37C0-4B2C-B3AF-4353608C8D8C}"/>
    <cellStyle name="Normal 2 12 8 7" xfId="25236" xr:uid="{9F148A3E-1951-4208-BC8A-9B190356ABE1}"/>
    <cellStyle name="Normal 2 12 8 8" xfId="28434" xr:uid="{2CE4D83B-9D4B-4F7F-BE6F-7000ED6B53BC}"/>
    <cellStyle name="Normal 2 12 8 9" xfId="5260" xr:uid="{03ED99E6-775D-48CE-8B44-948353C2E97F}"/>
    <cellStyle name="Normal 2 12 9" xfId="7243" xr:uid="{662EC7E5-6E5B-472D-9C96-05E283D13120}"/>
    <cellStyle name="Normal 2 120" xfId="30437" xr:uid="{AB3FF48F-87D0-47A9-81DE-003526025976}"/>
    <cellStyle name="Normal 2 121" xfId="30441" xr:uid="{4F4F8DBB-2EC3-4EB6-8CA5-CCB5368C9EB1}"/>
    <cellStyle name="Normal 2 122" xfId="30445" xr:uid="{D1A2C4C4-2D6A-4028-B6B8-0FDAB59E173A}"/>
    <cellStyle name="Normal 2 123" xfId="30451" xr:uid="{188DF940-B71F-4C28-86C9-54220C1F4424}"/>
    <cellStyle name="Normal 2 124" xfId="30458" xr:uid="{CD52F2AD-DD14-4B23-BE37-6551B525AA51}"/>
    <cellStyle name="Normal 2 125" xfId="30600" xr:uid="{5ECB10C6-96B0-43C4-B2F2-82246DA142CA}"/>
    <cellStyle name="Normal 2 126" xfId="30653" xr:uid="{328A9C54-1FB0-4E5F-8329-932955ADF0A3}"/>
    <cellStyle name="Normal 2 127" xfId="30660" xr:uid="{691C16E0-6823-410B-A53D-F76C2B6056CD}"/>
    <cellStyle name="Normal 2 128" xfId="30666" xr:uid="{CD1B684C-EDC7-4FF5-A31D-724BCE32B851}"/>
    <cellStyle name="Normal 2 128 2" xfId="30716" xr:uid="{B653D29F-D08F-46CD-A700-B6414FF9F3AA}"/>
    <cellStyle name="Normal 2 128 2 2" xfId="30724" xr:uid="{0934BDDD-C93B-473A-8415-A7784C84B2A8}"/>
    <cellStyle name="Normal 2 128 2 3" xfId="30729" xr:uid="{B109D6E7-3D39-4E68-B877-440F927EA55F}"/>
    <cellStyle name="Normal 2 128 3" xfId="30965" xr:uid="{B5751439-A426-4E6B-804E-43BA6F8FCB7A}"/>
    <cellStyle name="Normal 2 129" xfId="30697" xr:uid="{515D28A0-124D-4DBF-83E4-ED45B2097A7E}"/>
    <cellStyle name="Normal 2 13" xfId="134" xr:uid="{8784E295-963D-441F-8F03-65F5870EF6DE}"/>
    <cellStyle name="Normal 2 13 10" xfId="8403" xr:uid="{0CA0B887-CEB9-43C9-8015-4A7A99E232A7}"/>
    <cellStyle name="Normal 2 13 11" xfId="11512" xr:uid="{43C2F47D-BAC1-4BEA-A6BE-39848C607B08}"/>
    <cellStyle name="Normal 2 13 12" xfId="14627" xr:uid="{15BF2060-65A2-4FA7-88D1-48E059256C87}"/>
    <cellStyle name="Normal 2 13 13" xfId="17719" xr:uid="{BFE9606D-3095-4CDD-B09E-2A46D87D3752}"/>
    <cellStyle name="Normal 2 13 14" xfId="20877" xr:uid="{8FC56303-B9A8-44E4-B52E-EE49854A8D1C}"/>
    <cellStyle name="Normal 2 13 15" xfId="24017" xr:uid="{4A0D6AD4-ECB3-4216-906A-12929C92C924}"/>
    <cellStyle name="Normal 2 13 16" xfId="27194" xr:uid="{52CBC462-8963-437E-AD67-0729E98A5080}"/>
    <cellStyle name="Normal 2 13 17" xfId="3304" xr:uid="{811D5915-D977-4A56-BBCD-BB7DDE47E3D0}"/>
    <cellStyle name="Normal 2 13 2" xfId="468" xr:uid="{7B1A5800-7227-475D-9248-88251C655D50}"/>
    <cellStyle name="Normal 2 13 2 10" xfId="24358" xr:uid="{96939F03-C6FF-4F5D-902E-273A6A26789C}"/>
    <cellStyle name="Normal 2 13 2 11" xfId="27536" xr:uid="{DAF08133-800F-41D8-BBF3-912A2471442D}"/>
    <cellStyle name="Normal 2 13 2 12" xfId="3448" xr:uid="{5DE03925-5279-4E3A-94E2-C8CA571E778A}"/>
    <cellStyle name="Normal 2 13 2 2" xfId="2419" xr:uid="{4073902E-B2EF-4B22-9594-977020840D29}"/>
    <cellStyle name="Normal 2 13 2 2 10" xfId="4506" xr:uid="{B28A47CA-F61A-4F8C-A868-76B1E6DACA89}"/>
    <cellStyle name="Normal 2 13 2 2 2" xfId="6578" xr:uid="{09985054-73FB-4CF8-AF17-098A73888D37}"/>
    <cellStyle name="Normal 2 13 2 2 3" xfId="10682" xr:uid="{A78D3313-ACFE-46DF-97E4-D45B9D6B8ED3}"/>
    <cellStyle name="Normal 2 13 2 2 4" xfId="13877" xr:uid="{27FC147C-5C12-45DF-8F3D-25684E66A988}"/>
    <cellStyle name="Normal 2 13 2 2 5" xfId="16972" xr:uid="{A7E039C0-5E8E-414B-A73C-F3A63D43A43F}"/>
    <cellStyle name="Normal 2 13 2 2 6" xfId="20126" xr:uid="{C9A21083-1C01-4638-9F80-324517832299}"/>
    <cellStyle name="Normal 2 13 2 2 7" xfId="23286" xr:uid="{2FDF1BF7-D7AF-4C90-AB24-99CE79B0D829}"/>
    <cellStyle name="Normal 2 13 2 2 8" xfId="26462" xr:uid="{D5409A68-A474-4333-A429-F3F3FF3F3684}"/>
    <cellStyle name="Normal 2 13 2 2 9" xfId="29661" xr:uid="{70AFFD1C-2ADE-4675-B3C9-1F80CFC6E93C}"/>
    <cellStyle name="Normal 2 13 2 3" xfId="1357" xr:uid="{990D4CAF-AEB0-4469-B48A-DAB480935A23}"/>
    <cellStyle name="Normal 2 13 2 3 2" xfId="9624" xr:uid="{36F090B8-21FE-4648-B025-4A8E29F198C7}"/>
    <cellStyle name="Normal 2 13 2 3 3" xfId="12820" xr:uid="{22FB5C95-E698-4A61-A561-7531F7CEC5C2}"/>
    <cellStyle name="Normal 2 13 2 3 4" xfId="15915" xr:uid="{9A069942-79FA-4D27-A2E3-0794769B468A}"/>
    <cellStyle name="Normal 2 13 2 3 5" xfId="19069" xr:uid="{16F1B37E-7EFC-45D0-9F32-B88F0935018D}"/>
    <cellStyle name="Normal 2 13 2 3 6" xfId="22229" xr:uid="{BA44426F-F305-4338-B820-FC322952554D}"/>
    <cellStyle name="Normal 2 13 2 3 7" xfId="25405" xr:uid="{7CF263C6-EABC-4503-83C8-CE86350E126A}"/>
    <cellStyle name="Normal 2 13 2 3 8" xfId="28604" xr:uid="{C0DCD8D1-951E-4DF8-9150-ADEF4F96FED5}"/>
    <cellStyle name="Normal 2 13 2 3 9" xfId="5606" xr:uid="{C35926D7-50D2-40CE-94E4-8E1783265F4C}"/>
    <cellStyle name="Normal 2 13 2 4" xfId="7591" xr:uid="{90F24E20-2B98-4676-AFD2-BAD8B024DFC2}"/>
    <cellStyle name="Normal 2 13 2 5" xfId="8736" xr:uid="{EEBA427A-0616-4C94-98AB-8F90F29219A3}"/>
    <cellStyle name="Normal 2 13 2 6" xfId="11857" xr:uid="{7B1DBA46-939B-461D-9D11-ABEBD5C1DC0A}"/>
    <cellStyle name="Normal 2 13 2 7" xfId="14976" xr:uid="{9C04DC7C-73CE-4A6F-97D5-4C953EBEA6B3}"/>
    <cellStyle name="Normal 2 13 2 8" xfId="18060" xr:uid="{5AB2AECD-F054-43D4-ABA1-9643AE2EB2A4}"/>
    <cellStyle name="Normal 2 13 2 9" xfId="21223" xr:uid="{26CCDCEF-6F4A-413D-B45C-FEA47E9C1E33}"/>
    <cellStyle name="Normal 2 13 3" xfId="608" xr:uid="{9F01BFB3-D3CF-47AE-86FD-F79DBE09EBAB}"/>
    <cellStyle name="Normal 2 13 3 10" xfId="24498" xr:uid="{C58A139D-1AF0-4BA6-9D20-9B6C8A276B30}"/>
    <cellStyle name="Normal 2 13 3 11" xfId="27676" xr:uid="{AC74B562-DF5E-4680-AF49-E6C2B8748C34}"/>
    <cellStyle name="Normal 2 13 3 12" xfId="3588" xr:uid="{01B44C5C-0117-4545-AB2E-964C62895E8A}"/>
    <cellStyle name="Normal 2 13 3 2" xfId="2559" xr:uid="{AE39F737-4CC7-4F8E-86E2-ADED44A9F30D}"/>
    <cellStyle name="Normal 2 13 3 2 10" xfId="4646" xr:uid="{EAA74A0C-CC4C-4DCA-B9F2-3933BD4937BE}"/>
    <cellStyle name="Normal 2 13 3 2 2" xfId="6715" xr:uid="{54EB221A-64B0-4DA2-ACD9-CE184A883AC7}"/>
    <cellStyle name="Normal 2 13 3 2 3" xfId="10822" xr:uid="{E39CFE8E-DD20-4D36-AE51-C2DE330003B1}"/>
    <cellStyle name="Normal 2 13 3 2 4" xfId="14017" xr:uid="{98A4BD22-D1B2-4579-82B0-169AF88B1E75}"/>
    <cellStyle name="Normal 2 13 3 2 5" xfId="17112" xr:uid="{DC6A3258-954D-4CA8-9A94-DC0EC2E60FC5}"/>
    <cellStyle name="Normal 2 13 3 2 6" xfId="20266" xr:uid="{C7AABE16-ADB1-466E-9A90-A0A8E316ACD6}"/>
    <cellStyle name="Normal 2 13 3 2 7" xfId="23426" xr:uid="{B7F33D33-E730-4498-9D03-E8DD2AA26D96}"/>
    <cellStyle name="Normal 2 13 3 2 8" xfId="26602" xr:uid="{1E7B8CAE-8A6A-41A1-9171-0E1195BB7998}"/>
    <cellStyle name="Normal 2 13 3 2 9" xfId="29801" xr:uid="{B40E624C-BF69-4BF7-B8DE-C3EB8E09E634}"/>
    <cellStyle name="Normal 2 13 3 3" xfId="1497" xr:uid="{27987B7C-6363-4A37-9FA4-AB4C3D3AFC48}"/>
    <cellStyle name="Normal 2 13 3 3 2" xfId="9764" xr:uid="{35621471-FB22-4FAC-85E5-FA913788B512}"/>
    <cellStyle name="Normal 2 13 3 3 3" xfId="12960" xr:uid="{7BD2CD05-B2CD-4508-8B3D-348D3B635C7D}"/>
    <cellStyle name="Normal 2 13 3 3 4" xfId="16055" xr:uid="{B23C4C05-702A-466F-B245-4E04D53B0CEF}"/>
    <cellStyle name="Normal 2 13 3 3 5" xfId="19209" xr:uid="{5F1AF39E-8BEA-425B-979E-9EA0E1CAE698}"/>
    <cellStyle name="Normal 2 13 3 3 6" xfId="22369" xr:uid="{5F894DFF-7EC1-4657-8584-164E579E328B}"/>
    <cellStyle name="Normal 2 13 3 3 7" xfId="25545" xr:uid="{1D964453-9CCD-421C-9113-9B5885B90A68}"/>
    <cellStyle name="Normal 2 13 3 3 8" xfId="28744" xr:uid="{A1321FE8-A499-4FFB-ADBF-3E8021CAF640}"/>
    <cellStyle name="Normal 2 13 3 3 9" xfId="5746" xr:uid="{E3B2458D-1467-419D-B1BA-8FADA2CCA054}"/>
    <cellStyle name="Normal 2 13 3 4" xfId="7731" xr:uid="{D4732740-73FA-4438-BA40-26312976B6DE}"/>
    <cellStyle name="Normal 2 13 3 5" xfId="8876" xr:uid="{4690A89E-B070-4611-A1FD-3EE66B806669}"/>
    <cellStyle name="Normal 2 13 3 6" xfId="11997" xr:uid="{C1E1D1F3-3F26-4170-836E-3FED5AAF051B}"/>
    <cellStyle name="Normal 2 13 3 7" xfId="15116" xr:uid="{A38B0D09-194B-4263-BEB0-731918BA5AB2}"/>
    <cellStyle name="Normal 2 13 3 8" xfId="18200" xr:uid="{D7674E2A-C431-4208-927B-AC244890BA0C}"/>
    <cellStyle name="Normal 2 13 3 9" xfId="21363" xr:uid="{8D6DA3FC-3CCC-4A95-83DC-41832F63028B}"/>
    <cellStyle name="Normal 2 13 4" xfId="777" xr:uid="{005CE8D9-3E4F-45BF-B4B6-43C3938F53AB}"/>
    <cellStyle name="Normal 2 13 4 10" xfId="24667" xr:uid="{EAC08D90-0B30-4B9A-A13A-DD2C1F4397D9}"/>
    <cellStyle name="Normal 2 13 4 11" xfId="27845" xr:uid="{C1488F45-7033-46A6-829F-4B1023C552C3}"/>
    <cellStyle name="Normal 2 13 4 12" xfId="3757" xr:uid="{4E957F3A-D957-46F2-B46C-9B85C9D20FAE}"/>
    <cellStyle name="Normal 2 13 4 2" xfId="2728" xr:uid="{D78DF01E-1BEB-41CF-94C6-1D5731B4A44D}"/>
    <cellStyle name="Normal 2 13 4 2 10" xfId="4815" xr:uid="{3DB05D0F-D061-4689-978B-4E38C00F5B13}"/>
    <cellStyle name="Normal 2 13 4 2 2" xfId="6854" xr:uid="{3E4B0C8D-7191-48F1-88BD-4A68EBCDAD08}"/>
    <cellStyle name="Normal 2 13 4 2 3" xfId="10991" xr:uid="{0FCE8C97-69B0-4468-AD88-EDF3140C5147}"/>
    <cellStyle name="Normal 2 13 4 2 4" xfId="14182" xr:uid="{7D2A6F77-F033-4AEB-B236-8C59FF00D9CA}"/>
    <cellStyle name="Normal 2 13 4 2 5" xfId="17277" xr:uid="{AD95D199-C675-44C6-B59D-F0C70C71DB31}"/>
    <cellStyle name="Normal 2 13 4 2 6" xfId="20435" xr:uid="{538195C6-1561-4338-8B45-5413E5E326F1}"/>
    <cellStyle name="Normal 2 13 4 2 7" xfId="23591" xr:uid="{DF462018-BB3E-4E11-AF1D-53CA12D1E126}"/>
    <cellStyle name="Normal 2 13 4 2 8" xfId="26767" xr:uid="{F7DF42AF-98EB-4978-8F64-E9CDE0DD1B0D}"/>
    <cellStyle name="Normal 2 13 4 2 9" xfId="29966" xr:uid="{1A31BC91-6C64-4438-89FD-7C0123112C30}"/>
    <cellStyle name="Normal 2 13 4 3" xfId="1666" xr:uid="{17567A45-84DE-485A-A69A-6125009D94F8}"/>
    <cellStyle name="Normal 2 13 4 3 2" xfId="9933" xr:uid="{B367D3EA-FEE7-4422-AD5C-C2F4B67114F7}"/>
    <cellStyle name="Normal 2 13 4 3 3" xfId="13129" xr:uid="{F27FD517-D58B-4F85-A640-FC534C265926}"/>
    <cellStyle name="Normal 2 13 4 3 4" xfId="16224" xr:uid="{76FE498C-7C53-4C85-A6FF-8EB7CB4134DA}"/>
    <cellStyle name="Normal 2 13 4 3 5" xfId="19378" xr:uid="{A6B72722-368D-4B4E-9D74-B61AD4753961}"/>
    <cellStyle name="Normal 2 13 4 3 6" xfId="22538" xr:uid="{BD97601A-FBD0-4027-82E2-FEE90C9CF902}"/>
    <cellStyle name="Normal 2 13 4 3 7" xfId="25714" xr:uid="{B6C4F7FE-1FA8-41B1-B3AC-D5D3C916FBEC}"/>
    <cellStyle name="Normal 2 13 4 3 8" xfId="28913" xr:uid="{077FE396-C2F6-490C-B52C-BA0F923FE5C4}"/>
    <cellStyle name="Normal 2 13 4 3 9" xfId="5915" xr:uid="{C8B28319-6267-4312-97D1-4CE5DECCA621}"/>
    <cellStyle name="Normal 2 13 4 4" xfId="7900" xr:uid="{2588E6E4-8933-4F79-858D-477921717300}"/>
    <cellStyle name="Normal 2 13 4 5" xfId="9045" xr:uid="{15689C96-83B3-4481-A90F-7BE093E4333D}"/>
    <cellStyle name="Normal 2 13 4 6" xfId="12166" xr:uid="{76D56CD0-4E02-4678-91BC-868615867BF8}"/>
    <cellStyle name="Normal 2 13 4 7" xfId="15285" xr:uid="{BCCD49DA-BC73-4924-B3BB-7DDD7152A669}"/>
    <cellStyle name="Normal 2 13 4 8" xfId="18369" xr:uid="{FB6824B4-4484-46A1-B0DF-13B34D1AC296}"/>
    <cellStyle name="Normal 2 13 4 9" xfId="21532" xr:uid="{38D35554-3D79-4B01-8C32-900AAF88D70D}"/>
    <cellStyle name="Normal 2 13 5" xfId="970" xr:uid="{85959B58-20E3-46B6-8A01-E40C8EAB47C8}"/>
    <cellStyle name="Normal 2 13 5 10" xfId="24859" xr:uid="{40BE9A9B-4D95-45EF-943B-E234AE8FCEC2}"/>
    <cellStyle name="Normal 2 13 5 11" xfId="28038" xr:uid="{07394CC9-3B20-40C5-BE14-12640E049064}"/>
    <cellStyle name="Normal 2 13 5 12" xfId="3949" xr:uid="{3BD5250B-158C-4600-A90A-6E49E9BE90C0}"/>
    <cellStyle name="Normal 2 13 5 2" xfId="2921" xr:uid="{5AC4AB4F-949E-43CA-B68F-3BA77BB24475}"/>
    <cellStyle name="Normal 2 13 5 2 10" xfId="5007" xr:uid="{E22F8319-E16A-44FF-A4CA-189AC471BC23}"/>
    <cellStyle name="Normal 2 13 5 2 2" xfId="7030" xr:uid="{E342EBF5-1CA5-439F-A282-82494E585DDF}"/>
    <cellStyle name="Normal 2 13 5 2 3" xfId="11183" xr:uid="{63454E6F-8F12-45E3-90FA-420F60A44452}"/>
    <cellStyle name="Normal 2 13 5 2 4" xfId="14371" xr:uid="{C70EE50D-EE5B-4CD2-89B9-EFBDD6364DBB}"/>
    <cellStyle name="Normal 2 13 5 2 5" xfId="17468" xr:uid="{91B33A27-4123-40D1-B024-1E511F7CB065}"/>
    <cellStyle name="Normal 2 13 5 2 6" xfId="20625" xr:uid="{578EB01F-EE24-46B1-9D27-A982CCF881A6}"/>
    <cellStyle name="Normal 2 13 5 2 7" xfId="23780" xr:uid="{EEAB86A5-9A29-45DA-BD23-58C7386FDDE2}"/>
    <cellStyle name="Normal 2 13 5 2 8" xfId="26956" xr:uid="{9B83CC77-10F9-4097-B8DC-37FC4D1BE8D9}"/>
    <cellStyle name="Normal 2 13 5 2 9" xfId="30155" xr:uid="{103BD158-3444-4F53-9371-7AAD046E9629}"/>
    <cellStyle name="Normal 2 13 5 3" xfId="1860" xr:uid="{86579AD7-DCBB-4F17-B712-A4B5AFC6282C}"/>
    <cellStyle name="Normal 2 13 5 3 2" xfId="10125" xr:uid="{E90B926C-18AE-4779-AC4A-6914459C5E34}"/>
    <cellStyle name="Normal 2 13 5 3 3" xfId="13321" xr:uid="{78861479-8A4C-40F8-B580-FCC161208E55}"/>
    <cellStyle name="Normal 2 13 5 3 4" xfId="16416" xr:uid="{0091BCF4-4AC6-4B9A-87A0-74B484C032AD}"/>
    <cellStyle name="Normal 2 13 5 3 5" xfId="19570" xr:uid="{E08AD882-8F78-486B-93DB-FEBB42F75C3A}"/>
    <cellStyle name="Normal 2 13 5 3 6" xfId="22730" xr:uid="{B15A84A2-1B4B-44B6-BBAD-DD4F6E5E9C93}"/>
    <cellStyle name="Normal 2 13 5 3 7" xfId="25906" xr:uid="{41A119AC-61BE-431F-9311-3E6ADCA0B418}"/>
    <cellStyle name="Normal 2 13 5 3 8" xfId="29105" xr:uid="{6664F0AF-4CE4-44DA-90CF-1D567EB30BB0}"/>
    <cellStyle name="Normal 2 13 5 3 9" xfId="6108" xr:uid="{39505A87-4990-42F3-9892-DE48E63A83E1}"/>
    <cellStyle name="Normal 2 13 5 4" xfId="8093" xr:uid="{6309CD50-1F3C-48EF-A110-3056BD6BE558}"/>
    <cellStyle name="Normal 2 13 5 5" xfId="9237" xr:uid="{AEB01020-D85F-465F-A082-696817E8E997}"/>
    <cellStyle name="Normal 2 13 5 6" xfId="12359" xr:uid="{09DDF47B-972C-4AD4-BFF9-D485FE88A5D8}"/>
    <cellStyle name="Normal 2 13 5 7" xfId="15478" xr:uid="{A27BC0F1-B2BB-497F-A65A-6D0F8523597C}"/>
    <cellStyle name="Normal 2 13 5 8" xfId="18561" xr:uid="{B5B290CC-7594-4C8A-86E5-2DE26F476195}"/>
    <cellStyle name="Normal 2 13 5 9" xfId="21725" xr:uid="{E815356B-F9B8-4448-977C-BD67EFBF43CC}"/>
    <cellStyle name="Normal 2 13 6" xfId="323" xr:uid="{AE23F4D5-DF7A-43A1-A9EC-3B6680B4A0F1}"/>
    <cellStyle name="Normal 2 13 6 10" xfId="27392" xr:uid="{DB18B127-DAD4-45BB-BDD2-2BD2A3451558}"/>
    <cellStyle name="Normal 2 13 6 11" xfId="4362" xr:uid="{F5C03564-8488-471C-8DED-E41B20DCB29E}"/>
    <cellStyle name="Normal 2 13 6 2" xfId="2275" xr:uid="{627C0D47-7692-41DA-A94D-E09A03897E9E}"/>
    <cellStyle name="Normal 2 13 6 2 2" xfId="10538" xr:uid="{98389186-8F0B-4894-A205-BD1AAC1015E2}"/>
    <cellStyle name="Normal 2 13 6 2 3" xfId="13733" xr:uid="{C550820E-FE00-4BCF-995A-C81B01ED351F}"/>
    <cellStyle name="Normal 2 13 6 2 4" xfId="16828" xr:uid="{80A8D8C5-8A9F-4364-8DFD-FB66224AD490}"/>
    <cellStyle name="Normal 2 13 6 2 5" xfId="19982" xr:uid="{187E5809-4349-4E78-9BFA-E608B58D45BC}"/>
    <cellStyle name="Normal 2 13 6 2 6" xfId="23142" xr:uid="{3C333D20-8B61-49F5-AE76-CD7DD2A3584A}"/>
    <cellStyle name="Normal 2 13 6 2 7" xfId="26318" xr:uid="{7E341087-40E6-42E6-ABED-59145C9F993A}"/>
    <cellStyle name="Normal 2 13 6 2 8" xfId="29517" xr:uid="{C2E2D118-6C0F-4289-840D-BFC4D067A5C4}"/>
    <cellStyle name="Normal 2 13 6 2 9" xfId="5462" xr:uid="{6405F3B0-19B0-4786-BC31-C360D9C74335}"/>
    <cellStyle name="Normal 2 13 6 3" xfId="7447" xr:uid="{EE42FF9F-4223-4560-B5EB-175547500C1E}"/>
    <cellStyle name="Normal 2 13 6 4" xfId="8591" xr:uid="{1838D6F8-6A1C-4FFA-B6ED-068EE5205BDC}"/>
    <cellStyle name="Normal 2 13 6 5" xfId="11713" xr:uid="{1EE9CBB7-50BF-436F-AF29-CD070640E0F2}"/>
    <cellStyle name="Normal 2 13 6 6" xfId="14832" xr:uid="{F11070F5-5CD5-4621-831C-C2D48E7332CF}"/>
    <cellStyle name="Normal 2 13 6 7" xfId="17916" xr:uid="{A4D2F511-5E7F-4755-8C89-DA93163922B1}"/>
    <cellStyle name="Normal 2 13 6 8" xfId="21079" xr:uid="{EEB8C9E3-6A13-4467-8E2D-CD7BFB28F0D9}"/>
    <cellStyle name="Normal 2 13 6 9" xfId="24214" xr:uid="{DF5D72C8-A638-4D56-A669-8FDCFAB5E987}"/>
    <cellStyle name="Normal 2 13 7" xfId="2076" xr:uid="{CC5697C3-2D37-4A92-AAD7-64920CD23B0F}"/>
    <cellStyle name="Normal 2 13 7 10" xfId="4165" xr:uid="{6A7FB4BB-660B-457D-8002-4964E86565C1}"/>
    <cellStyle name="Normal 2 13 7 2" xfId="6381" xr:uid="{C133213A-FCAA-4560-826E-CF0DA32502B9}"/>
    <cellStyle name="Normal 2 13 7 3" xfId="10341" xr:uid="{342AC85A-0326-4F0B-881A-677DF112751F}"/>
    <cellStyle name="Normal 2 13 7 4" xfId="13536" xr:uid="{63910372-0DA4-4A8B-97F5-9D9E838923E4}"/>
    <cellStyle name="Normal 2 13 7 5" xfId="16631" xr:uid="{826E7858-F310-491F-B674-616294617625}"/>
    <cellStyle name="Normal 2 13 7 6" xfId="19785" xr:uid="{F909ACE4-257B-46F2-800C-AA578C082D0E}"/>
    <cellStyle name="Normal 2 13 7 7" xfId="22945" xr:uid="{B25E0952-323A-4A8A-A040-8B2098B46B25}"/>
    <cellStyle name="Normal 2 13 7 8" xfId="26121" xr:uid="{57A9EEFB-C5DE-4582-8760-F0DFEB52C814}"/>
    <cellStyle name="Normal 2 13 7 9" xfId="29320" xr:uid="{CE2F860E-7B89-4934-A2FD-19B3AB57E909}"/>
    <cellStyle name="Normal 2 13 8" xfId="1213" xr:uid="{98819819-8FB6-4BA0-B10A-AB95AAC206D6}"/>
    <cellStyle name="Normal 2 13 8 2" xfId="9480" xr:uid="{82E5A182-C3F1-4FC5-95E1-B6C41FD69B0D}"/>
    <cellStyle name="Normal 2 13 8 3" xfId="12671" xr:uid="{A0B7114B-A786-4185-8E18-E8FF806E58BF}"/>
    <cellStyle name="Normal 2 13 8 4" xfId="15776" xr:uid="{9C77038E-4C87-4C6E-83F1-B8C35D45902C}"/>
    <cellStyle name="Normal 2 13 8 5" xfId="18975" xr:uid="{5B2978FB-F5C7-41FB-AD8C-F23ECE1DD7CB}"/>
    <cellStyle name="Normal 2 13 8 6" xfId="22066" xr:uid="{344BAD71-86E3-4013-B8D9-7786F9399628}"/>
    <cellStyle name="Normal 2 13 8 7" xfId="25317" xr:uid="{B26D3C3F-CE6C-41A5-A0D0-BE361B72B874}"/>
    <cellStyle name="Normal 2 13 8 8" xfId="28470" xr:uid="{EC31A9F6-1082-4C54-B694-EF9F4914F4E9}"/>
    <cellStyle name="Normal 2 13 8 9" xfId="5264" xr:uid="{A1745934-4787-4031-B028-3814BDAF7FC0}"/>
    <cellStyle name="Normal 2 13 9" xfId="7247" xr:uid="{19A6FC76-D1A5-41AE-A2F9-F6E3D3E365DA}"/>
    <cellStyle name="Normal 2 130" xfId="30698" xr:uid="{DF327C72-76DF-45A6-B154-9629F375CFBF}"/>
    <cellStyle name="Normal 2 131" xfId="30699" xr:uid="{16CC0132-9D6D-4C9F-A03E-8D831468CF01}"/>
    <cellStyle name="Normal 2 132" xfId="30700" xr:uid="{A2473E02-3646-4653-A8FD-E0B9EDAD8F63}"/>
    <cellStyle name="Normal 2 133" xfId="22" xr:uid="{B45F049B-DC19-481A-8F52-5AF74BC877CB}"/>
    <cellStyle name="Normal 2 14" xfId="138" xr:uid="{907C15D9-D3F7-4F03-94B2-B3D3CDDFA9D9}"/>
    <cellStyle name="Normal 2 14 10" xfId="8407" xr:uid="{ADE8E7AB-7011-4286-B772-8B4F06154330}"/>
    <cellStyle name="Normal 2 14 11" xfId="11516" xr:uid="{EB87FECF-0DDC-4268-8BA3-F121F1F492AC}"/>
    <cellStyle name="Normal 2 14 12" xfId="14631" xr:uid="{8B1421C9-C453-4B41-8A6E-9451E62C572D}"/>
    <cellStyle name="Normal 2 14 13" xfId="17723" xr:uid="{7D5B570C-CD12-46E7-8DD8-F86868BCE386}"/>
    <cellStyle name="Normal 2 14 14" xfId="20881" xr:uid="{0385BC50-2BDB-4E34-8F69-B53E396CEB94}"/>
    <cellStyle name="Normal 2 14 15" xfId="24021" xr:uid="{12FEA447-FCCA-4171-BB05-3C011FC63142}"/>
    <cellStyle name="Normal 2 14 16" xfId="27198" xr:uid="{43707269-DEC4-4426-AD1E-2B82040FC12A}"/>
    <cellStyle name="Normal 2 14 17" xfId="3308" xr:uid="{8D6DA39E-EF60-4D4A-8D49-31A59A2C1317}"/>
    <cellStyle name="Normal 2 14 2" xfId="472" xr:uid="{22241D43-3B06-409A-8E7E-96D9774DC54C}"/>
    <cellStyle name="Normal 2 14 2 10" xfId="24362" xr:uid="{D4AE5449-D4CC-42CC-9BAA-FAB22A22B297}"/>
    <cellStyle name="Normal 2 14 2 11" xfId="27540" xr:uid="{6CDCE23C-E5AD-478B-9F1C-BC1E4A6A630C}"/>
    <cellStyle name="Normal 2 14 2 12" xfId="3452" xr:uid="{397B4E03-C853-4F32-9E80-3CAD03002B5B}"/>
    <cellStyle name="Normal 2 14 2 2" xfId="2423" xr:uid="{6A5B1C4A-0ACC-415E-B5AA-8AAB867A4F28}"/>
    <cellStyle name="Normal 2 14 2 2 10" xfId="4510" xr:uid="{694F6A97-DCFE-4381-9BBA-6ED339E4543F}"/>
    <cellStyle name="Normal 2 14 2 2 2" xfId="6582" xr:uid="{D92C994E-2A32-4CF0-A293-C27468124369}"/>
    <cellStyle name="Normal 2 14 2 2 3" xfId="10686" xr:uid="{200E55A8-CEB3-4EF0-B98F-3426AB68AE75}"/>
    <cellStyle name="Normal 2 14 2 2 4" xfId="13881" xr:uid="{8E28FC3C-F1B6-44F8-AD90-41AF654FE06B}"/>
    <cellStyle name="Normal 2 14 2 2 5" xfId="16976" xr:uid="{5275C50A-4AE1-4F0A-B19D-4D05EC599D7E}"/>
    <cellStyle name="Normal 2 14 2 2 6" xfId="20130" xr:uid="{AE9B83E2-50BC-44D6-93B2-6CED64FB7F7E}"/>
    <cellStyle name="Normal 2 14 2 2 7" xfId="23290" xr:uid="{B6DA351B-D353-4E1E-AF21-9C737F5CC173}"/>
    <cellStyle name="Normal 2 14 2 2 8" xfId="26466" xr:uid="{64F6AEE6-B3A5-4776-B0BB-F1D8DBD5090F}"/>
    <cellStyle name="Normal 2 14 2 2 9" xfId="29665" xr:uid="{5125BD4E-FAF4-4AFE-81B5-E98B07511E5F}"/>
    <cellStyle name="Normal 2 14 2 3" xfId="1361" xr:uid="{542ED670-10EF-4765-B327-6F7B1D89723A}"/>
    <cellStyle name="Normal 2 14 2 3 2" xfId="9628" xr:uid="{E7B82F22-CB99-410B-BA1E-63B4AE3497A1}"/>
    <cellStyle name="Normal 2 14 2 3 3" xfId="12824" xr:uid="{91072644-1D62-4377-9327-24D770FDB2C4}"/>
    <cellStyle name="Normal 2 14 2 3 4" xfId="15919" xr:uid="{B5221FF9-7928-43B7-8A90-E52D544CAFA8}"/>
    <cellStyle name="Normal 2 14 2 3 5" xfId="19073" xr:uid="{D19177EA-0E0E-4CA0-B28C-7AC9EF02CE04}"/>
    <cellStyle name="Normal 2 14 2 3 6" xfId="22233" xr:uid="{A603ACE7-DBAB-4ECB-B833-8454C02E78DA}"/>
    <cellStyle name="Normal 2 14 2 3 7" xfId="25409" xr:uid="{3088CC8C-0821-4482-ABF4-C01215745DE5}"/>
    <cellStyle name="Normal 2 14 2 3 8" xfId="28608" xr:uid="{88B6945E-0B2F-42DC-8214-27316E034F99}"/>
    <cellStyle name="Normal 2 14 2 3 9" xfId="5610" xr:uid="{12F029AE-F1BC-4E2C-AA30-B9A1FFE4DF99}"/>
    <cellStyle name="Normal 2 14 2 4" xfId="7595" xr:uid="{FAF9CAF4-8B4E-402E-A3B8-12BE34073BB6}"/>
    <cellStyle name="Normal 2 14 2 5" xfId="8740" xr:uid="{0098204F-01F4-4275-BF25-6D7237F3E4DC}"/>
    <cellStyle name="Normal 2 14 2 6" xfId="11861" xr:uid="{BD4785D3-B7C9-49C5-8180-64A1904279C3}"/>
    <cellStyle name="Normal 2 14 2 7" xfId="14980" xr:uid="{9813BF12-2FDC-4265-847B-1A20BFC830D1}"/>
    <cellStyle name="Normal 2 14 2 8" xfId="18064" xr:uid="{3F667C4B-9EC4-463F-9E5D-B9097FC6FBCE}"/>
    <cellStyle name="Normal 2 14 2 9" xfId="21227" xr:uid="{EE5CA0BA-E362-41AA-A32A-047399457430}"/>
    <cellStyle name="Normal 2 14 3" xfId="612" xr:uid="{39FFE427-6EC9-4C21-8575-AD16B5B608FE}"/>
    <cellStyle name="Normal 2 14 3 10" xfId="24502" xr:uid="{CBA31697-51FE-418A-9FE5-940CB2A1CA29}"/>
    <cellStyle name="Normal 2 14 3 11" xfId="27680" xr:uid="{5968C129-DA86-4CC2-9F31-51065E659980}"/>
    <cellStyle name="Normal 2 14 3 12" xfId="3592" xr:uid="{00DAD100-91BF-4234-AC52-796FBD5BA830}"/>
    <cellStyle name="Normal 2 14 3 2" xfId="2563" xr:uid="{793105EB-0964-4BF6-B477-E61901B9A8CF}"/>
    <cellStyle name="Normal 2 14 3 2 10" xfId="4650" xr:uid="{F242F9B5-3457-40C7-BEF5-8CE42259FD09}"/>
    <cellStyle name="Normal 2 14 3 2 2" xfId="6719" xr:uid="{AFA0F6E3-8420-4FC2-84FC-52F6A49F8D95}"/>
    <cellStyle name="Normal 2 14 3 2 3" xfId="10826" xr:uid="{7F61CD9B-EA3B-42D5-8FFD-C98AB4D5F5BE}"/>
    <cellStyle name="Normal 2 14 3 2 4" xfId="14021" xr:uid="{2E8A18AB-0DA1-48FB-9AF6-49A72CA136D6}"/>
    <cellStyle name="Normal 2 14 3 2 5" xfId="17116" xr:uid="{E3659BF2-0697-45CB-9D8D-B80F9A046230}"/>
    <cellStyle name="Normal 2 14 3 2 6" xfId="20270" xr:uid="{9577E115-07D4-4092-9A88-02AAB771E851}"/>
    <cellStyle name="Normal 2 14 3 2 7" xfId="23430" xr:uid="{92320CA7-C151-470B-8120-B409133D05E9}"/>
    <cellStyle name="Normal 2 14 3 2 8" xfId="26606" xr:uid="{C2B1626C-2F11-4E79-A1E4-451A0EA71BF0}"/>
    <cellStyle name="Normal 2 14 3 2 9" xfId="29805" xr:uid="{482E7BC0-FB82-4812-831D-A4D5670B57C8}"/>
    <cellStyle name="Normal 2 14 3 3" xfId="1501" xr:uid="{0FAC2CDC-48E4-464D-9E5C-4CF69B7A10AA}"/>
    <cellStyle name="Normal 2 14 3 3 2" xfId="9768" xr:uid="{C9FFD12E-BDAB-4384-8A27-BB85C9C1635E}"/>
    <cellStyle name="Normal 2 14 3 3 3" xfId="12964" xr:uid="{16B657D1-2BD0-4732-8DF5-7E9C40358418}"/>
    <cellStyle name="Normal 2 14 3 3 4" xfId="16059" xr:uid="{1ED35192-FB26-49EF-8B9D-AE571061C39E}"/>
    <cellStyle name="Normal 2 14 3 3 5" xfId="19213" xr:uid="{503D9FD9-44CE-48AA-A350-6D595F01108D}"/>
    <cellStyle name="Normal 2 14 3 3 6" xfId="22373" xr:uid="{2DCC244C-58E9-4BC2-B0C1-22D92EDA3217}"/>
    <cellStyle name="Normal 2 14 3 3 7" xfId="25549" xr:uid="{FB0190F6-5549-4DA4-A87C-47FAD697EB67}"/>
    <cellStyle name="Normal 2 14 3 3 8" xfId="28748" xr:uid="{D4842BE8-4127-4CE2-B8BA-6E66ADFA264F}"/>
    <cellStyle name="Normal 2 14 3 3 9" xfId="5750" xr:uid="{19710CBE-F5D4-4BDF-8012-65E057A99169}"/>
    <cellStyle name="Normal 2 14 3 4" xfId="7735" xr:uid="{B1797543-65E2-42AD-83F8-753977D876B5}"/>
    <cellStyle name="Normal 2 14 3 5" xfId="8880" xr:uid="{DF817A09-B1C3-498E-A3EA-904B34FF9A5F}"/>
    <cellStyle name="Normal 2 14 3 6" xfId="12001" xr:uid="{51484349-0F16-4B3D-9A39-8F370BD786E3}"/>
    <cellStyle name="Normal 2 14 3 7" xfId="15120" xr:uid="{5A0AD8BA-85D2-4343-AD7A-0EE089B03273}"/>
    <cellStyle name="Normal 2 14 3 8" xfId="18204" xr:uid="{E28C64C6-889D-414F-87FA-E835544ED4B7}"/>
    <cellStyle name="Normal 2 14 3 9" xfId="21367" xr:uid="{87BA23C9-22FC-42FF-BA11-0F051C8E42DD}"/>
    <cellStyle name="Normal 2 14 4" xfId="781" xr:uid="{1C53C4D2-229C-4DE4-8CB9-4FC7AA37452F}"/>
    <cellStyle name="Normal 2 14 4 10" xfId="24671" xr:uid="{D731B134-B0A1-4484-8397-6DA70BDD2DB8}"/>
    <cellStyle name="Normal 2 14 4 11" xfId="27849" xr:uid="{85911021-DC40-4ABE-83D3-35EADF24F837}"/>
    <cellStyle name="Normal 2 14 4 12" xfId="3761" xr:uid="{1DBFF9D9-327C-4927-BDC2-EC45B4E147BF}"/>
    <cellStyle name="Normal 2 14 4 2" xfId="2732" xr:uid="{7AA41464-1EEC-4863-8E5B-C8DE4770C8DC}"/>
    <cellStyle name="Normal 2 14 4 2 10" xfId="4819" xr:uid="{C1695125-A1BA-46AB-8D50-0EC0352ED1CA}"/>
    <cellStyle name="Normal 2 14 4 2 2" xfId="6858" xr:uid="{1FFBBA66-C8D7-44E0-8AE8-701A219417F0}"/>
    <cellStyle name="Normal 2 14 4 2 3" xfId="10995" xr:uid="{C6E59A1B-F378-4A3E-9F4A-72B3653197A2}"/>
    <cellStyle name="Normal 2 14 4 2 4" xfId="14186" xr:uid="{628B2F08-B268-4209-AB68-B5FDD6DA4ECA}"/>
    <cellStyle name="Normal 2 14 4 2 5" xfId="17281" xr:uid="{7AA60B7A-57E5-40A6-8C9D-3075716DF4D5}"/>
    <cellStyle name="Normal 2 14 4 2 6" xfId="20439" xr:uid="{772B2C97-AEE5-4EBE-836B-FF3E8420CAF1}"/>
    <cellStyle name="Normal 2 14 4 2 7" xfId="23595" xr:uid="{4500D750-DDBD-45E2-858D-C9A98A24CF7C}"/>
    <cellStyle name="Normal 2 14 4 2 8" xfId="26771" xr:uid="{EC2EAE4A-4F62-40B7-89D7-1D51CE6A82AD}"/>
    <cellStyle name="Normal 2 14 4 2 9" xfId="29970" xr:uid="{C449B306-7A1A-4D50-9292-5D6CA5CF384F}"/>
    <cellStyle name="Normal 2 14 4 3" xfId="1670" xr:uid="{2B94F790-9C64-4983-9F77-FB427781DB7C}"/>
    <cellStyle name="Normal 2 14 4 3 2" xfId="9937" xr:uid="{31D505E1-A3FE-4191-B397-C0373FFB8543}"/>
    <cellStyle name="Normal 2 14 4 3 3" xfId="13133" xr:uid="{243EDFA1-F9EF-496F-9D22-CFC3F29957B4}"/>
    <cellStyle name="Normal 2 14 4 3 4" xfId="16228" xr:uid="{8267CD53-22BB-411C-8913-A51756AA3BFB}"/>
    <cellStyle name="Normal 2 14 4 3 5" xfId="19382" xr:uid="{A41EAEE0-D5EE-4BC9-945A-398564489DCB}"/>
    <cellStyle name="Normal 2 14 4 3 6" xfId="22542" xr:uid="{F62A1F6F-94FD-4A4E-B716-6E21360ED97B}"/>
    <cellStyle name="Normal 2 14 4 3 7" xfId="25718" xr:uid="{F2DC85EA-C19E-41C8-A365-9568A067BF11}"/>
    <cellStyle name="Normal 2 14 4 3 8" xfId="28917" xr:uid="{98950843-341A-48EF-AE9F-30CB2752D759}"/>
    <cellStyle name="Normal 2 14 4 3 9" xfId="5919" xr:uid="{DD54347D-A1C5-46DD-B68D-148F2BB37149}"/>
    <cellStyle name="Normal 2 14 4 4" xfId="7904" xr:uid="{04D126FC-172F-41F7-BB60-9F092D799667}"/>
    <cellStyle name="Normal 2 14 4 5" xfId="9049" xr:uid="{1B582998-8265-4D4B-A880-88506A36A44D}"/>
    <cellStyle name="Normal 2 14 4 6" xfId="12170" xr:uid="{8ED06DB3-8855-4E60-8BEF-A6B23CB6B5A1}"/>
    <cellStyle name="Normal 2 14 4 7" xfId="15289" xr:uid="{958030E5-4733-4E69-9E60-9FCF9D21C6B8}"/>
    <cellStyle name="Normal 2 14 4 8" xfId="18373" xr:uid="{1021C6E2-F672-42FB-9196-FB0B06AA60D2}"/>
    <cellStyle name="Normal 2 14 4 9" xfId="21536" xr:uid="{A0136A35-EA85-4E28-8AC7-65C76569B812}"/>
    <cellStyle name="Normal 2 14 5" xfId="974" xr:uid="{96FA73F7-9CE8-454A-A9EB-C1695613A32F}"/>
    <cellStyle name="Normal 2 14 5 10" xfId="24863" xr:uid="{2DF36508-9539-43AD-A1E1-8789656E0BC9}"/>
    <cellStyle name="Normal 2 14 5 11" xfId="28042" xr:uid="{91D46A54-FEF1-4404-8FC0-CBB1893390C3}"/>
    <cellStyle name="Normal 2 14 5 12" xfId="3953" xr:uid="{F979C805-9401-4C2C-9512-1FAABE161864}"/>
    <cellStyle name="Normal 2 14 5 2" xfId="2925" xr:uid="{10B2C266-0368-4099-99AA-159E31C09BC4}"/>
    <cellStyle name="Normal 2 14 5 2 10" xfId="5011" xr:uid="{D708A6E4-A790-4A87-9556-6697714E9EA4}"/>
    <cellStyle name="Normal 2 14 5 2 2" xfId="7034" xr:uid="{4561B90F-971F-461B-A902-CECAE326D521}"/>
    <cellStyle name="Normal 2 14 5 2 3" xfId="11187" xr:uid="{0187A156-0E35-4D68-BED7-0A7A844210B5}"/>
    <cellStyle name="Normal 2 14 5 2 4" xfId="14375" xr:uid="{2AA254D4-4B7D-420E-955A-AB9DD2615FF9}"/>
    <cellStyle name="Normal 2 14 5 2 5" xfId="17472" xr:uid="{EE447584-5F10-42B0-AA24-207F6BD5D630}"/>
    <cellStyle name="Normal 2 14 5 2 6" xfId="20629" xr:uid="{46A62E8F-390E-4880-BF6D-8DEF141988F0}"/>
    <cellStyle name="Normal 2 14 5 2 7" xfId="23784" xr:uid="{6636B1AD-A9E3-41E4-870D-502CBC3916F3}"/>
    <cellStyle name="Normal 2 14 5 2 8" xfId="26960" xr:uid="{8D2B8385-8ACD-4D67-A6BC-76C6038E0A15}"/>
    <cellStyle name="Normal 2 14 5 2 9" xfId="30159" xr:uid="{D0FA78DC-9712-458A-ACCB-4CFA4CBC5E13}"/>
    <cellStyle name="Normal 2 14 5 3" xfId="1864" xr:uid="{7B9D0962-5D27-4350-AD73-7AF4F2C9D0A7}"/>
    <cellStyle name="Normal 2 14 5 3 2" xfId="10129" xr:uid="{3BBE3344-B89B-4320-B13C-76695C6DD5DE}"/>
    <cellStyle name="Normal 2 14 5 3 3" xfId="13325" xr:uid="{F5A5EFEC-6C91-4809-8A22-9294ECC99BDA}"/>
    <cellStyle name="Normal 2 14 5 3 4" xfId="16420" xr:uid="{BFA3B69E-73D3-4E4E-B14E-AB379C8F8E0D}"/>
    <cellStyle name="Normal 2 14 5 3 5" xfId="19574" xr:uid="{5B84DF16-2CB5-4EA2-8CE5-893E0A5BDC30}"/>
    <cellStyle name="Normal 2 14 5 3 6" xfId="22734" xr:uid="{4CF0E280-AB37-46B1-ADEB-D22F0FECA72D}"/>
    <cellStyle name="Normal 2 14 5 3 7" xfId="25910" xr:uid="{8B4BE256-4686-49DC-A914-D3F092B321BB}"/>
    <cellStyle name="Normal 2 14 5 3 8" xfId="29109" xr:uid="{3BD8E8DC-EE99-4CB6-8E1C-34AA24FA86E8}"/>
    <cellStyle name="Normal 2 14 5 3 9" xfId="6112" xr:uid="{69161C5F-BA02-4E66-9872-2A49F73E5331}"/>
    <cellStyle name="Normal 2 14 5 4" xfId="8097" xr:uid="{12A3473C-DEF5-42E2-B2FD-D99EFA1FCD1A}"/>
    <cellStyle name="Normal 2 14 5 5" xfId="9241" xr:uid="{47ACEB23-703D-4C7C-8C61-9BA252840D02}"/>
    <cellStyle name="Normal 2 14 5 6" xfId="12363" xr:uid="{F63D4B21-FFAB-4E7F-90DD-B3B67B6D18F2}"/>
    <cellStyle name="Normal 2 14 5 7" xfId="15482" xr:uid="{329D77C8-7459-4160-BD19-E4BAE0BEDE75}"/>
    <cellStyle name="Normal 2 14 5 8" xfId="18565" xr:uid="{91AD137B-3F5A-4287-A3DE-578E076F97C9}"/>
    <cellStyle name="Normal 2 14 5 9" xfId="21729" xr:uid="{EBD64FCC-D78C-40C2-AE72-B49A132FBD42}"/>
    <cellStyle name="Normal 2 14 6" xfId="327" xr:uid="{89E53C32-3CDF-4AB5-8565-EDA7742C1E1A}"/>
    <cellStyle name="Normal 2 14 6 10" xfId="27396" xr:uid="{17E382FF-4FBE-4A34-8083-C4FE6A4FD4DD}"/>
    <cellStyle name="Normal 2 14 6 11" xfId="4366" xr:uid="{7CD6E1EB-E466-45B0-872B-271945C006F9}"/>
    <cellStyle name="Normal 2 14 6 2" xfId="2279" xr:uid="{67C3A27B-F3A8-4264-B605-FDF629FFB7EC}"/>
    <cellStyle name="Normal 2 14 6 2 2" xfId="10542" xr:uid="{362306D0-DD7B-416D-89CE-4B5E6851AFB3}"/>
    <cellStyle name="Normal 2 14 6 2 3" xfId="13737" xr:uid="{5BD11809-20CD-4279-85F3-FDED9EE045FB}"/>
    <cellStyle name="Normal 2 14 6 2 4" xfId="16832" xr:uid="{7B3D6C52-782A-4C14-8982-753CC2246DD0}"/>
    <cellStyle name="Normal 2 14 6 2 5" xfId="19986" xr:uid="{65D523D2-FABE-4BC8-BF72-7CC43D2CA8B4}"/>
    <cellStyle name="Normal 2 14 6 2 6" xfId="23146" xr:uid="{9759F2EB-9872-4296-81FF-967631CA6E4D}"/>
    <cellStyle name="Normal 2 14 6 2 7" xfId="26322" xr:uid="{764261B7-495E-413C-BB51-9074AB6C6E52}"/>
    <cellStyle name="Normal 2 14 6 2 8" xfId="29521" xr:uid="{35985713-C1AC-499D-A1B2-6DE7518FCAA2}"/>
    <cellStyle name="Normal 2 14 6 2 9" xfId="5466" xr:uid="{73CA12E8-5387-42BB-A413-454FFA6590C6}"/>
    <cellStyle name="Normal 2 14 6 3" xfId="7451" xr:uid="{477E6B6E-F05C-42BB-8B4F-3327AE08D28E}"/>
    <cellStyle name="Normal 2 14 6 4" xfId="8595" xr:uid="{DE0C10F6-5632-4276-898C-682D0B54B3E6}"/>
    <cellStyle name="Normal 2 14 6 5" xfId="11717" xr:uid="{2E6A0C96-0E2E-409E-9DC0-38689C0BD2F1}"/>
    <cellStyle name="Normal 2 14 6 6" xfId="14836" xr:uid="{1ADCDECB-A8D2-4019-809A-9D2AC1C4E4DC}"/>
    <cellStyle name="Normal 2 14 6 7" xfId="17920" xr:uid="{EECC0719-8763-4827-AC63-3E73B547CB9C}"/>
    <cellStyle name="Normal 2 14 6 8" xfId="21083" xr:uid="{35BFB209-94B1-4F72-9DAD-B8AEDA60D0B8}"/>
    <cellStyle name="Normal 2 14 6 9" xfId="24218" xr:uid="{627816DF-505D-4FE0-B65E-3745ED5D563B}"/>
    <cellStyle name="Normal 2 14 7" xfId="2080" xr:uid="{5EDAD088-10FF-479D-96F5-F7449E582836}"/>
    <cellStyle name="Normal 2 14 7 10" xfId="4169" xr:uid="{FC8445AD-870A-4488-845A-B6D40CD2E5C7}"/>
    <cellStyle name="Normal 2 14 7 2" xfId="6385" xr:uid="{DDD6A837-412A-49DA-8406-EBFC5A432C79}"/>
    <cellStyle name="Normal 2 14 7 3" xfId="10345" xr:uid="{A8370DE6-DC19-4F24-8CBF-8B45F4956608}"/>
    <cellStyle name="Normal 2 14 7 4" xfId="13540" xr:uid="{3F953E89-1599-479B-8DD6-F3D9B156810A}"/>
    <cellStyle name="Normal 2 14 7 5" xfId="16635" xr:uid="{59303D1F-6391-4F76-B300-83841F58F745}"/>
    <cellStyle name="Normal 2 14 7 6" xfId="19789" xr:uid="{6B595A1F-8877-4883-8B3E-7A2308348055}"/>
    <cellStyle name="Normal 2 14 7 7" xfId="22949" xr:uid="{9CE447A4-A0FF-43D3-92EA-6525BED213D5}"/>
    <cellStyle name="Normal 2 14 7 8" xfId="26125" xr:uid="{BF4F601D-35F9-4593-B0A9-99174F96A1C4}"/>
    <cellStyle name="Normal 2 14 7 9" xfId="29324" xr:uid="{083B13CC-5AD3-4A02-A8B6-7CF6730EC9D1}"/>
    <cellStyle name="Normal 2 14 8" xfId="1217" xr:uid="{C1FBE491-BA43-484A-8F72-0A3FAB474A8E}"/>
    <cellStyle name="Normal 2 14 8 2" xfId="9484" xr:uid="{732D6F24-E79F-455B-86F7-6F7350D4082A}"/>
    <cellStyle name="Normal 2 14 8 3" xfId="11469" xr:uid="{5E68FE2D-D5C9-4207-B84B-7AE324F4B68D}"/>
    <cellStyle name="Normal 2 14 8 4" xfId="15797" xr:uid="{4ED3DDF4-D697-4994-A65F-067B4EA0214F}"/>
    <cellStyle name="Normal 2 14 8 5" xfId="18865" xr:uid="{D308B487-D28B-4A60-A359-B2AB97EC7936}"/>
    <cellStyle name="Normal 2 14 8 6" xfId="22145" xr:uid="{602B7A28-8DDF-469C-B553-6EF6CBCCD391}"/>
    <cellStyle name="Normal 2 14 8 7" xfId="25237" xr:uid="{A436FF6E-CB6C-47A5-94A1-5A8585699F87}"/>
    <cellStyle name="Normal 2 14 8 8" xfId="28546" xr:uid="{AC5BB7E9-7997-4D57-B835-0F62B011C091}"/>
    <cellStyle name="Normal 2 14 8 9" xfId="5268" xr:uid="{030250E7-B3F0-4C1D-8B2C-9FD1C2A28AFA}"/>
    <cellStyle name="Normal 2 14 9" xfId="7251" xr:uid="{BE38B706-C6F9-49B6-813F-A9B3F38E20E2}"/>
    <cellStyle name="Normal 2 15" xfId="142" xr:uid="{370675BD-F4E5-4D93-B0E9-C3A5A300B5C2}"/>
    <cellStyle name="Normal 2 15 10" xfId="8411" xr:uid="{76DFAB1D-E60A-40FD-90CC-8AED3F3C99A2}"/>
    <cellStyle name="Normal 2 15 11" xfId="11520" xr:uid="{67757614-67FE-4EEA-8F77-05146ADF8B54}"/>
    <cellStyle name="Normal 2 15 12" xfId="14635" xr:uid="{96676452-CCC2-4971-AAF1-BB6078940676}"/>
    <cellStyle name="Normal 2 15 13" xfId="17727" xr:uid="{C745F18E-A5B4-4CB0-AEA6-90C18FA79393}"/>
    <cellStyle name="Normal 2 15 14" xfId="20885" xr:uid="{7BD42476-9947-40E0-88CF-E56D295B63FC}"/>
    <cellStyle name="Normal 2 15 15" xfId="24025" xr:uid="{C938A59F-A557-4281-928C-F3CFA959345A}"/>
    <cellStyle name="Normal 2 15 16" xfId="27202" xr:uid="{CEBADDB8-C6FB-4FA6-AA7B-C1B041FE648E}"/>
    <cellStyle name="Normal 2 15 17" xfId="3312" xr:uid="{B01D51D2-104B-4F25-AB25-A457B832B497}"/>
    <cellStyle name="Normal 2 15 2" xfId="476" xr:uid="{06A3A217-0AB7-4C6A-A14B-1505A6BF1841}"/>
    <cellStyle name="Normal 2 15 2 10" xfId="24366" xr:uid="{EB137CFF-3FD9-419C-BAAF-D3F6A13B6FC0}"/>
    <cellStyle name="Normal 2 15 2 11" xfId="27544" xr:uid="{D030E555-4C1E-431E-AA69-4E74172EDBB8}"/>
    <cellStyle name="Normal 2 15 2 12" xfId="3456" xr:uid="{5C94318A-F1CF-47D6-9615-D3C4958D3338}"/>
    <cellStyle name="Normal 2 15 2 2" xfId="2427" xr:uid="{946259E6-AF2B-434A-922E-87DEB3AA31F3}"/>
    <cellStyle name="Normal 2 15 2 2 10" xfId="4514" xr:uid="{89B59D7A-9F9C-41E6-82FD-A6FBC389562F}"/>
    <cellStyle name="Normal 2 15 2 2 2" xfId="6586" xr:uid="{F3F6A7E5-3166-4CEA-8635-E3FC8DEF7C15}"/>
    <cellStyle name="Normal 2 15 2 2 3" xfId="10690" xr:uid="{56DF1BDA-6529-4AEA-BFD9-5B55C2F805C6}"/>
    <cellStyle name="Normal 2 15 2 2 4" xfId="13885" xr:uid="{B4AFB2B1-148A-4897-A425-35A10ECCAA2C}"/>
    <cellStyle name="Normal 2 15 2 2 5" xfId="16980" xr:uid="{9635A5BA-92AB-415A-B327-604418CD026B}"/>
    <cellStyle name="Normal 2 15 2 2 6" xfId="20134" xr:uid="{17716675-9F89-4E3F-A8AC-85E099C80CB3}"/>
    <cellStyle name="Normal 2 15 2 2 7" xfId="23294" xr:uid="{39D62177-B33A-4339-AA49-C4B2156F8ACA}"/>
    <cellStyle name="Normal 2 15 2 2 8" xfId="26470" xr:uid="{1EC6A6A6-ED55-4413-A2EF-B0A9431F62F3}"/>
    <cellStyle name="Normal 2 15 2 2 9" xfId="29669" xr:uid="{16C7DE42-FEDF-4950-9056-1FE56B17BAFD}"/>
    <cellStyle name="Normal 2 15 2 3" xfId="1365" xr:uid="{34E76E54-1FE5-4733-98DF-446A023183A6}"/>
    <cellStyle name="Normal 2 15 2 3 2" xfId="9632" xr:uid="{460F7B0A-CC44-4E82-A544-6622B12FC8D7}"/>
    <cellStyle name="Normal 2 15 2 3 3" xfId="12828" xr:uid="{B27A33EE-22FA-4AB9-8068-22A60DCCAC65}"/>
    <cellStyle name="Normal 2 15 2 3 4" xfId="15923" xr:uid="{9C508EB2-CC07-49D0-9BB1-8A4A383F1B93}"/>
    <cellStyle name="Normal 2 15 2 3 5" xfId="19077" xr:uid="{D057BDCD-0695-4695-B3B5-D3988483594F}"/>
    <cellStyle name="Normal 2 15 2 3 6" xfId="22237" xr:uid="{A53B7DCE-3B40-43C7-9D55-8B76EC543443}"/>
    <cellStyle name="Normal 2 15 2 3 7" xfId="25413" xr:uid="{BFF9B45F-F03A-41C6-AA38-E5546FCC1031}"/>
    <cellStyle name="Normal 2 15 2 3 8" xfId="28612" xr:uid="{BF8941E0-B979-4FFF-802A-5CD0927B7546}"/>
    <cellStyle name="Normal 2 15 2 3 9" xfId="5614" xr:uid="{0FC7C31A-6B3C-4E94-AEA8-646BBC24B88B}"/>
    <cellStyle name="Normal 2 15 2 4" xfId="7599" xr:uid="{DC0B058C-0849-4E6B-9E92-65D2F67DD82D}"/>
    <cellStyle name="Normal 2 15 2 5" xfId="8744" xr:uid="{38FD1C09-0E6A-46E6-95BB-B2A370329338}"/>
    <cellStyle name="Normal 2 15 2 6" xfId="11865" xr:uid="{E2D79262-4BFA-40BF-900F-20D702468B96}"/>
    <cellStyle name="Normal 2 15 2 7" xfId="14984" xr:uid="{F7B5A349-B574-4A61-B4DC-4CA7693AFBAE}"/>
    <cellStyle name="Normal 2 15 2 8" xfId="18068" xr:uid="{9358BE18-A60C-42B6-A221-722B779260B9}"/>
    <cellStyle name="Normal 2 15 2 9" xfId="21231" xr:uid="{CE040183-E669-48FA-B325-C43738B4CBA1}"/>
    <cellStyle name="Normal 2 15 3" xfId="616" xr:uid="{D9F53D3A-2A2F-47B2-A427-BCFCB97D366F}"/>
    <cellStyle name="Normal 2 15 3 10" xfId="24506" xr:uid="{7129873D-4D74-41E8-A632-C8E061F92B23}"/>
    <cellStyle name="Normal 2 15 3 11" xfId="27684" xr:uid="{1A96F73D-989C-4F63-8914-508F01BB7B22}"/>
    <cellStyle name="Normal 2 15 3 12" xfId="3596" xr:uid="{DFAB47A4-5EFA-4A7E-99B3-A863695D73B5}"/>
    <cellStyle name="Normal 2 15 3 2" xfId="2567" xr:uid="{1EFD63D5-0003-4CF2-86AD-2C1DD7AD9788}"/>
    <cellStyle name="Normal 2 15 3 2 10" xfId="4654" xr:uid="{9538D6B7-9A02-4816-91B3-B2778B0664E8}"/>
    <cellStyle name="Normal 2 15 3 2 2" xfId="6723" xr:uid="{966EDC32-CFBF-49AD-A8A2-544027EC76AE}"/>
    <cellStyle name="Normal 2 15 3 2 3" xfId="10830" xr:uid="{D00F635D-D38D-4900-8ED3-0DBB22BF6624}"/>
    <cellStyle name="Normal 2 15 3 2 4" xfId="14025" xr:uid="{ACFDB7B8-3A83-4606-A9F9-54E166520EB3}"/>
    <cellStyle name="Normal 2 15 3 2 5" xfId="17120" xr:uid="{367ED7BA-FA3F-4C40-A63E-B6FA113AC800}"/>
    <cellStyle name="Normal 2 15 3 2 6" xfId="20274" xr:uid="{3B793D6E-F0FA-458F-8713-32580BDC9615}"/>
    <cellStyle name="Normal 2 15 3 2 7" xfId="23434" xr:uid="{C79E10AB-3D49-4E9D-83AC-06C8BB0B0EA0}"/>
    <cellStyle name="Normal 2 15 3 2 8" xfId="26610" xr:uid="{85273FC0-E407-4B10-97C7-52A47E05CC81}"/>
    <cellStyle name="Normal 2 15 3 2 9" xfId="29809" xr:uid="{82BB134B-6A38-4000-B0A8-0BBE6259D0CB}"/>
    <cellStyle name="Normal 2 15 3 3" xfId="1505" xr:uid="{65F74145-B206-4893-AA63-6B37210E121F}"/>
    <cellStyle name="Normal 2 15 3 3 2" xfId="9772" xr:uid="{D174974B-7A15-438C-95C4-C95E0899A06B}"/>
    <cellStyle name="Normal 2 15 3 3 3" xfId="12968" xr:uid="{ACE6C815-936D-46BE-B44A-E4047C7B05DF}"/>
    <cellStyle name="Normal 2 15 3 3 4" xfId="16063" xr:uid="{BF5C6245-3C35-4CA4-9B81-92B24C4337A8}"/>
    <cellStyle name="Normal 2 15 3 3 5" xfId="19217" xr:uid="{D83C6437-1D4E-41A8-B4A7-710ECC1017C9}"/>
    <cellStyle name="Normal 2 15 3 3 6" xfId="22377" xr:uid="{61435953-DAC2-4AFA-B7C3-9C305CDB98A0}"/>
    <cellStyle name="Normal 2 15 3 3 7" xfId="25553" xr:uid="{DF294B41-B853-4A2A-B523-8483B39AE188}"/>
    <cellStyle name="Normal 2 15 3 3 8" xfId="28752" xr:uid="{3775D9AB-8262-44E2-9146-554CDFA4E304}"/>
    <cellStyle name="Normal 2 15 3 3 9" xfId="5754" xr:uid="{6EFD96BD-ED0A-4325-8801-EEF5391DA39F}"/>
    <cellStyle name="Normal 2 15 3 4" xfId="7739" xr:uid="{DE2852CA-0458-437C-BE3E-AB882230CD2E}"/>
    <cellStyle name="Normal 2 15 3 5" xfId="8884" xr:uid="{381024F5-6542-4374-900E-2EE8A76B9ECF}"/>
    <cellStyle name="Normal 2 15 3 6" xfId="12005" xr:uid="{17A59170-5272-4C39-825E-C102B6C91266}"/>
    <cellStyle name="Normal 2 15 3 7" xfId="15124" xr:uid="{4248C96A-E896-4B62-B0AD-1D24F717E15B}"/>
    <cellStyle name="Normal 2 15 3 8" xfId="18208" xr:uid="{C9616C85-98D0-42A7-8A66-1EE4E1677B69}"/>
    <cellStyle name="Normal 2 15 3 9" xfId="21371" xr:uid="{82119D92-DE80-402A-B030-02B9303D3602}"/>
    <cellStyle name="Normal 2 15 4" xfId="785" xr:uid="{1362B03E-27F9-49AE-AC3E-B32ECD881203}"/>
    <cellStyle name="Normal 2 15 4 10" xfId="24675" xr:uid="{7D627C3A-556C-4A09-B7D1-83C3EE36C046}"/>
    <cellStyle name="Normal 2 15 4 11" xfId="27853" xr:uid="{D0962DF7-86FE-49F7-8223-5241CE172F9C}"/>
    <cellStyle name="Normal 2 15 4 12" xfId="3765" xr:uid="{B26D4096-810D-4012-A7AE-73CE04626B2A}"/>
    <cellStyle name="Normal 2 15 4 2" xfId="2736" xr:uid="{7B4CB68B-6134-468F-BE13-75097C14AA12}"/>
    <cellStyle name="Normal 2 15 4 2 10" xfId="4823" xr:uid="{66E51772-727F-4D04-A4FE-319E8FAA55B6}"/>
    <cellStyle name="Normal 2 15 4 2 2" xfId="6862" xr:uid="{5171E603-95CA-44B5-AE6C-FAA4C0524294}"/>
    <cellStyle name="Normal 2 15 4 2 3" xfId="10999" xr:uid="{4B246DB7-72E0-4E55-83D0-27142EA40211}"/>
    <cellStyle name="Normal 2 15 4 2 4" xfId="14190" xr:uid="{C74C9603-861B-44D4-84E1-C2B53DB648FE}"/>
    <cellStyle name="Normal 2 15 4 2 5" xfId="17285" xr:uid="{9F3EB0D8-CBFC-4615-BA80-618D9C268E2C}"/>
    <cellStyle name="Normal 2 15 4 2 6" xfId="20443" xr:uid="{F78DA7D3-DDB6-4C24-A402-9F7ECB0CCA3C}"/>
    <cellStyle name="Normal 2 15 4 2 7" xfId="23599" xr:uid="{285A1177-AEAB-40B1-9856-8C1540747A27}"/>
    <cellStyle name="Normal 2 15 4 2 8" xfId="26775" xr:uid="{632E8AC2-8A35-4C1A-9DF9-A7FC5F013112}"/>
    <cellStyle name="Normal 2 15 4 2 9" xfId="29974" xr:uid="{90713EFA-BB96-4B75-BEFC-3281F24BD1FB}"/>
    <cellStyle name="Normal 2 15 4 3" xfId="1674" xr:uid="{63872AE3-EF22-4143-8206-55168C86E0B6}"/>
    <cellStyle name="Normal 2 15 4 3 2" xfId="9941" xr:uid="{1B0889E4-392E-4EEE-89D4-2CC3D4D4C776}"/>
    <cellStyle name="Normal 2 15 4 3 3" xfId="13137" xr:uid="{CC32772E-6FD3-48C8-8525-383924C026B5}"/>
    <cellStyle name="Normal 2 15 4 3 4" xfId="16232" xr:uid="{85E8F18C-2E95-4FC4-A403-6B164207E426}"/>
    <cellStyle name="Normal 2 15 4 3 5" xfId="19386" xr:uid="{FBAB7A0D-FBAC-4A50-AD95-09D796602A03}"/>
    <cellStyle name="Normal 2 15 4 3 6" xfId="22546" xr:uid="{5F9E2E63-D609-40EE-A149-E8494B7D1270}"/>
    <cellStyle name="Normal 2 15 4 3 7" xfId="25722" xr:uid="{08303D61-4A34-44E3-A1F3-6380F903EFAA}"/>
    <cellStyle name="Normal 2 15 4 3 8" xfId="28921" xr:uid="{5EB0A3F5-4189-4719-880A-BD159562DEA9}"/>
    <cellStyle name="Normal 2 15 4 3 9" xfId="5923" xr:uid="{29BAAB0C-9E68-4F7F-A6B9-74FDD7E8D4BD}"/>
    <cellStyle name="Normal 2 15 4 4" xfId="7908" xr:uid="{BC966DB3-A00C-4639-B309-0710E3383CDC}"/>
    <cellStyle name="Normal 2 15 4 5" xfId="9053" xr:uid="{1A1B881E-3024-4D19-9248-EF1DAC49D905}"/>
    <cellStyle name="Normal 2 15 4 6" xfId="12174" xr:uid="{21CE621D-42A9-48E0-A6E9-6A8C44A5BEB2}"/>
    <cellStyle name="Normal 2 15 4 7" xfId="15293" xr:uid="{B2C9384A-DD73-474E-BCED-1844C94967FE}"/>
    <cellStyle name="Normal 2 15 4 8" xfId="18377" xr:uid="{D7F472ED-F9BE-4D98-95E9-783F26F7D1F1}"/>
    <cellStyle name="Normal 2 15 4 9" xfId="21540" xr:uid="{13CD626A-4E99-4DAF-87D4-B5D890258710}"/>
    <cellStyle name="Normal 2 15 5" xfId="978" xr:uid="{C15FA360-8C04-40B2-8273-73A1CDB8BB68}"/>
    <cellStyle name="Normal 2 15 5 10" xfId="24867" xr:uid="{E2EFE5BA-E79B-44E4-B25D-4A9D00498B3E}"/>
    <cellStyle name="Normal 2 15 5 11" xfId="28046" xr:uid="{AC616251-3E6A-4A64-A22D-42ED4EC6CB0E}"/>
    <cellStyle name="Normal 2 15 5 12" xfId="3957" xr:uid="{5A7099CE-E308-40D4-81D1-61681BD7A693}"/>
    <cellStyle name="Normal 2 15 5 2" xfId="2929" xr:uid="{747967C3-EAB9-42F1-99B4-1BBC72AA9062}"/>
    <cellStyle name="Normal 2 15 5 2 10" xfId="5015" xr:uid="{1B5AD57E-AD3A-4408-8FA7-087BA12F89E7}"/>
    <cellStyle name="Normal 2 15 5 2 2" xfId="7038" xr:uid="{485CAE33-8473-4EAA-8E28-50035B21973F}"/>
    <cellStyle name="Normal 2 15 5 2 3" xfId="11191" xr:uid="{EBE40E79-73FD-4798-90A0-09615E313F0D}"/>
    <cellStyle name="Normal 2 15 5 2 4" xfId="14379" xr:uid="{350152A3-BFB5-4AB1-9999-7F3882AC7BB8}"/>
    <cellStyle name="Normal 2 15 5 2 5" xfId="17476" xr:uid="{C7892F9B-E0EB-48F0-A7DE-678F9A3FF78F}"/>
    <cellStyle name="Normal 2 15 5 2 6" xfId="20633" xr:uid="{776CDABC-FCA9-40BC-A73B-29D385479342}"/>
    <cellStyle name="Normal 2 15 5 2 7" xfId="23788" xr:uid="{5FB65F75-F120-497E-BE3C-1E3CB8ADC896}"/>
    <cellStyle name="Normal 2 15 5 2 8" xfId="26964" xr:uid="{20069FD1-F940-4A62-A545-2407A9E9F34F}"/>
    <cellStyle name="Normal 2 15 5 2 9" xfId="30163" xr:uid="{69449F8D-2539-4DC3-857D-568DACAFF885}"/>
    <cellStyle name="Normal 2 15 5 3" xfId="1868" xr:uid="{107E8591-824B-47AE-8FD8-C96EA36D384A}"/>
    <cellStyle name="Normal 2 15 5 3 2" xfId="10133" xr:uid="{EED01F63-C8A8-43F9-8DFF-D45E27CB5D99}"/>
    <cellStyle name="Normal 2 15 5 3 3" xfId="13329" xr:uid="{4D6C4E3C-ACAB-4113-9CD5-6E228C7391E1}"/>
    <cellStyle name="Normal 2 15 5 3 4" xfId="16424" xr:uid="{18547AA4-5DC6-4EDE-922A-41484C26DBAB}"/>
    <cellStyle name="Normal 2 15 5 3 5" xfId="19578" xr:uid="{484D80B4-81DA-4D1A-8110-6CCDD137BB73}"/>
    <cellStyle name="Normal 2 15 5 3 6" xfId="22738" xr:uid="{F354DBD5-C328-4E9C-82DB-0F8426F7B80A}"/>
    <cellStyle name="Normal 2 15 5 3 7" xfId="25914" xr:uid="{D39C0C6D-5B72-4844-8391-B4BDD2E6F5FE}"/>
    <cellStyle name="Normal 2 15 5 3 8" xfId="29113" xr:uid="{2E35BFBC-F6D2-4106-ABB6-A15BB5F4D544}"/>
    <cellStyle name="Normal 2 15 5 3 9" xfId="6116" xr:uid="{7D3E14DE-E95A-4C47-9A53-D0B018A9D6D8}"/>
    <cellStyle name="Normal 2 15 5 4" xfId="8101" xr:uid="{FB06C77C-4ED7-4521-A7B9-22182E9611C9}"/>
    <cellStyle name="Normal 2 15 5 5" xfId="9245" xr:uid="{B9CBB49B-6F79-4110-953F-0D73322DD4E1}"/>
    <cellStyle name="Normal 2 15 5 6" xfId="12367" xr:uid="{DCA7A2CF-C6EC-4C3B-83F1-E6B13AF363E9}"/>
    <cellStyle name="Normal 2 15 5 7" xfId="15486" xr:uid="{C33B24ED-9C5E-402B-8D00-40484CEC52B8}"/>
    <cellStyle name="Normal 2 15 5 8" xfId="18569" xr:uid="{1FFFC2A0-C54D-4DCB-BCC4-9EAC175104E3}"/>
    <cellStyle name="Normal 2 15 5 9" xfId="21733" xr:uid="{94E82228-13A1-4323-8757-F2B33E1B7203}"/>
    <cellStyle name="Normal 2 15 6" xfId="331" xr:uid="{D0E06FA9-A412-47CF-9A88-60912A4D6E50}"/>
    <cellStyle name="Normal 2 15 6 10" xfId="27400" xr:uid="{CD3D5AF3-B758-4E51-BB88-4D6C02585273}"/>
    <cellStyle name="Normal 2 15 6 11" xfId="4370" xr:uid="{7E39312E-C3E9-4147-826F-859AA78F301A}"/>
    <cellStyle name="Normal 2 15 6 2" xfId="2283" xr:uid="{BBB8F208-3368-40AF-ABEB-67F3B8E75036}"/>
    <cellStyle name="Normal 2 15 6 2 2" xfId="10546" xr:uid="{718C4853-F2CF-4A17-816D-93779A5190CE}"/>
    <cellStyle name="Normal 2 15 6 2 3" xfId="13741" xr:uid="{0A069044-89F5-4105-A3E9-72EB935C9F31}"/>
    <cellStyle name="Normal 2 15 6 2 4" xfId="16836" xr:uid="{BB27F5CB-322D-4C38-A96C-7C8A36215B53}"/>
    <cellStyle name="Normal 2 15 6 2 5" xfId="19990" xr:uid="{B2B68E88-0050-4CB1-8566-9EF7867D3602}"/>
    <cellStyle name="Normal 2 15 6 2 6" xfId="23150" xr:uid="{BE10C1FB-C20C-4B6A-BE5E-814135977583}"/>
    <cellStyle name="Normal 2 15 6 2 7" xfId="26326" xr:uid="{B59230F8-C403-417C-B5F2-BC1122A543ED}"/>
    <cellStyle name="Normal 2 15 6 2 8" xfId="29525" xr:uid="{38AF4BAE-3760-4624-8E9A-25ACF949BA55}"/>
    <cellStyle name="Normal 2 15 6 2 9" xfId="5470" xr:uid="{BAD86C65-E9B3-45BF-A178-849809832A95}"/>
    <cellStyle name="Normal 2 15 6 3" xfId="7455" xr:uid="{7BABCDF3-C459-440A-AE42-CF38644471F2}"/>
    <cellStyle name="Normal 2 15 6 4" xfId="8599" xr:uid="{0CA6E864-F80B-43A1-BF26-3539F18D9B64}"/>
    <cellStyle name="Normal 2 15 6 5" xfId="11721" xr:uid="{8759439A-0908-4D9F-A548-DED47F19F406}"/>
    <cellStyle name="Normal 2 15 6 6" xfId="14840" xr:uid="{0387E560-5FB9-4249-9878-8A8ACFBC8205}"/>
    <cellStyle name="Normal 2 15 6 7" xfId="17924" xr:uid="{3B67AD13-061C-4678-997A-7ABD36CEE312}"/>
    <cellStyle name="Normal 2 15 6 8" xfId="21087" xr:uid="{94198899-92E2-408A-A88C-2DA90328911B}"/>
    <cellStyle name="Normal 2 15 6 9" xfId="24222" xr:uid="{2F55BEEB-E6BF-4832-99FF-82BCC080DCEA}"/>
    <cellStyle name="Normal 2 15 7" xfId="2084" xr:uid="{6ADC516B-FCC0-4D5A-9FF0-855B357ED196}"/>
    <cellStyle name="Normal 2 15 7 10" xfId="4173" xr:uid="{8BB03155-A4BC-4CB9-BFBE-EF07025A9958}"/>
    <cellStyle name="Normal 2 15 7 2" xfId="6389" xr:uid="{ACBF42B9-2889-45F5-89D0-C63C6330025F}"/>
    <cellStyle name="Normal 2 15 7 3" xfId="10349" xr:uid="{632D8382-09E8-43EF-858B-59F16058D263}"/>
    <cellStyle name="Normal 2 15 7 4" xfId="13544" xr:uid="{83671823-5B89-4660-ACC7-657024DCE0EE}"/>
    <cellStyle name="Normal 2 15 7 5" xfId="16639" xr:uid="{C7421AE2-D446-4AC3-B2E8-F7ABECB2FA24}"/>
    <cellStyle name="Normal 2 15 7 6" xfId="19793" xr:uid="{513117D2-DB34-4DF3-B44D-789E27BC9E27}"/>
    <cellStyle name="Normal 2 15 7 7" xfId="22953" xr:uid="{DD18DE3D-EE64-4ED3-8176-FEA3A9BBA298}"/>
    <cellStyle name="Normal 2 15 7 8" xfId="26129" xr:uid="{B579E923-6AF0-490B-96B1-1ED1DEBA8C38}"/>
    <cellStyle name="Normal 2 15 7 9" xfId="29328" xr:uid="{2480B908-4D2F-47B1-B988-0DE61D177AD5}"/>
    <cellStyle name="Normal 2 15 8" xfId="1221" xr:uid="{AC3272E1-A979-48EC-8DC5-1BCCDB3B2BBB}"/>
    <cellStyle name="Normal 2 15 8 2" xfId="9488" xr:uid="{001E00E8-B13F-4CE4-BA99-D65097F64E9C}"/>
    <cellStyle name="Normal 2 15 8 3" xfId="12670" xr:uid="{BF6FB99F-8C52-4F9F-A589-81F455D64EA8}"/>
    <cellStyle name="Normal 2 15 8 4" xfId="15764" xr:uid="{4A80069B-15AE-4D05-9F03-68C30925DE39}"/>
    <cellStyle name="Normal 2 15 8 5" xfId="18927" xr:uid="{A8E10053-F74B-43C3-BA08-7EC67CD47DF9}"/>
    <cellStyle name="Normal 2 15 8 6" xfId="22065" xr:uid="{027CC636-0F76-4147-9429-0AA63EAD5B91}"/>
    <cellStyle name="Normal 2 15 8 7" xfId="25341" xr:uid="{871DA6DE-2515-48F3-86DD-628A0899BB98}"/>
    <cellStyle name="Normal 2 15 8 8" xfId="28528" xr:uid="{F194DEAD-7476-409F-81C1-4F4E99B28B90}"/>
    <cellStyle name="Normal 2 15 8 9" xfId="5272" xr:uid="{B3CF7438-97EF-4CE4-AD97-998BBD464654}"/>
    <cellStyle name="Normal 2 15 9" xfId="7255" xr:uid="{9146E682-EE9D-48B2-8ED4-10451447FEEE}"/>
    <cellStyle name="Normal 2 16" xfId="146" xr:uid="{0D3D74F4-72F7-47D0-9B59-BF8D5E76DD27}"/>
    <cellStyle name="Normal 2 16 10" xfId="8415" xr:uid="{FB6A390A-9A32-4DB5-96B7-AAE40F5EE421}"/>
    <cellStyle name="Normal 2 16 11" xfId="11524" xr:uid="{AF3FA652-5887-49E0-9E51-6EDCEABACD52}"/>
    <cellStyle name="Normal 2 16 12" xfId="14639" xr:uid="{4A940688-1A6A-4E94-B8C3-AB8878DEA3F6}"/>
    <cellStyle name="Normal 2 16 13" xfId="17731" xr:uid="{12CF8852-BB06-4E81-981E-C925110079E2}"/>
    <cellStyle name="Normal 2 16 14" xfId="20889" xr:uid="{A043831C-ECF6-41E8-9178-C7E153959FF5}"/>
    <cellStyle name="Normal 2 16 15" xfId="24029" xr:uid="{15E469A8-1B67-4644-B922-5E644E40A77B}"/>
    <cellStyle name="Normal 2 16 16" xfId="27206" xr:uid="{435E8B10-AED7-4F53-B365-F3A65BCD366D}"/>
    <cellStyle name="Normal 2 16 17" xfId="3316" xr:uid="{1C8DA6A5-A457-4ABA-A5DF-A2A3C8B9D9A3}"/>
    <cellStyle name="Normal 2 16 2" xfId="480" xr:uid="{F4B0CF5D-F3AB-481F-B9EB-638204D961BB}"/>
    <cellStyle name="Normal 2 16 2 10" xfId="24370" xr:uid="{671E39D3-4726-443A-A694-77DA0B49F68B}"/>
    <cellStyle name="Normal 2 16 2 11" xfId="27548" xr:uid="{307C1613-51CA-477B-B080-CB86226E7724}"/>
    <cellStyle name="Normal 2 16 2 12" xfId="3460" xr:uid="{FDF0060A-5D3D-431E-B28C-416B1EBC61DC}"/>
    <cellStyle name="Normal 2 16 2 2" xfId="2431" xr:uid="{A5FA4613-E061-4BE3-91E6-843472CF4EFB}"/>
    <cellStyle name="Normal 2 16 2 2 10" xfId="4518" xr:uid="{ACB9FF33-FCB8-49A8-A97B-4AF13D41DC0C}"/>
    <cellStyle name="Normal 2 16 2 2 2" xfId="6590" xr:uid="{468C589F-A8B6-4507-9021-0575F73DC552}"/>
    <cellStyle name="Normal 2 16 2 2 3" xfId="10694" xr:uid="{81299C5F-CAA6-4B9A-B96C-40C673106B05}"/>
    <cellStyle name="Normal 2 16 2 2 4" xfId="13889" xr:uid="{9AF0E55D-D0ED-4202-94B6-22AE453FD84F}"/>
    <cellStyle name="Normal 2 16 2 2 5" xfId="16984" xr:uid="{19F083BD-57ED-4566-8888-AD10947E1480}"/>
    <cellStyle name="Normal 2 16 2 2 6" xfId="20138" xr:uid="{F9E0293F-31B3-4361-88F6-102C3E21BEBA}"/>
    <cellStyle name="Normal 2 16 2 2 7" xfId="23298" xr:uid="{A5011055-7916-4033-8ACD-B7FCE7012787}"/>
    <cellStyle name="Normal 2 16 2 2 8" xfId="26474" xr:uid="{CA7F338E-A843-4AB6-8961-9F770C661958}"/>
    <cellStyle name="Normal 2 16 2 2 9" xfId="29673" xr:uid="{5589BDAD-B6D8-4201-B40C-132E5E61364F}"/>
    <cellStyle name="Normal 2 16 2 3" xfId="1369" xr:uid="{AF60E028-9367-4685-AE23-9E3F38A8CD49}"/>
    <cellStyle name="Normal 2 16 2 3 2" xfId="9636" xr:uid="{C36EA430-27F8-4798-997D-2D79602BA13F}"/>
    <cellStyle name="Normal 2 16 2 3 3" xfId="12832" xr:uid="{6C4FD2F5-0CB9-431D-A5AD-948C42336B1A}"/>
    <cellStyle name="Normal 2 16 2 3 4" xfId="15927" xr:uid="{832CBDAF-C151-49CF-A293-C6DFAF09C9DE}"/>
    <cellStyle name="Normal 2 16 2 3 5" xfId="19081" xr:uid="{CBC062E2-BA65-47D6-AE87-9D3A7E7F4007}"/>
    <cellStyle name="Normal 2 16 2 3 6" xfId="22241" xr:uid="{93811094-CC58-4211-9733-05C09750F000}"/>
    <cellStyle name="Normal 2 16 2 3 7" xfId="25417" xr:uid="{02D839E0-767C-43E8-8612-53FA3D189C60}"/>
    <cellStyle name="Normal 2 16 2 3 8" xfId="28616" xr:uid="{6CA7E546-98D2-43CC-9264-9D741433B95A}"/>
    <cellStyle name="Normal 2 16 2 3 9" xfId="5618" xr:uid="{9A665EE4-BC94-417E-8A0D-39151335F0CC}"/>
    <cellStyle name="Normal 2 16 2 4" xfId="7603" xr:uid="{D2470B39-FA3D-44E9-B54A-DE1AD7045B89}"/>
    <cellStyle name="Normal 2 16 2 5" xfId="8748" xr:uid="{8C906DAC-177F-4824-AAAF-24321FA0777E}"/>
    <cellStyle name="Normal 2 16 2 6" xfId="11869" xr:uid="{504DA45E-41AB-4123-BB3A-1886F06B00E2}"/>
    <cellStyle name="Normal 2 16 2 7" xfId="14988" xr:uid="{09B434D7-558B-4BAF-BD52-62883715AC78}"/>
    <cellStyle name="Normal 2 16 2 8" xfId="18072" xr:uid="{FC11E138-F645-4589-AEC1-2256C702E854}"/>
    <cellStyle name="Normal 2 16 2 9" xfId="21235" xr:uid="{07DE5AA3-C09E-416A-A250-6976F7A92B6E}"/>
    <cellStyle name="Normal 2 16 3" xfId="620" xr:uid="{57F35B18-921D-4885-9B3B-D79837D86C35}"/>
    <cellStyle name="Normal 2 16 3 10" xfId="24510" xr:uid="{87143255-033E-491C-842E-4B60C73D51B1}"/>
    <cellStyle name="Normal 2 16 3 11" xfId="27688" xr:uid="{799C1599-E264-4521-91CE-458CFA85CE52}"/>
    <cellStyle name="Normal 2 16 3 12" xfId="3600" xr:uid="{6231FC2B-695D-4521-8BF6-E97460DE33D8}"/>
    <cellStyle name="Normal 2 16 3 2" xfId="2571" xr:uid="{F7C6F439-378B-4ED0-A4B7-857E8AE5CD0E}"/>
    <cellStyle name="Normal 2 16 3 2 10" xfId="4658" xr:uid="{4EF61907-630D-4F59-A115-B5F8B6DC6B61}"/>
    <cellStyle name="Normal 2 16 3 2 2" xfId="6727" xr:uid="{F9D08F16-18E2-46AB-8B46-206271BCFEEA}"/>
    <cellStyle name="Normal 2 16 3 2 3" xfId="10834" xr:uid="{64B15BDD-B4CE-437C-AE6E-FE2E9416AF00}"/>
    <cellStyle name="Normal 2 16 3 2 4" xfId="14029" xr:uid="{45AC03CD-2920-4048-AA26-9DD88FF8201F}"/>
    <cellStyle name="Normal 2 16 3 2 5" xfId="17124" xr:uid="{8C1AF5C9-6084-439C-8A34-D64DD0660D19}"/>
    <cellStyle name="Normal 2 16 3 2 6" xfId="20278" xr:uid="{3E894FCA-F082-4A7D-9089-13ED409F652A}"/>
    <cellStyle name="Normal 2 16 3 2 7" xfId="23438" xr:uid="{583B831B-0E51-401C-8C80-F69D1FA97CA0}"/>
    <cellStyle name="Normal 2 16 3 2 8" xfId="26614" xr:uid="{C739ADE4-046B-4072-A9DB-B946D6535BFB}"/>
    <cellStyle name="Normal 2 16 3 2 9" xfId="29813" xr:uid="{398E69E1-6458-458A-8480-EC6D7CED299E}"/>
    <cellStyle name="Normal 2 16 3 3" xfId="1509" xr:uid="{3FA6ABA1-F45E-463D-A8EF-36A107105E40}"/>
    <cellStyle name="Normal 2 16 3 3 2" xfId="9776" xr:uid="{4EF07063-B813-4693-8506-16E13C5FA620}"/>
    <cellStyle name="Normal 2 16 3 3 3" xfId="12972" xr:uid="{3DF37673-1D4F-49B1-920A-0F710D012DF5}"/>
    <cellStyle name="Normal 2 16 3 3 4" xfId="16067" xr:uid="{4924B7B8-A154-40DA-9318-9D22C5C44064}"/>
    <cellStyle name="Normal 2 16 3 3 5" xfId="19221" xr:uid="{1CCFB0A0-5848-40B9-A547-48E244AB947A}"/>
    <cellStyle name="Normal 2 16 3 3 6" xfId="22381" xr:uid="{6CC4E4B5-BB61-4E4D-8EE3-7FE3EB4ACBD9}"/>
    <cellStyle name="Normal 2 16 3 3 7" xfId="25557" xr:uid="{86B48807-3B1F-4F9E-AA8F-F8BE807406D5}"/>
    <cellStyle name="Normal 2 16 3 3 8" xfId="28756" xr:uid="{C077210E-525B-4454-885D-246EDB5B57AF}"/>
    <cellStyle name="Normal 2 16 3 3 9" xfId="5758" xr:uid="{BD81990F-463C-425B-AEA5-112720EE1FE9}"/>
    <cellStyle name="Normal 2 16 3 4" xfId="7743" xr:uid="{1BB6C862-F09E-443B-85E7-692AE7DEDF3B}"/>
    <cellStyle name="Normal 2 16 3 5" xfId="8888" xr:uid="{8FB65C86-86D0-4AFC-BF48-7DEC67D9E034}"/>
    <cellStyle name="Normal 2 16 3 6" xfId="12009" xr:uid="{951869BB-AD70-4987-8812-BB74B2F0CA09}"/>
    <cellStyle name="Normal 2 16 3 7" xfId="15128" xr:uid="{1752A665-4846-445D-8E7A-5CB2C4661639}"/>
    <cellStyle name="Normal 2 16 3 8" xfId="18212" xr:uid="{C4747A66-9B2C-49E8-A45A-029935899F29}"/>
    <cellStyle name="Normal 2 16 3 9" xfId="21375" xr:uid="{AA534D53-84D9-47A2-87AF-B6A1255ABA84}"/>
    <cellStyle name="Normal 2 16 4" xfId="789" xr:uid="{EDC7A5B4-2BF9-4183-8916-AC7E17A87A06}"/>
    <cellStyle name="Normal 2 16 4 10" xfId="24679" xr:uid="{A57BC6A5-B5D2-49FB-A4EC-DD530C467AE7}"/>
    <cellStyle name="Normal 2 16 4 11" xfId="27857" xr:uid="{1616C57F-D4C4-4968-AE02-2EF27A4D4A70}"/>
    <cellStyle name="Normal 2 16 4 12" xfId="3769" xr:uid="{9A37B3D6-0992-4AA3-98C9-BDA5C745575B}"/>
    <cellStyle name="Normal 2 16 4 2" xfId="2740" xr:uid="{65458013-6732-4C49-8552-7DC66A61E6F8}"/>
    <cellStyle name="Normal 2 16 4 2 10" xfId="4827" xr:uid="{865B2538-B053-4307-A292-0FD672CC7924}"/>
    <cellStyle name="Normal 2 16 4 2 2" xfId="6866" xr:uid="{5C6F5DD9-950F-42D9-B5F7-DC155050EFB7}"/>
    <cellStyle name="Normal 2 16 4 2 3" xfId="11003" xr:uid="{2C8739AE-5C89-4FAE-8308-995E076B3098}"/>
    <cellStyle name="Normal 2 16 4 2 4" xfId="14194" xr:uid="{0F951BC5-7F11-4531-B9CF-19AB8379E855}"/>
    <cellStyle name="Normal 2 16 4 2 5" xfId="17289" xr:uid="{F5CB50EA-882C-41AF-BDB8-76F7627F5A02}"/>
    <cellStyle name="Normal 2 16 4 2 6" xfId="20447" xr:uid="{979E6084-B25A-465D-BEE0-DFC6C4B792D5}"/>
    <cellStyle name="Normal 2 16 4 2 7" xfId="23603" xr:uid="{8D0B4382-A63E-40B6-8AFF-3BC22EB4AD93}"/>
    <cellStyle name="Normal 2 16 4 2 8" xfId="26779" xr:uid="{ABCD8C93-A3C6-4A9E-A1E5-C0CB3C784036}"/>
    <cellStyle name="Normal 2 16 4 2 9" xfId="29978" xr:uid="{806E615F-E5CB-4D10-BA0D-61D75FC0213F}"/>
    <cellStyle name="Normal 2 16 4 3" xfId="1678" xr:uid="{82517A2D-0804-431A-A3B7-4ABD0D4C0DC7}"/>
    <cellStyle name="Normal 2 16 4 3 2" xfId="9945" xr:uid="{7235DA9B-AAB8-454C-AF74-4705A0A537EE}"/>
    <cellStyle name="Normal 2 16 4 3 3" xfId="13141" xr:uid="{9DC2DE07-7DC4-4499-9BB9-5C0B14068AF8}"/>
    <cellStyle name="Normal 2 16 4 3 4" xfId="16236" xr:uid="{33DCA3B2-583B-4A3D-B1AF-BE94929722B9}"/>
    <cellStyle name="Normal 2 16 4 3 5" xfId="19390" xr:uid="{5A016E30-024E-4DAC-8832-4034CCC7EBA4}"/>
    <cellStyle name="Normal 2 16 4 3 6" xfId="22550" xr:uid="{06F3DD6E-74ED-43A9-96CC-20F1C352AE84}"/>
    <cellStyle name="Normal 2 16 4 3 7" xfId="25726" xr:uid="{BC1B7DFC-41AF-49EE-A50D-F8073D12AC63}"/>
    <cellStyle name="Normal 2 16 4 3 8" xfId="28925" xr:uid="{29314E97-8B66-48EC-823F-849A2D6AFB86}"/>
    <cellStyle name="Normal 2 16 4 3 9" xfId="5927" xr:uid="{C3B6F233-E664-482E-A7D9-D9B512349AF4}"/>
    <cellStyle name="Normal 2 16 4 4" xfId="7912" xr:uid="{2132E4AF-80E3-4048-BE61-1DD9326FF712}"/>
    <cellStyle name="Normal 2 16 4 5" xfId="9057" xr:uid="{8E2E6830-DBEC-4962-88D0-651C88810DC7}"/>
    <cellStyle name="Normal 2 16 4 6" xfId="12178" xr:uid="{84B230B2-14ED-421A-9882-14BD44152234}"/>
    <cellStyle name="Normal 2 16 4 7" xfId="15297" xr:uid="{3C7DF313-D443-45F2-AB47-BADBBE9FCFA2}"/>
    <cellStyle name="Normal 2 16 4 8" xfId="18381" xr:uid="{9B71945F-E2F1-49E0-8FFF-A9EA853A7222}"/>
    <cellStyle name="Normal 2 16 4 9" xfId="21544" xr:uid="{B6FC23C7-5A5C-498E-B8A0-4FF92C6D3ED0}"/>
    <cellStyle name="Normal 2 16 5" xfId="982" xr:uid="{C4993B11-EE06-4152-9BB2-E8E7E57B3FCB}"/>
    <cellStyle name="Normal 2 16 5 10" xfId="24871" xr:uid="{422CC701-84DE-48A9-866F-0C326F893E2B}"/>
    <cellStyle name="Normal 2 16 5 11" xfId="28050" xr:uid="{EF5C277B-C38F-4A9F-B800-5695FB5262EA}"/>
    <cellStyle name="Normal 2 16 5 12" xfId="3961" xr:uid="{81C44C56-493A-4E89-B4A5-3C0BD788E51B}"/>
    <cellStyle name="Normal 2 16 5 2" xfId="2933" xr:uid="{1BC420B1-211D-43A9-B702-5C0E9458F7C9}"/>
    <cellStyle name="Normal 2 16 5 2 10" xfId="5019" xr:uid="{DB3CADD9-744F-4F63-8399-E34020AA67E8}"/>
    <cellStyle name="Normal 2 16 5 2 2" xfId="7042" xr:uid="{D5FE8670-B544-4A78-BAAB-AE95A1F90B2D}"/>
    <cellStyle name="Normal 2 16 5 2 3" xfId="11195" xr:uid="{3FB0DE18-0087-4FA3-B492-930B4CBA4627}"/>
    <cellStyle name="Normal 2 16 5 2 4" xfId="14383" xr:uid="{25EBE726-6B3C-481A-B002-BFE900082745}"/>
    <cellStyle name="Normal 2 16 5 2 5" xfId="17480" xr:uid="{8EC33474-24D3-446C-B6C7-7616CCC1C3C6}"/>
    <cellStyle name="Normal 2 16 5 2 6" xfId="20637" xr:uid="{04756DF9-E8AE-433A-9046-9B65A1BD010D}"/>
    <cellStyle name="Normal 2 16 5 2 7" xfId="23792" xr:uid="{F3C998C2-6967-44EB-886B-454B06FF3AA0}"/>
    <cellStyle name="Normal 2 16 5 2 8" xfId="26968" xr:uid="{C066360D-D78F-4E84-9318-20514D4D914D}"/>
    <cellStyle name="Normal 2 16 5 2 9" xfId="30167" xr:uid="{17623696-BD18-466F-B2AA-98A2932B0165}"/>
    <cellStyle name="Normal 2 16 5 3" xfId="1872" xr:uid="{CFCE4BF3-8356-4BE7-BA90-AC5E0AB106B0}"/>
    <cellStyle name="Normal 2 16 5 3 2" xfId="10137" xr:uid="{7FC20F01-04E9-42A3-ABA5-31FEA060A88F}"/>
    <cellStyle name="Normal 2 16 5 3 3" xfId="13333" xr:uid="{64D6659D-753C-4D9E-9B16-66E5700D509A}"/>
    <cellStyle name="Normal 2 16 5 3 4" xfId="16428" xr:uid="{F71BBB31-B210-4651-9412-E856B2993C1C}"/>
    <cellStyle name="Normal 2 16 5 3 5" xfId="19582" xr:uid="{70B11C21-BBE1-4880-8862-E0FC74865EE9}"/>
    <cellStyle name="Normal 2 16 5 3 6" xfId="22742" xr:uid="{C49E6B6B-AFB5-4CE4-B365-9B547CD55820}"/>
    <cellStyle name="Normal 2 16 5 3 7" xfId="25918" xr:uid="{984B1198-F158-40C3-B831-026A05437C5D}"/>
    <cellStyle name="Normal 2 16 5 3 8" xfId="29117" xr:uid="{267588E1-27F5-4CFD-B28A-A578EAB77086}"/>
    <cellStyle name="Normal 2 16 5 3 9" xfId="6120" xr:uid="{4F71C6FE-70E0-4F19-968E-DAD00EA3B36D}"/>
    <cellStyle name="Normal 2 16 5 4" xfId="8105" xr:uid="{94BFB500-FA99-4FC9-BA2C-6E78A156737B}"/>
    <cellStyle name="Normal 2 16 5 5" xfId="9249" xr:uid="{4E6D9722-BCF3-4B7B-90CE-69DD5BC2DB2B}"/>
    <cellStyle name="Normal 2 16 5 6" xfId="12371" xr:uid="{FA1882D8-ADCB-4F82-9FFC-3A394D1C3523}"/>
    <cellStyle name="Normal 2 16 5 7" xfId="15490" xr:uid="{378EEAFC-C9FD-4314-A900-5304C2F1134C}"/>
    <cellStyle name="Normal 2 16 5 8" xfId="18573" xr:uid="{BA181B9E-115F-4773-8FF0-EF8BFB6369F9}"/>
    <cellStyle name="Normal 2 16 5 9" xfId="21737" xr:uid="{F273B3B5-81C7-46AD-B369-DEA065C6E0F0}"/>
    <cellStyle name="Normal 2 16 6" xfId="335" xr:uid="{9E23342C-37F6-4022-BC6D-EB5CA69E954D}"/>
    <cellStyle name="Normal 2 16 6 10" xfId="27404" xr:uid="{5275129E-9F88-4357-B7C0-7DED3327F982}"/>
    <cellStyle name="Normal 2 16 6 11" xfId="4374" xr:uid="{F546D106-2B46-44B6-9279-9CF6BA815C29}"/>
    <cellStyle name="Normal 2 16 6 2" xfId="2287" xr:uid="{D29D18BD-B650-4ECB-8110-DBF431188577}"/>
    <cellStyle name="Normal 2 16 6 2 2" xfId="10550" xr:uid="{7AF01AE2-C24A-460E-9C03-4E936CF37284}"/>
    <cellStyle name="Normal 2 16 6 2 3" xfId="13745" xr:uid="{33E3333A-136C-4A49-B70A-C6F77D35391B}"/>
    <cellStyle name="Normal 2 16 6 2 4" xfId="16840" xr:uid="{B7C978BD-8A84-4213-A028-8A759CFD706C}"/>
    <cellStyle name="Normal 2 16 6 2 5" xfId="19994" xr:uid="{2FC5459F-5AC0-445E-909C-CB881D2B2C96}"/>
    <cellStyle name="Normal 2 16 6 2 6" xfId="23154" xr:uid="{03FFB3B4-5B79-450D-B003-B9B64A9B8DBC}"/>
    <cellStyle name="Normal 2 16 6 2 7" xfId="26330" xr:uid="{E7109E8F-1ECC-406F-8AD3-61F9D6E8C517}"/>
    <cellStyle name="Normal 2 16 6 2 8" xfId="29529" xr:uid="{0B1F2A5E-EC61-43A2-A770-7BB3F1B3219D}"/>
    <cellStyle name="Normal 2 16 6 2 9" xfId="5474" xr:uid="{F7895A85-A933-4FD2-818B-97A76B06EE58}"/>
    <cellStyle name="Normal 2 16 6 3" xfId="7459" xr:uid="{0C918887-48CD-4829-BD64-4222FB077991}"/>
    <cellStyle name="Normal 2 16 6 4" xfId="8603" xr:uid="{C352DC81-D627-4106-A301-EC5469846472}"/>
    <cellStyle name="Normal 2 16 6 5" xfId="11725" xr:uid="{4730B291-65B8-46B2-BCB0-03D857521A15}"/>
    <cellStyle name="Normal 2 16 6 6" xfId="14844" xr:uid="{3FCEEAE4-24E2-470C-B612-D4E59AF5D592}"/>
    <cellStyle name="Normal 2 16 6 7" xfId="17928" xr:uid="{BCC16FAA-E50F-46CF-9A39-71CBC2136F1B}"/>
    <cellStyle name="Normal 2 16 6 8" xfId="21091" xr:uid="{93F043EC-07E2-482D-834F-95A35024853D}"/>
    <cellStyle name="Normal 2 16 6 9" xfId="24226" xr:uid="{28B4F25B-05F0-402C-ABCB-1E84E4465CFA}"/>
    <cellStyle name="Normal 2 16 7" xfId="2088" xr:uid="{86D1E2A5-4DBF-4147-91A9-3C24575068F7}"/>
    <cellStyle name="Normal 2 16 7 10" xfId="4177" xr:uid="{BCEAAEA6-6DBB-4AD5-BF9F-01ED2D99BC4E}"/>
    <cellStyle name="Normal 2 16 7 2" xfId="6393" xr:uid="{737AF2DB-676E-4F74-A25B-33D47329D151}"/>
    <cellStyle name="Normal 2 16 7 3" xfId="10353" xr:uid="{919BE15E-55E8-4CAF-9057-0A6F3645BF2B}"/>
    <cellStyle name="Normal 2 16 7 4" xfId="13548" xr:uid="{A89B18DB-B655-4E7F-9EE3-AA878A9F346F}"/>
    <cellStyle name="Normal 2 16 7 5" xfId="16643" xr:uid="{34BD6494-3E80-43A7-B7D8-8C364698850F}"/>
    <cellStyle name="Normal 2 16 7 6" xfId="19797" xr:uid="{14ABE0FF-D4C5-456A-9758-403D03F22E06}"/>
    <cellStyle name="Normal 2 16 7 7" xfId="22957" xr:uid="{4EDE04DF-9C7E-4BEA-8EF7-5C96ABB0DE6E}"/>
    <cellStyle name="Normal 2 16 7 8" xfId="26133" xr:uid="{B5B83718-0A83-4EB6-9E2B-8EAB290CD06A}"/>
    <cellStyle name="Normal 2 16 7 9" xfId="29332" xr:uid="{E992E811-E006-4762-9D73-87C495352BD7}"/>
    <cellStyle name="Normal 2 16 8" xfId="1225" xr:uid="{77C01A78-53CA-4F51-9D7A-0BF8C0EAFF8B}"/>
    <cellStyle name="Normal 2 16 8 2" xfId="9492" xr:uid="{7A504203-2D43-4CAC-B84F-8A46CDC33A9C}"/>
    <cellStyle name="Normal 2 16 8 3" xfId="12655" xr:uid="{1804744E-E3BE-4E4A-9BD1-75E32C1EDDB8}"/>
    <cellStyle name="Normal 2 16 8 4" xfId="15774" xr:uid="{AAFE07B6-47DE-41FF-B967-BC354CCE71C9}"/>
    <cellStyle name="Normal 2 16 8 5" xfId="18991" xr:uid="{3044CF26-92CE-4674-B5E5-38FE95711C31}"/>
    <cellStyle name="Normal 2 16 8 6" xfId="22108" xr:uid="{B3923AC1-5695-4983-A1D4-B3DB4B14EAE4}"/>
    <cellStyle name="Normal 2 16 8 7" xfId="25265" xr:uid="{CB1F31B3-52DE-48C6-973D-5BBF665D2A90}"/>
    <cellStyle name="Normal 2 16 8 8" xfId="28514" xr:uid="{E5DE8093-FC75-4892-A79A-830DD002331F}"/>
    <cellStyle name="Normal 2 16 8 9" xfId="5276" xr:uid="{CC46A962-75F5-45BA-9507-E975CDD4F42E}"/>
    <cellStyle name="Normal 2 16 9" xfId="7259" xr:uid="{68538ADE-00CF-4414-8A33-A34A8D4CAA44}"/>
    <cellStyle name="Normal 2 17" xfId="150" xr:uid="{478D2743-D3D1-41C0-B623-3FC111227F67}"/>
    <cellStyle name="Normal 2 17 10" xfId="8419" xr:uid="{2383B708-F52B-4952-BDEE-AFDAC1D3FB5A}"/>
    <cellStyle name="Normal 2 17 11" xfId="11528" xr:uid="{7C709382-CF5C-4E7A-83B9-38B6ED21B2D6}"/>
    <cellStyle name="Normal 2 17 12" xfId="14643" xr:uid="{86743173-8550-4C2A-B9E0-5C62D37A61BA}"/>
    <cellStyle name="Normal 2 17 13" xfId="17735" xr:uid="{1C3689D9-2A27-43B5-A5DD-587720DF4642}"/>
    <cellStyle name="Normal 2 17 14" xfId="20893" xr:uid="{4563C9D1-6C08-4963-BD2C-078762F10F81}"/>
    <cellStyle name="Normal 2 17 15" xfId="24033" xr:uid="{297B0803-0F49-431C-B2FF-7B42126E4BC6}"/>
    <cellStyle name="Normal 2 17 16" xfId="27210" xr:uid="{7485F753-796F-4407-8AA9-9C4C3BCDD167}"/>
    <cellStyle name="Normal 2 17 17" xfId="3320" xr:uid="{2236B740-5265-41B6-8831-8E9B4AB72E7A}"/>
    <cellStyle name="Normal 2 17 2" xfId="484" xr:uid="{79A9B86E-BCB8-4F4E-BCB2-B399C5783A33}"/>
    <cellStyle name="Normal 2 17 2 10" xfId="24374" xr:uid="{B91C166A-DC61-4007-8A2F-36E4B2484D86}"/>
    <cellStyle name="Normal 2 17 2 11" xfId="27552" xr:uid="{DDF83C8B-9783-4DC7-AC25-6B32AFCBE354}"/>
    <cellStyle name="Normal 2 17 2 12" xfId="3464" xr:uid="{5F1A3BC7-0879-4147-949F-9A624DDF8DE7}"/>
    <cellStyle name="Normal 2 17 2 2" xfId="2435" xr:uid="{204887DC-13E0-4EAE-A79F-3A99B1299D2C}"/>
    <cellStyle name="Normal 2 17 2 2 10" xfId="4522" xr:uid="{1290D061-937E-4335-999A-64E5300616F7}"/>
    <cellStyle name="Normal 2 17 2 2 2" xfId="6594" xr:uid="{9ED7BE59-543C-4187-8CFA-6894A061098F}"/>
    <cellStyle name="Normal 2 17 2 2 3" xfId="10698" xr:uid="{B9CBAF52-01A4-4CAC-8C8C-F6492044C989}"/>
    <cellStyle name="Normal 2 17 2 2 4" xfId="13893" xr:uid="{AE295CA7-17A5-4743-9F67-21CAED1B2C53}"/>
    <cellStyle name="Normal 2 17 2 2 5" xfId="16988" xr:uid="{A751426A-6B06-4852-B085-EC96DF627811}"/>
    <cellStyle name="Normal 2 17 2 2 6" xfId="20142" xr:uid="{AC699D38-4363-4AA2-8D2E-4ECA4622A67F}"/>
    <cellStyle name="Normal 2 17 2 2 7" xfId="23302" xr:uid="{D0D69D6E-D808-4C46-ADB9-97DA460590E8}"/>
    <cellStyle name="Normal 2 17 2 2 8" xfId="26478" xr:uid="{89171D60-46AB-4097-AD56-B37BC2A98D2C}"/>
    <cellStyle name="Normal 2 17 2 2 9" xfId="29677" xr:uid="{48F76542-FE6F-4235-AE82-D12526F6F4EE}"/>
    <cellStyle name="Normal 2 17 2 3" xfId="1373" xr:uid="{29D771EE-1206-4133-85C4-4B915CFAB071}"/>
    <cellStyle name="Normal 2 17 2 3 2" xfId="9640" xr:uid="{133E7F71-A2E1-402F-A327-0E28F137DA70}"/>
    <cellStyle name="Normal 2 17 2 3 3" xfId="12836" xr:uid="{CB014F3F-C0B1-4272-8CD8-11746074F389}"/>
    <cellStyle name="Normal 2 17 2 3 4" xfId="15931" xr:uid="{BF592A3F-E09C-4B48-B887-68DB9ED071C0}"/>
    <cellStyle name="Normal 2 17 2 3 5" xfId="19085" xr:uid="{FAE8C86B-F580-4A16-865F-5FD4B7F63195}"/>
    <cellStyle name="Normal 2 17 2 3 6" xfId="22245" xr:uid="{23935366-C7FA-4107-A367-46314C6E22FA}"/>
    <cellStyle name="Normal 2 17 2 3 7" xfId="25421" xr:uid="{51BF2863-96EC-4EDB-8131-CDC3406289E6}"/>
    <cellStyle name="Normal 2 17 2 3 8" xfId="28620" xr:uid="{7B3C4805-8C9C-4A0D-A6EA-70FFD2AEE167}"/>
    <cellStyle name="Normal 2 17 2 3 9" xfId="5622" xr:uid="{89CB0E9C-E59C-47E9-BDB8-33424ABA5CCF}"/>
    <cellStyle name="Normal 2 17 2 4" xfId="7607" xr:uid="{C410AB2A-99B6-497B-A360-6E39448AC6AE}"/>
    <cellStyle name="Normal 2 17 2 5" xfId="8752" xr:uid="{A77E8693-EB88-4F36-9583-DB7BE4965FB6}"/>
    <cellStyle name="Normal 2 17 2 6" xfId="11873" xr:uid="{9B8319F7-3CF4-4908-B80B-F354FDA9202F}"/>
    <cellStyle name="Normal 2 17 2 7" xfId="14992" xr:uid="{EEAE2D86-82B1-4A75-8951-89BE13E2D5CA}"/>
    <cellStyle name="Normal 2 17 2 8" xfId="18076" xr:uid="{99EEE187-D8C8-4F4D-8109-4C89CB2D48DC}"/>
    <cellStyle name="Normal 2 17 2 9" xfId="21239" xr:uid="{08D0C503-1992-41F8-B4E4-1C317FF32CFC}"/>
    <cellStyle name="Normal 2 17 3" xfId="624" xr:uid="{E99A6FE8-3126-4E42-837A-9CC146B5CCB0}"/>
    <cellStyle name="Normal 2 17 3 10" xfId="24514" xr:uid="{A24CF3A5-9DAA-4A93-9C45-923B1FBB2D8F}"/>
    <cellStyle name="Normal 2 17 3 11" xfId="27692" xr:uid="{73F644D4-9F0B-4EF5-98AC-72A56A6AF5F6}"/>
    <cellStyle name="Normal 2 17 3 12" xfId="3604" xr:uid="{E41046D8-604B-4371-8605-F76BF21138E8}"/>
    <cellStyle name="Normal 2 17 3 2" xfId="2575" xr:uid="{F25C34B8-3504-4893-8022-05AC30A500BA}"/>
    <cellStyle name="Normal 2 17 3 2 10" xfId="4662" xr:uid="{7372CF0C-2351-4B5D-A5B2-08BD06822653}"/>
    <cellStyle name="Normal 2 17 3 2 2" xfId="6731" xr:uid="{09473825-7E42-4858-8B45-89F6FE34276C}"/>
    <cellStyle name="Normal 2 17 3 2 3" xfId="10838" xr:uid="{1A164C14-D70D-41EE-B469-F38144E51566}"/>
    <cellStyle name="Normal 2 17 3 2 4" xfId="14033" xr:uid="{5E3E7713-B84A-4723-B9C6-82E95EB8E986}"/>
    <cellStyle name="Normal 2 17 3 2 5" xfId="17128" xr:uid="{8C476989-16B4-47DC-BFB6-DDC319B926BB}"/>
    <cellStyle name="Normal 2 17 3 2 6" xfId="20282" xr:uid="{041AFA0C-B177-47A6-92A0-3672D09B7342}"/>
    <cellStyle name="Normal 2 17 3 2 7" xfId="23442" xr:uid="{F5D048D6-0F73-4E81-B991-C2950455B931}"/>
    <cellStyle name="Normal 2 17 3 2 8" xfId="26618" xr:uid="{7CC7803D-DDED-4A9F-9294-1C3E30FA163D}"/>
    <cellStyle name="Normal 2 17 3 2 9" xfId="29817" xr:uid="{8EBAA2D2-3627-4020-986F-6D2CD7C8FEB3}"/>
    <cellStyle name="Normal 2 17 3 3" xfId="1513" xr:uid="{3CCCB799-BFE9-4764-BDB0-F36558539C99}"/>
    <cellStyle name="Normal 2 17 3 3 2" xfId="9780" xr:uid="{76957688-4B49-436A-9E2A-3C41F2CE4481}"/>
    <cellStyle name="Normal 2 17 3 3 3" xfId="12976" xr:uid="{0DE07B1A-E352-4443-9334-093170B614A3}"/>
    <cellStyle name="Normal 2 17 3 3 4" xfId="16071" xr:uid="{AFCE6C32-948C-480D-B360-3004403EB401}"/>
    <cellStyle name="Normal 2 17 3 3 5" xfId="19225" xr:uid="{FFF13B82-7C5E-4196-BBC5-0423F121328A}"/>
    <cellStyle name="Normal 2 17 3 3 6" xfId="22385" xr:uid="{A1550C91-9FE0-431C-AC26-96D36769FC77}"/>
    <cellStyle name="Normal 2 17 3 3 7" xfId="25561" xr:uid="{7112FCBC-C562-4E80-910C-592D85606265}"/>
    <cellStyle name="Normal 2 17 3 3 8" xfId="28760" xr:uid="{5B9CA670-0378-4629-B37E-0D9229FB5830}"/>
    <cellStyle name="Normal 2 17 3 3 9" xfId="5762" xr:uid="{29CE904C-EBDD-4951-893A-959A816D9A6B}"/>
    <cellStyle name="Normal 2 17 3 4" xfId="7747" xr:uid="{6F370AA7-EA17-4285-B136-7F76EC4F7988}"/>
    <cellStyle name="Normal 2 17 3 5" xfId="8892" xr:uid="{B1E516EB-96ED-42BE-A89E-B39A3733F83C}"/>
    <cellStyle name="Normal 2 17 3 6" xfId="12013" xr:uid="{5A43281B-C8C2-463B-AE8A-9144541F6681}"/>
    <cellStyle name="Normal 2 17 3 7" xfId="15132" xr:uid="{B8A52010-2AE3-4842-9656-AA87DEE39C70}"/>
    <cellStyle name="Normal 2 17 3 8" xfId="18216" xr:uid="{8C0FCBE5-B0B0-43FF-9AE4-88C095365B0B}"/>
    <cellStyle name="Normal 2 17 3 9" xfId="21379" xr:uid="{A50785B7-4A53-4A49-8F53-1A8DD247C95B}"/>
    <cellStyle name="Normal 2 17 4" xfId="793" xr:uid="{B1DA0A73-16D5-4263-917F-23E940116D9D}"/>
    <cellStyle name="Normal 2 17 4 10" xfId="24683" xr:uid="{FDB23018-53FA-428A-98F3-C5834BE5D9A7}"/>
    <cellStyle name="Normal 2 17 4 11" xfId="27861" xr:uid="{55319340-9243-4B96-8A98-A621FEEEC1D7}"/>
    <cellStyle name="Normal 2 17 4 12" xfId="3773" xr:uid="{6E623A4D-E153-4C21-9345-E2BFDFCBE7DB}"/>
    <cellStyle name="Normal 2 17 4 2" xfId="2744" xr:uid="{BEB57692-3E52-40D4-A28A-A4B30F405BD2}"/>
    <cellStyle name="Normal 2 17 4 2 10" xfId="4831" xr:uid="{C30B1240-232F-4243-97DD-A98E5A466EE6}"/>
    <cellStyle name="Normal 2 17 4 2 2" xfId="6870" xr:uid="{BC417C7B-908F-49E9-ACB5-E43A4EB821C4}"/>
    <cellStyle name="Normal 2 17 4 2 3" xfId="11007" xr:uid="{2B70C129-AD03-484D-BFBB-E2AF500B6487}"/>
    <cellStyle name="Normal 2 17 4 2 4" xfId="14198" xr:uid="{8289611A-EA1B-4BB1-B2EE-39798D86E862}"/>
    <cellStyle name="Normal 2 17 4 2 5" xfId="17293" xr:uid="{0F9A6A82-7609-44E0-A50A-B50C4DA13929}"/>
    <cellStyle name="Normal 2 17 4 2 6" xfId="20451" xr:uid="{38CC551C-B671-410C-8654-F0458649FFB9}"/>
    <cellStyle name="Normal 2 17 4 2 7" xfId="23607" xr:uid="{95019631-4188-4A54-BBC5-B93E988466D3}"/>
    <cellStyle name="Normal 2 17 4 2 8" xfId="26783" xr:uid="{2E2B2D36-9851-4CF4-89B5-BFE9ED9787D7}"/>
    <cellStyle name="Normal 2 17 4 2 9" xfId="29982" xr:uid="{8A7ABE3B-A119-42E7-AFDC-1D4843AB955B}"/>
    <cellStyle name="Normal 2 17 4 3" xfId="1682" xr:uid="{A8CEFE61-0DC7-42B7-BFF7-18EDBDE4D4FC}"/>
    <cellStyle name="Normal 2 17 4 3 2" xfId="9949" xr:uid="{E56AE876-DF24-4ABA-BA79-473FEDD3329C}"/>
    <cellStyle name="Normal 2 17 4 3 3" xfId="13145" xr:uid="{9625B101-9429-44A1-B099-49D683A53744}"/>
    <cellStyle name="Normal 2 17 4 3 4" xfId="16240" xr:uid="{9586D4A7-4880-48B5-BAD6-4608AAFE4CDC}"/>
    <cellStyle name="Normal 2 17 4 3 5" xfId="19394" xr:uid="{023D84E1-039C-402A-9863-201553733BE0}"/>
    <cellStyle name="Normal 2 17 4 3 6" xfId="22554" xr:uid="{80AD8887-3496-4ABE-924E-ABBB5E255B99}"/>
    <cellStyle name="Normal 2 17 4 3 7" xfId="25730" xr:uid="{9908A03C-8C59-4347-9786-B09F8DB247E7}"/>
    <cellStyle name="Normal 2 17 4 3 8" xfId="28929" xr:uid="{65964575-CEA5-46B0-A424-290F8863061C}"/>
    <cellStyle name="Normal 2 17 4 3 9" xfId="5931" xr:uid="{5C9160A2-DB65-4E74-91ED-D4E07521F4C6}"/>
    <cellStyle name="Normal 2 17 4 4" xfId="7916" xr:uid="{5D6DDC65-C634-4DC8-A190-DE87C4DCD327}"/>
    <cellStyle name="Normal 2 17 4 5" xfId="9061" xr:uid="{C47B4BF7-2349-4C82-8358-1625C30CD3DA}"/>
    <cellStyle name="Normal 2 17 4 6" xfId="12182" xr:uid="{A42BB0D8-9D03-4528-B729-96DEBF63ECDE}"/>
    <cellStyle name="Normal 2 17 4 7" xfId="15301" xr:uid="{D6634953-28C6-41A6-BF7C-942ED4E4F6EB}"/>
    <cellStyle name="Normal 2 17 4 8" xfId="18385" xr:uid="{BB1595A9-87AD-4303-813A-80EDC226E5C7}"/>
    <cellStyle name="Normal 2 17 4 9" xfId="21548" xr:uid="{0EB5026E-7669-4F39-BDA0-596B5CB9FB35}"/>
    <cellStyle name="Normal 2 17 5" xfId="986" xr:uid="{F962BAF1-68FA-451B-9B13-EC212EFCADEE}"/>
    <cellStyle name="Normal 2 17 5 10" xfId="24875" xr:uid="{A1CCD270-44B9-42DD-B1C6-BBB8FDF26580}"/>
    <cellStyle name="Normal 2 17 5 11" xfId="28054" xr:uid="{3CAFFF87-7FBA-4ADE-9F1D-96D302BF2C6A}"/>
    <cellStyle name="Normal 2 17 5 12" xfId="3965" xr:uid="{177FF151-8E7A-4080-8B5F-BB80A6ECE06C}"/>
    <cellStyle name="Normal 2 17 5 2" xfId="2937" xr:uid="{3FAB902B-F977-41B0-B042-11FC7EAB17A8}"/>
    <cellStyle name="Normal 2 17 5 2 10" xfId="5023" xr:uid="{3F002D4A-82D7-4C42-BB4E-1DC5A875D48D}"/>
    <cellStyle name="Normal 2 17 5 2 2" xfId="7046" xr:uid="{F431F4E5-A29E-43F2-ACBE-656156A300DB}"/>
    <cellStyle name="Normal 2 17 5 2 3" xfId="11199" xr:uid="{15A6F025-505A-425E-A9D7-EE80E0FC1F9A}"/>
    <cellStyle name="Normal 2 17 5 2 4" xfId="14387" xr:uid="{4E3DAAAA-F9C7-4053-BDEE-C20A20E6ACE8}"/>
    <cellStyle name="Normal 2 17 5 2 5" xfId="17484" xr:uid="{AAC285FB-EC3D-408C-A569-6D1994869F00}"/>
    <cellStyle name="Normal 2 17 5 2 6" xfId="20641" xr:uid="{82CAA9D7-2DCC-40FA-95F6-59234B08F97D}"/>
    <cellStyle name="Normal 2 17 5 2 7" xfId="23796" xr:uid="{50F80041-B280-4C6D-9FCC-7153183BC8D3}"/>
    <cellStyle name="Normal 2 17 5 2 8" xfId="26972" xr:uid="{91C5CC23-9C3E-4C70-A0FB-449908372096}"/>
    <cellStyle name="Normal 2 17 5 2 9" xfId="30171" xr:uid="{B0B53D2E-19AD-40D2-9060-E5ABFEC99C6A}"/>
    <cellStyle name="Normal 2 17 5 3" xfId="1876" xr:uid="{341BE07E-201A-48A6-BB2B-A0235E795989}"/>
    <cellStyle name="Normal 2 17 5 3 2" xfId="10141" xr:uid="{4585FE6A-E02F-4D45-8A37-85B8FCDA1C72}"/>
    <cellStyle name="Normal 2 17 5 3 3" xfId="13337" xr:uid="{88072592-A142-4F51-8A16-008AD56C328B}"/>
    <cellStyle name="Normal 2 17 5 3 4" xfId="16432" xr:uid="{A9AD3893-7571-4292-B9D1-7CBCC65798A1}"/>
    <cellStyle name="Normal 2 17 5 3 5" xfId="19586" xr:uid="{BE581F9B-50D2-445C-836E-DD68F79CCA50}"/>
    <cellStyle name="Normal 2 17 5 3 6" xfId="22746" xr:uid="{3CAC4EAC-985B-40ED-A4B9-5F181BC47181}"/>
    <cellStyle name="Normal 2 17 5 3 7" xfId="25922" xr:uid="{C854003D-A7FC-439F-8393-B551867420A6}"/>
    <cellStyle name="Normal 2 17 5 3 8" xfId="29121" xr:uid="{9916211D-F4A6-488E-B5E8-C870E38A715E}"/>
    <cellStyle name="Normal 2 17 5 3 9" xfId="6124" xr:uid="{893C644F-8051-438A-9CB0-DC582E2300B3}"/>
    <cellStyle name="Normal 2 17 5 4" xfId="8109" xr:uid="{41CE81F1-9C37-4FBF-886D-052BE1091B71}"/>
    <cellStyle name="Normal 2 17 5 5" xfId="9253" xr:uid="{6653FE92-B52A-4339-8188-C06A11C36A60}"/>
    <cellStyle name="Normal 2 17 5 6" xfId="12375" xr:uid="{B5796C4D-540E-4BE8-9F8D-8719B97C3951}"/>
    <cellStyle name="Normal 2 17 5 7" xfId="15494" xr:uid="{1B964E0D-93CE-40EC-AAB6-CFBDF6FCFBF7}"/>
    <cellStyle name="Normal 2 17 5 8" xfId="18577" xr:uid="{B3E9EF46-AD07-42D5-B451-F59E6E31D6B0}"/>
    <cellStyle name="Normal 2 17 5 9" xfId="21741" xr:uid="{5D80DF05-6869-47BB-82B5-A54ED8DC7E21}"/>
    <cellStyle name="Normal 2 17 6" xfId="339" xr:uid="{C080B951-6B6A-4B95-BE11-15A80C90601A}"/>
    <cellStyle name="Normal 2 17 6 10" xfId="27408" xr:uid="{ED767973-3A01-417F-87C9-737F0EE472EE}"/>
    <cellStyle name="Normal 2 17 6 11" xfId="4378" xr:uid="{94D408D0-CCAE-4699-937D-4FA0E5DF6DA0}"/>
    <cellStyle name="Normal 2 17 6 2" xfId="2291" xr:uid="{9CD68E63-3222-4841-8493-8138E2395A41}"/>
    <cellStyle name="Normal 2 17 6 2 2" xfId="10554" xr:uid="{5E8AABE7-9EFF-4C5B-B469-2EA66547E567}"/>
    <cellStyle name="Normal 2 17 6 2 3" xfId="13749" xr:uid="{54ED09AA-F353-48DC-84AC-CE2AD8AC9A22}"/>
    <cellStyle name="Normal 2 17 6 2 4" xfId="16844" xr:uid="{76310B63-A036-4153-AF30-CDAD3C6E79FA}"/>
    <cellStyle name="Normal 2 17 6 2 5" xfId="19998" xr:uid="{821EF744-AFBB-4F76-A4F7-D399135E85B7}"/>
    <cellStyle name="Normal 2 17 6 2 6" xfId="23158" xr:uid="{8F13097C-CC1B-4F59-9CDA-702BFFB01FCF}"/>
    <cellStyle name="Normal 2 17 6 2 7" xfId="26334" xr:uid="{A5450471-D517-4992-AA5F-BC6BB2387A00}"/>
    <cellStyle name="Normal 2 17 6 2 8" xfId="29533" xr:uid="{05A527D6-9AE1-40D6-8C49-E6DEB051F899}"/>
    <cellStyle name="Normal 2 17 6 2 9" xfId="5478" xr:uid="{049538BD-2253-42F5-9C54-02DBD9F93DB4}"/>
    <cellStyle name="Normal 2 17 6 3" xfId="7463" xr:uid="{D4382383-39C4-49DC-8C6A-43F1529C23B2}"/>
    <cellStyle name="Normal 2 17 6 4" xfId="8607" xr:uid="{41702147-4FB4-4AF2-B2CF-00459CC4226C}"/>
    <cellStyle name="Normal 2 17 6 5" xfId="11729" xr:uid="{D31957D0-63BC-426E-8C04-2D74F5237EE0}"/>
    <cellStyle name="Normal 2 17 6 6" xfId="14848" xr:uid="{9D4264E0-1C13-46A9-AE3A-CE47B603877F}"/>
    <cellStyle name="Normal 2 17 6 7" xfId="17932" xr:uid="{D89AE6B5-8802-4833-99ED-A1947CE5661C}"/>
    <cellStyle name="Normal 2 17 6 8" xfId="21095" xr:uid="{A21A07DF-48A3-45EC-A5C0-04AF80944A62}"/>
    <cellStyle name="Normal 2 17 6 9" xfId="24230" xr:uid="{F443D10A-C456-4EB8-A698-FF9DAABECFB3}"/>
    <cellStyle name="Normal 2 17 7" xfId="2092" xr:uid="{487EA24A-D667-4061-92B5-F7B2B4715DFE}"/>
    <cellStyle name="Normal 2 17 7 10" xfId="4181" xr:uid="{F1842970-73DC-4C35-9F7F-5BD7E89F33E7}"/>
    <cellStyle name="Normal 2 17 7 2" xfId="6397" xr:uid="{39549D62-E200-4139-BCFB-6D898ACE48AC}"/>
    <cellStyle name="Normal 2 17 7 3" xfId="10357" xr:uid="{7310AD7D-50E0-4FDD-BA93-AFE319A46C33}"/>
    <cellStyle name="Normal 2 17 7 4" xfId="13552" xr:uid="{F7B7CF6B-C100-4AEB-9F67-2A539210DB73}"/>
    <cellStyle name="Normal 2 17 7 5" xfId="16647" xr:uid="{7C2F9818-7340-4552-B353-19F5F7FD9981}"/>
    <cellStyle name="Normal 2 17 7 6" xfId="19801" xr:uid="{ACAD1135-1DF5-48CF-A0B7-8AE6106C6A92}"/>
    <cellStyle name="Normal 2 17 7 7" xfId="22961" xr:uid="{E27A9759-38ED-42AB-BDAC-C8204FE5537D}"/>
    <cellStyle name="Normal 2 17 7 8" xfId="26137" xr:uid="{353A8B8E-0028-4CC6-9B2C-195C06A400F3}"/>
    <cellStyle name="Normal 2 17 7 9" xfId="29336" xr:uid="{6EE11856-F711-440B-805D-A9E5ED36865B}"/>
    <cellStyle name="Normal 2 17 8" xfId="1229" xr:uid="{8164E3C0-2B4C-41AE-A45B-9F5A92F9B3D7}"/>
    <cellStyle name="Normal 2 17 8 2" xfId="9496" xr:uid="{E4614AEE-26D2-49B4-A2EE-A08615A807F5}"/>
    <cellStyle name="Normal 2 17 8 3" xfId="11636" xr:uid="{A29D838B-9DDE-4374-9756-12A8B6A7E763}"/>
    <cellStyle name="Normal 2 17 8 4" xfId="15795" xr:uid="{DE13D394-1F1A-4543-8D52-6F8E439A3860}"/>
    <cellStyle name="Normal 2 17 8 5" xfId="18941" xr:uid="{2921BE3C-0926-44AC-AEEF-9802D83D539B}"/>
    <cellStyle name="Normal 2 17 8 6" xfId="22143" xr:uid="{32B123B0-1F92-4118-9533-B074735B0287}"/>
    <cellStyle name="Normal 2 17 8 7" xfId="25289" xr:uid="{6A2327B9-8928-4C7E-B16F-1117E83C5BD9}"/>
    <cellStyle name="Normal 2 17 8 8" xfId="28555" xr:uid="{8EF29E5C-324A-4B98-89B2-AA11B7EE86E7}"/>
    <cellStyle name="Normal 2 17 8 9" xfId="5280" xr:uid="{6AD6245E-0287-41EE-B4E6-6F45DB75108E}"/>
    <cellStyle name="Normal 2 17 9" xfId="7263" xr:uid="{1ADAE210-83CC-4DF0-96F5-B37821584493}"/>
    <cellStyle name="Normal 2 18" xfId="154" xr:uid="{A1EC1957-ADCC-4427-A111-02BB9C835DB7}"/>
    <cellStyle name="Normal 2 18 10" xfId="8423" xr:uid="{1F4E4DF3-3B3B-481B-B3F1-F871870360CB}"/>
    <cellStyle name="Normal 2 18 11" xfId="11532" xr:uid="{0C11CD8E-269A-4D3F-8525-D84645394BC6}"/>
    <cellStyle name="Normal 2 18 12" xfId="14647" xr:uid="{A3BB1BCC-9B08-4077-8746-CE2719E24EC7}"/>
    <cellStyle name="Normal 2 18 13" xfId="17739" xr:uid="{36FCFF9E-9A96-4955-9BA0-CE27C9EE338D}"/>
    <cellStyle name="Normal 2 18 14" xfId="20897" xr:uid="{40F1CD4E-62C3-4415-8F01-49A055479FC1}"/>
    <cellStyle name="Normal 2 18 15" xfId="24037" xr:uid="{FF33D7E7-56EF-490C-BCA0-3D7D68AF4137}"/>
    <cellStyle name="Normal 2 18 16" xfId="27214" xr:uid="{097D0C8E-DBFF-47C1-A78B-F7825BBBD046}"/>
    <cellStyle name="Normal 2 18 17" xfId="3324" xr:uid="{11967A13-ED41-4B1E-9F86-27F23544507E}"/>
    <cellStyle name="Normal 2 18 2" xfId="488" xr:uid="{9B7569D9-D2C6-46CF-89ED-D7C6C81AC75E}"/>
    <cellStyle name="Normal 2 18 2 10" xfId="24378" xr:uid="{01115493-CABF-45FB-9774-4C9764200027}"/>
    <cellStyle name="Normal 2 18 2 11" xfId="27556" xr:uid="{D780507D-6B1E-4880-9324-2CC24FB2F788}"/>
    <cellStyle name="Normal 2 18 2 12" xfId="3468" xr:uid="{1DD07A9C-6926-4AED-90A3-8EF58893F35E}"/>
    <cellStyle name="Normal 2 18 2 2" xfId="2439" xr:uid="{C38B9703-144F-4028-AFBE-7215900F84E1}"/>
    <cellStyle name="Normal 2 18 2 2 10" xfId="4526" xr:uid="{529F7ABC-C5C7-4589-B8EB-A6743EC5CAD5}"/>
    <cellStyle name="Normal 2 18 2 2 2" xfId="6598" xr:uid="{352C6C24-665A-47D3-ADE3-9B93C9598E19}"/>
    <cellStyle name="Normal 2 18 2 2 3" xfId="10702" xr:uid="{43584B5B-1141-4AB5-9373-5C4E4CA2F767}"/>
    <cellStyle name="Normal 2 18 2 2 4" xfId="13897" xr:uid="{65CD7046-8272-4B65-88F1-CEFCBF510C9E}"/>
    <cellStyle name="Normal 2 18 2 2 5" xfId="16992" xr:uid="{684FF577-CE68-44C1-92C7-C04BE17B177A}"/>
    <cellStyle name="Normal 2 18 2 2 6" xfId="20146" xr:uid="{C05AFEF3-8194-4007-8351-0D288FE54911}"/>
    <cellStyle name="Normal 2 18 2 2 7" xfId="23306" xr:uid="{E8DE40AE-66AA-4D85-B15C-AC3CF5AFB2DC}"/>
    <cellStyle name="Normal 2 18 2 2 8" xfId="26482" xr:uid="{E0A066F5-CD75-47FC-B109-A5F7EB0E4C85}"/>
    <cellStyle name="Normal 2 18 2 2 9" xfId="29681" xr:uid="{C1F29355-5505-40A8-8210-A1C9357A85ED}"/>
    <cellStyle name="Normal 2 18 2 3" xfId="1377" xr:uid="{CB31AA1C-FCD5-4595-83D7-A0E471BD885A}"/>
    <cellStyle name="Normal 2 18 2 3 2" xfId="9644" xr:uid="{A57C59D8-BFDD-493B-B2E8-733A857FDDBC}"/>
    <cellStyle name="Normal 2 18 2 3 3" xfId="12840" xr:uid="{BA253AAF-CCD0-4B7F-B085-A20ECB1812BA}"/>
    <cellStyle name="Normal 2 18 2 3 4" xfId="15935" xr:uid="{2779DAEE-A7EB-44D1-9C8F-7657DC4673D5}"/>
    <cellStyle name="Normal 2 18 2 3 5" xfId="19089" xr:uid="{60A9D009-FCA7-4764-AACC-ADCD8AA1C487}"/>
    <cellStyle name="Normal 2 18 2 3 6" xfId="22249" xr:uid="{CFA2F3B9-6327-445D-86BE-3EDDAC8DEC51}"/>
    <cellStyle name="Normal 2 18 2 3 7" xfId="25425" xr:uid="{1D21793C-755F-4157-B670-DD13D600464E}"/>
    <cellStyle name="Normal 2 18 2 3 8" xfId="28624" xr:uid="{5DEE2855-4981-457F-B8A3-D6F5DCE019D6}"/>
    <cellStyle name="Normal 2 18 2 3 9" xfId="5626" xr:uid="{233A031A-FD46-48CC-A3A6-E3830F2E4B5D}"/>
    <cellStyle name="Normal 2 18 2 4" xfId="7611" xr:uid="{21B0B86D-4947-4820-BEC4-F24832A9714F}"/>
    <cellStyle name="Normal 2 18 2 5" xfId="8756" xr:uid="{3030A1A4-4F99-4E0D-9D56-D34BEF534BA6}"/>
    <cellStyle name="Normal 2 18 2 6" xfId="11877" xr:uid="{2BCE656D-3B19-487E-8FEF-F9339D36A7FD}"/>
    <cellStyle name="Normal 2 18 2 7" xfId="14996" xr:uid="{9E8046CC-12A0-4620-91F8-C86CCAF8F4A6}"/>
    <cellStyle name="Normal 2 18 2 8" xfId="18080" xr:uid="{889E14F0-3566-44AB-8395-8CD9CF03C09E}"/>
    <cellStyle name="Normal 2 18 2 9" xfId="21243" xr:uid="{5713044D-7125-4443-884D-E1E051CAF89C}"/>
    <cellStyle name="Normal 2 18 3" xfId="628" xr:uid="{4FC8BFA2-69C4-477E-A46C-CEA31C93677B}"/>
    <cellStyle name="Normal 2 18 3 10" xfId="24518" xr:uid="{8DA15CDC-64DF-427C-9B53-63054395CCC7}"/>
    <cellStyle name="Normal 2 18 3 11" xfId="27696" xr:uid="{4A2D1627-140B-42C3-BA98-CD08E648BB73}"/>
    <cellStyle name="Normal 2 18 3 12" xfId="3608" xr:uid="{B2FB24DE-B5A4-4258-BB1A-E20E73EBA3D6}"/>
    <cellStyle name="Normal 2 18 3 2" xfId="2579" xr:uid="{2CCBC0FB-51EA-43C4-B5A7-175BE265C17B}"/>
    <cellStyle name="Normal 2 18 3 2 10" xfId="4666" xr:uid="{8A47EEE1-5AD9-4847-A279-C931B575AF6F}"/>
    <cellStyle name="Normal 2 18 3 2 2" xfId="6735" xr:uid="{D22355E4-DAA3-45BE-A68F-BB59CF2BD455}"/>
    <cellStyle name="Normal 2 18 3 2 3" xfId="10842" xr:uid="{65E3399F-A235-4ED1-ABED-D4678DB29FFE}"/>
    <cellStyle name="Normal 2 18 3 2 4" xfId="14037" xr:uid="{B5B39AEC-9826-43B7-873E-B11F03133110}"/>
    <cellStyle name="Normal 2 18 3 2 5" xfId="17132" xr:uid="{241E3A1F-61AB-42A8-9701-DFCB3C740CB1}"/>
    <cellStyle name="Normal 2 18 3 2 6" xfId="20286" xr:uid="{066901A6-0C77-4BF7-8B47-49C46B0896B8}"/>
    <cellStyle name="Normal 2 18 3 2 7" xfId="23446" xr:uid="{815C42CF-A0AD-45A0-BD28-24CC6DE60ABD}"/>
    <cellStyle name="Normal 2 18 3 2 8" xfId="26622" xr:uid="{CBF6CB52-FA81-4C7F-8D84-12F8F828A0E3}"/>
    <cellStyle name="Normal 2 18 3 2 9" xfId="29821" xr:uid="{FB3AF111-D1BF-4D0C-83EF-9ED79886F6F6}"/>
    <cellStyle name="Normal 2 18 3 3" xfId="1517" xr:uid="{476E3F8C-E490-4CC6-B46F-2E5901655B80}"/>
    <cellStyle name="Normal 2 18 3 3 2" xfId="9784" xr:uid="{8DC0E1D7-DF0A-43AB-A28C-74AE714E438E}"/>
    <cellStyle name="Normal 2 18 3 3 3" xfId="12980" xr:uid="{9CD795A3-4FA4-4A8B-A46F-421F34B76A1E}"/>
    <cellStyle name="Normal 2 18 3 3 4" xfId="16075" xr:uid="{06704DEE-B40E-4FA3-8445-B3932AB305A2}"/>
    <cellStyle name="Normal 2 18 3 3 5" xfId="19229" xr:uid="{E85E6C2D-C690-4800-BFD4-6DDC85C945BC}"/>
    <cellStyle name="Normal 2 18 3 3 6" xfId="22389" xr:uid="{A1CBBA77-CF87-4AD4-BBC9-E3F61E1B9BA3}"/>
    <cellStyle name="Normal 2 18 3 3 7" xfId="25565" xr:uid="{59CAB15A-72DD-4F89-ABBF-8669E7EFFCEC}"/>
    <cellStyle name="Normal 2 18 3 3 8" xfId="28764" xr:uid="{27C4D457-1677-488C-8721-5971144F12CF}"/>
    <cellStyle name="Normal 2 18 3 3 9" xfId="5766" xr:uid="{2708ED38-BC7F-4E5A-812B-66DEFDDBEA00}"/>
    <cellStyle name="Normal 2 18 3 4" xfId="7751" xr:uid="{8376D6A8-8467-449D-9C41-8C65BBB665A8}"/>
    <cellStyle name="Normal 2 18 3 5" xfId="8896" xr:uid="{30BF6E17-4774-4529-95DA-A85CFA2C21A9}"/>
    <cellStyle name="Normal 2 18 3 6" xfId="12017" xr:uid="{1BDE3B4A-43C2-4F36-A27D-C2BC943EF757}"/>
    <cellStyle name="Normal 2 18 3 7" xfId="15136" xr:uid="{B465C246-11FA-4598-8988-E7BAE6685160}"/>
    <cellStyle name="Normal 2 18 3 8" xfId="18220" xr:uid="{E4CC668E-F0EE-443D-8DE1-D4D25F782469}"/>
    <cellStyle name="Normal 2 18 3 9" xfId="21383" xr:uid="{9151ED74-4FB6-49E8-B80B-D9E4648D21E8}"/>
    <cellStyle name="Normal 2 18 4" xfId="797" xr:uid="{D110D629-4443-4394-92D5-21B8B491C83F}"/>
    <cellStyle name="Normal 2 18 4 10" xfId="24687" xr:uid="{BACC42E5-16F8-4C33-ADE4-6E1D2C553215}"/>
    <cellStyle name="Normal 2 18 4 11" xfId="27865" xr:uid="{C3E26EF5-1E90-41FC-AA5C-054703ADB113}"/>
    <cellStyle name="Normal 2 18 4 12" xfId="3777" xr:uid="{740D2BAC-36BD-444F-9AF6-8E2CB2A5B18F}"/>
    <cellStyle name="Normal 2 18 4 2" xfId="2748" xr:uid="{B356131B-68BA-449B-988B-579E1A21C1C1}"/>
    <cellStyle name="Normal 2 18 4 2 10" xfId="4835" xr:uid="{90C67CDF-DE9D-4018-9BD6-43247F34C7DF}"/>
    <cellStyle name="Normal 2 18 4 2 2" xfId="6874" xr:uid="{8C4E264B-2865-4838-AD98-31AD8DB35DD7}"/>
    <cellStyle name="Normal 2 18 4 2 3" xfId="11011" xr:uid="{A0C8B21D-B1F6-48A7-A68B-2DA17F9C4034}"/>
    <cellStyle name="Normal 2 18 4 2 4" xfId="14202" xr:uid="{D72FD31D-2EFA-4BD0-8BF9-C714489EB652}"/>
    <cellStyle name="Normal 2 18 4 2 5" xfId="17297" xr:uid="{39244962-D3C5-4394-9E00-4026ABA3456E}"/>
    <cellStyle name="Normal 2 18 4 2 6" xfId="20455" xr:uid="{37F3D49A-6E11-45A0-9194-411B3C23EB3A}"/>
    <cellStyle name="Normal 2 18 4 2 7" xfId="23611" xr:uid="{05F7081C-3504-4233-A7AF-02E5290ABB5C}"/>
    <cellStyle name="Normal 2 18 4 2 8" xfId="26787" xr:uid="{98A71A57-3B97-4D53-A416-DFE4D9CDD592}"/>
    <cellStyle name="Normal 2 18 4 2 9" xfId="29986" xr:uid="{F7B50D4B-CD3E-440D-BADC-F9156CEA2C40}"/>
    <cellStyle name="Normal 2 18 4 3" xfId="1686" xr:uid="{C7048BE9-5D93-427B-A98F-B442CBDB89BE}"/>
    <cellStyle name="Normal 2 18 4 3 2" xfId="9953" xr:uid="{1AE505C8-F752-42E4-A9D7-7DAFC994F04C}"/>
    <cellStyle name="Normal 2 18 4 3 3" xfId="13149" xr:uid="{AFEC56D5-A5BE-4BA4-B42A-505C6BD3ED15}"/>
    <cellStyle name="Normal 2 18 4 3 4" xfId="16244" xr:uid="{22C22636-F1CC-45B1-AD17-8811F4A07D83}"/>
    <cellStyle name="Normal 2 18 4 3 5" xfId="19398" xr:uid="{1FB7C7AD-2E06-405E-8A1F-73BB6BF369AC}"/>
    <cellStyle name="Normal 2 18 4 3 6" xfId="22558" xr:uid="{2D196A18-FDC3-4E76-9CC0-DACA2AD0F607}"/>
    <cellStyle name="Normal 2 18 4 3 7" xfId="25734" xr:uid="{F7980818-CED8-4D9E-A146-2EC0F0AA8F24}"/>
    <cellStyle name="Normal 2 18 4 3 8" xfId="28933" xr:uid="{763C51CC-D8ED-4D0B-B118-416015568121}"/>
    <cellStyle name="Normal 2 18 4 3 9" xfId="5935" xr:uid="{C6170DE1-3316-4E6D-B1B3-829C7365B35A}"/>
    <cellStyle name="Normal 2 18 4 4" xfId="7920" xr:uid="{C85D832D-4CCB-4DF3-8019-C8E34304CB15}"/>
    <cellStyle name="Normal 2 18 4 5" xfId="9065" xr:uid="{012771F2-0B5C-4248-8C6B-F277E687EA65}"/>
    <cellStyle name="Normal 2 18 4 6" xfId="12186" xr:uid="{B54A5714-C817-4332-A349-48D0489A6CB3}"/>
    <cellStyle name="Normal 2 18 4 7" xfId="15305" xr:uid="{F425A22C-2EB6-4D15-ADC6-7C74FF1FEB1F}"/>
    <cellStyle name="Normal 2 18 4 8" xfId="18389" xr:uid="{12B3FD40-E652-481E-92FE-155ADB843300}"/>
    <cellStyle name="Normal 2 18 4 9" xfId="21552" xr:uid="{28CF40C2-F465-4323-9946-09B59EA84136}"/>
    <cellStyle name="Normal 2 18 5" xfId="990" xr:uid="{C96FC28B-5A56-46DB-A2AF-7E3EF032BD6D}"/>
    <cellStyle name="Normal 2 18 5 10" xfId="24879" xr:uid="{A377A53E-FE60-4E19-82A4-2DA5CA2E5472}"/>
    <cellStyle name="Normal 2 18 5 11" xfId="28058" xr:uid="{9FD2EC65-671D-4F28-A837-BE9540BAFEA9}"/>
    <cellStyle name="Normal 2 18 5 12" xfId="3969" xr:uid="{DAC20892-B59C-4B37-9ABD-8229AC15031E}"/>
    <cellStyle name="Normal 2 18 5 2" xfId="2941" xr:uid="{B052D12B-010A-4A15-B186-03EABA202CEE}"/>
    <cellStyle name="Normal 2 18 5 2 10" xfId="5027" xr:uid="{D7A15D8E-1288-447E-B08A-9B61933C8A6A}"/>
    <cellStyle name="Normal 2 18 5 2 2" xfId="7050" xr:uid="{F976A303-9AA3-4813-8D18-03197337251D}"/>
    <cellStyle name="Normal 2 18 5 2 3" xfId="11203" xr:uid="{398CB565-7B37-42A3-8B2D-1089F31B3503}"/>
    <cellStyle name="Normal 2 18 5 2 4" xfId="14391" xr:uid="{45501747-CAC5-4BE2-86AD-9A9A90ED3FE7}"/>
    <cellStyle name="Normal 2 18 5 2 5" xfId="17488" xr:uid="{6CD4B9E8-3EE8-4805-BDDC-0C012C2D3027}"/>
    <cellStyle name="Normal 2 18 5 2 6" xfId="20645" xr:uid="{90E6D653-F85E-4220-8BC7-6051846566FF}"/>
    <cellStyle name="Normal 2 18 5 2 7" xfId="23800" xr:uid="{73893FCD-B3DF-4347-9CB5-79C6F949FC96}"/>
    <cellStyle name="Normal 2 18 5 2 8" xfId="26976" xr:uid="{2C77A73D-6019-4A31-BCA4-22AEDF1B0A58}"/>
    <cellStyle name="Normal 2 18 5 2 9" xfId="30175" xr:uid="{059042D7-AECF-4EF3-8A0B-3DB6A04B5D80}"/>
    <cellStyle name="Normal 2 18 5 3" xfId="1880" xr:uid="{92AB0C07-DAD2-48F3-A303-ACE113F71DC0}"/>
    <cellStyle name="Normal 2 18 5 3 2" xfId="10145" xr:uid="{FA7F70D5-1D28-4769-A15A-CD1BFCB6CE77}"/>
    <cellStyle name="Normal 2 18 5 3 3" xfId="13341" xr:uid="{50825E0F-7B98-4370-8BBF-B97F40747C57}"/>
    <cellStyle name="Normal 2 18 5 3 4" xfId="16436" xr:uid="{9DBEA176-1856-4326-80D1-C0C8C6150106}"/>
    <cellStyle name="Normal 2 18 5 3 5" xfId="19590" xr:uid="{CE56C6B2-07DC-45B4-92EF-4464A33FE28F}"/>
    <cellStyle name="Normal 2 18 5 3 6" xfId="22750" xr:uid="{C3AF141A-F08C-4551-A1BC-83881B66BD45}"/>
    <cellStyle name="Normal 2 18 5 3 7" xfId="25926" xr:uid="{41A05C8A-74F9-428A-A756-4A64BF4AA03E}"/>
    <cellStyle name="Normal 2 18 5 3 8" xfId="29125" xr:uid="{6F226A39-7B87-4C1C-B75C-E457AEABEEDC}"/>
    <cellStyle name="Normal 2 18 5 3 9" xfId="6128" xr:uid="{68BEF616-BFAB-46AA-B754-8E7BD602982F}"/>
    <cellStyle name="Normal 2 18 5 4" xfId="8113" xr:uid="{929750E8-E5EC-48F6-AE30-27AE83CDA548}"/>
    <cellStyle name="Normal 2 18 5 5" xfId="9257" xr:uid="{32C5AE94-56AF-4B34-A3A5-26C65D2CCF07}"/>
    <cellStyle name="Normal 2 18 5 6" xfId="12379" xr:uid="{224039E1-F0A1-48F6-9438-9BDEB21E8B5C}"/>
    <cellStyle name="Normal 2 18 5 7" xfId="15498" xr:uid="{39274751-0625-46D2-8009-A68FCECD15A2}"/>
    <cellStyle name="Normal 2 18 5 8" xfId="18581" xr:uid="{55F77155-09CE-4D68-A711-4B2F8E8E2B78}"/>
    <cellStyle name="Normal 2 18 5 9" xfId="21745" xr:uid="{752DD270-50AF-4B96-8C86-73FCB228183B}"/>
    <cellStyle name="Normal 2 18 6" xfId="343" xr:uid="{65CF9BC0-1812-4712-9DF7-1AC13F909810}"/>
    <cellStyle name="Normal 2 18 6 10" xfId="27412" xr:uid="{65F59684-7E0A-4ABD-A7BB-C24835EABB21}"/>
    <cellStyle name="Normal 2 18 6 11" xfId="4382" xr:uid="{C9127545-21AB-4C91-B3A3-BE3C9A64AAD3}"/>
    <cellStyle name="Normal 2 18 6 2" xfId="2295" xr:uid="{191A2B56-73DE-45F3-86F2-ED43FB7ADC7D}"/>
    <cellStyle name="Normal 2 18 6 2 2" xfId="10558" xr:uid="{9F70D3DE-C091-47B4-B4C1-A62655B4A9EB}"/>
    <cellStyle name="Normal 2 18 6 2 3" xfId="13753" xr:uid="{0802D990-EB16-4FCB-A7AD-01C1A0D20C49}"/>
    <cellStyle name="Normal 2 18 6 2 4" xfId="16848" xr:uid="{F467C2F4-D0DF-4E6E-9196-8BA60D1277B4}"/>
    <cellStyle name="Normal 2 18 6 2 5" xfId="20002" xr:uid="{C439AA85-802A-439E-88B0-78E3DD24CE77}"/>
    <cellStyle name="Normal 2 18 6 2 6" xfId="23162" xr:uid="{B32DC974-9DC1-4FA0-8314-3794874CCC4B}"/>
    <cellStyle name="Normal 2 18 6 2 7" xfId="26338" xr:uid="{6143DFCD-1E4D-4E4A-848D-6850105B7C6B}"/>
    <cellStyle name="Normal 2 18 6 2 8" xfId="29537" xr:uid="{81C4FD73-E9D8-43E8-83F8-29D7F21F7FA2}"/>
    <cellStyle name="Normal 2 18 6 2 9" xfId="5482" xr:uid="{3FAEF7D9-EC06-4D7C-A9F0-A2891A27C372}"/>
    <cellStyle name="Normal 2 18 6 3" xfId="7467" xr:uid="{55AD54A8-8CB5-4ED0-A34D-0F412041EF6A}"/>
    <cellStyle name="Normal 2 18 6 4" xfId="8611" xr:uid="{09B18E0A-3D99-4346-A48C-50C24B2E57E7}"/>
    <cellStyle name="Normal 2 18 6 5" xfId="11733" xr:uid="{84BBCC79-CA35-4811-8048-8100A276A8EC}"/>
    <cellStyle name="Normal 2 18 6 6" xfId="14852" xr:uid="{2B10D0A5-42C2-49EC-BACC-D4512CE617E6}"/>
    <cellStyle name="Normal 2 18 6 7" xfId="17936" xr:uid="{F4FF3A83-DDB7-4B9E-80C8-52AE8103C1C2}"/>
    <cellStyle name="Normal 2 18 6 8" xfId="21099" xr:uid="{E59E1E1C-13A2-4387-8F9D-F4478CA1DD9C}"/>
    <cellStyle name="Normal 2 18 6 9" xfId="24234" xr:uid="{51AD3DA6-3922-48E8-A7F0-196A6EB25D92}"/>
    <cellStyle name="Normal 2 18 7" xfId="2096" xr:uid="{3592E6CB-A74E-45EB-935B-98DF4A82ABE6}"/>
    <cellStyle name="Normal 2 18 7 10" xfId="4185" xr:uid="{E0482052-C115-49A1-A565-D2EB9E782044}"/>
    <cellStyle name="Normal 2 18 7 2" xfId="6401" xr:uid="{8F7F3F8E-A1CD-4D41-B505-528DC789C096}"/>
    <cellStyle name="Normal 2 18 7 3" xfId="10361" xr:uid="{D78C02A8-84B3-4F21-87F5-4A2F7AA56A9B}"/>
    <cellStyle name="Normal 2 18 7 4" xfId="13556" xr:uid="{00DECF6F-A9E7-4A90-985D-48A3D6573BE9}"/>
    <cellStyle name="Normal 2 18 7 5" xfId="16651" xr:uid="{81E30705-4F67-438E-92BE-E7116A9A276F}"/>
    <cellStyle name="Normal 2 18 7 6" xfId="19805" xr:uid="{0EC7C4A0-FD90-4D43-BF39-A243187F81C6}"/>
    <cellStyle name="Normal 2 18 7 7" xfId="22965" xr:uid="{3B92ADE3-C3BA-465C-B57A-63C2B1DFF5A4}"/>
    <cellStyle name="Normal 2 18 7 8" xfId="26141" xr:uid="{00DCBC89-F0CC-4875-9210-43B937750A9D}"/>
    <cellStyle name="Normal 2 18 7 9" xfId="29340" xr:uid="{DCA40C2F-E747-44D8-BD28-EC3C6A97A104}"/>
    <cellStyle name="Normal 2 18 8" xfId="1233" xr:uid="{8AA2080E-AA12-461C-AC7B-470113D44FAC}"/>
    <cellStyle name="Normal 2 18 8 2" xfId="9500" xr:uid="{6C98A295-7503-48AE-A67C-AEF531D9CE59}"/>
    <cellStyle name="Normal 2 18 8 3" xfId="11473" xr:uid="{55D36650-5C67-4145-8E66-57F8FB1E2164}"/>
    <cellStyle name="Normal 2 18 8 4" xfId="14585" xr:uid="{7BC05732-1373-4BBC-B7AC-0411D696C5F4}"/>
    <cellStyle name="Normal 2 18 8 5" xfId="18976" xr:uid="{8D532090-63F5-428B-9033-C493E85249E8}"/>
    <cellStyle name="Normal 2 18 8 6" xfId="22063" xr:uid="{B051600E-BB13-4074-BD82-6BD652B18A37}"/>
    <cellStyle name="Normal 2 18 8 7" xfId="25267" xr:uid="{98E14161-39AE-4658-927C-A7D9A6CC6FBA}"/>
    <cellStyle name="Normal 2 18 8 8" xfId="28493" xr:uid="{90D8EA6E-60E2-48A0-ADA7-D3AD6A38A51F}"/>
    <cellStyle name="Normal 2 18 8 9" xfId="5284" xr:uid="{029FE76D-F4CC-4072-8E3E-E95758EA1DD5}"/>
    <cellStyle name="Normal 2 18 9" xfId="7267" xr:uid="{D2AF6D12-11B6-497D-A4BC-2CE691C275A6}"/>
    <cellStyle name="Normal 2 19" xfId="158" xr:uid="{868BE8B2-1FEF-493E-BEC7-632D8F70F104}"/>
    <cellStyle name="Normal 2 19 10" xfId="8427" xr:uid="{A488D6CD-83E1-4CEE-A3D3-D0C7D42A3D76}"/>
    <cellStyle name="Normal 2 19 11" xfId="11536" xr:uid="{8945EADA-F044-4066-B732-6EA560EDA148}"/>
    <cellStyle name="Normal 2 19 12" xfId="14651" xr:uid="{589CF1BA-39DF-4452-8E3A-CDFA339708AF}"/>
    <cellStyle name="Normal 2 19 13" xfId="17743" xr:uid="{8F3306AC-A243-4EDF-812F-4F7CCCAD7422}"/>
    <cellStyle name="Normal 2 19 14" xfId="20901" xr:uid="{A54DECC9-7E2F-4E60-8A69-98D37F3E218C}"/>
    <cellStyle name="Normal 2 19 15" xfId="24041" xr:uid="{B5D6FE34-DB28-4B9D-B6DE-D67808122CF2}"/>
    <cellStyle name="Normal 2 19 16" xfId="27218" xr:uid="{47BD1CC9-A589-477C-BE5C-941432638901}"/>
    <cellStyle name="Normal 2 19 17" xfId="3328" xr:uid="{809791F9-4817-4A95-81A4-004AAB73EE2C}"/>
    <cellStyle name="Normal 2 19 2" xfId="492" xr:uid="{88E9B02C-5D4F-470D-A92F-AF59663248BC}"/>
    <cellStyle name="Normal 2 19 2 10" xfId="24382" xr:uid="{E8844717-6FD8-4EDC-BA24-1762C314DC94}"/>
    <cellStyle name="Normal 2 19 2 11" xfId="27560" xr:uid="{3E3B5B94-BE7B-47DB-A6ED-3E39B8B9F658}"/>
    <cellStyle name="Normal 2 19 2 12" xfId="3472" xr:uid="{F95E7537-61C5-4ABD-A427-F28E42DC05C1}"/>
    <cellStyle name="Normal 2 19 2 2" xfId="2443" xr:uid="{465D1FE2-7879-46CE-8E72-EE6B44AD1427}"/>
    <cellStyle name="Normal 2 19 2 2 10" xfId="4530" xr:uid="{9FCFCAC5-BE99-4841-96E4-A1F4063B7AC5}"/>
    <cellStyle name="Normal 2 19 2 2 2" xfId="6602" xr:uid="{B9529C61-80FE-4510-9265-30F86B8A7D2D}"/>
    <cellStyle name="Normal 2 19 2 2 3" xfId="10706" xr:uid="{ECED9186-B886-4705-A72C-37414762E8BF}"/>
    <cellStyle name="Normal 2 19 2 2 4" xfId="13901" xr:uid="{6F1EF8BA-61F8-409F-B2DF-1506E1397E44}"/>
    <cellStyle name="Normal 2 19 2 2 5" xfId="16996" xr:uid="{CCDA1CBB-AD5A-4CE1-B7F1-7D70747A1127}"/>
    <cellStyle name="Normal 2 19 2 2 6" xfId="20150" xr:uid="{D63D1B83-E237-4F62-9242-372913F52F0B}"/>
    <cellStyle name="Normal 2 19 2 2 7" xfId="23310" xr:uid="{E9494579-9AB8-4E0C-B56D-DD78FE4C25AA}"/>
    <cellStyle name="Normal 2 19 2 2 8" xfId="26486" xr:uid="{2A2F89FA-10F5-445C-AF24-6F8677A71A51}"/>
    <cellStyle name="Normal 2 19 2 2 9" xfId="29685" xr:uid="{A409F480-E9E2-40B1-8333-46B590080158}"/>
    <cellStyle name="Normal 2 19 2 3" xfId="1381" xr:uid="{9D217F45-AB62-4AA5-A3D8-EE30F59BE5EE}"/>
    <cellStyle name="Normal 2 19 2 3 2" xfId="9648" xr:uid="{7EE82DD5-DB39-4A8F-B448-5C9872C3A210}"/>
    <cellStyle name="Normal 2 19 2 3 3" xfId="12844" xr:uid="{01BDF2D6-6CBA-4249-8834-7D6D63613BE4}"/>
    <cellStyle name="Normal 2 19 2 3 4" xfId="15939" xr:uid="{485164BF-B713-4FED-A7CD-1724F9659AF9}"/>
    <cellStyle name="Normal 2 19 2 3 5" xfId="19093" xr:uid="{6C3E57B4-6D6C-4135-84CE-606748F4ADE4}"/>
    <cellStyle name="Normal 2 19 2 3 6" xfId="22253" xr:uid="{7495C63B-09CC-4909-A8FD-F3F81DC579A4}"/>
    <cellStyle name="Normal 2 19 2 3 7" xfId="25429" xr:uid="{C2805EDB-FDE3-4ADE-B36D-36AB5340A338}"/>
    <cellStyle name="Normal 2 19 2 3 8" xfId="28628" xr:uid="{FFA28904-4153-4F34-97C6-9E27129DA7DA}"/>
    <cellStyle name="Normal 2 19 2 3 9" xfId="5630" xr:uid="{2CF08EB9-FE0C-4211-A61D-6037CA85A747}"/>
    <cellStyle name="Normal 2 19 2 4" xfId="7615" xr:uid="{7714512C-9002-4DDF-A011-6B280BEB07F0}"/>
    <cellStyle name="Normal 2 19 2 5" xfId="8760" xr:uid="{F06C77BF-7D4A-4187-8DC7-A043B9C5EFDC}"/>
    <cellStyle name="Normal 2 19 2 6" xfId="11881" xr:uid="{A26E1FBD-386B-4961-AB9B-40A682F4BFD1}"/>
    <cellStyle name="Normal 2 19 2 7" xfId="15000" xr:uid="{9C9429DA-724B-4F22-A2A9-727A919AE616}"/>
    <cellStyle name="Normal 2 19 2 8" xfId="18084" xr:uid="{CFD4735E-588A-46F6-8C6D-E4313259DB49}"/>
    <cellStyle name="Normal 2 19 2 9" xfId="21247" xr:uid="{AB7E3663-6FA7-4F72-99A5-1FA0111922D3}"/>
    <cellStyle name="Normal 2 19 3" xfId="632" xr:uid="{73F06BB4-E72C-4260-83BE-B44C4A347755}"/>
    <cellStyle name="Normal 2 19 3 10" xfId="24522" xr:uid="{35AAC153-CF0F-410E-A289-335BBDAE7AA2}"/>
    <cellStyle name="Normal 2 19 3 11" xfId="27700" xr:uid="{556A7A1F-C477-4822-B0EC-EF1DCF92E0E4}"/>
    <cellStyle name="Normal 2 19 3 12" xfId="3612" xr:uid="{3620B2C2-DEA9-43E7-882D-C3CF34702791}"/>
    <cellStyle name="Normal 2 19 3 2" xfId="2583" xr:uid="{6157309D-28D7-4BAF-9F88-C5592D9C5B22}"/>
    <cellStyle name="Normal 2 19 3 2 10" xfId="4670" xr:uid="{072691C7-D7FA-42DE-82C7-77C52D8169D1}"/>
    <cellStyle name="Normal 2 19 3 2 2" xfId="6739" xr:uid="{305918E1-3CEA-48EF-9735-373BC59F5B52}"/>
    <cellStyle name="Normal 2 19 3 2 3" xfId="10846" xr:uid="{72C5E6AE-1FF3-4F69-94B6-300C23FD15E2}"/>
    <cellStyle name="Normal 2 19 3 2 4" xfId="14041" xr:uid="{28AE09AC-C508-42E7-91DD-9F46450F80CE}"/>
    <cellStyle name="Normal 2 19 3 2 5" xfId="17136" xr:uid="{A330A214-4569-4DF6-9C5F-ECC1719DFFC6}"/>
    <cellStyle name="Normal 2 19 3 2 6" xfId="20290" xr:uid="{E9C51A68-1B54-4DF7-BECA-021BA91B630B}"/>
    <cellStyle name="Normal 2 19 3 2 7" xfId="23450" xr:uid="{E1FA127B-7D06-4792-8F9E-BBCDCA8436F8}"/>
    <cellStyle name="Normal 2 19 3 2 8" xfId="26626" xr:uid="{7D106708-48B4-46A6-9E35-4B5C76C7AE74}"/>
    <cellStyle name="Normal 2 19 3 2 9" xfId="29825" xr:uid="{86EA98DD-9D0D-466C-8E96-F8F73D6A0EB6}"/>
    <cellStyle name="Normal 2 19 3 3" xfId="1521" xr:uid="{CFD4A28A-F33B-4134-9FA0-33B66029A837}"/>
    <cellStyle name="Normal 2 19 3 3 2" xfId="9788" xr:uid="{9A7706A9-4BFB-4A4C-9ECF-8612A5169781}"/>
    <cellStyle name="Normal 2 19 3 3 3" xfId="12984" xr:uid="{BCFC4554-2E71-4043-900A-B76C5328331B}"/>
    <cellStyle name="Normal 2 19 3 3 4" xfId="16079" xr:uid="{B6C3F528-3C90-4E58-8D5F-87DEAC6B083C}"/>
    <cellStyle name="Normal 2 19 3 3 5" xfId="19233" xr:uid="{794C5E80-9AF6-445B-981F-364A7A702CB5}"/>
    <cellStyle name="Normal 2 19 3 3 6" xfId="22393" xr:uid="{BDDA410C-697E-42B1-866D-E7AF98B42BD1}"/>
    <cellStyle name="Normal 2 19 3 3 7" xfId="25569" xr:uid="{2CE667B4-0A93-4131-8004-69266443C2FA}"/>
    <cellStyle name="Normal 2 19 3 3 8" xfId="28768" xr:uid="{04A662FB-1762-47EC-8332-AA6EF157593D}"/>
    <cellStyle name="Normal 2 19 3 3 9" xfId="5770" xr:uid="{458B15A8-2C5F-4526-A6C9-72D0B3E88BB3}"/>
    <cellStyle name="Normal 2 19 3 4" xfId="7755" xr:uid="{9598A4A6-DBD9-4FBE-A642-10BBABD2BD1E}"/>
    <cellStyle name="Normal 2 19 3 5" xfId="8900" xr:uid="{2793D806-692E-4C1C-BF17-9C22D8B4C848}"/>
    <cellStyle name="Normal 2 19 3 6" xfId="12021" xr:uid="{045FEBDE-06B4-4894-961E-E7EBFAE816D6}"/>
    <cellStyle name="Normal 2 19 3 7" xfId="15140" xr:uid="{4AEA13F1-B839-4B58-BD5E-8825D7390C74}"/>
    <cellStyle name="Normal 2 19 3 8" xfId="18224" xr:uid="{8C46A6F8-2074-4D35-A5ED-26F7DF53174E}"/>
    <cellStyle name="Normal 2 19 3 9" xfId="21387" xr:uid="{0A5BDA00-F626-471A-82BE-EE15BED69335}"/>
    <cellStyle name="Normal 2 19 4" xfId="801" xr:uid="{119DD238-B6D8-4462-A41B-33D7A06D3C21}"/>
    <cellStyle name="Normal 2 19 4 10" xfId="24691" xr:uid="{21693CA1-54F9-4860-B1FE-EE85380EC743}"/>
    <cellStyle name="Normal 2 19 4 11" xfId="27869" xr:uid="{E87F2521-9FEF-46D4-AF5D-EF781D48C686}"/>
    <cellStyle name="Normal 2 19 4 12" xfId="3781" xr:uid="{E7B6A5A6-0855-4D6A-A3DB-2CD4B0B3A7E6}"/>
    <cellStyle name="Normal 2 19 4 2" xfId="2752" xr:uid="{AFF2946D-9F62-47CB-914F-1A90BBC8203E}"/>
    <cellStyle name="Normal 2 19 4 2 10" xfId="4839" xr:uid="{C2080E26-7E47-4B6E-816C-0D28B4BEBFEC}"/>
    <cellStyle name="Normal 2 19 4 2 2" xfId="6878" xr:uid="{40A78193-7279-4C9E-8890-D720C6D63464}"/>
    <cellStyle name="Normal 2 19 4 2 3" xfId="11015" xr:uid="{4464C1EC-96C9-4A1A-9046-5D0FD390B6B2}"/>
    <cellStyle name="Normal 2 19 4 2 4" xfId="14206" xr:uid="{68154E70-B23B-42A2-93AE-D386F0FB4604}"/>
    <cellStyle name="Normal 2 19 4 2 5" xfId="17301" xr:uid="{664D94DC-D07D-4D22-A89B-52C6D00476B0}"/>
    <cellStyle name="Normal 2 19 4 2 6" xfId="20459" xr:uid="{4E17162A-3C1E-4614-BA29-371FDDE34EF3}"/>
    <cellStyle name="Normal 2 19 4 2 7" xfId="23615" xr:uid="{DCA55131-765E-4AF4-9E1B-77D58A761A09}"/>
    <cellStyle name="Normal 2 19 4 2 8" xfId="26791" xr:uid="{602FA4C8-785B-4279-BF2B-E2AF1DBFFF36}"/>
    <cellStyle name="Normal 2 19 4 2 9" xfId="29990" xr:uid="{1B464839-A6EB-433F-93C9-5354C2E6D525}"/>
    <cellStyle name="Normal 2 19 4 3" xfId="1690" xr:uid="{619E3ACB-4A86-4309-88D0-B826F0D0E347}"/>
    <cellStyle name="Normal 2 19 4 3 2" xfId="9957" xr:uid="{BA0EA3A7-19F7-4237-BFDD-EE0069B19D44}"/>
    <cellStyle name="Normal 2 19 4 3 3" xfId="13153" xr:uid="{4E177D46-9998-4985-B6A4-E092E220638E}"/>
    <cellStyle name="Normal 2 19 4 3 4" xfId="16248" xr:uid="{2CDB0BFE-FADA-4DD1-A950-4C08A3195E9F}"/>
    <cellStyle name="Normal 2 19 4 3 5" xfId="19402" xr:uid="{682D5C67-18BA-46FC-BFEA-9F6943BB4686}"/>
    <cellStyle name="Normal 2 19 4 3 6" xfId="22562" xr:uid="{8D9FEB4B-9681-41B3-9EE8-24E967B82361}"/>
    <cellStyle name="Normal 2 19 4 3 7" xfId="25738" xr:uid="{CA0DDAAA-93BB-40A5-9EEE-90AD5F547833}"/>
    <cellStyle name="Normal 2 19 4 3 8" xfId="28937" xr:uid="{2882681C-84F4-4BEA-940C-E672FA849E33}"/>
    <cellStyle name="Normal 2 19 4 3 9" xfId="5939" xr:uid="{A57EA457-B7D0-4FC5-9A4F-597B78585645}"/>
    <cellStyle name="Normal 2 19 4 4" xfId="7924" xr:uid="{AEDACB95-74E5-4A6A-96B7-54C9357A2F74}"/>
    <cellStyle name="Normal 2 19 4 5" xfId="9069" xr:uid="{5A3FACF2-E135-43B7-BF29-5144ECE28383}"/>
    <cellStyle name="Normal 2 19 4 6" xfId="12190" xr:uid="{64808E0A-E06F-4ED8-B262-947523C0FCEE}"/>
    <cellStyle name="Normal 2 19 4 7" xfId="15309" xr:uid="{9418CD36-9831-44C5-8EC1-08650D1275B4}"/>
    <cellStyle name="Normal 2 19 4 8" xfId="18393" xr:uid="{073C8A01-1069-440B-AFAB-70D764903870}"/>
    <cellStyle name="Normal 2 19 4 9" xfId="21556" xr:uid="{5D6611FC-473B-4FE0-916D-185F06000636}"/>
    <cellStyle name="Normal 2 19 5" xfId="994" xr:uid="{65947252-956D-469E-849B-35161AA3C718}"/>
    <cellStyle name="Normal 2 19 5 10" xfId="24883" xr:uid="{5081EC50-63C1-44EE-8293-CCCF358A4081}"/>
    <cellStyle name="Normal 2 19 5 11" xfId="28062" xr:uid="{78B06E7C-C091-49A5-A4B6-557F2F965A25}"/>
    <cellStyle name="Normal 2 19 5 12" xfId="3973" xr:uid="{A2C70A9B-1143-4503-A4D7-A559DA511F08}"/>
    <cellStyle name="Normal 2 19 5 2" xfId="2945" xr:uid="{EE9C85FE-525A-46A6-8EFD-EA411174E48F}"/>
    <cellStyle name="Normal 2 19 5 2 10" xfId="5031" xr:uid="{91DF9BFD-90A9-44E4-BFEE-7747B933C7E6}"/>
    <cellStyle name="Normal 2 19 5 2 2" xfId="7054" xr:uid="{764BFB6E-D504-43A9-BC36-306B3C523184}"/>
    <cellStyle name="Normal 2 19 5 2 3" xfId="11207" xr:uid="{6DEAA8C5-8D3F-4EEE-AEA8-F05ABD0B8B33}"/>
    <cellStyle name="Normal 2 19 5 2 4" xfId="14395" xr:uid="{4754DDC5-CF36-4025-8410-C43C930DAF3C}"/>
    <cellStyle name="Normal 2 19 5 2 5" xfId="17492" xr:uid="{C244BDDD-D645-4652-9B98-5D95B64C2D44}"/>
    <cellStyle name="Normal 2 19 5 2 6" xfId="20649" xr:uid="{32B0FCC6-C48A-482F-B8ED-507514D32772}"/>
    <cellStyle name="Normal 2 19 5 2 7" xfId="23804" xr:uid="{F7CAD88C-4BA0-444C-8448-6D1799E4C240}"/>
    <cellStyle name="Normal 2 19 5 2 8" xfId="26980" xr:uid="{0998E931-1A9D-4373-A11E-18DABE473A23}"/>
    <cellStyle name="Normal 2 19 5 2 9" xfId="30179" xr:uid="{4E606AF4-0948-4CE0-9260-AC1D350912CA}"/>
    <cellStyle name="Normal 2 19 5 3" xfId="1884" xr:uid="{AAF74987-0AB0-41B9-972E-6B07D78A56C0}"/>
    <cellStyle name="Normal 2 19 5 3 2" xfId="10149" xr:uid="{8D5638D6-EF7D-4E5B-AA19-4949A7F631A6}"/>
    <cellStyle name="Normal 2 19 5 3 3" xfId="13345" xr:uid="{DB254B19-D992-448D-8029-8723E2F5CF03}"/>
    <cellStyle name="Normal 2 19 5 3 4" xfId="16440" xr:uid="{631EB4BF-A985-418D-A4BC-2D5AA1AF1197}"/>
    <cellStyle name="Normal 2 19 5 3 5" xfId="19594" xr:uid="{9AB3A2C0-C46E-407C-82C0-D24FE1D871F2}"/>
    <cellStyle name="Normal 2 19 5 3 6" xfId="22754" xr:uid="{96E91D51-F272-4AF2-9254-0DC12E8DC1C8}"/>
    <cellStyle name="Normal 2 19 5 3 7" xfId="25930" xr:uid="{555F26DE-81F9-4A43-8436-9AD208F6E4F9}"/>
    <cellStyle name="Normal 2 19 5 3 8" xfId="29129" xr:uid="{4E2E9FD4-69B8-4A5E-8A32-4AFC726C4326}"/>
    <cellStyle name="Normal 2 19 5 3 9" xfId="6132" xr:uid="{649988CF-63ED-482C-9A8F-2857E68D5EBB}"/>
    <cellStyle name="Normal 2 19 5 4" xfId="8117" xr:uid="{DF773EAD-C9F7-46EB-A97A-E34D1653044F}"/>
    <cellStyle name="Normal 2 19 5 5" xfId="9261" xr:uid="{E1144452-7FC0-4434-BDBE-EB8EF98735A5}"/>
    <cellStyle name="Normal 2 19 5 6" xfId="12383" xr:uid="{AE9F16AD-86DC-41E8-84C1-4196F3F60E9C}"/>
    <cellStyle name="Normal 2 19 5 7" xfId="15502" xr:uid="{4137C9DF-52EB-4F61-BEDC-5117AB5F72B0}"/>
    <cellStyle name="Normal 2 19 5 8" xfId="18585" xr:uid="{3FFDE085-2D97-4E8F-90A8-8FB76C705C88}"/>
    <cellStyle name="Normal 2 19 5 9" xfId="21749" xr:uid="{38AAF414-4DB1-4BFB-84B6-830CC744A922}"/>
    <cellStyle name="Normal 2 19 6" xfId="347" xr:uid="{A46C9A19-51B1-4B83-8846-4197013CD618}"/>
    <cellStyle name="Normal 2 19 6 10" xfId="27416" xr:uid="{0945F443-9090-49AD-BFFC-27FEE756FB83}"/>
    <cellStyle name="Normal 2 19 6 11" xfId="4386" xr:uid="{53739620-5AD5-4E97-B97D-812DC47FA5B0}"/>
    <cellStyle name="Normal 2 19 6 2" xfId="2299" xr:uid="{16643BB6-1850-4EC9-BBE6-406C7B6C451D}"/>
    <cellStyle name="Normal 2 19 6 2 2" xfId="10562" xr:uid="{70E86216-1158-4FE3-9FE8-8DE013858331}"/>
    <cellStyle name="Normal 2 19 6 2 3" xfId="13757" xr:uid="{612CEF62-00BD-4577-B55F-D0913A1B8881}"/>
    <cellStyle name="Normal 2 19 6 2 4" xfId="16852" xr:uid="{D8CA164F-4E95-4AE4-9378-4F7AC1A81B40}"/>
    <cellStyle name="Normal 2 19 6 2 5" xfId="20006" xr:uid="{6EDE311C-0584-44EA-9538-016EEFDDC4F5}"/>
    <cellStyle name="Normal 2 19 6 2 6" xfId="23166" xr:uid="{6E161859-D466-4405-8287-D47AE2047D69}"/>
    <cellStyle name="Normal 2 19 6 2 7" xfId="26342" xr:uid="{1F27CC7A-F5D1-471F-89D7-430F06E195B7}"/>
    <cellStyle name="Normal 2 19 6 2 8" xfId="29541" xr:uid="{B3E4A607-46FE-4EBD-89EE-CB4A257D72E9}"/>
    <cellStyle name="Normal 2 19 6 2 9" xfId="5486" xr:uid="{CCA68726-1A1B-436B-8DBA-0456B97CA735}"/>
    <cellStyle name="Normal 2 19 6 3" xfId="7471" xr:uid="{4917EF9C-A084-4B81-8EE1-8B4071663045}"/>
    <cellStyle name="Normal 2 19 6 4" xfId="8615" xr:uid="{0D75E545-A0D2-4577-8912-29992DA86F2F}"/>
    <cellStyle name="Normal 2 19 6 5" xfId="11737" xr:uid="{914D03DE-4273-43A1-A82E-F7BD854F33A4}"/>
    <cellStyle name="Normal 2 19 6 6" xfId="14856" xr:uid="{37A05F1B-0D80-4F98-86D7-099946171D0A}"/>
    <cellStyle name="Normal 2 19 6 7" xfId="17940" xr:uid="{8B7D6CD0-EF60-4D65-BC2B-00D30592D810}"/>
    <cellStyle name="Normal 2 19 6 8" xfId="21103" xr:uid="{914DBA57-3A5E-4DBF-B3B0-3EDFCA84D010}"/>
    <cellStyle name="Normal 2 19 6 9" xfId="24238" xr:uid="{E1FE6F92-647F-4206-85D2-7DEC5BD62E1E}"/>
    <cellStyle name="Normal 2 19 7" xfId="2100" xr:uid="{80100974-9A15-438B-97DB-C06AE373310C}"/>
    <cellStyle name="Normal 2 19 7 10" xfId="4189" xr:uid="{12ED8D0C-7FE8-464D-8F6F-73D5D6631FFA}"/>
    <cellStyle name="Normal 2 19 7 2" xfId="6405" xr:uid="{0ECEC216-9F4A-4200-96EC-3B26799A77FC}"/>
    <cellStyle name="Normal 2 19 7 3" xfId="10365" xr:uid="{FB9374B1-820B-4FBC-97FB-6E25BB013C55}"/>
    <cellStyle name="Normal 2 19 7 4" xfId="13560" xr:uid="{074BE998-E615-41CB-9717-8D437606DD20}"/>
    <cellStyle name="Normal 2 19 7 5" xfId="16655" xr:uid="{2494FF4E-2736-4094-96E2-FC1950B56874}"/>
    <cellStyle name="Normal 2 19 7 6" xfId="19809" xr:uid="{5BE8B758-A598-4A87-8620-5B31776F0BF4}"/>
    <cellStyle name="Normal 2 19 7 7" xfId="22969" xr:uid="{89285855-5D2B-409D-84C3-FB10CFFB8FA8}"/>
    <cellStyle name="Normal 2 19 7 8" xfId="26145" xr:uid="{654F55AD-7F89-4F33-91BE-5FC4A3DAF217}"/>
    <cellStyle name="Normal 2 19 7 9" xfId="29344" xr:uid="{8E67D47A-4FC6-4C68-A751-48EFF8120A11}"/>
    <cellStyle name="Normal 2 19 8" xfId="1237" xr:uid="{8EA9B19D-A921-47E6-9A87-6404B5276F08}"/>
    <cellStyle name="Normal 2 19 8 2" xfId="9504" xr:uid="{0EE55BC4-CD87-485E-9E72-3C071A403909}"/>
    <cellStyle name="Normal 2 19 8 3" xfId="11475" xr:uid="{B3933EF2-27DA-4EC8-800E-9A50E269F196}"/>
    <cellStyle name="Normal 2 19 8 4" xfId="15794" xr:uid="{83441F64-9CA5-4901-BB8F-7227B7F65F65}"/>
    <cellStyle name="Normal 2 19 8 5" xfId="18894" xr:uid="{08FEC83B-D743-4FD6-AF5A-87DB7C8FB637}"/>
    <cellStyle name="Normal 2 19 8 6" xfId="22106" xr:uid="{81888BE9-0700-4F78-A155-2240371E6A2C}"/>
    <cellStyle name="Normal 2 19 8 7" xfId="25218" xr:uid="{48E25B4E-DFA6-49AE-9C6F-D37C56C444B2}"/>
    <cellStyle name="Normal 2 19 8 8" xfId="28527" xr:uid="{3C69E630-911F-40DC-B50F-2ABA79FE3977}"/>
    <cellStyle name="Normal 2 19 8 9" xfId="5288" xr:uid="{5ED56947-7295-48AA-BD0D-A0735F8C162F}"/>
    <cellStyle name="Normal 2 19 9" xfId="7271" xr:uid="{D95B3DC4-2B22-4B16-BA2B-5023BE72D964}"/>
    <cellStyle name="Normal 2 2" xfId="3" xr:uid="{00000000-0005-0000-0000-000006000000}"/>
    <cellStyle name="Normal 2 2 2" xfId="16" xr:uid="{00000000-0005-0000-0000-000007000000}"/>
    <cellStyle name="Normal 2 2 3" xfId="24" xr:uid="{870E7351-A2CD-475F-8543-D8062E4DF8CE}"/>
    <cellStyle name="Normal 2 20" xfId="162" xr:uid="{AD4BE8B3-FBA2-4DF6-95B7-92A7BA5B573F}"/>
    <cellStyle name="Normal 2 20 10" xfId="8431" xr:uid="{E7AF5983-A1E4-45C8-A698-B6160496C7C7}"/>
    <cellStyle name="Normal 2 20 11" xfId="11540" xr:uid="{789356DF-B41F-4906-9B04-DB2D8920653C}"/>
    <cellStyle name="Normal 2 20 12" xfId="14655" xr:uid="{BE037CB5-18D7-442A-8C11-04C0739EBFD7}"/>
    <cellStyle name="Normal 2 20 13" xfId="17747" xr:uid="{03DB91CC-7B4D-4D69-8904-115EFB7C59BF}"/>
    <cellStyle name="Normal 2 20 14" xfId="20905" xr:uid="{C08E2A80-7CB8-449C-BB10-42EBCB061160}"/>
    <cellStyle name="Normal 2 20 15" xfId="24045" xr:uid="{65B1045C-394B-400F-9846-87FD15E8BDBC}"/>
    <cellStyle name="Normal 2 20 16" xfId="27222" xr:uid="{4E464DBA-89C8-487F-97EB-D8E54943A7E1}"/>
    <cellStyle name="Normal 2 20 17" xfId="3332" xr:uid="{2C639D91-156A-4E0A-A51F-32469F0255F5}"/>
    <cellStyle name="Normal 2 20 2" xfId="496" xr:uid="{6700A74E-95E3-42AF-98B2-366E52B0D557}"/>
    <cellStyle name="Normal 2 20 2 10" xfId="24386" xr:uid="{A23AB5F8-943C-46A1-A82E-73C283BA6D40}"/>
    <cellStyle name="Normal 2 20 2 11" xfId="27564" xr:uid="{98960F03-34E4-443C-A2BA-58E3626FFC4E}"/>
    <cellStyle name="Normal 2 20 2 12" xfId="3476" xr:uid="{63C0718F-8798-4C59-A55B-C4D738DE2BE7}"/>
    <cellStyle name="Normal 2 20 2 2" xfId="2447" xr:uid="{D79AB198-5F59-41AC-A209-2BAB80D62A13}"/>
    <cellStyle name="Normal 2 20 2 2 10" xfId="4534" xr:uid="{43826CD2-9457-4012-AD6B-FD0F357E33A6}"/>
    <cellStyle name="Normal 2 20 2 2 2" xfId="6606" xr:uid="{DC26EABD-1262-4F41-BFBB-AE83A484D892}"/>
    <cellStyle name="Normal 2 20 2 2 3" xfId="10710" xr:uid="{868433B6-F64E-40B5-BE07-B41016516FC2}"/>
    <cellStyle name="Normal 2 20 2 2 4" xfId="13905" xr:uid="{5B47DFA8-084E-4B7D-9110-8DEC9766B521}"/>
    <cellStyle name="Normal 2 20 2 2 5" xfId="17000" xr:uid="{04E3FE5B-2AD3-4D0A-92E7-12AE5271934C}"/>
    <cellStyle name="Normal 2 20 2 2 6" xfId="20154" xr:uid="{AB281E9E-EF68-47F9-907D-BC53B3AA621E}"/>
    <cellStyle name="Normal 2 20 2 2 7" xfId="23314" xr:uid="{57C03940-0181-4A70-B46B-348E167E458E}"/>
    <cellStyle name="Normal 2 20 2 2 8" xfId="26490" xr:uid="{316752B9-D0EC-4DFD-BC0F-E73BF1F8EC4A}"/>
    <cellStyle name="Normal 2 20 2 2 9" xfId="29689" xr:uid="{6A6E8052-45AC-4486-9FB3-6F6DCB6BC10C}"/>
    <cellStyle name="Normal 2 20 2 3" xfId="1385" xr:uid="{411A6203-9D71-42C5-B67B-16379B370D28}"/>
    <cellStyle name="Normal 2 20 2 3 2" xfId="9652" xr:uid="{F8811556-95D8-4841-B1D2-F3668DDF8E0D}"/>
    <cellStyle name="Normal 2 20 2 3 3" xfId="12848" xr:uid="{A1495993-7AA1-4DEF-8AF3-8D47C01CE6DC}"/>
    <cellStyle name="Normal 2 20 2 3 4" xfId="15943" xr:uid="{AE7FB61A-3991-4496-A249-E61E45211951}"/>
    <cellStyle name="Normal 2 20 2 3 5" xfId="19097" xr:uid="{CB73C7E7-E657-4ABB-8D26-1BD70C139504}"/>
    <cellStyle name="Normal 2 20 2 3 6" xfId="22257" xr:uid="{F1586C5F-216D-4E2B-85D7-00CD4DF9107A}"/>
    <cellStyle name="Normal 2 20 2 3 7" xfId="25433" xr:uid="{2867793C-C682-498B-AF51-3FF2E7D2EEDE}"/>
    <cellStyle name="Normal 2 20 2 3 8" xfId="28632" xr:uid="{FBAB36CB-8366-4563-BE73-4CA3003CFEF9}"/>
    <cellStyle name="Normal 2 20 2 3 9" xfId="5634" xr:uid="{9C0E6DCA-EBA5-4739-AC5B-E26C4BD30376}"/>
    <cellStyle name="Normal 2 20 2 4" xfId="7619" xr:uid="{ACBF855A-900F-4D58-B6F4-6E447F9F045E}"/>
    <cellStyle name="Normal 2 20 2 5" xfId="8764" xr:uid="{1EF2C4A4-EE64-4FAB-AD60-85374E727040}"/>
    <cellStyle name="Normal 2 20 2 6" xfId="11885" xr:uid="{51A4B4CE-B83D-402C-BAAA-B1AE6B164FAD}"/>
    <cellStyle name="Normal 2 20 2 7" xfId="15004" xr:uid="{D3A8FD43-F3E8-4F22-83CC-FABB35843BCF}"/>
    <cellStyle name="Normal 2 20 2 8" xfId="18088" xr:uid="{9A953313-A266-477C-B5D9-D163DD178420}"/>
    <cellStyle name="Normal 2 20 2 9" xfId="21251" xr:uid="{2F0DFB84-7993-45CF-A62D-47A648139F25}"/>
    <cellStyle name="Normal 2 20 3" xfId="636" xr:uid="{24949F40-9C60-49D3-829D-1EF632B126BC}"/>
    <cellStyle name="Normal 2 20 3 10" xfId="24526" xr:uid="{D1A4AA24-A9EC-49E7-9584-ED9FB3AF5FB8}"/>
    <cellStyle name="Normal 2 20 3 11" xfId="27704" xr:uid="{F2119171-AD2C-48FA-953A-E8BAB0DF61AF}"/>
    <cellStyle name="Normal 2 20 3 12" xfId="3616" xr:uid="{B2798B0C-79BD-4331-BAF8-84A55886A210}"/>
    <cellStyle name="Normal 2 20 3 2" xfId="2587" xr:uid="{B951165E-84BC-4E45-B633-4568ACB56070}"/>
    <cellStyle name="Normal 2 20 3 2 10" xfId="4674" xr:uid="{E5ACCBC8-BC2F-4458-BA23-1CAF5314ABE3}"/>
    <cellStyle name="Normal 2 20 3 2 2" xfId="6742" xr:uid="{0F6ED5CB-5616-488F-AF80-D5401B38A197}"/>
    <cellStyle name="Normal 2 20 3 2 3" xfId="10850" xr:uid="{39E2D998-F875-4E6F-B477-47C194581A76}"/>
    <cellStyle name="Normal 2 20 3 2 4" xfId="14044" xr:uid="{D93447F1-0793-4C62-B083-2E9605659446}"/>
    <cellStyle name="Normal 2 20 3 2 5" xfId="17139" xr:uid="{0EB6244E-6DA1-4D3F-B45D-8A7438B6EA82}"/>
    <cellStyle name="Normal 2 20 3 2 6" xfId="20294" xr:uid="{581B1D99-A48D-4258-A03B-DF99E3352D3E}"/>
    <cellStyle name="Normal 2 20 3 2 7" xfId="23453" xr:uid="{0C7BA010-422A-4B58-A0DC-5F150E5C852E}"/>
    <cellStyle name="Normal 2 20 3 2 8" xfId="26629" xr:uid="{F2747F2B-68A7-459C-858A-7638E0133E60}"/>
    <cellStyle name="Normal 2 20 3 2 9" xfId="29828" xr:uid="{F39B826B-5E88-4F0B-9F19-B100FCF4756E}"/>
    <cellStyle name="Normal 2 20 3 3" xfId="1525" xr:uid="{D60BB22F-08F2-4AE4-85EA-A7B756363486}"/>
    <cellStyle name="Normal 2 20 3 3 2" xfId="9792" xr:uid="{5F5A0817-B9AA-4F95-BF5E-367A2CE25985}"/>
    <cellStyle name="Normal 2 20 3 3 3" xfId="12988" xr:uid="{B6213726-F62C-44A7-AAD6-EE5A4D7F6762}"/>
    <cellStyle name="Normal 2 20 3 3 4" xfId="16083" xr:uid="{3903531E-EDDA-4A8C-BB4C-72E5B8FB4BB9}"/>
    <cellStyle name="Normal 2 20 3 3 5" xfId="19237" xr:uid="{C1A3F8E0-C1FE-4798-A233-C9C0DA9A3E8C}"/>
    <cellStyle name="Normal 2 20 3 3 6" xfId="22397" xr:uid="{651C4615-ECD2-4AB9-8238-C47C16A66EB5}"/>
    <cellStyle name="Normal 2 20 3 3 7" xfId="25573" xr:uid="{43BA39AA-31EF-4570-BC0F-E718EE2F76FE}"/>
    <cellStyle name="Normal 2 20 3 3 8" xfId="28772" xr:uid="{BAC9BC08-5CFE-47D2-880C-35033D8E0F83}"/>
    <cellStyle name="Normal 2 20 3 3 9" xfId="5774" xr:uid="{1DBB8F54-0A69-4597-B595-C086AAFD8077}"/>
    <cellStyle name="Normal 2 20 3 4" xfId="7759" xr:uid="{87A6E0A2-6C68-4A94-B6E1-EB79036D5E75}"/>
    <cellStyle name="Normal 2 20 3 5" xfId="8904" xr:uid="{A30DA72A-3BD0-451D-8108-7FC64CF1453A}"/>
    <cellStyle name="Normal 2 20 3 6" xfId="12025" xr:uid="{53C5EF7F-1B10-47DF-A0FB-7491296FF3EB}"/>
    <cellStyle name="Normal 2 20 3 7" xfId="15144" xr:uid="{E742FE6C-7080-45D6-BA64-6FD879D53799}"/>
    <cellStyle name="Normal 2 20 3 8" xfId="18228" xr:uid="{45262D48-12E1-4F7C-93D0-B99DC037BA13}"/>
    <cellStyle name="Normal 2 20 3 9" xfId="21391" xr:uid="{2CF3B04C-898C-49F4-94EB-79F8BB9E98D5}"/>
    <cellStyle name="Normal 2 20 4" xfId="805" xr:uid="{152F4A4B-99F5-424B-8E7A-7440629E2901}"/>
    <cellStyle name="Normal 2 20 4 10" xfId="24695" xr:uid="{1FE1E354-257A-410D-B97B-8541707038F7}"/>
    <cellStyle name="Normal 2 20 4 11" xfId="27873" xr:uid="{D3D08FCF-3950-4D6E-B595-79A90E2FE336}"/>
    <cellStyle name="Normal 2 20 4 12" xfId="3785" xr:uid="{CF70237F-5063-4DAB-80D4-DF81B7D8A2AF}"/>
    <cellStyle name="Normal 2 20 4 2" xfId="2756" xr:uid="{57328FA3-922A-4C43-9F30-5EBB75AFF19C}"/>
    <cellStyle name="Normal 2 20 4 2 10" xfId="4843" xr:uid="{E6B59414-A88B-4BBD-B039-DFBEED845227}"/>
    <cellStyle name="Normal 2 20 4 2 2" xfId="6882" xr:uid="{656443B3-70C1-44C1-B5F2-5A2838669B82}"/>
    <cellStyle name="Normal 2 20 4 2 3" xfId="11019" xr:uid="{0D947D1C-65EF-4061-8C37-F5C99F8E84FD}"/>
    <cellStyle name="Normal 2 20 4 2 4" xfId="14210" xr:uid="{A92D7A97-0144-48E2-AC80-A52184BEDA3E}"/>
    <cellStyle name="Normal 2 20 4 2 5" xfId="17305" xr:uid="{334235CC-BF64-429E-A50A-16BA5714ACD2}"/>
    <cellStyle name="Normal 2 20 4 2 6" xfId="20463" xr:uid="{FAAAE200-B5C8-4B6E-8DA9-8C92CB9E22FF}"/>
    <cellStyle name="Normal 2 20 4 2 7" xfId="23619" xr:uid="{BFEE1145-CD77-45FA-A64D-D268A35C477E}"/>
    <cellStyle name="Normal 2 20 4 2 8" xfId="26795" xr:uid="{DE3CA8BC-0F4C-4483-ACFD-FF763011073B}"/>
    <cellStyle name="Normal 2 20 4 2 9" xfId="29994" xr:uid="{01B74DCB-1DCF-4906-A42C-2EF405A0A3C2}"/>
    <cellStyle name="Normal 2 20 4 3" xfId="1694" xr:uid="{8F0BB27D-39C0-4B3E-AF08-CC9AB5D2C030}"/>
    <cellStyle name="Normal 2 20 4 3 2" xfId="9961" xr:uid="{4843F27F-EB07-4148-BCE0-D4A57288F10C}"/>
    <cellStyle name="Normal 2 20 4 3 3" xfId="13157" xr:uid="{5046CDA1-4EDE-4D55-8A7F-1C5FDB29336C}"/>
    <cellStyle name="Normal 2 20 4 3 4" xfId="16252" xr:uid="{25ABC2CC-2EE6-44DD-A14E-B02F32DBF548}"/>
    <cellStyle name="Normal 2 20 4 3 5" xfId="19406" xr:uid="{B002443C-97B0-46FB-9805-8BF3B775D0D5}"/>
    <cellStyle name="Normal 2 20 4 3 6" xfId="22566" xr:uid="{39D867C3-8E73-4F62-8D48-1CA969D30FCD}"/>
    <cellStyle name="Normal 2 20 4 3 7" xfId="25742" xr:uid="{729AC21B-D906-4231-9F95-D26CBB5E0DD5}"/>
    <cellStyle name="Normal 2 20 4 3 8" xfId="28941" xr:uid="{78082207-F251-41E8-94A4-73BF3F707C96}"/>
    <cellStyle name="Normal 2 20 4 3 9" xfId="5943" xr:uid="{B325AD24-459F-45C1-818D-08E77DA4EEEE}"/>
    <cellStyle name="Normal 2 20 4 4" xfId="7928" xr:uid="{88267A7B-003F-4396-A708-0E3C9A710C23}"/>
    <cellStyle name="Normal 2 20 4 5" xfId="9073" xr:uid="{9563F0FA-2E1F-48F2-B34A-5BB4DF9E1F44}"/>
    <cellStyle name="Normal 2 20 4 6" xfId="12194" xr:uid="{38AB1552-39DC-4427-9550-67AEF5582E37}"/>
    <cellStyle name="Normal 2 20 4 7" xfId="15313" xr:uid="{2586C868-9444-4A7F-8FC2-E1270206B727}"/>
    <cellStyle name="Normal 2 20 4 8" xfId="18397" xr:uid="{405FB68F-C1E8-4ABE-83CB-F5A909042DA7}"/>
    <cellStyle name="Normal 2 20 4 9" xfId="21560" xr:uid="{4FCFE2AD-9AA9-487E-B49F-C995594425B9}"/>
    <cellStyle name="Normal 2 20 5" xfId="998" xr:uid="{0C437BE1-39C6-409C-94BB-9F4B963DBBE7}"/>
    <cellStyle name="Normal 2 20 5 10" xfId="24887" xr:uid="{62D4AD99-FEA4-44A1-B8B3-6B051CE335E8}"/>
    <cellStyle name="Normal 2 20 5 11" xfId="28066" xr:uid="{2AA91911-E50F-4F19-9B37-8218558A340F}"/>
    <cellStyle name="Normal 2 20 5 12" xfId="3977" xr:uid="{F063A9AA-9695-4FA8-87D2-486646C0B500}"/>
    <cellStyle name="Normal 2 20 5 2" xfId="2949" xr:uid="{F11C1BF8-2EF4-4658-923C-1F158B89E1CB}"/>
    <cellStyle name="Normal 2 20 5 2 10" xfId="5035" xr:uid="{69DAA9DC-50C3-470C-9AA4-A5C9892985CE}"/>
    <cellStyle name="Normal 2 20 5 2 2" xfId="7058" xr:uid="{77182935-30A5-4B65-A44A-AC619CD1F32B}"/>
    <cellStyle name="Normal 2 20 5 2 3" xfId="11211" xr:uid="{CEFA1718-3D84-481B-BD7D-E585FFCC4A9F}"/>
    <cellStyle name="Normal 2 20 5 2 4" xfId="14399" xr:uid="{11EF8358-6D26-4F17-BA43-3EECCC831A9F}"/>
    <cellStyle name="Normal 2 20 5 2 5" xfId="17496" xr:uid="{D6588D2F-5943-47A2-971D-C7D9BF8262A4}"/>
    <cellStyle name="Normal 2 20 5 2 6" xfId="20653" xr:uid="{AB2B6171-406D-42AA-8046-928F20E190B8}"/>
    <cellStyle name="Normal 2 20 5 2 7" xfId="23808" xr:uid="{6015CA0E-E1E0-4146-A992-69B488A3A5AA}"/>
    <cellStyle name="Normal 2 20 5 2 8" xfId="26984" xr:uid="{7CA1A448-7A27-4797-8B79-CB079EA858F0}"/>
    <cellStyle name="Normal 2 20 5 2 9" xfId="30183" xr:uid="{1CD117EB-26B6-4CBA-9401-2F4BDFD26CDA}"/>
    <cellStyle name="Normal 2 20 5 3" xfId="1888" xr:uid="{61EEB4BA-098F-4941-8D32-E18D025A5F36}"/>
    <cellStyle name="Normal 2 20 5 3 2" xfId="10153" xr:uid="{D56185FD-4B02-4884-8CC6-AC981C42D97A}"/>
    <cellStyle name="Normal 2 20 5 3 3" xfId="13349" xr:uid="{8173936B-E7BC-4079-88EC-6AFBD1DA2706}"/>
    <cellStyle name="Normal 2 20 5 3 4" xfId="16444" xr:uid="{CAB5FE1E-23A3-4907-AB1C-9DA57FC25957}"/>
    <cellStyle name="Normal 2 20 5 3 5" xfId="19598" xr:uid="{B2188E2D-F2A0-4B0B-BEB2-4A5A365CE8F9}"/>
    <cellStyle name="Normal 2 20 5 3 6" xfId="22758" xr:uid="{D4081495-8CEF-4F8A-8064-C99F3EEFFF98}"/>
    <cellStyle name="Normal 2 20 5 3 7" xfId="25934" xr:uid="{E0C73293-A3D3-4FF4-A2E3-0E8621DE8FE7}"/>
    <cellStyle name="Normal 2 20 5 3 8" xfId="29133" xr:uid="{90A4DC53-B878-4BF9-A32A-E4035606AE38}"/>
    <cellStyle name="Normal 2 20 5 3 9" xfId="6136" xr:uid="{53D7B77B-AC36-4161-8FC0-0FE0F4435183}"/>
    <cellStyle name="Normal 2 20 5 4" xfId="8121" xr:uid="{494101B5-A860-496E-8B22-9A04394AC2EA}"/>
    <cellStyle name="Normal 2 20 5 5" xfId="9265" xr:uid="{D07C4104-21E8-438C-BD30-6778AC2865FA}"/>
    <cellStyle name="Normal 2 20 5 6" xfId="12387" xr:uid="{66953E8E-CB8D-4027-AA86-E675DAD28BF8}"/>
    <cellStyle name="Normal 2 20 5 7" xfId="15506" xr:uid="{AD7AA32C-B18F-4EEA-9DE6-E035E8374AEE}"/>
    <cellStyle name="Normal 2 20 5 8" xfId="18589" xr:uid="{C39BC437-6764-4FA6-84F1-9DBF2EDD0F50}"/>
    <cellStyle name="Normal 2 20 5 9" xfId="21753" xr:uid="{AB9799DC-F694-43C1-97EB-6EAD644CF36B}"/>
    <cellStyle name="Normal 2 20 6" xfId="351" xr:uid="{C9B97975-5D3E-4F12-B4A7-FB6BB1996A9A}"/>
    <cellStyle name="Normal 2 20 6 10" xfId="27420" xr:uid="{CB5CCEA4-5786-4BFD-8ACE-AF93D54F9BE9}"/>
    <cellStyle name="Normal 2 20 6 11" xfId="4390" xr:uid="{AC399CEE-FEC0-408E-9E9C-ABE84CFF68B1}"/>
    <cellStyle name="Normal 2 20 6 2" xfId="2303" xr:uid="{F510DDB5-8C38-49F5-AE44-43DBE00ADE90}"/>
    <cellStyle name="Normal 2 20 6 2 2" xfId="10566" xr:uid="{A50690DF-773D-4EF8-A555-C756E8B8C68F}"/>
    <cellStyle name="Normal 2 20 6 2 3" xfId="13761" xr:uid="{C19057E6-2054-46A3-A037-3ED072AF1635}"/>
    <cellStyle name="Normal 2 20 6 2 4" xfId="16856" xr:uid="{65B37D9A-4898-4240-B49A-98CCF75CC1AE}"/>
    <cellStyle name="Normal 2 20 6 2 5" xfId="20010" xr:uid="{A8FE15FA-E17C-4F16-863E-D2D0E15E0EA2}"/>
    <cellStyle name="Normal 2 20 6 2 6" xfId="23170" xr:uid="{29E6AED5-C21D-4651-99B2-7E17310F0C0E}"/>
    <cellStyle name="Normal 2 20 6 2 7" xfId="26346" xr:uid="{ABDF2D39-7B27-4F64-9C5C-8434C42650CA}"/>
    <cellStyle name="Normal 2 20 6 2 8" xfId="29545" xr:uid="{430AF131-9738-4D28-8CE7-4DB2A11FB606}"/>
    <cellStyle name="Normal 2 20 6 2 9" xfId="5490" xr:uid="{87D1E4B3-C0D3-4D89-98E5-3354DE991F0D}"/>
    <cellStyle name="Normal 2 20 6 3" xfId="7475" xr:uid="{81832EF4-759F-4823-B7CF-0DD9CBE040E8}"/>
    <cellStyle name="Normal 2 20 6 4" xfId="8619" xr:uid="{88457973-2334-4477-8EA0-12B159DCB7D0}"/>
    <cellStyle name="Normal 2 20 6 5" xfId="11741" xr:uid="{4FBD7C46-FABC-4E47-8EA5-1ACA2802EB09}"/>
    <cellStyle name="Normal 2 20 6 6" xfId="14860" xr:uid="{309D6BDF-87C6-4725-A623-79EC3CAA0FEC}"/>
    <cellStyle name="Normal 2 20 6 7" xfId="17944" xr:uid="{FA1584BB-BBEF-49FC-B49E-2668DEA9331B}"/>
    <cellStyle name="Normal 2 20 6 8" xfId="21107" xr:uid="{EE53B691-BAA9-4EE3-BBD0-13A0A24B251F}"/>
    <cellStyle name="Normal 2 20 6 9" xfId="24242" xr:uid="{E10E725E-BC27-45B4-AFC3-912F85FF85AB}"/>
    <cellStyle name="Normal 2 20 7" xfId="2104" xr:uid="{4764036D-4F10-4821-9FC1-EAF60AD07117}"/>
    <cellStyle name="Normal 2 20 7 10" xfId="4193" xr:uid="{16952D36-B8F3-409F-9A51-B85424A9981B}"/>
    <cellStyle name="Normal 2 20 7 2" xfId="6409" xr:uid="{E1918E81-B5FC-4A11-AC09-80A678F9D145}"/>
    <cellStyle name="Normal 2 20 7 3" xfId="10369" xr:uid="{DABDC911-414D-4EE9-9C79-B0F67A39EF43}"/>
    <cellStyle name="Normal 2 20 7 4" xfId="13564" xr:uid="{9E02364E-3E10-48D9-8590-92FC4B398722}"/>
    <cellStyle name="Normal 2 20 7 5" xfId="16659" xr:uid="{2F0868CA-FE68-49ED-9A65-83A4DA1EDBFF}"/>
    <cellStyle name="Normal 2 20 7 6" xfId="19813" xr:uid="{21B6EF5E-0421-4320-BEA3-D5F55F8AEF93}"/>
    <cellStyle name="Normal 2 20 7 7" xfId="22973" xr:uid="{E609CB4B-9D5F-4866-A5C6-0840FF4CFCF7}"/>
    <cellStyle name="Normal 2 20 7 8" xfId="26149" xr:uid="{68E32BDA-F0CE-402B-BED9-F753B07DF5AF}"/>
    <cellStyle name="Normal 2 20 7 9" xfId="29348" xr:uid="{EDEF5D6F-CD99-43C4-9C3B-310C020AC970}"/>
    <cellStyle name="Normal 2 20 8" xfId="1241" xr:uid="{9D220B73-DC0E-455C-AC3D-E954604A6D14}"/>
    <cellStyle name="Normal 2 20 8 2" xfId="9508" xr:uid="{83DD067F-09F5-4D75-A58B-77B261F5F866}"/>
    <cellStyle name="Normal 2 20 8 3" xfId="12704" xr:uid="{07BE3205-2BEE-47A5-BE04-A09E98F8F684}"/>
    <cellStyle name="Normal 2 20 8 4" xfId="15804" xr:uid="{E92EC558-AD1B-4E97-BA33-8B380DC25315}"/>
    <cellStyle name="Normal 2 20 8 5" xfId="18998" xr:uid="{D7A48AAA-0CFA-424A-BC75-E45BA18935D3}"/>
    <cellStyle name="Normal 2 20 8 6" xfId="22141" xr:uid="{7092D1BF-BF5C-441E-8BAA-D150DE9E333F}"/>
    <cellStyle name="Normal 2 20 8 7" xfId="25249" xr:uid="{E56D4167-CB8E-460A-A198-15ACD27312BE}"/>
    <cellStyle name="Normal 2 20 8 8" xfId="28478" xr:uid="{A19B073C-A2D8-4276-B9DD-F44E4F624444}"/>
    <cellStyle name="Normal 2 20 8 9" xfId="5292" xr:uid="{3AD7AB64-5DFE-48B1-B4FA-7958769A5B66}"/>
    <cellStyle name="Normal 2 20 9" xfId="7275" xr:uid="{48B696E1-ADFA-494B-BD98-F73D0DD33C0C}"/>
    <cellStyle name="Normal 2 21" xfId="166" xr:uid="{22F489CB-AE26-492A-8A51-E89FB5C78CED}"/>
    <cellStyle name="Normal 2 21 10" xfId="8435" xr:uid="{CE920D74-902D-4FE8-B091-7DB61D1E8B56}"/>
    <cellStyle name="Normal 2 21 11" xfId="11544" xr:uid="{C6060A3E-2037-4311-9929-860106E45457}"/>
    <cellStyle name="Normal 2 21 12" xfId="14659" xr:uid="{61325BD3-11A5-4B38-A8D0-E375533F4E44}"/>
    <cellStyle name="Normal 2 21 13" xfId="17751" xr:uid="{7933DAC7-2B89-46A9-B96C-9DB675C20B62}"/>
    <cellStyle name="Normal 2 21 14" xfId="20909" xr:uid="{C5FD7DC4-3F3C-46EC-BE80-27AFCC065BCA}"/>
    <cellStyle name="Normal 2 21 15" xfId="24049" xr:uid="{05E02260-B3B5-4B15-8D91-A4AC31F86B78}"/>
    <cellStyle name="Normal 2 21 16" xfId="27226" xr:uid="{33FA5F48-3D95-4916-9D99-AADC1C5599E7}"/>
    <cellStyle name="Normal 2 21 17" xfId="3336" xr:uid="{C0BB07E3-AD19-4887-A592-084956E7A370}"/>
    <cellStyle name="Normal 2 21 2" xfId="500" xr:uid="{58071CB1-CEBB-4364-B44C-755556CFC403}"/>
    <cellStyle name="Normal 2 21 2 10" xfId="24390" xr:uid="{C3701780-4943-42DA-B305-75030C480E73}"/>
    <cellStyle name="Normal 2 21 2 11" xfId="27568" xr:uid="{F96D82F6-42B8-42C4-9A70-904EA4B61064}"/>
    <cellStyle name="Normal 2 21 2 12" xfId="3480" xr:uid="{A9E4F452-D31D-4F0F-B973-1225BD6E1C78}"/>
    <cellStyle name="Normal 2 21 2 2" xfId="2451" xr:uid="{D1B6142E-EAE3-4996-8881-745249E9E58B}"/>
    <cellStyle name="Normal 2 21 2 2 10" xfId="4538" xr:uid="{88C948F8-5180-424B-ACD1-220B8C8C2E72}"/>
    <cellStyle name="Normal 2 21 2 2 2" xfId="6610" xr:uid="{50C68BC7-4E74-4957-97EE-B0906BD517A8}"/>
    <cellStyle name="Normal 2 21 2 2 3" xfId="10714" xr:uid="{1D780FA0-0757-42AF-8C87-0FA022A80925}"/>
    <cellStyle name="Normal 2 21 2 2 4" xfId="13909" xr:uid="{765BF53B-EC0F-43B4-981D-29FA530B703B}"/>
    <cellStyle name="Normal 2 21 2 2 5" xfId="17004" xr:uid="{95FDA6CA-9BE4-473B-A05F-90AE0E539159}"/>
    <cellStyle name="Normal 2 21 2 2 6" xfId="20158" xr:uid="{3018F07A-FF01-4293-961F-39B117578C4C}"/>
    <cellStyle name="Normal 2 21 2 2 7" xfId="23318" xr:uid="{AA87E6AF-03AC-44B1-ABD8-5E026684880B}"/>
    <cellStyle name="Normal 2 21 2 2 8" xfId="26494" xr:uid="{35EB0C4E-7AAF-4FC9-BBAF-9C663F50148E}"/>
    <cellStyle name="Normal 2 21 2 2 9" xfId="29693" xr:uid="{7F0A1739-A1A9-4D1F-A0F4-CC1A8D1C12CA}"/>
    <cellStyle name="Normal 2 21 2 3" xfId="1389" xr:uid="{733DC9F1-DAD5-4E37-AA0D-15A8F0FDE49A}"/>
    <cellStyle name="Normal 2 21 2 3 2" xfId="9656" xr:uid="{F7FB887D-48CF-490B-A633-6B75F077CF98}"/>
    <cellStyle name="Normal 2 21 2 3 3" xfId="12852" xr:uid="{AAD15879-12F9-4DAA-8CB6-853F9F230791}"/>
    <cellStyle name="Normal 2 21 2 3 4" xfId="15947" xr:uid="{32959764-2860-4F70-AF18-521A58249F31}"/>
    <cellStyle name="Normal 2 21 2 3 5" xfId="19101" xr:uid="{2A2C2A1C-FDFC-4E62-8469-F5E51453BB90}"/>
    <cellStyle name="Normal 2 21 2 3 6" xfId="22261" xr:uid="{6A789285-CF76-47CA-AEA5-243753BE5D8F}"/>
    <cellStyle name="Normal 2 21 2 3 7" xfId="25437" xr:uid="{76B1F36F-D550-452C-8534-A63C27D8B196}"/>
    <cellStyle name="Normal 2 21 2 3 8" xfId="28636" xr:uid="{AFB2E784-CEFA-4145-84C2-88F2EEBA4B6D}"/>
    <cellStyle name="Normal 2 21 2 3 9" xfId="5638" xr:uid="{919316AA-A98C-4B0D-8C44-5AEDCDAB185C}"/>
    <cellStyle name="Normal 2 21 2 4" xfId="7623" xr:uid="{5E9D795E-5613-4714-9F6E-6B9A048B00DC}"/>
    <cellStyle name="Normal 2 21 2 5" xfId="8768" xr:uid="{C4B8F6E7-6BC9-4DA4-A035-27DD194B42D5}"/>
    <cellStyle name="Normal 2 21 2 6" xfId="11889" xr:uid="{EE433ADB-7B92-4805-8420-03BB18DFB159}"/>
    <cellStyle name="Normal 2 21 2 7" xfId="15008" xr:uid="{4D855096-C10B-4E5E-944D-B1444B527C04}"/>
    <cellStyle name="Normal 2 21 2 8" xfId="18092" xr:uid="{38704261-37D8-4444-933D-EADB158D6305}"/>
    <cellStyle name="Normal 2 21 2 9" xfId="21255" xr:uid="{31D23AD4-ADA3-4662-9AC7-0DAA9F7BEF40}"/>
    <cellStyle name="Normal 2 21 3" xfId="640" xr:uid="{61E95B97-AE12-469A-B3B0-5D1585EE43B0}"/>
    <cellStyle name="Normal 2 21 3 10" xfId="18232" xr:uid="{4ED69157-5AD7-43A0-B876-C3B15F40A159}"/>
    <cellStyle name="Normal 2 21 3 11" xfId="21395" xr:uid="{5E9AEEAF-B02A-4220-89C5-7988E134F764}"/>
    <cellStyle name="Normal 2 21 3 12" xfId="24530" xr:uid="{15802028-669B-4057-A98A-BF49A7744FAC}"/>
    <cellStyle name="Normal 2 21 3 13" xfId="27708" xr:uid="{98F16ABF-BED8-4F13-8CC7-952303D41677}"/>
    <cellStyle name="Normal 2 21 3 14" xfId="3620" xr:uid="{DE452BB0-D26B-4AA6-BA97-57E95C188AF9}"/>
    <cellStyle name="Normal 2 21 3 2" xfId="926" xr:uid="{F3716F82-72B6-4149-94BF-61D552FCFB21}"/>
    <cellStyle name="Normal 2 21 3 2 10" xfId="24816" xr:uid="{BA3756F7-0FAB-4502-80C8-8D4F0216D31F}"/>
    <cellStyle name="Normal 2 21 3 2 11" xfId="27994" xr:uid="{51268898-0AC4-4975-B242-9715A02B107F}"/>
    <cellStyle name="Normal 2 21 3 2 12" xfId="3906" xr:uid="{92B8493B-414B-4202-893B-94713A06FEEE}"/>
    <cellStyle name="Normal 2 21 3 2 2" xfId="2877" xr:uid="{BB689CBE-C5F8-46DC-87C3-722B10C90476}"/>
    <cellStyle name="Normal 2 21 3 2 2 10" xfId="4964" xr:uid="{4ECF8752-4E5D-4F0D-AF58-27A0A34AF60B}"/>
    <cellStyle name="Normal 2 21 3 2 2 2" xfId="6991" xr:uid="{38359726-9D91-48EA-8A05-91A6DFFD98B2}"/>
    <cellStyle name="Normal 2 21 3 2 2 3" xfId="11140" xr:uid="{D7E08185-C651-455E-A45B-F1CE32949688}"/>
    <cellStyle name="Normal 2 21 3 2 2 4" xfId="14329" xr:uid="{AB38DF92-F07F-44AF-AA14-B74E01BB65E3}"/>
    <cellStyle name="Normal 2 21 3 2 2 5" xfId="17426" xr:uid="{ABA8CCDF-1D8C-4E17-96E9-0CFC989B28CA}"/>
    <cellStyle name="Normal 2 21 3 2 2 6" xfId="20582" xr:uid="{3A9775A2-7F6A-4039-83FB-70639E67B25B}"/>
    <cellStyle name="Normal 2 21 3 2 2 7" xfId="23738" xr:uid="{70BC52A9-E09A-42C5-863C-ADD7E063FC14}"/>
    <cellStyle name="Normal 2 21 3 2 2 8" xfId="26914" xr:uid="{431F33F2-42F2-4C6A-B560-8A9E4EE6953A}"/>
    <cellStyle name="Normal 2 21 3 2 2 9" xfId="30113" xr:uid="{46590208-96EB-4692-985B-D3F63176640D}"/>
    <cellStyle name="Normal 2 21 3 2 3" xfId="1816" xr:uid="{81781F93-75BB-43D4-A7D7-6E647670A65C}"/>
    <cellStyle name="Normal 2 21 3 2 3 2" xfId="10082" xr:uid="{4652079E-D9B6-40AE-8968-BD86B777E5AA}"/>
    <cellStyle name="Normal 2 21 3 2 3 3" xfId="13278" xr:uid="{218B9DD8-E80C-4B24-B8D4-A2A666D8B54E}"/>
    <cellStyle name="Normal 2 21 3 2 3 4" xfId="16373" xr:uid="{4DF5D04F-9C62-4893-AFBE-2460A9E26240}"/>
    <cellStyle name="Normal 2 21 3 2 3 5" xfId="19527" xr:uid="{8A96465A-D60C-4CAC-8B9A-C1BB732A308D}"/>
    <cellStyle name="Normal 2 21 3 2 3 6" xfId="22687" xr:uid="{2611E359-01AC-4FA7-8A7E-81C9ABFE45A5}"/>
    <cellStyle name="Normal 2 21 3 2 3 7" xfId="25863" xr:uid="{997AFD43-77F2-40FC-9D98-0E6E0126FDA3}"/>
    <cellStyle name="Normal 2 21 3 2 3 8" xfId="29062" xr:uid="{D20E9D98-432E-4EB1-9212-A4463F48C124}"/>
    <cellStyle name="Normal 2 21 3 2 3 9" xfId="6064" xr:uid="{D09D5BEF-4E44-435C-8301-6744282ECDC3}"/>
    <cellStyle name="Normal 2 21 3 2 4" xfId="8049" xr:uid="{4D0FBB70-15B3-43C7-AC1F-1ABA83907B5E}"/>
    <cellStyle name="Normal 2 21 3 2 5" xfId="9194" xr:uid="{53BC4830-F13E-4DB5-BD0A-74C21A10AACA}"/>
    <cellStyle name="Normal 2 21 3 2 6" xfId="12315" xr:uid="{09498D82-2BA5-465F-999E-4AE93D934456}"/>
    <cellStyle name="Normal 2 21 3 2 7" xfId="15434" xr:uid="{F7ECB351-B89A-4D87-A507-3B04AB573143}"/>
    <cellStyle name="Normal 2 21 3 2 8" xfId="18518" xr:uid="{7E1F561A-79E4-4C20-BA62-00158C720755}"/>
    <cellStyle name="Normal 2 21 3 2 9" xfId="21681" xr:uid="{3910C1A4-60D3-4FBD-BCAD-FE400BAAF9C9}"/>
    <cellStyle name="Normal 2 21 3 3" xfId="1133" xr:uid="{0729CF98-17A6-43E2-8AA5-F628F98C995E}"/>
    <cellStyle name="Normal 2 21 3 3 10" xfId="25022" xr:uid="{77F56A81-8355-4361-9914-DECB5684D040}"/>
    <cellStyle name="Normal 2 21 3 3 11" xfId="28201" xr:uid="{CAD18CB2-1B7D-4069-9601-CAC5CC29579F}"/>
    <cellStyle name="Normal 2 21 3 3 12" xfId="4112" xr:uid="{DFB6C62C-B826-44EA-AD29-6DF292ED504F}"/>
    <cellStyle name="Normal 2 21 3 3 2" xfId="3084" xr:uid="{F3B15366-B575-487D-9A62-F648DCC6C885}"/>
    <cellStyle name="Normal 2 21 3 3 2 10" xfId="5170" xr:uid="{7A2AC2AC-C725-4008-871F-2074B5D42D2C}"/>
    <cellStyle name="Normal 2 21 3 3 2 2" xfId="7187" xr:uid="{BEAC47BB-70B8-479B-B4D4-507B2CA73B83}"/>
    <cellStyle name="Normal 2 21 3 3 2 3" xfId="11346" xr:uid="{C59D1950-7ECC-44C4-B7A7-14DF04D132B0}"/>
    <cellStyle name="Normal 2 21 3 3 2 4" xfId="14528" xr:uid="{B718C72B-DD2A-4F98-9EEE-B41C5C647475}"/>
    <cellStyle name="Normal 2 21 3 3 2 5" xfId="17625" xr:uid="{8365CEBC-7F72-4323-BED2-3371B57EB20A}"/>
    <cellStyle name="Normal 2 21 3 3 2 6" xfId="20782" xr:uid="{D12218C3-4CB6-478D-BBAE-0229835DBA5A}"/>
    <cellStyle name="Normal 2 21 3 3 2 7" xfId="23937" xr:uid="{0285CCF2-51CC-4A9A-A926-F8580882C02C}"/>
    <cellStyle name="Normal 2 21 3 3 2 8" xfId="27113" xr:uid="{D814BB1A-342A-461B-ADFF-6B923EF393A9}"/>
    <cellStyle name="Normal 2 21 3 3 2 9" xfId="30312" xr:uid="{14857F93-519A-4B6B-8269-A685D135ADD1}"/>
    <cellStyle name="Normal 2 21 3 3 3" xfId="2023" xr:uid="{C819899F-8311-4103-A191-6570A1BA5598}"/>
    <cellStyle name="Normal 2 21 3 3 3 2" xfId="10288" xr:uid="{3100240A-915C-434E-80AE-4C134BD32133}"/>
    <cellStyle name="Normal 2 21 3 3 3 3" xfId="13484" xr:uid="{6F72E33C-3671-441D-8D3D-758E3776C85B}"/>
    <cellStyle name="Normal 2 21 3 3 3 4" xfId="16579" xr:uid="{3AF39FDD-C298-4936-80A9-502597116346}"/>
    <cellStyle name="Normal 2 21 3 3 3 5" xfId="19733" xr:uid="{E939E590-91F7-4C67-9987-1413C57D6777}"/>
    <cellStyle name="Normal 2 21 3 3 3 6" xfId="22893" xr:uid="{EB6BF2B8-6EA5-4157-918B-363DA34FBAE7}"/>
    <cellStyle name="Normal 2 21 3 3 3 7" xfId="26069" xr:uid="{A0A2F5C1-8603-44F7-8D90-080E2239C06B}"/>
    <cellStyle name="Normal 2 21 3 3 3 8" xfId="29268" xr:uid="{A7327FBF-24DF-4467-9BBD-1C74ACA7FFC1}"/>
    <cellStyle name="Normal 2 21 3 3 3 9" xfId="6271" xr:uid="{17EAE9D8-CB79-44B4-BFCC-E67E8F6E8886}"/>
    <cellStyle name="Normal 2 21 3 3 4" xfId="8256" xr:uid="{0BC9F1B8-C820-433D-ABD5-368870DAEE2C}"/>
    <cellStyle name="Normal 2 21 3 3 5" xfId="9400" xr:uid="{9AF2841C-8436-4C42-AFA1-28F76935F5CF}"/>
    <cellStyle name="Normal 2 21 3 3 6" xfId="12522" xr:uid="{DF6F6F55-C9B4-483B-AF65-B129E964FB81}"/>
    <cellStyle name="Normal 2 21 3 3 7" xfId="15641" xr:uid="{1932ADCA-F372-4D34-BC71-22284762E038}"/>
    <cellStyle name="Normal 2 21 3 3 8" xfId="18724" xr:uid="{3040B312-9830-45CE-9E11-511AFC61DC08}"/>
    <cellStyle name="Normal 2 21 3 3 9" xfId="21888" xr:uid="{C43FECF7-13DC-4150-A329-66DCC3692784}"/>
    <cellStyle name="Normal 2 21 3 4" xfId="2591" xr:uid="{320CD1C4-C74D-4E1C-8041-826B23FADA98}"/>
    <cellStyle name="Normal 2 21 3 4 10" xfId="4678" xr:uid="{B4AE7896-01A0-4E04-BF30-8923BAAA72B4}"/>
    <cellStyle name="Normal 2 21 3 4 2" xfId="6336" xr:uid="{AEE66D63-6214-4064-8253-8C238A3E42A4}"/>
    <cellStyle name="Normal 2 21 3 4 3" xfId="10854" xr:uid="{DC6C4AF7-7BCE-456F-86BE-35539BDFE8BE}"/>
    <cellStyle name="Normal 2 21 3 4 4" xfId="12679" xr:uid="{EAF45D65-21F3-4502-9509-D7975BD68439}"/>
    <cellStyle name="Normal 2 21 3 4 5" xfId="15148" xr:uid="{E0081870-75DD-48B4-8ABF-4D71386127A4}"/>
    <cellStyle name="Normal 2 21 3 4 6" xfId="20298" xr:uid="{8202A7B2-D45C-4CD0-A6DF-A061C91273BA}"/>
    <cellStyle name="Normal 2 21 3 4 7" xfId="22118" xr:uid="{C7BD139E-B285-436D-B538-41A9E4780017}"/>
    <cellStyle name="Normal 2 21 3 4 8" xfId="25275" xr:uid="{5860D3A4-60BF-4CF1-99BF-084B75F73E69}"/>
    <cellStyle name="Normal 2 21 3 4 9" xfId="28486" xr:uid="{CA9F25A1-34FD-49AA-A882-CFD9CFF85467}"/>
    <cellStyle name="Normal 2 21 3 5" xfId="1529" xr:uid="{A0F04CD3-C4BA-464E-B33F-1578A0BC575D}"/>
    <cellStyle name="Normal 2 21 3 5 2" xfId="9796" xr:uid="{E5EA15A6-B143-4911-9B38-C010FDD04BE7}"/>
    <cellStyle name="Normal 2 21 3 5 3" xfId="12992" xr:uid="{029BE9C9-5706-4F9A-A5CB-A529930EFCFE}"/>
    <cellStyle name="Normal 2 21 3 5 4" xfId="16087" xr:uid="{C4C8BB9B-DDFD-43CC-83E6-C4B8F786A2E2}"/>
    <cellStyle name="Normal 2 21 3 5 5" xfId="19241" xr:uid="{F850B89B-690F-47E8-9F03-2B6C0BEF8F94}"/>
    <cellStyle name="Normal 2 21 3 5 6" xfId="22401" xr:uid="{E37BC4E1-8D71-4244-A949-C5DBF827A472}"/>
    <cellStyle name="Normal 2 21 3 5 7" xfId="25577" xr:uid="{90F24878-FDDB-4C41-A615-BAF6E509055C}"/>
    <cellStyle name="Normal 2 21 3 5 8" xfId="28776" xr:uid="{52A40809-6E29-4FAF-9255-A06AB156CEE5}"/>
    <cellStyle name="Normal 2 21 3 5 9" xfId="5778" xr:uid="{4E03D498-4F74-4856-AB21-1B4D62DAC01D}"/>
    <cellStyle name="Normal 2 21 3 6" xfId="7763" xr:uid="{E86756E5-E0E5-4855-9457-E6751B6D6AE0}"/>
    <cellStyle name="Normal 2 21 3 7" xfId="8908" xr:uid="{131BC3FD-5C2D-4CF3-B875-966A02090EF2}"/>
    <cellStyle name="Normal 2 21 3 8" xfId="12029" xr:uid="{77D5EE9F-7537-4F13-AC2D-B9CE238593E2}"/>
    <cellStyle name="Normal 2 21 3 9" xfId="14763" xr:uid="{AF219188-B5AA-4A6C-8A21-D2A362CBB5F6}"/>
    <cellStyle name="Normal 2 21 4" xfId="809" xr:uid="{06020E11-79A6-4486-A50E-3CA442FEF5FF}"/>
    <cellStyle name="Normal 2 21 4 10" xfId="24699" xr:uid="{149C66D9-C7A3-4801-B209-E3D7C3419580}"/>
    <cellStyle name="Normal 2 21 4 11" xfId="27877" xr:uid="{CE856F44-637E-4889-AC4C-6268C9FAECEB}"/>
    <cellStyle name="Normal 2 21 4 12" xfId="3789" xr:uid="{74BBBFDF-7952-4485-A570-8DA2D9128F2A}"/>
    <cellStyle name="Normal 2 21 4 2" xfId="2760" xr:uid="{E2981FE1-C5F0-4A52-8D76-D9C848DD37B9}"/>
    <cellStyle name="Normal 2 21 4 2 10" xfId="4847" xr:uid="{9C1C453B-9F2C-47A0-BF06-0EE8121721A7}"/>
    <cellStyle name="Normal 2 21 4 2 2" xfId="6886" xr:uid="{95C73BDF-01E4-4B58-8EC5-7415D2C4693B}"/>
    <cellStyle name="Normal 2 21 4 2 3" xfId="11023" xr:uid="{C9929F43-105C-4804-B59E-591F39861AD2}"/>
    <cellStyle name="Normal 2 21 4 2 4" xfId="14214" xr:uid="{6825E3E0-8F38-40E8-AB39-957F748A5F2E}"/>
    <cellStyle name="Normal 2 21 4 2 5" xfId="17309" xr:uid="{9C132694-1239-4D5A-8D41-C685665D6E05}"/>
    <cellStyle name="Normal 2 21 4 2 6" xfId="20467" xr:uid="{EF81C620-2A28-4500-B3F4-89982CE8F8BD}"/>
    <cellStyle name="Normal 2 21 4 2 7" xfId="23623" xr:uid="{4E6D8681-6E01-49DE-AE10-0DE53893D88D}"/>
    <cellStyle name="Normal 2 21 4 2 8" xfId="26799" xr:uid="{810E5C49-2269-4DF1-86B4-E7BC69CD8853}"/>
    <cellStyle name="Normal 2 21 4 2 9" xfId="29998" xr:uid="{A97B83C4-D852-4E41-911E-7605FB8163E6}"/>
    <cellStyle name="Normal 2 21 4 3" xfId="1698" xr:uid="{4F747900-C8EF-41BD-A4BB-54791EB110D5}"/>
    <cellStyle name="Normal 2 21 4 3 2" xfId="9965" xr:uid="{60F701F0-4DB8-47BF-B100-328E3AE1D1A7}"/>
    <cellStyle name="Normal 2 21 4 3 3" xfId="13161" xr:uid="{AE3998F3-538B-4E8B-9A1B-1F27BE19ABE4}"/>
    <cellStyle name="Normal 2 21 4 3 4" xfId="16256" xr:uid="{7A12947F-CC38-4D55-87E1-1444377AEA8A}"/>
    <cellStyle name="Normal 2 21 4 3 5" xfId="19410" xr:uid="{629F4024-D04B-40A1-86B8-D732B0525460}"/>
    <cellStyle name="Normal 2 21 4 3 6" xfId="22570" xr:uid="{738E75CC-FB83-467B-958F-DC8AF231D775}"/>
    <cellStyle name="Normal 2 21 4 3 7" xfId="25746" xr:uid="{881522DB-A56E-4A49-B994-BB22676B601E}"/>
    <cellStyle name="Normal 2 21 4 3 8" xfId="28945" xr:uid="{6D7ACC34-17C5-4D27-B503-D185C9941928}"/>
    <cellStyle name="Normal 2 21 4 3 9" xfId="5947" xr:uid="{A7A4023A-4666-4DBB-9DE8-C358A1D15467}"/>
    <cellStyle name="Normal 2 21 4 4" xfId="7932" xr:uid="{8FFFAB82-B51A-425F-9880-AC6C09316F3A}"/>
    <cellStyle name="Normal 2 21 4 5" xfId="9077" xr:uid="{F0540D7E-E0F3-4C29-8DDA-F73B2183425A}"/>
    <cellStyle name="Normal 2 21 4 6" xfId="12198" xr:uid="{CAB07E69-08B0-493E-80FF-833D022E8D80}"/>
    <cellStyle name="Normal 2 21 4 7" xfId="15317" xr:uid="{9E7D4D34-34A1-49D6-B32F-8A23161103B9}"/>
    <cellStyle name="Normal 2 21 4 8" xfId="18401" xr:uid="{C69815E8-871A-46ED-97EB-97E069A87665}"/>
    <cellStyle name="Normal 2 21 4 9" xfId="21564" xr:uid="{3CD14EF8-41FF-4631-880E-05FB90AEC072}"/>
    <cellStyle name="Normal 2 21 5" xfId="1002" xr:uid="{DD3820D1-51C7-4299-AE2A-692C777A88B8}"/>
    <cellStyle name="Normal 2 21 5 10" xfId="24891" xr:uid="{E0768535-D92E-43C3-AD93-6426A8CEB338}"/>
    <cellStyle name="Normal 2 21 5 11" xfId="28070" xr:uid="{CF6AA0F3-0825-4984-BC65-7FD84D5E256B}"/>
    <cellStyle name="Normal 2 21 5 12" xfId="3981" xr:uid="{7E1F4C65-3151-4BBE-93BC-44B8E9CF7657}"/>
    <cellStyle name="Normal 2 21 5 2" xfId="2953" xr:uid="{A5E24C2B-6885-46FB-8085-5727F0DF0214}"/>
    <cellStyle name="Normal 2 21 5 2 10" xfId="5039" xr:uid="{A25AFE8E-10EB-43DB-BA9B-E5CBD9B2DDFD}"/>
    <cellStyle name="Normal 2 21 5 2 2" xfId="7062" xr:uid="{971A327F-195D-40F3-8A04-83251018D518}"/>
    <cellStyle name="Normal 2 21 5 2 3" xfId="11215" xr:uid="{7B34B638-758D-42D6-8992-E35AB789C3D6}"/>
    <cellStyle name="Normal 2 21 5 2 4" xfId="14403" xr:uid="{6CA517A3-33B5-4C8A-B149-144EAABE41C2}"/>
    <cellStyle name="Normal 2 21 5 2 5" xfId="17500" xr:uid="{E93D2390-4E49-4F65-A6A1-B622D478F227}"/>
    <cellStyle name="Normal 2 21 5 2 6" xfId="20657" xr:uid="{7437BEC3-6CC9-4017-95FF-115EFB4D14B5}"/>
    <cellStyle name="Normal 2 21 5 2 7" xfId="23812" xr:uid="{6A924AD4-3354-4841-83EC-20226937AC59}"/>
    <cellStyle name="Normal 2 21 5 2 8" xfId="26988" xr:uid="{9ACFEE21-4804-487D-A96F-AD252579C1A0}"/>
    <cellStyle name="Normal 2 21 5 2 9" xfId="30187" xr:uid="{F26D92BC-B9FA-4737-B2FA-6242FF3F3897}"/>
    <cellStyle name="Normal 2 21 5 3" xfId="1892" xr:uid="{4E7A7339-7302-45DC-B375-79A3AEB39A00}"/>
    <cellStyle name="Normal 2 21 5 3 2" xfId="10157" xr:uid="{8D468E4B-4D58-4220-9933-CFC1535A257B}"/>
    <cellStyle name="Normal 2 21 5 3 3" xfId="13353" xr:uid="{29952B6C-9DA1-4BEE-86C8-486B2B1B286F}"/>
    <cellStyle name="Normal 2 21 5 3 4" xfId="16448" xr:uid="{54D5E49D-AE61-4792-AE9E-C17A9C3C1D3E}"/>
    <cellStyle name="Normal 2 21 5 3 5" xfId="19602" xr:uid="{4D755EDE-2920-4413-B459-93E33D577DE4}"/>
    <cellStyle name="Normal 2 21 5 3 6" xfId="22762" xr:uid="{20A32420-D476-4437-B7AD-C3656DBBDCFA}"/>
    <cellStyle name="Normal 2 21 5 3 7" xfId="25938" xr:uid="{B221A45A-013D-42A4-A05A-F0C155E0CB3E}"/>
    <cellStyle name="Normal 2 21 5 3 8" xfId="29137" xr:uid="{535324A1-E005-47B8-8F2D-20AD9E6BB9C6}"/>
    <cellStyle name="Normal 2 21 5 3 9" xfId="6140" xr:uid="{FF1A019E-2F60-4640-9F02-F9BD59A4324C}"/>
    <cellStyle name="Normal 2 21 5 4" xfId="8125" xr:uid="{30724CFB-BDA4-4076-A288-CDC83E8A6BF1}"/>
    <cellStyle name="Normal 2 21 5 5" xfId="9269" xr:uid="{116E09F8-069F-45A4-9847-F88EC15E7122}"/>
    <cellStyle name="Normal 2 21 5 6" xfId="12391" xr:uid="{5F519F3E-2743-45BD-94E5-01B7E07E2CA7}"/>
    <cellStyle name="Normal 2 21 5 7" xfId="15510" xr:uid="{475E3F56-89B1-4798-A952-8F67B40CAEF1}"/>
    <cellStyle name="Normal 2 21 5 8" xfId="18593" xr:uid="{76F8864C-816F-43A4-A26C-D75414309215}"/>
    <cellStyle name="Normal 2 21 5 9" xfId="21757" xr:uid="{825DDC24-55DE-41B1-9103-353BF4739243}"/>
    <cellStyle name="Normal 2 21 6" xfId="355" xr:uid="{52EAACD4-530C-49AD-9B9E-7F3222D1D4D1}"/>
    <cellStyle name="Normal 2 21 6 10" xfId="27424" xr:uid="{F5B15A65-81A1-4B7F-BDB8-E646CCFBEF2A}"/>
    <cellStyle name="Normal 2 21 6 11" xfId="4394" xr:uid="{CB98FEBB-7858-453E-B0CA-52B846D0A2B9}"/>
    <cellStyle name="Normal 2 21 6 2" xfId="2307" xr:uid="{2A4C5B72-3528-4048-A5A6-9EF046A6448F}"/>
    <cellStyle name="Normal 2 21 6 2 2" xfId="10570" xr:uid="{D3E37EC6-0D37-4ADF-9190-103B6680A58B}"/>
    <cellStyle name="Normal 2 21 6 2 3" xfId="13765" xr:uid="{173734FC-B571-4145-8828-6B78F1469E9A}"/>
    <cellStyle name="Normal 2 21 6 2 4" xfId="16860" xr:uid="{BB38629B-7B69-4E2F-81BD-66D815E33526}"/>
    <cellStyle name="Normal 2 21 6 2 5" xfId="20014" xr:uid="{4BCF3AE7-3F31-4F82-940B-FA0B3C319756}"/>
    <cellStyle name="Normal 2 21 6 2 6" xfId="23174" xr:uid="{9C81CC9E-D469-434B-89D1-296C2ABEC2A0}"/>
    <cellStyle name="Normal 2 21 6 2 7" xfId="26350" xr:uid="{A24FA64A-65D1-4402-850C-DC5EC3354482}"/>
    <cellStyle name="Normal 2 21 6 2 8" xfId="29549" xr:uid="{EE11B984-9752-428E-BE7C-62219A2E9E41}"/>
    <cellStyle name="Normal 2 21 6 2 9" xfId="5494" xr:uid="{6E9CB2A6-A04A-4D9B-AA2A-9C899FB2E43E}"/>
    <cellStyle name="Normal 2 21 6 3" xfId="7479" xr:uid="{A031F76D-8E4B-4153-B485-07A3CDDA2302}"/>
    <cellStyle name="Normal 2 21 6 4" xfId="8623" xr:uid="{6807C3AD-09BA-41AE-946B-8218CC3F2303}"/>
    <cellStyle name="Normal 2 21 6 5" xfId="11745" xr:uid="{371B0095-E55A-4250-9671-FCFCC9FD8D2A}"/>
    <cellStyle name="Normal 2 21 6 6" xfId="14864" xr:uid="{768C5F63-6F2D-4AC6-965E-414017E601D2}"/>
    <cellStyle name="Normal 2 21 6 7" xfId="17948" xr:uid="{C46333CB-64F4-48F7-8077-69B4B3F59263}"/>
    <cellStyle name="Normal 2 21 6 8" xfId="21111" xr:uid="{50F06D2F-1009-4D15-9C66-202637E2CD9F}"/>
    <cellStyle name="Normal 2 21 6 9" xfId="24246" xr:uid="{571E70A1-CDBF-4948-AF1E-3D78E92B9FB0}"/>
    <cellStyle name="Normal 2 21 7" xfId="2108" xr:uid="{DA613D12-7731-48D5-B0F8-0B60F2BD995D}"/>
    <cellStyle name="Normal 2 21 7 10" xfId="4197" xr:uid="{B3656AB5-0A52-463D-B5C9-60AB011F185C}"/>
    <cellStyle name="Normal 2 21 7 2" xfId="6413" xr:uid="{951218D4-686E-4659-BA2B-07F3AEF39260}"/>
    <cellStyle name="Normal 2 21 7 3" xfId="10373" xr:uid="{882765F5-CF4B-4234-8A3D-A53DB7E47BA8}"/>
    <cellStyle name="Normal 2 21 7 4" xfId="13568" xr:uid="{21C923E5-B7DF-471C-997B-A059A53A7EDD}"/>
    <cellStyle name="Normal 2 21 7 5" xfId="16663" xr:uid="{F90CF109-E23A-45AD-B161-244C82DE766B}"/>
    <cellStyle name="Normal 2 21 7 6" xfId="19817" xr:uid="{5D918651-0675-4998-BA41-238B71393E23}"/>
    <cellStyle name="Normal 2 21 7 7" xfId="22977" xr:uid="{9DB9ECBE-791F-49E0-843C-116FF523776A}"/>
    <cellStyle name="Normal 2 21 7 8" xfId="26153" xr:uid="{13D60854-2192-4F62-8121-E9F456E0E4CF}"/>
    <cellStyle name="Normal 2 21 7 9" xfId="29352" xr:uid="{E43EAFE8-4037-457E-A7B7-1D0A77B6CD18}"/>
    <cellStyle name="Normal 2 21 8" xfId="1245" xr:uid="{D3DCB2AF-2A0C-433F-BDF9-FBA05777F401}"/>
    <cellStyle name="Normal 2 21 8 2" xfId="9512" xr:uid="{E60CDC58-4845-498E-9531-0BC2759CE55E}"/>
    <cellStyle name="Normal 2 21 8 3" xfId="12708" xr:uid="{6A22B06E-892D-473D-8C7E-8A8EC2CC6E85}"/>
    <cellStyle name="Normal 2 21 8 4" xfId="14581" xr:uid="{F911E307-C939-460E-A9F0-4DEBA9921210}"/>
    <cellStyle name="Normal 2 21 8 5" xfId="18973" xr:uid="{95365829-2548-4D22-B699-8084895D2222}"/>
    <cellStyle name="Normal 2 21 8 6" xfId="22061" xr:uid="{8676312D-4447-47F3-B6D0-5B5BE249E752}"/>
    <cellStyle name="Normal 2 21 8 7" xfId="25328" xr:uid="{67B27376-E11C-4B71-A6BD-EB094663189C}"/>
    <cellStyle name="Normal 2 21 8 8" xfId="28529" xr:uid="{CAB83C3F-0527-42D9-AE9F-2209F03C2797}"/>
    <cellStyle name="Normal 2 21 8 9" xfId="5296" xr:uid="{6D7D6050-0263-45DC-A710-0145FC46DBED}"/>
    <cellStyle name="Normal 2 21 9" xfId="7279" xr:uid="{83AED95E-940E-4DD2-A37C-403911F2EA30}"/>
    <cellStyle name="Normal 2 22" xfId="170" xr:uid="{EA3EA933-1408-4138-9F15-676964220C8B}"/>
    <cellStyle name="Normal 2 22 10" xfId="8439" xr:uid="{3B621566-B283-470B-8B94-4A16D74386A0}"/>
    <cellStyle name="Normal 2 22 11" xfId="11548" xr:uid="{14CE1D49-A35E-42CD-B144-33D0147FB75A}"/>
    <cellStyle name="Normal 2 22 12" xfId="14663" xr:uid="{E3660F70-1A3C-44FB-8851-7DF3A8C0E3E2}"/>
    <cellStyle name="Normal 2 22 13" xfId="17755" xr:uid="{3840045E-56DB-4BDD-BCE8-26CE4548DB1A}"/>
    <cellStyle name="Normal 2 22 14" xfId="20913" xr:uid="{7FE30D7D-5267-41F0-85D0-15185571CD11}"/>
    <cellStyle name="Normal 2 22 15" xfId="24053" xr:uid="{F6F0D2FA-C530-416A-BA2F-8790DA53DC85}"/>
    <cellStyle name="Normal 2 22 16" xfId="27230" xr:uid="{539A6BDE-447D-43D3-A2AF-CA043108C85F}"/>
    <cellStyle name="Normal 2 22 17" xfId="3340" xr:uid="{E8CBEAD2-A9C1-4D84-A734-3C56E6AE9C2F}"/>
    <cellStyle name="Normal 2 22 2" xfId="504" xr:uid="{307814BA-0473-4EA7-AC03-80F6EAB4F1C0}"/>
    <cellStyle name="Normal 2 22 2 10" xfId="24394" xr:uid="{07AED54F-64C4-4612-AB77-BB5EAD44DD08}"/>
    <cellStyle name="Normal 2 22 2 11" xfId="27572" xr:uid="{A7F18924-7268-4DA7-8AEC-240411FEDC14}"/>
    <cellStyle name="Normal 2 22 2 12" xfId="3484" xr:uid="{C849BDE1-5829-4B2C-B696-A134C71459A1}"/>
    <cellStyle name="Normal 2 22 2 2" xfId="2455" xr:uid="{AAB33C8F-7AF7-478D-BC7E-B452A39ED72D}"/>
    <cellStyle name="Normal 2 22 2 2 10" xfId="4542" xr:uid="{2C09312D-4788-4670-99BC-3E20D08AAB29}"/>
    <cellStyle name="Normal 2 22 2 2 2" xfId="6614" xr:uid="{132443BB-373D-4F95-9285-19B0690E7865}"/>
    <cellStyle name="Normal 2 22 2 2 3" xfId="10718" xr:uid="{EF5BE9A2-4170-46D4-AC7D-C92E66E30964}"/>
    <cellStyle name="Normal 2 22 2 2 4" xfId="13913" xr:uid="{26C36A14-5DEA-4A34-BBA5-1C61F7B86EB1}"/>
    <cellStyle name="Normal 2 22 2 2 5" xfId="17008" xr:uid="{9D23C3FB-604D-4D27-B65B-15BAAF433FDD}"/>
    <cellStyle name="Normal 2 22 2 2 6" xfId="20162" xr:uid="{7ED242AB-10D6-4F7B-B77B-B5ADA4484501}"/>
    <cellStyle name="Normal 2 22 2 2 7" xfId="23322" xr:uid="{40F0CF28-D907-406A-93B4-F3970D8144D7}"/>
    <cellStyle name="Normal 2 22 2 2 8" xfId="26498" xr:uid="{F9264785-B331-4FBD-92F5-AE314CC11C99}"/>
    <cellStyle name="Normal 2 22 2 2 9" xfId="29697" xr:uid="{88DE11E1-0E9D-42E6-B3C6-AFAF814D89D1}"/>
    <cellStyle name="Normal 2 22 2 3" xfId="1393" xr:uid="{57734E73-3AE5-464A-8C1E-518A6D8CDE4E}"/>
    <cellStyle name="Normal 2 22 2 3 2" xfId="9660" xr:uid="{7F6C97F3-B863-4FBD-B81F-16941A4A8039}"/>
    <cellStyle name="Normal 2 22 2 3 3" xfId="12856" xr:uid="{3BCAC823-CA40-479D-8CC0-EB1E3C243675}"/>
    <cellStyle name="Normal 2 22 2 3 4" xfId="15951" xr:uid="{92DF679F-BE98-4521-8FAA-BAEA897658C6}"/>
    <cellStyle name="Normal 2 22 2 3 5" xfId="19105" xr:uid="{2CCB6F80-18AB-4C3F-92BD-F550AD076255}"/>
    <cellStyle name="Normal 2 22 2 3 6" xfId="22265" xr:uid="{901B979B-5062-4FF5-B41D-0D48D4869D52}"/>
    <cellStyle name="Normal 2 22 2 3 7" xfId="25441" xr:uid="{00FF5021-C27B-4F3C-94B6-280F4ACAE105}"/>
    <cellStyle name="Normal 2 22 2 3 8" xfId="28640" xr:uid="{D4A1CD68-60D7-4390-B253-063BF9E97233}"/>
    <cellStyle name="Normal 2 22 2 3 9" xfId="5642" xr:uid="{69DBB3BA-D093-4977-8EB5-13ABFC9189B8}"/>
    <cellStyle name="Normal 2 22 2 4" xfId="7627" xr:uid="{CFCE487A-8039-49C7-B479-9159DB75074B}"/>
    <cellStyle name="Normal 2 22 2 5" xfId="8772" xr:uid="{EEDC3088-42B0-4548-A873-C53336BF16AE}"/>
    <cellStyle name="Normal 2 22 2 6" xfId="11893" xr:uid="{255246E1-4A42-41A3-A2BB-5867AC313B9D}"/>
    <cellStyle name="Normal 2 22 2 7" xfId="15012" xr:uid="{A9494B30-BA94-420D-91CA-B16D8877CF98}"/>
    <cellStyle name="Normal 2 22 2 8" xfId="18096" xr:uid="{D54EF4A1-79B6-4236-8731-C4C6FC4566AC}"/>
    <cellStyle name="Normal 2 22 2 9" xfId="21259" xr:uid="{E7654FD2-B32E-4A85-B470-171DA3265425}"/>
    <cellStyle name="Normal 2 22 3" xfId="644" xr:uid="{0423C55D-F20A-49DD-84E1-DFFC856B7B2B}"/>
    <cellStyle name="Normal 2 22 3 10" xfId="24534" xr:uid="{3F55ED40-7A42-4889-AEB2-7F6B06A66251}"/>
    <cellStyle name="Normal 2 22 3 11" xfId="27712" xr:uid="{8BE576FD-0C4E-4789-87E2-F276104D0FAB}"/>
    <cellStyle name="Normal 2 22 3 12" xfId="3624" xr:uid="{4F3C551B-2842-4189-A57C-797E043A1E92}"/>
    <cellStyle name="Normal 2 22 3 2" xfId="2595" xr:uid="{A37B732B-58D7-4E6A-B8F1-E7DD045AF01F}"/>
    <cellStyle name="Normal 2 22 3 2 10" xfId="4682" xr:uid="{EAB54C0A-732E-4B76-B3DE-4B72FF00363E}"/>
    <cellStyle name="Normal 2 22 3 2 2" xfId="6749" xr:uid="{0A0A9507-F91F-4D76-90F3-EE614107851B}"/>
    <cellStyle name="Normal 2 22 3 2 3" xfId="10858" xr:uid="{71BA8013-EF5B-4FD7-81E6-31BB73E6EC62}"/>
    <cellStyle name="Normal 2 22 3 2 4" xfId="14051" xr:uid="{068BDF60-A77E-4F13-8718-86A540E949E4}"/>
    <cellStyle name="Normal 2 22 3 2 5" xfId="17146" xr:uid="{C93B9C5B-B3AC-44EB-BF50-929DAA72BB46}"/>
    <cellStyle name="Normal 2 22 3 2 6" xfId="20302" xr:uid="{DC79D860-29AD-4772-AFDC-CED7E121B3DD}"/>
    <cellStyle name="Normal 2 22 3 2 7" xfId="23460" xr:uid="{DA8FE138-B2A0-48FC-A607-7D30B3577B0B}"/>
    <cellStyle name="Normal 2 22 3 2 8" xfId="26636" xr:uid="{602D7F59-0D6B-4389-A1E9-E4203147C08D}"/>
    <cellStyle name="Normal 2 22 3 2 9" xfId="29835" xr:uid="{C1CBF8CD-0900-4DA0-881D-883BD40FCC94}"/>
    <cellStyle name="Normal 2 22 3 3" xfId="1533" xr:uid="{D0C81513-EED8-4A67-8E07-59308220F3BD}"/>
    <cellStyle name="Normal 2 22 3 3 2" xfId="9800" xr:uid="{FF150F33-4CCC-4F79-AA39-02C959BA1310}"/>
    <cellStyle name="Normal 2 22 3 3 3" xfId="12996" xr:uid="{E736E811-F375-4856-8EA6-943F98BF752A}"/>
    <cellStyle name="Normal 2 22 3 3 4" xfId="16091" xr:uid="{269860D2-4607-47A0-8917-2D974EA2509F}"/>
    <cellStyle name="Normal 2 22 3 3 5" xfId="19245" xr:uid="{9161B6AE-95BB-43FE-BAC7-074CD338F743}"/>
    <cellStyle name="Normal 2 22 3 3 6" xfId="22405" xr:uid="{2C2737FF-1EAA-4152-8E93-AFD0ECBC405D}"/>
    <cellStyle name="Normal 2 22 3 3 7" xfId="25581" xr:uid="{27CB1B47-AF26-4EEE-A718-1C1A35802C2E}"/>
    <cellStyle name="Normal 2 22 3 3 8" xfId="28780" xr:uid="{A1B21BC5-62F9-40F7-B878-5D61A6A470FA}"/>
    <cellStyle name="Normal 2 22 3 3 9" xfId="5782" xr:uid="{F8C82E35-9058-40BF-980C-D410276301DE}"/>
    <cellStyle name="Normal 2 22 3 4" xfId="7767" xr:uid="{C1FE683B-3566-4ECD-A3CB-6889DC5CD351}"/>
    <cellStyle name="Normal 2 22 3 5" xfId="8912" xr:uid="{75D199B1-44C5-4BBE-BB5A-E4028D1D5E82}"/>
    <cellStyle name="Normal 2 22 3 6" xfId="12033" xr:uid="{4F403BFB-F39D-4014-9C00-E37F56EC97A5}"/>
    <cellStyle name="Normal 2 22 3 7" xfId="15152" xr:uid="{22117E75-563D-4F20-9ADD-D54876C424FC}"/>
    <cellStyle name="Normal 2 22 3 8" xfId="18236" xr:uid="{8BA11135-FA0B-40D3-B3AD-16633400A57D}"/>
    <cellStyle name="Normal 2 22 3 9" xfId="21399" xr:uid="{F64C68E8-0189-41A6-A73B-3DA946A37ED3}"/>
    <cellStyle name="Normal 2 22 4" xfId="813" xr:uid="{5C8D5E1C-8671-4ABF-AFAF-527F1B828969}"/>
    <cellStyle name="Normal 2 22 4 10" xfId="24703" xr:uid="{456BA618-CC77-407E-8F83-C6BA1435183A}"/>
    <cellStyle name="Normal 2 22 4 11" xfId="27881" xr:uid="{F9D4DE8A-2B2E-4368-A550-A12428AB32C6}"/>
    <cellStyle name="Normal 2 22 4 12" xfId="3793" xr:uid="{9DFC3B45-E5DA-4E71-85F8-8E11D02DA2D4}"/>
    <cellStyle name="Normal 2 22 4 2" xfId="2764" xr:uid="{60ECEF71-532A-4758-A587-D2D65E224BAC}"/>
    <cellStyle name="Normal 2 22 4 2 10" xfId="4851" xr:uid="{51975AFA-B8CA-47EA-BE5C-EE4299D09DBC}"/>
    <cellStyle name="Normal 2 22 4 2 2" xfId="6890" xr:uid="{8F9244DC-1C06-466D-8E7C-2A456D74C9C7}"/>
    <cellStyle name="Normal 2 22 4 2 3" xfId="11027" xr:uid="{6FF56258-F634-495A-93DE-CA4D48589963}"/>
    <cellStyle name="Normal 2 22 4 2 4" xfId="14218" xr:uid="{16DB88B2-994E-43A7-9121-38ADFA14A031}"/>
    <cellStyle name="Normal 2 22 4 2 5" xfId="17313" xr:uid="{180848DB-3B0E-4E25-BB98-9450CFA70BA4}"/>
    <cellStyle name="Normal 2 22 4 2 6" xfId="20471" xr:uid="{E33803B2-92B2-4384-B2C8-83607DF574EA}"/>
    <cellStyle name="Normal 2 22 4 2 7" xfId="23627" xr:uid="{E426B488-D432-4FFB-B2BC-25793156CEED}"/>
    <cellStyle name="Normal 2 22 4 2 8" xfId="26803" xr:uid="{10D9C8DC-D520-469D-A034-659CBA829E32}"/>
    <cellStyle name="Normal 2 22 4 2 9" xfId="30002" xr:uid="{935C7C26-5622-4064-88BB-E1FDB151F1BC}"/>
    <cellStyle name="Normal 2 22 4 3" xfId="1702" xr:uid="{D3C5DA29-629B-4AB0-BD5F-12A9D7049E3A}"/>
    <cellStyle name="Normal 2 22 4 3 2" xfId="9969" xr:uid="{8583EC36-BF3F-40CF-B9CF-2A69BF89D9FA}"/>
    <cellStyle name="Normal 2 22 4 3 3" xfId="13165" xr:uid="{318D89DA-D308-4965-9C7B-9CF44B864E5B}"/>
    <cellStyle name="Normal 2 22 4 3 4" xfId="16260" xr:uid="{603BC4B2-4EBA-4FBA-ABF1-7BCAA5BDF558}"/>
    <cellStyle name="Normal 2 22 4 3 5" xfId="19414" xr:uid="{9DEA938C-698F-4438-BC55-EFF07BB07058}"/>
    <cellStyle name="Normal 2 22 4 3 6" xfId="22574" xr:uid="{28E93CF8-FC92-4621-B327-927AA786BA13}"/>
    <cellStyle name="Normal 2 22 4 3 7" xfId="25750" xr:uid="{3194C34C-024B-4AF3-A29D-9D15636E8D26}"/>
    <cellStyle name="Normal 2 22 4 3 8" xfId="28949" xr:uid="{4B332248-4D66-4692-B2A6-FA54775BD9CF}"/>
    <cellStyle name="Normal 2 22 4 3 9" xfId="5951" xr:uid="{DD0B8E63-67BA-45B4-AA38-D6519B8BBE15}"/>
    <cellStyle name="Normal 2 22 4 4" xfId="7936" xr:uid="{66F0FAE8-53EA-4E5C-B742-1D67F5C45A1A}"/>
    <cellStyle name="Normal 2 22 4 5" xfId="9081" xr:uid="{6D509C55-D60C-43EC-8211-58D108586F1D}"/>
    <cellStyle name="Normal 2 22 4 6" xfId="12202" xr:uid="{203FE0CB-110F-4F80-B286-A8761A8A35DF}"/>
    <cellStyle name="Normal 2 22 4 7" xfId="15321" xr:uid="{50D03916-19E5-4C2E-9040-1EBB6924E57F}"/>
    <cellStyle name="Normal 2 22 4 8" xfId="18405" xr:uid="{E621D8F3-C8C4-45A9-AD79-E5FA541B34C7}"/>
    <cellStyle name="Normal 2 22 4 9" xfId="21568" xr:uid="{EB302D7F-36DE-4926-9B0E-7DFAEEC47D13}"/>
    <cellStyle name="Normal 2 22 5" xfId="1006" xr:uid="{2395FE59-8681-4EDA-B411-CFFF0BEE074A}"/>
    <cellStyle name="Normal 2 22 5 10" xfId="24895" xr:uid="{69436749-ECF0-4292-8404-D6452B4EED53}"/>
    <cellStyle name="Normal 2 22 5 11" xfId="28074" xr:uid="{4D93C843-4BB1-45B5-80CD-0590EB204F3A}"/>
    <cellStyle name="Normal 2 22 5 12" xfId="3985" xr:uid="{B3D3969A-7B00-4F07-A337-C8AAE7CE2D84}"/>
    <cellStyle name="Normal 2 22 5 2" xfId="2957" xr:uid="{0460FCA1-F027-4E1A-A334-9EE3CC67860C}"/>
    <cellStyle name="Normal 2 22 5 2 10" xfId="5043" xr:uid="{1F54A40F-07BB-4D22-9EFF-5451745E33E7}"/>
    <cellStyle name="Normal 2 22 5 2 2" xfId="7066" xr:uid="{85B81FF9-A469-4015-B5BA-CF49BC2AF5B4}"/>
    <cellStyle name="Normal 2 22 5 2 3" xfId="11219" xr:uid="{08729120-7D24-42DB-994F-73986F42BF0C}"/>
    <cellStyle name="Normal 2 22 5 2 4" xfId="14407" xr:uid="{A3124F72-E24D-4244-86EF-D73553544C17}"/>
    <cellStyle name="Normal 2 22 5 2 5" xfId="17504" xr:uid="{7128A6F2-F0F9-430A-934B-22F93898AA8C}"/>
    <cellStyle name="Normal 2 22 5 2 6" xfId="20661" xr:uid="{38FE7F6A-B82E-4755-8300-1DB18592EF5A}"/>
    <cellStyle name="Normal 2 22 5 2 7" xfId="23816" xr:uid="{3A3CFD88-6CFE-4F2D-A5AD-98450FB40355}"/>
    <cellStyle name="Normal 2 22 5 2 8" xfId="26992" xr:uid="{EACBD829-E2C9-4931-B195-BEB9E303BAF9}"/>
    <cellStyle name="Normal 2 22 5 2 9" xfId="30191" xr:uid="{8815803C-0F4F-4E5B-9D1E-E1B17EA2AE53}"/>
    <cellStyle name="Normal 2 22 5 3" xfId="1896" xr:uid="{50DA1434-DDEB-4D64-954B-8773E2258371}"/>
    <cellStyle name="Normal 2 22 5 3 2" xfId="10161" xr:uid="{3E64330A-0FDE-4FBD-A59B-EDC3D7D3A5FA}"/>
    <cellStyle name="Normal 2 22 5 3 3" xfId="13357" xr:uid="{AD1294E6-CAE6-42CA-8A7F-2691A2821CA5}"/>
    <cellStyle name="Normal 2 22 5 3 4" xfId="16452" xr:uid="{FD1F1460-88CA-4E79-9A39-C708839B6557}"/>
    <cellStyle name="Normal 2 22 5 3 5" xfId="19606" xr:uid="{428E1BF6-DA61-4B0F-AD1A-D1C11B4673D3}"/>
    <cellStyle name="Normal 2 22 5 3 6" xfId="22766" xr:uid="{2493973B-EEB8-400D-B0A4-A54A5D4B254C}"/>
    <cellStyle name="Normal 2 22 5 3 7" xfId="25942" xr:uid="{A6CD78AF-EBC9-4BE1-9539-F37143A20F0A}"/>
    <cellStyle name="Normal 2 22 5 3 8" xfId="29141" xr:uid="{87BEA043-28ED-4041-8187-5AA023701DF1}"/>
    <cellStyle name="Normal 2 22 5 3 9" xfId="6144" xr:uid="{514A1FB9-49D7-4D72-8099-B1342CC60822}"/>
    <cellStyle name="Normal 2 22 5 4" xfId="8129" xr:uid="{AD02B234-2484-4222-A237-BF712F3EE72C}"/>
    <cellStyle name="Normal 2 22 5 5" xfId="9273" xr:uid="{1C74C536-0949-4C55-A167-FAEDD5599530}"/>
    <cellStyle name="Normal 2 22 5 6" xfId="12395" xr:uid="{C820E622-B2E9-492D-8D45-CEB5A76147CD}"/>
    <cellStyle name="Normal 2 22 5 7" xfId="15514" xr:uid="{B6B20801-CD9D-47F1-BFFC-ABCD0A3F45FB}"/>
    <cellStyle name="Normal 2 22 5 8" xfId="18597" xr:uid="{4942FE95-968F-4B18-B893-9514E0FA2DA5}"/>
    <cellStyle name="Normal 2 22 5 9" xfId="21761" xr:uid="{6E73104C-261F-434A-AD42-AC809616C912}"/>
    <cellStyle name="Normal 2 22 6" xfId="359" xr:uid="{B963B6C6-B416-4260-8B5E-6A2D2556589B}"/>
    <cellStyle name="Normal 2 22 6 10" xfId="27428" xr:uid="{18AD7F58-78CF-4BF6-8B83-D33911067223}"/>
    <cellStyle name="Normal 2 22 6 11" xfId="4398" xr:uid="{64649ADA-CD60-43AA-BB15-9C8A06F9DFC9}"/>
    <cellStyle name="Normal 2 22 6 2" xfId="2311" xr:uid="{DE13BDDD-1A2E-4EF3-8E45-7407BA83F58F}"/>
    <cellStyle name="Normal 2 22 6 2 2" xfId="10574" xr:uid="{DFC155EC-7BB4-4B84-A3B4-77DFB3454D49}"/>
    <cellStyle name="Normal 2 22 6 2 3" xfId="13769" xr:uid="{E6C1E1DD-4B49-4DF1-94D9-20F2B34FE663}"/>
    <cellStyle name="Normal 2 22 6 2 4" xfId="16864" xr:uid="{4B5FD308-2B26-4061-9409-28E5625A74BE}"/>
    <cellStyle name="Normal 2 22 6 2 5" xfId="20018" xr:uid="{27841109-89D4-4CBA-9556-E635646B8A3B}"/>
    <cellStyle name="Normal 2 22 6 2 6" xfId="23178" xr:uid="{0BBDF458-EB3C-490F-8926-4918932A733C}"/>
    <cellStyle name="Normal 2 22 6 2 7" xfId="26354" xr:uid="{03109FDE-332A-4420-929B-6A751CE90792}"/>
    <cellStyle name="Normal 2 22 6 2 8" xfId="29553" xr:uid="{57B67A5A-0A63-43B5-A1EE-2224EECD2692}"/>
    <cellStyle name="Normal 2 22 6 2 9" xfId="5498" xr:uid="{FDDCBC7F-FEBF-4EC6-81C9-41AD9CA474BC}"/>
    <cellStyle name="Normal 2 22 6 3" xfId="7483" xr:uid="{B776489C-8006-43E2-B6BE-44AAB9733511}"/>
    <cellStyle name="Normal 2 22 6 4" xfId="8627" xr:uid="{D5687C9B-1D12-489D-94A6-11A81971C053}"/>
    <cellStyle name="Normal 2 22 6 5" xfId="11749" xr:uid="{779406EF-D9B9-49FC-89A6-055207540B22}"/>
    <cellStyle name="Normal 2 22 6 6" xfId="14868" xr:uid="{86BEA948-2E7A-44B3-8C6E-7C136562702C}"/>
    <cellStyle name="Normal 2 22 6 7" xfId="17952" xr:uid="{E64A39AC-17D0-49AA-A954-7F97D13FE48A}"/>
    <cellStyle name="Normal 2 22 6 8" xfId="21115" xr:uid="{133503A1-818A-488F-8B03-33924F21E76B}"/>
    <cellStyle name="Normal 2 22 6 9" xfId="24250" xr:uid="{0F333848-A522-4FD0-9AE7-3E105EE54074}"/>
    <cellStyle name="Normal 2 22 7" xfId="2112" xr:uid="{A99928EC-5327-4165-B0BB-545EDAC0ACEE}"/>
    <cellStyle name="Normal 2 22 7 10" xfId="4201" xr:uid="{1D395FD1-6725-4E29-9BDC-39841D4F1EF8}"/>
    <cellStyle name="Normal 2 22 7 2" xfId="6417" xr:uid="{2AF97CA2-0849-47F9-A339-3E3CCBB18860}"/>
    <cellStyle name="Normal 2 22 7 3" xfId="10377" xr:uid="{557E16F0-AE31-49CA-95F7-7EEBDFBDE131}"/>
    <cellStyle name="Normal 2 22 7 4" xfId="13572" xr:uid="{374CC484-98F5-4EBC-8996-E4587A1C61A7}"/>
    <cellStyle name="Normal 2 22 7 5" xfId="16667" xr:uid="{C503F68A-3411-4039-B446-E528921F18A1}"/>
    <cellStyle name="Normal 2 22 7 6" xfId="19821" xr:uid="{A28F1F9C-5990-45FA-B84F-54D0542ECE60}"/>
    <cellStyle name="Normal 2 22 7 7" xfId="22981" xr:uid="{46D98357-A70B-489E-BEF5-129A8E461221}"/>
    <cellStyle name="Normal 2 22 7 8" xfId="26157" xr:uid="{8E4164EE-943D-43AE-B97E-198C8795FDC3}"/>
    <cellStyle name="Normal 2 22 7 9" xfId="29356" xr:uid="{E918A025-E1B7-4527-9024-923E46C7FC8C}"/>
    <cellStyle name="Normal 2 22 8" xfId="1249" xr:uid="{C0D18261-BD3A-4A57-8F19-1BB9DCFBC7E7}"/>
    <cellStyle name="Normal 2 22 8 2" xfId="9516" xr:uid="{4C504E4D-CF92-4EE4-9E98-7B8C99E979BB}"/>
    <cellStyle name="Normal 2 22 8 3" xfId="12712" xr:uid="{3A61F73B-ECC1-49BD-8331-7E3A51D60188}"/>
    <cellStyle name="Normal 2 22 8 4" xfId="14588" xr:uid="{E8B83E7B-704D-4D0D-9B59-C8F696E40495}"/>
    <cellStyle name="Normal 2 22 8 5" xfId="18942" xr:uid="{08C5A43D-7FEA-4286-A201-BF934FE5CB4A}"/>
    <cellStyle name="Normal 2 22 8 6" xfId="22104" xr:uid="{EF1F8105-4046-48C7-B890-DB78193EC95E}"/>
    <cellStyle name="Normal 2 22 8 7" xfId="25253" xr:uid="{394BA3CF-DFB1-4A77-8E84-71976922ED0F}"/>
    <cellStyle name="Normal 2 22 8 8" xfId="28421" xr:uid="{B0701B7B-B02D-4479-9EED-176BA7312BA7}"/>
    <cellStyle name="Normal 2 22 8 9" xfId="5300" xr:uid="{7E38C232-4F73-426B-AD13-4DEBA2BA9F45}"/>
    <cellStyle name="Normal 2 22 9" xfId="7283" xr:uid="{21630635-11D7-4BB9-ACAE-BA20CF29A43E}"/>
    <cellStyle name="Normal 2 23" xfId="174" xr:uid="{631FE1F6-9BF8-41E5-8AE2-90F84446B522}"/>
    <cellStyle name="Normal 2 23 10" xfId="8443" xr:uid="{857B569B-B389-42C7-AE2B-086F3F700131}"/>
    <cellStyle name="Normal 2 23 11" xfId="11552" xr:uid="{4B753155-A660-4D81-BF22-1619BF9A0601}"/>
    <cellStyle name="Normal 2 23 12" xfId="14667" xr:uid="{41DCBDF9-0F80-45E3-A128-AC26FD8E02E2}"/>
    <cellStyle name="Normal 2 23 13" xfId="17759" xr:uid="{CDB57EED-A5DA-4032-BFAE-FE577003492B}"/>
    <cellStyle name="Normal 2 23 14" xfId="20917" xr:uid="{3A3A02F2-619C-4D8A-A7D6-D2B998D47A50}"/>
    <cellStyle name="Normal 2 23 15" xfId="24057" xr:uid="{0D2EFCA6-1EE0-4EFF-A35C-9A5198F24DE2}"/>
    <cellStyle name="Normal 2 23 16" xfId="27234" xr:uid="{A09241F5-C15F-4660-B239-084A59F7BDF5}"/>
    <cellStyle name="Normal 2 23 17" xfId="3344" xr:uid="{B5229DD2-4E87-4B88-903C-2D9185249EB1}"/>
    <cellStyle name="Normal 2 23 2" xfId="508" xr:uid="{1F80876F-6367-4F2E-A9C5-2743D3633131}"/>
    <cellStyle name="Normal 2 23 2 10" xfId="24398" xr:uid="{25CF9737-89B9-4C4C-8010-890DB92AD352}"/>
    <cellStyle name="Normal 2 23 2 11" xfId="27576" xr:uid="{AD456054-87FD-42C4-BE22-9CA4AFE9E783}"/>
    <cellStyle name="Normal 2 23 2 12" xfId="3488" xr:uid="{17E58CF9-3279-474C-BCDC-9325A5C6EA06}"/>
    <cellStyle name="Normal 2 23 2 2" xfId="2459" xr:uid="{B6648102-7C12-4E7C-B08F-5E14E2DF61B4}"/>
    <cellStyle name="Normal 2 23 2 2 10" xfId="4546" xr:uid="{CAEE898D-CAC4-4766-9A6E-7BB20841F25D}"/>
    <cellStyle name="Normal 2 23 2 2 2" xfId="6618" xr:uid="{CCD5FADF-985E-4313-80DE-C549AC793C2A}"/>
    <cellStyle name="Normal 2 23 2 2 3" xfId="10722" xr:uid="{E778A5D2-0C1B-484F-9187-4E74EA13301A}"/>
    <cellStyle name="Normal 2 23 2 2 4" xfId="13917" xr:uid="{3A0B4AB6-8CE4-4F59-B7EA-91E0FF5E2C79}"/>
    <cellStyle name="Normal 2 23 2 2 5" xfId="17012" xr:uid="{81C08D6C-5C44-48C8-9446-61F6F6202553}"/>
    <cellStyle name="Normal 2 23 2 2 6" xfId="20166" xr:uid="{4460F9E4-5F17-4713-8210-441059C103AB}"/>
    <cellStyle name="Normal 2 23 2 2 7" xfId="23326" xr:uid="{F1A334F4-7D64-4E2E-AC33-4B6043559564}"/>
    <cellStyle name="Normal 2 23 2 2 8" xfId="26502" xr:uid="{F0CFED93-FA78-4BC8-8375-6173BBC2536A}"/>
    <cellStyle name="Normal 2 23 2 2 9" xfId="29701" xr:uid="{9EF1443E-9889-4CD6-8DA2-CA5D59282AF4}"/>
    <cellStyle name="Normal 2 23 2 3" xfId="1397" xr:uid="{55D67F20-82ED-4580-82E3-F9DE6F0CE213}"/>
    <cellStyle name="Normal 2 23 2 3 2" xfId="9664" xr:uid="{0E760074-DCAE-4EA9-BF40-3E994E72EFA5}"/>
    <cellStyle name="Normal 2 23 2 3 3" xfId="12860" xr:uid="{910C15A8-9E6D-4FA1-AE63-F78F107A39F0}"/>
    <cellStyle name="Normal 2 23 2 3 4" xfId="15955" xr:uid="{D89B857B-53EA-492A-B51C-1237ECCCAA8B}"/>
    <cellStyle name="Normal 2 23 2 3 5" xfId="19109" xr:uid="{009776C4-7A12-4F5E-8950-39D3CAB654E8}"/>
    <cellStyle name="Normal 2 23 2 3 6" xfId="22269" xr:uid="{A90B8183-5942-4197-B906-E53464FE87F5}"/>
    <cellStyle name="Normal 2 23 2 3 7" xfId="25445" xr:uid="{2F14BA7D-584A-4E3A-A75F-E8DDBFE0CCEF}"/>
    <cellStyle name="Normal 2 23 2 3 8" xfId="28644" xr:uid="{907BD981-D559-4A14-891E-3BAB8F32D5D3}"/>
    <cellStyle name="Normal 2 23 2 3 9" xfId="5646" xr:uid="{A398574C-E4E1-4224-AD87-F3CF2F748451}"/>
    <cellStyle name="Normal 2 23 2 4" xfId="7631" xr:uid="{D3A2E183-B3F1-4210-AC61-470C4F4992A8}"/>
    <cellStyle name="Normal 2 23 2 5" xfId="8776" xr:uid="{F62E5BC8-DAB8-4853-BF42-6FF3D80012E2}"/>
    <cellStyle name="Normal 2 23 2 6" xfId="11897" xr:uid="{5330B7D9-ED76-4226-85E4-FFE03BBDDFAE}"/>
    <cellStyle name="Normal 2 23 2 7" xfId="15016" xr:uid="{62AAA74B-17FE-480F-8CEE-D2488ACDC4AC}"/>
    <cellStyle name="Normal 2 23 2 8" xfId="18100" xr:uid="{ED2230BC-6BAF-46CF-BE26-D5E90312A37E}"/>
    <cellStyle name="Normal 2 23 2 9" xfId="21263" xr:uid="{4674EB9B-08A5-4561-87EF-4D6964C158C7}"/>
    <cellStyle name="Normal 2 23 3" xfId="648" xr:uid="{17F817E4-B235-4802-B187-BF00B455A54A}"/>
    <cellStyle name="Normal 2 23 3 10" xfId="24538" xr:uid="{07285776-F0E9-4ABE-915E-3FAAEA18477F}"/>
    <cellStyle name="Normal 2 23 3 11" xfId="27716" xr:uid="{FB6E4C0A-B16B-4E02-912D-F1B3704A9F03}"/>
    <cellStyle name="Normal 2 23 3 12" xfId="3628" xr:uid="{33C8C244-2239-4077-80FC-8AADD3954199}"/>
    <cellStyle name="Normal 2 23 3 2" xfId="2599" xr:uid="{E8F47CCE-6D55-4AAD-9F4F-BCC2C6046E44}"/>
    <cellStyle name="Normal 2 23 3 2 10" xfId="4686" xr:uid="{84B460C7-512D-4B4A-9FDD-CD5A2D2307E1}"/>
    <cellStyle name="Normal 2 23 3 2 2" xfId="6753" xr:uid="{DD173D63-022E-4E48-B082-A6DCD9E29EDC}"/>
    <cellStyle name="Normal 2 23 3 2 3" xfId="10862" xr:uid="{96AF5D7A-4C82-44AC-BF9C-F869776E97E2}"/>
    <cellStyle name="Normal 2 23 3 2 4" xfId="14055" xr:uid="{D01E38C9-3D3A-49DC-A606-0556077B4BBF}"/>
    <cellStyle name="Normal 2 23 3 2 5" xfId="17150" xr:uid="{DC37ED58-7F4B-4778-B4AB-774EEB34168F}"/>
    <cellStyle name="Normal 2 23 3 2 6" xfId="20306" xr:uid="{025855D5-8296-423D-AAED-943CB5127BF7}"/>
    <cellStyle name="Normal 2 23 3 2 7" xfId="23464" xr:uid="{1A4979E0-90B0-41DD-97CE-A66FA1DA73C2}"/>
    <cellStyle name="Normal 2 23 3 2 8" xfId="26640" xr:uid="{B6231194-12E7-4559-8DDE-EA1485BCD9A3}"/>
    <cellStyle name="Normal 2 23 3 2 9" xfId="29839" xr:uid="{E2A961AE-75E4-49A7-89D2-6659A53528C8}"/>
    <cellStyle name="Normal 2 23 3 3" xfId="1537" xr:uid="{06DA4637-FB4C-478A-B1C8-2AE9B7B1E4E4}"/>
    <cellStyle name="Normal 2 23 3 3 2" xfId="9804" xr:uid="{C8E5934B-6E38-4D2C-B75D-4880B52EF0F2}"/>
    <cellStyle name="Normal 2 23 3 3 3" xfId="13000" xr:uid="{DBD34A30-96F7-48FF-BD93-1C43FE3DEF17}"/>
    <cellStyle name="Normal 2 23 3 3 4" xfId="16095" xr:uid="{AC302EE3-B39C-4532-BF83-3749ABE3080D}"/>
    <cellStyle name="Normal 2 23 3 3 5" xfId="19249" xr:uid="{8FB5404D-FFC4-43AC-B11E-9D1724E7B350}"/>
    <cellStyle name="Normal 2 23 3 3 6" xfId="22409" xr:uid="{362AF79A-59B6-49F6-9DE6-932B59DC8E8D}"/>
    <cellStyle name="Normal 2 23 3 3 7" xfId="25585" xr:uid="{6055C557-E5E9-429D-B6CA-56D3BBFB6A40}"/>
    <cellStyle name="Normal 2 23 3 3 8" xfId="28784" xr:uid="{FDFDEFF2-41BA-4E7D-8D4D-18F63A9AE7D7}"/>
    <cellStyle name="Normal 2 23 3 3 9" xfId="5786" xr:uid="{A980A283-4C75-447A-BD42-441CDB56B1E2}"/>
    <cellStyle name="Normal 2 23 3 4" xfId="7771" xr:uid="{268E8A2E-0A2D-4A00-9895-02E9064B3694}"/>
    <cellStyle name="Normal 2 23 3 5" xfId="8916" xr:uid="{88B5FC4B-7324-4A1A-BCD0-119702C6D354}"/>
    <cellStyle name="Normal 2 23 3 6" xfId="12037" xr:uid="{624F1D16-240E-441A-99FB-7DB69DFB9437}"/>
    <cellStyle name="Normal 2 23 3 7" xfId="15156" xr:uid="{B8CD0E38-4268-42EA-B9E2-A79A46B3F9AC}"/>
    <cellStyle name="Normal 2 23 3 8" xfId="18240" xr:uid="{8CF9A41B-6452-4701-9D36-53BF8CC0299E}"/>
    <cellStyle name="Normal 2 23 3 9" xfId="21403" xr:uid="{206780A4-4930-4F1F-B00D-0AE6F2028629}"/>
    <cellStyle name="Normal 2 23 4" xfId="817" xr:uid="{B3457BC6-670A-468F-AD14-8A22376254F3}"/>
    <cellStyle name="Normal 2 23 4 10" xfId="24707" xr:uid="{A9D06087-5BF4-4C4E-AFFF-0BA6DC8B457E}"/>
    <cellStyle name="Normal 2 23 4 11" xfId="27885" xr:uid="{FD81A7AE-9634-4B0C-83E6-358E1F181253}"/>
    <cellStyle name="Normal 2 23 4 12" xfId="3797" xr:uid="{C4C87B8E-A33B-4B7A-B567-D2A74A906B4E}"/>
    <cellStyle name="Normal 2 23 4 2" xfId="2768" xr:uid="{B90EE45D-19D8-4CB9-B6C0-AE91DD261CF5}"/>
    <cellStyle name="Normal 2 23 4 2 10" xfId="4855" xr:uid="{32F9C03F-8519-408D-B3D9-4E76BDC16C4B}"/>
    <cellStyle name="Normal 2 23 4 2 2" xfId="6894" xr:uid="{B1C591DC-5E5F-4E75-900D-D7A45D42A81D}"/>
    <cellStyle name="Normal 2 23 4 2 3" xfId="11031" xr:uid="{AB8B22DC-814C-4680-8413-4F147FC1E537}"/>
    <cellStyle name="Normal 2 23 4 2 4" xfId="14222" xr:uid="{11077EAE-3184-444D-9A55-DA0AC5BC3F3C}"/>
    <cellStyle name="Normal 2 23 4 2 5" xfId="17317" xr:uid="{A9BBA139-1189-4801-9A6A-702C1646077F}"/>
    <cellStyle name="Normal 2 23 4 2 6" xfId="20475" xr:uid="{99AF0D4D-A03F-4592-A6A0-4E802591958E}"/>
    <cellStyle name="Normal 2 23 4 2 7" xfId="23631" xr:uid="{6AC5AC32-6C81-4DC3-88E8-A18E35EF05BA}"/>
    <cellStyle name="Normal 2 23 4 2 8" xfId="26807" xr:uid="{95F33868-72FF-4346-AEF7-CF9FAE5CEB49}"/>
    <cellStyle name="Normal 2 23 4 2 9" xfId="30006" xr:uid="{D768658C-7118-488C-86E2-144ADA29D979}"/>
    <cellStyle name="Normal 2 23 4 3" xfId="1706" xr:uid="{41EE00B1-D9FF-42B7-97BF-24E57AAFC217}"/>
    <cellStyle name="Normal 2 23 4 3 2" xfId="9973" xr:uid="{AFDAE5B4-BDB3-4D60-9080-BE9B8560D9E1}"/>
    <cellStyle name="Normal 2 23 4 3 3" xfId="13169" xr:uid="{6E05C258-965D-4749-B5F9-81ED88CC34B1}"/>
    <cellStyle name="Normal 2 23 4 3 4" xfId="16264" xr:uid="{05518FB0-29CE-4CC0-9E08-1582E521AEB1}"/>
    <cellStyle name="Normal 2 23 4 3 5" xfId="19418" xr:uid="{B4C478C6-8D1F-4E44-AC75-A463FD23D3AC}"/>
    <cellStyle name="Normal 2 23 4 3 6" xfId="22578" xr:uid="{50E9B71E-3FF1-4A43-8B3B-6C1AA173F259}"/>
    <cellStyle name="Normal 2 23 4 3 7" xfId="25754" xr:uid="{A158007E-AD5B-4388-91A7-3637FFDDFFD4}"/>
    <cellStyle name="Normal 2 23 4 3 8" xfId="28953" xr:uid="{2650E8A2-53E0-4A28-B316-644AE293657B}"/>
    <cellStyle name="Normal 2 23 4 3 9" xfId="5955" xr:uid="{02C1CE18-51E0-4B60-8B00-C74EA6AD05B0}"/>
    <cellStyle name="Normal 2 23 4 4" xfId="7940" xr:uid="{855DF7A2-16CD-4CA7-A5E1-6DCF0D2CB9B8}"/>
    <cellStyle name="Normal 2 23 4 5" xfId="9085" xr:uid="{FB262E8E-FBA1-484A-980A-BAE74B7DC4F7}"/>
    <cellStyle name="Normal 2 23 4 6" xfId="12206" xr:uid="{005AB4E4-BC06-49FC-A358-A849736A89A1}"/>
    <cellStyle name="Normal 2 23 4 7" xfId="15325" xr:uid="{A5077FE3-E788-4983-9F81-ED38EEBD853D}"/>
    <cellStyle name="Normal 2 23 4 8" xfId="18409" xr:uid="{CC996253-E406-4D37-ABDA-AAE5DB1735AB}"/>
    <cellStyle name="Normal 2 23 4 9" xfId="21572" xr:uid="{51F88CBB-F354-43E1-9D4A-4BE10359AB48}"/>
    <cellStyle name="Normal 2 23 5" xfId="1010" xr:uid="{31902612-0964-480B-9AC9-5F72D2E88837}"/>
    <cellStyle name="Normal 2 23 5 10" xfId="24899" xr:uid="{09297148-0C55-479B-9754-C2CD53C6482B}"/>
    <cellStyle name="Normal 2 23 5 11" xfId="28078" xr:uid="{6343CAE9-C076-4D42-AC78-7648D90E5E29}"/>
    <cellStyle name="Normal 2 23 5 12" xfId="3989" xr:uid="{3051BE06-E61D-4345-AE54-DE226B77A159}"/>
    <cellStyle name="Normal 2 23 5 2" xfId="2961" xr:uid="{FECBE6E3-3535-4CC4-AB13-209534875E0A}"/>
    <cellStyle name="Normal 2 23 5 2 10" xfId="5047" xr:uid="{49E79432-1375-4DE2-A0F4-B972824CB813}"/>
    <cellStyle name="Normal 2 23 5 2 2" xfId="7070" xr:uid="{CE65BCCA-B2A3-4510-8E7B-2C0299012447}"/>
    <cellStyle name="Normal 2 23 5 2 3" xfId="11223" xr:uid="{1374F042-D055-41D4-8D19-336196A30648}"/>
    <cellStyle name="Normal 2 23 5 2 4" xfId="14411" xr:uid="{80413D71-5B44-4085-AF6B-CCE77884C675}"/>
    <cellStyle name="Normal 2 23 5 2 5" xfId="17508" xr:uid="{5302F862-C536-4B59-8BD2-85BE1C991940}"/>
    <cellStyle name="Normal 2 23 5 2 6" xfId="20665" xr:uid="{0B146932-D3B0-494B-BE9D-6F1A3843173F}"/>
    <cellStyle name="Normal 2 23 5 2 7" xfId="23820" xr:uid="{C574921E-EE91-4E67-BBAB-BE86328DB98D}"/>
    <cellStyle name="Normal 2 23 5 2 8" xfId="26996" xr:uid="{8D98BCF4-0B5F-4046-9420-4C9D7FC27C53}"/>
    <cellStyle name="Normal 2 23 5 2 9" xfId="30195" xr:uid="{1F53B96B-1D4B-4923-BD50-DD642D0886F0}"/>
    <cellStyle name="Normal 2 23 5 3" xfId="1900" xr:uid="{522DCF74-4BB4-43AE-8A79-891DB43F35AF}"/>
    <cellStyle name="Normal 2 23 5 3 2" xfId="10165" xr:uid="{0D09FF45-7FC3-4D4B-9DBB-CC505A76159E}"/>
    <cellStyle name="Normal 2 23 5 3 3" xfId="13361" xr:uid="{F5EEA16F-66C5-4400-93F1-8410FFDE91DC}"/>
    <cellStyle name="Normal 2 23 5 3 4" xfId="16456" xr:uid="{2D78CCE5-1519-4CCE-A929-45757FD858FA}"/>
    <cellStyle name="Normal 2 23 5 3 5" xfId="19610" xr:uid="{89BC9E7D-428D-412A-90C8-033264EEA553}"/>
    <cellStyle name="Normal 2 23 5 3 6" xfId="22770" xr:uid="{D0550DB8-B2D8-40A5-84F9-756AFEF8DE27}"/>
    <cellStyle name="Normal 2 23 5 3 7" xfId="25946" xr:uid="{D0A9872A-452C-4924-BAC1-A13AD6FF69B9}"/>
    <cellStyle name="Normal 2 23 5 3 8" xfId="29145" xr:uid="{890964D9-9D1D-4B70-8463-B73ECCA38496}"/>
    <cellStyle name="Normal 2 23 5 3 9" xfId="6148" xr:uid="{0CE6548A-4D8B-4F92-A02A-134B46DBCBD6}"/>
    <cellStyle name="Normal 2 23 5 4" xfId="8133" xr:uid="{410CE39C-D0EC-4BEC-BC33-7830BEC5E53D}"/>
    <cellStyle name="Normal 2 23 5 5" xfId="9277" xr:uid="{771E9582-33CB-4F4E-B77F-851928EF878F}"/>
    <cellStyle name="Normal 2 23 5 6" xfId="12399" xr:uid="{09D38C58-79CF-442F-B31B-BCC8A0C6ECC0}"/>
    <cellStyle name="Normal 2 23 5 7" xfId="15518" xr:uid="{7AE74004-3F94-496C-8284-5DD0C97D0215}"/>
    <cellStyle name="Normal 2 23 5 8" xfId="18601" xr:uid="{2103DBBE-772A-4CDE-BE6B-BB7D0CD8F3FB}"/>
    <cellStyle name="Normal 2 23 5 9" xfId="21765" xr:uid="{76929C41-6CFB-444B-B39B-D1E26812F8F6}"/>
    <cellStyle name="Normal 2 23 6" xfId="363" xr:uid="{396482ED-114C-478B-8282-888E048B8108}"/>
    <cellStyle name="Normal 2 23 6 10" xfId="27432" xr:uid="{206FB469-42D4-44AF-8002-E311C59F3C8C}"/>
    <cellStyle name="Normal 2 23 6 11" xfId="4402" xr:uid="{BB07290C-3657-4083-9026-9940ACA40B87}"/>
    <cellStyle name="Normal 2 23 6 2" xfId="2315" xr:uid="{8F647003-030E-475E-B1BF-986C2931B641}"/>
    <cellStyle name="Normal 2 23 6 2 2" xfId="10578" xr:uid="{34EFB5A0-ACC9-4BD5-9795-F2A76FB4C11B}"/>
    <cellStyle name="Normal 2 23 6 2 3" xfId="13773" xr:uid="{A52ABFB8-2D23-4020-9413-7D27B7880220}"/>
    <cellStyle name="Normal 2 23 6 2 4" xfId="16868" xr:uid="{5005491D-79CF-4CC1-99EA-0E05DF123A2D}"/>
    <cellStyle name="Normal 2 23 6 2 5" xfId="20022" xr:uid="{14050063-2787-49CC-BC7A-53A3752FFE4C}"/>
    <cellStyle name="Normal 2 23 6 2 6" xfId="23182" xr:uid="{47C1194E-CBC0-4CBE-B71C-FC67C2CDDACC}"/>
    <cellStyle name="Normal 2 23 6 2 7" xfId="26358" xr:uid="{CD66800D-744C-4BF5-9D23-ED09A977F512}"/>
    <cellStyle name="Normal 2 23 6 2 8" xfId="29557" xr:uid="{2D870105-B773-4EB1-9274-9D07B38C74EB}"/>
    <cellStyle name="Normal 2 23 6 2 9" xfId="5502" xr:uid="{141F7D2A-A08A-4133-A622-EE2DE243C0EA}"/>
    <cellStyle name="Normal 2 23 6 3" xfId="7487" xr:uid="{9FEEF965-F09A-439D-8F08-CB15BBA65D7B}"/>
    <cellStyle name="Normal 2 23 6 4" xfId="8631" xr:uid="{D0851394-DD05-47EE-8B27-6FCC6B137F0E}"/>
    <cellStyle name="Normal 2 23 6 5" xfId="11753" xr:uid="{B258353F-E79C-4461-AA5B-DB963D683912}"/>
    <cellStyle name="Normal 2 23 6 6" xfId="14872" xr:uid="{7028C754-411E-4701-B0ED-A4853A8FE4A5}"/>
    <cellStyle name="Normal 2 23 6 7" xfId="17956" xr:uid="{EB9EED53-55BD-49CC-880E-322FF0035893}"/>
    <cellStyle name="Normal 2 23 6 8" xfId="21119" xr:uid="{652B1577-C96D-4765-81E8-7933EDB6DB79}"/>
    <cellStyle name="Normal 2 23 6 9" xfId="24254" xr:uid="{96ADED21-C234-45E6-B050-2925E6B70E41}"/>
    <cellStyle name="Normal 2 23 7" xfId="2116" xr:uid="{644BD6BF-475F-4758-AAE3-09316DB8C0DF}"/>
    <cellStyle name="Normal 2 23 7 10" xfId="4205" xr:uid="{4215281E-F777-4F53-8650-D644A9562188}"/>
    <cellStyle name="Normal 2 23 7 2" xfId="6421" xr:uid="{63FEC01A-7C23-4B26-82C4-ACDB976ED76A}"/>
    <cellStyle name="Normal 2 23 7 3" xfId="10381" xr:uid="{59285059-31DD-4C64-9FD5-AA1B54A83D25}"/>
    <cellStyle name="Normal 2 23 7 4" xfId="13576" xr:uid="{1FDE3C1E-0F25-4B95-B895-82BC669F0BE8}"/>
    <cellStyle name="Normal 2 23 7 5" xfId="16671" xr:uid="{0D51D727-6F6A-4C1D-826C-5FA2D65AD6A2}"/>
    <cellStyle name="Normal 2 23 7 6" xfId="19825" xr:uid="{06CD2473-6E72-42A8-A69A-36728434A866}"/>
    <cellStyle name="Normal 2 23 7 7" xfId="22985" xr:uid="{05B72244-5786-47B4-A240-FE893C8DE5D9}"/>
    <cellStyle name="Normal 2 23 7 8" xfId="26161" xr:uid="{9D984E90-325B-43A9-8466-AB9F1A729089}"/>
    <cellStyle name="Normal 2 23 7 9" xfId="29360" xr:uid="{209EE74B-FDFD-4D92-8D39-08FB9A16B177}"/>
    <cellStyle name="Normal 2 23 8" xfId="1253" xr:uid="{C78225AE-F795-480D-A843-D5E3F44876D5}"/>
    <cellStyle name="Normal 2 23 8 2" xfId="9520" xr:uid="{D47FE91B-66F9-487F-8CE2-BCD344F22664}"/>
    <cellStyle name="Normal 2 23 8 3" xfId="12716" xr:uid="{A28607CD-9038-458E-8AF1-3D25A7A55385}"/>
    <cellStyle name="Normal 2 23 8 4" xfId="14590" xr:uid="{002E564B-A8B8-4734-86BA-839832007166}"/>
    <cellStyle name="Normal 2 23 8 5" xfId="18928" xr:uid="{F64E00CC-81AC-4B58-BA5C-4082792CEE56}"/>
    <cellStyle name="Normal 2 23 8 6" xfId="22139" xr:uid="{16122BF4-E2E9-466E-8179-775C37C08AC0}"/>
    <cellStyle name="Normal 2 23 8 7" xfId="25258" xr:uid="{07890373-00D3-45EC-8035-34F3903F6DB8}"/>
    <cellStyle name="Normal 2 23 8 8" xfId="28531" xr:uid="{3351959B-75FD-4946-9AF3-FB72178B0786}"/>
    <cellStyle name="Normal 2 23 8 9" xfId="5304" xr:uid="{0CDF47E1-A39F-4EE0-963F-F6B4B7050A63}"/>
    <cellStyle name="Normal 2 23 9" xfId="7287" xr:uid="{F6940F15-641B-45C2-B0C1-1CB315E68B93}"/>
    <cellStyle name="Normal 2 24" xfId="178" xr:uid="{50EC00F8-F485-412A-8E63-6752B8BF66A6}"/>
    <cellStyle name="Normal 2 24 10" xfId="8447" xr:uid="{2462D99F-0313-480A-A7FB-B505E978FE0D}"/>
    <cellStyle name="Normal 2 24 11" xfId="11556" xr:uid="{14063700-71D6-4481-B73C-494CA3850AA4}"/>
    <cellStyle name="Normal 2 24 12" xfId="14671" xr:uid="{6E9A51F7-4C9C-4248-AB31-8409E2BD77F2}"/>
    <cellStyle name="Normal 2 24 13" xfId="17763" xr:uid="{7392742C-AE74-4C47-9C3A-2EC0220B3963}"/>
    <cellStyle name="Normal 2 24 14" xfId="20921" xr:uid="{08A64895-F0AD-4F3D-8AAB-858DA7B59175}"/>
    <cellStyle name="Normal 2 24 15" xfId="24061" xr:uid="{A93BFAB7-11C8-4ACE-B567-937BE91817D2}"/>
    <cellStyle name="Normal 2 24 16" xfId="27238" xr:uid="{64508B92-A452-4EDE-832F-3A6CCD57AE24}"/>
    <cellStyle name="Normal 2 24 17" xfId="3348" xr:uid="{80BE6C58-D226-4D28-98EE-669BD338E373}"/>
    <cellStyle name="Normal 2 24 2" xfId="512" xr:uid="{4F977424-AE5C-4265-89D8-B0E938ADF5D1}"/>
    <cellStyle name="Normal 2 24 2 10" xfId="24402" xr:uid="{1721D6FC-0DCF-4566-B20C-F6BF0D7EB64C}"/>
    <cellStyle name="Normal 2 24 2 11" xfId="27580" xr:uid="{F7E9B174-7053-4915-9BB1-24243394B2F2}"/>
    <cellStyle name="Normal 2 24 2 12" xfId="3492" xr:uid="{1715AB69-6D4F-4757-A5DB-F984EC73012E}"/>
    <cellStyle name="Normal 2 24 2 2" xfId="2463" xr:uid="{932D9AD9-C068-4424-BEE7-DB8989152BE9}"/>
    <cellStyle name="Normal 2 24 2 2 10" xfId="4550" xr:uid="{E79B4D04-3CE9-493E-A323-AF8D31CD6B91}"/>
    <cellStyle name="Normal 2 24 2 2 2" xfId="6622" xr:uid="{9B1C6E0F-8B6A-48FA-AD83-56B017B15F18}"/>
    <cellStyle name="Normal 2 24 2 2 3" xfId="10726" xr:uid="{31B5F5B5-3A14-435B-A750-68BF5C33345D}"/>
    <cellStyle name="Normal 2 24 2 2 4" xfId="13921" xr:uid="{58B5CE88-A56A-45D2-9C30-17FC186DC3B6}"/>
    <cellStyle name="Normal 2 24 2 2 5" xfId="17016" xr:uid="{C7150A6F-B0B6-487B-A5A6-9A6924A25154}"/>
    <cellStyle name="Normal 2 24 2 2 6" xfId="20170" xr:uid="{4F99E037-A056-4161-9F14-F62C0D76C204}"/>
    <cellStyle name="Normal 2 24 2 2 7" xfId="23330" xr:uid="{0DF8A170-75EE-42B1-B972-8FAB0C346FAB}"/>
    <cellStyle name="Normal 2 24 2 2 8" xfId="26506" xr:uid="{E134DB7A-6FDC-4318-AD52-53E6F8F8A485}"/>
    <cellStyle name="Normal 2 24 2 2 9" xfId="29705" xr:uid="{BD5A8781-D439-4874-8B50-75ED0B3F93E4}"/>
    <cellStyle name="Normal 2 24 2 3" xfId="1401" xr:uid="{E69DD5C7-E84A-4251-BE37-7A9458936D4C}"/>
    <cellStyle name="Normal 2 24 2 3 2" xfId="9668" xr:uid="{F4E1D934-B79C-4F4C-AFD2-7B02B5FADCBB}"/>
    <cellStyle name="Normal 2 24 2 3 3" xfId="12864" xr:uid="{016A1E68-B727-4657-90A4-CDB51BCB83A3}"/>
    <cellStyle name="Normal 2 24 2 3 4" xfId="15959" xr:uid="{176245B8-292A-4FB9-80C0-E093B5EA5E0E}"/>
    <cellStyle name="Normal 2 24 2 3 5" xfId="19113" xr:uid="{E968B352-B6D6-4C29-B241-41785799633E}"/>
    <cellStyle name="Normal 2 24 2 3 6" xfId="22273" xr:uid="{2C288456-FC30-4DED-B762-4A42CFD46E33}"/>
    <cellStyle name="Normal 2 24 2 3 7" xfId="25449" xr:uid="{D67A6E2A-90FB-453B-A660-9E27A4D39BF3}"/>
    <cellStyle name="Normal 2 24 2 3 8" xfId="28648" xr:uid="{7B9A7871-8998-49B6-9D4D-2E7D56221DCF}"/>
    <cellStyle name="Normal 2 24 2 3 9" xfId="5650" xr:uid="{A26BAF7E-8E9D-4342-BB96-604780B15CA0}"/>
    <cellStyle name="Normal 2 24 2 4" xfId="7635" xr:uid="{BDB513E6-3CEF-4D8A-A0EF-45FD0352CA97}"/>
    <cellStyle name="Normal 2 24 2 5" xfId="8780" xr:uid="{E3FD0ECD-0EAB-443A-8B42-AF0A77486D79}"/>
    <cellStyle name="Normal 2 24 2 6" xfId="11901" xr:uid="{BA0DFC82-1BDF-4535-BDAF-B2742A129B97}"/>
    <cellStyle name="Normal 2 24 2 7" xfId="15020" xr:uid="{C09EE720-A266-44D3-A6CB-FC385DF8EB63}"/>
    <cellStyle name="Normal 2 24 2 8" xfId="18104" xr:uid="{68F96450-AEDB-4549-95C0-738462F2285D}"/>
    <cellStyle name="Normal 2 24 2 9" xfId="21267" xr:uid="{C7D92A36-6E90-4853-A097-2EB5969CB0C8}"/>
    <cellStyle name="Normal 2 24 3" xfId="652" xr:uid="{E00C0AF1-B4CD-4AAF-B2C6-9CA6FCFC745B}"/>
    <cellStyle name="Normal 2 24 3 10" xfId="24542" xr:uid="{3BCC71E3-F077-4C00-9658-2949894E4A8F}"/>
    <cellStyle name="Normal 2 24 3 11" xfId="27720" xr:uid="{FB8A73DE-5986-4B84-B24E-30D58BD2696B}"/>
    <cellStyle name="Normal 2 24 3 12" xfId="3632" xr:uid="{B6179FE4-B8FB-47B7-9A26-58DF19F17793}"/>
    <cellStyle name="Normal 2 24 3 2" xfId="2603" xr:uid="{1501548D-FAC5-4607-B9F0-9D622077AAC8}"/>
    <cellStyle name="Normal 2 24 3 2 10" xfId="4690" xr:uid="{907E4D56-D638-4AB4-83D5-8F31C4BE37EA}"/>
    <cellStyle name="Normal 2 24 3 2 2" xfId="6757" xr:uid="{EAFC05C5-2037-4311-9921-E07B2A6401BC}"/>
    <cellStyle name="Normal 2 24 3 2 3" xfId="10866" xr:uid="{4CFF5A20-575E-4094-A6BF-56919931A635}"/>
    <cellStyle name="Normal 2 24 3 2 4" xfId="14059" xr:uid="{2EE8CB69-78FC-4B34-8964-2B17EE1A7DAD}"/>
    <cellStyle name="Normal 2 24 3 2 5" xfId="17154" xr:uid="{A4B619A1-5F2C-447E-83E6-B530BA1E3A88}"/>
    <cellStyle name="Normal 2 24 3 2 6" xfId="20310" xr:uid="{B24ABF87-D363-40D7-8176-32EC1737FA05}"/>
    <cellStyle name="Normal 2 24 3 2 7" xfId="23468" xr:uid="{7D84CBD6-C93A-4D91-A2AE-334BEA5DE914}"/>
    <cellStyle name="Normal 2 24 3 2 8" xfId="26644" xr:uid="{7958E47E-B1B0-4B64-83F9-03A291FDC508}"/>
    <cellStyle name="Normal 2 24 3 2 9" xfId="29843" xr:uid="{C9E9454D-BA3B-44B0-9493-E6F6D397913B}"/>
    <cellStyle name="Normal 2 24 3 3" xfId="1541" xr:uid="{8939D73E-15D5-4F45-BF86-37F8AF9B08F0}"/>
    <cellStyle name="Normal 2 24 3 3 2" xfId="9808" xr:uid="{3022EE2B-E165-4510-9A89-266302A6A76B}"/>
    <cellStyle name="Normal 2 24 3 3 3" xfId="13004" xr:uid="{22EAE6BC-DD77-4BD1-9DC9-96397B98C6ED}"/>
    <cellStyle name="Normal 2 24 3 3 4" xfId="16099" xr:uid="{3008FD04-3DDC-442C-A76D-4C554D95B025}"/>
    <cellStyle name="Normal 2 24 3 3 5" xfId="19253" xr:uid="{F3FBF899-93EA-4ABC-A085-1E32C8623442}"/>
    <cellStyle name="Normal 2 24 3 3 6" xfId="22413" xr:uid="{F4408F80-18F0-476E-9FEA-440EE20DA237}"/>
    <cellStyle name="Normal 2 24 3 3 7" xfId="25589" xr:uid="{BBC24418-FDEA-412C-9CCD-0757ADC15DC5}"/>
    <cellStyle name="Normal 2 24 3 3 8" xfId="28788" xr:uid="{5B195E1C-E14C-498C-81A3-AAEB9BEFED06}"/>
    <cellStyle name="Normal 2 24 3 3 9" xfId="5790" xr:uid="{DC09D7D5-44DB-485B-95C0-4DD3FD4AE8D2}"/>
    <cellStyle name="Normal 2 24 3 4" xfId="7775" xr:uid="{FB178E9B-13EC-4168-82DE-6D10FC8CF247}"/>
    <cellStyle name="Normal 2 24 3 5" xfId="8920" xr:uid="{368CF401-5ED1-4BC3-91B2-BDD03EAA70ED}"/>
    <cellStyle name="Normal 2 24 3 6" xfId="12041" xr:uid="{68A46045-0764-44A1-8163-3F006610292E}"/>
    <cellStyle name="Normal 2 24 3 7" xfId="15160" xr:uid="{FB5CF964-A145-4D3D-987E-4F313CBF54EC}"/>
    <cellStyle name="Normal 2 24 3 8" xfId="18244" xr:uid="{293AACEE-5170-4879-8A9D-E495919C45CA}"/>
    <cellStyle name="Normal 2 24 3 9" xfId="21407" xr:uid="{AE80A9B6-33DB-497E-975D-8FE3A5521A68}"/>
    <cellStyle name="Normal 2 24 4" xfId="821" xr:uid="{5A9C488B-5FEE-4AB5-B18D-635233CF828E}"/>
    <cellStyle name="Normal 2 24 4 10" xfId="24711" xr:uid="{E73D384C-67DA-4F97-B230-E63943498AC8}"/>
    <cellStyle name="Normal 2 24 4 11" xfId="27889" xr:uid="{10F23180-73F6-4636-BB54-C148C4E6B639}"/>
    <cellStyle name="Normal 2 24 4 12" xfId="3801" xr:uid="{79D121AD-70E8-460A-AA13-DA272D08CCF5}"/>
    <cellStyle name="Normal 2 24 4 2" xfId="2772" xr:uid="{CD526DC0-F03B-442E-81F5-61BDAB3813D8}"/>
    <cellStyle name="Normal 2 24 4 2 10" xfId="4859" xr:uid="{02628379-B5DD-44C2-B825-20DC2103EACF}"/>
    <cellStyle name="Normal 2 24 4 2 2" xfId="6898" xr:uid="{0FA2CFBA-CC2A-4E8A-BBE4-11F411711FDF}"/>
    <cellStyle name="Normal 2 24 4 2 3" xfId="11035" xr:uid="{2FAB3B48-F83B-4633-84EC-A5BDED05DB94}"/>
    <cellStyle name="Normal 2 24 4 2 4" xfId="14226" xr:uid="{E6ABD92B-C62E-4B0D-ABAE-88874EB0350B}"/>
    <cellStyle name="Normal 2 24 4 2 5" xfId="17321" xr:uid="{2374DD94-D2F0-4CD3-A0EC-AA7F50A8CDC1}"/>
    <cellStyle name="Normal 2 24 4 2 6" xfId="20479" xr:uid="{EE17CD10-47D9-43BA-AF09-61D31EF4FB91}"/>
    <cellStyle name="Normal 2 24 4 2 7" xfId="23635" xr:uid="{E95B4A43-54B7-4E4D-82D0-704A2B220282}"/>
    <cellStyle name="Normal 2 24 4 2 8" xfId="26811" xr:uid="{52689244-257B-4938-A944-A22F418AB98B}"/>
    <cellStyle name="Normal 2 24 4 2 9" xfId="30010" xr:uid="{A83AA594-767E-47D1-9819-9DE4B2AC647E}"/>
    <cellStyle name="Normal 2 24 4 3" xfId="1710" xr:uid="{85F1E597-92BC-48DE-B82C-82D91171274A}"/>
    <cellStyle name="Normal 2 24 4 3 2" xfId="9977" xr:uid="{55BD2273-1123-4AA4-9EE3-3399AFA277CF}"/>
    <cellStyle name="Normal 2 24 4 3 3" xfId="13173" xr:uid="{05E3E2A3-4F73-43D3-A2F3-93C2A1AD6F52}"/>
    <cellStyle name="Normal 2 24 4 3 4" xfId="16268" xr:uid="{215D4FF8-ED26-4397-BFE9-BB4B8244EA93}"/>
    <cellStyle name="Normal 2 24 4 3 5" xfId="19422" xr:uid="{BDA0F98C-3CAE-4B18-A673-F4A285CF227D}"/>
    <cellStyle name="Normal 2 24 4 3 6" xfId="22582" xr:uid="{75C1F211-866D-438A-80DE-1F42AEADD32E}"/>
    <cellStyle name="Normal 2 24 4 3 7" xfId="25758" xr:uid="{02FE41FC-08C5-4C55-BD80-22DF088141EB}"/>
    <cellStyle name="Normal 2 24 4 3 8" xfId="28957" xr:uid="{859CE455-B048-4335-ADF3-52CCE07CA828}"/>
    <cellStyle name="Normal 2 24 4 3 9" xfId="5959" xr:uid="{D10E7A3F-45E4-4EAF-B7FF-73FB880DB30E}"/>
    <cellStyle name="Normal 2 24 4 4" xfId="7944" xr:uid="{B60898B5-0D56-48B1-8807-5653CBFFA862}"/>
    <cellStyle name="Normal 2 24 4 5" xfId="9089" xr:uid="{83822B74-D3DE-4757-B360-84B0364DD064}"/>
    <cellStyle name="Normal 2 24 4 6" xfId="12210" xr:uid="{84377987-D521-4B50-9F85-9FE27591F7EB}"/>
    <cellStyle name="Normal 2 24 4 7" xfId="15329" xr:uid="{A8435679-62AB-4938-9890-A5578C667996}"/>
    <cellStyle name="Normal 2 24 4 8" xfId="18413" xr:uid="{1EF1C66E-F55A-4B56-B408-AB42CAAE69CC}"/>
    <cellStyle name="Normal 2 24 4 9" xfId="21576" xr:uid="{2ABE2CB6-C160-4707-9243-17E222D6180B}"/>
    <cellStyle name="Normal 2 24 5" xfId="1014" xr:uid="{470749B5-5054-4B25-8786-EA0F6710C931}"/>
    <cellStyle name="Normal 2 24 5 10" xfId="24903" xr:uid="{C2C57D08-94ED-4E26-9119-25219D0928AE}"/>
    <cellStyle name="Normal 2 24 5 11" xfId="28082" xr:uid="{64D118A2-577E-4C93-A2C3-F85D8ED001DB}"/>
    <cellStyle name="Normal 2 24 5 12" xfId="3993" xr:uid="{F488EF8F-7A5D-45A3-8071-4C1DF1155130}"/>
    <cellStyle name="Normal 2 24 5 2" xfId="2965" xr:uid="{9FB567DF-31E3-4880-853F-E2573FB80BAD}"/>
    <cellStyle name="Normal 2 24 5 2 10" xfId="5051" xr:uid="{E31FD75C-6A2C-4D25-BAB0-BA57B9F755F4}"/>
    <cellStyle name="Normal 2 24 5 2 2" xfId="7074" xr:uid="{954A6542-8C14-4916-B1C5-AFC6AF6EF5E4}"/>
    <cellStyle name="Normal 2 24 5 2 3" xfId="11227" xr:uid="{9D691DA4-9004-415B-97E8-0FB559F3DAF0}"/>
    <cellStyle name="Normal 2 24 5 2 4" xfId="14415" xr:uid="{E3B3DFCF-CEEE-4069-B518-C3FB6B003146}"/>
    <cellStyle name="Normal 2 24 5 2 5" xfId="17512" xr:uid="{17FA9693-5980-4A08-92D2-3EC4EB8FDEF9}"/>
    <cellStyle name="Normal 2 24 5 2 6" xfId="20669" xr:uid="{4867C731-F886-4923-9718-FF3FF122F2E9}"/>
    <cellStyle name="Normal 2 24 5 2 7" xfId="23824" xr:uid="{4A6AC050-4E14-4508-AD42-5D78B92A8B0E}"/>
    <cellStyle name="Normal 2 24 5 2 8" xfId="27000" xr:uid="{BE994DDD-9B60-4C63-B261-1EB868E283C4}"/>
    <cellStyle name="Normal 2 24 5 2 9" xfId="30199" xr:uid="{40FBCE5D-4D2A-42CB-8AD7-DDED11ED9E7D}"/>
    <cellStyle name="Normal 2 24 5 3" xfId="1904" xr:uid="{015BD488-E88C-470B-A7DD-56BFC9339E23}"/>
    <cellStyle name="Normal 2 24 5 3 2" xfId="10169" xr:uid="{9A6E6531-8D72-48EF-B128-061267E5FA3A}"/>
    <cellStyle name="Normal 2 24 5 3 3" xfId="13365" xr:uid="{B8BD4C27-BDEB-4552-864A-B857D570F7BA}"/>
    <cellStyle name="Normal 2 24 5 3 4" xfId="16460" xr:uid="{B7DDC33E-9549-40EA-B672-3678FAB61227}"/>
    <cellStyle name="Normal 2 24 5 3 5" xfId="19614" xr:uid="{9742F206-E348-4C1E-9DD6-28037E096C85}"/>
    <cellStyle name="Normal 2 24 5 3 6" xfId="22774" xr:uid="{0EAC1B5F-231C-4D4F-9AAD-4EFC156A0915}"/>
    <cellStyle name="Normal 2 24 5 3 7" xfId="25950" xr:uid="{7A42BA20-D29B-471E-8968-9A5BF7ADF098}"/>
    <cellStyle name="Normal 2 24 5 3 8" xfId="29149" xr:uid="{BC5FAE42-AE31-426A-A735-11F118572B6A}"/>
    <cellStyle name="Normal 2 24 5 3 9" xfId="6152" xr:uid="{7A635D35-AD1C-48FA-9123-386BBBDBB25C}"/>
    <cellStyle name="Normal 2 24 5 4" xfId="8137" xr:uid="{03C0CC7E-0006-4853-ABC9-B474B526A8E3}"/>
    <cellStyle name="Normal 2 24 5 5" xfId="9281" xr:uid="{26D0F08E-4B56-4098-882D-D48FD2C0FC8B}"/>
    <cellStyle name="Normal 2 24 5 6" xfId="12403" xr:uid="{18C70644-7581-497A-866C-246E66D77D52}"/>
    <cellStyle name="Normal 2 24 5 7" xfId="15522" xr:uid="{268BCA8B-D270-4153-837B-529FA092E3D8}"/>
    <cellStyle name="Normal 2 24 5 8" xfId="18605" xr:uid="{E8AA25D5-9767-41E6-A2B1-9A95FD0F46D6}"/>
    <cellStyle name="Normal 2 24 5 9" xfId="21769" xr:uid="{ADF27697-B48F-44D4-90BB-F518AD5174E4}"/>
    <cellStyle name="Normal 2 24 6" xfId="367" xr:uid="{522F175B-0A5D-4E9F-8968-1026FD123A97}"/>
    <cellStyle name="Normal 2 24 6 10" xfId="27436" xr:uid="{799F3A5F-42A3-46A5-A978-DD6E8FC0C8C1}"/>
    <cellStyle name="Normal 2 24 6 11" xfId="4406" xr:uid="{6E112AA5-7E2D-4F7A-BF19-D32E1BB74458}"/>
    <cellStyle name="Normal 2 24 6 2" xfId="2319" xr:uid="{E1DAC926-2813-4ED0-AA0C-DD2B52EC5104}"/>
    <cellStyle name="Normal 2 24 6 2 2" xfId="10582" xr:uid="{EAF608B0-8DB4-4036-AA40-FCBBAF86FE5E}"/>
    <cellStyle name="Normal 2 24 6 2 3" xfId="13777" xr:uid="{2C0B15B9-D891-4428-A8EE-7CF4B0577B38}"/>
    <cellStyle name="Normal 2 24 6 2 4" xfId="16872" xr:uid="{4EF96002-2982-4485-8997-36E58D99BEB2}"/>
    <cellStyle name="Normal 2 24 6 2 5" xfId="20026" xr:uid="{3EF07CD1-89D8-47F8-81CE-0A6D8ED8078A}"/>
    <cellStyle name="Normal 2 24 6 2 6" xfId="23186" xr:uid="{8024DBC1-C5D8-4B1C-8FF3-4745CE62761B}"/>
    <cellStyle name="Normal 2 24 6 2 7" xfId="26362" xr:uid="{2A9A562B-EC69-4E58-84FA-F356B47A8F50}"/>
    <cellStyle name="Normal 2 24 6 2 8" xfId="29561" xr:uid="{6E770355-404A-4D9E-B84A-1DBCC8D2528D}"/>
    <cellStyle name="Normal 2 24 6 2 9" xfId="5506" xr:uid="{A3AD01DD-0678-45C3-8DC9-F606FFD83BBC}"/>
    <cellStyle name="Normal 2 24 6 3" xfId="7491" xr:uid="{21625E18-157C-4459-96B9-64D7C324C480}"/>
    <cellStyle name="Normal 2 24 6 4" xfId="8635" xr:uid="{9F53E1DA-536A-4894-AB22-208C8E08C49C}"/>
    <cellStyle name="Normal 2 24 6 5" xfId="11757" xr:uid="{D7DB74AE-91B1-4EC4-8361-B60C67A2C6CA}"/>
    <cellStyle name="Normal 2 24 6 6" xfId="14876" xr:uid="{2434D877-7DB9-467C-9877-1097CAF57665}"/>
    <cellStyle name="Normal 2 24 6 7" xfId="17960" xr:uid="{128ACD90-FC81-4A14-BCB2-0051641AFCB3}"/>
    <cellStyle name="Normal 2 24 6 8" xfId="21123" xr:uid="{EC898B0F-6B2C-4DC7-981E-0BD11C50AAB2}"/>
    <cellStyle name="Normal 2 24 6 9" xfId="24258" xr:uid="{0CFE4F0F-FA88-415B-BDDE-6BB946A7EF5C}"/>
    <cellStyle name="Normal 2 24 7" xfId="2120" xr:uid="{E35C178D-6E50-4245-878E-9A2C659995CF}"/>
    <cellStyle name="Normal 2 24 7 10" xfId="4209" xr:uid="{E4F5B7AA-0E00-402A-B730-6D12D2E0E144}"/>
    <cellStyle name="Normal 2 24 7 2" xfId="6425" xr:uid="{5EE93674-9A2D-49BF-99C9-AC1CE3398484}"/>
    <cellStyle name="Normal 2 24 7 3" xfId="10385" xr:uid="{C6613D24-F5D9-4B55-9950-786596D79D73}"/>
    <cellStyle name="Normal 2 24 7 4" xfId="13580" xr:uid="{BD243016-16DE-47B7-976A-6440992427ED}"/>
    <cellStyle name="Normal 2 24 7 5" xfId="16675" xr:uid="{80B397B9-7CAA-4673-B01F-F9B012C22DD7}"/>
    <cellStyle name="Normal 2 24 7 6" xfId="19829" xr:uid="{DA9BCBF6-DFB8-4134-A056-25A473E30D86}"/>
    <cellStyle name="Normal 2 24 7 7" xfId="22989" xr:uid="{3FD81739-E300-446F-9710-9603D6BE024B}"/>
    <cellStyle name="Normal 2 24 7 8" xfId="26165" xr:uid="{5308BFE3-5387-4F29-9FB9-E55B1A6AFC2A}"/>
    <cellStyle name="Normal 2 24 7 9" xfId="29364" xr:uid="{39A861BD-4A3E-4D1F-B2E0-38D4E9FE2468}"/>
    <cellStyle name="Normal 2 24 8" xfId="1257" xr:uid="{B7C7FAA6-C32E-440E-BD82-310B6DEE2348}"/>
    <cellStyle name="Normal 2 24 8 2" xfId="9524" xr:uid="{BCFC4D69-093A-4F2A-91EA-EBA598E32D65}"/>
    <cellStyle name="Normal 2 24 8 3" xfId="12720" xr:uid="{B9A983E4-C9EB-4F82-BDAE-1A5FCFC7ECE4}"/>
    <cellStyle name="Normal 2 24 8 4" xfId="14733" xr:uid="{876CC2F7-BA13-4046-8D19-575EFB01EDEE}"/>
    <cellStyle name="Normal 2 24 8 5" xfId="18918" xr:uid="{743CD642-884F-4EFE-87C1-75B29060C93D}"/>
    <cellStyle name="Normal 2 24 8 6" xfId="20837" xr:uid="{17C3A42F-D637-447F-8F64-E136EBF115A9}"/>
    <cellStyle name="Normal 2 24 8 7" xfId="25241" xr:uid="{368FAFD7-13CB-4826-90D0-C0026F338A50}"/>
    <cellStyle name="Normal 2 24 8 8" xfId="28513" xr:uid="{B1CD2B66-8742-4FF9-B4D3-ABAD6AC0BB8A}"/>
    <cellStyle name="Normal 2 24 8 9" xfId="5308" xr:uid="{9D68331D-48C5-4476-B311-92CBB8C9A2EF}"/>
    <cellStyle name="Normal 2 24 9" xfId="7291" xr:uid="{ADB5B736-24F4-4E15-B6BC-ACDA3E325067}"/>
    <cellStyle name="Normal 2 25" xfId="182" xr:uid="{0ABDD8B9-0EC3-4F9E-8CA4-CBD58BAC54B7}"/>
    <cellStyle name="Normal 2 25 10" xfId="8451" xr:uid="{5E84D26A-0E39-44CD-8F6C-6F3D88A8A76D}"/>
    <cellStyle name="Normal 2 25 11" xfId="11560" xr:uid="{CFE9E3C8-433D-45B7-BA9D-DDEDC851341A}"/>
    <cellStyle name="Normal 2 25 12" xfId="14675" xr:uid="{20A1CBA1-A53E-4FD9-89AA-61C2963DEC88}"/>
    <cellStyle name="Normal 2 25 13" xfId="17767" xr:uid="{E420709E-EE52-45F4-BCE6-795E9F13DA35}"/>
    <cellStyle name="Normal 2 25 14" xfId="20925" xr:uid="{9F8215FC-A02E-4193-A13C-04D16EBBAABF}"/>
    <cellStyle name="Normal 2 25 15" xfId="24065" xr:uid="{0BD90E01-7607-4CF9-A2AE-BEA6F196C4E5}"/>
    <cellStyle name="Normal 2 25 16" xfId="27242" xr:uid="{64B407F8-E788-4429-8DE9-D62390AA43BA}"/>
    <cellStyle name="Normal 2 25 17" xfId="3352" xr:uid="{453090C2-E419-4FB8-812C-965DE10AC231}"/>
    <cellStyle name="Normal 2 25 2" xfId="516" xr:uid="{C341B1EE-1F3F-4A9E-B6D2-4E7E03636E4E}"/>
    <cellStyle name="Normal 2 25 2 10" xfId="24406" xr:uid="{D0149CFA-F99C-42C4-AD13-6835778989CB}"/>
    <cellStyle name="Normal 2 25 2 11" xfId="27584" xr:uid="{F4872874-225F-4372-98B2-1A5C47F30513}"/>
    <cellStyle name="Normal 2 25 2 12" xfId="3496" xr:uid="{53F53D78-4445-4FDC-BA70-D7CCE2AC504D}"/>
    <cellStyle name="Normal 2 25 2 2" xfId="2467" xr:uid="{AE6A5495-DD7B-4D4A-AA31-76C6A85364BF}"/>
    <cellStyle name="Normal 2 25 2 2 10" xfId="4554" xr:uid="{16E49F2D-C899-4F89-8028-120C101480DB}"/>
    <cellStyle name="Normal 2 25 2 2 2" xfId="6626" xr:uid="{11C6D77A-87C1-405E-AFF0-0BB44A7301FE}"/>
    <cellStyle name="Normal 2 25 2 2 3" xfId="10730" xr:uid="{1BDEB3DD-D37A-442F-A3BD-B99D10B9D3F2}"/>
    <cellStyle name="Normal 2 25 2 2 4" xfId="13925" xr:uid="{A5E3121C-B32B-40FD-B9BD-956977F7830A}"/>
    <cellStyle name="Normal 2 25 2 2 5" xfId="17020" xr:uid="{FD6AB778-4BFA-4EE5-87C4-6EDD1E43BE79}"/>
    <cellStyle name="Normal 2 25 2 2 6" xfId="20174" xr:uid="{976B7CB7-5192-4380-824D-5BE0D8068E3D}"/>
    <cellStyle name="Normal 2 25 2 2 7" xfId="23334" xr:uid="{CA1C1B02-6AAB-4524-9A40-18FE412DA1D1}"/>
    <cellStyle name="Normal 2 25 2 2 8" xfId="26510" xr:uid="{1CFD8707-20F5-4E03-A107-3C0DF31480A7}"/>
    <cellStyle name="Normal 2 25 2 2 9" xfId="29709" xr:uid="{DD5D30B8-4342-4E09-B23E-976FCE48EEE5}"/>
    <cellStyle name="Normal 2 25 2 3" xfId="1405" xr:uid="{83BA0FF7-19C2-4EA7-8638-AF8B304F4FE9}"/>
    <cellStyle name="Normal 2 25 2 3 2" xfId="9672" xr:uid="{85BF52F5-A824-4593-8A39-B76E95851FCB}"/>
    <cellStyle name="Normal 2 25 2 3 3" xfId="12868" xr:uid="{D3E6200B-A98A-4F51-9672-4C40ADEBCD08}"/>
    <cellStyle name="Normal 2 25 2 3 4" xfId="15963" xr:uid="{72A8A149-8F00-4A9D-8348-3544F14E1BB9}"/>
    <cellStyle name="Normal 2 25 2 3 5" xfId="19117" xr:uid="{610D03D5-1A6B-439C-84AF-59D2A91C1154}"/>
    <cellStyle name="Normal 2 25 2 3 6" xfId="22277" xr:uid="{2A56D90C-7A6C-438B-9271-B903E8E43F3F}"/>
    <cellStyle name="Normal 2 25 2 3 7" xfId="25453" xr:uid="{24DCF460-03CD-459E-AA2B-72AFDAF924BC}"/>
    <cellStyle name="Normal 2 25 2 3 8" xfId="28652" xr:uid="{32901453-B86F-4F35-894F-6D971A52304E}"/>
    <cellStyle name="Normal 2 25 2 3 9" xfId="5654" xr:uid="{2B1E709B-86E9-4FC6-8DD8-9978913974A9}"/>
    <cellStyle name="Normal 2 25 2 4" xfId="7639" xr:uid="{66892767-D89D-416A-BF83-98850F1BE943}"/>
    <cellStyle name="Normal 2 25 2 5" xfId="8784" xr:uid="{5C3B459C-0138-4742-A6E9-5FC27B44ED1C}"/>
    <cellStyle name="Normal 2 25 2 6" xfId="11905" xr:uid="{18361B3D-201B-4FC4-A794-5F5AEC280C95}"/>
    <cellStyle name="Normal 2 25 2 7" xfId="15024" xr:uid="{64F75414-59C4-4C22-9692-D11C3845ED40}"/>
    <cellStyle name="Normal 2 25 2 8" xfId="18108" xr:uid="{F1DDC33E-BB06-494A-85D8-D91CFF8D6374}"/>
    <cellStyle name="Normal 2 25 2 9" xfId="21271" xr:uid="{342EA51B-6C16-4994-8635-0D79460A8918}"/>
    <cellStyle name="Normal 2 25 3" xfId="656" xr:uid="{5CFC4A3B-3B24-42A0-A4C8-95AD8E6DA659}"/>
    <cellStyle name="Normal 2 25 3 10" xfId="24546" xr:uid="{9A004185-F935-450A-B626-4BBD4ECF45CB}"/>
    <cellStyle name="Normal 2 25 3 11" xfId="27724" xr:uid="{7A725019-43D0-4E5A-89D2-38FF81B1769B}"/>
    <cellStyle name="Normal 2 25 3 12" xfId="3636" xr:uid="{F91FB6BB-F967-43EE-885B-A0C298854124}"/>
    <cellStyle name="Normal 2 25 3 2" xfId="2607" xr:uid="{426C1407-43E4-4FF4-8FDE-F8FA311BE7C2}"/>
    <cellStyle name="Normal 2 25 3 2 10" xfId="4694" xr:uid="{5B2EC7B5-E22F-4AA3-B6EC-84D5CB585BF8}"/>
    <cellStyle name="Normal 2 25 3 2 2" xfId="6761" xr:uid="{191DC257-04F1-488A-A068-7F4C18B218D6}"/>
    <cellStyle name="Normal 2 25 3 2 3" xfId="10870" xr:uid="{9CB0634B-DDE4-4C26-83AD-E2BBE85B6925}"/>
    <cellStyle name="Normal 2 25 3 2 4" xfId="14063" xr:uid="{C63F14F9-841C-46EE-AFA6-D366A47C0720}"/>
    <cellStyle name="Normal 2 25 3 2 5" xfId="17158" xr:uid="{9C4C6913-A869-4E85-ADE2-45714BAFBBF9}"/>
    <cellStyle name="Normal 2 25 3 2 6" xfId="20314" xr:uid="{52134701-DE9A-40A6-8FED-08452E2AE26F}"/>
    <cellStyle name="Normal 2 25 3 2 7" xfId="23472" xr:uid="{2AF99EB4-3612-45A7-AABF-935D50452580}"/>
    <cellStyle name="Normal 2 25 3 2 8" xfId="26648" xr:uid="{3E3B3C0E-4BB8-4BB2-9AD9-23FFB4E44700}"/>
    <cellStyle name="Normal 2 25 3 2 9" xfId="29847" xr:uid="{755803AD-C8D8-4667-BD54-F8CF40215193}"/>
    <cellStyle name="Normal 2 25 3 3" xfId="1545" xr:uid="{C55EFAAF-640C-4876-A8A5-5A58142B403F}"/>
    <cellStyle name="Normal 2 25 3 3 2" xfId="9812" xr:uid="{CBAD4ECA-CAC2-45E6-91E3-D7399C0AE96B}"/>
    <cellStyle name="Normal 2 25 3 3 3" xfId="13008" xr:uid="{9C396AE9-9CB9-4DF8-B5F4-3EF1513AC372}"/>
    <cellStyle name="Normal 2 25 3 3 4" xfId="16103" xr:uid="{9898DB5A-FB71-4E1B-B0FD-8921318F7BE3}"/>
    <cellStyle name="Normal 2 25 3 3 5" xfId="19257" xr:uid="{A727674A-C502-421E-B35C-F5720128F9B1}"/>
    <cellStyle name="Normal 2 25 3 3 6" xfId="22417" xr:uid="{FF4D5757-E222-4D5B-B75C-B815F796E671}"/>
    <cellStyle name="Normal 2 25 3 3 7" xfId="25593" xr:uid="{217EC5B6-2B3F-47D1-AAA0-E996A3661F97}"/>
    <cellStyle name="Normal 2 25 3 3 8" xfId="28792" xr:uid="{1ADE81FE-4D01-4C45-B68D-931DEEC24BD8}"/>
    <cellStyle name="Normal 2 25 3 3 9" xfId="5794" xr:uid="{33F5790F-10E8-4247-89CD-0749B6F5BD08}"/>
    <cellStyle name="Normal 2 25 3 4" xfId="7779" xr:uid="{0AB8459A-9A52-46E8-B208-12198F82E55E}"/>
    <cellStyle name="Normal 2 25 3 5" xfId="8924" xr:uid="{BD00606F-C4BB-482F-85D1-D2C12903FB62}"/>
    <cellStyle name="Normal 2 25 3 6" xfId="12045" xr:uid="{F21CC075-44FE-452C-844F-BC9BC1B19A94}"/>
    <cellStyle name="Normal 2 25 3 7" xfId="15164" xr:uid="{B2634B85-38C0-4C7D-A0CB-5A21A5EDC23C}"/>
    <cellStyle name="Normal 2 25 3 8" xfId="18248" xr:uid="{2E90AE6E-FE74-4479-979D-49553D9D55E2}"/>
    <cellStyle name="Normal 2 25 3 9" xfId="21411" xr:uid="{264AA70D-27B5-4C46-AD40-C2E0CFDB99E8}"/>
    <cellStyle name="Normal 2 25 4" xfId="825" xr:uid="{99983EF7-1E74-4A84-9D79-7EA18AB0F8E3}"/>
    <cellStyle name="Normal 2 25 4 10" xfId="24715" xr:uid="{ADC6489D-CAFB-4435-AD54-94AD770FAA12}"/>
    <cellStyle name="Normal 2 25 4 11" xfId="27893" xr:uid="{DC784D42-2FB7-4BBC-B6FC-A2FCFF123078}"/>
    <cellStyle name="Normal 2 25 4 12" xfId="3805" xr:uid="{3A27D2B6-6463-470D-AE90-7691C4CEDCB8}"/>
    <cellStyle name="Normal 2 25 4 2" xfId="2776" xr:uid="{DD98C490-BA0F-4202-BE4C-54EDEB8B7C56}"/>
    <cellStyle name="Normal 2 25 4 2 10" xfId="4863" xr:uid="{9C37AB2E-81A5-46C4-B19A-2071C1A06EA0}"/>
    <cellStyle name="Normal 2 25 4 2 2" xfId="6902" xr:uid="{8AAB29BF-9118-4D78-A754-023FCD23BE64}"/>
    <cellStyle name="Normal 2 25 4 2 3" xfId="11039" xr:uid="{C3A08AE4-76D6-46BA-8A03-C775896F095F}"/>
    <cellStyle name="Normal 2 25 4 2 4" xfId="14230" xr:uid="{86981777-7B00-446F-94DF-97B5C7C490EF}"/>
    <cellStyle name="Normal 2 25 4 2 5" xfId="17325" xr:uid="{C1B44394-9566-46ED-A402-BDFA73D3DF75}"/>
    <cellStyle name="Normal 2 25 4 2 6" xfId="20483" xr:uid="{FEE4B3F5-FF5E-4DE5-A123-69E0B8F31350}"/>
    <cellStyle name="Normal 2 25 4 2 7" xfId="23639" xr:uid="{5716D537-9790-42F5-914C-286DDCB31A70}"/>
    <cellStyle name="Normal 2 25 4 2 8" xfId="26815" xr:uid="{5B06F2B9-E014-4462-95D7-428A91EE834B}"/>
    <cellStyle name="Normal 2 25 4 2 9" xfId="30014" xr:uid="{E4B4C331-8222-44DD-9065-E933AA26099E}"/>
    <cellStyle name="Normal 2 25 4 3" xfId="1714" xr:uid="{50E536B5-2344-4852-953F-A76EEAE80EF4}"/>
    <cellStyle name="Normal 2 25 4 3 2" xfId="9981" xr:uid="{834C4A24-FAAF-46B1-BAD8-B600498A4B05}"/>
    <cellStyle name="Normal 2 25 4 3 3" xfId="13177" xr:uid="{04EF64BA-112A-4E56-B5E3-AF141F92F036}"/>
    <cellStyle name="Normal 2 25 4 3 4" xfId="16272" xr:uid="{EEA18987-C213-4C3D-9668-DD4AE3BB1398}"/>
    <cellStyle name="Normal 2 25 4 3 5" xfId="19426" xr:uid="{A41452D6-D8BE-4CE4-A1ED-0D8417A1748B}"/>
    <cellStyle name="Normal 2 25 4 3 6" xfId="22586" xr:uid="{BB309B69-8C26-4325-B867-25BF90344C55}"/>
    <cellStyle name="Normal 2 25 4 3 7" xfId="25762" xr:uid="{D5888539-404F-45F6-A938-AED7406A3989}"/>
    <cellStyle name="Normal 2 25 4 3 8" xfId="28961" xr:uid="{CC23B6C2-5A35-4B9A-8E74-B4E30C6981B3}"/>
    <cellStyle name="Normal 2 25 4 3 9" xfId="5963" xr:uid="{654131B9-C4FE-4453-AE03-C06BC3EE82B5}"/>
    <cellStyle name="Normal 2 25 4 4" xfId="7948" xr:uid="{7C0EBA7F-226E-4F6F-84FE-7B0F3E848121}"/>
    <cellStyle name="Normal 2 25 4 5" xfId="9093" xr:uid="{9FBBCADB-DAFB-48C1-B86B-6A6A53EAAD64}"/>
    <cellStyle name="Normal 2 25 4 6" xfId="12214" xr:uid="{91E5380F-C8B7-4C41-A979-2DF4DE6E30DE}"/>
    <cellStyle name="Normal 2 25 4 7" xfId="15333" xr:uid="{AE98CA86-2C0A-4DAA-BE29-A5321A498279}"/>
    <cellStyle name="Normal 2 25 4 8" xfId="18417" xr:uid="{3989B639-2665-4EBE-9948-86A007EC96BC}"/>
    <cellStyle name="Normal 2 25 4 9" xfId="21580" xr:uid="{AA4EBC3D-5183-449D-92C2-D8E7A4194C0A}"/>
    <cellStyle name="Normal 2 25 5" xfId="1018" xr:uid="{522A4A0D-30A4-43EA-9F59-2DF2187EE41E}"/>
    <cellStyle name="Normal 2 25 5 10" xfId="24907" xr:uid="{AA7CF62C-22C7-4FA9-9282-0BEBF316DE21}"/>
    <cellStyle name="Normal 2 25 5 11" xfId="28086" xr:uid="{416D5920-21D9-457F-B6BE-7728280CCF3F}"/>
    <cellStyle name="Normal 2 25 5 12" xfId="3997" xr:uid="{F13E64C5-1BF7-4EF3-88C8-889D195652E9}"/>
    <cellStyle name="Normal 2 25 5 2" xfId="2969" xr:uid="{6EA2BD6A-2441-4162-95FD-46A318F27DFD}"/>
    <cellStyle name="Normal 2 25 5 2 10" xfId="5055" xr:uid="{21D2A62F-4A24-4862-9759-40D839604680}"/>
    <cellStyle name="Normal 2 25 5 2 2" xfId="7078" xr:uid="{387BE979-0023-4572-B0C5-B851A546CE97}"/>
    <cellStyle name="Normal 2 25 5 2 3" xfId="11231" xr:uid="{EC5E6417-A852-4963-B0D3-7C807A3F3B11}"/>
    <cellStyle name="Normal 2 25 5 2 4" xfId="14419" xr:uid="{23DA450A-ADA2-485B-9ECD-A1CCAE455736}"/>
    <cellStyle name="Normal 2 25 5 2 5" xfId="17516" xr:uid="{08EE844A-1B78-4F03-82BF-3341FDD1713E}"/>
    <cellStyle name="Normal 2 25 5 2 6" xfId="20673" xr:uid="{AFCE05FD-6F6F-497A-A2B4-58B66CAFD508}"/>
    <cellStyle name="Normal 2 25 5 2 7" xfId="23828" xr:uid="{08B6441A-B201-4149-9EB4-5A926A547241}"/>
    <cellStyle name="Normal 2 25 5 2 8" xfId="27004" xr:uid="{93BE3C5C-B8D3-402D-902D-40C175DAB24A}"/>
    <cellStyle name="Normal 2 25 5 2 9" xfId="30203" xr:uid="{71CED72B-AF49-4DA6-98A0-7A9BCDA54150}"/>
    <cellStyle name="Normal 2 25 5 3" xfId="1908" xr:uid="{9A5C2395-8F1D-404C-B763-565D93514889}"/>
    <cellStyle name="Normal 2 25 5 3 2" xfId="10173" xr:uid="{EA972CBB-5846-460C-B507-6CD73487A5DC}"/>
    <cellStyle name="Normal 2 25 5 3 3" xfId="13369" xr:uid="{3BA5A037-EAE2-484C-A20F-E5FB81B919C0}"/>
    <cellStyle name="Normal 2 25 5 3 4" xfId="16464" xr:uid="{7F779A6A-A4DA-43BB-B678-5271EA6B7C1E}"/>
    <cellStyle name="Normal 2 25 5 3 5" xfId="19618" xr:uid="{9B32466B-7D32-4C28-912C-218C7E50066D}"/>
    <cellStyle name="Normal 2 25 5 3 6" xfId="22778" xr:uid="{791B6C0D-D11E-49DB-8F8B-47585FC5BDEC}"/>
    <cellStyle name="Normal 2 25 5 3 7" xfId="25954" xr:uid="{65DA5F17-A3DD-4940-B80B-5BE83D127180}"/>
    <cellStyle name="Normal 2 25 5 3 8" xfId="29153" xr:uid="{6294EA69-2EA3-4046-81EF-495B2182BBCB}"/>
    <cellStyle name="Normal 2 25 5 3 9" xfId="6156" xr:uid="{0D63C409-5F16-43AD-B2B7-18B22EC079FE}"/>
    <cellStyle name="Normal 2 25 5 4" xfId="8141" xr:uid="{34D66751-C134-4DE4-ADF5-E82F355195AF}"/>
    <cellStyle name="Normal 2 25 5 5" xfId="9285" xr:uid="{50F221C4-E8DD-4D8E-AE8F-FBE65F237512}"/>
    <cellStyle name="Normal 2 25 5 6" xfId="12407" xr:uid="{06B2FEB8-0961-4893-AD39-B02233BFF2CC}"/>
    <cellStyle name="Normal 2 25 5 7" xfId="15526" xr:uid="{670C3CE7-2626-4772-AE38-B7A822F33BCB}"/>
    <cellStyle name="Normal 2 25 5 8" xfId="18609" xr:uid="{339F3885-F7CC-44B4-A260-4BB72F68D64B}"/>
    <cellStyle name="Normal 2 25 5 9" xfId="21773" xr:uid="{0A828525-1BD1-42E2-832F-D735D78CA99C}"/>
    <cellStyle name="Normal 2 25 6" xfId="371" xr:uid="{07DD3AF5-62BD-4B9A-8852-F2A643CA376C}"/>
    <cellStyle name="Normal 2 25 6 10" xfId="27440" xr:uid="{16F7BF98-725A-4D7A-BD41-1B2F074B378D}"/>
    <cellStyle name="Normal 2 25 6 11" xfId="4410" xr:uid="{99E1E306-0501-48BB-8E09-72B18E514880}"/>
    <cellStyle name="Normal 2 25 6 2" xfId="2323" xr:uid="{46282F7C-578D-44A7-AF50-64DEF516223F}"/>
    <cellStyle name="Normal 2 25 6 2 2" xfId="10586" xr:uid="{8D6B7AF7-5A6D-4B17-AFEC-C4AE3A571D08}"/>
    <cellStyle name="Normal 2 25 6 2 3" xfId="13781" xr:uid="{77B2F5CD-D4C1-4B55-A0AB-5F913F29D7D8}"/>
    <cellStyle name="Normal 2 25 6 2 4" xfId="16876" xr:uid="{5ED022DD-675C-48F8-95FD-F6F261FAFD30}"/>
    <cellStyle name="Normal 2 25 6 2 5" xfId="20030" xr:uid="{67B2ADBF-FD75-4AEC-83B6-5A0E68AFAD9C}"/>
    <cellStyle name="Normal 2 25 6 2 6" xfId="23190" xr:uid="{6099057A-7653-48EC-A163-E5A2FE52B73F}"/>
    <cellStyle name="Normal 2 25 6 2 7" xfId="26366" xr:uid="{0899FC6D-8994-4113-98EE-D1C758FF36F2}"/>
    <cellStyle name="Normal 2 25 6 2 8" xfId="29565" xr:uid="{89B69B92-B496-4269-9CA8-74668AF6EFDC}"/>
    <cellStyle name="Normal 2 25 6 2 9" xfId="5510" xr:uid="{B4393130-8B88-4061-9111-65618DBA6903}"/>
    <cellStyle name="Normal 2 25 6 3" xfId="7495" xr:uid="{B29D0E57-186F-41E1-8879-DB70DF5DF948}"/>
    <cellStyle name="Normal 2 25 6 4" xfId="8639" xr:uid="{6A266299-AA2E-44EF-80F1-F9988CBCFDB8}"/>
    <cellStyle name="Normal 2 25 6 5" xfId="11761" xr:uid="{25D0D79D-A526-431F-A307-D1310D4ACE71}"/>
    <cellStyle name="Normal 2 25 6 6" xfId="14880" xr:uid="{DDAF404D-595F-4866-B74B-9320B1614350}"/>
    <cellStyle name="Normal 2 25 6 7" xfId="17964" xr:uid="{07E59F1D-AABD-4D8D-AB6B-007CA45CAD2F}"/>
    <cellStyle name="Normal 2 25 6 8" xfId="21127" xr:uid="{A32CC458-E539-4F06-89BE-4D1C98D36209}"/>
    <cellStyle name="Normal 2 25 6 9" xfId="24262" xr:uid="{0DF44C67-D621-4FF1-8197-FBE8C6DEE879}"/>
    <cellStyle name="Normal 2 25 7" xfId="2124" xr:uid="{441D5473-6AAF-4C42-8C08-0C7F2E2C46F6}"/>
    <cellStyle name="Normal 2 25 7 10" xfId="4213" xr:uid="{B534E514-6EDA-4744-AA1D-EB585D9C8935}"/>
    <cellStyle name="Normal 2 25 7 2" xfId="6429" xr:uid="{FD52F753-671E-4B80-83E9-6C0841DE02A6}"/>
    <cellStyle name="Normal 2 25 7 3" xfId="10389" xr:uid="{D6F5F9E4-F98D-44D8-85CE-C31FC825C267}"/>
    <cellStyle name="Normal 2 25 7 4" xfId="13584" xr:uid="{1EA27084-5FFE-492E-AB96-49B0CA124F4A}"/>
    <cellStyle name="Normal 2 25 7 5" xfId="16679" xr:uid="{39757836-1B67-4A95-ABBE-50AAC2B9A791}"/>
    <cellStyle name="Normal 2 25 7 6" xfId="19833" xr:uid="{228105CF-84C7-482C-984F-6BE1F6A9B28B}"/>
    <cellStyle name="Normal 2 25 7 7" xfId="22993" xr:uid="{97C7BAB3-89ED-4662-AEDE-BA4766912F48}"/>
    <cellStyle name="Normal 2 25 7 8" xfId="26169" xr:uid="{32D1847F-331F-47F4-8999-6FA0DFC2C310}"/>
    <cellStyle name="Normal 2 25 7 9" xfId="29368" xr:uid="{292334AD-2D41-4699-8722-D61A2F364C4C}"/>
    <cellStyle name="Normal 2 25 8" xfId="1261" xr:uid="{C1FA2D8C-0478-4972-8DD8-C073363EB80F}"/>
    <cellStyle name="Normal 2 25 8 2" xfId="9528" xr:uid="{325C9A73-9D50-4284-9324-2D9E60DB9CF5}"/>
    <cellStyle name="Normal 2 25 8 3" xfId="12724" xr:uid="{BF3F06D9-08F0-4E7D-8D06-EFEDC0BE1ACE}"/>
    <cellStyle name="Normal 2 25 8 4" xfId="15819" xr:uid="{47570C8E-EADA-40EA-87E3-CF40E5087784}"/>
    <cellStyle name="Normal 2 25 8 5" xfId="18979" xr:uid="{7D7BE67D-4CE1-46E0-8985-5689567FD702}"/>
    <cellStyle name="Normal 2 25 8 6" xfId="22138" xr:uid="{E1A4D94F-FBFE-4258-A334-81E99BAA44F5}"/>
    <cellStyle name="Normal 2 25 8 7" xfId="25269" xr:uid="{4DFE09FC-B0EF-4F04-99F0-D5D724B70650}"/>
    <cellStyle name="Normal 2 25 8 8" xfId="28479" xr:uid="{EDF46707-6EDA-4BC7-A8F5-6E8649777C2C}"/>
    <cellStyle name="Normal 2 25 8 9" xfId="5312" xr:uid="{400E3840-4F78-4A87-A652-21EC33A2883B}"/>
    <cellStyle name="Normal 2 25 9" xfId="7295" xr:uid="{8B615610-BDB8-4950-8BB2-297DC0DD9F55}"/>
    <cellStyle name="Normal 2 26" xfId="186" xr:uid="{22539107-226E-4F92-BE93-06D8F720F135}"/>
    <cellStyle name="Normal 2 26 10" xfId="8455" xr:uid="{E7B49E72-4AAF-492A-89DF-CE78437175FC}"/>
    <cellStyle name="Normal 2 26 11" xfId="11564" xr:uid="{0DC2A20C-2B4F-464E-A31C-1D77A1676E8D}"/>
    <cellStyle name="Normal 2 26 12" xfId="14679" xr:uid="{0580734E-1FD4-413D-AF51-7FE79C794F3D}"/>
    <cellStyle name="Normal 2 26 13" xfId="17771" xr:uid="{EADCB5E5-D45D-4E65-9EAD-0FB605D4A6C0}"/>
    <cellStyle name="Normal 2 26 14" xfId="20929" xr:uid="{E5B53A0C-27D5-4A7A-A6F1-594DE659932A}"/>
    <cellStyle name="Normal 2 26 15" xfId="24069" xr:uid="{3A3C3B8B-E341-4D2C-95CE-569D87DE3FCC}"/>
    <cellStyle name="Normal 2 26 16" xfId="27246" xr:uid="{2BF75E2D-236D-4C34-9BA0-B62D26749499}"/>
    <cellStyle name="Normal 2 26 17" xfId="3356" xr:uid="{604EEC6B-41E6-446D-9A42-A04666124DF1}"/>
    <cellStyle name="Normal 2 26 2" xfId="520" xr:uid="{EDF1CFA7-8F61-4974-AF70-0E0044F250CA}"/>
    <cellStyle name="Normal 2 26 2 10" xfId="24410" xr:uid="{63254401-B71C-4B10-AC77-9A8714580383}"/>
    <cellStyle name="Normal 2 26 2 11" xfId="27588" xr:uid="{BE6430C2-DE3A-4C38-9496-8D2E5EF7F9B7}"/>
    <cellStyle name="Normal 2 26 2 12" xfId="3500" xr:uid="{22477949-1A57-4475-9D0B-0714E76F5CFD}"/>
    <cellStyle name="Normal 2 26 2 2" xfId="2471" xr:uid="{F277A716-EE6B-4C55-B334-0F2C55345C8F}"/>
    <cellStyle name="Normal 2 26 2 2 10" xfId="4558" xr:uid="{7C1CE5DD-026B-4BC1-9C67-79900BAD3CA8}"/>
    <cellStyle name="Normal 2 26 2 2 2" xfId="6630" xr:uid="{813F162A-4A36-46C3-B6E2-8C98C445F643}"/>
    <cellStyle name="Normal 2 26 2 2 3" xfId="10734" xr:uid="{CD3197FB-7C52-4DBC-8293-4697D7E6AF57}"/>
    <cellStyle name="Normal 2 26 2 2 4" xfId="13929" xr:uid="{14E56C93-55F9-4787-B15A-082812E87297}"/>
    <cellStyle name="Normal 2 26 2 2 5" xfId="17024" xr:uid="{072E6DE2-79F8-474E-920D-FE21A1A3FD1C}"/>
    <cellStyle name="Normal 2 26 2 2 6" xfId="20178" xr:uid="{1A0E9F80-A54E-4092-BCA7-2723D3663E2C}"/>
    <cellStyle name="Normal 2 26 2 2 7" xfId="23338" xr:uid="{BE46D562-BED8-477B-9FAD-74DE8186B6CF}"/>
    <cellStyle name="Normal 2 26 2 2 8" xfId="26514" xr:uid="{414D387E-6293-49C1-A0E9-219122D50F73}"/>
    <cellStyle name="Normal 2 26 2 2 9" xfId="29713" xr:uid="{FE73B860-37F6-4B70-9BC1-5A236FE66A27}"/>
    <cellStyle name="Normal 2 26 2 3" xfId="1409" xr:uid="{D26B630B-69CF-4A1C-9239-7707CAA8D3F4}"/>
    <cellStyle name="Normal 2 26 2 3 2" xfId="9676" xr:uid="{C8EC5400-7E0A-415C-AA6F-5B6D8F207640}"/>
    <cellStyle name="Normal 2 26 2 3 3" xfId="12872" xr:uid="{B75A46F0-0F7C-4D27-BE00-B0F095D81F7C}"/>
    <cellStyle name="Normal 2 26 2 3 4" xfId="15967" xr:uid="{AD040932-8511-4472-869E-39C68DD0AA81}"/>
    <cellStyle name="Normal 2 26 2 3 5" xfId="19121" xr:uid="{5148DEA1-6696-457E-A66B-533530D9DFAF}"/>
    <cellStyle name="Normal 2 26 2 3 6" xfId="22281" xr:uid="{F4ED9975-4479-4636-8DE0-4C02F6998D92}"/>
    <cellStyle name="Normal 2 26 2 3 7" xfId="25457" xr:uid="{345C7625-9A9D-473E-A427-0E14FC2E8331}"/>
    <cellStyle name="Normal 2 26 2 3 8" xfId="28656" xr:uid="{F8A77D90-7180-4CE3-BB43-CEF0F057C597}"/>
    <cellStyle name="Normal 2 26 2 3 9" xfId="5658" xr:uid="{D25597C5-10AE-4E64-92F3-C3783C0BC70F}"/>
    <cellStyle name="Normal 2 26 2 4" xfId="7643" xr:uid="{BBE9C73B-CDB4-42B6-AFED-B19FF729A87D}"/>
    <cellStyle name="Normal 2 26 2 5" xfId="8788" xr:uid="{1938FD24-C344-4498-92EB-60F8DA28E7A5}"/>
    <cellStyle name="Normal 2 26 2 6" xfId="11909" xr:uid="{7904E39A-CB33-4C95-A39D-4D01E06BC640}"/>
    <cellStyle name="Normal 2 26 2 7" xfId="15028" xr:uid="{1FE9BC44-D89E-4F1A-B150-940F2CEB0BF7}"/>
    <cellStyle name="Normal 2 26 2 8" xfId="18112" xr:uid="{D0FD8AA0-3D65-4C3A-882F-9A7FD2254FA5}"/>
    <cellStyle name="Normal 2 26 2 9" xfId="21275" xr:uid="{EB4FC578-B353-43F8-B4D7-5C489A5F0BD5}"/>
    <cellStyle name="Normal 2 26 3" xfId="660" xr:uid="{F32A479E-5A2F-4A4C-B4C0-434EDDF9280E}"/>
    <cellStyle name="Normal 2 26 3 10" xfId="24550" xr:uid="{EA6F66B0-BE4E-4847-BDBB-9CC9EC9D8AD0}"/>
    <cellStyle name="Normal 2 26 3 11" xfId="27728" xr:uid="{69D3C2D8-2908-43C5-BD15-DE9E509E6C81}"/>
    <cellStyle name="Normal 2 26 3 12" xfId="3640" xr:uid="{D379D7AE-9863-4790-8BB4-5566965CD096}"/>
    <cellStyle name="Normal 2 26 3 2" xfId="2611" xr:uid="{F6268F43-B671-4F2F-B4DF-3AD5A50DF782}"/>
    <cellStyle name="Normal 2 26 3 2 10" xfId="4698" xr:uid="{E281F5CD-695F-4743-8430-F63CC0D0974F}"/>
    <cellStyle name="Normal 2 26 3 2 2" xfId="6765" xr:uid="{00CA20B8-7FEC-4E09-8FB1-4D5AA72F16CB}"/>
    <cellStyle name="Normal 2 26 3 2 3" xfId="10874" xr:uid="{0296EE5E-2206-4D37-BBEF-2355DAD31E81}"/>
    <cellStyle name="Normal 2 26 3 2 4" xfId="14067" xr:uid="{E57013D6-7217-4E9C-9B94-EC9E5B9D6CB1}"/>
    <cellStyle name="Normal 2 26 3 2 5" xfId="17162" xr:uid="{2658BFB5-16FD-486C-803B-CBE433E7AE7C}"/>
    <cellStyle name="Normal 2 26 3 2 6" xfId="20318" xr:uid="{17CBF0FF-BD72-4822-9D3E-30858B0757C0}"/>
    <cellStyle name="Normal 2 26 3 2 7" xfId="23476" xr:uid="{9C98DFD2-7C45-4FBF-A65C-7551D94056BA}"/>
    <cellStyle name="Normal 2 26 3 2 8" xfId="26652" xr:uid="{2757D1F9-B451-4145-AD52-230F6A097AE0}"/>
    <cellStyle name="Normal 2 26 3 2 9" xfId="29851" xr:uid="{C0E02A97-48A0-4BC5-A18D-5B631876DF67}"/>
    <cellStyle name="Normal 2 26 3 3" xfId="1549" xr:uid="{777F2A1F-2682-4178-816D-08B656F6355C}"/>
    <cellStyle name="Normal 2 26 3 3 2" xfId="9816" xr:uid="{FC2BF509-E36A-43B2-ADAB-0A7AFC2974BE}"/>
    <cellStyle name="Normal 2 26 3 3 3" xfId="13012" xr:uid="{2EF47ADC-41B9-46D7-8095-EE21C6BC8210}"/>
    <cellStyle name="Normal 2 26 3 3 4" xfId="16107" xr:uid="{1B0435B1-B6C3-4D51-9650-94D2A11FE90C}"/>
    <cellStyle name="Normal 2 26 3 3 5" xfId="19261" xr:uid="{A2F39AAD-E3A2-4310-A335-F6925EC1A1A2}"/>
    <cellStyle name="Normal 2 26 3 3 6" xfId="22421" xr:uid="{B78BD7E1-EA5C-4A87-B967-6B17FD29FD7B}"/>
    <cellStyle name="Normal 2 26 3 3 7" xfId="25597" xr:uid="{B313C427-EEAA-4488-AE36-8A114D3BFF5E}"/>
    <cellStyle name="Normal 2 26 3 3 8" xfId="28796" xr:uid="{A8E8B95F-C6EA-4468-A7F4-868E5DCB8F1D}"/>
    <cellStyle name="Normal 2 26 3 3 9" xfId="5798" xr:uid="{535CEE16-2742-40D3-9B6B-A9FD82D49CDD}"/>
    <cellStyle name="Normal 2 26 3 4" xfId="7783" xr:uid="{633B4C8E-6A82-4E4A-A4CA-3F66DD5F1830}"/>
    <cellStyle name="Normal 2 26 3 5" xfId="8928" xr:uid="{25B242AC-BEC6-44E7-95B7-55ED80521D73}"/>
    <cellStyle name="Normal 2 26 3 6" xfId="12049" xr:uid="{5BEB3812-99C1-4BFA-B03B-070300535CCB}"/>
    <cellStyle name="Normal 2 26 3 7" xfId="15168" xr:uid="{7FAC75F6-D003-4700-AAFC-7A6F78CDD232}"/>
    <cellStyle name="Normal 2 26 3 8" xfId="18252" xr:uid="{BF2CAB6C-E6B6-4CA0-8020-24663209037A}"/>
    <cellStyle name="Normal 2 26 3 9" xfId="21415" xr:uid="{A5C6839E-0453-4902-A08D-AF2AB44FFC3A}"/>
    <cellStyle name="Normal 2 26 4" xfId="829" xr:uid="{D1B28DE5-68B3-48F6-88BD-816CDB1145FF}"/>
    <cellStyle name="Normal 2 26 4 10" xfId="24719" xr:uid="{C55AEDD0-62C4-4E75-81C7-94C0A10D1771}"/>
    <cellStyle name="Normal 2 26 4 11" xfId="27897" xr:uid="{97D308CC-CDA7-4F5F-9C99-98A2E8E79A94}"/>
    <cellStyle name="Normal 2 26 4 12" xfId="3809" xr:uid="{5A5B3B8F-C013-4BEF-8167-1798DB4EA7A9}"/>
    <cellStyle name="Normal 2 26 4 2" xfId="2780" xr:uid="{FBBB0F17-A3D4-4756-8DC2-106EF66548D8}"/>
    <cellStyle name="Normal 2 26 4 2 10" xfId="4867" xr:uid="{EE6EBB31-E0F2-4035-A406-86B7B988C198}"/>
    <cellStyle name="Normal 2 26 4 2 2" xfId="6906" xr:uid="{9218D2B9-6416-4D86-AA21-7F75FDE193B3}"/>
    <cellStyle name="Normal 2 26 4 2 3" xfId="11043" xr:uid="{3065DE63-B1E1-4D8B-BFB3-D6967592766B}"/>
    <cellStyle name="Normal 2 26 4 2 4" xfId="14234" xr:uid="{7E772745-382A-4998-B0D5-506ACA53B5E0}"/>
    <cellStyle name="Normal 2 26 4 2 5" xfId="17329" xr:uid="{F9F4B6AD-2174-422B-8D62-982DA14E5F95}"/>
    <cellStyle name="Normal 2 26 4 2 6" xfId="20487" xr:uid="{4E61F1E5-F1D2-4160-A3F3-2AF804477F12}"/>
    <cellStyle name="Normal 2 26 4 2 7" xfId="23643" xr:uid="{B38CC950-6169-457F-BF34-280360D09106}"/>
    <cellStyle name="Normal 2 26 4 2 8" xfId="26819" xr:uid="{BC162F14-CCA6-4ABC-BBE5-F86787053656}"/>
    <cellStyle name="Normal 2 26 4 2 9" xfId="30018" xr:uid="{165DA8A2-EF09-4537-87A3-C55EF8C4E55A}"/>
    <cellStyle name="Normal 2 26 4 3" xfId="1718" xr:uid="{72B0C4DB-06A7-44C6-BC64-DC1C6F517A01}"/>
    <cellStyle name="Normal 2 26 4 3 2" xfId="9985" xr:uid="{CFF60045-1D38-4CF0-9ED1-DF5E709C283D}"/>
    <cellStyle name="Normal 2 26 4 3 3" xfId="13181" xr:uid="{1B12284F-87F8-469D-A1F6-3F3F33D382F3}"/>
    <cellStyle name="Normal 2 26 4 3 4" xfId="16276" xr:uid="{30814932-9DB0-4655-9C5B-2BF3276E2D56}"/>
    <cellStyle name="Normal 2 26 4 3 5" xfId="19430" xr:uid="{C1B43F4E-4DD3-4CB8-9BA1-C385E5E7961A}"/>
    <cellStyle name="Normal 2 26 4 3 6" xfId="22590" xr:uid="{1AC4D106-8D70-44B8-B2C2-4B5901B99AB6}"/>
    <cellStyle name="Normal 2 26 4 3 7" xfId="25766" xr:uid="{C1285B47-2F5F-42CB-BDF8-BA554E8913F6}"/>
    <cellStyle name="Normal 2 26 4 3 8" xfId="28965" xr:uid="{C02DCC15-6B56-4173-9A40-BF14562AA569}"/>
    <cellStyle name="Normal 2 26 4 3 9" xfId="5967" xr:uid="{DE0ACBED-F9E7-43B4-B366-C8960548DB63}"/>
    <cellStyle name="Normal 2 26 4 4" xfId="7952" xr:uid="{5F674FE5-1B2B-4358-A46F-43C7C5A756F1}"/>
    <cellStyle name="Normal 2 26 4 5" xfId="9097" xr:uid="{65B824D6-40D9-4A15-87B9-F4DEDB60DF86}"/>
    <cellStyle name="Normal 2 26 4 6" xfId="12218" xr:uid="{33BBED08-7CD8-41D9-9511-F65CF9FA5F4F}"/>
    <cellStyle name="Normal 2 26 4 7" xfId="15337" xr:uid="{6A1944BA-61AD-473E-895C-E9E84837F113}"/>
    <cellStyle name="Normal 2 26 4 8" xfId="18421" xr:uid="{8C304183-6012-430A-B2A8-1A5206C3364C}"/>
    <cellStyle name="Normal 2 26 4 9" xfId="21584" xr:uid="{E45BBFA4-8822-4006-993B-31F9FC2FFD7D}"/>
    <cellStyle name="Normal 2 26 5" xfId="1022" xr:uid="{31F572E9-188B-4D58-97B5-A6773D0481F8}"/>
    <cellStyle name="Normal 2 26 5 10" xfId="24911" xr:uid="{1328FF3E-44CE-4600-BFAE-9B2286542225}"/>
    <cellStyle name="Normal 2 26 5 11" xfId="28090" xr:uid="{4DE7C8F4-AAD6-4005-8C32-3A22844F1F26}"/>
    <cellStyle name="Normal 2 26 5 12" xfId="4001" xr:uid="{7413AB80-35C4-4D9F-B098-9A1A6913057E}"/>
    <cellStyle name="Normal 2 26 5 2" xfId="2973" xr:uid="{6802AE36-FFBA-4639-ABA7-979478E180AC}"/>
    <cellStyle name="Normal 2 26 5 2 10" xfId="5059" xr:uid="{85189027-40AA-450B-BCB8-23094EECCF15}"/>
    <cellStyle name="Normal 2 26 5 2 2" xfId="7082" xr:uid="{5D561A94-3498-488F-84AB-57AA2FBB74B4}"/>
    <cellStyle name="Normal 2 26 5 2 3" xfId="11235" xr:uid="{A29F9CD0-0B7C-456C-9A5E-70A1C65728EC}"/>
    <cellStyle name="Normal 2 26 5 2 4" xfId="14423" xr:uid="{17DC40A1-4E7A-4218-AC38-5C23758D55BE}"/>
    <cellStyle name="Normal 2 26 5 2 5" xfId="17520" xr:uid="{45341DC1-4BA0-4C4C-A172-A534483FFF1E}"/>
    <cellStyle name="Normal 2 26 5 2 6" xfId="20677" xr:uid="{FA07FB71-B3A5-48CE-AA0E-559825612378}"/>
    <cellStyle name="Normal 2 26 5 2 7" xfId="23832" xr:uid="{8F01DB1E-E07A-47CA-8B45-95F504A6040C}"/>
    <cellStyle name="Normal 2 26 5 2 8" xfId="27008" xr:uid="{C4D79C59-79BF-447C-893C-B43D7AB5527D}"/>
    <cellStyle name="Normal 2 26 5 2 9" xfId="30207" xr:uid="{4BB32D77-B993-4BC2-933B-D8A05C65EB1E}"/>
    <cellStyle name="Normal 2 26 5 3" xfId="1912" xr:uid="{3EB66D46-F9C0-41A0-8E6F-6B4472ED6564}"/>
    <cellStyle name="Normal 2 26 5 3 2" xfId="10177" xr:uid="{55921B88-495A-400C-A999-69163D4F9140}"/>
    <cellStyle name="Normal 2 26 5 3 3" xfId="13373" xr:uid="{6EE46BC1-7BA0-4524-A9F5-FA8500FAEB85}"/>
    <cellStyle name="Normal 2 26 5 3 4" xfId="16468" xr:uid="{62E0C2F5-CD8D-468D-AC8E-3E9669D74ACF}"/>
    <cellStyle name="Normal 2 26 5 3 5" xfId="19622" xr:uid="{1D08161E-F435-4FBE-BA0C-65C8F1AF9CC1}"/>
    <cellStyle name="Normal 2 26 5 3 6" xfId="22782" xr:uid="{9AE36ECD-B0C6-4E56-8327-6935C6C4E06C}"/>
    <cellStyle name="Normal 2 26 5 3 7" xfId="25958" xr:uid="{BE33A747-AFB3-4D90-9F51-6BF35B60EC85}"/>
    <cellStyle name="Normal 2 26 5 3 8" xfId="29157" xr:uid="{02100F84-8E7C-4ADD-894D-6D405A0D1D0D}"/>
    <cellStyle name="Normal 2 26 5 3 9" xfId="6160" xr:uid="{EEDC6A07-A6F9-45E0-A6CC-52E44AA9C045}"/>
    <cellStyle name="Normal 2 26 5 4" xfId="8145" xr:uid="{CF61562C-F2F2-4832-9A1C-04CC84CE3B02}"/>
    <cellStyle name="Normal 2 26 5 5" xfId="9289" xr:uid="{55E1C667-29AA-4BCA-A043-2D8C9B0DA112}"/>
    <cellStyle name="Normal 2 26 5 6" xfId="12411" xr:uid="{7AD836AD-5AAA-4A7F-B8CF-6659E1D84997}"/>
    <cellStyle name="Normal 2 26 5 7" xfId="15530" xr:uid="{F1C9DDF7-EB6D-4654-BC5A-6FCD673F32EE}"/>
    <cellStyle name="Normal 2 26 5 8" xfId="18613" xr:uid="{5A74E29C-210F-4200-AC9B-7ED59311FEEF}"/>
    <cellStyle name="Normal 2 26 5 9" xfId="21777" xr:uid="{B8818A2B-5E2F-4A33-BCD4-C190CE4ACE4C}"/>
    <cellStyle name="Normal 2 26 6" xfId="375" xr:uid="{BED5BC4D-16C6-4953-B352-AAF8B0E89AA7}"/>
    <cellStyle name="Normal 2 26 6 10" xfId="27444" xr:uid="{5EE68569-9E2D-4ADB-A1EC-E85AA43A04C3}"/>
    <cellStyle name="Normal 2 26 6 11" xfId="4414" xr:uid="{B8142989-4B28-47CC-8AED-FB8077E971EE}"/>
    <cellStyle name="Normal 2 26 6 2" xfId="2327" xr:uid="{8DABA24A-1A5D-445F-A4F5-12C6269B8949}"/>
    <cellStyle name="Normal 2 26 6 2 2" xfId="10590" xr:uid="{FE53095F-59CD-4910-A9F2-9C835CB0BAC3}"/>
    <cellStyle name="Normal 2 26 6 2 3" xfId="13785" xr:uid="{45A7789E-0A30-4DA0-9EAE-F7D6BD0FE4E8}"/>
    <cellStyle name="Normal 2 26 6 2 4" xfId="16880" xr:uid="{CAECD763-7DB4-4997-856C-F057F9D3AE57}"/>
    <cellStyle name="Normal 2 26 6 2 5" xfId="20034" xr:uid="{507E98BA-ABCA-41DD-96D5-5B9F4852BCBE}"/>
    <cellStyle name="Normal 2 26 6 2 6" xfId="23194" xr:uid="{F9A40EF5-5168-4258-B9CC-38F85CD87DBD}"/>
    <cellStyle name="Normal 2 26 6 2 7" xfId="26370" xr:uid="{2E2C96F7-2FC0-432C-8AE2-24156D2F3F6E}"/>
    <cellStyle name="Normal 2 26 6 2 8" xfId="29569" xr:uid="{BEE82987-DB32-429A-B6F5-CF576725F930}"/>
    <cellStyle name="Normal 2 26 6 2 9" xfId="5514" xr:uid="{0E854989-D5A5-4AB4-B271-6B6CE9551502}"/>
    <cellStyle name="Normal 2 26 6 3" xfId="7499" xr:uid="{5F1B2289-A85B-4B44-82BC-EAAF34344D38}"/>
    <cellStyle name="Normal 2 26 6 4" xfId="8643" xr:uid="{BDE2854E-87AE-4B4B-AB20-7CA82B9E6D90}"/>
    <cellStyle name="Normal 2 26 6 5" xfId="11765" xr:uid="{70F8E80F-21A3-46C4-95C5-32CE3792CAE1}"/>
    <cellStyle name="Normal 2 26 6 6" xfId="14884" xr:uid="{D0C9D143-530B-4161-9F0F-5D2AC767C49D}"/>
    <cellStyle name="Normal 2 26 6 7" xfId="17968" xr:uid="{B9E51FF0-DFCF-41F7-8F09-B76A8E12FF53}"/>
    <cellStyle name="Normal 2 26 6 8" xfId="21131" xr:uid="{71374133-C486-4F45-BE01-95E477076F1E}"/>
    <cellStyle name="Normal 2 26 6 9" xfId="24266" xr:uid="{8FEC0C15-28BF-45C0-A326-F634D9011870}"/>
    <cellStyle name="Normal 2 26 7" xfId="2128" xr:uid="{E13A7087-44B6-4951-A567-2A7E1FE9874D}"/>
    <cellStyle name="Normal 2 26 7 10" xfId="4217" xr:uid="{FFEFF11B-0131-4C40-8E0C-22C215EB8D31}"/>
    <cellStyle name="Normal 2 26 7 2" xfId="6433" xr:uid="{D207D5D2-EF22-42AC-8716-16AF59A2897A}"/>
    <cellStyle name="Normal 2 26 7 3" xfId="10393" xr:uid="{83801491-B4C0-4831-85C4-1652BEED7D6F}"/>
    <cellStyle name="Normal 2 26 7 4" xfId="13588" xr:uid="{D60485B7-E6C0-4297-B639-3E8456C3ECE2}"/>
    <cellStyle name="Normal 2 26 7 5" xfId="16683" xr:uid="{68D277B4-B559-468C-9AD6-CF3C9BC9A122}"/>
    <cellStyle name="Normal 2 26 7 6" xfId="19837" xr:uid="{B08E6BCF-863C-4A12-82F3-C3736A769986}"/>
    <cellStyle name="Normal 2 26 7 7" xfId="22997" xr:uid="{2513B47B-4C37-41C3-A2FF-67B1B6BC7133}"/>
    <cellStyle name="Normal 2 26 7 8" xfId="26173" xr:uid="{A6D1D6BA-79D1-4736-8808-591D9EBA64CA}"/>
    <cellStyle name="Normal 2 26 7 9" xfId="29372" xr:uid="{B29741C3-DA7A-403F-A920-D7426B7B05EE}"/>
    <cellStyle name="Normal 2 26 8" xfId="1265" xr:uid="{34F10416-5605-4B3D-879C-235D640C80DC}"/>
    <cellStyle name="Normal 2 26 8 2" xfId="9532" xr:uid="{1C0B6899-BB87-4A95-80B8-E77288680542}"/>
    <cellStyle name="Normal 2 26 8 3" xfId="12728" xr:uid="{B1074202-20E0-43DD-836E-72890811FC7E}"/>
    <cellStyle name="Normal 2 26 8 4" xfId="15823" xr:uid="{7BC9DAF7-9BE6-41B5-9F21-5143FB7512E2}"/>
    <cellStyle name="Normal 2 26 8 5" xfId="19000" xr:uid="{D1252DF5-F960-49AC-8B47-B6C8BCF11BE2}"/>
    <cellStyle name="Normal 2 26 8 6" xfId="22153" xr:uid="{3B7B17FE-41EB-4199-A1CF-276BE31DE740}"/>
    <cellStyle name="Normal 2 26 8 7" xfId="23981" xr:uid="{B330AB3E-55A3-460E-BCA3-10B6836CD381}"/>
    <cellStyle name="Normal 2 26 8 8" xfId="28494" xr:uid="{8A32B28A-377C-48DC-95A6-3DFBC3CE1BCA}"/>
    <cellStyle name="Normal 2 26 8 9" xfId="5316" xr:uid="{4729B8C8-E089-4A4D-B348-D7B91A3BD78D}"/>
    <cellStyle name="Normal 2 26 9" xfId="7299" xr:uid="{8CD47250-7812-4A82-8073-C589E892BFEF}"/>
    <cellStyle name="Normal 2 27" xfId="190" xr:uid="{25A0CF09-369B-4529-BB18-E38A569CA04D}"/>
    <cellStyle name="Normal 2 27 10" xfId="8459" xr:uid="{DC6E8CB8-1759-423C-9B6A-DD0D217D789A}"/>
    <cellStyle name="Normal 2 27 11" xfId="11568" xr:uid="{32531ED2-B2E4-4C4B-9D3E-9C1DE08B9FF1}"/>
    <cellStyle name="Normal 2 27 12" xfId="14683" xr:uid="{FAD2F68C-0492-4AF1-B8F0-092FDD1168B4}"/>
    <cellStyle name="Normal 2 27 13" xfId="17775" xr:uid="{99A086C6-548D-4A15-BDAA-207B71240F32}"/>
    <cellStyle name="Normal 2 27 14" xfId="20933" xr:uid="{1FC9EBF5-C81D-44F0-AAF7-CDCBCEE917D5}"/>
    <cellStyle name="Normal 2 27 15" xfId="24073" xr:uid="{688704B8-D819-4EAC-A036-439C49FCFDDE}"/>
    <cellStyle name="Normal 2 27 16" xfId="27250" xr:uid="{9BDD96C7-5E16-41EE-94CB-7CA38BFA4098}"/>
    <cellStyle name="Normal 2 27 17" xfId="3360" xr:uid="{D3113EDA-6A07-4091-8494-82682CFA689E}"/>
    <cellStyle name="Normal 2 27 2" xfId="524" xr:uid="{1126548A-59A1-4ABF-A1DB-037081F9754F}"/>
    <cellStyle name="Normal 2 27 2 10" xfId="24414" xr:uid="{52E4165E-369F-4B14-B038-ADE8C8AEC39E}"/>
    <cellStyle name="Normal 2 27 2 11" xfId="27592" xr:uid="{9603B924-896F-42FC-B182-093A0C25EDF1}"/>
    <cellStyle name="Normal 2 27 2 12" xfId="3504" xr:uid="{44DAE300-A853-411A-992A-E4D554E9E2EA}"/>
    <cellStyle name="Normal 2 27 2 2" xfId="2475" xr:uid="{75EFE78A-C380-49DC-8C6D-84DE9C9FB32D}"/>
    <cellStyle name="Normal 2 27 2 2 10" xfId="4562" xr:uid="{4FB84D54-6F5C-4EB3-87F3-DE87C30BAFE3}"/>
    <cellStyle name="Normal 2 27 2 2 2" xfId="6634" xr:uid="{715A92C8-CC80-49A9-937D-55AB78FB9B10}"/>
    <cellStyle name="Normal 2 27 2 2 3" xfId="10738" xr:uid="{1E3032BC-C0EC-4FBE-899B-D3A5FF1A76EB}"/>
    <cellStyle name="Normal 2 27 2 2 4" xfId="13933" xr:uid="{FC36FA82-BE7B-4815-AA24-6ACF87290C25}"/>
    <cellStyle name="Normal 2 27 2 2 5" xfId="17028" xr:uid="{75D3A038-90BE-430A-BC8E-CC72D49B006C}"/>
    <cellStyle name="Normal 2 27 2 2 6" xfId="20182" xr:uid="{5A1C151E-9BA0-433D-962B-9E77E65ED0BC}"/>
    <cellStyle name="Normal 2 27 2 2 7" xfId="23342" xr:uid="{7DB6C5FD-2103-4983-B4F0-EA3D9FF23D1A}"/>
    <cellStyle name="Normal 2 27 2 2 8" xfId="26518" xr:uid="{8F86CC6D-08E7-4E9C-9E6A-3CA847955706}"/>
    <cellStyle name="Normal 2 27 2 2 9" xfId="29717" xr:uid="{D11ED42D-376A-4B50-96C6-74C507AFF364}"/>
    <cellStyle name="Normal 2 27 2 3" xfId="1413" xr:uid="{BF2685BB-1131-4410-BD38-790E527D6B0E}"/>
    <cellStyle name="Normal 2 27 2 3 2" xfId="9680" xr:uid="{569AC3C1-5FCA-4A6D-9DEB-C93A56D99E6B}"/>
    <cellStyle name="Normal 2 27 2 3 3" xfId="12876" xr:uid="{AA6D63F5-4380-4903-AFE8-0A588D9500DF}"/>
    <cellStyle name="Normal 2 27 2 3 4" xfId="15971" xr:uid="{428BD65D-9941-4E2A-B088-ED9189608F3B}"/>
    <cellStyle name="Normal 2 27 2 3 5" xfId="19125" xr:uid="{213C3CD6-E91D-4165-AB32-4F89AC8D5FB5}"/>
    <cellStyle name="Normal 2 27 2 3 6" xfId="22285" xr:uid="{0A80BCFD-9E48-4FAB-A373-A9B2979C9055}"/>
    <cellStyle name="Normal 2 27 2 3 7" xfId="25461" xr:uid="{95F82949-DA1A-420D-99AD-5451E7F2B11C}"/>
    <cellStyle name="Normal 2 27 2 3 8" xfId="28660" xr:uid="{03CEE3C0-DACF-4612-826B-460F35B1669E}"/>
    <cellStyle name="Normal 2 27 2 3 9" xfId="5662" xr:uid="{DB342530-E9AE-482F-9DED-BB61820B7E92}"/>
    <cellStyle name="Normal 2 27 2 4" xfId="7647" xr:uid="{AB5B92EA-EA2E-4EAF-AD4A-651A5D6ADC9F}"/>
    <cellStyle name="Normal 2 27 2 5" xfId="8792" xr:uid="{1AA29162-4C07-46CE-A7B3-CEB462BE9FD0}"/>
    <cellStyle name="Normal 2 27 2 6" xfId="11913" xr:uid="{D36A6367-792D-4208-9AAB-9F1E4608238C}"/>
    <cellStyle name="Normal 2 27 2 7" xfId="15032" xr:uid="{3E71A8C1-C066-4536-86E5-E0506BFC8F34}"/>
    <cellStyle name="Normal 2 27 2 8" xfId="18116" xr:uid="{E32476CC-F803-443B-89FE-1EAE5F9AFDCC}"/>
    <cellStyle name="Normal 2 27 2 9" xfId="21279" xr:uid="{00A6587D-718C-49B2-BCEF-78E339CB9427}"/>
    <cellStyle name="Normal 2 27 3" xfId="664" xr:uid="{6735105F-EA75-452B-9BB0-0BF179E37774}"/>
    <cellStyle name="Normal 2 27 3 10" xfId="24554" xr:uid="{062FE4AE-F684-4CEA-8599-7AB5586E22CB}"/>
    <cellStyle name="Normal 2 27 3 11" xfId="27732" xr:uid="{916E1C54-DEE3-479E-9362-19E7A3B383CC}"/>
    <cellStyle name="Normal 2 27 3 12" xfId="3644" xr:uid="{C79EEEA5-CE8B-4183-8C50-46541DF6CFB8}"/>
    <cellStyle name="Normal 2 27 3 2" xfId="2615" xr:uid="{3B33AC1C-81F1-481D-87D1-8FE44437A30C}"/>
    <cellStyle name="Normal 2 27 3 2 10" xfId="4702" xr:uid="{65FEECD1-D8C6-4534-9910-20B4DAD7A82C}"/>
    <cellStyle name="Normal 2 27 3 2 2" xfId="6769" xr:uid="{000E17CB-B375-45F1-97D1-5A167A688EBA}"/>
    <cellStyle name="Normal 2 27 3 2 3" xfId="10878" xr:uid="{C0E10061-CD8C-4B71-9F63-AEF164EDEF0D}"/>
    <cellStyle name="Normal 2 27 3 2 4" xfId="14071" xr:uid="{D3D06EF6-8EE1-4104-A445-4CB12F8130B8}"/>
    <cellStyle name="Normal 2 27 3 2 5" xfId="17166" xr:uid="{BACDC5C8-C5FE-4E4E-81CA-4CD72CF7576A}"/>
    <cellStyle name="Normal 2 27 3 2 6" xfId="20322" xr:uid="{14C6E8AF-3F29-4341-AF22-3BD66CA3A662}"/>
    <cellStyle name="Normal 2 27 3 2 7" xfId="23480" xr:uid="{B69F1298-AAD3-4138-975C-0006CE46EC78}"/>
    <cellStyle name="Normal 2 27 3 2 8" xfId="26656" xr:uid="{1529C18D-0EE8-4B8C-8DED-432F4A0F2058}"/>
    <cellStyle name="Normal 2 27 3 2 9" xfId="29855" xr:uid="{01EC8739-1B56-470B-AC26-96A8B9D10D5E}"/>
    <cellStyle name="Normal 2 27 3 3" xfId="1553" xr:uid="{3B175189-0EB1-449F-B066-7129FF03C80E}"/>
    <cellStyle name="Normal 2 27 3 3 2" xfId="9820" xr:uid="{B744ED3E-1727-413F-9C4E-6D81E76CD96A}"/>
    <cellStyle name="Normal 2 27 3 3 3" xfId="13016" xr:uid="{B11CD2DD-FE56-4B4A-8DBA-DF5525A963DD}"/>
    <cellStyle name="Normal 2 27 3 3 4" xfId="16111" xr:uid="{5F3FA376-F5EC-4433-A0E7-3BFAB4D87129}"/>
    <cellStyle name="Normal 2 27 3 3 5" xfId="19265" xr:uid="{ADBF1CA6-B720-4D69-B2E9-D9A6BE4634C9}"/>
    <cellStyle name="Normal 2 27 3 3 6" xfId="22425" xr:uid="{7D12E952-644B-4808-B8DA-4F2902526329}"/>
    <cellStyle name="Normal 2 27 3 3 7" xfId="25601" xr:uid="{CF6C920A-3E07-464E-B17E-BC82F8731485}"/>
    <cellStyle name="Normal 2 27 3 3 8" xfId="28800" xr:uid="{BE3732E4-B2D1-4355-9BC9-4D9E3AB25C9B}"/>
    <cellStyle name="Normal 2 27 3 3 9" xfId="5802" xr:uid="{E2CF3205-513F-48AF-A2B8-5C6BF6E85C92}"/>
    <cellStyle name="Normal 2 27 3 4" xfId="7787" xr:uid="{F82E4621-62BA-49EB-ADD5-BD1EFE56588C}"/>
    <cellStyle name="Normal 2 27 3 5" xfId="8932" xr:uid="{17CDECF9-8903-44C8-ADA8-2B9B53634F03}"/>
    <cellStyle name="Normal 2 27 3 6" xfId="12053" xr:uid="{90E25272-D750-4D2A-8BAE-1335A3B04BC6}"/>
    <cellStyle name="Normal 2 27 3 7" xfId="15172" xr:uid="{D86997CC-AC86-44B3-9A61-4FBD10685640}"/>
    <cellStyle name="Normal 2 27 3 8" xfId="18256" xr:uid="{0C74776E-5951-4B61-B836-7D75B6086D6F}"/>
    <cellStyle name="Normal 2 27 3 9" xfId="21419" xr:uid="{6279BD2E-6813-4061-BC18-01A5FFDD5635}"/>
    <cellStyle name="Normal 2 27 4" xfId="833" xr:uid="{E5BF26AC-9893-42FC-919A-1FDA84541B8A}"/>
    <cellStyle name="Normal 2 27 4 10" xfId="24723" xr:uid="{AE8B269C-377C-4AAF-94B3-F381DB102E4A}"/>
    <cellStyle name="Normal 2 27 4 11" xfId="27901" xr:uid="{CCDA49E1-76DF-48FF-A9A6-E1253FD7CF78}"/>
    <cellStyle name="Normal 2 27 4 12" xfId="3813" xr:uid="{3E1006A3-A6F0-474E-B82F-854055F59EB4}"/>
    <cellStyle name="Normal 2 27 4 2" xfId="2784" xr:uid="{EE34C476-3B78-46F6-B814-E7A56604D223}"/>
    <cellStyle name="Normal 2 27 4 2 10" xfId="4871" xr:uid="{38815470-0608-4642-8E00-A75914932DB1}"/>
    <cellStyle name="Normal 2 27 4 2 2" xfId="6910" xr:uid="{4776C3F2-27B5-45F6-9939-60E862BA17B3}"/>
    <cellStyle name="Normal 2 27 4 2 3" xfId="11047" xr:uid="{BAC81B52-ACAC-48C5-A3CA-30B44F80FD5A}"/>
    <cellStyle name="Normal 2 27 4 2 4" xfId="14238" xr:uid="{AD9EA5FB-B8A2-4F9B-8E9B-75C4E0DB6B52}"/>
    <cellStyle name="Normal 2 27 4 2 5" xfId="17333" xr:uid="{C591352C-F2FE-435A-BE68-FF53A5B16C0D}"/>
    <cellStyle name="Normal 2 27 4 2 6" xfId="20491" xr:uid="{5347695A-3594-43F5-9D8B-2A4CD5269EC1}"/>
    <cellStyle name="Normal 2 27 4 2 7" xfId="23647" xr:uid="{3E3196D0-A58A-43BB-9D27-6D33485ED1A4}"/>
    <cellStyle name="Normal 2 27 4 2 8" xfId="26823" xr:uid="{91F87A8B-69EC-40DE-BAAE-AD37A34424EB}"/>
    <cellStyle name="Normal 2 27 4 2 9" xfId="30022" xr:uid="{EFDDB1ED-C026-447F-8543-E63F8AA2F5DE}"/>
    <cellStyle name="Normal 2 27 4 3" xfId="1722" xr:uid="{37554892-32BE-4FCA-82FF-D1CF80DBCBB0}"/>
    <cellStyle name="Normal 2 27 4 3 2" xfId="9989" xr:uid="{97D3B7F6-6A3A-42CE-9145-68DCA2208C1E}"/>
    <cellStyle name="Normal 2 27 4 3 3" xfId="13185" xr:uid="{85CAE0C9-2A66-489C-ACDE-790B0DB73BC5}"/>
    <cellStyle name="Normal 2 27 4 3 4" xfId="16280" xr:uid="{82931E65-00C3-4426-8972-BCD13F63C7A2}"/>
    <cellStyle name="Normal 2 27 4 3 5" xfId="19434" xr:uid="{A90EF281-CB5F-494C-8C04-DD396871BBAF}"/>
    <cellStyle name="Normal 2 27 4 3 6" xfId="22594" xr:uid="{0D612453-A097-47F3-9CEB-843F997E9D11}"/>
    <cellStyle name="Normal 2 27 4 3 7" xfId="25770" xr:uid="{6E0C553E-66E9-45D2-B153-6B91B0E888DB}"/>
    <cellStyle name="Normal 2 27 4 3 8" xfId="28969" xr:uid="{D2FFEFEA-DECE-4941-A8AB-EE84163D817A}"/>
    <cellStyle name="Normal 2 27 4 3 9" xfId="5971" xr:uid="{0BAC24E7-E5F5-4A7E-A5BC-E12B54251EC0}"/>
    <cellStyle name="Normal 2 27 4 4" xfId="7956" xr:uid="{5C289B49-39D7-4D1E-BA68-672239DFB68D}"/>
    <cellStyle name="Normal 2 27 4 5" xfId="9101" xr:uid="{B5105D61-33F8-4825-BC8C-BCFA1C4599C0}"/>
    <cellStyle name="Normal 2 27 4 6" xfId="12222" xr:uid="{279F170D-4104-4D35-B729-9104549800CD}"/>
    <cellStyle name="Normal 2 27 4 7" xfId="15341" xr:uid="{229D9513-4C99-4DBE-BB9E-B4CCA5623A87}"/>
    <cellStyle name="Normal 2 27 4 8" xfId="18425" xr:uid="{9106CB72-F4D1-41DA-996D-8D5439C5A2A2}"/>
    <cellStyle name="Normal 2 27 4 9" xfId="21588" xr:uid="{9714FAA0-B267-421F-ADD6-B48F6EAE830F}"/>
    <cellStyle name="Normal 2 27 5" xfId="1026" xr:uid="{EB342A19-7C95-49A3-8509-BE9824FFA427}"/>
    <cellStyle name="Normal 2 27 5 10" xfId="24915" xr:uid="{1DF175A5-92C3-4B0B-8A31-7AC28D6258CB}"/>
    <cellStyle name="Normal 2 27 5 11" xfId="28094" xr:uid="{7F3317E6-308F-41DB-B238-67114F62BDB6}"/>
    <cellStyle name="Normal 2 27 5 12" xfId="4005" xr:uid="{B2F4683D-6241-4DAF-83DE-4DB56A89945C}"/>
    <cellStyle name="Normal 2 27 5 2" xfId="2977" xr:uid="{B1770AEA-A30F-4B29-B75A-99066E96DAA2}"/>
    <cellStyle name="Normal 2 27 5 2 10" xfId="5063" xr:uid="{6902B94A-DED3-4C30-B02D-66C1FC4B6864}"/>
    <cellStyle name="Normal 2 27 5 2 2" xfId="7086" xr:uid="{D785AB95-963C-4D04-B2EC-ED37533BCC9A}"/>
    <cellStyle name="Normal 2 27 5 2 3" xfId="11239" xr:uid="{C6B12B23-1467-4E0A-9A71-96B5BB25DF47}"/>
    <cellStyle name="Normal 2 27 5 2 4" xfId="14427" xr:uid="{809D2C0D-A78B-4E0C-8EB3-E78253CD182D}"/>
    <cellStyle name="Normal 2 27 5 2 5" xfId="17524" xr:uid="{43C85924-478E-4987-B646-1B3CC0B37D99}"/>
    <cellStyle name="Normal 2 27 5 2 6" xfId="20681" xr:uid="{8298273F-8837-45CC-AB97-112CB95133B8}"/>
    <cellStyle name="Normal 2 27 5 2 7" xfId="23836" xr:uid="{8F6DC838-EB8B-4A6B-A23A-31E68206FF62}"/>
    <cellStyle name="Normal 2 27 5 2 8" xfId="27012" xr:uid="{051DE49C-4D8A-45D5-A257-9C0AB29B8820}"/>
    <cellStyle name="Normal 2 27 5 2 9" xfId="30211" xr:uid="{2DF46C17-9D2F-4D81-AE50-3258972A22C6}"/>
    <cellStyle name="Normal 2 27 5 3" xfId="1916" xr:uid="{C0C86B27-4332-47FB-AE30-7A17C8C64992}"/>
    <cellStyle name="Normal 2 27 5 3 2" xfId="10181" xr:uid="{902411D6-52E0-4F7E-9E18-5BA98ACD6D15}"/>
    <cellStyle name="Normal 2 27 5 3 3" xfId="13377" xr:uid="{8E15E16F-AF2A-4AE4-A8EC-547E599440EC}"/>
    <cellStyle name="Normal 2 27 5 3 4" xfId="16472" xr:uid="{98AA22E3-3205-40F8-A52B-E34151CC46CE}"/>
    <cellStyle name="Normal 2 27 5 3 5" xfId="19626" xr:uid="{8F537BEA-CA3E-4469-9299-620F8E12DB72}"/>
    <cellStyle name="Normal 2 27 5 3 6" xfId="22786" xr:uid="{D9607A7A-9CFC-4307-B965-EB8304527C59}"/>
    <cellStyle name="Normal 2 27 5 3 7" xfId="25962" xr:uid="{9CE9A689-9E3A-4949-AEA8-E67E38903EA5}"/>
    <cellStyle name="Normal 2 27 5 3 8" xfId="29161" xr:uid="{E6370D5E-162D-4122-BD3D-E9D28302B0AE}"/>
    <cellStyle name="Normal 2 27 5 3 9" xfId="6164" xr:uid="{EC047626-1A98-49E1-82B8-446859713D69}"/>
    <cellStyle name="Normal 2 27 5 4" xfId="8149" xr:uid="{50CC1A5D-D9E9-4742-B176-A8473DB4CB9E}"/>
    <cellStyle name="Normal 2 27 5 5" xfId="9293" xr:uid="{F1240F90-2DF6-4E67-B90A-2C00B7083860}"/>
    <cellStyle name="Normal 2 27 5 6" xfId="12415" xr:uid="{6822571B-F7B6-47F3-AE07-1F0677C0C17F}"/>
    <cellStyle name="Normal 2 27 5 7" xfId="15534" xr:uid="{27E7CF10-64C7-4FCC-BEB2-7B6A04CB455A}"/>
    <cellStyle name="Normal 2 27 5 8" xfId="18617" xr:uid="{3E279498-7DC0-4613-BF6C-09D665428B79}"/>
    <cellStyle name="Normal 2 27 5 9" xfId="21781" xr:uid="{09581C46-E48B-47AA-834D-455D1FD9E67D}"/>
    <cellStyle name="Normal 2 27 6" xfId="379" xr:uid="{CCF54EFD-1016-4AFB-982A-18D880D78C1D}"/>
    <cellStyle name="Normal 2 27 6 10" xfId="27448" xr:uid="{2889B409-97B4-4D2D-8DE3-1F57AC50C78E}"/>
    <cellStyle name="Normal 2 27 6 11" xfId="4418" xr:uid="{1F8DF131-1DEB-4531-8801-40862C3D824E}"/>
    <cellStyle name="Normal 2 27 6 2" xfId="2331" xr:uid="{D86C9956-5D4E-499B-A20C-6E79A290AA98}"/>
    <cellStyle name="Normal 2 27 6 2 2" xfId="10594" xr:uid="{51B37520-8756-44C0-AEA5-A387081DC36B}"/>
    <cellStyle name="Normal 2 27 6 2 3" xfId="13789" xr:uid="{E034C298-52C8-44B5-B6B2-38F22F672E82}"/>
    <cellStyle name="Normal 2 27 6 2 4" xfId="16884" xr:uid="{24EA4BA6-814E-4C6C-BA1B-3A8856D1E9DC}"/>
    <cellStyle name="Normal 2 27 6 2 5" xfId="20038" xr:uid="{33866D76-EDC4-4CBB-BBA7-182961B98CD1}"/>
    <cellStyle name="Normal 2 27 6 2 6" xfId="23198" xr:uid="{575DD185-357F-4370-B093-CEF0E51F3739}"/>
    <cellStyle name="Normal 2 27 6 2 7" xfId="26374" xr:uid="{94D78E72-9DCD-482C-945F-428637CAB94B}"/>
    <cellStyle name="Normal 2 27 6 2 8" xfId="29573" xr:uid="{4B905194-E8FB-4083-9038-3849CC61E307}"/>
    <cellStyle name="Normal 2 27 6 2 9" xfId="5518" xr:uid="{4CAD57A2-AE05-4BE2-A288-55C9AD3D844A}"/>
    <cellStyle name="Normal 2 27 6 3" xfId="7503" xr:uid="{D7353849-E555-4874-B0B2-425205F287BF}"/>
    <cellStyle name="Normal 2 27 6 4" xfId="8647" xr:uid="{8F57E405-C4B5-438B-959A-03625B924035}"/>
    <cellStyle name="Normal 2 27 6 5" xfId="11769" xr:uid="{FA1D9982-0E3F-4B7B-8F0F-3EC41E777507}"/>
    <cellStyle name="Normal 2 27 6 6" xfId="14888" xr:uid="{0E93E7A6-E61A-46F0-B458-E072AFD7D121}"/>
    <cellStyle name="Normal 2 27 6 7" xfId="17972" xr:uid="{9804B40B-C3AD-4566-95B8-78DFFFB6EB28}"/>
    <cellStyle name="Normal 2 27 6 8" xfId="21135" xr:uid="{499E2908-8CBA-42F7-A242-08AEEBCC9FE6}"/>
    <cellStyle name="Normal 2 27 6 9" xfId="24270" xr:uid="{01F9EE70-5E35-474B-A84C-E861B00A24D9}"/>
    <cellStyle name="Normal 2 27 7" xfId="2132" xr:uid="{1ADBE130-748A-41C6-8C7A-296AD68F30C1}"/>
    <cellStyle name="Normal 2 27 7 10" xfId="4221" xr:uid="{1DD153CD-FA06-465D-86B6-B3B5DF0EF803}"/>
    <cellStyle name="Normal 2 27 7 2" xfId="6437" xr:uid="{8D9D643A-841B-4567-82A6-EA1D134625F0}"/>
    <cellStyle name="Normal 2 27 7 3" xfId="10397" xr:uid="{360CC786-3D41-4F2F-8936-726ED2312ED8}"/>
    <cellStyle name="Normal 2 27 7 4" xfId="13592" xr:uid="{C334C43C-D487-4306-8B11-A70ED2E773B2}"/>
    <cellStyle name="Normal 2 27 7 5" xfId="16687" xr:uid="{9C5B3BD6-510A-40DE-8695-86BCB932279F}"/>
    <cellStyle name="Normal 2 27 7 6" xfId="19841" xr:uid="{5550ED2A-CCE2-44A2-A755-C0A1DDCA9F82}"/>
    <cellStyle name="Normal 2 27 7 7" xfId="23001" xr:uid="{B89CB402-05FE-4C31-890D-22FE81F3F1DE}"/>
    <cellStyle name="Normal 2 27 7 8" xfId="26177" xr:uid="{56A60716-F15A-4F9D-B720-55A55BA2CA06}"/>
    <cellStyle name="Normal 2 27 7 9" xfId="29376" xr:uid="{20CA1CEE-C204-4CFE-9E9B-B56A6B42914E}"/>
    <cellStyle name="Normal 2 27 8" xfId="1269" xr:uid="{31EDE1FA-8D8E-4BDA-8F29-4A5351533FA1}"/>
    <cellStyle name="Normal 2 27 8 2" xfId="9536" xr:uid="{03A4B518-0591-4232-8276-5D74B5BCA975}"/>
    <cellStyle name="Normal 2 27 8 3" xfId="12732" xr:uid="{ABAC3A33-BA0E-41F5-854F-B775982C5E80}"/>
    <cellStyle name="Normal 2 27 8 4" xfId="15827" xr:uid="{0DF39387-18F7-4B09-B98A-91757E8273D2}"/>
    <cellStyle name="Normal 2 27 8 5" xfId="18955" xr:uid="{504FD8FB-DD71-4069-8590-E8471A1488F2}"/>
    <cellStyle name="Normal 2 27 8 6" xfId="20838" xr:uid="{4BBD314E-0DE5-47D2-911A-B913F8483FB5}"/>
    <cellStyle name="Normal 2 27 8 7" xfId="25336" xr:uid="{CC37C254-0CDD-4B5E-9A5F-9ED2D7ED5859}"/>
    <cellStyle name="Normal 2 27 8 8" xfId="28440" xr:uid="{79F8D0B2-CC12-4CCB-B132-3DF05F59215E}"/>
    <cellStyle name="Normal 2 27 8 9" xfId="5320" xr:uid="{DF96F092-24D6-4733-AD4A-E65D8C69F2D3}"/>
    <cellStyle name="Normal 2 27 9" xfId="7303" xr:uid="{B096F8A8-F1DE-4E15-AD6B-2652313FE776}"/>
    <cellStyle name="Normal 2 28" xfId="194" xr:uid="{5C95754A-1342-4AF3-B00B-903397FF1012}"/>
    <cellStyle name="Normal 2 28 10" xfId="8463" xr:uid="{804758EB-8CC1-4041-972F-55D00B0013EE}"/>
    <cellStyle name="Normal 2 28 11" xfId="11572" xr:uid="{7CBB3A05-F054-4F8E-BC39-8F303B24B0C8}"/>
    <cellStyle name="Normal 2 28 12" xfId="14687" xr:uid="{6E988959-4EA6-4A34-9A19-716518378A8E}"/>
    <cellStyle name="Normal 2 28 13" xfId="17779" xr:uid="{1D149F6C-CEDF-4112-B049-95DE2D2D6849}"/>
    <cellStyle name="Normal 2 28 14" xfId="20937" xr:uid="{07433AE7-16BB-4E31-99CB-A6EC34A7F273}"/>
    <cellStyle name="Normal 2 28 15" xfId="24077" xr:uid="{6F4EED45-C547-4A11-B2C0-1FE4A48C1D86}"/>
    <cellStyle name="Normal 2 28 16" xfId="27254" xr:uid="{72DE9567-9FE7-4A07-96E6-11CAB1C324F6}"/>
    <cellStyle name="Normal 2 28 17" xfId="3364" xr:uid="{34466C4D-BEA7-441D-8CF8-D567EDADD970}"/>
    <cellStyle name="Normal 2 28 2" xfId="528" xr:uid="{D10AF3F3-C23F-4C25-8C88-17EEE48FEFA0}"/>
    <cellStyle name="Normal 2 28 2 10" xfId="24418" xr:uid="{04921A18-DD85-4CF0-A1AE-9A710CB92592}"/>
    <cellStyle name="Normal 2 28 2 11" xfId="27596" xr:uid="{E0919774-12C2-4952-84A5-B6E061812955}"/>
    <cellStyle name="Normal 2 28 2 12" xfId="3508" xr:uid="{E20B0A5E-1980-4353-A290-2C29B667F52E}"/>
    <cellStyle name="Normal 2 28 2 2" xfId="2479" xr:uid="{FC60927C-C795-45A0-882E-F1A0378A4F2A}"/>
    <cellStyle name="Normal 2 28 2 2 10" xfId="4566" xr:uid="{17D9E3A3-DC3C-4BF9-83C0-387BF0A99910}"/>
    <cellStyle name="Normal 2 28 2 2 2" xfId="6638" xr:uid="{92030795-F014-4687-999D-071B6EC4BBDC}"/>
    <cellStyle name="Normal 2 28 2 2 3" xfId="10742" xr:uid="{92B0B262-0348-47CF-BC7F-02046984480D}"/>
    <cellStyle name="Normal 2 28 2 2 4" xfId="13937" xr:uid="{4AB399B5-36C6-4FD6-BBE6-3B51EF41AA38}"/>
    <cellStyle name="Normal 2 28 2 2 5" xfId="17032" xr:uid="{FE724501-9FFC-4DE8-B72B-B2C75EF1798E}"/>
    <cellStyle name="Normal 2 28 2 2 6" xfId="20186" xr:uid="{24B5DC33-7423-4B10-88B1-9EC345CC41D6}"/>
    <cellStyle name="Normal 2 28 2 2 7" xfId="23346" xr:uid="{23CEFD7F-2F04-411D-A7D0-6E4AC80152C0}"/>
    <cellStyle name="Normal 2 28 2 2 8" xfId="26522" xr:uid="{F5475D6E-259A-485F-AD3D-D92E503D5A26}"/>
    <cellStyle name="Normal 2 28 2 2 9" xfId="29721" xr:uid="{C17680B2-AFE9-4791-BE88-991D6A28FC33}"/>
    <cellStyle name="Normal 2 28 2 3" xfId="1417" xr:uid="{F76AE4FE-C805-4EA7-ABAE-D9A14560C8E9}"/>
    <cellStyle name="Normal 2 28 2 3 2" xfId="9684" xr:uid="{DD7B25E4-126A-47E8-AB33-00307F6BA348}"/>
    <cellStyle name="Normal 2 28 2 3 3" xfId="12880" xr:uid="{3AF22255-E4E4-4B7E-A84D-150FA649AACD}"/>
    <cellStyle name="Normal 2 28 2 3 4" xfId="15975" xr:uid="{44E6C84B-5FDF-4DF6-AAEF-C8B5170670F4}"/>
    <cellStyle name="Normal 2 28 2 3 5" xfId="19129" xr:uid="{233FBB34-882F-4B42-B316-30AB21A6F29D}"/>
    <cellStyle name="Normal 2 28 2 3 6" xfId="22289" xr:uid="{51141BC8-B834-44C9-AD03-62D417A7BB23}"/>
    <cellStyle name="Normal 2 28 2 3 7" xfId="25465" xr:uid="{A454E454-2EF3-4E88-A181-1A2336F37E83}"/>
    <cellStyle name="Normal 2 28 2 3 8" xfId="28664" xr:uid="{F85DA482-A6A2-445A-B58E-9453E9639259}"/>
    <cellStyle name="Normal 2 28 2 3 9" xfId="5666" xr:uid="{E89CCC80-64AE-4A7B-AC22-485FA6D37FF3}"/>
    <cellStyle name="Normal 2 28 2 4" xfId="7651" xr:uid="{AE044E96-DF08-4212-BCCF-4B93E9CF1EFC}"/>
    <cellStyle name="Normal 2 28 2 5" xfId="8796" xr:uid="{FC184F99-10D4-43FB-A569-495E9FA59984}"/>
    <cellStyle name="Normal 2 28 2 6" xfId="11917" xr:uid="{108BAEFA-E81D-4B6B-8B90-7D1F01BA8C24}"/>
    <cellStyle name="Normal 2 28 2 7" xfId="15036" xr:uid="{93CD805F-94DB-4F05-8F7A-0F2767CBB9BB}"/>
    <cellStyle name="Normal 2 28 2 8" xfId="18120" xr:uid="{FCE07F08-9322-4E13-AE42-2C3BAC763880}"/>
    <cellStyle name="Normal 2 28 2 9" xfId="21283" xr:uid="{D14F5B38-77BD-436B-B131-82E299C2AFA8}"/>
    <cellStyle name="Normal 2 28 3" xfId="668" xr:uid="{9497581F-2091-4D02-A485-2C60527F6765}"/>
    <cellStyle name="Normal 2 28 3 10" xfId="24558" xr:uid="{41802000-DD64-4B5E-9976-0C1A03157AAA}"/>
    <cellStyle name="Normal 2 28 3 11" xfId="27736" xr:uid="{DD1F263E-7288-4E01-B271-7D06328F6DCA}"/>
    <cellStyle name="Normal 2 28 3 12" xfId="3648" xr:uid="{2BD69F9F-C29A-4CDE-953A-5585E13F18E4}"/>
    <cellStyle name="Normal 2 28 3 2" xfId="2619" xr:uid="{3ABECE88-3336-469F-A2E0-165B353EC7FF}"/>
    <cellStyle name="Normal 2 28 3 2 10" xfId="4706" xr:uid="{3231E3B0-FB39-4EA3-B17C-A19ABF17A5B8}"/>
    <cellStyle name="Normal 2 28 3 2 2" xfId="6773" xr:uid="{0BD4BA57-FCF1-4180-8205-8CAFE419A9A4}"/>
    <cellStyle name="Normal 2 28 3 2 3" xfId="10882" xr:uid="{45F4B19F-A08B-4FD8-97D8-4E7CBCF4CFF3}"/>
    <cellStyle name="Normal 2 28 3 2 4" xfId="14075" xr:uid="{D75356E7-75CC-4709-BB7F-BAFFBFE943FF}"/>
    <cellStyle name="Normal 2 28 3 2 5" xfId="17170" xr:uid="{EE599556-150C-4362-BEA7-55F7CBC57EE5}"/>
    <cellStyle name="Normal 2 28 3 2 6" xfId="20326" xr:uid="{6E6752D0-59DE-49BB-9E5B-F4F293A506E3}"/>
    <cellStyle name="Normal 2 28 3 2 7" xfId="23484" xr:uid="{9C0F4BEA-4D41-46CA-AF56-5F2AF304F653}"/>
    <cellStyle name="Normal 2 28 3 2 8" xfId="26660" xr:uid="{D1C98EFF-4CF6-4E92-B033-F855596BBF26}"/>
    <cellStyle name="Normal 2 28 3 2 9" xfId="29859" xr:uid="{33A94D8A-A510-4554-A95C-D4284799C190}"/>
    <cellStyle name="Normal 2 28 3 3" xfId="1557" xr:uid="{40F10D0E-E807-4A4F-B2A2-23F6467E1CEF}"/>
    <cellStyle name="Normal 2 28 3 3 2" xfId="9824" xr:uid="{EBBB10FD-5675-46B0-8638-E6B84D72B46F}"/>
    <cellStyle name="Normal 2 28 3 3 3" xfId="13020" xr:uid="{29B67A6B-18F0-472A-BC77-6BF1C7D8CA83}"/>
    <cellStyle name="Normal 2 28 3 3 4" xfId="16115" xr:uid="{6FE053B3-6E26-4947-9F5B-681897A897B7}"/>
    <cellStyle name="Normal 2 28 3 3 5" xfId="19269" xr:uid="{515C3376-D3CF-438C-81C5-99264BD9FBA6}"/>
    <cellStyle name="Normal 2 28 3 3 6" xfId="22429" xr:uid="{0D4553E8-367E-4E2B-B020-4BDE11C50FE7}"/>
    <cellStyle name="Normal 2 28 3 3 7" xfId="25605" xr:uid="{C4B8883F-0343-4FA1-844D-60D8D204462E}"/>
    <cellStyle name="Normal 2 28 3 3 8" xfId="28804" xr:uid="{B6B88790-9CBB-4FCC-A43E-0105A39F322A}"/>
    <cellStyle name="Normal 2 28 3 3 9" xfId="5806" xr:uid="{0132987B-03FA-4E79-B931-0176A6E0CFCE}"/>
    <cellStyle name="Normal 2 28 3 4" xfId="7791" xr:uid="{288DAD10-F1CD-4DE5-AFEF-79BC1CA65E57}"/>
    <cellStyle name="Normal 2 28 3 5" xfId="8936" xr:uid="{8E2A2AFC-D5B5-4F05-873D-A93EEFF6678C}"/>
    <cellStyle name="Normal 2 28 3 6" xfId="12057" xr:uid="{9F52B8E3-AEC1-4B3E-B90D-6F6F81487716}"/>
    <cellStyle name="Normal 2 28 3 7" xfId="15176" xr:uid="{4F6F01D8-31DB-4141-BD43-03DCDD9735EC}"/>
    <cellStyle name="Normal 2 28 3 8" xfId="18260" xr:uid="{F9F2761D-1718-4390-B008-CA3F3C589908}"/>
    <cellStyle name="Normal 2 28 3 9" xfId="21423" xr:uid="{9ABD0C03-CCA1-4CF7-AE6C-92505A67BCC6}"/>
    <cellStyle name="Normal 2 28 4" xfId="837" xr:uid="{2127CBE7-B98B-43CD-B69B-6779ABD7D691}"/>
    <cellStyle name="Normal 2 28 4 10" xfId="24727" xr:uid="{D55F3E63-0A9B-414F-B5AA-EA2DFF4ECAEA}"/>
    <cellStyle name="Normal 2 28 4 11" xfId="27905" xr:uid="{2C2D8BDF-B731-42F3-A944-21BA613AB79B}"/>
    <cellStyle name="Normal 2 28 4 12" xfId="3817" xr:uid="{2DC9372E-4FE3-4281-8135-B471B1AD356C}"/>
    <cellStyle name="Normal 2 28 4 2" xfId="2788" xr:uid="{5A38651B-EE73-4EB4-9755-1DFEA539C17F}"/>
    <cellStyle name="Normal 2 28 4 2 10" xfId="4875" xr:uid="{558FDBDB-15DB-44CD-B6C0-9A1E3C1C253A}"/>
    <cellStyle name="Normal 2 28 4 2 2" xfId="6914" xr:uid="{FE904F9A-E523-4C1C-87C8-59D1E4F064B8}"/>
    <cellStyle name="Normal 2 28 4 2 3" xfId="11051" xr:uid="{9877D628-E663-4B22-87CB-D24C00739198}"/>
    <cellStyle name="Normal 2 28 4 2 4" xfId="14242" xr:uid="{0AD077E9-8B05-4AF2-877A-3CB412EBE465}"/>
    <cellStyle name="Normal 2 28 4 2 5" xfId="17337" xr:uid="{09C35570-251B-4172-B7EA-4328A8F6A068}"/>
    <cellStyle name="Normal 2 28 4 2 6" xfId="20495" xr:uid="{110C0923-A47D-4B28-B445-87AD42424F3D}"/>
    <cellStyle name="Normal 2 28 4 2 7" xfId="23651" xr:uid="{C8F02A3B-D561-4EA4-B91B-E79CE0888D7C}"/>
    <cellStyle name="Normal 2 28 4 2 8" xfId="26827" xr:uid="{713E60EA-7C76-4655-BEA4-C12D156A81D1}"/>
    <cellStyle name="Normal 2 28 4 2 9" xfId="30026" xr:uid="{7C02354E-2241-4E05-A280-44360F918F95}"/>
    <cellStyle name="Normal 2 28 4 3" xfId="1726" xr:uid="{068D14D7-F55D-4028-8195-D3D7B02E9D54}"/>
    <cellStyle name="Normal 2 28 4 3 2" xfId="9993" xr:uid="{5433EF87-AD85-4040-9CA0-26AC4F77805A}"/>
    <cellStyle name="Normal 2 28 4 3 3" xfId="13189" xr:uid="{699E974D-1BC7-49C9-BCC5-E51882E80017}"/>
    <cellStyle name="Normal 2 28 4 3 4" xfId="16284" xr:uid="{34730C37-FB5B-4750-A4D8-68DE60B5CCAC}"/>
    <cellStyle name="Normal 2 28 4 3 5" xfId="19438" xr:uid="{32FD6338-5B77-459C-A071-59FB91141FA6}"/>
    <cellStyle name="Normal 2 28 4 3 6" xfId="22598" xr:uid="{CD7C53EF-E967-4997-9866-05516A545B56}"/>
    <cellStyle name="Normal 2 28 4 3 7" xfId="25774" xr:uid="{EE2F7872-1291-4085-858B-067A2023649F}"/>
    <cellStyle name="Normal 2 28 4 3 8" xfId="28973" xr:uid="{BF7278C4-E4D6-46DD-9500-AFCBAF556BEC}"/>
    <cellStyle name="Normal 2 28 4 3 9" xfId="5975" xr:uid="{47C3CFC9-3BEF-4359-BA7D-1B34C91310F5}"/>
    <cellStyle name="Normal 2 28 4 4" xfId="7960" xr:uid="{AA8850AB-7F50-4EB8-8641-DEA86B915281}"/>
    <cellStyle name="Normal 2 28 4 5" xfId="9105" xr:uid="{6B107889-111D-470C-83BC-2A704AC86566}"/>
    <cellStyle name="Normal 2 28 4 6" xfId="12226" xr:uid="{E4DD53BD-EC0D-4316-AF9F-64A83C637C0D}"/>
    <cellStyle name="Normal 2 28 4 7" xfId="15345" xr:uid="{0220460A-CB75-4232-8038-472E99C4FAF3}"/>
    <cellStyle name="Normal 2 28 4 8" xfId="18429" xr:uid="{F37CDB00-DA59-4E44-94FA-EFDCA29022F1}"/>
    <cellStyle name="Normal 2 28 4 9" xfId="21592" xr:uid="{2E74A0B1-97F7-4D22-A5AE-B812801C8087}"/>
    <cellStyle name="Normal 2 28 5" xfId="1030" xr:uid="{533F797F-FEFF-4F24-9ECD-A68490CDDC41}"/>
    <cellStyle name="Normal 2 28 5 10" xfId="24919" xr:uid="{DE6BC1E4-B965-458B-8009-C964462EE4DF}"/>
    <cellStyle name="Normal 2 28 5 11" xfId="28098" xr:uid="{E387286D-8E5D-4BF0-B838-87452A88A98A}"/>
    <cellStyle name="Normal 2 28 5 12" xfId="4009" xr:uid="{1A688A4E-3908-495D-9494-E2005E92FBD7}"/>
    <cellStyle name="Normal 2 28 5 2" xfId="2981" xr:uid="{1C35DC4D-9F71-45CC-AA69-4E6EB3E86F0A}"/>
    <cellStyle name="Normal 2 28 5 2 10" xfId="5067" xr:uid="{51CEDFB2-1052-4B1B-9803-12059EFFC110}"/>
    <cellStyle name="Normal 2 28 5 2 2" xfId="7090" xr:uid="{861558F9-0E4F-45AC-A578-8C79947ACD82}"/>
    <cellStyle name="Normal 2 28 5 2 3" xfId="11243" xr:uid="{D4DC452B-EA61-4288-AB6C-E019A8A28FD8}"/>
    <cellStyle name="Normal 2 28 5 2 4" xfId="14431" xr:uid="{8A1D066E-3D5C-4F00-A311-34A8790A152A}"/>
    <cellStyle name="Normal 2 28 5 2 5" xfId="17528" xr:uid="{A42CC958-955A-4612-9D87-839E2FBD843A}"/>
    <cellStyle name="Normal 2 28 5 2 6" xfId="20685" xr:uid="{8E524AB7-713B-452F-A590-24CFC1CD5E12}"/>
    <cellStyle name="Normal 2 28 5 2 7" xfId="23840" xr:uid="{2224D57F-0C71-4678-8552-9721B7A06946}"/>
    <cellStyle name="Normal 2 28 5 2 8" xfId="27016" xr:uid="{40D63C80-A9AA-4FFC-B86D-3924D850A7D3}"/>
    <cellStyle name="Normal 2 28 5 2 9" xfId="30215" xr:uid="{8A26977D-BF01-489E-9703-42D7B93CE529}"/>
    <cellStyle name="Normal 2 28 5 3" xfId="1920" xr:uid="{26B08FB5-96F4-4254-AE42-6CD31F000EF3}"/>
    <cellStyle name="Normal 2 28 5 3 2" xfId="10185" xr:uid="{4E43BEBA-E2A7-4096-8BA5-646AFBA014FF}"/>
    <cellStyle name="Normal 2 28 5 3 3" xfId="13381" xr:uid="{6C31751D-4968-4519-A56A-C65682B02A39}"/>
    <cellStyle name="Normal 2 28 5 3 4" xfId="16476" xr:uid="{C3B52F56-F7B1-4569-9CEF-6A574446520C}"/>
    <cellStyle name="Normal 2 28 5 3 5" xfId="19630" xr:uid="{7D5027A9-82BE-4CE4-AE23-9F5979142308}"/>
    <cellStyle name="Normal 2 28 5 3 6" xfId="22790" xr:uid="{93A52F71-0D02-413F-9701-7BC9755D68BF}"/>
    <cellStyle name="Normal 2 28 5 3 7" xfId="25966" xr:uid="{773FD03A-29AE-4BB4-AB99-A4769DCE6E3E}"/>
    <cellStyle name="Normal 2 28 5 3 8" xfId="29165" xr:uid="{11ED05B9-4DBE-4A5E-965D-43FBEB2FCF26}"/>
    <cellStyle name="Normal 2 28 5 3 9" xfId="6168" xr:uid="{F3F7DEBF-02AE-431A-8A8D-12145E0A7A96}"/>
    <cellStyle name="Normal 2 28 5 4" xfId="8153" xr:uid="{30567A35-03B2-4134-BF04-D23E95CF2048}"/>
    <cellStyle name="Normal 2 28 5 5" xfId="9297" xr:uid="{32CF453C-1064-454F-92D7-589AFCF84AE2}"/>
    <cellStyle name="Normal 2 28 5 6" xfId="12419" xr:uid="{81E88304-9484-4D24-B713-1F410E3F1BBA}"/>
    <cellStyle name="Normal 2 28 5 7" xfId="15538" xr:uid="{69F0B63F-C9AE-423E-B008-C31A332C8A39}"/>
    <cellStyle name="Normal 2 28 5 8" xfId="18621" xr:uid="{9FEA8DD6-9494-4172-9AD6-CA27E9A2D360}"/>
    <cellStyle name="Normal 2 28 5 9" xfId="21785" xr:uid="{3711FE7F-6374-4E59-9CCC-60BEAB3848C5}"/>
    <cellStyle name="Normal 2 28 6" xfId="383" xr:uid="{7227EA48-18D1-4AD8-A4FA-0B34EBF783E8}"/>
    <cellStyle name="Normal 2 28 6 10" xfId="27452" xr:uid="{6864A01B-056E-4FEB-B3F5-611ABD8A631F}"/>
    <cellStyle name="Normal 2 28 6 11" xfId="4422" xr:uid="{1A16875C-3E21-420B-81BA-EA73B0062129}"/>
    <cellStyle name="Normal 2 28 6 2" xfId="2335" xr:uid="{528DB6EB-8C05-458D-9C1D-1EBF93CE4B2B}"/>
    <cellStyle name="Normal 2 28 6 2 2" xfId="10598" xr:uid="{6714912C-79CE-4FE8-BFC4-6D5B5B8A7930}"/>
    <cellStyle name="Normal 2 28 6 2 3" xfId="13793" xr:uid="{A1200322-4E41-4A90-BF2D-D5F1A037069A}"/>
    <cellStyle name="Normal 2 28 6 2 4" xfId="16888" xr:uid="{8DB057C6-D12C-4727-BBF8-8269E7C573AC}"/>
    <cellStyle name="Normal 2 28 6 2 5" xfId="20042" xr:uid="{145DA727-AB29-4ACF-8028-33236BA66978}"/>
    <cellStyle name="Normal 2 28 6 2 6" xfId="23202" xr:uid="{310F3366-99F2-489D-A0A8-3D52636DE12F}"/>
    <cellStyle name="Normal 2 28 6 2 7" xfId="26378" xr:uid="{7F553FAA-39C7-4949-BA9C-625A6BB791FE}"/>
    <cellStyle name="Normal 2 28 6 2 8" xfId="29577" xr:uid="{62D1547E-FEC5-452B-9CB8-D9F09448DAFC}"/>
    <cellStyle name="Normal 2 28 6 2 9" xfId="5522" xr:uid="{3F56192F-E4CB-4464-8B9D-D972E8094422}"/>
    <cellStyle name="Normal 2 28 6 3" xfId="7507" xr:uid="{BB7CADE6-922B-4912-B1F4-716A7C6A5E44}"/>
    <cellStyle name="Normal 2 28 6 4" xfId="8651" xr:uid="{7748EF69-CA63-443A-BEE4-8A72ACF75B63}"/>
    <cellStyle name="Normal 2 28 6 5" xfId="11773" xr:uid="{DC7B3C59-CE77-42B9-9626-F9ED564D0FCA}"/>
    <cellStyle name="Normal 2 28 6 6" xfId="14892" xr:uid="{1FC96039-44AB-4D8F-8B02-BE713ED79261}"/>
    <cellStyle name="Normal 2 28 6 7" xfId="17976" xr:uid="{B34ED365-8D18-4122-A2E7-857294F59871}"/>
    <cellStyle name="Normal 2 28 6 8" xfId="21139" xr:uid="{065955C4-E848-4B8D-94C7-C2DD91C47CEA}"/>
    <cellStyle name="Normal 2 28 6 9" xfId="24274" xr:uid="{8D3F4337-C235-4E8D-A557-4BCB0135E860}"/>
    <cellStyle name="Normal 2 28 7" xfId="2136" xr:uid="{69A333A0-8F08-47C5-B9EF-CE686B877B4C}"/>
    <cellStyle name="Normal 2 28 7 10" xfId="4225" xr:uid="{27B5DA6B-DBBA-440F-BE7D-AC3CD73B2993}"/>
    <cellStyle name="Normal 2 28 7 2" xfId="6441" xr:uid="{0D6C854B-D17A-4016-B8A2-14EFAC3F7C78}"/>
    <cellStyle name="Normal 2 28 7 3" xfId="10401" xr:uid="{FE2F9D8F-7375-41BF-9FA9-44D15B57514E}"/>
    <cellStyle name="Normal 2 28 7 4" xfId="13596" xr:uid="{09AAF428-8AEB-4371-9056-94B5B7467142}"/>
    <cellStyle name="Normal 2 28 7 5" xfId="16691" xr:uid="{4AC08558-6A3B-4D7D-9676-20F82552DB7A}"/>
    <cellStyle name="Normal 2 28 7 6" xfId="19845" xr:uid="{C64DC15B-6E71-41D0-9ACD-B6AB9B1C2BE8}"/>
    <cellStyle name="Normal 2 28 7 7" xfId="23005" xr:uid="{BABA2F07-BD8B-444D-91A1-09998AF38E47}"/>
    <cellStyle name="Normal 2 28 7 8" xfId="26181" xr:uid="{853F7B0C-D427-44B3-9E48-7A312A5DEF9B}"/>
    <cellStyle name="Normal 2 28 7 9" xfId="29380" xr:uid="{1DED2083-F369-4AE6-81BB-E898FEC367AE}"/>
    <cellStyle name="Normal 2 28 8" xfId="1273" xr:uid="{A20009FC-F76C-4928-A34E-598102C68FF5}"/>
    <cellStyle name="Normal 2 28 8 2" xfId="9540" xr:uid="{DE051358-467E-4037-9B68-15BB37E86E3E}"/>
    <cellStyle name="Normal 2 28 8 3" xfId="12736" xr:uid="{688BB1AC-B2E8-4FC5-B12A-3502DB1475D8}"/>
    <cellStyle name="Normal 2 28 8 4" xfId="15831" xr:uid="{D79703E9-0334-4213-94ED-AB49FAFBB560}"/>
    <cellStyle name="Normal 2 28 8 5" xfId="18897" xr:uid="{9A7B0BDF-E3D6-4904-83BE-6506DE30A554}"/>
    <cellStyle name="Normal 2 28 8 6" xfId="20830" xr:uid="{A6B1354B-EDE9-422E-9926-07825851C447}"/>
    <cellStyle name="Normal 2 28 8 7" xfId="25295" xr:uid="{BCA84B5D-B572-404E-8751-ACD49B127025}"/>
    <cellStyle name="Normal 2 28 8 8" xfId="28519" xr:uid="{91026DE8-4359-419C-9674-A29E54CD2A5A}"/>
    <cellStyle name="Normal 2 28 8 9" xfId="5324" xr:uid="{B7FF87E4-3C72-4B9B-95BC-9EA91B761CFB}"/>
    <cellStyle name="Normal 2 28 9" xfId="7307" xr:uid="{1FCDC23F-92A5-4526-9019-30FC67800A86}"/>
    <cellStyle name="Normal 2 29" xfId="198" xr:uid="{C181AD3D-DE51-4CAB-B0D9-155AE50B2A1F}"/>
    <cellStyle name="Normal 2 29 10" xfId="8467" xr:uid="{8089B931-276E-4731-99A6-6181E720D0F2}"/>
    <cellStyle name="Normal 2 29 11" xfId="11576" xr:uid="{588B5265-8A3B-473B-8E78-8C054982D51A}"/>
    <cellStyle name="Normal 2 29 12" xfId="14691" xr:uid="{2F96594D-7FEE-4960-8C98-ACBD8E4D592B}"/>
    <cellStyle name="Normal 2 29 13" xfId="17783" xr:uid="{9AE941CF-CE63-4CF7-82A0-822B3572D2D8}"/>
    <cellStyle name="Normal 2 29 14" xfId="20941" xr:uid="{85118198-EE72-4898-A446-83AC9D4C9D65}"/>
    <cellStyle name="Normal 2 29 15" xfId="24081" xr:uid="{7CF83308-4E21-4B80-8EEC-D54DF0DF4221}"/>
    <cellStyle name="Normal 2 29 16" xfId="27258" xr:uid="{2BF64330-8197-456D-ACF3-2459BF5AFDAC}"/>
    <cellStyle name="Normal 2 29 17" xfId="3368" xr:uid="{0C65D7AE-2A80-455D-BB72-6307B17186C9}"/>
    <cellStyle name="Normal 2 29 2" xfId="532" xr:uid="{4191F5F2-0D37-4587-B91C-F24EA5707979}"/>
    <cellStyle name="Normal 2 29 2 10" xfId="24422" xr:uid="{8C85C29D-937A-4CC9-A950-AA1166E7737E}"/>
    <cellStyle name="Normal 2 29 2 11" xfId="27600" xr:uid="{E25F835F-4AA1-4142-AC16-3EF515547A63}"/>
    <cellStyle name="Normal 2 29 2 12" xfId="3512" xr:uid="{6CB43DF4-7FE2-406A-A716-2D72BD9BBF4D}"/>
    <cellStyle name="Normal 2 29 2 2" xfId="2483" xr:uid="{B10BE867-EE73-4A73-BF7A-3FAB11F6F98D}"/>
    <cellStyle name="Normal 2 29 2 2 10" xfId="4570" xr:uid="{A6D3A403-DE18-4D42-8367-C770AB751B5C}"/>
    <cellStyle name="Normal 2 29 2 2 2" xfId="6642" xr:uid="{3556DA69-EB6C-4C22-A322-EA3001CACFEC}"/>
    <cellStyle name="Normal 2 29 2 2 3" xfId="10746" xr:uid="{39C9C64A-E21C-490C-9792-B477DD619031}"/>
    <cellStyle name="Normal 2 29 2 2 4" xfId="13941" xr:uid="{FDA2CC39-C781-478B-93F4-5507E32AA427}"/>
    <cellStyle name="Normal 2 29 2 2 5" xfId="17036" xr:uid="{C8E58660-AA6A-4EF7-8BD1-F58D93079099}"/>
    <cellStyle name="Normal 2 29 2 2 6" xfId="20190" xr:uid="{E4978594-D074-43CE-BD06-34EEF5DF4F23}"/>
    <cellStyle name="Normal 2 29 2 2 7" xfId="23350" xr:uid="{88D62BBE-B0C4-499E-A2A2-1C59269FDAA3}"/>
    <cellStyle name="Normal 2 29 2 2 8" xfId="26526" xr:uid="{930D1547-876E-46A5-8A94-C20977B9F32A}"/>
    <cellStyle name="Normal 2 29 2 2 9" xfId="29725" xr:uid="{BB283E7B-4CE5-49BC-AC77-CDEE65023F6A}"/>
    <cellStyle name="Normal 2 29 2 3" xfId="1421" xr:uid="{272ECFDD-A925-4262-B5FF-531ACD86E3F5}"/>
    <cellStyle name="Normal 2 29 2 3 2" xfId="9688" xr:uid="{C08F48A1-AEEB-4584-B9D1-5C1F6F68949D}"/>
    <cellStyle name="Normal 2 29 2 3 3" xfId="12884" xr:uid="{5369467F-7F80-4337-A27C-9E742AB1BE24}"/>
    <cellStyle name="Normal 2 29 2 3 4" xfId="15979" xr:uid="{95BA11A6-5CE9-4486-AD14-E0BF6D2591CC}"/>
    <cellStyle name="Normal 2 29 2 3 5" xfId="19133" xr:uid="{548A0B7F-E8F1-4ED1-A75F-D86F9D806C06}"/>
    <cellStyle name="Normal 2 29 2 3 6" xfId="22293" xr:uid="{5856999F-F52D-4022-B039-EFEA0935CD4D}"/>
    <cellStyle name="Normal 2 29 2 3 7" xfId="25469" xr:uid="{99E55BD7-7BEC-47C5-A38F-B2F0021577FD}"/>
    <cellStyle name="Normal 2 29 2 3 8" xfId="28668" xr:uid="{FA943213-4214-4474-8902-555A7BDB397F}"/>
    <cellStyle name="Normal 2 29 2 3 9" xfId="5670" xr:uid="{ED287674-EDE1-40EC-A603-053A3E6AF29F}"/>
    <cellStyle name="Normal 2 29 2 4" xfId="7655" xr:uid="{C5206B1C-0CA0-475C-B03F-5101A1825B6C}"/>
    <cellStyle name="Normal 2 29 2 5" xfId="8800" xr:uid="{3B94D7EA-9C4F-40F0-89C9-2BDEC83F4EB2}"/>
    <cellStyle name="Normal 2 29 2 6" xfId="11921" xr:uid="{54656CD3-D8B5-404C-8D6F-779511233DDC}"/>
    <cellStyle name="Normal 2 29 2 7" xfId="15040" xr:uid="{777714D0-4150-4943-882A-F6580524D588}"/>
    <cellStyle name="Normal 2 29 2 8" xfId="18124" xr:uid="{0372C9D6-4308-4B47-8491-7110B7B8F52E}"/>
    <cellStyle name="Normal 2 29 2 9" xfId="21287" xr:uid="{0784FDCD-55A4-470C-B0C1-FC7122A7ECDA}"/>
    <cellStyle name="Normal 2 29 3" xfId="261" xr:uid="{4CA8F053-0E87-4BD5-8A79-9AB6A083FCE4}"/>
    <cellStyle name="Normal 2 29 3 10" xfId="18264" xr:uid="{5FB616C7-DFA2-4B84-8429-2AEA37B4204B}"/>
    <cellStyle name="Normal 2 29 3 11" xfId="21427" xr:uid="{3287A040-A749-40DB-8169-57D53387D0F8}"/>
    <cellStyle name="Normal 2 29 3 12" xfId="24562" xr:uid="{6B52BB79-2843-4A13-A58C-036D811006C0}"/>
    <cellStyle name="Normal 2 29 3 13" xfId="27740" xr:uid="{D55DCFDE-982A-4CC0-AAB2-677B5C18A10C}"/>
    <cellStyle name="Normal 2 29 3 14" xfId="3652" xr:uid="{3D8A6B76-CF53-4393-9160-C4B41C33E0C1}"/>
    <cellStyle name="Normal 2 29 3 2" xfId="922" xr:uid="{61333A1B-9914-4EE6-9C0A-34B5CE0DEED2}"/>
    <cellStyle name="Normal 2 29 3 2 10" xfId="24812" xr:uid="{5B934C68-5836-4B84-B3DE-B9B8CAEDC3FC}"/>
    <cellStyle name="Normal 2 29 3 2 11" xfId="27990" xr:uid="{A74679A3-89CE-4673-BB8D-BA510AD02362}"/>
    <cellStyle name="Normal 2 29 3 2 12" xfId="3902" xr:uid="{5AEB80BD-2EBF-49BB-8F52-924971FA7EA6}"/>
    <cellStyle name="Normal 2 29 3 2 2" xfId="2873" xr:uid="{C92EAEAC-BB48-481A-B5AD-FB0B6BB5C272}"/>
    <cellStyle name="Normal 2 29 3 2 2 10" xfId="4960" xr:uid="{88B0781D-E912-46E6-BFFF-19B03232908C}"/>
    <cellStyle name="Normal 2 29 3 2 2 2" xfId="6987" xr:uid="{30D2EF32-B980-4153-8F0D-E13831C51CA2}"/>
    <cellStyle name="Normal 2 29 3 2 2 3" xfId="11136" xr:uid="{3BE072B9-6AF9-41CE-9239-5BF950F6B0A6}"/>
    <cellStyle name="Normal 2 29 3 2 2 4" xfId="14325" xr:uid="{82ABFEE0-12EC-4968-9ECE-8AC531FD571B}"/>
    <cellStyle name="Normal 2 29 3 2 2 5" xfId="17422" xr:uid="{FB2A8A86-1D9F-40DB-AB6D-607D9553B843}"/>
    <cellStyle name="Normal 2 29 3 2 2 6" xfId="20578" xr:uid="{A4BDB2BF-BAF3-40B4-87A2-324A16C509F9}"/>
    <cellStyle name="Normal 2 29 3 2 2 7" xfId="23734" xr:uid="{959E8703-6FFD-4DE8-AC11-D52553168E18}"/>
    <cellStyle name="Normal 2 29 3 2 2 8" xfId="26910" xr:uid="{8EE0A92E-F41E-4C45-8F7F-0547E3128440}"/>
    <cellStyle name="Normal 2 29 3 2 2 9" xfId="30109" xr:uid="{8EC89E40-CD5C-4EAD-9629-165A3A92A3DD}"/>
    <cellStyle name="Normal 2 29 3 2 3" xfId="1812" xr:uid="{C75B0ABA-AEDB-47F7-8A3C-F3DC5F96B014}"/>
    <cellStyle name="Normal 2 29 3 2 3 2" xfId="10078" xr:uid="{1859C72C-B17D-4C33-9497-5714ED8513D6}"/>
    <cellStyle name="Normal 2 29 3 2 3 3" xfId="13274" xr:uid="{B4E2DD9C-EB71-4814-9380-FF55EE2A82C4}"/>
    <cellStyle name="Normal 2 29 3 2 3 4" xfId="16369" xr:uid="{D3BC8171-B9FA-47EF-B54F-3CB0CFF6C4A4}"/>
    <cellStyle name="Normal 2 29 3 2 3 5" xfId="19523" xr:uid="{5017A796-DA59-434C-965A-4BBBF687F60B}"/>
    <cellStyle name="Normal 2 29 3 2 3 6" xfId="22683" xr:uid="{51B6CA61-ED84-46D0-94E0-7DAC5E5FF987}"/>
    <cellStyle name="Normal 2 29 3 2 3 7" xfId="25859" xr:uid="{71CB3AC2-F790-4EB6-B67E-6AA71E799A19}"/>
    <cellStyle name="Normal 2 29 3 2 3 8" xfId="29058" xr:uid="{F21607A3-CB07-4924-B42D-44024D774F6F}"/>
    <cellStyle name="Normal 2 29 3 2 3 9" xfId="6060" xr:uid="{4695236F-F400-49ED-9515-E50CE5B23ECB}"/>
    <cellStyle name="Normal 2 29 3 2 4" xfId="8045" xr:uid="{739E0185-8B6A-4C21-855D-8DF704F460DE}"/>
    <cellStyle name="Normal 2 29 3 2 5" xfId="9190" xr:uid="{921DF519-FA51-4C45-9DD2-CFCF42432421}"/>
    <cellStyle name="Normal 2 29 3 2 6" xfId="12311" xr:uid="{20D85D6E-B256-4675-AC1F-C9E970296C44}"/>
    <cellStyle name="Normal 2 29 3 2 7" xfId="15430" xr:uid="{2370258B-CD85-44FB-874A-110469B9F781}"/>
    <cellStyle name="Normal 2 29 3 2 8" xfId="18514" xr:uid="{F952A638-4B84-441C-9EDB-4F9AA32B9265}"/>
    <cellStyle name="Normal 2 29 3 2 9" xfId="21677" xr:uid="{BE2E3918-E6BC-4F0E-B2C5-0F67D561F914}"/>
    <cellStyle name="Normal 2 29 3 3" xfId="1131" xr:uid="{17F05753-6458-425E-B80D-5FE6859D9371}"/>
    <cellStyle name="Normal 2 29 3 3 10" xfId="25020" xr:uid="{763E9071-03C3-4766-A632-E34F169006E3}"/>
    <cellStyle name="Normal 2 29 3 3 11" xfId="28199" xr:uid="{CE415C7C-A7C7-4006-868F-23DE794C1D7E}"/>
    <cellStyle name="Normal 2 29 3 3 12" xfId="4110" xr:uid="{2B61438F-473D-4C5A-B56F-138B68A57A69}"/>
    <cellStyle name="Normal 2 29 3 3 2" xfId="3082" xr:uid="{B9F29367-CE2C-494B-A1CC-C57495AC76AD}"/>
    <cellStyle name="Normal 2 29 3 3 2 10" xfId="5168" xr:uid="{07CA6FDF-2EA7-450A-9C00-EF534D210747}"/>
    <cellStyle name="Normal 2 29 3 3 2 2" xfId="7185" xr:uid="{78C6BCBE-45C9-455D-908E-AA71E3377E18}"/>
    <cellStyle name="Normal 2 29 3 3 2 3" xfId="11344" xr:uid="{6A872D49-CA4A-4373-9CA5-4966213746B8}"/>
    <cellStyle name="Normal 2 29 3 3 2 4" xfId="14526" xr:uid="{DA0D027D-F503-4532-BE93-AB42C300682D}"/>
    <cellStyle name="Normal 2 29 3 3 2 5" xfId="17623" xr:uid="{D1BE0D27-F05A-4AEF-AB8B-3FA5D030A785}"/>
    <cellStyle name="Normal 2 29 3 3 2 6" xfId="20780" xr:uid="{2D58E9EC-AF7E-4ABF-8392-80BB43FDD1E0}"/>
    <cellStyle name="Normal 2 29 3 3 2 7" xfId="23935" xr:uid="{907A006A-43CC-4E74-A6BB-F4A1B932093B}"/>
    <cellStyle name="Normal 2 29 3 3 2 8" xfId="27111" xr:uid="{9A0D38F4-F901-42CB-80E2-26B94924C86D}"/>
    <cellStyle name="Normal 2 29 3 3 2 9" xfId="30310" xr:uid="{4978D9E7-6E85-4464-A8DB-41E85B04051A}"/>
    <cellStyle name="Normal 2 29 3 3 3" xfId="2021" xr:uid="{8DBD2035-68F9-4DB4-9BE2-1498A06E193F}"/>
    <cellStyle name="Normal 2 29 3 3 3 2" xfId="10286" xr:uid="{7D312490-95E0-4D1F-9F45-8A28AF8F71AD}"/>
    <cellStyle name="Normal 2 29 3 3 3 3" xfId="13482" xr:uid="{4D7C2230-0FDA-482C-914B-2E3D4E7C3C28}"/>
    <cellStyle name="Normal 2 29 3 3 3 4" xfId="16577" xr:uid="{CEE74C6F-53FD-41B0-A134-27D9F0E1CF7C}"/>
    <cellStyle name="Normal 2 29 3 3 3 5" xfId="19731" xr:uid="{1006FF7D-365A-4FF3-8815-70A4217E7A7A}"/>
    <cellStyle name="Normal 2 29 3 3 3 6" xfId="22891" xr:uid="{4C164EE1-D4C4-4FFB-9911-10FBBD7406D0}"/>
    <cellStyle name="Normal 2 29 3 3 3 7" xfId="26067" xr:uid="{7685517E-8D02-413B-A314-2DEA84E0FBDB}"/>
    <cellStyle name="Normal 2 29 3 3 3 8" xfId="29266" xr:uid="{07478F85-6348-473D-B9BC-B9796A200D3B}"/>
    <cellStyle name="Normal 2 29 3 3 3 9" xfId="6269" xr:uid="{5B748E76-1235-45FF-BFB0-66211D951DE6}"/>
    <cellStyle name="Normal 2 29 3 3 4" xfId="8254" xr:uid="{0597EEDD-0E4D-4B59-B906-93CB45EE816A}"/>
    <cellStyle name="Normal 2 29 3 3 5" xfId="9398" xr:uid="{EDB45561-7127-4CEF-8504-48A459CA442A}"/>
    <cellStyle name="Normal 2 29 3 3 6" xfId="12520" xr:uid="{E8262F53-48C9-4C3B-835B-E58033AC0AD5}"/>
    <cellStyle name="Normal 2 29 3 3 7" xfId="15639" xr:uid="{F85D275B-871D-4AD4-B638-1EE57E369A64}"/>
    <cellStyle name="Normal 2 29 3 3 8" xfId="18722" xr:uid="{CF85A7FC-278F-40B7-B85C-C9CDA6C459D7}"/>
    <cellStyle name="Normal 2 29 3 3 9" xfId="21886" xr:uid="{793B2A0A-7108-40F7-AAFE-4CF713EA0693}"/>
    <cellStyle name="Normal 2 29 3 4" xfId="672" xr:uid="{5EE78A5A-B725-492F-BED2-03CC01C975B8}"/>
    <cellStyle name="Normal 2 29 3 4 10" xfId="27158" xr:uid="{2503C837-A8B0-4F4C-9381-E0C35504312B}"/>
    <cellStyle name="Normal 2 29 3 4 11" xfId="4710" xr:uid="{9D8ABC28-2CDB-4BE7-82FA-41853BD60EA9}"/>
    <cellStyle name="Normal 2 29 3 4 2" xfId="2623" xr:uid="{644D0A0A-21C0-4258-9776-F2937BE5D35C}"/>
    <cellStyle name="Normal 2 29 3 4 2 2" xfId="10886" xr:uid="{2181F728-1949-4F88-95C3-19CBC7B8B553}"/>
    <cellStyle name="Normal 2 29 3 4 2 3" xfId="14078" xr:uid="{62757E17-C1FA-409B-A821-42E118640A79}"/>
    <cellStyle name="Normal 2 29 3 4 2 4" xfId="17173" xr:uid="{2ADBDB08-F31B-4160-8979-BCBDBDB6FFCC}"/>
    <cellStyle name="Normal 2 29 3 4 2 5" xfId="20330" xr:uid="{E0B9349E-298B-4673-A9D6-9D8A9E8B9214}"/>
    <cellStyle name="Normal 2 29 3 4 2 6" xfId="23487" xr:uid="{45B35D7D-20A9-438C-8ADC-DE74C54B3794}"/>
    <cellStyle name="Normal 2 29 3 4 2 7" xfId="26663" xr:uid="{F709C716-5C56-4CDC-BE16-7B3549638AE2}"/>
    <cellStyle name="Normal 2 29 3 4 2 8" xfId="29862" xr:uid="{A484C313-F82A-4D8C-B799-3689CD28CB63}"/>
    <cellStyle name="Normal 2 29 3 4 2 9" xfId="6776" xr:uid="{E4E776AF-39AC-483E-A9AE-581B7DD0E928}"/>
    <cellStyle name="Normal 2 29 3 4 3" xfId="6333" xr:uid="{2BE8F7DC-6292-4C87-8DAF-29EE5AD2846E}"/>
    <cellStyle name="Normal 2 29 3 4 4" xfId="8940" xr:uid="{276E4E84-D4B6-4C62-B4CF-227C9F2008D3}"/>
    <cellStyle name="Normal 2 29 3 4 5" xfId="12700" xr:uid="{2E25A8EB-CC58-407C-AC65-E14B1F3AEF5C}"/>
    <cellStyle name="Normal 2 29 3 4 6" xfId="15760" xr:uid="{C29FB044-AAF5-427B-BE83-C71E290B8634}"/>
    <cellStyle name="Normal 2 29 3 4 7" xfId="18912" xr:uid="{A2893750-623E-436D-83D2-9FB460A61493}"/>
    <cellStyle name="Normal 2 29 3 4 8" xfId="22135" xr:uid="{45CCE63D-28DC-46B2-8278-2435128B5E69}"/>
    <cellStyle name="Normal 2 29 3 4 9" xfId="25234" xr:uid="{F2C4AC3E-94B4-494A-9156-B35A330D6164}"/>
    <cellStyle name="Normal 2 29 3 5" xfId="1561" xr:uid="{D33EB49C-1435-4F8B-BCD2-8F171904909D}"/>
    <cellStyle name="Normal 2 29 3 5 2" xfId="9828" xr:uid="{54328209-7B53-49DC-A712-E2D6C8A0AD7A}"/>
    <cellStyle name="Normal 2 29 3 5 3" xfId="13024" xr:uid="{B6D45D27-3DC4-4FB6-9F76-C37A48D85FA6}"/>
    <cellStyle name="Normal 2 29 3 5 4" xfId="16119" xr:uid="{95AD1582-88A9-4557-8924-C667477D534F}"/>
    <cellStyle name="Normal 2 29 3 5 5" xfId="19273" xr:uid="{979FF10E-D965-4B78-903E-613EA7B78255}"/>
    <cellStyle name="Normal 2 29 3 5 6" xfId="22433" xr:uid="{F4E8F626-DB41-4EE2-B264-13A21C2B3D75}"/>
    <cellStyle name="Normal 2 29 3 5 7" xfId="25609" xr:uid="{DF25EF1A-1C00-45CA-A06F-1656209B49A5}"/>
    <cellStyle name="Normal 2 29 3 5 8" xfId="28808" xr:uid="{1B94205E-7A9D-4636-A7FA-AD9A6119D7A1}"/>
    <cellStyle name="Normal 2 29 3 5 9" xfId="5810" xr:uid="{7AE6BCB1-5E43-4FCD-9640-8E898F90114F}"/>
    <cellStyle name="Normal 2 29 3 6" xfId="7795" xr:uid="{B4B1DF03-A9B2-4DF9-9FA2-70409D87495C}"/>
    <cellStyle name="Normal 2 29 3 7" xfId="8530" xr:uid="{C0239817-DD2C-4A2B-87A8-2DDD129CCC77}"/>
    <cellStyle name="Normal 2 29 3 8" xfId="12061" xr:uid="{299F866B-42C9-4093-ADF0-5FD2817143A0}"/>
    <cellStyle name="Normal 2 29 3 9" xfId="15180" xr:uid="{11174D13-F74B-46E3-AE29-6A426A087E63}"/>
    <cellStyle name="Normal 2 29 4" xfId="841" xr:uid="{314FB526-C280-4591-AAE0-7228FECB6452}"/>
    <cellStyle name="Normal 2 29 4 10" xfId="24731" xr:uid="{D768A5C2-6104-4C71-B7D0-D915317103F7}"/>
    <cellStyle name="Normal 2 29 4 11" xfId="27909" xr:uid="{C466E54C-9ABE-4C5B-A348-BBB6A5818F77}"/>
    <cellStyle name="Normal 2 29 4 12" xfId="3821" xr:uid="{4ECB6060-4A10-469D-B78B-374B21F9FB36}"/>
    <cellStyle name="Normal 2 29 4 2" xfId="2792" xr:uid="{4B35866B-2F13-44BF-96B2-81E1151C5851}"/>
    <cellStyle name="Normal 2 29 4 2 10" xfId="4879" xr:uid="{A12A7E8C-82CB-4B4C-A8DD-400C07AE34DB}"/>
    <cellStyle name="Normal 2 29 4 2 2" xfId="6918" xr:uid="{3EB071C4-F512-4559-A73A-6D03B0DD8580}"/>
    <cellStyle name="Normal 2 29 4 2 3" xfId="11055" xr:uid="{A24193D2-8A6D-4838-A94C-BAE797C850FC}"/>
    <cellStyle name="Normal 2 29 4 2 4" xfId="14246" xr:uid="{D8784E18-F1D2-4395-A5CB-6D1A647C7023}"/>
    <cellStyle name="Normal 2 29 4 2 5" xfId="17341" xr:uid="{5B402162-A775-4815-A267-ACD515087A25}"/>
    <cellStyle name="Normal 2 29 4 2 6" xfId="20499" xr:uid="{7282518D-E768-4D44-BDD5-4CA6A6B38D2F}"/>
    <cellStyle name="Normal 2 29 4 2 7" xfId="23655" xr:uid="{ACF6575F-56CD-4710-A272-D85D23F9A50B}"/>
    <cellStyle name="Normal 2 29 4 2 8" xfId="26831" xr:uid="{E5EF1707-9BF4-4AF9-A4B2-82E8F821639B}"/>
    <cellStyle name="Normal 2 29 4 2 9" xfId="30030" xr:uid="{DC8AD46A-3FEF-45C2-9E75-824D1B6AFBF1}"/>
    <cellStyle name="Normal 2 29 4 3" xfId="1730" xr:uid="{1BF4E8E8-9542-4E73-BC73-120E6D3F8084}"/>
    <cellStyle name="Normal 2 29 4 3 2" xfId="9997" xr:uid="{8DFE90DB-5342-4FC3-AE49-1953E3ED6415}"/>
    <cellStyle name="Normal 2 29 4 3 3" xfId="13193" xr:uid="{32282792-C850-4D51-A65E-F66340096C1E}"/>
    <cellStyle name="Normal 2 29 4 3 4" xfId="16288" xr:uid="{F69D4144-F7A4-4C24-9297-6902A6C37DC2}"/>
    <cellStyle name="Normal 2 29 4 3 5" xfId="19442" xr:uid="{F44CF8D9-A8A9-450D-951F-D5828EB1A499}"/>
    <cellStyle name="Normal 2 29 4 3 6" xfId="22602" xr:uid="{E92BAAFE-33C3-4ABC-9F41-E891E576DFC8}"/>
    <cellStyle name="Normal 2 29 4 3 7" xfId="25778" xr:uid="{2DF1F11D-C0B9-433D-A1E4-969C38C8398C}"/>
    <cellStyle name="Normal 2 29 4 3 8" xfId="28977" xr:uid="{EFDBF5F3-756B-42A6-83AC-FADDD6AD1F71}"/>
    <cellStyle name="Normal 2 29 4 3 9" xfId="5979" xr:uid="{4D87E36E-4856-4EE6-9979-E8D6B370E0CC}"/>
    <cellStyle name="Normal 2 29 4 4" xfId="7964" xr:uid="{28D8C7FD-5348-44D2-9FAD-C6DACA5C561B}"/>
    <cellStyle name="Normal 2 29 4 5" xfId="9109" xr:uid="{EE3EC8E1-F5D6-47AA-A51A-A8A4DF50588F}"/>
    <cellStyle name="Normal 2 29 4 6" xfId="12230" xr:uid="{319AC509-0ECA-4F3E-A856-F4A4E059EE2C}"/>
    <cellStyle name="Normal 2 29 4 7" xfId="15349" xr:uid="{467666F7-0685-4E92-975B-786883B0A904}"/>
    <cellStyle name="Normal 2 29 4 8" xfId="18433" xr:uid="{B7A95540-2D7C-414D-B25F-377F5B5C5E1F}"/>
    <cellStyle name="Normal 2 29 4 9" xfId="21596" xr:uid="{D2CD298D-69CA-4824-9AF3-87308050BE06}"/>
    <cellStyle name="Normal 2 29 5" xfId="1034" xr:uid="{C0A77EE6-5584-41BB-9116-A443EF13B5DA}"/>
    <cellStyle name="Normal 2 29 5 10" xfId="24923" xr:uid="{455553AA-97C9-4908-BBED-A1DCCCFBE99F}"/>
    <cellStyle name="Normal 2 29 5 11" xfId="28102" xr:uid="{A8798C54-22CF-4772-A3D0-623C900B77AF}"/>
    <cellStyle name="Normal 2 29 5 12" xfId="4013" xr:uid="{021FD196-FA1B-4E6B-B595-FA862828EAC4}"/>
    <cellStyle name="Normal 2 29 5 2" xfId="2985" xr:uid="{7E09144C-0F90-489E-8918-4A8065582AC2}"/>
    <cellStyle name="Normal 2 29 5 2 10" xfId="5071" xr:uid="{0B69FCE5-C441-4DD7-B606-40D99561B8DE}"/>
    <cellStyle name="Normal 2 29 5 2 2" xfId="7094" xr:uid="{1E56E4F8-710B-43F6-BC6A-081F943C0107}"/>
    <cellStyle name="Normal 2 29 5 2 3" xfId="11247" xr:uid="{2AD8CFDF-B336-4854-833F-01457E23F1A1}"/>
    <cellStyle name="Normal 2 29 5 2 4" xfId="14435" xr:uid="{9BCF9E15-9A5A-4312-9788-069A2B118DEB}"/>
    <cellStyle name="Normal 2 29 5 2 5" xfId="17532" xr:uid="{567993D2-65FA-4BC7-B07C-EA9041172206}"/>
    <cellStyle name="Normal 2 29 5 2 6" xfId="20689" xr:uid="{FEB94C13-DFA1-4CD2-BBB1-EEF830C4A8F3}"/>
    <cellStyle name="Normal 2 29 5 2 7" xfId="23844" xr:uid="{1D6BF547-9800-4DC8-9163-D234A461B558}"/>
    <cellStyle name="Normal 2 29 5 2 8" xfId="27020" xr:uid="{8249C2F0-D6B3-43B5-867A-860C59BD8D07}"/>
    <cellStyle name="Normal 2 29 5 2 9" xfId="30219" xr:uid="{1290D708-4D3E-4918-946D-5CF9213B6F64}"/>
    <cellStyle name="Normal 2 29 5 3" xfId="1924" xr:uid="{9FDD6245-E411-4F31-9A2F-707661D167D8}"/>
    <cellStyle name="Normal 2 29 5 3 2" xfId="10189" xr:uid="{EFA2375A-7360-4B82-A486-961619D8E9DE}"/>
    <cellStyle name="Normal 2 29 5 3 3" xfId="13385" xr:uid="{8A3A0924-0A43-4114-A9A2-7B9CCC338D4C}"/>
    <cellStyle name="Normal 2 29 5 3 4" xfId="16480" xr:uid="{42A3C455-831C-4089-AF2B-47C88AABAC34}"/>
    <cellStyle name="Normal 2 29 5 3 5" xfId="19634" xr:uid="{03F93A94-485E-430F-AAD5-C9B2479381D4}"/>
    <cellStyle name="Normal 2 29 5 3 6" xfId="22794" xr:uid="{7C8E168A-3A48-49DA-B256-DB7F20611CC1}"/>
    <cellStyle name="Normal 2 29 5 3 7" xfId="25970" xr:uid="{43A08AA2-9916-471D-A0E1-9048ADC10F5E}"/>
    <cellStyle name="Normal 2 29 5 3 8" xfId="29169" xr:uid="{57CC4A62-C8CD-48A0-9EAA-2F3B2545333E}"/>
    <cellStyle name="Normal 2 29 5 3 9" xfId="6172" xr:uid="{85C00B4A-FB91-4C41-ADD0-338077898449}"/>
    <cellStyle name="Normal 2 29 5 4" xfId="8157" xr:uid="{35BB53AC-1972-4109-A753-AB01B0702F55}"/>
    <cellStyle name="Normal 2 29 5 5" xfId="9301" xr:uid="{5FEE2745-FB4C-4348-A7E2-DA251B16D65C}"/>
    <cellStyle name="Normal 2 29 5 6" xfId="12423" xr:uid="{D5F616C2-8C55-4B70-AD2E-8BE1ABD5153F}"/>
    <cellStyle name="Normal 2 29 5 7" xfId="15542" xr:uid="{B1A4976B-9063-44A5-B475-595517CC28BD}"/>
    <cellStyle name="Normal 2 29 5 8" xfId="18625" xr:uid="{385F7695-8FC0-4D31-A888-FB87932E5D74}"/>
    <cellStyle name="Normal 2 29 5 9" xfId="21789" xr:uid="{2DB5C65A-A1B0-4294-8B28-782DD9E9D03C}"/>
    <cellStyle name="Normal 2 29 6" xfId="387" xr:uid="{D8E29D6A-B495-48D9-B3B7-D756BD43C446}"/>
    <cellStyle name="Normal 2 29 6 10" xfId="27456" xr:uid="{454B89A5-5778-4E0A-AF81-B0646A49D2F3}"/>
    <cellStyle name="Normal 2 29 6 11" xfId="4426" xr:uid="{598B9288-C131-4C05-A9CF-C8BBEDB0DD48}"/>
    <cellStyle name="Normal 2 29 6 2" xfId="2339" xr:uid="{B21C3215-A3D2-4459-A37E-D7D66311BFE7}"/>
    <cellStyle name="Normal 2 29 6 2 2" xfId="10602" xr:uid="{45599664-51F3-429A-8F0A-7D19E7A532B1}"/>
    <cellStyle name="Normal 2 29 6 2 3" xfId="13797" xr:uid="{E4FF5183-1D30-477D-9C00-F660C4B0DD37}"/>
    <cellStyle name="Normal 2 29 6 2 4" xfId="16892" xr:uid="{61E58D09-ED1A-4608-8919-FB89B7D2401A}"/>
    <cellStyle name="Normal 2 29 6 2 5" xfId="20046" xr:uid="{E110919A-050E-44ED-BDB0-C37225B6F9D3}"/>
    <cellStyle name="Normal 2 29 6 2 6" xfId="23206" xr:uid="{AD2E4E1F-8D98-4534-B5D9-B6B34FA5BB9D}"/>
    <cellStyle name="Normal 2 29 6 2 7" xfId="26382" xr:uid="{0DC616B3-60C6-4B46-A259-AE92816A2363}"/>
    <cellStyle name="Normal 2 29 6 2 8" xfId="29581" xr:uid="{01885421-6DD6-43C9-A32E-BA9F676745CA}"/>
    <cellStyle name="Normal 2 29 6 2 9" xfId="5526" xr:uid="{DC734A32-759B-4634-845B-5FEDA08F3282}"/>
    <cellStyle name="Normal 2 29 6 3" xfId="7511" xr:uid="{89056363-03B9-417E-A1E6-F4C9E728ED73}"/>
    <cellStyle name="Normal 2 29 6 4" xfId="8655" xr:uid="{079ACEB9-3EBE-46A0-A859-F700AB2AB876}"/>
    <cellStyle name="Normal 2 29 6 5" xfId="11777" xr:uid="{5477439B-EF42-49D9-99E1-A67142B57245}"/>
    <cellStyle name="Normal 2 29 6 6" xfId="14896" xr:uid="{3876E46B-6A08-4401-BC70-F7547B2A50F6}"/>
    <cellStyle name="Normal 2 29 6 7" xfId="17980" xr:uid="{6F866297-6C2E-41AD-97EB-7ACBC44401F8}"/>
    <cellStyle name="Normal 2 29 6 8" xfId="21143" xr:uid="{5C822A0E-7A63-484C-A692-CB59A73C9022}"/>
    <cellStyle name="Normal 2 29 6 9" xfId="24278" xr:uid="{F6F8230A-BC7A-430D-A37A-DDC04D671405}"/>
    <cellStyle name="Normal 2 29 7" xfId="2140" xr:uid="{0F543A32-2E32-4BF2-9D0B-A8C27F94BD58}"/>
    <cellStyle name="Normal 2 29 7 10" xfId="4229" xr:uid="{FF1921E2-F4C5-4E28-8E98-D8959C1E5657}"/>
    <cellStyle name="Normal 2 29 7 2" xfId="6445" xr:uid="{99BA13A1-32F9-4BD0-B3B5-6F5E4F89873E}"/>
    <cellStyle name="Normal 2 29 7 3" xfId="10405" xr:uid="{C84BD3EF-E7B0-4B22-903D-26EDB1084B7B}"/>
    <cellStyle name="Normal 2 29 7 4" xfId="13600" xr:uid="{7C4234BE-B75C-415F-90C9-2EF02DB42E2D}"/>
    <cellStyle name="Normal 2 29 7 5" xfId="16695" xr:uid="{6BF80D81-1F37-4EB5-8081-1CA75FF820A3}"/>
    <cellStyle name="Normal 2 29 7 6" xfId="19849" xr:uid="{D2CF6492-1AE0-47D3-8401-2F57D382FCF6}"/>
    <cellStyle name="Normal 2 29 7 7" xfId="23009" xr:uid="{0403378F-E6A1-4E42-89CD-343076510CE7}"/>
    <cellStyle name="Normal 2 29 7 8" xfId="26185" xr:uid="{962AAC16-D3C5-41D6-946B-8B37B7A9D89C}"/>
    <cellStyle name="Normal 2 29 7 9" xfId="29384" xr:uid="{6216FCEB-1F29-45E1-8D85-F4B878D52754}"/>
    <cellStyle name="Normal 2 29 8" xfId="1277" xr:uid="{6F21368A-6E0A-4599-BEBC-1E634583B895}"/>
    <cellStyle name="Normal 2 29 8 2" xfId="9544" xr:uid="{6AE37669-ECA2-40CB-8298-683DABD8A3A1}"/>
    <cellStyle name="Normal 2 29 8 3" xfId="12740" xr:uid="{5C32B2A3-1A1D-47F7-BB86-B640C94AB7ED}"/>
    <cellStyle name="Normal 2 29 8 4" xfId="15835" xr:uid="{06989138-67AB-4D87-9828-5B9716264E53}"/>
    <cellStyle name="Normal 2 29 8 5" xfId="18929" xr:uid="{95F2920F-C7C6-4AB1-B594-535112606ACA}"/>
    <cellStyle name="Normal 2 29 8 6" xfId="20988" xr:uid="{D71896D1-59F6-4D49-8B9C-C495A2088236}"/>
    <cellStyle name="Normal 2 29 8 7" xfId="25271" xr:uid="{83C56A85-1D96-48CC-A016-15556614296E}"/>
    <cellStyle name="Normal 2 29 8 8" xfId="28537" xr:uid="{399094A5-EFF9-4C8A-B515-35B29552C119}"/>
    <cellStyle name="Normal 2 29 8 9" xfId="5328" xr:uid="{F2E36F6D-9BBC-475A-9806-C79B2D7C8924}"/>
    <cellStyle name="Normal 2 29 9" xfId="7311" xr:uid="{786876D3-F34A-4C7E-AE94-68D99ED352FC}"/>
    <cellStyle name="Normal 2 3" xfId="8" xr:uid="{00000000-0005-0000-0000-000008000000}"/>
    <cellStyle name="Normal 2 3 10" xfId="135" xr:uid="{8CE67846-39AC-4DA1-8254-0E27C3C1545D}"/>
    <cellStyle name="Normal 2 3 10 10" xfId="8404" xr:uid="{9889C105-3F4B-4B54-9348-3EA55B2DEAB8}"/>
    <cellStyle name="Normal 2 3 10 11" xfId="11513" xr:uid="{678CC46A-00A6-4AC5-81DA-014842216625}"/>
    <cellStyle name="Normal 2 3 10 12" xfId="14628" xr:uid="{F85DEC9B-5D53-429C-BE6D-32595E15BCA7}"/>
    <cellStyle name="Normal 2 3 10 13" xfId="17720" xr:uid="{D5823DA5-3AA8-40A0-B5E7-FD572264C038}"/>
    <cellStyle name="Normal 2 3 10 14" xfId="20878" xr:uid="{DA157457-415C-40C3-928F-36BACF16CD3C}"/>
    <cellStyle name="Normal 2 3 10 15" xfId="24018" xr:uid="{E726BB36-E6AC-4D31-A136-6C45655D5181}"/>
    <cellStyle name="Normal 2 3 10 16" xfId="27195" xr:uid="{EC9ABF37-1D21-456B-8C0D-6098271A6416}"/>
    <cellStyle name="Normal 2 3 10 17" xfId="3305" xr:uid="{314E9C2F-B5F7-42A1-A2A9-BB2DE8C48BA6}"/>
    <cellStyle name="Normal 2 3 10 2" xfId="469" xr:uid="{2ACFE6F2-1A6C-4B2F-88B9-42F38C46F83D}"/>
    <cellStyle name="Normal 2 3 10 2 10" xfId="24359" xr:uid="{F123BF9B-41E7-4E77-838A-B595DA1BF758}"/>
    <cellStyle name="Normal 2 3 10 2 11" xfId="27537" xr:uid="{F91EEEC7-9BB8-4C1A-BA24-691E47513D17}"/>
    <cellStyle name="Normal 2 3 10 2 12" xfId="3449" xr:uid="{C8952772-C6E9-40B0-9DAD-FCA0BBE9CE60}"/>
    <cellStyle name="Normal 2 3 10 2 2" xfId="2420" xr:uid="{B927DB29-E18C-4564-A9F6-DF786B438284}"/>
    <cellStyle name="Normal 2 3 10 2 2 10" xfId="4507" xr:uid="{C02D2177-02A7-4EFC-B5BE-3D21377689C2}"/>
    <cellStyle name="Normal 2 3 10 2 2 2" xfId="6579" xr:uid="{D51248E3-6821-42DB-9DF6-9CA14FBA3E2C}"/>
    <cellStyle name="Normal 2 3 10 2 2 3" xfId="10683" xr:uid="{492EBDCE-0744-4794-9F10-CFE7ABC99BD4}"/>
    <cellStyle name="Normal 2 3 10 2 2 4" xfId="13878" xr:uid="{27AD2999-A074-4317-9D76-D20E3855CF13}"/>
    <cellStyle name="Normal 2 3 10 2 2 5" xfId="16973" xr:uid="{24BE8A1C-CA42-4D2B-AC5E-6A88AD908907}"/>
    <cellStyle name="Normal 2 3 10 2 2 6" xfId="20127" xr:uid="{6D505512-9C0A-4A6E-86FD-D0DD3221EEDA}"/>
    <cellStyle name="Normal 2 3 10 2 2 7" xfId="23287" xr:uid="{209AE95F-18F5-4C4A-AA2F-9BF9D4B49891}"/>
    <cellStyle name="Normal 2 3 10 2 2 8" xfId="26463" xr:uid="{9DCEA707-BB49-4F14-B3B9-F91392B10B76}"/>
    <cellStyle name="Normal 2 3 10 2 2 9" xfId="29662" xr:uid="{3EEEC519-BDF8-4779-9CA0-2A3D983BC574}"/>
    <cellStyle name="Normal 2 3 10 2 3" xfId="1358" xr:uid="{DF8DA544-BCBD-4000-9E93-543D74D23229}"/>
    <cellStyle name="Normal 2 3 10 2 3 2" xfId="9625" xr:uid="{9954D79E-39A0-4E80-8145-8976E3EE75B0}"/>
    <cellStyle name="Normal 2 3 10 2 3 3" xfId="12821" xr:uid="{B68EE8C8-E72A-4E15-8719-A1872845EDA9}"/>
    <cellStyle name="Normal 2 3 10 2 3 4" xfId="15916" xr:uid="{0A110EBD-ECB7-454C-AF88-D7D62474515B}"/>
    <cellStyle name="Normal 2 3 10 2 3 5" xfId="19070" xr:uid="{5E83D50D-C555-47F5-8705-E8B3DD5C3362}"/>
    <cellStyle name="Normal 2 3 10 2 3 6" xfId="22230" xr:uid="{340C929D-A85D-4885-9C43-9CEDD5D599A8}"/>
    <cellStyle name="Normal 2 3 10 2 3 7" xfId="25406" xr:uid="{3096AA6C-E815-42FC-A492-0EBDF14ED1D8}"/>
    <cellStyle name="Normal 2 3 10 2 3 8" xfId="28605" xr:uid="{2FFECAA1-10CA-4C3F-AF8A-9EC56BA57E30}"/>
    <cellStyle name="Normal 2 3 10 2 3 9" xfId="5607" xr:uid="{3657501E-7DEA-4EB6-A502-33C83002C45D}"/>
    <cellStyle name="Normal 2 3 10 2 4" xfId="7592" xr:uid="{F4FDE60C-F1C7-47AB-9978-9E9B6D2FE914}"/>
    <cellStyle name="Normal 2 3 10 2 5" xfId="8737" xr:uid="{C0479454-167E-4AF1-83B9-DA69D3055A8A}"/>
    <cellStyle name="Normal 2 3 10 2 6" xfId="11858" xr:uid="{F2DF60EA-C302-4D0C-AFAF-A21978822ACF}"/>
    <cellStyle name="Normal 2 3 10 2 7" xfId="14977" xr:uid="{F16EFBB8-4724-4D22-A4D1-916D642B9FCE}"/>
    <cellStyle name="Normal 2 3 10 2 8" xfId="18061" xr:uid="{7F7E0966-ADF3-4FEF-847F-A88A3EE0321A}"/>
    <cellStyle name="Normal 2 3 10 2 9" xfId="21224" xr:uid="{E5D6B26B-57AD-483B-9B04-586555258457}"/>
    <cellStyle name="Normal 2 3 10 3" xfId="609" xr:uid="{82661203-2F48-4E04-9A42-E57F819903ED}"/>
    <cellStyle name="Normal 2 3 10 3 10" xfId="24499" xr:uid="{BDDE2DF7-587E-4B68-B926-2FD766063490}"/>
    <cellStyle name="Normal 2 3 10 3 11" xfId="27677" xr:uid="{154615D2-A99F-4F0A-80D9-54B04B1F6B68}"/>
    <cellStyle name="Normal 2 3 10 3 12" xfId="3589" xr:uid="{B9BA9990-3ABC-443D-B72F-0FE2885BC7CA}"/>
    <cellStyle name="Normal 2 3 10 3 2" xfId="2560" xr:uid="{957BDFCB-3A18-4685-B2FD-CF59677126F2}"/>
    <cellStyle name="Normal 2 3 10 3 2 10" xfId="4647" xr:uid="{E8CA290A-B16F-4FAC-A77E-6C2BB4C5E432}"/>
    <cellStyle name="Normal 2 3 10 3 2 2" xfId="6716" xr:uid="{0379B60D-E3B8-4D58-B552-2D4BA9AC48FB}"/>
    <cellStyle name="Normal 2 3 10 3 2 3" xfId="10823" xr:uid="{77A278E1-4F28-47B6-8FDD-7E20EBFB7B48}"/>
    <cellStyle name="Normal 2 3 10 3 2 4" xfId="14018" xr:uid="{13D588B3-0439-445E-A579-67655CED79B1}"/>
    <cellStyle name="Normal 2 3 10 3 2 5" xfId="17113" xr:uid="{4B514F61-6DFD-42B9-AE12-8576B55BB26D}"/>
    <cellStyle name="Normal 2 3 10 3 2 6" xfId="20267" xr:uid="{37539D02-B871-4782-A965-328830597500}"/>
    <cellStyle name="Normal 2 3 10 3 2 7" xfId="23427" xr:uid="{293258F9-52B8-428A-8462-7FA7DDC4BABB}"/>
    <cellStyle name="Normal 2 3 10 3 2 8" xfId="26603" xr:uid="{1BDE828F-9983-40E7-8DCD-C8FFFB458B7C}"/>
    <cellStyle name="Normal 2 3 10 3 2 9" xfId="29802" xr:uid="{13999D83-B507-4BED-9846-2C367E89DDC1}"/>
    <cellStyle name="Normal 2 3 10 3 3" xfId="1498" xr:uid="{301E309A-9B13-4C44-B8E3-B1527630F87F}"/>
    <cellStyle name="Normal 2 3 10 3 3 2" xfId="9765" xr:uid="{3DF923AA-8BF6-48B7-81E5-21F6C88634B7}"/>
    <cellStyle name="Normal 2 3 10 3 3 3" xfId="12961" xr:uid="{354A6ED1-5AA2-46A6-8AA7-381FEE334BD1}"/>
    <cellStyle name="Normal 2 3 10 3 3 4" xfId="16056" xr:uid="{02A1C79E-BD41-4B0A-B1E7-EDD38995A343}"/>
    <cellStyle name="Normal 2 3 10 3 3 5" xfId="19210" xr:uid="{E5207303-DD8B-4E52-8473-7B787D8409EB}"/>
    <cellStyle name="Normal 2 3 10 3 3 6" xfId="22370" xr:uid="{5A45947A-DD04-40B7-BBFE-0A6DC1346E44}"/>
    <cellStyle name="Normal 2 3 10 3 3 7" xfId="25546" xr:uid="{7CA0A295-6695-45CC-BE7B-33E0CDA8FD45}"/>
    <cellStyle name="Normal 2 3 10 3 3 8" xfId="28745" xr:uid="{05FA9DB3-0C06-4C79-98B6-2FB4A9A72BFB}"/>
    <cellStyle name="Normal 2 3 10 3 3 9" xfId="5747" xr:uid="{0D92A87C-529A-40BE-9CAF-7DD83CF2E848}"/>
    <cellStyle name="Normal 2 3 10 3 4" xfId="7732" xr:uid="{0A587431-EB1E-4C3D-9EE0-BD6C1A49E5D8}"/>
    <cellStyle name="Normal 2 3 10 3 5" xfId="8877" xr:uid="{DBCF4382-75DB-4F11-90F8-6ACDC110883E}"/>
    <cellStyle name="Normal 2 3 10 3 6" xfId="11998" xr:uid="{18EF245B-BDAD-4248-8660-F4CC0A6BDB74}"/>
    <cellStyle name="Normal 2 3 10 3 7" xfId="15117" xr:uid="{30F82C3C-0E27-4154-8E00-4059387FC5C6}"/>
    <cellStyle name="Normal 2 3 10 3 8" xfId="18201" xr:uid="{253143EB-3901-4779-80C0-F209B978BC03}"/>
    <cellStyle name="Normal 2 3 10 3 9" xfId="21364" xr:uid="{5B2AAB7F-1DF1-490A-B8A5-172DDD3DEDCD}"/>
    <cellStyle name="Normal 2 3 10 4" xfId="778" xr:uid="{1DCF6A69-9939-40CC-BC65-BD88964D14C7}"/>
    <cellStyle name="Normal 2 3 10 4 10" xfId="24668" xr:uid="{65D6A995-203D-4815-B23B-BB6A5F7734EA}"/>
    <cellStyle name="Normal 2 3 10 4 11" xfId="27846" xr:uid="{CBDFE2A8-7B26-4EDC-903F-D01FEEB411EB}"/>
    <cellStyle name="Normal 2 3 10 4 12" xfId="3758" xr:uid="{AA9FEA86-C480-47C9-BE89-61C5D568354B}"/>
    <cellStyle name="Normal 2 3 10 4 2" xfId="2729" xr:uid="{5434C137-4E73-411B-BEC2-F980E0F44393}"/>
    <cellStyle name="Normal 2 3 10 4 2 10" xfId="4816" xr:uid="{99243676-714D-41F1-86C1-6C21A3592C12}"/>
    <cellStyle name="Normal 2 3 10 4 2 2" xfId="6855" xr:uid="{474B805C-A447-4B7C-9055-3755E8356181}"/>
    <cellStyle name="Normal 2 3 10 4 2 3" xfId="10992" xr:uid="{5E8896D8-3E88-48F2-9493-F7E03ACC1BDC}"/>
    <cellStyle name="Normal 2 3 10 4 2 4" xfId="14183" xr:uid="{FDCC75D7-19B3-4B73-B47E-4FEBE56880EB}"/>
    <cellStyle name="Normal 2 3 10 4 2 5" xfId="17278" xr:uid="{C4D0B55B-5EBB-4944-BCC8-361FF3FB98A6}"/>
    <cellStyle name="Normal 2 3 10 4 2 6" xfId="20436" xr:uid="{8F3DB639-C3E1-4F17-B587-0DA90F351C88}"/>
    <cellStyle name="Normal 2 3 10 4 2 7" xfId="23592" xr:uid="{9E7D601C-BCE0-446D-9ACC-4BAA3DD0A466}"/>
    <cellStyle name="Normal 2 3 10 4 2 8" xfId="26768" xr:uid="{95D03CAC-F066-4222-968C-69CF35CE8937}"/>
    <cellStyle name="Normal 2 3 10 4 2 9" xfId="29967" xr:uid="{AAC06377-B76B-464A-A1D6-C79FDE554F4D}"/>
    <cellStyle name="Normal 2 3 10 4 3" xfId="1667" xr:uid="{0C2E3ABD-75B0-4B91-B89B-9CBE8F1DA74F}"/>
    <cellStyle name="Normal 2 3 10 4 3 2" xfId="9934" xr:uid="{DA93AF23-9026-442D-A477-902770AFAA13}"/>
    <cellStyle name="Normal 2 3 10 4 3 3" xfId="13130" xr:uid="{B5D0C02A-45FD-406C-A4F7-B4DCA4C29CF1}"/>
    <cellStyle name="Normal 2 3 10 4 3 4" xfId="16225" xr:uid="{76DE531C-18BE-4BA6-BC66-8EB634D5AB94}"/>
    <cellStyle name="Normal 2 3 10 4 3 5" xfId="19379" xr:uid="{305B5542-8155-41D5-AE8C-D21C3F820FCD}"/>
    <cellStyle name="Normal 2 3 10 4 3 6" xfId="22539" xr:uid="{93405472-E85E-4C0E-8559-7EAF1683C3B1}"/>
    <cellStyle name="Normal 2 3 10 4 3 7" xfId="25715" xr:uid="{48454512-DF5D-46EC-8457-AEA1B132338D}"/>
    <cellStyle name="Normal 2 3 10 4 3 8" xfId="28914" xr:uid="{43FEAAAF-9E3D-4F82-B3B2-833F88BC9655}"/>
    <cellStyle name="Normal 2 3 10 4 3 9" xfId="5916" xr:uid="{F96C8D61-AF0B-45BE-A5A3-AF371EBF2AEC}"/>
    <cellStyle name="Normal 2 3 10 4 4" xfId="7901" xr:uid="{8FF843CF-D31B-485F-AA35-7C533D3328CE}"/>
    <cellStyle name="Normal 2 3 10 4 5" xfId="9046" xr:uid="{F002155F-C241-4DC6-8D74-FEF1D0F58552}"/>
    <cellStyle name="Normal 2 3 10 4 6" xfId="12167" xr:uid="{800D6EC2-5C5A-4460-9617-426666C22A21}"/>
    <cellStyle name="Normal 2 3 10 4 7" xfId="15286" xr:uid="{29099F75-A776-4E62-9D6A-7D1F291DC0F7}"/>
    <cellStyle name="Normal 2 3 10 4 8" xfId="18370" xr:uid="{ABB7D240-9242-48BA-9AF2-4DE583C19E2F}"/>
    <cellStyle name="Normal 2 3 10 4 9" xfId="21533" xr:uid="{B82885B2-3CF9-4B17-8FB7-BDBD4FF6B08B}"/>
    <cellStyle name="Normal 2 3 10 5" xfId="971" xr:uid="{35183157-8F57-488F-93DF-3541D6EB5616}"/>
    <cellStyle name="Normal 2 3 10 5 10" xfId="24860" xr:uid="{CD308BEF-59B5-4C5D-9C02-8AD3546DF752}"/>
    <cellStyle name="Normal 2 3 10 5 11" xfId="28039" xr:uid="{BD5A1ADB-023A-4339-A372-30219854D5F0}"/>
    <cellStyle name="Normal 2 3 10 5 12" xfId="3950" xr:uid="{C2538C48-1067-4BB4-9D6A-AB36C6D6DBD6}"/>
    <cellStyle name="Normal 2 3 10 5 2" xfId="2922" xr:uid="{3DF4B530-10F5-49D9-8CAF-87D97EB4C4F7}"/>
    <cellStyle name="Normal 2 3 10 5 2 10" xfId="5008" xr:uid="{2536CC56-314C-44A4-BF30-84ED6A20F3EC}"/>
    <cellStyle name="Normal 2 3 10 5 2 2" xfId="7031" xr:uid="{C6DBDF8F-69FA-47A8-9EE0-E750BB48915F}"/>
    <cellStyle name="Normal 2 3 10 5 2 3" xfId="11184" xr:uid="{56D2FC6C-70A2-4CE6-B60F-A2585C9D3439}"/>
    <cellStyle name="Normal 2 3 10 5 2 4" xfId="14372" xr:uid="{E86183FD-3B86-4203-8722-F224C8252592}"/>
    <cellStyle name="Normal 2 3 10 5 2 5" xfId="17469" xr:uid="{9B4CAC4A-A7F1-4A93-A540-B23211AA149F}"/>
    <cellStyle name="Normal 2 3 10 5 2 6" xfId="20626" xr:uid="{721BC695-14AA-4E6B-8485-6D2FF115DC8E}"/>
    <cellStyle name="Normal 2 3 10 5 2 7" xfId="23781" xr:uid="{849C41EB-E7FF-40D4-81C4-D04CFB9DF703}"/>
    <cellStyle name="Normal 2 3 10 5 2 8" xfId="26957" xr:uid="{76517458-2D96-4989-B8C8-8AFE667E2A89}"/>
    <cellStyle name="Normal 2 3 10 5 2 9" xfId="30156" xr:uid="{B2B9320F-C1C0-49DA-8DD4-C12DAE8D8508}"/>
    <cellStyle name="Normal 2 3 10 5 3" xfId="1861" xr:uid="{F869D1C4-5A9A-49C3-8882-C0225D58D737}"/>
    <cellStyle name="Normal 2 3 10 5 3 2" xfId="10126" xr:uid="{4F361194-8AEB-456A-8E36-29F1029211D9}"/>
    <cellStyle name="Normal 2 3 10 5 3 3" xfId="13322" xr:uid="{13F36000-E9D9-42D6-9F2F-E30999DE204E}"/>
    <cellStyle name="Normal 2 3 10 5 3 4" xfId="16417" xr:uid="{459A3C12-B4A9-4FF5-B4EB-411976A62F23}"/>
    <cellStyle name="Normal 2 3 10 5 3 5" xfId="19571" xr:uid="{06EFAD86-0A53-4273-9BE3-70F4D283A946}"/>
    <cellStyle name="Normal 2 3 10 5 3 6" xfId="22731" xr:uid="{BC05DABB-F3D6-4666-B631-75D5436819A1}"/>
    <cellStyle name="Normal 2 3 10 5 3 7" xfId="25907" xr:uid="{FC919351-F916-4831-B06A-313166F620B0}"/>
    <cellStyle name="Normal 2 3 10 5 3 8" xfId="29106" xr:uid="{D4FE9926-C18C-4437-BEE1-156165B971FA}"/>
    <cellStyle name="Normal 2 3 10 5 3 9" xfId="6109" xr:uid="{4814B6A8-0BA4-4758-A878-1C46F8E1E49B}"/>
    <cellStyle name="Normal 2 3 10 5 4" xfId="8094" xr:uid="{159A0142-C33D-4052-890D-AE42F477063C}"/>
    <cellStyle name="Normal 2 3 10 5 5" xfId="9238" xr:uid="{4226BA45-4586-407A-BB6D-7CCC616EB488}"/>
    <cellStyle name="Normal 2 3 10 5 6" xfId="12360" xr:uid="{19B6697E-7082-4573-99EB-212EA287E1B8}"/>
    <cellStyle name="Normal 2 3 10 5 7" xfId="15479" xr:uid="{A58DA5A6-2D76-4A34-8B28-7D4B013B76BB}"/>
    <cellStyle name="Normal 2 3 10 5 8" xfId="18562" xr:uid="{15BCBEA7-EB98-4283-B19D-1D0D365AE00D}"/>
    <cellStyle name="Normal 2 3 10 5 9" xfId="21726" xr:uid="{9BDB9F11-ED8B-430A-9DF4-14074C0A205D}"/>
    <cellStyle name="Normal 2 3 10 6" xfId="324" xr:uid="{ED709B17-C0D3-4F9D-8D89-B224246CF821}"/>
    <cellStyle name="Normal 2 3 10 6 10" xfId="27393" xr:uid="{7CF99C74-2189-4B12-ADF4-A74C985D2F2E}"/>
    <cellStyle name="Normal 2 3 10 6 11" xfId="4363" xr:uid="{120AA231-3A82-4A1D-85E0-32A7D815D56B}"/>
    <cellStyle name="Normal 2 3 10 6 2" xfId="2276" xr:uid="{22D09E00-5F72-46BF-BD53-0730146E290A}"/>
    <cellStyle name="Normal 2 3 10 6 2 2" xfId="10539" xr:uid="{DC4C39BB-F34B-4A36-A0D7-307998DC0DEB}"/>
    <cellStyle name="Normal 2 3 10 6 2 3" xfId="13734" xr:uid="{8B7C77A6-09FD-473B-AC64-161DA0E626F8}"/>
    <cellStyle name="Normal 2 3 10 6 2 4" xfId="16829" xr:uid="{21633DEA-2446-420B-B40C-68C7F8D8B8CF}"/>
    <cellStyle name="Normal 2 3 10 6 2 5" xfId="19983" xr:uid="{88C8051A-4B4E-4A51-A5CF-1230C3BD59E8}"/>
    <cellStyle name="Normal 2 3 10 6 2 6" xfId="23143" xr:uid="{EFA31205-B4A7-4257-89B4-F650206E693B}"/>
    <cellStyle name="Normal 2 3 10 6 2 7" xfId="26319" xr:uid="{47437F4E-63E7-4AAB-AB36-59F1B376F291}"/>
    <cellStyle name="Normal 2 3 10 6 2 8" xfId="29518" xr:uid="{64CFA220-90A1-4C5F-8F80-EE131778E93A}"/>
    <cellStyle name="Normal 2 3 10 6 2 9" xfId="5463" xr:uid="{72B6D763-ABAC-40C6-B574-10979BC8A3DF}"/>
    <cellStyle name="Normal 2 3 10 6 3" xfId="7448" xr:uid="{AFC12D88-2C20-499E-88A5-D55831EE8A13}"/>
    <cellStyle name="Normal 2 3 10 6 4" xfId="8592" xr:uid="{DFD0C03B-2986-4AF6-A10E-869F49AB01AC}"/>
    <cellStyle name="Normal 2 3 10 6 5" xfId="11714" xr:uid="{724FDEC7-432B-487B-B305-D678F248C3BA}"/>
    <cellStyle name="Normal 2 3 10 6 6" xfId="14833" xr:uid="{4E566BDC-E4D6-4906-ADD8-783DA7B8C69B}"/>
    <cellStyle name="Normal 2 3 10 6 7" xfId="17917" xr:uid="{88441CA6-0D79-4243-9710-8556BCEB8486}"/>
    <cellStyle name="Normal 2 3 10 6 8" xfId="21080" xr:uid="{C663B96D-6C6F-492B-9091-03C1DCE6EAC1}"/>
    <cellStyle name="Normal 2 3 10 6 9" xfId="24215" xr:uid="{885F54B7-73DB-4789-8134-69C065BC5CFA}"/>
    <cellStyle name="Normal 2 3 10 7" xfId="2077" xr:uid="{1F95CA85-883C-4EDC-BF18-355892483745}"/>
    <cellStyle name="Normal 2 3 10 7 10" xfId="4166" xr:uid="{3FC7C5A8-6461-42B6-85E7-716464915CF1}"/>
    <cellStyle name="Normal 2 3 10 7 2" xfId="6382" xr:uid="{86B1CC6C-9FB4-4E04-ABF1-0ACB3891E78E}"/>
    <cellStyle name="Normal 2 3 10 7 3" xfId="10342" xr:uid="{08BA2171-8FD7-4A82-B831-629CBB678EA4}"/>
    <cellStyle name="Normal 2 3 10 7 4" xfId="13537" xr:uid="{2C5C23AD-AC91-4F40-8A75-53553297C455}"/>
    <cellStyle name="Normal 2 3 10 7 5" xfId="16632" xr:uid="{5D367B23-27A4-4E5E-B3BA-CA958808325F}"/>
    <cellStyle name="Normal 2 3 10 7 6" xfId="19786" xr:uid="{61057668-5B0F-41EA-A6B0-F3CFA3B88798}"/>
    <cellStyle name="Normal 2 3 10 7 7" xfId="22946" xr:uid="{4340EAD6-1199-44B4-AD72-4CF82EB6FB82}"/>
    <cellStyle name="Normal 2 3 10 7 8" xfId="26122" xr:uid="{E4C978B1-0BCF-4324-9915-89C97B2EDE65}"/>
    <cellStyle name="Normal 2 3 10 7 9" xfId="29321" xr:uid="{59020245-3E6F-4B9F-883A-284B7AC4BD63}"/>
    <cellStyle name="Normal 2 3 10 8" xfId="1214" xr:uid="{9FADE4F5-DA4A-4437-A8E6-FCF9240FA9BA}"/>
    <cellStyle name="Normal 2 3 10 8 2" xfId="9481" xr:uid="{23EEC69D-3965-4657-99FE-009864700C8C}"/>
    <cellStyle name="Normal 2 3 10 8 3" xfId="12664" xr:uid="{D6A8F20E-3E5F-48A4-95B5-2B89890A11AC}"/>
    <cellStyle name="Normal 2 3 10 8 4" xfId="15753" xr:uid="{8757BB62-63EF-4920-BC4D-0C5CB8B91DDF}"/>
    <cellStyle name="Normal 2 3 10 8 5" xfId="18987" xr:uid="{D25A4654-FD04-4788-854C-12034076FF9D}"/>
    <cellStyle name="Normal 2 3 10 8 6" xfId="20832" xr:uid="{4DAEBFFC-5183-4E25-B1F8-C451BC504876}"/>
    <cellStyle name="Normal 2 3 10 8 7" xfId="25283" xr:uid="{515083D1-0590-4523-920B-CB5EE89E7AC8}"/>
    <cellStyle name="Normal 2 3 10 8 8" xfId="28464" xr:uid="{9A2A673D-1D4C-4974-BFDE-4FD08DD77C50}"/>
    <cellStyle name="Normal 2 3 10 8 9" xfId="5265" xr:uid="{C2702B9B-52E9-4B48-B172-2F314BC9A0FF}"/>
    <cellStyle name="Normal 2 3 10 9" xfId="7248" xr:uid="{69372C4B-CDCE-4F59-AF23-8BA76261847B}"/>
    <cellStyle name="Normal 2 3 100" xfId="23982" xr:uid="{96FCFAA3-E344-4820-9372-274F7E1EDB56}"/>
    <cellStyle name="Normal 2 3 100 2" xfId="28402" xr:uid="{BBEF8D03-B85E-46B4-B855-8EA54021A6D2}"/>
    <cellStyle name="Normal 2 3 101" xfId="28406" xr:uid="{D4159F0B-8DCC-404F-9A0A-484B064D73AD}"/>
    <cellStyle name="Normal 2 3 102" xfId="28411" xr:uid="{CC87EF61-1CDC-455B-9443-1A925D2BBA76}"/>
    <cellStyle name="Normal 2 3 103" xfId="28415" xr:uid="{CDDCB837-0FD1-4588-9496-FD7F304CFD7B}"/>
    <cellStyle name="Normal 2 3 104" xfId="28419" xr:uid="{9729718D-86F3-482B-B187-C6817E074386}"/>
    <cellStyle name="Normal 2 3 105" xfId="27159" xr:uid="{5037043B-DFFC-40EC-87B1-550E27EFC9E0}"/>
    <cellStyle name="Normal 2 3 106" xfId="30357" xr:uid="{4213CD77-9FC3-4C14-9232-E87B910A12FC}"/>
    <cellStyle name="Normal 2 3 107" xfId="30360" xr:uid="{4BDBBFB5-D360-484C-BE04-39971FB0FAC4}"/>
    <cellStyle name="Normal 2 3 108" xfId="3269" xr:uid="{4EDF730B-119F-4AA4-8349-4DA13E1E5355}"/>
    <cellStyle name="Normal 2 3 109" xfId="30364" xr:uid="{B4F9B794-4A89-4684-887A-06610BC5E99E}"/>
    <cellStyle name="Normal 2 3 11" xfId="139" xr:uid="{CC12DC4D-4337-4248-9B9C-8CB794E864CB}"/>
    <cellStyle name="Normal 2 3 11 10" xfId="8408" xr:uid="{2DD2B63D-35A2-45E5-8702-1BB9550D4A8F}"/>
    <cellStyle name="Normal 2 3 11 11" xfId="11517" xr:uid="{52B2D889-593E-461F-A684-CB1327DE62D2}"/>
    <cellStyle name="Normal 2 3 11 12" xfId="14632" xr:uid="{268A321F-ED45-4B7A-86CD-2D6A89E475B1}"/>
    <cellStyle name="Normal 2 3 11 13" xfId="17724" xr:uid="{0AF4D897-78D2-4C13-9D69-0AAD24BA2711}"/>
    <cellStyle name="Normal 2 3 11 14" xfId="20882" xr:uid="{CC9F6B00-80F5-4011-AC62-36E65FFFFE63}"/>
    <cellStyle name="Normal 2 3 11 15" xfId="24022" xr:uid="{32F0F09C-AA15-4D6F-A548-8D7B062567CC}"/>
    <cellStyle name="Normal 2 3 11 16" xfId="27199" xr:uid="{02DD7A2B-29C9-48C2-846B-4DB3FBFF73A1}"/>
    <cellStyle name="Normal 2 3 11 17" xfId="3309" xr:uid="{33F73A96-CC70-4C4F-9D85-EF37AF5E7ABF}"/>
    <cellStyle name="Normal 2 3 11 2" xfId="473" xr:uid="{121897FB-1C56-4C5E-8870-6A9A24D91771}"/>
    <cellStyle name="Normal 2 3 11 2 10" xfId="24363" xr:uid="{EE7C8404-D544-4433-A73A-C3C1AC4E44DC}"/>
    <cellStyle name="Normal 2 3 11 2 11" xfId="27541" xr:uid="{D42CC283-575E-4163-9902-3A1E4A6ED53B}"/>
    <cellStyle name="Normal 2 3 11 2 12" xfId="3453" xr:uid="{9D6D87CE-D21D-4CF7-8959-BA57C9F19AC1}"/>
    <cellStyle name="Normal 2 3 11 2 2" xfId="2424" xr:uid="{B83B2046-D904-46B8-8FEE-2BB91D54B988}"/>
    <cellStyle name="Normal 2 3 11 2 2 10" xfId="4511" xr:uid="{C1D21E58-61C8-42DE-A792-888CA7D38BE9}"/>
    <cellStyle name="Normal 2 3 11 2 2 2" xfId="6583" xr:uid="{202907AC-77F2-4354-ABBB-DAB580285909}"/>
    <cellStyle name="Normal 2 3 11 2 2 3" xfId="10687" xr:uid="{102BBFB7-D2CB-418D-8572-6CE770838646}"/>
    <cellStyle name="Normal 2 3 11 2 2 4" xfId="13882" xr:uid="{6F57D120-B3C3-4603-AF15-0803EC6FCE85}"/>
    <cellStyle name="Normal 2 3 11 2 2 5" xfId="16977" xr:uid="{19282018-730A-4DD5-B865-B84A1AB357B1}"/>
    <cellStyle name="Normal 2 3 11 2 2 6" xfId="20131" xr:uid="{F381DC71-A3D6-4485-A8DC-1BA970BD686F}"/>
    <cellStyle name="Normal 2 3 11 2 2 7" xfId="23291" xr:uid="{DCE4A0A5-767B-4583-9EA8-952FD2CEE398}"/>
    <cellStyle name="Normal 2 3 11 2 2 8" xfId="26467" xr:uid="{33120E42-22DE-408D-B072-EE2F9030E50D}"/>
    <cellStyle name="Normal 2 3 11 2 2 9" xfId="29666" xr:uid="{8D5BF70E-3DC8-4F0E-BF05-3D674B48F455}"/>
    <cellStyle name="Normal 2 3 11 2 3" xfId="1362" xr:uid="{BF92D23F-A7E0-4013-ACB8-0294904BFFCD}"/>
    <cellStyle name="Normal 2 3 11 2 3 2" xfId="9629" xr:uid="{B4EC6064-00E3-4EE6-8B72-895ED199B3EE}"/>
    <cellStyle name="Normal 2 3 11 2 3 3" xfId="12825" xr:uid="{F026B1E1-47FC-4C5B-960C-17FAD8CB4830}"/>
    <cellStyle name="Normal 2 3 11 2 3 4" xfId="15920" xr:uid="{297DFF13-20B9-4AAE-AA11-D6406975BC7F}"/>
    <cellStyle name="Normal 2 3 11 2 3 5" xfId="19074" xr:uid="{1B237164-FB51-40DD-9593-64125284701D}"/>
    <cellStyle name="Normal 2 3 11 2 3 6" xfId="22234" xr:uid="{979D270A-292A-4452-9454-5EE557779E62}"/>
    <cellStyle name="Normal 2 3 11 2 3 7" xfId="25410" xr:uid="{BEE3EEE4-172D-4545-8DF8-F973E120E117}"/>
    <cellStyle name="Normal 2 3 11 2 3 8" xfId="28609" xr:uid="{D6036BAE-F0EC-4447-A932-5A1119A5A2A6}"/>
    <cellStyle name="Normal 2 3 11 2 3 9" xfId="5611" xr:uid="{15B23484-0110-4DC4-A42C-E3B8E431FC0F}"/>
    <cellStyle name="Normal 2 3 11 2 4" xfId="7596" xr:uid="{F718DFD7-F672-49DA-8F92-F373D35AA49D}"/>
    <cellStyle name="Normal 2 3 11 2 5" xfId="8741" xr:uid="{83912783-B3AB-44A3-A8B3-B1A94AB55C72}"/>
    <cellStyle name="Normal 2 3 11 2 6" xfId="11862" xr:uid="{79D6796D-42DF-4642-ADC3-01901C2178BE}"/>
    <cellStyle name="Normal 2 3 11 2 7" xfId="14981" xr:uid="{DD973111-2EE1-4A1C-845F-9EAE2D848A2C}"/>
    <cellStyle name="Normal 2 3 11 2 8" xfId="18065" xr:uid="{6DFF907F-2E20-44E9-A5C3-9919E5D63BB7}"/>
    <cellStyle name="Normal 2 3 11 2 9" xfId="21228" xr:uid="{F5A2EEF1-19F0-461A-AC62-5CB9CF10CA0F}"/>
    <cellStyle name="Normal 2 3 11 3" xfId="613" xr:uid="{087D26BA-17CE-476F-962F-6475234D5299}"/>
    <cellStyle name="Normal 2 3 11 3 10" xfId="24503" xr:uid="{4FCC71A5-0187-4745-9CA0-1CD35C37F4DC}"/>
    <cellStyle name="Normal 2 3 11 3 11" xfId="27681" xr:uid="{2FAD2FCE-9E99-4432-9DFE-EAF431A7DE33}"/>
    <cellStyle name="Normal 2 3 11 3 12" xfId="3593" xr:uid="{DE5D4A5A-7FD0-4958-A43B-4596228D625C}"/>
    <cellStyle name="Normal 2 3 11 3 2" xfId="2564" xr:uid="{ADBB700A-675A-4364-9D2C-7BE38470A87B}"/>
    <cellStyle name="Normal 2 3 11 3 2 10" xfId="4651" xr:uid="{92B2B8F4-9612-454B-B63C-3DEC0E272A47}"/>
    <cellStyle name="Normal 2 3 11 3 2 2" xfId="6720" xr:uid="{C429F304-AEC1-4F7C-A82E-E2B1DD2FEE03}"/>
    <cellStyle name="Normal 2 3 11 3 2 3" xfId="10827" xr:uid="{B983E2FC-339D-4241-B056-28D2DE9149AC}"/>
    <cellStyle name="Normal 2 3 11 3 2 4" xfId="14022" xr:uid="{8BC7BC81-A2F7-4830-AA99-6EC778D794F2}"/>
    <cellStyle name="Normal 2 3 11 3 2 5" xfId="17117" xr:uid="{07649C77-D40A-40A2-BF9B-A528B783E0D1}"/>
    <cellStyle name="Normal 2 3 11 3 2 6" xfId="20271" xr:uid="{1F901C74-07DF-49A4-8329-E4918C39BE16}"/>
    <cellStyle name="Normal 2 3 11 3 2 7" xfId="23431" xr:uid="{8420C58C-0B87-4A58-83A2-B37C428B1515}"/>
    <cellStyle name="Normal 2 3 11 3 2 8" xfId="26607" xr:uid="{D380109D-0E96-4050-841C-0316139C8B37}"/>
    <cellStyle name="Normal 2 3 11 3 2 9" xfId="29806" xr:uid="{DFB5FB5A-C676-4807-82C3-BF3BF042F288}"/>
    <cellStyle name="Normal 2 3 11 3 3" xfId="1502" xr:uid="{B52E7F4E-738F-461B-BB84-9B9E01A7550B}"/>
    <cellStyle name="Normal 2 3 11 3 3 2" xfId="9769" xr:uid="{E6344C2E-D3E2-4150-BF03-93F6D9D04568}"/>
    <cellStyle name="Normal 2 3 11 3 3 3" xfId="12965" xr:uid="{A8333E13-EF09-403F-8F0A-5D467C78D6A0}"/>
    <cellStyle name="Normal 2 3 11 3 3 4" xfId="16060" xr:uid="{1A847752-BB8A-4C17-846A-AC17CDFC6FCA}"/>
    <cellStyle name="Normal 2 3 11 3 3 5" xfId="19214" xr:uid="{7B039930-71DB-4722-ADEC-A43C03C08E59}"/>
    <cellStyle name="Normal 2 3 11 3 3 6" xfId="22374" xr:uid="{57A9F7A2-CFC7-4A7A-A9FC-41F2F6C6ED98}"/>
    <cellStyle name="Normal 2 3 11 3 3 7" xfId="25550" xr:uid="{DD9A5611-82A5-4626-B1C5-627F4173AB65}"/>
    <cellStyle name="Normal 2 3 11 3 3 8" xfId="28749" xr:uid="{BCCCB150-F625-4EA6-81BA-F2BA3FB0E11D}"/>
    <cellStyle name="Normal 2 3 11 3 3 9" xfId="5751" xr:uid="{F95AB6DE-36B4-4F8A-81A7-F417B92BA612}"/>
    <cellStyle name="Normal 2 3 11 3 4" xfId="7736" xr:uid="{B9E75969-B4BB-44BE-A76E-21DFF04DD822}"/>
    <cellStyle name="Normal 2 3 11 3 5" xfId="8881" xr:uid="{D0044BD1-3D4D-477D-BD9B-8296A68DE24E}"/>
    <cellStyle name="Normal 2 3 11 3 6" xfId="12002" xr:uid="{57EEFB2D-6A69-45F5-9485-A54AC259A5F7}"/>
    <cellStyle name="Normal 2 3 11 3 7" xfId="15121" xr:uid="{076F777B-3628-4087-83A1-E66491C5353E}"/>
    <cellStyle name="Normal 2 3 11 3 8" xfId="18205" xr:uid="{238DA249-548A-497E-A2CD-C85D15DE5ED5}"/>
    <cellStyle name="Normal 2 3 11 3 9" xfId="21368" xr:uid="{8BD4AADD-E120-41C0-BD86-5CE29AD12CF7}"/>
    <cellStyle name="Normal 2 3 11 4" xfId="782" xr:uid="{BF45A96E-1F20-46CF-BCF9-BBDB2D6AC370}"/>
    <cellStyle name="Normal 2 3 11 4 10" xfId="24672" xr:uid="{263548A0-8E90-435C-8697-65711DD7B3EC}"/>
    <cellStyle name="Normal 2 3 11 4 11" xfId="27850" xr:uid="{54F69A97-B61B-49C2-9AF3-EA62927E6A3F}"/>
    <cellStyle name="Normal 2 3 11 4 12" xfId="3762" xr:uid="{C8A85197-8D1E-4290-85B2-960E30049825}"/>
    <cellStyle name="Normal 2 3 11 4 2" xfId="2733" xr:uid="{50C638E6-F03A-4545-9B14-DC3290024720}"/>
    <cellStyle name="Normal 2 3 11 4 2 10" xfId="4820" xr:uid="{54F170CA-31AF-40F4-B046-3EFFF8A1A9A1}"/>
    <cellStyle name="Normal 2 3 11 4 2 2" xfId="6859" xr:uid="{96930D90-4FD4-405E-94CA-95E5580E213B}"/>
    <cellStyle name="Normal 2 3 11 4 2 3" xfId="10996" xr:uid="{C2E78D04-069D-4760-A6FE-A90BEB42EB64}"/>
    <cellStyle name="Normal 2 3 11 4 2 4" xfId="14187" xr:uid="{874C0EAB-B3A0-44F5-9695-E8D7620BF00D}"/>
    <cellStyle name="Normal 2 3 11 4 2 5" xfId="17282" xr:uid="{A7AEF1D8-08FC-4B2E-87D0-09B96AEB7D04}"/>
    <cellStyle name="Normal 2 3 11 4 2 6" xfId="20440" xr:uid="{2B1DE3C7-8D23-44B5-A15F-789B003F67F7}"/>
    <cellStyle name="Normal 2 3 11 4 2 7" xfId="23596" xr:uid="{B1CD32BE-4FD2-4C51-9831-60463EBE2C4C}"/>
    <cellStyle name="Normal 2 3 11 4 2 8" xfId="26772" xr:uid="{3A6FB690-A4CF-44BB-935D-E8AA19A4D11C}"/>
    <cellStyle name="Normal 2 3 11 4 2 9" xfId="29971" xr:uid="{15EAA196-F02E-4786-8A69-1F5E93638D92}"/>
    <cellStyle name="Normal 2 3 11 4 3" xfId="1671" xr:uid="{9B38556A-7DB5-4BA6-B7DC-E5D5D0F93E25}"/>
    <cellStyle name="Normal 2 3 11 4 3 2" xfId="9938" xr:uid="{1E194A90-2F04-4CCD-84D2-DF09EA2FCC7B}"/>
    <cellStyle name="Normal 2 3 11 4 3 3" xfId="13134" xr:uid="{A601EB35-9B63-4728-A631-D96AB991B539}"/>
    <cellStyle name="Normal 2 3 11 4 3 4" xfId="16229" xr:uid="{804F1E71-8EA1-45B7-A473-4E84800564D7}"/>
    <cellStyle name="Normal 2 3 11 4 3 5" xfId="19383" xr:uid="{A64352C6-81F7-4BBB-BDB8-A72994FE9D01}"/>
    <cellStyle name="Normal 2 3 11 4 3 6" xfId="22543" xr:uid="{7FE7472B-2C4E-4685-8E13-C156CC02AA07}"/>
    <cellStyle name="Normal 2 3 11 4 3 7" xfId="25719" xr:uid="{555887FA-C4AE-4FE5-8E30-9017AE368019}"/>
    <cellStyle name="Normal 2 3 11 4 3 8" xfId="28918" xr:uid="{3B8EE674-C6D3-48AA-8DB2-A21A0B4D16D7}"/>
    <cellStyle name="Normal 2 3 11 4 3 9" xfId="5920" xr:uid="{01A9272E-DF62-425A-81E0-8BE8D9A1C894}"/>
    <cellStyle name="Normal 2 3 11 4 4" xfId="7905" xr:uid="{EFE5BB36-F11D-4DDC-9FF5-C2AA9C882D54}"/>
    <cellStyle name="Normal 2 3 11 4 5" xfId="9050" xr:uid="{04F4C455-C288-47A3-AA13-3EA336E22E19}"/>
    <cellStyle name="Normal 2 3 11 4 6" xfId="12171" xr:uid="{60A2F43F-5E22-4798-ACAF-43D1158A0CF9}"/>
    <cellStyle name="Normal 2 3 11 4 7" xfId="15290" xr:uid="{2E67E0D3-CAAB-468E-96AA-84BF1957921A}"/>
    <cellStyle name="Normal 2 3 11 4 8" xfId="18374" xr:uid="{06FB380E-9905-4015-9744-06C9E6C42D3B}"/>
    <cellStyle name="Normal 2 3 11 4 9" xfId="21537" xr:uid="{F9F5D762-A44F-42E9-B9B7-86389D105D49}"/>
    <cellStyle name="Normal 2 3 11 5" xfId="975" xr:uid="{64A2EEB0-F1E0-4BF4-8EE6-49272411A4D4}"/>
    <cellStyle name="Normal 2 3 11 5 10" xfId="24864" xr:uid="{E7B493E5-3D4D-4552-96B7-7C5141BDDF4F}"/>
    <cellStyle name="Normal 2 3 11 5 11" xfId="28043" xr:uid="{5B136C89-462D-4D0A-AAD9-46743BDB440D}"/>
    <cellStyle name="Normal 2 3 11 5 12" xfId="3954" xr:uid="{28F4F684-B2FA-4A57-A2EA-8A00BDF6AED9}"/>
    <cellStyle name="Normal 2 3 11 5 2" xfId="2926" xr:uid="{C97EA33B-00EC-4EE9-BD44-5F3F562863CA}"/>
    <cellStyle name="Normal 2 3 11 5 2 10" xfId="5012" xr:uid="{680FFB1A-F852-451C-B63E-15794872B01C}"/>
    <cellStyle name="Normal 2 3 11 5 2 2" xfId="7035" xr:uid="{38F72942-5342-46C4-9A20-5734F2D4A993}"/>
    <cellStyle name="Normal 2 3 11 5 2 3" xfId="11188" xr:uid="{E0EFE84B-6743-4373-A8EE-FB89ED1CC6B7}"/>
    <cellStyle name="Normal 2 3 11 5 2 4" xfId="14376" xr:uid="{83F9C06A-B45F-452A-A3F9-2729D278665E}"/>
    <cellStyle name="Normal 2 3 11 5 2 5" xfId="17473" xr:uid="{442A858D-F289-47C1-B9D2-2776FFC6B647}"/>
    <cellStyle name="Normal 2 3 11 5 2 6" xfId="20630" xr:uid="{625A5E73-8C52-4D38-B588-389FF19A81F8}"/>
    <cellStyle name="Normal 2 3 11 5 2 7" xfId="23785" xr:uid="{C71B7306-5C65-4F67-B48C-6CFCFD8828D4}"/>
    <cellStyle name="Normal 2 3 11 5 2 8" xfId="26961" xr:uid="{111CA4A2-43D1-4CFD-B88C-02A784B4D373}"/>
    <cellStyle name="Normal 2 3 11 5 2 9" xfId="30160" xr:uid="{96EF6DB8-30D2-4108-AFFF-28F6C3B9F2BB}"/>
    <cellStyle name="Normal 2 3 11 5 3" xfId="1865" xr:uid="{61CD6BE8-2631-49C4-AA56-6BB79C149CEC}"/>
    <cellStyle name="Normal 2 3 11 5 3 2" xfId="10130" xr:uid="{5925B16E-F1B6-413F-AF00-34CEDA108742}"/>
    <cellStyle name="Normal 2 3 11 5 3 3" xfId="13326" xr:uid="{735AE330-EBE3-44A5-BA77-B50A94368156}"/>
    <cellStyle name="Normal 2 3 11 5 3 4" xfId="16421" xr:uid="{D6A87162-97FB-4343-891F-29AB28D74F68}"/>
    <cellStyle name="Normal 2 3 11 5 3 5" xfId="19575" xr:uid="{9AAD8E1D-56EE-4E09-A22E-71BD536B9DD5}"/>
    <cellStyle name="Normal 2 3 11 5 3 6" xfId="22735" xr:uid="{51631665-56BB-432E-9708-6DB3B171447B}"/>
    <cellStyle name="Normal 2 3 11 5 3 7" xfId="25911" xr:uid="{18365EE2-A76B-49FA-A419-DF30EA4771BB}"/>
    <cellStyle name="Normal 2 3 11 5 3 8" xfId="29110" xr:uid="{6EE46D2A-4CEA-4BE2-81FD-D5F4B32CFDBF}"/>
    <cellStyle name="Normal 2 3 11 5 3 9" xfId="6113" xr:uid="{0AF90408-5D18-4671-8057-9F8AB8DDFC85}"/>
    <cellStyle name="Normal 2 3 11 5 4" xfId="8098" xr:uid="{BC436363-FE04-4543-8662-9BD88F66B7D3}"/>
    <cellStyle name="Normal 2 3 11 5 5" xfId="9242" xr:uid="{1C386C38-B8D9-4335-BDB9-DB6EBFB4ABA3}"/>
    <cellStyle name="Normal 2 3 11 5 6" xfId="12364" xr:uid="{71F4CE2C-7E45-4BFE-A85D-28C126FF3AE3}"/>
    <cellStyle name="Normal 2 3 11 5 7" xfId="15483" xr:uid="{B900E0D9-DB7B-49D9-A424-0D1510FE0D4A}"/>
    <cellStyle name="Normal 2 3 11 5 8" xfId="18566" xr:uid="{E312684A-3338-4C07-BD3F-ED891CA691FD}"/>
    <cellStyle name="Normal 2 3 11 5 9" xfId="21730" xr:uid="{62B6A487-9431-47FF-9C3F-EAB1FF1A02CC}"/>
    <cellStyle name="Normal 2 3 11 6" xfId="328" xr:uid="{6A0A3B3E-D9CF-423B-AD95-2BD9531458AA}"/>
    <cellStyle name="Normal 2 3 11 6 10" xfId="27397" xr:uid="{F5218346-8631-49C2-BAA5-E2E42E559EB5}"/>
    <cellStyle name="Normal 2 3 11 6 11" xfId="4367" xr:uid="{AF5C4C3F-44A0-4382-9185-3CBDFFF27F6B}"/>
    <cellStyle name="Normal 2 3 11 6 2" xfId="2280" xr:uid="{99D79DFA-B907-4DE4-A09C-154EF857666B}"/>
    <cellStyle name="Normal 2 3 11 6 2 2" xfId="10543" xr:uid="{4CF7E220-B35D-4379-8870-DE4B16CCCEEC}"/>
    <cellStyle name="Normal 2 3 11 6 2 3" xfId="13738" xr:uid="{ADE43CF7-ECF3-4540-A882-765DD9DF4530}"/>
    <cellStyle name="Normal 2 3 11 6 2 4" xfId="16833" xr:uid="{9FE20D47-2131-4A1A-915B-8AF004CF9576}"/>
    <cellStyle name="Normal 2 3 11 6 2 5" xfId="19987" xr:uid="{99C10627-8F44-45A9-8444-251D1F2391B6}"/>
    <cellStyle name="Normal 2 3 11 6 2 6" xfId="23147" xr:uid="{0E4C7D11-350E-48C7-9B21-9F7E067C915A}"/>
    <cellStyle name="Normal 2 3 11 6 2 7" xfId="26323" xr:uid="{EAD96D8A-D823-4C73-9EEA-8846366BF40B}"/>
    <cellStyle name="Normal 2 3 11 6 2 8" xfId="29522" xr:uid="{FE1D9459-284D-4EF3-AF45-CAA3930B8D68}"/>
    <cellStyle name="Normal 2 3 11 6 2 9" xfId="5467" xr:uid="{C47E9083-8389-474C-83A6-91414FE7FF01}"/>
    <cellStyle name="Normal 2 3 11 6 3" xfId="7452" xr:uid="{A1E0C3C6-57D2-43BE-AFA9-B2CAC38A434C}"/>
    <cellStyle name="Normal 2 3 11 6 4" xfId="8596" xr:uid="{EC09F9B5-187A-42E0-A03A-657D6B180549}"/>
    <cellStyle name="Normal 2 3 11 6 5" xfId="11718" xr:uid="{81F2E2BA-2C7E-4B7D-B808-C9F64DCF4D94}"/>
    <cellStyle name="Normal 2 3 11 6 6" xfId="14837" xr:uid="{1A9067BC-39C9-4F1C-A030-FC04B43F1504}"/>
    <cellStyle name="Normal 2 3 11 6 7" xfId="17921" xr:uid="{FB2FF035-3482-4EBC-9EA1-2A5198642ACA}"/>
    <cellStyle name="Normal 2 3 11 6 8" xfId="21084" xr:uid="{52DE54DD-B051-4CE4-B6C4-B63B23D6536F}"/>
    <cellStyle name="Normal 2 3 11 6 9" xfId="24219" xr:uid="{9C19801D-AEE2-4C70-9326-119F0D39FD99}"/>
    <cellStyle name="Normal 2 3 11 7" xfId="2081" xr:uid="{4E752289-80DC-44B6-A1AF-2120631377A3}"/>
    <cellStyle name="Normal 2 3 11 7 10" xfId="4170" xr:uid="{C96BB51E-1427-4650-BCAA-CBEF4B7554DE}"/>
    <cellStyle name="Normal 2 3 11 7 2" xfId="6386" xr:uid="{9987FF08-605B-4333-A554-D3347694A72F}"/>
    <cellStyle name="Normal 2 3 11 7 3" xfId="10346" xr:uid="{4E9C91F8-9EF1-48C9-8C5F-0F11BDC16505}"/>
    <cellStyle name="Normal 2 3 11 7 4" xfId="13541" xr:uid="{940A90DF-977D-497E-94C5-59629E239821}"/>
    <cellStyle name="Normal 2 3 11 7 5" xfId="16636" xr:uid="{1197AF3B-F0F8-4156-A742-F958C2FDFE9D}"/>
    <cellStyle name="Normal 2 3 11 7 6" xfId="19790" xr:uid="{84CEC3C7-40A1-49AF-9406-59A23490BA25}"/>
    <cellStyle name="Normal 2 3 11 7 7" xfId="22950" xr:uid="{2F06023B-8623-4375-8028-98443FA50071}"/>
    <cellStyle name="Normal 2 3 11 7 8" xfId="26126" xr:uid="{9AD035F0-BD83-4625-A83E-050DBBBB232A}"/>
    <cellStyle name="Normal 2 3 11 7 9" xfId="29325" xr:uid="{4AD21A3B-11D5-4AD3-89B5-49D98A70B6C5}"/>
    <cellStyle name="Normal 2 3 11 8" xfId="1218" xr:uid="{9E9D7404-1BD8-4020-BAE9-CA6F49986424}"/>
    <cellStyle name="Normal 2 3 11 8 2" xfId="9485" xr:uid="{5DEF073E-2980-4381-AC46-27A15646E94F}"/>
    <cellStyle name="Normal 2 3 11 8 3" xfId="12656" xr:uid="{3191A339-7887-4588-B031-96D2FA5924A7}"/>
    <cellStyle name="Normal 2 3 11 8 4" xfId="15786" xr:uid="{34B52243-A08F-481A-BFD3-7941A3FCF7A1}"/>
    <cellStyle name="Normal 2 3 11 8 5" xfId="18896" xr:uid="{EE398BDF-EB22-49FE-A800-82F30AB2974D}"/>
    <cellStyle name="Normal 2 3 11 8 6" xfId="22128" xr:uid="{33B6146A-9885-46CE-81BA-614D5A2D4219}"/>
    <cellStyle name="Normal 2 3 11 8 7" xfId="25263" xr:uid="{D60CAD07-98B8-410C-8EC4-FA548C2598C6}"/>
    <cellStyle name="Normal 2 3 11 8 8" xfId="28463" xr:uid="{C84DCAAA-1973-401D-8852-818C9FFD6285}"/>
    <cellStyle name="Normal 2 3 11 8 9" xfId="5269" xr:uid="{8E86DE1B-EA3D-4681-9060-3388E8B71DC2}"/>
    <cellStyle name="Normal 2 3 11 9" xfId="7252" xr:uid="{1BD7FC3F-4B68-4338-AEC1-4468436CB20C}"/>
    <cellStyle name="Normal 2 3 110" xfId="30367" xr:uid="{7FCC2CA2-DE35-483D-98B8-A7FD64A75D89}"/>
    <cellStyle name="Normal 2 3 111" xfId="30371" xr:uid="{B064F9F7-9DE2-4325-825A-E430067248FB}"/>
    <cellStyle name="Normal 2 3 112" xfId="30376" xr:uid="{BBAFF960-7832-48E0-B220-2C1FB484822A}"/>
    <cellStyle name="Normal 2 3 113" xfId="30381" xr:uid="{46071143-EC51-486B-8F58-1472AE7836C8}"/>
    <cellStyle name="Normal 2 3 114" xfId="30387" xr:uid="{5029B0BF-D4B1-4F33-AE83-13DCE4AF085B}"/>
    <cellStyle name="Normal 2 3 115" xfId="30391" xr:uid="{6E1DC27D-7261-465E-A12F-3E03BEB32B62}"/>
    <cellStyle name="Normal 2 3 116" xfId="30395" xr:uid="{FCA13B0E-7AB1-473A-9116-86033B8E9858}"/>
    <cellStyle name="Normal 2 3 117" xfId="30399" xr:uid="{1C8CCA00-AA4D-4E0E-8045-68FB081D2643}"/>
    <cellStyle name="Normal 2 3 118" xfId="30403" xr:uid="{CCDC6D5C-183C-4FBA-A52C-3CFD2C0C240A}"/>
    <cellStyle name="Normal 2 3 119" xfId="30407" xr:uid="{09EFFB6B-A15E-4094-8F31-581E3B850648}"/>
    <cellStyle name="Normal 2 3 12" xfId="143" xr:uid="{E939AB9C-7B62-4902-8615-4EB202F04445}"/>
    <cellStyle name="Normal 2 3 12 10" xfId="8412" xr:uid="{A759F124-74B5-482E-91E0-BE54456ABA90}"/>
    <cellStyle name="Normal 2 3 12 11" xfId="11521" xr:uid="{258E1619-E5FD-48C2-B47A-41D6BB1DBD7F}"/>
    <cellStyle name="Normal 2 3 12 12" xfId="14636" xr:uid="{D528A77A-20B9-43D8-BDF4-9CC3418D0CE3}"/>
    <cellStyle name="Normal 2 3 12 13" xfId="17728" xr:uid="{49F5C15D-7900-4C69-9ECF-1B582E9E6D60}"/>
    <cellStyle name="Normal 2 3 12 14" xfId="20886" xr:uid="{6742FB22-03EB-4CCD-AAB8-CEC4EE85DFEB}"/>
    <cellStyle name="Normal 2 3 12 15" xfId="24026" xr:uid="{09016176-6864-41E0-A721-A944588FF9EF}"/>
    <cellStyle name="Normal 2 3 12 16" xfId="27203" xr:uid="{C7F4F48F-18A5-4F29-AB1E-3162F473CB83}"/>
    <cellStyle name="Normal 2 3 12 17" xfId="3313" xr:uid="{26DBF218-4FA9-4193-8A13-9414A553FE7B}"/>
    <cellStyle name="Normal 2 3 12 2" xfId="477" xr:uid="{767B610B-A414-4978-A79F-72280A21F6C1}"/>
    <cellStyle name="Normal 2 3 12 2 10" xfId="24367" xr:uid="{A3F56554-B576-4291-8475-E7BB05C59D2E}"/>
    <cellStyle name="Normal 2 3 12 2 11" xfId="27545" xr:uid="{B1979552-C52E-4023-B1B3-23213218DBD7}"/>
    <cellStyle name="Normal 2 3 12 2 12" xfId="3457" xr:uid="{BAAE1AB2-26E3-4D8B-8235-09F2EF4104EC}"/>
    <cellStyle name="Normal 2 3 12 2 2" xfId="2428" xr:uid="{EAFF5095-D62F-42C9-80DB-7266DB1F9E1E}"/>
    <cellStyle name="Normal 2 3 12 2 2 10" xfId="4515" xr:uid="{39A54A51-3C6C-4BDB-841A-78587B3542DA}"/>
    <cellStyle name="Normal 2 3 12 2 2 2" xfId="6587" xr:uid="{379E9A56-7443-46CA-9807-632C023EDAA7}"/>
    <cellStyle name="Normal 2 3 12 2 2 3" xfId="10691" xr:uid="{6D80CE45-3052-494C-AE8D-CCF14D93B968}"/>
    <cellStyle name="Normal 2 3 12 2 2 4" xfId="13886" xr:uid="{A65D513D-7AF7-46DE-A53A-EFB6F09D871A}"/>
    <cellStyle name="Normal 2 3 12 2 2 5" xfId="16981" xr:uid="{67733955-68BA-4946-9694-29800E066698}"/>
    <cellStyle name="Normal 2 3 12 2 2 6" xfId="20135" xr:uid="{D669C5F9-65D6-496E-BFD0-B7A13C285D59}"/>
    <cellStyle name="Normal 2 3 12 2 2 7" xfId="23295" xr:uid="{799F3CDF-0FE4-4CDC-8056-1465477CD188}"/>
    <cellStyle name="Normal 2 3 12 2 2 8" xfId="26471" xr:uid="{E03E5A67-6917-4694-BCD9-612920B155B9}"/>
    <cellStyle name="Normal 2 3 12 2 2 9" xfId="29670" xr:uid="{12EB164C-5DE5-4CC8-BC8F-A05995B7B4A0}"/>
    <cellStyle name="Normal 2 3 12 2 3" xfId="1366" xr:uid="{11316067-BCB7-49C2-A613-E0336D0FAB53}"/>
    <cellStyle name="Normal 2 3 12 2 3 2" xfId="9633" xr:uid="{1B5ACDB1-B3AD-4D4B-8209-9C86922DB11F}"/>
    <cellStyle name="Normal 2 3 12 2 3 3" xfId="12829" xr:uid="{9CD98854-7FE4-45BE-BFFB-76D4B8E34CBF}"/>
    <cellStyle name="Normal 2 3 12 2 3 4" xfId="15924" xr:uid="{9738759E-25B4-4355-9E18-1EC1AFCB340F}"/>
    <cellStyle name="Normal 2 3 12 2 3 5" xfId="19078" xr:uid="{2C640906-71F3-431D-8B17-CAF85148523A}"/>
    <cellStyle name="Normal 2 3 12 2 3 6" xfId="22238" xr:uid="{36CD9108-B568-45F2-9FCD-4F4C91E1C9F3}"/>
    <cellStyle name="Normal 2 3 12 2 3 7" xfId="25414" xr:uid="{C2C11424-C090-4B4C-AA6B-55BC3B9AA10A}"/>
    <cellStyle name="Normal 2 3 12 2 3 8" xfId="28613" xr:uid="{B77B6E29-E125-4428-AF63-E4C06B8D86F8}"/>
    <cellStyle name="Normal 2 3 12 2 3 9" xfId="5615" xr:uid="{D2E3291C-30C8-404C-BCEE-A8B59EE614C1}"/>
    <cellStyle name="Normal 2 3 12 2 4" xfId="7600" xr:uid="{E8B50699-2884-4399-8180-089306993CAB}"/>
    <cellStyle name="Normal 2 3 12 2 5" xfId="8745" xr:uid="{59D7D172-3962-4801-B146-9FB6D8A5D4B2}"/>
    <cellStyle name="Normal 2 3 12 2 6" xfId="11866" xr:uid="{FCF69BCD-BBBE-4BED-A11C-E2B7ADE424D2}"/>
    <cellStyle name="Normal 2 3 12 2 7" xfId="14985" xr:uid="{DA4E01E9-5E22-493B-9D7F-EA12E7AD319E}"/>
    <cellStyle name="Normal 2 3 12 2 8" xfId="18069" xr:uid="{A5D5F26F-951A-4AED-80DE-C444D55E61F4}"/>
    <cellStyle name="Normal 2 3 12 2 9" xfId="21232" xr:uid="{19C92B77-208C-4BF5-9C42-537395F3532F}"/>
    <cellStyle name="Normal 2 3 12 3" xfId="617" xr:uid="{DEC1BF70-E7CC-421F-BD98-452F594E1B72}"/>
    <cellStyle name="Normal 2 3 12 3 10" xfId="24507" xr:uid="{89F47B10-AF98-4A2A-80D0-C815B42F8ACF}"/>
    <cellStyle name="Normal 2 3 12 3 11" xfId="27685" xr:uid="{033D2A4B-7111-42E4-993E-1C0E1CEE1257}"/>
    <cellStyle name="Normal 2 3 12 3 12" xfId="3597" xr:uid="{E1FF8B45-007D-4803-B2B3-27CD25E1C9C4}"/>
    <cellStyle name="Normal 2 3 12 3 2" xfId="2568" xr:uid="{8C90F3E3-6F22-496A-96CD-104450E39CC2}"/>
    <cellStyle name="Normal 2 3 12 3 2 10" xfId="4655" xr:uid="{274E973D-ED47-4E70-BDEC-A498F9A97C42}"/>
    <cellStyle name="Normal 2 3 12 3 2 2" xfId="6724" xr:uid="{6C7F481E-FB23-4183-92FA-2DD9912A8F54}"/>
    <cellStyle name="Normal 2 3 12 3 2 3" xfId="10831" xr:uid="{CC007CB4-DA58-4ABB-AA23-25395F643F84}"/>
    <cellStyle name="Normal 2 3 12 3 2 4" xfId="14026" xr:uid="{C7A1B116-9B0A-4321-AAD5-4E16E758EEB5}"/>
    <cellStyle name="Normal 2 3 12 3 2 5" xfId="17121" xr:uid="{DCAB1BF6-5420-4CB4-BD8E-EAFFEBAD484C}"/>
    <cellStyle name="Normal 2 3 12 3 2 6" xfId="20275" xr:uid="{B5A360F4-1DED-47EA-9044-F02E5F26C2D5}"/>
    <cellStyle name="Normal 2 3 12 3 2 7" xfId="23435" xr:uid="{9FC925F6-F948-4560-9D67-E4E677201CA3}"/>
    <cellStyle name="Normal 2 3 12 3 2 8" xfId="26611" xr:uid="{E73F5F24-1A06-4B7F-B604-009272BF2B92}"/>
    <cellStyle name="Normal 2 3 12 3 2 9" xfId="29810" xr:uid="{13FBCD75-70EF-44BB-A334-AF9200802219}"/>
    <cellStyle name="Normal 2 3 12 3 3" xfId="1506" xr:uid="{EF0FE9C7-A939-4E33-B303-3F92582DE61A}"/>
    <cellStyle name="Normal 2 3 12 3 3 2" xfId="9773" xr:uid="{2CB4CC3B-1D3F-4978-9D5B-6892CE4EA1CE}"/>
    <cellStyle name="Normal 2 3 12 3 3 3" xfId="12969" xr:uid="{46339A24-6592-4635-8953-C4568BADD5F9}"/>
    <cellStyle name="Normal 2 3 12 3 3 4" xfId="16064" xr:uid="{15162498-CA0C-460B-833A-C549768931AB}"/>
    <cellStyle name="Normal 2 3 12 3 3 5" xfId="19218" xr:uid="{FE33AE4B-C36F-4764-AA2F-B26D241629D6}"/>
    <cellStyle name="Normal 2 3 12 3 3 6" xfId="22378" xr:uid="{D2C76FF7-574C-4AFE-A40E-032331F5662D}"/>
    <cellStyle name="Normal 2 3 12 3 3 7" xfId="25554" xr:uid="{D3715668-A401-452C-98A8-DBC13034AECA}"/>
    <cellStyle name="Normal 2 3 12 3 3 8" xfId="28753" xr:uid="{93262441-FF58-4FD4-BAC7-13C5F4D17076}"/>
    <cellStyle name="Normal 2 3 12 3 3 9" xfId="5755" xr:uid="{8A305483-1F83-47CB-A4A9-387D22B40470}"/>
    <cellStyle name="Normal 2 3 12 3 4" xfId="7740" xr:uid="{0EEF8101-8245-4469-A3E6-B3D4BBED278B}"/>
    <cellStyle name="Normal 2 3 12 3 5" xfId="8885" xr:uid="{CCA39E5C-0FDA-4E87-B39D-17002D8F4A61}"/>
    <cellStyle name="Normal 2 3 12 3 6" xfId="12006" xr:uid="{331530D8-C22F-41AF-B7C9-8EE2E4FD110C}"/>
    <cellStyle name="Normal 2 3 12 3 7" xfId="15125" xr:uid="{A326109B-4C8C-43B7-91EE-1A13F4E2C9E4}"/>
    <cellStyle name="Normal 2 3 12 3 8" xfId="18209" xr:uid="{68010B5E-ADA1-4792-A7D1-14F15F7B2B8A}"/>
    <cellStyle name="Normal 2 3 12 3 9" xfId="21372" xr:uid="{49337B7E-B4A2-40A2-A632-53752E5D1ED8}"/>
    <cellStyle name="Normal 2 3 12 4" xfId="786" xr:uid="{211AF0EB-7B57-4667-9074-4B1B80036B24}"/>
    <cellStyle name="Normal 2 3 12 4 10" xfId="24676" xr:uid="{CD9AD3AF-5CB0-415A-93C0-8C61D2093FAB}"/>
    <cellStyle name="Normal 2 3 12 4 11" xfId="27854" xr:uid="{9F0A30C3-0D07-46E8-B6FB-E0B315C46D3E}"/>
    <cellStyle name="Normal 2 3 12 4 12" xfId="3766" xr:uid="{73A34F81-1D82-4C15-A43E-2639F56F7646}"/>
    <cellStyle name="Normal 2 3 12 4 2" xfId="2737" xr:uid="{17BA730D-34A4-4FC6-B0CC-EA118D5332D4}"/>
    <cellStyle name="Normal 2 3 12 4 2 10" xfId="4824" xr:uid="{34073318-6D17-4F27-AABD-54E7811C6B36}"/>
    <cellStyle name="Normal 2 3 12 4 2 2" xfId="6863" xr:uid="{E3DE2327-600C-4322-BFD8-456A4B93A547}"/>
    <cellStyle name="Normal 2 3 12 4 2 3" xfId="11000" xr:uid="{ED8CFEF2-A861-4367-803D-683DBDE24C4E}"/>
    <cellStyle name="Normal 2 3 12 4 2 4" xfId="14191" xr:uid="{46CB3A07-982D-40F6-888D-183D71187F86}"/>
    <cellStyle name="Normal 2 3 12 4 2 5" xfId="17286" xr:uid="{95A2DFC4-88E4-4A71-B001-FCBFAB4EBBF9}"/>
    <cellStyle name="Normal 2 3 12 4 2 6" xfId="20444" xr:uid="{7A46BF77-A136-405A-B31B-C476BD39300B}"/>
    <cellStyle name="Normal 2 3 12 4 2 7" xfId="23600" xr:uid="{20171030-C833-40C5-BB03-92F093E68564}"/>
    <cellStyle name="Normal 2 3 12 4 2 8" xfId="26776" xr:uid="{AE1E30D3-E953-4819-96AB-BE74DC083F9B}"/>
    <cellStyle name="Normal 2 3 12 4 2 9" xfId="29975" xr:uid="{F84D3FBE-2B83-4667-81B3-AD8B25BDF5D7}"/>
    <cellStyle name="Normal 2 3 12 4 3" xfId="1675" xr:uid="{E0D20C09-63A2-4D06-9D00-74F5D30D770D}"/>
    <cellStyle name="Normal 2 3 12 4 3 2" xfId="9942" xr:uid="{14031ADD-AFD4-49B1-ACD4-444AEF6AEF97}"/>
    <cellStyle name="Normal 2 3 12 4 3 3" xfId="13138" xr:uid="{FFC38147-372B-4E2C-965A-4BA0E4DC09DF}"/>
    <cellStyle name="Normal 2 3 12 4 3 4" xfId="16233" xr:uid="{209DA02D-849F-4DF5-B9B3-C618D24195B2}"/>
    <cellStyle name="Normal 2 3 12 4 3 5" xfId="19387" xr:uid="{58F74165-632A-4F2B-9D27-6158B036D98F}"/>
    <cellStyle name="Normal 2 3 12 4 3 6" xfId="22547" xr:uid="{891AAA96-0ECD-4E9A-9AF9-031F29031B7E}"/>
    <cellStyle name="Normal 2 3 12 4 3 7" xfId="25723" xr:uid="{DF63FB09-16DA-491E-9F5E-359908B5024F}"/>
    <cellStyle name="Normal 2 3 12 4 3 8" xfId="28922" xr:uid="{7AD66209-6778-401E-A9B9-CE63CC3C3408}"/>
    <cellStyle name="Normal 2 3 12 4 3 9" xfId="5924" xr:uid="{D23A9492-409C-4F17-B570-65B075746372}"/>
    <cellStyle name="Normal 2 3 12 4 4" xfId="7909" xr:uid="{36CAE78C-8BF6-47A7-AAD7-5D5485978701}"/>
    <cellStyle name="Normal 2 3 12 4 5" xfId="9054" xr:uid="{8C26465A-09B8-4305-8843-C983D05830C2}"/>
    <cellStyle name="Normal 2 3 12 4 6" xfId="12175" xr:uid="{4103AD03-53F6-48A2-9F07-723A50B27803}"/>
    <cellStyle name="Normal 2 3 12 4 7" xfId="15294" xr:uid="{4995C01A-EDC0-4BC7-B5CE-F0B6319670DB}"/>
    <cellStyle name="Normal 2 3 12 4 8" xfId="18378" xr:uid="{B6AE06DB-8F68-4474-BAEC-96C963A80113}"/>
    <cellStyle name="Normal 2 3 12 4 9" xfId="21541" xr:uid="{3E427D6C-1A8A-4750-AA5B-64E6C94D025D}"/>
    <cellStyle name="Normal 2 3 12 5" xfId="979" xr:uid="{1510FD0B-3AA5-421F-BD24-930EE8469E0D}"/>
    <cellStyle name="Normal 2 3 12 5 10" xfId="24868" xr:uid="{5E73953D-F07F-4216-BA15-3EB75D16D4F1}"/>
    <cellStyle name="Normal 2 3 12 5 11" xfId="28047" xr:uid="{FA72CF41-C01C-474D-AEDA-DE963B014040}"/>
    <cellStyle name="Normal 2 3 12 5 12" xfId="3958" xr:uid="{46F7FF61-1171-421A-8FE8-A750B7F4BAB4}"/>
    <cellStyle name="Normal 2 3 12 5 2" xfId="2930" xr:uid="{AAF81733-0535-4FA8-9F75-062745C90216}"/>
    <cellStyle name="Normal 2 3 12 5 2 10" xfId="5016" xr:uid="{8EBE8861-9DF4-4BD3-A0A9-9740D8F0121A}"/>
    <cellStyle name="Normal 2 3 12 5 2 2" xfId="7039" xr:uid="{EEEB9A14-DA12-472D-A5C4-9A125F7DFBAB}"/>
    <cellStyle name="Normal 2 3 12 5 2 3" xfId="11192" xr:uid="{6F4E7395-C2E1-44D8-AD1A-7E70609CC8FD}"/>
    <cellStyle name="Normal 2 3 12 5 2 4" xfId="14380" xr:uid="{20CA6222-E5DB-4745-BD10-52ACC5781E01}"/>
    <cellStyle name="Normal 2 3 12 5 2 5" xfId="17477" xr:uid="{0B0E1F22-43FD-4EFD-8145-18F6995E9150}"/>
    <cellStyle name="Normal 2 3 12 5 2 6" xfId="20634" xr:uid="{E18BB31E-D326-44C2-812D-8D35ABEA9141}"/>
    <cellStyle name="Normal 2 3 12 5 2 7" xfId="23789" xr:uid="{3333BFE8-F55A-4B7B-BB36-0487DABE69D9}"/>
    <cellStyle name="Normal 2 3 12 5 2 8" xfId="26965" xr:uid="{A4459DB7-FF76-4ACE-BFF4-4784B68D862E}"/>
    <cellStyle name="Normal 2 3 12 5 2 9" xfId="30164" xr:uid="{50597FC5-733E-4C08-87D1-EA24F1A8F79E}"/>
    <cellStyle name="Normal 2 3 12 5 3" xfId="1869" xr:uid="{89F542EA-2390-48F8-9F3E-EAA5C5ECDD79}"/>
    <cellStyle name="Normal 2 3 12 5 3 2" xfId="10134" xr:uid="{46AC1F39-98BD-40B5-B99A-6A3D26BC75E1}"/>
    <cellStyle name="Normal 2 3 12 5 3 3" xfId="13330" xr:uid="{0923A634-02B0-4388-8036-F0E3E572BCCD}"/>
    <cellStyle name="Normal 2 3 12 5 3 4" xfId="16425" xr:uid="{F6716465-EA38-421C-B1A3-3818D23D2FCE}"/>
    <cellStyle name="Normal 2 3 12 5 3 5" xfId="19579" xr:uid="{180A4B2A-C606-4FDB-9FD4-A2AAB617BCE8}"/>
    <cellStyle name="Normal 2 3 12 5 3 6" xfId="22739" xr:uid="{7A09667C-45E0-4F12-AE9E-DD505ED2B1A4}"/>
    <cellStyle name="Normal 2 3 12 5 3 7" xfId="25915" xr:uid="{D3C36025-55BD-41C6-A405-898197E6EAD8}"/>
    <cellStyle name="Normal 2 3 12 5 3 8" xfId="29114" xr:uid="{2687EEE3-3264-4783-903A-44AD506606AA}"/>
    <cellStyle name="Normal 2 3 12 5 3 9" xfId="6117" xr:uid="{C639B125-F678-4770-9853-7A9C3297A251}"/>
    <cellStyle name="Normal 2 3 12 5 4" xfId="8102" xr:uid="{A8E5759F-9C56-4ACE-A810-E67B837E57EE}"/>
    <cellStyle name="Normal 2 3 12 5 5" xfId="9246" xr:uid="{72F845FD-378D-46C1-A3C8-515CCAB377F6}"/>
    <cellStyle name="Normal 2 3 12 5 6" xfId="12368" xr:uid="{2F0029A1-7AC9-4E05-AC51-738F13A16D81}"/>
    <cellStyle name="Normal 2 3 12 5 7" xfId="15487" xr:uid="{F21BE1C7-47C5-46D9-BFFC-321B52E793DE}"/>
    <cellStyle name="Normal 2 3 12 5 8" xfId="18570" xr:uid="{E8411D07-18B0-4CAF-80A2-5DC327DD1AF2}"/>
    <cellStyle name="Normal 2 3 12 5 9" xfId="21734" xr:uid="{AF87D303-ADD2-47C2-932F-4598804E4299}"/>
    <cellStyle name="Normal 2 3 12 6" xfId="332" xr:uid="{A7E80A41-DF38-46C5-B5E1-00C9817B2451}"/>
    <cellStyle name="Normal 2 3 12 6 10" xfId="27401" xr:uid="{2B775299-5497-4D53-9830-AF995C615FC7}"/>
    <cellStyle name="Normal 2 3 12 6 11" xfId="4371" xr:uid="{74D16ED4-C54A-4503-BBE8-F7C54F05FAF2}"/>
    <cellStyle name="Normal 2 3 12 6 2" xfId="2284" xr:uid="{1863E1CC-72CC-4532-8231-FBCE30031D18}"/>
    <cellStyle name="Normal 2 3 12 6 2 2" xfId="10547" xr:uid="{4F086169-541C-406E-A409-148486363CFB}"/>
    <cellStyle name="Normal 2 3 12 6 2 3" xfId="13742" xr:uid="{7001B0E7-A898-414A-8B52-196C13FF3632}"/>
    <cellStyle name="Normal 2 3 12 6 2 4" xfId="16837" xr:uid="{4576337A-9133-40E6-BD14-79F711B1A823}"/>
    <cellStyle name="Normal 2 3 12 6 2 5" xfId="19991" xr:uid="{19511EF8-9993-414F-BB57-8E00B5460F54}"/>
    <cellStyle name="Normal 2 3 12 6 2 6" xfId="23151" xr:uid="{39DB517F-DBC1-4866-AD8D-BD42A9B6B017}"/>
    <cellStyle name="Normal 2 3 12 6 2 7" xfId="26327" xr:uid="{4F09833D-D592-4A01-8FA5-1FF27CCEF644}"/>
    <cellStyle name="Normal 2 3 12 6 2 8" xfId="29526" xr:uid="{0EDE4DBE-0AD8-4224-91F0-49C151A31B13}"/>
    <cellStyle name="Normal 2 3 12 6 2 9" xfId="5471" xr:uid="{CE87EEB4-CF17-4082-A371-B497312AD705}"/>
    <cellStyle name="Normal 2 3 12 6 3" xfId="7456" xr:uid="{72D93B54-28D4-4AFE-A8A4-7EE88763B1B5}"/>
    <cellStyle name="Normal 2 3 12 6 4" xfId="8600" xr:uid="{2FA660C7-2947-4A0B-9291-4353213F79E8}"/>
    <cellStyle name="Normal 2 3 12 6 5" xfId="11722" xr:uid="{9B263444-6D2C-439F-B062-E1F4FA1CCA45}"/>
    <cellStyle name="Normal 2 3 12 6 6" xfId="14841" xr:uid="{8F95D3EE-BA10-44DB-A0B6-A1A2BA70053E}"/>
    <cellStyle name="Normal 2 3 12 6 7" xfId="17925" xr:uid="{69C318F6-CC1B-4164-80B3-2235C1D24B2E}"/>
    <cellStyle name="Normal 2 3 12 6 8" xfId="21088" xr:uid="{637C4968-5B20-46B6-A494-A5FFD16BF77F}"/>
    <cellStyle name="Normal 2 3 12 6 9" xfId="24223" xr:uid="{B92FD3F4-BF10-469D-859B-5121AAB96B7A}"/>
    <cellStyle name="Normal 2 3 12 7" xfId="2085" xr:uid="{57A867AD-600C-4592-9CDA-81FCE99D8B7E}"/>
    <cellStyle name="Normal 2 3 12 7 10" xfId="4174" xr:uid="{572EE07C-920D-4438-A1B8-A72B0AFCAA69}"/>
    <cellStyle name="Normal 2 3 12 7 2" xfId="6390" xr:uid="{71B3A1ED-FE6F-4860-B825-39EDB5802467}"/>
    <cellStyle name="Normal 2 3 12 7 3" xfId="10350" xr:uid="{FB8915E8-1E34-44F7-B630-AD0A1AF7F119}"/>
    <cellStyle name="Normal 2 3 12 7 4" xfId="13545" xr:uid="{523B1435-576F-4E1C-93BB-28D29DFBEDB4}"/>
    <cellStyle name="Normal 2 3 12 7 5" xfId="16640" xr:uid="{4E6CFEA2-26A6-47A4-ACAE-51764B49EAAE}"/>
    <cellStyle name="Normal 2 3 12 7 6" xfId="19794" xr:uid="{1B697346-93B7-4CA6-A233-65BDCF78A810}"/>
    <cellStyle name="Normal 2 3 12 7 7" xfId="22954" xr:uid="{46654634-D51A-4E38-929B-BCCB65C5654F}"/>
    <cellStyle name="Normal 2 3 12 7 8" xfId="26130" xr:uid="{00A49BC6-B605-4705-AFCB-BBBF1D539C05}"/>
    <cellStyle name="Normal 2 3 12 7 9" xfId="29329" xr:uid="{F42AD7B4-11A5-4D74-8BBE-00FFC36F0F75}"/>
    <cellStyle name="Normal 2 3 12 8" xfId="1222" xr:uid="{CF3F62C0-F6FA-43BE-8F4A-A64F17B544D1}"/>
    <cellStyle name="Normal 2 3 12 8 2" xfId="9489" xr:uid="{0C5203CD-5C0A-4D9E-88DE-0ADE91905824}"/>
    <cellStyle name="Normal 2 3 12 8 3" xfId="12701" xr:uid="{6F9990FE-9E66-41E3-B4A6-BCE0ACE4AAD1}"/>
    <cellStyle name="Normal 2 3 12 8 4" xfId="15807" xr:uid="{5896C6FA-232A-467B-925C-DC8FAE754233}"/>
    <cellStyle name="Normal 2 3 12 8 5" xfId="19021" xr:uid="{F0C4BDBB-3AD5-489D-A1AC-126BDCB26E95}"/>
    <cellStyle name="Normal 2 3 12 8 6" xfId="22080" xr:uid="{126B767A-7ED2-4E74-9316-4A68CC233310}"/>
    <cellStyle name="Normal 2 3 12 8 7" xfId="25351" xr:uid="{1031B06C-A7F3-4B9A-B995-07AF43F358B6}"/>
    <cellStyle name="Normal 2 3 12 8 8" xfId="28497" xr:uid="{A92A9958-217B-4D81-855D-6E87973AD98D}"/>
    <cellStyle name="Normal 2 3 12 8 9" xfId="5273" xr:uid="{0BD986AD-2A9B-4B63-BEF3-A128046CD830}"/>
    <cellStyle name="Normal 2 3 12 9" xfId="7256" xr:uid="{2C4716D1-5374-422B-974C-332A3579CCCD}"/>
    <cellStyle name="Normal 2 3 120" xfId="30413" xr:uid="{45B68B7C-C7E0-4428-9F21-1A81D63BE1C2}"/>
    <cellStyle name="Normal 2 3 121" xfId="30417" xr:uid="{05F75504-24BC-435B-9005-33CAFF786F1B}"/>
    <cellStyle name="Normal 2 3 122" xfId="30421" xr:uid="{F7745147-2686-40AC-96E1-E713C49DD12B}"/>
    <cellStyle name="Normal 2 3 123" xfId="30425" xr:uid="{88B2ADB2-299C-4BCB-B759-260CC9A55738}"/>
    <cellStyle name="Normal 2 3 124" xfId="30434" xr:uid="{DC4C240C-9FB5-41BE-9F11-15F371A244D8}"/>
    <cellStyle name="Normal 2 3 125" xfId="30438" xr:uid="{099AB642-4375-4984-88BE-4779EFE0A332}"/>
    <cellStyle name="Normal 2 3 126" xfId="30442" xr:uid="{9CA4F2A1-C22C-45E5-AD4B-27268C2EBFE8}"/>
    <cellStyle name="Normal 2 3 127" xfId="30446" xr:uid="{92D82327-C39B-48A8-B530-CB4C7A37625C}"/>
    <cellStyle name="Normal 2 3 128" xfId="30452" xr:uid="{B8A8478C-4B73-4FCE-BC0D-28DBADD367F4}"/>
    <cellStyle name="Normal 2 3 129" xfId="30459" xr:uid="{BEF28EDD-3AD4-4E9B-A836-2BABA3438490}"/>
    <cellStyle name="Normal 2 3 13" xfId="147" xr:uid="{CA05EB00-BB00-441B-9B85-364EAED24FAB}"/>
    <cellStyle name="Normal 2 3 13 10" xfId="8416" xr:uid="{8BD3CA0D-799D-4B09-A0B3-84AB8EE0E98E}"/>
    <cellStyle name="Normal 2 3 13 11" xfId="11525" xr:uid="{3D577C69-FE35-422E-9F3B-5BE65E0FD42F}"/>
    <cellStyle name="Normal 2 3 13 12" xfId="14640" xr:uid="{E0D1176B-A814-47B9-B2EA-FA6A67423382}"/>
    <cellStyle name="Normal 2 3 13 13" xfId="17732" xr:uid="{430277D6-BF5A-437C-8229-83F451FE824F}"/>
    <cellStyle name="Normal 2 3 13 14" xfId="20890" xr:uid="{04AB9061-FAEB-468A-9195-4824D9AF3104}"/>
    <cellStyle name="Normal 2 3 13 15" xfId="24030" xr:uid="{AAA6732A-3BA9-4C66-8F7F-CAAD8AC1D7BB}"/>
    <cellStyle name="Normal 2 3 13 16" xfId="27207" xr:uid="{8D83209F-1295-4B13-9150-526FCD2DD1B1}"/>
    <cellStyle name="Normal 2 3 13 17" xfId="3317" xr:uid="{50052FAA-6F04-46C7-B99A-FB0B0BA09034}"/>
    <cellStyle name="Normal 2 3 13 2" xfId="481" xr:uid="{B0ABDA98-AF88-401D-95C7-D15F34CB1168}"/>
    <cellStyle name="Normal 2 3 13 2 10" xfId="24371" xr:uid="{F82F8AD4-9A4C-4B24-9ED6-8243542AA6A5}"/>
    <cellStyle name="Normal 2 3 13 2 11" xfId="27549" xr:uid="{83AD106A-F79C-4901-B8F6-AE49ECE4C8FD}"/>
    <cellStyle name="Normal 2 3 13 2 12" xfId="3461" xr:uid="{5F0ABB0C-1370-4858-8881-59AEBCE20D05}"/>
    <cellStyle name="Normal 2 3 13 2 2" xfId="2432" xr:uid="{79027641-EDF4-4C0E-A383-290BC46881DC}"/>
    <cellStyle name="Normal 2 3 13 2 2 10" xfId="4519" xr:uid="{FD6A61DD-FD6D-42A2-8AE4-8B33C2B0894C}"/>
    <cellStyle name="Normal 2 3 13 2 2 2" xfId="6591" xr:uid="{D2065296-2295-4A76-9EBA-7BF4B4880588}"/>
    <cellStyle name="Normal 2 3 13 2 2 3" xfId="10695" xr:uid="{6A2D9FC9-1616-4E03-B727-C9538E77059F}"/>
    <cellStyle name="Normal 2 3 13 2 2 4" xfId="13890" xr:uid="{531EC285-F524-42F0-8C5F-5A6CFCEAFE25}"/>
    <cellStyle name="Normal 2 3 13 2 2 5" xfId="16985" xr:uid="{65CE731B-E644-4300-8509-4EF9D67D7180}"/>
    <cellStyle name="Normal 2 3 13 2 2 6" xfId="20139" xr:uid="{0355B59E-A138-477B-AEC2-B1AF0B861BB1}"/>
    <cellStyle name="Normal 2 3 13 2 2 7" xfId="23299" xr:uid="{4E72645D-AD2F-4D59-87AE-4C72DADAD8BA}"/>
    <cellStyle name="Normal 2 3 13 2 2 8" xfId="26475" xr:uid="{E3E96FF7-30DF-4930-8748-1DD9364ECC55}"/>
    <cellStyle name="Normal 2 3 13 2 2 9" xfId="29674" xr:uid="{56F16445-CA13-4305-9BBD-14CC76E9DAD9}"/>
    <cellStyle name="Normal 2 3 13 2 3" xfId="1370" xr:uid="{458F195D-2A6B-481D-B589-A58B479F2E8F}"/>
    <cellStyle name="Normal 2 3 13 2 3 2" xfId="9637" xr:uid="{16BC29DD-6694-4D27-AA23-F9EE89092C57}"/>
    <cellStyle name="Normal 2 3 13 2 3 3" xfId="12833" xr:uid="{9E96DE0E-A718-4A2C-B673-6BCD5DDDCD75}"/>
    <cellStyle name="Normal 2 3 13 2 3 4" xfId="15928" xr:uid="{1145239D-2142-4433-9105-E904EA3E4C72}"/>
    <cellStyle name="Normal 2 3 13 2 3 5" xfId="19082" xr:uid="{E3CF0C79-5AB6-488C-BBA7-C9F7EEBFE57C}"/>
    <cellStyle name="Normal 2 3 13 2 3 6" xfId="22242" xr:uid="{F6318971-AADF-41A9-959D-DFD3D26460F3}"/>
    <cellStyle name="Normal 2 3 13 2 3 7" xfId="25418" xr:uid="{3B7CD15C-2E32-43E3-926A-551AFBEFBAD5}"/>
    <cellStyle name="Normal 2 3 13 2 3 8" xfId="28617" xr:uid="{5D3002EB-0EFB-4088-B3A2-C3590072711D}"/>
    <cellStyle name="Normal 2 3 13 2 3 9" xfId="5619" xr:uid="{C6275F32-D442-4B38-A4F4-25EE0BDB6B2C}"/>
    <cellStyle name="Normal 2 3 13 2 4" xfId="7604" xr:uid="{67648FC1-4125-48D5-8F4D-6D34A5315C16}"/>
    <cellStyle name="Normal 2 3 13 2 5" xfId="8749" xr:uid="{0C883F83-D193-4F47-82A8-460F079EF025}"/>
    <cellStyle name="Normal 2 3 13 2 6" xfId="11870" xr:uid="{6DF7AC4C-BD18-4EA7-A028-C339D562CDC6}"/>
    <cellStyle name="Normal 2 3 13 2 7" xfId="14989" xr:uid="{244F1DE9-C136-43B5-99E8-AA589A5B1BCB}"/>
    <cellStyle name="Normal 2 3 13 2 8" xfId="18073" xr:uid="{CD947E5E-7892-4E3D-99CD-E75D585EB1C3}"/>
    <cellStyle name="Normal 2 3 13 2 9" xfId="21236" xr:uid="{648560E6-64F6-4B52-831E-CC86580E0813}"/>
    <cellStyle name="Normal 2 3 13 3" xfId="621" xr:uid="{3CF6E757-71C4-45F2-BCA6-BB8FB39A05B4}"/>
    <cellStyle name="Normal 2 3 13 3 10" xfId="24511" xr:uid="{64BF1E2C-48CA-44CE-87D0-7107D78A068D}"/>
    <cellStyle name="Normal 2 3 13 3 11" xfId="27689" xr:uid="{1DCC278A-BF61-4598-8BA8-AD063B3BD438}"/>
    <cellStyle name="Normal 2 3 13 3 12" xfId="3601" xr:uid="{04339E85-3295-44C2-B094-1EDDDDD93463}"/>
    <cellStyle name="Normal 2 3 13 3 2" xfId="2572" xr:uid="{E8CE072B-2196-448B-87F1-9C34F16E5C20}"/>
    <cellStyle name="Normal 2 3 13 3 2 10" xfId="4659" xr:uid="{5B43FAAF-156D-4C92-83C7-DF0FBFE23588}"/>
    <cellStyle name="Normal 2 3 13 3 2 2" xfId="6728" xr:uid="{728C50F4-D7D0-45F8-A3B8-A3593FADF0D7}"/>
    <cellStyle name="Normal 2 3 13 3 2 3" xfId="10835" xr:uid="{8D7FBA6D-8CEA-4EB1-A77B-0B8DE8A6C619}"/>
    <cellStyle name="Normal 2 3 13 3 2 4" xfId="14030" xr:uid="{B14E4987-AF69-4666-B469-1D9C5C3C099F}"/>
    <cellStyle name="Normal 2 3 13 3 2 5" xfId="17125" xr:uid="{3A1423A8-9BFA-4DD1-B705-5859BA489CF9}"/>
    <cellStyle name="Normal 2 3 13 3 2 6" xfId="20279" xr:uid="{E6C14A1E-11E8-4548-A37E-C8B9D5881766}"/>
    <cellStyle name="Normal 2 3 13 3 2 7" xfId="23439" xr:uid="{FDBABF49-80F1-434E-8B00-6A8C385B6B5C}"/>
    <cellStyle name="Normal 2 3 13 3 2 8" xfId="26615" xr:uid="{5D34055F-0C24-4B96-BC80-96F4D1C313EF}"/>
    <cellStyle name="Normal 2 3 13 3 2 9" xfId="29814" xr:uid="{D4BF314D-D445-447E-A2DA-4A34C8946916}"/>
    <cellStyle name="Normal 2 3 13 3 3" xfId="1510" xr:uid="{F5A5D739-8D81-450F-AC9F-596748201CE1}"/>
    <cellStyle name="Normal 2 3 13 3 3 2" xfId="9777" xr:uid="{DDFA1BEF-5E07-429C-8604-A0E65E6EB7A4}"/>
    <cellStyle name="Normal 2 3 13 3 3 3" xfId="12973" xr:uid="{AA58810A-09E7-44BB-8489-97CC41CD1879}"/>
    <cellStyle name="Normal 2 3 13 3 3 4" xfId="16068" xr:uid="{AAD535FE-78FC-4649-9421-4D01A9E4AF84}"/>
    <cellStyle name="Normal 2 3 13 3 3 5" xfId="19222" xr:uid="{4D040CBA-43F9-40EC-9C5D-BBC0C18CA3B3}"/>
    <cellStyle name="Normal 2 3 13 3 3 6" xfId="22382" xr:uid="{3B1C37F7-6C8F-4707-AAB6-406E3AFBAF17}"/>
    <cellStyle name="Normal 2 3 13 3 3 7" xfId="25558" xr:uid="{6DCFACD8-0EC9-48C8-AC96-BD9960211945}"/>
    <cellStyle name="Normal 2 3 13 3 3 8" xfId="28757" xr:uid="{9CEE7356-AB3F-4CD6-AFE3-7F04459DC648}"/>
    <cellStyle name="Normal 2 3 13 3 3 9" xfId="5759" xr:uid="{6F8F1798-C721-45DA-A5EC-D3803E2DC9E7}"/>
    <cellStyle name="Normal 2 3 13 3 4" xfId="7744" xr:uid="{6F497C0A-9862-46E6-ACEF-A3DE876E4FFF}"/>
    <cellStyle name="Normal 2 3 13 3 5" xfId="8889" xr:uid="{A1422544-9245-4B13-84D1-F17A217257F0}"/>
    <cellStyle name="Normal 2 3 13 3 6" xfId="12010" xr:uid="{080E5D6F-056A-4A6A-A706-F9DA2727A10F}"/>
    <cellStyle name="Normal 2 3 13 3 7" xfId="15129" xr:uid="{DFA991CF-92CC-425D-B421-701C36858347}"/>
    <cellStyle name="Normal 2 3 13 3 8" xfId="18213" xr:uid="{CAD5F9BB-5E12-4648-BBCB-38F86616B02A}"/>
    <cellStyle name="Normal 2 3 13 3 9" xfId="21376" xr:uid="{13D91984-98C5-4411-BE94-71DF9379503A}"/>
    <cellStyle name="Normal 2 3 13 4" xfId="790" xr:uid="{CCD72276-0851-42D0-B775-4341C0EFE675}"/>
    <cellStyle name="Normal 2 3 13 4 10" xfId="24680" xr:uid="{1AC9E80D-3DC3-43F8-9EDE-F97F44DB589A}"/>
    <cellStyle name="Normal 2 3 13 4 11" xfId="27858" xr:uid="{8054FB6C-0493-4D50-ABB0-FB5B9F277631}"/>
    <cellStyle name="Normal 2 3 13 4 12" xfId="3770" xr:uid="{62709BD3-CA60-4B25-B5CE-38A5B78BC113}"/>
    <cellStyle name="Normal 2 3 13 4 2" xfId="2741" xr:uid="{C847C32D-4CD0-4B68-8421-7FC0BFD0ED9A}"/>
    <cellStyle name="Normal 2 3 13 4 2 10" xfId="4828" xr:uid="{72EFD02C-8ECA-4DC6-9C6C-A1CE1473E6EF}"/>
    <cellStyle name="Normal 2 3 13 4 2 2" xfId="6867" xr:uid="{C11FD147-DD89-4CBF-900B-918FC046BE87}"/>
    <cellStyle name="Normal 2 3 13 4 2 3" xfId="11004" xr:uid="{0DF9628D-3E3D-4EAB-9BFA-1469817B0794}"/>
    <cellStyle name="Normal 2 3 13 4 2 4" xfId="14195" xr:uid="{B1C79CCF-5F27-4448-A7C4-479E229C0802}"/>
    <cellStyle name="Normal 2 3 13 4 2 5" xfId="17290" xr:uid="{F5CDC77E-70E8-4CC0-90F7-C6AE436AF536}"/>
    <cellStyle name="Normal 2 3 13 4 2 6" xfId="20448" xr:uid="{DC1195FC-59BA-40FA-87D6-D8229C3D8825}"/>
    <cellStyle name="Normal 2 3 13 4 2 7" xfId="23604" xr:uid="{D04452FE-3C92-4F16-B771-5FC940D8B6FD}"/>
    <cellStyle name="Normal 2 3 13 4 2 8" xfId="26780" xr:uid="{38CAC973-8471-4237-90CB-E21DA3A0DBA8}"/>
    <cellStyle name="Normal 2 3 13 4 2 9" xfId="29979" xr:uid="{046E077E-2970-4AFF-9957-316D3C260910}"/>
    <cellStyle name="Normal 2 3 13 4 3" xfId="1679" xr:uid="{960C1588-D68F-488E-96F6-3D6CD5549BAD}"/>
    <cellStyle name="Normal 2 3 13 4 3 2" xfId="9946" xr:uid="{0E330824-274D-495D-B715-D4A25998CA17}"/>
    <cellStyle name="Normal 2 3 13 4 3 3" xfId="13142" xr:uid="{C82FA80E-AEA6-4010-B9D6-17ADEECD9812}"/>
    <cellStyle name="Normal 2 3 13 4 3 4" xfId="16237" xr:uid="{BF268DA0-2B6A-485A-A785-45C981C538A9}"/>
    <cellStyle name="Normal 2 3 13 4 3 5" xfId="19391" xr:uid="{F902A007-D8CC-458E-88AD-60F7DD8C72CF}"/>
    <cellStyle name="Normal 2 3 13 4 3 6" xfId="22551" xr:uid="{7AAF42BC-0044-4F3A-B573-19ECDC4BD1F9}"/>
    <cellStyle name="Normal 2 3 13 4 3 7" xfId="25727" xr:uid="{660D3235-8ABC-4121-A2C8-F81A89059AA5}"/>
    <cellStyle name="Normal 2 3 13 4 3 8" xfId="28926" xr:uid="{818F0708-C8CE-4B8C-A792-0A6F3629CEEE}"/>
    <cellStyle name="Normal 2 3 13 4 3 9" xfId="5928" xr:uid="{05C649EC-98BE-4460-A884-B4B12020CC0B}"/>
    <cellStyle name="Normal 2 3 13 4 4" xfId="7913" xr:uid="{2E2C217A-2649-41D6-A16F-5FB0078D3EB3}"/>
    <cellStyle name="Normal 2 3 13 4 5" xfId="9058" xr:uid="{CC4A989A-59EC-44E2-ACB2-872449532316}"/>
    <cellStyle name="Normal 2 3 13 4 6" xfId="12179" xr:uid="{3A566444-C674-45AC-95FF-A7CCB6F5412C}"/>
    <cellStyle name="Normal 2 3 13 4 7" xfId="15298" xr:uid="{04248563-0D37-4198-8D97-30761A0C8CEF}"/>
    <cellStyle name="Normal 2 3 13 4 8" xfId="18382" xr:uid="{8AC95095-60A7-4866-BB11-3F5C5C4F7C40}"/>
    <cellStyle name="Normal 2 3 13 4 9" xfId="21545" xr:uid="{8BAC1DD5-AC5B-4468-86A7-D4EA77C176F3}"/>
    <cellStyle name="Normal 2 3 13 5" xfId="983" xr:uid="{ED865756-5560-4D7D-A496-0B7CEFCB39BA}"/>
    <cellStyle name="Normal 2 3 13 5 10" xfId="24872" xr:uid="{F2D27729-0366-4D12-B80B-F3BB88664F37}"/>
    <cellStyle name="Normal 2 3 13 5 11" xfId="28051" xr:uid="{5197530D-15A3-46BF-A786-0FF8F5720CDC}"/>
    <cellStyle name="Normal 2 3 13 5 12" xfId="3962" xr:uid="{11ACBF2A-FE23-4393-B1FB-99EE31DBE416}"/>
    <cellStyle name="Normal 2 3 13 5 2" xfId="2934" xr:uid="{5DFF2B09-79F3-4CD0-A792-2378D1766CEF}"/>
    <cellStyle name="Normal 2 3 13 5 2 10" xfId="5020" xr:uid="{398C3A29-4BEE-4C68-BC87-EFFB7820B1DF}"/>
    <cellStyle name="Normal 2 3 13 5 2 2" xfId="7043" xr:uid="{2F075CC9-98C3-4D30-97C7-5CE6E69C9FE8}"/>
    <cellStyle name="Normal 2 3 13 5 2 3" xfId="11196" xr:uid="{5DE2A228-6642-4D79-9017-229F10D1B500}"/>
    <cellStyle name="Normal 2 3 13 5 2 4" xfId="14384" xr:uid="{5D030CF0-E0DE-4AF2-9E6F-C8E43857BC43}"/>
    <cellStyle name="Normal 2 3 13 5 2 5" xfId="17481" xr:uid="{CEC648C0-96D3-4E66-A05D-105B74D21DDC}"/>
    <cellStyle name="Normal 2 3 13 5 2 6" xfId="20638" xr:uid="{9B04F187-9530-489C-9C03-5D452F9A9169}"/>
    <cellStyle name="Normal 2 3 13 5 2 7" xfId="23793" xr:uid="{04DCD02D-AEDE-4696-B728-E4F350B5CB93}"/>
    <cellStyle name="Normal 2 3 13 5 2 8" xfId="26969" xr:uid="{DCBA4C5D-6DF9-4815-9B83-BA5B98CB2206}"/>
    <cellStyle name="Normal 2 3 13 5 2 9" xfId="30168" xr:uid="{71248677-09B4-4268-8AED-14A296A89E6C}"/>
    <cellStyle name="Normal 2 3 13 5 3" xfId="1873" xr:uid="{D6ECB49B-1FEF-4FF4-BDF8-90B9F5882966}"/>
    <cellStyle name="Normal 2 3 13 5 3 2" xfId="10138" xr:uid="{554DF517-E081-4046-A5E1-390E59D7B149}"/>
    <cellStyle name="Normal 2 3 13 5 3 3" xfId="13334" xr:uid="{3153C73C-AF40-457B-95A8-3A3539D228AA}"/>
    <cellStyle name="Normal 2 3 13 5 3 4" xfId="16429" xr:uid="{010B5757-D849-4700-A66A-DF4FF6FEC54B}"/>
    <cellStyle name="Normal 2 3 13 5 3 5" xfId="19583" xr:uid="{F066E475-BD25-42F3-9C14-693ABF6FF7C5}"/>
    <cellStyle name="Normal 2 3 13 5 3 6" xfId="22743" xr:uid="{4537CBF6-508A-48AD-A758-6CE84A827747}"/>
    <cellStyle name="Normal 2 3 13 5 3 7" xfId="25919" xr:uid="{7C049202-5187-477F-97AA-9BF62ECB86FF}"/>
    <cellStyle name="Normal 2 3 13 5 3 8" xfId="29118" xr:uid="{91F54695-5657-4ECF-98ED-C99F2F764A6B}"/>
    <cellStyle name="Normal 2 3 13 5 3 9" xfId="6121" xr:uid="{3963C96A-1C9A-4CCE-90A4-E24D3BE85450}"/>
    <cellStyle name="Normal 2 3 13 5 4" xfId="8106" xr:uid="{8165AC64-C8FA-46B3-A592-04CC3AD25657}"/>
    <cellStyle name="Normal 2 3 13 5 5" xfId="9250" xr:uid="{BE500F12-72C8-458F-A792-D3477CDC6392}"/>
    <cellStyle name="Normal 2 3 13 5 6" xfId="12372" xr:uid="{59FD7CA5-8C23-4154-8B0D-993C0C7C4E56}"/>
    <cellStyle name="Normal 2 3 13 5 7" xfId="15491" xr:uid="{2820FD2E-1A64-422D-BE74-DEE47F65A869}"/>
    <cellStyle name="Normal 2 3 13 5 8" xfId="18574" xr:uid="{5864578F-3F59-492E-8386-B16737B78CC1}"/>
    <cellStyle name="Normal 2 3 13 5 9" xfId="21738" xr:uid="{182C6E75-98FF-4B1E-8E79-388FD9ABD6A0}"/>
    <cellStyle name="Normal 2 3 13 6" xfId="336" xr:uid="{F4CCA794-379F-4A76-9613-4B86FD0D4125}"/>
    <cellStyle name="Normal 2 3 13 6 10" xfId="27405" xr:uid="{DBCA5FE5-D9DC-4E50-9A4E-B4970CA826EA}"/>
    <cellStyle name="Normal 2 3 13 6 11" xfId="4375" xr:uid="{CAB3A68D-5004-4D45-AB72-B5126281CA6A}"/>
    <cellStyle name="Normal 2 3 13 6 2" xfId="2288" xr:uid="{131C9461-E453-4700-9476-4B40F1735900}"/>
    <cellStyle name="Normal 2 3 13 6 2 2" xfId="10551" xr:uid="{1F105C15-613C-4B3D-BFFB-4BCA9FFCF378}"/>
    <cellStyle name="Normal 2 3 13 6 2 3" xfId="13746" xr:uid="{67FBA606-E06B-4A04-BAE7-E61002D0E34E}"/>
    <cellStyle name="Normal 2 3 13 6 2 4" xfId="16841" xr:uid="{F550D086-1388-4758-ADFE-E6510873A34A}"/>
    <cellStyle name="Normal 2 3 13 6 2 5" xfId="19995" xr:uid="{8F3051F2-5CB2-4D94-8362-58EADE59DFEA}"/>
    <cellStyle name="Normal 2 3 13 6 2 6" xfId="23155" xr:uid="{E0148FA5-8BBF-465D-9CC1-B1AEFFA85F5C}"/>
    <cellStyle name="Normal 2 3 13 6 2 7" xfId="26331" xr:uid="{C06EEF2E-5C7E-47D0-BD41-539E521C4660}"/>
    <cellStyle name="Normal 2 3 13 6 2 8" xfId="29530" xr:uid="{9F108069-430F-405B-8C1D-DA943722EFAB}"/>
    <cellStyle name="Normal 2 3 13 6 2 9" xfId="5475" xr:uid="{4DE15816-363D-44CD-9114-9D4A126DD459}"/>
    <cellStyle name="Normal 2 3 13 6 3" xfId="7460" xr:uid="{8D6E989C-4828-48A8-AF20-4E487A518F0E}"/>
    <cellStyle name="Normal 2 3 13 6 4" xfId="8604" xr:uid="{D29D6DE2-ACCF-4C0F-9858-3FFD5E47AF33}"/>
    <cellStyle name="Normal 2 3 13 6 5" xfId="11726" xr:uid="{E7225374-E3DD-4CA6-83D7-F970FB194829}"/>
    <cellStyle name="Normal 2 3 13 6 6" xfId="14845" xr:uid="{79A59785-64D1-47EB-ACF5-70EA4646833D}"/>
    <cellStyle name="Normal 2 3 13 6 7" xfId="17929" xr:uid="{949C763D-661E-49F7-809A-230EC69E7A85}"/>
    <cellStyle name="Normal 2 3 13 6 8" xfId="21092" xr:uid="{3D9B1DD5-5C3F-42C1-8B9A-00E48C39F6E7}"/>
    <cellStyle name="Normal 2 3 13 6 9" xfId="24227" xr:uid="{84A0F06B-5B81-419C-9579-DEB529DFE7B6}"/>
    <cellStyle name="Normal 2 3 13 7" xfId="2089" xr:uid="{28840150-0275-4BE4-A6A8-A2F4E23CC694}"/>
    <cellStyle name="Normal 2 3 13 7 10" xfId="4178" xr:uid="{C5AA2583-3A65-4A16-A855-9BFDB642B375}"/>
    <cellStyle name="Normal 2 3 13 7 2" xfId="6394" xr:uid="{D7783A37-B8E1-4032-9F7C-57ED1AB277A6}"/>
    <cellStyle name="Normal 2 3 13 7 3" xfId="10354" xr:uid="{83C3E18C-3EA0-4234-A2DF-2DA5FBF0E46A}"/>
    <cellStyle name="Normal 2 3 13 7 4" xfId="13549" xr:uid="{9F83961D-865A-4C4A-AF63-74D4AA60D00A}"/>
    <cellStyle name="Normal 2 3 13 7 5" xfId="16644" xr:uid="{AA1E6CE9-8307-4CFC-B78F-5F2495400B86}"/>
    <cellStyle name="Normal 2 3 13 7 6" xfId="19798" xr:uid="{F44C490E-E921-4B26-8398-C91C04EC2DC6}"/>
    <cellStyle name="Normal 2 3 13 7 7" xfId="22958" xr:uid="{92757D34-EC1A-472A-B468-D343E3F34F22}"/>
    <cellStyle name="Normal 2 3 13 7 8" xfId="26134" xr:uid="{6DA5FC44-ABF0-43B6-B5DF-46C7860BE292}"/>
    <cellStyle name="Normal 2 3 13 7 9" xfId="29333" xr:uid="{D07AB989-C07D-4B5C-971D-037D5631B77C}"/>
    <cellStyle name="Normal 2 3 13 8" xfId="1226" xr:uid="{D2ACDEBE-C743-4583-89CE-3A43CC0F6D3E}"/>
    <cellStyle name="Normal 2 3 13 8 2" xfId="9493" xr:uid="{20500915-7F61-4B70-88C4-7688AFC022FC}"/>
    <cellStyle name="Normal 2 3 13 8 3" xfId="12663" xr:uid="{30797F3C-DB1E-4140-86B8-E92383487A7E}"/>
    <cellStyle name="Normal 2 3 13 8 4" xfId="15751" xr:uid="{99DFC0F3-6100-4979-858C-DDFDE79B8BE4}"/>
    <cellStyle name="Normal 2 3 13 8 5" xfId="18906" xr:uid="{B4C9F204-C6F5-426C-AF56-77FCC8EA3FBC}"/>
    <cellStyle name="Normal 2 3 13 8 6" xfId="22093" xr:uid="{9EFFCCE8-94F2-4F74-ACDE-07DA60EF5950}"/>
    <cellStyle name="Normal 2 3 13 8 7" xfId="25350" xr:uid="{34E3619F-CC3B-48BD-9F76-C09ADBDC5343}"/>
    <cellStyle name="Normal 2 3 13 8 8" xfId="28505" xr:uid="{A78A3928-D151-41A4-BA1A-885D2DBB6F6C}"/>
    <cellStyle name="Normal 2 3 13 8 9" xfId="5277" xr:uid="{DB0D109C-58E5-4D8F-B926-EEE57AE5F46F}"/>
    <cellStyle name="Normal 2 3 13 9" xfId="7260" xr:uid="{1460826B-0865-4F00-84DE-CA3E9817DECD}"/>
    <cellStyle name="Normal 2 3 130" xfId="40" xr:uid="{A7436687-892C-4824-8369-7268D450FBA4}"/>
    <cellStyle name="Normal 2 3 14" xfId="151" xr:uid="{0F923385-75CB-446D-9EF9-8AE36123948E}"/>
    <cellStyle name="Normal 2 3 14 10" xfId="8420" xr:uid="{35A20E8B-7DE2-4061-8B3B-790BE8B8F5C6}"/>
    <cellStyle name="Normal 2 3 14 11" xfId="11529" xr:uid="{5534542E-3895-4057-89AD-EB64498B5F52}"/>
    <cellStyle name="Normal 2 3 14 12" xfId="14644" xr:uid="{8D81487D-5E4B-4371-ABD9-F72C046B683E}"/>
    <cellStyle name="Normal 2 3 14 13" xfId="17736" xr:uid="{EC9D732B-1D76-4E1C-A513-1F661DB7EA1A}"/>
    <cellStyle name="Normal 2 3 14 14" xfId="20894" xr:uid="{0A648609-22C3-4335-BBFD-E60B847182D4}"/>
    <cellStyle name="Normal 2 3 14 15" xfId="24034" xr:uid="{40B163D3-1CA3-4867-9FA4-E8C7E24AA2CB}"/>
    <cellStyle name="Normal 2 3 14 16" xfId="27211" xr:uid="{95617B7D-C74A-4A31-ABEE-26FFD9711125}"/>
    <cellStyle name="Normal 2 3 14 17" xfId="3321" xr:uid="{2174EF4E-2EFF-45C9-BF7F-4D5CB462D587}"/>
    <cellStyle name="Normal 2 3 14 2" xfId="485" xr:uid="{EFCDE9D2-E91C-4B5C-934E-2CD0DBED0B91}"/>
    <cellStyle name="Normal 2 3 14 2 10" xfId="24375" xr:uid="{E00650D4-287B-4C3C-80B0-4A65C26BD3DE}"/>
    <cellStyle name="Normal 2 3 14 2 11" xfId="27553" xr:uid="{58A620BE-E611-456F-B395-113887DDC4F6}"/>
    <cellStyle name="Normal 2 3 14 2 12" xfId="3465" xr:uid="{650257F8-FFC1-46A1-B0E8-F4B63A8DB95B}"/>
    <cellStyle name="Normal 2 3 14 2 2" xfId="2436" xr:uid="{A1A6D431-BDB7-4E72-80EB-D55B40CA1068}"/>
    <cellStyle name="Normal 2 3 14 2 2 10" xfId="4523" xr:uid="{5A78E816-3A79-4C3C-A9E1-D2FCDC427F17}"/>
    <cellStyle name="Normal 2 3 14 2 2 2" xfId="6595" xr:uid="{DD1F4D92-4857-4794-AA1C-ACD91174B794}"/>
    <cellStyle name="Normal 2 3 14 2 2 3" xfId="10699" xr:uid="{45E66B3B-363E-4F95-A474-D67963CCBE83}"/>
    <cellStyle name="Normal 2 3 14 2 2 4" xfId="13894" xr:uid="{18558D9F-8BAB-4723-9963-B608BE7E266F}"/>
    <cellStyle name="Normal 2 3 14 2 2 5" xfId="16989" xr:uid="{C9EEC0D7-0F7E-4C1F-A7DB-38663FBD4AF5}"/>
    <cellStyle name="Normal 2 3 14 2 2 6" xfId="20143" xr:uid="{5C0E4D1A-E6FA-4547-B45A-C56247B442C6}"/>
    <cellStyle name="Normal 2 3 14 2 2 7" xfId="23303" xr:uid="{37CA1219-3B02-4688-96A8-EF3F4B067034}"/>
    <cellStyle name="Normal 2 3 14 2 2 8" xfId="26479" xr:uid="{D7288175-0F11-4DBA-8866-8201C975395D}"/>
    <cellStyle name="Normal 2 3 14 2 2 9" xfId="29678" xr:uid="{0086E4FB-0249-4BB6-9633-CC9B124B72C7}"/>
    <cellStyle name="Normal 2 3 14 2 3" xfId="1374" xr:uid="{643AD405-F5A9-4141-9249-F11FC72F14F4}"/>
    <cellStyle name="Normal 2 3 14 2 3 2" xfId="9641" xr:uid="{41D6364F-00A6-4B48-B4AB-3B00D1996B44}"/>
    <cellStyle name="Normal 2 3 14 2 3 3" xfId="12837" xr:uid="{CA7EDCC3-1CF2-467A-AFFA-1451FE18D2F1}"/>
    <cellStyle name="Normal 2 3 14 2 3 4" xfId="15932" xr:uid="{D4B48F09-F293-43DB-BD8A-BDA87BDADE95}"/>
    <cellStyle name="Normal 2 3 14 2 3 5" xfId="19086" xr:uid="{31429572-4858-41B6-910D-CAF3314B84DD}"/>
    <cellStyle name="Normal 2 3 14 2 3 6" xfId="22246" xr:uid="{8C49BCB7-42A1-47D7-8EED-C5B69A44D350}"/>
    <cellStyle name="Normal 2 3 14 2 3 7" xfId="25422" xr:uid="{F3508FB3-D2A8-4D82-A901-7C4635F5F561}"/>
    <cellStyle name="Normal 2 3 14 2 3 8" xfId="28621" xr:uid="{7B3D1035-2409-47D4-938F-E5DFFB07153A}"/>
    <cellStyle name="Normal 2 3 14 2 3 9" xfId="5623" xr:uid="{5DEF638E-4FDC-437B-A6DC-AA8561A71EE7}"/>
    <cellStyle name="Normal 2 3 14 2 4" xfId="7608" xr:uid="{0A4DB843-C771-4E1A-8322-4EE05A86AE6A}"/>
    <cellStyle name="Normal 2 3 14 2 5" xfId="8753" xr:uid="{7E1AEE93-63F0-42A5-954A-B43A20CB4239}"/>
    <cellStyle name="Normal 2 3 14 2 6" xfId="11874" xr:uid="{8E2939FD-C84E-44B2-BAB1-7F8820C1B821}"/>
    <cellStyle name="Normal 2 3 14 2 7" xfId="14993" xr:uid="{364795B2-4F38-4B54-B739-D732600EFDEA}"/>
    <cellStyle name="Normal 2 3 14 2 8" xfId="18077" xr:uid="{19D4795F-9DC2-4124-BDAD-D7A3BD6F1C8D}"/>
    <cellStyle name="Normal 2 3 14 2 9" xfId="21240" xr:uid="{D4B116E2-0423-4E54-AC8B-D37E6D86E2D9}"/>
    <cellStyle name="Normal 2 3 14 3" xfId="625" xr:uid="{4C08071B-578A-46C7-8849-1C7F87990FA3}"/>
    <cellStyle name="Normal 2 3 14 3 10" xfId="24515" xr:uid="{4579331E-DD0F-4DAC-9DA5-2172C69121A2}"/>
    <cellStyle name="Normal 2 3 14 3 11" xfId="27693" xr:uid="{C2E8B8EB-4F80-45AB-9B10-406C6A24AF44}"/>
    <cellStyle name="Normal 2 3 14 3 12" xfId="3605" xr:uid="{CF15C942-8930-4FB0-9F03-BBEAFEE66AC4}"/>
    <cellStyle name="Normal 2 3 14 3 2" xfId="2576" xr:uid="{CC2CEB72-0585-4EBB-BA2D-231946B4B5F7}"/>
    <cellStyle name="Normal 2 3 14 3 2 10" xfId="4663" xr:uid="{6FA0E39C-D8E8-4E99-963A-54F2864406CD}"/>
    <cellStyle name="Normal 2 3 14 3 2 2" xfId="6732" xr:uid="{264AE8DE-3EA6-41F7-A2C2-09F5D86478A2}"/>
    <cellStyle name="Normal 2 3 14 3 2 3" xfId="10839" xr:uid="{C44EAB24-6E2B-4232-AD17-95F25286F93C}"/>
    <cellStyle name="Normal 2 3 14 3 2 4" xfId="14034" xr:uid="{6B6EDC11-5BA0-4487-963F-82F5A11CAB71}"/>
    <cellStyle name="Normal 2 3 14 3 2 5" xfId="17129" xr:uid="{FEE2B9A6-30CE-4AC7-B8E6-3DA7D6993422}"/>
    <cellStyle name="Normal 2 3 14 3 2 6" xfId="20283" xr:uid="{BD6F9F8E-5470-4B46-B792-3D0654E40CB3}"/>
    <cellStyle name="Normal 2 3 14 3 2 7" xfId="23443" xr:uid="{DBCD422E-A2CD-401E-8F3E-BE1DBE62B27E}"/>
    <cellStyle name="Normal 2 3 14 3 2 8" xfId="26619" xr:uid="{027D46B9-917B-4DC9-8985-F7FDB166FB54}"/>
    <cellStyle name="Normal 2 3 14 3 2 9" xfId="29818" xr:uid="{7BC23F00-04D5-4BC3-BB7F-014F7EA5011E}"/>
    <cellStyle name="Normal 2 3 14 3 3" xfId="1514" xr:uid="{D7941E4A-5DA1-4D63-9539-1EC96DB50726}"/>
    <cellStyle name="Normal 2 3 14 3 3 2" xfId="9781" xr:uid="{55810140-F78A-4B2D-A142-21CCB1FBF592}"/>
    <cellStyle name="Normal 2 3 14 3 3 3" xfId="12977" xr:uid="{6FDAA456-A4AA-432E-A7D3-7A338B8C096D}"/>
    <cellStyle name="Normal 2 3 14 3 3 4" xfId="16072" xr:uid="{0B573263-1A17-4588-815A-1F1F47A0813F}"/>
    <cellStyle name="Normal 2 3 14 3 3 5" xfId="19226" xr:uid="{C2EC16FF-630E-49DF-837F-A1CC49C84276}"/>
    <cellStyle name="Normal 2 3 14 3 3 6" xfId="22386" xr:uid="{15B34612-CD2E-40CA-B82F-34FF697EB2E3}"/>
    <cellStyle name="Normal 2 3 14 3 3 7" xfId="25562" xr:uid="{9C1E5A29-DFE3-4CD0-99B8-FD9549AA90A5}"/>
    <cellStyle name="Normal 2 3 14 3 3 8" xfId="28761" xr:uid="{1070C9BB-FEED-404F-9DEE-9013157D85D0}"/>
    <cellStyle name="Normal 2 3 14 3 3 9" xfId="5763" xr:uid="{85680A83-817A-424E-AADD-DAD4263A2EBB}"/>
    <cellStyle name="Normal 2 3 14 3 4" xfId="7748" xr:uid="{BA7B066B-8CB1-41D8-BC41-04C6DE78097B}"/>
    <cellStyle name="Normal 2 3 14 3 5" xfId="8893" xr:uid="{528971B0-E920-4427-9957-3DF9028A517B}"/>
    <cellStyle name="Normal 2 3 14 3 6" xfId="12014" xr:uid="{2690562D-161C-4905-B467-574695F48E54}"/>
    <cellStyle name="Normal 2 3 14 3 7" xfId="15133" xr:uid="{C1737BA3-B245-467E-92D5-5ABEFD18DA35}"/>
    <cellStyle name="Normal 2 3 14 3 8" xfId="18217" xr:uid="{D0154912-E2C7-4C9A-A380-364905AF554F}"/>
    <cellStyle name="Normal 2 3 14 3 9" xfId="21380" xr:uid="{7A08F092-3856-47FB-AF0A-AC181F9F9917}"/>
    <cellStyle name="Normal 2 3 14 4" xfId="794" xr:uid="{D9EA83CF-029A-451C-A546-6490863B0513}"/>
    <cellStyle name="Normal 2 3 14 4 10" xfId="24684" xr:uid="{100ED6B1-2E9A-4EE4-8677-E4AC65D33718}"/>
    <cellStyle name="Normal 2 3 14 4 11" xfId="27862" xr:uid="{8338394D-971D-4821-BAC0-AD60ADED1752}"/>
    <cellStyle name="Normal 2 3 14 4 12" xfId="3774" xr:uid="{BAEF8D8A-8463-42D8-BA9B-4DFD09EEB7D7}"/>
    <cellStyle name="Normal 2 3 14 4 2" xfId="2745" xr:uid="{D0DD55BE-83EA-4A56-8255-2CDFD2C3FE44}"/>
    <cellStyle name="Normal 2 3 14 4 2 10" xfId="4832" xr:uid="{E57C0FC1-C15D-4777-BD14-0E7FDB4834F2}"/>
    <cellStyle name="Normal 2 3 14 4 2 2" xfId="6871" xr:uid="{DAC552F4-10EE-48A1-AD3B-D45BAC952A5D}"/>
    <cellStyle name="Normal 2 3 14 4 2 3" xfId="11008" xr:uid="{95C2E6B9-D10F-4F57-996B-2BEC82221656}"/>
    <cellStyle name="Normal 2 3 14 4 2 4" xfId="14199" xr:uid="{1CE76A8F-8D4C-4EBD-9A2B-972F026DA165}"/>
    <cellStyle name="Normal 2 3 14 4 2 5" xfId="17294" xr:uid="{C3FC9731-EEC4-4929-9FA3-D77FBB626361}"/>
    <cellStyle name="Normal 2 3 14 4 2 6" xfId="20452" xr:uid="{DA95CD54-0DFB-4958-BB7B-CA68A17D3885}"/>
    <cellStyle name="Normal 2 3 14 4 2 7" xfId="23608" xr:uid="{D6FC662B-F313-445D-93F2-72471AFB5304}"/>
    <cellStyle name="Normal 2 3 14 4 2 8" xfId="26784" xr:uid="{A4A5EE7F-EC0E-4DD2-A118-78382938A0CD}"/>
    <cellStyle name="Normal 2 3 14 4 2 9" xfId="29983" xr:uid="{AC81167F-D963-4E32-B779-7056789A9665}"/>
    <cellStyle name="Normal 2 3 14 4 3" xfId="1683" xr:uid="{710B8293-199C-4C4C-8E3C-79284FA7DA9E}"/>
    <cellStyle name="Normal 2 3 14 4 3 2" xfId="9950" xr:uid="{47627022-B71D-41C9-B215-3C28E9AB1F8C}"/>
    <cellStyle name="Normal 2 3 14 4 3 3" xfId="13146" xr:uid="{6B82614B-BE33-49CE-AE1D-29712407DA84}"/>
    <cellStyle name="Normal 2 3 14 4 3 4" xfId="16241" xr:uid="{18E3FF7D-EC94-4586-955B-81A9A2D85359}"/>
    <cellStyle name="Normal 2 3 14 4 3 5" xfId="19395" xr:uid="{15FC97CC-5962-420F-BA13-6280654E7F01}"/>
    <cellStyle name="Normal 2 3 14 4 3 6" xfId="22555" xr:uid="{99BB411A-4CFF-4E30-9920-71A42DE2D532}"/>
    <cellStyle name="Normal 2 3 14 4 3 7" xfId="25731" xr:uid="{6FCB0A19-1C42-466C-ABD9-ED090CB75411}"/>
    <cellStyle name="Normal 2 3 14 4 3 8" xfId="28930" xr:uid="{B6A5D294-2FF9-46A4-8F69-60108BA6AA77}"/>
    <cellStyle name="Normal 2 3 14 4 3 9" xfId="5932" xr:uid="{97832BC2-E7A4-4BF6-9E55-8B9F1A0C3A78}"/>
    <cellStyle name="Normal 2 3 14 4 4" xfId="7917" xr:uid="{D5EECDE5-3AC3-412C-9ABB-C1079343B1EA}"/>
    <cellStyle name="Normal 2 3 14 4 5" xfId="9062" xr:uid="{D7DF82D4-7105-44AB-A523-0E0C67297315}"/>
    <cellStyle name="Normal 2 3 14 4 6" xfId="12183" xr:uid="{045B108E-5460-4F90-926C-A2C9E3378307}"/>
    <cellStyle name="Normal 2 3 14 4 7" xfId="15302" xr:uid="{C152014D-3A94-4ECF-AFF3-E39E8C439A81}"/>
    <cellStyle name="Normal 2 3 14 4 8" xfId="18386" xr:uid="{D1114AA7-82CD-4BBA-9342-046B8861F13A}"/>
    <cellStyle name="Normal 2 3 14 4 9" xfId="21549" xr:uid="{AB559441-A0BB-4043-9E06-76838542C27D}"/>
    <cellStyle name="Normal 2 3 14 5" xfId="987" xr:uid="{44D6B4C6-7AD9-4CF7-BBFC-1DA83467746D}"/>
    <cellStyle name="Normal 2 3 14 5 10" xfId="24876" xr:uid="{E17E2B4E-00C8-4390-B9A8-6C5C494390EA}"/>
    <cellStyle name="Normal 2 3 14 5 11" xfId="28055" xr:uid="{88AB6269-1DFB-4939-892F-AC6861770D86}"/>
    <cellStyle name="Normal 2 3 14 5 12" xfId="3966" xr:uid="{698CB3A3-E285-47C5-84DC-19A88E2332FB}"/>
    <cellStyle name="Normal 2 3 14 5 2" xfId="2938" xr:uid="{96AF3595-A442-4CB7-80BC-6DD209C2A509}"/>
    <cellStyle name="Normal 2 3 14 5 2 10" xfId="5024" xr:uid="{92A62382-06E9-4376-ADB6-1C16472EAD65}"/>
    <cellStyle name="Normal 2 3 14 5 2 2" xfId="7047" xr:uid="{1A0F5429-2979-4EB3-9C0D-9A6A6CFE2009}"/>
    <cellStyle name="Normal 2 3 14 5 2 3" xfId="11200" xr:uid="{8BD0F6CB-2D68-4F75-97C5-84569172C703}"/>
    <cellStyle name="Normal 2 3 14 5 2 4" xfId="14388" xr:uid="{72E16CD1-BF9A-45CE-B79D-FF93AF56C3C4}"/>
    <cellStyle name="Normal 2 3 14 5 2 5" xfId="17485" xr:uid="{496AAF01-F500-4CFD-8054-A62DABCEB503}"/>
    <cellStyle name="Normal 2 3 14 5 2 6" xfId="20642" xr:uid="{5450C9C0-06D7-4DAB-84A2-FF4CD6CC4705}"/>
    <cellStyle name="Normal 2 3 14 5 2 7" xfId="23797" xr:uid="{AA2550ED-A832-494F-959B-D02E8F4CE3CC}"/>
    <cellStyle name="Normal 2 3 14 5 2 8" xfId="26973" xr:uid="{4DBE38C7-46E8-4BB0-A465-56FECEF888A3}"/>
    <cellStyle name="Normal 2 3 14 5 2 9" xfId="30172" xr:uid="{07DB954D-6E0A-45E2-A874-A2582B418738}"/>
    <cellStyle name="Normal 2 3 14 5 3" xfId="1877" xr:uid="{27CF6A4E-5082-4B74-A438-4352750D74C9}"/>
    <cellStyle name="Normal 2 3 14 5 3 2" xfId="10142" xr:uid="{D6988E5F-E5A5-4813-9883-816129BD0A5F}"/>
    <cellStyle name="Normal 2 3 14 5 3 3" xfId="13338" xr:uid="{BEDAD67B-4C00-4C99-9C86-ADAE7E7D222D}"/>
    <cellStyle name="Normal 2 3 14 5 3 4" xfId="16433" xr:uid="{69E2A8E0-EA8D-4889-B28D-8199AA8A3E96}"/>
    <cellStyle name="Normal 2 3 14 5 3 5" xfId="19587" xr:uid="{56B78E94-3C20-4E49-AB2D-0923D7A03494}"/>
    <cellStyle name="Normal 2 3 14 5 3 6" xfId="22747" xr:uid="{7DFFC63B-21AA-410A-80EE-AAAD9EF418F0}"/>
    <cellStyle name="Normal 2 3 14 5 3 7" xfId="25923" xr:uid="{D6E045C6-0C05-4368-BCF6-FE9BBC0417AA}"/>
    <cellStyle name="Normal 2 3 14 5 3 8" xfId="29122" xr:uid="{A8AAE64B-366F-4EF8-911F-6E9B50DA0E73}"/>
    <cellStyle name="Normal 2 3 14 5 3 9" xfId="6125" xr:uid="{BE8CA2AD-237F-4E1C-96B0-685C32F70482}"/>
    <cellStyle name="Normal 2 3 14 5 4" xfId="8110" xr:uid="{8648CDE1-B1E9-4515-A38E-4A0EE6DAACF6}"/>
    <cellStyle name="Normal 2 3 14 5 5" xfId="9254" xr:uid="{BD2C8CC8-4F94-4C0F-A4DF-86B435C43888}"/>
    <cellStyle name="Normal 2 3 14 5 6" xfId="12376" xr:uid="{5DEC3DEB-A783-47BA-B340-7514A0983586}"/>
    <cellStyle name="Normal 2 3 14 5 7" xfId="15495" xr:uid="{CF573443-515D-4558-ABAE-834192121943}"/>
    <cellStyle name="Normal 2 3 14 5 8" xfId="18578" xr:uid="{5352E1D0-C467-4FD1-BD0D-A171882BF9EA}"/>
    <cellStyle name="Normal 2 3 14 5 9" xfId="21742" xr:uid="{5EE9A500-B1EE-4FE2-9B70-4766E5118DCF}"/>
    <cellStyle name="Normal 2 3 14 6" xfId="340" xr:uid="{E69E0595-24E1-4703-AC9F-272100EC7EBB}"/>
    <cellStyle name="Normal 2 3 14 6 10" xfId="27409" xr:uid="{377DC2DA-BFFD-451D-B215-A8DC3D954B8B}"/>
    <cellStyle name="Normal 2 3 14 6 11" xfId="4379" xr:uid="{91E43BD7-8E99-4EF1-B6CD-58C947664B1C}"/>
    <cellStyle name="Normal 2 3 14 6 2" xfId="2292" xr:uid="{557BAB15-9CA8-41AD-A6F8-EEF1A8F81089}"/>
    <cellStyle name="Normal 2 3 14 6 2 2" xfId="10555" xr:uid="{1BFE8BCB-936F-4AF6-B60F-318F0A677177}"/>
    <cellStyle name="Normal 2 3 14 6 2 3" xfId="13750" xr:uid="{5E6ADD1B-190C-42D0-AA3D-8EB405A6016A}"/>
    <cellStyle name="Normal 2 3 14 6 2 4" xfId="16845" xr:uid="{FC79A889-ED4B-447A-8EAC-7CCE792A70F7}"/>
    <cellStyle name="Normal 2 3 14 6 2 5" xfId="19999" xr:uid="{47447C4B-C628-4E52-AC31-41B93BDDEBE4}"/>
    <cellStyle name="Normal 2 3 14 6 2 6" xfId="23159" xr:uid="{A59CC77D-7473-4DC6-8A81-AF9C69E7CB16}"/>
    <cellStyle name="Normal 2 3 14 6 2 7" xfId="26335" xr:uid="{4746C171-1B1B-4160-B53D-39370D36AAC5}"/>
    <cellStyle name="Normal 2 3 14 6 2 8" xfId="29534" xr:uid="{B4B3E836-2B13-4EF2-9E44-2ABA569E20BD}"/>
    <cellStyle name="Normal 2 3 14 6 2 9" xfId="5479" xr:uid="{1C799FDC-C15C-4339-B59F-7FA8FD6753BF}"/>
    <cellStyle name="Normal 2 3 14 6 3" xfId="7464" xr:uid="{52055B56-BEE6-43CC-83AA-2981343716D6}"/>
    <cellStyle name="Normal 2 3 14 6 4" xfId="8608" xr:uid="{E67CCB3D-D66C-4684-8D7D-76545B59B5BA}"/>
    <cellStyle name="Normal 2 3 14 6 5" xfId="11730" xr:uid="{CCD3EB96-136A-4BE5-9C27-EAE249BEC452}"/>
    <cellStyle name="Normal 2 3 14 6 6" xfId="14849" xr:uid="{B80FA375-63C5-4702-9B02-B58FA33BE006}"/>
    <cellStyle name="Normal 2 3 14 6 7" xfId="17933" xr:uid="{C88CF957-EA30-4E33-8B89-A313EA48E7C8}"/>
    <cellStyle name="Normal 2 3 14 6 8" xfId="21096" xr:uid="{9AF43B19-2468-4927-A3AE-98CA6D14B50E}"/>
    <cellStyle name="Normal 2 3 14 6 9" xfId="24231" xr:uid="{29E36E1C-5268-4CA6-9DC8-0A3A332FBD77}"/>
    <cellStyle name="Normal 2 3 14 7" xfId="2093" xr:uid="{31A6654A-6511-4DF7-BF47-8359DEF1A137}"/>
    <cellStyle name="Normal 2 3 14 7 10" xfId="4182" xr:uid="{FE85BCB0-104B-4DCF-8E97-E4B2D3B93079}"/>
    <cellStyle name="Normal 2 3 14 7 2" xfId="6398" xr:uid="{046F647C-DB0C-41A0-BF9E-D4C81F235910}"/>
    <cellStyle name="Normal 2 3 14 7 3" xfId="10358" xr:uid="{75AC3BFE-E4A0-4C04-A798-9077C3B1CCFA}"/>
    <cellStyle name="Normal 2 3 14 7 4" xfId="13553" xr:uid="{3B3613C4-48D6-45A3-B029-35360265091A}"/>
    <cellStyle name="Normal 2 3 14 7 5" xfId="16648" xr:uid="{BAC29C04-E476-477F-8737-A52D6BC934D0}"/>
    <cellStyle name="Normal 2 3 14 7 6" xfId="19802" xr:uid="{62762D9B-B2BB-4E08-B011-9523F8DB7018}"/>
    <cellStyle name="Normal 2 3 14 7 7" xfId="22962" xr:uid="{D6F46B7E-4064-46F7-A1DE-32572BD38A0F}"/>
    <cellStyle name="Normal 2 3 14 7 8" xfId="26138" xr:uid="{7151BD32-56B0-4028-A897-FAF1DD068E23}"/>
    <cellStyle name="Normal 2 3 14 7 9" xfId="29337" xr:uid="{2EE51571-9B0F-4EF0-8DF0-107DB7614ED8}"/>
    <cellStyle name="Normal 2 3 14 8" xfId="1230" xr:uid="{9C3C205E-4DC1-4AB6-A477-7979921E3773}"/>
    <cellStyle name="Normal 2 3 14 8 2" xfId="9497" xr:uid="{327A8310-0AEA-4344-9CFF-D22B2E866A30}"/>
    <cellStyle name="Normal 2 3 14 8 3" xfId="11462" xr:uid="{40D72D9C-372E-4BE9-A5D5-15B8E473F61C}"/>
    <cellStyle name="Normal 2 3 14 8 4" xfId="15784" xr:uid="{2BCDE5A8-5D39-44B1-85AF-B22EF56020C3}"/>
    <cellStyle name="Normal 2 3 14 8 5" xfId="18944" xr:uid="{C8511142-4C66-4BF0-A28A-E1EA6D27ECDD}"/>
    <cellStyle name="Normal 2 3 14 8 6" xfId="22126" xr:uid="{B7558620-8175-479B-ABA0-97F8E2DEED9C}"/>
    <cellStyle name="Normal 2 3 14 8 7" xfId="25284" xr:uid="{A5D940D4-5FB7-4CDF-89E3-AA6A64DF3801}"/>
    <cellStyle name="Normal 2 3 14 8 8" xfId="28423" xr:uid="{240A977E-2130-45F7-AEDD-522FC2CEADE3}"/>
    <cellStyle name="Normal 2 3 14 8 9" xfId="5281" xr:uid="{D155A933-98C8-435E-87DC-8286B83215CE}"/>
    <cellStyle name="Normal 2 3 14 9" xfId="7264" xr:uid="{FF90EC21-6B39-499C-8C05-8817A6EA2021}"/>
    <cellStyle name="Normal 2 3 15" xfId="155" xr:uid="{9B67B91A-ACFA-4B1E-927D-4E11FA270827}"/>
    <cellStyle name="Normal 2 3 15 10" xfId="8424" xr:uid="{408E5E86-F978-4BEF-BA72-48C2E459C8AF}"/>
    <cellStyle name="Normal 2 3 15 11" xfId="11533" xr:uid="{56797B6A-F887-4C08-A3A4-AF836A7A8F08}"/>
    <cellStyle name="Normal 2 3 15 12" xfId="14648" xr:uid="{EC889364-CAE4-475C-BEB1-C53DABD6AF5F}"/>
    <cellStyle name="Normal 2 3 15 13" xfId="17740" xr:uid="{F6BE6856-55B9-4929-A873-5DD14C0AD965}"/>
    <cellStyle name="Normal 2 3 15 14" xfId="20898" xr:uid="{27CAE78F-034F-4E13-88A4-096201A8C2DD}"/>
    <cellStyle name="Normal 2 3 15 15" xfId="24038" xr:uid="{F73E182B-D573-491E-8B25-472147AE7951}"/>
    <cellStyle name="Normal 2 3 15 16" xfId="27215" xr:uid="{B97D2836-8EA3-45EE-AD9D-B5914AF5E8AF}"/>
    <cellStyle name="Normal 2 3 15 17" xfId="3325" xr:uid="{9426F583-BB3C-4928-94AD-E0F8E92B2A19}"/>
    <cellStyle name="Normal 2 3 15 2" xfId="489" xr:uid="{0E59510E-EB3E-452C-9F6D-B01FCAFAC101}"/>
    <cellStyle name="Normal 2 3 15 2 10" xfId="24379" xr:uid="{880E9085-556A-45A6-853B-4FAD1C2DB7B1}"/>
    <cellStyle name="Normal 2 3 15 2 11" xfId="27557" xr:uid="{000CAFE7-7835-4EEC-BF96-3F346E9B9DE2}"/>
    <cellStyle name="Normal 2 3 15 2 12" xfId="3469" xr:uid="{2DF799D2-89FD-45E1-A06E-4C9F6668D469}"/>
    <cellStyle name="Normal 2 3 15 2 2" xfId="2440" xr:uid="{057BA3C1-866A-4A33-AE6E-88A377121487}"/>
    <cellStyle name="Normal 2 3 15 2 2 10" xfId="4527" xr:uid="{788E56AA-3D87-4645-AA89-7CF2527AE9D8}"/>
    <cellStyle name="Normal 2 3 15 2 2 2" xfId="6599" xr:uid="{05DB1163-D806-4AAC-A4A0-D26A7F2B3B0C}"/>
    <cellStyle name="Normal 2 3 15 2 2 3" xfId="10703" xr:uid="{711F604D-BBBC-4022-AE61-717ACCCDF8A9}"/>
    <cellStyle name="Normal 2 3 15 2 2 4" xfId="13898" xr:uid="{BEB7BA6F-FC43-4ED3-A826-7C6B4FB78C21}"/>
    <cellStyle name="Normal 2 3 15 2 2 5" xfId="16993" xr:uid="{DA998421-93AA-4D76-AA5E-60D818F06C61}"/>
    <cellStyle name="Normal 2 3 15 2 2 6" xfId="20147" xr:uid="{471847BF-14D3-407C-8478-05CE58EC23CA}"/>
    <cellStyle name="Normal 2 3 15 2 2 7" xfId="23307" xr:uid="{9DC8AF04-1E67-4C03-8893-0B28F9A947C7}"/>
    <cellStyle name="Normal 2 3 15 2 2 8" xfId="26483" xr:uid="{C9AE28B5-5038-4874-A95D-BDD41D90F3CC}"/>
    <cellStyle name="Normal 2 3 15 2 2 9" xfId="29682" xr:uid="{E7A006A9-8822-47A7-B8E7-8F1F12D00345}"/>
    <cellStyle name="Normal 2 3 15 2 3" xfId="1378" xr:uid="{FD87E444-8AF0-4DC4-A77D-559B7882C3AA}"/>
    <cellStyle name="Normal 2 3 15 2 3 2" xfId="9645" xr:uid="{D84BB148-428A-4709-B5A3-7A78AECED151}"/>
    <cellStyle name="Normal 2 3 15 2 3 3" xfId="12841" xr:uid="{39E622DB-072F-4744-9E38-94827B90115E}"/>
    <cellStyle name="Normal 2 3 15 2 3 4" xfId="15936" xr:uid="{0E93222E-0A15-462C-AA82-07EA525C4CE8}"/>
    <cellStyle name="Normal 2 3 15 2 3 5" xfId="19090" xr:uid="{48F142AF-77E0-480A-B903-F8F22A2EDBFC}"/>
    <cellStyle name="Normal 2 3 15 2 3 6" xfId="22250" xr:uid="{EAAFAE83-9769-4A12-947C-2B1DDCEA434B}"/>
    <cellStyle name="Normal 2 3 15 2 3 7" xfId="25426" xr:uid="{8AD424C5-FCF8-44A7-8123-5B8FFF5B148F}"/>
    <cellStyle name="Normal 2 3 15 2 3 8" xfId="28625" xr:uid="{64BE63DD-B76F-4DF3-8328-DDA5899A14E0}"/>
    <cellStyle name="Normal 2 3 15 2 3 9" xfId="5627" xr:uid="{8C98242C-FA36-494A-8ADC-7D7A8BE9AAC7}"/>
    <cellStyle name="Normal 2 3 15 2 4" xfId="7612" xr:uid="{953F4F20-00F2-4864-8CBB-912F303C5E8F}"/>
    <cellStyle name="Normal 2 3 15 2 5" xfId="8757" xr:uid="{FA95D2F3-65CD-48F8-860E-3288E40AFF02}"/>
    <cellStyle name="Normal 2 3 15 2 6" xfId="11878" xr:uid="{38C3BE44-F016-49F2-9947-5625A6C85BD6}"/>
    <cellStyle name="Normal 2 3 15 2 7" xfId="14997" xr:uid="{8D0179E6-FC6E-48C1-B361-12AE123CADA2}"/>
    <cellStyle name="Normal 2 3 15 2 8" xfId="18081" xr:uid="{BC7E0055-15C1-4271-B0F5-33F58631268F}"/>
    <cellStyle name="Normal 2 3 15 2 9" xfId="21244" xr:uid="{5F956EA7-3E91-418B-BF8C-042D929EFA87}"/>
    <cellStyle name="Normal 2 3 15 3" xfId="629" xr:uid="{900EA911-B279-4F57-8CAB-6495DEC41F4F}"/>
    <cellStyle name="Normal 2 3 15 3 10" xfId="24519" xr:uid="{BA39909D-1532-49BE-B462-B988BA42FD4E}"/>
    <cellStyle name="Normal 2 3 15 3 11" xfId="27697" xr:uid="{2FFD3ACF-5C16-4C95-9F0E-798186E92E4B}"/>
    <cellStyle name="Normal 2 3 15 3 12" xfId="3609" xr:uid="{B90DD2E8-8A74-4DFA-B86B-A833BE59AC81}"/>
    <cellStyle name="Normal 2 3 15 3 2" xfId="2580" xr:uid="{19D9C263-58D2-4F09-828A-C2F4576F9451}"/>
    <cellStyle name="Normal 2 3 15 3 2 10" xfId="4667" xr:uid="{BDF1BD3C-5751-4050-BC1A-A29167EF09B4}"/>
    <cellStyle name="Normal 2 3 15 3 2 2" xfId="6736" xr:uid="{B10770B2-B79D-453D-9F93-763FDC7B9E23}"/>
    <cellStyle name="Normal 2 3 15 3 2 3" xfId="10843" xr:uid="{4359B263-41A9-4D0B-961E-72832D67D093}"/>
    <cellStyle name="Normal 2 3 15 3 2 4" xfId="14038" xr:uid="{BA64F1F6-1A8F-42EE-BE8B-3E073B01F6C3}"/>
    <cellStyle name="Normal 2 3 15 3 2 5" xfId="17133" xr:uid="{9DB56CB8-DCDB-4739-90BA-07464B560080}"/>
    <cellStyle name="Normal 2 3 15 3 2 6" xfId="20287" xr:uid="{75F772F9-6440-428B-BE8E-91F9C67DB977}"/>
    <cellStyle name="Normal 2 3 15 3 2 7" xfId="23447" xr:uid="{3818FA96-2CAC-4CDF-9118-EF3BAA936783}"/>
    <cellStyle name="Normal 2 3 15 3 2 8" xfId="26623" xr:uid="{425F219B-9D5C-463C-B5ED-88807DD540EC}"/>
    <cellStyle name="Normal 2 3 15 3 2 9" xfId="29822" xr:uid="{A29EBDC6-49EE-4058-85F8-7C7D079CC159}"/>
    <cellStyle name="Normal 2 3 15 3 3" xfId="1518" xr:uid="{6423E6DD-6620-4227-A680-02A34B28A4DE}"/>
    <cellStyle name="Normal 2 3 15 3 3 2" xfId="9785" xr:uid="{89FD0EDB-3642-4BD6-8CDA-77479D8F1A2C}"/>
    <cellStyle name="Normal 2 3 15 3 3 3" xfId="12981" xr:uid="{E79CF83D-419A-403C-B257-D630B05D5E5A}"/>
    <cellStyle name="Normal 2 3 15 3 3 4" xfId="16076" xr:uid="{3A23EE05-0E8D-48D2-8585-A47D96621BB1}"/>
    <cellStyle name="Normal 2 3 15 3 3 5" xfId="19230" xr:uid="{7F190085-0FB7-4118-A079-76AF04C60730}"/>
    <cellStyle name="Normal 2 3 15 3 3 6" xfId="22390" xr:uid="{C6C9895C-0200-45E2-975C-CA64A11F98C0}"/>
    <cellStyle name="Normal 2 3 15 3 3 7" xfId="25566" xr:uid="{A98A7276-8199-46B0-BDEA-9C13A55CC102}"/>
    <cellStyle name="Normal 2 3 15 3 3 8" xfId="28765" xr:uid="{CC62420D-1A40-462D-9A3E-8ED1C0828EF2}"/>
    <cellStyle name="Normal 2 3 15 3 3 9" xfId="5767" xr:uid="{11A3D1C9-F0D9-44A8-BE86-9A511B6B227B}"/>
    <cellStyle name="Normal 2 3 15 3 4" xfId="7752" xr:uid="{57366403-6E68-426F-B1D9-144096C016EF}"/>
    <cellStyle name="Normal 2 3 15 3 5" xfId="8897" xr:uid="{D202B92E-7F6A-48F7-B558-8CA7FD5E60A4}"/>
    <cellStyle name="Normal 2 3 15 3 6" xfId="12018" xr:uid="{73C4546A-16F0-4655-8AD5-63B8CCA7E66C}"/>
    <cellStyle name="Normal 2 3 15 3 7" xfId="15137" xr:uid="{25E2119B-0F8E-43B2-8E45-9FEF1A10FEE4}"/>
    <cellStyle name="Normal 2 3 15 3 8" xfId="18221" xr:uid="{D6088481-5F6C-447A-AFEC-F24106FC302C}"/>
    <cellStyle name="Normal 2 3 15 3 9" xfId="21384" xr:uid="{424D6F07-1C54-4520-B94C-F8CC987829D8}"/>
    <cellStyle name="Normal 2 3 15 4" xfId="798" xr:uid="{D56D3852-1234-466B-849C-473FF5AF1842}"/>
    <cellStyle name="Normal 2 3 15 4 10" xfId="24688" xr:uid="{DDA42936-56E3-4C6B-96D4-5DA22B456DB1}"/>
    <cellStyle name="Normal 2 3 15 4 11" xfId="27866" xr:uid="{3E65DC2A-0D15-4C94-81D0-A461A2105FF2}"/>
    <cellStyle name="Normal 2 3 15 4 12" xfId="3778" xr:uid="{F0E50CFB-BA4C-42ED-B531-74C9AD5ED41B}"/>
    <cellStyle name="Normal 2 3 15 4 2" xfId="2749" xr:uid="{E3FCB384-3E9A-4A27-A9B4-D000AB337B21}"/>
    <cellStyle name="Normal 2 3 15 4 2 10" xfId="4836" xr:uid="{37098496-3050-459C-809B-3F17C32B080C}"/>
    <cellStyle name="Normal 2 3 15 4 2 2" xfId="6875" xr:uid="{A7A1A0DD-9BF2-4FA6-B6C5-E2B1727334D1}"/>
    <cellStyle name="Normal 2 3 15 4 2 3" xfId="11012" xr:uid="{C4E46D7F-614E-416A-AD5D-9A2DCDD81C69}"/>
    <cellStyle name="Normal 2 3 15 4 2 4" xfId="14203" xr:uid="{3A68F9D9-48AD-4130-8476-AA28C1635EEF}"/>
    <cellStyle name="Normal 2 3 15 4 2 5" xfId="17298" xr:uid="{72405E67-F4FD-4B8D-ADE2-C12BA82C3BAF}"/>
    <cellStyle name="Normal 2 3 15 4 2 6" xfId="20456" xr:uid="{A84B9D98-2C01-4A78-A9C9-E3211F7FBABE}"/>
    <cellStyle name="Normal 2 3 15 4 2 7" xfId="23612" xr:uid="{4DA7E53B-6196-4222-9D7E-CB229EC1A88A}"/>
    <cellStyle name="Normal 2 3 15 4 2 8" xfId="26788" xr:uid="{03615C14-09F4-455B-A31C-78CF8D8F405A}"/>
    <cellStyle name="Normal 2 3 15 4 2 9" xfId="29987" xr:uid="{00899D62-8077-4D4C-941A-BB030572EBD4}"/>
    <cellStyle name="Normal 2 3 15 4 3" xfId="1687" xr:uid="{3D01D647-268E-4042-AE6B-321626F5AC63}"/>
    <cellStyle name="Normal 2 3 15 4 3 2" xfId="9954" xr:uid="{FF1ACFF5-73CC-489F-9F5B-7930861F2D5B}"/>
    <cellStyle name="Normal 2 3 15 4 3 3" xfId="13150" xr:uid="{34D82896-3BBE-4003-9D1A-915C3C82B969}"/>
    <cellStyle name="Normal 2 3 15 4 3 4" xfId="16245" xr:uid="{98DD4D11-F367-473C-8838-5EEB3FBF5CB5}"/>
    <cellStyle name="Normal 2 3 15 4 3 5" xfId="19399" xr:uid="{C8A658EF-3E81-4B3C-AD0E-2ECD20842B2C}"/>
    <cellStyle name="Normal 2 3 15 4 3 6" xfId="22559" xr:uid="{94487B1D-D03C-405E-A9F7-6EC6951E71E8}"/>
    <cellStyle name="Normal 2 3 15 4 3 7" xfId="25735" xr:uid="{3196D13D-73F7-4594-B920-EE51DD83AA56}"/>
    <cellStyle name="Normal 2 3 15 4 3 8" xfId="28934" xr:uid="{BF52E1DE-575A-4FB1-A7E3-44A63705BCDD}"/>
    <cellStyle name="Normal 2 3 15 4 3 9" xfId="5936" xr:uid="{3D43234E-8153-4D9C-BC2D-EEAE3183120D}"/>
    <cellStyle name="Normal 2 3 15 4 4" xfId="7921" xr:uid="{1DE48389-92FE-49AB-ADC8-A71335208476}"/>
    <cellStyle name="Normal 2 3 15 4 5" xfId="9066" xr:uid="{F2F6F9BE-4963-4FE4-95DB-021A7DA687FC}"/>
    <cellStyle name="Normal 2 3 15 4 6" xfId="12187" xr:uid="{9BC7B7BA-968B-4FA1-B874-792408BE868D}"/>
    <cellStyle name="Normal 2 3 15 4 7" xfId="15306" xr:uid="{C4F73786-49B5-4A61-8832-711ABF40B21D}"/>
    <cellStyle name="Normal 2 3 15 4 8" xfId="18390" xr:uid="{213515FB-8F4B-44EE-9544-EAAE2419E47A}"/>
    <cellStyle name="Normal 2 3 15 4 9" xfId="21553" xr:uid="{277FBBD4-9CF6-42EE-8B85-57F563C08018}"/>
    <cellStyle name="Normal 2 3 15 5" xfId="991" xr:uid="{B8AEAA0A-F689-44E5-8A95-D52845F8405B}"/>
    <cellStyle name="Normal 2 3 15 5 10" xfId="24880" xr:uid="{E0BF6033-9518-4BA1-A7D0-D1D615038765}"/>
    <cellStyle name="Normal 2 3 15 5 11" xfId="28059" xr:uid="{18889A3B-E267-493A-A804-4DA389E89C59}"/>
    <cellStyle name="Normal 2 3 15 5 12" xfId="3970" xr:uid="{F16F9962-BF07-43D4-8B80-B3811C4D1D9D}"/>
    <cellStyle name="Normal 2 3 15 5 2" xfId="2942" xr:uid="{AF9203CB-A4A2-4D6E-B2DA-64903BEA5DCF}"/>
    <cellStyle name="Normal 2 3 15 5 2 10" xfId="5028" xr:uid="{08B32826-1111-4603-A05C-65A3C7BE03A4}"/>
    <cellStyle name="Normal 2 3 15 5 2 2" xfId="7051" xr:uid="{526F8A39-918D-4447-BDB4-29F821C5EC44}"/>
    <cellStyle name="Normal 2 3 15 5 2 3" xfId="11204" xr:uid="{3DCB7A40-E9CF-4BE6-948B-666E89A32BAB}"/>
    <cellStyle name="Normal 2 3 15 5 2 4" xfId="14392" xr:uid="{21D237FE-E9B8-4434-BAC2-904862159D1E}"/>
    <cellStyle name="Normal 2 3 15 5 2 5" xfId="17489" xr:uid="{8F8DCC97-ED50-4286-887F-3215EC5AFE0C}"/>
    <cellStyle name="Normal 2 3 15 5 2 6" xfId="20646" xr:uid="{62B336AE-4F1E-467F-8CFE-2391FD5178EB}"/>
    <cellStyle name="Normal 2 3 15 5 2 7" xfId="23801" xr:uid="{E8373FD4-776B-4ADE-8D6B-E8F57DA274E8}"/>
    <cellStyle name="Normal 2 3 15 5 2 8" xfId="26977" xr:uid="{B919924C-7B6F-4C7A-9D9A-3DE8FE6EA2E9}"/>
    <cellStyle name="Normal 2 3 15 5 2 9" xfId="30176" xr:uid="{7FE6D54F-9D58-47E1-B020-CE486EB8E5C1}"/>
    <cellStyle name="Normal 2 3 15 5 3" xfId="1881" xr:uid="{0367A369-6126-4E8C-84F7-CA33120DA355}"/>
    <cellStyle name="Normal 2 3 15 5 3 2" xfId="10146" xr:uid="{DF924CC9-BD92-4F14-8426-AA089AE16231}"/>
    <cellStyle name="Normal 2 3 15 5 3 3" xfId="13342" xr:uid="{C6C5F899-11C3-4FC9-B5C1-0E8A42A0E522}"/>
    <cellStyle name="Normal 2 3 15 5 3 4" xfId="16437" xr:uid="{E6C42A15-C275-4E1D-A947-E7D0C248FE2A}"/>
    <cellStyle name="Normal 2 3 15 5 3 5" xfId="19591" xr:uid="{9627BC31-186B-46DB-A769-C4B1DB3EE717}"/>
    <cellStyle name="Normal 2 3 15 5 3 6" xfId="22751" xr:uid="{D7FFE839-6B34-442D-95BD-295DAA4572C0}"/>
    <cellStyle name="Normal 2 3 15 5 3 7" xfId="25927" xr:uid="{CF219607-75C0-4D72-B411-D5CD4E933AFD}"/>
    <cellStyle name="Normal 2 3 15 5 3 8" xfId="29126" xr:uid="{DB855E50-76AA-4EA3-8DC3-E7CA3B26EDA3}"/>
    <cellStyle name="Normal 2 3 15 5 3 9" xfId="6129" xr:uid="{64605206-0A35-48AA-ADCB-C6864677713A}"/>
    <cellStyle name="Normal 2 3 15 5 4" xfId="8114" xr:uid="{662D6BDB-499A-46C0-8A7C-46C4570BD66F}"/>
    <cellStyle name="Normal 2 3 15 5 5" xfId="9258" xr:uid="{FB01FB7C-23EB-4D9E-9EA8-8A6169FBA968}"/>
    <cellStyle name="Normal 2 3 15 5 6" xfId="12380" xr:uid="{AD148CD4-3114-4637-BE66-0A5910D139A8}"/>
    <cellStyle name="Normal 2 3 15 5 7" xfId="15499" xr:uid="{92FF1686-87F6-44F2-B3BC-B25D8A202D75}"/>
    <cellStyle name="Normal 2 3 15 5 8" xfId="18582" xr:uid="{A07B6A2D-2713-43F7-820F-F8854AF7D8E4}"/>
    <cellStyle name="Normal 2 3 15 5 9" xfId="21746" xr:uid="{7D3D9866-5CAC-411A-96A2-F29D521CEA6F}"/>
    <cellStyle name="Normal 2 3 15 6" xfId="344" xr:uid="{B8FF42C3-5D2C-44A1-8A58-09BF01A40ABC}"/>
    <cellStyle name="Normal 2 3 15 6 10" xfId="27413" xr:uid="{DF87325F-AC77-47A2-BDDF-9274705FDA10}"/>
    <cellStyle name="Normal 2 3 15 6 11" xfId="4383" xr:uid="{46B38D9F-CD8C-4486-BDCA-3B80F3C401D4}"/>
    <cellStyle name="Normal 2 3 15 6 2" xfId="2296" xr:uid="{4B180A8A-6896-4F32-8293-DD0A264B3C8B}"/>
    <cellStyle name="Normal 2 3 15 6 2 2" xfId="10559" xr:uid="{BA724404-003D-4BF5-BA2D-5A1FA2E8B5B0}"/>
    <cellStyle name="Normal 2 3 15 6 2 3" xfId="13754" xr:uid="{9249C7B8-1A2D-4B1A-B53D-DF4231796449}"/>
    <cellStyle name="Normal 2 3 15 6 2 4" xfId="16849" xr:uid="{EAC90E81-07C0-4DBD-9BD5-45D489A162CF}"/>
    <cellStyle name="Normal 2 3 15 6 2 5" xfId="20003" xr:uid="{5E23E0F7-DB3D-45FE-8A9E-DBE701323D8E}"/>
    <cellStyle name="Normal 2 3 15 6 2 6" xfId="23163" xr:uid="{BFD0872C-5408-4F48-BC0A-1DE938A14550}"/>
    <cellStyle name="Normal 2 3 15 6 2 7" xfId="26339" xr:uid="{B7719D77-9CCA-4C88-8CDF-E2D9AF5B46C2}"/>
    <cellStyle name="Normal 2 3 15 6 2 8" xfId="29538" xr:uid="{F5758C9E-4FD7-44AC-BF70-6B063FA1B801}"/>
    <cellStyle name="Normal 2 3 15 6 2 9" xfId="5483" xr:uid="{3F7D1656-438B-4058-87EE-D5AD4EA04617}"/>
    <cellStyle name="Normal 2 3 15 6 3" xfId="7468" xr:uid="{C55AF863-4529-457A-B92A-A100CD67EEE7}"/>
    <cellStyle name="Normal 2 3 15 6 4" xfId="8612" xr:uid="{C5B543A0-3331-4FEE-B812-4B5258E0054F}"/>
    <cellStyle name="Normal 2 3 15 6 5" xfId="11734" xr:uid="{231CC4DB-7ECF-459E-AED2-05F331191E5A}"/>
    <cellStyle name="Normal 2 3 15 6 6" xfId="14853" xr:uid="{5D5CD9E1-4954-4C46-95AD-2CF6A91D2144}"/>
    <cellStyle name="Normal 2 3 15 6 7" xfId="17937" xr:uid="{B79DB6E8-2416-4FFF-AAF3-B51C9FE1E92D}"/>
    <cellStyle name="Normal 2 3 15 6 8" xfId="21100" xr:uid="{C0EEBA15-F07E-4186-941F-2CC57BDD684A}"/>
    <cellStyle name="Normal 2 3 15 6 9" xfId="24235" xr:uid="{83CC6EA7-5632-40BB-98B3-1687EA45E3AD}"/>
    <cellStyle name="Normal 2 3 15 7" xfId="2097" xr:uid="{28B85A4A-AC93-4AB8-BE7A-169A6DD52AE6}"/>
    <cellStyle name="Normal 2 3 15 7 10" xfId="4186" xr:uid="{9E29DF16-EA6B-4491-AC54-38AC8AABAB47}"/>
    <cellStyle name="Normal 2 3 15 7 2" xfId="6402" xr:uid="{E28F1BA5-38CA-45AE-913B-FFB440EB6B6B}"/>
    <cellStyle name="Normal 2 3 15 7 3" xfId="10362" xr:uid="{6E6F43F8-A73E-41BD-B44B-B94416473CC0}"/>
    <cellStyle name="Normal 2 3 15 7 4" xfId="13557" xr:uid="{691576FA-5B9E-4A16-B5DB-F809A889D0EF}"/>
    <cellStyle name="Normal 2 3 15 7 5" xfId="16652" xr:uid="{0563B6D4-195E-4B92-AB82-EC2CA4FDC214}"/>
    <cellStyle name="Normal 2 3 15 7 6" xfId="19806" xr:uid="{21C10ADF-B980-4911-AC6F-E84A2247BEF9}"/>
    <cellStyle name="Normal 2 3 15 7 7" xfId="22966" xr:uid="{846C84A8-ED0C-4A42-8747-7183F905C723}"/>
    <cellStyle name="Normal 2 3 15 7 8" xfId="26142" xr:uid="{39A12BC0-8D17-4E71-9968-3F48D3FA0010}"/>
    <cellStyle name="Normal 2 3 15 7 9" xfId="29341" xr:uid="{618042F8-74A8-4E0E-ABFC-D427A1D65469}"/>
    <cellStyle name="Normal 2 3 15 8" xfId="1234" xr:uid="{074544A6-8A8E-4D0D-836A-93700E3C8BD6}"/>
    <cellStyle name="Normal 2 3 15 8 2" xfId="9501" xr:uid="{C820013D-DA5B-4A78-A803-37C8F822C73E}"/>
    <cellStyle name="Normal 2 3 15 8 3" xfId="11466" xr:uid="{637A3FED-7E0C-4E80-A270-64E46E3A8A26}"/>
    <cellStyle name="Normal 2 3 15 8 4" xfId="14586" xr:uid="{E4D3DA37-DDD1-4AD2-8DF6-FBAF72D91D2E}"/>
    <cellStyle name="Normal 2 3 15 8 5" xfId="18892" xr:uid="{D8B22F10-C3B4-4D7A-8631-DB5BF9E5A274}"/>
    <cellStyle name="Normal 2 3 15 8 6" xfId="22078" xr:uid="{43AD6619-9388-4037-B980-70709A9B5542}"/>
    <cellStyle name="Normal 2 3 15 8 7" xfId="25320" xr:uid="{45A650C6-2167-45F5-82BA-8165F0D6EAF7}"/>
    <cellStyle name="Normal 2 3 15 8 8" xfId="28558" xr:uid="{2FBA110E-648C-48AD-86C3-8761EA14DC45}"/>
    <cellStyle name="Normal 2 3 15 8 9" xfId="5285" xr:uid="{1D7A0091-1C68-4616-AEBB-B53C07B3C862}"/>
    <cellStyle name="Normal 2 3 15 9" xfId="7268" xr:uid="{D679749B-8739-46FF-AA4A-1F23C51EF550}"/>
    <cellStyle name="Normal 2 3 16" xfId="159" xr:uid="{81B2A434-B6D1-4011-8CE1-8F541233CDDE}"/>
    <cellStyle name="Normal 2 3 16 10" xfId="8428" xr:uid="{527342E1-46DF-453B-ACE0-F815F7015E69}"/>
    <cellStyle name="Normal 2 3 16 11" xfId="11537" xr:uid="{4F2C88CA-DF1B-414B-9CB3-FED7728266AD}"/>
    <cellStyle name="Normal 2 3 16 12" xfId="14652" xr:uid="{E7A978F7-5526-4E5E-9B86-DE4E033060CD}"/>
    <cellStyle name="Normal 2 3 16 13" xfId="17744" xr:uid="{2E71B392-D476-4F4D-8382-AF9664ED4B49}"/>
    <cellStyle name="Normal 2 3 16 14" xfId="20902" xr:uid="{A96002F6-0536-41BB-AF58-B5166C7B67BE}"/>
    <cellStyle name="Normal 2 3 16 15" xfId="24042" xr:uid="{E9904876-F097-482B-A2C9-4E2FBC7FEB57}"/>
    <cellStyle name="Normal 2 3 16 16" xfId="27219" xr:uid="{D57D8D38-BC37-4B92-8887-24A5455D510D}"/>
    <cellStyle name="Normal 2 3 16 17" xfId="3329" xr:uid="{7366B4DE-4FDF-44BA-8765-D44044590F09}"/>
    <cellStyle name="Normal 2 3 16 2" xfId="493" xr:uid="{2F7F6578-7531-4478-A26F-5054FAB011DA}"/>
    <cellStyle name="Normal 2 3 16 2 10" xfId="24383" xr:uid="{90E0527B-D22E-42DF-8E7B-C5F2E1D66A58}"/>
    <cellStyle name="Normal 2 3 16 2 11" xfId="27561" xr:uid="{E4E614C9-3C03-4ACA-9330-60FB93B4F65F}"/>
    <cellStyle name="Normal 2 3 16 2 12" xfId="3473" xr:uid="{3265F19B-9B33-4845-ADCD-8659A2D409EA}"/>
    <cellStyle name="Normal 2 3 16 2 2" xfId="2444" xr:uid="{4B664685-D087-42C9-96CE-AEBEE9E3A84A}"/>
    <cellStyle name="Normal 2 3 16 2 2 10" xfId="4531" xr:uid="{733B087A-8771-4DE8-802F-C201491D9224}"/>
    <cellStyle name="Normal 2 3 16 2 2 2" xfId="6603" xr:uid="{39751574-94E9-470D-807F-A250D9387564}"/>
    <cellStyle name="Normal 2 3 16 2 2 3" xfId="10707" xr:uid="{5CD22D49-525D-4F12-905C-1F4359988720}"/>
    <cellStyle name="Normal 2 3 16 2 2 4" xfId="13902" xr:uid="{A2BFDC95-5206-4FEB-8209-FADDAB952D5F}"/>
    <cellStyle name="Normal 2 3 16 2 2 5" xfId="16997" xr:uid="{70E1D63B-9819-44D8-A59B-D732FFB51799}"/>
    <cellStyle name="Normal 2 3 16 2 2 6" xfId="20151" xr:uid="{60094710-EE1F-47D3-9296-83F6C23F5188}"/>
    <cellStyle name="Normal 2 3 16 2 2 7" xfId="23311" xr:uid="{D64B00BB-8599-414A-9142-34BF83193EEB}"/>
    <cellStyle name="Normal 2 3 16 2 2 8" xfId="26487" xr:uid="{BE557791-BCFA-4F22-9163-E95923A3F58B}"/>
    <cellStyle name="Normal 2 3 16 2 2 9" xfId="29686" xr:uid="{664FCAE2-8AF9-4BBF-BB72-AA8160DB446D}"/>
    <cellStyle name="Normal 2 3 16 2 3" xfId="1382" xr:uid="{6B154977-0FC3-44DE-9E18-903EBA403E17}"/>
    <cellStyle name="Normal 2 3 16 2 3 2" xfId="9649" xr:uid="{F4DE27E4-B021-4F8A-B824-8BF73BAFFA20}"/>
    <cellStyle name="Normal 2 3 16 2 3 3" xfId="12845" xr:uid="{13A8996F-0491-4280-AEE6-81DE2F5753F4}"/>
    <cellStyle name="Normal 2 3 16 2 3 4" xfId="15940" xr:uid="{9C127A72-C88A-4C1F-A1B3-29067FC7AC03}"/>
    <cellStyle name="Normal 2 3 16 2 3 5" xfId="19094" xr:uid="{6C04A416-5EB8-4587-AAD3-AE7F2050AF14}"/>
    <cellStyle name="Normal 2 3 16 2 3 6" xfId="22254" xr:uid="{51580283-1B15-442C-8B5B-97D0D7C9B01A}"/>
    <cellStyle name="Normal 2 3 16 2 3 7" xfId="25430" xr:uid="{68437D5B-8A62-43AE-8974-1823E227F26B}"/>
    <cellStyle name="Normal 2 3 16 2 3 8" xfId="28629" xr:uid="{2EF9FA0B-4D5A-43AB-B462-B3AA621D2689}"/>
    <cellStyle name="Normal 2 3 16 2 3 9" xfId="5631" xr:uid="{651A7629-126D-4AC9-9D13-380151A86CC8}"/>
    <cellStyle name="Normal 2 3 16 2 4" xfId="7616" xr:uid="{84EF1878-977E-4012-A1EF-6FB346F6D512}"/>
    <cellStyle name="Normal 2 3 16 2 5" xfId="8761" xr:uid="{38618D8E-34E8-4166-80FD-6C19337CB333}"/>
    <cellStyle name="Normal 2 3 16 2 6" xfId="11882" xr:uid="{F7E2C296-0768-41D9-8D45-EA862BD9939A}"/>
    <cellStyle name="Normal 2 3 16 2 7" xfId="15001" xr:uid="{0C8D9711-684F-4E9F-A479-0936969C57DC}"/>
    <cellStyle name="Normal 2 3 16 2 8" xfId="18085" xr:uid="{DECFE61E-DBDE-41B9-A005-5191862FEEB2}"/>
    <cellStyle name="Normal 2 3 16 2 9" xfId="21248" xr:uid="{F4956299-59A2-478E-B0B2-24DEB920C395}"/>
    <cellStyle name="Normal 2 3 16 3" xfId="633" xr:uid="{3A216BCC-B9C2-4801-8BC9-59A49D6FAF52}"/>
    <cellStyle name="Normal 2 3 16 3 10" xfId="24523" xr:uid="{A0184D7A-EEA7-469A-8DE7-471DA9F27BC0}"/>
    <cellStyle name="Normal 2 3 16 3 11" xfId="27701" xr:uid="{9DEDB41D-CAEA-487A-899E-38468C7A963E}"/>
    <cellStyle name="Normal 2 3 16 3 12" xfId="3613" xr:uid="{3DB1B473-0A91-451B-B2D7-61E3C0506508}"/>
    <cellStyle name="Normal 2 3 16 3 2" xfId="2584" xr:uid="{30D11B73-35A7-47DD-8D53-82FE2AF41FCE}"/>
    <cellStyle name="Normal 2 3 16 3 2 10" xfId="4671" xr:uid="{16241201-CA25-4CA1-A0AF-19CB6FBA2B40}"/>
    <cellStyle name="Normal 2 3 16 3 2 2" xfId="6740" xr:uid="{6F6B169A-27B8-4A6A-B470-9E38EDF46374}"/>
    <cellStyle name="Normal 2 3 16 3 2 3" xfId="10847" xr:uid="{1AB9433C-9ED8-438C-90AD-569588886C12}"/>
    <cellStyle name="Normal 2 3 16 3 2 4" xfId="14042" xr:uid="{393221C1-F466-45E8-9376-856E06B536C6}"/>
    <cellStyle name="Normal 2 3 16 3 2 5" xfId="17137" xr:uid="{7656AB4D-C177-4BCD-8908-0B4D2ED5523D}"/>
    <cellStyle name="Normal 2 3 16 3 2 6" xfId="20291" xr:uid="{0AA51864-E9D6-4352-9D5B-6CE719AB6168}"/>
    <cellStyle name="Normal 2 3 16 3 2 7" xfId="23451" xr:uid="{F3615F01-42B7-4FDE-9134-DCFCC76C16A1}"/>
    <cellStyle name="Normal 2 3 16 3 2 8" xfId="26627" xr:uid="{4208C063-FF8D-4CD9-B3EB-16A8E3E2802F}"/>
    <cellStyle name="Normal 2 3 16 3 2 9" xfId="29826" xr:uid="{FC5CD96E-C3DC-4415-8BDB-5F14C60B33A3}"/>
    <cellStyle name="Normal 2 3 16 3 3" xfId="1522" xr:uid="{B23E9AE9-A670-4E29-AF86-65BBBDDA7732}"/>
    <cellStyle name="Normal 2 3 16 3 3 2" xfId="9789" xr:uid="{BA94E571-3A59-415A-B992-248315EE09BC}"/>
    <cellStyle name="Normal 2 3 16 3 3 3" xfId="12985" xr:uid="{FF25449A-AFDA-40DB-B868-D2B19264D233}"/>
    <cellStyle name="Normal 2 3 16 3 3 4" xfId="16080" xr:uid="{F9B4B725-9DA6-4930-BED8-7D84155930F2}"/>
    <cellStyle name="Normal 2 3 16 3 3 5" xfId="19234" xr:uid="{888B0DC4-901B-464B-A189-B1B5246EFCFF}"/>
    <cellStyle name="Normal 2 3 16 3 3 6" xfId="22394" xr:uid="{6BD99343-43F4-4E53-BFB1-D20D114DB113}"/>
    <cellStyle name="Normal 2 3 16 3 3 7" xfId="25570" xr:uid="{37E39DE2-3322-4587-BD31-CF59E052206F}"/>
    <cellStyle name="Normal 2 3 16 3 3 8" xfId="28769" xr:uid="{6BD01C69-FC2C-4E2F-940E-9C8CB0EA7E75}"/>
    <cellStyle name="Normal 2 3 16 3 3 9" xfId="5771" xr:uid="{4F58F2DC-A47B-4926-A2B8-F2546C961B74}"/>
    <cellStyle name="Normal 2 3 16 3 4" xfId="7756" xr:uid="{D1284EF5-5CC2-4F12-8B13-900D9CFE4559}"/>
    <cellStyle name="Normal 2 3 16 3 5" xfId="8901" xr:uid="{F28060DA-3CB6-40A0-8518-F395DA0EF053}"/>
    <cellStyle name="Normal 2 3 16 3 6" xfId="12022" xr:uid="{415D2CDE-03DB-4BA6-98D5-85F2A5FE484A}"/>
    <cellStyle name="Normal 2 3 16 3 7" xfId="15141" xr:uid="{3EB68A6D-A7D7-45EB-B15A-1897EAEE1F22}"/>
    <cellStyle name="Normal 2 3 16 3 8" xfId="18225" xr:uid="{FDA2A045-9D4D-4557-9EB0-6858F57C467B}"/>
    <cellStyle name="Normal 2 3 16 3 9" xfId="21388" xr:uid="{99594B35-9D48-4DC5-96F3-5DCB2911D46A}"/>
    <cellStyle name="Normal 2 3 16 4" xfId="802" xr:uid="{07227DFC-0F5D-4681-8C05-3BB5D1E78CD9}"/>
    <cellStyle name="Normal 2 3 16 4 10" xfId="24692" xr:uid="{A28AFED0-0999-4906-82C7-5044EA102D47}"/>
    <cellStyle name="Normal 2 3 16 4 11" xfId="27870" xr:uid="{0B208B18-C95E-4409-946D-D7A8027B4FA4}"/>
    <cellStyle name="Normal 2 3 16 4 12" xfId="3782" xr:uid="{E2B87E1A-F050-4CE1-91A2-9EC46D44D08F}"/>
    <cellStyle name="Normal 2 3 16 4 2" xfId="2753" xr:uid="{698DEDE3-4E42-45AB-9CFB-13730AC6144A}"/>
    <cellStyle name="Normal 2 3 16 4 2 10" xfId="4840" xr:uid="{11CFB8AD-19C3-44E7-A0DD-6693878A53B6}"/>
    <cellStyle name="Normal 2 3 16 4 2 2" xfId="6879" xr:uid="{EB6EAB0D-8B95-47E0-961A-CE318DDBF129}"/>
    <cellStyle name="Normal 2 3 16 4 2 3" xfId="11016" xr:uid="{571497AE-0592-48BC-A4C1-BA3107464EFE}"/>
    <cellStyle name="Normal 2 3 16 4 2 4" xfId="14207" xr:uid="{FDBFF7C2-3917-403D-A8B6-03E955195A28}"/>
    <cellStyle name="Normal 2 3 16 4 2 5" xfId="17302" xr:uid="{1AD0DE7D-1641-4E48-9FE9-6B67261E0110}"/>
    <cellStyle name="Normal 2 3 16 4 2 6" xfId="20460" xr:uid="{17AEB2DE-8DC2-42DB-A02E-E4FBACE1A175}"/>
    <cellStyle name="Normal 2 3 16 4 2 7" xfId="23616" xr:uid="{E4E41416-A7DB-4480-978F-EE039B5B180C}"/>
    <cellStyle name="Normal 2 3 16 4 2 8" xfId="26792" xr:uid="{23B85531-580D-4E02-8540-C8982393EDBB}"/>
    <cellStyle name="Normal 2 3 16 4 2 9" xfId="29991" xr:uid="{1278A73C-9995-4ED6-9CBF-79E8C4746B55}"/>
    <cellStyle name="Normal 2 3 16 4 3" xfId="1691" xr:uid="{2EFE174D-9A71-45C5-8ED4-7C6E7B652C9A}"/>
    <cellStyle name="Normal 2 3 16 4 3 2" xfId="9958" xr:uid="{F2E4870F-B01A-4639-BB49-7953BD641F45}"/>
    <cellStyle name="Normal 2 3 16 4 3 3" xfId="13154" xr:uid="{2E4066EA-518A-4CA9-AECD-B40A47F8A407}"/>
    <cellStyle name="Normal 2 3 16 4 3 4" xfId="16249" xr:uid="{B7739C3B-13B2-42A6-9C46-8A1F0DDABB11}"/>
    <cellStyle name="Normal 2 3 16 4 3 5" xfId="19403" xr:uid="{F4D5698F-549C-4E0E-89AD-62A015269841}"/>
    <cellStyle name="Normal 2 3 16 4 3 6" xfId="22563" xr:uid="{7FA710B5-5F0C-4752-92FB-6BFFE390BC58}"/>
    <cellStyle name="Normal 2 3 16 4 3 7" xfId="25739" xr:uid="{86092987-C3B6-4CAF-84D9-F352DD66BE2B}"/>
    <cellStyle name="Normal 2 3 16 4 3 8" xfId="28938" xr:uid="{948040FB-A696-424B-9A0F-35FBF8B11942}"/>
    <cellStyle name="Normal 2 3 16 4 3 9" xfId="5940" xr:uid="{91DD74A2-5EF6-49A2-84D3-6F291DE629F5}"/>
    <cellStyle name="Normal 2 3 16 4 4" xfId="7925" xr:uid="{1D77E601-54BF-460C-B2E7-179F0AAA9B49}"/>
    <cellStyle name="Normal 2 3 16 4 5" xfId="9070" xr:uid="{E16AE2AE-A9DA-4F62-BB5D-D664029DEA73}"/>
    <cellStyle name="Normal 2 3 16 4 6" xfId="12191" xr:uid="{1CC2918A-5CC1-4356-A1CB-326DA4363EA7}"/>
    <cellStyle name="Normal 2 3 16 4 7" xfId="15310" xr:uid="{2BE2A7F6-7977-48CC-A236-E21CE9D11993}"/>
    <cellStyle name="Normal 2 3 16 4 8" xfId="18394" xr:uid="{C8DC9B0A-87E0-44B5-8BDA-8C109972D51F}"/>
    <cellStyle name="Normal 2 3 16 4 9" xfId="21557" xr:uid="{75C00B43-C72D-48FB-A497-C1765EB3391A}"/>
    <cellStyle name="Normal 2 3 16 5" xfId="995" xr:uid="{622C8ED0-3406-4669-B6DB-FA9C2998CC93}"/>
    <cellStyle name="Normal 2 3 16 5 10" xfId="24884" xr:uid="{EFC44682-0C31-4944-A63F-485FF0333FD6}"/>
    <cellStyle name="Normal 2 3 16 5 11" xfId="28063" xr:uid="{19452B5C-6F09-4D48-A30F-04018BFFA40F}"/>
    <cellStyle name="Normal 2 3 16 5 12" xfId="3974" xr:uid="{967A6B6B-C26B-4A95-B0D4-3803AC53DDF5}"/>
    <cellStyle name="Normal 2 3 16 5 2" xfId="2946" xr:uid="{99E31B56-16CB-4641-A425-3CED7C937904}"/>
    <cellStyle name="Normal 2 3 16 5 2 10" xfId="5032" xr:uid="{7BB90B96-679D-436B-9EB1-799C53B3F239}"/>
    <cellStyle name="Normal 2 3 16 5 2 2" xfId="7055" xr:uid="{69754B6A-D7E6-4A80-BDAE-CB65F6FC0AE3}"/>
    <cellStyle name="Normal 2 3 16 5 2 3" xfId="11208" xr:uid="{753FC7A4-49D3-4ED7-8B01-D59094BB467F}"/>
    <cellStyle name="Normal 2 3 16 5 2 4" xfId="14396" xr:uid="{33D59812-08BF-4B94-9D6A-A85383DB90EF}"/>
    <cellStyle name="Normal 2 3 16 5 2 5" xfId="17493" xr:uid="{EBAB1CD3-6BC9-4A9B-9118-5BC239F4AC94}"/>
    <cellStyle name="Normal 2 3 16 5 2 6" xfId="20650" xr:uid="{64DB4565-9CDD-4791-B654-9847BE3DCD31}"/>
    <cellStyle name="Normal 2 3 16 5 2 7" xfId="23805" xr:uid="{3B36C597-3498-4B10-8DE1-D56960DFBA1E}"/>
    <cellStyle name="Normal 2 3 16 5 2 8" xfId="26981" xr:uid="{44472989-A55B-450A-BA45-78967E51ABD2}"/>
    <cellStyle name="Normal 2 3 16 5 2 9" xfId="30180" xr:uid="{059691D0-B787-47DA-A8DE-6DF27A01B425}"/>
    <cellStyle name="Normal 2 3 16 5 3" xfId="1885" xr:uid="{D43BFC39-3256-4952-BDE9-12BFB0BA3EE5}"/>
    <cellStyle name="Normal 2 3 16 5 3 2" xfId="10150" xr:uid="{2A0C9EBB-2F93-45AB-9E7B-219BC437866C}"/>
    <cellStyle name="Normal 2 3 16 5 3 3" xfId="13346" xr:uid="{F5326D96-49E9-47D3-8B38-50B4D9434410}"/>
    <cellStyle name="Normal 2 3 16 5 3 4" xfId="16441" xr:uid="{5E956E0D-25F1-42E0-99BF-B5166E549911}"/>
    <cellStyle name="Normal 2 3 16 5 3 5" xfId="19595" xr:uid="{094DBDF0-6466-4122-8F65-55C2AFD76C21}"/>
    <cellStyle name="Normal 2 3 16 5 3 6" xfId="22755" xr:uid="{42D55FE7-A117-4B96-B37E-EF5EE3C59249}"/>
    <cellStyle name="Normal 2 3 16 5 3 7" xfId="25931" xr:uid="{4081D967-7E00-431A-8EDD-E13818B5E3CA}"/>
    <cellStyle name="Normal 2 3 16 5 3 8" xfId="29130" xr:uid="{46CA875B-B3F1-4A9E-B78A-B260053068F6}"/>
    <cellStyle name="Normal 2 3 16 5 3 9" xfId="6133" xr:uid="{A4771118-810F-4ABE-8AC8-8AC982EC0932}"/>
    <cellStyle name="Normal 2 3 16 5 4" xfId="8118" xr:uid="{E3EEE888-D380-4FB2-A9A2-252910FC3B08}"/>
    <cellStyle name="Normal 2 3 16 5 5" xfId="9262" xr:uid="{DDECE09E-6B68-48BE-A0A3-0D905034ED5B}"/>
    <cellStyle name="Normal 2 3 16 5 6" xfId="12384" xr:uid="{4E222F9C-B992-4AB6-B796-37039A2024FC}"/>
    <cellStyle name="Normal 2 3 16 5 7" xfId="15503" xr:uid="{2E0AB775-5415-413B-9BEE-C9993ED7784F}"/>
    <cellStyle name="Normal 2 3 16 5 8" xfId="18586" xr:uid="{A40E5D48-A208-4AD2-B613-194F904C1138}"/>
    <cellStyle name="Normal 2 3 16 5 9" xfId="21750" xr:uid="{F40A096A-F903-4C99-9144-41E29595B3F9}"/>
    <cellStyle name="Normal 2 3 16 6" xfId="348" xr:uid="{50747B2E-C2EA-4B63-8E06-C74AC9609FC4}"/>
    <cellStyle name="Normal 2 3 16 6 10" xfId="27417" xr:uid="{86736E68-C1A9-413A-9F3C-AF1D77A682D2}"/>
    <cellStyle name="Normal 2 3 16 6 11" xfId="4387" xr:uid="{13A2C248-0EB6-4B6C-8D08-445543685E0D}"/>
    <cellStyle name="Normal 2 3 16 6 2" xfId="2300" xr:uid="{16601C0D-90F2-4267-9783-B221A55F191B}"/>
    <cellStyle name="Normal 2 3 16 6 2 2" xfId="10563" xr:uid="{C689AE14-64B4-48AF-9253-B7E6EF631D89}"/>
    <cellStyle name="Normal 2 3 16 6 2 3" xfId="13758" xr:uid="{F675073B-7AA6-4356-80EE-74A5F0E33B65}"/>
    <cellStyle name="Normal 2 3 16 6 2 4" xfId="16853" xr:uid="{7AF44C23-3707-463F-A384-ABDC93B882B8}"/>
    <cellStyle name="Normal 2 3 16 6 2 5" xfId="20007" xr:uid="{7E4DC1C8-F899-4CAB-A7F9-7CDE4781EA1A}"/>
    <cellStyle name="Normal 2 3 16 6 2 6" xfId="23167" xr:uid="{388647AD-D2C9-48E7-910F-3FDC9E4243A1}"/>
    <cellStyle name="Normal 2 3 16 6 2 7" xfId="26343" xr:uid="{98520F79-43CF-43BB-BDBA-0E13C23153F0}"/>
    <cellStyle name="Normal 2 3 16 6 2 8" xfId="29542" xr:uid="{5CF9FCFC-822A-46AC-87F8-9D59C45189E8}"/>
    <cellStyle name="Normal 2 3 16 6 2 9" xfId="5487" xr:uid="{924BB966-6D8F-4FB4-A159-44CFEF9F200E}"/>
    <cellStyle name="Normal 2 3 16 6 3" xfId="7472" xr:uid="{7E7A9F42-693B-421D-8C82-7CA17CAD89CD}"/>
    <cellStyle name="Normal 2 3 16 6 4" xfId="8616" xr:uid="{029E3587-D4A9-4D15-984C-C95B47A6F9BC}"/>
    <cellStyle name="Normal 2 3 16 6 5" xfId="11738" xr:uid="{719A5BA7-02A7-4918-85BD-092A8C38298B}"/>
    <cellStyle name="Normal 2 3 16 6 6" xfId="14857" xr:uid="{C7E9E023-5B76-43F4-9687-EB5C97EECD69}"/>
    <cellStyle name="Normal 2 3 16 6 7" xfId="17941" xr:uid="{3D7B641C-7B69-4283-BD17-BE55B60FF7A7}"/>
    <cellStyle name="Normal 2 3 16 6 8" xfId="21104" xr:uid="{918FACD4-7421-474C-AFE5-541F2C211947}"/>
    <cellStyle name="Normal 2 3 16 6 9" xfId="24239" xr:uid="{B38BD74A-835E-4F92-9D26-9C418B7C53F7}"/>
    <cellStyle name="Normal 2 3 16 7" xfId="2101" xr:uid="{ADC870EF-2BBF-49E1-AEC8-83CD27E779C7}"/>
    <cellStyle name="Normal 2 3 16 7 10" xfId="4190" xr:uid="{D16360CA-F0C1-49E9-96BB-5A9BB74ED55A}"/>
    <cellStyle name="Normal 2 3 16 7 2" xfId="6406" xr:uid="{B2AAD5F3-7384-4511-BE04-784306452782}"/>
    <cellStyle name="Normal 2 3 16 7 3" xfId="10366" xr:uid="{AE50BABF-729E-464B-B077-11D4F5C5DF08}"/>
    <cellStyle name="Normal 2 3 16 7 4" xfId="13561" xr:uid="{AB0AE66A-2306-462B-89B8-123DB79D4FA9}"/>
    <cellStyle name="Normal 2 3 16 7 5" xfId="16656" xr:uid="{2F2D4501-0822-4DA9-AC8A-4E754B55944F}"/>
    <cellStyle name="Normal 2 3 16 7 6" xfId="19810" xr:uid="{ECA3A3D3-D389-4BD5-B56A-0E7827DA2481}"/>
    <cellStyle name="Normal 2 3 16 7 7" xfId="22970" xr:uid="{A624546D-4FC3-432E-8887-7C8EC0F7DA6C}"/>
    <cellStyle name="Normal 2 3 16 7 8" xfId="26146" xr:uid="{9DAA5C14-3F5C-4755-BEBD-5C6E4BE6C6CF}"/>
    <cellStyle name="Normal 2 3 16 7 9" xfId="29345" xr:uid="{405F6F76-7EBD-4FD8-9277-35FD4341D737}"/>
    <cellStyle name="Normal 2 3 16 8" xfId="1238" xr:uid="{B7994EB1-96B4-4802-BFB7-46B13CC29C81}"/>
    <cellStyle name="Normal 2 3 16 8 2" xfId="9505" xr:uid="{8F0E2B8D-BA8C-40BF-9429-15B5B4CF3F88}"/>
    <cellStyle name="Normal 2 3 16 8 3" xfId="11463" xr:uid="{4769630A-17AE-41EC-89D1-952ACF397E32}"/>
    <cellStyle name="Normal 2 3 16 8 4" xfId="15783" xr:uid="{14ABD73E-92C9-4523-80B8-37371F9BA1E7}"/>
    <cellStyle name="Normal 2 3 16 8 5" xfId="18898" xr:uid="{8E38645E-2B11-4AD3-AD4C-626D6B776229}"/>
    <cellStyle name="Normal 2 3 16 8 6" xfId="22091" xr:uid="{51AD69D8-F1BB-4482-A300-1CBA3978654C}"/>
    <cellStyle name="Normal 2 3 16 8 7" xfId="25290" xr:uid="{3C172EAB-9640-4E62-89CD-CC75E8F90B50}"/>
    <cellStyle name="Normal 2 3 16 8 8" xfId="28447" xr:uid="{1F8D7E55-151E-4B58-B541-7001E28B783B}"/>
    <cellStyle name="Normal 2 3 16 8 9" xfId="5289" xr:uid="{20886469-3054-4D5B-9C62-2515698D84D0}"/>
    <cellStyle name="Normal 2 3 16 9" xfId="7272" xr:uid="{D4EBA709-C7D2-4C03-ADF2-4F447575A2CA}"/>
    <cellStyle name="Normal 2 3 17" xfId="163" xr:uid="{27131E2F-BD42-46DC-8C3A-7AA7561E08CC}"/>
    <cellStyle name="Normal 2 3 17 10" xfId="8432" xr:uid="{CF00EE8C-BC22-4D4C-85C4-01ACA3294135}"/>
    <cellStyle name="Normal 2 3 17 11" xfId="11541" xr:uid="{27BB2536-A081-40E4-8FF0-212D1BB46769}"/>
    <cellStyle name="Normal 2 3 17 12" xfId="14656" xr:uid="{ACA3C252-9CB7-42A8-8E09-39F24504A8EA}"/>
    <cellStyle name="Normal 2 3 17 13" xfId="17748" xr:uid="{363972B5-713B-4E1B-882C-DE0A44DA4CF6}"/>
    <cellStyle name="Normal 2 3 17 14" xfId="20906" xr:uid="{4F4EC7B8-FE48-40AD-8785-672569F14C84}"/>
    <cellStyle name="Normal 2 3 17 15" xfId="24046" xr:uid="{012018D9-6941-4F20-8DC5-14B06683F690}"/>
    <cellStyle name="Normal 2 3 17 16" xfId="27223" xr:uid="{3724F955-86BC-4F46-B93A-0C21E17447F8}"/>
    <cellStyle name="Normal 2 3 17 17" xfId="3333" xr:uid="{EFAA6F1A-E64F-4DB4-A169-011C2B0657D9}"/>
    <cellStyle name="Normal 2 3 17 2" xfId="497" xr:uid="{A0DDADB7-7672-47CC-A98C-149DF4E14019}"/>
    <cellStyle name="Normal 2 3 17 2 10" xfId="24387" xr:uid="{E3B86706-051C-43BF-B1CB-6DC7F50133B4}"/>
    <cellStyle name="Normal 2 3 17 2 11" xfId="27565" xr:uid="{EC2041E4-92C2-497A-9845-7ED6278BB656}"/>
    <cellStyle name="Normal 2 3 17 2 12" xfId="3477" xr:uid="{343D9EA1-4820-4207-AB6B-D7EF0497C064}"/>
    <cellStyle name="Normal 2 3 17 2 2" xfId="2448" xr:uid="{8E5C4CCF-8101-45F0-B216-F74ECFB9B418}"/>
    <cellStyle name="Normal 2 3 17 2 2 10" xfId="4535" xr:uid="{33753B1A-B7FD-45DF-8D66-08757C58C2AF}"/>
    <cellStyle name="Normal 2 3 17 2 2 2" xfId="6607" xr:uid="{80D04BDD-1E08-4279-B8D8-183621AFF53A}"/>
    <cellStyle name="Normal 2 3 17 2 2 3" xfId="10711" xr:uid="{B20EBEF6-9D91-4B76-9514-F744C8B624C6}"/>
    <cellStyle name="Normal 2 3 17 2 2 4" xfId="13906" xr:uid="{8EC25C44-EC76-4767-A482-60388A8FD5FE}"/>
    <cellStyle name="Normal 2 3 17 2 2 5" xfId="17001" xr:uid="{8BCFFE03-02B5-4DFE-BDCD-C8D47B0BF63D}"/>
    <cellStyle name="Normal 2 3 17 2 2 6" xfId="20155" xr:uid="{6D312ACD-60E4-437B-93C2-F345234A130D}"/>
    <cellStyle name="Normal 2 3 17 2 2 7" xfId="23315" xr:uid="{656F1CD2-42F2-4C7C-A5BC-6B431F94DDDA}"/>
    <cellStyle name="Normal 2 3 17 2 2 8" xfId="26491" xr:uid="{4498EE8E-812C-4F8B-999C-74B8D4F85855}"/>
    <cellStyle name="Normal 2 3 17 2 2 9" xfId="29690" xr:uid="{DD6EA47E-09A9-4D54-B805-B7D6EADDD4D6}"/>
    <cellStyle name="Normal 2 3 17 2 3" xfId="1386" xr:uid="{CFF7DEF4-418C-4020-948D-C7E7B330E493}"/>
    <cellStyle name="Normal 2 3 17 2 3 2" xfId="9653" xr:uid="{68AC006E-BAE4-4A67-BCEE-1E88B888E39C}"/>
    <cellStyle name="Normal 2 3 17 2 3 3" xfId="12849" xr:uid="{03D6BE21-0AE3-47C5-BFFB-C05E8796FA8C}"/>
    <cellStyle name="Normal 2 3 17 2 3 4" xfId="15944" xr:uid="{ED7724D6-6441-4AC9-AA9B-A1CB8D08452C}"/>
    <cellStyle name="Normal 2 3 17 2 3 5" xfId="19098" xr:uid="{77F5AAB9-564F-495F-812C-86C724E77F46}"/>
    <cellStyle name="Normal 2 3 17 2 3 6" xfId="22258" xr:uid="{F379757A-D33C-401F-8D3B-D5F8FCECD36A}"/>
    <cellStyle name="Normal 2 3 17 2 3 7" xfId="25434" xr:uid="{F730C3C3-CD20-4E68-903B-C0829265644D}"/>
    <cellStyle name="Normal 2 3 17 2 3 8" xfId="28633" xr:uid="{C11FB985-24CB-4BAC-BFBC-D3A1112D0A9E}"/>
    <cellStyle name="Normal 2 3 17 2 3 9" xfId="5635" xr:uid="{B54EA821-DA52-4DE3-AEC5-A16B8A23D542}"/>
    <cellStyle name="Normal 2 3 17 2 4" xfId="7620" xr:uid="{BB918513-34BE-4CCF-8AB4-9CA795FEA492}"/>
    <cellStyle name="Normal 2 3 17 2 5" xfId="8765" xr:uid="{E7AEA666-173B-4FC1-8584-D6747EF286A6}"/>
    <cellStyle name="Normal 2 3 17 2 6" xfId="11886" xr:uid="{471B656C-7466-46CE-B853-E52EBB4FD806}"/>
    <cellStyle name="Normal 2 3 17 2 7" xfId="15005" xr:uid="{D299A4B0-D8F0-44FA-BEDA-1603897D11E6}"/>
    <cellStyle name="Normal 2 3 17 2 8" xfId="18089" xr:uid="{D60EC89D-8BB1-43AA-A913-7ACAB9441C8E}"/>
    <cellStyle name="Normal 2 3 17 2 9" xfId="21252" xr:uid="{05DE9742-E9DF-49B3-B17C-ECBE278095DE}"/>
    <cellStyle name="Normal 2 3 17 3" xfId="637" xr:uid="{A3A0F6DE-BB53-4F23-B2BC-BB2F1DA15326}"/>
    <cellStyle name="Normal 2 3 17 3 10" xfId="24527" xr:uid="{AF672C13-4220-45F9-AC45-07C2F5FEEF5A}"/>
    <cellStyle name="Normal 2 3 17 3 11" xfId="27705" xr:uid="{ADE446C1-0F09-4E33-8D5E-2549C481F552}"/>
    <cellStyle name="Normal 2 3 17 3 12" xfId="3617" xr:uid="{CE838E3A-E5D2-448C-86AC-7052CF8A8DE5}"/>
    <cellStyle name="Normal 2 3 17 3 2" xfId="2588" xr:uid="{7263B64F-8DE4-4512-B92A-DCF5323946A9}"/>
    <cellStyle name="Normal 2 3 17 3 2 10" xfId="4675" xr:uid="{F748213E-6588-4750-AD1F-1B19B346F522}"/>
    <cellStyle name="Normal 2 3 17 3 2 2" xfId="6743" xr:uid="{5E4CAB24-1938-497B-83B0-5E8D9F7C5D1F}"/>
    <cellStyle name="Normal 2 3 17 3 2 3" xfId="10851" xr:uid="{1B272D62-8D50-47A4-BA9A-A4D8901F911A}"/>
    <cellStyle name="Normal 2 3 17 3 2 4" xfId="14045" xr:uid="{29F68250-CDDB-4012-A615-E1009C37F44E}"/>
    <cellStyle name="Normal 2 3 17 3 2 5" xfId="17140" xr:uid="{F4D2B130-26B8-4033-B183-1FA3A8115EC5}"/>
    <cellStyle name="Normal 2 3 17 3 2 6" xfId="20295" xr:uid="{FBB9B0E4-4228-4434-B38E-2D6159C93254}"/>
    <cellStyle name="Normal 2 3 17 3 2 7" xfId="23454" xr:uid="{59881D82-9062-4B93-906B-230A334745E1}"/>
    <cellStyle name="Normal 2 3 17 3 2 8" xfId="26630" xr:uid="{3D42B802-BE74-4E6B-A758-7B75DC60632F}"/>
    <cellStyle name="Normal 2 3 17 3 2 9" xfId="29829" xr:uid="{DFE4204E-F932-41B3-9C96-37FAB824FAB9}"/>
    <cellStyle name="Normal 2 3 17 3 3" xfId="1526" xr:uid="{1549C191-41B3-4DF9-BD59-DB658B47898D}"/>
    <cellStyle name="Normal 2 3 17 3 3 2" xfId="9793" xr:uid="{6A55BACD-D939-48B7-AF51-85C7656F4A94}"/>
    <cellStyle name="Normal 2 3 17 3 3 3" xfId="12989" xr:uid="{4AEC7A2E-5384-4A2A-BEE2-E9EDA2D75859}"/>
    <cellStyle name="Normal 2 3 17 3 3 4" xfId="16084" xr:uid="{4F86FE6C-B1E0-4531-B265-4FB85C8CBE87}"/>
    <cellStyle name="Normal 2 3 17 3 3 5" xfId="19238" xr:uid="{6D7109E3-4275-4F10-979F-36829CA76962}"/>
    <cellStyle name="Normal 2 3 17 3 3 6" xfId="22398" xr:uid="{E08760AD-C36F-4F21-81CB-7F32A80E6120}"/>
    <cellStyle name="Normal 2 3 17 3 3 7" xfId="25574" xr:uid="{CACDB1BB-B17A-48F7-898B-52E8294F1FFC}"/>
    <cellStyle name="Normal 2 3 17 3 3 8" xfId="28773" xr:uid="{BEE6DA51-183C-47BE-87FC-1CF621B0E09F}"/>
    <cellStyle name="Normal 2 3 17 3 3 9" xfId="5775" xr:uid="{3118B9FA-BF70-4F35-AB74-769E2B5445C9}"/>
    <cellStyle name="Normal 2 3 17 3 4" xfId="7760" xr:uid="{1BED8BF5-9701-4C78-8CBA-F14E781E88D9}"/>
    <cellStyle name="Normal 2 3 17 3 5" xfId="8905" xr:uid="{2ABC15CC-DA4D-4D6D-96C5-B9C281F79747}"/>
    <cellStyle name="Normal 2 3 17 3 6" xfId="12026" xr:uid="{06DC15EE-D6FC-4433-A9F9-25708B75D5F7}"/>
    <cellStyle name="Normal 2 3 17 3 7" xfId="15145" xr:uid="{12509A5B-7AB2-4880-888D-21F1734F0228}"/>
    <cellStyle name="Normal 2 3 17 3 8" xfId="18229" xr:uid="{C7A704A3-B3C7-4417-9D94-AAB267C3E9C2}"/>
    <cellStyle name="Normal 2 3 17 3 9" xfId="21392" xr:uid="{9534DE79-8EBC-4167-91DC-B5425533C105}"/>
    <cellStyle name="Normal 2 3 17 4" xfId="806" xr:uid="{735D34AD-7664-4D90-BB1E-2850065A585B}"/>
    <cellStyle name="Normal 2 3 17 4 10" xfId="24696" xr:uid="{69B8067E-47C9-4D71-8364-BDFAAC7345CB}"/>
    <cellStyle name="Normal 2 3 17 4 11" xfId="27874" xr:uid="{8CF8FF13-F038-4E98-9C7C-06F95E4DF549}"/>
    <cellStyle name="Normal 2 3 17 4 12" xfId="3786" xr:uid="{F3584927-CA87-402E-890C-CB0AF5B2362F}"/>
    <cellStyle name="Normal 2 3 17 4 2" xfId="2757" xr:uid="{184D5632-0CA6-4A74-A677-55B33AF808EF}"/>
    <cellStyle name="Normal 2 3 17 4 2 10" xfId="4844" xr:uid="{44AF8AFE-08F7-4E68-AE2D-9B5B787505AA}"/>
    <cellStyle name="Normal 2 3 17 4 2 2" xfId="6883" xr:uid="{3F84E8A1-F9C7-4ED0-84DE-0C6833232736}"/>
    <cellStyle name="Normal 2 3 17 4 2 3" xfId="11020" xr:uid="{831B1D33-5796-4DB4-9BF4-28EFF4ECBB97}"/>
    <cellStyle name="Normal 2 3 17 4 2 4" xfId="14211" xr:uid="{3D5FA738-E629-4768-8FEF-066D86BDF6A2}"/>
    <cellStyle name="Normal 2 3 17 4 2 5" xfId="17306" xr:uid="{B9A230A7-F415-49BF-84E8-1E44C9CB9E08}"/>
    <cellStyle name="Normal 2 3 17 4 2 6" xfId="20464" xr:uid="{D362CD83-8CD3-41E8-8202-DD40E4E97F21}"/>
    <cellStyle name="Normal 2 3 17 4 2 7" xfId="23620" xr:uid="{8BE9B77B-73D7-449E-BDD3-20BA0034C471}"/>
    <cellStyle name="Normal 2 3 17 4 2 8" xfId="26796" xr:uid="{FCF2233E-0D89-4016-818C-8DEA88F8BD5E}"/>
    <cellStyle name="Normal 2 3 17 4 2 9" xfId="29995" xr:uid="{8DFFA631-9981-4F04-8051-929F278AC539}"/>
    <cellStyle name="Normal 2 3 17 4 3" xfId="1695" xr:uid="{9D4C0452-F9FA-41BE-BD54-C04AFB1568EC}"/>
    <cellStyle name="Normal 2 3 17 4 3 2" xfId="9962" xr:uid="{72CD7120-7EC7-4F82-906D-C9FCAE12DB8A}"/>
    <cellStyle name="Normal 2 3 17 4 3 3" xfId="13158" xr:uid="{9380FDDA-6367-44FB-9CB9-B48B2DC9E4CB}"/>
    <cellStyle name="Normal 2 3 17 4 3 4" xfId="16253" xr:uid="{6E83DCF0-01B2-431D-A158-8303ADE6D05D}"/>
    <cellStyle name="Normal 2 3 17 4 3 5" xfId="19407" xr:uid="{490DF12D-3A34-4C30-A227-0F6BA557DCA7}"/>
    <cellStyle name="Normal 2 3 17 4 3 6" xfId="22567" xr:uid="{515E2F5E-2016-41EE-A486-D7623BF3CE02}"/>
    <cellStyle name="Normal 2 3 17 4 3 7" xfId="25743" xr:uid="{BCBD66DA-C755-482D-BDB4-544C0855B0AB}"/>
    <cellStyle name="Normal 2 3 17 4 3 8" xfId="28942" xr:uid="{1A9747C1-E61A-4D5B-AE36-4D748FC2FE0C}"/>
    <cellStyle name="Normal 2 3 17 4 3 9" xfId="5944" xr:uid="{B0DEF1B2-211D-43F7-8C05-190979B84310}"/>
    <cellStyle name="Normal 2 3 17 4 4" xfId="7929" xr:uid="{E32D31FD-8051-4ABA-9AB5-EDA3210136AD}"/>
    <cellStyle name="Normal 2 3 17 4 5" xfId="9074" xr:uid="{0226B2B1-4C79-4DD9-906F-16A42DD7CC3E}"/>
    <cellStyle name="Normal 2 3 17 4 6" xfId="12195" xr:uid="{63B63956-9303-4B0E-8025-DD8A43925B0A}"/>
    <cellStyle name="Normal 2 3 17 4 7" xfId="15314" xr:uid="{9B610A08-54EF-48DA-B40D-F4548CD4B1CE}"/>
    <cellStyle name="Normal 2 3 17 4 8" xfId="18398" xr:uid="{4AB3BF11-37C1-402A-8226-63C7DC456D8E}"/>
    <cellStyle name="Normal 2 3 17 4 9" xfId="21561" xr:uid="{B2BB0518-FAB0-4C71-98A7-8CFC68923452}"/>
    <cellStyle name="Normal 2 3 17 5" xfId="999" xr:uid="{CD3EF15B-EA0B-4206-99C5-C290D99AF156}"/>
    <cellStyle name="Normal 2 3 17 5 10" xfId="24888" xr:uid="{A4C32FCD-4C57-4C99-A62B-C52ED39E5F73}"/>
    <cellStyle name="Normal 2 3 17 5 11" xfId="28067" xr:uid="{8283C729-FFD8-40D0-99F3-3AEBF21BB7BE}"/>
    <cellStyle name="Normal 2 3 17 5 12" xfId="3978" xr:uid="{BDB697ED-8C1D-43A2-9908-B92C289C6F00}"/>
    <cellStyle name="Normal 2 3 17 5 2" xfId="2950" xr:uid="{E333B7DD-BFD9-4E5A-9EAC-25186CDC601E}"/>
    <cellStyle name="Normal 2 3 17 5 2 10" xfId="5036" xr:uid="{E0F003E3-C887-4B2F-9F7C-4F37F65C1A86}"/>
    <cellStyle name="Normal 2 3 17 5 2 2" xfId="7059" xr:uid="{1D86E495-0F0E-4299-9527-494C7EC13B64}"/>
    <cellStyle name="Normal 2 3 17 5 2 3" xfId="11212" xr:uid="{31B603D2-AA69-4233-A135-15A20A5AE8B7}"/>
    <cellStyle name="Normal 2 3 17 5 2 4" xfId="14400" xr:uid="{CE18E444-9ACC-4815-B6AA-A45A4202DE05}"/>
    <cellStyle name="Normal 2 3 17 5 2 5" xfId="17497" xr:uid="{7E81DD31-91C7-4E5A-905A-92DF5568275A}"/>
    <cellStyle name="Normal 2 3 17 5 2 6" xfId="20654" xr:uid="{6AB81FE4-C95E-4C0A-B27B-5D0CA39159A8}"/>
    <cellStyle name="Normal 2 3 17 5 2 7" xfId="23809" xr:uid="{1E150BDF-806D-4BD6-9CCF-3CF6DE809B66}"/>
    <cellStyle name="Normal 2 3 17 5 2 8" xfId="26985" xr:uid="{7104D62B-F7B1-4562-B3EF-4E626B6A1E30}"/>
    <cellStyle name="Normal 2 3 17 5 2 9" xfId="30184" xr:uid="{85782B34-5181-4096-9960-4903B20725E7}"/>
    <cellStyle name="Normal 2 3 17 5 3" xfId="1889" xr:uid="{4708A3A5-AE85-47A1-93FA-27055C167AE9}"/>
    <cellStyle name="Normal 2 3 17 5 3 2" xfId="10154" xr:uid="{BB93F7BD-DE96-48C0-B17A-A595FE657FDE}"/>
    <cellStyle name="Normal 2 3 17 5 3 3" xfId="13350" xr:uid="{879D500E-52EB-40A0-9213-4C7F85D01B9A}"/>
    <cellStyle name="Normal 2 3 17 5 3 4" xfId="16445" xr:uid="{C72496FC-A70B-4DB4-A91C-0424342FD1F3}"/>
    <cellStyle name="Normal 2 3 17 5 3 5" xfId="19599" xr:uid="{38E14FDB-0192-481E-A347-B4C1D116229C}"/>
    <cellStyle name="Normal 2 3 17 5 3 6" xfId="22759" xr:uid="{B6258374-B473-44B7-B441-BB06ACA41A6C}"/>
    <cellStyle name="Normal 2 3 17 5 3 7" xfId="25935" xr:uid="{28368866-67EB-4E01-8F50-9DEABEA38272}"/>
    <cellStyle name="Normal 2 3 17 5 3 8" xfId="29134" xr:uid="{CBEC15C6-3759-482D-BE08-2DF7091FED16}"/>
    <cellStyle name="Normal 2 3 17 5 3 9" xfId="6137" xr:uid="{A40A3BB2-9753-400C-AECE-0566B6F1954B}"/>
    <cellStyle name="Normal 2 3 17 5 4" xfId="8122" xr:uid="{C11CE8BD-463B-4FB6-876F-350543D03B5F}"/>
    <cellStyle name="Normal 2 3 17 5 5" xfId="9266" xr:uid="{0D0315EA-372A-4C38-8D78-2AE2A3E111EA}"/>
    <cellStyle name="Normal 2 3 17 5 6" xfId="12388" xr:uid="{F5B79800-5ECD-4FEE-9CE7-B984D904D7BF}"/>
    <cellStyle name="Normal 2 3 17 5 7" xfId="15507" xr:uid="{79601C63-EB70-4A45-8EA8-9DA5E1004BC0}"/>
    <cellStyle name="Normal 2 3 17 5 8" xfId="18590" xr:uid="{434C6847-735F-4D85-A028-40DDEC22AC59}"/>
    <cellStyle name="Normal 2 3 17 5 9" xfId="21754" xr:uid="{73C1750B-76CF-4662-8AA9-B75A5B85BFC0}"/>
    <cellStyle name="Normal 2 3 17 6" xfId="352" xr:uid="{B2A1FED3-D1C3-4A36-B122-A762F835A74F}"/>
    <cellStyle name="Normal 2 3 17 6 10" xfId="27421" xr:uid="{EA441B73-87C5-4FBD-979B-0649E8C8E13B}"/>
    <cellStyle name="Normal 2 3 17 6 11" xfId="4391" xr:uid="{784B29F9-8734-4187-BCD5-681A1DEC2CE6}"/>
    <cellStyle name="Normal 2 3 17 6 2" xfId="2304" xr:uid="{DDF0E228-DA47-43DE-BF19-DE8A7797A647}"/>
    <cellStyle name="Normal 2 3 17 6 2 2" xfId="10567" xr:uid="{565FDE60-36B8-467F-8C56-6CB54FF4F6E4}"/>
    <cellStyle name="Normal 2 3 17 6 2 3" xfId="13762" xr:uid="{98BF41C2-05FC-49D7-A7BB-B24A8FF7E859}"/>
    <cellStyle name="Normal 2 3 17 6 2 4" xfId="16857" xr:uid="{C58E3934-DC19-46F1-9977-16FD1A5DDF60}"/>
    <cellStyle name="Normal 2 3 17 6 2 5" xfId="20011" xr:uid="{1013836D-D8AC-43BF-B719-6889DA362920}"/>
    <cellStyle name="Normal 2 3 17 6 2 6" xfId="23171" xr:uid="{A4E01C79-96F4-4B1F-834D-EFD518DBC403}"/>
    <cellStyle name="Normal 2 3 17 6 2 7" xfId="26347" xr:uid="{4869EF8A-E905-46A2-9F8A-A10F223AEE78}"/>
    <cellStyle name="Normal 2 3 17 6 2 8" xfId="29546" xr:uid="{BAA4F598-8752-4E15-951C-B268BA8F1EE4}"/>
    <cellStyle name="Normal 2 3 17 6 2 9" xfId="5491" xr:uid="{076CC3F6-705E-4EE2-9BF6-980B915B98BC}"/>
    <cellStyle name="Normal 2 3 17 6 3" xfId="7476" xr:uid="{587E2B2B-E7DD-4063-8C7E-DE673971F985}"/>
    <cellStyle name="Normal 2 3 17 6 4" xfId="8620" xr:uid="{182D8080-2559-407A-BFB4-7144D9648C47}"/>
    <cellStyle name="Normal 2 3 17 6 5" xfId="11742" xr:uid="{D15D9834-E8E2-4139-80FB-F610EEB422C4}"/>
    <cellStyle name="Normal 2 3 17 6 6" xfId="14861" xr:uid="{7A7DF96B-AE77-48A1-84C0-31083066D7B8}"/>
    <cellStyle name="Normal 2 3 17 6 7" xfId="17945" xr:uid="{335437B2-B7F4-4A8C-AA42-9C3A73A7FA3F}"/>
    <cellStyle name="Normal 2 3 17 6 8" xfId="21108" xr:uid="{3CCD6A18-6685-47E7-9BC0-DD67BDBE715D}"/>
    <cellStyle name="Normal 2 3 17 6 9" xfId="24243" xr:uid="{38400372-18A1-4D67-91CC-D60B86B19CD5}"/>
    <cellStyle name="Normal 2 3 17 7" xfId="2105" xr:uid="{F9682F5F-A7F6-4711-BDAB-747FFE33E36C}"/>
    <cellStyle name="Normal 2 3 17 7 10" xfId="4194" xr:uid="{691D0983-8F92-400D-9E3A-59F8A4FD2305}"/>
    <cellStyle name="Normal 2 3 17 7 2" xfId="6410" xr:uid="{64A5D1DA-A072-43DA-9AF2-9F4CD1A1BEA1}"/>
    <cellStyle name="Normal 2 3 17 7 3" xfId="10370" xr:uid="{5A245C4A-B186-4088-82C7-F11150ED586E}"/>
    <cellStyle name="Normal 2 3 17 7 4" xfId="13565" xr:uid="{CC01BB7A-2F30-4E1E-8DFA-B5A503DB7EE4}"/>
    <cellStyle name="Normal 2 3 17 7 5" xfId="16660" xr:uid="{CE7559EE-575F-4FC3-8970-4475A2A7113D}"/>
    <cellStyle name="Normal 2 3 17 7 6" xfId="19814" xr:uid="{DCA377BB-7B69-48D8-A607-69B55E20A07D}"/>
    <cellStyle name="Normal 2 3 17 7 7" xfId="22974" xr:uid="{7F6311D9-97C6-48A2-8DC4-9AA9C0F72331}"/>
    <cellStyle name="Normal 2 3 17 7 8" xfId="26150" xr:uid="{9BBB78E2-F92D-4378-8747-B163C483B7B5}"/>
    <cellStyle name="Normal 2 3 17 7 9" xfId="29349" xr:uid="{2CA52316-69F5-4F5E-BB33-43EDC070D528}"/>
    <cellStyle name="Normal 2 3 17 8" xfId="1242" xr:uid="{85A523C9-1D6B-48EC-B75B-D4C8B3D2B895}"/>
    <cellStyle name="Normal 2 3 17 8 2" xfId="9509" xr:uid="{6EA64B0F-239E-4ACA-8F09-40C958B974BF}"/>
    <cellStyle name="Normal 2 3 17 8 3" xfId="12705" xr:uid="{BB9BF041-2141-4DB1-BC8A-AA7F3D18EDF6}"/>
    <cellStyle name="Normal 2 3 17 8 4" xfId="15761" xr:uid="{92D3B959-D464-4DC7-B598-149E0599FDBD}"/>
    <cellStyle name="Normal 2 3 17 8 5" xfId="18901" xr:uid="{D18BA989-FA33-4571-BEBF-E9CFA466D9E5}"/>
    <cellStyle name="Normal 2 3 17 8 6" xfId="22124" xr:uid="{08E1264D-AC48-402C-A1D9-1CA3AC45D7A0}"/>
    <cellStyle name="Normal 2 3 17 8 7" xfId="25250" xr:uid="{A15F2856-4415-4AC8-89DD-0FF02D321925}"/>
    <cellStyle name="Normal 2 3 17 8 8" xfId="28481" xr:uid="{9CD3B02A-8EB5-42EE-9287-D51276DA7F70}"/>
    <cellStyle name="Normal 2 3 17 8 9" xfId="5293" xr:uid="{811CC1AE-6A2D-4B7E-A93D-9E961E67BFB3}"/>
    <cellStyle name="Normal 2 3 17 9" xfId="7276" xr:uid="{D8880FCD-9537-4594-8E43-C350C5B68084}"/>
    <cellStyle name="Normal 2 3 18" xfId="167" xr:uid="{A5C8F8E5-79B4-400A-909D-81540ED05795}"/>
    <cellStyle name="Normal 2 3 18 10" xfId="8436" xr:uid="{8FC708A5-5674-4AC3-BAF1-5C70C1E56FBA}"/>
    <cellStyle name="Normal 2 3 18 11" xfId="11545" xr:uid="{92911FF0-924B-4629-A671-E288E19F107B}"/>
    <cellStyle name="Normal 2 3 18 12" xfId="14660" xr:uid="{033ED990-AA8C-4199-9472-93EED20CEEA9}"/>
    <cellStyle name="Normal 2 3 18 13" xfId="17752" xr:uid="{64379982-B564-4358-9B7F-16907183A62D}"/>
    <cellStyle name="Normal 2 3 18 14" xfId="20910" xr:uid="{6F7E846D-8247-4660-9F3D-6C4A6B1A643E}"/>
    <cellStyle name="Normal 2 3 18 15" xfId="24050" xr:uid="{4C37A84A-0F02-4EA7-99E0-9973BDE17F70}"/>
    <cellStyle name="Normal 2 3 18 16" xfId="27227" xr:uid="{1DF496F8-471C-4CD1-9CC2-888ECE1C1D77}"/>
    <cellStyle name="Normal 2 3 18 17" xfId="3337" xr:uid="{3A10B748-8FB3-4269-8F3B-B6758A5C7927}"/>
    <cellStyle name="Normal 2 3 18 2" xfId="501" xr:uid="{6D3BF66E-D0D7-41CA-BCC2-A4BC3F1C3495}"/>
    <cellStyle name="Normal 2 3 18 2 10" xfId="24391" xr:uid="{A42C3E27-A802-4ABE-80B6-C8C29A856395}"/>
    <cellStyle name="Normal 2 3 18 2 11" xfId="27569" xr:uid="{7B5A4CB9-239B-45A2-B552-A85B9AE503DF}"/>
    <cellStyle name="Normal 2 3 18 2 12" xfId="3481" xr:uid="{BD47142B-7578-456C-97F1-40552D575CA9}"/>
    <cellStyle name="Normal 2 3 18 2 2" xfId="2452" xr:uid="{3812DD16-ED66-4290-898C-9579344DFF78}"/>
    <cellStyle name="Normal 2 3 18 2 2 10" xfId="4539" xr:uid="{70958887-C4C8-43A5-8BEE-2E327FBC8546}"/>
    <cellStyle name="Normal 2 3 18 2 2 2" xfId="6611" xr:uid="{15EA905A-9A65-4549-AEA3-8861C1C81FD7}"/>
    <cellStyle name="Normal 2 3 18 2 2 3" xfId="10715" xr:uid="{A5F4817D-3270-4DF5-9464-26F7FBD0BF0E}"/>
    <cellStyle name="Normal 2 3 18 2 2 4" xfId="13910" xr:uid="{A266273D-81C2-47C6-8A74-B47CC8D8F0AA}"/>
    <cellStyle name="Normal 2 3 18 2 2 5" xfId="17005" xr:uid="{08432437-8C88-44DC-BDB8-7D8A923077A3}"/>
    <cellStyle name="Normal 2 3 18 2 2 6" xfId="20159" xr:uid="{B59AECD1-6676-4813-B083-D8FABAF3BD27}"/>
    <cellStyle name="Normal 2 3 18 2 2 7" xfId="23319" xr:uid="{88620B64-73B1-4C35-B6F1-DC3BE5A613CD}"/>
    <cellStyle name="Normal 2 3 18 2 2 8" xfId="26495" xr:uid="{252DB519-1FC5-4921-BF6D-31680D3FB69C}"/>
    <cellStyle name="Normal 2 3 18 2 2 9" xfId="29694" xr:uid="{203D3D8E-7451-4654-94A9-D33A01189D84}"/>
    <cellStyle name="Normal 2 3 18 2 3" xfId="1390" xr:uid="{88093C2D-7965-4238-A503-BCE6163443A2}"/>
    <cellStyle name="Normal 2 3 18 2 3 2" xfId="9657" xr:uid="{50A28285-BCE7-4B10-9E67-1D5BFD906C50}"/>
    <cellStyle name="Normal 2 3 18 2 3 3" xfId="12853" xr:uid="{4543B56F-F86D-4064-B495-ED5E0F02BF75}"/>
    <cellStyle name="Normal 2 3 18 2 3 4" xfId="15948" xr:uid="{A62B4C58-F5F3-4E12-A207-E014C1F1CFCD}"/>
    <cellStyle name="Normal 2 3 18 2 3 5" xfId="19102" xr:uid="{0FD237D3-2D39-4AED-8170-01AFE7F7A6C9}"/>
    <cellStyle name="Normal 2 3 18 2 3 6" xfId="22262" xr:uid="{1739661A-4EAE-4F97-BF6A-8BB3C0CCA42D}"/>
    <cellStyle name="Normal 2 3 18 2 3 7" xfId="25438" xr:uid="{09F98623-70B8-4238-8544-1C2ADE2CC6BB}"/>
    <cellStyle name="Normal 2 3 18 2 3 8" xfId="28637" xr:uid="{54F1A632-7D47-498A-81EB-1FF35CEE2524}"/>
    <cellStyle name="Normal 2 3 18 2 3 9" xfId="5639" xr:uid="{C717896B-506B-4C10-8411-A03242A8B394}"/>
    <cellStyle name="Normal 2 3 18 2 4" xfId="7624" xr:uid="{E67F57C6-6A86-4C4A-94A7-DD7CC73AE4EE}"/>
    <cellStyle name="Normal 2 3 18 2 5" xfId="8769" xr:uid="{ECDFE544-6BCC-4D4E-9F4B-916C760C2007}"/>
    <cellStyle name="Normal 2 3 18 2 6" xfId="11890" xr:uid="{7495FD2A-7936-46C9-AEDD-741C6C03683F}"/>
    <cellStyle name="Normal 2 3 18 2 7" xfId="15009" xr:uid="{B6090EFD-9B92-4AAF-98C8-49739E742D0A}"/>
    <cellStyle name="Normal 2 3 18 2 8" xfId="18093" xr:uid="{609E2C1C-2EBB-4B96-A0D0-83BFC68F97A5}"/>
    <cellStyle name="Normal 2 3 18 2 9" xfId="21256" xr:uid="{9F6C66F3-4F55-4184-B527-C9EED38E99FC}"/>
    <cellStyle name="Normal 2 3 18 3" xfId="641" xr:uid="{1FBD31A3-A001-4251-B6DF-CFBFC9532E64}"/>
    <cellStyle name="Normal 2 3 18 3 10" xfId="24531" xr:uid="{DCCDCCB3-2A7F-4492-9AD3-81140A2AE609}"/>
    <cellStyle name="Normal 2 3 18 3 11" xfId="27709" xr:uid="{F16D9FC3-05A8-4642-A9F1-6087B55C1502}"/>
    <cellStyle name="Normal 2 3 18 3 12" xfId="3621" xr:uid="{5E20352C-9E8C-459B-8DDC-58839926E559}"/>
    <cellStyle name="Normal 2 3 18 3 2" xfId="2592" xr:uid="{768BFE33-5B28-4524-8B04-5E18A4F3C09C}"/>
    <cellStyle name="Normal 2 3 18 3 2 10" xfId="4679" xr:uid="{6E699665-30AF-425C-B118-5EE466C953C6}"/>
    <cellStyle name="Normal 2 3 18 3 2 2" xfId="6746" xr:uid="{539C0CEE-902A-4965-AFD2-C207CD30C851}"/>
    <cellStyle name="Normal 2 3 18 3 2 3" xfId="10855" xr:uid="{8F9371AB-370A-4B10-9CE5-4E72990095E7}"/>
    <cellStyle name="Normal 2 3 18 3 2 4" xfId="14048" xr:uid="{3D8F48A4-8610-45F5-AAAD-2E08A58B234F}"/>
    <cellStyle name="Normal 2 3 18 3 2 5" xfId="17143" xr:uid="{FE837FA8-3A98-479F-A4EC-DEE93979F94A}"/>
    <cellStyle name="Normal 2 3 18 3 2 6" xfId="20299" xr:uid="{D7F83FCF-E9F3-413A-8D36-0D7D53E23D21}"/>
    <cellStyle name="Normal 2 3 18 3 2 7" xfId="23457" xr:uid="{53199D59-94C1-4BBE-A863-8E4029CE2C7F}"/>
    <cellStyle name="Normal 2 3 18 3 2 8" xfId="26633" xr:uid="{699061F8-FB53-4E57-B698-90FB42B2D901}"/>
    <cellStyle name="Normal 2 3 18 3 2 9" xfId="29832" xr:uid="{BF05F31B-FDCD-48B5-9C4D-D33D3AB6C80F}"/>
    <cellStyle name="Normal 2 3 18 3 3" xfId="1530" xr:uid="{5630E878-BB43-4D73-A462-449235AB1C08}"/>
    <cellStyle name="Normal 2 3 18 3 3 2" xfId="9797" xr:uid="{46868421-3576-4773-8E63-673869ADA6C1}"/>
    <cellStyle name="Normal 2 3 18 3 3 3" xfId="12993" xr:uid="{66F94975-65A7-4A09-8224-972D4D1348B3}"/>
    <cellStyle name="Normal 2 3 18 3 3 4" xfId="16088" xr:uid="{272F9DA2-2B05-4204-BE84-CE434E94F946}"/>
    <cellStyle name="Normal 2 3 18 3 3 5" xfId="19242" xr:uid="{A1494A8E-9975-4BE1-A7EE-5BD28AB0198A}"/>
    <cellStyle name="Normal 2 3 18 3 3 6" xfId="22402" xr:uid="{B1CA6A53-6CC3-4082-9B39-546339A06041}"/>
    <cellStyle name="Normal 2 3 18 3 3 7" xfId="25578" xr:uid="{F73D9211-D25C-4830-9987-B191FE5CA075}"/>
    <cellStyle name="Normal 2 3 18 3 3 8" xfId="28777" xr:uid="{3E492CE1-9245-466A-A034-6B07E4D8528B}"/>
    <cellStyle name="Normal 2 3 18 3 3 9" xfId="5779" xr:uid="{F80D5801-6786-42C8-A6F3-EF6BCBC38EF3}"/>
    <cellStyle name="Normal 2 3 18 3 4" xfId="7764" xr:uid="{C571D04F-D7EB-4A71-BAF8-41192B3D9027}"/>
    <cellStyle name="Normal 2 3 18 3 5" xfId="8909" xr:uid="{FA7D5731-59C1-4647-AF6F-CB580FF96794}"/>
    <cellStyle name="Normal 2 3 18 3 6" xfId="12030" xr:uid="{CEDD7E7A-D346-4337-89B4-62D0A9D16C7F}"/>
    <cellStyle name="Normal 2 3 18 3 7" xfId="15149" xr:uid="{DB531190-AFB6-4C0E-A596-FA94D31B4A22}"/>
    <cellStyle name="Normal 2 3 18 3 8" xfId="18233" xr:uid="{1B2C2720-9CA0-4839-91C0-301F5E66D913}"/>
    <cellStyle name="Normal 2 3 18 3 9" xfId="21396" xr:uid="{7761E8DC-81E3-4EA9-B416-9E4BB09B068D}"/>
    <cellStyle name="Normal 2 3 18 4" xfId="810" xr:uid="{F6A3EBD6-B6B4-4DA6-B34A-47FF050840CE}"/>
    <cellStyle name="Normal 2 3 18 4 10" xfId="24700" xr:uid="{03B5263F-5E00-4786-B4A9-675A6AFD1B1E}"/>
    <cellStyle name="Normal 2 3 18 4 11" xfId="27878" xr:uid="{8771658B-9120-47C1-9A28-A7161DBD5A18}"/>
    <cellStyle name="Normal 2 3 18 4 12" xfId="3790" xr:uid="{2D5CBC0F-A4B9-4708-9E92-A9879E3276FD}"/>
    <cellStyle name="Normal 2 3 18 4 2" xfId="2761" xr:uid="{4A135D25-8969-4709-9338-25163062CE8E}"/>
    <cellStyle name="Normal 2 3 18 4 2 10" xfId="4848" xr:uid="{020DABE4-5107-4EE5-A846-9FA77F528C27}"/>
    <cellStyle name="Normal 2 3 18 4 2 2" xfId="6887" xr:uid="{C893B2D4-2776-4808-B782-F85EB529B5A7}"/>
    <cellStyle name="Normal 2 3 18 4 2 3" xfId="11024" xr:uid="{579A654C-F1C4-4B86-9835-1D0FBBE258E1}"/>
    <cellStyle name="Normal 2 3 18 4 2 4" xfId="14215" xr:uid="{A5C06385-DE84-4538-84B5-3DA609693B2E}"/>
    <cellStyle name="Normal 2 3 18 4 2 5" xfId="17310" xr:uid="{85D91658-EE42-4526-834A-D684F845D6EF}"/>
    <cellStyle name="Normal 2 3 18 4 2 6" xfId="20468" xr:uid="{1C5ABF80-1E03-4B9D-AAEF-274798C6D9DD}"/>
    <cellStyle name="Normal 2 3 18 4 2 7" xfId="23624" xr:uid="{99D3FE56-FEEC-48A2-AE84-008BB8988208}"/>
    <cellStyle name="Normal 2 3 18 4 2 8" xfId="26800" xr:uid="{1B65D796-79FF-4653-B68E-ACBD1867F287}"/>
    <cellStyle name="Normal 2 3 18 4 2 9" xfId="29999" xr:uid="{26211234-42A5-47BE-AF4B-7FBDD804149A}"/>
    <cellStyle name="Normal 2 3 18 4 3" xfId="1699" xr:uid="{63F9988A-B068-4633-9396-88475F7BBD31}"/>
    <cellStyle name="Normal 2 3 18 4 3 2" xfId="9966" xr:uid="{B6335FAB-4330-464A-AE18-85628F68C420}"/>
    <cellStyle name="Normal 2 3 18 4 3 3" xfId="13162" xr:uid="{51773656-6ED9-40FC-95CE-8FFABA78BE91}"/>
    <cellStyle name="Normal 2 3 18 4 3 4" xfId="16257" xr:uid="{48FAD8DF-238A-40B3-B58B-C3E7DD8FB877}"/>
    <cellStyle name="Normal 2 3 18 4 3 5" xfId="19411" xr:uid="{BC81B0B4-4EDA-4899-84B0-AF0864E2AD63}"/>
    <cellStyle name="Normal 2 3 18 4 3 6" xfId="22571" xr:uid="{BBC6303C-62E8-4648-BBD3-D4A94774D352}"/>
    <cellStyle name="Normal 2 3 18 4 3 7" xfId="25747" xr:uid="{68FB04A9-D0BE-48B1-B801-D6A93FCCE2A7}"/>
    <cellStyle name="Normal 2 3 18 4 3 8" xfId="28946" xr:uid="{4252738C-8A0A-485D-AF1A-57BC7B762AA5}"/>
    <cellStyle name="Normal 2 3 18 4 3 9" xfId="5948" xr:uid="{4E7141DA-E1CD-43F5-8F1C-1D4215161787}"/>
    <cellStyle name="Normal 2 3 18 4 4" xfId="7933" xr:uid="{C63B2FE1-E291-4C8C-AD27-F32C0F864B46}"/>
    <cellStyle name="Normal 2 3 18 4 5" xfId="9078" xr:uid="{7B49186A-187E-4AAD-9704-8E6FC1F49208}"/>
    <cellStyle name="Normal 2 3 18 4 6" xfId="12199" xr:uid="{892C8EC0-17DA-43E9-BF0A-23B184F8CBF9}"/>
    <cellStyle name="Normal 2 3 18 4 7" xfId="15318" xr:uid="{BCA69E26-30F1-462C-A605-91115A9C18AE}"/>
    <cellStyle name="Normal 2 3 18 4 8" xfId="18402" xr:uid="{74F81CA6-4736-4F5F-A0D7-AF3B61CE535A}"/>
    <cellStyle name="Normal 2 3 18 4 9" xfId="21565" xr:uid="{6E00CFE7-F093-4548-A4DA-8C9C8CB19749}"/>
    <cellStyle name="Normal 2 3 18 5" xfId="1003" xr:uid="{93CE16F2-43EC-473A-A26E-E83B1AF2DEEE}"/>
    <cellStyle name="Normal 2 3 18 5 10" xfId="24892" xr:uid="{0374F311-27D5-4D6C-A9D3-7F6255C5DCCE}"/>
    <cellStyle name="Normal 2 3 18 5 11" xfId="28071" xr:uid="{E0683DC2-7C92-435F-9B8A-CB2C4BD0ABAB}"/>
    <cellStyle name="Normal 2 3 18 5 12" xfId="3982" xr:uid="{9D970F8E-9907-4D64-9E66-32F9752CA793}"/>
    <cellStyle name="Normal 2 3 18 5 2" xfId="2954" xr:uid="{7D1F66B6-3739-4989-8168-32DC490DADA4}"/>
    <cellStyle name="Normal 2 3 18 5 2 10" xfId="5040" xr:uid="{57A894EA-77BB-451D-A689-2890B8669FA8}"/>
    <cellStyle name="Normal 2 3 18 5 2 2" xfId="7063" xr:uid="{DC51179E-A2B7-48E7-8F32-D135446704AF}"/>
    <cellStyle name="Normal 2 3 18 5 2 3" xfId="11216" xr:uid="{5E8E9D87-576A-41E3-AD30-2D3554ADDA7C}"/>
    <cellStyle name="Normal 2 3 18 5 2 4" xfId="14404" xr:uid="{371BD47A-EB48-49FD-BF97-D42B9FFFF050}"/>
    <cellStyle name="Normal 2 3 18 5 2 5" xfId="17501" xr:uid="{88767DC2-D2E2-4935-86A1-1AAB95344F67}"/>
    <cellStyle name="Normal 2 3 18 5 2 6" xfId="20658" xr:uid="{801ED51E-5D9C-4BEA-90E5-C9D0B8520677}"/>
    <cellStyle name="Normal 2 3 18 5 2 7" xfId="23813" xr:uid="{67A57004-572D-419E-BAB4-E5DB38718553}"/>
    <cellStyle name="Normal 2 3 18 5 2 8" xfId="26989" xr:uid="{38E2F15E-FEED-4DC4-905F-93AE60411A83}"/>
    <cellStyle name="Normal 2 3 18 5 2 9" xfId="30188" xr:uid="{EDFDBA5D-7F48-4BFE-A64C-7FAAB92FEDEA}"/>
    <cellStyle name="Normal 2 3 18 5 3" xfId="1893" xr:uid="{D9F3954D-57B7-4D89-A544-277A31883F43}"/>
    <cellStyle name="Normal 2 3 18 5 3 2" xfId="10158" xr:uid="{905FDE04-D25A-48D7-9889-E219939F0A2E}"/>
    <cellStyle name="Normal 2 3 18 5 3 3" xfId="13354" xr:uid="{1ECD8433-3FC5-48F0-8206-0D2E384CA6BB}"/>
    <cellStyle name="Normal 2 3 18 5 3 4" xfId="16449" xr:uid="{426D0A48-B1EF-4DF9-A099-69512D68916D}"/>
    <cellStyle name="Normal 2 3 18 5 3 5" xfId="19603" xr:uid="{230719BF-06F3-4988-BD7A-10155133B635}"/>
    <cellStyle name="Normal 2 3 18 5 3 6" xfId="22763" xr:uid="{90683CA0-282F-4F34-B7BB-E354FA6A6966}"/>
    <cellStyle name="Normal 2 3 18 5 3 7" xfId="25939" xr:uid="{249927FF-9D09-4176-B36B-5132DB660A78}"/>
    <cellStyle name="Normal 2 3 18 5 3 8" xfId="29138" xr:uid="{F9ADD537-0DCC-49C2-9793-79DDE1D40126}"/>
    <cellStyle name="Normal 2 3 18 5 3 9" xfId="6141" xr:uid="{4BAF31CE-E21B-4F39-B83D-692D94A87417}"/>
    <cellStyle name="Normal 2 3 18 5 4" xfId="8126" xr:uid="{33A4772C-35F0-4A1F-8953-DC6AB3E369B0}"/>
    <cellStyle name="Normal 2 3 18 5 5" xfId="9270" xr:uid="{4F60E0CE-8AB0-41EB-89ED-FA62EF21E2BF}"/>
    <cellStyle name="Normal 2 3 18 5 6" xfId="12392" xr:uid="{512CDEA3-5C52-4539-9A25-216CA44B97AE}"/>
    <cellStyle name="Normal 2 3 18 5 7" xfId="15511" xr:uid="{291D1884-23F9-4FB1-8DB0-4C358C224436}"/>
    <cellStyle name="Normal 2 3 18 5 8" xfId="18594" xr:uid="{0359A351-48D9-4702-84E2-A3F202A2EE4F}"/>
    <cellStyle name="Normal 2 3 18 5 9" xfId="21758" xr:uid="{C2E82433-0E43-4A10-8AA0-C311BF2D967D}"/>
    <cellStyle name="Normal 2 3 18 6" xfId="356" xr:uid="{EE9E0757-AC07-435B-BB4E-B17F074AD197}"/>
    <cellStyle name="Normal 2 3 18 6 10" xfId="27425" xr:uid="{B35610AD-20CE-4491-BE7C-EC74EF5DB491}"/>
    <cellStyle name="Normal 2 3 18 6 11" xfId="4395" xr:uid="{0FF9CB02-5EE9-4898-9A10-F52114708700}"/>
    <cellStyle name="Normal 2 3 18 6 2" xfId="2308" xr:uid="{4C8F9727-9F91-4B75-B765-85772F62E8EC}"/>
    <cellStyle name="Normal 2 3 18 6 2 2" xfId="10571" xr:uid="{FF175E55-426E-4029-824C-93A193AF23FA}"/>
    <cellStyle name="Normal 2 3 18 6 2 3" xfId="13766" xr:uid="{9C2889B4-F520-4230-B8FD-641CF85C4E08}"/>
    <cellStyle name="Normal 2 3 18 6 2 4" xfId="16861" xr:uid="{238D1D73-2A20-4CE8-8EA8-F507B339CA1C}"/>
    <cellStyle name="Normal 2 3 18 6 2 5" xfId="20015" xr:uid="{3DC44435-D97A-43D4-A7B6-3DDD74F31318}"/>
    <cellStyle name="Normal 2 3 18 6 2 6" xfId="23175" xr:uid="{63F57A58-B3A2-4C12-8682-606CA8611739}"/>
    <cellStyle name="Normal 2 3 18 6 2 7" xfId="26351" xr:uid="{A4284CDF-FD89-417D-A267-B969E69CF7B8}"/>
    <cellStyle name="Normal 2 3 18 6 2 8" xfId="29550" xr:uid="{F5E2ACC7-107F-41A3-9A5F-F491E6DCE2C5}"/>
    <cellStyle name="Normal 2 3 18 6 2 9" xfId="5495" xr:uid="{94DE283D-78E9-48F1-A07F-6E04E8C6EA2F}"/>
    <cellStyle name="Normal 2 3 18 6 3" xfId="7480" xr:uid="{FE4EF055-9DEF-4E07-A3E4-DAF5C8A611AE}"/>
    <cellStyle name="Normal 2 3 18 6 4" xfId="8624" xr:uid="{1A7DB22B-18A1-44A9-AC08-517244839101}"/>
    <cellStyle name="Normal 2 3 18 6 5" xfId="11746" xr:uid="{0FFC5CDC-EE08-480B-9BA2-154F870B238D}"/>
    <cellStyle name="Normal 2 3 18 6 6" xfId="14865" xr:uid="{9A4FAE88-BA4A-48D0-8382-D9035A29B63E}"/>
    <cellStyle name="Normal 2 3 18 6 7" xfId="17949" xr:uid="{B5E446AC-6C09-4A29-ADC7-7F03BF7B9934}"/>
    <cellStyle name="Normal 2 3 18 6 8" xfId="21112" xr:uid="{C70DF4AF-9AF3-4ACD-98A0-75A3C60EEBAE}"/>
    <cellStyle name="Normal 2 3 18 6 9" xfId="24247" xr:uid="{5756B651-B920-46B0-A261-467C1CD91F22}"/>
    <cellStyle name="Normal 2 3 18 7" xfId="2109" xr:uid="{5211883D-E077-45DD-8DB5-D3D2D385ADBC}"/>
    <cellStyle name="Normal 2 3 18 7 10" xfId="4198" xr:uid="{29620D7F-6EEC-4892-8E0C-D688FEB719BF}"/>
    <cellStyle name="Normal 2 3 18 7 2" xfId="6414" xr:uid="{B90FCBCB-5971-4F5E-8052-74CCCA4ADC87}"/>
    <cellStyle name="Normal 2 3 18 7 3" xfId="10374" xr:uid="{4325C700-1D01-4B6D-91F3-9EFEADE2B19C}"/>
    <cellStyle name="Normal 2 3 18 7 4" xfId="13569" xr:uid="{A188CE0E-59D9-4C4B-BFA7-5DB452203D40}"/>
    <cellStyle name="Normal 2 3 18 7 5" xfId="16664" xr:uid="{6C8088D5-C7E5-4426-8E88-7B1AA2A97631}"/>
    <cellStyle name="Normal 2 3 18 7 6" xfId="19818" xr:uid="{4D4F9218-7764-4964-A088-DEF85D82617F}"/>
    <cellStyle name="Normal 2 3 18 7 7" xfId="22978" xr:uid="{53826EB5-2DA5-4D3F-899D-2222771A7F3E}"/>
    <cellStyle name="Normal 2 3 18 7 8" xfId="26154" xr:uid="{8D8379AC-90CF-4705-A3E0-33606F19D13E}"/>
    <cellStyle name="Normal 2 3 18 7 9" xfId="29353" xr:uid="{5A01EE0F-CDEB-47E9-8475-DFD9F844A070}"/>
    <cellStyle name="Normal 2 3 18 8" xfId="1246" xr:uid="{D901D8B8-74D0-4EEF-BE5C-B1AAA5590BA0}"/>
    <cellStyle name="Normal 2 3 18 8 2" xfId="9513" xr:uid="{6149C2EB-DA34-463F-9754-9519667ACB2F}"/>
    <cellStyle name="Normal 2 3 18 8 3" xfId="12709" xr:uid="{5778F267-6171-481E-A7C6-7B55DC1F0088}"/>
    <cellStyle name="Normal 2 3 18 8 4" xfId="14769" xr:uid="{1CE73201-646F-4128-AB66-0FFC930ABCBC}"/>
    <cellStyle name="Normal 2 3 18 8 5" xfId="18908" xr:uid="{3B1AE376-6B71-40F5-8B9E-4EFAF75E76C1}"/>
    <cellStyle name="Normal 2 3 18 8 6" xfId="22076" xr:uid="{217914FB-5151-49D1-8116-014D3858FDB5}"/>
    <cellStyle name="Normal 2 3 18 8 7" xfId="25245" xr:uid="{2FC828AE-DB6A-4C37-8BDB-70B9D29C9ABF}"/>
    <cellStyle name="Normal 2 3 18 8 8" xfId="28457" xr:uid="{E7F2893B-3987-458B-B2FF-637148A4A072}"/>
    <cellStyle name="Normal 2 3 18 8 9" xfId="5297" xr:uid="{A1545E13-024D-4ED2-99DE-3B76FBEADD27}"/>
    <cellStyle name="Normal 2 3 18 9" xfId="7280" xr:uid="{5A53242C-3314-4F28-80C3-4A159AB65103}"/>
    <cellStyle name="Normal 2 3 19" xfId="171" xr:uid="{00FA6AD8-5555-4C88-AF72-30C7F83C2DB8}"/>
    <cellStyle name="Normal 2 3 19 10" xfId="8440" xr:uid="{528CAD26-DA8B-4A81-BD96-5E65956CB9F8}"/>
    <cellStyle name="Normal 2 3 19 11" xfId="11549" xr:uid="{AC7AB0D2-97CF-4CCC-9B51-5C7B8CEF6F24}"/>
    <cellStyle name="Normal 2 3 19 12" xfId="14664" xr:uid="{6DD710F6-18AF-4894-ABE3-B885F907D331}"/>
    <cellStyle name="Normal 2 3 19 13" xfId="17756" xr:uid="{1D669CB9-EAD2-493C-89A1-3B91D0A5B6CC}"/>
    <cellStyle name="Normal 2 3 19 14" xfId="20914" xr:uid="{53410E97-D5BE-4957-915F-F70BA90CC5CF}"/>
    <cellStyle name="Normal 2 3 19 15" xfId="24054" xr:uid="{0D2203B7-2955-44FC-8CF1-BD3CA83C950A}"/>
    <cellStyle name="Normal 2 3 19 16" xfId="27231" xr:uid="{F33DEE5D-06B1-41EC-9222-05C15D69C9C1}"/>
    <cellStyle name="Normal 2 3 19 17" xfId="3341" xr:uid="{35675163-556C-4E99-B9A8-A817E2858309}"/>
    <cellStyle name="Normal 2 3 19 2" xfId="505" xr:uid="{45617A27-A6EC-4DF8-B2C8-C33D3D256063}"/>
    <cellStyle name="Normal 2 3 19 2 10" xfId="24395" xr:uid="{89B0A413-0A9F-4917-8315-1B8AEFBCD071}"/>
    <cellStyle name="Normal 2 3 19 2 11" xfId="27573" xr:uid="{21099EE9-FF30-4F62-8663-081DD18ED9AA}"/>
    <cellStyle name="Normal 2 3 19 2 12" xfId="3485" xr:uid="{C1DD6D6C-5166-4A13-95B6-C42F8781952B}"/>
    <cellStyle name="Normal 2 3 19 2 2" xfId="2456" xr:uid="{694D3A15-05D8-45DA-BFCB-E514E692A1C9}"/>
    <cellStyle name="Normal 2 3 19 2 2 10" xfId="4543" xr:uid="{F2256CE6-C8F0-4CF5-93D3-A7F3C57304DF}"/>
    <cellStyle name="Normal 2 3 19 2 2 2" xfId="6615" xr:uid="{71B1F2B6-C7C6-4474-8D88-395C7A6529AF}"/>
    <cellStyle name="Normal 2 3 19 2 2 3" xfId="10719" xr:uid="{3F1F718C-EF35-484A-A1E1-1B0578DF4934}"/>
    <cellStyle name="Normal 2 3 19 2 2 4" xfId="13914" xr:uid="{0201FF0A-B3ED-4979-8413-3985ADF3F133}"/>
    <cellStyle name="Normal 2 3 19 2 2 5" xfId="17009" xr:uid="{A23104C4-5CCA-4949-878C-DD548C8D6159}"/>
    <cellStyle name="Normal 2 3 19 2 2 6" xfId="20163" xr:uid="{3FC3058F-4E32-4002-B2A7-3374E04CF703}"/>
    <cellStyle name="Normal 2 3 19 2 2 7" xfId="23323" xr:uid="{378F3444-99F6-4DBD-8E05-498D376D48B8}"/>
    <cellStyle name="Normal 2 3 19 2 2 8" xfId="26499" xr:uid="{FE25F802-91B4-4927-A454-582D66C805C5}"/>
    <cellStyle name="Normal 2 3 19 2 2 9" xfId="29698" xr:uid="{93B67827-4A88-4A7B-8071-DE4FCB0FA5A4}"/>
    <cellStyle name="Normal 2 3 19 2 3" xfId="1394" xr:uid="{600CD0E5-875F-4528-BBA6-A11CEC65C506}"/>
    <cellStyle name="Normal 2 3 19 2 3 2" xfId="9661" xr:uid="{D8931CBD-696F-4C67-9C61-D4194EBB0165}"/>
    <cellStyle name="Normal 2 3 19 2 3 3" xfId="12857" xr:uid="{B892F092-7D7F-4441-BE19-3DB97B317E42}"/>
    <cellStyle name="Normal 2 3 19 2 3 4" xfId="15952" xr:uid="{266ACECF-3248-4D13-B422-FF0464F65930}"/>
    <cellStyle name="Normal 2 3 19 2 3 5" xfId="19106" xr:uid="{BCB1D97A-33BA-4B77-B93F-1846F1B7B0C8}"/>
    <cellStyle name="Normal 2 3 19 2 3 6" xfId="22266" xr:uid="{92EF04B5-BB61-42B3-8410-0509018195ED}"/>
    <cellStyle name="Normal 2 3 19 2 3 7" xfId="25442" xr:uid="{DC7F739A-57B0-4537-B631-101BED221DC7}"/>
    <cellStyle name="Normal 2 3 19 2 3 8" xfId="28641" xr:uid="{91684726-23BE-4A6E-B30A-4BE438B288E1}"/>
    <cellStyle name="Normal 2 3 19 2 3 9" xfId="5643" xr:uid="{78FFD7F2-463A-4B17-96A0-4B5954C8E584}"/>
    <cellStyle name="Normal 2 3 19 2 4" xfId="7628" xr:uid="{2D6F53F4-0B50-4D0D-BD6F-5F6152936DEE}"/>
    <cellStyle name="Normal 2 3 19 2 5" xfId="8773" xr:uid="{03F1AEC8-C78C-4070-9905-8BEED59D5441}"/>
    <cellStyle name="Normal 2 3 19 2 6" xfId="11894" xr:uid="{0E96D596-B0B1-4C89-A7C2-8397954A991A}"/>
    <cellStyle name="Normal 2 3 19 2 7" xfId="15013" xr:uid="{BDBB555D-BF0B-4118-BB33-C1DE0D251AFA}"/>
    <cellStyle name="Normal 2 3 19 2 8" xfId="18097" xr:uid="{83448BEF-A59D-4C9D-B186-4E872350EF0C}"/>
    <cellStyle name="Normal 2 3 19 2 9" xfId="21260" xr:uid="{6725C56A-2FBE-4B39-9361-B649F260A2DA}"/>
    <cellStyle name="Normal 2 3 19 3" xfId="645" xr:uid="{AF816AD7-F958-48D3-80C6-C7D5BD30399B}"/>
    <cellStyle name="Normal 2 3 19 3 10" xfId="24535" xr:uid="{4443A544-B414-428C-BB1B-FC4D68246809}"/>
    <cellStyle name="Normal 2 3 19 3 11" xfId="27713" xr:uid="{ED7212B3-C6DF-4EB9-AC8E-DFE1B04CCC19}"/>
    <cellStyle name="Normal 2 3 19 3 12" xfId="3625" xr:uid="{D635831E-96D6-4F73-84AE-6A123B6142EB}"/>
    <cellStyle name="Normal 2 3 19 3 2" xfId="2596" xr:uid="{A5D2BF61-6C58-4BFD-962B-93375DD9BE26}"/>
    <cellStyle name="Normal 2 3 19 3 2 10" xfId="4683" xr:uid="{87130EB6-00CF-45E7-B7DE-785609E3ACE4}"/>
    <cellStyle name="Normal 2 3 19 3 2 2" xfId="6750" xr:uid="{0FA89A33-FD94-4015-B87D-0CA805AE1AE7}"/>
    <cellStyle name="Normal 2 3 19 3 2 3" xfId="10859" xr:uid="{0EA22242-1A73-4207-879C-15BDB878CD14}"/>
    <cellStyle name="Normal 2 3 19 3 2 4" xfId="14052" xr:uid="{2C967FA8-74E1-4EF1-8D66-7A9770E114C2}"/>
    <cellStyle name="Normal 2 3 19 3 2 5" xfId="17147" xr:uid="{081E99C2-0A45-4B03-99FA-6140342A3AB4}"/>
    <cellStyle name="Normal 2 3 19 3 2 6" xfId="20303" xr:uid="{67955FB2-AF03-4683-8817-2E7A8E45B6A7}"/>
    <cellStyle name="Normal 2 3 19 3 2 7" xfId="23461" xr:uid="{64A88236-8D74-4428-8071-052E5144FFD9}"/>
    <cellStyle name="Normal 2 3 19 3 2 8" xfId="26637" xr:uid="{A844E6AD-5484-4CF3-8DB6-13BD5643BFF3}"/>
    <cellStyle name="Normal 2 3 19 3 2 9" xfId="29836" xr:uid="{D23C5A86-13E5-49C4-B5DA-CE41CE552EFE}"/>
    <cellStyle name="Normal 2 3 19 3 3" xfId="1534" xr:uid="{87924395-7941-473A-A9D6-930ADF3A4657}"/>
    <cellStyle name="Normal 2 3 19 3 3 2" xfId="9801" xr:uid="{624143CB-BFE5-4406-9B21-B9F141482331}"/>
    <cellStyle name="Normal 2 3 19 3 3 3" xfId="12997" xr:uid="{0139B23A-960F-4571-966C-E10B7635F948}"/>
    <cellStyle name="Normal 2 3 19 3 3 4" xfId="16092" xr:uid="{ED2D66F2-CC0A-4D71-B485-1CBC8E36F80C}"/>
    <cellStyle name="Normal 2 3 19 3 3 5" xfId="19246" xr:uid="{1B0BD8A8-1E4C-41F3-AF41-3680A4E9B72A}"/>
    <cellStyle name="Normal 2 3 19 3 3 6" xfId="22406" xr:uid="{DA32346F-478C-48CD-8C7C-C743DE4E08F7}"/>
    <cellStyle name="Normal 2 3 19 3 3 7" xfId="25582" xr:uid="{A35BF3B8-1708-4E92-B63F-B6EFBB58E548}"/>
    <cellStyle name="Normal 2 3 19 3 3 8" xfId="28781" xr:uid="{FFAC1815-564F-4187-9B94-2DC2C8E4CC4A}"/>
    <cellStyle name="Normal 2 3 19 3 3 9" xfId="5783" xr:uid="{DD890503-D463-4A4D-98B8-5BD045541F1E}"/>
    <cellStyle name="Normal 2 3 19 3 4" xfId="7768" xr:uid="{5522FFB8-272F-47B8-AB2A-5D847DDEA1C9}"/>
    <cellStyle name="Normal 2 3 19 3 5" xfId="8913" xr:uid="{D294A1E0-35F1-4728-AE03-BF56119586D6}"/>
    <cellStyle name="Normal 2 3 19 3 6" xfId="12034" xr:uid="{4279D12E-F774-4A72-BC64-A5DDF113F203}"/>
    <cellStyle name="Normal 2 3 19 3 7" xfId="15153" xr:uid="{78015F1D-C772-4EFB-B743-DBCEC808F1B0}"/>
    <cellStyle name="Normal 2 3 19 3 8" xfId="18237" xr:uid="{CCB05AA4-62F5-46D7-888D-F560087F215B}"/>
    <cellStyle name="Normal 2 3 19 3 9" xfId="21400" xr:uid="{540114C5-DE68-47A0-973D-1E008B691F6E}"/>
    <cellStyle name="Normal 2 3 19 4" xfId="814" xr:uid="{30E41B22-D3CC-42BD-93B2-09D47620B725}"/>
    <cellStyle name="Normal 2 3 19 4 10" xfId="24704" xr:uid="{CC926793-27D1-4A26-BBBE-28D38430739F}"/>
    <cellStyle name="Normal 2 3 19 4 11" xfId="27882" xr:uid="{68F8EFB6-98E0-4801-B96A-BD35360989B6}"/>
    <cellStyle name="Normal 2 3 19 4 12" xfId="3794" xr:uid="{65F426BC-CDFA-47BB-AFAF-9D6858E75496}"/>
    <cellStyle name="Normal 2 3 19 4 2" xfId="2765" xr:uid="{7FFD8C58-9EB5-4331-B03D-6C1EA9E272F1}"/>
    <cellStyle name="Normal 2 3 19 4 2 10" xfId="4852" xr:uid="{43AC2354-28D7-468D-BFD1-9560315652C2}"/>
    <cellStyle name="Normal 2 3 19 4 2 2" xfId="6891" xr:uid="{F6D4205E-7359-423F-B205-D6458B119758}"/>
    <cellStyle name="Normal 2 3 19 4 2 3" xfId="11028" xr:uid="{DC039FDC-D13B-4412-8256-98B31BFBC7B9}"/>
    <cellStyle name="Normal 2 3 19 4 2 4" xfId="14219" xr:uid="{9AEE9C88-A658-453B-942C-E690F76AEF1A}"/>
    <cellStyle name="Normal 2 3 19 4 2 5" xfId="17314" xr:uid="{8534D179-E873-4980-A343-0523C1992F77}"/>
    <cellStyle name="Normal 2 3 19 4 2 6" xfId="20472" xr:uid="{E7B73901-DE2D-4EEB-B102-5B7946A277EF}"/>
    <cellStyle name="Normal 2 3 19 4 2 7" xfId="23628" xr:uid="{5AE21C8C-AC5A-47B7-94E2-2C22E9BA0C15}"/>
    <cellStyle name="Normal 2 3 19 4 2 8" xfId="26804" xr:uid="{6643C47E-7A0C-498B-A49C-32EEA15E3E7B}"/>
    <cellStyle name="Normal 2 3 19 4 2 9" xfId="30003" xr:uid="{D1521D03-FA74-4A53-9563-9D4DF5D003B2}"/>
    <cellStyle name="Normal 2 3 19 4 3" xfId="1703" xr:uid="{D0AE5B9A-B803-42D7-9E39-403DEDDA9F1F}"/>
    <cellStyle name="Normal 2 3 19 4 3 2" xfId="9970" xr:uid="{AC4D22BC-21AA-4220-85CB-FE2AE7625FE3}"/>
    <cellStyle name="Normal 2 3 19 4 3 3" xfId="13166" xr:uid="{79E198A2-6282-4C1D-8141-BE018B1C4EC9}"/>
    <cellStyle name="Normal 2 3 19 4 3 4" xfId="16261" xr:uid="{6A933A7C-808E-4C83-84C6-046A01B3EFF6}"/>
    <cellStyle name="Normal 2 3 19 4 3 5" xfId="19415" xr:uid="{BA2DB688-7099-4F85-9C33-91313F1B9CE8}"/>
    <cellStyle name="Normal 2 3 19 4 3 6" xfId="22575" xr:uid="{6AE2429A-EC36-48BA-860C-C6C533407F0C}"/>
    <cellStyle name="Normal 2 3 19 4 3 7" xfId="25751" xr:uid="{F762CD28-7072-4D3A-ACF1-A8B8AE15F196}"/>
    <cellStyle name="Normal 2 3 19 4 3 8" xfId="28950" xr:uid="{0F9E9F69-18AE-4718-B3DC-2AF3C44C2A14}"/>
    <cellStyle name="Normal 2 3 19 4 3 9" xfId="5952" xr:uid="{9161BF69-DB4C-4E0B-B647-5B4E3172075E}"/>
    <cellStyle name="Normal 2 3 19 4 4" xfId="7937" xr:uid="{0C582D8A-1DF0-4FE1-B148-0A5F7BD41A72}"/>
    <cellStyle name="Normal 2 3 19 4 5" xfId="9082" xr:uid="{43A5FC5B-9CF7-430F-9FF9-AD0D31B1AF5C}"/>
    <cellStyle name="Normal 2 3 19 4 6" xfId="12203" xr:uid="{8728C295-18A9-40BE-8FE7-B95723B3866D}"/>
    <cellStyle name="Normal 2 3 19 4 7" xfId="15322" xr:uid="{4D5503C8-2FDA-4F21-BA64-17B37B5851A5}"/>
    <cellStyle name="Normal 2 3 19 4 8" xfId="18406" xr:uid="{43A96C49-D408-4C7F-8538-E66460B71A52}"/>
    <cellStyle name="Normal 2 3 19 4 9" xfId="21569" xr:uid="{4C7D9609-D286-467B-B31E-1347E40BA0DA}"/>
    <cellStyle name="Normal 2 3 19 5" xfId="1007" xr:uid="{CA106557-568B-462C-ACAF-17FEF7AE3545}"/>
    <cellStyle name="Normal 2 3 19 5 10" xfId="24896" xr:uid="{18357597-4B32-460E-8FD4-81F696CC29F3}"/>
    <cellStyle name="Normal 2 3 19 5 11" xfId="28075" xr:uid="{BB00840C-2601-4F93-89CC-EB8EB4032214}"/>
    <cellStyle name="Normal 2 3 19 5 12" xfId="3986" xr:uid="{B6C4117D-5F80-4848-A441-90D6DA4F2244}"/>
    <cellStyle name="Normal 2 3 19 5 2" xfId="2958" xr:uid="{8D715E00-9E8B-4AFC-8301-798FF54819D3}"/>
    <cellStyle name="Normal 2 3 19 5 2 10" xfId="5044" xr:uid="{C6DBD144-E212-4710-8995-C65DD6E795E5}"/>
    <cellStyle name="Normal 2 3 19 5 2 2" xfId="7067" xr:uid="{2274AF71-C712-4FEE-9C1D-9FDFA44578AD}"/>
    <cellStyle name="Normal 2 3 19 5 2 3" xfId="11220" xr:uid="{0FB81955-8553-4CAD-9720-125173E1DD6C}"/>
    <cellStyle name="Normal 2 3 19 5 2 4" xfId="14408" xr:uid="{81CB9CF7-9EE2-453C-9BA9-54A08A75F115}"/>
    <cellStyle name="Normal 2 3 19 5 2 5" xfId="17505" xr:uid="{D57A29F9-9904-460E-9B68-5C431177AFF9}"/>
    <cellStyle name="Normal 2 3 19 5 2 6" xfId="20662" xr:uid="{AFC97EC7-A792-4154-8989-64EA32D98F4D}"/>
    <cellStyle name="Normal 2 3 19 5 2 7" xfId="23817" xr:uid="{19F8F482-13E2-4862-B05F-2C67C86A0DF3}"/>
    <cellStyle name="Normal 2 3 19 5 2 8" xfId="26993" xr:uid="{2511ACCD-8142-4F42-999A-BD9C106A7808}"/>
    <cellStyle name="Normal 2 3 19 5 2 9" xfId="30192" xr:uid="{D006819B-4AAD-4DCA-8057-9E5B89D871BD}"/>
    <cellStyle name="Normal 2 3 19 5 3" xfId="1897" xr:uid="{5487DCD9-B1A6-4CFD-B4BC-4D36463C9759}"/>
    <cellStyle name="Normal 2 3 19 5 3 2" xfId="10162" xr:uid="{9752F573-75DB-4899-822E-F1CAAD8E4E46}"/>
    <cellStyle name="Normal 2 3 19 5 3 3" xfId="13358" xr:uid="{BE0D5AA6-D801-4814-A63D-CF8F9705E316}"/>
    <cellStyle name="Normal 2 3 19 5 3 4" xfId="16453" xr:uid="{6FCDF18D-5DFF-4CA6-A62B-855B921127DC}"/>
    <cellStyle name="Normal 2 3 19 5 3 5" xfId="19607" xr:uid="{33A56127-8291-47D8-93E7-09C86E90952C}"/>
    <cellStyle name="Normal 2 3 19 5 3 6" xfId="22767" xr:uid="{FE929619-E8D3-4AED-A382-8E0F920BECD3}"/>
    <cellStyle name="Normal 2 3 19 5 3 7" xfId="25943" xr:uid="{036A01B7-6C56-4208-803E-FD82B8DC1BDC}"/>
    <cellStyle name="Normal 2 3 19 5 3 8" xfId="29142" xr:uid="{B751FBE4-9B50-47CD-90BE-557B12D5F4A4}"/>
    <cellStyle name="Normal 2 3 19 5 3 9" xfId="6145" xr:uid="{E4DF6581-A364-4CA7-9231-38110EF34CC5}"/>
    <cellStyle name="Normal 2 3 19 5 4" xfId="8130" xr:uid="{491CB238-B8A3-40FD-845F-D7A577415377}"/>
    <cellStyle name="Normal 2 3 19 5 5" xfId="9274" xr:uid="{80FC170D-0381-48EA-8495-8F3D13C37EE0}"/>
    <cellStyle name="Normal 2 3 19 5 6" xfId="12396" xr:uid="{C741AFF8-5F91-4E2E-8F12-01D7C6613F5C}"/>
    <cellStyle name="Normal 2 3 19 5 7" xfId="15515" xr:uid="{47F99434-CC0C-4D69-A5FC-E77C821E35A4}"/>
    <cellStyle name="Normal 2 3 19 5 8" xfId="18598" xr:uid="{06AACDC6-3463-4D5F-8481-D005F7B82121}"/>
    <cellStyle name="Normal 2 3 19 5 9" xfId="21762" xr:uid="{0ACAE0A9-8AEE-4553-BE66-469199658380}"/>
    <cellStyle name="Normal 2 3 19 6" xfId="360" xr:uid="{F7ACF5D7-721D-46B4-A379-E6C08743BED7}"/>
    <cellStyle name="Normal 2 3 19 6 10" xfId="27429" xr:uid="{8BC0558E-D67E-4050-9201-4EF17687BC56}"/>
    <cellStyle name="Normal 2 3 19 6 11" xfId="4399" xr:uid="{24460C62-1EFA-47BD-BAF9-F1ABA29FD2FD}"/>
    <cellStyle name="Normal 2 3 19 6 2" xfId="2312" xr:uid="{583466B4-207C-412B-A988-9BCCED30843A}"/>
    <cellStyle name="Normal 2 3 19 6 2 2" xfId="10575" xr:uid="{F44BB8BD-FCDB-42B3-B80D-6BEB06F8A574}"/>
    <cellStyle name="Normal 2 3 19 6 2 3" xfId="13770" xr:uid="{5945B739-CAE0-4E14-8EB8-8F5AB48943FC}"/>
    <cellStyle name="Normal 2 3 19 6 2 4" xfId="16865" xr:uid="{BE8A13CA-1751-4A00-86EB-BC8D8B2DD650}"/>
    <cellStyle name="Normal 2 3 19 6 2 5" xfId="20019" xr:uid="{97C30C9F-B349-45ED-B789-1FA61C3A3C0B}"/>
    <cellStyle name="Normal 2 3 19 6 2 6" xfId="23179" xr:uid="{01B691E4-3043-4FA9-B65F-622909082BDF}"/>
    <cellStyle name="Normal 2 3 19 6 2 7" xfId="26355" xr:uid="{8B63A705-C530-4E26-B7AC-6E874BBFF537}"/>
    <cellStyle name="Normal 2 3 19 6 2 8" xfId="29554" xr:uid="{2434A6E4-01FA-4F31-900A-6CF51E8FFA65}"/>
    <cellStyle name="Normal 2 3 19 6 2 9" xfId="5499" xr:uid="{C6CAF4A2-FE35-4E4D-97F3-3D62D5E11A12}"/>
    <cellStyle name="Normal 2 3 19 6 3" xfId="7484" xr:uid="{67C17DB4-F4F2-4933-AF4B-C35744ADCB3D}"/>
    <cellStyle name="Normal 2 3 19 6 4" xfId="8628" xr:uid="{49907BE0-133F-49E3-801E-FAD73FDB906D}"/>
    <cellStyle name="Normal 2 3 19 6 5" xfId="11750" xr:uid="{96F6D52A-7F6D-4082-858D-B7A07E4D5B38}"/>
    <cellStyle name="Normal 2 3 19 6 6" xfId="14869" xr:uid="{17DCC842-4089-4614-B350-F75C9092C551}"/>
    <cellStyle name="Normal 2 3 19 6 7" xfId="17953" xr:uid="{350341C9-472F-4700-BC4F-5694E850AEEC}"/>
    <cellStyle name="Normal 2 3 19 6 8" xfId="21116" xr:uid="{3290149E-F3BC-4A67-BCF8-C754F82064DF}"/>
    <cellStyle name="Normal 2 3 19 6 9" xfId="24251" xr:uid="{3B31CE07-6FC2-43CF-9FF6-11F37B4CE39F}"/>
    <cellStyle name="Normal 2 3 19 7" xfId="2113" xr:uid="{91C0F2C0-F748-4215-87ED-ED86F4799343}"/>
    <cellStyle name="Normal 2 3 19 7 10" xfId="4202" xr:uid="{67BBDA5B-F9C5-41E1-9365-82F406BFF3A7}"/>
    <cellStyle name="Normal 2 3 19 7 2" xfId="6418" xr:uid="{152DFCC6-B133-4026-B8B9-1282365C12FC}"/>
    <cellStyle name="Normal 2 3 19 7 3" xfId="10378" xr:uid="{AE397CF3-5E9B-4D40-AAF2-31374BCFBD5C}"/>
    <cellStyle name="Normal 2 3 19 7 4" xfId="13573" xr:uid="{6885E61F-36C2-41E0-A269-2FB8CF021692}"/>
    <cellStyle name="Normal 2 3 19 7 5" xfId="16668" xr:uid="{B93F4FFF-621D-4BF2-A76E-7EA48505D686}"/>
    <cellStyle name="Normal 2 3 19 7 6" xfId="19822" xr:uid="{37EC80E8-2B46-4854-9B93-A8FEA89B06BF}"/>
    <cellStyle name="Normal 2 3 19 7 7" xfId="22982" xr:uid="{A3727CF9-099D-497A-AEA2-3EF87814294F}"/>
    <cellStyle name="Normal 2 3 19 7 8" xfId="26158" xr:uid="{B5AE4CF4-ABBE-4201-B2A4-7FE37F508CAF}"/>
    <cellStyle name="Normal 2 3 19 7 9" xfId="29357" xr:uid="{32DF031A-AA4B-44BE-994B-95015F012D9D}"/>
    <cellStyle name="Normal 2 3 19 8" xfId="1250" xr:uid="{2A72053C-4069-4A06-A414-244EF40776BD}"/>
    <cellStyle name="Normal 2 3 19 8 2" xfId="9517" xr:uid="{A028C1B1-D9B5-4598-A234-323ECF77D129}"/>
    <cellStyle name="Normal 2 3 19 8 3" xfId="12713" xr:uid="{E859685F-6336-48B7-B84D-594658C11D89}"/>
    <cellStyle name="Normal 2 3 19 8 4" xfId="14578" xr:uid="{809AA2C2-4C9F-412A-ABD9-8463722682B2}"/>
    <cellStyle name="Normal 2 3 19 8 5" xfId="18945" xr:uid="{BBD918D9-7B3B-47AB-B3A9-0FEB34B5A88D}"/>
    <cellStyle name="Normal 2 3 19 8 6" xfId="22089" xr:uid="{8802C244-A69F-49A7-BB2B-482605A0EACC}"/>
    <cellStyle name="Normal 2 3 19 8 7" xfId="25248" xr:uid="{D26AE173-9AFC-45CD-838F-7560F85AA3F1}"/>
    <cellStyle name="Normal 2 3 19 8 8" xfId="28425" xr:uid="{102BE7F7-0A81-453D-B5FE-6EF8AD90B007}"/>
    <cellStyle name="Normal 2 3 19 8 9" xfId="5301" xr:uid="{8348D288-9DD3-41C2-A08F-7EE3D3955356}"/>
    <cellStyle name="Normal 2 3 19 9" xfId="7284" xr:uid="{FA50CF9D-C30A-4E5E-B719-23EC38825958}"/>
    <cellStyle name="Normal 2 3 2" xfId="116" xr:uid="{C8A9834E-F8C7-4E66-A9F8-EE86B3BA7423}"/>
    <cellStyle name="Normal 2 3 2 10" xfId="8372" xr:uid="{7926D7CA-36A0-434A-85F4-1398541D998A}"/>
    <cellStyle name="Normal 2 3 2 11" xfId="11481" xr:uid="{F0637561-1B56-4AAF-A8F1-92CA1A2C6DC0}"/>
    <cellStyle name="Normal 2 3 2 12" xfId="14596" xr:uid="{1519300B-5C5F-4A37-83CC-AA2768EEC9A3}"/>
    <cellStyle name="Normal 2 3 2 13" xfId="17688" xr:uid="{5E278345-C867-4871-8A05-4316FD3C7180}"/>
    <cellStyle name="Normal 2 3 2 14" xfId="20846" xr:uid="{1CCD33B4-EE8F-4B81-B91D-370CFA8CACA4}"/>
    <cellStyle name="Normal 2 3 2 15" xfId="23986" xr:uid="{E7359607-0924-473F-B416-36B7AC98FB02}"/>
    <cellStyle name="Normal 2 3 2 16" xfId="27163" xr:uid="{9DD3015B-3635-44C8-8079-93204F252CDC}"/>
    <cellStyle name="Normal 2 3 2 17" xfId="3273" xr:uid="{C2B549B6-AF90-4466-898E-788858159C30}"/>
    <cellStyle name="Normal 2 3 2 2" xfId="437" xr:uid="{AD64B6EC-F424-443C-A88B-0722F9490DBA}"/>
    <cellStyle name="Normal 2 3 2 2 10" xfId="24327" xr:uid="{5A101ABF-6230-4237-8013-90EB7945428D}"/>
    <cellStyle name="Normal 2 3 2 2 11" xfId="27505" xr:uid="{8AF3C7D9-C8F3-4074-BCC4-41F81E0F6533}"/>
    <cellStyle name="Normal 2 3 2 2 12" xfId="3417" xr:uid="{4A54796A-783A-4D88-8702-552BEA89515A}"/>
    <cellStyle name="Normal 2 3 2 2 2" xfId="2388" xr:uid="{00899885-7709-45A8-AB44-6FE8A7BF719D}"/>
    <cellStyle name="Normal 2 3 2 2 2 10" xfId="4475" xr:uid="{D7525252-569F-4CF0-ACE8-7FFF78CD7131}"/>
    <cellStyle name="Normal 2 3 2 2 2 2" xfId="6547" xr:uid="{95603850-C5C5-4668-9B02-5A633FA28B29}"/>
    <cellStyle name="Normal 2 3 2 2 2 3" xfId="10651" xr:uid="{E09F8E66-17FE-4424-8B60-5AE1D62485A1}"/>
    <cellStyle name="Normal 2 3 2 2 2 4" xfId="13846" xr:uid="{D5D167E7-3D0E-489C-998D-A2C7B96AFB59}"/>
    <cellStyle name="Normal 2 3 2 2 2 5" xfId="16941" xr:uid="{8EBCD266-B4C2-4D94-B86F-30FC6E329421}"/>
    <cellStyle name="Normal 2 3 2 2 2 6" xfId="20095" xr:uid="{EA664591-E944-4B19-9B42-E86825534808}"/>
    <cellStyle name="Normal 2 3 2 2 2 7" xfId="23255" xr:uid="{F4E6303E-D377-4245-B807-F6C1F35C5D66}"/>
    <cellStyle name="Normal 2 3 2 2 2 8" xfId="26431" xr:uid="{A129B269-AEE6-483B-A501-F09C24995352}"/>
    <cellStyle name="Normal 2 3 2 2 2 9" xfId="29630" xr:uid="{B5BF2DAA-6E2A-46E3-8D2B-1B2C5C6A09DE}"/>
    <cellStyle name="Normal 2 3 2 2 3" xfId="1326" xr:uid="{DCE20473-0142-4CAF-B40C-790C21135D84}"/>
    <cellStyle name="Normal 2 3 2 2 3 2" xfId="9593" xr:uid="{A82305BA-66CC-4D08-BD74-D897ADEB3252}"/>
    <cellStyle name="Normal 2 3 2 2 3 3" xfId="12789" xr:uid="{6F8EBF46-4032-4934-ACAB-572AE6905A3D}"/>
    <cellStyle name="Normal 2 3 2 2 3 4" xfId="15884" xr:uid="{CD4DF668-3778-413E-8BB8-A9D51D57EBC7}"/>
    <cellStyle name="Normal 2 3 2 2 3 5" xfId="19038" xr:uid="{61B5262D-EAFC-4A1E-B766-77EFF3A4C0A5}"/>
    <cellStyle name="Normal 2 3 2 2 3 6" xfId="22198" xr:uid="{D5D50354-A97B-42A7-9CED-CD4665E2DBB3}"/>
    <cellStyle name="Normal 2 3 2 2 3 7" xfId="25374" xr:uid="{CD4A4EA6-A07A-4D9A-9F83-E5D3EF2F697A}"/>
    <cellStyle name="Normal 2 3 2 2 3 8" xfId="28573" xr:uid="{79C3BDA9-ABE7-4EB9-9178-3F3AF5EB705C}"/>
    <cellStyle name="Normal 2 3 2 2 3 9" xfId="5575" xr:uid="{33CE2DD0-2A84-4241-9F06-EE157CBDC778}"/>
    <cellStyle name="Normal 2 3 2 2 4" xfId="7560" xr:uid="{FA7FDE9C-E5ED-45CA-B43A-241437DF56D5}"/>
    <cellStyle name="Normal 2 3 2 2 5" xfId="8705" xr:uid="{15507608-9F01-4889-86B2-15D011B97DA0}"/>
    <cellStyle name="Normal 2 3 2 2 6" xfId="11826" xr:uid="{5737B19D-70A2-4499-82BA-D5ECCB7DA230}"/>
    <cellStyle name="Normal 2 3 2 2 7" xfId="14945" xr:uid="{DB8A833C-F4FC-48D7-BAC1-362FA2B80178}"/>
    <cellStyle name="Normal 2 3 2 2 8" xfId="18029" xr:uid="{687F456E-471B-465C-AEA0-63A6A049500E}"/>
    <cellStyle name="Normal 2 3 2 2 9" xfId="21192" xr:uid="{A273E487-09A0-4FED-B2A9-837A3E2230BE}"/>
    <cellStyle name="Normal 2 3 2 3" xfId="577" xr:uid="{FC5CE5E9-7325-44A2-A092-5BD62319EDD6}"/>
    <cellStyle name="Normal 2 3 2 3 10" xfId="24467" xr:uid="{040053CF-EF21-4FD0-915B-9DE6C6A88AE5}"/>
    <cellStyle name="Normal 2 3 2 3 11" xfId="27645" xr:uid="{FE736070-AFF3-4C5C-BA09-991AC25CE15E}"/>
    <cellStyle name="Normal 2 3 2 3 12" xfId="3557" xr:uid="{6D203A90-C115-4E38-B83C-EBB361A3F3FB}"/>
    <cellStyle name="Normal 2 3 2 3 2" xfId="2528" xr:uid="{B4DA2D1D-08F6-44E8-9906-35482044EFA2}"/>
    <cellStyle name="Normal 2 3 2 3 2 10" xfId="4615" xr:uid="{4B85A71A-E05F-4634-A9A7-98C6F165E767}"/>
    <cellStyle name="Normal 2 3 2 3 2 2" xfId="6686" xr:uid="{761AC419-3E00-469A-852D-FCA81F17CF41}"/>
    <cellStyle name="Normal 2 3 2 3 2 3" xfId="10791" xr:uid="{3D6E15EF-1F17-4541-96FA-0CC38C6DDCDB}"/>
    <cellStyle name="Normal 2 3 2 3 2 4" xfId="13986" xr:uid="{54FB2B0F-0F2B-4023-AA7C-A1D83A00013F}"/>
    <cellStyle name="Normal 2 3 2 3 2 5" xfId="17081" xr:uid="{E0E84A68-EFA4-436C-8AB2-4B625F9F2165}"/>
    <cellStyle name="Normal 2 3 2 3 2 6" xfId="20235" xr:uid="{04AF4EEC-5912-434B-AA02-26BF0DF8C3A4}"/>
    <cellStyle name="Normal 2 3 2 3 2 7" xfId="23395" xr:uid="{1EB9642B-E15A-4003-9D64-BDFA869509E5}"/>
    <cellStyle name="Normal 2 3 2 3 2 8" xfId="26571" xr:uid="{0CF0595F-4D85-4B87-91C2-02D710C720B6}"/>
    <cellStyle name="Normal 2 3 2 3 2 9" xfId="29770" xr:uid="{64F1ED5C-8248-4F43-A3EB-38DF16BC0D1A}"/>
    <cellStyle name="Normal 2 3 2 3 3" xfId="1466" xr:uid="{1B4D8B9C-25B7-426E-9CDF-6BA4673D641C}"/>
    <cellStyle name="Normal 2 3 2 3 3 2" xfId="9733" xr:uid="{498A446B-6C31-492A-B747-C29FB10B2C8B}"/>
    <cellStyle name="Normal 2 3 2 3 3 3" xfId="12929" xr:uid="{A566372F-4528-4020-BDC1-25CDD24259E5}"/>
    <cellStyle name="Normal 2 3 2 3 3 4" xfId="16024" xr:uid="{41058DB3-3B2C-4BCC-B7FB-1DFD8A654D18}"/>
    <cellStyle name="Normal 2 3 2 3 3 5" xfId="19178" xr:uid="{2B78CC6F-EB61-4EB2-8479-55AFB8327DDA}"/>
    <cellStyle name="Normal 2 3 2 3 3 6" xfId="22338" xr:uid="{767EAFBB-7278-42C1-B998-4B322AA72611}"/>
    <cellStyle name="Normal 2 3 2 3 3 7" xfId="25514" xr:uid="{52587EA5-7BDF-4CDA-B804-9E4C79B568C6}"/>
    <cellStyle name="Normal 2 3 2 3 3 8" xfId="28713" xr:uid="{71F9A46C-7BA4-497C-8503-2466E0613925}"/>
    <cellStyle name="Normal 2 3 2 3 3 9" xfId="5715" xr:uid="{0999FBAC-CB6A-41D0-A99F-1C268DCC4F68}"/>
    <cellStyle name="Normal 2 3 2 3 4" xfId="7700" xr:uid="{1DCD5C38-0870-44C6-A834-C406C10AF7AE}"/>
    <cellStyle name="Normal 2 3 2 3 5" xfId="8845" xr:uid="{2AF40B68-EACC-4A6F-9BB1-FDEED57109C7}"/>
    <cellStyle name="Normal 2 3 2 3 6" xfId="11966" xr:uid="{CBB53D9D-489B-4318-A30A-8A5AB79E9EDC}"/>
    <cellStyle name="Normal 2 3 2 3 7" xfId="15085" xr:uid="{08D5A2F5-D121-4B73-8E01-E3E98E226D8A}"/>
    <cellStyle name="Normal 2 3 2 3 8" xfId="18169" xr:uid="{26C2FA9C-6B65-463B-9814-956F1DBB7B98}"/>
    <cellStyle name="Normal 2 3 2 3 9" xfId="21332" xr:uid="{480A822D-9D4E-48D8-B4E4-F02941E3EAA6}"/>
    <cellStyle name="Normal 2 3 2 4" xfId="746" xr:uid="{F9AC5936-D89D-44C6-86D7-B21C3FB590EA}"/>
    <cellStyle name="Normal 2 3 2 4 10" xfId="24636" xr:uid="{7F79962F-72F9-4238-AF58-DDBD78671D39}"/>
    <cellStyle name="Normal 2 3 2 4 11" xfId="27814" xr:uid="{44B032A3-1D80-46E9-83AE-E7594CE52E05}"/>
    <cellStyle name="Normal 2 3 2 4 12" xfId="3726" xr:uid="{340B6481-240D-4B1C-A5C9-ABFF39A754C8}"/>
    <cellStyle name="Normal 2 3 2 4 2" xfId="2697" xr:uid="{AD9379F4-B70F-458C-BBC3-DE4251ED70C8}"/>
    <cellStyle name="Normal 2 3 2 4 2 10" xfId="4784" xr:uid="{D73B3B5C-EC53-4D50-8205-F9E0EB9AD037}"/>
    <cellStyle name="Normal 2 3 2 4 2 2" xfId="6823" xr:uid="{2277D088-3DB3-4A9E-858C-C8FCB8B65F66}"/>
    <cellStyle name="Normal 2 3 2 4 2 3" xfId="10960" xr:uid="{E4BCFCE9-1D31-4102-9033-08C13DBC7380}"/>
    <cellStyle name="Normal 2 3 2 4 2 4" xfId="14151" xr:uid="{7F3CA366-1C51-4897-AD58-B7814018994E}"/>
    <cellStyle name="Normal 2 3 2 4 2 5" xfId="17246" xr:uid="{074E39C2-DE35-4B91-A9CC-D9B8B8948A59}"/>
    <cellStyle name="Normal 2 3 2 4 2 6" xfId="20404" xr:uid="{25FE5AA0-5B53-4D44-93D1-5F8295A278A6}"/>
    <cellStyle name="Normal 2 3 2 4 2 7" xfId="23560" xr:uid="{CBB252C8-08B9-4AED-BC08-DB97CDC7BDE8}"/>
    <cellStyle name="Normal 2 3 2 4 2 8" xfId="26736" xr:uid="{7371EFB6-D09C-4655-9500-678DF2F01CE3}"/>
    <cellStyle name="Normal 2 3 2 4 2 9" xfId="29935" xr:uid="{624694C5-3BBD-4EF9-8154-2366791D0D37}"/>
    <cellStyle name="Normal 2 3 2 4 3" xfId="1635" xr:uid="{20599143-D3A7-4D4F-A948-6AA9140E4558}"/>
    <cellStyle name="Normal 2 3 2 4 3 2" xfId="9902" xr:uid="{280C05E4-5773-4A1C-A7A8-05FB8EED7D14}"/>
    <cellStyle name="Normal 2 3 2 4 3 3" xfId="13098" xr:uid="{00B00D5E-E893-489C-A4D5-BBDF00B772AD}"/>
    <cellStyle name="Normal 2 3 2 4 3 4" xfId="16193" xr:uid="{4AF167A2-A8CF-4474-86D6-C6F43B05C953}"/>
    <cellStyle name="Normal 2 3 2 4 3 5" xfId="19347" xr:uid="{C177E5F8-2172-4AB5-A4B9-7A9D2DC14BB3}"/>
    <cellStyle name="Normal 2 3 2 4 3 6" xfId="22507" xr:uid="{959715B5-827C-4AE0-BC9A-E9195724A888}"/>
    <cellStyle name="Normal 2 3 2 4 3 7" xfId="25683" xr:uid="{3558B7D1-93BA-41CC-9D6F-1A79AC5F4535}"/>
    <cellStyle name="Normal 2 3 2 4 3 8" xfId="28882" xr:uid="{FC9CE459-48A1-486D-BE65-FE2A02A9DE28}"/>
    <cellStyle name="Normal 2 3 2 4 3 9" xfId="5884" xr:uid="{FAAE39A7-57F0-45A6-B392-FC076F8A826D}"/>
    <cellStyle name="Normal 2 3 2 4 4" xfId="7869" xr:uid="{7AB9E838-4B78-4308-92F0-8AFD21513286}"/>
    <cellStyle name="Normal 2 3 2 4 5" xfId="9014" xr:uid="{0BCAD50F-B758-48D3-A52D-7307A765DEB0}"/>
    <cellStyle name="Normal 2 3 2 4 6" xfId="12135" xr:uid="{15AE2186-8D02-4ED0-9AAB-731A59E419F9}"/>
    <cellStyle name="Normal 2 3 2 4 7" xfId="15254" xr:uid="{5973D115-D793-485D-AC31-7AE6EB7B1EE5}"/>
    <cellStyle name="Normal 2 3 2 4 8" xfId="18338" xr:uid="{F0DD8008-F638-433A-914C-3FB23A9D84B4}"/>
    <cellStyle name="Normal 2 3 2 4 9" xfId="21501" xr:uid="{3525170D-9210-435E-80DB-1F193070D690}"/>
    <cellStyle name="Normal 2 3 2 5" xfId="939" xr:uid="{913E5CD9-C6F3-4AD8-A428-E73FAA56BEBD}"/>
    <cellStyle name="Normal 2 3 2 5 10" xfId="24828" xr:uid="{DB6455CE-55D5-4D13-BB98-F9DD2FC0FDD4}"/>
    <cellStyle name="Normal 2 3 2 5 11" xfId="28007" xr:uid="{41D45E77-F24A-417D-9C0C-A738C02822E7}"/>
    <cellStyle name="Normal 2 3 2 5 12" xfId="3918" xr:uid="{C6001905-1464-4011-80A6-2CA3E645E911}"/>
    <cellStyle name="Normal 2 3 2 5 2" xfId="2890" xr:uid="{34C126A0-8D6F-4DAD-8F76-03A17B50D82E}"/>
    <cellStyle name="Normal 2 3 2 5 2 10" xfId="4976" xr:uid="{FEC4BC3D-A7FD-4272-AD94-41F42D652A57}"/>
    <cellStyle name="Normal 2 3 2 5 2 2" xfId="6999" xr:uid="{98CCEE2F-BD05-4398-A8BA-9D3BCA7B7335}"/>
    <cellStyle name="Normal 2 3 2 5 2 3" xfId="11152" xr:uid="{7D969D5B-9AA8-4340-BD0C-105478C346F0}"/>
    <cellStyle name="Normal 2 3 2 5 2 4" xfId="14340" xr:uid="{A840B2BA-C011-4F82-AEE6-27331099A53A}"/>
    <cellStyle name="Normal 2 3 2 5 2 5" xfId="17437" xr:uid="{747EB290-9FCF-4BE8-A13C-8ECFB8095D9E}"/>
    <cellStyle name="Normal 2 3 2 5 2 6" xfId="20594" xr:uid="{CC8D81FB-6190-4387-BE0B-F3CA32E470C2}"/>
    <cellStyle name="Normal 2 3 2 5 2 7" xfId="23749" xr:uid="{7CE264AC-EF58-4709-A740-B635CB76346E}"/>
    <cellStyle name="Normal 2 3 2 5 2 8" xfId="26925" xr:uid="{4F17AEE2-A900-46E5-8A9F-BBA82E48B274}"/>
    <cellStyle name="Normal 2 3 2 5 2 9" xfId="30124" xr:uid="{40E7FBA1-77C0-47C5-8EB3-8883FBE233FC}"/>
    <cellStyle name="Normal 2 3 2 5 3" xfId="1829" xr:uid="{48CA9269-4CF6-460C-9A3F-8363CDAFD2E9}"/>
    <cellStyle name="Normal 2 3 2 5 3 2" xfId="10094" xr:uid="{6DCA9257-A37C-40A7-869A-11B0E40B6DDB}"/>
    <cellStyle name="Normal 2 3 2 5 3 3" xfId="13290" xr:uid="{0EC6D43D-2A5F-45E6-BC82-C28726045515}"/>
    <cellStyle name="Normal 2 3 2 5 3 4" xfId="16385" xr:uid="{FF344AF7-EBF0-4EF6-A60D-FC65372AC106}"/>
    <cellStyle name="Normal 2 3 2 5 3 5" xfId="19539" xr:uid="{71A5CF98-A2B7-4227-B214-49665EF0E22B}"/>
    <cellStyle name="Normal 2 3 2 5 3 6" xfId="22699" xr:uid="{478930E9-121A-42CA-9C5F-D467432BE2B1}"/>
    <cellStyle name="Normal 2 3 2 5 3 7" xfId="25875" xr:uid="{57E77622-9CD3-431C-AC92-58AA2E461C3B}"/>
    <cellStyle name="Normal 2 3 2 5 3 8" xfId="29074" xr:uid="{D8CCAE62-E921-4B29-ADAA-FA424EC0ED39}"/>
    <cellStyle name="Normal 2 3 2 5 3 9" xfId="6077" xr:uid="{7D32D7BF-4FD2-4342-B5A6-4996CF0EB306}"/>
    <cellStyle name="Normal 2 3 2 5 4" xfId="8062" xr:uid="{91659733-7D0B-4400-88D5-DF6B03B07408}"/>
    <cellStyle name="Normal 2 3 2 5 5" xfId="9206" xr:uid="{79272714-62FF-4ED7-9F5A-49A535F74433}"/>
    <cellStyle name="Normal 2 3 2 5 6" xfId="12328" xr:uid="{B6B5986D-B367-41E6-9B69-3B35B3EDD718}"/>
    <cellStyle name="Normal 2 3 2 5 7" xfId="15447" xr:uid="{8C1D1B6B-F463-4227-9A9F-E824E9708999}"/>
    <cellStyle name="Normal 2 3 2 5 8" xfId="18530" xr:uid="{920BB56E-F44B-4737-8D15-F5076D3C9898}"/>
    <cellStyle name="Normal 2 3 2 5 9" xfId="21694" xr:uid="{1471A0F2-E2A1-4C2D-902B-8DEDABD06520}"/>
    <cellStyle name="Normal 2 3 2 6" xfId="292" xr:uid="{93145F19-1E31-4910-85AA-F9611F0B74C9}"/>
    <cellStyle name="Normal 2 3 2 6 10" xfId="27361" xr:uid="{4DD8891A-0C70-4941-81E8-5C8A370044D3}"/>
    <cellStyle name="Normal 2 3 2 6 11" xfId="4331" xr:uid="{2DA3DE12-7589-404B-8EF0-AA72C13CB9A0}"/>
    <cellStyle name="Normal 2 3 2 6 2" xfId="2244" xr:uid="{B4198967-EE2F-410C-9D78-20A3BC91C0B1}"/>
    <cellStyle name="Normal 2 3 2 6 2 2" xfId="10507" xr:uid="{78D70C1F-2756-4FF0-AA22-7C4F2349072E}"/>
    <cellStyle name="Normal 2 3 2 6 2 3" xfId="13702" xr:uid="{F1619CB3-11DB-4E41-8881-D1B8FB5B61AF}"/>
    <cellStyle name="Normal 2 3 2 6 2 4" xfId="16797" xr:uid="{E04FAECF-6060-4389-8EAD-07758A1E443B}"/>
    <cellStyle name="Normal 2 3 2 6 2 5" xfId="19951" xr:uid="{85ED0521-38F9-43F5-85A8-5C171CE78A08}"/>
    <cellStyle name="Normal 2 3 2 6 2 6" xfId="23111" xr:uid="{18615E6D-4C69-4EF8-B413-CDED4EF0BACE}"/>
    <cellStyle name="Normal 2 3 2 6 2 7" xfId="26287" xr:uid="{2CB11DB5-9116-45A4-88D4-1FD9D5B2D926}"/>
    <cellStyle name="Normal 2 3 2 6 2 8" xfId="29486" xr:uid="{F3624058-A2C3-44D8-A7FE-4B499900DA47}"/>
    <cellStyle name="Normal 2 3 2 6 2 9" xfId="5431" xr:uid="{9830CC44-1C34-4498-9B8E-5654CFDAE74C}"/>
    <cellStyle name="Normal 2 3 2 6 3" xfId="7416" xr:uid="{8752CFEA-0788-43DE-86E4-37F298C99B7C}"/>
    <cellStyle name="Normal 2 3 2 6 4" xfId="8560" xr:uid="{85F5BB02-E9A0-44F7-AF00-7118599F1E79}"/>
    <cellStyle name="Normal 2 3 2 6 5" xfId="11682" xr:uid="{BAD6F58B-FA2B-499C-8CA0-7EECC8C15D68}"/>
    <cellStyle name="Normal 2 3 2 6 6" xfId="14801" xr:uid="{FF7D4F1C-6E18-4640-A3B4-8C69D861539F}"/>
    <cellStyle name="Normal 2 3 2 6 7" xfId="17885" xr:uid="{B50C2FD1-FA7E-45E4-BAC4-C4A24E8EECDA}"/>
    <cellStyle name="Normal 2 3 2 6 8" xfId="21048" xr:uid="{A2A6BBA0-9C97-446F-9A54-DB1CD00B75A9}"/>
    <cellStyle name="Normal 2 3 2 6 9" xfId="24183" xr:uid="{6B085E0C-23CE-498A-9BC6-1843634F8320}"/>
    <cellStyle name="Normal 2 3 2 7" xfId="2045" xr:uid="{14DB366C-59E5-4ACB-8A96-EDC47CFFF08D}"/>
    <cellStyle name="Normal 2 3 2 7 10" xfId="4134" xr:uid="{D6BF6528-3F3E-4830-91F0-610B0AB215F4}"/>
    <cellStyle name="Normal 2 3 2 7 2" xfId="6350" xr:uid="{18236D13-4B16-4A79-A651-E05F14924F41}"/>
    <cellStyle name="Normal 2 3 2 7 3" xfId="10310" xr:uid="{A2623901-0214-4293-BAAA-0FBF5EA6C175}"/>
    <cellStyle name="Normal 2 3 2 7 4" xfId="13505" xr:uid="{8CC2324E-EB58-4F19-99BA-0F7E93BEC87D}"/>
    <cellStyle name="Normal 2 3 2 7 5" xfId="16600" xr:uid="{5EC39474-E5A7-48A3-97CF-1AA5CA6265A0}"/>
    <cellStyle name="Normal 2 3 2 7 6" xfId="19754" xr:uid="{646A6D79-090D-4DD5-B326-508C2AE4D85D}"/>
    <cellStyle name="Normal 2 3 2 7 7" xfId="22914" xr:uid="{0CA4F4B3-2206-4BF9-B54C-1908A57A5C01}"/>
    <cellStyle name="Normal 2 3 2 7 8" xfId="26090" xr:uid="{16CB62EA-9240-4AD9-A8CA-4A65AD75E263}"/>
    <cellStyle name="Normal 2 3 2 7 9" xfId="29289" xr:uid="{E745C294-B3D6-4449-8A07-FC827623695F}"/>
    <cellStyle name="Normal 2 3 2 8" xfId="1182" xr:uid="{A29CFBA0-7097-42CD-9525-7A4022EDED35}"/>
    <cellStyle name="Normal 2 3 2 8 2" xfId="9449" xr:uid="{FF4CC0A9-5C1E-471C-AB3D-6CD28A053D5C}"/>
    <cellStyle name="Normal 2 3 2 8 3" xfId="12688" xr:uid="{2F6EC11B-1BD8-41D4-8482-1B295BB1EDB9}"/>
    <cellStyle name="Normal 2 3 2 8 4" xfId="15758" xr:uid="{6E1C0EE3-313E-4099-85CA-24A69E3135F8}"/>
    <cellStyle name="Normal 2 3 2 8 5" xfId="18965" xr:uid="{4A5FD8B5-0769-4AAC-AFEC-F5681B1998BB}"/>
    <cellStyle name="Normal 2 3 2 8 6" xfId="22100" xr:uid="{30A064F8-0239-4C34-97B2-15443890C8EA}"/>
    <cellStyle name="Normal 2 3 2 8 7" xfId="25338" xr:uid="{86199045-FCE2-439D-9471-602AE5058E44}"/>
    <cellStyle name="Normal 2 3 2 8 8" xfId="28448" xr:uid="{69D58E89-6AC8-42C4-9EF7-4936903D6AC2}"/>
    <cellStyle name="Normal 2 3 2 8 9" xfId="5233" xr:uid="{ABB41B67-01F1-47E6-8662-3D1891161BF2}"/>
    <cellStyle name="Normal 2 3 2 9" xfId="7216" xr:uid="{98880DE7-F6E0-456B-AB3F-C16141D498A5}"/>
    <cellStyle name="Normal 2 3 20" xfId="175" xr:uid="{50B92821-7F05-4099-890D-C63E91FB8E06}"/>
    <cellStyle name="Normal 2 3 20 10" xfId="8444" xr:uid="{8D179DD7-7603-4467-BE2D-0AFFF720A4D5}"/>
    <cellStyle name="Normal 2 3 20 11" xfId="11553" xr:uid="{547DB016-E109-44A0-86A0-AC71B5E360D8}"/>
    <cellStyle name="Normal 2 3 20 12" xfId="14668" xr:uid="{5823267A-F9E7-4C0F-AC5D-4C31322A7210}"/>
    <cellStyle name="Normal 2 3 20 13" xfId="17760" xr:uid="{F6D027B3-710C-44F1-A801-4361D1E54443}"/>
    <cellStyle name="Normal 2 3 20 14" xfId="20918" xr:uid="{63D26426-FCB1-4128-B6D8-B23120BA404D}"/>
    <cellStyle name="Normal 2 3 20 15" xfId="24058" xr:uid="{8BEC9ADE-E642-4AEC-8937-A9623B10B7D6}"/>
    <cellStyle name="Normal 2 3 20 16" xfId="27235" xr:uid="{9E9365CE-02D5-40F9-9534-7FED20D8025B}"/>
    <cellStyle name="Normal 2 3 20 17" xfId="3345" xr:uid="{FBB79D04-A4C2-4C44-BE0F-C763962D9884}"/>
    <cellStyle name="Normal 2 3 20 2" xfId="509" xr:uid="{65A4BC58-72BF-4748-9735-E5EB290C15FE}"/>
    <cellStyle name="Normal 2 3 20 2 10" xfId="24399" xr:uid="{8B47B384-D89F-4AF9-A11E-36916702ED87}"/>
    <cellStyle name="Normal 2 3 20 2 11" xfId="27577" xr:uid="{55B5565D-47A9-45CB-A266-6735FF984E81}"/>
    <cellStyle name="Normal 2 3 20 2 12" xfId="3489" xr:uid="{E6633DB9-20F8-45FD-BDD1-54E5E7F7C8C8}"/>
    <cellStyle name="Normal 2 3 20 2 2" xfId="2460" xr:uid="{8D4EBD95-EAD5-4426-8F82-828402D60CA2}"/>
    <cellStyle name="Normal 2 3 20 2 2 10" xfId="4547" xr:uid="{C3ABC470-3A44-4147-80A6-A6196992315E}"/>
    <cellStyle name="Normal 2 3 20 2 2 2" xfId="6619" xr:uid="{34CF222D-DF8E-45A8-9914-C7EEE2859909}"/>
    <cellStyle name="Normal 2 3 20 2 2 3" xfId="10723" xr:uid="{4FBC8D12-4C5A-4622-99BD-197F8AA8DA3D}"/>
    <cellStyle name="Normal 2 3 20 2 2 4" xfId="13918" xr:uid="{22EF787D-28AF-46DD-9F9B-A485F4DCAC64}"/>
    <cellStyle name="Normal 2 3 20 2 2 5" xfId="17013" xr:uid="{10AA2262-B231-4F93-9265-232A03A0E0ED}"/>
    <cellStyle name="Normal 2 3 20 2 2 6" xfId="20167" xr:uid="{6995F854-F1A3-41AE-AEF3-B5FB909F9FC5}"/>
    <cellStyle name="Normal 2 3 20 2 2 7" xfId="23327" xr:uid="{BE78C4BC-7DCE-493D-A8B1-69E19BBB5DD3}"/>
    <cellStyle name="Normal 2 3 20 2 2 8" xfId="26503" xr:uid="{B6BCBB22-D5E9-42F4-89C5-73C443E758B3}"/>
    <cellStyle name="Normal 2 3 20 2 2 9" xfId="29702" xr:uid="{207390FD-FA20-45C2-80A9-A8EA153D4648}"/>
    <cellStyle name="Normal 2 3 20 2 3" xfId="1398" xr:uid="{6C34E113-488A-411D-84B0-3952F6218C90}"/>
    <cellStyle name="Normal 2 3 20 2 3 2" xfId="9665" xr:uid="{E80CC99E-98ED-4F10-BC08-A95C08803C3A}"/>
    <cellStyle name="Normal 2 3 20 2 3 3" xfId="12861" xr:uid="{124D98CB-D37A-4D8A-8906-53325FD9DFA6}"/>
    <cellStyle name="Normal 2 3 20 2 3 4" xfId="15956" xr:uid="{B4E61484-707E-4230-BF49-30244BAA26C1}"/>
    <cellStyle name="Normal 2 3 20 2 3 5" xfId="19110" xr:uid="{E136244D-647E-45BC-9A17-DF11C67C6364}"/>
    <cellStyle name="Normal 2 3 20 2 3 6" xfId="22270" xr:uid="{2688AEE1-7E25-4A67-BCCA-780CD109AEE1}"/>
    <cellStyle name="Normal 2 3 20 2 3 7" xfId="25446" xr:uid="{D1BC38E1-850B-40E7-A6DE-4D99AFFD2798}"/>
    <cellStyle name="Normal 2 3 20 2 3 8" xfId="28645" xr:uid="{FB8307C4-A7E6-44A5-BF38-A31869BAB09F}"/>
    <cellStyle name="Normal 2 3 20 2 3 9" xfId="5647" xr:uid="{07295744-67FF-44E4-A6E9-68F75935F124}"/>
    <cellStyle name="Normal 2 3 20 2 4" xfId="7632" xr:uid="{D5DB1935-B1FE-4260-AAD2-AD32BBE1E307}"/>
    <cellStyle name="Normal 2 3 20 2 5" xfId="8777" xr:uid="{9E174967-CDD3-4B57-BBD3-651D13D31835}"/>
    <cellStyle name="Normal 2 3 20 2 6" xfId="11898" xr:uid="{F92FBFAC-C7CC-4087-8CB2-1B90B89447F0}"/>
    <cellStyle name="Normal 2 3 20 2 7" xfId="15017" xr:uid="{B25BD164-EDA8-4F27-A2C7-DA4135813C96}"/>
    <cellStyle name="Normal 2 3 20 2 8" xfId="18101" xr:uid="{6167C59F-2057-4DDF-911C-899D821C97B4}"/>
    <cellStyle name="Normal 2 3 20 2 9" xfId="21264" xr:uid="{75616154-FF24-43CC-8CC4-63F45C7D6FFE}"/>
    <cellStyle name="Normal 2 3 20 3" xfId="649" xr:uid="{7B6F97FC-5723-4513-BB36-A39C17B6360B}"/>
    <cellStyle name="Normal 2 3 20 3 10" xfId="24539" xr:uid="{486A1CF7-545A-4162-9431-32103FF4F395}"/>
    <cellStyle name="Normal 2 3 20 3 11" xfId="27717" xr:uid="{1E583573-D65D-4AF1-BEED-96D435A7F3B6}"/>
    <cellStyle name="Normal 2 3 20 3 12" xfId="3629" xr:uid="{55BC09B1-5DF9-4785-8AE5-1DB052EFBAD5}"/>
    <cellStyle name="Normal 2 3 20 3 2" xfId="2600" xr:uid="{EF051489-5A64-4398-8790-5E33571B4695}"/>
    <cellStyle name="Normal 2 3 20 3 2 10" xfId="4687" xr:uid="{4EFF49A8-7119-46D3-9231-87413678793D}"/>
    <cellStyle name="Normal 2 3 20 3 2 2" xfId="6754" xr:uid="{73B9B179-4487-45D4-87A6-2E1CDC4C001D}"/>
    <cellStyle name="Normal 2 3 20 3 2 3" xfId="10863" xr:uid="{0FA5F19F-6788-48A5-88D1-F635BEAA97CE}"/>
    <cellStyle name="Normal 2 3 20 3 2 4" xfId="14056" xr:uid="{529D4F8A-E8EF-4028-873D-9344FF7A8406}"/>
    <cellStyle name="Normal 2 3 20 3 2 5" xfId="17151" xr:uid="{5901640A-AF57-46A8-A5AA-D6C54FACA907}"/>
    <cellStyle name="Normal 2 3 20 3 2 6" xfId="20307" xr:uid="{E0E55842-B280-4904-ADF3-233123772117}"/>
    <cellStyle name="Normal 2 3 20 3 2 7" xfId="23465" xr:uid="{2A3ABEA7-C752-4FAA-8325-B972D2EF4F77}"/>
    <cellStyle name="Normal 2 3 20 3 2 8" xfId="26641" xr:uid="{89E46E17-00E8-4BE4-91C9-25598066653E}"/>
    <cellStyle name="Normal 2 3 20 3 2 9" xfId="29840" xr:uid="{44885AEA-70E8-44B5-904C-A9EB28D2EDF6}"/>
    <cellStyle name="Normal 2 3 20 3 3" xfId="1538" xr:uid="{37454644-2AF3-44AB-A27F-EC00E3E2B66A}"/>
    <cellStyle name="Normal 2 3 20 3 3 2" xfId="9805" xr:uid="{5E90D6F4-4CBF-4AC0-AC20-CEE94F6693A1}"/>
    <cellStyle name="Normal 2 3 20 3 3 3" xfId="13001" xr:uid="{72D206BA-319A-490F-8BA4-5750103FF325}"/>
    <cellStyle name="Normal 2 3 20 3 3 4" xfId="16096" xr:uid="{A23E64DE-520B-4511-9D86-879043196962}"/>
    <cellStyle name="Normal 2 3 20 3 3 5" xfId="19250" xr:uid="{8C1B11D4-3245-4C0C-9AF3-A819FABD776A}"/>
    <cellStyle name="Normal 2 3 20 3 3 6" xfId="22410" xr:uid="{47760001-F9B3-409B-B7A5-6E0FBD5DF2DB}"/>
    <cellStyle name="Normal 2 3 20 3 3 7" xfId="25586" xr:uid="{D804E459-B736-480D-83CB-45FC53E4C4CD}"/>
    <cellStyle name="Normal 2 3 20 3 3 8" xfId="28785" xr:uid="{E27FFC40-2384-49F1-885A-F05898418980}"/>
    <cellStyle name="Normal 2 3 20 3 3 9" xfId="5787" xr:uid="{3FD5E2BA-5FE9-46E6-B8B1-EF781C37834C}"/>
    <cellStyle name="Normal 2 3 20 3 4" xfId="7772" xr:uid="{1E51D20B-0935-4AB4-AACB-536A6A764CD5}"/>
    <cellStyle name="Normal 2 3 20 3 5" xfId="8917" xr:uid="{B0E4F7D9-CA0B-4063-8264-4A59579E874B}"/>
    <cellStyle name="Normal 2 3 20 3 6" xfId="12038" xr:uid="{A3116386-769B-4844-9B6D-8325AB642686}"/>
    <cellStyle name="Normal 2 3 20 3 7" xfId="15157" xr:uid="{63E6F397-7790-49FA-B600-58D5F4019221}"/>
    <cellStyle name="Normal 2 3 20 3 8" xfId="18241" xr:uid="{B8490DAA-A14F-435E-979B-F3C18E318212}"/>
    <cellStyle name="Normal 2 3 20 3 9" xfId="21404" xr:uid="{B631FB08-6A1B-4491-8086-4AE2DB2BBA44}"/>
    <cellStyle name="Normal 2 3 20 4" xfId="818" xr:uid="{CBBC6E76-FC3D-4590-BDAA-14028A095A86}"/>
    <cellStyle name="Normal 2 3 20 4 10" xfId="24708" xr:uid="{4E937796-B71D-4CD3-B61F-8AEEE34301BD}"/>
    <cellStyle name="Normal 2 3 20 4 11" xfId="27886" xr:uid="{D77F8016-5CC3-41CD-B65E-1A46C057EEE5}"/>
    <cellStyle name="Normal 2 3 20 4 12" xfId="3798" xr:uid="{DF4B3E5C-DC5C-4A6F-8F27-853B419FD029}"/>
    <cellStyle name="Normal 2 3 20 4 2" xfId="2769" xr:uid="{33D412C6-80B3-40A1-928D-5B539C4412F0}"/>
    <cellStyle name="Normal 2 3 20 4 2 10" xfId="4856" xr:uid="{F0FEFAA0-0403-4361-B6D1-D79736B5D241}"/>
    <cellStyle name="Normal 2 3 20 4 2 2" xfId="6895" xr:uid="{015B9FA6-083D-457E-8236-34725289E5A0}"/>
    <cellStyle name="Normal 2 3 20 4 2 3" xfId="11032" xr:uid="{B2D6428D-A1CD-4C84-AAF4-DE57E447FD6C}"/>
    <cellStyle name="Normal 2 3 20 4 2 4" xfId="14223" xr:uid="{A1F47DE6-C684-4B22-A291-16D62EB4D553}"/>
    <cellStyle name="Normal 2 3 20 4 2 5" xfId="17318" xr:uid="{B0AACB3B-551D-4A37-9C3A-8729382395E1}"/>
    <cellStyle name="Normal 2 3 20 4 2 6" xfId="20476" xr:uid="{83097E41-BC0A-43A4-A08F-23E2481BCDD3}"/>
    <cellStyle name="Normal 2 3 20 4 2 7" xfId="23632" xr:uid="{FD816A66-41AC-42CD-A137-86BEC9FE99B9}"/>
    <cellStyle name="Normal 2 3 20 4 2 8" xfId="26808" xr:uid="{4BF85309-2363-4710-8EF9-5745A6E7C8BB}"/>
    <cellStyle name="Normal 2 3 20 4 2 9" xfId="30007" xr:uid="{A5266CF1-C22D-4016-BE07-E01C9CA5704B}"/>
    <cellStyle name="Normal 2 3 20 4 3" xfId="1707" xr:uid="{1883CCD7-B986-4608-9353-30340A46B453}"/>
    <cellStyle name="Normal 2 3 20 4 3 2" xfId="9974" xr:uid="{C045A95B-A635-4DE4-B645-907AE64802A5}"/>
    <cellStyle name="Normal 2 3 20 4 3 3" xfId="13170" xr:uid="{6A44C77E-1A5A-44A3-A70E-3E15524C5CF7}"/>
    <cellStyle name="Normal 2 3 20 4 3 4" xfId="16265" xr:uid="{74AF0EA8-AAC6-4D4B-B023-DAB72E343C56}"/>
    <cellStyle name="Normal 2 3 20 4 3 5" xfId="19419" xr:uid="{782DA43A-B22C-4B14-BEF0-085D8A4E35DB}"/>
    <cellStyle name="Normal 2 3 20 4 3 6" xfId="22579" xr:uid="{FB8D11D1-A4FB-4189-B1CF-4EA2F9588042}"/>
    <cellStyle name="Normal 2 3 20 4 3 7" xfId="25755" xr:uid="{764DFA18-48A5-4EC7-BF7D-C308A73D8B16}"/>
    <cellStyle name="Normal 2 3 20 4 3 8" xfId="28954" xr:uid="{A50A0A6F-63B4-4B74-B758-5033313700B8}"/>
    <cellStyle name="Normal 2 3 20 4 3 9" xfId="5956" xr:uid="{53F4E09D-82DD-4D6F-902C-3C2F8490A73E}"/>
    <cellStyle name="Normal 2 3 20 4 4" xfId="7941" xr:uid="{C71CA58E-A44C-488D-A3E2-3FB719C8BCC3}"/>
    <cellStyle name="Normal 2 3 20 4 5" xfId="9086" xr:uid="{C3A55B71-9050-4AB0-8182-F2C38CAC468C}"/>
    <cellStyle name="Normal 2 3 20 4 6" xfId="12207" xr:uid="{1809C544-189C-402D-AA16-4241F6F68A24}"/>
    <cellStyle name="Normal 2 3 20 4 7" xfId="15326" xr:uid="{03C1B430-96F9-47D0-AB66-E8B3F6EACD63}"/>
    <cellStyle name="Normal 2 3 20 4 8" xfId="18410" xr:uid="{AFE51B24-1646-4B23-B8B6-D15DD6EDB66E}"/>
    <cellStyle name="Normal 2 3 20 4 9" xfId="21573" xr:uid="{20A3EA42-2D72-471E-81C9-310D7BC63205}"/>
    <cellStyle name="Normal 2 3 20 5" xfId="1011" xr:uid="{2AB4E6B0-F51B-4701-B952-1F0A07FDA5B8}"/>
    <cellStyle name="Normal 2 3 20 5 10" xfId="24900" xr:uid="{6B82584F-5DC7-4813-9F75-F06378F5CE5E}"/>
    <cellStyle name="Normal 2 3 20 5 11" xfId="28079" xr:uid="{800262A8-C449-4EEF-8764-CA9E7700A55A}"/>
    <cellStyle name="Normal 2 3 20 5 12" xfId="3990" xr:uid="{D074256F-6CC5-478A-A3EE-DFF125C54EA3}"/>
    <cellStyle name="Normal 2 3 20 5 2" xfId="2962" xr:uid="{F872EAA1-A010-4283-8107-B49E6AD8487F}"/>
    <cellStyle name="Normal 2 3 20 5 2 10" xfId="5048" xr:uid="{82D10443-3E80-4F88-BE8A-933376AB68F6}"/>
    <cellStyle name="Normal 2 3 20 5 2 2" xfId="7071" xr:uid="{07E92593-3AFB-4E62-93AD-D54E112F7F7C}"/>
    <cellStyle name="Normal 2 3 20 5 2 3" xfId="11224" xr:uid="{5B4C7ECC-D61A-40DA-A99B-D96FD650C621}"/>
    <cellStyle name="Normal 2 3 20 5 2 4" xfId="14412" xr:uid="{78FAA618-ABE4-47B9-BCE0-0E01F5B715A4}"/>
    <cellStyle name="Normal 2 3 20 5 2 5" xfId="17509" xr:uid="{AC5A2CF0-1ACE-465B-A75C-55E43C31A59C}"/>
    <cellStyle name="Normal 2 3 20 5 2 6" xfId="20666" xr:uid="{0A15D5DA-4CC9-497A-ACAC-86B7847D847A}"/>
    <cellStyle name="Normal 2 3 20 5 2 7" xfId="23821" xr:uid="{E53AAC65-05E5-42C6-A394-67B1599EC639}"/>
    <cellStyle name="Normal 2 3 20 5 2 8" xfId="26997" xr:uid="{F31B6E08-0EFA-408D-B292-9857D66EAF2A}"/>
    <cellStyle name="Normal 2 3 20 5 2 9" xfId="30196" xr:uid="{F01AF68A-4B91-4CA2-AEB4-F64BCC55BF22}"/>
    <cellStyle name="Normal 2 3 20 5 3" xfId="1901" xr:uid="{A12249CF-3C47-4A38-B3A5-C06B0830FA00}"/>
    <cellStyle name="Normal 2 3 20 5 3 2" xfId="10166" xr:uid="{EE81F2AD-3030-4851-B4B8-D55CC2FEFF35}"/>
    <cellStyle name="Normal 2 3 20 5 3 3" xfId="13362" xr:uid="{4E676C05-15F3-4FE2-9F8B-6C0A5F0090CB}"/>
    <cellStyle name="Normal 2 3 20 5 3 4" xfId="16457" xr:uid="{8EE3CB29-7194-433E-8647-BB22E84459E3}"/>
    <cellStyle name="Normal 2 3 20 5 3 5" xfId="19611" xr:uid="{74E2826B-E1AA-4063-BC67-44CAE4238C69}"/>
    <cellStyle name="Normal 2 3 20 5 3 6" xfId="22771" xr:uid="{E5B974BC-65D2-4DB1-BE43-383210101BCD}"/>
    <cellStyle name="Normal 2 3 20 5 3 7" xfId="25947" xr:uid="{91AFF7B6-0B00-4F0D-99EA-3E7CF5A8E70A}"/>
    <cellStyle name="Normal 2 3 20 5 3 8" xfId="29146" xr:uid="{0D2449B2-885E-450A-90B0-49402BF69BF1}"/>
    <cellStyle name="Normal 2 3 20 5 3 9" xfId="6149" xr:uid="{AECAB888-07FE-4F37-B3E2-6DAB20F0F8E3}"/>
    <cellStyle name="Normal 2 3 20 5 4" xfId="8134" xr:uid="{ACD8A2C3-8DDD-4150-8344-83ECC9AA3CEB}"/>
    <cellStyle name="Normal 2 3 20 5 5" xfId="9278" xr:uid="{88787E2B-5039-4787-90AA-12746BCB1B86}"/>
    <cellStyle name="Normal 2 3 20 5 6" xfId="12400" xr:uid="{4C45400F-C4F4-477E-81CA-1A1A8BC27262}"/>
    <cellStyle name="Normal 2 3 20 5 7" xfId="15519" xr:uid="{EE8D20FA-C33F-43AA-A4AC-722A8AFDFE3D}"/>
    <cellStyle name="Normal 2 3 20 5 8" xfId="18602" xr:uid="{F5ADB511-19EB-4E8C-812E-056F026F6F11}"/>
    <cellStyle name="Normal 2 3 20 5 9" xfId="21766" xr:uid="{62353E75-2171-4ED3-8711-49F5C2C324EA}"/>
    <cellStyle name="Normal 2 3 20 6" xfId="364" xr:uid="{62FB90CB-B514-495B-8C9F-A75799891AD6}"/>
    <cellStyle name="Normal 2 3 20 6 10" xfId="27433" xr:uid="{66CC8D33-4078-4E7F-8000-2572502CF948}"/>
    <cellStyle name="Normal 2 3 20 6 11" xfId="4403" xr:uid="{45128313-16BD-4C70-9D5B-AA46FD3B4B2B}"/>
    <cellStyle name="Normal 2 3 20 6 2" xfId="2316" xr:uid="{014B915A-F13C-496F-9744-00BFFEC9E901}"/>
    <cellStyle name="Normal 2 3 20 6 2 2" xfId="10579" xr:uid="{B9692C96-CF88-4F67-AB1E-386C2463E07B}"/>
    <cellStyle name="Normal 2 3 20 6 2 3" xfId="13774" xr:uid="{70708254-ECB8-433B-BF0A-03484C7F32C5}"/>
    <cellStyle name="Normal 2 3 20 6 2 4" xfId="16869" xr:uid="{C67B5EAE-C23E-4A9D-87D2-DCD532F1ED8E}"/>
    <cellStyle name="Normal 2 3 20 6 2 5" xfId="20023" xr:uid="{0AED4599-6AC3-47C2-8A46-CB5CC0A31B94}"/>
    <cellStyle name="Normal 2 3 20 6 2 6" xfId="23183" xr:uid="{AF19A41F-6077-419F-AA0D-CA136849E081}"/>
    <cellStyle name="Normal 2 3 20 6 2 7" xfId="26359" xr:uid="{DC96D457-E58B-4615-8721-AE1D06A69D99}"/>
    <cellStyle name="Normal 2 3 20 6 2 8" xfId="29558" xr:uid="{1C370E3C-7536-4AE1-9FD9-00B25D43FB5B}"/>
    <cellStyle name="Normal 2 3 20 6 2 9" xfId="5503" xr:uid="{A4B11FE8-8121-45AE-BBEE-7D5E8C26A1F5}"/>
    <cellStyle name="Normal 2 3 20 6 3" xfId="7488" xr:uid="{221A80C8-7A6A-4F28-8F21-FD43CA8FB436}"/>
    <cellStyle name="Normal 2 3 20 6 4" xfId="8632" xr:uid="{C4CA468D-9F0E-4A15-BCC5-EC800488E3C4}"/>
    <cellStyle name="Normal 2 3 20 6 5" xfId="11754" xr:uid="{FB3210DB-8376-4B2F-AAEA-A8D4436B1E58}"/>
    <cellStyle name="Normal 2 3 20 6 6" xfId="14873" xr:uid="{F57BAAA0-FCDC-42AE-A57C-A3503FDF7DEE}"/>
    <cellStyle name="Normal 2 3 20 6 7" xfId="17957" xr:uid="{265BB217-7C87-40C1-978F-6534058E0A00}"/>
    <cellStyle name="Normal 2 3 20 6 8" xfId="21120" xr:uid="{330F752A-7BA4-4A85-989B-6408D7EF796E}"/>
    <cellStyle name="Normal 2 3 20 6 9" xfId="24255" xr:uid="{D60B77B1-AE11-4F7E-B59A-B3450CCFCEFA}"/>
    <cellStyle name="Normal 2 3 20 7" xfId="2117" xr:uid="{78A202DE-1564-4122-9F08-38AF3F4A17D1}"/>
    <cellStyle name="Normal 2 3 20 7 10" xfId="4206" xr:uid="{678152CA-0207-435E-9C1C-5410B3558145}"/>
    <cellStyle name="Normal 2 3 20 7 2" xfId="6422" xr:uid="{91C36CB1-655A-4AE2-AB83-98078EDC9DFB}"/>
    <cellStyle name="Normal 2 3 20 7 3" xfId="10382" xr:uid="{A78882A7-018F-4CFC-8353-7931B36C436F}"/>
    <cellStyle name="Normal 2 3 20 7 4" xfId="13577" xr:uid="{D7C4D418-377B-462B-BF22-437DA9F78C82}"/>
    <cellStyle name="Normal 2 3 20 7 5" xfId="16672" xr:uid="{90AB5B95-129E-4E31-96A9-124580AA349E}"/>
    <cellStyle name="Normal 2 3 20 7 6" xfId="19826" xr:uid="{7955857C-D7BD-4064-87B3-D98996B2D114}"/>
    <cellStyle name="Normal 2 3 20 7 7" xfId="22986" xr:uid="{29731FA3-4F97-42A0-8AD4-0D0CDE9D1DAB}"/>
    <cellStyle name="Normal 2 3 20 7 8" xfId="26162" xr:uid="{6694B2C0-5F69-46A2-90A6-49390FB44557}"/>
    <cellStyle name="Normal 2 3 20 7 9" xfId="29361" xr:uid="{24E5875D-C555-4AB2-9389-21A2142B70AE}"/>
    <cellStyle name="Normal 2 3 20 8" xfId="1254" xr:uid="{373A015C-5197-409D-8D17-0B841A61FC40}"/>
    <cellStyle name="Normal 2 3 20 8 2" xfId="9521" xr:uid="{86AE3377-7C71-4D46-B58F-F7B7BA7D47C6}"/>
    <cellStyle name="Normal 2 3 20 8 3" xfId="12717" xr:uid="{D710966D-8C39-4E22-ABC7-239E22351338}"/>
    <cellStyle name="Normal 2 3 20 8 4" xfId="14575" xr:uid="{DFD3ECF8-BB36-41CF-B0A5-8622D9E5D6F0}"/>
    <cellStyle name="Normal 2 3 20 8 5" xfId="18902" xr:uid="{7880C9DD-EFE4-4F4D-85CD-CAEC27D57570}"/>
    <cellStyle name="Normal 2 3 20 8 6" xfId="22122" xr:uid="{F0813E4D-34BF-49FF-93C5-8912D10E4129}"/>
    <cellStyle name="Normal 2 3 20 8 7" xfId="25274" xr:uid="{5B77628F-D2A9-4FE9-B869-014834B99266}"/>
    <cellStyle name="Normal 2 3 20 8 8" xfId="28569" xr:uid="{C3C55C4F-03D0-4D16-968C-AF7E080E80A0}"/>
    <cellStyle name="Normal 2 3 20 8 9" xfId="5305" xr:uid="{5CEE7731-2889-4703-98E6-650EE39A0926}"/>
    <cellStyle name="Normal 2 3 20 9" xfId="7288" xr:uid="{B0176737-B515-49CC-AA05-70DEA7F1C90C}"/>
    <cellStyle name="Normal 2 3 21" xfId="179" xr:uid="{27DACFFA-B39F-48AE-B7AF-340C371CE164}"/>
    <cellStyle name="Normal 2 3 21 10" xfId="8448" xr:uid="{AD6AE8D1-FFF4-4BC9-BF6B-DA5AF373B723}"/>
    <cellStyle name="Normal 2 3 21 11" xfId="11557" xr:uid="{E8B2D6B4-1D61-4500-A62C-A9A4B596A3B5}"/>
    <cellStyle name="Normal 2 3 21 12" xfId="14672" xr:uid="{BC433C31-E02E-4340-ACA7-2A64D1FEB20E}"/>
    <cellStyle name="Normal 2 3 21 13" xfId="17764" xr:uid="{F6CD8309-1EB3-4512-B313-CF0D47BF6E67}"/>
    <cellStyle name="Normal 2 3 21 14" xfId="20922" xr:uid="{321D4716-3C9E-4916-92D8-6D184438232E}"/>
    <cellStyle name="Normal 2 3 21 15" xfId="24062" xr:uid="{F9A2F079-93D8-418F-8FE6-34E1E74C2A88}"/>
    <cellStyle name="Normal 2 3 21 16" xfId="27239" xr:uid="{BAD428F8-AB75-4B78-BC85-B120E80BDF96}"/>
    <cellStyle name="Normal 2 3 21 17" xfId="3349" xr:uid="{CBB3D38B-36E6-4B7D-A77B-3FC9E6AEC6F6}"/>
    <cellStyle name="Normal 2 3 21 2" xfId="513" xr:uid="{31A1C2D6-5624-4290-8B51-D72ABA6C7C9D}"/>
    <cellStyle name="Normal 2 3 21 2 10" xfId="24403" xr:uid="{CF03F113-E42D-4927-99E1-8F7CC31A6503}"/>
    <cellStyle name="Normal 2 3 21 2 11" xfId="27581" xr:uid="{FBA82020-C52A-4321-92D1-3D89DBCB3B66}"/>
    <cellStyle name="Normal 2 3 21 2 12" xfId="3493" xr:uid="{BD539C1E-4DAA-4ADB-829C-782AC0079312}"/>
    <cellStyle name="Normal 2 3 21 2 2" xfId="2464" xr:uid="{2D9D10D5-C6E7-423F-A2CB-F91E9A3BD630}"/>
    <cellStyle name="Normal 2 3 21 2 2 10" xfId="4551" xr:uid="{B5C31528-67E9-4AEF-A945-8FF303EF9A97}"/>
    <cellStyle name="Normal 2 3 21 2 2 2" xfId="6623" xr:uid="{97AE13F3-D2A5-4A33-95BD-6C0197578A3D}"/>
    <cellStyle name="Normal 2 3 21 2 2 3" xfId="10727" xr:uid="{334A6327-7214-45F0-AAE9-3707CAEAD0EB}"/>
    <cellStyle name="Normal 2 3 21 2 2 4" xfId="13922" xr:uid="{CC61C9C2-9E85-4CD5-A414-A72E1B19C413}"/>
    <cellStyle name="Normal 2 3 21 2 2 5" xfId="17017" xr:uid="{494FB0B3-C5F4-4FE8-83E0-0B85FB50EEE4}"/>
    <cellStyle name="Normal 2 3 21 2 2 6" xfId="20171" xr:uid="{C383BB2A-CF49-41F5-90A6-B5FA412418B6}"/>
    <cellStyle name="Normal 2 3 21 2 2 7" xfId="23331" xr:uid="{17C02DFE-B0CA-4971-AE98-85EEB5DFA80C}"/>
    <cellStyle name="Normal 2 3 21 2 2 8" xfId="26507" xr:uid="{A31676F8-6CC8-41DC-8288-2A51AEBB91BA}"/>
    <cellStyle name="Normal 2 3 21 2 2 9" xfId="29706" xr:uid="{7ACA8260-3671-4FF4-A59B-43631E691F39}"/>
    <cellStyle name="Normal 2 3 21 2 3" xfId="1402" xr:uid="{45CD1DC1-79F9-4E7E-BB42-2C8E2841ED8F}"/>
    <cellStyle name="Normal 2 3 21 2 3 2" xfId="9669" xr:uid="{613C2D36-6D5B-4352-9D1F-E7C27051A92D}"/>
    <cellStyle name="Normal 2 3 21 2 3 3" xfId="12865" xr:uid="{92E12788-8A38-460D-A6B2-4BA36DEA4C2B}"/>
    <cellStyle name="Normal 2 3 21 2 3 4" xfId="15960" xr:uid="{F85B11DB-331F-4253-A3FA-6D4CCD153171}"/>
    <cellStyle name="Normal 2 3 21 2 3 5" xfId="19114" xr:uid="{4D8FEDD6-57F9-481B-93D3-DF6E522936FB}"/>
    <cellStyle name="Normal 2 3 21 2 3 6" xfId="22274" xr:uid="{856C7FF7-401C-4659-B472-2AF10757AE2A}"/>
    <cellStyle name="Normal 2 3 21 2 3 7" xfId="25450" xr:uid="{BFA9269D-CAD4-4BFE-A098-835236478C10}"/>
    <cellStyle name="Normal 2 3 21 2 3 8" xfId="28649" xr:uid="{1E099879-14BE-4CF0-9C7F-8BDE4458105A}"/>
    <cellStyle name="Normal 2 3 21 2 3 9" xfId="5651" xr:uid="{58800C43-6FB6-4928-A959-92A213C25746}"/>
    <cellStyle name="Normal 2 3 21 2 4" xfId="7636" xr:uid="{4C84D39A-05E9-46CF-A05E-A8E8DB6E6EA4}"/>
    <cellStyle name="Normal 2 3 21 2 5" xfId="8781" xr:uid="{F08A7E5C-3509-4DBE-935C-71CAA8777AC5}"/>
    <cellStyle name="Normal 2 3 21 2 6" xfId="11902" xr:uid="{5802DAAA-8A26-4BE3-9578-F9D9747F51B1}"/>
    <cellStyle name="Normal 2 3 21 2 7" xfId="15021" xr:uid="{7BE5C2D8-A965-4432-BDAB-DE227EE1C553}"/>
    <cellStyle name="Normal 2 3 21 2 8" xfId="18105" xr:uid="{5F24C87D-A03A-4176-A052-252B43D09818}"/>
    <cellStyle name="Normal 2 3 21 2 9" xfId="21268" xr:uid="{F316ACBB-89D1-4DA3-853D-70B30A21924F}"/>
    <cellStyle name="Normal 2 3 21 3" xfId="653" xr:uid="{1681D20D-D39A-404D-ADEB-AB86DDDA8D17}"/>
    <cellStyle name="Normal 2 3 21 3 10" xfId="24543" xr:uid="{E77DBC71-833E-44A2-8734-60A9C996D2BE}"/>
    <cellStyle name="Normal 2 3 21 3 11" xfId="27721" xr:uid="{852A26F5-28A1-4731-ACD4-FFBE7CB84921}"/>
    <cellStyle name="Normal 2 3 21 3 12" xfId="3633" xr:uid="{F1E8132D-374A-4125-B167-523BD0B42871}"/>
    <cellStyle name="Normal 2 3 21 3 2" xfId="2604" xr:uid="{99590082-6DFF-4653-849C-F5D527787CCA}"/>
    <cellStyle name="Normal 2 3 21 3 2 10" xfId="4691" xr:uid="{6689E060-8717-4F52-A816-5EE9BE249FD2}"/>
    <cellStyle name="Normal 2 3 21 3 2 2" xfId="6758" xr:uid="{90392DA0-A0A8-4A07-BFC6-531016F91E4C}"/>
    <cellStyle name="Normal 2 3 21 3 2 3" xfId="10867" xr:uid="{055EC00E-5A0C-410A-B16E-994B4B318D6C}"/>
    <cellStyle name="Normal 2 3 21 3 2 4" xfId="14060" xr:uid="{77D659AE-9687-40C1-8C59-C5B0E4082A88}"/>
    <cellStyle name="Normal 2 3 21 3 2 5" xfId="17155" xr:uid="{A0B8D654-2243-4927-B8C6-CA9816FCC91B}"/>
    <cellStyle name="Normal 2 3 21 3 2 6" xfId="20311" xr:uid="{7164BA08-1104-4FE4-AB5F-F311CE7E8D2D}"/>
    <cellStyle name="Normal 2 3 21 3 2 7" xfId="23469" xr:uid="{F1BA5DD9-A4FF-450B-92E3-6E681DDF3FC1}"/>
    <cellStyle name="Normal 2 3 21 3 2 8" xfId="26645" xr:uid="{1569C0D9-707B-4DCB-8E9C-EFA7CD02D0BF}"/>
    <cellStyle name="Normal 2 3 21 3 2 9" xfId="29844" xr:uid="{D3774905-2A9F-40FF-9D0C-790581AEF162}"/>
    <cellStyle name="Normal 2 3 21 3 3" xfId="1542" xr:uid="{B70C8383-CD54-41FB-BA26-062491322DA9}"/>
    <cellStyle name="Normal 2 3 21 3 3 2" xfId="9809" xr:uid="{2AFC07E9-2AEA-45FE-B503-6195A3EB3AFC}"/>
    <cellStyle name="Normal 2 3 21 3 3 3" xfId="13005" xr:uid="{498393B4-4610-405F-B09D-217E0BE05DA1}"/>
    <cellStyle name="Normal 2 3 21 3 3 4" xfId="16100" xr:uid="{CBB8D9E6-9B61-4ACA-8B59-3CF246D9CB22}"/>
    <cellStyle name="Normal 2 3 21 3 3 5" xfId="19254" xr:uid="{C6344E23-DB02-4A13-8601-427A78839818}"/>
    <cellStyle name="Normal 2 3 21 3 3 6" xfId="22414" xr:uid="{989BA477-F7C0-4828-B7DD-45AF9D82FEAF}"/>
    <cellStyle name="Normal 2 3 21 3 3 7" xfId="25590" xr:uid="{14F501B7-E6C7-4F62-8034-716CD339A83B}"/>
    <cellStyle name="Normal 2 3 21 3 3 8" xfId="28789" xr:uid="{69BFBAB8-55DF-4BC4-8A95-83E27FBCB826}"/>
    <cellStyle name="Normal 2 3 21 3 3 9" xfId="5791" xr:uid="{9FFCA5DC-02A5-4AAA-B64E-D948F3CC2610}"/>
    <cellStyle name="Normal 2 3 21 3 4" xfId="7776" xr:uid="{DE846555-63F8-49BC-A0D2-C4B46990CC66}"/>
    <cellStyle name="Normal 2 3 21 3 5" xfId="8921" xr:uid="{F9D23EBE-964B-496E-9E63-D1FF89FFB1FA}"/>
    <cellStyle name="Normal 2 3 21 3 6" xfId="12042" xr:uid="{440C2F3D-6CED-4871-AB3A-B251CF0124B7}"/>
    <cellStyle name="Normal 2 3 21 3 7" xfId="15161" xr:uid="{AA3EDB81-20CD-4716-85CB-CD29A9B1E5AF}"/>
    <cellStyle name="Normal 2 3 21 3 8" xfId="18245" xr:uid="{8CECCBC2-0C3D-47E4-8094-9BBA63922CD0}"/>
    <cellStyle name="Normal 2 3 21 3 9" xfId="21408" xr:uid="{CCE16E41-001F-49EA-8E18-DCFAB92E8ED7}"/>
    <cellStyle name="Normal 2 3 21 4" xfId="822" xr:uid="{0D2F4E0E-E6C0-4C05-91CB-25398C9B7023}"/>
    <cellStyle name="Normal 2 3 21 4 10" xfId="24712" xr:uid="{C92AE2F2-BAA1-4FEA-AEBA-D7C7D6434330}"/>
    <cellStyle name="Normal 2 3 21 4 11" xfId="27890" xr:uid="{68EF1B94-9A25-4E06-8516-C5423730AE42}"/>
    <cellStyle name="Normal 2 3 21 4 12" xfId="3802" xr:uid="{144B47D3-0C54-4F62-8502-F30700E7A54D}"/>
    <cellStyle name="Normal 2 3 21 4 2" xfId="2773" xr:uid="{CDC45036-BB1A-46B5-AB40-A677A68631C5}"/>
    <cellStyle name="Normal 2 3 21 4 2 10" xfId="4860" xr:uid="{0F60BCFE-FF46-424F-B7A8-CEA2476C1EED}"/>
    <cellStyle name="Normal 2 3 21 4 2 2" xfId="6899" xr:uid="{45F39BE5-6AC6-4E0F-B1A4-0D02E97DD447}"/>
    <cellStyle name="Normal 2 3 21 4 2 3" xfId="11036" xr:uid="{659A1346-1226-43C0-AB8F-EB9F73442E0D}"/>
    <cellStyle name="Normal 2 3 21 4 2 4" xfId="14227" xr:uid="{D02790F6-C341-4DB7-971F-F79CB58FA459}"/>
    <cellStyle name="Normal 2 3 21 4 2 5" xfId="17322" xr:uid="{821D600D-AB9C-4399-9329-BCB9A790552F}"/>
    <cellStyle name="Normal 2 3 21 4 2 6" xfId="20480" xr:uid="{E708DEBF-2091-4E5D-BE8A-03BCB25E1E72}"/>
    <cellStyle name="Normal 2 3 21 4 2 7" xfId="23636" xr:uid="{0B6EC413-D94C-4024-A6F3-26746C7D1EAA}"/>
    <cellStyle name="Normal 2 3 21 4 2 8" xfId="26812" xr:uid="{9AB469FD-A3DD-4D6B-AFC1-3F9AD608DB29}"/>
    <cellStyle name="Normal 2 3 21 4 2 9" xfId="30011" xr:uid="{B042D237-CCEF-4961-AEDD-7609581EA8BB}"/>
    <cellStyle name="Normal 2 3 21 4 3" xfId="1711" xr:uid="{A64C167C-A952-4A08-BFA2-8C02C3E6F7B7}"/>
    <cellStyle name="Normal 2 3 21 4 3 2" xfId="9978" xr:uid="{F3DDCC95-99D8-4836-BA0D-713DEDDCB1D1}"/>
    <cellStyle name="Normal 2 3 21 4 3 3" xfId="13174" xr:uid="{AA2B3B18-1C4B-4393-A73C-7297EC160CC4}"/>
    <cellStyle name="Normal 2 3 21 4 3 4" xfId="16269" xr:uid="{D8298AC8-2740-4B6C-925C-C81601103E1F}"/>
    <cellStyle name="Normal 2 3 21 4 3 5" xfId="19423" xr:uid="{F6E9FD20-BDCD-44BB-B881-8ED4F4714D5C}"/>
    <cellStyle name="Normal 2 3 21 4 3 6" xfId="22583" xr:uid="{76C540E9-B999-4F07-AAE3-2E02B465CDFF}"/>
    <cellStyle name="Normal 2 3 21 4 3 7" xfId="25759" xr:uid="{77959E0B-6555-432D-854C-FE6B761505D9}"/>
    <cellStyle name="Normal 2 3 21 4 3 8" xfId="28958" xr:uid="{CCDA8EF4-89AE-4940-A171-5CE3C83539BD}"/>
    <cellStyle name="Normal 2 3 21 4 3 9" xfId="5960" xr:uid="{79BD7049-1E13-477B-BBE2-C82552C441FB}"/>
    <cellStyle name="Normal 2 3 21 4 4" xfId="7945" xr:uid="{3B1EB684-109E-4DE8-B98D-5FA04499C321}"/>
    <cellStyle name="Normal 2 3 21 4 5" xfId="9090" xr:uid="{4536EDF4-D7EB-49A7-9B82-2ECA0B2FC38B}"/>
    <cellStyle name="Normal 2 3 21 4 6" xfId="12211" xr:uid="{B142EE8E-EA11-46AB-95D0-641D804555D4}"/>
    <cellStyle name="Normal 2 3 21 4 7" xfId="15330" xr:uid="{4FBD8CD0-7D23-4562-82A1-FFF1A441E399}"/>
    <cellStyle name="Normal 2 3 21 4 8" xfId="18414" xr:uid="{8DF42F50-71A3-4EA3-B9EB-E8E35FB5E58C}"/>
    <cellStyle name="Normal 2 3 21 4 9" xfId="21577" xr:uid="{B0648DFB-56C0-4A2E-8AD0-D8D5CAEE1108}"/>
    <cellStyle name="Normal 2 3 21 5" xfId="1015" xr:uid="{B359D0E9-395F-46B6-8607-365EFB9CAE01}"/>
    <cellStyle name="Normal 2 3 21 5 10" xfId="24904" xr:uid="{E32F02F9-B345-448A-B4EF-DBC19F662D3E}"/>
    <cellStyle name="Normal 2 3 21 5 11" xfId="28083" xr:uid="{62CAD90A-18C9-4185-848D-25FA3EAC6C2A}"/>
    <cellStyle name="Normal 2 3 21 5 12" xfId="3994" xr:uid="{7B35F2E3-5B50-4A07-BA35-95B841FEA834}"/>
    <cellStyle name="Normal 2 3 21 5 2" xfId="2966" xr:uid="{A5400E0F-9262-41C4-BD56-66808DDC756B}"/>
    <cellStyle name="Normal 2 3 21 5 2 10" xfId="5052" xr:uid="{43958692-5A19-4FDB-BE44-1E92665C1827}"/>
    <cellStyle name="Normal 2 3 21 5 2 2" xfId="7075" xr:uid="{20B0034C-3105-41B7-88C5-AF9D3A76A023}"/>
    <cellStyle name="Normal 2 3 21 5 2 3" xfId="11228" xr:uid="{608C1974-2F05-470F-B132-E22BEBFDF693}"/>
    <cellStyle name="Normal 2 3 21 5 2 4" xfId="14416" xr:uid="{AFFAB3AB-EAFB-49A9-B7C9-D6FCCA9D3739}"/>
    <cellStyle name="Normal 2 3 21 5 2 5" xfId="17513" xr:uid="{3350B15B-F217-41D1-8C6F-69C3DDBBB4E4}"/>
    <cellStyle name="Normal 2 3 21 5 2 6" xfId="20670" xr:uid="{55B46951-3732-443C-A0BB-8D50919399A6}"/>
    <cellStyle name="Normal 2 3 21 5 2 7" xfId="23825" xr:uid="{C80FD026-4A4E-43AB-8F10-713F5AEBAB15}"/>
    <cellStyle name="Normal 2 3 21 5 2 8" xfId="27001" xr:uid="{A2658879-544A-479C-BD21-D0AE90C82570}"/>
    <cellStyle name="Normal 2 3 21 5 2 9" xfId="30200" xr:uid="{7BEACDA7-5FB2-4E46-95E0-0A74A9167A38}"/>
    <cellStyle name="Normal 2 3 21 5 3" xfId="1905" xr:uid="{7133D086-7ECE-4637-8143-89965B0794BB}"/>
    <cellStyle name="Normal 2 3 21 5 3 2" xfId="10170" xr:uid="{871C7BAE-23E1-4A86-8C5D-7DBACAF26B24}"/>
    <cellStyle name="Normal 2 3 21 5 3 3" xfId="13366" xr:uid="{A862552A-65EE-4DF2-852C-2697AE020EE0}"/>
    <cellStyle name="Normal 2 3 21 5 3 4" xfId="16461" xr:uid="{C5842AEC-40D7-4C86-A7A8-12CAB7629AFD}"/>
    <cellStyle name="Normal 2 3 21 5 3 5" xfId="19615" xr:uid="{5A3C6710-647B-4080-BD71-25EEBA4DFD04}"/>
    <cellStyle name="Normal 2 3 21 5 3 6" xfId="22775" xr:uid="{E9CB9969-58D3-4CDF-9F57-760B55D1C319}"/>
    <cellStyle name="Normal 2 3 21 5 3 7" xfId="25951" xr:uid="{26D43D07-CF17-400A-B732-169B219B0E98}"/>
    <cellStyle name="Normal 2 3 21 5 3 8" xfId="29150" xr:uid="{12A1BB6D-17D0-42CA-8E18-DDAF2497009E}"/>
    <cellStyle name="Normal 2 3 21 5 3 9" xfId="6153" xr:uid="{C7731713-A44C-42F4-8D99-5801D41AA77E}"/>
    <cellStyle name="Normal 2 3 21 5 4" xfId="8138" xr:uid="{D6F8319B-161F-46D8-83E4-181B3FCF2E46}"/>
    <cellStyle name="Normal 2 3 21 5 5" xfId="9282" xr:uid="{D50CB9E0-2F21-43FF-B911-A4D9CF91232C}"/>
    <cellStyle name="Normal 2 3 21 5 6" xfId="12404" xr:uid="{96FDDD69-A0B8-497D-A6D4-419D86BEE756}"/>
    <cellStyle name="Normal 2 3 21 5 7" xfId="15523" xr:uid="{44886A20-04BD-483F-9B07-82BD5C03BA25}"/>
    <cellStyle name="Normal 2 3 21 5 8" xfId="18606" xr:uid="{A6181C89-7FC8-4F49-95EF-81E1A8649C35}"/>
    <cellStyle name="Normal 2 3 21 5 9" xfId="21770" xr:uid="{8B2A792D-D192-4912-A6D2-33B47A9816D8}"/>
    <cellStyle name="Normal 2 3 21 6" xfId="368" xr:uid="{DB9D555A-572D-46A0-AF5C-BB80F87707A5}"/>
    <cellStyle name="Normal 2 3 21 6 10" xfId="27437" xr:uid="{5FEE0AA2-49B4-4FC5-957B-94745F5E85A2}"/>
    <cellStyle name="Normal 2 3 21 6 11" xfId="4407" xr:uid="{C547BB05-5BA1-4EE1-B541-C72692371053}"/>
    <cellStyle name="Normal 2 3 21 6 2" xfId="2320" xr:uid="{74B0F8A2-9E39-4AE3-B5B0-3DD26758D073}"/>
    <cellStyle name="Normal 2 3 21 6 2 2" xfId="10583" xr:uid="{EB30DB47-68CD-4DC1-8005-16817A9CCCB4}"/>
    <cellStyle name="Normal 2 3 21 6 2 3" xfId="13778" xr:uid="{32E4E84F-3033-482E-8B83-465F6B479769}"/>
    <cellStyle name="Normal 2 3 21 6 2 4" xfId="16873" xr:uid="{42EA097E-E15B-432A-B711-22F7A6B6E913}"/>
    <cellStyle name="Normal 2 3 21 6 2 5" xfId="20027" xr:uid="{1765B329-1F32-4D3F-BD45-089A15AB1378}"/>
    <cellStyle name="Normal 2 3 21 6 2 6" xfId="23187" xr:uid="{C12B92DC-6AD3-4BB7-AE93-68408A44CFDD}"/>
    <cellStyle name="Normal 2 3 21 6 2 7" xfId="26363" xr:uid="{7338C26B-A574-492A-AF97-B2CC805DE634}"/>
    <cellStyle name="Normal 2 3 21 6 2 8" xfId="29562" xr:uid="{3885729F-2E8C-48D2-AF06-21D7AA07A179}"/>
    <cellStyle name="Normal 2 3 21 6 2 9" xfId="5507" xr:uid="{37D82846-D6EC-41C0-8941-73E6B52E663E}"/>
    <cellStyle name="Normal 2 3 21 6 3" xfId="7492" xr:uid="{E6507FF2-FC43-47B1-B99F-B92E0E92A1A2}"/>
    <cellStyle name="Normal 2 3 21 6 4" xfId="8636" xr:uid="{3B35B8E2-8757-4F79-9A17-AD82E461FE81}"/>
    <cellStyle name="Normal 2 3 21 6 5" xfId="11758" xr:uid="{64E71507-BA64-435D-8F7F-F9D09F4E8DCF}"/>
    <cellStyle name="Normal 2 3 21 6 6" xfId="14877" xr:uid="{2E94E66C-C4DB-4C01-84DA-D8B775E11B5D}"/>
    <cellStyle name="Normal 2 3 21 6 7" xfId="17961" xr:uid="{83EE409C-C978-4A44-9BC6-6E476AC1DC1F}"/>
    <cellStyle name="Normal 2 3 21 6 8" xfId="21124" xr:uid="{4F04180A-0558-40F0-B494-F5837BC2136B}"/>
    <cellStyle name="Normal 2 3 21 6 9" xfId="24259" xr:uid="{860399E8-35C2-4C27-ACB5-00E7CFF08691}"/>
    <cellStyle name="Normal 2 3 21 7" xfId="2121" xr:uid="{08A71E24-714D-495C-BBDD-82419AF100B9}"/>
    <cellStyle name="Normal 2 3 21 7 10" xfId="4210" xr:uid="{42A2803A-A6F0-4E6A-B141-CA1614A68289}"/>
    <cellStyle name="Normal 2 3 21 7 2" xfId="6426" xr:uid="{FC79EEE2-29C6-41A5-839C-7050A01A4410}"/>
    <cellStyle name="Normal 2 3 21 7 3" xfId="10386" xr:uid="{2CBBF051-CE16-41E5-8D1E-E2C2F5C0C311}"/>
    <cellStyle name="Normal 2 3 21 7 4" xfId="13581" xr:uid="{C14EB4B0-71A1-4502-8B55-3E52C868A3EE}"/>
    <cellStyle name="Normal 2 3 21 7 5" xfId="16676" xr:uid="{70F879AF-CA43-4568-A4EA-AA46E23BBA39}"/>
    <cellStyle name="Normal 2 3 21 7 6" xfId="19830" xr:uid="{7CF922B1-7BFE-4F39-B826-A33F8ED2A150}"/>
    <cellStyle name="Normal 2 3 21 7 7" xfId="22990" xr:uid="{EDE26346-A36B-4700-B9CA-6227D4D14597}"/>
    <cellStyle name="Normal 2 3 21 7 8" xfId="26166" xr:uid="{DF57691B-DA8D-4D60-AEC5-844EF698B259}"/>
    <cellStyle name="Normal 2 3 21 7 9" xfId="29365" xr:uid="{8751799D-5F34-4472-A148-C4FD2026560E}"/>
    <cellStyle name="Normal 2 3 21 8" xfId="1258" xr:uid="{6C20D0C4-9D5A-4292-830D-9BC83A35F03A}"/>
    <cellStyle name="Normal 2 3 21 8 2" xfId="9525" xr:uid="{663EBB93-59CB-4EEF-96EA-004CBD4AA68D}"/>
    <cellStyle name="Normal 2 3 21 8 3" xfId="12721" xr:uid="{BFF11253-A35B-4A47-9125-64B8B1DA11D4}"/>
    <cellStyle name="Normal 2 3 21 8 4" xfId="15816" xr:uid="{7B8E4414-1D4B-4567-BBC2-89C1239A5439}"/>
    <cellStyle name="Normal 2 3 21 8 5" xfId="18952" xr:uid="{BCD55A96-F8E5-4F90-A702-20F7519F7D1F}"/>
    <cellStyle name="Normal 2 3 21 8 6" xfId="20839" xr:uid="{F4976FC6-4556-43E7-8EC5-6923594D05AA}"/>
    <cellStyle name="Normal 2 3 21 8 7" xfId="25233" xr:uid="{DC4D74F9-42D4-40FE-B5FE-C72F35A709C7}"/>
    <cellStyle name="Normal 2 3 21 8 8" xfId="28450" xr:uid="{4D20F4A5-4FB5-47D7-A15A-272F175A5CD2}"/>
    <cellStyle name="Normal 2 3 21 8 9" xfId="5309" xr:uid="{A0920F1D-59D2-4EBF-9CCC-E935026BDC5F}"/>
    <cellStyle name="Normal 2 3 21 9" xfId="7292" xr:uid="{D7FCDB72-A901-450E-A890-F0F61E640D1C}"/>
    <cellStyle name="Normal 2 3 22" xfId="183" xr:uid="{A270FC84-A4BF-4D15-8888-AB83A540BA61}"/>
    <cellStyle name="Normal 2 3 22 10" xfId="8452" xr:uid="{EC018F40-F3A6-4E2B-A923-71E0214A60F4}"/>
    <cellStyle name="Normal 2 3 22 11" xfId="11561" xr:uid="{F25CAF9E-DD10-4AA0-813A-2FB92BCB2A49}"/>
    <cellStyle name="Normal 2 3 22 12" xfId="14676" xr:uid="{9F3B4323-CD1B-4A3E-BDB6-791DDE3F413E}"/>
    <cellStyle name="Normal 2 3 22 13" xfId="17768" xr:uid="{579FF2BE-87E3-40CA-8D41-EFF6BC8EE093}"/>
    <cellStyle name="Normal 2 3 22 14" xfId="20926" xr:uid="{2C360444-E72D-4412-AB2D-F7C32796858E}"/>
    <cellStyle name="Normal 2 3 22 15" xfId="24066" xr:uid="{4C98D384-3506-421A-BF0E-60E6C3B629BE}"/>
    <cellStyle name="Normal 2 3 22 16" xfId="27243" xr:uid="{83FDE512-3DB7-4BBD-96B8-8BA5ECA53872}"/>
    <cellStyle name="Normal 2 3 22 17" xfId="3353" xr:uid="{F949FDE4-4E76-4213-A723-0C93D90313FA}"/>
    <cellStyle name="Normal 2 3 22 2" xfId="517" xr:uid="{E7D1776F-4066-4B68-91F0-85177F5045D8}"/>
    <cellStyle name="Normal 2 3 22 2 10" xfId="24407" xr:uid="{9545F4E5-DC93-470D-98B2-676848C2E296}"/>
    <cellStyle name="Normal 2 3 22 2 11" xfId="27585" xr:uid="{16DEDFBA-8F95-4207-993B-6D4C512B0B11}"/>
    <cellStyle name="Normal 2 3 22 2 12" xfId="3497" xr:uid="{D9944917-BBC8-4910-B873-234D6270EF82}"/>
    <cellStyle name="Normal 2 3 22 2 2" xfId="2468" xr:uid="{37606303-A484-42E5-BC0F-1B42C3D3CFC7}"/>
    <cellStyle name="Normal 2 3 22 2 2 10" xfId="4555" xr:uid="{AF8CA11E-0F1D-46C7-BCC1-A5B73E036E26}"/>
    <cellStyle name="Normal 2 3 22 2 2 2" xfId="6627" xr:uid="{EC1BC9FC-78EF-4CC5-ACCD-46625E2DCE6F}"/>
    <cellStyle name="Normal 2 3 22 2 2 3" xfId="10731" xr:uid="{B7A5FA07-33A7-4270-BCDE-FC279345837D}"/>
    <cellStyle name="Normal 2 3 22 2 2 4" xfId="13926" xr:uid="{DEEAF4A6-4EB6-4B62-AB44-910CBC351E02}"/>
    <cellStyle name="Normal 2 3 22 2 2 5" xfId="17021" xr:uid="{7F9D6919-1329-4019-B100-DB8B86C3EC7E}"/>
    <cellStyle name="Normal 2 3 22 2 2 6" xfId="20175" xr:uid="{4ED88537-D777-4A80-A299-559D905E6153}"/>
    <cellStyle name="Normal 2 3 22 2 2 7" xfId="23335" xr:uid="{163B17D3-03BA-4E22-9696-A94A659DE551}"/>
    <cellStyle name="Normal 2 3 22 2 2 8" xfId="26511" xr:uid="{FA5CC26D-01BB-45B4-9440-D6FA35EEEF77}"/>
    <cellStyle name="Normal 2 3 22 2 2 9" xfId="29710" xr:uid="{3CDDBE56-18B2-481E-AA8E-56781FF7DF1D}"/>
    <cellStyle name="Normal 2 3 22 2 3" xfId="1406" xr:uid="{C8F481A0-A85A-4E5B-86E3-A9DC2140B552}"/>
    <cellStyle name="Normal 2 3 22 2 3 2" xfId="9673" xr:uid="{F0E19277-C814-4F02-8FA2-C839701AB0F9}"/>
    <cellStyle name="Normal 2 3 22 2 3 3" xfId="12869" xr:uid="{D794CA08-4AC6-4217-BBA2-9805D6529422}"/>
    <cellStyle name="Normal 2 3 22 2 3 4" xfId="15964" xr:uid="{2AD20DD4-58C3-4A98-ACA2-3AF70B2C42F2}"/>
    <cellStyle name="Normal 2 3 22 2 3 5" xfId="19118" xr:uid="{A976757E-CF00-4750-8E0A-2904D6B87D1C}"/>
    <cellStyle name="Normal 2 3 22 2 3 6" xfId="22278" xr:uid="{7A932D37-E4BE-42C6-A5DD-964ED939CAA7}"/>
    <cellStyle name="Normal 2 3 22 2 3 7" xfId="25454" xr:uid="{2C7B8260-014D-41E9-BBD1-0738C9CD077F}"/>
    <cellStyle name="Normal 2 3 22 2 3 8" xfId="28653" xr:uid="{23D7B5C6-6679-44A8-90C7-93E16EFA42CE}"/>
    <cellStyle name="Normal 2 3 22 2 3 9" xfId="5655" xr:uid="{77700DC0-7D5F-49B7-B720-A2170988CA40}"/>
    <cellStyle name="Normal 2 3 22 2 4" xfId="7640" xr:uid="{6E6F835B-A948-4F7C-8D1F-5071355FE24A}"/>
    <cellStyle name="Normal 2 3 22 2 5" xfId="8785" xr:uid="{919EAAB6-5DFC-4AB2-9EFD-156629AE62F5}"/>
    <cellStyle name="Normal 2 3 22 2 6" xfId="11906" xr:uid="{07281514-98A8-4FC2-A629-8EE520BA6C11}"/>
    <cellStyle name="Normal 2 3 22 2 7" xfId="15025" xr:uid="{FEDA2734-68FF-4015-9A72-DD449E4340BC}"/>
    <cellStyle name="Normal 2 3 22 2 8" xfId="18109" xr:uid="{D834A3EF-E4F8-425E-9371-866E42604908}"/>
    <cellStyle name="Normal 2 3 22 2 9" xfId="21272" xr:uid="{7062F4FA-537C-49CB-A021-81E7F9050C26}"/>
    <cellStyle name="Normal 2 3 22 3" xfId="657" xr:uid="{5B773A67-83AA-467B-A8C3-B02CB27D16A0}"/>
    <cellStyle name="Normal 2 3 22 3 10" xfId="24547" xr:uid="{FFC13BC0-84DC-4F1A-A545-FC69FF86A43C}"/>
    <cellStyle name="Normal 2 3 22 3 11" xfId="27725" xr:uid="{9FA2E4D6-0C58-4E5E-97FD-E4C94303C42D}"/>
    <cellStyle name="Normal 2 3 22 3 12" xfId="3637" xr:uid="{9855BEA0-C7C5-4C43-B8D9-FD88007B332D}"/>
    <cellStyle name="Normal 2 3 22 3 2" xfId="2608" xr:uid="{BD9A1C18-90F3-45EC-87C4-980AC90D515B}"/>
    <cellStyle name="Normal 2 3 22 3 2 10" xfId="4695" xr:uid="{8849BDAE-AAC7-4EE7-A802-7D4F02CBC1D7}"/>
    <cellStyle name="Normal 2 3 22 3 2 2" xfId="6762" xr:uid="{11BADC04-D613-427F-B192-FD1F75D03742}"/>
    <cellStyle name="Normal 2 3 22 3 2 3" xfId="10871" xr:uid="{E0F01E57-4DF7-4B35-B586-5E10F345B8D9}"/>
    <cellStyle name="Normal 2 3 22 3 2 4" xfId="14064" xr:uid="{3987CF2D-D9B0-4F66-9769-882F9BD5444A}"/>
    <cellStyle name="Normal 2 3 22 3 2 5" xfId="17159" xr:uid="{B17FCEEE-0D6D-4BA8-84A4-2212217A49C4}"/>
    <cellStyle name="Normal 2 3 22 3 2 6" xfId="20315" xr:uid="{9AA5B94E-2EAF-4D29-907D-EE2955C35959}"/>
    <cellStyle name="Normal 2 3 22 3 2 7" xfId="23473" xr:uid="{6AFC7AFE-4EE0-4648-A0F7-884B87234911}"/>
    <cellStyle name="Normal 2 3 22 3 2 8" xfId="26649" xr:uid="{22090DD0-B256-40EB-97FF-FCB8B870D730}"/>
    <cellStyle name="Normal 2 3 22 3 2 9" xfId="29848" xr:uid="{7625696D-A89E-4443-B858-0CFA80158CC6}"/>
    <cellStyle name="Normal 2 3 22 3 3" xfId="1546" xr:uid="{CFC3106F-ED4B-4A70-A8C0-F127DB396133}"/>
    <cellStyle name="Normal 2 3 22 3 3 2" xfId="9813" xr:uid="{5DCDCFDC-4A05-4A84-979E-A20C6A888C83}"/>
    <cellStyle name="Normal 2 3 22 3 3 3" xfId="13009" xr:uid="{1A0D9078-139B-447B-9571-B04CD1605A04}"/>
    <cellStyle name="Normal 2 3 22 3 3 4" xfId="16104" xr:uid="{6DE96BBA-C074-4DDF-8EA9-9B55BA154007}"/>
    <cellStyle name="Normal 2 3 22 3 3 5" xfId="19258" xr:uid="{F45AC635-1508-41F2-BD0F-5A47B452FB68}"/>
    <cellStyle name="Normal 2 3 22 3 3 6" xfId="22418" xr:uid="{63D2B4BE-5F20-4CE9-8479-12DC7AB0CB82}"/>
    <cellStyle name="Normal 2 3 22 3 3 7" xfId="25594" xr:uid="{08DEFD77-00CC-4887-BEB1-EF34CD0EF2BD}"/>
    <cellStyle name="Normal 2 3 22 3 3 8" xfId="28793" xr:uid="{9D3DDE75-6139-47F9-9A75-AD5263E61B9D}"/>
    <cellStyle name="Normal 2 3 22 3 3 9" xfId="5795" xr:uid="{52C1F611-CE15-491F-B3F8-AB3CE1A86CD3}"/>
    <cellStyle name="Normal 2 3 22 3 4" xfId="7780" xr:uid="{E64F6A43-098F-498D-A161-D43DC4987212}"/>
    <cellStyle name="Normal 2 3 22 3 5" xfId="8925" xr:uid="{EFB7C953-C3AF-4461-BDC8-CD38273D5A92}"/>
    <cellStyle name="Normal 2 3 22 3 6" xfId="12046" xr:uid="{CC8A57FB-77D0-445B-9F5C-DA5E6AEE854B}"/>
    <cellStyle name="Normal 2 3 22 3 7" xfId="15165" xr:uid="{E178998C-39AA-4297-92DE-0DED7FA56F22}"/>
    <cellStyle name="Normal 2 3 22 3 8" xfId="18249" xr:uid="{31EA2E44-BB5D-4CCD-9566-D3AB5CD2B08E}"/>
    <cellStyle name="Normal 2 3 22 3 9" xfId="21412" xr:uid="{D368E59B-BB53-4BE3-9595-5C43D3AC0CC6}"/>
    <cellStyle name="Normal 2 3 22 4" xfId="826" xr:uid="{F252A0C9-5E17-41AA-B5E7-21ED80F86875}"/>
    <cellStyle name="Normal 2 3 22 4 10" xfId="24716" xr:uid="{A1969561-F82F-4472-806B-1BCE97573120}"/>
    <cellStyle name="Normal 2 3 22 4 11" xfId="27894" xr:uid="{D991E14F-D7DC-4DF5-9DBB-79CCE31B2F56}"/>
    <cellStyle name="Normal 2 3 22 4 12" xfId="3806" xr:uid="{9661CDC6-E00D-44A7-8EC0-FA6991602A66}"/>
    <cellStyle name="Normal 2 3 22 4 2" xfId="2777" xr:uid="{10EF60EB-1414-4184-A899-3E1863131ECA}"/>
    <cellStyle name="Normal 2 3 22 4 2 10" xfId="4864" xr:uid="{5998F247-3B5D-4685-A966-F7F44D86DDE4}"/>
    <cellStyle name="Normal 2 3 22 4 2 2" xfId="6903" xr:uid="{D604A8AF-E226-4F44-B056-F279A6E64CDF}"/>
    <cellStyle name="Normal 2 3 22 4 2 3" xfId="11040" xr:uid="{B0E6CF38-37E5-4828-B922-4DD53CC11A41}"/>
    <cellStyle name="Normal 2 3 22 4 2 4" xfId="14231" xr:uid="{81EED8C6-8E6C-4173-B1B7-AF364686206F}"/>
    <cellStyle name="Normal 2 3 22 4 2 5" xfId="17326" xr:uid="{27A0AE8F-438D-45F8-ADFE-B8A6432B9D63}"/>
    <cellStyle name="Normal 2 3 22 4 2 6" xfId="20484" xr:uid="{57F28DFA-F5A1-4353-A72E-57E8E44B4211}"/>
    <cellStyle name="Normal 2 3 22 4 2 7" xfId="23640" xr:uid="{C3FF4FA1-F1FC-42C8-AE52-5D09A78469BF}"/>
    <cellStyle name="Normal 2 3 22 4 2 8" xfId="26816" xr:uid="{D7D57DBB-42F1-4CBD-9053-A2CE244BF4ED}"/>
    <cellStyle name="Normal 2 3 22 4 2 9" xfId="30015" xr:uid="{B7723183-D60E-4687-8099-E4A251122635}"/>
    <cellStyle name="Normal 2 3 22 4 3" xfId="1715" xr:uid="{713CC552-5B44-44F9-8AD1-148D59127122}"/>
    <cellStyle name="Normal 2 3 22 4 3 2" xfId="9982" xr:uid="{3C24DEB2-21F9-4DE6-AF09-793A5F51B137}"/>
    <cellStyle name="Normal 2 3 22 4 3 3" xfId="13178" xr:uid="{85DC069F-AB48-4E1D-BA2A-D6CEB9E1AB08}"/>
    <cellStyle name="Normal 2 3 22 4 3 4" xfId="16273" xr:uid="{72570429-95D5-4123-A8A3-22ADD6473D96}"/>
    <cellStyle name="Normal 2 3 22 4 3 5" xfId="19427" xr:uid="{0C198825-6072-40C9-AB44-3B9BEDF10693}"/>
    <cellStyle name="Normal 2 3 22 4 3 6" xfId="22587" xr:uid="{8FB81FF1-5F38-4F3D-96C8-78F4F2957B14}"/>
    <cellStyle name="Normal 2 3 22 4 3 7" xfId="25763" xr:uid="{EC5CCC8E-0335-4699-911F-F17B8F085E9D}"/>
    <cellStyle name="Normal 2 3 22 4 3 8" xfId="28962" xr:uid="{F74A646F-1E33-4E12-8D14-EE1C3365F88B}"/>
    <cellStyle name="Normal 2 3 22 4 3 9" xfId="5964" xr:uid="{BFFFFD9C-D5B9-483F-8552-04B0273D663F}"/>
    <cellStyle name="Normal 2 3 22 4 4" xfId="7949" xr:uid="{EBE5E325-AB78-4736-A4B4-3DA99C9C0A11}"/>
    <cellStyle name="Normal 2 3 22 4 5" xfId="9094" xr:uid="{057ED381-6932-4C6C-BEAC-A22727006F75}"/>
    <cellStyle name="Normal 2 3 22 4 6" xfId="12215" xr:uid="{1C91296F-60DB-4540-848F-4B670875006B}"/>
    <cellStyle name="Normal 2 3 22 4 7" xfId="15334" xr:uid="{7AF0A609-7B39-422B-AA43-0074D694EB58}"/>
    <cellStyle name="Normal 2 3 22 4 8" xfId="18418" xr:uid="{B84F7492-01B8-4E33-94A4-A2EDD08068FB}"/>
    <cellStyle name="Normal 2 3 22 4 9" xfId="21581" xr:uid="{59E02EF1-1F1E-4D4E-80E1-F6784F055F4D}"/>
    <cellStyle name="Normal 2 3 22 5" xfId="1019" xr:uid="{AEF26ACB-3842-4DFB-81FD-DAE7D937A9E7}"/>
    <cellStyle name="Normal 2 3 22 5 10" xfId="24908" xr:uid="{DC0B33F2-30D6-4242-BF00-6C8B451741C4}"/>
    <cellStyle name="Normal 2 3 22 5 11" xfId="28087" xr:uid="{1A9C5954-B8E5-49BF-A8E7-E2DC5125E260}"/>
    <cellStyle name="Normal 2 3 22 5 12" xfId="3998" xr:uid="{0E806D8A-635E-426B-9909-01D7C2F7AD29}"/>
    <cellStyle name="Normal 2 3 22 5 2" xfId="2970" xr:uid="{C1A5DFAD-85B9-4D50-99C6-CDC58BE6DA9A}"/>
    <cellStyle name="Normal 2 3 22 5 2 10" xfId="5056" xr:uid="{52AF259A-8F3E-4E7A-B117-DD1082CFCEFC}"/>
    <cellStyle name="Normal 2 3 22 5 2 2" xfId="7079" xr:uid="{B0E0D7EC-FC52-40D8-B2E5-8D6C1D2562D4}"/>
    <cellStyle name="Normal 2 3 22 5 2 3" xfId="11232" xr:uid="{807793F8-A315-4184-B403-F51002157466}"/>
    <cellStyle name="Normal 2 3 22 5 2 4" xfId="14420" xr:uid="{A508BE99-6510-4018-A489-6F8E661903EE}"/>
    <cellStyle name="Normal 2 3 22 5 2 5" xfId="17517" xr:uid="{115D4D33-A27F-483F-9821-2AAE000B5D3E}"/>
    <cellStyle name="Normal 2 3 22 5 2 6" xfId="20674" xr:uid="{BB0097B3-BDF4-4BBD-8EED-578229A65CA0}"/>
    <cellStyle name="Normal 2 3 22 5 2 7" xfId="23829" xr:uid="{C74737BD-C045-405B-8B31-6C31BF538084}"/>
    <cellStyle name="Normal 2 3 22 5 2 8" xfId="27005" xr:uid="{38FA4657-1099-4910-9BC2-40200ED54D68}"/>
    <cellStyle name="Normal 2 3 22 5 2 9" xfId="30204" xr:uid="{2CA79097-7D04-4590-B7E0-4C29F0B14A19}"/>
    <cellStyle name="Normal 2 3 22 5 3" xfId="1909" xr:uid="{C0885D91-EF2F-492A-9122-FA33E3564438}"/>
    <cellStyle name="Normal 2 3 22 5 3 2" xfId="10174" xr:uid="{8D34ECAE-90C4-4FF4-8F49-40582C0DA461}"/>
    <cellStyle name="Normal 2 3 22 5 3 3" xfId="13370" xr:uid="{35B5D623-E214-4B6E-A268-5B22004F0995}"/>
    <cellStyle name="Normal 2 3 22 5 3 4" xfId="16465" xr:uid="{EDBB171E-95C4-4934-99ED-544CE2153643}"/>
    <cellStyle name="Normal 2 3 22 5 3 5" xfId="19619" xr:uid="{22807FE5-42BD-453C-AE21-B6899767648B}"/>
    <cellStyle name="Normal 2 3 22 5 3 6" xfId="22779" xr:uid="{7A79D1B1-9F46-4659-9A0F-F155A71426B7}"/>
    <cellStyle name="Normal 2 3 22 5 3 7" xfId="25955" xr:uid="{06611250-7514-411A-9C49-13B15179424E}"/>
    <cellStyle name="Normal 2 3 22 5 3 8" xfId="29154" xr:uid="{FED90284-061B-476E-8ABA-3B4CB1D50DE9}"/>
    <cellStyle name="Normal 2 3 22 5 3 9" xfId="6157" xr:uid="{DE08CF49-701B-438D-A919-279C78A061F4}"/>
    <cellStyle name="Normal 2 3 22 5 4" xfId="8142" xr:uid="{FA8CC82C-1C05-4539-B4A1-6357DA5126F5}"/>
    <cellStyle name="Normal 2 3 22 5 5" xfId="9286" xr:uid="{4903D5CE-4953-4A85-BABE-16FDB21B99AC}"/>
    <cellStyle name="Normal 2 3 22 5 6" xfId="12408" xr:uid="{139A2F49-1485-4FFC-A378-5BE9B24F3524}"/>
    <cellStyle name="Normal 2 3 22 5 7" xfId="15527" xr:uid="{B4DDD5D3-B72D-404D-B36F-B0F7023CD801}"/>
    <cellStyle name="Normal 2 3 22 5 8" xfId="18610" xr:uid="{F9EC6688-77C1-42CF-87D6-FA48A247E5B1}"/>
    <cellStyle name="Normal 2 3 22 5 9" xfId="21774" xr:uid="{2EC5DC8E-D55B-4293-854C-6D883B50E631}"/>
    <cellStyle name="Normal 2 3 22 6" xfId="372" xr:uid="{F3FB33CB-3831-43E5-B634-16BB00C1BF94}"/>
    <cellStyle name="Normal 2 3 22 6 10" xfId="27441" xr:uid="{E7950221-53F0-4B17-979A-FC7FA9D55B8B}"/>
    <cellStyle name="Normal 2 3 22 6 11" xfId="4411" xr:uid="{D2E2D3A4-71F3-4030-8F08-EABECF8BE9A5}"/>
    <cellStyle name="Normal 2 3 22 6 2" xfId="2324" xr:uid="{868D7C03-9A90-41BC-9980-32D2D7466E54}"/>
    <cellStyle name="Normal 2 3 22 6 2 2" xfId="10587" xr:uid="{26C55F46-3181-499F-B076-337862503192}"/>
    <cellStyle name="Normal 2 3 22 6 2 3" xfId="13782" xr:uid="{4DEC5556-F435-44B8-9CE8-E0EDB92E42FC}"/>
    <cellStyle name="Normal 2 3 22 6 2 4" xfId="16877" xr:uid="{FFDD2849-5607-41C0-A872-55B918CBBF48}"/>
    <cellStyle name="Normal 2 3 22 6 2 5" xfId="20031" xr:uid="{F6D983FE-D05A-42EF-9A0C-D3BC3928C7F8}"/>
    <cellStyle name="Normal 2 3 22 6 2 6" xfId="23191" xr:uid="{7DE4D380-B09D-4C8B-800F-1FF7D8596DDB}"/>
    <cellStyle name="Normal 2 3 22 6 2 7" xfId="26367" xr:uid="{60B823B8-344C-4424-8708-A0B86343E8B2}"/>
    <cellStyle name="Normal 2 3 22 6 2 8" xfId="29566" xr:uid="{A0F445DD-83C9-49D0-8649-D5BC126ED822}"/>
    <cellStyle name="Normal 2 3 22 6 2 9" xfId="5511" xr:uid="{90FC6B51-3C21-48F8-A235-3980974FE19B}"/>
    <cellStyle name="Normal 2 3 22 6 3" xfId="7496" xr:uid="{66EAC1DE-FDF6-4E3E-A02A-929B45AD3FFB}"/>
    <cellStyle name="Normal 2 3 22 6 4" xfId="8640" xr:uid="{6A58450E-28F2-4329-AF35-AE0C3305D000}"/>
    <cellStyle name="Normal 2 3 22 6 5" xfId="11762" xr:uid="{DB177E4C-EA94-47E9-ABE2-8F5DA570EBBF}"/>
    <cellStyle name="Normal 2 3 22 6 6" xfId="14881" xr:uid="{42CAA5A1-999F-4512-A95F-0823A61FBFA6}"/>
    <cellStyle name="Normal 2 3 22 6 7" xfId="17965" xr:uid="{DA943A89-548E-4673-9F3E-DAFE64A40595}"/>
    <cellStyle name="Normal 2 3 22 6 8" xfId="21128" xr:uid="{A2F03768-0FCD-4736-B419-4173FADD632D}"/>
    <cellStyle name="Normal 2 3 22 6 9" xfId="24263" xr:uid="{E6241A56-D983-4BC6-B459-4483AFCEB59F}"/>
    <cellStyle name="Normal 2 3 22 7" xfId="2125" xr:uid="{11754507-55C4-47A6-B835-111C474462FD}"/>
    <cellStyle name="Normal 2 3 22 7 10" xfId="4214" xr:uid="{36955B8C-F8BE-4B76-9D1F-7F1B5872E03D}"/>
    <cellStyle name="Normal 2 3 22 7 2" xfId="6430" xr:uid="{59890EE0-73E1-4209-8931-6D5269A4E7B5}"/>
    <cellStyle name="Normal 2 3 22 7 3" xfId="10390" xr:uid="{F0BA2076-3735-4257-9418-9A84FC948B9B}"/>
    <cellStyle name="Normal 2 3 22 7 4" xfId="13585" xr:uid="{0B90AE43-EF43-444E-877B-8A564827B63D}"/>
    <cellStyle name="Normal 2 3 22 7 5" xfId="16680" xr:uid="{EFA0A6A3-1515-4FB2-A58F-F81BC17DBF41}"/>
    <cellStyle name="Normal 2 3 22 7 6" xfId="19834" xr:uid="{8DCB2014-4077-40B5-AE50-68C6D5D2D01F}"/>
    <cellStyle name="Normal 2 3 22 7 7" xfId="22994" xr:uid="{6D91ADAC-5BAD-41F1-8DD5-8838F01651FE}"/>
    <cellStyle name="Normal 2 3 22 7 8" xfId="26170" xr:uid="{A1C871EC-BC10-4E2D-B3AE-83C462607543}"/>
    <cellStyle name="Normal 2 3 22 7 9" xfId="29369" xr:uid="{F7F069AE-B0FF-4F31-93E2-47DCFB89AFD3}"/>
    <cellStyle name="Normal 2 3 22 8" xfId="1262" xr:uid="{2E3D2D01-F30E-4A10-AE7E-19A92393115E}"/>
    <cellStyle name="Normal 2 3 22 8 2" xfId="9529" xr:uid="{EED9F8CA-A693-4A60-8CE2-2B869F8787C8}"/>
    <cellStyle name="Normal 2 3 22 8 3" xfId="12725" xr:uid="{A9E6DAB0-F298-4567-BBD1-7FD9B40A2560}"/>
    <cellStyle name="Normal 2 3 22 8 4" xfId="15820" xr:uid="{5AA7B221-79EE-4AC2-8C64-F6C5F6D5F223}"/>
    <cellStyle name="Normal 2 3 22 8 5" xfId="18983" xr:uid="{D4A23A2E-1EFC-4827-8725-7E71AE994C1B}"/>
    <cellStyle name="Normal 2 3 22 8 6" xfId="22121" xr:uid="{37AA79D2-552D-4909-9C0E-CBAB4AA5FE52}"/>
    <cellStyle name="Normal 2 3 22 8 7" xfId="25348" xr:uid="{7A59B833-2726-42D0-976A-6C7074966409}"/>
    <cellStyle name="Normal 2 3 22 8 8" xfId="28482" xr:uid="{70C8DFA4-FC92-40CD-940C-2BA99DA8313E}"/>
    <cellStyle name="Normal 2 3 22 8 9" xfId="5313" xr:uid="{D6DBE0F5-769C-4E77-90DA-BB0F9E21402F}"/>
    <cellStyle name="Normal 2 3 22 9" xfId="7296" xr:uid="{EC807659-9833-4F05-89FE-897F6C1812D2}"/>
    <cellStyle name="Normal 2 3 23" xfId="187" xr:uid="{096CBD43-86A1-4754-9C61-121F49433659}"/>
    <cellStyle name="Normal 2 3 23 10" xfId="8456" xr:uid="{11F1211B-1D4C-4572-A4A2-0EEBD65B32AE}"/>
    <cellStyle name="Normal 2 3 23 11" xfId="11565" xr:uid="{8B8A6809-D80B-47A5-AC7B-EB85EE356BBB}"/>
    <cellStyle name="Normal 2 3 23 12" xfId="14680" xr:uid="{70F77568-9BC5-433F-AB60-7567CEFE0FB3}"/>
    <cellStyle name="Normal 2 3 23 13" xfId="17772" xr:uid="{BC8AE449-C201-4BBD-ACB2-5E4751B05619}"/>
    <cellStyle name="Normal 2 3 23 14" xfId="20930" xr:uid="{B346770B-F500-4813-B840-F3C129E7F451}"/>
    <cellStyle name="Normal 2 3 23 15" xfId="24070" xr:uid="{F0EC44FB-1775-4F07-B2D4-FDD16F97C480}"/>
    <cellStyle name="Normal 2 3 23 16" xfId="27247" xr:uid="{B83261F1-32FD-4480-91DD-1FA0C1AE2E20}"/>
    <cellStyle name="Normal 2 3 23 17" xfId="3357" xr:uid="{B4F2D5D0-BE65-4AA8-BD8D-3604F43724D0}"/>
    <cellStyle name="Normal 2 3 23 2" xfId="521" xr:uid="{9DC67072-5E4C-4D4C-A31E-A4751A243614}"/>
    <cellStyle name="Normal 2 3 23 2 10" xfId="24411" xr:uid="{0346E394-04D5-46A6-9ACB-E0865C1DAEC0}"/>
    <cellStyle name="Normal 2 3 23 2 11" xfId="27589" xr:uid="{651A3FD7-30A5-4816-9E82-3FEC7DDAF3FE}"/>
    <cellStyle name="Normal 2 3 23 2 12" xfId="3501" xr:uid="{35E1B716-661C-4685-81EC-DCBCEAD95F5E}"/>
    <cellStyle name="Normal 2 3 23 2 2" xfId="2472" xr:uid="{D7E0BD1C-9614-48CC-871B-8B7FBC175A32}"/>
    <cellStyle name="Normal 2 3 23 2 2 10" xfId="4559" xr:uid="{45128FBA-3718-4505-BAF2-F4B8682FCA3D}"/>
    <cellStyle name="Normal 2 3 23 2 2 2" xfId="6631" xr:uid="{D8138243-9C16-4A99-9A1D-76FE0D1B0043}"/>
    <cellStyle name="Normal 2 3 23 2 2 3" xfId="10735" xr:uid="{DE683763-81B2-4B18-BA2A-362959913468}"/>
    <cellStyle name="Normal 2 3 23 2 2 4" xfId="13930" xr:uid="{D6649E4C-D46F-4C9E-A30A-BBC34D57C695}"/>
    <cellStyle name="Normal 2 3 23 2 2 5" xfId="17025" xr:uid="{A1178D7F-90A7-44C8-AAA3-2927C6CF1459}"/>
    <cellStyle name="Normal 2 3 23 2 2 6" xfId="20179" xr:uid="{5215871E-92A9-4F58-810A-867228A34765}"/>
    <cellStyle name="Normal 2 3 23 2 2 7" xfId="23339" xr:uid="{014FB86B-7859-43E9-8E95-90383C8628CD}"/>
    <cellStyle name="Normal 2 3 23 2 2 8" xfId="26515" xr:uid="{8761636B-10F7-4A45-B37C-C59EF34F7234}"/>
    <cellStyle name="Normal 2 3 23 2 2 9" xfId="29714" xr:uid="{6D9545A1-4C6C-4B90-B078-7CCB1C243535}"/>
    <cellStyle name="Normal 2 3 23 2 3" xfId="1410" xr:uid="{877FA5B1-7FFE-41A1-96CF-1A63599D287C}"/>
    <cellStyle name="Normal 2 3 23 2 3 2" xfId="9677" xr:uid="{9F86E80F-D548-4059-AF8D-6FD7E2A4F8E5}"/>
    <cellStyle name="Normal 2 3 23 2 3 3" xfId="12873" xr:uid="{0840E3C9-1442-4ECB-9578-77FE60897822}"/>
    <cellStyle name="Normal 2 3 23 2 3 4" xfId="15968" xr:uid="{A864AE32-E485-4315-877A-DFD5BAD70E01}"/>
    <cellStyle name="Normal 2 3 23 2 3 5" xfId="19122" xr:uid="{91EB7999-9023-4728-8956-2061A47D1408}"/>
    <cellStyle name="Normal 2 3 23 2 3 6" xfId="22282" xr:uid="{37B48B7B-E2D3-4067-A92B-4C5C7F3C034C}"/>
    <cellStyle name="Normal 2 3 23 2 3 7" xfId="25458" xr:uid="{B25B4CF8-E3F5-4777-9375-9208065CD6B4}"/>
    <cellStyle name="Normal 2 3 23 2 3 8" xfId="28657" xr:uid="{3B0BED04-A750-461D-B66B-CC9F2992F3F2}"/>
    <cellStyle name="Normal 2 3 23 2 3 9" xfId="5659" xr:uid="{8FE11B2B-1036-4729-8109-7FC115950923}"/>
    <cellStyle name="Normal 2 3 23 2 4" xfId="7644" xr:uid="{208E01C8-060B-4853-898F-68552417A858}"/>
    <cellStyle name="Normal 2 3 23 2 5" xfId="8789" xr:uid="{EF02E62E-71BF-44A7-AB90-7065806A0197}"/>
    <cellStyle name="Normal 2 3 23 2 6" xfId="11910" xr:uid="{EC26AE99-6366-44AC-92E1-2413F3863861}"/>
    <cellStyle name="Normal 2 3 23 2 7" xfId="15029" xr:uid="{6898685B-2664-4626-939E-5068AFEBAD31}"/>
    <cellStyle name="Normal 2 3 23 2 8" xfId="18113" xr:uid="{C87935C4-143F-4935-8FC4-1B04A161C236}"/>
    <cellStyle name="Normal 2 3 23 2 9" xfId="21276" xr:uid="{1E2570A8-C15F-4725-96C8-12E9BD0DC943}"/>
    <cellStyle name="Normal 2 3 23 3" xfId="661" xr:uid="{8534E3C9-46FB-485A-AAD0-7557B363242F}"/>
    <cellStyle name="Normal 2 3 23 3 10" xfId="24551" xr:uid="{72C23514-78CF-4D27-B083-CBE995D42305}"/>
    <cellStyle name="Normal 2 3 23 3 11" xfId="27729" xr:uid="{210192CF-8C18-4664-90DB-FE89A8983607}"/>
    <cellStyle name="Normal 2 3 23 3 12" xfId="3641" xr:uid="{D666D612-8A1F-444C-A80F-370B7510BBC9}"/>
    <cellStyle name="Normal 2 3 23 3 2" xfId="2612" xr:uid="{FE540B67-2C09-4FF1-8070-624E35559C72}"/>
    <cellStyle name="Normal 2 3 23 3 2 10" xfId="4699" xr:uid="{37500C0D-59F2-4DEA-AAA4-5842FA875689}"/>
    <cellStyle name="Normal 2 3 23 3 2 2" xfId="6766" xr:uid="{1AE98C8A-F8BB-4A7F-AF12-0B2D3434E430}"/>
    <cellStyle name="Normal 2 3 23 3 2 3" xfId="10875" xr:uid="{CB15C941-D95A-4E43-A0CA-80E13CC3C38B}"/>
    <cellStyle name="Normal 2 3 23 3 2 4" xfId="14068" xr:uid="{CE8D8424-6646-4F9F-A61B-603C208C87F6}"/>
    <cellStyle name="Normal 2 3 23 3 2 5" xfId="17163" xr:uid="{877249CC-52E6-4071-96A4-00637815E404}"/>
    <cellStyle name="Normal 2 3 23 3 2 6" xfId="20319" xr:uid="{95498F51-9F1A-47F7-9B9E-BCD4204E30C8}"/>
    <cellStyle name="Normal 2 3 23 3 2 7" xfId="23477" xr:uid="{E1A8AF51-A84E-4BFF-82AB-DDED96EE8C35}"/>
    <cellStyle name="Normal 2 3 23 3 2 8" xfId="26653" xr:uid="{6E6A1269-59DF-4D32-AE96-767A7AFB0778}"/>
    <cellStyle name="Normal 2 3 23 3 2 9" xfId="29852" xr:uid="{E2D60BDA-C1FC-423E-B809-9AFDF2285A3E}"/>
    <cellStyle name="Normal 2 3 23 3 3" xfId="1550" xr:uid="{FFF0E1C5-C260-4393-A07E-60D13611B2B4}"/>
    <cellStyle name="Normal 2 3 23 3 3 2" xfId="9817" xr:uid="{A96BE947-29CF-425C-AA6A-29FA572DD5EF}"/>
    <cellStyle name="Normal 2 3 23 3 3 3" xfId="13013" xr:uid="{FB44CDAE-CD9D-4EDF-B9AC-A3450C565A70}"/>
    <cellStyle name="Normal 2 3 23 3 3 4" xfId="16108" xr:uid="{BED18DDE-8A1F-4C8C-B34A-1FC922AA4013}"/>
    <cellStyle name="Normal 2 3 23 3 3 5" xfId="19262" xr:uid="{174D83C9-8B7C-4EA7-9D75-871A5A5194E6}"/>
    <cellStyle name="Normal 2 3 23 3 3 6" xfId="22422" xr:uid="{B414A3EB-C3CB-4EB6-AF20-D683A197EAAD}"/>
    <cellStyle name="Normal 2 3 23 3 3 7" xfId="25598" xr:uid="{6373F550-4DD1-4C4A-899B-9AF71D20B8E9}"/>
    <cellStyle name="Normal 2 3 23 3 3 8" xfId="28797" xr:uid="{FF52FFF7-398A-41AD-87FE-63D872AFCE8D}"/>
    <cellStyle name="Normal 2 3 23 3 3 9" xfId="5799" xr:uid="{5E8D248C-33B9-4F23-B5AF-1D39E6EFB1D1}"/>
    <cellStyle name="Normal 2 3 23 3 4" xfId="7784" xr:uid="{0F3DF882-53AD-446D-A5F5-80CE372F6D2C}"/>
    <cellStyle name="Normal 2 3 23 3 5" xfId="8929" xr:uid="{069D1857-B751-4C5D-8041-4318A3FBD174}"/>
    <cellStyle name="Normal 2 3 23 3 6" xfId="12050" xr:uid="{F9A005BD-8A02-4E8E-A18F-77F5D1FE5239}"/>
    <cellStyle name="Normal 2 3 23 3 7" xfId="15169" xr:uid="{8010ADB5-437D-413C-B04E-BC0E40123295}"/>
    <cellStyle name="Normal 2 3 23 3 8" xfId="18253" xr:uid="{07FD5968-77D1-408C-AAE4-D72519BF63D5}"/>
    <cellStyle name="Normal 2 3 23 3 9" xfId="21416" xr:uid="{A1E21F18-E5C6-406F-A79E-43311EFEF0F1}"/>
    <cellStyle name="Normal 2 3 23 4" xfId="830" xr:uid="{A5CBDA25-468E-4816-B804-EFF94F104928}"/>
    <cellStyle name="Normal 2 3 23 4 10" xfId="24720" xr:uid="{36DD9649-13E3-4969-A3D2-EDAD10FB98AF}"/>
    <cellStyle name="Normal 2 3 23 4 11" xfId="27898" xr:uid="{6DE84D90-4051-4669-9883-816DC622DC43}"/>
    <cellStyle name="Normal 2 3 23 4 12" xfId="3810" xr:uid="{475382D6-B837-4DCA-A34B-A8AD06209181}"/>
    <cellStyle name="Normal 2 3 23 4 2" xfId="2781" xr:uid="{FFA94E9F-8880-433D-8530-27CF9B0D40E7}"/>
    <cellStyle name="Normal 2 3 23 4 2 10" xfId="4868" xr:uid="{F9DCB218-659F-405C-A826-E186BA3A565C}"/>
    <cellStyle name="Normal 2 3 23 4 2 2" xfId="6907" xr:uid="{31C81589-1259-4D1D-94BB-896E6C5F33ED}"/>
    <cellStyle name="Normal 2 3 23 4 2 3" xfId="11044" xr:uid="{FDB506BC-CDA8-4064-A259-2BDC6642BD09}"/>
    <cellStyle name="Normal 2 3 23 4 2 4" xfId="14235" xr:uid="{E4DF700B-7029-413F-9D55-DC47C8006458}"/>
    <cellStyle name="Normal 2 3 23 4 2 5" xfId="17330" xr:uid="{65E92F94-2727-4281-B55E-B6C538792AC1}"/>
    <cellStyle name="Normal 2 3 23 4 2 6" xfId="20488" xr:uid="{95B247FC-6AD2-4C42-ACD7-0FB4484AE992}"/>
    <cellStyle name="Normal 2 3 23 4 2 7" xfId="23644" xr:uid="{92ABDCFD-9CF1-437C-922C-C8967A6C07C7}"/>
    <cellStyle name="Normal 2 3 23 4 2 8" xfId="26820" xr:uid="{B0F44E12-E0AA-494B-84AA-B4CDF095E1B2}"/>
    <cellStyle name="Normal 2 3 23 4 2 9" xfId="30019" xr:uid="{0F652BA4-A16C-4420-B7CE-E872A49D92AF}"/>
    <cellStyle name="Normal 2 3 23 4 3" xfId="1719" xr:uid="{C6BA22A9-1262-4794-AFA6-CF670DBE1522}"/>
    <cellStyle name="Normal 2 3 23 4 3 2" xfId="9986" xr:uid="{CE0653EA-9BDF-4CE3-AA4B-BB131597E08C}"/>
    <cellStyle name="Normal 2 3 23 4 3 3" xfId="13182" xr:uid="{9A4AC17D-4149-4540-96AB-1B4B6BEC63C5}"/>
    <cellStyle name="Normal 2 3 23 4 3 4" xfId="16277" xr:uid="{E2B492E2-6372-4384-BE85-85849C1CEF83}"/>
    <cellStyle name="Normal 2 3 23 4 3 5" xfId="19431" xr:uid="{21CBF6E1-E230-47F9-9028-19B7F3C0C814}"/>
    <cellStyle name="Normal 2 3 23 4 3 6" xfId="22591" xr:uid="{1022DF21-C3D3-4407-8954-C507519C6513}"/>
    <cellStyle name="Normal 2 3 23 4 3 7" xfId="25767" xr:uid="{1FE3F0C1-2CA0-4328-BC13-141B89C80A0A}"/>
    <cellStyle name="Normal 2 3 23 4 3 8" xfId="28966" xr:uid="{A706B91F-FA50-450A-88F2-4F618945FF39}"/>
    <cellStyle name="Normal 2 3 23 4 3 9" xfId="5968" xr:uid="{E872ADD6-4933-42E2-9D03-99B712150D09}"/>
    <cellStyle name="Normal 2 3 23 4 4" xfId="7953" xr:uid="{9914C463-E817-48DF-AEC9-01DEBB4963B2}"/>
    <cellStyle name="Normal 2 3 23 4 5" xfId="9098" xr:uid="{21AE395E-614C-43C3-BFAB-BB7E06DD5F89}"/>
    <cellStyle name="Normal 2 3 23 4 6" xfId="12219" xr:uid="{27537A9E-85C4-4424-BF6B-C5E48194EDA0}"/>
    <cellStyle name="Normal 2 3 23 4 7" xfId="15338" xr:uid="{1B224F81-C988-4A3A-AE46-6415E4635C37}"/>
    <cellStyle name="Normal 2 3 23 4 8" xfId="18422" xr:uid="{2AB5A1BB-484F-434E-B449-18F8EB2EFB64}"/>
    <cellStyle name="Normal 2 3 23 4 9" xfId="21585" xr:uid="{7F5E08BB-FFCD-46C4-A897-9841D7DED547}"/>
    <cellStyle name="Normal 2 3 23 5" xfId="1023" xr:uid="{B6F50124-010D-4F6A-AE3A-B24883951096}"/>
    <cellStyle name="Normal 2 3 23 5 10" xfId="24912" xr:uid="{A99763FC-2771-46C3-AAF7-F3F14CB9CF58}"/>
    <cellStyle name="Normal 2 3 23 5 11" xfId="28091" xr:uid="{E13E6060-AAF2-48ED-819C-45BB50A62C17}"/>
    <cellStyle name="Normal 2 3 23 5 12" xfId="4002" xr:uid="{3E81E000-D875-4D8D-8DA2-CCF57C5931F1}"/>
    <cellStyle name="Normal 2 3 23 5 2" xfId="2974" xr:uid="{96E03465-A503-4FC9-82B8-31F9E7063536}"/>
    <cellStyle name="Normal 2 3 23 5 2 10" xfId="5060" xr:uid="{DD5A59AF-A704-41EF-8DC6-9BA5A240ADA6}"/>
    <cellStyle name="Normal 2 3 23 5 2 2" xfId="7083" xr:uid="{2DDA6795-50B3-44B7-864B-30AE4AE07B07}"/>
    <cellStyle name="Normal 2 3 23 5 2 3" xfId="11236" xr:uid="{731C7B96-FAFB-4424-817B-00176C4C0773}"/>
    <cellStyle name="Normal 2 3 23 5 2 4" xfId="14424" xr:uid="{3222BF93-F83A-4A32-AAC9-388E00326186}"/>
    <cellStyle name="Normal 2 3 23 5 2 5" xfId="17521" xr:uid="{47D7FF62-041B-44E0-92C1-D838396F57BB}"/>
    <cellStyle name="Normal 2 3 23 5 2 6" xfId="20678" xr:uid="{D8778F84-4539-4755-AF29-7441930F5E60}"/>
    <cellStyle name="Normal 2 3 23 5 2 7" xfId="23833" xr:uid="{7CD24968-B1EE-4BBE-BFAD-1934324495DD}"/>
    <cellStyle name="Normal 2 3 23 5 2 8" xfId="27009" xr:uid="{CD590039-9040-4E34-B29F-3D3F190397B9}"/>
    <cellStyle name="Normal 2 3 23 5 2 9" xfId="30208" xr:uid="{6BCBDAFB-5586-4EC1-9F94-836925D76081}"/>
    <cellStyle name="Normal 2 3 23 5 3" xfId="1913" xr:uid="{D2792050-9BD3-48C1-ABB2-37F590B2468E}"/>
    <cellStyle name="Normal 2 3 23 5 3 2" xfId="10178" xr:uid="{38231491-0CCB-48EA-B77D-ACBB4A17613A}"/>
    <cellStyle name="Normal 2 3 23 5 3 3" xfId="13374" xr:uid="{97112B36-D815-4223-8634-F829CE4254E9}"/>
    <cellStyle name="Normal 2 3 23 5 3 4" xfId="16469" xr:uid="{044AF2F4-D532-4FC6-9974-69B9D437F8C6}"/>
    <cellStyle name="Normal 2 3 23 5 3 5" xfId="19623" xr:uid="{69A4CE93-DD72-4237-B65F-25943D504700}"/>
    <cellStyle name="Normal 2 3 23 5 3 6" xfId="22783" xr:uid="{28BB84AF-38D6-4ED7-AFAE-219DDBDCB6A2}"/>
    <cellStyle name="Normal 2 3 23 5 3 7" xfId="25959" xr:uid="{8EA8F093-D45D-4728-9314-9E7D440297AB}"/>
    <cellStyle name="Normal 2 3 23 5 3 8" xfId="29158" xr:uid="{F2566BAC-FB76-4CA0-9C54-A45DA3AEFB91}"/>
    <cellStyle name="Normal 2 3 23 5 3 9" xfId="6161" xr:uid="{D6BADF26-5905-429B-9FCD-57A3506A58A2}"/>
    <cellStyle name="Normal 2 3 23 5 4" xfId="8146" xr:uid="{0D4185E0-0D1D-435A-A35B-7CD836B503B6}"/>
    <cellStyle name="Normal 2 3 23 5 5" xfId="9290" xr:uid="{A075D624-2245-439D-9093-EB393DC22282}"/>
    <cellStyle name="Normal 2 3 23 5 6" xfId="12412" xr:uid="{7CFFB7B6-971E-4392-8072-00A0101B6DD1}"/>
    <cellStyle name="Normal 2 3 23 5 7" xfId="15531" xr:uid="{777E5F68-1963-461B-88EC-D7D4587236B9}"/>
    <cellStyle name="Normal 2 3 23 5 8" xfId="18614" xr:uid="{8A2ABB9A-7442-4277-A898-482FBFB53E5A}"/>
    <cellStyle name="Normal 2 3 23 5 9" xfId="21778" xr:uid="{531F1189-D153-4161-B486-120C6B48B387}"/>
    <cellStyle name="Normal 2 3 23 6" xfId="376" xr:uid="{A125D990-0F2C-4C2D-A36B-9731E0D60A3D}"/>
    <cellStyle name="Normal 2 3 23 6 10" xfId="27445" xr:uid="{7BC05EDE-2F7D-4E7E-812A-D58298098100}"/>
    <cellStyle name="Normal 2 3 23 6 11" xfId="4415" xr:uid="{A57285C2-7F1F-4265-81EE-5C490D2D60A8}"/>
    <cellStyle name="Normal 2 3 23 6 2" xfId="2328" xr:uid="{17C0EEC2-33CF-4475-AEE4-68807E0C5F52}"/>
    <cellStyle name="Normal 2 3 23 6 2 2" xfId="10591" xr:uid="{B6F52083-D423-42E1-923E-78E61E653BBB}"/>
    <cellStyle name="Normal 2 3 23 6 2 3" xfId="13786" xr:uid="{5E43CB3F-26E7-498F-B562-D72B5E4299AB}"/>
    <cellStyle name="Normal 2 3 23 6 2 4" xfId="16881" xr:uid="{5D005E26-0290-4BEB-85F5-11849660C8F1}"/>
    <cellStyle name="Normal 2 3 23 6 2 5" xfId="20035" xr:uid="{8B636748-AA69-4EDD-8757-F648CA6189E1}"/>
    <cellStyle name="Normal 2 3 23 6 2 6" xfId="23195" xr:uid="{F839A48B-9A43-4700-B9E3-FB1A14CA6F4B}"/>
    <cellStyle name="Normal 2 3 23 6 2 7" xfId="26371" xr:uid="{0C4C6E97-A9DE-4CDB-AB4B-7D343E1BB043}"/>
    <cellStyle name="Normal 2 3 23 6 2 8" xfId="29570" xr:uid="{98D8063D-0BBF-4EAC-9D3D-A2834824E113}"/>
    <cellStyle name="Normal 2 3 23 6 2 9" xfId="5515" xr:uid="{0CE3B0A8-ACD7-4F8C-8418-EC504BC23319}"/>
    <cellStyle name="Normal 2 3 23 6 3" xfId="7500" xr:uid="{CA250449-219E-4A30-BBA5-814653F7B705}"/>
    <cellStyle name="Normal 2 3 23 6 4" xfId="8644" xr:uid="{7333B7BC-95CF-4E29-A5AD-F6740374F58D}"/>
    <cellStyle name="Normal 2 3 23 6 5" xfId="11766" xr:uid="{41F0D523-8750-4B0B-9C27-C9074DF56FE3}"/>
    <cellStyle name="Normal 2 3 23 6 6" xfId="14885" xr:uid="{E33F28C0-7B21-437E-B497-46B88B559DAB}"/>
    <cellStyle name="Normal 2 3 23 6 7" xfId="17969" xr:uid="{D6F5737D-9D73-41B3-866B-1AFAF9164A5E}"/>
    <cellStyle name="Normal 2 3 23 6 8" xfId="21132" xr:uid="{F06B4B1F-BACC-42B3-BDD5-F20BB8777C6E}"/>
    <cellStyle name="Normal 2 3 23 6 9" xfId="24267" xr:uid="{C178D55C-16E3-4B14-8E52-B397AF54EE3A}"/>
    <cellStyle name="Normal 2 3 23 7" xfId="2129" xr:uid="{E3F27ED7-C89A-4924-A47B-94FC9AE1A182}"/>
    <cellStyle name="Normal 2 3 23 7 10" xfId="4218" xr:uid="{C94538E1-837F-40E3-8A1E-45F3DA4937ED}"/>
    <cellStyle name="Normal 2 3 23 7 2" xfId="6434" xr:uid="{51E2CC88-BEA2-4CA7-B27E-78971B42B295}"/>
    <cellStyle name="Normal 2 3 23 7 3" xfId="10394" xr:uid="{04535B35-6C49-4C41-8170-316CBF08EA3D}"/>
    <cellStyle name="Normal 2 3 23 7 4" xfId="13589" xr:uid="{8E1DEE93-79B0-44C4-B622-E2E548A24976}"/>
    <cellStyle name="Normal 2 3 23 7 5" xfId="16684" xr:uid="{565A950D-8702-45E3-AAA8-0DC8DCAAD44D}"/>
    <cellStyle name="Normal 2 3 23 7 6" xfId="19838" xr:uid="{C9A241BB-A6FE-4D1C-B952-BC37CF7491DB}"/>
    <cellStyle name="Normal 2 3 23 7 7" xfId="22998" xr:uid="{2D39693E-69F6-42C9-9F90-29E8AAB64951}"/>
    <cellStyle name="Normal 2 3 23 7 8" xfId="26174" xr:uid="{2B132180-08EF-4CA5-BA62-BD7FC1F670FB}"/>
    <cellStyle name="Normal 2 3 23 7 9" xfId="29373" xr:uid="{6BF8F5C4-90CF-4728-ADC0-2B69045B57A0}"/>
    <cellStyle name="Normal 2 3 23 8" xfId="1266" xr:uid="{729FFDF8-21C6-4E52-A6F8-585254021620}"/>
    <cellStyle name="Normal 2 3 23 8 2" xfId="9533" xr:uid="{A26B54F2-2A89-4482-945B-A0B55A2C0C88}"/>
    <cellStyle name="Normal 2 3 23 8 3" xfId="12729" xr:uid="{DE4CE49F-45AB-4371-A3CA-683265B149FB}"/>
    <cellStyle name="Normal 2 3 23 8 4" xfId="15824" xr:uid="{359FB7AB-5DDA-4D72-AD63-5A06231BB606}"/>
    <cellStyle name="Normal 2 3 23 8 5" xfId="18947" xr:uid="{49C0B31B-98F5-4BBB-A33F-9E55707F90D2}"/>
    <cellStyle name="Normal 2 3 23 8 6" xfId="22136" xr:uid="{2D651F3B-8043-4F5D-ADF4-C4480F4EBAC7}"/>
    <cellStyle name="Normal 2 3 23 8 7" xfId="25270" xr:uid="{102D0E25-1188-4F95-8B14-625EB0275A35}"/>
    <cellStyle name="Normal 2 3 23 8 8" xfId="28525" xr:uid="{5CCDFF83-DAD7-4A88-A7A0-76F7F5A96C48}"/>
    <cellStyle name="Normal 2 3 23 8 9" xfId="5317" xr:uid="{2C60FD4C-3899-4514-9211-3BA2DE075BEE}"/>
    <cellStyle name="Normal 2 3 23 9" xfId="7300" xr:uid="{D88D76DD-F529-4BB4-B0E8-5018774E966E}"/>
    <cellStyle name="Normal 2 3 24" xfId="191" xr:uid="{56CB6CD1-CAF6-45E9-A4DA-E5B2F4F03993}"/>
    <cellStyle name="Normal 2 3 24 10" xfId="8460" xr:uid="{255D2081-554D-4C0A-89E7-3A314B0F7E51}"/>
    <cellStyle name="Normal 2 3 24 11" xfId="11569" xr:uid="{B0D30143-44AC-4CF9-86C5-1D16BD9E6C2B}"/>
    <cellStyle name="Normal 2 3 24 12" xfId="14684" xr:uid="{85BCCE99-B546-4012-B590-E59BBE8598D8}"/>
    <cellStyle name="Normal 2 3 24 13" xfId="17776" xr:uid="{B8D186A0-6417-4ADF-9BCF-290BDD896ED9}"/>
    <cellStyle name="Normal 2 3 24 14" xfId="20934" xr:uid="{5C6143CF-45B3-4DFD-8894-442E5EDC23FF}"/>
    <cellStyle name="Normal 2 3 24 15" xfId="24074" xr:uid="{A20D58DB-6D3A-4EA6-8F29-C3B7214BD7D6}"/>
    <cellStyle name="Normal 2 3 24 16" xfId="27251" xr:uid="{405CE7A3-5046-46B9-BA37-A6510EA866E6}"/>
    <cellStyle name="Normal 2 3 24 17" xfId="3361" xr:uid="{601207FD-D009-4628-990D-E821AA9A7085}"/>
    <cellStyle name="Normal 2 3 24 2" xfId="525" xr:uid="{A6BB5BF5-0381-4B4A-B6F0-2AA79F1E3992}"/>
    <cellStyle name="Normal 2 3 24 2 10" xfId="24415" xr:uid="{67185291-889F-4698-BFCB-51B93101D0C6}"/>
    <cellStyle name="Normal 2 3 24 2 11" xfId="27593" xr:uid="{8B39C617-2C15-43AC-B886-0C3DCC144C33}"/>
    <cellStyle name="Normal 2 3 24 2 12" xfId="3505" xr:uid="{9109FA18-4226-434C-AA66-28F331006999}"/>
    <cellStyle name="Normal 2 3 24 2 2" xfId="2476" xr:uid="{075645EE-00A1-4F3B-93CB-ADACE07B119E}"/>
    <cellStyle name="Normal 2 3 24 2 2 10" xfId="4563" xr:uid="{6D00C915-7D9E-49A5-BA8E-06A8A6BB22E6}"/>
    <cellStyle name="Normal 2 3 24 2 2 2" xfId="6635" xr:uid="{FB3B5A89-E49A-4DA2-B6C3-C16972DE07F6}"/>
    <cellStyle name="Normal 2 3 24 2 2 3" xfId="10739" xr:uid="{6C23F292-2DCB-4674-914E-526BFC9AAD6B}"/>
    <cellStyle name="Normal 2 3 24 2 2 4" xfId="13934" xr:uid="{96E59A66-33BB-45E1-8B70-2F45940C475C}"/>
    <cellStyle name="Normal 2 3 24 2 2 5" xfId="17029" xr:uid="{E128BDEC-F0C7-49CE-89EE-216A429E391F}"/>
    <cellStyle name="Normal 2 3 24 2 2 6" xfId="20183" xr:uid="{10AE87C9-1880-4AEB-BD35-3145C2E9823A}"/>
    <cellStyle name="Normal 2 3 24 2 2 7" xfId="23343" xr:uid="{FDE6F653-4159-4724-867C-4700C497783F}"/>
    <cellStyle name="Normal 2 3 24 2 2 8" xfId="26519" xr:uid="{E6EDCFB9-C10C-40A6-AD69-F78C5E1A7FC2}"/>
    <cellStyle name="Normal 2 3 24 2 2 9" xfId="29718" xr:uid="{6A514C32-DCD9-4B8B-89FC-3B637A3F6C0C}"/>
    <cellStyle name="Normal 2 3 24 2 3" xfId="1414" xr:uid="{AE0692A1-75C6-42EC-8D99-5C08E18D4557}"/>
    <cellStyle name="Normal 2 3 24 2 3 2" xfId="9681" xr:uid="{C60AD460-49F2-44DF-8BF5-DDE4A91A87B3}"/>
    <cellStyle name="Normal 2 3 24 2 3 3" xfId="12877" xr:uid="{CD2CEB43-42D6-4F58-A080-C7D6708F3E6E}"/>
    <cellStyle name="Normal 2 3 24 2 3 4" xfId="15972" xr:uid="{F8402ED4-01FF-4B0F-8B43-A4E6FF655C19}"/>
    <cellStyle name="Normal 2 3 24 2 3 5" xfId="19126" xr:uid="{C794E539-6F04-40F7-BBA7-4EC6B28D6E86}"/>
    <cellStyle name="Normal 2 3 24 2 3 6" xfId="22286" xr:uid="{DC997D82-D7E0-484E-A6BB-7D5A7705CEAB}"/>
    <cellStyle name="Normal 2 3 24 2 3 7" xfId="25462" xr:uid="{1DFB86BB-DCC9-4CEB-AF3C-E855A3B5BABE}"/>
    <cellStyle name="Normal 2 3 24 2 3 8" xfId="28661" xr:uid="{738AB08F-5B52-4A0D-8069-8401784B8179}"/>
    <cellStyle name="Normal 2 3 24 2 3 9" xfId="5663" xr:uid="{C2AEDADB-6F8E-4696-9055-2759C379DEA9}"/>
    <cellStyle name="Normal 2 3 24 2 4" xfId="7648" xr:uid="{B580EDDC-92BD-4261-A047-A1D730FDCB06}"/>
    <cellStyle name="Normal 2 3 24 2 5" xfId="8793" xr:uid="{F916C94A-048D-4961-96FD-1F81340566A7}"/>
    <cellStyle name="Normal 2 3 24 2 6" xfId="11914" xr:uid="{FB800C76-4A54-4BE6-B062-08730F5A7F2B}"/>
    <cellStyle name="Normal 2 3 24 2 7" xfId="15033" xr:uid="{A091B3C1-526B-4C4C-A8A6-F58CB065AD17}"/>
    <cellStyle name="Normal 2 3 24 2 8" xfId="18117" xr:uid="{0D799DA3-E2B7-4A8D-B5D8-A4008E32FCE9}"/>
    <cellStyle name="Normal 2 3 24 2 9" xfId="21280" xr:uid="{B1DF3624-7BC0-4189-BC7C-48AA809F21C2}"/>
    <cellStyle name="Normal 2 3 24 3" xfId="665" xr:uid="{1240C45E-5148-4FB9-AF73-C9889E2CD221}"/>
    <cellStyle name="Normal 2 3 24 3 10" xfId="24555" xr:uid="{0C812508-69CA-432F-A124-0661C7107B36}"/>
    <cellStyle name="Normal 2 3 24 3 11" xfId="27733" xr:uid="{990BD97D-C0AB-42F6-A0D5-F6EE916900F7}"/>
    <cellStyle name="Normal 2 3 24 3 12" xfId="3645" xr:uid="{B36EC41C-8557-466E-8B03-1B5ED3C8B862}"/>
    <cellStyle name="Normal 2 3 24 3 2" xfId="2616" xr:uid="{04C6F0DD-57A9-45BD-8C77-A946827DFC56}"/>
    <cellStyle name="Normal 2 3 24 3 2 10" xfId="4703" xr:uid="{6A7109A7-9B1C-4604-8CC5-65FE62935654}"/>
    <cellStyle name="Normal 2 3 24 3 2 2" xfId="6770" xr:uid="{7953A867-C085-4329-A220-FAADBFC25423}"/>
    <cellStyle name="Normal 2 3 24 3 2 3" xfId="10879" xr:uid="{D4F9AD14-DE5D-444E-A71A-801B12A279EB}"/>
    <cellStyle name="Normal 2 3 24 3 2 4" xfId="14072" xr:uid="{1594EDAD-032A-4693-B63F-7402FA04F019}"/>
    <cellStyle name="Normal 2 3 24 3 2 5" xfId="17167" xr:uid="{868F5B10-4C88-483F-82A8-CE08594C351C}"/>
    <cellStyle name="Normal 2 3 24 3 2 6" xfId="20323" xr:uid="{3F2423B4-2368-4B63-8CA1-D0C368DE987A}"/>
    <cellStyle name="Normal 2 3 24 3 2 7" xfId="23481" xr:uid="{47BBA755-C115-4AAF-B134-12CE654DBA36}"/>
    <cellStyle name="Normal 2 3 24 3 2 8" xfId="26657" xr:uid="{8024CEB2-D0BA-41F2-8745-E0A502E8277F}"/>
    <cellStyle name="Normal 2 3 24 3 2 9" xfId="29856" xr:uid="{2910D8B8-A55A-486E-AF3F-F6BB7F0822B5}"/>
    <cellStyle name="Normal 2 3 24 3 3" xfId="1554" xr:uid="{CD4C23CD-EF0B-4BF3-BF7E-F12ADB752DEB}"/>
    <cellStyle name="Normal 2 3 24 3 3 2" xfId="9821" xr:uid="{AE539FEA-4D19-4CD4-B202-E8F4FFAC86F1}"/>
    <cellStyle name="Normal 2 3 24 3 3 3" xfId="13017" xr:uid="{5F427081-7E97-405B-A5A6-EC4291C935FF}"/>
    <cellStyle name="Normal 2 3 24 3 3 4" xfId="16112" xr:uid="{E2E1C7FB-0E99-403B-B5F5-21B8A9DAAB51}"/>
    <cellStyle name="Normal 2 3 24 3 3 5" xfId="19266" xr:uid="{1FDDCA42-A3FE-4AB5-BEA0-ECE1A1CA8BB2}"/>
    <cellStyle name="Normal 2 3 24 3 3 6" xfId="22426" xr:uid="{14DC2295-4AE6-4ABD-A6A0-2127F8234666}"/>
    <cellStyle name="Normal 2 3 24 3 3 7" xfId="25602" xr:uid="{73CBE5D9-5AB9-43AF-8156-2B6236219D6A}"/>
    <cellStyle name="Normal 2 3 24 3 3 8" xfId="28801" xr:uid="{B10A1177-B2EE-49E3-BE7D-E7B0EA40D486}"/>
    <cellStyle name="Normal 2 3 24 3 3 9" xfId="5803" xr:uid="{5F7691E2-5B55-4A09-AF73-847105B8B73A}"/>
    <cellStyle name="Normal 2 3 24 3 4" xfId="7788" xr:uid="{04B5A8AA-277D-436A-8F7D-045BCE1DD979}"/>
    <cellStyle name="Normal 2 3 24 3 5" xfId="8933" xr:uid="{1FEBCAB9-7D95-4E36-A8A0-4CA34B0A7ADB}"/>
    <cellStyle name="Normal 2 3 24 3 6" xfId="12054" xr:uid="{39E6B29D-F94B-4A06-99A6-432A5A4A4014}"/>
    <cellStyle name="Normal 2 3 24 3 7" xfId="15173" xr:uid="{19AD498E-3905-4260-AC66-9A819DB95BA0}"/>
    <cellStyle name="Normal 2 3 24 3 8" xfId="18257" xr:uid="{21D54137-553F-468D-9A75-4BF61FB2A4FA}"/>
    <cellStyle name="Normal 2 3 24 3 9" xfId="21420" xr:uid="{71EF63EA-A40A-4250-A403-4889D8D13FE7}"/>
    <cellStyle name="Normal 2 3 24 4" xfId="834" xr:uid="{75737F31-2727-41B1-B791-A1C278C8B4F7}"/>
    <cellStyle name="Normal 2 3 24 4 10" xfId="24724" xr:uid="{7618B576-4142-433E-BB39-C5F1B193A2DC}"/>
    <cellStyle name="Normal 2 3 24 4 11" xfId="27902" xr:uid="{21ED49D5-BDD1-44A3-BB88-388653A67402}"/>
    <cellStyle name="Normal 2 3 24 4 12" xfId="3814" xr:uid="{2646177B-DEEA-4337-A60E-5BDF7EBE21B7}"/>
    <cellStyle name="Normal 2 3 24 4 2" xfId="2785" xr:uid="{ABEDD1E4-D8C8-41B6-B02D-0CEC10009A70}"/>
    <cellStyle name="Normal 2 3 24 4 2 10" xfId="4872" xr:uid="{CDE88CE7-2594-4C6D-81A4-2ECE3029E6EC}"/>
    <cellStyle name="Normal 2 3 24 4 2 2" xfId="6911" xr:uid="{F7C2B631-B572-4AC6-A3B1-1CAA09C5D667}"/>
    <cellStyle name="Normal 2 3 24 4 2 3" xfId="11048" xr:uid="{3DEEB202-D35F-4B9A-9341-97D175B759F8}"/>
    <cellStyle name="Normal 2 3 24 4 2 4" xfId="14239" xr:uid="{64C104B8-6B92-45EE-A235-22728925BE74}"/>
    <cellStyle name="Normal 2 3 24 4 2 5" xfId="17334" xr:uid="{A0F56190-1D25-4E3F-8789-0BF2748A6DF7}"/>
    <cellStyle name="Normal 2 3 24 4 2 6" xfId="20492" xr:uid="{434F402D-24B8-4210-B1FA-13BF2FB81DD4}"/>
    <cellStyle name="Normal 2 3 24 4 2 7" xfId="23648" xr:uid="{8BDC9276-50DB-44A9-AA21-D1775C57D1C4}"/>
    <cellStyle name="Normal 2 3 24 4 2 8" xfId="26824" xr:uid="{F0DCA6AA-2160-4B69-9470-AA1DDD82DF61}"/>
    <cellStyle name="Normal 2 3 24 4 2 9" xfId="30023" xr:uid="{CE7B413B-D4B7-4A09-989C-11EC606DA0B2}"/>
    <cellStyle name="Normal 2 3 24 4 3" xfId="1723" xr:uid="{A7B79415-008E-48D0-9DB3-E493240FD621}"/>
    <cellStyle name="Normal 2 3 24 4 3 2" xfId="9990" xr:uid="{FCDCE34A-B416-44DD-9EB3-1E475FB3CFB1}"/>
    <cellStyle name="Normal 2 3 24 4 3 3" xfId="13186" xr:uid="{A26F0255-F923-4169-AAE5-263E1ED2C52A}"/>
    <cellStyle name="Normal 2 3 24 4 3 4" xfId="16281" xr:uid="{C18C46F2-F49C-4257-B0C2-8DA2790A23AF}"/>
    <cellStyle name="Normal 2 3 24 4 3 5" xfId="19435" xr:uid="{CAEE93CB-8583-4AFD-B98E-2D29BA6E14A8}"/>
    <cellStyle name="Normal 2 3 24 4 3 6" xfId="22595" xr:uid="{AAC4231F-FC31-4737-A50B-95593A05F9D8}"/>
    <cellStyle name="Normal 2 3 24 4 3 7" xfId="25771" xr:uid="{038E9B2D-119F-4BD0-851C-0A9F787192AA}"/>
    <cellStyle name="Normal 2 3 24 4 3 8" xfId="28970" xr:uid="{D1648786-62E9-4385-90E5-388B52FB2D42}"/>
    <cellStyle name="Normal 2 3 24 4 3 9" xfId="5972" xr:uid="{A42BE6AA-D1E9-46B4-98AD-8B9B6266040D}"/>
    <cellStyle name="Normal 2 3 24 4 4" xfId="7957" xr:uid="{225C549F-94BD-448B-A2E6-0F7EBCCC14A0}"/>
    <cellStyle name="Normal 2 3 24 4 5" xfId="9102" xr:uid="{2D2EFB8D-08DA-485A-BF1F-F6CA0797D6D2}"/>
    <cellStyle name="Normal 2 3 24 4 6" xfId="12223" xr:uid="{08DFBED5-26B6-4B22-AA8A-281788174B73}"/>
    <cellStyle name="Normal 2 3 24 4 7" xfId="15342" xr:uid="{773694A5-6120-467A-BD0A-0CB02F3BCB8B}"/>
    <cellStyle name="Normal 2 3 24 4 8" xfId="18426" xr:uid="{E60DCCCF-FF9A-4D85-BDDF-5D4B4CCCC6FD}"/>
    <cellStyle name="Normal 2 3 24 4 9" xfId="21589" xr:uid="{DA3A8BD5-CF6A-4195-B886-B89EFD8ED505}"/>
    <cellStyle name="Normal 2 3 24 5" xfId="1027" xr:uid="{CC09B139-D7D4-4258-8313-BA7F4982A573}"/>
    <cellStyle name="Normal 2 3 24 5 10" xfId="24916" xr:uid="{B53BAC17-F938-4166-8A2A-E66E3FC31025}"/>
    <cellStyle name="Normal 2 3 24 5 11" xfId="28095" xr:uid="{D4266119-3364-49B5-90DC-0BDDF7427327}"/>
    <cellStyle name="Normal 2 3 24 5 12" xfId="4006" xr:uid="{86716FD7-958B-470A-9677-3C101B0C8604}"/>
    <cellStyle name="Normal 2 3 24 5 2" xfId="2978" xr:uid="{46CE3B99-2895-4FBD-874A-C4D6BEBE7217}"/>
    <cellStyle name="Normal 2 3 24 5 2 10" xfId="5064" xr:uid="{2BCFF5E6-DA75-47C9-902F-278BFE98D422}"/>
    <cellStyle name="Normal 2 3 24 5 2 2" xfId="7087" xr:uid="{E0CE4228-F776-443F-9664-AB3AD89EC92C}"/>
    <cellStyle name="Normal 2 3 24 5 2 3" xfId="11240" xr:uid="{827A78D7-3F30-4AFA-B4EF-1D551432E28D}"/>
    <cellStyle name="Normal 2 3 24 5 2 4" xfId="14428" xr:uid="{3181E928-DFD2-4427-9D79-795D147F4E2F}"/>
    <cellStyle name="Normal 2 3 24 5 2 5" xfId="17525" xr:uid="{55253610-95E5-4C28-A074-8C918122329E}"/>
    <cellStyle name="Normal 2 3 24 5 2 6" xfId="20682" xr:uid="{294CE7CF-32D2-4260-9EC7-1D97F049133F}"/>
    <cellStyle name="Normal 2 3 24 5 2 7" xfId="23837" xr:uid="{8533F0C8-5541-43CB-A674-B68A4A78F748}"/>
    <cellStyle name="Normal 2 3 24 5 2 8" xfId="27013" xr:uid="{D92B6D9D-CD07-42E3-8699-DB87C0A45024}"/>
    <cellStyle name="Normal 2 3 24 5 2 9" xfId="30212" xr:uid="{8B317228-EAA8-4975-B2BD-42F015E81603}"/>
    <cellStyle name="Normal 2 3 24 5 3" xfId="1917" xr:uid="{4C718685-B6E5-460B-8C71-BDEE56B09DC2}"/>
    <cellStyle name="Normal 2 3 24 5 3 2" xfId="10182" xr:uid="{55BCEF46-2CCD-4FE5-BC5E-D9C651AD0B89}"/>
    <cellStyle name="Normal 2 3 24 5 3 3" xfId="13378" xr:uid="{79567B49-983C-4A7F-951C-C28C9E36F631}"/>
    <cellStyle name="Normal 2 3 24 5 3 4" xfId="16473" xr:uid="{8AD51B28-300F-47CE-8C51-C4DC9035DC32}"/>
    <cellStyle name="Normal 2 3 24 5 3 5" xfId="19627" xr:uid="{B88B466B-83D9-49A3-9DAF-AB56612CEF73}"/>
    <cellStyle name="Normal 2 3 24 5 3 6" xfId="22787" xr:uid="{A71AFCD3-6D5A-4B05-82BB-91908BD341F7}"/>
    <cellStyle name="Normal 2 3 24 5 3 7" xfId="25963" xr:uid="{4F0BE829-1C25-4BFE-A080-172F7EB147C7}"/>
    <cellStyle name="Normal 2 3 24 5 3 8" xfId="29162" xr:uid="{B906EF3F-D8F7-4884-AFD2-AB928B9BDEF7}"/>
    <cellStyle name="Normal 2 3 24 5 3 9" xfId="6165" xr:uid="{4320B3EE-72DB-41B1-AC15-0D384A381AD8}"/>
    <cellStyle name="Normal 2 3 24 5 4" xfId="8150" xr:uid="{F96472E1-3358-4529-BE3A-0890913E31F2}"/>
    <cellStyle name="Normal 2 3 24 5 5" xfId="9294" xr:uid="{16CA7062-72CF-4566-8273-C198679EBCCC}"/>
    <cellStyle name="Normal 2 3 24 5 6" xfId="12416" xr:uid="{5E6CCB19-B0BE-4F10-9FC7-82F3319BDCBA}"/>
    <cellStyle name="Normal 2 3 24 5 7" xfId="15535" xr:uid="{2F7E72B3-11F0-4A85-8030-8B403AECFC02}"/>
    <cellStyle name="Normal 2 3 24 5 8" xfId="18618" xr:uid="{B1E30008-52D9-4E3B-8D86-32DBA495C895}"/>
    <cellStyle name="Normal 2 3 24 5 9" xfId="21782" xr:uid="{BDB453A0-1D5C-4085-8F9F-1ADDB38E40A5}"/>
    <cellStyle name="Normal 2 3 24 6" xfId="380" xr:uid="{6FD40ECE-685D-408E-B4AE-21FADEFB6DC0}"/>
    <cellStyle name="Normal 2 3 24 6 10" xfId="27449" xr:uid="{025A90FA-351E-40A1-A56C-759A070F3C9D}"/>
    <cellStyle name="Normal 2 3 24 6 11" xfId="4419" xr:uid="{8ECD6508-7F55-4949-B8CC-131F5553DF66}"/>
    <cellStyle name="Normal 2 3 24 6 2" xfId="2332" xr:uid="{AD2D8E81-3D0A-47C7-8E4B-96273334A7B8}"/>
    <cellStyle name="Normal 2 3 24 6 2 2" xfId="10595" xr:uid="{463A2077-F8BC-4362-8021-AD3DC93D1B03}"/>
    <cellStyle name="Normal 2 3 24 6 2 3" xfId="13790" xr:uid="{AFDEAC9F-44AA-402E-AA55-C6CBE801E720}"/>
    <cellStyle name="Normal 2 3 24 6 2 4" xfId="16885" xr:uid="{3619F26A-647B-4014-B99F-900A84BB0E6D}"/>
    <cellStyle name="Normal 2 3 24 6 2 5" xfId="20039" xr:uid="{F1165915-F81B-42C5-94DA-64D9AB91B428}"/>
    <cellStyle name="Normal 2 3 24 6 2 6" xfId="23199" xr:uid="{83DEC87C-FF60-41D6-91CB-E8285E4967B0}"/>
    <cellStyle name="Normal 2 3 24 6 2 7" xfId="26375" xr:uid="{623BBE81-5F37-41A8-AB3A-1CEDD70C415E}"/>
    <cellStyle name="Normal 2 3 24 6 2 8" xfId="29574" xr:uid="{E428656A-23A4-4905-A427-8AD13F4BC08E}"/>
    <cellStyle name="Normal 2 3 24 6 2 9" xfId="5519" xr:uid="{87EB485D-D95B-4975-A3B6-E8DC0E22D6E1}"/>
    <cellStyle name="Normal 2 3 24 6 3" xfId="7504" xr:uid="{1CEDAB47-3AC8-44B7-8A70-5286C001BD35}"/>
    <cellStyle name="Normal 2 3 24 6 4" xfId="8648" xr:uid="{EBC8EA6D-231C-448D-86AC-9243D6E8DC8F}"/>
    <cellStyle name="Normal 2 3 24 6 5" xfId="11770" xr:uid="{CEC96529-9051-46AB-9576-1186EA5ACA6A}"/>
    <cellStyle name="Normal 2 3 24 6 6" xfId="14889" xr:uid="{E24C7323-6221-4101-8A44-20EACDEC2C49}"/>
    <cellStyle name="Normal 2 3 24 6 7" xfId="17973" xr:uid="{D158D6D9-AF1C-406F-8548-98BA9E2DBACD}"/>
    <cellStyle name="Normal 2 3 24 6 8" xfId="21136" xr:uid="{CF81808C-7B6B-4FFB-843E-DEC56101C00E}"/>
    <cellStyle name="Normal 2 3 24 6 9" xfId="24271" xr:uid="{5D9C0081-FB21-4F34-8FB6-AD655A68333C}"/>
    <cellStyle name="Normal 2 3 24 7" xfId="2133" xr:uid="{FD38BA09-8FF5-43DF-A511-FF97440D5410}"/>
    <cellStyle name="Normal 2 3 24 7 10" xfId="4222" xr:uid="{CE94C4E5-507F-462C-A522-5A5F373A4D30}"/>
    <cellStyle name="Normal 2 3 24 7 2" xfId="6438" xr:uid="{406895AF-7AB3-46F1-B123-3CE324A91A22}"/>
    <cellStyle name="Normal 2 3 24 7 3" xfId="10398" xr:uid="{A4B4E462-343F-49DE-B7F3-FA2D35B6ECD8}"/>
    <cellStyle name="Normal 2 3 24 7 4" xfId="13593" xr:uid="{7F6DCC1F-53F9-46A1-BA1F-7AD88EDF346A}"/>
    <cellStyle name="Normal 2 3 24 7 5" xfId="16688" xr:uid="{0B1B90AE-E77D-4BD6-BF90-AD6C9ECFB576}"/>
    <cellStyle name="Normal 2 3 24 7 6" xfId="19842" xr:uid="{FCE2A388-ABB5-4022-A2DB-FB6F0EFA9F70}"/>
    <cellStyle name="Normal 2 3 24 7 7" xfId="23002" xr:uid="{1A6837F2-A469-44E3-BCD1-B43B8324D18C}"/>
    <cellStyle name="Normal 2 3 24 7 8" xfId="26178" xr:uid="{EB871A2B-9ACC-426B-87EE-2ACEF5D35651}"/>
    <cellStyle name="Normal 2 3 24 7 9" xfId="29377" xr:uid="{A03AB12F-4005-422F-847C-FC76C71DA65B}"/>
    <cellStyle name="Normal 2 3 24 8" xfId="1270" xr:uid="{B880E7CD-EB90-4212-A58C-9B0346E2FFF6}"/>
    <cellStyle name="Normal 2 3 24 8 2" xfId="9537" xr:uid="{49CA95F5-2631-4CEE-AD40-7D29829C8C94}"/>
    <cellStyle name="Normal 2 3 24 8 3" xfId="12733" xr:uid="{9E5580C4-99DA-4AB4-AD86-389225B2E001}"/>
    <cellStyle name="Normal 2 3 24 8 4" xfId="15828" xr:uid="{EEF070BE-083E-4C36-9C3D-0FDCC2F094FD}"/>
    <cellStyle name="Normal 2 3 24 8 5" xfId="18990" xr:uid="{DCAC396F-4C4B-4972-A6AC-CF225986B0CF}"/>
    <cellStyle name="Normal 2 3 24 8 6" xfId="20840" xr:uid="{DC692E24-ECD1-47E7-AD74-86782A96A832}"/>
    <cellStyle name="Normal 2 3 24 8 7" xfId="25226" xr:uid="{B89FFD7F-F33B-4D49-9C3D-63D8BFCBE1D0}"/>
    <cellStyle name="Normal 2 3 24 8 8" xfId="28469" xr:uid="{858EC7CF-081F-4B28-B036-2FC75DB49041}"/>
    <cellStyle name="Normal 2 3 24 8 9" xfId="5321" xr:uid="{EEF0373B-A3F0-4404-BED3-E277E9317157}"/>
    <cellStyle name="Normal 2 3 24 9" xfId="7304" xr:uid="{6C56E5D9-8909-41A6-AF18-108F6971B40D}"/>
    <cellStyle name="Normal 2 3 25" xfId="195" xr:uid="{542DDBA2-9074-46E5-9B64-7EF9AF2AE773}"/>
    <cellStyle name="Normal 2 3 25 10" xfId="8464" xr:uid="{17B45FFD-35A5-417D-8BB5-149F019EA509}"/>
    <cellStyle name="Normal 2 3 25 11" xfId="11573" xr:uid="{6F329DB9-54CB-46F0-A8EE-39929DF8369E}"/>
    <cellStyle name="Normal 2 3 25 12" xfId="14688" xr:uid="{08ECD0B8-5954-44EC-8CCC-634DCFE46242}"/>
    <cellStyle name="Normal 2 3 25 13" xfId="17780" xr:uid="{7EDBA4A1-D135-4823-8630-AB150E11DFED}"/>
    <cellStyle name="Normal 2 3 25 14" xfId="20938" xr:uid="{402DD80C-C3CB-48ED-BB6E-D270D5BC722E}"/>
    <cellStyle name="Normal 2 3 25 15" xfId="24078" xr:uid="{FAF5CDAC-7D14-4BC6-A073-0EFD61A6B2F0}"/>
    <cellStyle name="Normal 2 3 25 16" xfId="27255" xr:uid="{F93AE255-6464-4E09-A643-CB204BBCC2EE}"/>
    <cellStyle name="Normal 2 3 25 17" xfId="3365" xr:uid="{E8B7E656-9076-4F0F-AB41-DF10AC513D5F}"/>
    <cellStyle name="Normal 2 3 25 2" xfId="529" xr:uid="{59DBE613-B356-4CE0-9678-8D675D1197B1}"/>
    <cellStyle name="Normal 2 3 25 2 10" xfId="24419" xr:uid="{3396E198-8903-437B-8BA2-98DDD738B1AF}"/>
    <cellStyle name="Normal 2 3 25 2 11" xfId="27597" xr:uid="{825ECF9C-7E49-4041-85E8-C90676E82429}"/>
    <cellStyle name="Normal 2 3 25 2 12" xfId="3509" xr:uid="{7C136D80-4C33-4A99-84DE-B387B416C155}"/>
    <cellStyle name="Normal 2 3 25 2 2" xfId="2480" xr:uid="{5F63E9D8-24F5-463E-BFDF-0239B684587C}"/>
    <cellStyle name="Normal 2 3 25 2 2 10" xfId="4567" xr:uid="{8E2AE21B-35D0-4723-A627-41B61C0C3F79}"/>
    <cellStyle name="Normal 2 3 25 2 2 2" xfId="6639" xr:uid="{197AB2D7-3C95-40F1-829A-D082008D3E23}"/>
    <cellStyle name="Normal 2 3 25 2 2 3" xfId="10743" xr:uid="{5FD9B008-182C-40C0-84AC-F8D02C591742}"/>
    <cellStyle name="Normal 2 3 25 2 2 4" xfId="13938" xr:uid="{82506ADB-9234-4259-B144-339E7370CE51}"/>
    <cellStyle name="Normal 2 3 25 2 2 5" xfId="17033" xr:uid="{A233CDA9-99A5-425D-978B-172478F2C7F5}"/>
    <cellStyle name="Normal 2 3 25 2 2 6" xfId="20187" xr:uid="{D6C56D1F-CC57-4692-AD2B-08E1874077FF}"/>
    <cellStyle name="Normal 2 3 25 2 2 7" xfId="23347" xr:uid="{B69E49C4-6CF1-45E4-86FC-1888F48BE8B6}"/>
    <cellStyle name="Normal 2 3 25 2 2 8" xfId="26523" xr:uid="{084F7276-D845-43B5-86AE-D17CF3AA83A9}"/>
    <cellStyle name="Normal 2 3 25 2 2 9" xfId="29722" xr:uid="{58553AEB-9338-4F9B-AB9E-0671D22D9E4B}"/>
    <cellStyle name="Normal 2 3 25 2 3" xfId="1418" xr:uid="{5CDCE07F-67E8-44EE-90CB-E6D9CBFBEB14}"/>
    <cellStyle name="Normal 2 3 25 2 3 2" xfId="9685" xr:uid="{11D5CBD8-9FA7-457C-9D96-8CAF0407D729}"/>
    <cellStyle name="Normal 2 3 25 2 3 3" xfId="12881" xr:uid="{3F80E6A1-CEF9-4176-8551-C30CDCAD3AF2}"/>
    <cellStyle name="Normal 2 3 25 2 3 4" xfId="15976" xr:uid="{9DAD9F6D-D48A-48A6-BDB0-458CFA1089BE}"/>
    <cellStyle name="Normal 2 3 25 2 3 5" xfId="19130" xr:uid="{D846C514-FB07-4E07-8864-DB402B86E4F8}"/>
    <cellStyle name="Normal 2 3 25 2 3 6" xfId="22290" xr:uid="{189CA6C0-9915-43A8-A316-1031632A1928}"/>
    <cellStyle name="Normal 2 3 25 2 3 7" xfId="25466" xr:uid="{58338857-B620-4DA3-BCF5-5FD0D2438DE6}"/>
    <cellStyle name="Normal 2 3 25 2 3 8" xfId="28665" xr:uid="{29E575F6-24D6-4EDF-A4A0-F6794F23D1B3}"/>
    <cellStyle name="Normal 2 3 25 2 3 9" xfId="5667" xr:uid="{A88FC86F-533B-4BE7-8D12-ED8376A11A34}"/>
    <cellStyle name="Normal 2 3 25 2 4" xfId="7652" xr:uid="{8BC54A33-2806-4620-9FC3-4C140B020963}"/>
    <cellStyle name="Normal 2 3 25 2 5" xfId="8797" xr:uid="{E8B20BA0-D7CE-4550-8843-7A9737AFB7DD}"/>
    <cellStyle name="Normal 2 3 25 2 6" xfId="11918" xr:uid="{6E72E669-CB1A-4FB4-86D1-84C80E208B32}"/>
    <cellStyle name="Normal 2 3 25 2 7" xfId="15037" xr:uid="{C54C21F5-E6CA-45F5-AF1B-E8AC90575D90}"/>
    <cellStyle name="Normal 2 3 25 2 8" xfId="18121" xr:uid="{7044E2F4-A82A-4469-8459-CE390C71B976}"/>
    <cellStyle name="Normal 2 3 25 2 9" xfId="21284" xr:uid="{8A46D86E-BF4B-437B-887A-AF4D9BDC9CE5}"/>
    <cellStyle name="Normal 2 3 25 3" xfId="669" xr:uid="{1A093939-B0B0-4EA8-9EFE-F5C133E15396}"/>
    <cellStyle name="Normal 2 3 25 3 10" xfId="24559" xr:uid="{5E55245B-2BFD-4D67-BABC-EB7AFAF80425}"/>
    <cellStyle name="Normal 2 3 25 3 11" xfId="27737" xr:uid="{A0CE6FF2-18CF-4A16-98D9-03E1A8A82B02}"/>
    <cellStyle name="Normal 2 3 25 3 12" xfId="3649" xr:uid="{922853BA-0BB2-411A-86CF-25DC472BC342}"/>
    <cellStyle name="Normal 2 3 25 3 2" xfId="2620" xr:uid="{6120EB67-DC8D-46BA-BE18-CF730DBF52C2}"/>
    <cellStyle name="Normal 2 3 25 3 2 10" xfId="4707" xr:uid="{7848198D-09FC-46C7-8717-94B7EDDBD6B3}"/>
    <cellStyle name="Normal 2 3 25 3 2 2" xfId="6774" xr:uid="{C4A8E6BD-4048-47F8-AF3F-85640823044C}"/>
    <cellStyle name="Normal 2 3 25 3 2 3" xfId="10883" xr:uid="{AF93C400-3C82-4071-846A-02321506A952}"/>
    <cellStyle name="Normal 2 3 25 3 2 4" xfId="14076" xr:uid="{D877B33B-91AC-467B-B1A5-0CE4DF47C4D4}"/>
    <cellStyle name="Normal 2 3 25 3 2 5" xfId="17171" xr:uid="{F60E94BB-3111-4735-8303-F0A23B15E648}"/>
    <cellStyle name="Normal 2 3 25 3 2 6" xfId="20327" xr:uid="{B2CCC0A0-4D46-48A4-80A3-06630941360C}"/>
    <cellStyle name="Normal 2 3 25 3 2 7" xfId="23485" xr:uid="{336C041C-DD1E-4E7B-A074-C639C7B3F536}"/>
    <cellStyle name="Normal 2 3 25 3 2 8" xfId="26661" xr:uid="{034370F9-9538-4CE5-B94E-20348DA1607B}"/>
    <cellStyle name="Normal 2 3 25 3 2 9" xfId="29860" xr:uid="{006BE0D0-D92F-4EC3-B3CB-63BEE50F3439}"/>
    <cellStyle name="Normal 2 3 25 3 3" xfId="1558" xr:uid="{DBCD27B7-676A-41BF-9FCD-0672854442A9}"/>
    <cellStyle name="Normal 2 3 25 3 3 2" xfId="9825" xr:uid="{B28D6D45-AFFB-4443-9C5F-79A60D8361B0}"/>
    <cellStyle name="Normal 2 3 25 3 3 3" xfId="13021" xr:uid="{110499AE-905D-479A-B204-E896E9C07EA8}"/>
    <cellStyle name="Normal 2 3 25 3 3 4" xfId="16116" xr:uid="{24610B58-26D5-4CCF-882F-B794D30D2841}"/>
    <cellStyle name="Normal 2 3 25 3 3 5" xfId="19270" xr:uid="{E3BAF1F3-97A9-4F5E-8362-F605ADBC4AA0}"/>
    <cellStyle name="Normal 2 3 25 3 3 6" xfId="22430" xr:uid="{71CF645A-4A6D-4A02-9867-7188333DF9C7}"/>
    <cellStyle name="Normal 2 3 25 3 3 7" xfId="25606" xr:uid="{7387744E-6543-4BDE-A0BC-EDDCFC08AA31}"/>
    <cellStyle name="Normal 2 3 25 3 3 8" xfId="28805" xr:uid="{079CC85E-ACED-443C-A553-B4088184F2C7}"/>
    <cellStyle name="Normal 2 3 25 3 3 9" xfId="5807" xr:uid="{D98EE060-0772-45CF-BEE9-62A4927DEB06}"/>
    <cellStyle name="Normal 2 3 25 3 4" xfId="7792" xr:uid="{F0AF7145-DA16-4DC6-AFCA-739862381B79}"/>
    <cellStyle name="Normal 2 3 25 3 5" xfId="8937" xr:uid="{529A15C1-4C48-4222-A520-0D264EC60C86}"/>
    <cellStyle name="Normal 2 3 25 3 6" xfId="12058" xr:uid="{11078223-A78A-4F13-863C-49B291A8FD54}"/>
    <cellStyle name="Normal 2 3 25 3 7" xfId="15177" xr:uid="{CBFD23CD-694A-49E1-8554-851A2D7BE08D}"/>
    <cellStyle name="Normal 2 3 25 3 8" xfId="18261" xr:uid="{C4EB0FDA-3AA6-4D58-83F2-9C15A7C4BF4B}"/>
    <cellStyle name="Normal 2 3 25 3 9" xfId="21424" xr:uid="{B56B6E87-88E2-4D1B-B636-9A397202F81E}"/>
    <cellStyle name="Normal 2 3 25 4" xfId="838" xr:uid="{3A0BA039-30FC-4F52-A1D6-D0A10A9F1E87}"/>
    <cellStyle name="Normal 2 3 25 4 10" xfId="24728" xr:uid="{285A42F1-F51F-4AE8-B053-188528D7292F}"/>
    <cellStyle name="Normal 2 3 25 4 11" xfId="27906" xr:uid="{0DDBF11D-DF49-416A-B180-380CBBEA982E}"/>
    <cellStyle name="Normal 2 3 25 4 12" xfId="3818" xr:uid="{A205F3A9-4C58-4DC6-A448-A6E58D556C64}"/>
    <cellStyle name="Normal 2 3 25 4 2" xfId="2789" xr:uid="{89C5DF47-C90F-4548-87DB-0B747AFDF837}"/>
    <cellStyle name="Normal 2 3 25 4 2 10" xfId="4876" xr:uid="{20C5D998-96D9-4CAD-A352-307A2C1A5EE2}"/>
    <cellStyle name="Normal 2 3 25 4 2 2" xfId="6915" xr:uid="{71093FEE-3796-4A11-9AF5-765B6460B587}"/>
    <cellStyle name="Normal 2 3 25 4 2 3" xfId="11052" xr:uid="{F417D9AD-B532-4C39-946E-A06205B29C5A}"/>
    <cellStyle name="Normal 2 3 25 4 2 4" xfId="14243" xr:uid="{DE465494-6C59-4E27-A4EC-F7FEC100B62E}"/>
    <cellStyle name="Normal 2 3 25 4 2 5" xfId="17338" xr:uid="{9E5A0271-8EA3-4FC4-9ACD-F78FE1591729}"/>
    <cellStyle name="Normal 2 3 25 4 2 6" xfId="20496" xr:uid="{B8DCA732-1A98-4B8F-85EB-148FF305713E}"/>
    <cellStyle name="Normal 2 3 25 4 2 7" xfId="23652" xr:uid="{BBC1ECF1-6489-4454-B912-3BB3D6062D5F}"/>
    <cellStyle name="Normal 2 3 25 4 2 8" xfId="26828" xr:uid="{1988A9E5-B32A-4417-A684-255BADFA264A}"/>
    <cellStyle name="Normal 2 3 25 4 2 9" xfId="30027" xr:uid="{68D3FE81-0C97-4950-928E-F868BEFE72A0}"/>
    <cellStyle name="Normal 2 3 25 4 3" xfId="1727" xr:uid="{01CF94EB-1E8E-46CC-B7C0-158A4A8510CE}"/>
    <cellStyle name="Normal 2 3 25 4 3 2" xfId="9994" xr:uid="{79DFA674-62F4-43B2-BD62-813CC4DD7D88}"/>
    <cellStyle name="Normal 2 3 25 4 3 3" xfId="13190" xr:uid="{C3357F64-97DF-43AA-8E4E-5637918FAC1C}"/>
    <cellStyle name="Normal 2 3 25 4 3 4" xfId="16285" xr:uid="{C20F1671-220B-4B80-9E6C-1435E71B43A9}"/>
    <cellStyle name="Normal 2 3 25 4 3 5" xfId="19439" xr:uid="{372F12C1-B787-4534-9DEC-13EE4FA9BCC8}"/>
    <cellStyle name="Normal 2 3 25 4 3 6" xfId="22599" xr:uid="{1F7C3FBB-C3BF-4840-BF93-2E3AE5609D2A}"/>
    <cellStyle name="Normal 2 3 25 4 3 7" xfId="25775" xr:uid="{E42D5556-C282-4B06-B782-72BC9736780A}"/>
    <cellStyle name="Normal 2 3 25 4 3 8" xfId="28974" xr:uid="{69D3E626-9E65-4E22-8A44-5C4D7DD69D5C}"/>
    <cellStyle name="Normal 2 3 25 4 3 9" xfId="5976" xr:uid="{F49FCD0D-1CF1-4010-AA2F-1F9ADF70A5A8}"/>
    <cellStyle name="Normal 2 3 25 4 4" xfId="7961" xr:uid="{43299319-19C9-4F75-902D-0B001F3D69B5}"/>
    <cellStyle name="Normal 2 3 25 4 5" xfId="9106" xr:uid="{4B5C77BF-D4F9-4F23-95D3-5F53AE3AA65B}"/>
    <cellStyle name="Normal 2 3 25 4 6" xfId="12227" xr:uid="{E9009F6E-50B3-4CBE-BA3E-58D9F119AD29}"/>
    <cellStyle name="Normal 2 3 25 4 7" xfId="15346" xr:uid="{E34E0B66-3A21-419A-8CC0-3329FF36D0D8}"/>
    <cellStyle name="Normal 2 3 25 4 8" xfId="18430" xr:uid="{2B4240A0-5208-4A7C-8F0F-D1DED681A003}"/>
    <cellStyle name="Normal 2 3 25 4 9" xfId="21593" xr:uid="{0BDAD3AD-B7F2-4C71-8A13-5B3FF745F322}"/>
    <cellStyle name="Normal 2 3 25 5" xfId="1031" xr:uid="{899EED70-FF1B-4CB6-9C09-4909B507FA05}"/>
    <cellStyle name="Normal 2 3 25 5 10" xfId="24920" xr:uid="{5E056FB4-5160-46BD-8DF2-43D8F0B5FF9A}"/>
    <cellStyle name="Normal 2 3 25 5 11" xfId="28099" xr:uid="{5E7FEB43-90E1-4495-99C2-0D19B94C4836}"/>
    <cellStyle name="Normal 2 3 25 5 12" xfId="4010" xr:uid="{2277B146-1E25-4A9D-B0F9-A2A525844DE2}"/>
    <cellStyle name="Normal 2 3 25 5 2" xfId="2982" xr:uid="{87439E47-5925-4571-B33E-31A0CAD0BDD1}"/>
    <cellStyle name="Normal 2 3 25 5 2 10" xfId="5068" xr:uid="{AE102DBC-F7D9-4C01-B700-CB2953A4133E}"/>
    <cellStyle name="Normal 2 3 25 5 2 2" xfId="7091" xr:uid="{3517123B-2956-44C6-937A-E7AB862528F8}"/>
    <cellStyle name="Normal 2 3 25 5 2 3" xfId="11244" xr:uid="{FCE53682-F657-4A1E-9D7D-EE4ACDF8DB6E}"/>
    <cellStyle name="Normal 2 3 25 5 2 4" xfId="14432" xr:uid="{2C9D56D9-7B23-4BB5-804C-FBEF162FE5EA}"/>
    <cellStyle name="Normal 2 3 25 5 2 5" xfId="17529" xr:uid="{779F49D6-A505-46E0-9EFD-B4148BE8F1BE}"/>
    <cellStyle name="Normal 2 3 25 5 2 6" xfId="20686" xr:uid="{05F24423-C803-4ED2-A325-048420D0D0E0}"/>
    <cellStyle name="Normal 2 3 25 5 2 7" xfId="23841" xr:uid="{AFBD39B3-F667-4944-A144-3CB631A6BC64}"/>
    <cellStyle name="Normal 2 3 25 5 2 8" xfId="27017" xr:uid="{DF5CDF6A-BD8C-4B69-8822-8A15260DD9F0}"/>
    <cellStyle name="Normal 2 3 25 5 2 9" xfId="30216" xr:uid="{C9F3CF93-52EE-43DF-95ED-4425B639405E}"/>
    <cellStyle name="Normal 2 3 25 5 3" xfId="1921" xr:uid="{474FC9DA-9849-4085-B902-5DD5FBBABE88}"/>
    <cellStyle name="Normal 2 3 25 5 3 2" xfId="10186" xr:uid="{73B5D1B1-EE8B-47D5-8593-6B40186BD87E}"/>
    <cellStyle name="Normal 2 3 25 5 3 3" xfId="13382" xr:uid="{6E923492-8EAA-46E3-BFD5-430385AD3D5B}"/>
    <cellStyle name="Normal 2 3 25 5 3 4" xfId="16477" xr:uid="{D282C6BD-30D8-4A7F-811E-47D15B316877}"/>
    <cellStyle name="Normal 2 3 25 5 3 5" xfId="19631" xr:uid="{6B5F5C5E-6367-43BD-8E4C-90D9E6570367}"/>
    <cellStyle name="Normal 2 3 25 5 3 6" xfId="22791" xr:uid="{104434B0-8A08-4ADC-BFBD-D9CED7D1CC23}"/>
    <cellStyle name="Normal 2 3 25 5 3 7" xfId="25967" xr:uid="{1667BFBB-EE93-464C-878C-24181275EA60}"/>
    <cellStyle name="Normal 2 3 25 5 3 8" xfId="29166" xr:uid="{7CA5B275-81E6-4AA4-9B49-FBDB4409F15D}"/>
    <cellStyle name="Normal 2 3 25 5 3 9" xfId="6169" xr:uid="{2E8E7BC1-58A3-41B2-9254-EBA1949F1E7F}"/>
    <cellStyle name="Normal 2 3 25 5 4" xfId="8154" xr:uid="{1D53858C-778E-4BAC-8521-D3B5AFE2E356}"/>
    <cellStyle name="Normal 2 3 25 5 5" xfId="9298" xr:uid="{BE8F7DE5-559D-4E4B-BD37-E053FED38297}"/>
    <cellStyle name="Normal 2 3 25 5 6" xfId="12420" xr:uid="{74B8DECC-DBC7-476C-B74B-650011C85AF0}"/>
    <cellStyle name="Normal 2 3 25 5 7" xfId="15539" xr:uid="{0C23DF41-7020-45E9-8D30-A4CC3C599B5D}"/>
    <cellStyle name="Normal 2 3 25 5 8" xfId="18622" xr:uid="{CF248135-638C-4DD3-AF78-E178F5522096}"/>
    <cellStyle name="Normal 2 3 25 5 9" xfId="21786" xr:uid="{34D06F04-56EC-44AC-819E-527F67EF054B}"/>
    <cellStyle name="Normal 2 3 25 6" xfId="384" xr:uid="{4C22A8CF-4881-42FA-A632-852C160F2701}"/>
    <cellStyle name="Normal 2 3 25 6 10" xfId="27453" xr:uid="{D87305CA-C50B-428D-91DE-5C80D5A6EB42}"/>
    <cellStyle name="Normal 2 3 25 6 11" xfId="4423" xr:uid="{6CB721D3-809F-49DB-83AC-A750CE1A546D}"/>
    <cellStyle name="Normal 2 3 25 6 2" xfId="2336" xr:uid="{1095958D-0DF0-4C49-8040-A1700C5E26D6}"/>
    <cellStyle name="Normal 2 3 25 6 2 2" xfId="10599" xr:uid="{C26E092B-420E-4DB3-A8DB-83E4A9487ADC}"/>
    <cellStyle name="Normal 2 3 25 6 2 3" xfId="13794" xr:uid="{73CB5D4E-9673-49BE-9EA9-FD5F5D8AFD87}"/>
    <cellStyle name="Normal 2 3 25 6 2 4" xfId="16889" xr:uid="{326A8540-17CE-4AC4-9CCB-C82468F5F9A8}"/>
    <cellStyle name="Normal 2 3 25 6 2 5" xfId="20043" xr:uid="{48BFC450-7E0A-4011-9DFD-ED727DFA8A71}"/>
    <cellStyle name="Normal 2 3 25 6 2 6" xfId="23203" xr:uid="{15EB1F4A-83FD-47FB-AAE6-10753C269FA9}"/>
    <cellStyle name="Normal 2 3 25 6 2 7" xfId="26379" xr:uid="{E5682EE3-79AE-4200-8297-B642F90F6046}"/>
    <cellStyle name="Normal 2 3 25 6 2 8" xfId="29578" xr:uid="{F2B4469D-9066-464D-852B-4E66EA593053}"/>
    <cellStyle name="Normal 2 3 25 6 2 9" xfId="5523" xr:uid="{3A634ECD-871D-4C78-9A28-84323B216CCF}"/>
    <cellStyle name="Normal 2 3 25 6 3" xfId="7508" xr:uid="{E737833B-A52F-401F-8CD4-22F8997D60D2}"/>
    <cellStyle name="Normal 2 3 25 6 4" xfId="8652" xr:uid="{5746F008-641A-43E0-A443-3A649E4A3C00}"/>
    <cellStyle name="Normal 2 3 25 6 5" xfId="11774" xr:uid="{CE8A4EFA-160A-4E36-8A10-FBEBB76A3442}"/>
    <cellStyle name="Normal 2 3 25 6 6" xfId="14893" xr:uid="{B3DB0AC7-A6B9-4767-8780-6005B8F2D3AC}"/>
    <cellStyle name="Normal 2 3 25 6 7" xfId="17977" xr:uid="{3641074C-4087-4224-8615-2007A1AC20B1}"/>
    <cellStyle name="Normal 2 3 25 6 8" xfId="21140" xr:uid="{0525732C-E835-41EA-9299-AA6BE65C139D}"/>
    <cellStyle name="Normal 2 3 25 6 9" xfId="24275" xr:uid="{AA7AEB73-91D1-4C9D-97AC-F4F8D4E4EE64}"/>
    <cellStyle name="Normal 2 3 25 7" xfId="2137" xr:uid="{8B1BDF0C-40F6-4B55-B1BA-E4EFA4A46C0B}"/>
    <cellStyle name="Normal 2 3 25 7 10" xfId="4226" xr:uid="{733EA148-EF6E-4C5E-915F-FFB1E693CB2D}"/>
    <cellStyle name="Normal 2 3 25 7 2" xfId="6442" xr:uid="{0582D4F7-AAB8-411F-A6F7-39349D1F1A97}"/>
    <cellStyle name="Normal 2 3 25 7 3" xfId="10402" xr:uid="{11C42871-5FC5-4D0D-A8EF-8F153ADC910B}"/>
    <cellStyle name="Normal 2 3 25 7 4" xfId="13597" xr:uid="{CD086640-B583-4FAA-BB97-9C750FA43D84}"/>
    <cellStyle name="Normal 2 3 25 7 5" xfId="16692" xr:uid="{D0084789-E88A-4297-B0BC-DA46DA05CB65}"/>
    <cellStyle name="Normal 2 3 25 7 6" xfId="19846" xr:uid="{55A673E9-92F5-4066-BDE1-6C6C63C6CEF9}"/>
    <cellStyle name="Normal 2 3 25 7 7" xfId="23006" xr:uid="{DCD0021E-46FD-49E1-B48D-BBFDE8F2FDE2}"/>
    <cellStyle name="Normal 2 3 25 7 8" xfId="26182" xr:uid="{9E06F2AC-459D-4F4E-9F29-08B2B10B7728}"/>
    <cellStyle name="Normal 2 3 25 7 9" xfId="29381" xr:uid="{0CDA6F63-A503-4F7A-942E-C19D85B4A57B}"/>
    <cellStyle name="Normal 2 3 25 8" xfId="1274" xr:uid="{14071E6E-B272-4D56-8137-9C7C33945760}"/>
    <cellStyle name="Normal 2 3 25 8 2" xfId="9541" xr:uid="{ECF0E554-1B3F-479E-9916-B896D0DA314E}"/>
    <cellStyle name="Normal 2 3 25 8 3" xfId="12737" xr:uid="{D005CBF4-F143-4B52-85FE-91CC1C60648C}"/>
    <cellStyle name="Normal 2 3 25 8 4" xfId="15832" xr:uid="{913DA5BD-39F8-48B1-80B3-1BD68FDE4850}"/>
    <cellStyle name="Normal 2 3 25 8 5" xfId="18900" xr:uid="{6A02B0F1-7413-45BA-B352-D6C2779BDA3D}"/>
    <cellStyle name="Normal 2 3 25 8 6" xfId="20841" xr:uid="{D6CBD1E8-E656-4E2E-8A61-FE4278ACFC9C}"/>
    <cellStyle name="Normal 2 3 25 8 7" xfId="25262" xr:uid="{BD5BF180-1515-453F-8B62-1CC3A6194F66}"/>
    <cellStyle name="Normal 2 3 25 8 8" xfId="28523" xr:uid="{959BBE4B-DE1D-48B6-86F8-13D834B25E9E}"/>
    <cellStyle name="Normal 2 3 25 8 9" xfId="5325" xr:uid="{54B442C6-CEC6-4A74-B17B-D220632128F2}"/>
    <cellStyle name="Normal 2 3 25 9" xfId="7308" xr:uid="{2CD1CA16-2B59-423A-93FC-2E5974803584}"/>
    <cellStyle name="Normal 2 3 26" xfId="199" xr:uid="{8FD38DA0-5D60-4DDB-B64C-F30364372677}"/>
    <cellStyle name="Normal 2 3 26 10" xfId="8468" xr:uid="{4B5C9035-905D-4943-BE3A-54B3831EB612}"/>
    <cellStyle name="Normal 2 3 26 11" xfId="11577" xr:uid="{7AF8F1FD-39C7-4152-8946-6D4C14AB19FE}"/>
    <cellStyle name="Normal 2 3 26 12" xfId="14692" xr:uid="{E42B7814-90FF-4078-AE4C-E3D53AC7AFA1}"/>
    <cellStyle name="Normal 2 3 26 13" xfId="17784" xr:uid="{503708D5-77DF-40BD-9366-1CFA69E5968B}"/>
    <cellStyle name="Normal 2 3 26 14" xfId="20942" xr:uid="{77CC03E6-0DBD-4504-B8F7-F05B84404369}"/>
    <cellStyle name="Normal 2 3 26 15" xfId="24082" xr:uid="{1EB45211-0937-4349-951D-579621FFEE2F}"/>
    <cellStyle name="Normal 2 3 26 16" xfId="27259" xr:uid="{7549221C-7DB0-45D5-9AC5-0A7E2A8A4EBF}"/>
    <cellStyle name="Normal 2 3 26 17" xfId="3369" xr:uid="{76443DC3-F115-41CC-8118-7C7C58CD1111}"/>
    <cellStyle name="Normal 2 3 26 2" xfId="533" xr:uid="{E16A33D4-6677-4968-AC04-2AEB2374D835}"/>
    <cellStyle name="Normal 2 3 26 2 10" xfId="24423" xr:uid="{67DFA6E1-B958-4321-8171-2186D9D300DA}"/>
    <cellStyle name="Normal 2 3 26 2 11" xfId="27601" xr:uid="{FCF39489-3D5B-42A8-BC25-DC53AD6B6BE6}"/>
    <cellStyle name="Normal 2 3 26 2 12" xfId="3513" xr:uid="{45928981-1B07-4A64-AC50-89FBA8F2A948}"/>
    <cellStyle name="Normal 2 3 26 2 2" xfId="2484" xr:uid="{3A08BB96-63E9-4F5E-889E-FE6DB8CEA2F0}"/>
    <cellStyle name="Normal 2 3 26 2 2 10" xfId="4571" xr:uid="{DB50F75C-1865-4502-BC40-BD6DE47AE0F1}"/>
    <cellStyle name="Normal 2 3 26 2 2 2" xfId="6643" xr:uid="{4C305009-9A86-43C5-9918-957864529F17}"/>
    <cellStyle name="Normal 2 3 26 2 2 3" xfId="10747" xr:uid="{1C1E27EC-8F9E-4FC7-B9FB-9F1FEEFE1699}"/>
    <cellStyle name="Normal 2 3 26 2 2 4" xfId="13942" xr:uid="{01CF2411-DB69-4F61-8A20-943C1FD6AAEB}"/>
    <cellStyle name="Normal 2 3 26 2 2 5" xfId="17037" xr:uid="{A7952A8F-A5F4-42D5-8522-F2E46092F66E}"/>
    <cellStyle name="Normal 2 3 26 2 2 6" xfId="20191" xr:uid="{BCD11AE5-CD20-42DD-8F63-EF2F2EEE2509}"/>
    <cellStyle name="Normal 2 3 26 2 2 7" xfId="23351" xr:uid="{20A91918-8474-4B80-8674-CFBA0F76AC67}"/>
    <cellStyle name="Normal 2 3 26 2 2 8" xfId="26527" xr:uid="{80C47182-97BC-4F7A-93AE-BB1FB2E24E36}"/>
    <cellStyle name="Normal 2 3 26 2 2 9" xfId="29726" xr:uid="{863C7405-19B2-4815-A568-5F3FE022A6C6}"/>
    <cellStyle name="Normal 2 3 26 2 3" xfId="1422" xr:uid="{69A321C2-5390-4E18-B2B5-96A521DB788A}"/>
    <cellStyle name="Normal 2 3 26 2 3 2" xfId="9689" xr:uid="{51BA4AF2-F672-429B-BD35-E9352DE99255}"/>
    <cellStyle name="Normal 2 3 26 2 3 3" xfId="12885" xr:uid="{AD1408D2-ACC2-42CE-93C5-6E1BD6C09070}"/>
    <cellStyle name="Normal 2 3 26 2 3 4" xfId="15980" xr:uid="{C66C2969-B7C2-4DC6-B24B-1BB0C3F758B9}"/>
    <cellStyle name="Normal 2 3 26 2 3 5" xfId="19134" xr:uid="{7478024C-3824-40C2-8E51-B023E534C92D}"/>
    <cellStyle name="Normal 2 3 26 2 3 6" xfId="22294" xr:uid="{9A025D4D-31B7-4AA8-854C-23A4A9D979CB}"/>
    <cellStyle name="Normal 2 3 26 2 3 7" xfId="25470" xr:uid="{E3A06FE8-27D1-4EBC-8F3D-E15FBE1D3521}"/>
    <cellStyle name="Normal 2 3 26 2 3 8" xfId="28669" xr:uid="{843F240C-1954-4A28-B135-3BED50BCA6C6}"/>
    <cellStyle name="Normal 2 3 26 2 3 9" xfId="5671" xr:uid="{AA6FE18C-1FE6-4FC9-B737-8CCA2B4A39FC}"/>
    <cellStyle name="Normal 2 3 26 2 4" xfId="7656" xr:uid="{AFE44C68-D442-4A19-AA98-DC1700C5E4A6}"/>
    <cellStyle name="Normal 2 3 26 2 5" xfId="8801" xr:uid="{1F5D54BD-5496-408E-8416-695ED8C54EEB}"/>
    <cellStyle name="Normal 2 3 26 2 6" xfId="11922" xr:uid="{312D08A9-B5C1-4EA3-BA65-BAFCED9541C7}"/>
    <cellStyle name="Normal 2 3 26 2 7" xfId="15041" xr:uid="{2477E65F-C1F1-4877-806A-2C34E4ACDE6B}"/>
    <cellStyle name="Normal 2 3 26 2 8" xfId="18125" xr:uid="{F18FA5B4-AE58-4EA4-A94C-8EA10258288A}"/>
    <cellStyle name="Normal 2 3 26 2 9" xfId="21288" xr:uid="{ACE54985-3A9C-4B67-B32B-1E25C00FB382}"/>
    <cellStyle name="Normal 2 3 26 3" xfId="673" xr:uid="{22B36F59-A618-4996-9435-19C1A5580E00}"/>
    <cellStyle name="Normal 2 3 26 3 10" xfId="24563" xr:uid="{A38326FE-B6AB-4936-9125-BCAC9C7A49C6}"/>
    <cellStyle name="Normal 2 3 26 3 11" xfId="27741" xr:uid="{42242EE7-3E5A-4E40-B6D5-54C5C93EFD20}"/>
    <cellStyle name="Normal 2 3 26 3 12" xfId="3653" xr:uid="{F5CF1FDC-90BD-410C-9F0E-5D4CFBDCCBF3}"/>
    <cellStyle name="Normal 2 3 26 3 2" xfId="2624" xr:uid="{FA0085BC-0B27-40DC-8184-656448CBB3DE}"/>
    <cellStyle name="Normal 2 3 26 3 2 10" xfId="4711" xr:uid="{388FBD64-3A0E-4463-A36C-824B4435F268}"/>
    <cellStyle name="Normal 2 3 26 3 2 2" xfId="6777" xr:uid="{92B32DF4-4B79-4AD5-AE7A-9FEDC6E50CF3}"/>
    <cellStyle name="Normal 2 3 26 3 2 3" xfId="10887" xr:uid="{991DA5EA-9CE5-4AC2-B5A8-C9E0DA3A4E92}"/>
    <cellStyle name="Normal 2 3 26 3 2 4" xfId="14079" xr:uid="{E36518A5-1F72-45C6-AB67-8878AEED0F46}"/>
    <cellStyle name="Normal 2 3 26 3 2 5" xfId="17174" xr:uid="{C9235ECD-77D6-47D2-AC9A-D74713099355}"/>
    <cellStyle name="Normal 2 3 26 3 2 6" xfId="20331" xr:uid="{22A98EBC-8AE4-4859-A8D1-ABBCDCFF7631}"/>
    <cellStyle name="Normal 2 3 26 3 2 7" xfId="23488" xr:uid="{4E514C9E-684B-4E01-B58A-DF28DAFC2669}"/>
    <cellStyle name="Normal 2 3 26 3 2 8" xfId="26664" xr:uid="{AFE6D672-75C5-46D5-8DE0-058A620AED6B}"/>
    <cellStyle name="Normal 2 3 26 3 2 9" xfId="29863" xr:uid="{DF533976-58D4-4B91-A45A-5F0768E89648}"/>
    <cellStyle name="Normal 2 3 26 3 3" xfId="1562" xr:uid="{12692065-4458-4826-811E-FCF00B80229F}"/>
    <cellStyle name="Normal 2 3 26 3 3 2" xfId="9829" xr:uid="{B4437CD3-A791-4EA7-80D0-6F1CBA6A8E23}"/>
    <cellStyle name="Normal 2 3 26 3 3 3" xfId="13025" xr:uid="{547067CA-15B3-41F3-8677-B89D44D5703B}"/>
    <cellStyle name="Normal 2 3 26 3 3 4" xfId="16120" xr:uid="{70AFCC88-38A5-41D5-8D88-F93505624106}"/>
    <cellStyle name="Normal 2 3 26 3 3 5" xfId="19274" xr:uid="{3F36EEBE-26EE-4E08-A7BB-8AFA1C2845F1}"/>
    <cellStyle name="Normal 2 3 26 3 3 6" xfId="22434" xr:uid="{8465F282-245C-4A37-8ADF-AFCC7000E1F5}"/>
    <cellStyle name="Normal 2 3 26 3 3 7" xfId="25610" xr:uid="{0A2749F7-0AAB-4B4C-84ED-72AD936950C6}"/>
    <cellStyle name="Normal 2 3 26 3 3 8" xfId="28809" xr:uid="{4ED01938-92D0-49EB-8596-9FC75CA568DF}"/>
    <cellStyle name="Normal 2 3 26 3 3 9" xfId="5811" xr:uid="{F44ACF66-1E8D-4A5F-9144-F7CEF67D25C8}"/>
    <cellStyle name="Normal 2 3 26 3 4" xfId="7796" xr:uid="{D69802F9-DED3-4DC8-8461-D83DF3998C3F}"/>
    <cellStyle name="Normal 2 3 26 3 5" xfId="8941" xr:uid="{D4BDD4CF-74CC-432D-BF3B-EA7B20C016A4}"/>
    <cellStyle name="Normal 2 3 26 3 6" xfId="12062" xr:uid="{A0231EB8-5229-4AD7-B4EC-0965113F783C}"/>
    <cellStyle name="Normal 2 3 26 3 7" xfId="15181" xr:uid="{B3C6275F-A470-40B2-B330-734B67364033}"/>
    <cellStyle name="Normal 2 3 26 3 8" xfId="18265" xr:uid="{CA465B22-F923-40A8-B4F1-B8C771C468BF}"/>
    <cellStyle name="Normal 2 3 26 3 9" xfId="21428" xr:uid="{1B1496B6-A48B-43EA-83FB-49E31A67B288}"/>
    <cellStyle name="Normal 2 3 26 4" xfId="842" xr:uid="{C769A603-E034-4E2C-9A19-B544CA2FBF2A}"/>
    <cellStyle name="Normal 2 3 26 4 10" xfId="24732" xr:uid="{47CFBA12-CF71-468E-B1AC-491073967A34}"/>
    <cellStyle name="Normal 2 3 26 4 11" xfId="27910" xr:uid="{EB5229B6-1ABA-4C3C-9B2F-5B6010ADD632}"/>
    <cellStyle name="Normal 2 3 26 4 12" xfId="3822" xr:uid="{53BB9901-3AFE-4795-AE26-098B8521A9A5}"/>
    <cellStyle name="Normal 2 3 26 4 2" xfId="2793" xr:uid="{E5DB4CF3-B47F-4F5A-A9BF-8424546C1CEA}"/>
    <cellStyle name="Normal 2 3 26 4 2 10" xfId="4880" xr:uid="{91ACACA5-95D6-4A45-8085-C4F4C464DFA0}"/>
    <cellStyle name="Normal 2 3 26 4 2 2" xfId="6919" xr:uid="{4EAF45D7-9FC2-4DAE-AD57-DDB7E0AB9B41}"/>
    <cellStyle name="Normal 2 3 26 4 2 3" xfId="11056" xr:uid="{D2B1C864-600D-4F94-834A-EC65B355C5E9}"/>
    <cellStyle name="Normal 2 3 26 4 2 4" xfId="14247" xr:uid="{4EC6EF78-9080-47FF-8C33-31F74F69B6CF}"/>
    <cellStyle name="Normal 2 3 26 4 2 5" xfId="17342" xr:uid="{007E3CD9-E92B-445D-9087-D91AA1653FF1}"/>
    <cellStyle name="Normal 2 3 26 4 2 6" xfId="20500" xr:uid="{7F9DA68D-0242-498E-90AE-DD49CBE1E1D4}"/>
    <cellStyle name="Normal 2 3 26 4 2 7" xfId="23656" xr:uid="{3305FEBA-E8A4-4F4C-B361-04C9B243A36D}"/>
    <cellStyle name="Normal 2 3 26 4 2 8" xfId="26832" xr:uid="{53620551-AE2F-4565-A1AB-05C1A5A44791}"/>
    <cellStyle name="Normal 2 3 26 4 2 9" xfId="30031" xr:uid="{D92DA890-AA4F-49EC-A3BE-1E09975FF131}"/>
    <cellStyle name="Normal 2 3 26 4 3" xfId="1731" xr:uid="{62402F6D-33FA-44CA-9D79-034D2DC1DF6C}"/>
    <cellStyle name="Normal 2 3 26 4 3 2" xfId="9998" xr:uid="{089FEE38-96C1-4BEC-BA39-807BB080EC88}"/>
    <cellStyle name="Normal 2 3 26 4 3 3" xfId="13194" xr:uid="{3C03D23A-B0BF-4BF7-9ABB-2F1CE2D541C4}"/>
    <cellStyle name="Normal 2 3 26 4 3 4" xfId="16289" xr:uid="{4523550B-A81A-4FBF-80C2-A27EE572D081}"/>
    <cellStyle name="Normal 2 3 26 4 3 5" xfId="19443" xr:uid="{7C95A1DA-8793-4426-8262-41FA96A7DC31}"/>
    <cellStyle name="Normal 2 3 26 4 3 6" xfId="22603" xr:uid="{AA8E3A89-9E3A-4082-A67A-E3C5AB650836}"/>
    <cellStyle name="Normal 2 3 26 4 3 7" xfId="25779" xr:uid="{E7ED865D-FAC4-4F26-BCCC-D014DC2A69B3}"/>
    <cellStyle name="Normal 2 3 26 4 3 8" xfId="28978" xr:uid="{5B9032F4-071A-41CB-A29D-D46B57C1BDBA}"/>
    <cellStyle name="Normal 2 3 26 4 3 9" xfId="5980" xr:uid="{F0572C3F-F82C-4DF0-87E5-DEE25E1ADA01}"/>
    <cellStyle name="Normal 2 3 26 4 4" xfId="7965" xr:uid="{439D5F03-CCD1-4E0E-BEEC-F2155EC03D06}"/>
    <cellStyle name="Normal 2 3 26 4 5" xfId="9110" xr:uid="{F992A5D5-8429-4E10-B429-1B402FE6380F}"/>
    <cellStyle name="Normal 2 3 26 4 6" xfId="12231" xr:uid="{4938E74C-FF9F-426A-BA0A-7AC67C3D0979}"/>
    <cellStyle name="Normal 2 3 26 4 7" xfId="15350" xr:uid="{85B21FF7-4494-4007-985B-7D1A264A8B2C}"/>
    <cellStyle name="Normal 2 3 26 4 8" xfId="18434" xr:uid="{19459EE9-F841-4DCF-A803-6B16A7322492}"/>
    <cellStyle name="Normal 2 3 26 4 9" xfId="21597" xr:uid="{3049FB1E-2895-4F7C-8429-B675C12D2A7F}"/>
    <cellStyle name="Normal 2 3 26 5" xfId="1035" xr:uid="{32B3B9AF-9C30-4E51-B6E5-2493028A7A1A}"/>
    <cellStyle name="Normal 2 3 26 5 10" xfId="24924" xr:uid="{8BCCE19A-7CD4-4B91-A23C-6916783B75EC}"/>
    <cellStyle name="Normal 2 3 26 5 11" xfId="28103" xr:uid="{DF476F0C-691C-467D-A736-CA35FF6E7CF1}"/>
    <cellStyle name="Normal 2 3 26 5 12" xfId="4014" xr:uid="{9AC3838E-FF22-4E9A-80BD-D65E3E7552D7}"/>
    <cellStyle name="Normal 2 3 26 5 2" xfId="2986" xr:uid="{A85A5170-D02E-411C-A9A9-9305485AFA4A}"/>
    <cellStyle name="Normal 2 3 26 5 2 10" xfId="5072" xr:uid="{0964141E-87AF-4176-AFD7-D0A0AC4D9C57}"/>
    <cellStyle name="Normal 2 3 26 5 2 2" xfId="7095" xr:uid="{EB7AD762-2E3C-4E3F-ABA8-F0ECEC66B926}"/>
    <cellStyle name="Normal 2 3 26 5 2 3" xfId="11248" xr:uid="{8FBF9BFC-0E4F-4608-8523-932C7BED04D2}"/>
    <cellStyle name="Normal 2 3 26 5 2 4" xfId="14436" xr:uid="{A5A151A2-CFEC-4187-91EF-E6F06C0410BF}"/>
    <cellStyle name="Normal 2 3 26 5 2 5" xfId="17533" xr:uid="{93862208-997C-4EE7-951E-8ECF15F08452}"/>
    <cellStyle name="Normal 2 3 26 5 2 6" xfId="20690" xr:uid="{A0FE25DC-5CEF-4D4D-9FFF-31336C62918D}"/>
    <cellStyle name="Normal 2 3 26 5 2 7" xfId="23845" xr:uid="{078228AB-818B-497F-9709-86F5EE33160B}"/>
    <cellStyle name="Normal 2 3 26 5 2 8" xfId="27021" xr:uid="{379DC622-9D9B-4A24-9CF9-3D29D65E0477}"/>
    <cellStyle name="Normal 2 3 26 5 2 9" xfId="30220" xr:uid="{873634F3-D01C-4226-8D43-B4D97534392C}"/>
    <cellStyle name="Normal 2 3 26 5 3" xfId="1925" xr:uid="{B5A99372-7927-447B-8155-36B1CBBB6B50}"/>
    <cellStyle name="Normal 2 3 26 5 3 2" xfId="10190" xr:uid="{03526DB2-41A0-4276-87DF-F95CE7DF46AB}"/>
    <cellStyle name="Normal 2 3 26 5 3 3" xfId="13386" xr:uid="{ABAFC4F5-061B-4C8D-942D-49B3893DC480}"/>
    <cellStyle name="Normal 2 3 26 5 3 4" xfId="16481" xr:uid="{090FA3CE-0CE4-4CC1-B597-E6CB4920ED5C}"/>
    <cellStyle name="Normal 2 3 26 5 3 5" xfId="19635" xr:uid="{C9185498-BAC2-472A-A97B-634150A8CB60}"/>
    <cellStyle name="Normal 2 3 26 5 3 6" xfId="22795" xr:uid="{B2DDF1C9-94B6-46CA-A160-50EF23F3FB82}"/>
    <cellStyle name="Normal 2 3 26 5 3 7" xfId="25971" xr:uid="{F5409B97-9309-46AE-A769-C359E60D0965}"/>
    <cellStyle name="Normal 2 3 26 5 3 8" xfId="29170" xr:uid="{3665B5D5-B127-4847-85E9-8ED783714480}"/>
    <cellStyle name="Normal 2 3 26 5 3 9" xfId="6173" xr:uid="{3FA36C34-0A0B-4A97-A1C7-E41CAE309893}"/>
    <cellStyle name="Normal 2 3 26 5 4" xfId="8158" xr:uid="{669ED24E-7854-45C0-BBD4-B5237D5A59AB}"/>
    <cellStyle name="Normal 2 3 26 5 5" xfId="9302" xr:uid="{3A59EA99-780E-41A4-AC9D-8CAA2ABCB24B}"/>
    <cellStyle name="Normal 2 3 26 5 6" xfId="12424" xr:uid="{04675A77-990D-4F7A-AF82-B15504C21BE6}"/>
    <cellStyle name="Normal 2 3 26 5 7" xfId="15543" xr:uid="{4837A82C-8183-43AD-A76C-1F012213E783}"/>
    <cellStyle name="Normal 2 3 26 5 8" xfId="18626" xr:uid="{1B4CBA87-8261-4C0C-9CEB-78C3B9E1843C}"/>
    <cellStyle name="Normal 2 3 26 5 9" xfId="21790" xr:uid="{03FFD56A-E5A4-42BF-A5B1-159147DB9EC6}"/>
    <cellStyle name="Normal 2 3 26 6" xfId="388" xr:uid="{DCC5CAC1-ECF4-45FB-88DD-FE3DB8062AE5}"/>
    <cellStyle name="Normal 2 3 26 6 10" xfId="27457" xr:uid="{5D74CC0A-B725-40FD-8057-128AC7EB3DB5}"/>
    <cellStyle name="Normal 2 3 26 6 11" xfId="4427" xr:uid="{47213DBC-B7F4-4DB2-99D7-68EC109A1C5C}"/>
    <cellStyle name="Normal 2 3 26 6 2" xfId="2340" xr:uid="{65498716-5E05-46C5-AB18-1007A01A2598}"/>
    <cellStyle name="Normal 2 3 26 6 2 2" xfId="10603" xr:uid="{DE3D4BE3-082D-4103-A712-F62F6D699C67}"/>
    <cellStyle name="Normal 2 3 26 6 2 3" xfId="13798" xr:uid="{A602B2E2-F65F-4CC8-A6C5-D1F7F41EFFE6}"/>
    <cellStyle name="Normal 2 3 26 6 2 4" xfId="16893" xr:uid="{14CC01E5-8A6D-4D0B-BC96-537881C54CBF}"/>
    <cellStyle name="Normal 2 3 26 6 2 5" xfId="20047" xr:uid="{1D5B9DFC-97D6-4646-86D8-70ABED714BE1}"/>
    <cellStyle name="Normal 2 3 26 6 2 6" xfId="23207" xr:uid="{8080BE68-C759-472E-8826-1D14265B07B2}"/>
    <cellStyle name="Normal 2 3 26 6 2 7" xfId="26383" xr:uid="{15F31C1B-4101-426C-8170-104877DB8517}"/>
    <cellStyle name="Normal 2 3 26 6 2 8" xfId="29582" xr:uid="{630EFDCD-6FB4-4D74-A4EC-23C1C852CAD5}"/>
    <cellStyle name="Normal 2 3 26 6 2 9" xfId="5527" xr:uid="{487E30F3-2D95-4E93-B144-4B26FBD33E90}"/>
    <cellStyle name="Normal 2 3 26 6 3" xfId="7512" xr:uid="{EA40CA97-1347-4779-BC83-29B5041F5E2C}"/>
    <cellStyle name="Normal 2 3 26 6 4" xfId="8656" xr:uid="{C2117081-2707-4EDF-AEF4-4C582031C037}"/>
    <cellStyle name="Normal 2 3 26 6 5" xfId="11778" xr:uid="{4D5A4825-033B-4F78-8CBF-D4BB1342A67B}"/>
    <cellStyle name="Normal 2 3 26 6 6" xfId="14897" xr:uid="{8B152198-EF0A-4DA9-972A-60744B9EF4C4}"/>
    <cellStyle name="Normal 2 3 26 6 7" xfId="17981" xr:uid="{7643A8C9-3CB1-4EAF-9B76-530527E7184B}"/>
    <cellStyle name="Normal 2 3 26 6 8" xfId="21144" xr:uid="{42F06910-BA0F-4982-985B-89870D3597A4}"/>
    <cellStyle name="Normal 2 3 26 6 9" xfId="24279" xr:uid="{0AACF303-13B0-4D17-A0C7-DEF6D8AD9ADA}"/>
    <cellStyle name="Normal 2 3 26 7" xfId="2141" xr:uid="{1E922537-29DC-456E-97CB-A0DFF1FAA472}"/>
    <cellStyle name="Normal 2 3 26 7 10" xfId="4230" xr:uid="{EE6B9FFC-7642-4B10-AA9D-6C1D228A4AEE}"/>
    <cellStyle name="Normal 2 3 26 7 2" xfId="6446" xr:uid="{2A36ABF2-14AB-487C-8F1D-806E4E318334}"/>
    <cellStyle name="Normal 2 3 26 7 3" xfId="10406" xr:uid="{D203C02D-4F0B-438D-B660-0AF6769E040B}"/>
    <cellStyle name="Normal 2 3 26 7 4" xfId="13601" xr:uid="{84231AFA-770B-4CB5-849C-94F00D41A366}"/>
    <cellStyle name="Normal 2 3 26 7 5" xfId="16696" xr:uid="{E3EEB366-995C-4903-B7CB-AE1B6C7B1C8B}"/>
    <cellStyle name="Normal 2 3 26 7 6" xfId="19850" xr:uid="{CFD837D2-1F2B-44D1-BEED-6B900B7753BA}"/>
    <cellStyle name="Normal 2 3 26 7 7" xfId="23010" xr:uid="{8B53C12D-25B3-48BC-AE7A-50862F802A59}"/>
    <cellStyle name="Normal 2 3 26 7 8" xfId="26186" xr:uid="{37FADF90-5F71-4069-B7D6-FE5F91265F82}"/>
    <cellStyle name="Normal 2 3 26 7 9" xfId="29385" xr:uid="{BBB2F603-05BC-4C23-A30A-5F5A81FCEE56}"/>
    <cellStyle name="Normal 2 3 26 8" xfId="1278" xr:uid="{F7B41570-7944-4B9F-89DE-B3D81D8ADAED}"/>
    <cellStyle name="Normal 2 3 26 8 2" xfId="9545" xr:uid="{3C387A47-E6C4-4517-A195-1140769B13C4}"/>
    <cellStyle name="Normal 2 3 26 8 3" xfId="12741" xr:uid="{F266334F-77A7-4B54-AACF-2E0A693547C3}"/>
    <cellStyle name="Normal 2 3 26 8 4" xfId="15836" xr:uid="{DA5CBC5E-51BF-4E06-9F70-9A523E2E2060}"/>
    <cellStyle name="Normal 2 3 26 8 5" xfId="18931" xr:uid="{B757BB07-080F-48E0-8676-238D93224D3D}"/>
    <cellStyle name="Normal 2 3 26 8 6" xfId="20997" xr:uid="{ADD44C85-814C-48B2-846B-B33BFE7AF83D}"/>
    <cellStyle name="Normal 2 3 26 8 7" xfId="25235" xr:uid="{7ABE390F-1E80-473B-8D54-2A522FE8B7BB}"/>
    <cellStyle name="Normal 2 3 26 8 8" xfId="28428" xr:uid="{FDC1A068-95C3-474A-A45F-25170338C4C4}"/>
    <cellStyle name="Normal 2 3 26 8 9" xfId="5329" xr:uid="{D662C999-6EA3-4714-BB1F-BC53C4E4C1FA}"/>
    <cellStyle name="Normal 2 3 26 9" xfId="7312" xr:uid="{FB3CA4AB-8430-4054-964B-3B38679F9A25}"/>
    <cellStyle name="Normal 2 3 27" xfId="203" xr:uid="{0E22FFFA-C916-4E9F-BC9B-BADE9FF535E6}"/>
    <cellStyle name="Normal 2 3 27 10" xfId="8472" xr:uid="{7C805EA7-0F80-4891-AA1C-A3819092F98A}"/>
    <cellStyle name="Normal 2 3 27 11" xfId="11581" xr:uid="{17970793-682C-434D-A791-3638C73C4154}"/>
    <cellStyle name="Normal 2 3 27 12" xfId="14696" xr:uid="{AB0C4716-9FE3-487C-9752-E9C177A7DA0E}"/>
    <cellStyle name="Normal 2 3 27 13" xfId="17788" xr:uid="{2FA2DDE0-E42A-440F-BE3B-985BB18D0495}"/>
    <cellStyle name="Normal 2 3 27 14" xfId="20946" xr:uid="{412F55BA-94BB-4A87-A279-419C6BF157F7}"/>
    <cellStyle name="Normal 2 3 27 15" xfId="24086" xr:uid="{806BCF13-7842-4014-9B93-0B89B1A99466}"/>
    <cellStyle name="Normal 2 3 27 16" xfId="27263" xr:uid="{664B00A4-5017-477F-9BEB-CC467F292E17}"/>
    <cellStyle name="Normal 2 3 27 17" xfId="3373" xr:uid="{6AF5B117-EC9E-46A1-AF3B-D092AAE1F813}"/>
    <cellStyle name="Normal 2 3 27 2" xfId="537" xr:uid="{D2A18998-7ECD-4484-96E9-14F02A5C4B78}"/>
    <cellStyle name="Normal 2 3 27 2 10" xfId="24427" xr:uid="{6470DF31-92BF-4F7E-A0AF-2CAE7043BD76}"/>
    <cellStyle name="Normal 2 3 27 2 11" xfId="27605" xr:uid="{40CBE967-DA27-4469-95B1-44BCB1282CAD}"/>
    <cellStyle name="Normal 2 3 27 2 12" xfId="3517" xr:uid="{652CD933-8857-4D58-BD9A-2325C3E42D89}"/>
    <cellStyle name="Normal 2 3 27 2 2" xfId="2488" xr:uid="{0B8EC0DF-D273-4334-B94B-2A0CA8873491}"/>
    <cellStyle name="Normal 2 3 27 2 2 10" xfId="4575" xr:uid="{7A12313E-F01D-4AC5-AD6F-DBF391FE5F14}"/>
    <cellStyle name="Normal 2 3 27 2 2 2" xfId="6647" xr:uid="{70C7FF3E-300E-45D3-AA3C-D143E0FA87A5}"/>
    <cellStyle name="Normal 2 3 27 2 2 3" xfId="10751" xr:uid="{4824E69C-21A7-45CF-80F5-60AC315F747A}"/>
    <cellStyle name="Normal 2 3 27 2 2 4" xfId="13946" xr:uid="{53B2C243-D5CA-4281-B485-CF5975ADE045}"/>
    <cellStyle name="Normal 2 3 27 2 2 5" xfId="17041" xr:uid="{89B62152-F7B7-4D32-95A8-4475501D224C}"/>
    <cellStyle name="Normal 2 3 27 2 2 6" xfId="20195" xr:uid="{4683896E-988A-4FF9-A316-96EB72F233B6}"/>
    <cellStyle name="Normal 2 3 27 2 2 7" xfId="23355" xr:uid="{DE10CFD9-1C73-4D27-999F-9F6237403688}"/>
    <cellStyle name="Normal 2 3 27 2 2 8" xfId="26531" xr:uid="{BB7A26A3-9003-470A-B946-C6BCC2A07897}"/>
    <cellStyle name="Normal 2 3 27 2 2 9" xfId="29730" xr:uid="{3570FEF9-755F-4285-B729-F3B949B7BD15}"/>
    <cellStyle name="Normal 2 3 27 2 3" xfId="1426" xr:uid="{B6FF9098-ADDE-4D5D-8B23-E4B322E45223}"/>
    <cellStyle name="Normal 2 3 27 2 3 2" xfId="9693" xr:uid="{70C76C7E-808E-49A6-A38C-2D2C0DE92764}"/>
    <cellStyle name="Normal 2 3 27 2 3 3" xfId="12889" xr:uid="{AF470995-91AE-4E57-90E0-C9DA9CFDBCB5}"/>
    <cellStyle name="Normal 2 3 27 2 3 4" xfId="15984" xr:uid="{6B36E834-694B-4433-9BC4-7B5A3CCB4BEC}"/>
    <cellStyle name="Normal 2 3 27 2 3 5" xfId="19138" xr:uid="{CF3DEB17-3D0F-4E56-BEF7-90CBA0F7D436}"/>
    <cellStyle name="Normal 2 3 27 2 3 6" xfId="22298" xr:uid="{96EB91DC-C1E0-42C6-B9EC-D27C54E2E22B}"/>
    <cellStyle name="Normal 2 3 27 2 3 7" xfId="25474" xr:uid="{64688BBC-585C-434C-8DBE-7F1850F46A65}"/>
    <cellStyle name="Normal 2 3 27 2 3 8" xfId="28673" xr:uid="{DE70C403-50A6-457B-B13A-D80AA9821BA7}"/>
    <cellStyle name="Normal 2 3 27 2 3 9" xfId="5675" xr:uid="{63B3FD6A-57A3-43EF-81C4-76F5E50CC0A4}"/>
    <cellStyle name="Normal 2 3 27 2 4" xfId="7660" xr:uid="{949981D5-C5CB-4EBC-B1FB-E5F1311943CE}"/>
    <cellStyle name="Normal 2 3 27 2 5" xfId="8805" xr:uid="{A58EBE4C-2375-4B98-8D3D-F9941CD847D2}"/>
    <cellStyle name="Normal 2 3 27 2 6" xfId="11926" xr:uid="{AF006378-39E1-41D7-AE7A-0A64516E9328}"/>
    <cellStyle name="Normal 2 3 27 2 7" xfId="15045" xr:uid="{8EA751ED-81B3-4AA9-8052-3AEEB176CA01}"/>
    <cellStyle name="Normal 2 3 27 2 8" xfId="18129" xr:uid="{EAD4D831-BE9F-4C77-8E37-663DEC4F6ED1}"/>
    <cellStyle name="Normal 2 3 27 2 9" xfId="21292" xr:uid="{A081D292-00D1-4759-923D-6222C45B6D7C}"/>
    <cellStyle name="Normal 2 3 27 3" xfId="677" xr:uid="{09683C43-1FEE-4145-9A68-50373A69A013}"/>
    <cellStyle name="Normal 2 3 27 3 10" xfId="24567" xr:uid="{D81905E4-8469-4004-B6DE-9EA8D346E69A}"/>
    <cellStyle name="Normal 2 3 27 3 11" xfId="27745" xr:uid="{9E4ECBB9-8D8D-4711-BC1E-FEC86E17B4DE}"/>
    <cellStyle name="Normal 2 3 27 3 12" xfId="3657" xr:uid="{DF7FA8C2-4EA3-49A7-8D46-DA5ACD7CFC4C}"/>
    <cellStyle name="Normal 2 3 27 3 2" xfId="2628" xr:uid="{D00894AB-D797-4C6A-838F-F45DE593D744}"/>
    <cellStyle name="Normal 2 3 27 3 2 10" xfId="4715" xr:uid="{586FA345-FC17-455A-801B-FF8E726C6C9D}"/>
    <cellStyle name="Normal 2 3 27 3 2 2" xfId="6781" xr:uid="{F56A9BF0-4A06-493D-8FB1-580104E1968A}"/>
    <cellStyle name="Normal 2 3 27 3 2 3" xfId="10891" xr:uid="{D53A14A2-E93C-4DAB-9C86-357456E506DE}"/>
    <cellStyle name="Normal 2 3 27 3 2 4" xfId="14083" xr:uid="{13A9B2C1-6477-46F5-A3F6-0F03D1B74D3E}"/>
    <cellStyle name="Normal 2 3 27 3 2 5" xfId="17178" xr:uid="{497D5DA6-364A-4376-AA89-C387FACE512F}"/>
    <cellStyle name="Normal 2 3 27 3 2 6" xfId="20335" xr:uid="{2B8F6C5A-F1D6-4118-B907-974213D3D5FB}"/>
    <cellStyle name="Normal 2 3 27 3 2 7" xfId="23492" xr:uid="{C90A2023-AA8A-412A-B2DE-DDD05440AD22}"/>
    <cellStyle name="Normal 2 3 27 3 2 8" xfId="26668" xr:uid="{99D3E3B8-B839-4636-BAD8-FC586882C259}"/>
    <cellStyle name="Normal 2 3 27 3 2 9" xfId="29867" xr:uid="{3F27823D-3993-49FC-A805-E4BEB3520401}"/>
    <cellStyle name="Normal 2 3 27 3 3" xfId="1566" xr:uid="{F577C439-1A1E-40F6-A157-6E1E3E6EC7E0}"/>
    <cellStyle name="Normal 2 3 27 3 3 2" xfId="9833" xr:uid="{625FB0EA-BDD2-4F42-B781-7CA968A98498}"/>
    <cellStyle name="Normal 2 3 27 3 3 3" xfId="13029" xr:uid="{5478FE58-BB88-4B30-85E3-4186BEB08AF0}"/>
    <cellStyle name="Normal 2 3 27 3 3 4" xfId="16124" xr:uid="{C273B587-2297-40BA-BBAB-9626B29211FD}"/>
    <cellStyle name="Normal 2 3 27 3 3 5" xfId="19278" xr:uid="{29F21427-3938-4E5F-9147-580DD4FA0BF6}"/>
    <cellStyle name="Normal 2 3 27 3 3 6" xfId="22438" xr:uid="{D5718F3E-4E86-416B-AD50-08808ACA79A5}"/>
    <cellStyle name="Normal 2 3 27 3 3 7" xfId="25614" xr:uid="{2EBAD67B-B7B5-4829-8943-DB4B97365CDC}"/>
    <cellStyle name="Normal 2 3 27 3 3 8" xfId="28813" xr:uid="{56FA134D-608C-45EA-928F-A3205F6B076A}"/>
    <cellStyle name="Normal 2 3 27 3 3 9" xfId="5815" xr:uid="{4669C5B5-C638-4DA9-BEE1-257DDF813943}"/>
    <cellStyle name="Normal 2 3 27 3 4" xfId="7800" xr:uid="{3BBD561F-574D-47D5-B7DE-4A42E60268BF}"/>
    <cellStyle name="Normal 2 3 27 3 5" xfId="8945" xr:uid="{63A94958-0DF8-4150-A158-7F1C0499F14B}"/>
    <cellStyle name="Normal 2 3 27 3 6" xfId="12066" xr:uid="{1EED0692-BFD9-40F2-9D77-9F5529877766}"/>
    <cellStyle name="Normal 2 3 27 3 7" xfId="15185" xr:uid="{7A5C2FEE-07F4-4CF6-BEE0-7EDDC67F0F2F}"/>
    <cellStyle name="Normal 2 3 27 3 8" xfId="18269" xr:uid="{EE1B242A-A711-4D94-ADEB-D04031FA90E7}"/>
    <cellStyle name="Normal 2 3 27 3 9" xfId="21432" xr:uid="{82D2C52F-DD07-409B-8E27-83A527DD7E7A}"/>
    <cellStyle name="Normal 2 3 27 4" xfId="846" xr:uid="{46A4C939-8EC8-49F9-A100-309AC361903F}"/>
    <cellStyle name="Normal 2 3 27 4 10" xfId="24736" xr:uid="{7E5F586B-ABC4-425D-95A3-42B4605BA4CB}"/>
    <cellStyle name="Normal 2 3 27 4 11" xfId="27914" xr:uid="{85C76E3E-037D-4122-97EB-F0FDF73ACBC3}"/>
    <cellStyle name="Normal 2 3 27 4 12" xfId="3826" xr:uid="{5B812A99-749B-4920-AA84-CF5AF88BCBC2}"/>
    <cellStyle name="Normal 2 3 27 4 2" xfId="2797" xr:uid="{18775275-720A-49D7-B76F-0F6A9DBC5885}"/>
    <cellStyle name="Normal 2 3 27 4 2 10" xfId="4884" xr:uid="{13CFB12E-973B-4A10-9AB4-D467AF0D179D}"/>
    <cellStyle name="Normal 2 3 27 4 2 2" xfId="6923" xr:uid="{6F2C01CE-0889-49E8-9350-89291B0704D1}"/>
    <cellStyle name="Normal 2 3 27 4 2 3" xfId="11060" xr:uid="{88F50E1E-554D-4FF5-9222-106E7CCA8437}"/>
    <cellStyle name="Normal 2 3 27 4 2 4" xfId="14251" xr:uid="{695B755E-7001-4FD6-8A4A-CDB4377B65EF}"/>
    <cellStyle name="Normal 2 3 27 4 2 5" xfId="17346" xr:uid="{69A1044E-9C1F-4933-900F-71F2E5EF0BBD}"/>
    <cellStyle name="Normal 2 3 27 4 2 6" xfId="20504" xr:uid="{6A47543E-C8B0-4C49-A756-690EA534B94C}"/>
    <cellStyle name="Normal 2 3 27 4 2 7" xfId="23660" xr:uid="{0EB7DDC8-6F2C-488C-86D4-70F662F7C6D3}"/>
    <cellStyle name="Normal 2 3 27 4 2 8" xfId="26836" xr:uid="{ACB0B6E7-9BA0-4B50-9145-3B449C629916}"/>
    <cellStyle name="Normal 2 3 27 4 2 9" xfId="30035" xr:uid="{0B31769D-2419-43C4-883F-8574AF21D9C1}"/>
    <cellStyle name="Normal 2 3 27 4 3" xfId="1735" xr:uid="{24067EB1-BE33-4560-BC73-B1AFB6C5A50B}"/>
    <cellStyle name="Normal 2 3 27 4 3 2" xfId="10002" xr:uid="{7AB43EFB-3FA2-4D83-A08B-45FD0DCC2B40}"/>
    <cellStyle name="Normal 2 3 27 4 3 3" xfId="13198" xr:uid="{C34BBBB3-2EF4-46C9-810E-B1E1194AA1F6}"/>
    <cellStyle name="Normal 2 3 27 4 3 4" xfId="16293" xr:uid="{5B4DFF61-7409-4ED0-BDE1-9088BFCE2C7E}"/>
    <cellStyle name="Normal 2 3 27 4 3 5" xfId="19447" xr:uid="{210DE6C1-A2B4-4EC3-A62B-FE121649BB4E}"/>
    <cellStyle name="Normal 2 3 27 4 3 6" xfId="22607" xr:uid="{AB6E8C2D-D953-45E9-967E-F1F91B060FDD}"/>
    <cellStyle name="Normal 2 3 27 4 3 7" xfId="25783" xr:uid="{4F781E6C-D9EB-4684-AA74-1A749885A8EF}"/>
    <cellStyle name="Normal 2 3 27 4 3 8" xfId="28982" xr:uid="{C6D4F0CF-5D57-4A21-95B0-AD44F06B48FD}"/>
    <cellStyle name="Normal 2 3 27 4 3 9" xfId="5984" xr:uid="{3E925806-BCBE-48B2-8D37-98848C642633}"/>
    <cellStyle name="Normal 2 3 27 4 4" xfId="7969" xr:uid="{3AF838EA-5313-4D7A-8F7C-40432554EDAB}"/>
    <cellStyle name="Normal 2 3 27 4 5" xfId="9114" xr:uid="{09166FD9-4EE8-4E3A-A828-596F94F2AAAA}"/>
    <cellStyle name="Normal 2 3 27 4 6" xfId="12235" xr:uid="{17AB5178-8367-467C-A5E7-FF9EA1DD3806}"/>
    <cellStyle name="Normal 2 3 27 4 7" xfId="15354" xr:uid="{C290848E-6AC8-4358-A4DD-510400E736B4}"/>
    <cellStyle name="Normal 2 3 27 4 8" xfId="18438" xr:uid="{F1C76478-B511-490F-B291-3D806D630F62}"/>
    <cellStyle name="Normal 2 3 27 4 9" xfId="21601" xr:uid="{08270181-CC59-4016-9BF8-A775A1009347}"/>
    <cellStyle name="Normal 2 3 27 5" xfId="1039" xr:uid="{DC97FB1C-A1DE-42E8-98B0-0480646AE608}"/>
    <cellStyle name="Normal 2 3 27 5 10" xfId="24928" xr:uid="{2B05EFB2-949B-4160-B176-C9F4532F97BC}"/>
    <cellStyle name="Normal 2 3 27 5 11" xfId="28107" xr:uid="{5DA1D518-FF61-41D2-99AA-3249764F65A0}"/>
    <cellStyle name="Normal 2 3 27 5 12" xfId="4018" xr:uid="{9C6D7DA7-E689-4E31-B8CC-6CE21F99CEE3}"/>
    <cellStyle name="Normal 2 3 27 5 2" xfId="2990" xr:uid="{5D7A26D3-CA27-421B-9EBF-060D9A778B56}"/>
    <cellStyle name="Normal 2 3 27 5 2 10" xfId="5076" xr:uid="{A79F0CEB-7103-46E6-AF69-526A3651B00B}"/>
    <cellStyle name="Normal 2 3 27 5 2 2" xfId="7099" xr:uid="{541345DE-3D54-44FD-BB88-A648425D529A}"/>
    <cellStyle name="Normal 2 3 27 5 2 3" xfId="11252" xr:uid="{6B31B91F-806D-4D84-8CF2-B3FA727F15C4}"/>
    <cellStyle name="Normal 2 3 27 5 2 4" xfId="14440" xr:uid="{93475B62-C53F-462C-BFBB-FE70839DA97A}"/>
    <cellStyle name="Normal 2 3 27 5 2 5" xfId="17537" xr:uid="{536320BD-0320-4B5F-801A-1B61E18D61C6}"/>
    <cellStyle name="Normal 2 3 27 5 2 6" xfId="20694" xr:uid="{157D9CC1-DEA8-4462-A778-AEB422DAB229}"/>
    <cellStyle name="Normal 2 3 27 5 2 7" xfId="23849" xr:uid="{2802DC1B-FDD0-49A5-AB0A-AEC4251E0AAF}"/>
    <cellStyle name="Normal 2 3 27 5 2 8" xfId="27025" xr:uid="{F04ED4FA-838B-4980-BA98-38D57E89ACF0}"/>
    <cellStyle name="Normal 2 3 27 5 2 9" xfId="30224" xr:uid="{7FFF1505-6F6F-49A2-A941-BE063C9E2C67}"/>
    <cellStyle name="Normal 2 3 27 5 3" xfId="1929" xr:uid="{3E2FF772-AF4F-44F5-ADB7-4A23996347B1}"/>
    <cellStyle name="Normal 2 3 27 5 3 2" xfId="10194" xr:uid="{4927B36B-187E-4593-BEBD-679D02A45512}"/>
    <cellStyle name="Normal 2 3 27 5 3 3" xfId="13390" xr:uid="{D8ED7821-D82E-453B-A686-6134882CC21E}"/>
    <cellStyle name="Normal 2 3 27 5 3 4" xfId="16485" xr:uid="{51D95E1E-C9B9-46DF-8845-4C1094311739}"/>
    <cellStyle name="Normal 2 3 27 5 3 5" xfId="19639" xr:uid="{62FC3210-1975-4067-91AC-DF907667A4C1}"/>
    <cellStyle name="Normal 2 3 27 5 3 6" xfId="22799" xr:uid="{C1EC7DE2-7315-46C6-84C8-7C3D597F74BD}"/>
    <cellStyle name="Normal 2 3 27 5 3 7" xfId="25975" xr:uid="{0D956D86-A890-4004-ADFC-3D524C18419E}"/>
    <cellStyle name="Normal 2 3 27 5 3 8" xfId="29174" xr:uid="{5DFC47D7-C9CB-4672-A177-6662E1289AC6}"/>
    <cellStyle name="Normal 2 3 27 5 3 9" xfId="6177" xr:uid="{264D8219-61BB-4720-8FD3-72A03099753B}"/>
    <cellStyle name="Normal 2 3 27 5 4" xfId="8162" xr:uid="{8D7F7736-41D0-4DA5-BCD9-DC7891686ABA}"/>
    <cellStyle name="Normal 2 3 27 5 5" xfId="9306" xr:uid="{2FB3B5BE-C60A-4949-A348-D7908DA2A2A7}"/>
    <cellStyle name="Normal 2 3 27 5 6" xfId="12428" xr:uid="{16E6F96A-1F31-4AB8-A077-889D40C248D4}"/>
    <cellStyle name="Normal 2 3 27 5 7" xfId="15547" xr:uid="{11A6011D-7E94-4D7B-B106-30A22BA2F7FC}"/>
    <cellStyle name="Normal 2 3 27 5 8" xfId="18630" xr:uid="{848CA251-27A7-45F1-9445-655304CC347C}"/>
    <cellStyle name="Normal 2 3 27 5 9" xfId="21794" xr:uid="{F3A99379-AAEF-4DEE-8808-FCD0F99D1938}"/>
    <cellStyle name="Normal 2 3 27 6" xfId="392" xr:uid="{9FF268C5-3533-4087-B13C-236CE7568277}"/>
    <cellStyle name="Normal 2 3 27 6 10" xfId="27461" xr:uid="{14E20515-7916-4CE4-B60B-A898E321F8D4}"/>
    <cellStyle name="Normal 2 3 27 6 11" xfId="4431" xr:uid="{436D36FB-F610-4DEB-99D8-6E490E8025BE}"/>
    <cellStyle name="Normal 2 3 27 6 2" xfId="2344" xr:uid="{CEC33DA7-36D6-436B-9059-AA9593A012AE}"/>
    <cellStyle name="Normal 2 3 27 6 2 2" xfId="10607" xr:uid="{1AA111D4-D363-4249-B434-A0093BE9D120}"/>
    <cellStyle name="Normal 2 3 27 6 2 3" xfId="13802" xr:uid="{A523A24C-117C-4839-9444-C73616CB21FC}"/>
    <cellStyle name="Normal 2 3 27 6 2 4" xfId="16897" xr:uid="{3341A76A-C60C-45D8-B3AD-51B08DB1648A}"/>
    <cellStyle name="Normal 2 3 27 6 2 5" xfId="20051" xr:uid="{A08E2C87-A5D7-4CDE-9753-0490934D8E18}"/>
    <cellStyle name="Normal 2 3 27 6 2 6" xfId="23211" xr:uid="{6ED06174-2067-4D46-9179-BD6DA5A8BA7E}"/>
    <cellStyle name="Normal 2 3 27 6 2 7" xfId="26387" xr:uid="{FC495AD6-659D-4E71-BF18-10AB85FE8909}"/>
    <cellStyle name="Normal 2 3 27 6 2 8" xfId="29586" xr:uid="{32EF12EF-86BD-4C37-892A-846A54A6574E}"/>
    <cellStyle name="Normal 2 3 27 6 2 9" xfId="5531" xr:uid="{29CFDAF2-5B50-41FF-9878-641CA95AFAA4}"/>
    <cellStyle name="Normal 2 3 27 6 3" xfId="7516" xr:uid="{24CD7935-6551-47F1-B6DD-82D6FA0CEDDF}"/>
    <cellStyle name="Normal 2 3 27 6 4" xfId="8660" xr:uid="{22F677DE-BCF1-4F30-B4F5-A6E0F40155CB}"/>
    <cellStyle name="Normal 2 3 27 6 5" xfId="11782" xr:uid="{D2C678EE-9105-43DC-A0AA-B9B4F3B41BC2}"/>
    <cellStyle name="Normal 2 3 27 6 6" xfId="14901" xr:uid="{0A704DE6-3BEB-4CF4-A57E-450D57E973DB}"/>
    <cellStyle name="Normal 2 3 27 6 7" xfId="17985" xr:uid="{01602AF1-08B6-4691-AFEF-97B87048F71A}"/>
    <cellStyle name="Normal 2 3 27 6 8" xfId="21148" xr:uid="{418082DF-7060-479B-A921-F04A90449E51}"/>
    <cellStyle name="Normal 2 3 27 6 9" xfId="24283" xr:uid="{737C526E-9443-48D6-B3D5-1A22CA9CB970}"/>
    <cellStyle name="Normal 2 3 27 7" xfId="2145" xr:uid="{06BECDE7-5058-4882-AC68-D57BC1EF49E5}"/>
    <cellStyle name="Normal 2 3 27 7 10" xfId="4234" xr:uid="{E6BBA854-0742-4A4C-81C7-F10A8A5B8FE2}"/>
    <cellStyle name="Normal 2 3 27 7 2" xfId="6450" xr:uid="{49C4C2BA-898F-4923-AB45-7691E757882D}"/>
    <cellStyle name="Normal 2 3 27 7 3" xfId="10410" xr:uid="{C8E808DB-DF86-407F-B1BA-51BB7F246A8D}"/>
    <cellStyle name="Normal 2 3 27 7 4" xfId="13605" xr:uid="{D6D652C0-8F02-45A1-ADDE-A6CCDC60148C}"/>
    <cellStyle name="Normal 2 3 27 7 5" xfId="16700" xr:uid="{81C71863-63C8-4878-B28E-7CE557C76A51}"/>
    <cellStyle name="Normal 2 3 27 7 6" xfId="19854" xr:uid="{8A83B1CC-4DCD-4FC4-A6F5-6D791AD05C86}"/>
    <cellStyle name="Normal 2 3 27 7 7" xfId="23014" xr:uid="{708EE5A3-C3B5-4F2D-BAF7-097A1F86E213}"/>
    <cellStyle name="Normal 2 3 27 7 8" xfId="26190" xr:uid="{90E147A0-49E7-4CFD-8608-F3BC24A44669}"/>
    <cellStyle name="Normal 2 3 27 7 9" xfId="29389" xr:uid="{5ADD4528-73AE-4486-A119-D6B0DDEABB23}"/>
    <cellStyle name="Normal 2 3 27 8" xfId="1282" xr:uid="{40B2D816-E4D7-4F07-BE50-A1D9DFAC6021}"/>
    <cellStyle name="Normal 2 3 27 8 2" xfId="9549" xr:uid="{27327C09-D0EC-4649-9FD3-966F1AB806AA}"/>
    <cellStyle name="Normal 2 3 27 8 3" xfId="12745" xr:uid="{C2FD8ECC-EB55-4B6C-A3E2-322B7FF7C525}"/>
    <cellStyle name="Normal 2 3 27 8 4" xfId="15840" xr:uid="{6C98B8AD-DFE5-44D3-8277-F8FD94446DFE}"/>
    <cellStyle name="Normal 2 3 27 8 5" xfId="18984" xr:uid="{96950000-A451-46BF-9E30-F7C7AF0B7430}"/>
    <cellStyle name="Normal 2 3 27 8 6" xfId="22155" xr:uid="{7DADBE61-0351-4C3D-8E83-11A2D83AEC94}"/>
    <cellStyle name="Normal 2 3 27 8 7" xfId="25291" xr:uid="{864F10EC-D59B-4E9E-AD9D-6B30009CEED7}"/>
    <cellStyle name="Normal 2 3 27 8 8" xfId="28510" xr:uid="{CB99FF7B-8BC2-4057-96D5-F9E557BFEE05}"/>
    <cellStyle name="Normal 2 3 27 8 9" xfId="5333" xr:uid="{4115490D-5C7A-4484-A4D5-1DC250681CCF}"/>
    <cellStyle name="Normal 2 3 27 9" xfId="7316" xr:uid="{089BA1F2-4FD2-48B3-9D67-958C4AFD271D}"/>
    <cellStyle name="Normal 2 3 28" xfId="207" xr:uid="{46B74AAF-6900-44E2-A2E1-DA684D0E2016}"/>
    <cellStyle name="Normal 2 3 28 10" xfId="8476" xr:uid="{F124EAA9-E1D8-46BB-A047-30C90C7A17D2}"/>
    <cellStyle name="Normal 2 3 28 11" xfId="11585" xr:uid="{D3A0EA1A-4151-4675-9749-9F2E482374A9}"/>
    <cellStyle name="Normal 2 3 28 12" xfId="14700" xr:uid="{483E3A15-6443-4AEC-9782-392E7D48B81F}"/>
    <cellStyle name="Normal 2 3 28 13" xfId="17792" xr:uid="{188850CB-1994-44E7-99BE-12A38A43E4B8}"/>
    <cellStyle name="Normal 2 3 28 14" xfId="20950" xr:uid="{57631C7E-8DC4-4119-819C-050263BFD312}"/>
    <cellStyle name="Normal 2 3 28 15" xfId="24090" xr:uid="{4E183828-564C-44C7-ADA1-05EC4B8054DE}"/>
    <cellStyle name="Normal 2 3 28 16" xfId="27267" xr:uid="{D3C9D0E1-83A9-4030-B2F3-BA2074091B15}"/>
    <cellStyle name="Normal 2 3 28 17" xfId="3377" xr:uid="{C6C72756-94FF-42BF-AAF5-E837488437F5}"/>
    <cellStyle name="Normal 2 3 28 2" xfId="541" xr:uid="{92FFDE0C-30A3-4BB7-96AE-DB6DA949D44D}"/>
    <cellStyle name="Normal 2 3 28 2 10" xfId="24431" xr:uid="{A1A0AFF3-2A56-48DE-A60F-BE30D68A5493}"/>
    <cellStyle name="Normal 2 3 28 2 11" xfId="27609" xr:uid="{050B6707-E65B-444E-8987-45216D909E14}"/>
    <cellStyle name="Normal 2 3 28 2 12" xfId="3521" xr:uid="{A3A99F1F-83A9-4DCF-8F09-74334F20B4CD}"/>
    <cellStyle name="Normal 2 3 28 2 2" xfId="2492" xr:uid="{1DACBB5D-374A-4FBF-A257-402ED42505E6}"/>
    <cellStyle name="Normal 2 3 28 2 2 10" xfId="4579" xr:uid="{BD24E11E-63CE-46D8-BE48-6D042249ADF6}"/>
    <cellStyle name="Normal 2 3 28 2 2 2" xfId="6651" xr:uid="{ED79B9B3-2B76-4218-822A-E14F363EF7F4}"/>
    <cellStyle name="Normal 2 3 28 2 2 3" xfId="10755" xr:uid="{1422EF04-A2F0-4C73-9A28-8C348FD21AC0}"/>
    <cellStyle name="Normal 2 3 28 2 2 4" xfId="13950" xr:uid="{F98CAE45-54B9-4061-A492-3328C7511FDD}"/>
    <cellStyle name="Normal 2 3 28 2 2 5" xfId="17045" xr:uid="{A4684F80-0ECF-4280-A62E-C3E0FF706F50}"/>
    <cellStyle name="Normal 2 3 28 2 2 6" xfId="20199" xr:uid="{6A91CB3B-0835-43D0-B1BF-2484454A7C93}"/>
    <cellStyle name="Normal 2 3 28 2 2 7" xfId="23359" xr:uid="{08BAE914-BFBE-40E3-8620-66C8FB02AD05}"/>
    <cellStyle name="Normal 2 3 28 2 2 8" xfId="26535" xr:uid="{AF1BE803-1BB1-46CC-A008-513B0C5C2EDF}"/>
    <cellStyle name="Normal 2 3 28 2 2 9" xfId="29734" xr:uid="{37CD5B25-577D-4785-84F7-19B99B02D890}"/>
    <cellStyle name="Normal 2 3 28 2 3" xfId="1430" xr:uid="{19F54901-301D-47FF-83D6-B15DBE3525EF}"/>
    <cellStyle name="Normal 2 3 28 2 3 2" xfId="9697" xr:uid="{3F57C63B-7561-4227-A373-09786B1CA8C8}"/>
    <cellStyle name="Normal 2 3 28 2 3 3" xfId="12893" xr:uid="{4EA17CAB-0CB9-4EF4-98B5-9F92770B0300}"/>
    <cellStyle name="Normal 2 3 28 2 3 4" xfId="15988" xr:uid="{A47E5E90-E80E-4A53-BB09-8343F20DEF03}"/>
    <cellStyle name="Normal 2 3 28 2 3 5" xfId="19142" xr:uid="{E5E5AB2B-D9BB-41B1-9DF2-2EF5D56F2E7E}"/>
    <cellStyle name="Normal 2 3 28 2 3 6" xfId="22302" xr:uid="{0ACA0C65-97D7-4F4D-B16E-2B5B34A2C801}"/>
    <cellStyle name="Normal 2 3 28 2 3 7" xfId="25478" xr:uid="{7DC6D6E7-F3FA-49A1-92F0-C0AE06AC53EC}"/>
    <cellStyle name="Normal 2 3 28 2 3 8" xfId="28677" xr:uid="{E424CA28-B54D-4A6D-9D7D-240E15137608}"/>
    <cellStyle name="Normal 2 3 28 2 3 9" xfId="5679" xr:uid="{C69E5C08-287B-403D-B17C-57A036F94CFD}"/>
    <cellStyle name="Normal 2 3 28 2 4" xfId="7664" xr:uid="{1234E298-D406-49D5-A209-7664FD719C03}"/>
    <cellStyle name="Normal 2 3 28 2 5" xfId="8809" xr:uid="{2479DEF8-C2E0-41D3-9407-DB58C1CC84F5}"/>
    <cellStyle name="Normal 2 3 28 2 6" xfId="11930" xr:uid="{49866B37-3FA4-469B-8D82-34CC129C2482}"/>
    <cellStyle name="Normal 2 3 28 2 7" xfId="15049" xr:uid="{8EDE213E-129F-4A22-87BE-A5EF2FA36D90}"/>
    <cellStyle name="Normal 2 3 28 2 8" xfId="18133" xr:uid="{23FD000D-1FFB-4148-AB84-AC4C2E84A257}"/>
    <cellStyle name="Normal 2 3 28 2 9" xfId="21296" xr:uid="{DF86DF51-4FE8-4EDB-A9CA-DC2416E3A52F}"/>
    <cellStyle name="Normal 2 3 28 3" xfId="681" xr:uid="{692560BF-A6E8-4C18-ACB1-E0A942D0B89A}"/>
    <cellStyle name="Normal 2 3 28 3 10" xfId="24571" xr:uid="{9F857472-23B4-480D-B30E-BE9EEE85A4EF}"/>
    <cellStyle name="Normal 2 3 28 3 11" xfId="27749" xr:uid="{D7F6263C-C102-42CF-BBE0-85831FF543F6}"/>
    <cellStyle name="Normal 2 3 28 3 12" xfId="3661" xr:uid="{AEF5B5D6-F04E-4F7E-A663-302754DE1C7A}"/>
    <cellStyle name="Normal 2 3 28 3 2" xfId="2632" xr:uid="{0925D8BC-E1B3-4FDB-8E63-6FF0AB8D049E}"/>
    <cellStyle name="Normal 2 3 28 3 2 10" xfId="4719" xr:uid="{D8FD6E9B-5090-4706-84B6-4EAB4D43F694}"/>
    <cellStyle name="Normal 2 3 28 3 2 2" xfId="6785" xr:uid="{D8B021E6-B006-463D-91D2-331E72F6E05A}"/>
    <cellStyle name="Normal 2 3 28 3 2 3" xfId="10895" xr:uid="{0DD06F98-7279-4D5D-9432-E82774897C60}"/>
    <cellStyle name="Normal 2 3 28 3 2 4" xfId="14087" xr:uid="{5E477BF5-F126-413D-8152-7340FBE10395}"/>
    <cellStyle name="Normal 2 3 28 3 2 5" xfId="17182" xr:uid="{0E37689A-7CB0-41E7-8FCA-EF44395B36DE}"/>
    <cellStyle name="Normal 2 3 28 3 2 6" xfId="20339" xr:uid="{DFE956A3-BFD8-40BB-9B30-1D527E4A9821}"/>
    <cellStyle name="Normal 2 3 28 3 2 7" xfId="23496" xr:uid="{114B17A3-64A4-47EB-8B73-CE22A878123F}"/>
    <cellStyle name="Normal 2 3 28 3 2 8" xfId="26672" xr:uid="{20275555-9585-48EE-9D60-63D1B10DD815}"/>
    <cellStyle name="Normal 2 3 28 3 2 9" xfId="29871" xr:uid="{1FC7C772-51B7-4A6E-93CA-47A1B3AB96D6}"/>
    <cellStyle name="Normal 2 3 28 3 3" xfId="1570" xr:uid="{26D77272-3B91-4902-A8B2-0A4B21F653EC}"/>
    <cellStyle name="Normal 2 3 28 3 3 2" xfId="9837" xr:uid="{96BC96F6-5BD7-4D71-BC63-4722EEA51A47}"/>
    <cellStyle name="Normal 2 3 28 3 3 3" xfId="13033" xr:uid="{8FC6E76A-3A9F-4ED4-A416-9A9D02D113DB}"/>
    <cellStyle name="Normal 2 3 28 3 3 4" xfId="16128" xr:uid="{8F039B72-FDE9-4ABC-A61F-91012754F03E}"/>
    <cellStyle name="Normal 2 3 28 3 3 5" xfId="19282" xr:uid="{C1B05782-196A-458B-8B3E-BE640B30EC94}"/>
    <cellStyle name="Normal 2 3 28 3 3 6" xfId="22442" xr:uid="{408F252B-7059-4C8F-B1EA-61319DC4C9B8}"/>
    <cellStyle name="Normal 2 3 28 3 3 7" xfId="25618" xr:uid="{361A2EA8-92C1-4876-BD8F-DB4A87AB930D}"/>
    <cellStyle name="Normal 2 3 28 3 3 8" xfId="28817" xr:uid="{D448951A-B6A1-4F49-8950-03D3A0397F12}"/>
    <cellStyle name="Normal 2 3 28 3 3 9" xfId="5819" xr:uid="{8F2FA060-04D2-4270-83D7-417899A62EF5}"/>
    <cellStyle name="Normal 2 3 28 3 4" xfId="7804" xr:uid="{351356A6-5496-411A-ADE3-2EFDBD10594A}"/>
    <cellStyle name="Normal 2 3 28 3 5" xfId="8949" xr:uid="{683A28E5-12C8-4453-877F-EA51E4FF0FF9}"/>
    <cellStyle name="Normal 2 3 28 3 6" xfId="12070" xr:uid="{C9A486E6-FF82-4B82-A57E-941FD039F87D}"/>
    <cellStyle name="Normal 2 3 28 3 7" xfId="15189" xr:uid="{045601A7-EA67-457E-910B-74D9D21B9569}"/>
    <cellStyle name="Normal 2 3 28 3 8" xfId="18273" xr:uid="{CCE4DCFA-600C-415F-B9B8-A9DFDB20D135}"/>
    <cellStyle name="Normal 2 3 28 3 9" xfId="21436" xr:uid="{C5C78E99-C7BD-4CF1-82BC-C6A1684ED0BF}"/>
    <cellStyle name="Normal 2 3 28 4" xfId="850" xr:uid="{39DD0CE1-F233-455E-A7CD-97B8B8D59129}"/>
    <cellStyle name="Normal 2 3 28 4 10" xfId="24740" xr:uid="{484859E0-00CC-47CC-AE83-A97BE90B0BF8}"/>
    <cellStyle name="Normal 2 3 28 4 11" xfId="27918" xr:uid="{60812BFC-DA3D-432C-B30A-57A2E056E0A7}"/>
    <cellStyle name="Normal 2 3 28 4 12" xfId="3830" xr:uid="{9FB0D8E5-3E66-4225-8229-AE3655EF7065}"/>
    <cellStyle name="Normal 2 3 28 4 2" xfId="2801" xr:uid="{548A55BA-DEF1-4A56-9916-F58BA9F0CCFB}"/>
    <cellStyle name="Normal 2 3 28 4 2 10" xfId="4888" xr:uid="{66614014-966F-4DF0-AE46-1433DCF7F5EF}"/>
    <cellStyle name="Normal 2 3 28 4 2 2" xfId="6927" xr:uid="{B119BC07-70B0-4CA3-A8CC-1A5E38FDF2D0}"/>
    <cellStyle name="Normal 2 3 28 4 2 3" xfId="11064" xr:uid="{B173B0FE-1B0F-4450-BC51-3D28B2BD62B4}"/>
    <cellStyle name="Normal 2 3 28 4 2 4" xfId="14255" xr:uid="{46BE6E72-EC7A-4517-8913-22D2047CC34E}"/>
    <cellStyle name="Normal 2 3 28 4 2 5" xfId="17350" xr:uid="{263A126F-24BD-4A36-AF02-06228ED09E0F}"/>
    <cellStyle name="Normal 2 3 28 4 2 6" xfId="20508" xr:uid="{681B4040-5C16-4888-AE9E-F4E855857B6C}"/>
    <cellStyle name="Normal 2 3 28 4 2 7" xfId="23664" xr:uid="{65000967-190B-4AE3-8AE8-605F381EE8E8}"/>
    <cellStyle name="Normal 2 3 28 4 2 8" xfId="26840" xr:uid="{54460D43-724E-4683-94DC-16EDA4DC0B1C}"/>
    <cellStyle name="Normal 2 3 28 4 2 9" xfId="30039" xr:uid="{409F4781-1417-4877-A0FA-BFBB629E673D}"/>
    <cellStyle name="Normal 2 3 28 4 3" xfId="1739" xr:uid="{54A29AF2-275A-49E5-AC33-8141C84D4D68}"/>
    <cellStyle name="Normal 2 3 28 4 3 2" xfId="10006" xr:uid="{EFEC4292-0BBD-4CB4-8CDE-1887BAE3846D}"/>
    <cellStyle name="Normal 2 3 28 4 3 3" xfId="13202" xr:uid="{4A4788D3-4930-416E-A009-3E9066A8A3D2}"/>
    <cellStyle name="Normal 2 3 28 4 3 4" xfId="16297" xr:uid="{7D0A62EC-576D-4101-920E-FDD68495780C}"/>
    <cellStyle name="Normal 2 3 28 4 3 5" xfId="19451" xr:uid="{A17D5571-9426-41A4-BB8C-A5662B98FBA8}"/>
    <cellStyle name="Normal 2 3 28 4 3 6" xfId="22611" xr:uid="{B920D980-BAFF-47AE-A4EE-C0553065FA4D}"/>
    <cellStyle name="Normal 2 3 28 4 3 7" xfId="25787" xr:uid="{DC2B5E0F-D680-40BA-9624-FA2B7E11DCD1}"/>
    <cellStyle name="Normal 2 3 28 4 3 8" xfId="28986" xr:uid="{2E87B3FD-BBBB-4CBD-B66C-36664F5855D3}"/>
    <cellStyle name="Normal 2 3 28 4 3 9" xfId="5988" xr:uid="{D6320866-024E-4D2F-9EA3-3BB9EA2FF8B4}"/>
    <cellStyle name="Normal 2 3 28 4 4" xfId="7973" xr:uid="{501B9D69-F601-4332-A27C-5260C0FB7594}"/>
    <cellStyle name="Normal 2 3 28 4 5" xfId="9118" xr:uid="{E822B0F9-D2AD-4894-891A-F66F369515FF}"/>
    <cellStyle name="Normal 2 3 28 4 6" xfId="12239" xr:uid="{BDD8D9A9-D84E-4F1E-9A3A-AEF4C36FEB96}"/>
    <cellStyle name="Normal 2 3 28 4 7" xfId="15358" xr:uid="{2E24609F-DC92-4A4C-88E5-9EDA08019956}"/>
    <cellStyle name="Normal 2 3 28 4 8" xfId="18442" xr:uid="{235A34A6-6702-4C86-B9D2-D97D35BFA637}"/>
    <cellStyle name="Normal 2 3 28 4 9" xfId="21605" xr:uid="{7BCA10E2-09C9-4A12-A13D-4295367A6EA1}"/>
    <cellStyle name="Normal 2 3 28 5" xfId="1043" xr:uid="{8E21E3F5-FD76-4459-8EC4-1D311B9A4855}"/>
    <cellStyle name="Normal 2 3 28 5 10" xfId="24932" xr:uid="{B8CB5DF2-724D-4AAD-8FA6-A39ECF1B1626}"/>
    <cellStyle name="Normal 2 3 28 5 11" xfId="28111" xr:uid="{3F353D9E-7FB5-4A51-B1BF-69DA4D001109}"/>
    <cellStyle name="Normal 2 3 28 5 12" xfId="4022" xr:uid="{9D88F5A1-84A5-48BB-B2FA-BDF3BA03326D}"/>
    <cellStyle name="Normal 2 3 28 5 2" xfId="2994" xr:uid="{82356B4C-6775-4257-8823-072BD1E6C03E}"/>
    <cellStyle name="Normal 2 3 28 5 2 10" xfId="5080" xr:uid="{0585012F-EED3-4EFE-A2AB-E76691B05824}"/>
    <cellStyle name="Normal 2 3 28 5 2 2" xfId="7103" xr:uid="{DAB30D30-F09E-460B-B376-91ABFC0FAC78}"/>
    <cellStyle name="Normal 2 3 28 5 2 3" xfId="11256" xr:uid="{48204430-056C-4DA2-AB47-FF4B75AEF33E}"/>
    <cellStyle name="Normal 2 3 28 5 2 4" xfId="14444" xr:uid="{37098B66-FF6C-46C0-85DE-5245DEDD884D}"/>
    <cellStyle name="Normal 2 3 28 5 2 5" xfId="17541" xr:uid="{1746CAB5-DE15-4B23-AD01-1152B0A95E01}"/>
    <cellStyle name="Normal 2 3 28 5 2 6" xfId="20698" xr:uid="{F95F9526-2805-49E8-8C68-15CD593C996D}"/>
    <cellStyle name="Normal 2 3 28 5 2 7" xfId="23853" xr:uid="{7837202D-20DD-4C78-A4F9-C2A054E717CA}"/>
    <cellStyle name="Normal 2 3 28 5 2 8" xfId="27029" xr:uid="{C2E8FB64-C641-41EF-B228-4FCCAB61FF7C}"/>
    <cellStyle name="Normal 2 3 28 5 2 9" xfId="30228" xr:uid="{EE58CC74-9FCD-4767-8061-204AA1B47A4B}"/>
    <cellStyle name="Normal 2 3 28 5 3" xfId="1933" xr:uid="{30B72F52-E330-42FA-A733-53DFB694EA94}"/>
    <cellStyle name="Normal 2 3 28 5 3 2" xfId="10198" xr:uid="{F99D28AD-6EE9-4018-A8E7-E322FEB84DF3}"/>
    <cellStyle name="Normal 2 3 28 5 3 3" xfId="13394" xr:uid="{9731ED0C-CD79-4D22-B1FC-5104E4B913DB}"/>
    <cellStyle name="Normal 2 3 28 5 3 4" xfId="16489" xr:uid="{49FD0A4D-9612-4094-B013-580F0B9DA790}"/>
    <cellStyle name="Normal 2 3 28 5 3 5" xfId="19643" xr:uid="{FDAEA32C-E586-4216-B9DF-CEFE261BE313}"/>
    <cellStyle name="Normal 2 3 28 5 3 6" xfId="22803" xr:uid="{9002BFE1-ED4B-4B00-A405-B312FF4A572A}"/>
    <cellStyle name="Normal 2 3 28 5 3 7" xfId="25979" xr:uid="{E22EA8CA-9CF5-4ED8-A682-83DE65852AE0}"/>
    <cellStyle name="Normal 2 3 28 5 3 8" xfId="29178" xr:uid="{4ABD7D5F-9AC5-4B69-AED6-BBF2E3C8D238}"/>
    <cellStyle name="Normal 2 3 28 5 3 9" xfId="6181" xr:uid="{6CBFDD8B-6551-4B3A-BCD3-231C150ACFE1}"/>
    <cellStyle name="Normal 2 3 28 5 4" xfId="8166" xr:uid="{F88203C0-8A41-4992-9461-E2A6184EB470}"/>
    <cellStyle name="Normal 2 3 28 5 5" xfId="9310" xr:uid="{6E64987E-4F9E-411F-A04B-2D1E1DA83337}"/>
    <cellStyle name="Normal 2 3 28 5 6" xfId="12432" xr:uid="{32D479C1-8FE4-4732-A81E-F3FE8D2FC84F}"/>
    <cellStyle name="Normal 2 3 28 5 7" xfId="15551" xr:uid="{6E6B0B55-6687-4A2A-8F01-E15FA8D6FEB5}"/>
    <cellStyle name="Normal 2 3 28 5 8" xfId="18634" xr:uid="{9664A7ED-2CA0-4853-A782-AD8E67A3A298}"/>
    <cellStyle name="Normal 2 3 28 5 9" xfId="21798" xr:uid="{4D8DCF2E-71E0-4781-9E01-1A646FC0A599}"/>
    <cellStyle name="Normal 2 3 28 6" xfId="396" xr:uid="{A21156AA-A101-4470-8333-99A0440ABFD4}"/>
    <cellStyle name="Normal 2 3 28 6 10" xfId="27465" xr:uid="{ACECD00D-3D2C-4F01-8AB4-3FC903BC7C37}"/>
    <cellStyle name="Normal 2 3 28 6 11" xfId="4435" xr:uid="{4106C094-D183-4B14-BE8B-7464489E0B59}"/>
    <cellStyle name="Normal 2 3 28 6 2" xfId="2348" xr:uid="{024CEFCB-315A-43EB-9895-99DDBF68FE3E}"/>
    <cellStyle name="Normal 2 3 28 6 2 2" xfId="10611" xr:uid="{9E7C7EF3-6BBB-4CEF-8CA5-C640943BB8F9}"/>
    <cellStyle name="Normal 2 3 28 6 2 3" xfId="13806" xr:uid="{DF9318EA-BE30-4B1E-9009-D8E179251737}"/>
    <cellStyle name="Normal 2 3 28 6 2 4" xfId="16901" xr:uid="{9AF08505-C890-4B04-9333-FF7D33A27EB4}"/>
    <cellStyle name="Normal 2 3 28 6 2 5" xfId="20055" xr:uid="{75878FF6-2037-452F-BAC3-F9F0AE746620}"/>
    <cellStyle name="Normal 2 3 28 6 2 6" xfId="23215" xr:uid="{FEC05522-ECAF-4C4A-AA01-90B867382419}"/>
    <cellStyle name="Normal 2 3 28 6 2 7" xfId="26391" xr:uid="{C178EFD6-451C-4A03-AE3C-28F58787FE7B}"/>
    <cellStyle name="Normal 2 3 28 6 2 8" xfId="29590" xr:uid="{5655F4FF-23C7-4C52-9B34-6D177F751096}"/>
    <cellStyle name="Normal 2 3 28 6 2 9" xfId="5535" xr:uid="{2336ACB4-D367-40CA-A054-85ADA41EFBC8}"/>
    <cellStyle name="Normal 2 3 28 6 3" xfId="7520" xr:uid="{6E6C1312-C2E2-4997-8C78-8DBCB8CE8973}"/>
    <cellStyle name="Normal 2 3 28 6 4" xfId="8664" xr:uid="{E5248EF7-83D8-49A2-AD3F-04D7006E0D9D}"/>
    <cellStyle name="Normal 2 3 28 6 5" xfId="11786" xr:uid="{3BEF4AAD-076D-4011-8510-FD9870E4B108}"/>
    <cellStyle name="Normal 2 3 28 6 6" xfId="14905" xr:uid="{1C4221F5-3238-40F2-8664-F5E89192F164}"/>
    <cellStyle name="Normal 2 3 28 6 7" xfId="17989" xr:uid="{B67313B3-4DE6-44E4-A7A5-54975940982C}"/>
    <cellStyle name="Normal 2 3 28 6 8" xfId="21152" xr:uid="{9B05CA3D-A3FD-408F-A490-48E0FF442A7A}"/>
    <cellStyle name="Normal 2 3 28 6 9" xfId="24287" xr:uid="{36BB2D5C-E2D4-45DA-B00F-8437AFE0F8D7}"/>
    <cellStyle name="Normal 2 3 28 7" xfId="2149" xr:uid="{D73C49D5-2A73-4591-A696-7FC1D9A23B3D}"/>
    <cellStyle name="Normal 2 3 28 7 10" xfId="4238" xr:uid="{008B7D84-1D18-4240-88E1-993C82692BE0}"/>
    <cellStyle name="Normal 2 3 28 7 2" xfId="6454" xr:uid="{D3232655-E991-4DF8-B5B9-27FA5F90D32C}"/>
    <cellStyle name="Normal 2 3 28 7 3" xfId="10414" xr:uid="{0AD58E5E-F31D-4AF3-BC2C-D378DCEF48B0}"/>
    <cellStyle name="Normal 2 3 28 7 4" xfId="13609" xr:uid="{A5EC1E34-EA60-4C3E-BE08-83937C6FFBB5}"/>
    <cellStyle name="Normal 2 3 28 7 5" xfId="16704" xr:uid="{B6C8E5C5-578E-456B-8EA4-428BEFBD1328}"/>
    <cellStyle name="Normal 2 3 28 7 6" xfId="19858" xr:uid="{6EB8E451-B39D-4542-976A-88FB668CA27E}"/>
    <cellStyle name="Normal 2 3 28 7 7" xfId="23018" xr:uid="{9442F11A-31A5-44AE-88DD-8F0DF01C8BD3}"/>
    <cellStyle name="Normal 2 3 28 7 8" xfId="26194" xr:uid="{DE9696F7-7A24-47ED-9E63-344035FB79B8}"/>
    <cellStyle name="Normal 2 3 28 7 9" xfId="29393" xr:uid="{E9858B3A-BBAE-4C11-901B-C6828F906704}"/>
    <cellStyle name="Normal 2 3 28 8" xfId="1286" xr:uid="{ADEB5447-B607-454B-AFBA-E8AA2DCCCC8E}"/>
    <cellStyle name="Normal 2 3 28 8 2" xfId="9553" xr:uid="{09CC6AD3-C4A0-44B6-BD29-F4573281174C}"/>
    <cellStyle name="Normal 2 3 28 8 3" xfId="12749" xr:uid="{1C84429C-6913-43D0-A469-68AFDF0FB638}"/>
    <cellStyle name="Normal 2 3 28 8 4" xfId="15844" xr:uid="{F61F7099-1AC2-4232-85D3-BDF295522B6B}"/>
    <cellStyle name="Normal 2 3 28 8 5" xfId="18936" xr:uid="{8C4E6478-EE9E-4384-92F7-69B8ECB1C4E0}"/>
    <cellStyle name="Normal 2 3 28 8 6" xfId="22158" xr:uid="{9705BBF9-7780-4BE0-8E19-F641F4D33191}"/>
    <cellStyle name="Normal 2 3 28 8 7" xfId="25278" xr:uid="{6626AA86-DE06-4880-96E5-587AE7697C0E}"/>
    <cellStyle name="Normal 2 3 28 8 8" xfId="28427" xr:uid="{2FA352FB-000E-49CB-8D81-5C1ACE0396FB}"/>
    <cellStyle name="Normal 2 3 28 8 9" xfId="5337" xr:uid="{50EEE324-445B-4EA6-AEB6-E0901B678950}"/>
    <cellStyle name="Normal 2 3 28 9" xfId="7320" xr:uid="{9750C62E-E384-42EC-924D-4DDCD997BB74}"/>
    <cellStyle name="Normal 2 3 29" xfId="211" xr:uid="{68A2308B-EBA8-4950-A468-BC7F05B26CBD}"/>
    <cellStyle name="Normal 2 3 29 10" xfId="8480" xr:uid="{2BF7ECE7-E687-4B09-A65F-062C11BC932A}"/>
    <cellStyle name="Normal 2 3 29 11" xfId="11589" xr:uid="{38F43B26-F6C6-4DF7-A1BF-B8B458432757}"/>
    <cellStyle name="Normal 2 3 29 12" xfId="14704" xr:uid="{420D3A00-387B-4C89-A69D-456546D3FC2A}"/>
    <cellStyle name="Normal 2 3 29 13" xfId="17796" xr:uid="{B2E016B1-8FCE-4A8F-9B82-CD4CD026AB8A}"/>
    <cellStyle name="Normal 2 3 29 14" xfId="20954" xr:uid="{3EDFA717-C21E-437E-A073-B82073B6559D}"/>
    <cellStyle name="Normal 2 3 29 15" xfId="24094" xr:uid="{CAD655BF-0BB6-4E01-8362-99CD44B9BE1D}"/>
    <cellStyle name="Normal 2 3 29 16" xfId="27271" xr:uid="{8EFC4624-43BB-4581-81FC-53AFE0692E01}"/>
    <cellStyle name="Normal 2 3 29 17" xfId="3381" xr:uid="{98A857ED-09B0-4DCD-A90E-A3C930BEA465}"/>
    <cellStyle name="Normal 2 3 29 2" xfId="545" xr:uid="{B931E057-F371-4FAE-BFFB-0AD8A4EA3777}"/>
    <cellStyle name="Normal 2 3 29 2 10" xfId="24435" xr:uid="{EF3C7E01-E13C-4A01-AF63-32AE8E6199DA}"/>
    <cellStyle name="Normal 2 3 29 2 11" xfId="27613" xr:uid="{F08E6820-3383-42D3-A859-D03156B5B973}"/>
    <cellStyle name="Normal 2 3 29 2 12" xfId="3525" xr:uid="{E51F8B54-83EB-48E2-9DE4-F02C622A5B0D}"/>
    <cellStyle name="Normal 2 3 29 2 2" xfId="2496" xr:uid="{ED8F6F74-6215-4D16-A26C-587D96ABD9A5}"/>
    <cellStyle name="Normal 2 3 29 2 2 10" xfId="4583" xr:uid="{B66E57F3-37EA-4BAD-9AD8-79AE72E4744F}"/>
    <cellStyle name="Normal 2 3 29 2 2 2" xfId="6655" xr:uid="{A84B432F-3A10-4352-B6B0-DCD15F2B518E}"/>
    <cellStyle name="Normal 2 3 29 2 2 3" xfId="10759" xr:uid="{61AAB8D4-E8A7-46FA-93B8-0827C24C1E24}"/>
    <cellStyle name="Normal 2 3 29 2 2 4" xfId="13954" xr:uid="{3D094800-1966-488A-AD56-8011691724B8}"/>
    <cellStyle name="Normal 2 3 29 2 2 5" xfId="17049" xr:uid="{58EA4DB5-10FD-4E4F-9CFE-7F4D104B3C90}"/>
    <cellStyle name="Normal 2 3 29 2 2 6" xfId="20203" xr:uid="{638B04BA-1761-4B6F-AA4F-22F5847EB51A}"/>
    <cellStyle name="Normal 2 3 29 2 2 7" xfId="23363" xr:uid="{B57679E0-99F0-498C-8437-8F322A54F349}"/>
    <cellStyle name="Normal 2 3 29 2 2 8" xfId="26539" xr:uid="{39D3A797-1DDE-40F7-8593-48A0A34EDAEC}"/>
    <cellStyle name="Normal 2 3 29 2 2 9" xfId="29738" xr:uid="{DD69B321-F53F-439A-9DBB-F5871BF15595}"/>
    <cellStyle name="Normal 2 3 29 2 3" xfId="1434" xr:uid="{FEE6F846-FDEE-4BD8-8E82-EC2B006DD712}"/>
    <cellStyle name="Normal 2 3 29 2 3 2" xfId="9701" xr:uid="{8D97A77A-4F48-44CC-80C9-682F186A8BE6}"/>
    <cellStyle name="Normal 2 3 29 2 3 3" xfId="12897" xr:uid="{3EDC4A64-E363-40EC-9852-83E845CAEA46}"/>
    <cellStyle name="Normal 2 3 29 2 3 4" xfId="15992" xr:uid="{3E5A7F4E-CD0C-48AB-AD52-AB1C8DF74E66}"/>
    <cellStyle name="Normal 2 3 29 2 3 5" xfId="19146" xr:uid="{260550F5-BE70-4D51-B1F3-08A281508368}"/>
    <cellStyle name="Normal 2 3 29 2 3 6" xfId="22306" xr:uid="{C7951304-9D6C-4693-B9FE-BF10D54B505C}"/>
    <cellStyle name="Normal 2 3 29 2 3 7" xfId="25482" xr:uid="{B19B89B5-E088-4989-B575-4AF8A382464F}"/>
    <cellStyle name="Normal 2 3 29 2 3 8" xfId="28681" xr:uid="{368A71BF-3E6D-4951-92A1-9EE4DA5CBB76}"/>
    <cellStyle name="Normal 2 3 29 2 3 9" xfId="5683" xr:uid="{89293D8F-809D-48A2-9E2C-CFB9BD5E9CB7}"/>
    <cellStyle name="Normal 2 3 29 2 4" xfId="7668" xr:uid="{36A2CA4E-57DA-4393-9D99-C49C3903F02D}"/>
    <cellStyle name="Normal 2 3 29 2 5" xfId="8813" xr:uid="{13EF4C29-23DA-46D7-B082-3E197A7E86A5}"/>
    <cellStyle name="Normal 2 3 29 2 6" xfId="11934" xr:uid="{AB240DF5-2E69-450D-A87B-566939B40461}"/>
    <cellStyle name="Normal 2 3 29 2 7" xfId="15053" xr:uid="{D59150AF-1363-41F5-859F-90FF18F2442F}"/>
    <cellStyle name="Normal 2 3 29 2 8" xfId="18137" xr:uid="{F62F1EDE-9239-4545-8589-EBE95E2ADA78}"/>
    <cellStyle name="Normal 2 3 29 2 9" xfId="21300" xr:uid="{F1EC18AB-022B-4DC5-9666-D3E4C8A239A5}"/>
    <cellStyle name="Normal 2 3 29 3" xfId="685" xr:uid="{851EC0FE-B71E-4BE8-AA94-A83576539601}"/>
    <cellStyle name="Normal 2 3 29 3 10" xfId="24575" xr:uid="{526D3F05-23A2-4811-B42A-B3C5B7301AEB}"/>
    <cellStyle name="Normal 2 3 29 3 11" xfId="27753" xr:uid="{2234EE81-FD1C-4D3C-948B-1A5D64114087}"/>
    <cellStyle name="Normal 2 3 29 3 12" xfId="3665" xr:uid="{A59E1B48-D189-4BC7-A36E-95EEAF52293F}"/>
    <cellStyle name="Normal 2 3 29 3 2" xfId="2636" xr:uid="{F439D103-52D5-4C1C-B723-D9944F31C5DE}"/>
    <cellStyle name="Normal 2 3 29 3 2 10" xfId="4723" xr:uid="{1DB11772-13C1-4AAD-919B-FCC2562A8990}"/>
    <cellStyle name="Normal 2 3 29 3 2 2" xfId="6789" xr:uid="{258DF288-37E6-4636-A744-630E894F6233}"/>
    <cellStyle name="Normal 2 3 29 3 2 3" xfId="10899" xr:uid="{182FB60B-CEB7-4D60-9462-B0BC878FDEA9}"/>
    <cellStyle name="Normal 2 3 29 3 2 4" xfId="14091" xr:uid="{5C77C937-7E97-47F1-B26C-0C9D7E2D775E}"/>
    <cellStyle name="Normal 2 3 29 3 2 5" xfId="17186" xr:uid="{739CE826-53DD-47F1-A628-F073BDC0529A}"/>
    <cellStyle name="Normal 2 3 29 3 2 6" xfId="20343" xr:uid="{3507F577-811E-4998-84D2-13F1E7CA9A8E}"/>
    <cellStyle name="Normal 2 3 29 3 2 7" xfId="23500" xr:uid="{FF59FE6B-2B57-4AE3-A287-4875D6E55919}"/>
    <cellStyle name="Normal 2 3 29 3 2 8" xfId="26676" xr:uid="{C0D10F46-F410-45CA-AEC6-B3B7B4682F99}"/>
    <cellStyle name="Normal 2 3 29 3 2 9" xfId="29875" xr:uid="{0299D69D-7AE6-4205-97FB-4A552DA374F7}"/>
    <cellStyle name="Normal 2 3 29 3 3" xfId="1574" xr:uid="{50253577-56EA-4D60-9A0E-95400F238732}"/>
    <cellStyle name="Normal 2 3 29 3 3 2" xfId="9841" xr:uid="{3C36B392-667D-42BC-B752-6CE5285CE99B}"/>
    <cellStyle name="Normal 2 3 29 3 3 3" xfId="13037" xr:uid="{8513C112-B106-4F4E-B48F-3EA4610D5650}"/>
    <cellStyle name="Normal 2 3 29 3 3 4" xfId="16132" xr:uid="{243B0216-5A28-46C0-90C3-EF7645EB9FFA}"/>
    <cellStyle name="Normal 2 3 29 3 3 5" xfId="19286" xr:uid="{0E85F851-2DFD-4F1F-A3DD-984B98B9C50D}"/>
    <cellStyle name="Normal 2 3 29 3 3 6" xfId="22446" xr:uid="{0AAA7986-F7C2-49D0-831F-542B7BEDA2E6}"/>
    <cellStyle name="Normal 2 3 29 3 3 7" xfId="25622" xr:uid="{64B49005-35FD-4E59-A0AB-1763051BFA1D}"/>
    <cellStyle name="Normal 2 3 29 3 3 8" xfId="28821" xr:uid="{D017FD70-8B6E-4489-9CF3-8269E62BF2BD}"/>
    <cellStyle name="Normal 2 3 29 3 3 9" xfId="5823" xr:uid="{B6A545AB-E9C9-4CC4-8470-C2D9550458A4}"/>
    <cellStyle name="Normal 2 3 29 3 4" xfId="7808" xr:uid="{4D45FBF3-707D-49D5-A274-F106256B2E55}"/>
    <cellStyle name="Normal 2 3 29 3 5" xfId="8953" xr:uid="{EEA8F0EA-1CA3-4A42-A3A5-5CDE3B0CD451}"/>
    <cellStyle name="Normal 2 3 29 3 6" xfId="12074" xr:uid="{38A740D1-29F9-4986-82E2-34D436F51F9A}"/>
    <cellStyle name="Normal 2 3 29 3 7" xfId="15193" xr:uid="{30C54FBB-9AAB-46A0-989F-4D6E627E4F05}"/>
    <cellStyle name="Normal 2 3 29 3 8" xfId="18277" xr:uid="{B8652F87-1537-4C0C-96CC-4E25EC69B7AB}"/>
    <cellStyle name="Normal 2 3 29 3 9" xfId="21440" xr:uid="{03B8F7D8-284E-4843-A8E0-7D7DDAC0A642}"/>
    <cellStyle name="Normal 2 3 29 4" xfId="854" xr:uid="{FF2CC16D-0612-4233-B370-E448FDC999EE}"/>
    <cellStyle name="Normal 2 3 29 4 10" xfId="24744" xr:uid="{CF5C6E0F-5A95-423C-9551-60419F07C8B9}"/>
    <cellStyle name="Normal 2 3 29 4 11" xfId="27922" xr:uid="{5E076554-68B9-4AAF-A05A-F1532E90B573}"/>
    <cellStyle name="Normal 2 3 29 4 12" xfId="3834" xr:uid="{1BB15FEB-DEAC-47E0-B99A-DA3B81C24A84}"/>
    <cellStyle name="Normal 2 3 29 4 2" xfId="2805" xr:uid="{0B24149B-83FB-4168-B6BD-07A61DE25C05}"/>
    <cellStyle name="Normal 2 3 29 4 2 10" xfId="4892" xr:uid="{99D6666B-4A53-4AFE-AE1E-271B8745E2E1}"/>
    <cellStyle name="Normal 2 3 29 4 2 2" xfId="6931" xr:uid="{5A267A27-C24E-4D8D-9A00-F22FD8E8D8A7}"/>
    <cellStyle name="Normal 2 3 29 4 2 3" xfId="11068" xr:uid="{637EFEC3-C1DA-4053-911C-7C0EA0AE352B}"/>
    <cellStyle name="Normal 2 3 29 4 2 4" xfId="14259" xr:uid="{5540C503-1018-4FEE-807B-91E3D6BA6D68}"/>
    <cellStyle name="Normal 2 3 29 4 2 5" xfId="17354" xr:uid="{8617CF08-A88B-42E6-87AE-FBDADD49B6CE}"/>
    <cellStyle name="Normal 2 3 29 4 2 6" xfId="20512" xr:uid="{67FE8647-63CE-4752-9A29-0F98876C0F91}"/>
    <cellStyle name="Normal 2 3 29 4 2 7" xfId="23668" xr:uid="{23DEE526-3BFE-4BF8-9C07-6DB44515602F}"/>
    <cellStyle name="Normal 2 3 29 4 2 8" xfId="26844" xr:uid="{E5A7E259-2F3F-421B-9635-B214671C543E}"/>
    <cellStyle name="Normal 2 3 29 4 2 9" xfId="30043" xr:uid="{E5B9717B-B09B-469C-85FD-7064E07C3E5A}"/>
    <cellStyle name="Normal 2 3 29 4 3" xfId="1743" xr:uid="{BAA0D857-7894-4CDB-A8AE-B66E3E3F88B0}"/>
    <cellStyle name="Normal 2 3 29 4 3 2" xfId="10010" xr:uid="{0D45DB74-B5D9-4D8E-81DD-B47D3119A249}"/>
    <cellStyle name="Normal 2 3 29 4 3 3" xfId="13206" xr:uid="{D36D9523-5BC4-49D9-8C9A-00A1C3943379}"/>
    <cellStyle name="Normal 2 3 29 4 3 4" xfId="16301" xr:uid="{1993AF71-C46D-4E77-B8E0-96F42546D29A}"/>
    <cellStyle name="Normal 2 3 29 4 3 5" xfId="19455" xr:uid="{03324ECA-832D-46EB-B82C-99E45DDA3527}"/>
    <cellStyle name="Normal 2 3 29 4 3 6" xfId="22615" xr:uid="{53878949-2030-4940-BE35-7464C1353EF5}"/>
    <cellStyle name="Normal 2 3 29 4 3 7" xfId="25791" xr:uid="{1000E31E-3792-4197-8041-4F90787722B6}"/>
    <cellStyle name="Normal 2 3 29 4 3 8" xfId="28990" xr:uid="{985414F1-532E-4FEE-8E3C-D5844E963A33}"/>
    <cellStyle name="Normal 2 3 29 4 3 9" xfId="5992" xr:uid="{7611926B-76C0-4AB2-B6A2-0B05A12E89C0}"/>
    <cellStyle name="Normal 2 3 29 4 4" xfId="7977" xr:uid="{B287EA11-93BA-42A4-BA7D-D7EB579258E0}"/>
    <cellStyle name="Normal 2 3 29 4 5" xfId="9122" xr:uid="{B54D0C10-6086-4BED-8A00-6E842CCC8139}"/>
    <cellStyle name="Normal 2 3 29 4 6" xfId="12243" xr:uid="{7541C657-F884-4E8D-826E-40CB0C8404BC}"/>
    <cellStyle name="Normal 2 3 29 4 7" xfId="15362" xr:uid="{500115BF-A2EC-4F48-A072-60983DDB3A2C}"/>
    <cellStyle name="Normal 2 3 29 4 8" xfId="18446" xr:uid="{096546EF-2309-4750-B993-37D2BB18854B}"/>
    <cellStyle name="Normal 2 3 29 4 9" xfId="21609" xr:uid="{220B1D9C-CC86-4B1B-BAD7-E1FD0DBE01EC}"/>
    <cellStyle name="Normal 2 3 29 5" xfId="1047" xr:uid="{3AA4495C-6F85-44B2-AA82-7519E68202F4}"/>
    <cellStyle name="Normal 2 3 29 5 10" xfId="24936" xr:uid="{AF821D11-54C1-49B4-9705-C28F9B70B181}"/>
    <cellStyle name="Normal 2 3 29 5 11" xfId="28115" xr:uid="{71A935C3-C08C-4F5D-9DFF-FADA30EFD4E1}"/>
    <cellStyle name="Normal 2 3 29 5 12" xfId="4026" xr:uid="{40A99793-3194-43C1-A8A8-862993B1FC8C}"/>
    <cellStyle name="Normal 2 3 29 5 2" xfId="2998" xr:uid="{1C020C45-AAF6-4FC2-A5F9-8AD25507BDB3}"/>
    <cellStyle name="Normal 2 3 29 5 2 10" xfId="5084" xr:uid="{44F6EE7B-5F23-4DD9-9308-F7586E2DA5BB}"/>
    <cellStyle name="Normal 2 3 29 5 2 2" xfId="7107" xr:uid="{6F03422D-9FB0-4EC0-B1F7-40030DB34FF4}"/>
    <cellStyle name="Normal 2 3 29 5 2 3" xfId="11260" xr:uid="{FA47AEFB-711A-465D-9AB9-724A5BDC6D66}"/>
    <cellStyle name="Normal 2 3 29 5 2 4" xfId="14448" xr:uid="{EFF4ED1D-0770-4372-84CB-2B7535ABA0FC}"/>
    <cellStyle name="Normal 2 3 29 5 2 5" xfId="17545" xr:uid="{F725988D-3DEC-43E0-BACD-7F551FC63641}"/>
    <cellStyle name="Normal 2 3 29 5 2 6" xfId="20702" xr:uid="{5D3D2CDE-3B93-453F-9866-E93D00E84EFD}"/>
    <cellStyle name="Normal 2 3 29 5 2 7" xfId="23857" xr:uid="{C25FF82C-D1D9-4FBD-BDFD-07CBAD55E587}"/>
    <cellStyle name="Normal 2 3 29 5 2 8" xfId="27033" xr:uid="{9DCF16F4-EF29-478C-8478-D264104863CB}"/>
    <cellStyle name="Normal 2 3 29 5 2 9" xfId="30232" xr:uid="{6CEA141C-6BDE-4988-920F-A6109844908A}"/>
    <cellStyle name="Normal 2 3 29 5 3" xfId="1937" xr:uid="{3DEFFD5A-2EE9-4B62-B219-4854863BAC62}"/>
    <cellStyle name="Normal 2 3 29 5 3 2" xfId="10202" xr:uid="{0626A760-D44E-4F13-8034-77DEB37B4818}"/>
    <cellStyle name="Normal 2 3 29 5 3 3" xfId="13398" xr:uid="{E180A69D-713B-475E-8FE8-88A7DCDDB0D8}"/>
    <cellStyle name="Normal 2 3 29 5 3 4" xfId="16493" xr:uid="{8E80C250-96DB-47D7-87E5-DBACD7884FA9}"/>
    <cellStyle name="Normal 2 3 29 5 3 5" xfId="19647" xr:uid="{6B167649-CAF4-4926-98A9-4F524C714F77}"/>
    <cellStyle name="Normal 2 3 29 5 3 6" xfId="22807" xr:uid="{FE2D246D-8B56-4B7C-AEB1-91B90FB6065B}"/>
    <cellStyle name="Normal 2 3 29 5 3 7" xfId="25983" xr:uid="{EA9240BF-EBC8-4045-A945-2AA96D0B87D8}"/>
    <cellStyle name="Normal 2 3 29 5 3 8" xfId="29182" xr:uid="{0DE7F08A-6E24-4578-9D9D-C38A556B8AEB}"/>
    <cellStyle name="Normal 2 3 29 5 3 9" xfId="6185" xr:uid="{646BA84D-BF74-4472-983E-E01A7D0E8819}"/>
    <cellStyle name="Normal 2 3 29 5 4" xfId="8170" xr:uid="{44F88B49-D978-4B1D-82FA-B18EA1D5A4BC}"/>
    <cellStyle name="Normal 2 3 29 5 5" xfId="9314" xr:uid="{37646548-2D6E-4C9B-9CEA-05502E288A32}"/>
    <cellStyle name="Normal 2 3 29 5 6" xfId="12436" xr:uid="{D0E5D311-F954-42CE-9D77-9114018BFF15}"/>
    <cellStyle name="Normal 2 3 29 5 7" xfId="15555" xr:uid="{F1D77427-2D87-43AB-9C13-310B8F3581D1}"/>
    <cellStyle name="Normal 2 3 29 5 8" xfId="18638" xr:uid="{4BFC40CC-B05E-405D-BC3E-C772A9200275}"/>
    <cellStyle name="Normal 2 3 29 5 9" xfId="21802" xr:uid="{A22076CA-BA2A-462E-8D7A-32AB59160FDC}"/>
    <cellStyle name="Normal 2 3 29 6" xfId="400" xr:uid="{2E03C76C-5C54-42E2-90F7-889444639451}"/>
    <cellStyle name="Normal 2 3 29 6 10" xfId="27469" xr:uid="{C1465744-6A21-4691-A1E8-08CFA4F87855}"/>
    <cellStyle name="Normal 2 3 29 6 11" xfId="4439" xr:uid="{4307977E-D9D6-4ACC-9384-72AFB2D97299}"/>
    <cellStyle name="Normal 2 3 29 6 2" xfId="2352" xr:uid="{5C596326-72E3-481E-BF82-0F824EA4F90E}"/>
    <cellStyle name="Normal 2 3 29 6 2 2" xfId="10615" xr:uid="{9427C125-833F-40D0-9619-7238C9934D24}"/>
    <cellStyle name="Normal 2 3 29 6 2 3" xfId="13810" xr:uid="{78F55572-32CB-4E4B-9ADA-E7D94E81607B}"/>
    <cellStyle name="Normal 2 3 29 6 2 4" xfId="16905" xr:uid="{B1FD7B0C-09BD-4418-8A39-AE71E88D5A5C}"/>
    <cellStyle name="Normal 2 3 29 6 2 5" xfId="20059" xr:uid="{F33075BA-3BF6-4C9A-BE42-CEDE77746300}"/>
    <cellStyle name="Normal 2 3 29 6 2 6" xfId="23219" xr:uid="{7A02E936-F21C-4A39-B1B1-BBE338D90A19}"/>
    <cellStyle name="Normal 2 3 29 6 2 7" xfId="26395" xr:uid="{0B855769-C786-47AF-B7B6-9E8B31076D8D}"/>
    <cellStyle name="Normal 2 3 29 6 2 8" xfId="29594" xr:uid="{8004F726-6072-4FB4-B99D-4CEB67A2C196}"/>
    <cellStyle name="Normal 2 3 29 6 2 9" xfId="5539" xr:uid="{B5A66ACB-3127-402C-9B7B-109A48AC276B}"/>
    <cellStyle name="Normal 2 3 29 6 3" xfId="7524" xr:uid="{746A6B1C-B182-43CD-BCD2-37EBF2BC1C66}"/>
    <cellStyle name="Normal 2 3 29 6 4" xfId="8668" xr:uid="{51757076-869C-44BC-AF8F-34021AAE47A3}"/>
    <cellStyle name="Normal 2 3 29 6 5" xfId="11790" xr:uid="{4C96A3B9-32DB-474D-AEC7-E2EC9052CC0E}"/>
    <cellStyle name="Normal 2 3 29 6 6" xfId="14909" xr:uid="{D0F906A3-73B7-4883-ABFA-36391095BDCA}"/>
    <cellStyle name="Normal 2 3 29 6 7" xfId="17993" xr:uid="{2DEFECB3-325D-4FE1-8078-E1D7E9FC1143}"/>
    <cellStyle name="Normal 2 3 29 6 8" xfId="21156" xr:uid="{D930AB5D-136F-419E-AF82-B16238113647}"/>
    <cellStyle name="Normal 2 3 29 6 9" xfId="24291" xr:uid="{579B2F8E-A9AD-42A3-ABA1-3998E29A7CC4}"/>
    <cellStyle name="Normal 2 3 29 7" xfId="2153" xr:uid="{E9083F69-D897-483F-B5B2-FF53C427CED6}"/>
    <cellStyle name="Normal 2 3 29 7 10" xfId="4242" xr:uid="{B3EB024B-1AF8-4527-A7EE-050AB31D9E72}"/>
    <cellStyle name="Normal 2 3 29 7 2" xfId="6458" xr:uid="{09D763FB-C490-46B5-A3D4-863C6E3869E3}"/>
    <cellStyle name="Normal 2 3 29 7 3" xfId="10418" xr:uid="{302E2F96-2699-46AF-867A-89C4738843F4}"/>
    <cellStyle name="Normal 2 3 29 7 4" xfId="13613" xr:uid="{A07F1DA7-31DA-4D5A-9477-961C2BDB6B02}"/>
    <cellStyle name="Normal 2 3 29 7 5" xfId="16708" xr:uid="{01358D7C-0079-46E3-B886-7B43E408624D}"/>
    <cellStyle name="Normal 2 3 29 7 6" xfId="19862" xr:uid="{9C66E1B7-9F3D-427F-851B-CBE244D3B27B}"/>
    <cellStyle name="Normal 2 3 29 7 7" xfId="23022" xr:uid="{1AD837EC-A159-4B59-B83A-381E16021EE1}"/>
    <cellStyle name="Normal 2 3 29 7 8" xfId="26198" xr:uid="{6EB2159D-C78E-4EDC-9A8F-BF323360401A}"/>
    <cellStyle name="Normal 2 3 29 7 9" xfId="29397" xr:uid="{A7D7532B-9112-4AD7-ACF7-829B80A67DA7}"/>
    <cellStyle name="Normal 2 3 29 8" xfId="1290" xr:uid="{BDFB009C-207F-4085-B377-E2400E34E6E0}"/>
    <cellStyle name="Normal 2 3 29 8 2" xfId="9557" xr:uid="{AC5BB19D-A2F9-4165-8733-83A30D4F3C24}"/>
    <cellStyle name="Normal 2 3 29 8 3" xfId="12753" xr:uid="{591E6F59-D065-47E0-8D32-15E80F6EFDC0}"/>
    <cellStyle name="Normal 2 3 29 8 4" xfId="15848" xr:uid="{BD3D315F-3437-41C5-BF85-72427AED03F7}"/>
    <cellStyle name="Normal 2 3 29 8 5" xfId="18917" xr:uid="{61E4A572-A3BB-4072-98F9-2EF02F0CAD71}"/>
    <cellStyle name="Normal 2 3 29 8 6" xfId="22162" xr:uid="{475E01FB-E7FA-49A9-BBA8-065204F77ABB}"/>
    <cellStyle name="Normal 2 3 29 8 7" xfId="25231" xr:uid="{79EEC3CD-A2B2-40C6-B606-C6E462BB84FB}"/>
    <cellStyle name="Normal 2 3 29 8 8" xfId="28476" xr:uid="{D5DEB516-5BB0-406C-B857-349B79F22032}"/>
    <cellStyle name="Normal 2 3 29 8 9" xfId="5341" xr:uid="{F2ECBC97-176F-4799-85E1-087FB3D0A0AF}"/>
    <cellStyle name="Normal 2 3 29 9" xfId="7324" xr:uid="{CECC81A9-27A7-45FC-91BE-E3D4E43FA435}"/>
    <cellStyle name="Normal 2 3 3" xfId="117" xr:uid="{6BAD20E9-817D-40FF-B8A3-AB537805B622}"/>
    <cellStyle name="Normal 2 3 3 10" xfId="8376" xr:uid="{BC81506F-59E3-4BB6-AD5D-CD7CDDDB1020}"/>
    <cellStyle name="Normal 2 3 3 11" xfId="11485" xr:uid="{28567A21-FD16-4232-A260-7D18E970210D}"/>
    <cellStyle name="Normal 2 3 3 12" xfId="14600" xr:uid="{0C3981FA-691B-476B-9052-749C76A12665}"/>
    <cellStyle name="Normal 2 3 3 13" xfId="17692" xr:uid="{8856EB2C-0D5D-4CBC-ACCA-59422E485E91}"/>
    <cellStyle name="Normal 2 3 3 14" xfId="20850" xr:uid="{077C489C-9683-4FB7-AC78-930AAF9C3E6D}"/>
    <cellStyle name="Normal 2 3 3 15" xfId="23990" xr:uid="{B3CD1DE5-3C3C-4A18-882B-B21A218CB4EC}"/>
    <cellStyle name="Normal 2 3 3 16" xfId="27167" xr:uid="{2FAF079E-7FCD-4CDB-AEAA-4936B74F726D}"/>
    <cellStyle name="Normal 2 3 3 17" xfId="3277" xr:uid="{FBC76490-14EC-4C28-8581-BB07CFC2BDF5}"/>
    <cellStyle name="Normal 2 3 3 2" xfId="441" xr:uid="{8CB7199D-DD58-43E2-99C7-CAE469DFA676}"/>
    <cellStyle name="Normal 2 3 3 2 10" xfId="24331" xr:uid="{156958A5-F3D4-4087-8FA0-6408F398E702}"/>
    <cellStyle name="Normal 2 3 3 2 11" xfId="27509" xr:uid="{CFBF400F-79A6-445D-B47F-BCD3137EF48B}"/>
    <cellStyle name="Normal 2 3 3 2 12" xfId="3421" xr:uid="{5D45273A-7A42-461A-AD44-2214825502C0}"/>
    <cellStyle name="Normal 2 3 3 2 2" xfId="2392" xr:uid="{DA2A0AE3-5D4A-4E3C-8EBB-63F1B5111F60}"/>
    <cellStyle name="Normal 2 3 3 2 2 10" xfId="4479" xr:uid="{F63083A8-079C-4DC1-B8BD-EBD8ED1AB352}"/>
    <cellStyle name="Normal 2 3 3 2 2 2" xfId="6551" xr:uid="{6351C645-4F47-4268-8FB8-3A536184D170}"/>
    <cellStyle name="Normal 2 3 3 2 2 3" xfId="10655" xr:uid="{BF19623B-91EE-45EC-ADC2-F8DC59882BB8}"/>
    <cellStyle name="Normal 2 3 3 2 2 4" xfId="13850" xr:uid="{12BEF49E-915C-4139-8FBF-5EAF797CED4B}"/>
    <cellStyle name="Normal 2 3 3 2 2 5" xfId="16945" xr:uid="{BE1ADD81-7BD3-41B2-B374-9388AD4FA4F4}"/>
    <cellStyle name="Normal 2 3 3 2 2 6" xfId="20099" xr:uid="{7DCA24A4-C70A-497D-9E0B-9EAC23DADAB7}"/>
    <cellStyle name="Normal 2 3 3 2 2 7" xfId="23259" xr:uid="{40D6A540-6D1F-49A7-8565-B056444AD287}"/>
    <cellStyle name="Normal 2 3 3 2 2 8" xfId="26435" xr:uid="{ECA1A565-A54C-4D8C-953C-322885725710}"/>
    <cellStyle name="Normal 2 3 3 2 2 9" xfId="29634" xr:uid="{4434A822-4289-464D-BDA6-837E346672CC}"/>
    <cellStyle name="Normal 2 3 3 2 3" xfId="1330" xr:uid="{A7952BA8-5163-4804-97CE-A2AEBD81D5A2}"/>
    <cellStyle name="Normal 2 3 3 2 3 2" xfId="9597" xr:uid="{3D822D51-98B4-4F30-9B48-D5DE4C35CA51}"/>
    <cellStyle name="Normal 2 3 3 2 3 3" xfId="12793" xr:uid="{063AFC86-23E8-4B82-8EF8-35EB4442D95F}"/>
    <cellStyle name="Normal 2 3 3 2 3 4" xfId="15888" xr:uid="{B80806A6-1F87-4EAC-92A8-29E85855E1C4}"/>
    <cellStyle name="Normal 2 3 3 2 3 5" xfId="19042" xr:uid="{1F7A62FE-65FD-4F86-B39D-F2B74513814F}"/>
    <cellStyle name="Normal 2 3 3 2 3 6" xfId="22202" xr:uid="{F2D4D52C-6CFE-412B-9E44-D4465003315F}"/>
    <cellStyle name="Normal 2 3 3 2 3 7" xfId="25378" xr:uid="{EB6E9913-F104-4C2A-BA9D-6B56CC0AF842}"/>
    <cellStyle name="Normal 2 3 3 2 3 8" xfId="28577" xr:uid="{C8BB2136-9612-491C-A1B4-EFDFA48798EE}"/>
    <cellStyle name="Normal 2 3 3 2 3 9" xfId="5579" xr:uid="{C449264B-FAF9-4D46-8E7A-0869B734289C}"/>
    <cellStyle name="Normal 2 3 3 2 4" xfId="7564" xr:uid="{EE3E2B1E-F9CA-4628-AF6E-18BC7095725E}"/>
    <cellStyle name="Normal 2 3 3 2 5" xfId="8709" xr:uid="{AFEB20DF-8809-439E-ABED-42B51FEB1D6B}"/>
    <cellStyle name="Normal 2 3 3 2 6" xfId="11830" xr:uid="{D37EF875-3C52-40BE-BD88-7C7BDA90E700}"/>
    <cellStyle name="Normal 2 3 3 2 7" xfId="14949" xr:uid="{5AA6B48A-F35E-44B8-99B6-8906AFEE22D9}"/>
    <cellStyle name="Normal 2 3 3 2 8" xfId="18033" xr:uid="{4A197FD1-7B77-4F05-A234-6FB74C7D6671}"/>
    <cellStyle name="Normal 2 3 3 2 9" xfId="21196" xr:uid="{F3C7EF70-D308-4186-8AC0-2699A0FDF562}"/>
    <cellStyle name="Normal 2 3 3 3" xfId="581" xr:uid="{16654BFB-5174-40CC-B260-7BD94D306C86}"/>
    <cellStyle name="Normal 2 3 3 3 10" xfId="24471" xr:uid="{7B0C907F-1503-4F65-A793-6C8B2B100A12}"/>
    <cellStyle name="Normal 2 3 3 3 11" xfId="27649" xr:uid="{D60685E9-0C64-4E77-905F-4B021ACC886E}"/>
    <cellStyle name="Normal 2 3 3 3 12" xfId="3561" xr:uid="{B785ED95-BF23-42E4-B926-03E4B0727C58}"/>
    <cellStyle name="Normal 2 3 3 3 2" xfId="2532" xr:uid="{9C4F115C-32F8-41B3-B816-2549DC389459}"/>
    <cellStyle name="Normal 2 3 3 3 2 10" xfId="4619" xr:uid="{07F0043B-9ED6-45AC-BAA0-15D29DC1AEFF}"/>
    <cellStyle name="Normal 2 3 3 3 2 2" xfId="6689" xr:uid="{B6A6E8C2-DE9F-4A05-8AD3-45E8000D4988}"/>
    <cellStyle name="Normal 2 3 3 3 2 3" xfId="10795" xr:uid="{FB9F2B33-4C25-42F1-BDF2-D13DF911E7FE}"/>
    <cellStyle name="Normal 2 3 3 3 2 4" xfId="13990" xr:uid="{CA0BA5FC-3D40-4D6F-9E67-375457D8CCBD}"/>
    <cellStyle name="Normal 2 3 3 3 2 5" xfId="17085" xr:uid="{A35D1E6E-A343-40AF-85A6-E55C007841DF}"/>
    <cellStyle name="Normal 2 3 3 3 2 6" xfId="20239" xr:uid="{991E45AC-7ED9-4A6C-812B-4BE3326DDC9A}"/>
    <cellStyle name="Normal 2 3 3 3 2 7" xfId="23399" xr:uid="{11BD8C7F-10A2-43CE-BF0C-60C7FA75BDAA}"/>
    <cellStyle name="Normal 2 3 3 3 2 8" xfId="26575" xr:uid="{F2545CE7-B5F6-4A2D-B96D-B79734E88260}"/>
    <cellStyle name="Normal 2 3 3 3 2 9" xfId="29774" xr:uid="{B400EC3D-F991-4904-9E9B-848D93279403}"/>
    <cellStyle name="Normal 2 3 3 3 3" xfId="1470" xr:uid="{41E4C68B-979A-4EBB-938F-0440B3A8CFFB}"/>
    <cellStyle name="Normal 2 3 3 3 3 2" xfId="9737" xr:uid="{7F8C9DD2-C704-4A8C-873C-A8AF9D4597A8}"/>
    <cellStyle name="Normal 2 3 3 3 3 3" xfId="12933" xr:uid="{D9C1B0E2-69C5-408C-A2F9-DD9245FF2A35}"/>
    <cellStyle name="Normal 2 3 3 3 3 4" xfId="16028" xr:uid="{CE33433E-673B-4285-9178-21A5701EA3D8}"/>
    <cellStyle name="Normal 2 3 3 3 3 5" xfId="19182" xr:uid="{1DE822F6-0146-44F7-8E81-8C22A891A24A}"/>
    <cellStyle name="Normal 2 3 3 3 3 6" xfId="22342" xr:uid="{0B10310A-0109-4850-BD08-57D8EC1D975C}"/>
    <cellStyle name="Normal 2 3 3 3 3 7" xfId="25518" xr:uid="{22518146-4692-49F5-8987-D20CD0150AE2}"/>
    <cellStyle name="Normal 2 3 3 3 3 8" xfId="28717" xr:uid="{835DAFB3-635B-4799-9FE9-3DFB2E584171}"/>
    <cellStyle name="Normal 2 3 3 3 3 9" xfId="5719" xr:uid="{9D3CF8CA-0621-4AC3-B938-1118E99AB889}"/>
    <cellStyle name="Normal 2 3 3 3 4" xfId="7704" xr:uid="{0EE6F0D7-30FA-46BA-83F5-3E20E6D36D42}"/>
    <cellStyle name="Normal 2 3 3 3 5" xfId="8849" xr:uid="{1C87DDED-61BC-40F4-B6AE-4AF4488D3A3A}"/>
    <cellStyle name="Normal 2 3 3 3 6" xfId="11970" xr:uid="{F32C535F-B15A-45A9-B011-1B075BCD55BA}"/>
    <cellStyle name="Normal 2 3 3 3 7" xfId="15089" xr:uid="{B55309F4-9127-48E4-BDF2-AAF65A244F1B}"/>
    <cellStyle name="Normal 2 3 3 3 8" xfId="18173" xr:uid="{F68AE8D9-23D8-439D-A131-E53FE436A851}"/>
    <cellStyle name="Normal 2 3 3 3 9" xfId="21336" xr:uid="{B2C518FB-6E6B-4072-9ACF-90A72EA0E40B}"/>
    <cellStyle name="Normal 2 3 3 4" xfId="750" xr:uid="{365DC258-38BE-4DE9-956E-65424749C51B}"/>
    <cellStyle name="Normal 2 3 3 4 10" xfId="24640" xr:uid="{DF74F1F4-DDAB-4AD2-AE8F-9C354FA924CE}"/>
    <cellStyle name="Normal 2 3 3 4 11" xfId="27818" xr:uid="{1F24DB6D-7D93-473D-86C7-0CDE0946E9AC}"/>
    <cellStyle name="Normal 2 3 3 4 12" xfId="3730" xr:uid="{A311A422-DF2E-4E2B-872B-C5C00B0245EC}"/>
    <cellStyle name="Normal 2 3 3 4 2" xfId="2701" xr:uid="{FF4B2FD5-8B6A-4A0C-89ED-DB9C983FF0F0}"/>
    <cellStyle name="Normal 2 3 3 4 2 10" xfId="4788" xr:uid="{A159A304-9703-47B0-8CEA-4AA4414B2AC1}"/>
    <cellStyle name="Normal 2 3 3 4 2 2" xfId="6827" xr:uid="{FDC710A3-E40D-4184-BEAD-7F9A7BFC6C49}"/>
    <cellStyle name="Normal 2 3 3 4 2 3" xfId="10964" xr:uid="{6118D9C3-012E-4201-85DE-37D1BA7941FA}"/>
    <cellStyle name="Normal 2 3 3 4 2 4" xfId="14155" xr:uid="{30A0B6CC-BBBE-4389-A569-B6B9CBA09444}"/>
    <cellStyle name="Normal 2 3 3 4 2 5" xfId="17250" xr:uid="{39E0D551-D11E-46D1-9AAF-C0C641875C43}"/>
    <cellStyle name="Normal 2 3 3 4 2 6" xfId="20408" xr:uid="{59313227-67CA-40E5-9FE4-DE8565CEFB8E}"/>
    <cellStyle name="Normal 2 3 3 4 2 7" xfId="23564" xr:uid="{E973C976-9097-4F12-A57C-F8C0D8FD9712}"/>
    <cellStyle name="Normal 2 3 3 4 2 8" xfId="26740" xr:uid="{C31EAEE2-9C31-4099-A6A5-4964B342498E}"/>
    <cellStyle name="Normal 2 3 3 4 2 9" xfId="29939" xr:uid="{D44A2A34-2142-48BF-9DE5-BB38B32942AC}"/>
    <cellStyle name="Normal 2 3 3 4 3" xfId="1639" xr:uid="{9CFCCB5F-7B5D-4FB7-9BA8-9E6CB45D48B5}"/>
    <cellStyle name="Normal 2 3 3 4 3 2" xfId="9906" xr:uid="{9A7B1AA3-7A42-4040-B929-DCEF75ECCC88}"/>
    <cellStyle name="Normal 2 3 3 4 3 3" xfId="13102" xr:uid="{05888AA2-31F6-4826-B004-CEF7E4EEC53C}"/>
    <cellStyle name="Normal 2 3 3 4 3 4" xfId="16197" xr:uid="{331667A5-683B-4905-AC0B-C339794B51BB}"/>
    <cellStyle name="Normal 2 3 3 4 3 5" xfId="19351" xr:uid="{47CE8906-6EE4-4CD9-82FB-8E62D7C04872}"/>
    <cellStyle name="Normal 2 3 3 4 3 6" xfId="22511" xr:uid="{F3166DC4-237F-4A44-B5E1-50E6F2EA5C7B}"/>
    <cellStyle name="Normal 2 3 3 4 3 7" xfId="25687" xr:uid="{8971876A-0C3F-4743-8E02-806AC1B93A56}"/>
    <cellStyle name="Normal 2 3 3 4 3 8" xfId="28886" xr:uid="{8F0C41CF-786F-450E-A2D1-01E695747DD7}"/>
    <cellStyle name="Normal 2 3 3 4 3 9" xfId="5888" xr:uid="{F9F53FA7-1734-4B6C-91CD-2BE97BFD9100}"/>
    <cellStyle name="Normal 2 3 3 4 4" xfId="7873" xr:uid="{6B3188A3-B159-4E05-9EED-AEEF7423C32D}"/>
    <cellStyle name="Normal 2 3 3 4 5" xfId="9018" xr:uid="{CE635CC6-442A-493E-93DE-1F84B6FE633F}"/>
    <cellStyle name="Normal 2 3 3 4 6" xfId="12139" xr:uid="{C1C1CDD8-F4E1-43B9-B02B-B857957D10C2}"/>
    <cellStyle name="Normal 2 3 3 4 7" xfId="15258" xr:uid="{4E3882AD-A058-4C2A-80BD-DDD7FF499A09}"/>
    <cellStyle name="Normal 2 3 3 4 8" xfId="18342" xr:uid="{D5C7B688-58D2-47D5-B7A0-AD82B271ED36}"/>
    <cellStyle name="Normal 2 3 3 4 9" xfId="21505" xr:uid="{C368CB65-2757-4D1B-B389-3E442A78F45C}"/>
    <cellStyle name="Normal 2 3 3 5" xfId="943" xr:uid="{D4FD54AF-63E0-4A72-8121-6DA20B8D9B91}"/>
    <cellStyle name="Normal 2 3 3 5 10" xfId="24832" xr:uid="{8148D0AE-0E41-45B3-B286-D3687521F51A}"/>
    <cellStyle name="Normal 2 3 3 5 11" xfId="28011" xr:uid="{4827405C-8400-42B9-AD09-4E38B7A2FBB2}"/>
    <cellStyle name="Normal 2 3 3 5 12" xfId="3922" xr:uid="{9FBD8AA7-3BD8-4928-B8FA-2731D58CC64C}"/>
    <cellStyle name="Normal 2 3 3 5 2" xfId="2894" xr:uid="{17F8533C-A0CF-4659-BD71-AA29E726951A}"/>
    <cellStyle name="Normal 2 3 3 5 2 10" xfId="4980" xr:uid="{30429210-7765-494A-A0BB-721AA6FB3F09}"/>
    <cellStyle name="Normal 2 3 3 5 2 2" xfId="7003" xr:uid="{EC20905B-5160-49B1-943E-6812BAD9101C}"/>
    <cellStyle name="Normal 2 3 3 5 2 3" xfId="11156" xr:uid="{C3E2D9B3-FAD4-4E5F-8420-C71C9EEE454E}"/>
    <cellStyle name="Normal 2 3 3 5 2 4" xfId="14344" xr:uid="{569BC5DD-6B5C-401F-9B37-C9DCB6FF84F3}"/>
    <cellStyle name="Normal 2 3 3 5 2 5" xfId="17441" xr:uid="{C53E953D-7AE8-4CB9-88C5-47B6C4FF6D3A}"/>
    <cellStyle name="Normal 2 3 3 5 2 6" xfId="20598" xr:uid="{50669EEB-2EAA-435B-8ED0-2477BDD51954}"/>
    <cellStyle name="Normal 2 3 3 5 2 7" xfId="23753" xr:uid="{8822E744-5E43-4701-9B0E-75AD44D0F5AE}"/>
    <cellStyle name="Normal 2 3 3 5 2 8" xfId="26929" xr:uid="{CDF41845-653A-4F47-BFC4-1EEF6C1B8999}"/>
    <cellStyle name="Normal 2 3 3 5 2 9" xfId="30128" xr:uid="{735FCF0C-4F67-4028-9022-1FFB22A1034A}"/>
    <cellStyle name="Normal 2 3 3 5 3" xfId="1833" xr:uid="{DC9E7D7D-C840-4991-9D1E-DD7B9F2BE88C}"/>
    <cellStyle name="Normal 2 3 3 5 3 2" xfId="10098" xr:uid="{31905356-C778-493C-8160-4E132E95B5E2}"/>
    <cellStyle name="Normal 2 3 3 5 3 3" xfId="13294" xr:uid="{F87A3165-FD6C-4187-951B-B526AE03DDCC}"/>
    <cellStyle name="Normal 2 3 3 5 3 4" xfId="16389" xr:uid="{5D4E83EB-0D1C-4948-AF05-C06FBDD4DA86}"/>
    <cellStyle name="Normal 2 3 3 5 3 5" xfId="19543" xr:uid="{DA8C7F74-2C41-46A5-960F-B293D0B21765}"/>
    <cellStyle name="Normal 2 3 3 5 3 6" xfId="22703" xr:uid="{E191D3F0-75EB-4FC2-B9CF-EF03A192AD26}"/>
    <cellStyle name="Normal 2 3 3 5 3 7" xfId="25879" xr:uid="{B0AD747B-D39B-4131-9DE7-77A4A09EFA38}"/>
    <cellStyle name="Normal 2 3 3 5 3 8" xfId="29078" xr:uid="{7451E8AE-9D2E-471D-B9DB-2784BF96A171}"/>
    <cellStyle name="Normal 2 3 3 5 3 9" xfId="6081" xr:uid="{97394203-B265-4CC5-88F1-736827F0EC18}"/>
    <cellStyle name="Normal 2 3 3 5 4" xfId="8066" xr:uid="{14784340-9334-4970-BA7D-A695E7C1B89E}"/>
    <cellStyle name="Normal 2 3 3 5 5" xfId="9210" xr:uid="{B50D1C4F-4FE1-4612-A55F-7C0323C90156}"/>
    <cellStyle name="Normal 2 3 3 5 6" xfId="12332" xr:uid="{23595D60-A931-4EE7-BC42-D2A99D77DBD5}"/>
    <cellStyle name="Normal 2 3 3 5 7" xfId="15451" xr:uid="{803A41C1-92DC-4DF9-8794-52D49B0433A4}"/>
    <cellStyle name="Normal 2 3 3 5 8" xfId="18534" xr:uid="{17795A6B-DD01-4637-95EB-7EE5EBED3822}"/>
    <cellStyle name="Normal 2 3 3 5 9" xfId="21698" xr:uid="{552F1ADE-3FA8-4D95-848C-110FEE8C6849}"/>
    <cellStyle name="Normal 2 3 3 6" xfId="296" xr:uid="{DF1D224E-3373-4F29-8609-9D6D56E06018}"/>
    <cellStyle name="Normal 2 3 3 6 10" xfId="27365" xr:uid="{F3DC01B3-B862-489D-8414-57ECD25D5637}"/>
    <cellStyle name="Normal 2 3 3 6 11" xfId="4335" xr:uid="{045263F1-263F-4727-8303-A5408413F47C}"/>
    <cellStyle name="Normal 2 3 3 6 2" xfId="2248" xr:uid="{86138CBB-BA6E-4DD0-90AB-3A5BBD62A2D0}"/>
    <cellStyle name="Normal 2 3 3 6 2 2" xfId="10511" xr:uid="{37A3E7FB-5106-46D0-8A33-F688629F7023}"/>
    <cellStyle name="Normal 2 3 3 6 2 3" xfId="13706" xr:uid="{63C582BF-C47D-4F69-BDF8-CFC12FBA57FE}"/>
    <cellStyle name="Normal 2 3 3 6 2 4" xfId="16801" xr:uid="{2C7D66C1-5758-4DD2-9EB2-C22FFEB0EF55}"/>
    <cellStyle name="Normal 2 3 3 6 2 5" xfId="19955" xr:uid="{D7959B53-108A-4BBF-B255-6D862D0991E1}"/>
    <cellStyle name="Normal 2 3 3 6 2 6" xfId="23115" xr:uid="{2E561CA9-6464-4A58-B176-73EF18E0B6B4}"/>
    <cellStyle name="Normal 2 3 3 6 2 7" xfId="26291" xr:uid="{FE3E2C61-B4BB-46AF-8C47-1D1B594FA734}"/>
    <cellStyle name="Normal 2 3 3 6 2 8" xfId="29490" xr:uid="{D17C1093-03D3-4AD0-B84D-1C3EDB1A6BE4}"/>
    <cellStyle name="Normal 2 3 3 6 2 9" xfId="5435" xr:uid="{40539A6B-6996-457C-8C48-B583329D3703}"/>
    <cellStyle name="Normal 2 3 3 6 3" xfId="7420" xr:uid="{DF7A8BC5-3FD3-4AEF-BC26-535E91EC0D52}"/>
    <cellStyle name="Normal 2 3 3 6 4" xfId="8564" xr:uid="{B1CFF8A2-BEA3-46C3-9905-D8F3B653345E}"/>
    <cellStyle name="Normal 2 3 3 6 5" xfId="11686" xr:uid="{00827FB7-C8B4-4395-BB00-C66ABD0622E4}"/>
    <cellStyle name="Normal 2 3 3 6 6" xfId="14805" xr:uid="{06C73423-94D7-4B84-8715-C4970B7F5854}"/>
    <cellStyle name="Normal 2 3 3 6 7" xfId="17889" xr:uid="{D312C15E-DE1F-4886-9FDB-979F217AC618}"/>
    <cellStyle name="Normal 2 3 3 6 8" xfId="21052" xr:uid="{578B3BE1-A44D-4726-9BAB-1359B00F1924}"/>
    <cellStyle name="Normal 2 3 3 6 9" xfId="24187" xr:uid="{A55DA853-44BA-4922-B547-176874ADF643}"/>
    <cellStyle name="Normal 2 3 3 7" xfId="2049" xr:uid="{1018EA98-0ED1-423C-A160-E3AE96692708}"/>
    <cellStyle name="Normal 2 3 3 7 10" xfId="4138" xr:uid="{88654AEA-BA6F-47CB-9D26-27D16AE1F609}"/>
    <cellStyle name="Normal 2 3 3 7 2" xfId="6354" xr:uid="{561DA208-EBD3-4E5C-BC96-DA86BCEC020E}"/>
    <cellStyle name="Normal 2 3 3 7 3" xfId="10314" xr:uid="{1DCB7F76-0D93-45CA-986B-A79C8A049F32}"/>
    <cellStyle name="Normal 2 3 3 7 4" xfId="13509" xr:uid="{57C2D6E0-1C50-4F14-9EF0-F86153F9805A}"/>
    <cellStyle name="Normal 2 3 3 7 5" xfId="16604" xr:uid="{169BF861-7282-4FC3-AA95-7EFB9DB944AA}"/>
    <cellStyle name="Normal 2 3 3 7 6" xfId="19758" xr:uid="{022E323E-AD67-4CB5-8326-FB3E82011A03}"/>
    <cellStyle name="Normal 2 3 3 7 7" xfId="22918" xr:uid="{310A0604-6504-4B7B-9E14-85EA25EB5CBD}"/>
    <cellStyle name="Normal 2 3 3 7 8" xfId="26094" xr:uid="{FEF38E04-6F74-4A1F-A003-27BC1EAFBBE6}"/>
    <cellStyle name="Normal 2 3 3 7 9" xfId="29293" xr:uid="{C74EEB73-5714-43BA-AA3E-C8CE6296A6A6}"/>
    <cellStyle name="Normal 2 3 3 8" xfId="1186" xr:uid="{5D952250-9D88-4925-B62F-B005735723CA}"/>
    <cellStyle name="Normal 2 3 3 8 2" xfId="9453" xr:uid="{541B738B-8947-462A-8DAC-D4819DE2CB6B}"/>
    <cellStyle name="Normal 2 3 3 8 3" xfId="12661" xr:uid="{A596B5BA-57A3-4DEA-B44E-FDD11DC3016C}"/>
    <cellStyle name="Normal 2 3 3 8 4" xfId="15791" xr:uid="{79BB6922-93BD-4DD7-B737-9C14C4188E36}"/>
    <cellStyle name="Normal 2 3 3 8 5" xfId="18960" xr:uid="{269B7D7B-0068-46FC-97CF-A017624E92A8}"/>
    <cellStyle name="Normal 2 3 3 8 6" xfId="22133" xr:uid="{8F4F38C3-FC8A-4ED3-8008-122C4F6A9DE2}"/>
    <cellStyle name="Normal 2 3 3 8 7" xfId="25260" xr:uid="{7C1BCD69-80AB-4419-97E5-44968BD8C25D}"/>
    <cellStyle name="Normal 2 3 3 8 8" xfId="28539" xr:uid="{175CAEC3-9012-48A3-A7D8-EED47FAA7609}"/>
    <cellStyle name="Normal 2 3 3 8 9" xfId="5237" xr:uid="{D2885564-6186-47CC-8F79-0760133687B6}"/>
    <cellStyle name="Normal 2 3 3 9" xfId="7220" xr:uid="{37BF4B7F-07D4-46C1-858A-4CA259534889}"/>
    <cellStyle name="Normal 2 3 30" xfId="215" xr:uid="{192C608D-203A-4956-85B7-F4D9A1106D1C}"/>
    <cellStyle name="Normal 2 3 30 10" xfId="8484" xr:uid="{B99425ED-239F-4F6B-9E58-C236EE746B5E}"/>
    <cellStyle name="Normal 2 3 30 11" xfId="11593" xr:uid="{EFE46645-2567-4F1F-B524-FF1092BF8B71}"/>
    <cellStyle name="Normal 2 3 30 12" xfId="14708" xr:uid="{B5FAF8B6-0B37-4333-B92B-A950176F23CE}"/>
    <cellStyle name="Normal 2 3 30 13" xfId="17800" xr:uid="{9BEA5258-FF2B-4370-88BC-60B293C3D281}"/>
    <cellStyle name="Normal 2 3 30 14" xfId="20958" xr:uid="{0BD0855C-0222-4137-98DD-3E63882BE11C}"/>
    <cellStyle name="Normal 2 3 30 15" xfId="24098" xr:uid="{5C3CAC80-E05A-49F6-81D7-8F9877FC73F5}"/>
    <cellStyle name="Normal 2 3 30 16" xfId="27275" xr:uid="{6DC1B2F5-23EA-44D8-A331-F790A5E90F46}"/>
    <cellStyle name="Normal 2 3 30 17" xfId="3385" xr:uid="{750920DC-EC1D-4B73-B7D9-BEA1D184223D}"/>
    <cellStyle name="Normal 2 3 30 2" xfId="549" xr:uid="{061E52E1-06BA-4CB7-9552-2DFE81BBB3B5}"/>
    <cellStyle name="Normal 2 3 30 2 10" xfId="24439" xr:uid="{DA9CF5EB-2E7F-4A55-9E53-87D6A92600CC}"/>
    <cellStyle name="Normal 2 3 30 2 11" xfId="27617" xr:uid="{D981FCDB-7402-430B-BFC7-69E191A83DCC}"/>
    <cellStyle name="Normal 2 3 30 2 12" xfId="3529" xr:uid="{85F6058F-1D62-408D-86C4-F1A4640FF9F6}"/>
    <cellStyle name="Normal 2 3 30 2 2" xfId="2500" xr:uid="{1B67E3A9-2282-49AD-8F1B-5B9F4EAB3CE8}"/>
    <cellStyle name="Normal 2 3 30 2 2 10" xfId="4587" xr:uid="{CCD8B4EA-B97C-4DA6-8551-5292134EDEAD}"/>
    <cellStyle name="Normal 2 3 30 2 2 2" xfId="6659" xr:uid="{40B4B126-3D26-4CB5-A151-4947CBE219AC}"/>
    <cellStyle name="Normal 2 3 30 2 2 3" xfId="10763" xr:uid="{BB3E1D63-E05F-4B02-BE92-02DE37628A16}"/>
    <cellStyle name="Normal 2 3 30 2 2 4" xfId="13958" xr:uid="{CEF6EF93-6516-4505-B703-59116E3F0576}"/>
    <cellStyle name="Normal 2 3 30 2 2 5" xfId="17053" xr:uid="{D0EF4FE2-8124-4844-AD4B-CC25F03E0FD6}"/>
    <cellStyle name="Normal 2 3 30 2 2 6" xfId="20207" xr:uid="{673E617D-B8D4-44CF-9D68-076657DD38FF}"/>
    <cellStyle name="Normal 2 3 30 2 2 7" xfId="23367" xr:uid="{04908CE1-1B33-4432-BFD1-833EE3277B96}"/>
    <cellStyle name="Normal 2 3 30 2 2 8" xfId="26543" xr:uid="{866554E8-EC56-45CB-915F-2E304335C869}"/>
    <cellStyle name="Normal 2 3 30 2 2 9" xfId="29742" xr:uid="{89EA5B04-3006-4803-9694-80C05B4A09B1}"/>
    <cellStyle name="Normal 2 3 30 2 3" xfId="1438" xr:uid="{2AA3F1D4-7F83-43FF-BF32-B887F4057D95}"/>
    <cellStyle name="Normal 2 3 30 2 3 2" xfId="9705" xr:uid="{353567E0-6FC4-4B6F-9280-8E15DECB4F5F}"/>
    <cellStyle name="Normal 2 3 30 2 3 3" xfId="12901" xr:uid="{AC796627-CF93-441E-9D57-A71C07763D55}"/>
    <cellStyle name="Normal 2 3 30 2 3 4" xfId="15996" xr:uid="{26EAE3A4-1C46-4334-B5CC-373881B613D8}"/>
    <cellStyle name="Normal 2 3 30 2 3 5" xfId="19150" xr:uid="{A54691F5-ACA5-44D2-95CD-2DB672986A89}"/>
    <cellStyle name="Normal 2 3 30 2 3 6" xfId="22310" xr:uid="{5B53D69B-A555-4474-B6FF-1F0DD0724072}"/>
    <cellStyle name="Normal 2 3 30 2 3 7" xfId="25486" xr:uid="{FED9D19E-CC92-41E2-89F6-AF464EEF5F18}"/>
    <cellStyle name="Normal 2 3 30 2 3 8" xfId="28685" xr:uid="{C997A4CC-4D85-4651-9D34-3595B015190D}"/>
    <cellStyle name="Normal 2 3 30 2 3 9" xfId="5687" xr:uid="{97E58BD4-197F-4656-A72A-D504A62AB530}"/>
    <cellStyle name="Normal 2 3 30 2 4" xfId="7672" xr:uid="{4384DF64-6565-49E8-A9F4-DB3F297F84EF}"/>
    <cellStyle name="Normal 2 3 30 2 5" xfId="8817" xr:uid="{FE1C259E-4CF7-48BD-AE8B-11FA5C908D1C}"/>
    <cellStyle name="Normal 2 3 30 2 6" xfId="11938" xr:uid="{31EC5153-F5CF-4D68-9B77-6B90C009C4F3}"/>
    <cellStyle name="Normal 2 3 30 2 7" xfId="15057" xr:uid="{BC545F23-85D6-46F8-825E-33FE21A1CE3F}"/>
    <cellStyle name="Normal 2 3 30 2 8" xfId="18141" xr:uid="{5F8A898B-C41C-421A-84C0-183FBBB9C3E9}"/>
    <cellStyle name="Normal 2 3 30 2 9" xfId="21304" xr:uid="{152A99FA-0EF1-4B2F-90D8-75FE6B4F26E7}"/>
    <cellStyle name="Normal 2 3 30 3" xfId="689" xr:uid="{1C3EDC49-7C83-4399-9F75-A1A934F7F043}"/>
    <cellStyle name="Normal 2 3 30 3 10" xfId="24579" xr:uid="{3D407BA1-0EAE-4CF7-B031-8587BEB8BD21}"/>
    <cellStyle name="Normal 2 3 30 3 11" xfId="27757" xr:uid="{66932AF0-5A3E-4707-A2E6-EB4C442BF055}"/>
    <cellStyle name="Normal 2 3 30 3 12" xfId="3669" xr:uid="{5BA14257-F402-4743-B533-F4C24435627B}"/>
    <cellStyle name="Normal 2 3 30 3 2" xfId="2640" xr:uid="{F2482836-AFCF-44FE-A053-07E843068847}"/>
    <cellStyle name="Normal 2 3 30 3 2 10" xfId="4727" xr:uid="{02568330-35EA-4016-AB46-2771C40FC474}"/>
    <cellStyle name="Normal 2 3 30 3 2 2" xfId="6793" xr:uid="{743A6157-F332-48C4-8479-C98CD6549395}"/>
    <cellStyle name="Normal 2 3 30 3 2 3" xfId="10903" xr:uid="{B8405F26-0E00-43F0-A9DC-5B09B8F4074C}"/>
    <cellStyle name="Normal 2 3 30 3 2 4" xfId="14095" xr:uid="{51E101C9-59CF-4C0B-A4F5-C65756C3D31C}"/>
    <cellStyle name="Normal 2 3 30 3 2 5" xfId="17190" xr:uid="{A1E56152-4B20-4CA9-B751-FE2F430005D9}"/>
    <cellStyle name="Normal 2 3 30 3 2 6" xfId="20347" xr:uid="{2E4149EE-41D8-46DD-BA80-A0AD4C0E20BD}"/>
    <cellStyle name="Normal 2 3 30 3 2 7" xfId="23504" xr:uid="{CC0DCDB3-8162-4063-9FDC-932D01E41DEB}"/>
    <cellStyle name="Normal 2 3 30 3 2 8" xfId="26680" xr:uid="{854E6010-0AAE-4CCB-BCFF-AE212A95AE58}"/>
    <cellStyle name="Normal 2 3 30 3 2 9" xfId="29879" xr:uid="{89CD3E83-5526-4273-8E4B-1F77CFBBE495}"/>
    <cellStyle name="Normal 2 3 30 3 3" xfId="1578" xr:uid="{0DC53FCD-F2CE-492F-9621-38038BA7DC02}"/>
    <cellStyle name="Normal 2 3 30 3 3 2" xfId="9845" xr:uid="{4DF3F843-28C0-499B-B4DF-C424C0139D08}"/>
    <cellStyle name="Normal 2 3 30 3 3 3" xfId="13041" xr:uid="{71579E67-CD1B-46B9-A851-907844137C0F}"/>
    <cellStyle name="Normal 2 3 30 3 3 4" xfId="16136" xr:uid="{D40C9188-CBFB-4D8F-A0A0-787E7F707C5B}"/>
    <cellStyle name="Normal 2 3 30 3 3 5" xfId="19290" xr:uid="{5066E08E-FFD9-47A1-AE01-9832B594817D}"/>
    <cellStyle name="Normal 2 3 30 3 3 6" xfId="22450" xr:uid="{BE52E9DD-358D-4698-AB9E-245E7346FF34}"/>
    <cellStyle name="Normal 2 3 30 3 3 7" xfId="25626" xr:uid="{931C4CFD-1842-448A-B044-BDDC7CDFB14E}"/>
    <cellStyle name="Normal 2 3 30 3 3 8" xfId="28825" xr:uid="{DF21152A-094B-4F57-B1C2-E00973286D1F}"/>
    <cellStyle name="Normal 2 3 30 3 3 9" xfId="5827" xr:uid="{5AECF7CB-40EA-4107-BD01-C7FA49F6C36A}"/>
    <cellStyle name="Normal 2 3 30 3 4" xfId="7812" xr:uid="{449DA8A4-94A2-420D-B647-0DD5C09744F4}"/>
    <cellStyle name="Normal 2 3 30 3 5" xfId="8957" xr:uid="{4DD50D72-583B-4400-BCCF-6F39681B949E}"/>
    <cellStyle name="Normal 2 3 30 3 6" xfId="12078" xr:uid="{853E57A4-E91F-48CF-A876-AC64FCEA1208}"/>
    <cellStyle name="Normal 2 3 30 3 7" xfId="15197" xr:uid="{63C57CDB-78CC-4C30-88A2-80C7D7F03D80}"/>
    <cellStyle name="Normal 2 3 30 3 8" xfId="18281" xr:uid="{6C5015BC-998F-4798-B5A2-1E8C9593E7B3}"/>
    <cellStyle name="Normal 2 3 30 3 9" xfId="21444" xr:uid="{927769BA-BAE7-448F-A294-799C645BA71B}"/>
    <cellStyle name="Normal 2 3 30 4" xfId="858" xr:uid="{C2424CB9-0090-4F62-8375-42FC0C9C1EF4}"/>
    <cellStyle name="Normal 2 3 30 4 10" xfId="24748" xr:uid="{DE49EDC7-5BE7-4ADB-8FF2-66A1554BB790}"/>
    <cellStyle name="Normal 2 3 30 4 11" xfId="27926" xr:uid="{C0B3DD84-5427-40E4-A3B5-5671A07B54BD}"/>
    <cellStyle name="Normal 2 3 30 4 12" xfId="3838" xr:uid="{C7D8BE2F-68B4-4B13-B1A4-B7CE59669568}"/>
    <cellStyle name="Normal 2 3 30 4 2" xfId="2809" xr:uid="{79A2E573-FB09-4EA6-A35A-75AD245E743F}"/>
    <cellStyle name="Normal 2 3 30 4 2 10" xfId="4896" xr:uid="{054F4682-A158-4EC4-BDAA-6C3B3B20B30C}"/>
    <cellStyle name="Normal 2 3 30 4 2 2" xfId="6935" xr:uid="{78BBE62A-839C-461E-8B2A-99CA6B17F172}"/>
    <cellStyle name="Normal 2 3 30 4 2 3" xfId="11072" xr:uid="{88E02E0F-9C6D-49CB-9EAB-63709F79CCF1}"/>
    <cellStyle name="Normal 2 3 30 4 2 4" xfId="14263" xr:uid="{53BF6B73-DDA1-4C43-A795-67753C5B96F9}"/>
    <cellStyle name="Normal 2 3 30 4 2 5" xfId="17358" xr:uid="{C3C608B3-9800-4EF8-8F90-2E1C061F0044}"/>
    <cellStyle name="Normal 2 3 30 4 2 6" xfId="20516" xr:uid="{9F0C9679-4197-408C-9A64-DFF11265D92D}"/>
    <cellStyle name="Normal 2 3 30 4 2 7" xfId="23672" xr:uid="{87A507D4-313A-4539-BB8D-DBF1E7056E3C}"/>
    <cellStyle name="Normal 2 3 30 4 2 8" xfId="26848" xr:uid="{27312176-152F-4184-9436-754EF171CD93}"/>
    <cellStyle name="Normal 2 3 30 4 2 9" xfId="30047" xr:uid="{24EE90EC-41C0-4BC6-A945-11C558FDC886}"/>
    <cellStyle name="Normal 2 3 30 4 3" xfId="1747" xr:uid="{3B97D947-C9F8-4EE2-B67D-96AF11B432C1}"/>
    <cellStyle name="Normal 2 3 30 4 3 2" xfId="10014" xr:uid="{87580A13-9D4B-4431-9EAD-9273ACD581BC}"/>
    <cellStyle name="Normal 2 3 30 4 3 3" xfId="13210" xr:uid="{EC9B7F62-1F8B-4703-A874-255E346B8221}"/>
    <cellStyle name="Normal 2 3 30 4 3 4" xfId="16305" xr:uid="{F3341984-9CEE-4506-941D-91F5ED011613}"/>
    <cellStyle name="Normal 2 3 30 4 3 5" xfId="19459" xr:uid="{529597FA-DEB5-4A30-B7F7-3BE5B9CF026A}"/>
    <cellStyle name="Normal 2 3 30 4 3 6" xfId="22619" xr:uid="{30C62CAC-03B8-4B41-A6AD-CA2AFB6694D8}"/>
    <cellStyle name="Normal 2 3 30 4 3 7" xfId="25795" xr:uid="{FD59B6B0-2DA3-4E8E-8907-8D04EFC32959}"/>
    <cellStyle name="Normal 2 3 30 4 3 8" xfId="28994" xr:uid="{C66697E5-CCFF-4AD7-A864-E5A702162616}"/>
    <cellStyle name="Normal 2 3 30 4 3 9" xfId="5996" xr:uid="{DA4C7B01-613A-4709-B9D9-E1239754280D}"/>
    <cellStyle name="Normal 2 3 30 4 4" xfId="7981" xr:uid="{16233FBD-0306-45B4-84B4-BCF79C8E9763}"/>
    <cellStyle name="Normal 2 3 30 4 5" xfId="9126" xr:uid="{8532C8AB-886B-4474-9B71-0B12C7D2C4C9}"/>
    <cellStyle name="Normal 2 3 30 4 6" xfId="12247" xr:uid="{79CBEB86-6378-4295-BA28-D16037F8BDF7}"/>
    <cellStyle name="Normal 2 3 30 4 7" xfId="15366" xr:uid="{03EE86F3-B840-423C-B7C4-93001FC54980}"/>
    <cellStyle name="Normal 2 3 30 4 8" xfId="18450" xr:uid="{119E13B2-B061-4F07-82D9-16F2C3658736}"/>
    <cellStyle name="Normal 2 3 30 4 9" xfId="21613" xr:uid="{71B3A589-8B12-4EFD-AA23-BB5F560762C0}"/>
    <cellStyle name="Normal 2 3 30 5" xfId="1051" xr:uid="{7CF604D5-055C-48BF-83F9-806EF81FB6DC}"/>
    <cellStyle name="Normal 2 3 30 5 10" xfId="24940" xr:uid="{1DF329E9-B10D-4D62-AF88-D39018D5FDDB}"/>
    <cellStyle name="Normal 2 3 30 5 11" xfId="28119" xr:uid="{C9FF53F3-2456-4843-9F67-03CFFB9A8688}"/>
    <cellStyle name="Normal 2 3 30 5 12" xfId="4030" xr:uid="{CE65E3E4-DF28-45EF-BBCF-877B7FCDF651}"/>
    <cellStyle name="Normal 2 3 30 5 2" xfId="3002" xr:uid="{DAB1D1C3-6EFE-4257-ACA1-4C3432ECD08D}"/>
    <cellStyle name="Normal 2 3 30 5 2 10" xfId="5088" xr:uid="{CC3E0EC3-D430-48F1-A7F6-06480FE5D761}"/>
    <cellStyle name="Normal 2 3 30 5 2 2" xfId="7111" xr:uid="{A358FBD1-EB56-4AA4-BCA0-BD5B85553726}"/>
    <cellStyle name="Normal 2 3 30 5 2 3" xfId="11264" xr:uid="{E2536582-23CC-4C98-8D09-168DFCEA45AF}"/>
    <cellStyle name="Normal 2 3 30 5 2 4" xfId="14452" xr:uid="{C0A76A61-76B3-49B9-93B7-C25A1AD6644C}"/>
    <cellStyle name="Normal 2 3 30 5 2 5" xfId="17549" xr:uid="{7B6C667D-8BAD-4CB7-B386-46B109536078}"/>
    <cellStyle name="Normal 2 3 30 5 2 6" xfId="20706" xr:uid="{8298B88C-CF4D-4E88-953A-211A3720911F}"/>
    <cellStyle name="Normal 2 3 30 5 2 7" xfId="23861" xr:uid="{C60BFD54-5D02-45FA-BDA4-4ABC719C2969}"/>
    <cellStyle name="Normal 2 3 30 5 2 8" xfId="27037" xr:uid="{8D56BE78-C348-45AE-A87E-DBD554EDF3E6}"/>
    <cellStyle name="Normal 2 3 30 5 2 9" xfId="30236" xr:uid="{002A7BD0-8591-41F9-BA63-515A27D6D4A1}"/>
    <cellStyle name="Normal 2 3 30 5 3" xfId="1941" xr:uid="{330D5600-3EBA-486A-969E-304995633A27}"/>
    <cellStyle name="Normal 2 3 30 5 3 2" xfId="10206" xr:uid="{D397AA6A-133A-4318-B17D-A0954838997A}"/>
    <cellStyle name="Normal 2 3 30 5 3 3" xfId="13402" xr:uid="{9489D1C5-5650-412F-B28B-66DCCB5786AF}"/>
    <cellStyle name="Normal 2 3 30 5 3 4" xfId="16497" xr:uid="{CFDBE0ED-FB89-4C11-A3DE-7EE2A42DB596}"/>
    <cellStyle name="Normal 2 3 30 5 3 5" xfId="19651" xr:uid="{AA71785D-2E80-4F30-8C5C-E1C89E8F6CD6}"/>
    <cellStyle name="Normal 2 3 30 5 3 6" xfId="22811" xr:uid="{1F0E80F7-6EF2-4241-9C63-455A21902B33}"/>
    <cellStyle name="Normal 2 3 30 5 3 7" xfId="25987" xr:uid="{83321B41-4B87-410C-A55A-832ED9F670F4}"/>
    <cellStyle name="Normal 2 3 30 5 3 8" xfId="29186" xr:uid="{FA5E677F-E34D-4574-974D-52C107B23CE1}"/>
    <cellStyle name="Normal 2 3 30 5 3 9" xfId="6189" xr:uid="{E49A56C9-8781-4B6A-AD95-9BAC7A2A1AA2}"/>
    <cellStyle name="Normal 2 3 30 5 4" xfId="8174" xr:uid="{05D361DA-28B8-499A-86A0-F685239A7951}"/>
    <cellStyle name="Normal 2 3 30 5 5" xfId="9318" xr:uid="{DBE0C0F4-D383-432C-B3CF-44536A4A89E5}"/>
    <cellStyle name="Normal 2 3 30 5 6" xfId="12440" xr:uid="{C8A4897D-9907-41EE-BFF6-24C7FCA18174}"/>
    <cellStyle name="Normal 2 3 30 5 7" xfId="15559" xr:uid="{5348B155-324C-4416-B09E-9E9567CA7DA3}"/>
    <cellStyle name="Normal 2 3 30 5 8" xfId="18642" xr:uid="{901AC873-6E65-4587-980B-287814633254}"/>
    <cellStyle name="Normal 2 3 30 5 9" xfId="21806" xr:uid="{0366FD8A-5BFE-4297-96E3-82388A146323}"/>
    <cellStyle name="Normal 2 3 30 6" xfId="404" xr:uid="{9CA64D07-2895-4C6A-94B5-23C43B45E298}"/>
    <cellStyle name="Normal 2 3 30 6 10" xfId="27473" xr:uid="{E7E09E13-6570-4A83-9B54-9A52004F9BDA}"/>
    <cellStyle name="Normal 2 3 30 6 11" xfId="4443" xr:uid="{B359B6A6-5E4A-4D42-A351-0058838DFBC9}"/>
    <cellStyle name="Normal 2 3 30 6 2" xfId="2356" xr:uid="{18EB7FA7-8A4C-46EE-AEC2-0172A5D9A639}"/>
    <cellStyle name="Normal 2 3 30 6 2 2" xfId="10619" xr:uid="{03587C77-DC04-496E-A7A4-71826295A874}"/>
    <cellStyle name="Normal 2 3 30 6 2 3" xfId="13814" xr:uid="{B4F6A2F6-CEC8-43E3-ACE9-075C437130C6}"/>
    <cellStyle name="Normal 2 3 30 6 2 4" xfId="16909" xr:uid="{F287DDEB-81CE-4C52-B981-926C6100B431}"/>
    <cellStyle name="Normal 2 3 30 6 2 5" xfId="20063" xr:uid="{39F5DB86-E6D9-4491-9FF8-90ED59F6FC3D}"/>
    <cellStyle name="Normal 2 3 30 6 2 6" xfId="23223" xr:uid="{32FAB4CC-5BA8-4736-A994-8D5B5CCB77AD}"/>
    <cellStyle name="Normal 2 3 30 6 2 7" xfId="26399" xr:uid="{8112A4A4-47EE-48E1-B8DF-BBAFE3B12925}"/>
    <cellStyle name="Normal 2 3 30 6 2 8" xfId="29598" xr:uid="{9295550A-413F-43E1-9532-BF1DBB4B11DC}"/>
    <cellStyle name="Normal 2 3 30 6 2 9" xfId="5543" xr:uid="{CCA05ADE-E734-4FB3-9673-341AA97F1125}"/>
    <cellStyle name="Normal 2 3 30 6 3" xfId="7528" xr:uid="{99BDD9A3-B332-4A7F-91DA-65C91A29FBFE}"/>
    <cellStyle name="Normal 2 3 30 6 4" xfId="8672" xr:uid="{2BBDBF78-B379-425E-9FFC-D28EAB1164F9}"/>
    <cellStyle name="Normal 2 3 30 6 5" xfId="11794" xr:uid="{58C6D1AD-A83E-4198-9FFC-6156C89EDBF8}"/>
    <cellStyle name="Normal 2 3 30 6 6" xfId="14913" xr:uid="{EF160228-ADDF-462D-94BF-624E31185CBC}"/>
    <cellStyle name="Normal 2 3 30 6 7" xfId="17997" xr:uid="{2A65E9E6-7BD8-4B68-AFE4-1AD523A00B12}"/>
    <cellStyle name="Normal 2 3 30 6 8" xfId="21160" xr:uid="{5D16DA5C-0E15-4572-A220-6B0BA1287DBD}"/>
    <cellStyle name="Normal 2 3 30 6 9" xfId="24295" xr:uid="{F3666D9B-2F58-484C-B8DA-2EFBB5C599AD}"/>
    <cellStyle name="Normal 2 3 30 7" xfId="2157" xr:uid="{5FAA6A98-CA72-4304-BDE1-F4D9AE79CF0E}"/>
    <cellStyle name="Normal 2 3 30 7 10" xfId="4246" xr:uid="{5A16B775-6808-4B42-BC79-81EABA5D6B04}"/>
    <cellStyle name="Normal 2 3 30 7 2" xfId="6462" xr:uid="{A1C7064B-5EDA-4A75-B9AA-8A744CF2D767}"/>
    <cellStyle name="Normal 2 3 30 7 3" xfId="10422" xr:uid="{D06E91EB-8DE0-4740-999E-65F640394469}"/>
    <cellStyle name="Normal 2 3 30 7 4" xfId="13617" xr:uid="{A4DFF7FF-DBDE-4647-8F2A-59CD5639C206}"/>
    <cellStyle name="Normal 2 3 30 7 5" xfId="16712" xr:uid="{81CAACC3-B25F-4FD2-9735-BD40AABB5623}"/>
    <cellStyle name="Normal 2 3 30 7 6" xfId="19866" xr:uid="{BCE6B5BA-8397-4CE7-857D-8307FDA903AB}"/>
    <cellStyle name="Normal 2 3 30 7 7" xfId="23026" xr:uid="{2D836F8E-0727-4F27-8334-8F6D43DEF0F9}"/>
    <cellStyle name="Normal 2 3 30 7 8" xfId="26202" xr:uid="{4EBD2A4E-DA1F-471D-893D-F4AA0985DF9B}"/>
    <cellStyle name="Normal 2 3 30 7 9" xfId="29401" xr:uid="{F27B7FC0-98A9-4577-B852-2150E084721B}"/>
    <cellStyle name="Normal 2 3 30 8" xfId="1294" xr:uid="{713A181E-42E3-4426-95BD-0B5D3625F791}"/>
    <cellStyle name="Normal 2 3 30 8 2" xfId="9561" xr:uid="{8A131AEB-13BF-45C6-B145-AFDB5BCADD1A}"/>
    <cellStyle name="Normal 2 3 30 8 3" xfId="12757" xr:uid="{9F8836FF-1BCB-481E-95AE-E4BD2CF950FA}"/>
    <cellStyle name="Normal 2 3 30 8 4" xfId="15852" xr:uid="{65EC7358-B100-47A3-A9A6-B9263C4CD524}"/>
    <cellStyle name="Normal 2 3 30 8 5" xfId="18919" xr:uid="{D9913B80-5580-4D01-96D6-ED0AC7E9E372}"/>
    <cellStyle name="Normal 2 3 30 8 6" xfId="22166" xr:uid="{D1B6B275-C867-4D3A-A3BF-EBF0CB46AEC1}"/>
    <cellStyle name="Normal 2 3 30 8 7" xfId="25276" xr:uid="{AF50ACE8-6027-4419-8845-EB6A871192FB}"/>
    <cellStyle name="Normal 2 3 30 8 8" xfId="28524" xr:uid="{92555620-7042-44DB-ABC0-C8F8EDF90D2F}"/>
    <cellStyle name="Normal 2 3 30 8 9" xfId="5345" xr:uid="{D5C20D6C-3098-4014-90CE-0013DC01777D}"/>
    <cellStyle name="Normal 2 3 30 9" xfId="7328" xr:uid="{3DACDB50-CED5-4B98-AB38-9DD9C8DDE374}"/>
    <cellStyle name="Normal 2 3 31" xfId="219" xr:uid="{4EF37456-6346-4839-92D4-765CD31F785A}"/>
    <cellStyle name="Normal 2 3 31 10" xfId="8488" xr:uid="{040D4918-3743-4845-8546-11E81593FC25}"/>
    <cellStyle name="Normal 2 3 31 11" xfId="11597" xr:uid="{186720B1-D6BE-4DE9-8367-0962AC475467}"/>
    <cellStyle name="Normal 2 3 31 12" xfId="14712" xr:uid="{CFC39C20-3750-40A0-A049-0A5A64D899B0}"/>
    <cellStyle name="Normal 2 3 31 13" xfId="17804" xr:uid="{86123C69-0B76-4770-A835-6253BE636B09}"/>
    <cellStyle name="Normal 2 3 31 14" xfId="20962" xr:uid="{30BFDF02-D7DA-48BE-AA8A-EA068199158F}"/>
    <cellStyle name="Normal 2 3 31 15" xfId="24102" xr:uid="{8EF30D78-09B7-4E53-A532-F427CE914DC4}"/>
    <cellStyle name="Normal 2 3 31 16" xfId="27279" xr:uid="{D6D5714D-AB00-423A-A4C4-8D9216C321BC}"/>
    <cellStyle name="Normal 2 3 31 17" xfId="3389" xr:uid="{2D0D6A77-599C-430B-B889-4A4F41B24029}"/>
    <cellStyle name="Normal 2 3 31 2" xfId="553" xr:uid="{2D9922D7-B412-4348-AFED-3DC3E5D70481}"/>
    <cellStyle name="Normal 2 3 31 2 10" xfId="24443" xr:uid="{452475D0-694A-41F0-B8D3-8144939F2D17}"/>
    <cellStyle name="Normal 2 3 31 2 11" xfId="27621" xr:uid="{80FC0ACC-55C0-4BD3-8299-0A5297933987}"/>
    <cellStyle name="Normal 2 3 31 2 12" xfId="3533" xr:uid="{FA8285F6-DBFF-48B8-9CD4-3BB48A296A57}"/>
    <cellStyle name="Normal 2 3 31 2 2" xfId="2504" xr:uid="{0D49ECE0-F512-445F-B601-B5C3CE68D428}"/>
    <cellStyle name="Normal 2 3 31 2 2 10" xfId="4591" xr:uid="{757CA425-8C25-4FC1-B1C7-7FBC7701492D}"/>
    <cellStyle name="Normal 2 3 31 2 2 2" xfId="6663" xr:uid="{9C41F6FB-8F51-4019-99BB-EE37EECE399A}"/>
    <cellStyle name="Normal 2 3 31 2 2 3" xfId="10767" xr:uid="{FB405ACE-3ED0-4DB9-9BA6-FA6DB92E6897}"/>
    <cellStyle name="Normal 2 3 31 2 2 4" xfId="13962" xr:uid="{F0A3B7F1-1331-4A3B-A8B6-7075DF5CFEA1}"/>
    <cellStyle name="Normal 2 3 31 2 2 5" xfId="17057" xr:uid="{AE9DE52A-BE76-4AFC-BEE0-EA040AF785FD}"/>
    <cellStyle name="Normal 2 3 31 2 2 6" xfId="20211" xr:uid="{968EBBC3-0C17-4283-B484-CDD54DE40FDE}"/>
    <cellStyle name="Normal 2 3 31 2 2 7" xfId="23371" xr:uid="{BCE163BC-698B-4B02-8FE7-B5A2A0E733B9}"/>
    <cellStyle name="Normal 2 3 31 2 2 8" xfId="26547" xr:uid="{20F29133-8A70-4A5B-9B2D-7CCAB184D97F}"/>
    <cellStyle name="Normal 2 3 31 2 2 9" xfId="29746" xr:uid="{BC1B06CE-D765-429C-81C2-496BA4F9AA5B}"/>
    <cellStyle name="Normal 2 3 31 2 3" xfId="1442" xr:uid="{74941EEE-D37B-4488-B5DE-98A7CE84D578}"/>
    <cellStyle name="Normal 2 3 31 2 3 2" xfId="9709" xr:uid="{483F2F00-4222-451F-82A7-2824BEE4608D}"/>
    <cellStyle name="Normal 2 3 31 2 3 3" xfId="12905" xr:uid="{EE168749-4D5E-4599-B12C-60E68A3774F2}"/>
    <cellStyle name="Normal 2 3 31 2 3 4" xfId="16000" xr:uid="{A62D3BAF-C3CF-44AE-B19A-3D984BCB80F2}"/>
    <cellStyle name="Normal 2 3 31 2 3 5" xfId="19154" xr:uid="{B45DFF1C-F9F5-44A1-9517-D3EADF787AB0}"/>
    <cellStyle name="Normal 2 3 31 2 3 6" xfId="22314" xr:uid="{8C2C4481-97BD-43E9-A32F-0712B9CD02ED}"/>
    <cellStyle name="Normal 2 3 31 2 3 7" xfId="25490" xr:uid="{BE65D988-EF7E-405F-98BB-44E7D4806951}"/>
    <cellStyle name="Normal 2 3 31 2 3 8" xfId="28689" xr:uid="{778B1222-7023-47C3-BFA1-ED1197B1E08B}"/>
    <cellStyle name="Normal 2 3 31 2 3 9" xfId="5691" xr:uid="{D8820CC5-3BF8-4ECB-8C15-E757D915592B}"/>
    <cellStyle name="Normal 2 3 31 2 4" xfId="7676" xr:uid="{35A8F873-18EB-4E52-AFB4-65C116BBAC51}"/>
    <cellStyle name="Normal 2 3 31 2 5" xfId="8821" xr:uid="{7CFB8A09-48ED-4F85-BD39-488BAF71EAF6}"/>
    <cellStyle name="Normal 2 3 31 2 6" xfId="11942" xr:uid="{3901D844-B383-432C-A6D8-7ABDB5E38DE5}"/>
    <cellStyle name="Normal 2 3 31 2 7" xfId="15061" xr:uid="{03AA9C9A-0810-4880-BCE8-DC97B73F36AF}"/>
    <cellStyle name="Normal 2 3 31 2 8" xfId="18145" xr:uid="{CF676B92-1040-4612-BCDC-83330C522B4C}"/>
    <cellStyle name="Normal 2 3 31 2 9" xfId="21308" xr:uid="{6C2B8577-1101-45D0-8D29-61D31C9EA762}"/>
    <cellStyle name="Normal 2 3 31 3" xfId="693" xr:uid="{6068AC39-40AD-4628-B3B9-84BB50C42B91}"/>
    <cellStyle name="Normal 2 3 31 3 10" xfId="24583" xr:uid="{1E141F19-C2A5-498C-9B36-7FFC76E58938}"/>
    <cellStyle name="Normal 2 3 31 3 11" xfId="27761" xr:uid="{0D648765-5D9E-4BEB-BABD-55EF9B3E3E16}"/>
    <cellStyle name="Normal 2 3 31 3 12" xfId="3673" xr:uid="{CE203D9C-5B4A-469D-B88F-13DB0C3870C8}"/>
    <cellStyle name="Normal 2 3 31 3 2" xfId="2644" xr:uid="{DF8F0B0C-0EB5-4011-AD82-A174636EB56B}"/>
    <cellStyle name="Normal 2 3 31 3 2 10" xfId="4731" xr:uid="{C2DE0AC0-9DEB-47B6-8016-C906D9500027}"/>
    <cellStyle name="Normal 2 3 31 3 2 2" xfId="6797" xr:uid="{611935C9-1B2C-41E2-BE7F-C9FD9EF963BA}"/>
    <cellStyle name="Normal 2 3 31 3 2 3" xfId="10907" xr:uid="{6052B84E-1FE2-4BEB-8895-FFA003ECC483}"/>
    <cellStyle name="Normal 2 3 31 3 2 4" xfId="14099" xr:uid="{14B22A1C-6E3A-4B89-AB78-3D56246BE0AF}"/>
    <cellStyle name="Normal 2 3 31 3 2 5" xfId="17194" xr:uid="{36CC206A-8040-4241-85F0-EA41EB7511E9}"/>
    <cellStyle name="Normal 2 3 31 3 2 6" xfId="20351" xr:uid="{E923335A-EF41-471E-A29F-1A4F2E40FA7C}"/>
    <cellStyle name="Normal 2 3 31 3 2 7" xfId="23508" xr:uid="{D215E2BB-2374-4AEF-BD7E-4989C4400E4D}"/>
    <cellStyle name="Normal 2 3 31 3 2 8" xfId="26684" xr:uid="{47C10511-6749-43EA-ADB5-DED21B2783FB}"/>
    <cellStyle name="Normal 2 3 31 3 2 9" xfId="29883" xr:uid="{A17FECA7-58C9-4B4B-84A6-5DC30C3EA8A0}"/>
    <cellStyle name="Normal 2 3 31 3 3" xfId="1582" xr:uid="{8F7CD84F-103E-4715-907C-593E12B23367}"/>
    <cellStyle name="Normal 2 3 31 3 3 2" xfId="9849" xr:uid="{3AF57768-B7E3-47AD-82FF-16BC69A4405B}"/>
    <cellStyle name="Normal 2 3 31 3 3 3" xfId="13045" xr:uid="{809B5CBB-AB62-415D-9F1A-F1DA6F830FE1}"/>
    <cellStyle name="Normal 2 3 31 3 3 4" xfId="16140" xr:uid="{24A990D5-4A56-42CF-96FC-8CB35B7277FC}"/>
    <cellStyle name="Normal 2 3 31 3 3 5" xfId="19294" xr:uid="{B3656FFA-04C6-487F-B3D4-B1266FC1C3D8}"/>
    <cellStyle name="Normal 2 3 31 3 3 6" xfId="22454" xr:uid="{05B8CF1A-F40E-4FEC-B4CC-9B3FE271EFC7}"/>
    <cellStyle name="Normal 2 3 31 3 3 7" xfId="25630" xr:uid="{39CE51DC-0A5D-40CA-B7B2-2E929B27C5D9}"/>
    <cellStyle name="Normal 2 3 31 3 3 8" xfId="28829" xr:uid="{53C6BAAA-7B5F-4D48-8B75-FAD23325E0EC}"/>
    <cellStyle name="Normal 2 3 31 3 3 9" xfId="5831" xr:uid="{2BD6E4E9-5547-45EE-844D-658D79A333D2}"/>
    <cellStyle name="Normal 2 3 31 3 4" xfId="7816" xr:uid="{8CC8E767-1231-4A25-BB69-3E9C17393703}"/>
    <cellStyle name="Normal 2 3 31 3 5" xfId="8961" xr:uid="{030A4400-A38F-4A5B-B5F2-B34D1861A670}"/>
    <cellStyle name="Normal 2 3 31 3 6" xfId="12082" xr:uid="{8953D2F3-4B96-4C29-875C-7BEA56DBA211}"/>
    <cellStyle name="Normal 2 3 31 3 7" xfId="15201" xr:uid="{F5DA92D2-8DA4-488E-B47A-4DE555A9FC3E}"/>
    <cellStyle name="Normal 2 3 31 3 8" xfId="18285" xr:uid="{8C72BCBB-AD3B-4844-933D-6BDACD763FD7}"/>
    <cellStyle name="Normal 2 3 31 3 9" xfId="21448" xr:uid="{1F3D4948-0568-40C1-85E8-305D72D78962}"/>
    <cellStyle name="Normal 2 3 31 4" xfId="862" xr:uid="{F132916B-3E30-47D2-8C0E-965A77474279}"/>
    <cellStyle name="Normal 2 3 31 4 10" xfId="24752" xr:uid="{135C766A-DFE5-4D74-8D58-A7EDB298603B}"/>
    <cellStyle name="Normal 2 3 31 4 11" xfId="27930" xr:uid="{5AC43F1B-E09D-4C14-A8B9-AF2F0179623D}"/>
    <cellStyle name="Normal 2 3 31 4 12" xfId="3842" xr:uid="{AE65B088-6A6A-4DD4-8351-06786F5DCC97}"/>
    <cellStyle name="Normal 2 3 31 4 2" xfId="2813" xr:uid="{64DC3952-6C25-4AF5-9F64-76CD6E7634AA}"/>
    <cellStyle name="Normal 2 3 31 4 2 10" xfId="4900" xr:uid="{618E4B55-E11E-4C77-BEF8-4B3F09D65C73}"/>
    <cellStyle name="Normal 2 3 31 4 2 2" xfId="6939" xr:uid="{E053C424-837E-4B8D-B26B-36EEB52DF708}"/>
    <cellStyle name="Normal 2 3 31 4 2 3" xfId="11076" xr:uid="{9E261C07-D70F-4B48-8905-F62CC0749EF6}"/>
    <cellStyle name="Normal 2 3 31 4 2 4" xfId="14267" xr:uid="{F3438662-B070-452B-986F-50A6C6F6C8E1}"/>
    <cellStyle name="Normal 2 3 31 4 2 5" xfId="17362" xr:uid="{DE71F8D5-AA01-4EAF-9761-5E53DAE125FF}"/>
    <cellStyle name="Normal 2 3 31 4 2 6" xfId="20520" xr:uid="{00989147-A028-4E7C-8BF9-1930310D2DFF}"/>
    <cellStyle name="Normal 2 3 31 4 2 7" xfId="23676" xr:uid="{A4AB9CF6-819E-4593-ABB8-34924F228E73}"/>
    <cellStyle name="Normal 2 3 31 4 2 8" xfId="26852" xr:uid="{DB91AAED-9478-4BB9-B229-382C9EED29F3}"/>
    <cellStyle name="Normal 2 3 31 4 2 9" xfId="30051" xr:uid="{DEA3E273-04F9-453B-8B83-1EC16D423ED9}"/>
    <cellStyle name="Normal 2 3 31 4 3" xfId="1751" xr:uid="{66D2CB33-7FC2-4595-965C-7765FFC07396}"/>
    <cellStyle name="Normal 2 3 31 4 3 2" xfId="10018" xr:uid="{12CDD4FA-3E0F-46AE-B73E-B8C075EA84D6}"/>
    <cellStyle name="Normal 2 3 31 4 3 3" xfId="13214" xr:uid="{EE898C30-D4B5-4A00-AE12-ED140A0E0725}"/>
    <cellStyle name="Normal 2 3 31 4 3 4" xfId="16309" xr:uid="{F71A83A8-CFEB-4AED-BEF9-2439FDBE19EF}"/>
    <cellStyle name="Normal 2 3 31 4 3 5" xfId="19463" xr:uid="{813AAAAF-FA7D-474E-BEBB-8048192C8DC2}"/>
    <cellStyle name="Normal 2 3 31 4 3 6" xfId="22623" xr:uid="{12852C6E-A42C-4662-A1BA-E6BBAC34470B}"/>
    <cellStyle name="Normal 2 3 31 4 3 7" xfId="25799" xr:uid="{83497339-552F-4870-80F9-9F38826B9F20}"/>
    <cellStyle name="Normal 2 3 31 4 3 8" xfId="28998" xr:uid="{9D20825B-A2A9-4BE2-B71B-7745D838249D}"/>
    <cellStyle name="Normal 2 3 31 4 3 9" xfId="6000" xr:uid="{625B9461-432F-4AC8-9A4C-1E0402E448CA}"/>
    <cellStyle name="Normal 2 3 31 4 4" xfId="7985" xr:uid="{685D5B86-E749-4BF9-91AA-53ECB2E2921F}"/>
    <cellStyle name="Normal 2 3 31 4 5" xfId="9130" xr:uid="{1C13D0BF-9089-471D-9C7D-1C60FA5CF9E5}"/>
    <cellStyle name="Normal 2 3 31 4 6" xfId="12251" xr:uid="{7F13C3CC-7526-4EBE-BC0A-3112EAD60655}"/>
    <cellStyle name="Normal 2 3 31 4 7" xfId="15370" xr:uid="{668A1118-40C6-4150-885A-1235FD27C024}"/>
    <cellStyle name="Normal 2 3 31 4 8" xfId="18454" xr:uid="{89C2B886-4DAC-436C-BBEE-DE4C1BE8D532}"/>
    <cellStyle name="Normal 2 3 31 4 9" xfId="21617" xr:uid="{559E4D5D-C150-49F7-80E8-9AF20DD5B5C4}"/>
    <cellStyle name="Normal 2 3 31 5" xfId="1055" xr:uid="{F255C6FE-6AD1-4B51-927A-5DF93D8B2652}"/>
    <cellStyle name="Normal 2 3 31 5 10" xfId="24944" xr:uid="{F6D00A55-C90A-4BA5-AF0A-581023ED0C92}"/>
    <cellStyle name="Normal 2 3 31 5 11" xfId="28123" xr:uid="{3228BDA6-9C24-4804-A864-A2DA58397A39}"/>
    <cellStyle name="Normal 2 3 31 5 12" xfId="4034" xr:uid="{5A7C0BB9-1DB4-4B57-8587-5F3A37F46FDD}"/>
    <cellStyle name="Normal 2 3 31 5 2" xfId="3006" xr:uid="{60182044-1D08-4CC5-9987-6FF76A0469E8}"/>
    <cellStyle name="Normal 2 3 31 5 2 10" xfId="5092" xr:uid="{45AFD4E5-93E1-4724-BF87-BCCBD8DE13F6}"/>
    <cellStyle name="Normal 2 3 31 5 2 2" xfId="7115" xr:uid="{7F65A60B-6495-4B94-84BD-840E6FA56C24}"/>
    <cellStyle name="Normal 2 3 31 5 2 3" xfId="11268" xr:uid="{8FABC267-20B1-40DE-8862-0B9F831F34DB}"/>
    <cellStyle name="Normal 2 3 31 5 2 4" xfId="14456" xr:uid="{B1B33D4B-9AC4-420C-B0DF-77EB61C0FCD2}"/>
    <cellStyle name="Normal 2 3 31 5 2 5" xfId="17553" xr:uid="{259635C4-3024-4F41-9ADB-7DB8FDA937F3}"/>
    <cellStyle name="Normal 2 3 31 5 2 6" xfId="20710" xr:uid="{6C93CEA5-1B6A-4465-8F42-4F06DCF37A3B}"/>
    <cellStyle name="Normal 2 3 31 5 2 7" xfId="23865" xr:uid="{4250AC1D-85F9-4205-8C13-F9B46E4A5488}"/>
    <cellStyle name="Normal 2 3 31 5 2 8" xfId="27041" xr:uid="{43B3A0D2-C305-4055-8520-4A8EBC768C92}"/>
    <cellStyle name="Normal 2 3 31 5 2 9" xfId="30240" xr:uid="{CF8AB46A-620E-4114-B607-A3656965BC49}"/>
    <cellStyle name="Normal 2 3 31 5 3" xfId="1945" xr:uid="{C5DB77B6-2063-44B6-8CF9-D5237DE473E4}"/>
    <cellStyle name="Normal 2 3 31 5 3 2" xfId="10210" xr:uid="{62AF8F56-234A-4F5F-ACB1-3CB5F84C0A75}"/>
    <cellStyle name="Normal 2 3 31 5 3 3" xfId="13406" xr:uid="{CC3C3BEE-7CF4-4074-B6D4-572D70778FE7}"/>
    <cellStyle name="Normal 2 3 31 5 3 4" xfId="16501" xr:uid="{19690422-6079-40B4-82C5-4269C3C79D5F}"/>
    <cellStyle name="Normal 2 3 31 5 3 5" xfId="19655" xr:uid="{21A4117A-A7BF-434F-A7E2-70B07F86A41F}"/>
    <cellStyle name="Normal 2 3 31 5 3 6" xfId="22815" xr:uid="{FFCAA58A-AE0D-408F-85A9-A98FC3C49C6D}"/>
    <cellStyle name="Normal 2 3 31 5 3 7" xfId="25991" xr:uid="{FFDDFDAF-E7CF-476F-8392-EE2EAB037E2B}"/>
    <cellStyle name="Normal 2 3 31 5 3 8" xfId="29190" xr:uid="{3A9A3203-7D82-49EB-A0E6-67CA1134D8CC}"/>
    <cellStyle name="Normal 2 3 31 5 3 9" xfId="6193" xr:uid="{92D3F2FF-ED9A-4AC6-B728-0587E6F274B5}"/>
    <cellStyle name="Normal 2 3 31 5 4" xfId="8178" xr:uid="{6E0CADEB-C3E5-4A57-B1E9-DB949A5A50BA}"/>
    <cellStyle name="Normal 2 3 31 5 5" xfId="9322" xr:uid="{B25BA3A4-C938-429D-A0D3-20A3856771F7}"/>
    <cellStyle name="Normal 2 3 31 5 6" xfId="12444" xr:uid="{038CC58D-320F-477A-8907-72823000A9F3}"/>
    <cellStyle name="Normal 2 3 31 5 7" xfId="15563" xr:uid="{92A64027-3225-45C6-8B63-C4699EC00DEC}"/>
    <cellStyle name="Normal 2 3 31 5 8" xfId="18646" xr:uid="{534CC8AD-F595-489F-9EF3-271A3DD3D38D}"/>
    <cellStyle name="Normal 2 3 31 5 9" xfId="21810" xr:uid="{164605D2-1105-4B0D-B129-612365D6DB3F}"/>
    <cellStyle name="Normal 2 3 31 6" xfId="408" xr:uid="{B22EA5C9-9EA3-4D84-A10D-2D8F06452268}"/>
    <cellStyle name="Normal 2 3 31 6 10" xfId="27477" xr:uid="{19DEE2CC-F782-42EE-B371-C2381268198D}"/>
    <cellStyle name="Normal 2 3 31 6 11" xfId="4447" xr:uid="{DA5C92EE-90E6-4D78-89B4-CB2CE9DE15A5}"/>
    <cellStyle name="Normal 2 3 31 6 2" xfId="2360" xr:uid="{A764E063-3838-48A8-AE0D-2CC5399EC727}"/>
    <cellStyle name="Normal 2 3 31 6 2 2" xfId="10623" xr:uid="{0C7BC1E2-92E4-483C-BCAF-01913D5E7499}"/>
    <cellStyle name="Normal 2 3 31 6 2 3" xfId="13818" xr:uid="{6FC01B85-188F-4D84-ADAC-18E67B4CE3C6}"/>
    <cellStyle name="Normal 2 3 31 6 2 4" xfId="16913" xr:uid="{FC00505D-7CE0-4F0F-9A6E-5879DC5743BE}"/>
    <cellStyle name="Normal 2 3 31 6 2 5" xfId="20067" xr:uid="{1C50BBF5-D8B7-45FB-BEF0-58767268FD94}"/>
    <cellStyle name="Normal 2 3 31 6 2 6" xfId="23227" xr:uid="{3EE0C617-B5D9-46DD-AD8F-D92EBB72A4AE}"/>
    <cellStyle name="Normal 2 3 31 6 2 7" xfId="26403" xr:uid="{505DFB5A-AE7B-43F5-BC4D-71FE6BD85B37}"/>
    <cellStyle name="Normal 2 3 31 6 2 8" xfId="29602" xr:uid="{BCE504F7-6D1F-4192-958D-6E793D431780}"/>
    <cellStyle name="Normal 2 3 31 6 2 9" xfId="5547" xr:uid="{04121B30-0B3C-412F-8EFE-3861B94BBC28}"/>
    <cellStyle name="Normal 2 3 31 6 3" xfId="7532" xr:uid="{2C5D4B3D-AF5B-4831-90D9-5C1F494CA888}"/>
    <cellStyle name="Normal 2 3 31 6 4" xfId="8676" xr:uid="{26903458-08E6-4F11-A3E4-685F8D321F56}"/>
    <cellStyle name="Normal 2 3 31 6 5" xfId="11798" xr:uid="{4B12220B-7A1A-4ADE-B2CC-F541C75DD206}"/>
    <cellStyle name="Normal 2 3 31 6 6" xfId="14917" xr:uid="{F376772D-E37E-484F-9F5C-DEF4BBD4C346}"/>
    <cellStyle name="Normal 2 3 31 6 7" xfId="18001" xr:uid="{A7D2AA37-6098-478F-A822-2CC6ECA9280A}"/>
    <cellStyle name="Normal 2 3 31 6 8" xfId="21164" xr:uid="{A60DA831-0392-4EDD-B96C-82C9E7513108}"/>
    <cellStyle name="Normal 2 3 31 6 9" xfId="24299" xr:uid="{BA1694C3-F517-48C1-9295-7A8C4A5D20C3}"/>
    <cellStyle name="Normal 2 3 31 7" xfId="2161" xr:uid="{FE5C0ACE-04CA-428A-AEBD-6D68514069B4}"/>
    <cellStyle name="Normal 2 3 31 7 10" xfId="4250" xr:uid="{FC5E8E40-B2D9-477B-ABC7-D9A382883F7A}"/>
    <cellStyle name="Normal 2 3 31 7 2" xfId="6466" xr:uid="{A1483BD1-DA08-4817-B43D-2053B890A084}"/>
    <cellStyle name="Normal 2 3 31 7 3" xfId="10426" xr:uid="{A383DF19-7B2F-4A7C-A9D2-5994EFC7ED38}"/>
    <cellStyle name="Normal 2 3 31 7 4" xfId="13621" xr:uid="{F9CDF29A-9C7B-4759-86A1-42E344868935}"/>
    <cellStyle name="Normal 2 3 31 7 5" xfId="16716" xr:uid="{3AE617C0-78EC-4247-A5E3-41685AFBBF97}"/>
    <cellStyle name="Normal 2 3 31 7 6" xfId="19870" xr:uid="{0A1B9758-8AD0-4865-90F8-A1723ED59020}"/>
    <cellStyle name="Normal 2 3 31 7 7" xfId="23030" xr:uid="{8C8F4CB7-F7CD-47E4-A0CE-A6FC2C313576}"/>
    <cellStyle name="Normal 2 3 31 7 8" xfId="26206" xr:uid="{D3961C52-6989-4899-B85F-08C8080F1935}"/>
    <cellStyle name="Normal 2 3 31 7 9" xfId="29405" xr:uid="{AACCEA3C-F121-441A-BB9E-501215E34F42}"/>
    <cellStyle name="Normal 2 3 31 8" xfId="1298" xr:uid="{0E5E3AF7-0CED-4CD7-B66D-E8478E2211F8}"/>
    <cellStyle name="Normal 2 3 31 8 2" xfId="9565" xr:uid="{DE0A5394-B3FD-4B50-8D12-570B7C6D3218}"/>
    <cellStyle name="Normal 2 3 31 8 3" xfId="12761" xr:uid="{AF1F1573-0219-4D2C-8273-DCC4C5816AF7}"/>
    <cellStyle name="Normal 2 3 31 8 4" xfId="15856" xr:uid="{7EE6E024-BC33-4165-A500-D4A312874E82}"/>
    <cellStyle name="Normal 2 3 31 8 5" xfId="19015" xr:uid="{1B579DBB-02CA-4FC5-A14F-224A78489ACB}"/>
    <cellStyle name="Normal 2 3 31 8 6" xfId="22170" xr:uid="{C1C035CC-73B4-4293-B44C-C6AF28AEB9C7}"/>
    <cellStyle name="Normal 2 3 31 8 7" xfId="25353" xr:uid="{1138CFE3-C808-4DC4-ABD6-F7C04C5E788F}"/>
    <cellStyle name="Normal 2 3 31 8 8" xfId="28499" xr:uid="{66A31EB6-4B94-493E-A083-761F6F9EF28B}"/>
    <cellStyle name="Normal 2 3 31 8 9" xfId="5349" xr:uid="{AC794628-013F-4958-BEBB-2C3EA8B267B9}"/>
    <cellStyle name="Normal 2 3 31 9" xfId="7332" xr:uid="{39500F24-3ED2-4079-9E50-7882B4123F0B}"/>
    <cellStyle name="Normal 2 3 32" xfId="223" xr:uid="{623E5C69-DF60-436D-90BD-8ECFB2CC07C6}"/>
    <cellStyle name="Normal 2 3 32 10" xfId="8492" xr:uid="{5CCF2A17-6D58-4D58-B4D5-E8891D88BF6B}"/>
    <cellStyle name="Normal 2 3 32 11" xfId="11601" xr:uid="{0E43CBA2-C968-4289-8175-67E12FB965F2}"/>
    <cellStyle name="Normal 2 3 32 12" xfId="14716" xr:uid="{BAD80F41-7C94-4CF3-8C12-411D06A89A5D}"/>
    <cellStyle name="Normal 2 3 32 13" xfId="17808" xr:uid="{C66CAAFD-DB29-4C66-B39D-8789D67AE443}"/>
    <cellStyle name="Normal 2 3 32 14" xfId="20966" xr:uid="{463C2CC8-FFF5-4900-962F-6185EC64124F}"/>
    <cellStyle name="Normal 2 3 32 15" xfId="24106" xr:uid="{38C85681-8EE5-42EA-B322-2B651296FF1F}"/>
    <cellStyle name="Normal 2 3 32 16" xfId="27283" xr:uid="{9220DC28-8E89-48AD-9714-FBADFB76E45D}"/>
    <cellStyle name="Normal 2 3 32 17" xfId="3393" xr:uid="{86538669-37D7-4E1B-B60A-E9B6E622BBCD}"/>
    <cellStyle name="Normal 2 3 32 2" xfId="557" xr:uid="{85545994-8F3F-4FCD-B66A-4B0409E841DC}"/>
    <cellStyle name="Normal 2 3 32 2 10" xfId="24447" xr:uid="{FF9C8233-3FF5-4552-BC28-212D33B1566C}"/>
    <cellStyle name="Normal 2 3 32 2 11" xfId="27625" xr:uid="{4031C49C-3435-494C-B02C-35B3854B709C}"/>
    <cellStyle name="Normal 2 3 32 2 12" xfId="3537" xr:uid="{0BE5C97A-D097-4582-84D8-0F90E6509FC2}"/>
    <cellStyle name="Normal 2 3 32 2 2" xfId="2508" xr:uid="{D5F191B9-DA37-49E9-8622-53FDAB5F913D}"/>
    <cellStyle name="Normal 2 3 32 2 2 10" xfId="4595" xr:uid="{31319DEA-8821-4C99-83A8-A009EA4E0428}"/>
    <cellStyle name="Normal 2 3 32 2 2 2" xfId="6667" xr:uid="{F5F2626F-738A-4C32-8213-F4752DE65BA0}"/>
    <cellStyle name="Normal 2 3 32 2 2 3" xfId="10771" xr:uid="{C9B5A794-94F3-4C23-B039-62E8B359DACF}"/>
    <cellStyle name="Normal 2 3 32 2 2 4" xfId="13966" xr:uid="{43A4B813-192F-44D8-9DC5-29554D429025}"/>
    <cellStyle name="Normal 2 3 32 2 2 5" xfId="17061" xr:uid="{383DC9A5-080B-420C-85FA-9E347A1FCBB7}"/>
    <cellStyle name="Normal 2 3 32 2 2 6" xfId="20215" xr:uid="{874C6B18-FEED-49C4-8D75-7DE04CED955D}"/>
    <cellStyle name="Normal 2 3 32 2 2 7" xfId="23375" xr:uid="{F1A0527D-9A04-4A07-8170-1DABDB79A7D1}"/>
    <cellStyle name="Normal 2 3 32 2 2 8" xfId="26551" xr:uid="{D48512F7-2383-4594-8F49-F150EA22D8F2}"/>
    <cellStyle name="Normal 2 3 32 2 2 9" xfId="29750" xr:uid="{D67A73AD-BEC4-4698-8D41-C821DC203681}"/>
    <cellStyle name="Normal 2 3 32 2 3" xfId="1446" xr:uid="{99FB6126-2D2A-4449-A212-14ED6D45213D}"/>
    <cellStyle name="Normal 2 3 32 2 3 2" xfId="9713" xr:uid="{98197966-F7CE-4C66-ADF0-8F7289BB62D3}"/>
    <cellStyle name="Normal 2 3 32 2 3 3" xfId="12909" xr:uid="{1E7A4198-B39D-4BF8-97AA-898AAE83D378}"/>
    <cellStyle name="Normal 2 3 32 2 3 4" xfId="16004" xr:uid="{DDC3F838-3919-4EB4-9B6E-434B55ED5366}"/>
    <cellStyle name="Normal 2 3 32 2 3 5" xfId="19158" xr:uid="{03BC8292-836C-4AB0-84D6-F4AFAC82C784}"/>
    <cellStyle name="Normal 2 3 32 2 3 6" xfId="22318" xr:uid="{03832007-864F-492A-9AA3-0B69628B719C}"/>
    <cellStyle name="Normal 2 3 32 2 3 7" xfId="25494" xr:uid="{D3DF760A-570E-48BB-9797-063768DE1B9B}"/>
    <cellStyle name="Normal 2 3 32 2 3 8" xfId="28693" xr:uid="{62698C8C-F609-4CBF-9F95-502EF7A6F215}"/>
    <cellStyle name="Normal 2 3 32 2 3 9" xfId="5695" xr:uid="{08895103-5006-4E46-A696-576930A86EA0}"/>
    <cellStyle name="Normal 2 3 32 2 4" xfId="7680" xr:uid="{92C56A1C-1573-42F6-B08A-69B350C18C4D}"/>
    <cellStyle name="Normal 2 3 32 2 5" xfId="8825" xr:uid="{1BDBA029-16F0-405F-8ECA-C2D2858A10AC}"/>
    <cellStyle name="Normal 2 3 32 2 6" xfId="11946" xr:uid="{A40B8377-168E-4002-8A58-AD51EBD44D33}"/>
    <cellStyle name="Normal 2 3 32 2 7" xfId="15065" xr:uid="{5AC424B5-A518-46D6-B536-FBD9DD79FBF7}"/>
    <cellStyle name="Normal 2 3 32 2 8" xfId="18149" xr:uid="{991BCC06-918C-4763-A874-AE316A1BFE19}"/>
    <cellStyle name="Normal 2 3 32 2 9" xfId="21312" xr:uid="{750BF551-354B-49E1-8461-120AE62FA647}"/>
    <cellStyle name="Normal 2 3 32 3" xfId="697" xr:uid="{8B07B688-3502-40FC-B039-34F64F1D691D}"/>
    <cellStyle name="Normal 2 3 32 3 10" xfId="24587" xr:uid="{8548D0D1-A656-411A-9713-0119BE12F43F}"/>
    <cellStyle name="Normal 2 3 32 3 11" xfId="27765" xr:uid="{9AEFAE27-9375-4CCB-8A93-840C23034108}"/>
    <cellStyle name="Normal 2 3 32 3 12" xfId="3677" xr:uid="{CF321BF3-7633-4CD4-88F4-A378D007F289}"/>
    <cellStyle name="Normal 2 3 32 3 2" xfId="2648" xr:uid="{E4714652-9BB2-4DDF-81F0-CCD99C2BA964}"/>
    <cellStyle name="Normal 2 3 32 3 2 10" xfId="4735" xr:uid="{1618AEED-616C-4B0F-9B42-3671D907FC21}"/>
    <cellStyle name="Normal 2 3 32 3 2 2" xfId="6801" xr:uid="{6EA7054D-0E30-44EF-91F5-B6FBBA1BE2D3}"/>
    <cellStyle name="Normal 2 3 32 3 2 3" xfId="10911" xr:uid="{942D72AB-C733-41E6-B4CB-DCE220F108C9}"/>
    <cellStyle name="Normal 2 3 32 3 2 4" xfId="14103" xr:uid="{8780F893-3DDF-46FF-AC3C-5F495141C214}"/>
    <cellStyle name="Normal 2 3 32 3 2 5" xfId="17198" xr:uid="{28058C17-2EE7-454E-86EF-4982FE8C2AE5}"/>
    <cellStyle name="Normal 2 3 32 3 2 6" xfId="20355" xr:uid="{39721C1C-4A14-479B-ACE5-B761D1927163}"/>
    <cellStyle name="Normal 2 3 32 3 2 7" xfId="23512" xr:uid="{4416A6D7-0809-4673-A1B7-4AA6B79065DB}"/>
    <cellStyle name="Normal 2 3 32 3 2 8" xfId="26688" xr:uid="{EF428089-07DA-452A-BFCD-BDCE738CD086}"/>
    <cellStyle name="Normal 2 3 32 3 2 9" xfId="29887" xr:uid="{D1C2ED17-4843-432F-8BFF-2D6255AF44D3}"/>
    <cellStyle name="Normal 2 3 32 3 3" xfId="1586" xr:uid="{8E3803DB-D552-49D2-B6F8-FC67212DBC7D}"/>
    <cellStyle name="Normal 2 3 32 3 3 2" xfId="9853" xr:uid="{8F0AE2FD-660D-4272-8945-4D9422EC39BC}"/>
    <cellStyle name="Normal 2 3 32 3 3 3" xfId="13049" xr:uid="{B7696194-86B0-4C36-A052-25875BF12383}"/>
    <cellStyle name="Normal 2 3 32 3 3 4" xfId="16144" xr:uid="{8C817CD4-5C99-444E-B59C-400E0C98CD13}"/>
    <cellStyle name="Normal 2 3 32 3 3 5" xfId="19298" xr:uid="{6315B924-B7B3-4307-BFAF-3556C3945492}"/>
    <cellStyle name="Normal 2 3 32 3 3 6" xfId="22458" xr:uid="{75EDB54D-7B06-47FB-8118-73EF1E4E6693}"/>
    <cellStyle name="Normal 2 3 32 3 3 7" xfId="25634" xr:uid="{440DB9CF-9CEE-4735-9037-F4819EFE2771}"/>
    <cellStyle name="Normal 2 3 32 3 3 8" xfId="28833" xr:uid="{48C292BD-C9CC-454B-829C-D43A3A46E23B}"/>
    <cellStyle name="Normal 2 3 32 3 3 9" xfId="5835" xr:uid="{55A8E237-AFD8-4E41-8D74-232F1DA43C2F}"/>
    <cellStyle name="Normal 2 3 32 3 4" xfId="7820" xr:uid="{E562F7E4-B5F3-42BE-A9DC-19C08130702E}"/>
    <cellStyle name="Normal 2 3 32 3 5" xfId="8965" xr:uid="{721A7928-74F5-4A82-9AB5-C92AC77F7361}"/>
    <cellStyle name="Normal 2 3 32 3 6" xfId="12086" xr:uid="{EB792143-50B4-42E9-B7A3-08142CA1F22E}"/>
    <cellStyle name="Normal 2 3 32 3 7" xfId="15205" xr:uid="{D2834521-9F5B-4E17-BBFB-14485F2B055B}"/>
    <cellStyle name="Normal 2 3 32 3 8" xfId="18289" xr:uid="{5DE989FC-3B29-4A8A-859D-F82334EE0690}"/>
    <cellStyle name="Normal 2 3 32 3 9" xfId="21452" xr:uid="{AE4A724B-2859-425C-980A-32470BEF4494}"/>
    <cellStyle name="Normal 2 3 32 4" xfId="866" xr:uid="{551CB61A-3147-45C1-9576-C7FEB4C1E055}"/>
    <cellStyle name="Normal 2 3 32 4 10" xfId="24756" xr:uid="{85834EBE-141D-42D8-A76C-BF147C4B291D}"/>
    <cellStyle name="Normal 2 3 32 4 11" xfId="27934" xr:uid="{52EBF248-DA9C-4C04-A6F7-F68841C89B18}"/>
    <cellStyle name="Normal 2 3 32 4 12" xfId="3846" xr:uid="{755DD9A2-AF33-46B4-96E2-DA4087E3B121}"/>
    <cellStyle name="Normal 2 3 32 4 2" xfId="2817" xr:uid="{C217C4D3-B901-4CDD-B558-8F230B1FB978}"/>
    <cellStyle name="Normal 2 3 32 4 2 10" xfId="4904" xr:uid="{531D7DE9-AC0D-4B72-9E29-1EDF38182092}"/>
    <cellStyle name="Normal 2 3 32 4 2 2" xfId="6943" xr:uid="{B92BE32F-407A-42B0-BDB9-1EC3703575D3}"/>
    <cellStyle name="Normal 2 3 32 4 2 3" xfId="11080" xr:uid="{2FF2EB2C-9B22-4599-86E3-E60F4B6190D5}"/>
    <cellStyle name="Normal 2 3 32 4 2 4" xfId="14271" xr:uid="{5107D00B-E80B-442E-B3CB-925A2A8F92FB}"/>
    <cellStyle name="Normal 2 3 32 4 2 5" xfId="17366" xr:uid="{DB867257-FB41-4945-8600-9BE571385A43}"/>
    <cellStyle name="Normal 2 3 32 4 2 6" xfId="20524" xr:uid="{C391BBEE-3D75-4FAC-B76F-A3BB58411F6B}"/>
    <cellStyle name="Normal 2 3 32 4 2 7" xfId="23680" xr:uid="{FF2D9C4C-CA2A-4171-B148-865CFCC6DE70}"/>
    <cellStyle name="Normal 2 3 32 4 2 8" xfId="26856" xr:uid="{14394BC4-EE2A-422B-9EF4-0DFB9FF17333}"/>
    <cellStyle name="Normal 2 3 32 4 2 9" xfId="30055" xr:uid="{A38BBCD4-464D-4B3D-8153-7256BA58027E}"/>
    <cellStyle name="Normal 2 3 32 4 3" xfId="1755" xr:uid="{B131663C-C9A0-4238-BE91-F81967427E46}"/>
    <cellStyle name="Normal 2 3 32 4 3 2" xfId="10022" xr:uid="{99B85091-E76A-4825-80E3-99C5BA42C78F}"/>
    <cellStyle name="Normal 2 3 32 4 3 3" xfId="13218" xr:uid="{3F5A9AAC-C19F-489A-829B-139898A66B76}"/>
    <cellStyle name="Normal 2 3 32 4 3 4" xfId="16313" xr:uid="{F7399EC5-301B-4DC8-B0B0-FFED32429841}"/>
    <cellStyle name="Normal 2 3 32 4 3 5" xfId="19467" xr:uid="{6C61200B-403A-4BAF-9208-C1516AA5FE92}"/>
    <cellStyle name="Normal 2 3 32 4 3 6" xfId="22627" xr:uid="{22B1042D-2E14-4844-B267-9157AD35EC7F}"/>
    <cellStyle name="Normal 2 3 32 4 3 7" xfId="25803" xr:uid="{1C51282D-9927-4C04-A503-0F63E404A3C3}"/>
    <cellStyle name="Normal 2 3 32 4 3 8" xfId="29002" xr:uid="{C9C54871-DDE9-4894-8531-C77FD7D39979}"/>
    <cellStyle name="Normal 2 3 32 4 3 9" xfId="6004" xr:uid="{DD26DFF3-D189-412B-A04A-AC7ECB4FDDD2}"/>
    <cellStyle name="Normal 2 3 32 4 4" xfId="7989" xr:uid="{AE147338-33F5-48DC-897E-A37C059B38F7}"/>
    <cellStyle name="Normal 2 3 32 4 5" xfId="9134" xr:uid="{07BD7AAC-13E8-4E5D-8963-9B56F129A70D}"/>
    <cellStyle name="Normal 2 3 32 4 6" xfId="12255" xr:uid="{011E43FD-C69F-459E-832C-FC48547F1F02}"/>
    <cellStyle name="Normal 2 3 32 4 7" xfId="15374" xr:uid="{84EC339D-0FCB-402A-BF28-0080C54B3DF5}"/>
    <cellStyle name="Normal 2 3 32 4 8" xfId="18458" xr:uid="{AE9F6B7F-4414-4FD5-A0FC-715884E4F639}"/>
    <cellStyle name="Normal 2 3 32 4 9" xfId="21621" xr:uid="{714B5A85-D9E4-4A67-B558-EC7DC840C963}"/>
    <cellStyle name="Normal 2 3 32 5" xfId="1059" xr:uid="{6EADA0E3-56CD-4A02-A570-04A7B91FAA78}"/>
    <cellStyle name="Normal 2 3 32 5 10" xfId="24948" xr:uid="{AE824957-6EBB-4444-B82F-87FDC80683A8}"/>
    <cellStyle name="Normal 2 3 32 5 11" xfId="28127" xr:uid="{DDE860A8-6C41-48A7-92FE-D8666498E13F}"/>
    <cellStyle name="Normal 2 3 32 5 12" xfId="4038" xr:uid="{E7BF794B-B930-49B3-BDC7-5BA3FEDB03F0}"/>
    <cellStyle name="Normal 2 3 32 5 2" xfId="3010" xr:uid="{06A9BECD-5866-4DAD-AF49-499BF82BF29F}"/>
    <cellStyle name="Normal 2 3 32 5 2 10" xfId="5096" xr:uid="{8DD4CDD2-7A2E-4BF3-BE3B-A04B0A048C49}"/>
    <cellStyle name="Normal 2 3 32 5 2 2" xfId="7119" xr:uid="{24626D1C-6B0A-4FB1-99C9-1F9EC3BF396D}"/>
    <cellStyle name="Normal 2 3 32 5 2 3" xfId="11272" xr:uid="{CB3FC37B-7DB2-4857-A362-19D7E0CA1AC2}"/>
    <cellStyle name="Normal 2 3 32 5 2 4" xfId="14460" xr:uid="{20C9042D-D611-4042-BC27-3D7EC0D8CA74}"/>
    <cellStyle name="Normal 2 3 32 5 2 5" xfId="17557" xr:uid="{72B756F5-AD76-42BD-90C4-B4CD43163658}"/>
    <cellStyle name="Normal 2 3 32 5 2 6" xfId="20714" xr:uid="{40BD5242-587D-44A2-A88F-17BEC7B73AAF}"/>
    <cellStyle name="Normal 2 3 32 5 2 7" xfId="23869" xr:uid="{5A0BCF6A-1004-43EC-8F58-729B9BE1E458}"/>
    <cellStyle name="Normal 2 3 32 5 2 8" xfId="27045" xr:uid="{A8FC4C33-81BA-44FB-A307-99428C4DF4F5}"/>
    <cellStyle name="Normal 2 3 32 5 2 9" xfId="30244" xr:uid="{14ACAC71-7B60-4894-BC67-5605EF807EBC}"/>
    <cellStyle name="Normal 2 3 32 5 3" xfId="1949" xr:uid="{0128038E-D8EC-426E-8906-6AE783A3190E}"/>
    <cellStyle name="Normal 2 3 32 5 3 2" xfId="10214" xr:uid="{2AFB4CD7-ECA8-4E80-9F05-58240151661C}"/>
    <cellStyle name="Normal 2 3 32 5 3 3" xfId="13410" xr:uid="{84D9B86C-9424-4E35-BB23-D54A0CDFD97E}"/>
    <cellStyle name="Normal 2 3 32 5 3 4" xfId="16505" xr:uid="{F17C8567-0A9E-4596-BDC8-92B6FC9A3E29}"/>
    <cellStyle name="Normal 2 3 32 5 3 5" xfId="19659" xr:uid="{58EC0D21-2FA8-4934-8559-0A537E1D2E13}"/>
    <cellStyle name="Normal 2 3 32 5 3 6" xfId="22819" xr:uid="{05EB44F4-95B8-483A-B0B5-73BEC285C0A0}"/>
    <cellStyle name="Normal 2 3 32 5 3 7" xfId="25995" xr:uid="{20CFEBD3-9DBA-4C64-80D2-3662BD509258}"/>
    <cellStyle name="Normal 2 3 32 5 3 8" xfId="29194" xr:uid="{FA85E280-C9F2-4F98-BE2D-E4789DBDA694}"/>
    <cellStyle name="Normal 2 3 32 5 3 9" xfId="6197" xr:uid="{1E6AEC64-AA51-45EE-93CD-85BA6EA19694}"/>
    <cellStyle name="Normal 2 3 32 5 4" xfId="8182" xr:uid="{0B23070D-C6E3-41D6-A6C1-31BD59E11F49}"/>
    <cellStyle name="Normal 2 3 32 5 5" xfId="9326" xr:uid="{BC7258CB-BD48-488B-8243-8D3C6B876EC7}"/>
    <cellStyle name="Normal 2 3 32 5 6" xfId="12448" xr:uid="{2BC90372-ED01-41BE-A65B-E6E1B3343B22}"/>
    <cellStyle name="Normal 2 3 32 5 7" xfId="15567" xr:uid="{5E53A6CB-0EC1-46AA-BD8F-8EDDBE3C379F}"/>
    <cellStyle name="Normal 2 3 32 5 8" xfId="18650" xr:uid="{C41768A0-30C7-46C3-AD96-D4BA05585B77}"/>
    <cellStyle name="Normal 2 3 32 5 9" xfId="21814" xr:uid="{ED1D9747-8CBA-4AB6-94C0-E1B015C56106}"/>
    <cellStyle name="Normal 2 3 32 6" xfId="412" xr:uid="{7DF85422-6214-428B-A65F-45515F334139}"/>
    <cellStyle name="Normal 2 3 32 6 10" xfId="27481" xr:uid="{F14FD3D1-2251-491E-A560-4B411FB07668}"/>
    <cellStyle name="Normal 2 3 32 6 11" xfId="4451" xr:uid="{21F14137-CCD7-42A7-9B4B-3E9D8C4803D7}"/>
    <cellStyle name="Normal 2 3 32 6 2" xfId="2364" xr:uid="{C297CE0F-FCA8-4B44-A907-A6F2A9D81B65}"/>
    <cellStyle name="Normal 2 3 32 6 2 2" xfId="10627" xr:uid="{B9E9FA1E-7B5A-4815-94F8-988B44756143}"/>
    <cellStyle name="Normal 2 3 32 6 2 3" xfId="13822" xr:uid="{7D91C4B7-C67A-455C-AC7B-8A858122D236}"/>
    <cellStyle name="Normal 2 3 32 6 2 4" xfId="16917" xr:uid="{BD790F23-CF87-4C50-B0A2-2517A8D92A21}"/>
    <cellStyle name="Normal 2 3 32 6 2 5" xfId="20071" xr:uid="{59EAD5BB-53C9-4494-841F-515D816503A9}"/>
    <cellStyle name="Normal 2 3 32 6 2 6" xfId="23231" xr:uid="{16D933A8-9399-4829-A647-312614E644E2}"/>
    <cellStyle name="Normal 2 3 32 6 2 7" xfId="26407" xr:uid="{530B3623-9CF2-41DF-A066-95BEEAEEC3B0}"/>
    <cellStyle name="Normal 2 3 32 6 2 8" xfId="29606" xr:uid="{5A35D429-7405-4DF3-BEA2-BEF78289A6B6}"/>
    <cellStyle name="Normal 2 3 32 6 2 9" xfId="5551" xr:uid="{DCB756BD-5072-41B6-B730-FC5B4A82F062}"/>
    <cellStyle name="Normal 2 3 32 6 3" xfId="7536" xr:uid="{A1087B49-E479-4E80-B4A9-AFFC20C2D9F5}"/>
    <cellStyle name="Normal 2 3 32 6 4" xfId="8680" xr:uid="{3624BBDA-F28E-403E-9DAD-12315E337C43}"/>
    <cellStyle name="Normal 2 3 32 6 5" xfId="11802" xr:uid="{51A9403B-9F62-4028-8A29-E3FA2334C704}"/>
    <cellStyle name="Normal 2 3 32 6 6" xfId="14921" xr:uid="{30EC21DE-AE0D-4ADA-807E-7AE11159C5CA}"/>
    <cellStyle name="Normal 2 3 32 6 7" xfId="18005" xr:uid="{F252E268-0895-42CB-B9A1-0C4C8A3AE145}"/>
    <cellStyle name="Normal 2 3 32 6 8" xfId="21168" xr:uid="{29ADC9C9-77D9-4736-865A-4723D790DF9B}"/>
    <cellStyle name="Normal 2 3 32 6 9" xfId="24303" xr:uid="{9D42CE4C-06A5-4053-9F48-25FFD92B7E43}"/>
    <cellStyle name="Normal 2 3 32 7" xfId="2165" xr:uid="{F3BBF993-6AE0-45B0-8BE0-8086E96FBC77}"/>
    <cellStyle name="Normal 2 3 32 7 10" xfId="4254" xr:uid="{2A1C89D2-5D63-4613-9301-9A8F399F582B}"/>
    <cellStyle name="Normal 2 3 32 7 2" xfId="6470" xr:uid="{BCCEDB08-C213-42FF-9939-E9E2E7718E59}"/>
    <cellStyle name="Normal 2 3 32 7 3" xfId="10430" xr:uid="{41FEF4C9-6A7D-4827-88FC-9E86E4ABD21A}"/>
    <cellStyle name="Normal 2 3 32 7 4" xfId="13625" xr:uid="{46132E82-5CA9-45E4-B17F-F04AF455BC59}"/>
    <cellStyle name="Normal 2 3 32 7 5" xfId="16720" xr:uid="{A13BBC08-3244-4053-91DE-CC643FD58635}"/>
    <cellStyle name="Normal 2 3 32 7 6" xfId="19874" xr:uid="{C3425152-DA1D-4207-B593-EE99693E1510}"/>
    <cellStyle name="Normal 2 3 32 7 7" xfId="23034" xr:uid="{D67D7CF9-9CDA-4B39-ADDB-0BE290DF541F}"/>
    <cellStyle name="Normal 2 3 32 7 8" xfId="26210" xr:uid="{A436ADE1-8916-42BA-8271-F0D857B35F60}"/>
    <cellStyle name="Normal 2 3 32 7 9" xfId="29409" xr:uid="{27713512-156A-4805-9402-F9B5EB7BB3DD}"/>
    <cellStyle name="Normal 2 3 32 8" xfId="1302" xr:uid="{3EAF7A5C-FDED-44DC-ACF4-5E36846C4F27}"/>
    <cellStyle name="Normal 2 3 32 8 2" xfId="9569" xr:uid="{9A454F4B-C228-41A0-B27D-D9CBB2720C34}"/>
    <cellStyle name="Normal 2 3 32 8 3" xfId="12765" xr:uid="{96E5718B-BC8D-4DAB-AD8D-590F776CEA6E}"/>
    <cellStyle name="Normal 2 3 32 8 4" xfId="15860" xr:uid="{B0B87016-C099-421A-8F57-BCE44A9F88BC}"/>
    <cellStyle name="Normal 2 3 32 8 5" xfId="17680" xr:uid="{9DDC13C6-A221-4A15-8372-95A0798C2A66}"/>
    <cellStyle name="Normal 2 3 32 8 6" xfId="22174" xr:uid="{3E8F10F3-FA94-47B5-B388-75FAF73F9578}"/>
    <cellStyle name="Normal 2 3 32 8 7" xfId="25259" xr:uid="{04FD240A-0D22-4652-9B1F-A390D68F177D}"/>
    <cellStyle name="Normal 2 3 32 8 8" xfId="28517" xr:uid="{D5795384-9BDC-4CB2-93EC-B8E783CE754D}"/>
    <cellStyle name="Normal 2 3 32 8 9" xfId="5353" xr:uid="{B04A8C6E-4FC7-4076-B31C-3F0B7E55DA57}"/>
    <cellStyle name="Normal 2 3 32 9" xfId="7336" xr:uid="{A02A3AD8-5D80-410C-AF90-D5C5EEE7B3A3}"/>
    <cellStyle name="Normal 2 3 33" xfId="227" xr:uid="{CA754D65-9660-4EC0-8DB8-D78E13E43C95}"/>
    <cellStyle name="Normal 2 3 33 10" xfId="8496" xr:uid="{A7A0F33C-954B-4752-A87C-88BBF8C643B6}"/>
    <cellStyle name="Normal 2 3 33 11" xfId="11605" xr:uid="{B667DA78-6323-4697-BDE2-FD98E1DE5C25}"/>
    <cellStyle name="Normal 2 3 33 12" xfId="14720" xr:uid="{70C03638-4CC8-4655-AC42-89FB8D28743E}"/>
    <cellStyle name="Normal 2 3 33 13" xfId="17812" xr:uid="{024A48EE-12E5-4188-ABF8-E72716D13302}"/>
    <cellStyle name="Normal 2 3 33 14" xfId="20970" xr:uid="{D55D5F0E-2F63-441D-93DD-130A8EE6FE47}"/>
    <cellStyle name="Normal 2 3 33 15" xfId="24110" xr:uid="{ADBC5F8D-C1FE-41B7-A06B-DEF5A7A8AF53}"/>
    <cellStyle name="Normal 2 3 33 16" xfId="27287" xr:uid="{D0844BAD-02C8-48B0-A5D2-4130675B3485}"/>
    <cellStyle name="Normal 2 3 33 17" xfId="3397" xr:uid="{2C02FF1E-1FB7-4825-81E6-9A295C971E96}"/>
    <cellStyle name="Normal 2 3 33 2" xfId="561" xr:uid="{4091C6EA-9023-4624-82F0-696FD4588FB8}"/>
    <cellStyle name="Normal 2 3 33 2 10" xfId="24451" xr:uid="{9C7278B9-B18A-4A66-AC1D-6EAC533E5447}"/>
    <cellStyle name="Normal 2 3 33 2 11" xfId="27629" xr:uid="{5877C563-59D8-4ED7-8793-84EE9987AED2}"/>
    <cellStyle name="Normal 2 3 33 2 12" xfId="3541" xr:uid="{6DFD9D0C-05B0-4679-833E-8D18ED78323D}"/>
    <cellStyle name="Normal 2 3 33 2 2" xfId="2512" xr:uid="{2E44387F-A834-49D8-8B77-2E2B3BFBCC33}"/>
    <cellStyle name="Normal 2 3 33 2 2 10" xfId="4599" xr:uid="{DC5EB899-12CB-47C3-BFBD-A91C0B1146A5}"/>
    <cellStyle name="Normal 2 3 33 2 2 2" xfId="6671" xr:uid="{658BDD03-160F-45D8-ABEA-B9A61714E570}"/>
    <cellStyle name="Normal 2 3 33 2 2 3" xfId="10775" xr:uid="{AFAF441E-C2AA-4D4D-9A92-664DBB284A2F}"/>
    <cellStyle name="Normal 2 3 33 2 2 4" xfId="13970" xr:uid="{5C41EFF5-3014-4FBC-BA1A-73678C16E289}"/>
    <cellStyle name="Normal 2 3 33 2 2 5" xfId="17065" xr:uid="{CDD93B4F-5B4F-4674-BFF8-CD32C5207BDD}"/>
    <cellStyle name="Normal 2 3 33 2 2 6" xfId="20219" xr:uid="{B3872343-8B3E-41F8-AA6E-F06CC747CC69}"/>
    <cellStyle name="Normal 2 3 33 2 2 7" xfId="23379" xr:uid="{4AB48FE3-1071-4D78-8AED-71D65618FC69}"/>
    <cellStyle name="Normal 2 3 33 2 2 8" xfId="26555" xr:uid="{2113A041-59B2-4636-B544-218B7A4ABCD2}"/>
    <cellStyle name="Normal 2 3 33 2 2 9" xfId="29754" xr:uid="{91DD162A-9D14-4A43-9DF5-FAD37493FB3F}"/>
    <cellStyle name="Normal 2 3 33 2 3" xfId="1450" xr:uid="{02F7887C-89A3-4E4F-BACB-EA4A50AD1AB6}"/>
    <cellStyle name="Normal 2 3 33 2 3 2" xfId="9717" xr:uid="{64975EB3-F032-43F9-A907-C5664C251054}"/>
    <cellStyle name="Normal 2 3 33 2 3 3" xfId="12913" xr:uid="{07DDB2EF-7862-4AF5-AC08-3F0390614C31}"/>
    <cellStyle name="Normal 2 3 33 2 3 4" xfId="16008" xr:uid="{88124A58-9DFC-493B-B42A-7483176250EF}"/>
    <cellStyle name="Normal 2 3 33 2 3 5" xfId="19162" xr:uid="{14C0D14D-6C14-4FE6-877C-4D0E3387CE46}"/>
    <cellStyle name="Normal 2 3 33 2 3 6" xfId="22322" xr:uid="{66CA4961-648D-4EAC-B0E5-95E81FE26AF5}"/>
    <cellStyle name="Normal 2 3 33 2 3 7" xfId="25498" xr:uid="{76662A98-2115-40CC-9A3B-D3676C2AD491}"/>
    <cellStyle name="Normal 2 3 33 2 3 8" xfId="28697" xr:uid="{143FC75F-1125-47EF-BC30-6F77FFF2FB5A}"/>
    <cellStyle name="Normal 2 3 33 2 3 9" xfId="5699" xr:uid="{60767A01-2F1B-4F64-BE98-4F2A844BE569}"/>
    <cellStyle name="Normal 2 3 33 2 4" xfId="7684" xr:uid="{C40A2FFE-D2E4-47EC-83D2-AA81F2F6F908}"/>
    <cellStyle name="Normal 2 3 33 2 5" xfId="8829" xr:uid="{E2819C58-7C25-453F-B6C3-759CE1E965E1}"/>
    <cellStyle name="Normal 2 3 33 2 6" xfId="11950" xr:uid="{64043D95-901C-485F-8037-F78CDC4C711A}"/>
    <cellStyle name="Normal 2 3 33 2 7" xfId="15069" xr:uid="{89AAA120-9BCF-4A24-9FB1-C1C8A6011DB8}"/>
    <cellStyle name="Normal 2 3 33 2 8" xfId="18153" xr:uid="{AFD119EE-3111-450A-BFC6-4288482CE302}"/>
    <cellStyle name="Normal 2 3 33 2 9" xfId="21316" xr:uid="{4AD29E2A-DCAE-43B8-82E9-B5CEA1747609}"/>
    <cellStyle name="Normal 2 3 33 3" xfId="701" xr:uid="{F0E12D74-1847-4A0E-93EF-FBF8D5BB9E59}"/>
    <cellStyle name="Normal 2 3 33 3 10" xfId="24591" xr:uid="{C3C7B859-F6B0-493E-A628-6E5FCD854740}"/>
    <cellStyle name="Normal 2 3 33 3 11" xfId="27769" xr:uid="{812D105B-254C-4737-B4F6-197FD9F14E84}"/>
    <cellStyle name="Normal 2 3 33 3 12" xfId="3681" xr:uid="{55BD7EFF-CF95-4F05-91BF-F3E4236FA09E}"/>
    <cellStyle name="Normal 2 3 33 3 2" xfId="2652" xr:uid="{F6436A55-373F-42A8-AA78-536CDDF88C5B}"/>
    <cellStyle name="Normal 2 3 33 3 2 10" xfId="4739" xr:uid="{513295BF-9EA5-4F07-8F1F-30134F322E06}"/>
    <cellStyle name="Normal 2 3 33 3 2 2" xfId="6805" xr:uid="{35D1F830-64D2-4261-8CE0-FCA460FDE8DE}"/>
    <cellStyle name="Normal 2 3 33 3 2 3" xfId="10915" xr:uid="{9200DF7E-2A1B-4797-A4EA-CB89DB24C7B6}"/>
    <cellStyle name="Normal 2 3 33 3 2 4" xfId="14107" xr:uid="{8C31DA04-6F2A-4BE2-BD0B-4BA1A4A174FA}"/>
    <cellStyle name="Normal 2 3 33 3 2 5" xfId="17202" xr:uid="{062EC7F3-46B6-4BC7-8012-46153FC0F096}"/>
    <cellStyle name="Normal 2 3 33 3 2 6" xfId="20359" xr:uid="{7FB71A4F-EAEB-4324-8317-CAE7CA9769B9}"/>
    <cellStyle name="Normal 2 3 33 3 2 7" xfId="23516" xr:uid="{3578B9BB-063A-43BC-ADFA-1CBF6DFD85C2}"/>
    <cellStyle name="Normal 2 3 33 3 2 8" xfId="26692" xr:uid="{C8B09A78-7A81-4FC4-B654-6874EBE0052D}"/>
    <cellStyle name="Normal 2 3 33 3 2 9" xfId="29891" xr:uid="{9C98E1BC-33E7-492B-AC63-FACDBB6A6E61}"/>
    <cellStyle name="Normal 2 3 33 3 3" xfId="1590" xr:uid="{D8A9689B-3249-43EF-A4E5-36180234CA71}"/>
    <cellStyle name="Normal 2 3 33 3 3 2" xfId="9857" xr:uid="{C154BDD4-F4E1-4E34-8E10-7E2A37F84E1B}"/>
    <cellStyle name="Normal 2 3 33 3 3 3" xfId="13053" xr:uid="{08666768-D478-4138-B8A4-F4D69AF0B500}"/>
    <cellStyle name="Normal 2 3 33 3 3 4" xfId="16148" xr:uid="{4B1B1C28-F75E-4B54-88E4-38A41D33939B}"/>
    <cellStyle name="Normal 2 3 33 3 3 5" xfId="19302" xr:uid="{200F542C-3263-4FE7-B6BF-F8DE4C18B9CA}"/>
    <cellStyle name="Normal 2 3 33 3 3 6" xfId="22462" xr:uid="{35C64499-2587-494A-A433-8EA3D0B9ECA5}"/>
    <cellStyle name="Normal 2 3 33 3 3 7" xfId="25638" xr:uid="{EA9CB603-10C9-47C3-9F25-00275AC87FFC}"/>
    <cellStyle name="Normal 2 3 33 3 3 8" xfId="28837" xr:uid="{6511C42B-0358-4B6F-BEB9-60B541D86C30}"/>
    <cellStyle name="Normal 2 3 33 3 3 9" xfId="5839" xr:uid="{E9F9E491-3205-4517-9D9F-5B891C1BBB8D}"/>
    <cellStyle name="Normal 2 3 33 3 4" xfId="7824" xr:uid="{A44FF9D0-E02D-4C85-8D54-A4C4E1EA66EE}"/>
    <cellStyle name="Normal 2 3 33 3 5" xfId="8969" xr:uid="{F003EBB8-B51A-4674-B519-3AEA4861E868}"/>
    <cellStyle name="Normal 2 3 33 3 6" xfId="12090" xr:uid="{79E746A9-D8F5-4E21-B914-FB44A41418E9}"/>
    <cellStyle name="Normal 2 3 33 3 7" xfId="15209" xr:uid="{8343B6E0-14DE-49B9-BA81-D7A230F0C4F9}"/>
    <cellStyle name="Normal 2 3 33 3 8" xfId="18293" xr:uid="{53241494-7DA7-41DA-8356-1A2274323A14}"/>
    <cellStyle name="Normal 2 3 33 3 9" xfId="21456" xr:uid="{865C45ED-ACE4-4B36-8672-2A9E1E283FAA}"/>
    <cellStyle name="Normal 2 3 33 4" xfId="870" xr:uid="{C80E5FFD-50FC-45EE-9236-AC814EBFBAFF}"/>
    <cellStyle name="Normal 2 3 33 4 10" xfId="24760" xr:uid="{C59915AE-AF4C-42BA-A762-2F98278E334E}"/>
    <cellStyle name="Normal 2 3 33 4 11" xfId="27938" xr:uid="{FF6FE7B6-68D1-4E49-A28A-FECA6EFC2A40}"/>
    <cellStyle name="Normal 2 3 33 4 12" xfId="3850" xr:uid="{8D2A7230-2E49-4935-BC52-3976C427E1B4}"/>
    <cellStyle name="Normal 2 3 33 4 2" xfId="2821" xr:uid="{F46972F1-EC10-474F-9B46-412F58D1761D}"/>
    <cellStyle name="Normal 2 3 33 4 2 10" xfId="4908" xr:uid="{246CF35C-13BC-43BF-ABDD-44679A1767E9}"/>
    <cellStyle name="Normal 2 3 33 4 2 2" xfId="6947" xr:uid="{6791E5A0-910D-443C-ADB8-470CCEAE39A6}"/>
    <cellStyle name="Normal 2 3 33 4 2 3" xfId="11084" xr:uid="{7BA51CB5-D52E-40CD-AD68-2383989708F9}"/>
    <cellStyle name="Normal 2 3 33 4 2 4" xfId="14275" xr:uid="{C023F4A6-8D31-4169-B0FD-B54A99E9E5BA}"/>
    <cellStyle name="Normal 2 3 33 4 2 5" xfId="17370" xr:uid="{253718C8-02E9-48F0-A241-918FC07D8B20}"/>
    <cellStyle name="Normal 2 3 33 4 2 6" xfId="20528" xr:uid="{DA0BC93D-F20F-4450-9A48-574C64B17CDF}"/>
    <cellStyle name="Normal 2 3 33 4 2 7" xfId="23684" xr:uid="{ACBA8813-145D-408F-B0C4-40CA7D2CF487}"/>
    <cellStyle name="Normal 2 3 33 4 2 8" xfId="26860" xr:uid="{63AE8799-172C-4A00-B4EA-242293A42F8F}"/>
    <cellStyle name="Normal 2 3 33 4 2 9" xfId="30059" xr:uid="{564D0D79-9066-4A3D-9E82-AF65706E7854}"/>
    <cellStyle name="Normal 2 3 33 4 3" xfId="1759" xr:uid="{81E6CE45-F4FA-4E86-90BB-3E1957D3962E}"/>
    <cellStyle name="Normal 2 3 33 4 3 2" xfId="10026" xr:uid="{1439E575-5D99-466E-8F3C-E0281A806E46}"/>
    <cellStyle name="Normal 2 3 33 4 3 3" xfId="13222" xr:uid="{4F8D37C4-6D02-40E6-AF52-C4AA675D4D9E}"/>
    <cellStyle name="Normal 2 3 33 4 3 4" xfId="16317" xr:uid="{F8BE8B01-B6E1-4717-B731-45D62B0C88AC}"/>
    <cellStyle name="Normal 2 3 33 4 3 5" xfId="19471" xr:uid="{F59766BB-FD11-4388-B2D8-1665A885FE00}"/>
    <cellStyle name="Normal 2 3 33 4 3 6" xfId="22631" xr:uid="{70E6F395-70FB-4B7D-9146-F2E593275EA3}"/>
    <cellStyle name="Normal 2 3 33 4 3 7" xfId="25807" xr:uid="{E75C411B-379A-4ACD-8B15-9CD9D16CBB3C}"/>
    <cellStyle name="Normal 2 3 33 4 3 8" xfId="29006" xr:uid="{46D6418E-1D21-44DE-91D7-016A8FE15F81}"/>
    <cellStyle name="Normal 2 3 33 4 3 9" xfId="6008" xr:uid="{D8A0F2B6-6889-45F1-A964-9C260D9B9366}"/>
    <cellStyle name="Normal 2 3 33 4 4" xfId="7993" xr:uid="{C5A7B2BE-B020-405A-88AA-A11351A1D4DA}"/>
    <cellStyle name="Normal 2 3 33 4 5" xfId="9138" xr:uid="{BD83E7D1-BEF8-4DD7-98E5-7A9F38EB42A9}"/>
    <cellStyle name="Normal 2 3 33 4 6" xfId="12259" xr:uid="{C8B3BC59-4FF8-4078-94D4-70A0EB275C74}"/>
    <cellStyle name="Normal 2 3 33 4 7" xfId="15378" xr:uid="{E80D6047-D4ED-4869-AB52-DA45724FCF75}"/>
    <cellStyle name="Normal 2 3 33 4 8" xfId="18462" xr:uid="{FB45BF14-A1C2-4D38-89D7-BBBC20F9647B}"/>
    <cellStyle name="Normal 2 3 33 4 9" xfId="21625" xr:uid="{E849E593-70A4-4878-8C12-F449251FFA11}"/>
    <cellStyle name="Normal 2 3 33 5" xfId="1063" xr:uid="{C27BDF66-22DE-404E-9EC6-71A2768D7DCB}"/>
    <cellStyle name="Normal 2 3 33 5 10" xfId="24952" xr:uid="{F7E41170-DA44-475A-AFC8-E845536CA47C}"/>
    <cellStyle name="Normal 2 3 33 5 11" xfId="28131" xr:uid="{F0CAB7C9-F620-4908-BECA-549557EA97FC}"/>
    <cellStyle name="Normal 2 3 33 5 12" xfId="4042" xr:uid="{DCB0814C-8C6A-436B-A85C-EC7A0E561561}"/>
    <cellStyle name="Normal 2 3 33 5 2" xfId="3014" xr:uid="{D78283FD-871F-47BA-9C02-92F62F14D4FE}"/>
    <cellStyle name="Normal 2 3 33 5 2 10" xfId="5100" xr:uid="{0762B8B7-B787-443D-B4C7-627B14667163}"/>
    <cellStyle name="Normal 2 3 33 5 2 2" xfId="7123" xr:uid="{44793491-B22C-455F-8E19-A5151A034F6D}"/>
    <cellStyle name="Normal 2 3 33 5 2 3" xfId="11276" xr:uid="{DAE92F3B-412F-4237-ABC9-C555526BDB98}"/>
    <cellStyle name="Normal 2 3 33 5 2 4" xfId="14464" xr:uid="{2948A55B-13CC-447F-8B82-C0E231699394}"/>
    <cellStyle name="Normal 2 3 33 5 2 5" xfId="17561" xr:uid="{7E5EC184-C9C0-4E3A-8704-66F0AE28773D}"/>
    <cellStyle name="Normal 2 3 33 5 2 6" xfId="20718" xr:uid="{4EC86517-4D45-46E0-8530-A0690F11F719}"/>
    <cellStyle name="Normal 2 3 33 5 2 7" xfId="23873" xr:uid="{D28E9B9C-C995-433F-85C9-0E7B304C41B0}"/>
    <cellStyle name="Normal 2 3 33 5 2 8" xfId="27049" xr:uid="{A8248942-EFAB-4648-8317-547963017F57}"/>
    <cellStyle name="Normal 2 3 33 5 2 9" xfId="30248" xr:uid="{66898C09-07B7-486E-B8B7-C2F08F16E018}"/>
    <cellStyle name="Normal 2 3 33 5 3" xfId="1953" xr:uid="{A37ECE1C-9776-49EB-A24E-9CD401DCAD81}"/>
    <cellStyle name="Normal 2 3 33 5 3 2" xfId="10218" xr:uid="{44821108-CED9-4BA3-8686-725773A3241A}"/>
    <cellStyle name="Normal 2 3 33 5 3 3" xfId="13414" xr:uid="{EE685550-E54F-4376-B4FB-698806CF8C64}"/>
    <cellStyle name="Normal 2 3 33 5 3 4" xfId="16509" xr:uid="{D3E65EA2-EFA4-4095-857F-C4BEE2C6C70A}"/>
    <cellStyle name="Normal 2 3 33 5 3 5" xfId="19663" xr:uid="{9D4EE765-0C20-4BC3-A6A5-FA83185FBD82}"/>
    <cellStyle name="Normal 2 3 33 5 3 6" xfId="22823" xr:uid="{AF1D24F8-4682-4FFC-A476-0B45E9016E65}"/>
    <cellStyle name="Normal 2 3 33 5 3 7" xfId="25999" xr:uid="{247BF45B-C67E-4C9E-A686-D9C0212D3B97}"/>
    <cellStyle name="Normal 2 3 33 5 3 8" xfId="29198" xr:uid="{19FBA7DC-BCB9-4BEB-ACF1-861281209FEA}"/>
    <cellStyle name="Normal 2 3 33 5 3 9" xfId="6201" xr:uid="{879C1912-7892-4CEB-917F-4D285A49C421}"/>
    <cellStyle name="Normal 2 3 33 5 4" xfId="8186" xr:uid="{54930EC3-3728-48AF-A09C-181C48C3F410}"/>
    <cellStyle name="Normal 2 3 33 5 5" xfId="9330" xr:uid="{F9911EF3-535B-499A-A4A9-F3C23DCDC12A}"/>
    <cellStyle name="Normal 2 3 33 5 6" xfId="12452" xr:uid="{26CD6C88-74DD-4226-BA73-69B545100288}"/>
    <cellStyle name="Normal 2 3 33 5 7" xfId="15571" xr:uid="{2EE6A164-2AB7-4EB9-BA9F-CBF705805C8C}"/>
    <cellStyle name="Normal 2 3 33 5 8" xfId="18654" xr:uid="{FDC8C4B4-AEA8-4CAB-BDA8-7A312AF096C7}"/>
    <cellStyle name="Normal 2 3 33 5 9" xfId="21818" xr:uid="{407C77EC-1777-4175-8222-A6DD9ADB5F13}"/>
    <cellStyle name="Normal 2 3 33 6" xfId="416" xr:uid="{F61EA7B1-757F-4D9E-B5EB-01073F2B4728}"/>
    <cellStyle name="Normal 2 3 33 6 10" xfId="27485" xr:uid="{69FFA2EF-FE1C-43A8-BAF0-D37FB44DBFD4}"/>
    <cellStyle name="Normal 2 3 33 6 11" xfId="4455" xr:uid="{F4454CBA-2BCC-441D-9FEE-875926358985}"/>
    <cellStyle name="Normal 2 3 33 6 2" xfId="2368" xr:uid="{1F377FC5-518E-44B7-BF25-1F7FD3707758}"/>
    <cellStyle name="Normal 2 3 33 6 2 2" xfId="10631" xr:uid="{13951494-82AE-47CA-89CD-0CB9B56D826C}"/>
    <cellStyle name="Normal 2 3 33 6 2 3" xfId="13826" xr:uid="{74AAAB0F-2275-4542-893A-17D267346C9B}"/>
    <cellStyle name="Normal 2 3 33 6 2 4" xfId="16921" xr:uid="{258B9E51-BAA9-439D-97CD-0494316189B2}"/>
    <cellStyle name="Normal 2 3 33 6 2 5" xfId="20075" xr:uid="{8CA8EBB0-7540-47AF-AB5B-68372998FD76}"/>
    <cellStyle name="Normal 2 3 33 6 2 6" xfId="23235" xr:uid="{2EC90388-71B5-4309-8F67-B788581433DA}"/>
    <cellStyle name="Normal 2 3 33 6 2 7" xfId="26411" xr:uid="{0681154E-E63E-4D40-9544-C4BDB2C63A4D}"/>
    <cellStyle name="Normal 2 3 33 6 2 8" xfId="29610" xr:uid="{EDA1D2C3-F82A-4FAC-989F-192F5974551E}"/>
    <cellStyle name="Normal 2 3 33 6 2 9" xfId="5555" xr:uid="{225E9A2B-8053-4CD0-99A1-88C2896B3AA5}"/>
    <cellStyle name="Normal 2 3 33 6 3" xfId="7540" xr:uid="{D047FEAA-7BE0-49FD-8518-942C704FEC2A}"/>
    <cellStyle name="Normal 2 3 33 6 4" xfId="8684" xr:uid="{6AAEEE8B-6517-4B62-B266-8C8320B6E49D}"/>
    <cellStyle name="Normal 2 3 33 6 5" xfId="11806" xr:uid="{6D330C65-F29D-4806-A4A8-DF4349095373}"/>
    <cellStyle name="Normal 2 3 33 6 6" xfId="14925" xr:uid="{D59B6315-2FB4-4EBE-A94A-EE28E04D8495}"/>
    <cellStyle name="Normal 2 3 33 6 7" xfId="18009" xr:uid="{729A4110-DDAB-4FEB-ABE4-BA36F11F4CEE}"/>
    <cellStyle name="Normal 2 3 33 6 8" xfId="21172" xr:uid="{E2F82DB6-7AB3-42AC-8EE1-C2932D7A8E86}"/>
    <cellStyle name="Normal 2 3 33 6 9" xfId="24307" xr:uid="{17C27FC1-8023-4BB1-8676-878AC8AC1D24}"/>
    <cellStyle name="Normal 2 3 33 7" xfId="2169" xr:uid="{85B8A1B1-95A1-497C-9CA4-1D069E41F714}"/>
    <cellStyle name="Normal 2 3 33 7 10" xfId="4258" xr:uid="{200B542C-EB09-4898-8079-A63EFB406F6F}"/>
    <cellStyle name="Normal 2 3 33 7 2" xfId="6474" xr:uid="{234EDF3F-53FC-4E53-AFE6-198EFE84F8B6}"/>
    <cellStyle name="Normal 2 3 33 7 3" xfId="10434" xr:uid="{286AA073-478D-47F9-B849-FEE7D83B2AC3}"/>
    <cellStyle name="Normal 2 3 33 7 4" xfId="13629" xr:uid="{3F0E8D2F-102C-4334-B30A-0E077079CE71}"/>
    <cellStyle name="Normal 2 3 33 7 5" xfId="16724" xr:uid="{9549263A-DC87-4798-A3DD-EAC44BE3CB48}"/>
    <cellStyle name="Normal 2 3 33 7 6" xfId="19878" xr:uid="{949ED315-5CBE-47BD-854B-A2B3F702B6A4}"/>
    <cellStyle name="Normal 2 3 33 7 7" xfId="23038" xr:uid="{224F7CCE-0296-4494-BF3E-BA3BCBADACE7}"/>
    <cellStyle name="Normal 2 3 33 7 8" xfId="26214" xr:uid="{92F384E9-7C45-4DE6-B51D-E1182B788619}"/>
    <cellStyle name="Normal 2 3 33 7 9" xfId="29413" xr:uid="{2E2A765C-215D-4B51-B636-9297BF9C2710}"/>
    <cellStyle name="Normal 2 3 33 8" xfId="1306" xr:uid="{14441EAF-2DBC-46DE-B401-B8DA2C571499}"/>
    <cellStyle name="Normal 2 3 33 8 2" xfId="9573" xr:uid="{1E579494-26E5-4F12-8E3E-A8C34698327F}"/>
    <cellStyle name="Normal 2 3 33 8 3" xfId="12769" xr:uid="{A0490DB5-9368-4831-8894-106C76A606CB}"/>
    <cellStyle name="Normal 2 3 33 8 4" xfId="15864" xr:uid="{4D76B511-8825-47B6-99A7-CF9161FB10C9}"/>
    <cellStyle name="Normal 2 3 33 8 5" xfId="18911" xr:uid="{6EA9495B-84F2-42F1-B39C-5CF4B42A4237}"/>
    <cellStyle name="Normal 2 3 33 8 6" xfId="22178" xr:uid="{5C861CF6-35BC-4A3B-9A0E-45B5764140D0}"/>
    <cellStyle name="Normal 2 3 33 8 7" xfId="25354" xr:uid="{D63F7D65-9AE6-481F-B781-9D4110BF29F0}"/>
    <cellStyle name="Normal 2 3 33 8 8" xfId="28551" xr:uid="{0F6451F1-6B77-4CC6-9126-8BE739E89FC0}"/>
    <cellStyle name="Normal 2 3 33 8 9" xfId="5357" xr:uid="{42C6BC0C-186E-49FB-81A5-FC957311A575}"/>
    <cellStyle name="Normal 2 3 33 9" xfId="7340" xr:uid="{1B0F4FE5-26BF-4356-859D-60A524EB0DAA}"/>
    <cellStyle name="Normal 2 3 34" xfId="231" xr:uid="{B887426B-F3D5-4B68-9567-9B6811E0F404}"/>
    <cellStyle name="Normal 2 3 34 10" xfId="8500" xr:uid="{28AD39EE-101D-464D-B6BE-962056EA7260}"/>
    <cellStyle name="Normal 2 3 34 11" xfId="11609" xr:uid="{643F765A-6144-42F5-B890-F31634740A03}"/>
    <cellStyle name="Normal 2 3 34 12" xfId="14724" xr:uid="{05822869-1436-41F1-99A4-0104231BE049}"/>
    <cellStyle name="Normal 2 3 34 13" xfId="17816" xr:uid="{3BA1A64D-60ED-4ED5-807A-85723F29A2BE}"/>
    <cellStyle name="Normal 2 3 34 14" xfId="20974" xr:uid="{134D3F69-01BC-476D-9B7E-D64B1F73AB1F}"/>
    <cellStyle name="Normal 2 3 34 15" xfId="24114" xr:uid="{A0CD7CDD-A7A7-433D-9501-CE9A258C9F01}"/>
    <cellStyle name="Normal 2 3 34 16" xfId="27291" xr:uid="{DC107D3F-248D-4638-8102-E31AA4E3B104}"/>
    <cellStyle name="Normal 2 3 34 17" xfId="3401" xr:uid="{9E655E76-8686-4287-830E-B3486102C9DC}"/>
    <cellStyle name="Normal 2 3 34 2" xfId="565" xr:uid="{BA7E2DAB-601F-4A37-A9B9-7356C11DCC53}"/>
    <cellStyle name="Normal 2 3 34 2 10" xfId="24455" xr:uid="{F1C740D0-63F9-44C0-861A-7AE40889249E}"/>
    <cellStyle name="Normal 2 3 34 2 11" xfId="27633" xr:uid="{F5C56C6B-E9AD-4020-AAEA-66E00F068400}"/>
    <cellStyle name="Normal 2 3 34 2 12" xfId="3545" xr:uid="{001570FF-D7FE-4FB9-AA34-5E2E340BBBB8}"/>
    <cellStyle name="Normal 2 3 34 2 2" xfId="2516" xr:uid="{CF8934F3-7D46-4F89-B2F5-D1E2D7E2275E}"/>
    <cellStyle name="Normal 2 3 34 2 2 10" xfId="4603" xr:uid="{593D9390-3906-4822-9216-F6E4B41E1A36}"/>
    <cellStyle name="Normal 2 3 34 2 2 2" xfId="6675" xr:uid="{0B380FB4-F1A2-4227-B83B-1A157061EBB1}"/>
    <cellStyle name="Normal 2 3 34 2 2 3" xfId="10779" xr:uid="{2BCBDBF7-B498-489E-84A7-E5334C8D42A4}"/>
    <cellStyle name="Normal 2 3 34 2 2 4" xfId="13974" xr:uid="{593CD920-9B48-40B4-975A-265FD220EFA2}"/>
    <cellStyle name="Normal 2 3 34 2 2 5" xfId="17069" xr:uid="{D48748A2-EA6C-454F-B36C-4075953BBACB}"/>
    <cellStyle name="Normal 2 3 34 2 2 6" xfId="20223" xr:uid="{F26B79B7-0139-444C-97A0-E156FD1C0010}"/>
    <cellStyle name="Normal 2 3 34 2 2 7" xfId="23383" xr:uid="{77893C29-3ABC-4B4B-9914-535D1A7D36F1}"/>
    <cellStyle name="Normal 2 3 34 2 2 8" xfId="26559" xr:uid="{093A1733-E651-4B62-B7CB-45505CDFB0B6}"/>
    <cellStyle name="Normal 2 3 34 2 2 9" xfId="29758" xr:uid="{7959E6C0-FA56-424A-98A5-281877452FC8}"/>
    <cellStyle name="Normal 2 3 34 2 3" xfId="1454" xr:uid="{AB98AA43-8665-4706-A408-4F7AEE56B4CD}"/>
    <cellStyle name="Normal 2 3 34 2 3 2" xfId="9721" xr:uid="{42DD12CC-3DF3-45D7-AC9D-19AC3A5903D8}"/>
    <cellStyle name="Normal 2 3 34 2 3 3" xfId="12917" xr:uid="{FCAC7CF5-A319-4984-9C0B-2045BB9D75B7}"/>
    <cellStyle name="Normal 2 3 34 2 3 4" xfId="16012" xr:uid="{26BBB5B6-CE72-47EE-AF2A-FFE622F42373}"/>
    <cellStyle name="Normal 2 3 34 2 3 5" xfId="19166" xr:uid="{78890957-3E05-4510-92A5-F0AB6B1A33C8}"/>
    <cellStyle name="Normal 2 3 34 2 3 6" xfId="22326" xr:uid="{A119EACE-E5DA-4B7B-B75D-A34B12578A6D}"/>
    <cellStyle name="Normal 2 3 34 2 3 7" xfId="25502" xr:uid="{849A5E6A-0F60-44E1-9597-139F36990DA0}"/>
    <cellStyle name="Normal 2 3 34 2 3 8" xfId="28701" xr:uid="{3A003D32-F5F9-413B-99A9-5FE04A76342F}"/>
    <cellStyle name="Normal 2 3 34 2 3 9" xfId="5703" xr:uid="{BAF3C52D-C0C0-4FAC-BC8E-AEF0A1FDE5F8}"/>
    <cellStyle name="Normal 2 3 34 2 4" xfId="7688" xr:uid="{1F4B2327-5DBE-4968-98FB-224004B13153}"/>
    <cellStyle name="Normal 2 3 34 2 5" xfId="8833" xr:uid="{38FEA775-30F2-4839-84A5-F020A0F055EB}"/>
    <cellStyle name="Normal 2 3 34 2 6" xfId="11954" xr:uid="{67238C57-5684-4D40-AADE-98231D04E10B}"/>
    <cellStyle name="Normal 2 3 34 2 7" xfId="15073" xr:uid="{F74C64F5-0137-488C-BCD4-573C8416E200}"/>
    <cellStyle name="Normal 2 3 34 2 8" xfId="18157" xr:uid="{70D7A03C-501E-4962-ABF1-5DECBDF6C75E}"/>
    <cellStyle name="Normal 2 3 34 2 9" xfId="21320" xr:uid="{D28B9B23-D826-4539-979B-2AC71A39A46E}"/>
    <cellStyle name="Normal 2 3 34 3" xfId="705" xr:uid="{4C45A2D6-879D-4AB9-A587-DCB3038DBE42}"/>
    <cellStyle name="Normal 2 3 34 3 10" xfId="24595" xr:uid="{8BCDB47F-4D46-4943-866D-608ED7759F5E}"/>
    <cellStyle name="Normal 2 3 34 3 11" xfId="27773" xr:uid="{6955F426-365A-4751-AFCB-AB8545B1DA09}"/>
    <cellStyle name="Normal 2 3 34 3 12" xfId="3685" xr:uid="{B05202E2-F385-4CF8-AB21-D1EA0D8DB680}"/>
    <cellStyle name="Normal 2 3 34 3 2" xfId="2656" xr:uid="{ECA3F363-CBB4-43CD-9201-FB23C03859A9}"/>
    <cellStyle name="Normal 2 3 34 3 2 10" xfId="4743" xr:uid="{AE09FF1B-9187-41FA-8F7A-537377148C7E}"/>
    <cellStyle name="Normal 2 3 34 3 2 2" xfId="6809" xr:uid="{96FBE4F9-6AB0-449F-BD9F-03264A29ECFF}"/>
    <cellStyle name="Normal 2 3 34 3 2 3" xfId="10919" xr:uid="{8950CB76-6F73-4EC9-A0E7-7193DE295296}"/>
    <cellStyle name="Normal 2 3 34 3 2 4" xfId="14111" xr:uid="{F27B42F0-CE19-4E97-97F3-5DC1D505DE03}"/>
    <cellStyle name="Normal 2 3 34 3 2 5" xfId="17206" xr:uid="{66233BA3-9BC0-4EEA-879C-5544FEFC9BB8}"/>
    <cellStyle name="Normal 2 3 34 3 2 6" xfId="20363" xr:uid="{8A91619C-EE47-4108-92EC-E7D51D9FF06B}"/>
    <cellStyle name="Normal 2 3 34 3 2 7" xfId="23520" xr:uid="{E42E7FB8-EDCA-4331-8579-3322854F43F6}"/>
    <cellStyle name="Normal 2 3 34 3 2 8" xfId="26696" xr:uid="{76FFBADE-7708-4B01-A7B3-985900B9E5C1}"/>
    <cellStyle name="Normal 2 3 34 3 2 9" xfId="29895" xr:uid="{8007A520-965C-4708-9C9E-CD5CB4BE16E2}"/>
    <cellStyle name="Normal 2 3 34 3 3" xfId="1594" xr:uid="{E0EFE905-C75F-4F43-97AC-670A5CB366DA}"/>
    <cellStyle name="Normal 2 3 34 3 3 2" xfId="9861" xr:uid="{31B56A59-31DA-4600-A657-768A63EC415A}"/>
    <cellStyle name="Normal 2 3 34 3 3 3" xfId="13057" xr:uid="{6995C1E1-B728-4157-8F2E-2659A5066DF5}"/>
    <cellStyle name="Normal 2 3 34 3 3 4" xfId="16152" xr:uid="{66DB30ED-6988-45F9-99C6-707F50EAE00F}"/>
    <cellStyle name="Normal 2 3 34 3 3 5" xfId="19306" xr:uid="{3D5FF363-6452-4269-AB0E-8B4B83CBA501}"/>
    <cellStyle name="Normal 2 3 34 3 3 6" xfId="22466" xr:uid="{F38C178C-DBFD-4B0B-979A-FA0FFEBB2CAC}"/>
    <cellStyle name="Normal 2 3 34 3 3 7" xfId="25642" xr:uid="{D99D9BD1-42C8-4B2C-8705-39AC853CEEBF}"/>
    <cellStyle name="Normal 2 3 34 3 3 8" xfId="28841" xr:uid="{C03268A1-EEE5-40D4-89D5-F7CDC23A00DF}"/>
    <cellStyle name="Normal 2 3 34 3 3 9" xfId="5843" xr:uid="{731FCB4D-2AD1-4D5D-BE18-8BE9A6DE0B5F}"/>
    <cellStyle name="Normal 2 3 34 3 4" xfId="7828" xr:uid="{04DC4D27-F7CE-4CEE-BE9E-01AD2843A8A3}"/>
    <cellStyle name="Normal 2 3 34 3 5" xfId="8973" xr:uid="{7532E3B4-1122-4667-817B-DA69AB41CFBE}"/>
    <cellStyle name="Normal 2 3 34 3 6" xfId="12094" xr:uid="{ACE6D4F1-ED83-404B-A2A2-871BE3BD6740}"/>
    <cellStyle name="Normal 2 3 34 3 7" xfId="15213" xr:uid="{BB3BCCED-4B15-4278-A93D-16BB76A9ACDD}"/>
    <cellStyle name="Normal 2 3 34 3 8" xfId="18297" xr:uid="{59304332-33C4-45A4-ABF9-03182D86070A}"/>
    <cellStyle name="Normal 2 3 34 3 9" xfId="21460" xr:uid="{2C3FD303-1C76-486B-BB91-E3893A7C04A4}"/>
    <cellStyle name="Normal 2 3 34 4" xfId="874" xr:uid="{34B4E97E-CFFE-4A3F-9071-5ABAFE3E5037}"/>
    <cellStyle name="Normal 2 3 34 4 10" xfId="24764" xr:uid="{32E1E90E-6E0A-4B1F-8895-25927929776F}"/>
    <cellStyle name="Normal 2 3 34 4 11" xfId="27942" xr:uid="{FCCAA00C-F84C-41E9-9295-1FAACE64097F}"/>
    <cellStyle name="Normal 2 3 34 4 12" xfId="3854" xr:uid="{1656AFD5-D7D0-4A0B-AB71-7C8D06D334C0}"/>
    <cellStyle name="Normal 2 3 34 4 2" xfId="2825" xr:uid="{A8C57330-8D79-46F8-9A8E-AF487EA930ED}"/>
    <cellStyle name="Normal 2 3 34 4 2 10" xfId="4912" xr:uid="{67E964CB-961C-4763-AEEE-64E6F74BDDB1}"/>
    <cellStyle name="Normal 2 3 34 4 2 2" xfId="6951" xr:uid="{80A18D51-2F34-4017-B95B-429AFB4BCEDD}"/>
    <cellStyle name="Normal 2 3 34 4 2 3" xfId="11088" xr:uid="{1B055863-F08C-42AE-BFDB-5BDD94946B58}"/>
    <cellStyle name="Normal 2 3 34 4 2 4" xfId="14279" xr:uid="{CD2AAC16-A145-4F71-9653-B6A603637DE9}"/>
    <cellStyle name="Normal 2 3 34 4 2 5" xfId="17374" xr:uid="{C44C37FE-4BBA-4C40-903B-C2BEAD5CBE02}"/>
    <cellStyle name="Normal 2 3 34 4 2 6" xfId="20532" xr:uid="{8DF64C10-6B0D-4EA0-BA8C-ABF7EC0A5383}"/>
    <cellStyle name="Normal 2 3 34 4 2 7" xfId="23688" xr:uid="{0894087B-5931-4162-8449-EB6D39DB543A}"/>
    <cellStyle name="Normal 2 3 34 4 2 8" xfId="26864" xr:uid="{461B7610-4432-4515-B119-21E515408DC0}"/>
    <cellStyle name="Normal 2 3 34 4 2 9" xfId="30063" xr:uid="{207D775F-2F3F-4DE5-8BC6-6AC9622BE6EB}"/>
    <cellStyle name="Normal 2 3 34 4 3" xfId="1763" xr:uid="{284533BD-3A89-4406-85AC-1CC0C2C5939A}"/>
    <cellStyle name="Normal 2 3 34 4 3 2" xfId="10030" xr:uid="{300D8765-3855-49EA-9F8C-E0781A876C86}"/>
    <cellStyle name="Normal 2 3 34 4 3 3" xfId="13226" xr:uid="{30BB0178-9785-4341-8FE2-4953AB070FDD}"/>
    <cellStyle name="Normal 2 3 34 4 3 4" xfId="16321" xr:uid="{39C0B553-271F-4E23-AD25-06C837E9479A}"/>
    <cellStyle name="Normal 2 3 34 4 3 5" xfId="19475" xr:uid="{F00E6B36-9F5C-40D6-B4F2-3DFD516A8697}"/>
    <cellStyle name="Normal 2 3 34 4 3 6" xfId="22635" xr:uid="{773548C5-FFCD-47A2-A6C2-F2F35381BF7D}"/>
    <cellStyle name="Normal 2 3 34 4 3 7" xfId="25811" xr:uid="{904ABCE8-0D9A-42F5-A3D9-629FDB921193}"/>
    <cellStyle name="Normal 2 3 34 4 3 8" xfId="29010" xr:uid="{567C2664-93CD-4825-AE6D-460AA812195D}"/>
    <cellStyle name="Normal 2 3 34 4 3 9" xfId="6012" xr:uid="{74551F4C-CC41-42BE-9C08-B5AF865525EF}"/>
    <cellStyle name="Normal 2 3 34 4 4" xfId="7997" xr:uid="{88B735DC-0005-4A68-9FDF-106032ABA965}"/>
    <cellStyle name="Normal 2 3 34 4 5" xfId="9142" xr:uid="{C66768FB-AA7E-4981-A1E7-D7D530E370E0}"/>
    <cellStyle name="Normal 2 3 34 4 6" xfId="12263" xr:uid="{6A55AA78-2E0F-4A3A-962B-CF93821665FC}"/>
    <cellStyle name="Normal 2 3 34 4 7" xfId="15382" xr:uid="{FE67F25D-11AC-4684-87B2-41E1E2690880}"/>
    <cellStyle name="Normal 2 3 34 4 8" xfId="18466" xr:uid="{EEAB23E6-20A1-4EE9-8394-AF8AD94710B5}"/>
    <cellStyle name="Normal 2 3 34 4 9" xfId="21629" xr:uid="{BACC85D4-C734-4BCD-9D9B-17C2AC057FF6}"/>
    <cellStyle name="Normal 2 3 34 5" xfId="1067" xr:uid="{7620900B-DB46-4F94-B3B8-C35DF9075AAE}"/>
    <cellStyle name="Normal 2 3 34 5 10" xfId="24956" xr:uid="{1BA7974C-8CDF-4517-A609-73A6E5E86B14}"/>
    <cellStyle name="Normal 2 3 34 5 11" xfId="28135" xr:uid="{274BA6D7-EEE7-41B1-BAE8-FB8C67F87767}"/>
    <cellStyle name="Normal 2 3 34 5 12" xfId="4046" xr:uid="{52FD8B21-D55B-4DBE-84C7-D5C4F63376F0}"/>
    <cellStyle name="Normal 2 3 34 5 2" xfId="3018" xr:uid="{F5C63B2B-65B5-48DD-AA1E-D385576DD6FC}"/>
    <cellStyle name="Normal 2 3 34 5 2 10" xfId="5104" xr:uid="{E3B0B5A1-396E-4F94-A51F-1B6D3C1F96A9}"/>
    <cellStyle name="Normal 2 3 34 5 2 2" xfId="7127" xr:uid="{BA8871C8-4957-44D7-93BB-D1F1D64E3C9B}"/>
    <cellStyle name="Normal 2 3 34 5 2 3" xfId="11280" xr:uid="{EB831054-B0C2-42F0-A922-EDC09D3BD3D9}"/>
    <cellStyle name="Normal 2 3 34 5 2 4" xfId="14468" xr:uid="{803CB726-7319-45B0-B733-13F01806F878}"/>
    <cellStyle name="Normal 2 3 34 5 2 5" xfId="17565" xr:uid="{CAFB0D3B-2EA4-419B-959F-A27E435B1219}"/>
    <cellStyle name="Normal 2 3 34 5 2 6" xfId="20722" xr:uid="{B495D12E-FC73-4313-AB65-53D385AA353E}"/>
    <cellStyle name="Normal 2 3 34 5 2 7" xfId="23877" xr:uid="{9A886B2B-0147-4DB6-90FA-C88A8224EFBA}"/>
    <cellStyle name="Normal 2 3 34 5 2 8" xfId="27053" xr:uid="{A897EFC1-0BE0-488E-B9C2-98A43F2EE617}"/>
    <cellStyle name="Normal 2 3 34 5 2 9" xfId="30252" xr:uid="{7E97017C-7BD7-4B31-9E74-6249745A3FB8}"/>
    <cellStyle name="Normal 2 3 34 5 3" xfId="1957" xr:uid="{23A89361-CFA0-4074-BE83-A328FA6C0491}"/>
    <cellStyle name="Normal 2 3 34 5 3 2" xfId="10222" xr:uid="{22ACAE19-05D4-48B4-9B47-DC2758E0EE86}"/>
    <cellStyle name="Normal 2 3 34 5 3 3" xfId="13418" xr:uid="{159D673B-E0E5-4DDC-8EF3-2264B698D04F}"/>
    <cellStyle name="Normal 2 3 34 5 3 4" xfId="16513" xr:uid="{3B1D2B6A-1D27-4154-90D0-32B2FE27B184}"/>
    <cellStyle name="Normal 2 3 34 5 3 5" xfId="19667" xr:uid="{4EE83002-358E-4FBD-B287-01A3BAA13623}"/>
    <cellStyle name="Normal 2 3 34 5 3 6" xfId="22827" xr:uid="{08C149BC-74DA-4BE8-9A37-03B33CE9E875}"/>
    <cellStyle name="Normal 2 3 34 5 3 7" xfId="26003" xr:uid="{D4EA04FA-B2A1-485A-BAD3-69C7D039C1AB}"/>
    <cellStyle name="Normal 2 3 34 5 3 8" xfId="29202" xr:uid="{C980C9C8-2B66-4883-826F-2B0468E49BAB}"/>
    <cellStyle name="Normal 2 3 34 5 3 9" xfId="6205" xr:uid="{A5F19891-B4DB-4C95-8F90-B70044434746}"/>
    <cellStyle name="Normal 2 3 34 5 4" xfId="8190" xr:uid="{3D95C3A8-E708-4E06-8A13-9C5B2601E4C1}"/>
    <cellStyle name="Normal 2 3 34 5 5" xfId="9334" xr:uid="{2C9D9B44-CBF7-47C5-B48F-FCEA9B79446D}"/>
    <cellStyle name="Normal 2 3 34 5 6" xfId="12456" xr:uid="{5D96F9A4-A9EF-4A58-9A0E-91E7E1399B5E}"/>
    <cellStyle name="Normal 2 3 34 5 7" xfId="15575" xr:uid="{D2EB389F-ADC5-4E7B-BB1E-10E2C3B53773}"/>
    <cellStyle name="Normal 2 3 34 5 8" xfId="18658" xr:uid="{CAB144F0-0ABA-4BF1-8461-A1C8D6D8F4C0}"/>
    <cellStyle name="Normal 2 3 34 5 9" xfId="21822" xr:uid="{085E1216-A536-4229-AA81-6463AD701CE9}"/>
    <cellStyle name="Normal 2 3 34 6" xfId="420" xr:uid="{F4E8A22D-ADC9-4FC2-91F9-7A02FE6279A0}"/>
    <cellStyle name="Normal 2 3 34 6 10" xfId="27489" xr:uid="{6ABC9065-896F-4EB6-A7EF-0D0DE67A617D}"/>
    <cellStyle name="Normal 2 3 34 6 11" xfId="4459" xr:uid="{A2DD4F4D-BA13-45C9-B391-7563471AFBFE}"/>
    <cellStyle name="Normal 2 3 34 6 2" xfId="2372" xr:uid="{05C17456-37C1-4345-8F4A-5AD10485809D}"/>
    <cellStyle name="Normal 2 3 34 6 2 2" xfId="10635" xr:uid="{99250CB1-5EFD-4B0D-AEB9-96C30CE6FA21}"/>
    <cellStyle name="Normal 2 3 34 6 2 3" xfId="13830" xr:uid="{40262828-D0B5-4549-A736-48A12B54B75D}"/>
    <cellStyle name="Normal 2 3 34 6 2 4" xfId="16925" xr:uid="{CFCC9D13-FF65-41DB-B22D-9FB64AA7635F}"/>
    <cellStyle name="Normal 2 3 34 6 2 5" xfId="20079" xr:uid="{548DE871-AF2F-4263-ADC0-C9826FA7C95C}"/>
    <cellStyle name="Normal 2 3 34 6 2 6" xfId="23239" xr:uid="{C47DEE2F-31FC-454A-9740-42B943757A5F}"/>
    <cellStyle name="Normal 2 3 34 6 2 7" xfId="26415" xr:uid="{D340AEB4-5A3A-4428-B948-677E5EB2EF05}"/>
    <cellStyle name="Normal 2 3 34 6 2 8" xfId="29614" xr:uid="{252A8229-D726-469A-ABB4-E9C77F3E86AC}"/>
    <cellStyle name="Normal 2 3 34 6 2 9" xfId="5559" xr:uid="{610FFE3A-54F6-4E07-A3BC-5BBF57B13E65}"/>
    <cellStyle name="Normal 2 3 34 6 3" xfId="7544" xr:uid="{293A3928-6B96-4536-BF90-A9D99545D1C2}"/>
    <cellStyle name="Normal 2 3 34 6 4" xfId="8688" xr:uid="{84DF6044-02A6-4B4B-9534-BAAEB598B885}"/>
    <cellStyle name="Normal 2 3 34 6 5" xfId="11810" xr:uid="{A8B38853-BFAE-4167-8628-A4002FC03E2F}"/>
    <cellStyle name="Normal 2 3 34 6 6" xfId="14929" xr:uid="{A5E9AA3D-1814-4A68-86E7-AB1D720CC2F2}"/>
    <cellStyle name="Normal 2 3 34 6 7" xfId="18013" xr:uid="{EE97E419-5221-4D3C-9A08-655C5391D0E9}"/>
    <cellStyle name="Normal 2 3 34 6 8" xfId="21176" xr:uid="{37313EE9-94F0-4A5C-A141-5F9EF7569757}"/>
    <cellStyle name="Normal 2 3 34 6 9" xfId="24311" xr:uid="{C1B3F9EB-DB1F-4D64-ABC2-1825CF0A9744}"/>
    <cellStyle name="Normal 2 3 34 7" xfId="2173" xr:uid="{5CEB0C40-B0AA-464F-B0C7-5757426AB6A9}"/>
    <cellStyle name="Normal 2 3 34 7 10" xfId="4262" xr:uid="{D51D4732-245B-462F-8E20-A66D17050215}"/>
    <cellStyle name="Normal 2 3 34 7 2" xfId="6478" xr:uid="{2598EE8F-2E76-4F92-9972-DC6D6DD8D2E5}"/>
    <cellStyle name="Normal 2 3 34 7 3" xfId="10438" xr:uid="{FE14BD15-94D5-452D-BE82-63689D55CF46}"/>
    <cellStyle name="Normal 2 3 34 7 4" xfId="13633" xr:uid="{89938AB8-2B82-4CD4-8B21-34A395C6F479}"/>
    <cellStyle name="Normal 2 3 34 7 5" xfId="16728" xr:uid="{C6FA3FB2-3DB4-46C0-8636-9308E7F7456A}"/>
    <cellStyle name="Normal 2 3 34 7 6" xfId="19882" xr:uid="{0FB29C4A-F123-4B71-A4FF-3AA4440B419C}"/>
    <cellStyle name="Normal 2 3 34 7 7" xfId="23042" xr:uid="{BC86D286-AE8B-4425-AB3D-997A091FA3A9}"/>
    <cellStyle name="Normal 2 3 34 7 8" xfId="26218" xr:uid="{46909402-E29A-4F37-A62D-EC25B28FD3F6}"/>
    <cellStyle name="Normal 2 3 34 7 9" xfId="29417" xr:uid="{30EDE1A9-C546-4F02-AAB0-0E9734888E04}"/>
    <cellStyle name="Normal 2 3 34 8" xfId="1310" xr:uid="{32628C6A-FB1C-4E97-A255-C623C1389086}"/>
    <cellStyle name="Normal 2 3 34 8 2" xfId="9577" xr:uid="{32C17BCB-377D-4C81-AAB8-75D0A1FA6EDD}"/>
    <cellStyle name="Normal 2 3 34 8 3" xfId="12773" xr:uid="{2D6D29EA-3544-4B0A-9BF3-DBEED68ECB10}"/>
    <cellStyle name="Normal 2 3 34 8 4" xfId="15868" xr:uid="{52776144-55A0-4E58-808B-4178A9AA96D7}"/>
    <cellStyle name="Normal 2 3 34 8 5" xfId="19020" xr:uid="{D87F42AB-96AC-490D-ADE5-56E2854D9D0E}"/>
    <cellStyle name="Normal 2 3 34 8 6" xfId="22182" xr:uid="{5A8E3F40-9076-4A7C-8463-CD51AE863283}"/>
    <cellStyle name="Normal 2 3 34 8 7" xfId="25358" xr:uid="{9CA878DF-4C7C-4367-AA58-CEB1830558F9}"/>
    <cellStyle name="Normal 2 3 34 8 8" xfId="28557" xr:uid="{760AD3CF-7960-42E0-A882-2912E5E1C06F}"/>
    <cellStyle name="Normal 2 3 34 8 9" xfId="5361" xr:uid="{7398473C-649B-4D81-95FF-8751C63B8F62}"/>
    <cellStyle name="Normal 2 3 34 9" xfId="7344" xr:uid="{8A730F92-F73E-4A58-AB3C-8987BAFAD271}"/>
    <cellStyle name="Normal 2 3 35" xfId="235" xr:uid="{57600139-4719-49F7-8402-853516C34F6A}"/>
    <cellStyle name="Normal 2 3 35 10" xfId="8504" xr:uid="{E510F0ED-4996-4F57-B5F7-8274A0633F51}"/>
    <cellStyle name="Normal 2 3 35 11" xfId="11614" xr:uid="{10DEF261-4323-498B-A3CB-7E30422FF27E}"/>
    <cellStyle name="Normal 2 3 35 12" xfId="14728" xr:uid="{1FBB6A14-991F-4319-95F7-E05FBC41CEED}"/>
    <cellStyle name="Normal 2 3 35 13" xfId="17820" xr:uid="{3F7B6151-9679-48AE-8637-BF8EE48D0CC7}"/>
    <cellStyle name="Normal 2 3 35 14" xfId="20979" xr:uid="{0CD5BAFE-7B03-43CE-8CB1-C099A54DFC30}"/>
    <cellStyle name="Normal 2 3 35 15" xfId="24118" xr:uid="{C349AE86-57AC-4966-BD1E-9BFC4AF12426}"/>
    <cellStyle name="Normal 2 3 35 16" xfId="27295" xr:uid="{B96AB108-2911-440F-A978-223117386197}"/>
    <cellStyle name="Normal 2 3 35 17" xfId="3405" xr:uid="{7F560917-0ADE-47FD-BEBF-A93F9AD3B1D6}"/>
    <cellStyle name="Normal 2 3 35 2" xfId="569" xr:uid="{D96FF070-6261-463A-9DE2-27BB14CE3371}"/>
    <cellStyle name="Normal 2 3 35 2 10" xfId="24459" xr:uid="{989B28F0-6FB4-4B97-936B-A2554C00ED5A}"/>
    <cellStyle name="Normal 2 3 35 2 11" xfId="27637" xr:uid="{B3038D0D-EEA8-4434-B6FD-ECF90490F091}"/>
    <cellStyle name="Normal 2 3 35 2 12" xfId="3549" xr:uid="{EE60520F-9817-4166-B150-9E546952C9D7}"/>
    <cellStyle name="Normal 2 3 35 2 2" xfId="2520" xr:uid="{976EA8DF-760D-46CD-94E7-4C9238E6CD14}"/>
    <cellStyle name="Normal 2 3 35 2 2 10" xfId="4607" xr:uid="{C1AF2548-A10F-4898-81FF-3E06E073986F}"/>
    <cellStyle name="Normal 2 3 35 2 2 2" xfId="6679" xr:uid="{820BFA4D-68D6-403B-A49C-87D38058407A}"/>
    <cellStyle name="Normal 2 3 35 2 2 3" xfId="10783" xr:uid="{2032C0EF-0F40-4EDE-99B5-70142A2F5359}"/>
    <cellStyle name="Normal 2 3 35 2 2 4" xfId="13978" xr:uid="{7E43CAED-E640-4D58-89B0-DE9EBE6036D1}"/>
    <cellStyle name="Normal 2 3 35 2 2 5" xfId="17073" xr:uid="{2575056D-2CE8-41B3-BD49-62D071D9E915}"/>
    <cellStyle name="Normal 2 3 35 2 2 6" xfId="20227" xr:uid="{750068D7-5524-4E3C-95F1-5AD3A7FA490B}"/>
    <cellStyle name="Normal 2 3 35 2 2 7" xfId="23387" xr:uid="{B9F79D92-F5E4-46A0-9309-FBF4D1DF3ED0}"/>
    <cellStyle name="Normal 2 3 35 2 2 8" xfId="26563" xr:uid="{56BA8388-ECC0-47A5-A4FC-BB6BFA3FA12B}"/>
    <cellStyle name="Normal 2 3 35 2 2 9" xfId="29762" xr:uid="{E8B1814B-E35F-4AC0-950E-8DE6A773DCC2}"/>
    <cellStyle name="Normal 2 3 35 2 3" xfId="1458" xr:uid="{2AC83729-0BB5-4B97-A688-61D379973B64}"/>
    <cellStyle name="Normal 2 3 35 2 3 2" xfId="9725" xr:uid="{9F53F207-34A8-4B2F-8E86-8571EFA205B8}"/>
    <cellStyle name="Normal 2 3 35 2 3 3" xfId="12921" xr:uid="{E8F8FBA8-ECAE-4CF8-99FD-2E12814ABDFD}"/>
    <cellStyle name="Normal 2 3 35 2 3 4" xfId="16016" xr:uid="{17FB80C0-A387-471B-8B8A-BD15ACC87A14}"/>
    <cellStyle name="Normal 2 3 35 2 3 5" xfId="19170" xr:uid="{4784A147-CB3D-444C-AAE9-1C51A011DE0D}"/>
    <cellStyle name="Normal 2 3 35 2 3 6" xfId="22330" xr:uid="{2AB2B498-8B51-4077-AE63-5BD3A2A47241}"/>
    <cellStyle name="Normal 2 3 35 2 3 7" xfId="25506" xr:uid="{E1E38F6B-D0F4-4F6C-A425-75B14F14C6FC}"/>
    <cellStyle name="Normal 2 3 35 2 3 8" xfId="28705" xr:uid="{02F74A97-4FC6-4586-AFAA-E0BCE4C15EDB}"/>
    <cellStyle name="Normal 2 3 35 2 3 9" xfId="5707" xr:uid="{6F998AEE-18DF-4094-B19F-A7EF0758D906}"/>
    <cellStyle name="Normal 2 3 35 2 4" xfId="7692" xr:uid="{2238201D-A838-4E45-A4C5-153F1962CC15}"/>
    <cellStyle name="Normal 2 3 35 2 5" xfId="8837" xr:uid="{32CC3ECA-0F58-49AE-98DB-326BF21EA8C0}"/>
    <cellStyle name="Normal 2 3 35 2 6" xfId="11958" xr:uid="{94E4D567-ED4D-4393-A852-C4238C6E7A61}"/>
    <cellStyle name="Normal 2 3 35 2 7" xfId="15077" xr:uid="{18F7E69D-9D56-4F24-ACF6-44BBC7003E9E}"/>
    <cellStyle name="Normal 2 3 35 2 8" xfId="18161" xr:uid="{50031E96-10F3-40C0-BD9C-F8E030D8DFF2}"/>
    <cellStyle name="Normal 2 3 35 2 9" xfId="21324" xr:uid="{3541A9E4-2F47-4790-B1AE-7A6C6ABD360E}"/>
    <cellStyle name="Normal 2 3 35 3" xfId="709" xr:uid="{F391E761-94C0-4FCB-8A45-AC9EBB06C6F6}"/>
    <cellStyle name="Normal 2 3 35 3 10" xfId="18301" xr:uid="{F9FA1C83-0CF4-44B3-8D3C-8A1A73C2FA82}"/>
    <cellStyle name="Normal 2 3 35 3 11" xfId="21464" xr:uid="{3F32D8F3-F2EB-4ACA-9FE4-5F320FD9E3EB}"/>
    <cellStyle name="Normal 2 3 35 3 12" xfId="24599" xr:uid="{C60D1250-9061-4417-B19C-43D70C4AB17B}"/>
    <cellStyle name="Normal 2 3 35 3 13" xfId="27777" xr:uid="{43F41E80-2FE8-456C-BFD7-D8431FCE1426}"/>
    <cellStyle name="Normal 2 3 35 3 14" xfId="3689" xr:uid="{634B6CBF-87DE-428D-B03C-CA423F349AB8}"/>
    <cellStyle name="Normal 2 3 35 3 2" xfId="923" xr:uid="{5C0E8B11-0CBD-48CD-AAE3-321676600C89}"/>
    <cellStyle name="Normal 2 3 35 3 2 10" xfId="24813" xr:uid="{B0AFD1A1-4056-4D25-9DB0-D1E1A1C0BA8D}"/>
    <cellStyle name="Normal 2 3 35 3 2 11" xfId="27991" xr:uid="{AC304F27-17CF-4179-A044-DB280CC4E212}"/>
    <cellStyle name="Normal 2 3 35 3 2 12" xfId="3903" xr:uid="{4AC1814F-A81A-4DE0-971C-46AAC5C86E36}"/>
    <cellStyle name="Normal 2 3 35 3 2 2" xfId="2874" xr:uid="{2DE1C714-9AAE-40BA-BCE4-E97006293A78}"/>
    <cellStyle name="Normal 2 3 35 3 2 2 10" xfId="4961" xr:uid="{5A91D570-692B-4767-B7E1-05970C77E14C}"/>
    <cellStyle name="Normal 2 3 35 3 2 2 2" xfId="6988" xr:uid="{DADF1C12-7043-45A7-87F9-B4917095EA79}"/>
    <cellStyle name="Normal 2 3 35 3 2 2 3" xfId="11137" xr:uid="{A9949AAF-F728-449A-9555-1B25FB2BB6C3}"/>
    <cellStyle name="Normal 2 3 35 3 2 2 4" xfId="14326" xr:uid="{D6CD8C96-AE89-48E2-8251-8EB55F200D77}"/>
    <cellStyle name="Normal 2 3 35 3 2 2 5" xfId="17423" xr:uid="{F68D2FF7-452B-4708-A6E0-995A658E448A}"/>
    <cellStyle name="Normal 2 3 35 3 2 2 6" xfId="20579" xr:uid="{AE50AD31-1D6C-4A25-85D6-5DCDB5B40DA2}"/>
    <cellStyle name="Normal 2 3 35 3 2 2 7" xfId="23735" xr:uid="{0746D08F-5F1B-460C-85DE-8710A5B75E3F}"/>
    <cellStyle name="Normal 2 3 35 3 2 2 8" xfId="26911" xr:uid="{01F7096D-FA92-4376-9515-13B20CC79132}"/>
    <cellStyle name="Normal 2 3 35 3 2 2 9" xfId="30110" xr:uid="{D8590C74-7808-4D71-A4A0-1B0B8514583D}"/>
    <cellStyle name="Normal 2 3 35 3 2 3" xfId="1813" xr:uid="{D7DA4781-45BA-43BA-B772-9A6E880F7B72}"/>
    <cellStyle name="Normal 2 3 35 3 2 3 2" xfId="10079" xr:uid="{C7198F1B-67EC-4858-8C3E-EC6DBC74E07C}"/>
    <cellStyle name="Normal 2 3 35 3 2 3 3" xfId="13275" xr:uid="{6A0D2AE0-C488-447B-9309-E046B4C7F2D2}"/>
    <cellStyle name="Normal 2 3 35 3 2 3 4" xfId="16370" xr:uid="{90833CDF-AF21-4009-843A-12BA76099E7E}"/>
    <cellStyle name="Normal 2 3 35 3 2 3 5" xfId="19524" xr:uid="{F7AE5A8F-4BC3-4C66-8171-A02A4A2FF03A}"/>
    <cellStyle name="Normal 2 3 35 3 2 3 6" xfId="22684" xr:uid="{71B6D781-7EC3-4254-8E04-CF815054C61E}"/>
    <cellStyle name="Normal 2 3 35 3 2 3 7" xfId="25860" xr:uid="{B821E6C3-F07C-4022-A0B8-7D615659EBDA}"/>
    <cellStyle name="Normal 2 3 35 3 2 3 8" xfId="29059" xr:uid="{85A587C1-4C6D-4C0A-B28B-8E96E727FBB4}"/>
    <cellStyle name="Normal 2 3 35 3 2 3 9" xfId="6061" xr:uid="{7B5FD602-C57B-4C24-A264-E478CC3F6B1E}"/>
    <cellStyle name="Normal 2 3 35 3 2 4" xfId="8046" xr:uid="{38247792-9ACF-4F68-B119-428EF5A547E9}"/>
    <cellStyle name="Normal 2 3 35 3 2 5" xfId="9191" xr:uid="{94D5B86D-0BEF-4C95-9570-52613E765A4A}"/>
    <cellStyle name="Normal 2 3 35 3 2 6" xfId="12312" xr:uid="{8F111322-D94E-4122-B116-AB05987270B7}"/>
    <cellStyle name="Normal 2 3 35 3 2 7" xfId="15431" xr:uid="{A1520F24-8EC5-441F-9C14-9F503C6DA08A}"/>
    <cellStyle name="Normal 2 3 35 3 2 8" xfId="18515" xr:uid="{724C9608-FCD1-4B25-8310-04D5FBACDE89}"/>
    <cellStyle name="Normal 2 3 35 3 2 9" xfId="21678" xr:uid="{EBF94903-AB30-46FA-88FB-4FACA939C8AB}"/>
    <cellStyle name="Normal 2 3 35 3 3" xfId="1129" xr:uid="{0C9F3A1B-D5ED-46EF-BEBE-6E6F2AD5039C}"/>
    <cellStyle name="Normal 2 3 35 3 3 10" xfId="25018" xr:uid="{F72C9DB5-8385-45E4-985D-32F8BABD370C}"/>
    <cellStyle name="Normal 2 3 35 3 3 11" xfId="28197" xr:uid="{94096AB6-DF72-4EF1-98B7-E01844D0DF36}"/>
    <cellStyle name="Normal 2 3 35 3 3 12" xfId="4108" xr:uid="{B8526157-9E75-4C07-883F-DBD52B275417}"/>
    <cellStyle name="Normal 2 3 35 3 3 2" xfId="3080" xr:uid="{95B84447-0DC2-47E9-9B20-563D927645A1}"/>
    <cellStyle name="Normal 2 3 35 3 3 2 10" xfId="5166" xr:uid="{EAE56BDE-DAA8-4702-93D9-3DE4672A9DBA}"/>
    <cellStyle name="Normal 2 3 35 3 3 2 2" xfId="7183" xr:uid="{6F9B6C24-5D4E-4A62-A595-D02AFF66BC17}"/>
    <cellStyle name="Normal 2 3 35 3 3 2 3" xfId="11342" xr:uid="{2668B433-A836-453A-B6E5-8B41B8925402}"/>
    <cellStyle name="Normal 2 3 35 3 3 2 4" xfId="14524" xr:uid="{42A7B041-7090-46BC-A74C-1BA53B868C56}"/>
    <cellStyle name="Normal 2 3 35 3 3 2 5" xfId="17621" xr:uid="{CE019B96-E60F-49E1-AAEA-6EDAA740C202}"/>
    <cellStyle name="Normal 2 3 35 3 3 2 6" xfId="20778" xr:uid="{00B8B859-131A-4EC3-9B2A-B731DAEA3A86}"/>
    <cellStyle name="Normal 2 3 35 3 3 2 7" xfId="23933" xr:uid="{C83D104C-091F-492B-B2B1-4A2355108D72}"/>
    <cellStyle name="Normal 2 3 35 3 3 2 8" xfId="27109" xr:uid="{868C9685-2908-49A6-8E61-3A66C629FF0C}"/>
    <cellStyle name="Normal 2 3 35 3 3 2 9" xfId="30308" xr:uid="{FDEA3680-E51B-44C4-9B26-BB0384275C73}"/>
    <cellStyle name="Normal 2 3 35 3 3 3" xfId="2019" xr:uid="{F00EF570-833C-4D5E-926B-BC6D2D22D462}"/>
    <cellStyle name="Normal 2 3 35 3 3 3 2" xfId="10284" xr:uid="{832A567F-BFF8-40C5-97E8-0C4C98331CAD}"/>
    <cellStyle name="Normal 2 3 35 3 3 3 3" xfId="13480" xr:uid="{AE30624A-F5B0-4B7C-8567-127CBC8D75D4}"/>
    <cellStyle name="Normal 2 3 35 3 3 3 4" xfId="16575" xr:uid="{88E7A525-09FF-47BB-A8AE-9027A8A7D58A}"/>
    <cellStyle name="Normal 2 3 35 3 3 3 5" xfId="19729" xr:uid="{47AE8118-DC4E-4015-B224-CCC737985FCF}"/>
    <cellStyle name="Normal 2 3 35 3 3 3 6" xfId="22889" xr:uid="{2C2BEDA1-F323-477B-86BE-EF319941F58E}"/>
    <cellStyle name="Normal 2 3 35 3 3 3 7" xfId="26065" xr:uid="{C574C112-14EC-4533-BE25-CB9B2C23E930}"/>
    <cellStyle name="Normal 2 3 35 3 3 3 8" xfId="29264" xr:uid="{03A4B910-2E8A-4E83-A09E-DD22AA2A493F}"/>
    <cellStyle name="Normal 2 3 35 3 3 3 9" xfId="6267" xr:uid="{2B765842-100B-4827-825B-2E14BDEF3D6E}"/>
    <cellStyle name="Normal 2 3 35 3 3 4" xfId="8252" xr:uid="{A9BF9F07-18D7-4033-89AF-3DC6132F0DBA}"/>
    <cellStyle name="Normal 2 3 35 3 3 5" xfId="9396" xr:uid="{F2184311-C0D5-41F3-8F0D-766E52724204}"/>
    <cellStyle name="Normal 2 3 35 3 3 6" xfId="12518" xr:uid="{50EF72D0-3CCF-4DE6-A2D0-CCA3DC1BAD16}"/>
    <cellStyle name="Normal 2 3 35 3 3 7" xfId="15637" xr:uid="{2422AF35-3EBF-452B-A15C-6B30C93E02A8}"/>
    <cellStyle name="Normal 2 3 35 3 3 8" xfId="18720" xr:uid="{0771BDA2-CDDD-4BA5-9DC5-21EEF5F8F273}"/>
    <cellStyle name="Normal 2 3 35 3 3 9" xfId="21884" xr:uid="{C541887F-0997-432F-BAA8-4EA37CE4FC16}"/>
    <cellStyle name="Normal 2 3 35 3 4" xfId="2660" xr:uid="{D5D1918E-1A63-46E3-83DA-8FFFA51C8225}"/>
    <cellStyle name="Normal 2 3 35 3 4 10" xfId="4747" xr:uid="{D4B76507-7722-4725-A95A-80F011D401AD}"/>
    <cellStyle name="Normal 2 3 35 3 4 2" xfId="6338" xr:uid="{8EFD7238-D5B8-4AFC-AD69-8DB0A6CA1549}"/>
    <cellStyle name="Normal 2 3 35 3 4 3" xfId="10923" xr:uid="{BDA0DCA5-25DF-40A8-B08A-10A8EE6C741A}"/>
    <cellStyle name="Normal 2 3 35 3 4 4" xfId="12681" xr:uid="{6CDFF99B-1399-48C2-991C-A84F4FDCD43B}"/>
    <cellStyle name="Normal 2 3 35 3 4 5" xfId="15217" xr:uid="{63E478FA-D6C5-468C-8C51-F628EA69875E}"/>
    <cellStyle name="Normal 2 3 35 3 4 6" xfId="20367" xr:uid="{5E00BE74-2760-4DF8-9E09-B15998741DDF}"/>
    <cellStyle name="Normal 2 3 35 3 4 7" xfId="22120" xr:uid="{077834BA-AAE6-4673-B2BD-EFD0FD407992}"/>
    <cellStyle name="Normal 2 3 35 3 4 8" xfId="25346" xr:uid="{DA9D810E-2060-4F5A-B848-657F9428ACED}"/>
    <cellStyle name="Normal 2 3 35 3 4 9" xfId="28489" xr:uid="{FC3E44D0-F6CB-40EC-8E07-6B8BCEDEE87E}"/>
    <cellStyle name="Normal 2 3 35 3 5" xfId="1598" xr:uid="{4EBE2D7E-7949-490E-AAFA-588977570225}"/>
    <cellStyle name="Normal 2 3 35 3 5 2" xfId="9865" xr:uid="{2FB1BA0B-CC42-4AED-800A-55E7B9390050}"/>
    <cellStyle name="Normal 2 3 35 3 5 3" xfId="13061" xr:uid="{A254E673-3555-4184-AEFC-C5A8D1C6EFAC}"/>
    <cellStyle name="Normal 2 3 35 3 5 4" xfId="16156" xr:uid="{AD114511-F763-4FE6-9250-CD0DD913F38E}"/>
    <cellStyle name="Normal 2 3 35 3 5 5" xfId="19310" xr:uid="{258AF7A3-D2F5-40C5-9521-636B1A59AD5A}"/>
    <cellStyle name="Normal 2 3 35 3 5 6" xfId="22470" xr:uid="{90A430A6-9D4D-4B72-8E45-38C2037A114E}"/>
    <cellStyle name="Normal 2 3 35 3 5 7" xfId="25646" xr:uid="{58EC0F9D-8888-4E91-AE1C-23FF457457B6}"/>
    <cellStyle name="Normal 2 3 35 3 5 8" xfId="28845" xr:uid="{B39E7CB4-97A6-41D5-8FC4-1E5A0C980BF3}"/>
    <cellStyle name="Normal 2 3 35 3 5 9" xfId="5847" xr:uid="{D2F4F3B7-242F-45B5-A496-69F68AB3401D}"/>
    <cellStyle name="Normal 2 3 35 3 6" xfId="7832" xr:uid="{D8A235E3-7101-4F2D-954D-AE4A5071E32E}"/>
    <cellStyle name="Normal 2 3 35 3 7" xfId="8977" xr:uid="{3BE5946B-8242-4D8E-AF1A-D116276F1464}"/>
    <cellStyle name="Normal 2 3 35 3 8" xfId="12098" xr:uid="{2CBB85D1-0F56-4E8F-956E-607F25643F0B}"/>
    <cellStyle name="Normal 2 3 35 3 9" xfId="14758" xr:uid="{183F4A03-539D-4036-AFAB-1982BF6EB9D5}"/>
    <cellStyle name="Normal 2 3 35 4" xfId="878" xr:uid="{33307B69-75F0-4827-8AC7-56B2A5C4AA3F}"/>
    <cellStyle name="Normal 2 3 35 4 10" xfId="24768" xr:uid="{5762D754-3568-4F27-AEC4-C02D27E23201}"/>
    <cellStyle name="Normal 2 3 35 4 11" xfId="27946" xr:uid="{73D5E80A-B92E-4DFD-9326-8306B8DEBE53}"/>
    <cellStyle name="Normal 2 3 35 4 12" xfId="3858" xr:uid="{DA45DF53-3FE4-4561-9FB2-A594F94E24F5}"/>
    <cellStyle name="Normal 2 3 35 4 2" xfId="2829" xr:uid="{36545CD8-807D-4D07-8E8E-1161852244C1}"/>
    <cellStyle name="Normal 2 3 35 4 2 10" xfId="4916" xr:uid="{9F469E1E-A329-4E7B-BCEE-281110DA2C94}"/>
    <cellStyle name="Normal 2 3 35 4 2 2" xfId="6955" xr:uid="{526615A2-E240-43CF-AEA7-B55C08887C90}"/>
    <cellStyle name="Normal 2 3 35 4 2 3" xfId="11092" xr:uid="{BF52C293-D2A1-4AF8-9804-91F3E72A5316}"/>
    <cellStyle name="Normal 2 3 35 4 2 4" xfId="14283" xr:uid="{364546F8-7FC9-48E1-A8D3-BE4EF0574DE8}"/>
    <cellStyle name="Normal 2 3 35 4 2 5" xfId="17378" xr:uid="{5D7DCE0B-4EB7-4C29-9373-D1214B411BD4}"/>
    <cellStyle name="Normal 2 3 35 4 2 6" xfId="20536" xr:uid="{B54D514C-7042-4051-8EA6-F58718F9F88F}"/>
    <cellStyle name="Normal 2 3 35 4 2 7" xfId="23692" xr:uid="{A75464A2-4F16-42C1-B5FA-D0F4011BC8DA}"/>
    <cellStyle name="Normal 2 3 35 4 2 8" xfId="26868" xr:uid="{C39C98BB-081E-4F77-A8A7-3745267FEB7E}"/>
    <cellStyle name="Normal 2 3 35 4 2 9" xfId="30067" xr:uid="{59A8A695-9F8B-4D64-BE74-5005622F8240}"/>
    <cellStyle name="Normal 2 3 35 4 3" xfId="1767" xr:uid="{5B5A9001-43F9-4F6F-967B-73178DFECFFD}"/>
    <cellStyle name="Normal 2 3 35 4 3 2" xfId="10034" xr:uid="{89B426C0-B471-4EDE-9645-56E61C1B8BEA}"/>
    <cellStyle name="Normal 2 3 35 4 3 3" xfId="13230" xr:uid="{2A0CDA94-8A82-41B8-A55D-CF026F355E14}"/>
    <cellStyle name="Normal 2 3 35 4 3 4" xfId="16325" xr:uid="{7FB4E106-7A6B-4095-BC12-27EC79E9D5C8}"/>
    <cellStyle name="Normal 2 3 35 4 3 5" xfId="19479" xr:uid="{84C68116-5CAB-4D33-89C9-F196932B1408}"/>
    <cellStyle name="Normal 2 3 35 4 3 6" xfId="22639" xr:uid="{95D5C6AA-C05D-4786-8D0C-4069C16B72DF}"/>
    <cellStyle name="Normal 2 3 35 4 3 7" xfId="25815" xr:uid="{E8637EB0-CB7B-4A5B-9759-6CEC73FC7E8B}"/>
    <cellStyle name="Normal 2 3 35 4 3 8" xfId="29014" xr:uid="{FD23E9EF-CFEE-40FC-BB4F-D177D65DA643}"/>
    <cellStyle name="Normal 2 3 35 4 3 9" xfId="6016" xr:uid="{1FCB07F8-CC07-4237-9071-DD51C2D003FF}"/>
    <cellStyle name="Normal 2 3 35 4 4" xfId="8001" xr:uid="{1ECA812A-34BB-4961-B716-5829F0BBE411}"/>
    <cellStyle name="Normal 2 3 35 4 5" xfId="9146" xr:uid="{7FD8877B-794D-44CD-B4F0-45CC816C83BE}"/>
    <cellStyle name="Normal 2 3 35 4 6" xfId="12267" xr:uid="{F37998CA-47E5-41C1-84C8-2A967602CF76}"/>
    <cellStyle name="Normal 2 3 35 4 7" xfId="15386" xr:uid="{AF7CB05C-DA46-4533-A19A-464CC4F0EB64}"/>
    <cellStyle name="Normal 2 3 35 4 8" xfId="18470" xr:uid="{56B4E84A-CCDF-4E96-B675-A6C3246EBEE5}"/>
    <cellStyle name="Normal 2 3 35 4 9" xfId="21633" xr:uid="{7FEA294E-7C7D-40F4-AFF8-E510D0FD24AC}"/>
    <cellStyle name="Normal 2 3 35 5" xfId="1071" xr:uid="{CBA155F6-DEFF-44CC-8E72-59F7A187A595}"/>
    <cellStyle name="Normal 2 3 35 5 10" xfId="24960" xr:uid="{44B5935B-6304-4BB0-AB0B-678F26D4C111}"/>
    <cellStyle name="Normal 2 3 35 5 11" xfId="28139" xr:uid="{C2038F55-305C-43B5-9F53-27F1BFCCC452}"/>
    <cellStyle name="Normal 2 3 35 5 12" xfId="4050" xr:uid="{1DA605AA-5C6F-45A7-B604-E3EC7D53228F}"/>
    <cellStyle name="Normal 2 3 35 5 2" xfId="3022" xr:uid="{F557061B-9B82-4E68-B8FC-A5A4F4797151}"/>
    <cellStyle name="Normal 2 3 35 5 2 10" xfId="5108" xr:uid="{558DEC4B-4BEA-444B-90F6-265FF4045240}"/>
    <cellStyle name="Normal 2 3 35 5 2 2" xfId="7131" xr:uid="{2B0BAFEF-F0F6-4E54-83D8-F642086408A5}"/>
    <cellStyle name="Normal 2 3 35 5 2 3" xfId="11284" xr:uid="{8E78091C-C993-45CD-B213-840B9D5E86F1}"/>
    <cellStyle name="Normal 2 3 35 5 2 4" xfId="14472" xr:uid="{A804ECE8-E6FC-4FD8-9344-96035EDC2FBE}"/>
    <cellStyle name="Normal 2 3 35 5 2 5" xfId="17569" xr:uid="{D6F6C22C-3261-43AB-B674-5963C8C8342A}"/>
    <cellStyle name="Normal 2 3 35 5 2 6" xfId="20726" xr:uid="{9C45E033-2DA6-4836-8C70-70E1AF2DCE39}"/>
    <cellStyle name="Normal 2 3 35 5 2 7" xfId="23881" xr:uid="{51904381-0FD0-47D3-87C8-D6D640A51738}"/>
    <cellStyle name="Normal 2 3 35 5 2 8" xfId="27057" xr:uid="{1C35C071-01CC-43C8-9B2F-337C8AB95D9F}"/>
    <cellStyle name="Normal 2 3 35 5 2 9" xfId="30256" xr:uid="{0D298B20-98FA-4DEA-9DE2-27132E9B7F44}"/>
    <cellStyle name="Normal 2 3 35 5 3" xfId="1961" xr:uid="{542D68D7-B53D-4ACD-BEFA-E01BF956FC4F}"/>
    <cellStyle name="Normal 2 3 35 5 3 2" xfId="10226" xr:uid="{1F5F258E-AA0E-404C-ACC7-6BCFA83F901C}"/>
    <cellStyle name="Normal 2 3 35 5 3 3" xfId="13422" xr:uid="{87132452-D443-449C-B7F7-C4E770A40B36}"/>
    <cellStyle name="Normal 2 3 35 5 3 4" xfId="16517" xr:uid="{0AECE8B9-6173-4675-AD14-E0B03F0A8D9B}"/>
    <cellStyle name="Normal 2 3 35 5 3 5" xfId="19671" xr:uid="{6FD7D913-CC83-4068-AB8D-4B4654B6FE57}"/>
    <cellStyle name="Normal 2 3 35 5 3 6" xfId="22831" xr:uid="{15B13E9E-AC6E-42CC-9F26-4A1307D20161}"/>
    <cellStyle name="Normal 2 3 35 5 3 7" xfId="26007" xr:uid="{AFEF7BA5-4F1C-4C66-851E-79EA80065B77}"/>
    <cellStyle name="Normal 2 3 35 5 3 8" xfId="29206" xr:uid="{915ADC3E-4E98-4DC6-A80A-8ACDE9599497}"/>
    <cellStyle name="Normal 2 3 35 5 3 9" xfId="6209" xr:uid="{3FD2F4EF-9F8F-4AA4-BDBE-22D5D4FAF443}"/>
    <cellStyle name="Normal 2 3 35 5 4" xfId="8194" xr:uid="{09CAC7C4-DC8B-41C8-B51E-49787737F09E}"/>
    <cellStyle name="Normal 2 3 35 5 5" xfId="9338" xr:uid="{154C5A91-C690-4721-A349-EE1D2D0E702F}"/>
    <cellStyle name="Normal 2 3 35 5 6" xfId="12460" xr:uid="{309DB756-6D03-4FD1-8CCD-7C1D89F9A139}"/>
    <cellStyle name="Normal 2 3 35 5 7" xfId="15579" xr:uid="{261891FD-F298-4507-95D9-7876452E8A50}"/>
    <cellStyle name="Normal 2 3 35 5 8" xfId="18662" xr:uid="{01FF30CE-A792-4D80-B8A3-3EA88EE4BCE8}"/>
    <cellStyle name="Normal 2 3 35 5 9" xfId="21826" xr:uid="{4714B5BA-6B3E-4166-844E-18BDBBC0E1DE}"/>
    <cellStyle name="Normal 2 3 35 6" xfId="425" xr:uid="{D628FA2F-A148-4E53-A84F-27E10465D9ED}"/>
    <cellStyle name="Normal 2 3 35 6 10" xfId="27493" xr:uid="{97D8D539-DB18-4A49-B8C1-B9EC6CEABDAB}"/>
    <cellStyle name="Normal 2 3 35 6 11" xfId="4463" xr:uid="{F052335B-CC8B-4F2A-A170-99AA98E5B0E8}"/>
    <cellStyle name="Normal 2 3 35 6 2" xfId="2376" xr:uid="{CE471E1B-8899-48DF-BDA4-948A753DEA5B}"/>
    <cellStyle name="Normal 2 3 35 6 2 2" xfId="10639" xr:uid="{96341A49-6BC4-429D-96CB-18FC64853B0C}"/>
    <cellStyle name="Normal 2 3 35 6 2 3" xfId="13834" xr:uid="{D86A5927-C4BD-4D5B-B478-A43FC28CEC9E}"/>
    <cellStyle name="Normal 2 3 35 6 2 4" xfId="16929" xr:uid="{6B7F005C-D9E5-4B65-A812-16A3F278219D}"/>
    <cellStyle name="Normal 2 3 35 6 2 5" xfId="20083" xr:uid="{6B27D8FE-7829-4B4E-BC41-6DF161EBEE0C}"/>
    <cellStyle name="Normal 2 3 35 6 2 6" xfId="23243" xr:uid="{06E04D2D-9E33-4494-B1BA-6576BFC1DC3A}"/>
    <cellStyle name="Normal 2 3 35 6 2 7" xfId="26419" xr:uid="{BBFF7BD6-1437-4A83-84D1-1A698A5212BA}"/>
    <cellStyle name="Normal 2 3 35 6 2 8" xfId="29618" xr:uid="{DBF35C9C-62FC-4675-957C-BE33ABE70F84}"/>
    <cellStyle name="Normal 2 3 35 6 2 9" xfId="5563" xr:uid="{A22A3A0F-DAEE-4292-9431-A0800E980474}"/>
    <cellStyle name="Normal 2 3 35 6 3" xfId="7548" xr:uid="{38A9A3DE-2ADC-41C3-A930-8D89F5C8B802}"/>
    <cellStyle name="Normal 2 3 35 6 4" xfId="8693" xr:uid="{5A64E29F-8039-47F5-8041-49FC0232DAAA}"/>
    <cellStyle name="Normal 2 3 35 6 5" xfId="11814" xr:uid="{2F722926-3785-4D95-8057-EE3E300DE023}"/>
    <cellStyle name="Normal 2 3 35 6 6" xfId="14933" xr:uid="{56976193-C285-4AAE-8360-E2C39669240A}"/>
    <cellStyle name="Normal 2 3 35 6 7" xfId="18017" xr:uid="{259F5158-BF49-4769-A48F-E58E34DB7F44}"/>
    <cellStyle name="Normal 2 3 35 6 8" xfId="21180" xr:uid="{C0DA9037-9C9A-4F76-BA48-8CC20E23559E}"/>
    <cellStyle name="Normal 2 3 35 6 9" xfId="24315" xr:uid="{FB06BE65-B17D-4BE1-9C31-8EC73CD8839B}"/>
    <cellStyle name="Normal 2 3 35 7" xfId="2178" xr:uid="{6A7C6057-029A-41F8-BA11-8B19F5C45096}"/>
    <cellStyle name="Normal 2 3 35 7 10" xfId="4266" xr:uid="{1B869A83-C1D2-49C0-B9D7-55930A7F1D4A}"/>
    <cellStyle name="Normal 2 3 35 7 2" xfId="6483" xr:uid="{BC2CA7E5-29AD-4488-95E7-95B077DDF918}"/>
    <cellStyle name="Normal 2 3 35 7 3" xfId="10442" xr:uid="{DE5B323A-40E1-417E-B0FA-08782D2B0BAB}"/>
    <cellStyle name="Normal 2 3 35 7 4" xfId="13637" xr:uid="{112BA293-84F6-4891-9C56-FB7E7F8D8902}"/>
    <cellStyle name="Normal 2 3 35 7 5" xfId="16732" xr:uid="{BEFD663E-50C3-4E73-894C-9A19700514FB}"/>
    <cellStyle name="Normal 2 3 35 7 6" xfId="19886" xr:uid="{D82B91A2-1AF1-44CC-9296-2E7DC7FBBD87}"/>
    <cellStyle name="Normal 2 3 35 7 7" xfId="23046" xr:uid="{5277BC27-8125-456F-8796-E75F1447A99B}"/>
    <cellStyle name="Normal 2 3 35 7 8" xfId="26222" xr:uid="{B3A26276-333C-4C14-B0D3-4FE1984DFC7B}"/>
    <cellStyle name="Normal 2 3 35 7 9" xfId="29421" xr:uid="{65C54C26-ADEB-445B-9D1F-C72296DE78E1}"/>
    <cellStyle name="Normal 2 3 35 8" xfId="1314" xr:uid="{AAD3084E-FEAE-4472-A480-E10D4ADE7B66}"/>
    <cellStyle name="Normal 2 3 35 8 2" xfId="9581" xr:uid="{7C034DFB-D504-4290-BED9-3D073F5E84DB}"/>
    <cellStyle name="Normal 2 3 35 8 3" xfId="12777" xr:uid="{03FADE02-8C88-46A0-97AA-AEC6C8F9B961}"/>
    <cellStyle name="Normal 2 3 35 8 4" xfId="15872" xr:uid="{C6B6A223-F700-4088-BD5F-D3A631F465EB}"/>
    <cellStyle name="Normal 2 3 35 8 5" xfId="19026" xr:uid="{454748ED-66B2-4EA4-8E89-D43BF17B905E}"/>
    <cellStyle name="Normal 2 3 35 8 6" xfId="22186" xr:uid="{A7605C90-C485-4549-AEFB-727C16960B9C}"/>
    <cellStyle name="Normal 2 3 35 8 7" xfId="25362" xr:uid="{DFA570E3-7D54-4412-AE16-ABACA1263739}"/>
    <cellStyle name="Normal 2 3 35 8 8" xfId="28258" xr:uid="{D950554A-61D5-4DC4-92C3-BD24A772FAA7}"/>
    <cellStyle name="Normal 2 3 35 8 9" xfId="5366" xr:uid="{8E678895-A578-4A71-BEFA-164E567DDE5B}"/>
    <cellStyle name="Normal 2 3 35 9" xfId="7349" xr:uid="{6C81058C-20B9-4FA1-9D49-C5BE2124821E}"/>
    <cellStyle name="Normal 2 3 36" xfId="239" xr:uid="{B2028BD3-E58D-477E-AC50-5EF005D4116F}"/>
    <cellStyle name="Normal 2 3 36 10" xfId="11618" xr:uid="{B379F77F-F66A-4356-85D3-C888EFD69C8C}"/>
    <cellStyle name="Normal 2 3 36 11" xfId="14732" xr:uid="{C72D82E6-09DF-424D-B6C8-BD1F88295937}"/>
    <cellStyle name="Normal 2 3 36 12" xfId="17824" xr:uid="{1AD52F96-5C32-4A83-B766-2B6EA1ED834F}"/>
    <cellStyle name="Normal 2 3 36 13" xfId="20983" xr:uid="{BC9986B2-BFAF-4DBA-AF56-9F0201B5250F}"/>
    <cellStyle name="Normal 2 3 36 14" xfId="24122" xr:uid="{A1F35E7F-9619-4473-8956-58F6821F115B}"/>
    <cellStyle name="Normal 2 3 36 15" xfId="27299" xr:uid="{CE3D40B4-C63B-4692-AF80-5191FC8B7CF7}"/>
    <cellStyle name="Normal 2 3 36 16" xfId="3409" xr:uid="{073119AA-FCCC-4F80-A3A6-1D25E7EA8F1B}"/>
    <cellStyle name="Normal 2 3 36 2" xfId="713" xr:uid="{9428EA84-77E4-4530-9161-0D80FA88F8BC}"/>
    <cellStyle name="Normal 2 3 36 2 10" xfId="24603" xr:uid="{A1904026-A088-4670-8AD7-999DA7E9BD70}"/>
    <cellStyle name="Normal 2 3 36 2 11" xfId="27781" xr:uid="{6098386A-4604-4756-8B05-CE799C6AC7AB}"/>
    <cellStyle name="Normal 2 3 36 2 12" xfId="3693" xr:uid="{04FF109B-0236-4397-9430-BA27FAB6D546}"/>
    <cellStyle name="Normal 2 3 36 2 2" xfId="2664" xr:uid="{26A7E015-D915-464F-B231-FDC2F3E27D1D}"/>
    <cellStyle name="Normal 2 3 36 2 2 10" xfId="4751" xr:uid="{57061552-62A5-4206-B7F5-B940DDE1F20F}"/>
    <cellStyle name="Normal 2 3 36 2 2 2" xfId="6814" xr:uid="{2769B862-DDC7-449F-84CB-509025EF4A6C}"/>
    <cellStyle name="Normal 2 3 36 2 2 3" xfId="10927" xr:uid="{D73B3A5B-7CD5-47DB-B5A1-E3D1A825DCFC}"/>
    <cellStyle name="Normal 2 3 36 2 2 4" xfId="14118" xr:uid="{A8FEBAA9-D482-4671-8E0C-4D4AC6BFB080}"/>
    <cellStyle name="Normal 2 3 36 2 2 5" xfId="17213" xr:uid="{16EE3182-AD99-4704-86BA-F5C3C8DA170A}"/>
    <cellStyle name="Normal 2 3 36 2 2 6" xfId="20371" xr:uid="{6F0BE6BD-A9A4-4E76-A50A-EFD33F548441}"/>
    <cellStyle name="Normal 2 3 36 2 2 7" xfId="23527" xr:uid="{5CEB29DF-66BD-4C50-B724-FF886325AEA5}"/>
    <cellStyle name="Normal 2 3 36 2 2 8" xfId="26703" xr:uid="{ECA76A45-CE5B-48E5-B731-3CBD530054CD}"/>
    <cellStyle name="Normal 2 3 36 2 2 9" xfId="29902" xr:uid="{F03178B7-C904-43EA-B916-F3F9A42B0511}"/>
    <cellStyle name="Normal 2 3 36 2 3" xfId="1602" xr:uid="{19D8032C-E488-4C0A-B99B-E15FD4C2888F}"/>
    <cellStyle name="Normal 2 3 36 2 3 2" xfId="9869" xr:uid="{52A8D7F4-C447-459A-B7C4-17B17B6C3658}"/>
    <cellStyle name="Normal 2 3 36 2 3 3" xfId="13065" xr:uid="{2B15B312-ED3A-4444-80FF-8ACB33DE5AFE}"/>
    <cellStyle name="Normal 2 3 36 2 3 4" xfId="16160" xr:uid="{7567AA93-7DB2-452D-92D7-56E79F8054B5}"/>
    <cellStyle name="Normal 2 3 36 2 3 5" xfId="19314" xr:uid="{4F6A850C-CDE0-4C2C-B789-7595B6DEE785}"/>
    <cellStyle name="Normal 2 3 36 2 3 6" xfId="22474" xr:uid="{44DB797B-D2A9-4E42-9008-5B1916540868}"/>
    <cellStyle name="Normal 2 3 36 2 3 7" xfId="25650" xr:uid="{AE385550-A28E-43F8-82E9-8830D516D375}"/>
    <cellStyle name="Normal 2 3 36 2 3 8" xfId="28849" xr:uid="{D1B3E234-4E19-42C7-A76C-D5F95D7A228D}"/>
    <cellStyle name="Normal 2 3 36 2 3 9" xfId="5851" xr:uid="{03DB59F4-5AC3-425D-A110-4EECF082B574}"/>
    <cellStyle name="Normal 2 3 36 2 4" xfId="7836" xr:uid="{783B6EEE-E01F-4642-BB8A-19180B7812C0}"/>
    <cellStyle name="Normal 2 3 36 2 5" xfId="8981" xr:uid="{74D2FB69-EC6F-4FAD-85A8-579A8A483F96}"/>
    <cellStyle name="Normal 2 3 36 2 6" xfId="12102" xr:uid="{92529838-6B6B-45F1-A122-B6007762CF46}"/>
    <cellStyle name="Normal 2 3 36 2 7" xfId="15221" xr:uid="{2148C949-85D4-46C7-BB94-6E532CBF9027}"/>
    <cellStyle name="Normal 2 3 36 2 8" xfId="18305" xr:uid="{A1622A92-0B86-4AEF-9451-361CB778653A}"/>
    <cellStyle name="Normal 2 3 36 2 9" xfId="21468" xr:uid="{1D0BCF65-D123-4EC3-BBC6-03AB0CCE2EEC}"/>
    <cellStyle name="Normal 2 3 36 3" xfId="882" xr:uid="{651EB849-9BAC-445C-AF75-6D7DAF9D372A}"/>
    <cellStyle name="Normal 2 3 36 3 10" xfId="24772" xr:uid="{C2FC38DE-A40E-46F1-9ABC-CFE84A2BF55D}"/>
    <cellStyle name="Normal 2 3 36 3 11" xfId="27950" xr:uid="{EEDE57C6-F483-49F2-9B26-4781A8AECD78}"/>
    <cellStyle name="Normal 2 3 36 3 12" xfId="3862" xr:uid="{5CDB7387-4B1E-4EB5-9228-6472E0199E2F}"/>
    <cellStyle name="Normal 2 3 36 3 2" xfId="2833" xr:uid="{5528A975-E9BB-4F63-AEB9-B02153483BAA}"/>
    <cellStyle name="Normal 2 3 36 3 2 10" xfId="4920" xr:uid="{D1C6FB90-D877-4E65-9862-3C4C2B35A33A}"/>
    <cellStyle name="Normal 2 3 36 3 2 2" xfId="6959" xr:uid="{09560A75-C8F9-4E73-8DEF-C5A616F28CA9}"/>
    <cellStyle name="Normal 2 3 36 3 2 3" xfId="11096" xr:uid="{59F87A4B-BFA1-4449-9BD9-B13A5A19B41D}"/>
    <cellStyle name="Normal 2 3 36 3 2 4" xfId="14287" xr:uid="{CD7C6B0F-032C-4C6D-9C80-61ADAB58C0AD}"/>
    <cellStyle name="Normal 2 3 36 3 2 5" xfId="17382" xr:uid="{4F02CF58-04F7-4CF9-AFDA-164701B23487}"/>
    <cellStyle name="Normal 2 3 36 3 2 6" xfId="20540" xr:uid="{3A7C7E17-6D33-42B9-850E-6FDA3C215736}"/>
    <cellStyle name="Normal 2 3 36 3 2 7" xfId="23696" xr:uid="{7E075E5A-661C-4B22-9C4A-55A56EDEC40F}"/>
    <cellStyle name="Normal 2 3 36 3 2 8" xfId="26872" xr:uid="{6AE01BC8-CAB0-4DEF-899E-6357C95D07E9}"/>
    <cellStyle name="Normal 2 3 36 3 2 9" xfId="30071" xr:uid="{951BA1AC-11F1-4AB7-961D-7CEF05272262}"/>
    <cellStyle name="Normal 2 3 36 3 3" xfId="1771" xr:uid="{1DA01F01-4D75-45DA-96DD-9098EAF13BB2}"/>
    <cellStyle name="Normal 2 3 36 3 3 2" xfId="10038" xr:uid="{7CAE4687-D70F-4266-8430-12DB8CD54275}"/>
    <cellStyle name="Normal 2 3 36 3 3 3" xfId="13234" xr:uid="{2E4B591A-72B6-4C01-90BF-DEB0D95708C1}"/>
    <cellStyle name="Normal 2 3 36 3 3 4" xfId="16329" xr:uid="{8A8880C2-31CC-4A67-B840-29F672402D04}"/>
    <cellStyle name="Normal 2 3 36 3 3 5" xfId="19483" xr:uid="{7631878F-FF20-48D0-A645-B1CCC0A2F3A1}"/>
    <cellStyle name="Normal 2 3 36 3 3 6" xfId="22643" xr:uid="{217E5230-C7F3-4167-87A0-9BB673AB94DC}"/>
    <cellStyle name="Normal 2 3 36 3 3 7" xfId="25819" xr:uid="{1634AC53-38BB-48D1-B18F-C9D3A40597CD}"/>
    <cellStyle name="Normal 2 3 36 3 3 8" xfId="29018" xr:uid="{76224666-4492-4A7C-BDE5-DD3DE0E74ADA}"/>
    <cellStyle name="Normal 2 3 36 3 3 9" xfId="6020" xr:uid="{1E8CB5E3-6158-40AB-8F45-21CBC4BDD7C3}"/>
    <cellStyle name="Normal 2 3 36 3 4" xfId="8005" xr:uid="{49538BD1-D797-4212-88E6-EB6F60A124EA}"/>
    <cellStyle name="Normal 2 3 36 3 5" xfId="9150" xr:uid="{34192EBE-7AD5-4A3E-ABDD-DAE891F1FAF4}"/>
    <cellStyle name="Normal 2 3 36 3 6" xfId="12271" xr:uid="{3F82C364-E37F-4DB7-AD1B-4B4797B4FDED}"/>
    <cellStyle name="Normal 2 3 36 3 7" xfId="15390" xr:uid="{FD7177AE-3752-4491-AB8A-F5F609A0A650}"/>
    <cellStyle name="Normal 2 3 36 3 8" xfId="18474" xr:uid="{A3CED369-38A2-4B67-A2FE-FBD61469CA9A}"/>
    <cellStyle name="Normal 2 3 36 3 9" xfId="21637" xr:uid="{126D6E82-A666-41ED-A138-885A6643C94D}"/>
    <cellStyle name="Normal 2 3 36 4" xfId="1075" xr:uid="{DF946287-7F45-4B24-9F3F-9B51D93D028B}"/>
    <cellStyle name="Normal 2 3 36 4 10" xfId="24964" xr:uid="{6FB787D3-03F1-40E7-A004-235E68B029F3}"/>
    <cellStyle name="Normal 2 3 36 4 11" xfId="28143" xr:uid="{0F39A3F3-E261-45D5-8D68-8C5D5460DA37}"/>
    <cellStyle name="Normal 2 3 36 4 12" xfId="4054" xr:uid="{B7967103-C2F3-4C1E-8C7E-9D64AA124B88}"/>
    <cellStyle name="Normal 2 3 36 4 2" xfId="3026" xr:uid="{4F428C26-253A-422A-87BD-027514119355}"/>
    <cellStyle name="Normal 2 3 36 4 2 10" xfId="5112" xr:uid="{3BCB590D-1EF5-4910-A0AB-BB029270306E}"/>
    <cellStyle name="Normal 2 3 36 4 2 2" xfId="7135" xr:uid="{B5866BD6-C6D7-4DA9-B3F3-7FD90172DE11}"/>
    <cellStyle name="Normal 2 3 36 4 2 3" xfId="11288" xr:uid="{FA8339E4-E7DE-458E-8DA8-6B2B10CC0526}"/>
    <cellStyle name="Normal 2 3 36 4 2 4" xfId="14476" xr:uid="{10FC16A9-E70D-4055-8BF0-01BF545404E8}"/>
    <cellStyle name="Normal 2 3 36 4 2 5" xfId="17573" xr:uid="{F996DBAB-E620-4D10-91C6-ED86C48783D7}"/>
    <cellStyle name="Normal 2 3 36 4 2 6" xfId="20730" xr:uid="{0E8B7481-2B87-46C5-A426-EBAFFDB127E4}"/>
    <cellStyle name="Normal 2 3 36 4 2 7" xfId="23885" xr:uid="{1FA492AB-BF60-468F-83DC-B8E5BBDD86F3}"/>
    <cellStyle name="Normal 2 3 36 4 2 8" xfId="27061" xr:uid="{EF1912E8-B5BA-4515-837D-135D6790BC33}"/>
    <cellStyle name="Normal 2 3 36 4 2 9" xfId="30260" xr:uid="{EF99BB3F-ECF6-405F-9D7B-D1DE3AEF3398}"/>
    <cellStyle name="Normal 2 3 36 4 3" xfId="1965" xr:uid="{35AC2E78-A214-4056-9113-EDEBE699D7CC}"/>
    <cellStyle name="Normal 2 3 36 4 3 2" xfId="10230" xr:uid="{ED609BF8-9D56-46EB-8615-17D82E91546D}"/>
    <cellStyle name="Normal 2 3 36 4 3 3" xfId="13426" xr:uid="{E8B5AB16-3211-4B32-A5C1-F90E27A0F531}"/>
    <cellStyle name="Normal 2 3 36 4 3 4" xfId="16521" xr:uid="{09928C1D-82D1-40EB-98C6-0596C26BFAD8}"/>
    <cellStyle name="Normal 2 3 36 4 3 5" xfId="19675" xr:uid="{57B436AD-8C05-43C0-8AE4-2ED44C2016DA}"/>
    <cellStyle name="Normal 2 3 36 4 3 6" xfId="22835" xr:uid="{DB81CBB6-2C33-41E5-BCC7-85003104D640}"/>
    <cellStyle name="Normal 2 3 36 4 3 7" xfId="26011" xr:uid="{E2DAD7A8-5B36-4ECB-8FFC-7E467F2EB5C7}"/>
    <cellStyle name="Normal 2 3 36 4 3 8" xfId="29210" xr:uid="{554C5DCC-8881-456C-A085-2CD24B262390}"/>
    <cellStyle name="Normal 2 3 36 4 3 9" xfId="6213" xr:uid="{29238CED-F587-451C-9EB4-603F485F7AB1}"/>
    <cellStyle name="Normal 2 3 36 4 4" xfId="8198" xr:uid="{2BC7A1AB-E30F-413A-BA90-D44DD2129686}"/>
    <cellStyle name="Normal 2 3 36 4 5" xfId="9342" xr:uid="{B91E602B-5D14-46A9-A911-C5E5678AEB1A}"/>
    <cellStyle name="Normal 2 3 36 4 6" xfId="12464" xr:uid="{EF23FD3B-7E8A-4BEB-86B8-425B51F218B2}"/>
    <cellStyle name="Normal 2 3 36 4 7" xfId="15583" xr:uid="{F20CD93E-A38D-46BA-9AC5-3A2E9361BA5E}"/>
    <cellStyle name="Normal 2 3 36 4 8" xfId="18666" xr:uid="{FD027B4B-76ED-44F7-8F2B-45BE9AFA9D48}"/>
    <cellStyle name="Normal 2 3 36 4 9" xfId="21830" xr:uid="{8B78569C-4BF1-4ED0-A176-697F3704C711}"/>
    <cellStyle name="Normal 2 3 36 5" xfId="429" xr:uid="{1FD1AB36-2CD7-40FC-B0F3-48B27CE4A742}"/>
    <cellStyle name="Normal 2 3 36 5 10" xfId="27497" xr:uid="{D9B8FF81-5754-4BEE-A024-7F979FAE9C74}"/>
    <cellStyle name="Normal 2 3 36 5 11" xfId="4467" xr:uid="{1D41485D-17C5-4C53-89B6-A1D3DD84AE2B}"/>
    <cellStyle name="Normal 2 3 36 5 2" xfId="2380" xr:uid="{B42A03C4-762E-4193-AC55-00671A97C2B1}"/>
    <cellStyle name="Normal 2 3 36 5 2 2" xfId="10643" xr:uid="{88F0D117-FBBD-46DA-B89A-1CAA05F2162C}"/>
    <cellStyle name="Normal 2 3 36 5 2 3" xfId="13838" xr:uid="{2BEA8F0B-B372-49EF-9FC3-4F4D814F67FA}"/>
    <cellStyle name="Normal 2 3 36 5 2 4" xfId="16933" xr:uid="{7529B5D5-CE2A-41EB-A981-742A413BD075}"/>
    <cellStyle name="Normal 2 3 36 5 2 5" xfId="20087" xr:uid="{338D150E-71C4-4564-9ED6-D2AE59485499}"/>
    <cellStyle name="Normal 2 3 36 5 2 6" xfId="23247" xr:uid="{13A8C858-1CA8-43D6-A9AA-5C89A0BA1243}"/>
    <cellStyle name="Normal 2 3 36 5 2 7" xfId="26423" xr:uid="{D39F1CE2-4487-4680-BD78-F6056CAD2E88}"/>
    <cellStyle name="Normal 2 3 36 5 2 8" xfId="29622" xr:uid="{50E9E4E0-F1FC-420E-8845-EFDDAFE1FA50}"/>
    <cellStyle name="Normal 2 3 36 5 2 9" xfId="5567" xr:uid="{FDD4E8D7-0FC4-4B6F-838A-0AAC4CF1CA5E}"/>
    <cellStyle name="Normal 2 3 36 5 3" xfId="7552" xr:uid="{04DBC817-51A5-4E66-AABC-1E9ABD04E1E7}"/>
    <cellStyle name="Normal 2 3 36 5 4" xfId="8697" xr:uid="{C67D1156-6E13-4E80-9C09-314912B8CADC}"/>
    <cellStyle name="Normal 2 3 36 5 5" xfId="11818" xr:uid="{C4DD573B-670D-4373-8A0E-0803F108D389}"/>
    <cellStyle name="Normal 2 3 36 5 6" xfId="14937" xr:uid="{021FF4D7-7ED3-4284-9DD4-0DC12035C767}"/>
    <cellStyle name="Normal 2 3 36 5 7" xfId="18021" xr:uid="{B394157E-83A1-43EF-AF5C-F9869AF1B521}"/>
    <cellStyle name="Normal 2 3 36 5 8" xfId="21184" xr:uid="{9699729A-989E-4C6C-9FAB-39BE0C0BCE31}"/>
    <cellStyle name="Normal 2 3 36 5 9" xfId="24319" xr:uid="{C6CC633C-1536-4F1B-B51D-A91CB145A555}"/>
    <cellStyle name="Normal 2 3 36 6" xfId="2182" xr:uid="{FD881E03-37EF-4416-80DD-70076EF3AFD4}"/>
    <cellStyle name="Normal 2 3 36 6 10" xfId="4270" xr:uid="{0C8FBCF8-B30C-4BE4-99F5-02C6FF5123DF}"/>
    <cellStyle name="Normal 2 3 36 6 2" xfId="6487" xr:uid="{A6B50CF5-A8BF-424B-8183-3E380AE8E2D1}"/>
    <cellStyle name="Normal 2 3 36 6 3" xfId="10446" xr:uid="{1E990731-B545-41A6-B358-C5C5FF8FC34F}"/>
    <cellStyle name="Normal 2 3 36 6 4" xfId="13641" xr:uid="{63D6B027-4DA6-4F35-B0C0-B8B5CC3313F4}"/>
    <cellStyle name="Normal 2 3 36 6 5" xfId="16736" xr:uid="{C2607608-5E2B-490D-8BAE-448C23647611}"/>
    <cellStyle name="Normal 2 3 36 6 6" xfId="19890" xr:uid="{BFE5242B-6409-4213-90A0-327F350AD05B}"/>
    <cellStyle name="Normal 2 3 36 6 7" xfId="23050" xr:uid="{A051461F-7FDF-4E0B-B8FF-7819821CBFEC}"/>
    <cellStyle name="Normal 2 3 36 6 8" xfId="26226" xr:uid="{5ABEF660-3F35-496C-8CB9-37D918D6441C}"/>
    <cellStyle name="Normal 2 3 36 6 9" xfId="29425" xr:uid="{60CFB1B8-3ABC-4BDA-B315-639352E600D5}"/>
    <cellStyle name="Normal 2 3 36 7" xfId="1318" xr:uid="{C2643188-779A-46C0-A49B-8B0EE5996D53}"/>
    <cellStyle name="Normal 2 3 36 7 2" xfId="9585" xr:uid="{9E6A43C8-64A5-4496-B9D1-E21AA8B9EA32}"/>
    <cellStyle name="Normal 2 3 36 7 3" xfId="12781" xr:uid="{1B9C3324-0F55-475D-8E84-3AF4A96B5765}"/>
    <cellStyle name="Normal 2 3 36 7 4" xfId="15876" xr:uid="{E4BEEF95-1CED-41D8-B785-FCC437D40834}"/>
    <cellStyle name="Normal 2 3 36 7 5" xfId="19030" xr:uid="{43878898-5A0F-40AC-8679-453781823CFE}"/>
    <cellStyle name="Normal 2 3 36 7 6" xfId="22190" xr:uid="{A12D11F1-69A8-484A-A4BA-CCDF2B4DB650}"/>
    <cellStyle name="Normal 2 3 36 7 7" xfId="25366" xr:uid="{F81A02D4-ED23-4627-B5CD-014F6219931C}"/>
    <cellStyle name="Normal 2 3 36 7 8" xfId="27157" xr:uid="{28179B6A-E273-46DA-9091-27C35690839C}"/>
    <cellStyle name="Normal 2 3 36 7 9" xfId="5370" xr:uid="{F15A8301-9233-46F8-B432-90E8A851AC2D}"/>
    <cellStyle name="Normal 2 3 36 8" xfId="7353" xr:uid="{89520EDB-B7A0-4F34-9DBA-402EC7F34E32}"/>
    <cellStyle name="Normal 2 3 36 9" xfId="8508" xr:uid="{F4038630-95D3-4D80-9ABD-DBA31E6058D0}"/>
    <cellStyle name="Normal 2 3 37" xfId="243" xr:uid="{6825A3A5-BA0E-4C21-ABD3-DB2214CCF7D9}"/>
    <cellStyle name="Normal 2 3 37 10" xfId="11622" xr:uid="{61BF7A70-089B-41AD-BD5D-079CABAC0D29}"/>
    <cellStyle name="Normal 2 3 37 11" xfId="14737" xr:uid="{755D72C5-C4CF-4A68-9398-C79FAF8B0AF0}"/>
    <cellStyle name="Normal 2 3 37 12" xfId="17828" xr:uid="{09C886DC-CE86-40D4-90B6-F89AA52A7C5C}"/>
    <cellStyle name="Normal 2 3 37 13" xfId="20987" xr:uid="{A0706EA2-4FE6-4A58-9A49-0CCE35E9AE1D}"/>
    <cellStyle name="Normal 2 3 37 14" xfId="24126" xr:uid="{9691972C-2070-49DE-9F4E-529506420759}"/>
    <cellStyle name="Normal 2 3 37 15" xfId="27303" xr:uid="{DB1AF2D8-DA25-420D-922D-542FFE5CA8E3}"/>
    <cellStyle name="Normal 2 3 37 16" xfId="3413" xr:uid="{938636C1-2B3B-4782-9788-4227E0B3B874}"/>
    <cellStyle name="Normal 2 3 37 2" xfId="717" xr:uid="{0C9ABD1B-D999-4A4A-8B52-3826C668200D}"/>
    <cellStyle name="Normal 2 3 37 2 10" xfId="24607" xr:uid="{8ECED679-381B-4E6F-8EEA-FA01EC0C82F4}"/>
    <cellStyle name="Normal 2 3 37 2 11" xfId="27785" xr:uid="{C8943837-55A9-4FC9-B972-95238E45CE72}"/>
    <cellStyle name="Normal 2 3 37 2 12" xfId="3697" xr:uid="{9ECEE8AD-8059-482D-ABBB-8229B39B4ABE}"/>
    <cellStyle name="Normal 2 3 37 2 2" xfId="2668" xr:uid="{3BE3A652-6F53-468C-9670-0BF7365FD021}"/>
    <cellStyle name="Normal 2 3 37 2 2 10" xfId="4755" xr:uid="{C2CF40AB-800D-4104-88B0-98858CE94E13}"/>
    <cellStyle name="Normal 2 3 37 2 2 2" xfId="6815" xr:uid="{4B39B63D-8523-4686-87C4-06262AE8E7CE}"/>
    <cellStyle name="Normal 2 3 37 2 2 3" xfId="10931" xr:uid="{EFA41114-63E1-4093-96E6-6D3F07518D67}"/>
    <cellStyle name="Normal 2 3 37 2 2 4" xfId="14122" xr:uid="{659ADF99-0C39-45B6-B748-1E92ED61906B}"/>
    <cellStyle name="Normal 2 3 37 2 2 5" xfId="17217" xr:uid="{5F9BEEE8-6148-4DC6-AC59-9A2CC32B2985}"/>
    <cellStyle name="Normal 2 3 37 2 2 6" xfId="20375" xr:uid="{C45A6012-ADA1-407A-956B-31E76B66055B}"/>
    <cellStyle name="Normal 2 3 37 2 2 7" xfId="23531" xr:uid="{CCB5C52D-80FC-4CB1-89DF-716C25B29BB8}"/>
    <cellStyle name="Normal 2 3 37 2 2 8" xfId="26707" xr:uid="{EE5578A2-4F6C-423B-86C8-E2FB6B75E74E}"/>
    <cellStyle name="Normal 2 3 37 2 2 9" xfId="29906" xr:uid="{11532A37-5C8B-45B0-A3E9-B65231E2BEF3}"/>
    <cellStyle name="Normal 2 3 37 2 3" xfId="1606" xr:uid="{4E4603FD-92AA-41DA-9CF7-F9605636B5C0}"/>
    <cellStyle name="Normal 2 3 37 2 3 2" xfId="9873" xr:uid="{07D00630-BA15-42DF-9D7F-97D6EFCA73B1}"/>
    <cellStyle name="Normal 2 3 37 2 3 3" xfId="13069" xr:uid="{50AC303E-0564-43F5-A464-EEEA404BA6F7}"/>
    <cellStyle name="Normal 2 3 37 2 3 4" xfId="16164" xr:uid="{BA97E9B4-65D2-4D6C-8900-9E1E63EC2F23}"/>
    <cellStyle name="Normal 2 3 37 2 3 5" xfId="19318" xr:uid="{9CAFD46F-1DD5-4FA8-965E-A31139553391}"/>
    <cellStyle name="Normal 2 3 37 2 3 6" xfId="22478" xr:uid="{8B16D537-0D8C-49F2-ACB4-EE4E98D698F4}"/>
    <cellStyle name="Normal 2 3 37 2 3 7" xfId="25654" xr:uid="{E4DBE79C-4CC7-47AB-93DF-DB628E75E4BD}"/>
    <cellStyle name="Normal 2 3 37 2 3 8" xfId="28853" xr:uid="{B898D62F-F935-4807-A098-8893FD1C3397}"/>
    <cellStyle name="Normal 2 3 37 2 3 9" xfId="5855" xr:uid="{3EA26DD8-5678-4E6C-8B76-41C6A896D538}"/>
    <cellStyle name="Normal 2 3 37 2 4" xfId="7840" xr:uid="{113DDD8F-FA2B-4856-A35C-75E8CCD95A9D}"/>
    <cellStyle name="Normal 2 3 37 2 5" xfId="8985" xr:uid="{7938C705-D495-4DC7-8E9D-89F8674B4D2A}"/>
    <cellStyle name="Normal 2 3 37 2 6" xfId="12106" xr:uid="{7D2B2993-5AFF-4DF5-AFE3-50E0A37E9130}"/>
    <cellStyle name="Normal 2 3 37 2 7" xfId="15225" xr:uid="{671E7689-A82B-44F2-BF0B-C0C9546A3333}"/>
    <cellStyle name="Normal 2 3 37 2 8" xfId="18309" xr:uid="{87838C86-CFEE-4FE5-B5CF-5120B738B1BB}"/>
    <cellStyle name="Normal 2 3 37 2 9" xfId="21472" xr:uid="{5CF63AEC-8069-46DE-A8B4-EE9100FF57AB}"/>
    <cellStyle name="Normal 2 3 37 3" xfId="886" xr:uid="{2B5A3CCE-9FA0-47AE-91C1-98A8D2DD4C84}"/>
    <cellStyle name="Normal 2 3 37 3 10" xfId="24776" xr:uid="{42F0251C-37C7-4DAD-9D0F-55848F9E3334}"/>
    <cellStyle name="Normal 2 3 37 3 11" xfId="27954" xr:uid="{3C585F8B-127A-4899-9AA2-D8E9149D245E}"/>
    <cellStyle name="Normal 2 3 37 3 12" xfId="3866" xr:uid="{A5E424AD-CD14-4251-9F88-8E457FCB0783}"/>
    <cellStyle name="Normal 2 3 37 3 2" xfId="2837" xr:uid="{C2581EEC-EA62-4812-81C4-B5F2D6F30A56}"/>
    <cellStyle name="Normal 2 3 37 3 2 10" xfId="4924" xr:uid="{E7C125BA-8DCC-44E8-8DD1-1B143B1CB00A}"/>
    <cellStyle name="Normal 2 3 37 3 2 2" xfId="6963" xr:uid="{591E476F-24CA-4249-80B0-0B50E3BBF534}"/>
    <cellStyle name="Normal 2 3 37 3 2 3" xfId="11100" xr:uid="{005393D6-13CA-483D-A9E5-4A351EDDD627}"/>
    <cellStyle name="Normal 2 3 37 3 2 4" xfId="14291" xr:uid="{59806AFC-C7B0-4808-9E1E-AC92E6B6A2BD}"/>
    <cellStyle name="Normal 2 3 37 3 2 5" xfId="17386" xr:uid="{F4BC26FF-B55E-40E3-888A-8D0C938310F2}"/>
    <cellStyle name="Normal 2 3 37 3 2 6" xfId="20544" xr:uid="{7DA2C024-36EF-4389-9D0E-A41D785F2C48}"/>
    <cellStyle name="Normal 2 3 37 3 2 7" xfId="23700" xr:uid="{25991968-8F24-4B2C-93CE-57B8B1DA2B63}"/>
    <cellStyle name="Normal 2 3 37 3 2 8" xfId="26876" xr:uid="{3756AD64-6549-4F58-87CA-DF7F8AB0A55E}"/>
    <cellStyle name="Normal 2 3 37 3 2 9" xfId="30075" xr:uid="{4AD4B270-1108-4FD7-A0D0-36F7AD99F520}"/>
    <cellStyle name="Normal 2 3 37 3 3" xfId="1775" xr:uid="{FE9C06B1-1EE6-4B4C-ADCD-CA70E2568D93}"/>
    <cellStyle name="Normal 2 3 37 3 3 2" xfId="10042" xr:uid="{9C5D5E48-36F1-4C9E-88F2-59CBC245B130}"/>
    <cellStyle name="Normal 2 3 37 3 3 3" xfId="13238" xr:uid="{C06A7281-D758-493C-937B-D581DE7A782A}"/>
    <cellStyle name="Normal 2 3 37 3 3 4" xfId="16333" xr:uid="{893AFAE8-F42C-49D2-B428-58AA8C464D5A}"/>
    <cellStyle name="Normal 2 3 37 3 3 5" xfId="19487" xr:uid="{F9755D82-7DD7-41AF-B9DC-B92321E0D12F}"/>
    <cellStyle name="Normal 2 3 37 3 3 6" xfId="22647" xr:uid="{ECA2F8A3-F3DB-4D08-8DD0-692DCCE41EBF}"/>
    <cellStyle name="Normal 2 3 37 3 3 7" xfId="25823" xr:uid="{B26CF15E-083F-45C7-92B7-7A0CED377ABF}"/>
    <cellStyle name="Normal 2 3 37 3 3 8" xfId="29022" xr:uid="{E1F2F504-86FF-4749-BB96-6A117FCBDB0A}"/>
    <cellStyle name="Normal 2 3 37 3 3 9" xfId="6024" xr:uid="{9D0A3473-6FD3-47CD-BE7D-E8645CE3C297}"/>
    <cellStyle name="Normal 2 3 37 3 4" xfId="8009" xr:uid="{1F41201F-827B-4B1B-A4C1-F6F658923F1A}"/>
    <cellStyle name="Normal 2 3 37 3 5" xfId="9154" xr:uid="{C03AD6C7-B4E2-417A-AB01-4C416C40E316}"/>
    <cellStyle name="Normal 2 3 37 3 6" xfId="12275" xr:uid="{08A7616D-2076-42E2-9467-338EF7DA35BB}"/>
    <cellStyle name="Normal 2 3 37 3 7" xfId="15394" xr:uid="{FA8D1952-DABD-4EAC-A443-D4A1ACBE9AEA}"/>
    <cellStyle name="Normal 2 3 37 3 8" xfId="18478" xr:uid="{960B32CC-ADDD-4AFF-9160-68EAEA37653E}"/>
    <cellStyle name="Normal 2 3 37 3 9" xfId="21641" xr:uid="{47052E98-60F8-4C4B-A907-9F4234DA0A30}"/>
    <cellStyle name="Normal 2 3 37 4" xfId="1079" xr:uid="{4068623D-0911-447A-85E5-08DBE07AE229}"/>
    <cellStyle name="Normal 2 3 37 4 10" xfId="24968" xr:uid="{651FC7C7-7A34-4EFE-BBBC-D78B81D4C2F0}"/>
    <cellStyle name="Normal 2 3 37 4 11" xfId="28147" xr:uid="{2151AB90-076D-4C74-9564-94F2287CBF2E}"/>
    <cellStyle name="Normal 2 3 37 4 12" xfId="4058" xr:uid="{56C4E126-2D9D-4A21-A915-39F877A5A889}"/>
    <cellStyle name="Normal 2 3 37 4 2" xfId="3030" xr:uid="{57FDFE42-98D1-457F-A231-831DA73A257A}"/>
    <cellStyle name="Normal 2 3 37 4 2 10" xfId="5116" xr:uid="{8D3E065B-9DCA-45D5-A590-BB6F6D630140}"/>
    <cellStyle name="Normal 2 3 37 4 2 2" xfId="7139" xr:uid="{ECB098C5-B318-4850-8FC9-8B0AE6A88C7F}"/>
    <cellStyle name="Normal 2 3 37 4 2 3" xfId="11292" xr:uid="{C4AF64A7-031B-40B0-8593-8AC4B9CD6F62}"/>
    <cellStyle name="Normal 2 3 37 4 2 4" xfId="14480" xr:uid="{68A1B090-5D12-44BE-81EF-34299FF8AB4D}"/>
    <cellStyle name="Normal 2 3 37 4 2 5" xfId="17577" xr:uid="{07BF61AB-C370-4181-8DD1-19DA967DBA09}"/>
    <cellStyle name="Normal 2 3 37 4 2 6" xfId="20734" xr:uid="{E8BBB1F6-D995-4E42-B22A-AC7001BD665E}"/>
    <cellStyle name="Normal 2 3 37 4 2 7" xfId="23889" xr:uid="{C80D36D9-DCF1-4A25-934C-217DDC8DC10B}"/>
    <cellStyle name="Normal 2 3 37 4 2 8" xfId="27065" xr:uid="{1415A278-2048-4111-AAF3-E0F0B4DE5548}"/>
    <cellStyle name="Normal 2 3 37 4 2 9" xfId="30264" xr:uid="{E70A05E6-97D3-4E01-A32E-EA151BAC2195}"/>
    <cellStyle name="Normal 2 3 37 4 3" xfId="1969" xr:uid="{BD097FB1-E77B-4AF9-8251-1028928BD07B}"/>
    <cellStyle name="Normal 2 3 37 4 3 2" xfId="10234" xr:uid="{32BC18F4-9700-49CE-AD3B-3E94B2510F6F}"/>
    <cellStyle name="Normal 2 3 37 4 3 3" xfId="13430" xr:uid="{0E570235-C7DB-4652-B027-D509514D4249}"/>
    <cellStyle name="Normal 2 3 37 4 3 4" xfId="16525" xr:uid="{F3FDC21E-82D0-44C6-BD04-F848CDD4CBC9}"/>
    <cellStyle name="Normal 2 3 37 4 3 5" xfId="19679" xr:uid="{F973585D-AAD7-4008-A2FE-8FBB37C03CBB}"/>
    <cellStyle name="Normal 2 3 37 4 3 6" xfId="22839" xr:uid="{B50638D5-A1C5-4D85-AF85-11468A885A40}"/>
    <cellStyle name="Normal 2 3 37 4 3 7" xfId="26015" xr:uid="{74C924E5-0FEE-4CB0-AE1D-53D410CFCD34}"/>
    <cellStyle name="Normal 2 3 37 4 3 8" xfId="29214" xr:uid="{99330CDD-C993-45C3-9D01-5235819CCDEC}"/>
    <cellStyle name="Normal 2 3 37 4 3 9" xfId="6217" xr:uid="{40CC76A8-5415-4072-9E6F-FEFBD8EE8BDB}"/>
    <cellStyle name="Normal 2 3 37 4 4" xfId="8202" xr:uid="{8E91EBF9-58E0-47C9-954E-E4BC2551DDEB}"/>
    <cellStyle name="Normal 2 3 37 4 5" xfId="9346" xr:uid="{21061D1E-5D9D-41AB-8F17-381603038F68}"/>
    <cellStyle name="Normal 2 3 37 4 6" xfId="12468" xr:uid="{0A37379D-6AC5-40E0-B8DE-8D5323518B5A}"/>
    <cellStyle name="Normal 2 3 37 4 7" xfId="15587" xr:uid="{56B0B5DA-6801-417B-8A1B-0EEE24475E28}"/>
    <cellStyle name="Normal 2 3 37 4 8" xfId="18670" xr:uid="{1C227BEE-F834-4D82-B4B5-1B055CBD2D0B}"/>
    <cellStyle name="Normal 2 3 37 4 9" xfId="21834" xr:uid="{588F6892-05B2-4962-AEA9-A727BE0CF74D}"/>
    <cellStyle name="Normal 2 3 37 5" xfId="433" xr:uid="{BA2CB103-3F45-4D5E-89AC-6781C8DB41A9}"/>
    <cellStyle name="Normal 2 3 37 5 10" xfId="27501" xr:uid="{8DC2C3C6-F926-4A80-A40A-0E85A9CFE802}"/>
    <cellStyle name="Normal 2 3 37 5 11" xfId="4471" xr:uid="{66FFBAB3-D986-49BC-9FF6-F8E6643CD147}"/>
    <cellStyle name="Normal 2 3 37 5 2" xfId="2384" xr:uid="{DE37BED5-7DC7-425E-B628-D7F71B446B11}"/>
    <cellStyle name="Normal 2 3 37 5 2 2" xfId="10647" xr:uid="{AC586EF7-F44A-41C7-B2F2-ABF93100A6D4}"/>
    <cellStyle name="Normal 2 3 37 5 2 3" xfId="13842" xr:uid="{68A01557-BE3C-4004-9FA1-1C8312AC7E97}"/>
    <cellStyle name="Normal 2 3 37 5 2 4" xfId="16937" xr:uid="{ED46FDEF-A424-4E46-A5F9-2590D403A9E2}"/>
    <cellStyle name="Normal 2 3 37 5 2 5" xfId="20091" xr:uid="{F4B7CA04-2BC7-44A5-AD6B-2B567B10C7C0}"/>
    <cellStyle name="Normal 2 3 37 5 2 6" xfId="23251" xr:uid="{67FD2212-16A7-4C1E-9ABF-3F980BAE439E}"/>
    <cellStyle name="Normal 2 3 37 5 2 7" xfId="26427" xr:uid="{59677DB6-5E7E-41A0-BFA6-B46FB7FE7517}"/>
    <cellStyle name="Normal 2 3 37 5 2 8" xfId="29626" xr:uid="{A9EFA5CE-BE98-44E9-A017-768241616806}"/>
    <cellStyle name="Normal 2 3 37 5 2 9" xfId="5571" xr:uid="{F2202E49-B8BC-4F6F-9A94-225619206CDC}"/>
    <cellStyle name="Normal 2 3 37 5 3" xfId="7556" xr:uid="{8DE0FE90-E482-42B0-83F9-59D40381BEDD}"/>
    <cellStyle name="Normal 2 3 37 5 4" xfId="8701" xr:uid="{9CCB9C06-5181-4FCE-82E7-0EE7D12D5F2C}"/>
    <cellStyle name="Normal 2 3 37 5 5" xfId="11822" xr:uid="{7CCD2ADD-4C4D-4E34-998E-9437B60C670D}"/>
    <cellStyle name="Normal 2 3 37 5 6" xfId="14941" xr:uid="{7C673ABB-5CF8-48DA-9E90-8E5193C7431B}"/>
    <cellStyle name="Normal 2 3 37 5 7" xfId="18025" xr:uid="{7AA0CED6-2B68-4107-96E6-4A3D98C3C8C9}"/>
    <cellStyle name="Normal 2 3 37 5 8" xfId="21188" xr:uid="{4DB228F0-7D86-4094-AF99-F50A3663671A}"/>
    <cellStyle name="Normal 2 3 37 5 9" xfId="24323" xr:uid="{EE3B3ECE-95FE-4EC7-90F6-63DAAEF0C732}"/>
    <cellStyle name="Normal 2 3 37 6" xfId="2186" xr:uid="{4F9CC927-DF3F-447B-959A-CEF697912695}"/>
    <cellStyle name="Normal 2 3 37 6 10" xfId="4274" xr:uid="{2515658E-1281-41F9-AB21-1B1084D167BC}"/>
    <cellStyle name="Normal 2 3 37 6 2" xfId="6491" xr:uid="{252F8B4F-899B-413F-9516-42F759FE3A63}"/>
    <cellStyle name="Normal 2 3 37 6 3" xfId="10450" xr:uid="{68055F06-31C7-442F-8247-85C6D21895EE}"/>
    <cellStyle name="Normal 2 3 37 6 4" xfId="13645" xr:uid="{191F2A55-B5A7-4692-9C02-50B9B70F438C}"/>
    <cellStyle name="Normal 2 3 37 6 5" xfId="16740" xr:uid="{8A3EDFEB-6685-4175-AB34-25D423A15326}"/>
    <cellStyle name="Normal 2 3 37 6 6" xfId="19894" xr:uid="{DA92E322-C497-426B-BBC6-519CB38909D9}"/>
    <cellStyle name="Normal 2 3 37 6 7" xfId="23054" xr:uid="{4691FAC9-EAF4-45D8-BCFB-E864178516E4}"/>
    <cellStyle name="Normal 2 3 37 6 8" xfId="26230" xr:uid="{0B954F59-98B5-415A-8E8A-330B686313D9}"/>
    <cellStyle name="Normal 2 3 37 6 9" xfId="29429" xr:uid="{9AEBF965-9F1D-4550-B84A-1D07139AE945}"/>
    <cellStyle name="Normal 2 3 37 7" xfId="1322" xr:uid="{1DB11801-F913-4AC5-8505-D6ABEBAF9822}"/>
    <cellStyle name="Normal 2 3 37 7 2" xfId="9589" xr:uid="{CD4EE485-AC93-4F06-91F9-E19CD8DECA94}"/>
    <cellStyle name="Normal 2 3 37 7 3" xfId="12785" xr:uid="{3DCA40BC-8473-4C17-BDE3-7DB3156DCA29}"/>
    <cellStyle name="Normal 2 3 37 7 4" xfId="15880" xr:uid="{9E4AB6A9-4927-4920-81EB-417912B9EA44}"/>
    <cellStyle name="Normal 2 3 37 7 5" xfId="19034" xr:uid="{7571727B-209C-4625-83DF-01318C811619}"/>
    <cellStyle name="Normal 2 3 37 7 6" xfId="22194" xr:uid="{8566BC4F-2551-49BA-B8DD-8AC051D8C268}"/>
    <cellStyle name="Normal 2 3 37 7 7" xfId="25370" xr:uid="{3F2EAD1E-2C1A-436E-950D-6541A49F7333}"/>
    <cellStyle name="Normal 2 3 37 7 8" xfId="27999" xr:uid="{09595C54-7495-48C7-A006-B61E7C938B0E}"/>
    <cellStyle name="Normal 2 3 37 7 9" xfId="5374" xr:uid="{2D95C7EE-10C6-48D1-8857-34FB3D9695D0}"/>
    <cellStyle name="Normal 2 3 37 8" xfId="7357" xr:uid="{9B245142-7E9E-4327-8560-C7D728960F87}"/>
    <cellStyle name="Normal 2 3 37 9" xfId="8512" xr:uid="{C3CAEB0E-D1DC-4EC4-AD21-DBF7AC41947D}"/>
    <cellStyle name="Normal 2 3 38" xfId="247" xr:uid="{9D12CC3C-A240-48AA-8AAD-722B1B7798D1}"/>
    <cellStyle name="Normal 2 3 38 10" xfId="14741" xr:uid="{59CD8ED4-132B-477C-8DF6-3E54ED6EE079}"/>
    <cellStyle name="Normal 2 3 38 11" xfId="17832" xr:uid="{E9CF0756-4CF2-4FD8-8CA8-79322F7EE767}"/>
    <cellStyle name="Normal 2 3 38 12" xfId="20992" xr:uid="{12F43AA0-E2E9-48F6-8DC3-2EAF5016B1F8}"/>
    <cellStyle name="Normal 2 3 38 13" xfId="24130" xr:uid="{19ACAF91-CA79-454A-9AE2-EEECBC1F82A7}"/>
    <cellStyle name="Normal 2 3 38 14" xfId="27307" xr:uid="{4DFE8497-15D7-4D9A-B508-866A03A9B0F0}"/>
    <cellStyle name="Normal 2 3 38 15" xfId="3701" xr:uid="{831A4037-C68A-4AC4-9329-7F3405D91915}"/>
    <cellStyle name="Normal 2 3 38 2" xfId="890" xr:uid="{8549C71B-DADC-4078-96A0-993AA8AA907B}"/>
    <cellStyle name="Normal 2 3 38 2 10" xfId="24780" xr:uid="{30F4B33F-E812-472E-9A29-1390D25AF0EB}"/>
    <cellStyle name="Normal 2 3 38 2 11" xfId="27958" xr:uid="{27310C9A-E419-46F7-A8CC-6E2F7E30ADA0}"/>
    <cellStyle name="Normal 2 3 38 2 12" xfId="3870" xr:uid="{D703CD48-6278-42C4-9E24-08DAB0239C54}"/>
    <cellStyle name="Normal 2 3 38 2 2" xfId="2841" xr:uid="{5440C22D-70F4-479E-B3D3-3973754800D2}"/>
    <cellStyle name="Normal 2 3 38 2 2 10" xfId="4928" xr:uid="{ABE81646-A450-4A2A-A460-8560C40C4A34}"/>
    <cellStyle name="Normal 2 3 38 2 2 2" xfId="6967" xr:uid="{116A91EF-5EE1-41E6-B7D5-0A856DBAFF2F}"/>
    <cellStyle name="Normal 2 3 38 2 2 3" xfId="11104" xr:uid="{41546FA8-693C-4135-A0CC-B7F8A3E78A4A}"/>
    <cellStyle name="Normal 2 3 38 2 2 4" xfId="14295" xr:uid="{59E7B75F-68CA-405B-AB58-68B2AF1E750A}"/>
    <cellStyle name="Normal 2 3 38 2 2 5" xfId="17390" xr:uid="{44E9A303-7673-4926-BA99-46767290653F}"/>
    <cellStyle name="Normal 2 3 38 2 2 6" xfId="20548" xr:uid="{548114A8-2794-46F5-9BDC-E3F479BB6C74}"/>
    <cellStyle name="Normal 2 3 38 2 2 7" xfId="23704" xr:uid="{4F348763-8F02-4721-BC45-FF30BE330389}"/>
    <cellStyle name="Normal 2 3 38 2 2 8" xfId="26880" xr:uid="{0159F7CA-B29E-4C1F-B94E-71A4ED48BE24}"/>
    <cellStyle name="Normal 2 3 38 2 2 9" xfId="30079" xr:uid="{B309E2EA-9177-4B16-A47F-E41E9AFB84F0}"/>
    <cellStyle name="Normal 2 3 38 2 3" xfId="1779" xr:uid="{06AE7A4F-6960-4703-AD7D-E3D0B7AC8E97}"/>
    <cellStyle name="Normal 2 3 38 2 3 2" xfId="10046" xr:uid="{512048B6-3B85-42AC-9B4E-D5C3BCB0ADF8}"/>
    <cellStyle name="Normal 2 3 38 2 3 3" xfId="13242" xr:uid="{E9986B6E-D63B-4D89-9EA3-DFFC825B7882}"/>
    <cellStyle name="Normal 2 3 38 2 3 4" xfId="16337" xr:uid="{98F92566-74DC-4139-BC27-B38A76AAF317}"/>
    <cellStyle name="Normal 2 3 38 2 3 5" xfId="19491" xr:uid="{88A32F22-CEC5-4C1B-A503-92A64D701E42}"/>
    <cellStyle name="Normal 2 3 38 2 3 6" xfId="22651" xr:uid="{EE3F2A52-CDC7-4035-8692-2715D101BBC6}"/>
    <cellStyle name="Normal 2 3 38 2 3 7" xfId="25827" xr:uid="{70285430-215A-4447-B765-951B1078ACA9}"/>
    <cellStyle name="Normal 2 3 38 2 3 8" xfId="29026" xr:uid="{671B9DD5-450D-4AD2-8497-D406D4DC8B31}"/>
    <cellStyle name="Normal 2 3 38 2 3 9" xfId="6028" xr:uid="{77682C56-DC7E-4F27-A379-574AD4889184}"/>
    <cellStyle name="Normal 2 3 38 2 4" xfId="8013" xr:uid="{8E346E07-5610-485A-99CF-C08069DF5E85}"/>
    <cellStyle name="Normal 2 3 38 2 5" xfId="9158" xr:uid="{3D679A40-A6B8-4B34-AEA4-BFAB4422556B}"/>
    <cellStyle name="Normal 2 3 38 2 6" xfId="12279" xr:uid="{9AF49D44-6A44-4D66-8F7F-992A676054D7}"/>
    <cellStyle name="Normal 2 3 38 2 7" xfId="15398" xr:uid="{2DC3B48C-E97F-4F0B-931B-44A9519B1EFD}"/>
    <cellStyle name="Normal 2 3 38 2 8" xfId="18482" xr:uid="{C2C7CB3E-4E3E-40B6-866A-B67D95F76F61}"/>
    <cellStyle name="Normal 2 3 38 2 9" xfId="21645" xr:uid="{A7818C3D-E484-4B35-9167-E5C999DF3EE7}"/>
    <cellStyle name="Normal 2 3 38 3" xfId="1083" xr:uid="{F1C05CF7-D751-488F-B6AB-6F0714988558}"/>
    <cellStyle name="Normal 2 3 38 3 10" xfId="24972" xr:uid="{E743DFBA-72B1-4B14-BCEB-71491C031749}"/>
    <cellStyle name="Normal 2 3 38 3 11" xfId="28151" xr:uid="{7CE104DC-EC6D-402B-A652-A91F8F55812A}"/>
    <cellStyle name="Normal 2 3 38 3 12" xfId="4062" xr:uid="{692C9D4A-445C-4470-8513-EDCB10D73A5E}"/>
    <cellStyle name="Normal 2 3 38 3 2" xfId="3034" xr:uid="{39D2D3EE-E21B-4A83-BF67-6B81785D0270}"/>
    <cellStyle name="Normal 2 3 38 3 2 10" xfId="5120" xr:uid="{64924A8C-3413-4FF2-A2A3-2047A7A2C627}"/>
    <cellStyle name="Normal 2 3 38 3 2 2" xfId="7143" xr:uid="{2B51739C-59AC-4D2A-9356-9CAC233AD643}"/>
    <cellStyle name="Normal 2 3 38 3 2 3" xfId="11296" xr:uid="{CA7E244B-9951-4629-BBCC-552D09833DE0}"/>
    <cellStyle name="Normal 2 3 38 3 2 4" xfId="14484" xr:uid="{53DEE909-9290-403B-9E83-408F2020EF19}"/>
    <cellStyle name="Normal 2 3 38 3 2 5" xfId="17581" xr:uid="{04E1FE58-841A-4098-8251-EFCFB5ADD9BF}"/>
    <cellStyle name="Normal 2 3 38 3 2 6" xfId="20738" xr:uid="{EF035965-25E1-40FA-AB1A-66741ED9DEB2}"/>
    <cellStyle name="Normal 2 3 38 3 2 7" xfId="23893" xr:uid="{C495B929-C511-4D9C-A278-81F928BB68A8}"/>
    <cellStyle name="Normal 2 3 38 3 2 8" xfId="27069" xr:uid="{C764BAB9-38CB-473D-8148-BA38A1878234}"/>
    <cellStyle name="Normal 2 3 38 3 2 9" xfId="30268" xr:uid="{4BDF4844-87D8-4B17-AC6F-FB7E92720FA3}"/>
    <cellStyle name="Normal 2 3 38 3 3" xfId="1973" xr:uid="{94D8C4C7-09BE-4759-91FC-7521CF525ED0}"/>
    <cellStyle name="Normal 2 3 38 3 3 2" xfId="10238" xr:uid="{EE0655BA-906D-46AE-BF2F-A8B9E5BA2DF8}"/>
    <cellStyle name="Normal 2 3 38 3 3 3" xfId="13434" xr:uid="{2D675E24-5162-4BB1-A7F2-9B3B0EBD8F6F}"/>
    <cellStyle name="Normal 2 3 38 3 3 4" xfId="16529" xr:uid="{3BD197E5-A632-4664-8A3E-4EAD00BA094E}"/>
    <cellStyle name="Normal 2 3 38 3 3 5" xfId="19683" xr:uid="{64D593FD-8515-431B-B228-33532417C642}"/>
    <cellStyle name="Normal 2 3 38 3 3 6" xfId="22843" xr:uid="{94F0128C-D3E5-4140-93D9-F38D9FE22CEF}"/>
    <cellStyle name="Normal 2 3 38 3 3 7" xfId="26019" xr:uid="{0007086A-8E95-4FEC-B1C9-8EC286220F16}"/>
    <cellStyle name="Normal 2 3 38 3 3 8" xfId="29218" xr:uid="{9FD41BF4-A24B-4840-B130-972923DAE100}"/>
    <cellStyle name="Normal 2 3 38 3 3 9" xfId="6221" xr:uid="{0B72CD85-2E49-498D-9650-49C6A40A49FE}"/>
    <cellStyle name="Normal 2 3 38 3 4" xfId="8206" xr:uid="{2796D263-6ECC-4111-94B2-2DD84631283A}"/>
    <cellStyle name="Normal 2 3 38 3 5" xfId="9350" xr:uid="{EA59F63A-6541-4389-A8D6-F3CDF72196EA}"/>
    <cellStyle name="Normal 2 3 38 3 6" xfId="12472" xr:uid="{4F9BE4C3-A358-42A9-9072-4988F868AD66}"/>
    <cellStyle name="Normal 2 3 38 3 7" xfId="15591" xr:uid="{84408859-F073-4642-8C84-D176A9CA53D9}"/>
    <cellStyle name="Normal 2 3 38 3 8" xfId="18674" xr:uid="{82AB3B99-A071-4EFF-A423-62BFC39F6F94}"/>
    <cellStyle name="Normal 2 3 38 3 9" xfId="21838" xr:uid="{EDEE8C8E-F3EC-49C5-A4B7-41A89F0F3A07}"/>
    <cellStyle name="Normal 2 3 38 4" xfId="721" xr:uid="{E3B1844C-8B9D-4E24-A1F7-E349568E5563}"/>
    <cellStyle name="Normal 2 3 38 4 10" xfId="27789" xr:uid="{1A35A1C8-D3D3-4A9F-8F6B-A4F6782099EA}"/>
    <cellStyle name="Normal 2 3 38 4 11" xfId="4759" xr:uid="{A5DB6278-0077-46AC-81C8-E715963DEDF8}"/>
    <cellStyle name="Normal 2 3 38 4 2" xfId="2672" xr:uid="{EA64C53B-C996-43C0-B04A-F6535279CC51}"/>
    <cellStyle name="Normal 2 3 38 4 2 2" xfId="10935" xr:uid="{50AC6E4B-99B7-4D99-8814-DBD1B036B6F2}"/>
    <cellStyle name="Normal 2 3 38 4 2 3" xfId="14126" xr:uid="{09D4534F-D3C6-49EA-A8A9-29185A14AED1}"/>
    <cellStyle name="Normal 2 3 38 4 2 4" xfId="17221" xr:uid="{74CB0239-B42F-4876-9E73-FFF6535A9E32}"/>
    <cellStyle name="Normal 2 3 38 4 2 5" xfId="20379" xr:uid="{FA59AEFC-9BCF-4450-A7FA-9BFF644331D5}"/>
    <cellStyle name="Normal 2 3 38 4 2 6" xfId="23535" xr:uid="{EDA19F4F-A7D7-464D-B2AB-9439716FD1B1}"/>
    <cellStyle name="Normal 2 3 38 4 2 7" xfId="26711" xr:uid="{B61BFC7B-0685-43BE-AB56-3DB4834FD8CE}"/>
    <cellStyle name="Normal 2 3 38 4 2 8" xfId="29910" xr:uid="{4959834B-97C3-44B5-9BAD-84139473DB70}"/>
    <cellStyle name="Normal 2 3 38 4 2 9" xfId="5859" xr:uid="{4FC99F45-293E-4130-97A9-568058999A58}"/>
    <cellStyle name="Normal 2 3 38 4 3" xfId="7844" xr:uid="{78A388D2-2B92-4026-AC82-880E7EB6E971}"/>
    <cellStyle name="Normal 2 3 38 4 4" xfId="8989" xr:uid="{E6AD1B38-DF9D-4485-A269-9A7740EC950E}"/>
    <cellStyle name="Normal 2 3 38 4 5" xfId="12110" xr:uid="{E96A715A-BA87-4A85-8F67-4BEAC9434A12}"/>
    <cellStyle name="Normal 2 3 38 4 6" xfId="15229" xr:uid="{7048A887-BB41-42AA-BCC1-BB1484CD3291}"/>
    <cellStyle name="Normal 2 3 38 4 7" xfId="18313" xr:uid="{551E2E12-D483-4E67-B3A3-5A2CBA0C54AB}"/>
    <cellStyle name="Normal 2 3 38 4 8" xfId="21476" xr:uid="{E64D2141-1D92-4BDA-BA8A-D7A14D923415}"/>
    <cellStyle name="Normal 2 3 38 4 9" xfId="24611" xr:uid="{75767791-A5F3-4457-B48A-8FFB8E27BD7E}"/>
    <cellStyle name="Normal 2 3 38 5" xfId="2190" xr:uid="{B4158793-E3A4-477C-9E9C-B9B44EFB68E4}"/>
    <cellStyle name="Normal 2 3 38 5 10" xfId="4278" xr:uid="{AB91A773-E566-45D6-9675-78EA7F633313}"/>
    <cellStyle name="Normal 2 3 38 5 2" xfId="6495" xr:uid="{4E52B2BA-8290-4A62-A3DE-00022434242F}"/>
    <cellStyle name="Normal 2 3 38 5 3" xfId="10454" xr:uid="{98E63D65-02E0-4A32-9A8E-115C9E6DE8A6}"/>
    <cellStyle name="Normal 2 3 38 5 4" xfId="13649" xr:uid="{28F2E5C4-ABCD-40EF-A223-E4F6B0BE5BA5}"/>
    <cellStyle name="Normal 2 3 38 5 5" xfId="16744" xr:uid="{F527DFEB-97CA-4470-9EDF-F7B9780CD172}"/>
    <cellStyle name="Normal 2 3 38 5 6" xfId="19898" xr:uid="{80650E03-2B60-49AC-A2BF-7A2299F02A31}"/>
    <cellStyle name="Normal 2 3 38 5 7" xfId="23058" xr:uid="{6F2CA4CF-489D-41E8-B7C5-61A40306462F}"/>
    <cellStyle name="Normal 2 3 38 5 8" xfId="26234" xr:uid="{93F21F40-515A-4401-AA86-7254CB722AAE}"/>
    <cellStyle name="Normal 2 3 38 5 9" xfId="29433" xr:uid="{842E91C7-C0FF-4575-AA79-EDEEC434A2E7}"/>
    <cellStyle name="Normal 2 3 38 6" xfId="1610" xr:uid="{094F928D-A826-4545-9E0E-259C6BEA59A8}"/>
    <cellStyle name="Normal 2 3 38 6 2" xfId="9877" xr:uid="{02B2F5F1-7673-4F99-96FB-66C9F433FCE0}"/>
    <cellStyle name="Normal 2 3 38 6 3" xfId="13073" xr:uid="{3486279A-1E69-4C76-A81A-93C9B09A24DA}"/>
    <cellStyle name="Normal 2 3 38 6 4" xfId="16168" xr:uid="{0244D1C6-165F-4F85-B81E-4C5DB5752D39}"/>
    <cellStyle name="Normal 2 3 38 6 5" xfId="19322" xr:uid="{22636C91-B4F5-4FEF-AD95-4D4ADDD88F80}"/>
    <cellStyle name="Normal 2 3 38 6 6" xfId="22482" xr:uid="{3204B896-AF84-4B5C-8EA0-9DC491A28E5D}"/>
    <cellStyle name="Normal 2 3 38 6 7" xfId="25658" xr:uid="{5D8410A9-2C4A-4905-8C55-1D047C7C5C8E}"/>
    <cellStyle name="Normal 2 3 38 6 8" xfId="28857" xr:uid="{0062D015-D5F1-4023-9E33-4790163E3DC3}"/>
    <cellStyle name="Normal 2 3 38 6 9" xfId="5378" xr:uid="{085158C1-737B-48E4-873D-F0E630CD9176}"/>
    <cellStyle name="Normal 2 3 38 7" xfId="7361" xr:uid="{711A7C66-736E-4C7B-AFE9-F9E0D69F2073}"/>
    <cellStyle name="Normal 2 3 38 8" xfId="8516" xr:uid="{EA4889C8-DA54-4EED-B882-B9BF07A81A86}"/>
    <cellStyle name="Normal 2 3 38 9" xfId="11626" xr:uid="{4B008D45-1B88-4081-8039-1DEA992F1042}"/>
    <cellStyle name="Normal 2 3 39" xfId="251" xr:uid="{54E34457-8C2E-4BF5-8A85-FA4283C125F0}"/>
    <cellStyle name="Normal 2 3 39 10" xfId="14745" xr:uid="{A2335FDC-0810-470A-90CF-2F2ACB41E6C4}"/>
    <cellStyle name="Normal 2 3 39 11" xfId="17836" xr:uid="{E597756F-FA30-45F7-9FAE-5133A0D4FB58}"/>
    <cellStyle name="Normal 2 3 39 12" xfId="20996" xr:uid="{7F18F8E0-20EB-4217-96D5-FFFE1917C693}"/>
    <cellStyle name="Normal 2 3 39 13" xfId="24134" xr:uid="{5222B2A3-65FB-485E-A40E-27026E6CFB16}"/>
    <cellStyle name="Normal 2 3 39 14" xfId="27311" xr:uid="{E09F92AE-5B28-4517-9382-591122F481F5}"/>
    <cellStyle name="Normal 2 3 39 15" xfId="3705" xr:uid="{C9FC9BDA-375A-4E7A-90B8-2F63B39589D0}"/>
    <cellStyle name="Normal 2 3 39 2" xfId="894" xr:uid="{A4F5C225-4246-48D8-96E4-9F3109D8D84E}"/>
    <cellStyle name="Normal 2 3 39 2 10" xfId="24784" xr:uid="{B422482D-441D-4D5F-9951-F02B686D9572}"/>
    <cellStyle name="Normal 2 3 39 2 11" xfId="27962" xr:uid="{24B09780-697B-4BD3-8B98-7CF67A6356AF}"/>
    <cellStyle name="Normal 2 3 39 2 12" xfId="3874" xr:uid="{BC3814F3-F16B-4EEF-8A38-78C4F27B4328}"/>
    <cellStyle name="Normal 2 3 39 2 2" xfId="2845" xr:uid="{022640FE-D8D8-4208-B31B-F06E0FCADEFC}"/>
    <cellStyle name="Normal 2 3 39 2 2 10" xfId="4932" xr:uid="{8554A2E0-BD48-4599-8D81-6DC090D67174}"/>
    <cellStyle name="Normal 2 3 39 2 2 2" xfId="6971" xr:uid="{FF96A3E1-B36A-44D6-8D63-3EFC35AD3CAE}"/>
    <cellStyle name="Normal 2 3 39 2 2 3" xfId="11108" xr:uid="{C592A281-CA8A-40FC-B07E-825B7FCCDA91}"/>
    <cellStyle name="Normal 2 3 39 2 2 4" xfId="14299" xr:uid="{45E80F05-7453-4F81-9508-CA1E9B7535A6}"/>
    <cellStyle name="Normal 2 3 39 2 2 5" xfId="17394" xr:uid="{23854E63-D212-445A-87D3-13FDFD609073}"/>
    <cellStyle name="Normal 2 3 39 2 2 6" xfId="20552" xr:uid="{477D48ED-6B12-402A-AA9B-A691983D0A17}"/>
    <cellStyle name="Normal 2 3 39 2 2 7" xfId="23708" xr:uid="{FC06A311-98D0-4A84-B53F-8D32D45586A2}"/>
    <cellStyle name="Normal 2 3 39 2 2 8" xfId="26884" xr:uid="{CEA070BA-4932-43FC-BDE9-77E2F518B725}"/>
    <cellStyle name="Normal 2 3 39 2 2 9" xfId="30083" xr:uid="{6747171B-E84E-4E34-862F-0241C1C07B8B}"/>
    <cellStyle name="Normal 2 3 39 2 3" xfId="1783" xr:uid="{08A242AD-EFAF-4FFF-B6EE-9CBD9CB1058B}"/>
    <cellStyle name="Normal 2 3 39 2 3 2" xfId="10050" xr:uid="{96225723-1156-4872-BF51-AB493DB87E26}"/>
    <cellStyle name="Normal 2 3 39 2 3 3" xfId="13246" xr:uid="{673B60FA-B615-44E8-9859-3306247FA6EF}"/>
    <cellStyle name="Normal 2 3 39 2 3 4" xfId="16341" xr:uid="{9AA6652B-23EF-4EC0-B52B-BC07030B1FE7}"/>
    <cellStyle name="Normal 2 3 39 2 3 5" xfId="19495" xr:uid="{AB4E9B47-8828-400A-BB3B-0390C61CA890}"/>
    <cellStyle name="Normal 2 3 39 2 3 6" xfId="22655" xr:uid="{83253026-736F-4CA9-94B3-947D7295A421}"/>
    <cellStyle name="Normal 2 3 39 2 3 7" xfId="25831" xr:uid="{9542A40D-747E-4FB5-9085-7801B5D6F88C}"/>
    <cellStyle name="Normal 2 3 39 2 3 8" xfId="29030" xr:uid="{6276A6F3-0AEF-4CB0-8156-FBB22295762C}"/>
    <cellStyle name="Normal 2 3 39 2 3 9" xfId="6032" xr:uid="{901851AB-75D7-4336-924A-DFF551E16530}"/>
    <cellStyle name="Normal 2 3 39 2 4" xfId="8017" xr:uid="{B1D81BFE-84BD-4464-9160-32035C88294F}"/>
    <cellStyle name="Normal 2 3 39 2 5" xfId="9162" xr:uid="{5F4A52B9-D431-4F9C-AE90-BA3E7E872D6F}"/>
    <cellStyle name="Normal 2 3 39 2 6" xfId="12283" xr:uid="{B20411C0-8299-4CE8-99C9-87E85009456F}"/>
    <cellStyle name="Normal 2 3 39 2 7" xfId="15402" xr:uid="{EABC1848-7757-49D8-A5C1-B4F070D4BED6}"/>
    <cellStyle name="Normal 2 3 39 2 8" xfId="18486" xr:uid="{26F03F57-790F-44F3-B3DF-321E292081A1}"/>
    <cellStyle name="Normal 2 3 39 2 9" xfId="21649" xr:uid="{9E2334F7-D9F3-498B-AA7E-22057830C506}"/>
    <cellStyle name="Normal 2 3 39 3" xfId="1087" xr:uid="{CAAFD952-D0C6-470B-849B-76CECF211F95}"/>
    <cellStyle name="Normal 2 3 39 3 10" xfId="24976" xr:uid="{D7AB85E8-2804-4103-94C3-12BC3486A9A6}"/>
    <cellStyle name="Normal 2 3 39 3 11" xfId="28155" xr:uid="{173D6ADD-2F86-45C6-8044-7A1BFC4B51F4}"/>
    <cellStyle name="Normal 2 3 39 3 12" xfId="4066" xr:uid="{9674FF15-E2D1-43DF-B402-5FC8E2E73F3C}"/>
    <cellStyle name="Normal 2 3 39 3 2" xfId="3038" xr:uid="{B7086536-18EB-4D92-BFF9-56C0D303C270}"/>
    <cellStyle name="Normal 2 3 39 3 2 10" xfId="5124" xr:uid="{652EF5F7-8CF4-43A1-824C-480B3017C70D}"/>
    <cellStyle name="Normal 2 3 39 3 2 2" xfId="7147" xr:uid="{80A7C8D9-65A8-416C-B0A8-F43C7E7FAAB1}"/>
    <cellStyle name="Normal 2 3 39 3 2 3" xfId="11300" xr:uid="{6AE6C36C-BD32-4A02-915E-F366133F3DDC}"/>
    <cellStyle name="Normal 2 3 39 3 2 4" xfId="14488" xr:uid="{9E7812BA-F7C0-4949-A289-A2BD54EB9F52}"/>
    <cellStyle name="Normal 2 3 39 3 2 5" xfId="17585" xr:uid="{05D05E1D-2846-4F13-AF15-FF17D2E8CDAF}"/>
    <cellStyle name="Normal 2 3 39 3 2 6" xfId="20742" xr:uid="{23F3984E-3DE4-416B-9E50-3BDB37B60353}"/>
    <cellStyle name="Normal 2 3 39 3 2 7" xfId="23897" xr:uid="{B9DB3902-CE29-4563-B3E3-2D09245B2B4C}"/>
    <cellStyle name="Normal 2 3 39 3 2 8" xfId="27073" xr:uid="{1A8F695D-641F-44B7-AAED-8B05DFB6C8EF}"/>
    <cellStyle name="Normal 2 3 39 3 2 9" xfId="30272" xr:uid="{69F9DF90-45B6-4919-8B00-F2BA91E2AAAA}"/>
    <cellStyle name="Normal 2 3 39 3 3" xfId="1977" xr:uid="{72C5C7CB-0CA1-4C8C-A689-9D47B50D2C67}"/>
    <cellStyle name="Normal 2 3 39 3 3 2" xfId="10242" xr:uid="{200B8F21-9464-468E-BF27-1D6FDAA37302}"/>
    <cellStyle name="Normal 2 3 39 3 3 3" xfId="13438" xr:uid="{E01699A5-D986-4328-B1E1-9B2A36D013A3}"/>
    <cellStyle name="Normal 2 3 39 3 3 4" xfId="16533" xr:uid="{AD8A2DFF-B16C-4A61-A791-BC0CC85A9027}"/>
    <cellStyle name="Normal 2 3 39 3 3 5" xfId="19687" xr:uid="{C12F07EA-5F39-4387-8C0D-C8A5AEDF26B4}"/>
    <cellStyle name="Normal 2 3 39 3 3 6" xfId="22847" xr:uid="{BF17EA86-6F72-4C6A-8EB4-B73BF3408BD4}"/>
    <cellStyle name="Normal 2 3 39 3 3 7" xfId="26023" xr:uid="{C5E5D1CB-6CD6-4020-BEDC-61E8DB58AACD}"/>
    <cellStyle name="Normal 2 3 39 3 3 8" xfId="29222" xr:uid="{56B66643-789A-4C74-A3F8-C535E7230ECF}"/>
    <cellStyle name="Normal 2 3 39 3 3 9" xfId="6225" xr:uid="{7ADD45E5-B007-49D0-BE42-8AB078B10A78}"/>
    <cellStyle name="Normal 2 3 39 3 4" xfId="8210" xr:uid="{38B9C8B5-9476-4295-A44F-8A8CC6DC9E87}"/>
    <cellStyle name="Normal 2 3 39 3 5" xfId="9354" xr:uid="{A164EEE4-805C-4C08-9F35-B64BB374B446}"/>
    <cellStyle name="Normal 2 3 39 3 6" xfId="12476" xr:uid="{190F3CB9-096B-4041-AAEB-3ABD4CAD5262}"/>
    <cellStyle name="Normal 2 3 39 3 7" xfId="15595" xr:uid="{C4F3F978-B65F-4B4E-A70D-5495AC31E38E}"/>
    <cellStyle name="Normal 2 3 39 3 8" xfId="18678" xr:uid="{58378D44-FE62-4816-864B-3D643CBDCCD4}"/>
    <cellStyle name="Normal 2 3 39 3 9" xfId="21842" xr:uid="{EA0B1892-73AD-4744-8984-EBDB30D2F89B}"/>
    <cellStyle name="Normal 2 3 39 4" xfId="725" xr:uid="{B2C816BD-083E-43AA-87D2-16D9E8F857C6}"/>
    <cellStyle name="Normal 2 3 39 4 10" xfId="27793" xr:uid="{2D56A610-975F-4327-9F00-DA1E9EE19B0D}"/>
    <cellStyle name="Normal 2 3 39 4 11" xfId="4763" xr:uid="{31B5752C-E58D-4D75-AACF-0F7C0F988705}"/>
    <cellStyle name="Normal 2 3 39 4 2" xfId="2676" xr:uid="{3DF02612-1EAA-4613-AE38-3B3A1D8B8C54}"/>
    <cellStyle name="Normal 2 3 39 4 2 2" xfId="10939" xr:uid="{6A3E0FCD-3247-4C87-AD50-6FA90E82A225}"/>
    <cellStyle name="Normal 2 3 39 4 2 3" xfId="14130" xr:uid="{300F1240-10FE-45FF-B542-8336DAF6CC82}"/>
    <cellStyle name="Normal 2 3 39 4 2 4" xfId="17225" xr:uid="{B7BE9550-DE14-435A-AEBB-F7CBDBA1DE1F}"/>
    <cellStyle name="Normal 2 3 39 4 2 5" xfId="20383" xr:uid="{D280BC37-59A5-4097-B431-982F4F227025}"/>
    <cellStyle name="Normal 2 3 39 4 2 6" xfId="23539" xr:uid="{FEE755C2-464A-463B-A752-5179B504DC5A}"/>
    <cellStyle name="Normal 2 3 39 4 2 7" xfId="26715" xr:uid="{0922F015-FFC5-428F-B573-DF5AA0EAB759}"/>
    <cellStyle name="Normal 2 3 39 4 2 8" xfId="29914" xr:uid="{477AD7E2-FB73-4BF7-B669-1DCB11DA5DAB}"/>
    <cellStyle name="Normal 2 3 39 4 2 9" xfId="5863" xr:uid="{1CF1C23E-B321-46DC-9799-37FE9FE63D6C}"/>
    <cellStyle name="Normal 2 3 39 4 3" xfId="7848" xr:uid="{1B01E875-A40D-48B9-8330-E1C5CDB04A69}"/>
    <cellStyle name="Normal 2 3 39 4 4" xfId="8993" xr:uid="{E9E45A32-166D-4CA1-A73D-9A60242E4A64}"/>
    <cellStyle name="Normal 2 3 39 4 5" xfId="12114" xr:uid="{EA911E9D-24D2-4DC8-82E5-D17B2CFDB3FB}"/>
    <cellStyle name="Normal 2 3 39 4 6" xfId="15233" xr:uid="{210AAFAE-2044-48A0-9906-EFFCC9AF8767}"/>
    <cellStyle name="Normal 2 3 39 4 7" xfId="18317" xr:uid="{C29AE62A-A119-4BBA-BBB1-05B74C01EC3F}"/>
    <cellStyle name="Normal 2 3 39 4 8" xfId="21480" xr:uid="{39DC271E-7CF6-4675-81AE-BA0F834C1432}"/>
    <cellStyle name="Normal 2 3 39 4 9" xfId="24615" xr:uid="{75172144-C986-4740-9FA8-9D09842659E4}"/>
    <cellStyle name="Normal 2 3 39 5" xfId="2194" xr:uid="{B6F00647-2233-4CBA-AC84-CB3B6A5B48A7}"/>
    <cellStyle name="Normal 2 3 39 5 10" xfId="4282" xr:uid="{2777B4A0-E5BD-4D9A-AF23-0FA00681FCC2}"/>
    <cellStyle name="Normal 2 3 39 5 2" xfId="6499" xr:uid="{CF77B575-A6D7-4E0D-BA00-4110997360F5}"/>
    <cellStyle name="Normal 2 3 39 5 3" xfId="10458" xr:uid="{54128B3F-DD27-42C7-B447-E311A2F3842A}"/>
    <cellStyle name="Normal 2 3 39 5 4" xfId="13653" xr:uid="{4DBFC80B-216F-4D74-9C6F-1610F690CFE5}"/>
    <cellStyle name="Normal 2 3 39 5 5" xfId="16748" xr:uid="{CD7F9B63-C6A1-47D3-AA86-DCB355F3409E}"/>
    <cellStyle name="Normal 2 3 39 5 6" xfId="19902" xr:uid="{19DB57C3-CA6F-4D0C-B9D1-A598DBD64323}"/>
    <cellStyle name="Normal 2 3 39 5 7" xfId="23062" xr:uid="{74392BA8-3D11-479C-B3BF-AA70C7BE93E0}"/>
    <cellStyle name="Normal 2 3 39 5 8" xfId="26238" xr:uid="{F37533D8-A414-4082-B110-CAA79C57F6CD}"/>
    <cellStyle name="Normal 2 3 39 5 9" xfId="29437" xr:uid="{0327E741-D949-4442-ADDF-1220DAD38ACF}"/>
    <cellStyle name="Normal 2 3 39 6" xfId="1614" xr:uid="{2BFFD38F-3769-40E7-9466-C18ABE2A0443}"/>
    <cellStyle name="Normal 2 3 39 6 2" xfId="9881" xr:uid="{11E602F1-F134-4297-AB02-200D2F84C8FF}"/>
    <cellStyle name="Normal 2 3 39 6 3" xfId="13077" xr:uid="{FEAE4491-7351-4A7E-AFAF-462836123017}"/>
    <cellStyle name="Normal 2 3 39 6 4" xfId="16172" xr:uid="{6D425A44-0E7B-43D0-B611-DA7740A74A42}"/>
    <cellStyle name="Normal 2 3 39 6 5" xfId="19326" xr:uid="{95BB625E-4DA0-4876-B791-E8ABEC1A83D3}"/>
    <cellStyle name="Normal 2 3 39 6 6" xfId="22486" xr:uid="{7BAE19A1-745D-466B-AC59-AE9727290075}"/>
    <cellStyle name="Normal 2 3 39 6 7" xfId="25662" xr:uid="{ECB9111B-8636-410B-B53D-DEA13CB6A08D}"/>
    <cellStyle name="Normal 2 3 39 6 8" xfId="28861" xr:uid="{F432090C-EF2B-43C2-8B76-0934DD116DD8}"/>
    <cellStyle name="Normal 2 3 39 6 9" xfId="5382" xr:uid="{54F0F006-B65B-4C24-A715-9142E617A99A}"/>
    <cellStyle name="Normal 2 3 39 7" xfId="7365" xr:uid="{E196A578-3719-4F5C-A257-4E1CEEE380AC}"/>
    <cellStyle name="Normal 2 3 39 8" xfId="8520" xr:uid="{2E1CE3F0-FAB9-4B62-9CF4-9316FF232B8B}"/>
    <cellStyle name="Normal 2 3 39 9" xfId="11630" xr:uid="{07E6C1B2-5F68-4676-B626-33FAEC814D5E}"/>
    <cellStyle name="Normal 2 3 4" xfId="110" xr:uid="{39B9BC90-6D62-4929-88B8-861E0442A6F9}"/>
    <cellStyle name="Normal 2 3 4 10" xfId="8380" xr:uid="{7A52E5E0-6925-4F04-B07C-3E2E3B7FAFBB}"/>
    <cellStyle name="Normal 2 3 4 11" xfId="11489" xr:uid="{E4BADA5A-49FE-4A71-B73E-EFF049BAD7EB}"/>
    <cellStyle name="Normal 2 3 4 12" xfId="14604" xr:uid="{6A18699E-C738-496A-A970-D993876AA4B7}"/>
    <cellStyle name="Normal 2 3 4 13" xfId="17696" xr:uid="{822B9FDA-EDD7-4D55-8F35-61239781539A}"/>
    <cellStyle name="Normal 2 3 4 14" xfId="20854" xr:uid="{7DD84F80-890D-4EA0-BE14-CBF44D6D6794}"/>
    <cellStyle name="Normal 2 3 4 15" xfId="23994" xr:uid="{1DF0F908-013F-456D-BBBB-1531D8C3C77F}"/>
    <cellStyle name="Normal 2 3 4 16" xfId="27171" xr:uid="{5B63050F-A4E2-49E2-8E33-E3DA480258D7}"/>
    <cellStyle name="Normal 2 3 4 17" xfId="3281" xr:uid="{1FF6B45B-1BDE-427C-85E7-62C272C60597}"/>
    <cellStyle name="Normal 2 3 4 2" xfId="445" xr:uid="{CAD96C76-DC09-468C-BD41-F43AEBC0C10D}"/>
    <cellStyle name="Normal 2 3 4 2 10" xfId="24335" xr:uid="{34604E63-B7E1-4A15-9C79-459FE9DC4E04}"/>
    <cellStyle name="Normal 2 3 4 2 11" xfId="27513" xr:uid="{C269B1D0-1202-4B52-9253-816BB1401C08}"/>
    <cellStyle name="Normal 2 3 4 2 12" xfId="3425" xr:uid="{16BBD23A-769D-4378-93F7-FE3F594BF3FA}"/>
    <cellStyle name="Normal 2 3 4 2 2" xfId="2396" xr:uid="{E3A82F69-CA39-49F5-BE95-779547DD1878}"/>
    <cellStyle name="Normal 2 3 4 2 2 10" xfId="4483" xr:uid="{D7439878-5C77-434E-8615-6F56D1EC4369}"/>
    <cellStyle name="Normal 2 3 4 2 2 2" xfId="6555" xr:uid="{426FAB3E-F87E-4562-8EE1-0351CADD59FC}"/>
    <cellStyle name="Normal 2 3 4 2 2 3" xfId="10659" xr:uid="{9DFCD70D-3AA9-49DD-B931-7A0632EAA4C0}"/>
    <cellStyle name="Normal 2 3 4 2 2 4" xfId="13854" xr:uid="{D8432D19-5023-4A85-9B9A-C4787441C4E7}"/>
    <cellStyle name="Normal 2 3 4 2 2 5" xfId="16949" xr:uid="{764925DB-742E-4407-8943-2411C4065966}"/>
    <cellStyle name="Normal 2 3 4 2 2 6" xfId="20103" xr:uid="{3DB8F2EC-4BC8-42E1-9506-3F677E713299}"/>
    <cellStyle name="Normal 2 3 4 2 2 7" xfId="23263" xr:uid="{98E6C427-5024-4B31-94B8-D2BCFC469519}"/>
    <cellStyle name="Normal 2 3 4 2 2 8" xfId="26439" xr:uid="{88169700-7512-4CDF-A723-41F3C6056867}"/>
    <cellStyle name="Normal 2 3 4 2 2 9" xfId="29638" xr:uid="{DF0BBEAC-9FDB-4FE4-8598-AA15D0BC0AB9}"/>
    <cellStyle name="Normal 2 3 4 2 3" xfId="1334" xr:uid="{C5C12A35-CFAC-412F-A3E8-6FB0E1D9F31E}"/>
    <cellStyle name="Normal 2 3 4 2 3 2" xfId="9601" xr:uid="{E2A0DFB7-E1D4-4D40-823C-D93873F46226}"/>
    <cellStyle name="Normal 2 3 4 2 3 3" xfId="12797" xr:uid="{AF54AE28-7E71-4B0A-A1FB-07979BB3569A}"/>
    <cellStyle name="Normal 2 3 4 2 3 4" xfId="15892" xr:uid="{E51E6D4F-6E48-46E4-AEB9-0AA18EEEC364}"/>
    <cellStyle name="Normal 2 3 4 2 3 5" xfId="19046" xr:uid="{116B6778-556E-4650-B729-06EF1ACF9E23}"/>
    <cellStyle name="Normal 2 3 4 2 3 6" xfId="22206" xr:uid="{5A82E120-6606-4CBC-A2BF-45D118273F06}"/>
    <cellStyle name="Normal 2 3 4 2 3 7" xfId="25382" xr:uid="{66132A09-FB2D-405E-B3D8-3A0BEA997B05}"/>
    <cellStyle name="Normal 2 3 4 2 3 8" xfId="28581" xr:uid="{A367D30E-FA83-4622-847F-21EBDFD088DF}"/>
    <cellStyle name="Normal 2 3 4 2 3 9" xfId="5583" xr:uid="{83637923-0ABF-49F9-B904-1CDF86AA0300}"/>
    <cellStyle name="Normal 2 3 4 2 4" xfId="7568" xr:uid="{05B835A0-1D38-4DD1-B032-D87BED0C5A3F}"/>
    <cellStyle name="Normal 2 3 4 2 5" xfId="8713" xr:uid="{88F9A27C-0110-4733-9CEE-38163491D575}"/>
    <cellStyle name="Normal 2 3 4 2 6" xfId="11834" xr:uid="{82CC6CCC-6E30-488D-9EED-AF5F2A69D452}"/>
    <cellStyle name="Normal 2 3 4 2 7" xfId="14953" xr:uid="{06BE5E2B-6B14-42AB-83E8-DA98CAA7739D}"/>
    <cellStyle name="Normal 2 3 4 2 8" xfId="18037" xr:uid="{970E1D23-B144-4DD6-922A-5AABF47111BB}"/>
    <cellStyle name="Normal 2 3 4 2 9" xfId="21200" xr:uid="{A53C1DEB-5940-426A-9239-348CFEF9BFBD}"/>
    <cellStyle name="Normal 2 3 4 3" xfId="585" xr:uid="{154ECE66-7EEB-49E3-B611-67E835D5ED95}"/>
    <cellStyle name="Normal 2 3 4 3 10" xfId="24475" xr:uid="{3E29A1DE-7F7E-4F1D-BF34-E44BE8E4929F}"/>
    <cellStyle name="Normal 2 3 4 3 11" xfId="27653" xr:uid="{50622EBE-CD44-40F6-A1CF-461841215083}"/>
    <cellStyle name="Normal 2 3 4 3 12" xfId="3565" xr:uid="{B4D14AF8-A5E5-4A61-AA6C-CC82D4B1D24F}"/>
    <cellStyle name="Normal 2 3 4 3 2" xfId="2536" xr:uid="{0D2DE801-381F-4FA7-A0E0-A7A1236A7DD6}"/>
    <cellStyle name="Normal 2 3 4 3 2 10" xfId="4623" xr:uid="{CA8C88D3-4438-4A00-A2EF-973893DF24EA}"/>
    <cellStyle name="Normal 2 3 4 3 2 2" xfId="6693" xr:uid="{D9CB41AB-1807-41B1-8CF5-160CA54D275E}"/>
    <cellStyle name="Normal 2 3 4 3 2 3" xfId="10799" xr:uid="{3B694530-002B-42DC-8D78-934EF600BB57}"/>
    <cellStyle name="Normal 2 3 4 3 2 4" xfId="13994" xr:uid="{3773C08D-5BD0-4206-8CF8-FE4353DEBAD6}"/>
    <cellStyle name="Normal 2 3 4 3 2 5" xfId="17089" xr:uid="{285F99A5-222F-4FA2-B4F9-3BF23BD2E0F2}"/>
    <cellStyle name="Normal 2 3 4 3 2 6" xfId="20243" xr:uid="{61C31DE0-A0F3-4B6B-AFE9-96728A882519}"/>
    <cellStyle name="Normal 2 3 4 3 2 7" xfId="23403" xr:uid="{F12DF880-CF05-4C27-9B76-04C76411103E}"/>
    <cellStyle name="Normal 2 3 4 3 2 8" xfId="26579" xr:uid="{AF335FC3-2F1F-4384-9176-620982B0AC8C}"/>
    <cellStyle name="Normal 2 3 4 3 2 9" xfId="29778" xr:uid="{D0828AC3-3BB8-46A9-84F1-F6BD2DD94462}"/>
    <cellStyle name="Normal 2 3 4 3 3" xfId="1474" xr:uid="{A2559883-5F3B-4130-93FB-4DA6FD69A071}"/>
    <cellStyle name="Normal 2 3 4 3 3 2" xfId="9741" xr:uid="{3F116E98-4353-46CC-B957-4B8C8D62DE2B}"/>
    <cellStyle name="Normal 2 3 4 3 3 3" xfId="12937" xr:uid="{5153C35A-87E3-42D8-8BCA-907ACABC52F3}"/>
    <cellStyle name="Normal 2 3 4 3 3 4" xfId="16032" xr:uid="{96532295-B167-4CA5-9731-779478D972A5}"/>
    <cellStyle name="Normal 2 3 4 3 3 5" xfId="19186" xr:uid="{6AB9F7B8-3E91-4152-9566-16FB2C7F942F}"/>
    <cellStyle name="Normal 2 3 4 3 3 6" xfId="22346" xr:uid="{E0DF85AD-A689-4A5F-AD88-F5151D9A5EAF}"/>
    <cellStyle name="Normal 2 3 4 3 3 7" xfId="25522" xr:uid="{D5358D23-2CC3-4632-9F6B-E486F3E75BDA}"/>
    <cellStyle name="Normal 2 3 4 3 3 8" xfId="28721" xr:uid="{17C5DD1F-3C83-4398-ABB5-B6BED0D69D7C}"/>
    <cellStyle name="Normal 2 3 4 3 3 9" xfId="5723" xr:uid="{703A4E04-D77F-4EE5-A61F-0A0C12F838C5}"/>
    <cellStyle name="Normal 2 3 4 3 4" xfId="7708" xr:uid="{09BB22C6-3E62-4B88-9234-7D20D409C660}"/>
    <cellStyle name="Normal 2 3 4 3 5" xfId="8853" xr:uid="{168CB661-CA4E-414B-8969-4295242B5976}"/>
    <cellStyle name="Normal 2 3 4 3 6" xfId="11974" xr:uid="{10A2CDCE-12E6-437C-8C01-235F53A002D9}"/>
    <cellStyle name="Normal 2 3 4 3 7" xfId="15093" xr:uid="{D267BA63-51D8-4C75-9988-E33A518A2057}"/>
    <cellStyle name="Normal 2 3 4 3 8" xfId="18177" xr:uid="{746D225C-8BF3-424B-9B2B-85F972933B7B}"/>
    <cellStyle name="Normal 2 3 4 3 9" xfId="21340" xr:uid="{1D4773D2-893E-4D24-9A80-CD464AC97924}"/>
    <cellStyle name="Normal 2 3 4 4" xfId="754" xr:uid="{299E409A-CA17-40F6-89B4-5CC3B1506ADC}"/>
    <cellStyle name="Normal 2 3 4 4 10" xfId="24644" xr:uid="{02657C1D-766E-4FDD-87C6-3821509F0A79}"/>
    <cellStyle name="Normal 2 3 4 4 11" xfId="27822" xr:uid="{6E43810A-6658-47BC-9A61-8BFACAA2D997}"/>
    <cellStyle name="Normal 2 3 4 4 12" xfId="3734" xr:uid="{BFDE43D3-4D29-43AE-B6A7-F099A56DEEDB}"/>
    <cellStyle name="Normal 2 3 4 4 2" xfId="2705" xr:uid="{B0976993-F712-40F0-BEB8-59DA6060D074}"/>
    <cellStyle name="Normal 2 3 4 4 2 10" xfId="4792" xr:uid="{2D31DCEA-DA8D-4D97-B6D9-717F846D05A4}"/>
    <cellStyle name="Normal 2 3 4 4 2 2" xfId="6831" xr:uid="{4FADD0DF-A32E-427B-9DC0-2C266BE3188F}"/>
    <cellStyle name="Normal 2 3 4 4 2 3" xfId="10968" xr:uid="{B7F388F7-7E78-452B-9633-D4901B3B41C9}"/>
    <cellStyle name="Normal 2 3 4 4 2 4" xfId="14159" xr:uid="{B1E77185-68FB-41A6-AA2B-3B3B111FC0A8}"/>
    <cellStyle name="Normal 2 3 4 4 2 5" xfId="17254" xr:uid="{0364510D-366E-48CE-8101-62B34DAC227D}"/>
    <cellStyle name="Normal 2 3 4 4 2 6" xfId="20412" xr:uid="{CA7CC0AF-6879-4DA9-8FF3-0B7806CBA8BA}"/>
    <cellStyle name="Normal 2 3 4 4 2 7" xfId="23568" xr:uid="{6FEE249F-4F0A-43C8-8B3D-90F486DC3C27}"/>
    <cellStyle name="Normal 2 3 4 4 2 8" xfId="26744" xr:uid="{6C60FAB6-936C-4D54-860B-9DCBD5F50ED5}"/>
    <cellStyle name="Normal 2 3 4 4 2 9" xfId="29943" xr:uid="{EEEE275F-8B0F-4C21-91EF-1AFB9B14AC48}"/>
    <cellStyle name="Normal 2 3 4 4 3" xfId="1643" xr:uid="{79D5C875-ACEB-4ED5-B143-47D5F8A3A781}"/>
    <cellStyle name="Normal 2 3 4 4 3 2" xfId="9910" xr:uid="{99DD999B-527F-4219-85FC-F1B6FF2F0829}"/>
    <cellStyle name="Normal 2 3 4 4 3 3" xfId="13106" xr:uid="{DABCF65D-2E8B-4F0B-8F30-6F505E43A673}"/>
    <cellStyle name="Normal 2 3 4 4 3 4" xfId="16201" xr:uid="{F71C315A-9AB6-43E2-A962-609393B3179F}"/>
    <cellStyle name="Normal 2 3 4 4 3 5" xfId="19355" xr:uid="{65B9F1C8-7CB5-4177-8D56-326F04CFA42D}"/>
    <cellStyle name="Normal 2 3 4 4 3 6" xfId="22515" xr:uid="{289E0BFC-413F-48B9-82F2-F6036F5C5D63}"/>
    <cellStyle name="Normal 2 3 4 4 3 7" xfId="25691" xr:uid="{E01E2A01-AEC9-40C3-ABBF-34F1D3E2C37A}"/>
    <cellStyle name="Normal 2 3 4 4 3 8" xfId="28890" xr:uid="{8CD641AE-14AB-4FB7-BCE8-40C34CB403B1}"/>
    <cellStyle name="Normal 2 3 4 4 3 9" xfId="5892" xr:uid="{AD502A53-1ECF-4969-BA66-E510DF0E0EC9}"/>
    <cellStyle name="Normal 2 3 4 4 4" xfId="7877" xr:uid="{449AC1E0-9BEA-4832-83A5-4765A4AA40B0}"/>
    <cellStyle name="Normal 2 3 4 4 5" xfId="9022" xr:uid="{13F3206D-44A4-46FB-9BC4-9665552B5BBD}"/>
    <cellStyle name="Normal 2 3 4 4 6" xfId="12143" xr:uid="{84EBA72C-2EEB-496F-83ED-6CD42D0A3986}"/>
    <cellStyle name="Normal 2 3 4 4 7" xfId="15262" xr:uid="{8A4F8A11-B948-4535-A03F-98CAD4361FC6}"/>
    <cellStyle name="Normal 2 3 4 4 8" xfId="18346" xr:uid="{3AA8B2DD-138A-48E9-99AE-86615D9D0856}"/>
    <cellStyle name="Normal 2 3 4 4 9" xfId="21509" xr:uid="{3693F020-B56F-4642-9E53-51EDE9C6B356}"/>
    <cellStyle name="Normal 2 3 4 5" xfId="947" xr:uid="{6BA3E07D-4042-456E-A2F7-B0C6E94FEEF6}"/>
    <cellStyle name="Normal 2 3 4 5 10" xfId="24836" xr:uid="{3CA21453-8796-41BA-A536-D1ED5E7F8FEB}"/>
    <cellStyle name="Normal 2 3 4 5 11" xfId="28015" xr:uid="{7DEC88C4-AAF6-4C3C-AB49-1602F60F2FEE}"/>
    <cellStyle name="Normal 2 3 4 5 12" xfId="3926" xr:uid="{68211CBD-BB61-47F5-8C5E-6059C76A5D45}"/>
    <cellStyle name="Normal 2 3 4 5 2" xfId="2898" xr:uid="{0FCAD675-2180-459D-BF8F-CCE24FDB36FF}"/>
    <cellStyle name="Normal 2 3 4 5 2 10" xfId="4984" xr:uid="{C71B9A4A-4BF9-4738-AC8D-EA5158F3529E}"/>
    <cellStyle name="Normal 2 3 4 5 2 2" xfId="7007" xr:uid="{261D49F3-4372-4B8A-A1BA-4443B45A5E5B}"/>
    <cellStyle name="Normal 2 3 4 5 2 3" xfId="11160" xr:uid="{5F76444C-481E-483A-A82E-13B3438CCF7E}"/>
    <cellStyle name="Normal 2 3 4 5 2 4" xfId="14348" xr:uid="{1D716D46-5003-431F-9AC5-174D2EF4BD6C}"/>
    <cellStyle name="Normal 2 3 4 5 2 5" xfId="17445" xr:uid="{F152824C-6E11-49B6-A440-6EEF578B8808}"/>
    <cellStyle name="Normal 2 3 4 5 2 6" xfId="20602" xr:uid="{38D0E874-A65E-4C35-AE1B-04893C1B3847}"/>
    <cellStyle name="Normal 2 3 4 5 2 7" xfId="23757" xr:uid="{42231F03-70A0-4317-A0C4-1619760F5B65}"/>
    <cellStyle name="Normal 2 3 4 5 2 8" xfId="26933" xr:uid="{7D018753-4C51-43B3-9985-97D9901A8DA5}"/>
    <cellStyle name="Normal 2 3 4 5 2 9" xfId="30132" xr:uid="{5AE0A215-237E-400C-86DE-8068FB1DA8F0}"/>
    <cellStyle name="Normal 2 3 4 5 3" xfId="1837" xr:uid="{0FD3AB55-83B5-4B68-A21A-6D5ABCFA1C37}"/>
    <cellStyle name="Normal 2 3 4 5 3 2" xfId="10102" xr:uid="{55672F16-19A3-4373-AE61-FEDFB2736BD6}"/>
    <cellStyle name="Normal 2 3 4 5 3 3" xfId="13298" xr:uid="{09E04949-A1EF-476F-9231-F3904FF6B7B2}"/>
    <cellStyle name="Normal 2 3 4 5 3 4" xfId="16393" xr:uid="{F780892A-D900-45BB-8145-86FCC7E70098}"/>
    <cellStyle name="Normal 2 3 4 5 3 5" xfId="19547" xr:uid="{3394EF15-CFD9-4259-BE5C-D971DF406515}"/>
    <cellStyle name="Normal 2 3 4 5 3 6" xfId="22707" xr:uid="{C0A827E2-D1A5-4C09-9B0D-624D71F204CC}"/>
    <cellStyle name="Normal 2 3 4 5 3 7" xfId="25883" xr:uid="{A61F5C08-9595-4669-A266-E525A86146CC}"/>
    <cellStyle name="Normal 2 3 4 5 3 8" xfId="29082" xr:uid="{2E8A52E5-6FCF-41FD-AD34-9A5292A9F837}"/>
    <cellStyle name="Normal 2 3 4 5 3 9" xfId="6085" xr:uid="{4BD6A1A0-0A98-4F3C-A7E4-6770D7FAC9AF}"/>
    <cellStyle name="Normal 2 3 4 5 4" xfId="8070" xr:uid="{3601FD8B-B921-49E9-87C8-0570CDC52250}"/>
    <cellStyle name="Normal 2 3 4 5 5" xfId="9214" xr:uid="{6108D165-68C2-46F8-A8D1-D905146A799B}"/>
    <cellStyle name="Normal 2 3 4 5 6" xfId="12336" xr:uid="{11B741A3-853B-43D0-8096-FBA616109829}"/>
    <cellStyle name="Normal 2 3 4 5 7" xfId="15455" xr:uid="{8E17338B-345A-409D-85EE-ED698FCAFEBF}"/>
    <cellStyle name="Normal 2 3 4 5 8" xfId="18538" xr:uid="{90D9DA63-1E23-45E3-85F4-7EA9FEE1712E}"/>
    <cellStyle name="Normal 2 3 4 5 9" xfId="21702" xr:uid="{836B2CAE-166F-48BE-B955-BEE22BFB07CE}"/>
    <cellStyle name="Normal 2 3 4 6" xfId="300" xr:uid="{9B6025BC-43CF-48B0-8BCD-DC833CA0D71E}"/>
    <cellStyle name="Normal 2 3 4 6 10" xfId="27369" xr:uid="{3E6F2B6E-4E7C-40F5-9662-E7BEA0CBF84B}"/>
    <cellStyle name="Normal 2 3 4 6 11" xfId="4339" xr:uid="{6FA5C736-48CB-4586-845F-AC55A7D0A48B}"/>
    <cellStyle name="Normal 2 3 4 6 2" xfId="2252" xr:uid="{AA6806C3-AD5E-4976-9C18-41C4D0A04DDF}"/>
    <cellStyle name="Normal 2 3 4 6 2 2" xfId="10515" xr:uid="{9CAEC3D1-935C-4B61-A692-79FEAE74CE39}"/>
    <cellStyle name="Normal 2 3 4 6 2 3" xfId="13710" xr:uid="{2DF1AD71-EA2A-4800-A4B1-2B1345D47F67}"/>
    <cellStyle name="Normal 2 3 4 6 2 4" xfId="16805" xr:uid="{C27C394E-00B5-4C0E-B433-89FC0F28D294}"/>
    <cellStyle name="Normal 2 3 4 6 2 5" xfId="19959" xr:uid="{769057F5-4EAF-4BD2-B474-BEF2A6A85A64}"/>
    <cellStyle name="Normal 2 3 4 6 2 6" xfId="23119" xr:uid="{2F3C94EF-3164-4C13-A1FA-9AD6F9B250CC}"/>
    <cellStyle name="Normal 2 3 4 6 2 7" xfId="26295" xr:uid="{0460D4EC-039C-4488-A8C4-7C5B2BCBCD2B}"/>
    <cellStyle name="Normal 2 3 4 6 2 8" xfId="29494" xr:uid="{3C319823-2DB0-4857-918C-45CE973CAE33}"/>
    <cellStyle name="Normal 2 3 4 6 2 9" xfId="5439" xr:uid="{BC3481E3-EDF9-4242-AF8A-2DF645B0009F}"/>
    <cellStyle name="Normal 2 3 4 6 3" xfId="7424" xr:uid="{9D0A5514-A739-4A6F-85BA-18D7BCFF2961}"/>
    <cellStyle name="Normal 2 3 4 6 4" xfId="8568" xr:uid="{523B708D-F3FD-4309-8214-0B24DA3FFA8A}"/>
    <cellStyle name="Normal 2 3 4 6 5" xfId="11690" xr:uid="{AC2C1F7F-1E9D-4687-B96D-0C13DB21FFDA}"/>
    <cellStyle name="Normal 2 3 4 6 6" xfId="14809" xr:uid="{FD8C27F8-969B-4B8A-8DF2-7F0E7D3C8B00}"/>
    <cellStyle name="Normal 2 3 4 6 7" xfId="17893" xr:uid="{A5C42095-8C94-4894-B974-799BBAD48796}"/>
    <cellStyle name="Normal 2 3 4 6 8" xfId="21056" xr:uid="{1FD8FF43-2FAB-49F0-A2FD-23B5860EFA0E}"/>
    <cellStyle name="Normal 2 3 4 6 9" xfId="24191" xr:uid="{F66B6C04-7519-4C16-9646-C9B6EB7BC52C}"/>
    <cellStyle name="Normal 2 3 4 7" xfId="2053" xr:uid="{144DD513-905A-4D12-B4FD-95936F0F5950}"/>
    <cellStyle name="Normal 2 3 4 7 10" xfId="4142" xr:uid="{996399BE-3A76-481D-97BF-2674FCD0FCEF}"/>
    <cellStyle name="Normal 2 3 4 7 2" xfId="6358" xr:uid="{81EF70D1-6B4D-4C2A-871C-7384E9369AE7}"/>
    <cellStyle name="Normal 2 3 4 7 3" xfId="10318" xr:uid="{B42287BE-4101-4575-9A02-8B761C25407C}"/>
    <cellStyle name="Normal 2 3 4 7 4" xfId="13513" xr:uid="{343DEB46-BD8C-46DE-89CF-9BD5B6EEF336}"/>
    <cellStyle name="Normal 2 3 4 7 5" xfId="16608" xr:uid="{A63C1F7F-DF07-4CB4-89B1-F1D132C7D998}"/>
    <cellStyle name="Normal 2 3 4 7 6" xfId="19762" xr:uid="{9F74AE0A-D4C9-4395-AA88-26AFB7F1CE5C}"/>
    <cellStyle name="Normal 2 3 4 7 7" xfId="22922" xr:uid="{2EF89667-7CCB-498D-ACC0-78926F64AF44}"/>
    <cellStyle name="Normal 2 3 4 7 8" xfId="26098" xr:uid="{2232393B-A92A-4428-B2A2-6ED204F60B44}"/>
    <cellStyle name="Normal 2 3 4 7 9" xfId="29297" xr:uid="{D285E923-0336-4922-946D-DE90B7ADBEF7}"/>
    <cellStyle name="Normal 2 3 4 8" xfId="1190" xr:uid="{B595A85C-00CF-48B4-B098-B2000188B7AA}"/>
    <cellStyle name="Normal 2 3 4 8 2" xfId="9457" xr:uid="{EFF56143-CF6A-491B-AD12-28DD5B301543}"/>
    <cellStyle name="Normal 2 3 4 8 3" xfId="12668" xr:uid="{AF532EAD-5D06-4967-AE5C-81E1F7C7604F}"/>
    <cellStyle name="Normal 2 3 4 8 4" xfId="14761" xr:uid="{3717468C-9916-465A-82B9-3BFCD50E9A3D}"/>
    <cellStyle name="Normal 2 3 4 8 5" xfId="18933" xr:uid="{D8FF98AB-4488-47CF-90CD-6CF8D5FB001F}"/>
    <cellStyle name="Normal 2 3 4 8 6" xfId="22085" xr:uid="{E9A25883-0E5B-4190-BFCE-FF1B97106CC2}"/>
    <cellStyle name="Normal 2 3 4 8 7" xfId="25254" xr:uid="{8784D389-8F2A-487B-AF44-C67118572C73}"/>
    <cellStyle name="Normal 2 3 4 8 8" xfId="28559" xr:uid="{953DCC07-CD75-4302-AEB4-C214684ABBB2}"/>
    <cellStyle name="Normal 2 3 4 8 9" xfId="5241" xr:uid="{11EA1C2E-FB08-464B-B095-6C0C5170FCEB}"/>
    <cellStyle name="Normal 2 3 4 9" xfId="7224" xr:uid="{CF2D3248-72AD-484B-9B25-2AC83C7A7737}"/>
    <cellStyle name="Normal 2 3 40" xfId="255" xr:uid="{1F4E70BE-0B2F-4A3A-9587-5CB0E36305BF}"/>
    <cellStyle name="Normal 2 3 40 10" xfId="14749" xr:uid="{DF80774B-F2CC-4C3C-9490-78A2C0F3A912}"/>
    <cellStyle name="Normal 2 3 40 11" xfId="17840" xr:uid="{3B6E4A9E-3F7E-4323-97B2-B979C7D77128}"/>
    <cellStyle name="Normal 2 3 40 12" xfId="21001" xr:uid="{ED671F97-BDB8-448A-9573-44E375123E47}"/>
    <cellStyle name="Normal 2 3 40 13" xfId="24138" xr:uid="{CB9B22EA-9C48-4F96-ACD7-2285EBE1A155}"/>
    <cellStyle name="Normal 2 3 40 14" xfId="27316" xr:uid="{08829ACF-49AA-42F4-A40D-24AEA5344968}"/>
    <cellStyle name="Normal 2 3 40 15" xfId="3709" xr:uid="{20B33692-79F1-46DE-ADCF-ABE13C758329}"/>
    <cellStyle name="Normal 2 3 40 2" xfId="898" xr:uid="{4A546D14-AE9C-46F7-8CA7-5A3A3B855B39}"/>
    <cellStyle name="Normal 2 3 40 2 10" xfId="24788" xr:uid="{54BE320C-AA3D-407F-810B-BDAE9D81C850}"/>
    <cellStyle name="Normal 2 3 40 2 11" xfId="27966" xr:uid="{9A34C990-CDC2-4E73-8108-43443E9DA3BA}"/>
    <cellStyle name="Normal 2 3 40 2 12" xfId="3878" xr:uid="{5EC8CE5C-E9F7-49BF-BAEC-B89216D2D743}"/>
    <cellStyle name="Normal 2 3 40 2 2" xfId="2849" xr:uid="{0017F879-11B9-4F88-8F23-BE821347F17F}"/>
    <cellStyle name="Normal 2 3 40 2 2 10" xfId="4936" xr:uid="{0BC5932D-9539-4FBF-8476-EF652EF8109E}"/>
    <cellStyle name="Normal 2 3 40 2 2 2" xfId="6975" xr:uid="{B3A5982D-4C10-45B3-8C16-1DA702947EA4}"/>
    <cellStyle name="Normal 2 3 40 2 2 3" xfId="11112" xr:uid="{981C7254-0BE0-428E-9674-C53B4CE24E47}"/>
    <cellStyle name="Normal 2 3 40 2 2 4" xfId="14303" xr:uid="{34BBA52D-A6D8-4AD3-8B09-BDC1B94A650B}"/>
    <cellStyle name="Normal 2 3 40 2 2 5" xfId="17398" xr:uid="{20BD0EC7-38CA-4F08-A1C4-128339C5A039}"/>
    <cellStyle name="Normal 2 3 40 2 2 6" xfId="20556" xr:uid="{E574E22F-C504-4D0B-9178-B6DEBEF03E32}"/>
    <cellStyle name="Normal 2 3 40 2 2 7" xfId="23712" xr:uid="{54422D10-DBDE-4C63-AA4B-02B2112EA8FA}"/>
    <cellStyle name="Normal 2 3 40 2 2 8" xfId="26888" xr:uid="{5BBF0747-BFAB-4447-BB2A-9A6E809F8544}"/>
    <cellStyle name="Normal 2 3 40 2 2 9" xfId="30087" xr:uid="{56026F81-5963-4EA1-B329-6FCE120CA7AA}"/>
    <cellStyle name="Normal 2 3 40 2 3" xfId="1787" xr:uid="{E4061D81-C5B0-4779-BC3A-ED9A48FA4C97}"/>
    <cellStyle name="Normal 2 3 40 2 3 2" xfId="10054" xr:uid="{A8540D26-76AF-4D39-90F6-4A3CE58F21F2}"/>
    <cellStyle name="Normal 2 3 40 2 3 3" xfId="13250" xr:uid="{BDB6C339-DA5A-4F66-BE57-7DADCF1F4438}"/>
    <cellStyle name="Normal 2 3 40 2 3 4" xfId="16345" xr:uid="{83F10D43-75FC-4B4D-9606-18450B5A87C3}"/>
    <cellStyle name="Normal 2 3 40 2 3 5" xfId="19499" xr:uid="{D6BDF4F9-97A8-4265-A102-DFC3957F59F3}"/>
    <cellStyle name="Normal 2 3 40 2 3 6" xfId="22659" xr:uid="{E758E186-0F07-4DDC-BDBE-78A98C9C0C90}"/>
    <cellStyle name="Normal 2 3 40 2 3 7" xfId="25835" xr:uid="{184C4A7E-BF26-4233-B2C0-31A15B1891D2}"/>
    <cellStyle name="Normal 2 3 40 2 3 8" xfId="29034" xr:uid="{3BD6E2F7-8C57-4796-B4BE-1176FB7A369C}"/>
    <cellStyle name="Normal 2 3 40 2 3 9" xfId="6036" xr:uid="{C921FAE0-6A0C-4A17-9A7F-8465E5ADD31F}"/>
    <cellStyle name="Normal 2 3 40 2 4" xfId="8021" xr:uid="{3D4D86AA-8C1D-4BE6-A36C-60131E76183C}"/>
    <cellStyle name="Normal 2 3 40 2 5" xfId="9166" xr:uid="{2CE16DB1-501C-4540-B0AF-D841707E4C3F}"/>
    <cellStyle name="Normal 2 3 40 2 6" xfId="12287" xr:uid="{13C62F09-CF3E-4C2C-B987-4E928C27B832}"/>
    <cellStyle name="Normal 2 3 40 2 7" xfId="15406" xr:uid="{2A344064-F07A-41E6-8A4F-D5DF6772919C}"/>
    <cellStyle name="Normal 2 3 40 2 8" xfId="18490" xr:uid="{B6DBB17F-F101-4D98-998D-F4C3868E8F21}"/>
    <cellStyle name="Normal 2 3 40 2 9" xfId="21653" xr:uid="{B26E6D45-B11B-4BC7-A6BD-E7323FD54D43}"/>
    <cellStyle name="Normal 2 3 40 3" xfId="1091" xr:uid="{B58CEC90-DEFA-4529-8C8E-0211AE24B17B}"/>
    <cellStyle name="Normal 2 3 40 3 10" xfId="24980" xr:uid="{2396E923-7985-4CC2-B8D2-F2B1D2786D28}"/>
    <cellStyle name="Normal 2 3 40 3 11" xfId="28159" xr:uid="{871E5E06-5B59-4158-8A8E-F2BF0C564383}"/>
    <cellStyle name="Normal 2 3 40 3 12" xfId="4070" xr:uid="{F904DC74-99F6-4953-BB63-51A9CD904412}"/>
    <cellStyle name="Normal 2 3 40 3 2" xfId="3042" xr:uid="{262639CD-7C46-4A0E-AC02-3A2281EB8CCD}"/>
    <cellStyle name="Normal 2 3 40 3 2 10" xfId="5128" xr:uid="{015916D9-6772-49B4-8BE9-DC8236910891}"/>
    <cellStyle name="Normal 2 3 40 3 2 2" xfId="7151" xr:uid="{465288BB-897B-422A-A6A9-0F54D4633EDB}"/>
    <cellStyle name="Normal 2 3 40 3 2 3" xfId="11304" xr:uid="{AEC41504-3B48-4DE9-9A2B-2C65FE70939D}"/>
    <cellStyle name="Normal 2 3 40 3 2 4" xfId="14492" xr:uid="{CE3B08EF-7049-492C-BE7E-20F3D029D6F6}"/>
    <cellStyle name="Normal 2 3 40 3 2 5" xfId="17589" xr:uid="{A9C2D087-5279-4A99-89D2-641C1BCA6899}"/>
    <cellStyle name="Normal 2 3 40 3 2 6" xfId="20746" xr:uid="{B806B67A-A524-495F-A136-1142205DAAC6}"/>
    <cellStyle name="Normal 2 3 40 3 2 7" xfId="23901" xr:uid="{D788E87E-FFC3-4306-898E-EB052237D313}"/>
    <cellStyle name="Normal 2 3 40 3 2 8" xfId="27077" xr:uid="{EEB64259-3947-4CB4-95C2-AFF75D52B8B2}"/>
    <cellStyle name="Normal 2 3 40 3 2 9" xfId="30276" xr:uid="{49FC59FE-2E0A-452A-BBC0-47A13ABA3C17}"/>
    <cellStyle name="Normal 2 3 40 3 3" xfId="1981" xr:uid="{77964C92-CCB3-4FDF-B70F-7C11595FD0BA}"/>
    <cellStyle name="Normal 2 3 40 3 3 2" xfId="10246" xr:uid="{C01B1FE7-CCA7-4B61-9828-DB50674926DE}"/>
    <cellStyle name="Normal 2 3 40 3 3 3" xfId="13442" xr:uid="{CA4167A3-13C7-4304-9BC2-F236C0D5609F}"/>
    <cellStyle name="Normal 2 3 40 3 3 4" xfId="16537" xr:uid="{ED4CDAF7-99C7-4085-904C-46BBF1005114}"/>
    <cellStyle name="Normal 2 3 40 3 3 5" xfId="19691" xr:uid="{BB9E2EA8-7A5E-47A9-8375-206BEF5CEED0}"/>
    <cellStyle name="Normal 2 3 40 3 3 6" xfId="22851" xr:uid="{D7DBB370-487B-49FD-89D8-803CE539E232}"/>
    <cellStyle name="Normal 2 3 40 3 3 7" xfId="26027" xr:uid="{74B85D72-CB94-4D31-8426-004959B80A6E}"/>
    <cellStyle name="Normal 2 3 40 3 3 8" xfId="29226" xr:uid="{188DF7AD-19FA-4C09-B812-935D90EBB8AC}"/>
    <cellStyle name="Normal 2 3 40 3 3 9" xfId="6229" xr:uid="{9C15CEEC-18DE-4345-BD36-2FF119E3334F}"/>
    <cellStyle name="Normal 2 3 40 3 4" xfId="8214" xr:uid="{2F0D456D-46EA-4904-9022-F389BB31E84A}"/>
    <cellStyle name="Normal 2 3 40 3 5" xfId="9358" xr:uid="{1E7F5467-2A97-43DC-A7D0-2F435AAB0AAD}"/>
    <cellStyle name="Normal 2 3 40 3 6" xfId="12480" xr:uid="{813DDC45-37A9-437B-BF37-2CCCEA68034A}"/>
    <cellStyle name="Normal 2 3 40 3 7" xfId="15599" xr:uid="{E69BD686-FBB3-4F6A-89FA-C95E9E5F5EB4}"/>
    <cellStyle name="Normal 2 3 40 3 8" xfId="18682" xr:uid="{4220B3C3-8EA1-4378-BBDE-449228C115B3}"/>
    <cellStyle name="Normal 2 3 40 3 9" xfId="21846" xr:uid="{CCD6F24F-6DCC-4DEA-8BDC-5701D7EDDD62}"/>
    <cellStyle name="Normal 2 3 40 4" xfId="729" xr:uid="{5636D032-A4DA-43EC-A553-FEE9DAABB7BC}"/>
    <cellStyle name="Normal 2 3 40 4 10" xfId="27797" xr:uid="{A0984C8C-43C0-464D-9778-922935AF629B}"/>
    <cellStyle name="Normal 2 3 40 4 11" xfId="4767" xr:uid="{E3983A58-68B5-4DEB-9BEC-036699F49B3E}"/>
    <cellStyle name="Normal 2 3 40 4 2" xfId="2680" xr:uid="{1D704237-8BA5-4EC3-8EF8-860288CBA8AD}"/>
    <cellStyle name="Normal 2 3 40 4 2 2" xfId="10943" xr:uid="{37C5824B-549F-4DAD-87DD-7F45FAEAB7A7}"/>
    <cellStyle name="Normal 2 3 40 4 2 3" xfId="14134" xr:uid="{7A0ED26C-B63E-47D8-9D33-F68DB2BF86D7}"/>
    <cellStyle name="Normal 2 3 40 4 2 4" xfId="17229" xr:uid="{5AB258C9-C48B-49D8-8DDF-20EBDDDC107B}"/>
    <cellStyle name="Normal 2 3 40 4 2 5" xfId="20387" xr:uid="{008E2E2A-D4E5-4BC9-AC6E-B6D7F2E428F3}"/>
    <cellStyle name="Normal 2 3 40 4 2 6" xfId="23543" xr:uid="{EFBF233D-685D-486A-B4E4-5E751FC8481A}"/>
    <cellStyle name="Normal 2 3 40 4 2 7" xfId="26719" xr:uid="{944D5613-E0E3-4ADD-B5D7-20AC65B0DB30}"/>
    <cellStyle name="Normal 2 3 40 4 2 8" xfId="29918" xr:uid="{466FDFEB-D90F-4DD8-924D-FE3FAC78AEB1}"/>
    <cellStyle name="Normal 2 3 40 4 2 9" xfId="5867" xr:uid="{9B77132E-B5FF-4A55-8AC9-A62872E6BFDF}"/>
    <cellStyle name="Normal 2 3 40 4 3" xfId="7852" xr:uid="{063D9D72-6999-4954-B2F3-FF07FC02C014}"/>
    <cellStyle name="Normal 2 3 40 4 4" xfId="8997" xr:uid="{DC845DC8-E944-4C62-8422-14DB7F5DED8B}"/>
    <cellStyle name="Normal 2 3 40 4 5" xfId="12118" xr:uid="{FAF1C87D-A3C3-42D7-A99E-174FD802C1DF}"/>
    <cellStyle name="Normal 2 3 40 4 6" xfId="15237" xr:uid="{35023860-51F1-47A3-85F1-077E3CF8D652}"/>
    <cellStyle name="Normal 2 3 40 4 7" xfId="18321" xr:uid="{18FA17CB-BA64-4A76-9F35-35ED1DDB20AA}"/>
    <cellStyle name="Normal 2 3 40 4 8" xfId="21484" xr:uid="{12A45015-A954-4B84-8113-E7820D20E716}"/>
    <cellStyle name="Normal 2 3 40 4 9" xfId="24619" xr:uid="{A0FD02AE-5EE1-48B2-94F8-F1FF5B4FFF59}"/>
    <cellStyle name="Normal 2 3 40 5" xfId="2198" xr:uid="{3861C6A6-9243-4B18-B0AC-8F7EAAA40925}"/>
    <cellStyle name="Normal 2 3 40 5 10" xfId="4286" xr:uid="{49F95AB1-35B6-4CC9-8AF0-DB8F8D071FAC}"/>
    <cellStyle name="Normal 2 3 40 5 2" xfId="6503" xr:uid="{F49B2AEA-8957-46BE-B771-E96D59D17540}"/>
    <cellStyle name="Normal 2 3 40 5 3" xfId="10462" xr:uid="{BCB7C59A-1B6C-45F3-BCFA-63485571CEA4}"/>
    <cellStyle name="Normal 2 3 40 5 4" xfId="13657" xr:uid="{124AA9F0-44BB-4379-ADBC-8890ACE289E7}"/>
    <cellStyle name="Normal 2 3 40 5 5" xfId="16752" xr:uid="{BBC844A2-73A6-4A6B-9933-786A13D74DA8}"/>
    <cellStyle name="Normal 2 3 40 5 6" xfId="19906" xr:uid="{64D9406B-97A7-4E82-9FAD-CC58F3279EE5}"/>
    <cellStyle name="Normal 2 3 40 5 7" xfId="23066" xr:uid="{8B8C5ABE-FDF8-402F-8CEF-1FA1AA8E63F1}"/>
    <cellStyle name="Normal 2 3 40 5 8" xfId="26242" xr:uid="{A486A96E-BF15-466E-A28F-C41C745CD3DB}"/>
    <cellStyle name="Normal 2 3 40 5 9" xfId="29441" xr:uid="{5F7F7B23-062D-40F2-8ADF-B3A8EC0A0FBF}"/>
    <cellStyle name="Normal 2 3 40 6" xfId="1618" xr:uid="{611AC2B0-C208-4238-B894-BE0F2F81AAF4}"/>
    <cellStyle name="Normal 2 3 40 6 2" xfId="9885" xr:uid="{A3979EAD-A5B7-4AB1-93A2-10DB78D86485}"/>
    <cellStyle name="Normal 2 3 40 6 3" xfId="13081" xr:uid="{050F715C-AE33-4282-96E2-4B47F9090D4C}"/>
    <cellStyle name="Normal 2 3 40 6 4" xfId="16176" xr:uid="{2A4C05CD-3CFA-481D-B3DC-984FE5939FE2}"/>
    <cellStyle name="Normal 2 3 40 6 5" xfId="19330" xr:uid="{9E5C08B0-F2EB-4F4D-9D5F-4799071F2C27}"/>
    <cellStyle name="Normal 2 3 40 6 6" xfId="22490" xr:uid="{DAB9D9E0-B013-4B13-812C-E0FE7253FF76}"/>
    <cellStyle name="Normal 2 3 40 6 7" xfId="25666" xr:uid="{039C0F73-E826-4853-B59E-114A38141C7A}"/>
    <cellStyle name="Normal 2 3 40 6 8" xfId="28865" xr:uid="{192930BD-BC76-454D-8F78-672C57E45FCB}"/>
    <cellStyle name="Normal 2 3 40 6 9" xfId="5386" xr:uid="{157CDAE7-E66A-4A46-AD5C-7AC8B7A88474}"/>
    <cellStyle name="Normal 2 3 40 7" xfId="7370" xr:uid="{63450DE3-6971-4201-B62D-5F510570EF97}"/>
    <cellStyle name="Normal 2 3 40 8" xfId="8524" xr:uid="{48327490-05E3-4B15-81C9-5A406E2BEBF1}"/>
    <cellStyle name="Normal 2 3 40 9" xfId="11635" xr:uid="{81D540DE-1771-4DB2-86BD-DBE70CF03DBB}"/>
    <cellStyle name="Normal 2 3 41" xfId="259" xr:uid="{B021590B-CE19-4040-96C8-CBF4C42381CC}"/>
    <cellStyle name="Normal 2 3 41 10" xfId="14753" xr:uid="{DB1A79F6-5983-47B2-BEF4-C57BCB3D00E3}"/>
    <cellStyle name="Normal 2 3 41 11" xfId="17844" xr:uid="{EBDF298F-F139-40C9-8E6E-2C7114295615}"/>
    <cellStyle name="Normal 2 3 41 12" xfId="21006" xr:uid="{B16A86A9-0CAB-4310-8B07-0912C4172310}"/>
    <cellStyle name="Normal 2 3 41 13" xfId="24142" xr:uid="{5CB6E090-BFDB-420D-813E-4B44CF64E315}"/>
    <cellStyle name="Normal 2 3 41 14" xfId="27320" xr:uid="{5A079A98-DBED-49F7-A85F-4A9F4A8A538B}"/>
    <cellStyle name="Normal 2 3 41 15" xfId="3713" xr:uid="{ABB7ED0D-D887-4AFB-9A0F-71AC2F624838}"/>
    <cellStyle name="Normal 2 3 41 2" xfId="902" xr:uid="{C09ED2CE-1A11-4265-929A-D1385A8FA52D}"/>
    <cellStyle name="Normal 2 3 41 2 10" xfId="24792" xr:uid="{5FBDCA28-5607-4A2A-BAAD-07AB85C53FD3}"/>
    <cellStyle name="Normal 2 3 41 2 11" xfId="27970" xr:uid="{7264997D-DE59-467D-9E6C-467831F9B22D}"/>
    <cellStyle name="Normal 2 3 41 2 12" xfId="3882" xr:uid="{79342717-AE70-49F9-835E-55F94A52639B}"/>
    <cellStyle name="Normal 2 3 41 2 2" xfId="2853" xr:uid="{E8B6AF00-5AB7-4608-A36A-254DA59FF6DB}"/>
    <cellStyle name="Normal 2 3 41 2 2 10" xfId="4940" xr:uid="{B561F6BC-39D7-493A-A019-8F00E00E74D9}"/>
    <cellStyle name="Normal 2 3 41 2 2 2" xfId="6979" xr:uid="{6068528F-5FE2-417A-9E1E-3345D209F653}"/>
    <cellStyle name="Normal 2 3 41 2 2 3" xfId="11116" xr:uid="{98BCCF14-777D-46E2-BD31-A18D3156911E}"/>
    <cellStyle name="Normal 2 3 41 2 2 4" xfId="14307" xr:uid="{34C3237E-770F-4E33-8F3F-E79207761D16}"/>
    <cellStyle name="Normal 2 3 41 2 2 5" xfId="17402" xr:uid="{AA496938-4E00-4B6A-8E54-87F20685FF2A}"/>
    <cellStyle name="Normal 2 3 41 2 2 6" xfId="20560" xr:uid="{9D85BCC1-630F-485A-8052-DF1187E3B5A8}"/>
    <cellStyle name="Normal 2 3 41 2 2 7" xfId="23716" xr:uid="{749B0B5D-C3AF-448A-93F1-AAA3959F104B}"/>
    <cellStyle name="Normal 2 3 41 2 2 8" xfId="26892" xr:uid="{20A49D1B-B293-4FF1-91EE-F824E5D478D8}"/>
    <cellStyle name="Normal 2 3 41 2 2 9" xfId="30091" xr:uid="{1BC06C2D-01CE-4D41-93DF-9B92FAB90324}"/>
    <cellStyle name="Normal 2 3 41 2 3" xfId="1791" xr:uid="{1F1455B7-8294-4C68-A657-2687EB7460D6}"/>
    <cellStyle name="Normal 2 3 41 2 3 2" xfId="10058" xr:uid="{F3A4D4DA-B584-4A3D-980E-6D9564AF1057}"/>
    <cellStyle name="Normal 2 3 41 2 3 3" xfId="13254" xr:uid="{A264582A-E5D6-4821-B8BB-A3EC6857C81F}"/>
    <cellStyle name="Normal 2 3 41 2 3 4" xfId="16349" xr:uid="{141384F9-3992-49FC-8E1F-E9107043585C}"/>
    <cellStyle name="Normal 2 3 41 2 3 5" xfId="19503" xr:uid="{D17F9DE0-5CC2-4C4D-A238-C3D4FE910909}"/>
    <cellStyle name="Normal 2 3 41 2 3 6" xfId="22663" xr:uid="{905C13C1-B458-46E1-9B6A-A823095C1513}"/>
    <cellStyle name="Normal 2 3 41 2 3 7" xfId="25839" xr:uid="{D7F61BC8-60DF-430D-B1D0-151267FB5C45}"/>
    <cellStyle name="Normal 2 3 41 2 3 8" xfId="29038" xr:uid="{C9347263-27FF-49F9-AAF1-C7FFADA631A0}"/>
    <cellStyle name="Normal 2 3 41 2 3 9" xfId="6040" xr:uid="{72275B06-C4EC-4010-8E26-12FBC3396629}"/>
    <cellStyle name="Normal 2 3 41 2 4" xfId="8025" xr:uid="{8FA58024-EC93-41E3-BBC8-003745902C20}"/>
    <cellStyle name="Normal 2 3 41 2 5" xfId="9170" xr:uid="{1D74C270-1B47-4730-A1D8-F5C171929F9A}"/>
    <cellStyle name="Normal 2 3 41 2 6" xfId="12291" xr:uid="{990E05D3-EC23-489F-824C-3C6615DB9750}"/>
    <cellStyle name="Normal 2 3 41 2 7" xfId="15410" xr:uid="{A8C9DFDE-F896-4D75-80C6-286D3AEDE8D4}"/>
    <cellStyle name="Normal 2 3 41 2 8" xfId="18494" xr:uid="{82701E4E-C157-4DBD-9BA1-D51E9D31C839}"/>
    <cellStyle name="Normal 2 3 41 2 9" xfId="21657" xr:uid="{7AF5CEFF-E78E-4A06-8DA1-9138CEDA762C}"/>
    <cellStyle name="Normal 2 3 41 3" xfId="1095" xr:uid="{B0959E51-7F06-41DD-B10C-F711473A200B}"/>
    <cellStyle name="Normal 2 3 41 3 10" xfId="24984" xr:uid="{DA4ADEA0-E0E8-4FFE-9D56-CCAD474C2284}"/>
    <cellStyle name="Normal 2 3 41 3 11" xfId="28163" xr:uid="{42AA17B8-28A1-4A92-8E4C-7942D8904E17}"/>
    <cellStyle name="Normal 2 3 41 3 12" xfId="4074" xr:uid="{8BCDF32B-3264-4B31-8978-006D4F9B575A}"/>
    <cellStyle name="Normal 2 3 41 3 2" xfId="3046" xr:uid="{1A1A2C26-243A-47FD-8925-849210305B76}"/>
    <cellStyle name="Normal 2 3 41 3 2 10" xfId="5132" xr:uid="{55FD81EC-3F38-4B97-84D9-4E79F478574D}"/>
    <cellStyle name="Normal 2 3 41 3 2 2" xfId="7155" xr:uid="{90B1130C-A06F-4B4F-AB74-445D0E542037}"/>
    <cellStyle name="Normal 2 3 41 3 2 3" xfId="11308" xr:uid="{1C2F5687-1541-4C12-9BDB-27EDDA93B7BB}"/>
    <cellStyle name="Normal 2 3 41 3 2 4" xfId="14496" xr:uid="{AF04E9DE-395D-4118-B0B6-1061A26D4652}"/>
    <cellStyle name="Normal 2 3 41 3 2 5" xfId="17593" xr:uid="{F67DFA6F-FA73-49EA-9BE6-BDF1F253D5FD}"/>
    <cellStyle name="Normal 2 3 41 3 2 6" xfId="20750" xr:uid="{A82A9C2F-A34F-44FB-BF7F-1923D7C59AA4}"/>
    <cellStyle name="Normal 2 3 41 3 2 7" xfId="23905" xr:uid="{9F9A1FC3-5C93-4037-966F-BBB4CA35B1D4}"/>
    <cellStyle name="Normal 2 3 41 3 2 8" xfId="27081" xr:uid="{4B813C26-BBDA-4F8A-89AD-533B31CB2427}"/>
    <cellStyle name="Normal 2 3 41 3 2 9" xfId="30280" xr:uid="{6151BE39-EEA7-4AE5-B881-62E3E9C791C2}"/>
    <cellStyle name="Normal 2 3 41 3 3" xfId="1985" xr:uid="{C031634A-9CFF-4409-8A81-7FF42CAC896E}"/>
    <cellStyle name="Normal 2 3 41 3 3 2" xfId="10250" xr:uid="{5A346DC9-B05B-4FED-8E0C-8A740E2C4A31}"/>
    <cellStyle name="Normal 2 3 41 3 3 3" xfId="13446" xr:uid="{ECF1B4D8-52ED-408B-BF17-E467FCD951F1}"/>
    <cellStyle name="Normal 2 3 41 3 3 4" xfId="16541" xr:uid="{32F9D652-2073-420F-842C-F83C3F13B328}"/>
    <cellStyle name="Normal 2 3 41 3 3 5" xfId="19695" xr:uid="{F60BEEA3-6739-467A-AEDA-BCF4A8E7069B}"/>
    <cellStyle name="Normal 2 3 41 3 3 6" xfId="22855" xr:uid="{B7960056-35D3-4D07-A657-38BA50C236E2}"/>
    <cellStyle name="Normal 2 3 41 3 3 7" xfId="26031" xr:uid="{227823DB-E03A-4F64-B463-888961F2ED64}"/>
    <cellStyle name="Normal 2 3 41 3 3 8" xfId="29230" xr:uid="{9231E3E9-F6A2-4B69-86B4-3D00B88E36EB}"/>
    <cellStyle name="Normal 2 3 41 3 3 9" xfId="6233" xr:uid="{3EFEAAE2-1159-4AF4-B643-8153CAB4841B}"/>
    <cellStyle name="Normal 2 3 41 3 4" xfId="8218" xr:uid="{C446132C-8A33-4C9D-9F0D-6BFD613C8D5B}"/>
    <cellStyle name="Normal 2 3 41 3 5" xfId="9362" xr:uid="{47097FB4-4D8B-42C5-AA80-B316F5106843}"/>
    <cellStyle name="Normal 2 3 41 3 6" xfId="12484" xr:uid="{73C9665D-0D83-4758-974A-07B171BF7B60}"/>
    <cellStyle name="Normal 2 3 41 3 7" xfId="15603" xr:uid="{30D62A51-D275-4935-8EE3-0192337572EA}"/>
    <cellStyle name="Normal 2 3 41 3 8" xfId="18686" xr:uid="{75D243B4-3C15-4E03-8615-88937704F5B2}"/>
    <cellStyle name="Normal 2 3 41 3 9" xfId="21850" xr:uid="{BD0FA6A9-05FF-4236-BD95-B04AE22B5634}"/>
    <cellStyle name="Normal 2 3 41 4" xfId="733" xr:uid="{8E08651D-EC32-4C96-BF1E-45F2B40A5075}"/>
    <cellStyle name="Normal 2 3 41 4 10" xfId="27801" xr:uid="{626F4556-E9D9-4D7C-AAA9-9EBD2EAC19AB}"/>
    <cellStyle name="Normal 2 3 41 4 11" xfId="4771" xr:uid="{13949CAF-2C9B-48F4-A33E-7C5F0CFD0969}"/>
    <cellStyle name="Normal 2 3 41 4 2" xfId="2684" xr:uid="{194DFB36-CE71-49F0-9006-4EE6E7EB8F2A}"/>
    <cellStyle name="Normal 2 3 41 4 2 2" xfId="10947" xr:uid="{FB9681A2-11E8-4AA2-868A-0455C4C88817}"/>
    <cellStyle name="Normal 2 3 41 4 2 3" xfId="14138" xr:uid="{B9C229CE-D057-4395-8E1E-69E5210EB2E2}"/>
    <cellStyle name="Normal 2 3 41 4 2 4" xfId="17233" xr:uid="{3ED71BAF-01C6-4BE2-9A48-1AD024213605}"/>
    <cellStyle name="Normal 2 3 41 4 2 5" xfId="20391" xr:uid="{9EEF26F4-9D72-413E-BCB5-CA68132FE38F}"/>
    <cellStyle name="Normal 2 3 41 4 2 6" xfId="23547" xr:uid="{A10A9090-D687-43B8-A413-BAC03F773704}"/>
    <cellStyle name="Normal 2 3 41 4 2 7" xfId="26723" xr:uid="{63505A3B-E3D6-407B-AA33-A815E1767D0A}"/>
    <cellStyle name="Normal 2 3 41 4 2 8" xfId="29922" xr:uid="{5EF89960-1988-409A-9E2C-6AF4C4BD0B38}"/>
    <cellStyle name="Normal 2 3 41 4 2 9" xfId="5871" xr:uid="{A1978295-0A71-4526-9C55-1C26AC1EDE5C}"/>
    <cellStyle name="Normal 2 3 41 4 3" xfId="7856" xr:uid="{AF68C920-598E-4EC0-BEC2-E9B2D78C279C}"/>
    <cellStyle name="Normal 2 3 41 4 4" xfId="9001" xr:uid="{93B772C6-7B68-459D-A2F8-10AB9EA8A682}"/>
    <cellStyle name="Normal 2 3 41 4 5" xfId="12122" xr:uid="{4D76C5A5-C5C5-4FF4-93F3-59C265245A63}"/>
    <cellStyle name="Normal 2 3 41 4 6" xfId="15241" xr:uid="{AD40B55E-C1B3-40DD-B212-93994A41B097}"/>
    <cellStyle name="Normal 2 3 41 4 7" xfId="18325" xr:uid="{EA49445C-CF5B-464E-B890-8F5F540CB9B9}"/>
    <cellStyle name="Normal 2 3 41 4 8" xfId="21488" xr:uid="{DDA0E548-707D-4AF2-AF16-3A1085546382}"/>
    <cellStyle name="Normal 2 3 41 4 9" xfId="24623" xr:uid="{71439816-2289-4DC4-B3FC-B2BDA35B43F8}"/>
    <cellStyle name="Normal 2 3 41 5" xfId="2202" xr:uid="{AC688DBB-7DC7-41D1-B082-6D6E0710B669}"/>
    <cellStyle name="Normal 2 3 41 5 10" xfId="4290" xr:uid="{78FECD73-9307-42C9-948D-D25B90157DC4}"/>
    <cellStyle name="Normal 2 3 41 5 2" xfId="6507" xr:uid="{22039BAC-30E2-4122-939A-2EF2F0583CBB}"/>
    <cellStyle name="Normal 2 3 41 5 3" xfId="10466" xr:uid="{07980FF9-EAD4-4623-AF18-FD5A12164837}"/>
    <cellStyle name="Normal 2 3 41 5 4" xfId="13661" xr:uid="{CA5E0BEA-AAE3-401A-ADE9-C96BAF399E69}"/>
    <cellStyle name="Normal 2 3 41 5 5" xfId="16756" xr:uid="{9E70FBE7-AADC-4796-90B1-4E15BBE256E1}"/>
    <cellStyle name="Normal 2 3 41 5 6" xfId="19910" xr:uid="{714902D5-6011-4D03-809A-061390F6DD3D}"/>
    <cellStyle name="Normal 2 3 41 5 7" xfId="23070" xr:uid="{E279F247-E164-4256-A3C4-41FBC24CAFC9}"/>
    <cellStyle name="Normal 2 3 41 5 8" xfId="26246" xr:uid="{3AA0E9BB-2F26-40BA-81DC-9CEB452E6D9C}"/>
    <cellStyle name="Normal 2 3 41 5 9" xfId="29445" xr:uid="{A3DA1064-20DC-462D-8445-9EBE461CEE41}"/>
    <cellStyle name="Normal 2 3 41 6" xfId="1622" xr:uid="{C8B1E93F-CDA5-4EFB-9F9F-BC1BD39B0668}"/>
    <cellStyle name="Normal 2 3 41 6 2" xfId="9889" xr:uid="{FF89E4E7-AE2B-4C66-AEE3-B47C31053E89}"/>
    <cellStyle name="Normal 2 3 41 6 3" xfId="13085" xr:uid="{F308A995-9DC5-494C-9BB9-F109C2775242}"/>
    <cellStyle name="Normal 2 3 41 6 4" xfId="16180" xr:uid="{342D0148-413D-4547-A0F9-BD7C6E455F58}"/>
    <cellStyle name="Normal 2 3 41 6 5" xfId="19334" xr:uid="{71D356AA-D339-4EBF-85E3-FD6B0A027E01}"/>
    <cellStyle name="Normal 2 3 41 6 6" xfId="22494" xr:uid="{A5E41FC8-5900-4E1E-960E-BFE0C6BDA690}"/>
    <cellStyle name="Normal 2 3 41 6 7" xfId="25670" xr:uid="{A08E0551-9DDB-4CF8-8E33-5A88603C3184}"/>
    <cellStyle name="Normal 2 3 41 6 8" xfId="28869" xr:uid="{FA02EF67-A520-4984-9ABF-1759B0391014}"/>
    <cellStyle name="Normal 2 3 41 6 9" xfId="5390" xr:uid="{6D917D9D-2CF5-4766-92B0-89FCC891F4C9}"/>
    <cellStyle name="Normal 2 3 41 7" xfId="7374" xr:uid="{672546A3-51A5-4FCF-8BE4-E317E8462092}"/>
    <cellStyle name="Normal 2 3 41 8" xfId="8528" xr:uid="{F9C69F72-63A8-4959-9F79-93423B247215}"/>
    <cellStyle name="Normal 2 3 41 9" xfId="11640" xr:uid="{3989A19F-1B46-4013-BA15-B6869DCF561A}"/>
    <cellStyle name="Normal 2 3 42" xfId="268" xr:uid="{F2A0DB46-6E43-4EDE-8B3B-CCC5CB462481}"/>
    <cellStyle name="Normal 2 3 42 10" xfId="14757" xr:uid="{CA93C88C-A330-4852-B808-7242FBA1B96C}"/>
    <cellStyle name="Normal 2 3 42 11" xfId="17851" xr:uid="{9D09F63F-3F6A-4939-AF9F-FECAE6DEC111}"/>
    <cellStyle name="Normal 2 3 42 12" xfId="21013" xr:uid="{CA43D68F-BE12-4F29-BD14-19558126D306}"/>
    <cellStyle name="Normal 2 3 42 13" xfId="24149" xr:uid="{40C2B49E-21AA-4BC0-B7E7-08C4A88A98F2}"/>
    <cellStyle name="Normal 2 3 42 14" xfId="27327" xr:uid="{6A46F9DF-3279-4467-BA9E-AECD9F2352FC}"/>
    <cellStyle name="Normal 2 3 42 15" xfId="3717" xr:uid="{D4D39967-33C9-4E84-8FF3-F605C676E226}"/>
    <cellStyle name="Normal 2 3 42 2" xfId="909" xr:uid="{95569708-2C4E-4D4A-BD00-0F30DEF326F7}"/>
    <cellStyle name="Normal 2 3 42 2 10" xfId="24799" xr:uid="{68ECDB67-FBFC-4EA7-A216-B17545889EE2}"/>
    <cellStyle name="Normal 2 3 42 2 11" xfId="27977" xr:uid="{4E471DA6-1244-41E1-93E0-2A2767748D8D}"/>
    <cellStyle name="Normal 2 3 42 2 12" xfId="3889" xr:uid="{F4CBE27E-CA90-4ABD-A3CF-04517331BBD4}"/>
    <cellStyle name="Normal 2 3 42 2 2" xfId="2860" xr:uid="{8C138CA9-C35A-409A-AFF9-32E452BFD89E}"/>
    <cellStyle name="Normal 2 3 42 2 2 10" xfId="4947" xr:uid="{D94926C1-9691-4EF8-8193-385A44D819E1}"/>
    <cellStyle name="Normal 2 3 42 2 2 2" xfId="6984" xr:uid="{4E222F10-1BB3-4B77-8C0E-8477E80A26DF}"/>
    <cellStyle name="Normal 2 3 42 2 2 3" xfId="11123" xr:uid="{2A7093A3-C2E3-4AF4-B425-F2EE18A47DB3}"/>
    <cellStyle name="Normal 2 3 42 2 2 4" xfId="14312" xr:uid="{F030DFD9-E19A-406C-80DC-A7C44D43AC08}"/>
    <cellStyle name="Normal 2 3 42 2 2 5" xfId="17409" xr:uid="{FE969762-D8F5-4902-B9E8-A8B54EEB35AB}"/>
    <cellStyle name="Normal 2 3 42 2 2 6" xfId="20565" xr:uid="{98C5BF5E-82DB-42D3-99DF-39BFE2052A9C}"/>
    <cellStyle name="Normal 2 3 42 2 2 7" xfId="23721" xr:uid="{63FF4BC9-6F16-43A9-8682-19F2F9189466}"/>
    <cellStyle name="Normal 2 3 42 2 2 8" xfId="26897" xr:uid="{7A642DD8-32CB-43EC-B379-7624BB5D2DF7}"/>
    <cellStyle name="Normal 2 3 42 2 2 9" xfId="30096" xr:uid="{ADED3A59-8FBF-42B5-AA4C-F7184E1471DE}"/>
    <cellStyle name="Normal 2 3 42 2 3" xfId="1798" xr:uid="{949D7B98-0FC5-48FB-86D3-F703559B3406}"/>
    <cellStyle name="Normal 2 3 42 2 3 2" xfId="10065" xr:uid="{26A45615-172B-4673-BB1A-7618675FEDA7}"/>
    <cellStyle name="Normal 2 3 42 2 3 3" xfId="13261" xr:uid="{F2EB70F3-BC7F-46B1-B70A-7C85EA1E2636}"/>
    <cellStyle name="Normal 2 3 42 2 3 4" xfId="16356" xr:uid="{7E9476E2-1736-4DB5-98DB-656A6000C66C}"/>
    <cellStyle name="Normal 2 3 42 2 3 5" xfId="19510" xr:uid="{03C69022-7DEB-469B-A2CA-1332526D4C2E}"/>
    <cellStyle name="Normal 2 3 42 2 3 6" xfId="22670" xr:uid="{5BB48F96-0EB2-4AB8-970B-801660E64259}"/>
    <cellStyle name="Normal 2 3 42 2 3 7" xfId="25846" xr:uid="{6227342B-180E-4BBF-9D2F-581DF49B6498}"/>
    <cellStyle name="Normal 2 3 42 2 3 8" xfId="29045" xr:uid="{B6C7AF0F-E85F-424B-AA09-7B4597E72809}"/>
    <cellStyle name="Normal 2 3 42 2 3 9" xfId="6047" xr:uid="{D92473BB-21A7-466E-BBC8-70EF159CF34A}"/>
    <cellStyle name="Normal 2 3 42 2 4" xfId="8032" xr:uid="{792BADC5-F094-476A-A054-9A0C25EB4140}"/>
    <cellStyle name="Normal 2 3 42 2 5" xfId="9177" xr:uid="{9F8CAE3E-14FA-4978-A8E5-5ECAA615A916}"/>
    <cellStyle name="Normal 2 3 42 2 6" xfId="12298" xr:uid="{14A16339-24FA-429F-BD28-A464F5F8E944}"/>
    <cellStyle name="Normal 2 3 42 2 7" xfId="15417" xr:uid="{47002470-FBBC-4593-8A1F-B8D6814604B7}"/>
    <cellStyle name="Normal 2 3 42 2 8" xfId="18501" xr:uid="{5E9D191F-A5C1-41AA-BB5B-79295D521633}"/>
    <cellStyle name="Normal 2 3 42 2 9" xfId="21664" xr:uid="{E8CDA705-F2B9-40DA-8692-27B254D264D7}"/>
    <cellStyle name="Normal 2 3 42 3" xfId="1102" xr:uid="{B737B1CD-7CDA-4DEF-A132-E562D5E0404B}"/>
    <cellStyle name="Normal 2 3 42 3 10" xfId="24991" xr:uid="{0E77E9B7-9257-4753-9144-9DA3F423DC09}"/>
    <cellStyle name="Normal 2 3 42 3 11" xfId="28170" xr:uid="{0C0B738C-FF11-4B74-99A8-C5914B9CE52A}"/>
    <cellStyle name="Normal 2 3 42 3 12" xfId="4081" xr:uid="{AB7576AA-F2EE-4401-8F1D-2196438F8659}"/>
    <cellStyle name="Normal 2 3 42 3 2" xfId="3053" xr:uid="{8C1B8F01-42BF-4F8C-9E15-4C92599F73FB}"/>
    <cellStyle name="Normal 2 3 42 3 2 10" xfId="5139" xr:uid="{06C6ABFE-F0FC-4B10-B5E1-F355DBDBE192}"/>
    <cellStyle name="Normal 2 3 42 3 2 2" xfId="7162" xr:uid="{F0CE840D-7BCF-4E8E-ACCF-64163DDE9865}"/>
    <cellStyle name="Normal 2 3 42 3 2 3" xfId="11315" xr:uid="{62978364-4359-423A-A525-14CE91A6C9E2}"/>
    <cellStyle name="Normal 2 3 42 3 2 4" xfId="14503" xr:uid="{4EAF3183-DD55-4FED-A9EA-2B1FEFCDF095}"/>
    <cellStyle name="Normal 2 3 42 3 2 5" xfId="17600" xr:uid="{1CACC341-A7BB-495E-84C2-4B84FF8E25E1}"/>
    <cellStyle name="Normal 2 3 42 3 2 6" xfId="20757" xr:uid="{4333FC8E-7D31-4926-BF38-2C99AA784225}"/>
    <cellStyle name="Normal 2 3 42 3 2 7" xfId="23912" xr:uid="{D1136AEF-03D2-4BCA-87F3-252557C83C18}"/>
    <cellStyle name="Normal 2 3 42 3 2 8" xfId="27088" xr:uid="{8C0BB331-0DCE-45BC-A402-898C967FC7C1}"/>
    <cellStyle name="Normal 2 3 42 3 2 9" xfId="30287" xr:uid="{D517949B-BD6A-46B0-8E8E-17DF74340178}"/>
    <cellStyle name="Normal 2 3 42 3 3" xfId="1992" xr:uid="{4380C3CA-ECA3-4111-99F8-21B97652BC24}"/>
    <cellStyle name="Normal 2 3 42 3 3 2" xfId="10257" xr:uid="{26B4D6B5-CE7E-4A24-9D9D-F76F1C049DAB}"/>
    <cellStyle name="Normal 2 3 42 3 3 3" xfId="13453" xr:uid="{F8CDB20F-4EE7-4D76-B3A2-B904D55528A7}"/>
    <cellStyle name="Normal 2 3 42 3 3 4" xfId="16548" xr:uid="{E3BBD291-852B-434E-9EAF-F3F806468273}"/>
    <cellStyle name="Normal 2 3 42 3 3 5" xfId="19702" xr:uid="{C9C7F26D-2EC1-4098-A5E8-56034E18E2E6}"/>
    <cellStyle name="Normal 2 3 42 3 3 6" xfId="22862" xr:uid="{E5644B87-D899-4017-A5C3-CC03A7FF79EA}"/>
    <cellStyle name="Normal 2 3 42 3 3 7" xfId="26038" xr:uid="{6B7D7360-9A98-4051-B7C7-8C5756D2F95B}"/>
    <cellStyle name="Normal 2 3 42 3 3 8" xfId="29237" xr:uid="{CE89D800-E1E3-4789-ADDA-EA57D77F743E}"/>
    <cellStyle name="Normal 2 3 42 3 3 9" xfId="6240" xr:uid="{F3BCD905-B55B-423C-AE02-A8AB4C1EE64D}"/>
    <cellStyle name="Normal 2 3 42 3 4" xfId="8225" xr:uid="{A1041465-BEA2-442B-BE1A-058BD3FD45B9}"/>
    <cellStyle name="Normal 2 3 42 3 5" xfId="9369" xr:uid="{7BC25320-9804-42A9-8711-62B3330FD7FC}"/>
    <cellStyle name="Normal 2 3 42 3 6" xfId="12491" xr:uid="{F28FC566-D531-472F-B018-C96AE135AE41}"/>
    <cellStyle name="Normal 2 3 42 3 7" xfId="15610" xr:uid="{A1853C85-1503-42A7-9DAB-CC7AD1D8824F}"/>
    <cellStyle name="Normal 2 3 42 3 8" xfId="18693" xr:uid="{6CD3424E-D198-43F2-BECC-C327794C409B}"/>
    <cellStyle name="Normal 2 3 42 3 9" xfId="21857" xr:uid="{4E42F151-939C-45BD-BE64-835E56A43E4D}"/>
    <cellStyle name="Normal 2 3 42 4" xfId="737" xr:uid="{5E37D824-FB0A-407A-89FF-FB203C4814D4}"/>
    <cellStyle name="Normal 2 3 42 4 10" xfId="27805" xr:uid="{13BBD14A-1C13-4A54-BD81-91F3B6FA340D}"/>
    <cellStyle name="Normal 2 3 42 4 11" xfId="4775" xr:uid="{2460731B-B41E-4B8A-A11F-9E0396529D0C}"/>
    <cellStyle name="Normal 2 3 42 4 2" xfId="2688" xr:uid="{4EA498DF-5C97-46BE-BA46-48097FAA2FCB}"/>
    <cellStyle name="Normal 2 3 42 4 2 2" xfId="10951" xr:uid="{97336A54-B97D-4616-BC6D-7976D3DF857C}"/>
    <cellStyle name="Normal 2 3 42 4 2 3" xfId="14142" xr:uid="{B77DC14A-655C-4356-9022-5C8D52464402}"/>
    <cellStyle name="Normal 2 3 42 4 2 4" xfId="17237" xr:uid="{A1E64D3D-C00D-43A0-8E42-05726F1EC0F9}"/>
    <cellStyle name="Normal 2 3 42 4 2 5" xfId="20395" xr:uid="{6BF26022-A6D9-4F57-818E-01FD7579BAE4}"/>
    <cellStyle name="Normal 2 3 42 4 2 6" xfId="23551" xr:uid="{09A28787-4874-48EF-AEC5-3BAD735DB3DB}"/>
    <cellStyle name="Normal 2 3 42 4 2 7" xfId="26727" xr:uid="{6D41CD14-9C32-4A2E-BF2A-680FA0607704}"/>
    <cellStyle name="Normal 2 3 42 4 2 8" xfId="29926" xr:uid="{0D761540-E5DE-4184-B993-CAF6F000D71D}"/>
    <cellStyle name="Normal 2 3 42 4 2 9" xfId="5875" xr:uid="{36D817E4-4763-4111-8BF4-1934B9322F02}"/>
    <cellStyle name="Normal 2 3 42 4 3" xfId="7860" xr:uid="{9D3D4BF1-4632-44F2-B031-DC013C4AF3D2}"/>
    <cellStyle name="Normal 2 3 42 4 4" xfId="9005" xr:uid="{574FE3B6-7F8C-452B-B2AA-170C003EA2F4}"/>
    <cellStyle name="Normal 2 3 42 4 5" xfId="12126" xr:uid="{EF67450B-F8AB-42A3-816F-B037A01D0F82}"/>
    <cellStyle name="Normal 2 3 42 4 6" xfId="15245" xr:uid="{A1B00B96-5EFD-4B67-B6CB-C5084B6CCD40}"/>
    <cellStyle name="Normal 2 3 42 4 7" xfId="18329" xr:uid="{3CEA536A-E3E4-412F-BD1C-866E41D4A7DB}"/>
    <cellStyle name="Normal 2 3 42 4 8" xfId="21492" xr:uid="{66A3ACC2-16FA-4B6C-9FD1-4F7E92BE425E}"/>
    <cellStyle name="Normal 2 3 42 4 9" xfId="24627" xr:uid="{CB4C2114-0E2F-47CA-A9AB-E1429E15721D}"/>
    <cellStyle name="Normal 2 3 42 5" xfId="2209" xr:uid="{95266168-5D0A-4D41-B23A-5E21EED023A6}"/>
    <cellStyle name="Normal 2 3 42 5 10" xfId="4297" xr:uid="{55549C46-ACF5-4B74-854C-EFF894BEE2D1}"/>
    <cellStyle name="Normal 2 3 42 5 2" xfId="6514" xr:uid="{F87B9E3C-01F8-4284-AB01-AB3422000026}"/>
    <cellStyle name="Normal 2 3 42 5 3" xfId="10473" xr:uid="{E54F54A6-F477-4D58-BA34-F0A1726BCBF9}"/>
    <cellStyle name="Normal 2 3 42 5 4" xfId="13668" xr:uid="{5A1343BB-47C8-4D71-95D8-75588902F677}"/>
    <cellStyle name="Normal 2 3 42 5 5" xfId="16763" xr:uid="{E781C35F-8F7F-4AF2-AD5C-D4D54A13762F}"/>
    <cellStyle name="Normal 2 3 42 5 6" xfId="19917" xr:uid="{D677B11C-699D-41A9-90A4-F4A57E925F1D}"/>
    <cellStyle name="Normal 2 3 42 5 7" xfId="23077" xr:uid="{F86EFA82-F1D6-4854-8458-06C870E83BF0}"/>
    <cellStyle name="Normal 2 3 42 5 8" xfId="26253" xr:uid="{87B4F3FE-E098-4AD3-A0F4-3DC079E51C85}"/>
    <cellStyle name="Normal 2 3 42 5 9" xfId="29452" xr:uid="{43E28E93-2F44-4D10-9616-15F738233CAD}"/>
    <cellStyle name="Normal 2 3 42 6" xfId="1626" xr:uid="{69D61172-15D0-49F4-93F9-1A4AF40025D2}"/>
    <cellStyle name="Normal 2 3 42 6 2" xfId="9893" xr:uid="{B35A74DB-F882-40EC-A76E-03081E1173BE}"/>
    <cellStyle name="Normal 2 3 42 6 3" xfId="13089" xr:uid="{E21BFC5E-DB5E-4342-BA29-BA6789D3BDEA}"/>
    <cellStyle name="Normal 2 3 42 6 4" xfId="16184" xr:uid="{1E047951-1D95-4A98-B6B7-122F7CA118D7}"/>
    <cellStyle name="Normal 2 3 42 6 5" xfId="19338" xr:uid="{BE1C5F69-CD87-4D94-9D29-8A9E960CE4CF}"/>
    <cellStyle name="Normal 2 3 42 6 6" xfId="22498" xr:uid="{82EA1A90-6520-4280-BE01-2B110141AE75}"/>
    <cellStyle name="Normal 2 3 42 6 7" xfId="25674" xr:uid="{8C15DFEA-F307-4917-B968-5B2222A11649}"/>
    <cellStyle name="Normal 2 3 42 6 8" xfId="28873" xr:uid="{99048C21-E59E-4D2A-A135-EAB5406F3511}"/>
    <cellStyle name="Normal 2 3 42 6 9" xfId="5397" xr:uid="{2B23783B-1458-4596-A01F-CB329E65989B}"/>
    <cellStyle name="Normal 2 3 42 7" xfId="7381" xr:uid="{C52B0E07-0730-40C4-9C96-5264371939A9}"/>
    <cellStyle name="Normal 2 3 42 8" xfId="8536" xr:uid="{10971F6E-3AD9-4B25-A52D-A5EC7AAEAB76}"/>
    <cellStyle name="Normal 2 3 42 9" xfId="11647" xr:uid="{CCE9681F-4083-43F1-89E0-F72478C68408}"/>
    <cellStyle name="Normal 2 3 43" xfId="272" xr:uid="{815F9D6D-2717-453D-A377-737C4606C75B}"/>
    <cellStyle name="Normal 2 3 43 10" xfId="14768" xr:uid="{F8A78CF4-6F71-4457-9FAA-059A9F801DD8}"/>
    <cellStyle name="Normal 2 3 43 11" xfId="17855" xr:uid="{4F166CA9-8DF9-4F50-9480-420B567AF44D}"/>
    <cellStyle name="Normal 2 3 43 12" xfId="21018" xr:uid="{6E030590-361F-4F5A-AB00-39CDF67986B9}"/>
    <cellStyle name="Normal 2 3 43 13" xfId="24153" xr:uid="{47EA8675-A06B-4A37-90B5-AF33E8151951}"/>
    <cellStyle name="Normal 2 3 43 14" xfId="27331" xr:uid="{99BCED14-CEED-42AC-B57F-955945069DBE}"/>
    <cellStyle name="Normal 2 3 43 15" xfId="3553" xr:uid="{589B26D3-C034-450E-9A2A-7874541A1F9B}"/>
    <cellStyle name="Normal 2 3 43 2" xfId="913" xr:uid="{B56E6B49-80C7-4629-ACF3-5A0A81A7EB5D}"/>
    <cellStyle name="Normal 2 3 43 2 10" xfId="24803" xr:uid="{A838E30A-0BFB-400B-991B-8AFD068A8E48}"/>
    <cellStyle name="Normal 2 3 43 2 11" xfId="27981" xr:uid="{9F1E96BE-D2D2-435F-8286-9C509FE92407}"/>
    <cellStyle name="Normal 2 3 43 2 12" xfId="3893" xr:uid="{2676472B-759A-47FC-B9B6-3AEBD58BF68F}"/>
    <cellStyle name="Normal 2 3 43 2 2" xfId="2864" xr:uid="{9FCD35E2-FA75-4BEE-889A-9D7920108BAA}"/>
    <cellStyle name="Normal 2 3 43 2 2 10" xfId="4951" xr:uid="{20715CF3-E363-4483-B42C-B85357ABF999}"/>
    <cellStyle name="Normal 2 3 43 2 2 2" xfId="6986" xr:uid="{2E5CB4AD-7A77-4A7E-A147-B6A201F10FBF}"/>
    <cellStyle name="Normal 2 3 43 2 2 3" xfId="11127" xr:uid="{771A97B4-7052-4366-A648-C4B25AFFA1CC}"/>
    <cellStyle name="Normal 2 3 43 2 2 4" xfId="14316" xr:uid="{1EBD4F17-A361-487F-B6D7-A0F4D8AABD23}"/>
    <cellStyle name="Normal 2 3 43 2 2 5" xfId="17413" xr:uid="{45BB803C-6281-4CB5-9015-5126D32FB82F}"/>
    <cellStyle name="Normal 2 3 43 2 2 6" xfId="20569" xr:uid="{6A087E20-CBE2-456C-862A-E11FCB180D87}"/>
    <cellStyle name="Normal 2 3 43 2 2 7" xfId="23725" xr:uid="{229C9BCF-5DFA-4065-B495-C2E1B3B2584A}"/>
    <cellStyle name="Normal 2 3 43 2 2 8" xfId="26901" xr:uid="{51FE7B0C-5E4E-472C-A6C4-6657AB9A1FB8}"/>
    <cellStyle name="Normal 2 3 43 2 2 9" xfId="30100" xr:uid="{8DC687C5-B118-46AA-823F-568522A754CD}"/>
    <cellStyle name="Normal 2 3 43 2 3" xfId="1803" xr:uid="{52E9491F-2EC4-492D-8099-675AEF9E8B55}"/>
    <cellStyle name="Normal 2 3 43 2 3 2" xfId="10069" xr:uid="{8CEEAF4A-FC7E-477A-A9E5-20FC45F2596E}"/>
    <cellStyle name="Normal 2 3 43 2 3 3" xfId="13265" xr:uid="{21CD8B32-5A4C-4D02-911A-0BF01093F18D}"/>
    <cellStyle name="Normal 2 3 43 2 3 4" xfId="16360" xr:uid="{87BE4FF2-A695-412F-8455-89BD75C55387}"/>
    <cellStyle name="Normal 2 3 43 2 3 5" xfId="19514" xr:uid="{11737558-0880-49E3-B511-403A10E2B773}"/>
    <cellStyle name="Normal 2 3 43 2 3 6" xfId="22674" xr:uid="{1542BE76-F178-4FF0-90B0-A900D7E947A4}"/>
    <cellStyle name="Normal 2 3 43 2 3 7" xfId="25850" xr:uid="{D4DA85FD-71BF-451C-A54B-F12F4C3E7578}"/>
    <cellStyle name="Normal 2 3 43 2 3 8" xfId="29049" xr:uid="{6EF84637-2714-4D29-B769-859E9D1FB8A3}"/>
    <cellStyle name="Normal 2 3 43 2 3 9" xfId="6051" xr:uid="{2B50E623-CA36-42E6-AA96-863F55E53C7A}"/>
    <cellStyle name="Normal 2 3 43 2 4" xfId="8036" xr:uid="{8C588315-F654-4B78-AA9D-3E52F62402CF}"/>
    <cellStyle name="Normal 2 3 43 2 5" xfId="9181" xr:uid="{CBF994E0-3881-4D1D-888E-7C9EC0703077}"/>
    <cellStyle name="Normal 2 3 43 2 6" xfId="12302" xr:uid="{80E75BAE-46B0-4F20-A243-F8FCFCC5875A}"/>
    <cellStyle name="Normal 2 3 43 2 7" xfId="15421" xr:uid="{B1F16928-4634-49FD-A468-92DC67482176}"/>
    <cellStyle name="Normal 2 3 43 2 8" xfId="18505" xr:uid="{DCDA4A0B-F025-4B7B-AAC2-4862EDF6B7AD}"/>
    <cellStyle name="Normal 2 3 43 2 9" xfId="21668" xr:uid="{DF93F8F0-DEDF-4779-9541-83598733A8D1}"/>
    <cellStyle name="Normal 2 3 43 3" xfId="1106" xr:uid="{363D2ABC-01EE-4DD7-8548-3188BEACCB94}"/>
    <cellStyle name="Normal 2 3 43 3 10" xfId="24995" xr:uid="{6207675C-52CE-4A32-87F0-50BDC4F3C054}"/>
    <cellStyle name="Normal 2 3 43 3 11" xfId="28174" xr:uid="{092A0A0E-7D77-4E70-A91D-0301BC0CD436}"/>
    <cellStyle name="Normal 2 3 43 3 12" xfId="4085" xr:uid="{386D7BB8-505E-4A66-815A-FDF4052A3F1C}"/>
    <cellStyle name="Normal 2 3 43 3 2" xfId="3057" xr:uid="{F7EC0476-216A-4E1C-9BA9-B2D891341A3F}"/>
    <cellStyle name="Normal 2 3 43 3 2 10" xfId="5143" xr:uid="{06CCF261-AD43-4BDE-8C80-539021155A8D}"/>
    <cellStyle name="Normal 2 3 43 3 2 2" xfId="7166" xr:uid="{278AA16C-FD93-4747-A857-C81E00ABEE4D}"/>
    <cellStyle name="Normal 2 3 43 3 2 3" xfId="11319" xr:uid="{3BD2C15A-17B8-4BFC-9F6D-27A33165874B}"/>
    <cellStyle name="Normal 2 3 43 3 2 4" xfId="14507" xr:uid="{86E466BA-50DC-4AFA-8245-4D609E0E6840}"/>
    <cellStyle name="Normal 2 3 43 3 2 5" xfId="17604" xr:uid="{ADA2B375-2265-49D7-8916-4899FFBDFAD0}"/>
    <cellStyle name="Normal 2 3 43 3 2 6" xfId="20761" xr:uid="{10DC3CAC-832D-413E-ADDC-6BDD88B45940}"/>
    <cellStyle name="Normal 2 3 43 3 2 7" xfId="23916" xr:uid="{A1A55283-30A8-4605-8B07-A1BBC0C40508}"/>
    <cellStyle name="Normal 2 3 43 3 2 8" xfId="27092" xr:uid="{FC2A6B6F-F35C-44D5-9A7F-A2D757C5CE08}"/>
    <cellStyle name="Normal 2 3 43 3 2 9" xfId="30291" xr:uid="{A2C2E9D3-8303-4C57-9852-B5B0DE455957}"/>
    <cellStyle name="Normal 2 3 43 3 3" xfId="1996" xr:uid="{A58299B5-1D1B-48F4-ACD7-7B10F51D8C88}"/>
    <cellStyle name="Normal 2 3 43 3 3 2" xfId="10261" xr:uid="{15C072BE-2D42-4A18-81E5-B057CA54F566}"/>
    <cellStyle name="Normal 2 3 43 3 3 3" xfId="13457" xr:uid="{D95FAE25-B460-4509-ADD2-ED8C23451DFF}"/>
    <cellStyle name="Normal 2 3 43 3 3 4" xfId="16552" xr:uid="{B28B44D0-6D16-4DE3-A14A-C87E7A6FC450}"/>
    <cellStyle name="Normal 2 3 43 3 3 5" xfId="19706" xr:uid="{7BE24222-BEC2-4336-8A71-2818F036ACE8}"/>
    <cellStyle name="Normal 2 3 43 3 3 6" xfId="22866" xr:uid="{65B9D3BE-E2AB-4BA3-8229-7E92C5F1CEDE}"/>
    <cellStyle name="Normal 2 3 43 3 3 7" xfId="26042" xr:uid="{8DACA0AD-D5E1-4822-A129-56736C17D0A7}"/>
    <cellStyle name="Normal 2 3 43 3 3 8" xfId="29241" xr:uid="{60053902-D39C-4B58-A60E-0C0C432280D1}"/>
    <cellStyle name="Normal 2 3 43 3 3 9" xfId="6244" xr:uid="{6C19A3BA-547A-4D7E-9BEB-4A3D45A0E832}"/>
    <cellStyle name="Normal 2 3 43 3 4" xfId="8229" xr:uid="{223C0F2A-4B43-41D1-BB77-A9CB19DC9552}"/>
    <cellStyle name="Normal 2 3 43 3 5" xfId="9373" xr:uid="{52D5D2C8-05F2-4689-B420-E3F3B3F790B1}"/>
    <cellStyle name="Normal 2 3 43 3 6" xfId="12495" xr:uid="{B0C7C983-5A4D-4AD0-B202-DF09B32867C8}"/>
    <cellStyle name="Normal 2 3 43 3 7" xfId="15614" xr:uid="{5181452C-FDC6-4545-8FB2-8E4467CCFAAB}"/>
    <cellStyle name="Normal 2 3 43 3 8" xfId="18697" xr:uid="{1F55E611-76E0-4E03-BDFD-5C18C5F6298A}"/>
    <cellStyle name="Normal 2 3 43 3 9" xfId="21861" xr:uid="{67439324-7558-4F9A-80E1-E19CB4A63E39}"/>
    <cellStyle name="Normal 2 3 43 4" xfId="573" xr:uid="{4A85DF7C-8AC1-4A14-9805-554B8B451BAC}"/>
    <cellStyle name="Normal 2 3 43 4 10" xfId="27641" xr:uid="{8C3FD202-52ED-47D0-9BAF-1C6D8ED1E5E5}"/>
    <cellStyle name="Normal 2 3 43 4 11" xfId="4611" xr:uid="{15EC9F0C-726A-4423-A753-5EF2608D5243}"/>
    <cellStyle name="Normal 2 3 43 4 2" xfId="2524" xr:uid="{1CCE662D-E04F-4673-89F7-B23192D7435A}"/>
    <cellStyle name="Normal 2 3 43 4 2 2" xfId="10787" xr:uid="{FAC2EE81-BE19-45B6-B502-C0ABEDE953D6}"/>
    <cellStyle name="Normal 2 3 43 4 2 3" xfId="13982" xr:uid="{1610E780-8E52-4614-9861-8192427DDBA4}"/>
    <cellStyle name="Normal 2 3 43 4 2 4" xfId="17077" xr:uid="{E057861F-0A84-480D-A5DB-F1A50258ECB5}"/>
    <cellStyle name="Normal 2 3 43 4 2 5" xfId="20231" xr:uid="{F5C980F1-8353-449A-B9EE-B11BD55572BA}"/>
    <cellStyle name="Normal 2 3 43 4 2 6" xfId="23391" xr:uid="{C60A1B42-5219-4DAF-9081-2375EF2E1F07}"/>
    <cellStyle name="Normal 2 3 43 4 2 7" xfId="26567" xr:uid="{674349A4-665E-4D02-9C48-73743C868A02}"/>
    <cellStyle name="Normal 2 3 43 4 2 8" xfId="29766" xr:uid="{C8D83678-E1BF-4116-A0EA-39DA823BF286}"/>
    <cellStyle name="Normal 2 3 43 4 2 9" xfId="5711" xr:uid="{65CF67B4-6FA9-413F-B989-7FE19935C68E}"/>
    <cellStyle name="Normal 2 3 43 4 3" xfId="7696" xr:uid="{1F5D28EE-2E73-43A5-A5FD-DFE5059DA21D}"/>
    <cellStyle name="Normal 2 3 43 4 4" xfId="8841" xr:uid="{CDF8DA6A-2D19-481A-9EC3-D4916E1FF841}"/>
    <cellStyle name="Normal 2 3 43 4 5" xfId="11962" xr:uid="{A2BF7E60-A6C5-4167-8F33-C2B85745B3D4}"/>
    <cellStyle name="Normal 2 3 43 4 6" xfId="15081" xr:uid="{6E5883E8-0EA2-4CEB-BA5E-7B90C9F62DE3}"/>
    <cellStyle name="Normal 2 3 43 4 7" xfId="18165" xr:uid="{DD9A354E-6C03-4FC9-96F1-2F59D9CA8261}"/>
    <cellStyle name="Normal 2 3 43 4 8" xfId="21328" xr:uid="{6035EAD5-A833-4001-99BB-E6D8153213E0}"/>
    <cellStyle name="Normal 2 3 43 4 9" xfId="24463" xr:uid="{AC2E2900-2DB0-4E03-B08F-6BF2E29F8D51}"/>
    <cellStyle name="Normal 2 3 43 5" xfId="2214" xr:uid="{EEBF12D8-EF8B-4D83-B18D-366E049F5521}"/>
    <cellStyle name="Normal 2 3 43 5 10" xfId="4301" xr:uid="{06D8FD54-4CE4-4599-A8B9-7FAFBA5EC346}"/>
    <cellStyle name="Normal 2 3 43 5 2" xfId="6518" xr:uid="{CE2B66E1-8B52-476A-8C00-A3F48D133E6E}"/>
    <cellStyle name="Normal 2 3 43 5 3" xfId="10477" xr:uid="{ACF46FEB-E64C-4BD1-AE91-5297AF05541B}"/>
    <cellStyle name="Normal 2 3 43 5 4" xfId="13672" xr:uid="{D8312362-E73B-4B69-BF79-FCD27681F0E9}"/>
    <cellStyle name="Normal 2 3 43 5 5" xfId="16767" xr:uid="{4A155FFF-55D3-43B1-9BA0-F207151D9412}"/>
    <cellStyle name="Normal 2 3 43 5 6" xfId="19921" xr:uid="{0B6BF590-A19A-4404-8EEF-02F8916ABDB0}"/>
    <cellStyle name="Normal 2 3 43 5 7" xfId="23081" xr:uid="{011C91D6-6092-40FA-8DC9-ACC823BCF17E}"/>
    <cellStyle name="Normal 2 3 43 5 8" xfId="26257" xr:uid="{B163C194-0E6C-4592-B7FD-805F63E938C5}"/>
    <cellStyle name="Normal 2 3 43 5 9" xfId="29456" xr:uid="{56EA1440-7D44-4002-B0CF-254A1B9B1BDC}"/>
    <cellStyle name="Normal 2 3 43 6" xfId="1462" xr:uid="{593B92BD-566E-4AC4-8C30-2C9709165FE6}"/>
    <cellStyle name="Normal 2 3 43 6 2" xfId="9729" xr:uid="{9F658D34-EEA2-475D-9EAC-E12EA1E8B1E2}"/>
    <cellStyle name="Normal 2 3 43 6 3" xfId="12925" xr:uid="{1915EF96-F77A-4977-BE29-798E02514AD9}"/>
    <cellStyle name="Normal 2 3 43 6 4" xfId="16020" xr:uid="{5646AE87-9C37-40EB-BF79-C85969D9A045}"/>
    <cellStyle name="Normal 2 3 43 6 5" xfId="19174" xr:uid="{6430611C-A0CB-45D7-9106-2A190F531D49}"/>
    <cellStyle name="Normal 2 3 43 6 6" xfId="22334" xr:uid="{FB5C6DFB-0072-4264-8721-18B25FEEBD45}"/>
    <cellStyle name="Normal 2 3 43 6 7" xfId="25510" xr:uid="{5E0811BB-E2C9-49E2-8E3C-CDEC6F65AA6C}"/>
    <cellStyle name="Normal 2 3 43 6 8" xfId="28709" xr:uid="{115BDF2E-986F-49FB-B551-2D23C707BE6D}"/>
    <cellStyle name="Normal 2 3 43 6 9" xfId="5401" xr:uid="{F809A12F-33A3-4754-82CD-1481C6D4A697}"/>
    <cellStyle name="Normal 2 3 43 7" xfId="7386" xr:uid="{67A3799B-7E2E-48F4-A534-CE79F327817C}"/>
    <cellStyle name="Normal 2 3 43 8" xfId="8540" xr:uid="{EFC90136-8780-47DC-9543-EBF5D62E2E63}"/>
    <cellStyle name="Normal 2 3 43 9" xfId="11652" xr:uid="{E430461F-EADA-4F01-8BFA-9ED0E5186130}"/>
    <cellStyle name="Normal 2 3 44" xfId="276" xr:uid="{7994013F-E17F-42B6-8A59-88F2D890B86F}"/>
    <cellStyle name="Normal 2 3 44 10" xfId="17859" xr:uid="{878FF68B-36B1-4AA4-89AB-345B14D99209}"/>
    <cellStyle name="Normal 2 3 44 11" xfId="21022" xr:uid="{45B12ACD-1B6C-4300-9401-61B15658D6E2}"/>
    <cellStyle name="Normal 2 3 44 12" xfId="24157" xr:uid="{6459E2EE-8E80-4B6B-870A-FCC532B1D83B}"/>
    <cellStyle name="Normal 2 3 44 13" xfId="27335" xr:uid="{03D1ACF9-1C4C-4F00-AACE-0245693DB7D3}"/>
    <cellStyle name="Normal 2 3 44 14" xfId="3897" xr:uid="{B256407B-7BCF-482A-A5E2-330CC3519B65}"/>
    <cellStyle name="Normal 2 3 44 2" xfId="1110" xr:uid="{9F2355AB-5E5E-4FA6-841F-CF119B916FC1}"/>
    <cellStyle name="Normal 2 3 44 2 10" xfId="24999" xr:uid="{F14A1756-E60B-4EB6-9028-5597D120DF47}"/>
    <cellStyle name="Normal 2 3 44 2 11" xfId="28178" xr:uid="{1689A12E-29F3-499F-BBEB-65603F1DE0ED}"/>
    <cellStyle name="Normal 2 3 44 2 12" xfId="4089" xr:uid="{28D9D8C4-271E-4012-A02A-317AB9BF1EB1}"/>
    <cellStyle name="Normal 2 3 44 2 2" xfId="3061" xr:uid="{B973DA2C-E867-49A9-AA6E-218A47534F6A}"/>
    <cellStyle name="Normal 2 3 44 2 2 10" xfId="5147" xr:uid="{21CF112B-7809-4FD5-8B89-1EB1D14BC451}"/>
    <cellStyle name="Normal 2 3 44 2 2 2" xfId="7170" xr:uid="{9347E95A-7A90-410C-84BB-5BBCAFF4E4D0}"/>
    <cellStyle name="Normal 2 3 44 2 2 3" xfId="11323" xr:uid="{1FA95265-2764-4B5E-BEBC-832F0237D8CA}"/>
    <cellStyle name="Normal 2 3 44 2 2 4" xfId="14511" xr:uid="{314B82AA-C4F8-4D58-8691-1056F3D30D54}"/>
    <cellStyle name="Normal 2 3 44 2 2 5" xfId="17608" xr:uid="{F253DA37-1886-4A81-9B93-49FDEE91F0FA}"/>
    <cellStyle name="Normal 2 3 44 2 2 6" xfId="20765" xr:uid="{28EA7C5C-9C72-49B7-9FB1-24C11E2CAD26}"/>
    <cellStyle name="Normal 2 3 44 2 2 7" xfId="23920" xr:uid="{062C1608-DE86-4D9B-BD34-F1AF2C68868A}"/>
    <cellStyle name="Normal 2 3 44 2 2 8" xfId="27096" xr:uid="{BF107232-1840-4BB5-9229-F479EF3C222B}"/>
    <cellStyle name="Normal 2 3 44 2 2 9" xfId="30295" xr:uid="{B6AAC4FB-C235-4797-AD33-01E904A5F7E5}"/>
    <cellStyle name="Normal 2 3 44 2 3" xfId="2000" xr:uid="{BB830DAE-8C17-4C2A-A808-8662C4DF29D0}"/>
    <cellStyle name="Normal 2 3 44 2 3 2" xfId="10265" xr:uid="{270BC65A-2AFB-44B8-85E8-DA0BD6C4BE79}"/>
    <cellStyle name="Normal 2 3 44 2 3 3" xfId="13461" xr:uid="{D25C4881-B67A-404D-AAE9-9B8F9CD47F8C}"/>
    <cellStyle name="Normal 2 3 44 2 3 4" xfId="16556" xr:uid="{36C53C40-0213-4829-B7A8-89A925E0A24D}"/>
    <cellStyle name="Normal 2 3 44 2 3 5" xfId="19710" xr:uid="{269B938F-8DB1-4042-B8B1-9A3DA0D353B0}"/>
    <cellStyle name="Normal 2 3 44 2 3 6" xfId="22870" xr:uid="{EC069A6A-F79E-41CD-8313-A01C96016995}"/>
    <cellStyle name="Normal 2 3 44 2 3 7" xfId="26046" xr:uid="{F9CC49F4-FBBF-4D39-950E-300B06B8F969}"/>
    <cellStyle name="Normal 2 3 44 2 3 8" xfId="29245" xr:uid="{BC84BF4C-B4B8-46B4-BCDC-BF2CB9CB729B}"/>
    <cellStyle name="Normal 2 3 44 2 3 9" xfId="6248" xr:uid="{2C4569A8-DA4C-4614-95D8-887AD8F98073}"/>
    <cellStyle name="Normal 2 3 44 2 4" xfId="8233" xr:uid="{25B1996D-BDE8-4F3B-B7EF-B07227133395}"/>
    <cellStyle name="Normal 2 3 44 2 5" xfId="9377" xr:uid="{B59510FB-824E-462E-B198-1DBF19DE1ABD}"/>
    <cellStyle name="Normal 2 3 44 2 6" xfId="12499" xr:uid="{49AFCA07-D671-4E50-AD4F-13DB337200AD}"/>
    <cellStyle name="Normal 2 3 44 2 7" xfId="15618" xr:uid="{AFC1258D-B9B8-4C9D-AFB4-3D9C43662C8E}"/>
    <cellStyle name="Normal 2 3 44 2 8" xfId="18701" xr:uid="{3493A0F2-714B-4F01-8372-C3DB674DE963}"/>
    <cellStyle name="Normal 2 3 44 2 9" xfId="21865" xr:uid="{8967516B-BCAA-4EB9-B64E-D122CCF1AB57}"/>
    <cellStyle name="Normal 2 3 44 3" xfId="917" xr:uid="{6147AA5B-FDEE-432C-948C-AAA85044A686}"/>
    <cellStyle name="Normal 2 3 44 3 10" xfId="27985" xr:uid="{BCDE63A3-5950-4108-BA9A-B47A94CEC7CC}"/>
    <cellStyle name="Normal 2 3 44 3 11" xfId="4955" xr:uid="{91433D3A-0549-47D3-82D9-03DFC0ABF398}"/>
    <cellStyle name="Normal 2 3 44 3 2" xfId="2868" xr:uid="{228C9D1D-B11A-4C52-BE1A-83B996FA10AC}"/>
    <cellStyle name="Normal 2 3 44 3 2 2" xfId="11131" xr:uid="{351DBD64-8274-4111-ADE9-957069E8FECA}"/>
    <cellStyle name="Normal 2 3 44 3 2 3" xfId="14320" xr:uid="{F5BCF819-567C-4C9B-8447-394EDBF7486E}"/>
    <cellStyle name="Normal 2 3 44 3 2 4" xfId="17417" xr:uid="{26293237-5FD1-4CB7-BF9F-EF740E7975D0}"/>
    <cellStyle name="Normal 2 3 44 3 2 5" xfId="20573" xr:uid="{00FA2365-E084-4F73-A9C8-5F6A56CA5DBE}"/>
    <cellStyle name="Normal 2 3 44 3 2 6" xfId="23729" xr:uid="{2C79D3CE-626F-4C3C-A3C1-7BD6DF425EE3}"/>
    <cellStyle name="Normal 2 3 44 3 2 7" xfId="26905" xr:uid="{CC6F9BE5-294A-4F5A-9E6A-1DC9FD8A25EB}"/>
    <cellStyle name="Normal 2 3 44 3 2 8" xfId="30104" xr:uid="{548F64E9-551F-4534-A7A2-367342259CF1}"/>
    <cellStyle name="Normal 2 3 44 3 2 9" xfId="6055" xr:uid="{20A44426-7E44-4C70-9589-61D25F822A87}"/>
    <cellStyle name="Normal 2 3 44 3 3" xfId="8040" xr:uid="{5A13A45F-8F87-4405-B29F-D9DDF2D015D6}"/>
    <cellStyle name="Normal 2 3 44 3 4" xfId="9185" xr:uid="{B7E69E72-BDE4-418B-A4C6-AAB700BD04E3}"/>
    <cellStyle name="Normal 2 3 44 3 5" xfId="12306" xr:uid="{8ADDA230-A4C7-43C9-ADD9-D4BCC92BB890}"/>
    <cellStyle name="Normal 2 3 44 3 6" xfId="15425" xr:uid="{5AEB0C2D-5F86-48ED-BC62-9F4873E3CCCE}"/>
    <cellStyle name="Normal 2 3 44 3 7" xfId="18509" xr:uid="{4B4D08C3-487C-48F9-B5E2-DC177B647E6A}"/>
    <cellStyle name="Normal 2 3 44 3 8" xfId="21672" xr:uid="{C2EEB98B-9A6F-4D28-ADD8-DAD868ED130D}"/>
    <cellStyle name="Normal 2 3 44 3 9" xfId="24807" xr:uid="{78D47C3F-DEDB-4655-94B9-CE5540D20224}"/>
    <cellStyle name="Normal 2 3 44 4" xfId="2218" xr:uid="{025B99C3-EDE7-48B4-9825-615FEABB6BFE}"/>
    <cellStyle name="Normal 2 3 44 4 10" xfId="4305" xr:uid="{C71BFDB4-C4E1-4E47-A054-7B4B99C08567}"/>
    <cellStyle name="Normal 2 3 44 4 2" xfId="6522" xr:uid="{94446548-E0FE-4136-AAE2-6477670721AA}"/>
    <cellStyle name="Normal 2 3 44 4 3" xfId="10481" xr:uid="{870466EF-1B9B-4ECA-A0C7-03899ABA1844}"/>
    <cellStyle name="Normal 2 3 44 4 4" xfId="13676" xr:uid="{B3BD2FA7-D20D-4C97-9B23-3B1B013482FE}"/>
    <cellStyle name="Normal 2 3 44 4 5" xfId="16771" xr:uid="{C3AA9E6B-9D81-4838-899C-7C35845134B3}"/>
    <cellStyle name="Normal 2 3 44 4 6" xfId="19925" xr:uid="{604F1A95-C176-4075-964A-8D2A8B8F4B80}"/>
    <cellStyle name="Normal 2 3 44 4 7" xfId="23085" xr:uid="{C86D8DE4-DE9F-4196-8FD8-CF63B7DD44C8}"/>
    <cellStyle name="Normal 2 3 44 4 8" xfId="26261" xr:uid="{15A1CA21-6183-47F5-8DF1-A3EAC9CA1429}"/>
    <cellStyle name="Normal 2 3 44 4 9" xfId="29460" xr:uid="{805B504A-0790-4D6D-8260-FA78D4D74D37}"/>
    <cellStyle name="Normal 2 3 44 5" xfId="1807" xr:uid="{05A6D0B7-E9C3-498C-B752-44E0D4EBCB03}"/>
    <cellStyle name="Normal 2 3 44 5 2" xfId="10073" xr:uid="{3E1D083A-3602-468A-BA05-327F7EB9D6B6}"/>
    <cellStyle name="Normal 2 3 44 5 3" xfId="13269" xr:uid="{3F005BEA-179E-4029-8D4F-07569CC1CB4A}"/>
    <cellStyle name="Normal 2 3 44 5 4" xfId="16364" xr:uid="{C34D4849-6514-40AB-826D-8426CD863559}"/>
    <cellStyle name="Normal 2 3 44 5 5" xfId="19518" xr:uid="{2543A775-3817-4127-9DA8-0ED00B03C0A3}"/>
    <cellStyle name="Normal 2 3 44 5 6" xfId="22678" xr:uid="{CEAD14EF-9676-4816-9883-F95A1372A86A}"/>
    <cellStyle name="Normal 2 3 44 5 7" xfId="25854" xr:uid="{9FF4EA50-EEC3-402B-B340-1815AED7AEA4}"/>
    <cellStyle name="Normal 2 3 44 5 8" xfId="29053" xr:uid="{52B61A9B-D986-4301-8C27-329D4C412BDC}"/>
    <cellStyle name="Normal 2 3 44 5 9" xfId="5405" xr:uid="{6972BB28-E1D0-4534-AF23-BC5F1C2FB804}"/>
    <cellStyle name="Normal 2 3 44 6" xfId="7390" xr:uid="{67644503-E0BC-448A-9339-898FE53DDC92}"/>
    <cellStyle name="Normal 2 3 44 7" xfId="8544" xr:uid="{E7A9D530-D39E-4393-9CCC-B2D2BBFBE039}"/>
    <cellStyle name="Normal 2 3 44 8" xfId="11656" xr:uid="{3E7F30E3-5A1B-4A0F-B40E-F0734C571D5E}"/>
    <cellStyle name="Normal 2 3 44 9" xfId="14773" xr:uid="{56666952-EE38-4F6C-8165-BC58643BF508}"/>
    <cellStyle name="Normal 2 3 45" xfId="280" xr:uid="{4A71936A-6DA4-4043-B3E7-B57A1ED27CE4}"/>
    <cellStyle name="Normal 2 3 45 10" xfId="17863" xr:uid="{4A656F48-6186-475B-8833-7F7E3DFB99DE}"/>
    <cellStyle name="Normal 2 3 45 11" xfId="21026" xr:uid="{16595C8C-C94D-47DB-AA0C-864A4DC97A9F}"/>
    <cellStyle name="Normal 2 3 45 12" xfId="24161" xr:uid="{9F1D3BCF-767B-4289-8227-C42507DD3EC4}"/>
    <cellStyle name="Normal 2 3 45 13" xfId="27339" xr:uid="{03F2523D-07F5-4607-8F4C-3EA2E81EEE58}"/>
    <cellStyle name="Normal 2 3 45 14" xfId="3901" xr:uid="{286BE89A-2D3F-4C44-AE65-E9080FFE39B9}"/>
    <cellStyle name="Normal 2 3 45 2" xfId="1114" xr:uid="{F9C763CE-FC15-44FE-9887-68B76FE1E495}"/>
    <cellStyle name="Normal 2 3 45 2 10" xfId="25003" xr:uid="{AD42D8E5-3207-4A0C-A093-E2E9E362046F}"/>
    <cellStyle name="Normal 2 3 45 2 11" xfId="28182" xr:uid="{2CC50AB1-2A8E-456A-8382-A214E692F352}"/>
    <cellStyle name="Normal 2 3 45 2 12" xfId="4093" xr:uid="{65FAF0B0-E349-47D9-B1FA-660A8506F083}"/>
    <cellStyle name="Normal 2 3 45 2 2" xfId="3065" xr:uid="{E23F55D7-57D8-4872-BECD-F3F94C47A09C}"/>
    <cellStyle name="Normal 2 3 45 2 2 10" xfId="5151" xr:uid="{D4007819-C4F9-4554-92A8-EB89EBE77258}"/>
    <cellStyle name="Normal 2 3 45 2 2 2" xfId="7174" xr:uid="{C9AED814-53A0-4B20-AE0C-4792B97FABF0}"/>
    <cellStyle name="Normal 2 3 45 2 2 3" xfId="11327" xr:uid="{D16E3EE4-F550-4AFE-AA4B-4574B6A03939}"/>
    <cellStyle name="Normal 2 3 45 2 2 4" xfId="14515" xr:uid="{37956BF2-2139-4D17-AAE8-0C5859D30636}"/>
    <cellStyle name="Normal 2 3 45 2 2 5" xfId="17612" xr:uid="{BB41A4F4-DE44-4720-9A63-44F908D5CE61}"/>
    <cellStyle name="Normal 2 3 45 2 2 6" xfId="20769" xr:uid="{07B6D9ED-9D2C-4D19-B862-1CF09E181CA3}"/>
    <cellStyle name="Normal 2 3 45 2 2 7" xfId="23924" xr:uid="{533350AD-3828-4EA3-BC9A-116346A8FAF5}"/>
    <cellStyle name="Normal 2 3 45 2 2 8" xfId="27100" xr:uid="{48436715-4CC8-4196-82B4-C1E0CA64001D}"/>
    <cellStyle name="Normal 2 3 45 2 2 9" xfId="30299" xr:uid="{3920FAA4-7504-43DB-A4CF-A9157EC54800}"/>
    <cellStyle name="Normal 2 3 45 2 3" xfId="2004" xr:uid="{B12AAB7C-7B9D-4155-BB63-F6D42549BF0C}"/>
    <cellStyle name="Normal 2 3 45 2 3 2" xfId="10269" xr:uid="{858E00B5-AD7D-418C-B368-52DAEE8A9859}"/>
    <cellStyle name="Normal 2 3 45 2 3 3" xfId="13465" xr:uid="{B265E05E-40BC-4B07-8F16-228AD1AC00BE}"/>
    <cellStyle name="Normal 2 3 45 2 3 4" xfId="16560" xr:uid="{5BC2D115-F3D6-4FA5-A478-8B542E10EA83}"/>
    <cellStyle name="Normal 2 3 45 2 3 5" xfId="19714" xr:uid="{61C3049C-66B7-46CB-9C80-83A6813325AD}"/>
    <cellStyle name="Normal 2 3 45 2 3 6" xfId="22874" xr:uid="{D3C1BC22-A10F-4334-BB65-5C2FD1B59776}"/>
    <cellStyle name="Normal 2 3 45 2 3 7" xfId="26050" xr:uid="{1034ED1E-1494-4B0F-BE74-B72D581C249A}"/>
    <cellStyle name="Normal 2 3 45 2 3 8" xfId="29249" xr:uid="{2F008078-F386-4CB4-9386-3AD53DF36D65}"/>
    <cellStyle name="Normal 2 3 45 2 3 9" xfId="6252" xr:uid="{8F32437C-8858-4E49-B0F2-B4A4F7B4C4EE}"/>
    <cellStyle name="Normal 2 3 45 2 4" xfId="8237" xr:uid="{65DF0783-5799-4C57-85D4-CB025A0636CB}"/>
    <cellStyle name="Normal 2 3 45 2 5" xfId="9381" xr:uid="{089CC155-9B50-4A83-8177-0E7C5F4F5C7C}"/>
    <cellStyle name="Normal 2 3 45 2 6" xfId="12503" xr:uid="{2C8DABE4-CDE4-4EF4-972A-3D00047523F4}"/>
    <cellStyle name="Normal 2 3 45 2 7" xfId="15622" xr:uid="{0B92034E-CBF2-421E-8451-9AEA7E210105}"/>
    <cellStyle name="Normal 2 3 45 2 8" xfId="18705" xr:uid="{67C102C0-06F0-42E2-A66D-A73B902134F4}"/>
    <cellStyle name="Normal 2 3 45 2 9" xfId="21869" xr:uid="{CB2AB480-97A9-4026-8F49-073E6BA1E52D}"/>
    <cellStyle name="Normal 2 3 45 3" xfId="921" xr:uid="{847597D4-E9F5-426D-BC3F-43AF58AC227D}"/>
    <cellStyle name="Normal 2 3 45 3 10" xfId="27989" xr:uid="{37245162-28F7-4AE2-9299-C75ECD00FB78}"/>
    <cellStyle name="Normal 2 3 45 3 11" xfId="4959" xr:uid="{09762FAE-8B9A-432A-932E-5E27C4D60ED7}"/>
    <cellStyle name="Normal 2 3 45 3 2" xfId="2872" xr:uid="{EAA4F0DE-47F0-4D9E-BE16-62064B09BAC3}"/>
    <cellStyle name="Normal 2 3 45 3 2 2" xfId="11135" xr:uid="{F50C0900-275E-4530-8F26-E1BD1E007F9B}"/>
    <cellStyle name="Normal 2 3 45 3 2 3" xfId="14324" xr:uid="{5F4DBC36-3595-4F2E-8414-45AF907B57AE}"/>
    <cellStyle name="Normal 2 3 45 3 2 4" xfId="17421" xr:uid="{EF300DF7-31C8-4921-AEEC-78CD9D6970A6}"/>
    <cellStyle name="Normal 2 3 45 3 2 5" xfId="20577" xr:uid="{FB8FDAD4-B697-49CF-9544-E007992A11EE}"/>
    <cellStyle name="Normal 2 3 45 3 2 6" xfId="23733" xr:uid="{94999223-AA04-4E77-B97E-0313DE63A5FF}"/>
    <cellStyle name="Normal 2 3 45 3 2 7" xfId="26909" xr:uid="{928D757B-9053-4FE7-9772-E2CF0E9BF030}"/>
    <cellStyle name="Normal 2 3 45 3 2 8" xfId="30108" xr:uid="{0EB75A77-7089-4368-8392-FA12CE1AF9F9}"/>
    <cellStyle name="Normal 2 3 45 3 2 9" xfId="6059" xr:uid="{383F9CBC-A75E-404A-B40D-5C132C71D8E7}"/>
    <cellStyle name="Normal 2 3 45 3 3" xfId="8044" xr:uid="{C6E07442-A681-4057-945B-616C8678DD2A}"/>
    <cellStyle name="Normal 2 3 45 3 4" xfId="9189" xr:uid="{8BC99EC3-6075-401A-A374-FEC5426874C7}"/>
    <cellStyle name="Normal 2 3 45 3 5" xfId="12310" xr:uid="{1F60D4FA-BBAD-4BB3-B2B3-ECD9B24130E1}"/>
    <cellStyle name="Normal 2 3 45 3 6" xfId="15429" xr:uid="{69FDA877-DA7D-448A-B7C5-EC5CFA479DD4}"/>
    <cellStyle name="Normal 2 3 45 3 7" xfId="18513" xr:uid="{9339D4D9-2A0C-4CF9-B25A-44E2EA2A83E7}"/>
    <cellStyle name="Normal 2 3 45 3 8" xfId="21676" xr:uid="{8AB10775-DCB6-4D84-9E4E-F42DC9C8EB5E}"/>
    <cellStyle name="Normal 2 3 45 3 9" xfId="24811" xr:uid="{0463F2BA-0470-41D5-8B84-F99BDFBE60DB}"/>
    <cellStyle name="Normal 2 3 45 4" xfId="2222" xr:uid="{5ABF0616-D938-4E99-A7C5-5160C2CD02B6}"/>
    <cellStyle name="Normal 2 3 45 4 10" xfId="4309" xr:uid="{E904A4ED-A469-4C95-8357-F0A0F403CC88}"/>
    <cellStyle name="Normal 2 3 45 4 2" xfId="6526" xr:uid="{0DEC1457-AEAB-45A4-8A2F-75B7F2109B86}"/>
    <cellStyle name="Normal 2 3 45 4 3" xfId="10485" xr:uid="{19207094-0378-4EB2-BC27-9ED4B9F3C20D}"/>
    <cellStyle name="Normal 2 3 45 4 4" xfId="13680" xr:uid="{6B7375E0-8A79-4C70-9D4E-6F2FE63A4788}"/>
    <cellStyle name="Normal 2 3 45 4 5" xfId="16775" xr:uid="{3323395A-6337-4CBB-94A6-A82F52F40C5F}"/>
    <cellStyle name="Normal 2 3 45 4 6" xfId="19929" xr:uid="{AFB3F9C1-EAB4-4BD4-B77A-DBC24386BEA4}"/>
    <cellStyle name="Normal 2 3 45 4 7" xfId="23089" xr:uid="{A894BF26-6AF2-4FF1-B3FC-EEBAB350DA43}"/>
    <cellStyle name="Normal 2 3 45 4 8" xfId="26265" xr:uid="{E1D496E8-7E98-4235-8240-1557136E3DF3}"/>
    <cellStyle name="Normal 2 3 45 4 9" xfId="29464" xr:uid="{27EDBC39-865A-4014-A060-F1A840EDCB2E}"/>
    <cellStyle name="Normal 2 3 45 5" xfId="1811" xr:uid="{6FD85144-CE60-4937-82DE-5B3CF9DBCE0B}"/>
    <cellStyle name="Normal 2 3 45 5 2" xfId="10077" xr:uid="{1FC27F98-A908-44E3-967A-66E135D0AB76}"/>
    <cellStyle name="Normal 2 3 45 5 3" xfId="13273" xr:uid="{7FBC2977-B9BD-4468-A968-E882F560D2EB}"/>
    <cellStyle name="Normal 2 3 45 5 4" xfId="16368" xr:uid="{525AE03B-4277-438C-AD35-53C1CFDE0E98}"/>
    <cellStyle name="Normal 2 3 45 5 5" xfId="19522" xr:uid="{01940A24-DA94-4D55-83C6-E9E0B77B4CB1}"/>
    <cellStyle name="Normal 2 3 45 5 6" xfId="22682" xr:uid="{D5C4B11D-A3BD-458B-A82D-DE7E52EF6F83}"/>
    <cellStyle name="Normal 2 3 45 5 7" xfId="25858" xr:uid="{533B44F2-52FA-4191-B170-E61676714905}"/>
    <cellStyle name="Normal 2 3 45 5 8" xfId="29057" xr:uid="{539F49D7-5216-492C-86E5-5E06440F0C36}"/>
    <cellStyle name="Normal 2 3 45 5 9" xfId="5409" xr:uid="{35F19421-BDBD-4AD3-AEBE-FE227603D238}"/>
    <cellStyle name="Normal 2 3 45 6" xfId="7394" xr:uid="{47485824-9107-4BEA-8C1A-C3CCA0512723}"/>
    <cellStyle name="Normal 2 3 45 7" xfId="8548" xr:uid="{7579B50D-C253-44AD-88D0-41FDAA526DF8}"/>
    <cellStyle name="Normal 2 3 45 8" xfId="11660" xr:uid="{686953CC-9864-4ECF-87F6-5CC13664420B}"/>
    <cellStyle name="Normal 2 3 45 9" xfId="14777" xr:uid="{930D5157-FE19-4470-BA7D-35AF76DC8086}"/>
    <cellStyle name="Normal 2 3 46" xfId="284" xr:uid="{71833C7E-4F64-4B83-AB44-6BD91F77F4EA}"/>
    <cellStyle name="Normal 2 3 46 10" xfId="17869" xr:uid="{0134DB05-130B-4271-BAE1-7BC3FF4110FB}"/>
    <cellStyle name="Normal 2 3 46 11" xfId="21032" xr:uid="{31D0846D-83D5-45D3-B0AE-1053E9F21C9A}"/>
    <cellStyle name="Normal 2 3 46 12" xfId="24167" xr:uid="{C11ECE28-9A03-4868-A6B5-84248B6B3388}"/>
    <cellStyle name="Normal 2 3 46 13" xfId="27345" xr:uid="{576BCCCE-93C2-4F98-849B-515161163849}"/>
    <cellStyle name="Normal 2 3 46 14" xfId="3722" xr:uid="{2365FA54-5177-4214-B2DF-CBBD4AFEE1AF}"/>
    <cellStyle name="Normal 2 3 46 2" xfId="1120" xr:uid="{F2FCFB31-2D95-4DD1-A228-7138616F6102}"/>
    <cellStyle name="Normal 2 3 46 2 10" xfId="25009" xr:uid="{6E19576E-27D2-4F16-8C65-76DB3BA44443}"/>
    <cellStyle name="Normal 2 3 46 2 11" xfId="28188" xr:uid="{C2A52BA8-D57F-4A8B-874C-B337C82D080C}"/>
    <cellStyle name="Normal 2 3 46 2 12" xfId="4099" xr:uid="{FCB00FE6-1255-4CA7-841F-F29163CF6066}"/>
    <cellStyle name="Normal 2 3 46 2 2" xfId="3071" xr:uid="{644C1EA0-4101-455C-B0F7-4E1AB55410F6}"/>
    <cellStyle name="Normal 2 3 46 2 2 10" xfId="5157" xr:uid="{89D16E0D-E0C4-4B23-97E7-9F1FD2EAD699}"/>
    <cellStyle name="Normal 2 3 46 2 2 2" xfId="7180" xr:uid="{F7C664BF-44B4-4896-9414-3893D06D53F4}"/>
    <cellStyle name="Normal 2 3 46 2 2 3" xfId="11333" xr:uid="{0D1738F7-99F4-457E-AE0E-C98397BD398B}"/>
    <cellStyle name="Normal 2 3 46 2 2 4" xfId="14521" xr:uid="{BE9559F0-219C-4AD7-98C1-A8184CCFE2CD}"/>
    <cellStyle name="Normal 2 3 46 2 2 5" xfId="17618" xr:uid="{1E5030D8-C73E-4A4F-BF9C-D373921C4472}"/>
    <cellStyle name="Normal 2 3 46 2 2 6" xfId="20775" xr:uid="{A325CD12-10E4-4C66-95FE-EDE2DD65D941}"/>
    <cellStyle name="Normal 2 3 46 2 2 7" xfId="23930" xr:uid="{F7896083-1858-477A-9F2B-E21DD13BD1B9}"/>
    <cellStyle name="Normal 2 3 46 2 2 8" xfId="27106" xr:uid="{7E9E005F-3B17-4EEA-8A7C-48A21B0AE296}"/>
    <cellStyle name="Normal 2 3 46 2 2 9" xfId="30305" xr:uid="{BD6E7CB6-08EB-47FC-A033-31E6A96E8BC0}"/>
    <cellStyle name="Normal 2 3 46 2 3" xfId="2010" xr:uid="{C3451C58-6452-48D2-A5A1-28DDCB1F5921}"/>
    <cellStyle name="Normal 2 3 46 2 3 2" xfId="10275" xr:uid="{88863BF4-BD80-406E-A806-30D7065DF1CA}"/>
    <cellStyle name="Normal 2 3 46 2 3 3" xfId="13471" xr:uid="{F84987A9-5B74-40C1-A27E-37D0901FE95A}"/>
    <cellStyle name="Normal 2 3 46 2 3 4" xfId="16566" xr:uid="{28623A67-B809-4926-ACF5-491A02BD15B6}"/>
    <cellStyle name="Normal 2 3 46 2 3 5" xfId="19720" xr:uid="{16834EEE-B9E8-40DE-AEF2-C68D80D0CCE2}"/>
    <cellStyle name="Normal 2 3 46 2 3 6" xfId="22880" xr:uid="{8B3AE24C-EE6E-43AB-A457-6CD0D5C4000F}"/>
    <cellStyle name="Normal 2 3 46 2 3 7" xfId="26056" xr:uid="{B73A503D-2A6D-4B27-84A3-080F422F4E6A}"/>
    <cellStyle name="Normal 2 3 46 2 3 8" xfId="29255" xr:uid="{2172AF06-0C80-4E00-8FB9-C9161C841C53}"/>
    <cellStyle name="Normal 2 3 46 2 3 9" xfId="6258" xr:uid="{D49F5D79-AF85-4BD1-A2AF-ADC47EF03295}"/>
    <cellStyle name="Normal 2 3 46 2 4" xfId="8243" xr:uid="{02A13521-1876-4412-B88D-97F22E58497F}"/>
    <cellStyle name="Normal 2 3 46 2 5" xfId="9387" xr:uid="{5D5B0E38-D0DB-440B-8B9E-4AC011E467AC}"/>
    <cellStyle name="Normal 2 3 46 2 6" xfId="12509" xr:uid="{C3E263CB-1246-49D1-98C0-BB4EAF4DF371}"/>
    <cellStyle name="Normal 2 3 46 2 7" xfId="15628" xr:uid="{2A2F557F-9D72-4E0A-A6AD-FB9A019E86AB}"/>
    <cellStyle name="Normal 2 3 46 2 8" xfId="18711" xr:uid="{631CF6FE-4A80-4BFB-97C9-29A6294074CD}"/>
    <cellStyle name="Normal 2 3 46 2 9" xfId="21875" xr:uid="{FC5C4868-7302-42AD-A332-070A7D5B2C6D}"/>
    <cellStyle name="Normal 2 3 46 3" xfId="742" xr:uid="{FE24CEA9-BF25-40BB-BADD-3C0B3BA121FD}"/>
    <cellStyle name="Normal 2 3 46 3 10" xfId="27810" xr:uid="{42BAA31B-D6D8-4E56-BAD3-3769D5A8FECF}"/>
    <cellStyle name="Normal 2 3 46 3 11" xfId="4780" xr:uid="{B72C189B-FB1D-4DF9-B516-0A4FBF78C2D0}"/>
    <cellStyle name="Normal 2 3 46 3 2" xfId="2693" xr:uid="{070ECC44-7511-4BB4-AB0A-23B8B3F7E4B4}"/>
    <cellStyle name="Normal 2 3 46 3 2 2" xfId="10956" xr:uid="{378F16E5-495B-4342-8C64-684D0ABA0481}"/>
    <cellStyle name="Normal 2 3 46 3 2 3" xfId="14147" xr:uid="{220B3C0A-61AA-4191-981A-3461C386E034}"/>
    <cellStyle name="Normal 2 3 46 3 2 4" xfId="17242" xr:uid="{A4AD516C-5DC8-4821-9382-8510614074BD}"/>
    <cellStyle name="Normal 2 3 46 3 2 5" xfId="20400" xr:uid="{BFBF6879-4BB4-4ECC-9BE8-A96DC703285F}"/>
    <cellStyle name="Normal 2 3 46 3 2 6" xfId="23556" xr:uid="{2FE9D00E-1209-41D3-B382-0C570696A8EA}"/>
    <cellStyle name="Normal 2 3 46 3 2 7" xfId="26732" xr:uid="{0712A1BC-71A7-44ED-B4E7-7C573C88F895}"/>
    <cellStyle name="Normal 2 3 46 3 2 8" xfId="29931" xr:uid="{EEF572AB-16B1-496A-95F9-F593DEA2A5FE}"/>
    <cellStyle name="Normal 2 3 46 3 2 9" xfId="5880" xr:uid="{D720ED0B-5466-44AB-A1C3-05E370868463}"/>
    <cellStyle name="Normal 2 3 46 3 3" xfId="7865" xr:uid="{1E29780D-0991-4A18-BDEE-1C403D36378B}"/>
    <cellStyle name="Normal 2 3 46 3 4" xfId="9010" xr:uid="{A5A0E679-F887-44D3-A963-1C9B8F0D923D}"/>
    <cellStyle name="Normal 2 3 46 3 5" xfId="12131" xr:uid="{EB9F6117-D1D5-4E21-8238-4C1A9512D587}"/>
    <cellStyle name="Normal 2 3 46 3 6" xfId="15250" xr:uid="{2E9158BC-7B68-45EB-BDF4-98A4BE8171E8}"/>
    <cellStyle name="Normal 2 3 46 3 7" xfId="18334" xr:uid="{43A601D9-7D98-47E4-9BA6-55AB30528BBF}"/>
    <cellStyle name="Normal 2 3 46 3 8" xfId="21497" xr:uid="{F797F412-CBF4-48FB-A272-4A2966D341FC}"/>
    <cellStyle name="Normal 2 3 46 3 9" xfId="24632" xr:uid="{2935CDFA-CAB4-40BE-827A-8AE09584063B}"/>
    <cellStyle name="Normal 2 3 46 4" xfId="2228" xr:uid="{956EF672-F6DC-440A-9C90-6179F241FFAD}"/>
    <cellStyle name="Normal 2 3 46 4 10" xfId="4315" xr:uid="{A4843D5B-D331-41C5-8768-329728BD3EF6}"/>
    <cellStyle name="Normal 2 3 46 4 2" xfId="6532" xr:uid="{50A4799A-2850-4E05-A0DB-DD3B8B7E48D3}"/>
    <cellStyle name="Normal 2 3 46 4 3" xfId="10491" xr:uid="{6816C074-80F8-47BA-925D-7D4C66572561}"/>
    <cellStyle name="Normal 2 3 46 4 4" xfId="13686" xr:uid="{F6E0E81E-1054-4958-AF52-E6962E933162}"/>
    <cellStyle name="Normal 2 3 46 4 5" xfId="16781" xr:uid="{CDCBE12E-9543-487E-91FC-52EA0DB18C48}"/>
    <cellStyle name="Normal 2 3 46 4 6" xfId="19935" xr:uid="{F0B7FB3C-121F-4B01-8B8B-A7081C3E05D2}"/>
    <cellStyle name="Normal 2 3 46 4 7" xfId="23095" xr:uid="{E490C38C-D2BA-4E5E-9BCB-ED2AC76D5418}"/>
    <cellStyle name="Normal 2 3 46 4 8" xfId="26271" xr:uid="{25B1DA15-EEC6-4237-B537-50C83FA7E8D2}"/>
    <cellStyle name="Normal 2 3 46 4 9" xfId="29470" xr:uid="{20E47CA0-45DA-4621-A6CF-3B99C8911517}"/>
    <cellStyle name="Normal 2 3 46 5" xfId="1631" xr:uid="{E0B32A52-58C8-4CF6-A8EF-80F6FAAD03BE}"/>
    <cellStyle name="Normal 2 3 46 5 2" xfId="9898" xr:uid="{5C1D52BD-1F9F-467D-9353-868E41DB2859}"/>
    <cellStyle name="Normal 2 3 46 5 3" xfId="13094" xr:uid="{543320FD-77D3-449B-A84E-4E486E0E2D3B}"/>
    <cellStyle name="Normal 2 3 46 5 4" xfId="16189" xr:uid="{52FB0FB8-FAE7-48D8-BC48-2EBC8FB1B535}"/>
    <cellStyle name="Normal 2 3 46 5 5" xfId="19343" xr:uid="{F277EA57-3036-4317-A853-85AF1A903521}"/>
    <cellStyle name="Normal 2 3 46 5 6" xfId="22503" xr:uid="{391D2BBE-00C4-4AB9-8DF2-57826F824F03}"/>
    <cellStyle name="Normal 2 3 46 5 7" xfId="25679" xr:uid="{2206EF4D-9B7F-4F82-9145-1768FB306E85}"/>
    <cellStyle name="Normal 2 3 46 5 8" xfId="28878" xr:uid="{3AA869FF-8309-44FF-8E19-CDDC6DEC55B6}"/>
    <cellStyle name="Normal 2 3 46 5 9" xfId="5415" xr:uid="{2D61F215-D665-4D36-AE08-13F63787E9E6}"/>
    <cellStyle name="Normal 2 3 46 6" xfId="7400" xr:uid="{E67B03DF-542E-4E29-A28D-EC1A138D7859}"/>
    <cellStyle name="Normal 2 3 46 7" xfId="8552" xr:uid="{ECEAF237-BFBF-4C62-A848-DE8A2E2A9C8A}"/>
    <cellStyle name="Normal 2 3 46 8" xfId="11666" xr:uid="{CA6E3FD6-490A-4D83-BD21-3E395957DE71}"/>
    <cellStyle name="Normal 2 3 46 9" xfId="14781" xr:uid="{76D08105-E259-4FC6-A3F7-6A1730E6FD84}"/>
    <cellStyle name="Normal 2 3 47" xfId="1124" xr:uid="{F6142246-D08B-4CBE-988A-42A8076784DC}"/>
    <cellStyle name="Normal 2 3 47 10" xfId="21036" xr:uid="{D1E237B7-2CC4-43A3-BF95-654D1D6B41B6}"/>
    <cellStyle name="Normal 2 3 47 11" xfId="24171" xr:uid="{58DEB5DB-85F2-492B-91E1-20E121DF7DE5}"/>
    <cellStyle name="Normal 2 3 47 12" xfId="27349" xr:uid="{713E6C83-8C8D-4FA1-A7D4-25183D58C6A6}"/>
    <cellStyle name="Normal 2 3 47 13" xfId="4103" xr:uid="{DAAB6BF9-389F-4D7A-8E77-3EE30A4AB990}"/>
    <cellStyle name="Normal 2 3 47 2" xfId="3075" xr:uid="{61876BF3-2F4B-4F32-85EE-9630C9A17155}"/>
    <cellStyle name="Normal 2 3 47 2 10" xfId="28192" xr:uid="{E12EBE9F-DA44-4FD8-B3D7-2D02B23F9924}"/>
    <cellStyle name="Normal 2 3 47 2 11" xfId="5161" xr:uid="{D202C60F-A503-40C9-BD20-B2F47B3D6802}"/>
    <cellStyle name="Normal 2 3 47 2 2" xfId="6262" xr:uid="{10A3C936-C69C-4395-8AD9-1FFA7B68FC3E}"/>
    <cellStyle name="Normal 2 3 47 2 3" xfId="8247" xr:uid="{469F5DDE-93E1-4876-9CA3-D4837A57DB9B}"/>
    <cellStyle name="Normal 2 3 47 2 4" xfId="11337" xr:uid="{E6E41F74-D8A5-421E-9E9B-537F68828AAA}"/>
    <cellStyle name="Normal 2 3 47 2 5" xfId="12513" xr:uid="{1E63DD00-0414-459B-9CD3-3C9D8665BAC2}"/>
    <cellStyle name="Normal 2 3 47 2 6" xfId="15632" xr:uid="{6276A86D-FABF-4BCE-BF68-62CDC5D4FA5B}"/>
    <cellStyle name="Normal 2 3 47 2 7" xfId="18715" xr:uid="{344DC488-9B4E-4F51-A28E-D98EEEBD905F}"/>
    <cellStyle name="Normal 2 3 47 2 8" xfId="21879" xr:uid="{52549D3A-EFAB-473B-B035-3B1A8A939F1E}"/>
    <cellStyle name="Normal 2 3 47 2 9" xfId="25013" xr:uid="{611E1C32-12B5-4EDA-8E4A-B07F41E258E9}"/>
    <cellStyle name="Normal 2 3 47 3" xfId="2232" xr:uid="{E07AC5AC-7215-406D-800F-1F4E72D2927F}"/>
    <cellStyle name="Normal 2 3 47 3 10" xfId="4319" xr:uid="{152BF409-CFB4-41E4-9DD2-26DA70D03EF2}"/>
    <cellStyle name="Normal 2 3 47 3 2" xfId="6536" xr:uid="{886A81B7-B75D-4966-BAC0-709D109D7DA7}"/>
    <cellStyle name="Normal 2 3 47 3 3" xfId="10495" xr:uid="{F562B46C-5AFC-412B-994C-29DE3E8EB030}"/>
    <cellStyle name="Normal 2 3 47 3 4" xfId="13690" xr:uid="{7DFBA71F-0E47-4FC0-897E-05DB93943C9E}"/>
    <cellStyle name="Normal 2 3 47 3 5" xfId="16785" xr:uid="{03A5E407-E500-40E1-AFF9-BD59992311E4}"/>
    <cellStyle name="Normal 2 3 47 3 6" xfId="19939" xr:uid="{E8F13967-9287-4DCB-B4C2-6DC883D19EEE}"/>
    <cellStyle name="Normal 2 3 47 3 7" xfId="23099" xr:uid="{BDBCAC48-5B0E-411A-85A4-4964FBAE03E9}"/>
    <cellStyle name="Normal 2 3 47 3 8" xfId="26275" xr:uid="{4E86F6FA-ABEB-43DA-BB8A-E533939D2B6F}"/>
    <cellStyle name="Normal 2 3 47 3 9" xfId="29474" xr:uid="{A6999034-D941-4658-8DB1-D54DF9C335C1}"/>
    <cellStyle name="Normal 2 3 47 4" xfId="2014" xr:uid="{BD895181-22D9-4DBA-B07C-9A708CB53D86}"/>
    <cellStyle name="Normal 2 3 47 4 2" xfId="10279" xr:uid="{6A7D6423-3688-4621-A9C4-9C47351D2C48}"/>
    <cellStyle name="Normal 2 3 47 4 3" xfId="13475" xr:uid="{A5D20E30-D46F-42F8-894C-8059A2679677}"/>
    <cellStyle name="Normal 2 3 47 4 4" xfId="16570" xr:uid="{258A1AF9-5E82-4057-8139-D0588563217B}"/>
    <cellStyle name="Normal 2 3 47 4 5" xfId="19724" xr:uid="{468445E7-8E57-4089-A739-B1A2DDDF09DC}"/>
    <cellStyle name="Normal 2 3 47 4 6" xfId="22884" xr:uid="{84B956AA-7B28-47A0-9801-9E98C58751FE}"/>
    <cellStyle name="Normal 2 3 47 4 7" xfId="26060" xr:uid="{5F5F2D73-26A3-44E6-82C1-04C8B205F620}"/>
    <cellStyle name="Normal 2 3 47 4 8" xfId="29259" xr:uid="{232387C0-07C2-46D9-9F3A-30CDBE9E7244}"/>
    <cellStyle name="Normal 2 3 47 4 9" xfId="5419" xr:uid="{DCB05C75-4511-42B6-A6FA-DE6CCE612D52}"/>
    <cellStyle name="Normal 2 3 47 5" xfId="7404" xr:uid="{E64CC582-AB4E-436B-B9BF-F06CFBC6090E}"/>
    <cellStyle name="Normal 2 3 47 6" xfId="9391" xr:uid="{F37262BC-1402-4E5F-85CF-BD2A3AC9DBA2}"/>
    <cellStyle name="Normal 2 3 47 7" xfId="11670" xr:uid="{777C8D47-6492-4FBD-B6E6-AD4E3350A93B}"/>
    <cellStyle name="Normal 2 3 47 8" xfId="14785" xr:uid="{2152C140-5983-4E56-8AC9-6E2AEFFAB6B9}"/>
    <cellStyle name="Normal 2 3 47 9" xfId="17873" xr:uid="{24DB6DD9-1A2E-43A9-A9B5-D1BCDDC4CA81}"/>
    <cellStyle name="Normal 2 3 48" xfId="1128" xr:uid="{5FC6389B-CB97-49A4-949C-C185AA9DAC87}"/>
    <cellStyle name="Normal 2 3 48 10" xfId="21040" xr:uid="{FD471F48-6B17-4D44-BA40-1E5363B76100}"/>
    <cellStyle name="Normal 2 3 48 11" xfId="24175" xr:uid="{8B5E5798-AC95-43D0-A865-8A15C8345692}"/>
    <cellStyle name="Normal 2 3 48 12" xfId="27353" xr:uid="{415C0747-42DE-47EC-84CD-9D6F31DA7DBB}"/>
    <cellStyle name="Normal 2 3 48 13" xfId="4107" xr:uid="{309CE8C4-09C9-4836-9A23-0921432E5118}"/>
    <cellStyle name="Normal 2 3 48 2" xfId="3079" xr:uid="{B0B0C734-33A2-4F9F-BC49-078EA4A86B93}"/>
    <cellStyle name="Normal 2 3 48 2 10" xfId="28196" xr:uid="{19738290-8E59-4693-89B0-FA1FF279F343}"/>
    <cellStyle name="Normal 2 3 48 2 11" xfId="5165" xr:uid="{C49EDA5E-DD37-4FB7-9DEA-82238D2E1BAE}"/>
    <cellStyle name="Normal 2 3 48 2 2" xfId="6266" xr:uid="{F30B064F-40E4-4F9B-BD9B-66F6110A6A1D}"/>
    <cellStyle name="Normal 2 3 48 2 3" xfId="8251" xr:uid="{CB6B3BE6-CBD4-495E-99A4-8361F0A4673A}"/>
    <cellStyle name="Normal 2 3 48 2 4" xfId="11341" xr:uid="{9F117F93-611B-4C4A-9193-AE49327F7E08}"/>
    <cellStyle name="Normal 2 3 48 2 5" xfId="12517" xr:uid="{E49179E4-C929-44A3-9A7D-468A10F9A253}"/>
    <cellStyle name="Normal 2 3 48 2 6" xfId="15636" xr:uid="{020C49D8-5243-4073-BE3C-2F0357948DDA}"/>
    <cellStyle name="Normal 2 3 48 2 7" xfId="18719" xr:uid="{3810459A-3BF0-4926-AA89-B4D49F34A16E}"/>
    <cellStyle name="Normal 2 3 48 2 8" xfId="21883" xr:uid="{5498D8E6-D00C-4F02-8F2B-7A83590D79BA}"/>
    <cellStyle name="Normal 2 3 48 2 9" xfId="25017" xr:uid="{515F4797-0B3C-45C3-B7CE-A88CF1CE0AD8}"/>
    <cellStyle name="Normal 2 3 48 3" xfId="2236" xr:uid="{23E5F0BB-F098-4B86-9454-2125A704AC8F}"/>
    <cellStyle name="Normal 2 3 48 3 10" xfId="4323" xr:uid="{B0AFB731-899A-45AF-BDE7-592F9BD581B8}"/>
    <cellStyle name="Normal 2 3 48 3 2" xfId="6540" xr:uid="{4BE4643B-682D-406B-90A5-185BA798475A}"/>
    <cellStyle name="Normal 2 3 48 3 3" xfId="10499" xr:uid="{8AFF9F2F-FE8C-463C-8F41-360F57B72052}"/>
    <cellStyle name="Normal 2 3 48 3 4" xfId="13694" xr:uid="{2097097A-5546-48C1-93EF-DB3D85CEC6C7}"/>
    <cellStyle name="Normal 2 3 48 3 5" xfId="16789" xr:uid="{D4FDD01F-A4A3-463B-A074-9179B4844879}"/>
    <cellStyle name="Normal 2 3 48 3 6" xfId="19943" xr:uid="{D9F235E7-3660-4F46-9C9F-92BD00B0C76F}"/>
    <cellStyle name="Normal 2 3 48 3 7" xfId="23103" xr:uid="{7B71AAF2-9EEC-4983-B5E8-3F2263069E83}"/>
    <cellStyle name="Normal 2 3 48 3 8" xfId="26279" xr:uid="{D9726054-706F-476E-8CDA-DACB19958E7C}"/>
    <cellStyle name="Normal 2 3 48 3 9" xfId="29478" xr:uid="{376D69C3-51BA-4BBA-A78D-07F584B61F8B}"/>
    <cellStyle name="Normal 2 3 48 4" xfId="2018" xr:uid="{49647F52-900B-40E6-B7FC-7A15A6750130}"/>
    <cellStyle name="Normal 2 3 48 4 2" xfId="10283" xr:uid="{2C9A4DCE-3E90-4E35-91AD-4B6FFE98D195}"/>
    <cellStyle name="Normal 2 3 48 4 3" xfId="13479" xr:uid="{F4241DAE-91C7-4762-8F86-5DBE1F4D6D56}"/>
    <cellStyle name="Normal 2 3 48 4 4" xfId="16574" xr:uid="{2F656A0B-79F6-439F-A5C3-2539A1C44C65}"/>
    <cellStyle name="Normal 2 3 48 4 5" xfId="19728" xr:uid="{571B9817-2514-400B-90FC-61E1591DDD4F}"/>
    <cellStyle name="Normal 2 3 48 4 6" xfId="22888" xr:uid="{B6CF3D87-8F75-4DDE-938B-AF0D2DDBA346}"/>
    <cellStyle name="Normal 2 3 48 4 7" xfId="26064" xr:uid="{65D900F9-4435-4327-BA81-9CE390C27590}"/>
    <cellStyle name="Normal 2 3 48 4 8" xfId="29263" xr:uid="{0E64E59F-4C77-4887-9BD0-909EB8E025A6}"/>
    <cellStyle name="Normal 2 3 48 4 9" xfId="5423" xr:uid="{C14790AE-BBE6-433E-B6FD-15EBC3DE828F}"/>
    <cellStyle name="Normal 2 3 48 5" xfId="7408" xr:uid="{8D427F10-40B9-4386-BBE5-A1A914E627C1}"/>
    <cellStyle name="Normal 2 3 48 6" xfId="9395" xr:uid="{606227C1-BD17-4A67-A120-366C93900467}"/>
    <cellStyle name="Normal 2 3 48 7" xfId="11674" xr:uid="{205B527A-D47E-42B1-A42D-948E50F54F50}"/>
    <cellStyle name="Normal 2 3 48 8" xfId="14789" xr:uid="{BEAB800C-6260-4A87-8CBF-6F2D87B13F6F}"/>
    <cellStyle name="Normal 2 3 48 9" xfId="17877" xr:uid="{0648CCCA-FEDF-485F-94FD-944BC754A28A}"/>
    <cellStyle name="Normal 2 3 49" xfId="935" xr:uid="{25A3A962-9C9C-40DF-BE4C-CFA7CD097393}"/>
    <cellStyle name="Normal 2 3 49 10" xfId="24824" xr:uid="{F967B891-9008-47FF-B623-A396170090D4}"/>
    <cellStyle name="Normal 2 3 49 11" xfId="28003" xr:uid="{688E1883-5277-4027-8183-442CCB78D889}"/>
    <cellStyle name="Normal 2 3 49 12" xfId="3914" xr:uid="{0DC7A4F0-A2AE-46CF-91D5-7A682523F964}"/>
    <cellStyle name="Normal 2 3 49 2" xfId="2886" xr:uid="{47109E01-B950-4231-92D2-9AA8A7A1A699}"/>
    <cellStyle name="Normal 2 3 49 2 10" xfId="4972" xr:uid="{CAF23156-8D9E-43DF-AF3A-AD634676314F}"/>
    <cellStyle name="Normal 2 3 49 2 2" xfId="6339" xr:uid="{9C3CE3DF-6622-4445-9C61-1F0D5483D12E}"/>
    <cellStyle name="Normal 2 3 49 2 3" xfId="11148" xr:uid="{088433DE-5F08-4C63-97FA-C96DD4DC9D47}"/>
    <cellStyle name="Normal 2 3 49 2 4" xfId="12691" xr:uid="{03C18B65-A7A0-45D0-944E-5A949122087F}"/>
    <cellStyle name="Normal 2 3 49 2 5" xfId="15443" xr:uid="{EB17E442-9239-48BD-BF26-75815B944C44}"/>
    <cellStyle name="Normal 2 3 49 2 6" xfId="20590" xr:uid="{E4B9E24B-431D-46F7-B5AE-F8778763ABA1}"/>
    <cellStyle name="Normal 2 3 49 2 7" xfId="22137" xr:uid="{8A0901F8-C5F9-4FD8-8193-38C5D5C630C2}"/>
    <cellStyle name="Normal 2 3 49 2 8" xfId="25264" xr:uid="{0CD6CB5F-E066-4BE8-831D-D0FD92441C56}"/>
    <cellStyle name="Normal 2 3 49 2 9" xfId="28516" xr:uid="{0FBB896A-DF7D-43D3-A27B-009339AAFBA5}"/>
    <cellStyle name="Normal 2 3 49 3" xfId="1825" xr:uid="{D1CEC9B8-5E93-4E8B-B055-35964D24BA73}"/>
    <cellStyle name="Normal 2 3 49 3 2" xfId="10090" xr:uid="{839410F3-5BAE-457D-8399-54131C6B7546}"/>
    <cellStyle name="Normal 2 3 49 3 3" xfId="13286" xr:uid="{1EE9E65C-EB0B-45A6-B0F6-8488476F380C}"/>
    <cellStyle name="Normal 2 3 49 3 4" xfId="16381" xr:uid="{412B7445-7426-4197-9BBF-E4031425F1AF}"/>
    <cellStyle name="Normal 2 3 49 3 5" xfId="19535" xr:uid="{86EB05E1-0C86-40B1-BFA9-82C8B41EC7E3}"/>
    <cellStyle name="Normal 2 3 49 3 6" xfId="22695" xr:uid="{F8B84F05-F176-48F1-9A6E-EE077B464CC5}"/>
    <cellStyle name="Normal 2 3 49 3 7" xfId="25871" xr:uid="{890E71EB-8EC5-4012-94F5-C844A457CECC}"/>
    <cellStyle name="Normal 2 3 49 3 8" xfId="29070" xr:uid="{09939A9B-A990-456D-85D4-A93A96115E34}"/>
    <cellStyle name="Normal 2 3 49 3 9" xfId="6073" xr:uid="{4953763D-A642-4041-9E8E-741672E220D5}"/>
    <cellStyle name="Normal 2 3 49 4" xfId="8058" xr:uid="{F5541147-C81D-4D2F-978A-96E089EBC81D}"/>
    <cellStyle name="Normal 2 3 49 5" xfId="9202" xr:uid="{EA4C4DE4-DFAA-4A1B-BAA8-A3D639E7BF2F}"/>
    <cellStyle name="Normal 2 3 49 6" xfId="12324" xr:uid="{D9DBF4FB-1DCC-4BB2-9291-996D9FF44FDF}"/>
    <cellStyle name="Normal 2 3 49 7" xfId="14793" xr:uid="{8CD10D45-7DF9-4C42-8C6D-F66EE7C07765}"/>
    <cellStyle name="Normal 2 3 49 8" xfId="18526" xr:uid="{85CE7C91-D238-4015-8C99-5A391A97E178}"/>
    <cellStyle name="Normal 2 3 49 9" xfId="21690" xr:uid="{FCD6C7D3-B177-4F57-9AE1-20B17CAFC39A}"/>
    <cellStyle name="Normal 2 3 5" xfId="113" xr:uid="{768B9308-C4A7-4774-BC71-B59C190C87EC}"/>
    <cellStyle name="Normal 2 3 5 10" xfId="8384" xr:uid="{0976CF6A-9988-42E9-B5B3-DC788E0555E1}"/>
    <cellStyle name="Normal 2 3 5 11" xfId="11493" xr:uid="{FE910174-9609-401E-A8A5-DA9A0E3ABD54}"/>
    <cellStyle name="Normal 2 3 5 12" xfId="14608" xr:uid="{3FAA8290-93CA-4716-B179-56085F4562DF}"/>
    <cellStyle name="Normal 2 3 5 13" xfId="17700" xr:uid="{648BCD97-B9E8-45AE-9AA2-BF807F085346}"/>
    <cellStyle name="Normal 2 3 5 14" xfId="20858" xr:uid="{B50EF26F-6415-40DA-9A20-B5120723BB4C}"/>
    <cellStyle name="Normal 2 3 5 15" xfId="23998" xr:uid="{A38B2FFF-4CF5-42A5-AFBF-C11E75648D92}"/>
    <cellStyle name="Normal 2 3 5 16" xfId="27175" xr:uid="{3F25E522-9969-4ED6-AF10-C0733A61FF67}"/>
    <cellStyle name="Normal 2 3 5 17" xfId="3285" xr:uid="{D5F519EE-5D41-4D08-ABD7-98AD2478849C}"/>
    <cellStyle name="Normal 2 3 5 2" xfId="449" xr:uid="{7C23E25F-F287-45D3-88EA-86EB3B24933A}"/>
    <cellStyle name="Normal 2 3 5 2 10" xfId="24339" xr:uid="{F1500861-E9D2-4912-A2A9-89D0CD31794C}"/>
    <cellStyle name="Normal 2 3 5 2 11" xfId="27517" xr:uid="{3A367738-91B0-454E-B150-38035F8D31A5}"/>
    <cellStyle name="Normal 2 3 5 2 12" xfId="3429" xr:uid="{9A4311D3-EC6A-4D40-8BD7-A3E0A2D1E8D6}"/>
    <cellStyle name="Normal 2 3 5 2 2" xfId="2400" xr:uid="{1E4C08B9-E0EB-4E43-8EE3-6F047AB4B4E7}"/>
    <cellStyle name="Normal 2 3 5 2 2 10" xfId="4487" xr:uid="{1D72C4F4-7480-46EF-99E2-A90565474A5A}"/>
    <cellStyle name="Normal 2 3 5 2 2 2" xfId="6559" xr:uid="{89664742-E4BA-4407-B443-4525B16FEB99}"/>
    <cellStyle name="Normal 2 3 5 2 2 3" xfId="10663" xr:uid="{F70C8ACB-AB86-459F-9DC7-421070BBAF4B}"/>
    <cellStyle name="Normal 2 3 5 2 2 4" xfId="13858" xr:uid="{7FB81C30-6EEE-4E76-8D47-D0A7AFE58E64}"/>
    <cellStyle name="Normal 2 3 5 2 2 5" xfId="16953" xr:uid="{894F1F22-5D5C-4047-91FF-68CFFCDD29E1}"/>
    <cellStyle name="Normal 2 3 5 2 2 6" xfId="20107" xr:uid="{F475A608-1885-4D8F-8131-4FB1F3B09329}"/>
    <cellStyle name="Normal 2 3 5 2 2 7" xfId="23267" xr:uid="{A1C1FA9C-23EB-4153-A1C4-C89A51A3871C}"/>
    <cellStyle name="Normal 2 3 5 2 2 8" xfId="26443" xr:uid="{E1F10146-439D-42D3-98EE-4A4BB967591C}"/>
    <cellStyle name="Normal 2 3 5 2 2 9" xfId="29642" xr:uid="{B6EB8126-ED88-4BF2-ACA2-1BE4B8CEA24E}"/>
    <cellStyle name="Normal 2 3 5 2 3" xfId="1338" xr:uid="{FC69E704-C66E-4023-9340-F4BF1C798110}"/>
    <cellStyle name="Normal 2 3 5 2 3 2" xfId="9605" xr:uid="{8BF199C2-B051-4FF7-83F4-97F383B21BC2}"/>
    <cellStyle name="Normal 2 3 5 2 3 3" xfId="12801" xr:uid="{F47B4927-5E6B-4BB9-A563-536F55006AC2}"/>
    <cellStyle name="Normal 2 3 5 2 3 4" xfId="15896" xr:uid="{BB604774-4722-4D54-B571-BFBE3A823922}"/>
    <cellStyle name="Normal 2 3 5 2 3 5" xfId="19050" xr:uid="{81ECF062-B813-43D6-BEA8-AA33CEC4CE90}"/>
    <cellStyle name="Normal 2 3 5 2 3 6" xfId="22210" xr:uid="{BECDC062-696C-45AF-9DB4-73A2A277D70D}"/>
    <cellStyle name="Normal 2 3 5 2 3 7" xfId="25386" xr:uid="{33DC87DE-CD7A-4100-BE86-A4A14E88FAE4}"/>
    <cellStyle name="Normal 2 3 5 2 3 8" xfId="28585" xr:uid="{2AC29E8F-2867-4726-A182-6008DFC19088}"/>
    <cellStyle name="Normal 2 3 5 2 3 9" xfId="5587" xr:uid="{A150B855-4AB2-4C44-A37D-BE4A8624215E}"/>
    <cellStyle name="Normal 2 3 5 2 4" xfId="7572" xr:uid="{F91F1078-738E-4A85-9166-E0D68A5DCB49}"/>
    <cellStyle name="Normal 2 3 5 2 5" xfId="8717" xr:uid="{E0FE746E-E74B-4377-9947-AD43D88B0879}"/>
    <cellStyle name="Normal 2 3 5 2 6" xfId="11838" xr:uid="{1E4D10EE-BA4A-4B13-A605-FBC7F424CCFE}"/>
    <cellStyle name="Normal 2 3 5 2 7" xfId="14957" xr:uid="{210B24B0-5740-4F73-8CE5-A6F44FA4454C}"/>
    <cellStyle name="Normal 2 3 5 2 8" xfId="18041" xr:uid="{773B9BA7-6A59-4A4D-987F-921E4B2BEEDC}"/>
    <cellStyle name="Normal 2 3 5 2 9" xfId="21204" xr:uid="{FE361E99-5716-40A7-A441-A4FF777FF746}"/>
    <cellStyle name="Normal 2 3 5 3" xfId="589" xr:uid="{208FF94A-0E73-4307-A312-F41FA02943BF}"/>
    <cellStyle name="Normal 2 3 5 3 10" xfId="24479" xr:uid="{9F4FD64C-1CE2-4911-A08B-846B4DCE2762}"/>
    <cellStyle name="Normal 2 3 5 3 11" xfId="27657" xr:uid="{B416A9C2-A89F-4277-8381-15CDBAAAB442}"/>
    <cellStyle name="Normal 2 3 5 3 12" xfId="3569" xr:uid="{7158108F-3BDF-4097-87DD-F2EBEC6F3CB9}"/>
    <cellStyle name="Normal 2 3 5 3 2" xfId="2540" xr:uid="{1D84E655-2D8F-44FA-970C-AB31A226D729}"/>
    <cellStyle name="Normal 2 3 5 3 2 10" xfId="4627" xr:uid="{30090573-48CA-4ACB-9C4C-2EE17B7033E2}"/>
    <cellStyle name="Normal 2 3 5 3 2 2" xfId="6697" xr:uid="{3080133A-D538-4A98-BCD3-356736B897B7}"/>
    <cellStyle name="Normal 2 3 5 3 2 3" xfId="10803" xr:uid="{217DD120-C38F-485B-A73F-B8B47642B356}"/>
    <cellStyle name="Normal 2 3 5 3 2 4" xfId="13998" xr:uid="{7ED79729-545F-443F-888D-81725B3DCE96}"/>
    <cellStyle name="Normal 2 3 5 3 2 5" xfId="17093" xr:uid="{463D5C2A-E1A9-4750-846E-FC648D531443}"/>
    <cellStyle name="Normal 2 3 5 3 2 6" xfId="20247" xr:uid="{3EDBDA85-82EF-4740-981D-E7E4DAADC69C}"/>
    <cellStyle name="Normal 2 3 5 3 2 7" xfId="23407" xr:uid="{F0C84CC4-F04F-4A3B-804B-4356AA06658D}"/>
    <cellStyle name="Normal 2 3 5 3 2 8" xfId="26583" xr:uid="{74087E6A-F0DB-4204-A1C4-32D314A7EE01}"/>
    <cellStyle name="Normal 2 3 5 3 2 9" xfId="29782" xr:uid="{EC4D107D-26F1-40D5-8F62-94DA8D3D1F6A}"/>
    <cellStyle name="Normal 2 3 5 3 3" xfId="1478" xr:uid="{62B643B3-4787-4920-8795-CD6A03668FEA}"/>
    <cellStyle name="Normal 2 3 5 3 3 2" xfId="9745" xr:uid="{C08FEE94-BFB2-4464-B75E-AF896E60B18E}"/>
    <cellStyle name="Normal 2 3 5 3 3 3" xfId="12941" xr:uid="{83BE4923-D993-4BE8-AFF2-4D7163ABA861}"/>
    <cellStyle name="Normal 2 3 5 3 3 4" xfId="16036" xr:uid="{E8800927-5AD5-48A5-B536-349DAB9267A3}"/>
    <cellStyle name="Normal 2 3 5 3 3 5" xfId="19190" xr:uid="{7795E0EC-1AB6-4172-A31F-6DCB1AF42031}"/>
    <cellStyle name="Normal 2 3 5 3 3 6" xfId="22350" xr:uid="{BCA59006-AF43-4CBB-ACE0-7133F6E8139F}"/>
    <cellStyle name="Normal 2 3 5 3 3 7" xfId="25526" xr:uid="{78A4866B-0212-4E20-A0D9-C2614A113CEB}"/>
    <cellStyle name="Normal 2 3 5 3 3 8" xfId="28725" xr:uid="{A0642C50-C830-44CC-876B-083E21AF132A}"/>
    <cellStyle name="Normal 2 3 5 3 3 9" xfId="5727" xr:uid="{E88A4C4B-673F-4621-9ECF-7B6DF48B0D2D}"/>
    <cellStyle name="Normal 2 3 5 3 4" xfId="7712" xr:uid="{817CDEB2-1E51-4319-B8C9-8A940EB92127}"/>
    <cellStyle name="Normal 2 3 5 3 5" xfId="8857" xr:uid="{D6CD753C-C459-4B17-83B2-E66EB95D0114}"/>
    <cellStyle name="Normal 2 3 5 3 6" xfId="11978" xr:uid="{7886821F-8130-4AAB-89CE-4ECC1983EFF8}"/>
    <cellStyle name="Normal 2 3 5 3 7" xfId="15097" xr:uid="{579B2C91-196A-49C9-BF67-A63C8EE0057F}"/>
    <cellStyle name="Normal 2 3 5 3 8" xfId="18181" xr:uid="{3F72403E-6227-47C8-8BBF-39E6989513AD}"/>
    <cellStyle name="Normal 2 3 5 3 9" xfId="21344" xr:uid="{B6169142-73A8-419F-936C-8F5C48AEEE1C}"/>
    <cellStyle name="Normal 2 3 5 4" xfId="758" xr:uid="{913621A5-63BB-41B7-8AF1-E718D35CC35C}"/>
    <cellStyle name="Normal 2 3 5 4 10" xfId="24648" xr:uid="{94A9C9E1-F76D-430C-8AE2-8CD273327AF4}"/>
    <cellStyle name="Normal 2 3 5 4 11" xfId="27826" xr:uid="{AC072191-C96E-47DC-BD3F-091756123E4E}"/>
    <cellStyle name="Normal 2 3 5 4 12" xfId="3738" xr:uid="{872880E4-01D9-441A-821A-B6875E799C3C}"/>
    <cellStyle name="Normal 2 3 5 4 2" xfId="2709" xr:uid="{9B15B662-6105-43E9-818D-1E6BD5F2E819}"/>
    <cellStyle name="Normal 2 3 5 4 2 10" xfId="4796" xr:uid="{C7E952E3-9270-476E-87AA-56BEB9848062}"/>
    <cellStyle name="Normal 2 3 5 4 2 2" xfId="6835" xr:uid="{AA4243AC-E88A-4CAC-A06E-C713C15164ED}"/>
    <cellStyle name="Normal 2 3 5 4 2 3" xfId="10972" xr:uid="{4215D991-046C-4601-AE37-FBCCFF0E7279}"/>
    <cellStyle name="Normal 2 3 5 4 2 4" xfId="14163" xr:uid="{FB9C4207-B46C-4374-9724-A3C8ECFF8646}"/>
    <cellStyle name="Normal 2 3 5 4 2 5" xfId="17258" xr:uid="{00D7F9DA-6E4D-4193-8D31-BBB813DC4935}"/>
    <cellStyle name="Normal 2 3 5 4 2 6" xfId="20416" xr:uid="{42ED2AFF-82FC-47C6-B600-F9DBFE8705C1}"/>
    <cellStyle name="Normal 2 3 5 4 2 7" xfId="23572" xr:uid="{ED56E7C1-A64F-4DC8-9D79-C6912BBD6EA6}"/>
    <cellStyle name="Normal 2 3 5 4 2 8" xfId="26748" xr:uid="{2D536F85-2306-40E4-9909-7BB07B85D832}"/>
    <cellStyle name="Normal 2 3 5 4 2 9" xfId="29947" xr:uid="{401F233D-FF8B-40F3-A6DE-D0F9517702C1}"/>
    <cellStyle name="Normal 2 3 5 4 3" xfId="1647" xr:uid="{5442F72C-78F5-4D1F-9AAC-4B8F04B7282A}"/>
    <cellStyle name="Normal 2 3 5 4 3 2" xfId="9914" xr:uid="{3FEEDD75-5B9A-4BB2-BC6B-6E5FB1FE1129}"/>
    <cellStyle name="Normal 2 3 5 4 3 3" xfId="13110" xr:uid="{E9FFA754-D0A5-471A-9748-039779B1A300}"/>
    <cellStyle name="Normal 2 3 5 4 3 4" xfId="16205" xr:uid="{172A8953-A49B-4410-A018-2F430154C050}"/>
    <cellStyle name="Normal 2 3 5 4 3 5" xfId="19359" xr:uid="{186FEF29-6773-45E1-A4F9-44DB73FED5B7}"/>
    <cellStyle name="Normal 2 3 5 4 3 6" xfId="22519" xr:uid="{C2633706-C4EB-4565-B2D4-96FEE2FD89DA}"/>
    <cellStyle name="Normal 2 3 5 4 3 7" xfId="25695" xr:uid="{17F3A9CF-5F7F-47DB-93C7-8DC69CFE7E9D}"/>
    <cellStyle name="Normal 2 3 5 4 3 8" xfId="28894" xr:uid="{D47E77C8-74A4-45A8-AD5D-6C0127528960}"/>
    <cellStyle name="Normal 2 3 5 4 3 9" xfId="5896" xr:uid="{032537FC-9D89-457F-813A-5431B30B44C9}"/>
    <cellStyle name="Normal 2 3 5 4 4" xfId="7881" xr:uid="{B4ADED58-443F-4584-8617-9DF78AB4C397}"/>
    <cellStyle name="Normal 2 3 5 4 5" xfId="9026" xr:uid="{569DFC8F-0361-4358-A4A7-61919228AC7C}"/>
    <cellStyle name="Normal 2 3 5 4 6" xfId="12147" xr:uid="{3592798F-AB5F-4068-936D-B20C38B118E4}"/>
    <cellStyle name="Normal 2 3 5 4 7" xfId="15266" xr:uid="{767742C0-77B9-42C2-85FB-B159A899BAED}"/>
    <cellStyle name="Normal 2 3 5 4 8" xfId="18350" xr:uid="{09D03AB0-AF0E-4687-9832-5CFC6BF3A8B9}"/>
    <cellStyle name="Normal 2 3 5 4 9" xfId="21513" xr:uid="{855D99FD-17B8-4DBA-853A-E9EDDAC48372}"/>
    <cellStyle name="Normal 2 3 5 5" xfId="951" xr:uid="{7015B05C-F47C-4605-9577-2F60B7CEA0C6}"/>
    <cellStyle name="Normal 2 3 5 5 10" xfId="24840" xr:uid="{8A8D311E-7967-4884-A447-F3A1108A2933}"/>
    <cellStyle name="Normal 2 3 5 5 11" xfId="28019" xr:uid="{65602DFF-4A1C-4F9A-BB24-09102EB0C286}"/>
    <cellStyle name="Normal 2 3 5 5 12" xfId="3930" xr:uid="{22D0065D-28C0-42C7-A5F7-D53D08604A4D}"/>
    <cellStyle name="Normal 2 3 5 5 2" xfId="2902" xr:uid="{C3E4B526-B285-4943-97A0-776489C89944}"/>
    <cellStyle name="Normal 2 3 5 5 2 10" xfId="4988" xr:uid="{DC7695EE-B765-46CD-AE25-DC4083F4487B}"/>
    <cellStyle name="Normal 2 3 5 5 2 2" xfId="7011" xr:uid="{12B55475-A552-45B3-8EC9-B481E2681FFE}"/>
    <cellStyle name="Normal 2 3 5 5 2 3" xfId="11164" xr:uid="{89D2B512-E240-4E7A-876C-54B332AC0EF5}"/>
    <cellStyle name="Normal 2 3 5 5 2 4" xfId="14352" xr:uid="{4E3BC187-F27F-4974-89BB-32D45FA443EB}"/>
    <cellStyle name="Normal 2 3 5 5 2 5" xfId="17449" xr:uid="{9F383494-F561-41E0-9BB7-8D3B5A665E08}"/>
    <cellStyle name="Normal 2 3 5 5 2 6" xfId="20606" xr:uid="{12A058C5-11FB-46C3-864A-C3ACD72B160E}"/>
    <cellStyle name="Normal 2 3 5 5 2 7" xfId="23761" xr:uid="{A345AA1F-4332-44B1-8C44-C7E87C0775F3}"/>
    <cellStyle name="Normal 2 3 5 5 2 8" xfId="26937" xr:uid="{13AD7BB0-1CA7-44B9-A8E5-850C7A139914}"/>
    <cellStyle name="Normal 2 3 5 5 2 9" xfId="30136" xr:uid="{E82F72F6-4279-4EDA-B054-FE4AA89952EB}"/>
    <cellStyle name="Normal 2 3 5 5 3" xfId="1841" xr:uid="{17700518-AE85-427F-8E91-D975DDA5D433}"/>
    <cellStyle name="Normal 2 3 5 5 3 2" xfId="10106" xr:uid="{8955CFE4-F417-4686-A9ED-67EE62F1A7F7}"/>
    <cellStyle name="Normal 2 3 5 5 3 3" xfId="13302" xr:uid="{A36CB5CD-A3FE-4C93-A79F-B39AB5293BE5}"/>
    <cellStyle name="Normal 2 3 5 5 3 4" xfId="16397" xr:uid="{001CFD96-FEBD-4365-85EE-376AA9952D6A}"/>
    <cellStyle name="Normal 2 3 5 5 3 5" xfId="19551" xr:uid="{EA017FD2-CA9C-4C2B-8677-37E7C57B86FD}"/>
    <cellStyle name="Normal 2 3 5 5 3 6" xfId="22711" xr:uid="{4BA085E5-3225-47F5-8DAD-B77622947355}"/>
    <cellStyle name="Normal 2 3 5 5 3 7" xfId="25887" xr:uid="{59BE7CFF-9D7D-433B-A69D-AA563A8BFCFD}"/>
    <cellStyle name="Normal 2 3 5 5 3 8" xfId="29086" xr:uid="{E8FC8CAB-9599-4839-8054-E99FD63F6FEF}"/>
    <cellStyle name="Normal 2 3 5 5 3 9" xfId="6089" xr:uid="{A6139910-5E96-4293-81FD-A288C0F716DD}"/>
    <cellStyle name="Normal 2 3 5 5 4" xfId="8074" xr:uid="{E23ACC33-E578-48D9-8447-0EE6BFB4FD71}"/>
    <cellStyle name="Normal 2 3 5 5 5" xfId="9218" xr:uid="{087A89A1-A11D-4BA6-83F5-FA646A1675C4}"/>
    <cellStyle name="Normal 2 3 5 5 6" xfId="12340" xr:uid="{AD7FBF76-D9E0-4777-B3F3-49F47A61D5E9}"/>
    <cellStyle name="Normal 2 3 5 5 7" xfId="15459" xr:uid="{41EA0409-EC32-40C8-A5AE-76414C64104C}"/>
    <cellStyle name="Normal 2 3 5 5 8" xfId="18542" xr:uid="{CBE0F48F-8738-431E-90B3-6542B7249AA7}"/>
    <cellStyle name="Normal 2 3 5 5 9" xfId="21706" xr:uid="{6AA10CA0-88F9-4DD9-9B85-10FD854BF109}"/>
    <cellStyle name="Normal 2 3 5 6" xfId="304" xr:uid="{9FF5370F-03C6-436F-8CD6-B0061A0B4D55}"/>
    <cellStyle name="Normal 2 3 5 6 10" xfId="27373" xr:uid="{0FE58F4F-1B80-4EC8-8508-0B0B7D85BD73}"/>
    <cellStyle name="Normal 2 3 5 6 11" xfId="4343" xr:uid="{DA92DC9C-1B48-496F-954F-872FD6F0BAD6}"/>
    <cellStyle name="Normal 2 3 5 6 2" xfId="2256" xr:uid="{CDD7E1A0-FF60-461F-8B7C-88F057326183}"/>
    <cellStyle name="Normal 2 3 5 6 2 2" xfId="10519" xr:uid="{3640F4FB-9609-4D54-AC05-016A4058B5D2}"/>
    <cellStyle name="Normal 2 3 5 6 2 3" xfId="13714" xr:uid="{5AD61DBD-B1E2-4150-9215-ED27F0DDA93A}"/>
    <cellStyle name="Normal 2 3 5 6 2 4" xfId="16809" xr:uid="{A912CC74-38DE-4268-A44C-D311727729EF}"/>
    <cellStyle name="Normal 2 3 5 6 2 5" xfId="19963" xr:uid="{CA083A42-BD8A-4BCC-84B9-ADB3A9E55E38}"/>
    <cellStyle name="Normal 2 3 5 6 2 6" xfId="23123" xr:uid="{6DD4A8A4-F976-4E28-9F12-EC0B07807E6E}"/>
    <cellStyle name="Normal 2 3 5 6 2 7" xfId="26299" xr:uid="{BC4ADD33-BB9C-49FF-A5CE-5FBC365FE494}"/>
    <cellStyle name="Normal 2 3 5 6 2 8" xfId="29498" xr:uid="{E9967A7D-A293-444B-93AD-88C36B30A51B}"/>
    <cellStyle name="Normal 2 3 5 6 2 9" xfId="5443" xr:uid="{D8ECF9E1-8B0B-4C62-A0E1-06715CD9AE5A}"/>
    <cellStyle name="Normal 2 3 5 6 3" xfId="7428" xr:uid="{5EE1F072-3EA5-4F49-AC79-88B8C4921200}"/>
    <cellStyle name="Normal 2 3 5 6 4" xfId="8572" xr:uid="{907C5D71-F93F-43BB-A3A8-A7D1DF4E3CE0}"/>
    <cellStyle name="Normal 2 3 5 6 5" xfId="11694" xr:uid="{BC70152E-2623-4553-8513-C27CC4B607A1}"/>
    <cellStyle name="Normal 2 3 5 6 6" xfId="14813" xr:uid="{5B864F33-CEE3-4A49-8435-80917E2F8ACD}"/>
    <cellStyle name="Normal 2 3 5 6 7" xfId="17897" xr:uid="{12FD1070-5B71-4C03-B5A5-C4DCCC247E4B}"/>
    <cellStyle name="Normal 2 3 5 6 8" xfId="21060" xr:uid="{14880DF9-E2A5-4F03-A9B4-909793303BA2}"/>
    <cellStyle name="Normal 2 3 5 6 9" xfId="24195" xr:uid="{1B187485-4C9C-426C-B8C9-33028715F0FD}"/>
    <cellStyle name="Normal 2 3 5 7" xfId="2057" xr:uid="{394922F5-2F7F-4F19-BFC3-90780508F32E}"/>
    <cellStyle name="Normal 2 3 5 7 10" xfId="4146" xr:uid="{9B2D64FF-08E2-4AE9-8D8A-1BE3357EBB0C}"/>
    <cellStyle name="Normal 2 3 5 7 2" xfId="6362" xr:uid="{8C772F26-D088-4E99-A3ED-31599B529A8B}"/>
    <cellStyle name="Normal 2 3 5 7 3" xfId="10322" xr:uid="{972B14F7-B5E1-42BF-A813-A28EDDBF3B4F}"/>
    <cellStyle name="Normal 2 3 5 7 4" xfId="13517" xr:uid="{5B7A8567-4AEB-42BE-8F73-E57AEA5326E7}"/>
    <cellStyle name="Normal 2 3 5 7 5" xfId="16612" xr:uid="{D8C0462C-59F9-428F-8097-1647B91F4CF7}"/>
    <cellStyle name="Normal 2 3 5 7 6" xfId="19766" xr:uid="{7D36BB2A-6B3D-4DCC-9B7F-CCF5C35A327E}"/>
    <cellStyle name="Normal 2 3 5 7 7" xfId="22926" xr:uid="{2A3DAAA2-23F3-41BF-B66C-097CE1CEEC68}"/>
    <cellStyle name="Normal 2 3 5 7 8" xfId="26102" xr:uid="{D8ACA7EE-C985-4566-902E-75385A477D47}"/>
    <cellStyle name="Normal 2 3 5 7 9" xfId="29301" xr:uid="{BB1B3B9A-DFB8-4766-A356-CBBB444E5494}"/>
    <cellStyle name="Normal 2 3 5 8" xfId="1194" xr:uid="{42E3B104-8EEC-48F5-B402-15B1D3312CFC}"/>
    <cellStyle name="Normal 2 3 5 8 2" xfId="9461" xr:uid="{6E7F153F-0801-4227-9E0A-D22F8FDF7DC1}"/>
    <cellStyle name="Normal 2 3 5 8 3" xfId="12686" xr:uid="{16958734-7305-495D-80CE-B9631A01357B}"/>
    <cellStyle name="Normal 2 3 5 8 4" xfId="15790" xr:uid="{1598D79B-E503-4E93-9E3D-250F1DD4A288}"/>
    <cellStyle name="Normal 2 3 5 8 5" xfId="18923" xr:uid="{949081E4-7AD9-418D-91BD-1488069B0331}"/>
    <cellStyle name="Normal 2 3 5 8 6" xfId="22098" xr:uid="{93AEF688-253D-453D-B11E-F196340FCE94}"/>
    <cellStyle name="Normal 2 3 5 8 7" xfId="25255" xr:uid="{F342D63A-F584-49DB-8375-F9C8710CA463}"/>
    <cellStyle name="Normal 2 3 5 8 8" xfId="28501" xr:uid="{87FCC858-91A2-4F57-A818-F50B3BDCC9AE}"/>
    <cellStyle name="Normal 2 3 5 8 9" xfId="5245" xr:uid="{FD714A88-EF8F-4333-8F82-3199F4BD8324}"/>
    <cellStyle name="Normal 2 3 5 9" xfId="7228" xr:uid="{82952365-3F7C-4B3D-BA52-CCB743A94B08}"/>
    <cellStyle name="Normal 2 3 50" xfId="288" xr:uid="{C353271C-48D2-4082-AC23-9224F4C46413}"/>
    <cellStyle name="Normal 2 3 50 10" xfId="27357" xr:uid="{AA2E82AF-20F1-4BFA-8730-8A01FE976670}"/>
    <cellStyle name="Normal 2 3 50 11" xfId="4327" xr:uid="{09A0300D-6397-4CE6-848E-FD48D04B023C}"/>
    <cellStyle name="Normal 2 3 50 2" xfId="2240" xr:uid="{14F0F1E6-9106-43DF-A2A6-746A1703174E}"/>
    <cellStyle name="Normal 2 3 50 2 2" xfId="10503" xr:uid="{C4342BF4-0156-4C41-A8EC-4B8FE5DEDE9B}"/>
    <cellStyle name="Normal 2 3 50 2 3" xfId="13698" xr:uid="{A2A1A7D9-5B5D-45B8-9448-99CDD075A8ED}"/>
    <cellStyle name="Normal 2 3 50 2 4" xfId="16793" xr:uid="{92D8C56E-FFEA-466B-A1FD-B77696A4DBA1}"/>
    <cellStyle name="Normal 2 3 50 2 5" xfId="19947" xr:uid="{C2E6C367-B067-48F6-B7FD-EA0E5F692856}"/>
    <cellStyle name="Normal 2 3 50 2 6" xfId="23107" xr:uid="{58E926C7-073F-48E0-8971-8AA03E2E656C}"/>
    <cellStyle name="Normal 2 3 50 2 7" xfId="26283" xr:uid="{1C15BF0D-8D91-45AF-BD53-9749E5F27E0E}"/>
    <cellStyle name="Normal 2 3 50 2 8" xfId="29482" xr:uid="{D91DD506-597A-4984-82AA-51B62F0AD91A}"/>
    <cellStyle name="Normal 2 3 50 2 9" xfId="5427" xr:uid="{F834EA46-AC37-40D9-B40E-4A5F0EA10632}"/>
    <cellStyle name="Normal 2 3 50 3" xfId="7412" xr:uid="{2D1D7A53-8D5F-4D7A-888C-56CBA083E2D4}"/>
    <cellStyle name="Normal 2 3 50 4" xfId="8556" xr:uid="{8473D7B4-59CA-48B3-96EA-AD0B8FF1C642}"/>
    <cellStyle name="Normal 2 3 50 5" xfId="11678" xr:uid="{C4F35B00-7A23-4375-892F-1E45E5EC99B8}"/>
    <cellStyle name="Normal 2 3 50 6" xfId="14797" xr:uid="{8677941E-4761-4162-8B6E-A5E16802CE19}"/>
    <cellStyle name="Normal 2 3 50 7" xfId="17881" xr:uid="{96BB883D-C1D3-4CC1-B737-DFB39D5015D1}"/>
    <cellStyle name="Normal 2 3 50 8" xfId="21044" xr:uid="{C685F5C4-28B0-4180-9FB9-A584F3B0857C}"/>
    <cellStyle name="Normal 2 3 50 9" xfId="24179" xr:uid="{86B98B7D-75A2-4127-86E9-39EA0919631A}"/>
    <cellStyle name="Normal 2 3 51" xfId="1138" xr:uid="{39EBCAAC-18CF-458A-B393-DA4C0EB065B3}"/>
    <cellStyle name="Normal 2 3 51 10" xfId="28206" xr:uid="{682CB16A-BD23-4CFE-AF3D-71416B270B81}"/>
    <cellStyle name="Normal 2 3 51 11" xfId="5175" xr:uid="{BE3B5156-271C-4041-875C-BF6B791B7344}"/>
    <cellStyle name="Normal 2 3 51 2" xfId="3089" xr:uid="{28381DAB-26E7-40C8-BB17-6583F9ACE443}"/>
    <cellStyle name="Normal 2 3 51 2 2" xfId="11351" xr:uid="{73353E00-61A2-4FFC-A016-0C8C95B63EF9}"/>
    <cellStyle name="Normal 2 3 51 2 3" xfId="14532" xr:uid="{8664AF7E-5B30-40F6-B5FB-31D7A00B18DB}"/>
    <cellStyle name="Normal 2 3 51 2 4" xfId="17629" xr:uid="{34F3B4B9-6A5E-4FBF-82A6-878A18EBD2B2}"/>
    <cellStyle name="Normal 2 3 51 2 5" xfId="20787" xr:uid="{F71A7941-847A-49FD-8B8A-C03D033534E3}"/>
    <cellStyle name="Normal 2 3 51 2 6" xfId="23941" xr:uid="{AD85322C-59D7-46F9-A1CA-3293F951FAB3}"/>
    <cellStyle name="Normal 2 3 51 2 7" xfId="27117" xr:uid="{2A714F77-46D6-4154-BCC9-DEEDE4488067}"/>
    <cellStyle name="Normal 2 3 51 2 8" xfId="30316" xr:uid="{09485905-B8E3-424E-8198-AA2D78BFBAD5}"/>
    <cellStyle name="Normal 2 3 51 2 9" xfId="6276" xr:uid="{F2D78197-7C3C-4F3D-AAC7-D3C6C81FA2F7}"/>
    <cellStyle name="Normal 2 3 51 3" xfId="8261" xr:uid="{2EDD88FC-EA09-446E-8ACF-7769B3306B0C}"/>
    <cellStyle name="Normal 2 3 51 4" xfId="9405" xr:uid="{7341A7EC-34E1-4C06-A32A-892EAC979ACD}"/>
    <cellStyle name="Normal 2 3 51 5" xfId="12527" xr:uid="{C5C2290A-1C85-4908-AA9D-0AF3654ABA1D}"/>
    <cellStyle name="Normal 2 3 51 6" xfId="15646" xr:uid="{FA3FB07F-E84B-4731-941A-AE08BF1F6A0F}"/>
    <cellStyle name="Normal 2 3 51 7" xfId="18729" xr:uid="{9DEB9682-84FE-4537-B926-D70DB0D9486D}"/>
    <cellStyle name="Normal 2 3 51 8" xfId="21893" xr:uid="{14BE3657-0DDB-44B6-8C1B-7F7144D3F2EF}"/>
    <cellStyle name="Normal 2 3 51 9" xfId="25027" xr:uid="{01B272EB-37D5-463E-95D6-1C549275493D}"/>
    <cellStyle name="Normal 2 3 52" xfId="1142" xr:uid="{FC0FF676-664C-4A18-8B55-C10208091EE4}"/>
    <cellStyle name="Normal 2 3 52 10" xfId="28210" xr:uid="{0E0D511A-4ADD-4E77-B7F5-4666917CA29F}"/>
    <cellStyle name="Normal 2 3 52 11" xfId="5179" xr:uid="{ABBCD965-3B60-47E6-9A82-FB62853ACDA9}"/>
    <cellStyle name="Normal 2 3 52 2" xfId="3093" xr:uid="{AD0CAF54-1920-45D1-982C-20D7ECCAB9F3}"/>
    <cellStyle name="Normal 2 3 52 2 2" xfId="11355" xr:uid="{0C998D31-A394-47D8-AC83-7A0FBF87A434}"/>
    <cellStyle name="Normal 2 3 52 2 3" xfId="14536" xr:uid="{2E2A8FDC-0156-4682-A128-90F4A6E6F30E}"/>
    <cellStyle name="Normal 2 3 52 2 4" xfId="17633" xr:uid="{90BA9CD7-09E4-4100-95B3-B024D4B32121}"/>
    <cellStyle name="Normal 2 3 52 2 5" xfId="20791" xr:uid="{0E7BD237-6197-48F1-80E2-02F2AD6CA19A}"/>
    <cellStyle name="Normal 2 3 52 2 6" xfId="23945" xr:uid="{662EC54F-71F3-4DEB-BB23-DE10D0DC7091}"/>
    <cellStyle name="Normal 2 3 52 2 7" xfId="27121" xr:uid="{C27A26A3-24CD-4729-991F-1CF9CBFF1EDC}"/>
    <cellStyle name="Normal 2 3 52 2 8" xfId="30320" xr:uid="{AE641CE0-0AAD-4046-8EEB-C704E25FAD1E}"/>
    <cellStyle name="Normal 2 3 52 2 9" xfId="6280" xr:uid="{C401EA55-161F-4EBF-B339-58B2564E85D8}"/>
    <cellStyle name="Normal 2 3 52 3" xfId="8265" xr:uid="{C1890AFC-8039-49C8-9F97-67BD6C229204}"/>
    <cellStyle name="Normal 2 3 52 4" xfId="9409" xr:uid="{AFF926C2-6854-4617-B6EE-5BBCDC3BC7FB}"/>
    <cellStyle name="Normal 2 3 52 5" xfId="12531" xr:uid="{7E9614AC-1A78-42AE-AA2B-CA48218095F2}"/>
    <cellStyle name="Normal 2 3 52 6" xfId="15650" xr:uid="{F9B2C113-8807-4D6E-9EC6-750D34E31832}"/>
    <cellStyle name="Normal 2 3 52 7" xfId="18733" xr:uid="{E9886613-F38D-43E5-BD00-940AA688EC56}"/>
    <cellStyle name="Normal 2 3 52 8" xfId="21897" xr:uid="{DABAFF60-A58B-4432-83EB-53BB518920B3}"/>
    <cellStyle name="Normal 2 3 52 9" xfId="25031" xr:uid="{A951DCDD-C041-439E-88B5-A73947DC79D4}"/>
    <cellStyle name="Normal 2 3 53" xfId="1146" xr:uid="{8851AFB1-D7CC-40A3-B933-85D1FE46026A}"/>
    <cellStyle name="Normal 2 3 53 10" xfId="28214" xr:uid="{6FC8AC6A-5449-4C6E-9B2F-8BCAF5DE9983}"/>
    <cellStyle name="Normal 2 3 53 11" xfId="5183" xr:uid="{C4D3671D-AD49-4EBC-BD00-6E5D67F5A92F}"/>
    <cellStyle name="Normal 2 3 53 2" xfId="3097" xr:uid="{B004EA3A-C185-4EAC-A8C6-632AD0A650D6}"/>
    <cellStyle name="Normal 2 3 53 2 2" xfId="11359" xr:uid="{261F4A70-2C1F-4194-B4CE-C97F8B513097}"/>
    <cellStyle name="Normal 2 3 53 2 3" xfId="14540" xr:uid="{B7FDD6A9-CE99-4666-A47D-276B2B42C575}"/>
    <cellStyle name="Normal 2 3 53 2 4" xfId="17637" xr:uid="{416ECC70-28B4-4095-991C-A36DA2F9B37C}"/>
    <cellStyle name="Normal 2 3 53 2 5" xfId="20795" xr:uid="{C23B0E00-331F-4657-A20D-63D4889C01E8}"/>
    <cellStyle name="Normal 2 3 53 2 6" xfId="23949" xr:uid="{1F7F66FD-D2B1-469D-8827-E80B8EC38E2F}"/>
    <cellStyle name="Normal 2 3 53 2 7" xfId="27125" xr:uid="{11116F5D-4273-4CA3-8E24-D629F4FCB1F8}"/>
    <cellStyle name="Normal 2 3 53 2 8" xfId="30324" xr:uid="{A24A164E-993A-4C15-8355-C225796FFE3E}"/>
    <cellStyle name="Normal 2 3 53 2 9" xfId="6284" xr:uid="{87362ED0-FA0A-41C9-8B54-D4F1FC9FD50C}"/>
    <cellStyle name="Normal 2 3 53 3" xfId="8269" xr:uid="{18DA932B-9310-49D1-AC83-FE6F70A71E8D}"/>
    <cellStyle name="Normal 2 3 53 4" xfId="9413" xr:uid="{A7BFB6C9-F5AB-42E3-8AA4-B2517F62AFC4}"/>
    <cellStyle name="Normal 2 3 53 5" xfId="12535" xr:uid="{AB992E77-3DB4-4ADA-AC01-482867063BF3}"/>
    <cellStyle name="Normal 2 3 53 6" xfId="15654" xr:uid="{01573319-1B56-472C-924D-69EF75C9657C}"/>
    <cellStyle name="Normal 2 3 53 7" xfId="18737" xr:uid="{41BBCD8A-9A62-4947-B44F-A2F0A27F947D}"/>
    <cellStyle name="Normal 2 3 53 8" xfId="21901" xr:uid="{A866FCBE-A143-43FC-8BB3-78FF895C948A}"/>
    <cellStyle name="Normal 2 3 53 9" xfId="25035" xr:uid="{00D5B009-8389-42A1-9F87-D344D78662A4}"/>
    <cellStyle name="Normal 2 3 54" xfId="1150" xr:uid="{3BF4B33E-83D1-485E-8C7A-6DA05E7B740F}"/>
    <cellStyle name="Normal 2 3 54 10" xfId="28218" xr:uid="{86BFA33B-7949-4204-B5FD-AD4B7B97688F}"/>
    <cellStyle name="Normal 2 3 54 11" xfId="5187" xr:uid="{B0434F13-6FEC-4852-808F-05AE41BF8F39}"/>
    <cellStyle name="Normal 2 3 54 2" xfId="3101" xr:uid="{19D8CE11-0353-4C83-8599-204D588497BB}"/>
    <cellStyle name="Normal 2 3 54 2 2" xfId="11363" xr:uid="{F20844E6-815F-4D9C-81DD-F334AE8EA05B}"/>
    <cellStyle name="Normal 2 3 54 2 3" xfId="14544" xr:uid="{0822D95E-A0A3-4719-A530-948A3197B028}"/>
    <cellStyle name="Normal 2 3 54 2 4" xfId="17641" xr:uid="{87A9D164-C2E4-44EF-BD74-A040ED039A30}"/>
    <cellStyle name="Normal 2 3 54 2 5" xfId="20799" xr:uid="{AF8C7CC1-7762-4CD6-9433-E46077C53E34}"/>
    <cellStyle name="Normal 2 3 54 2 6" xfId="23953" xr:uid="{59C4CA6F-D5AC-4D4A-9151-48DA92397C12}"/>
    <cellStyle name="Normal 2 3 54 2 7" xfId="27129" xr:uid="{4C39C4EF-B831-46A3-858E-A3D5BAD19098}"/>
    <cellStyle name="Normal 2 3 54 2 8" xfId="30328" xr:uid="{87CB65E3-C5B1-4A48-9F7B-99BE6D8A34FD}"/>
    <cellStyle name="Normal 2 3 54 2 9" xfId="6288" xr:uid="{E7C8F5F5-D36E-4BCA-BC75-707461CC3C94}"/>
    <cellStyle name="Normal 2 3 54 3" xfId="8273" xr:uid="{BF5E6DBB-0A90-461E-AA6B-EF5C5FF050B6}"/>
    <cellStyle name="Normal 2 3 54 4" xfId="9417" xr:uid="{844F42A7-BD97-44B8-B4E0-E4729390B8E4}"/>
    <cellStyle name="Normal 2 3 54 5" xfId="12539" xr:uid="{5614C64C-0B3F-4381-97D5-5163092FBAB3}"/>
    <cellStyle name="Normal 2 3 54 6" xfId="15658" xr:uid="{F2C9D50B-17D0-4EBC-965B-131DBCB26ED3}"/>
    <cellStyle name="Normal 2 3 54 7" xfId="18741" xr:uid="{B2A655E1-89EE-409C-AE5B-55B79B3209BF}"/>
    <cellStyle name="Normal 2 3 54 8" xfId="21905" xr:uid="{902D78ED-8C61-4B93-B541-6F3D01EA6661}"/>
    <cellStyle name="Normal 2 3 54 9" xfId="25039" xr:uid="{7FCB3C03-B0E9-47C1-8B5C-D22CD881A31A}"/>
    <cellStyle name="Normal 2 3 55" xfId="1154" xr:uid="{7143ED26-24A5-4247-8AD3-E7DDD1DA467C}"/>
    <cellStyle name="Normal 2 3 55 10" xfId="28222" xr:uid="{B033348D-ED3B-4006-9CD4-397995329183}"/>
    <cellStyle name="Normal 2 3 55 11" xfId="5191" xr:uid="{F86F2F99-9025-49B7-B2D3-F1BEF70F9313}"/>
    <cellStyle name="Normal 2 3 55 2" xfId="3105" xr:uid="{F69F52A8-24CD-41CC-992F-41C0039D4008}"/>
    <cellStyle name="Normal 2 3 55 2 2" xfId="11367" xr:uid="{57544B55-3E34-4B5C-9A47-77F59E3F85D6}"/>
    <cellStyle name="Normal 2 3 55 2 3" xfId="14548" xr:uid="{9750E338-F4CF-436B-BED8-C0F919E5ED97}"/>
    <cellStyle name="Normal 2 3 55 2 4" xfId="17645" xr:uid="{0F58F7A6-6836-4620-AA0F-5B572F1FF2AE}"/>
    <cellStyle name="Normal 2 3 55 2 5" xfId="20803" xr:uid="{0DB3EB7E-68FC-4AFE-8BF5-AAF0D0E0E9E7}"/>
    <cellStyle name="Normal 2 3 55 2 6" xfId="23957" xr:uid="{54227579-5E33-4079-A2C4-E7CE0D91930B}"/>
    <cellStyle name="Normal 2 3 55 2 7" xfId="27133" xr:uid="{DB90D969-3FFC-4821-AFCA-B0CE0491E6B8}"/>
    <cellStyle name="Normal 2 3 55 2 8" xfId="30332" xr:uid="{B5B92017-5D62-4EA7-886D-005FC128F295}"/>
    <cellStyle name="Normal 2 3 55 2 9" xfId="6292" xr:uid="{A53440EB-BDAF-4451-9E87-32B94FBA9F7D}"/>
    <cellStyle name="Normal 2 3 55 3" xfId="8277" xr:uid="{CD749161-3EE4-49C5-9C30-ED5E29A5976C}"/>
    <cellStyle name="Normal 2 3 55 4" xfId="9421" xr:uid="{2E656CC9-A00F-44AC-9845-4F2759F49A80}"/>
    <cellStyle name="Normal 2 3 55 5" xfId="12543" xr:uid="{FA8E691E-1F26-42A0-B991-4F60F3EEA190}"/>
    <cellStyle name="Normal 2 3 55 6" xfId="15662" xr:uid="{F521A239-451F-4A41-8EA8-2916595951A3}"/>
    <cellStyle name="Normal 2 3 55 7" xfId="18745" xr:uid="{BECB514A-519E-4306-8188-CD9D91F0A083}"/>
    <cellStyle name="Normal 2 3 55 8" xfId="21909" xr:uid="{9710A1E3-E118-4B8B-9086-E80FC099424E}"/>
    <cellStyle name="Normal 2 3 55 9" xfId="25043" xr:uid="{BB880723-3000-4615-A046-75ED86C336EE}"/>
    <cellStyle name="Normal 2 3 56" xfId="1158" xr:uid="{1776FB16-1F3B-4853-8FB1-D49BA9D992EF}"/>
    <cellStyle name="Normal 2 3 56 10" xfId="25047" xr:uid="{A4741512-5BD5-487D-B8F1-CFD73CCEC065}"/>
    <cellStyle name="Normal 2 3 56 11" xfId="28226" xr:uid="{AAB1A3A2-4C00-4C01-A68B-AD05EC8F7D42}"/>
    <cellStyle name="Normal 2 3 56 12" xfId="4125" xr:uid="{F9AD7DD5-ACC7-4930-8567-F471879885CD}"/>
    <cellStyle name="Normal 2 3 56 2" xfId="3109" xr:uid="{E467B8C0-1909-41FC-9C03-F15A8B7E1797}"/>
    <cellStyle name="Normal 2 3 56 2 10" xfId="5195" xr:uid="{429583CA-9D4B-49E5-9B18-13D0AD3C55F6}"/>
    <cellStyle name="Normal 2 3 56 2 2" xfId="7196" xr:uid="{7F30D312-E649-4025-84E9-E98CE9D336AD}"/>
    <cellStyle name="Normal 2 3 56 2 3" xfId="11371" xr:uid="{56DFEC4F-4A63-4810-AD20-0C40805C28BA}"/>
    <cellStyle name="Normal 2 3 56 2 4" xfId="14552" xr:uid="{B233201F-B792-4339-A08F-2927EBDD558B}"/>
    <cellStyle name="Normal 2 3 56 2 5" xfId="17649" xr:uid="{8957990A-72C0-422F-AF00-8834B0D7A322}"/>
    <cellStyle name="Normal 2 3 56 2 6" xfId="20807" xr:uid="{2F09A5E7-5995-4695-8198-8577B82DA709}"/>
    <cellStyle name="Normal 2 3 56 2 7" xfId="23961" xr:uid="{736DB644-4111-4765-8A07-849AAB5BFC28}"/>
    <cellStyle name="Normal 2 3 56 2 8" xfId="27137" xr:uid="{10F4C90C-AFD0-4E82-97BC-B96C6A189ABA}"/>
    <cellStyle name="Normal 2 3 56 2 9" xfId="30336" xr:uid="{F0FE01C7-B8B8-439A-9087-925BF892F775}"/>
    <cellStyle name="Normal 2 3 56 3" xfId="2036" xr:uid="{49D1E872-9219-4A0C-9EAC-683487F04C4A}"/>
    <cellStyle name="Normal 2 3 56 3 2" xfId="10301" xr:uid="{746B1C74-D350-4636-BD37-A54A0DEDC4E2}"/>
    <cellStyle name="Normal 2 3 56 3 3" xfId="13497" xr:uid="{AE28B78F-76AC-4212-9193-342190EA87BE}"/>
    <cellStyle name="Normal 2 3 56 3 4" xfId="16592" xr:uid="{3ED86987-3FBF-4097-AFA5-DE06847DB54E}"/>
    <cellStyle name="Normal 2 3 56 3 5" xfId="19746" xr:uid="{73D5D962-FE29-4A0D-820C-63AF9031C7EF}"/>
    <cellStyle name="Normal 2 3 56 3 6" xfId="22906" xr:uid="{49E203F2-67A2-4549-9B25-0965AC603424}"/>
    <cellStyle name="Normal 2 3 56 3 7" xfId="26082" xr:uid="{D90AFC37-1CE3-441E-B933-6F20CED1BA7E}"/>
    <cellStyle name="Normal 2 3 56 3 8" xfId="29281" xr:uid="{698FF508-FCE3-4B60-A00D-845A835B93CE}"/>
    <cellStyle name="Normal 2 3 56 3 9" xfId="6296" xr:uid="{BCA780D6-8364-4660-B07A-2F96052C7DE5}"/>
    <cellStyle name="Normal 2 3 56 4" xfId="8281" xr:uid="{4A896C9A-777F-4C21-AA0E-19A47BB90A32}"/>
    <cellStyle name="Normal 2 3 56 5" xfId="9425" xr:uid="{E9F0B77C-3C20-488E-90D8-C9E9AB515A57}"/>
    <cellStyle name="Normal 2 3 56 6" xfId="12547" xr:uid="{621FF3F8-697C-4B5E-B669-18DFE86D8008}"/>
    <cellStyle name="Normal 2 3 56 7" xfId="15666" xr:uid="{10CB208D-9696-4C35-9B0C-1F573C683A47}"/>
    <cellStyle name="Normal 2 3 56 8" xfId="18749" xr:uid="{2AC5E58F-2745-44CC-9350-D0F59E61BCDE}"/>
    <cellStyle name="Normal 2 3 56 9" xfId="21913" xr:uid="{F3E9CC81-AF56-4301-B788-026B67A5B429}"/>
    <cellStyle name="Normal 2 3 57" xfId="1162" xr:uid="{3353ECB2-3E26-4BDA-9544-D74B984C1A8F}"/>
    <cellStyle name="Normal 2 3 57 10" xfId="28230" xr:uid="{C7431B1F-70C0-444C-B4F1-B124D8BE6D01}"/>
    <cellStyle name="Normal 2 3 57 11" xfId="5199" xr:uid="{1D4AEEC5-5A31-4533-986A-C066F326113D}"/>
    <cellStyle name="Normal 2 3 57 2" xfId="3113" xr:uid="{C3CE36E7-0AB2-4CD4-8785-645362FA28BE}"/>
    <cellStyle name="Normal 2 3 57 2 2" xfId="11375" xr:uid="{77363393-48A9-4849-A2D2-1061CEE0FD14}"/>
    <cellStyle name="Normal 2 3 57 2 3" xfId="14556" xr:uid="{80743E8F-BD07-4E28-AAA6-B3C46D5C5521}"/>
    <cellStyle name="Normal 2 3 57 2 4" xfId="17653" xr:uid="{6BCE0736-D029-4F2B-83B1-71786E70076E}"/>
    <cellStyle name="Normal 2 3 57 2 5" xfId="20811" xr:uid="{14871318-F8B4-495E-936C-35D6C1F7B897}"/>
    <cellStyle name="Normal 2 3 57 2 6" xfId="23965" xr:uid="{715813A9-6B59-44CC-BCB9-C1659AD30ADE}"/>
    <cellStyle name="Normal 2 3 57 2 7" xfId="27141" xr:uid="{ABA705F1-CD6A-4616-AB1B-0C7C56CA728B}"/>
    <cellStyle name="Normal 2 3 57 2 8" xfId="30340" xr:uid="{4081BBDC-45AD-4FEA-B707-B2C054BEBB13}"/>
    <cellStyle name="Normal 2 3 57 2 9" xfId="6300" xr:uid="{91E451EB-004D-469E-8028-D2C4C12E70F6}"/>
    <cellStyle name="Normal 2 3 57 3" xfId="8285" xr:uid="{F2743F60-9B81-4746-9E07-03ED280BA7F3}"/>
    <cellStyle name="Normal 2 3 57 4" xfId="9429" xr:uid="{FDC04978-9B8F-4CF2-B952-DFA43965E0A2}"/>
    <cellStyle name="Normal 2 3 57 5" xfId="12551" xr:uid="{A20C4B2F-3C9E-4728-A38D-4C56630DAAF5}"/>
    <cellStyle name="Normal 2 3 57 6" xfId="15670" xr:uid="{11994505-FCCD-447C-9D26-50C0EF704952}"/>
    <cellStyle name="Normal 2 3 57 7" xfId="18753" xr:uid="{A72FC3DB-EB45-4580-B3E4-BD6615823925}"/>
    <cellStyle name="Normal 2 3 57 8" xfId="21917" xr:uid="{2D09E632-5136-4843-ADBE-B6F474382CFB}"/>
    <cellStyle name="Normal 2 3 57 9" xfId="25051" xr:uid="{16F1E2EF-AA31-4E52-9872-6D8155300D83}"/>
    <cellStyle name="Normal 2 3 58" xfId="1166" xr:uid="{4F5354EC-79AC-45DB-8904-96CF7BFF1C4F}"/>
    <cellStyle name="Normal 2 3 58 10" xfId="28233" xr:uid="{A01ED232-B611-473F-A6D9-AFAF7A6369B8}"/>
    <cellStyle name="Normal 2 3 58 11" xfId="5202" xr:uid="{9BBE65C2-D1F1-43F2-B8CB-9D57C909A809}"/>
    <cellStyle name="Normal 2 3 58 2" xfId="3116" xr:uid="{D6CFA7F5-ABED-4933-AFC4-A35A16DAF096}"/>
    <cellStyle name="Normal 2 3 58 2 2" xfId="11378" xr:uid="{1E9F4CBC-80CE-4B96-9542-5C6B2D11BEC7}"/>
    <cellStyle name="Normal 2 3 58 2 3" xfId="14559" xr:uid="{8014B36B-AECF-4A61-9E09-D030EB080014}"/>
    <cellStyle name="Normal 2 3 58 2 4" xfId="17656" xr:uid="{430D235D-1126-47DC-8494-EA35C315F0E1}"/>
    <cellStyle name="Normal 2 3 58 2 5" xfId="20814" xr:uid="{96F45351-A8D6-4AE1-8DCD-94196E4B6D82}"/>
    <cellStyle name="Normal 2 3 58 2 6" xfId="23968" xr:uid="{9E722667-154E-4885-830E-F64E210B8430}"/>
    <cellStyle name="Normal 2 3 58 2 7" xfId="27144" xr:uid="{DD822F8D-1A0F-4915-B0AD-754584327CF1}"/>
    <cellStyle name="Normal 2 3 58 2 8" xfId="30343" xr:uid="{FCE115D8-0E1B-4A58-BA4E-731B52CC0BBB}"/>
    <cellStyle name="Normal 2 3 58 2 9" xfId="6303" xr:uid="{7AC4FFFF-0DF3-4566-BAB3-D5C0291A77D1}"/>
    <cellStyle name="Normal 2 3 58 3" xfId="8288" xr:uid="{8A61568E-3F98-4E1D-A502-369292F0C2FB}"/>
    <cellStyle name="Normal 2 3 58 4" xfId="9433" xr:uid="{C9922351-0B78-47FD-90B7-0D119846A04C}"/>
    <cellStyle name="Normal 2 3 58 5" xfId="12554" xr:uid="{4C2AC849-8D03-4BDC-BC37-EB79EA18A489}"/>
    <cellStyle name="Normal 2 3 58 6" xfId="15674" xr:uid="{7B9F19F1-E2EA-429C-A5D7-0751085E749E}"/>
    <cellStyle name="Normal 2 3 58 7" xfId="18756" xr:uid="{8E2A1139-0C36-439E-9E94-E6E2AD702D73}"/>
    <cellStyle name="Normal 2 3 58 8" xfId="21920" xr:uid="{D59CB9A0-F577-4FE6-AEA7-1D6DB3A803B9}"/>
    <cellStyle name="Normal 2 3 58 9" xfId="25054" xr:uid="{5D3A8226-FEB2-43DA-8926-E7E1E662AA68}"/>
    <cellStyle name="Normal 2 3 59" xfId="1170" xr:uid="{429F3379-C547-4153-B226-91464A24CE74}"/>
    <cellStyle name="Normal 2 3 59 10" xfId="28237" xr:uid="{7CFA9830-3C7A-4075-AE1A-7089F36953A1}"/>
    <cellStyle name="Normal 2 3 59 11" xfId="5206" xr:uid="{6F7D8BA5-93A1-4674-BAEC-3D930D8974BC}"/>
    <cellStyle name="Normal 2 3 59 2" xfId="3120" xr:uid="{E20EE07B-6FB5-4CFD-B841-FF10D57F3475}"/>
    <cellStyle name="Normal 2 3 59 2 2" xfId="11382" xr:uid="{57ECDE86-5B6E-407C-A81C-6C389CACCDCC}"/>
    <cellStyle name="Normal 2 3 59 2 3" xfId="14563" xr:uid="{5FAB818F-4C26-4B61-AC58-8AAB74705C4B}"/>
    <cellStyle name="Normal 2 3 59 2 4" xfId="17660" xr:uid="{97A0E02A-7AE2-48C5-AB67-5779AC4CC5CB}"/>
    <cellStyle name="Normal 2 3 59 2 5" xfId="20818" xr:uid="{D3946CDD-5A3F-4B6B-8AF2-C8CF7D5B0A5A}"/>
    <cellStyle name="Normal 2 3 59 2 6" xfId="23972" xr:uid="{E9F413FC-2293-4502-8291-39D2E3DF0C52}"/>
    <cellStyle name="Normal 2 3 59 2 7" xfId="27148" xr:uid="{10495823-6327-452D-BAC8-994D36AF3FF1}"/>
    <cellStyle name="Normal 2 3 59 2 8" xfId="30347" xr:uid="{56930079-B4C5-401C-B0F3-261EE09FD48A}"/>
    <cellStyle name="Normal 2 3 59 2 9" xfId="6307" xr:uid="{BCF2B927-57BA-4F78-98E5-E50F053C989F}"/>
    <cellStyle name="Normal 2 3 59 3" xfId="8292" xr:uid="{9D160BE5-E88D-4F32-8B87-1D17D7A3BC94}"/>
    <cellStyle name="Normal 2 3 59 4" xfId="9437" xr:uid="{471A25BE-8840-43BB-A1EF-50D9568E9FB6}"/>
    <cellStyle name="Normal 2 3 59 5" xfId="12558" xr:uid="{E6CA4C9D-DA5F-4798-ADAB-B8CA1342F0E3}"/>
    <cellStyle name="Normal 2 3 59 6" xfId="15678" xr:uid="{B8118835-E49C-4E39-A88B-A679FDCEE08B}"/>
    <cellStyle name="Normal 2 3 59 7" xfId="18760" xr:uid="{5A972737-33B8-4DFA-8891-EBA246378425}"/>
    <cellStyle name="Normal 2 3 59 8" xfId="21924" xr:uid="{6B30D0E4-C23A-4E15-A1E9-368FA6D016A8}"/>
    <cellStyle name="Normal 2 3 59 9" xfId="25058" xr:uid="{BBB0D9D3-9358-4D9E-BBD2-3E47AC2727D0}"/>
    <cellStyle name="Normal 2 3 6" xfId="109" xr:uid="{2D8838F7-C69B-40DE-99B2-EA893C66F0D7}"/>
    <cellStyle name="Normal 2 3 6 10" xfId="8388" xr:uid="{B03A6E48-1F52-45EE-8569-737975A109ED}"/>
    <cellStyle name="Normal 2 3 6 11" xfId="11497" xr:uid="{FCD337F4-55AD-4655-9DDC-39B639512D11}"/>
    <cellStyle name="Normal 2 3 6 12" xfId="14612" xr:uid="{C0FBAB46-4CEA-48DA-A2CA-82C6ECEF11E9}"/>
    <cellStyle name="Normal 2 3 6 13" xfId="17704" xr:uid="{AD37F297-1237-4908-8A37-90FE5E9556CF}"/>
    <cellStyle name="Normal 2 3 6 14" xfId="20862" xr:uid="{47E2DCA7-51A7-4FF8-A725-52876280E6FE}"/>
    <cellStyle name="Normal 2 3 6 15" xfId="24002" xr:uid="{049B884F-6B44-4CE2-BA98-3DD595D5E934}"/>
    <cellStyle name="Normal 2 3 6 16" xfId="27179" xr:uid="{27FDB9D8-38D2-4786-B80F-9996EAD3BC1F}"/>
    <cellStyle name="Normal 2 3 6 17" xfId="3289" xr:uid="{394393ED-26AE-4210-A228-0D225A43317D}"/>
    <cellStyle name="Normal 2 3 6 2" xfId="453" xr:uid="{15BA6039-010A-4711-907D-EC8526CC08C8}"/>
    <cellStyle name="Normal 2 3 6 2 10" xfId="24343" xr:uid="{33CF1107-BE97-44D5-863C-FAA88D887B15}"/>
    <cellStyle name="Normal 2 3 6 2 11" xfId="27521" xr:uid="{040439A1-8BBA-4225-80FC-0BBF5A49BE89}"/>
    <cellStyle name="Normal 2 3 6 2 12" xfId="3433" xr:uid="{74B781FD-E2AF-4D0C-A7DD-EC387FB3BD2C}"/>
    <cellStyle name="Normal 2 3 6 2 2" xfId="2404" xr:uid="{6C1CC5A0-7A9A-4B4F-A1ED-B8C7BD2227C6}"/>
    <cellStyle name="Normal 2 3 6 2 2 10" xfId="4491" xr:uid="{B2BC1114-235F-45FF-8727-9F678B671048}"/>
    <cellStyle name="Normal 2 3 6 2 2 2" xfId="6563" xr:uid="{E737041E-E591-4924-BA46-B2BCBF4287C7}"/>
    <cellStyle name="Normal 2 3 6 2 2 3" xfId="10667" xr:uid="{07B98C52-A0C7-4B59-B440-0EFB9B87FD58}"/>
    <cellStyle name="Normal 2 3 6 2 2 4" xfId="13862" xr:uid="{4DB6900E-3F86-4F56-8C45-051E7B1F5343}"/>
    <cellStyle name="Normal 2 3 6 2 2 5" xfId="16957" xr:uid="{739FA79D-4B7B-4EB0-8F1C-87ECB9753E22}"/>
    <cellStyle name="Normal 2 3 6 2 2 6" xfId="20111" xr:uid="{6659ED62-988C-4AF6-819E-7E569CF25461}"/>
    <cellStyle name="Normal 2 3 6 2 2 7" xfId="23271" xr:uid="{8141CA2F-AC99-45A5-AFA7-2B7F8C2478E6}"/>
    <cellStyle name="Normal 2 3 6 2 2 8" xfId="26447" xr:uid="{91BABAFA-7F0C-4314-AD3D-1F05EF2A791C}"/>
    <cellStyle name="Normal 2 3 6 2 2 9" xfId="29646" xr:uid="{7E91256D-A237-46B1-907E-1E92D198704D}"/>
    <cellStyle name="Normal 2 3 6 2 3" xfId="1342" xr:uid="{D6457F7A-A3DD-4738-868F-D84B9A3B970C}"/>
    <cellStyle name="Normal 2 3 6 2 3 2" xfId="9609" xr:uid="{C110940C-FECB-41D9-A02D-3C0E62EE16A2}"/>
    <cellStyle name="Normal 2 3 6 2 3 3" xfId="12805" xr:uid="{581B35D2-51F4-4EC0-A824-75C74495B24E}"/>
    <cellStyle name="Normal 2 3 6 2 3 4" xfId="15900" xr:uid="{6432518F-90B9-4467-9BC0-D59F7D0A5416}"/>
    <cellStyle name="Normal 2 3 6 2 3 5" xfId="19054" xr:uid="{E1035E3E-CC21-4024-9C79-425E5824F169}"/>
    <cellStyle name="Normal 2 3 6 2 3 6" xfId="22214" xr:uid="{57D1A535-E072-4E50-B0DC-BFE0F93E7B47}"/>
    <cellStyle name="Normal 2 3 6 2 3 7" xfId="25390" xr:uid="{07A100AC-D9E0-4236-B976-11EDFFF14107}"/>
    <cellStyle name="Normal 2 3 6 2 3 8" xfId="28589" xr:uid="{D21EEFF0-D5D2-404E-B0DD-955A9E17E118}"/>
    <cellStyle name="Normal 2 3 6 2 3 9" xfId="5591" xr:uid="{8738DD9F-78A0-40F1-845F-DE2AFFD4D65F}"/>
    <cellStyle name="Normal 2 3 6 2 4" xfId="7576" xr:uid="{E9AFCFE3-53BB-4855-A1EA-0E39C8BE6EBA}"/>
    <cellStyle name="Normal 2 3 6 2 5" xfId="8721" xr:uid="{9523C7C5-424D-4897-85F6-EFED8517D5EB}"/>
    <cellStyle name="Normal 2 3 6 2 6" xfId="11842" xr:uid="{D0D26C6C-11A9-4886-B793-C63363277C89}"/>
    <cellStyle name="Normal 2 3 6 2 7" xfId="14961" xr:uid="{D8807F5C-683F-4472-81A2-2F60417320A9}"/>
    <cellStyle name="Normal 2 3 6 2 8" xfId="18045" xr:uid="{93217B24-BA90-423A-BFEF-6EA1FC57030B}"/>
    <cellStyle name="Normal 2 3 6 2 9" xfId="21208" xr:uid="{472589E8-D718-4576-8D02-D9CBF7D1FB07}"/>
    <cellStyle name="Normal 2 3 6 3" xfId="593" xr:uid="{A0BB830F-AB0C-4C47-9449-D6BBCD33A0CF}"/>
    <cellStyle name="Normal 2 3 6 3 10" xfId="24483" xr:uid="{BCA07597-14AF-4AF7-BF77-C87430BB3B1E}"/>
    <cellStyle name="Normal 2 3 6 3 11" xfId="27661" xr:uid="{B4264CC5-B769-4431-A706-152A5E2525D7}"/>
    <cellStyle name="Normal 2 3 6 3 12" xfId="3573" xr:uid="{8A86D58F-3E75-440F-BA0D-B75718CCB1D3}"/>
    <cellStyle name="Normal 2 3 6 3 2" xfId="2544" xr:uid="{3720AD74-5B06-4671-81DF-BA95EB32FDF9}"/>
    <cellStyle name="Normal 2 3 6 3 2 10" xfId="4631" xr:uid="{30313450-5B38-49BB-83A9-E2ED2612F341}"/>
    <cellStyle name="Normal 2 3 6 3 2 2" xfId="6701" xr:uid="{6102297F-A2B0-4EF0-B664-CBF6B620E1E3}"/>
    <cellStyle name="Normal 2 3 6 3 2 3" xfId="10807" xr:uid="{C9C7D00F-2015-40FA-B0D8-C9AB35C2F884}"/>
    <cellStyle name="Normal 2 3 6 3 2 4" xfId="14002" xr:uid="{1D07247B-3027-4C64-835E-B975063371DC}"/>
    <cellStyle name="Normal 2 3 6 3 2 5" xfId="17097" xr:uid="{01DE4A39-2E1E-450C-8278-D828A7347FC1}"/>
    <cellStyle name="Normal 2 3 6 3 2 6" xfId="20251" xr:uid="{66C658E5-2D30-4FDE-8201-22E2303CE29F}"/>
    <cellStyle name="Normal 2 3 6 3 2 7" xfId="23411" xr:uid="{D0C25E51-C7C9-40D6-A692-403C2204D686}"/>
    <cellStyle name="Normal 2 3 6 3 2 8" xfId="26587" xr:uid="{842349F1-54F4-41BF-85AB-EFD639EA1173}"/>
    <cellStyle name="Normal 2 3 6 3 2 9" xfId="29786" xr:uid="{AB5F9D69-E412-4AFB-AA9F-2F495F8D0DA3}"/>
    <cellStyle name="Normal 2 3 6 3 3" xfId="1482" xr:uid="{D4C545DF-B9E0-4A01-BBB4-015CEDE776D2}"/>
    <cellStyle name="Normal 2 3 6 3 3 2" xfId="9749" xr:uid="{9ABFB3D0-0913-4870-A17D-DECF2516C652}"/>
    <cellStyle name="Normal 2 3 6 3 3 3" xfId="12945" xr:uid="{CF44D54C-A009-4987-B2ED-44BCFE2457D3}"/>
    <cellStyle name="Normal 2 3 6 3 3 4" xfId="16040" xr:uid="{734937DA-2A5B-4BD3-80DE-1B2D085D50A1}"/>
    <cellStyle name="Normal 2 3 6 3 3 5" xfId="19194" xr:uid="{097E2A8C-BD5B-47BE-BF02-F7DEDA188A2C}"/>
    <cellStyle name="Normal 2 3 6 3 3 6" xfId="22354" xr:uid="{D2128E81-7FA8-49A8-8EAC-9CFF8D946C7D}"/>
    <cellStyle name="Normal 2 3 6 3 3 7" xfId="25530" xr:uid="{F68F31B6-F29D-47C3-BB16-6C8FDBF28BF8}"/>
    <cellStyle name="Normal 2 3 6 3 3 8" xfId="28729" xr:uid="{177D6BDB-D87A-486D-9E6A-E9585DDE38AD}"/>
    <cellStyle name="Normal 2 3 6 3 3 9" xfId="5731" xr:uid="{2ACCD13C-C1E3-4374-8A63-6A3CDD91A915}"/>
    <cellStyle name="Normal 2 3 6 3 4" xfId="7716" xr:uid="{40BE30D4-B0A6-47C5-B7BE-D618FC518525}"/>
    <cellStyle name="Normal 2 3 6 3 5" xfId="8861" xr:uid="{C06F81AB-D4A4-4C97-AF1F-DE7CA5383A30}"/>
    <cellStyle name="Normal 2 3 6 3 6" xfId="11982" xr:uid="{6F9F56D0-EC50-459A-AA97-80AF77D3610C}"/>
    <cellStyle name="Normal 2 3 6 3 7" xfId="15101" xr:uid="{14BF6374-F9C7-45C9-9C7D-1CC1E1F04AE8}"/>
    <cellStyle name="Normal 2 3 6 3 8" xfId="18185" xr:uid="{92B44A22-D874-4B07-8BD2-9677AB9DC5EA}"/>
    <cellStyle name="Normal 2 3 6 3 9" xfId="21348" xr:uid="{C0B43221-D43C-4210-AC98-4ABF302FAA95}"/>
    <cellStyle name="Normal 2 3 6 4" xfId="762" xr:uid="{B9987894-345A-4FC4-A6F4-76D09989B4D0}"/>
    <cellStyle name="Normal 2 3 6 4 10" xfId="24652" xr:uid="{B40B1D23-91D8-42A7-A28C-6846B851612F}"/>
    <cellStyle name="Normal 2 3 6 4 11" xfId="27830" xr:uid="{7C727B0A-AC51-4F31-948D-465F59E7CA1F}"/>
    <cellStyle name="Normal 2 3 6 4 12" xfId="3742" xr:uid="{1DEFC105-201A-4368-8B02-ED5D7DC07874}"/>
    <cellStyle name="Normal 2 3 6 4 2" xfId="2713" xr:uid="{22462245-C714-40A1-BDB5-A8C90DB28198}"/>
    <cellStyle name="Normal 2 3 6 4 2 10" xfId="4800" xr:uid="{D056DAA0-AE42-4816-992C-359AE0E47D43}"/>
    <cellStyle name="Normal 2 3 6 4 2 2" xfId="6839" xr:uid="{FDFF106E-E53A-440B-99AD-87820D552027}"/>
    <cellStyle name="Normal 2 3 6 4 2 3" xfId="10976" xr:uid="{153B3098-A1B1-44DE-8630-0CF5845750A8}"/>
    <cellStyle name="Normal 2 3 6 4 2 4" xfId="14167" xr:uid="{B428D5F2-7126-434A-8FF6-1BE2478EC6FA}"/>
    <cellStyle name="Normal 2 3 6 4 2 5" xfId="17262" xr:uid="{0ADD3CEA-E393-4025-8FA1-4DD3B1A018E2}"/>
    <cellStyle name="Normal 2 3 6 4 2 6" xfId="20420" xr:uid="{00DE5080-82C6-4E64-861F-3F4DC9DAD22F}"/>
    <cellStyle name="Normal 2 3 6 4 2 7" xfId="23576" xr:uid="{332DA80B-535E-46A5-AF5D-079B04B73F05}"/>
    <cellStyle name="Normal 2 3 6 4 2 8" xfId="26752" xr:uid="{FEFC2E8E-5CFD-446D-BD1F-5363F2E1AD44}"/>
    <cellStyle name="Normal 2 3 6 4 2 9" xfId="29951" xr:uid="{FCE67023-7044-4FCF-9A8E-572498E4E5DF}"/>
    <cellStyle name="Normal 2 3 6 4 3" xfId="1651" xr:uid="{231BA79E-6745-4EB8-B58D-AC642DC848AD}"/>
    <cellStyle name="Normal 2 3 6 4 3 2" xfId="9918" xr:uid="{81F54B85-888C-4008-88D2-96182B2E52BA}"/>
    <cellStyle name="Normal 2 3 6 4 3 3" xfId="13114" xr:uid="{6E54A98F-13D8-4420-A8A5-7660F5FD1464}"/>
    <cellStyle name="Normal 2 3 6 4 3 4" xfId="16209" xr:uid="{277370D7-1463-47A4-B9D3-B943B03B6EA5}"/>
    <cellStyle name="Normal 2 3 6 4 3 5" xfId="19363" xr:uid="{A1DE1E39-07EC-4B2F-8358-402281CCE9AE}"/>
    <cellStyle name="Normal 2 3 6 4 3 6" xfId="22523" xr:uid="{D17C76A3-B431-4FD4-A6A7-C37844A444E5}"/>
    <cellStyle name="Normal 2 3 6 4 3 7" xfId="25699" xr:uid="{A4009A20-B7AA-43BD-A9BF-7F5080A23A7C}"/>
    <cellStyle name="Normal 2 3 6 4 3 8" xfId="28898" xr:uid="{961DF405-DE3D-4A7B-9EC7-C4930F987CF3}"/>
    <cellStyle name="Normal 2 3 6 4 3 9" xfId="5900" xr:uid="{F8B163A5-8EED-416D-BE05-ED808F23F234}"/>
    <cellStyle name="Normal 2 3 6 4 4" xfId="7885" xr:uid="{A83778B2-29A6-495C-9E66-07BB89BF5F85}"/>
    <cellStyle name="Normal 2 3 6 4 5" xfId="9030" xr:uid="{B20504ED-AD77-46AD-9E0D-195E18B53058}"/>
    <cellStyle name="Normal 2 3 6 4 6" xfId="12151" xr:uid="{0BE41764-25A8-45EE-8973-050D256B9394}"/>
    <cellStyle name="Normal 2 3 6 4 7" xfId="15270" xr:uid="{48CF13F1-BE9B-44FB-80AE-1C1658F0FF34}"/>
    <cellStyle name="Normal 2 3 6 4 8" xfId="18354" xr:uid="{8FB6446D-6E36-45F1-A6EC-1559F3107745}"/>
    <cellStyle name="Normal 2 3 6 4 9" xfId="21517" xr:uid="{AB0E112B-A77A-48D3-96D6-22A6020546DD}"/>
    <cellStyle name="Normal 2 3 6 5" xfId="955" xr:uid="{86590B63-03D9-4431-BDCF-CC1891812DAD}"/>
    <cellStyle name="Normal 2 3 6 5 10" xfId="24844" xr:uid="{2EDB1BCE-DF56-4A40-A712-1185F8C1385D}"/>
    <cellStyle name="Normal 2 3 6 5 11" xfId="28023" xr:uid="{40811371-6D2B-4F25-8E64-D17491732CD6}"/>
    <cellStyle name="Normal 2 3 6 5 12" xfId="3934" xr:uid="{65099EA6-D6FA-4790-85F7-8B3E738D0D26}"/>
    <cellStyle name="Normal 2 3 6 5 2" xfId="2906" xr:uid="{A08BE5BF-146B-4EAD-A733-AA48637438C4}"/>
    <cellStyle name="Normal 2 3 6 5 2 10" xfId="4992" xr:uid="{8BB66630-C4FD-4CB2-A9B2-D50AD14C1E5B}"/>
    <cellStyle name="Normal 2 3 6 5 2 2" xfId="7015" xr:uid="{6BE44044-B946-4C7E-88A7-C4CF79D2FEB6}"/>
    <cellStyle name="Normal 2 3 6 5 2 3" xfId="11168" xr:uid="{007FC48F-5C7B-425A-BDE5-74602334A6AD}"/>
    <cellStyle name="Normal 2 3 6 5 2 4" xfId="14356" xr:uid="{E81DCB7B-65CC-48B4-B1D2-0B21310E172E}"/>
    <cellStyle name="Normal 2 3 6 5 2 5" xfId="17453" xr:uid="{FF2EAB27-7439-45C7-B6DC-D5BD50ACB17A}"/>
    <cellStyle name="Normal 2 3 6 5 2 6" xfId="20610" xr:uid="{98C78FC1-497A-4944-8967-FC1B2D74C292}"/>
    <cellStyle name="Normal 2 3 6 5 2 7" xfId="23765" xr:uid="{7DC32055-6CB6-4102-9382-046222DC7FE8}"/>
    <cellStyle name="Normal 2 3 6 5 2 8" xfId="26941" xr:uid="{D2C01BEB-AB39-4433-B3F9-4EBD6C80E463}"/>
    <cellStyle name="Normal 2 3 6 5 2 9" xfId="30140" xr:uid="{ECECFCAA-1D59-44B9-BB63-09051C0C5232}"/>
    <cellStyle name="Normal 2 3 6 5 3" xfId="1845" xr:uid="{7B7F330F-D9BA-4F10-A927-E348C20999F6}"/>
    <cellStyle name="Normal 2 3 6 5 3 2" xfId="10110" xr:uid="{DDA6B63B-A92C-42A8-B990-2FE12D0587D8}"/>
    <cellStyle name="Normal 2 3 6 5 3 3" xfId="13306" xr:uid="{1B233CCE-796E-4ACA-82F5-AFB111FCFFE5}"/>
    <cellStyle name="Normal 2 3 6 5 3 4" xfId="16401" xr:uid="{222AF622-C428-4519-922E-6661F3207D05}"/>
    <cellStyle name="Normal 2 3 6 5 3 5" xfId="19555" xr:uid="{5FEBC562-AF56-42D2-9F54-985349F38714}"/>
    <cellStyle name="Normal 2 3 6 5 3 6" xfId="22715" xr:uid="{D8DCF7D3-3896-41A0-8520-131C9F924109}"/>
    <cellStyle name="Normal 2 3 6 5 3 7" xfId="25891" xr:uid="{23EDB149-1786-47C7-9FFB-D1B4DA2255BD}"/>
    <cellStyle name="Normal 2 3 6 5 3 8" xfId="29090" xr:uid="{96596EA8-DA11-4363-ADB8-B96BCAFDE90C}"/>
    <cellStyle name="Normal 2 3 6 5 3 9" xfId="6093" xr:uid="{D740AECC-904C-4462-BDE4-5439952B534A}"/>
    <cellStyle name="Normal 2 3 6 5 4" xfId="8078" xr:uid="{AE0DADE7-7490-4C31-870A-372AACCDCFDD}"/>
    <cellStyle name="Normal 2 3 6 5 5" xfId="9222" xr:uid="{BC8337A8-C2EC-491A-95A8-AF79295ED411}"/>
    <cellStyle name="Normal 2 3 6 5 6" xfId="12344" xr:uid="{1F53BBA7-2114-4EE0-8B92-8EE532662D41}"/>
    <cellStyle name="Normal 2 3 6 5 7" xfId="15463" xr:uid="{2B0DADA2-BCCD-4C9E-B50E-474AF83457BF}"/>
    <cellStyle name="Normal 2 3 6 5 8" xfId="18546" xr:uid="{8731747E-9330-4182-9ECC-27ADED0F77B9}"/>
    <cellStyle name="Normal 2 3 6 5 9" xfId="21710" xr:uid="{63E47C1F-EF98-44F8-8E95-4919C3E056F7}"/>
    <cellStyle name="Normal 2 3 6 6" xfId="308" xr:uid="{B50C8FA5-7D75-4BF2-9A68-B0734F0B97D9}"/>
    <cellStyle name="Normal 2 3 6 6 10" xfId="27377" xr:uid="{4D93EF2A-BAE8-4A79-88EC-6555FFBDD190}"/>
    <cellStyle name="Normal 2 3 6 6 11" xfId="4347" xr:uid="{BB582F26-418D-4284-9DA0-DB5C0F831E33}"/>
    <cellStyle name="Normal 2 3 6 6 2" xfId="2260" xr:uid="{747DBFB5-D2E2-4E48-97C2-BF8B06EA636E}"/>
    <cellStyle name="Normal 2 3 6 6 2 2" xfId="10523" xr:uid="{A42B9D27-8514-425F-8733-4D0F517B0321}"/>
    <cellStyle name="Normal 2 3 6 6 2 3" xfId="13718" xr:uid="{742C4CF9-2515-4072-83C7-3D988A772E22}"/>
    <cellStyle name="Normal 2 3 6 6 2 4" xfId="16813" xr:uid="{7B2B3236-800C-4EA6-AC95-87263272E5D0}"/>
    <cellStyle name="Normal 2 3 6 6 2 5" xfId="19967" xr:uid="{71EFD868-7469-46A4-8089-32F1A19B07CD}"/>
    <cellStyle name="Normal 2 3 6 6 2 6" xfId="23127" xr:uid="{369EECA3-FED6-4705-B64E-F6742543154A}"/>
    <cellStyle name="Normal 2 3 6 6 2 7" xfId="26303" xr:uid="{8A5BA01F-5D07-49B5-A6B4-B67279D249B1}"/>
    <cellStyle name="Normal 2 3 6 6 2 8" xfId="29502" xr:uid="{F2908C22-817E-442E-991E-70CABD6E2D8B}"/>
    <cellStyle name="Normal 2 3 6 6 2 9" xfId="5447" xr:uid="{0A397CA2-8DC6-4F71-B62E-C523AFE9600C}"/>
    <cellStyle name="Normal 2 3 6 6 3" xfId="7432" xr:uid="{2D153AC3-BACD-4EB3-B279-CBCBCC779DB5}"/>
    <cellStyle name="Normal 2 3 6 6 4" xfId="8576" xr:uid="{BEBD0656-C054-4E77-9883-98D26B4AF02E}"/>
    <cellStyle name="Normal 2 3 6 6 5" xfId="11698" xr:uid="{2529D915-386C-4FDD-8F7C-F5131DA2A89A}"/>
    <cellStyle name="Normal 2 3 6 6 6" xfId="14817" xr:uid="{EAE5DCF0-02E8-4626-8C79-1FEED52C19D2}"/>
    <cellStyle name="Normal 2 3 6 6 7" xfId="17901" xr:uid="{F7F321C5-7D7B-402C-804D-57EB8FA3C17F}"/>
    <cellStyle name="Normal 2 3 6 6 8" xfId="21064" xr:uid="{D38AC757-A70D-478C-B65D-E82DE2A7C5AE}"/>
    <cellStyle name="Normal 2 3 6 6 9" xfId="24199" xr:uid="{A88159FB-9A66-4550-88FC-F444B66DB930}"/>
    <cellStyle name="Normal 2 3 6 7" xfId="2061" xr:uid="{97413CF8-035D-4EB6-ACB2-BE2A23CD2375}"/>
    <cellStyle name="Normal 2 3 6 7 10" xfId="4150" xr:uid="{FBCD8C92-B351-4364-8877-C0CFD550FA76}"/>
    <cellStyle name="Normal 2 3 6 7 2" xfId="6366" xr:uid="{4103C957-323C-419A-8926-E3C2F2582C0F}"/>
    <cellStyle name="Normal 2 3 6 7 3" xfId="10326" xr:uid="{23B83815-DF35-4940-B7EB-AF2B57B68966}"/>
    <cellStyle name="Normal 2 3 6 7 4" xfId="13521" xr:uid="{34E89DAA-CAA1-4E17-94E9-35221A85D0E6}"/>
    <cellStyle name="Normal 2 3 6 7 5" xfId="16616" xr:uid="{A3A8B59F-088D-4AC5-A086-92192C893302}"/>
    <cellStyle name="Normal 2 3 6 7 6" xfId="19770" xr:uid="{BCAD68A9-E83D-4BBA-8CEC-989D8FF2ADCA}"/>
    <cellStyle name="Normal 2 3 6 7 7" xfId="22930" xr:uid="{2D0CFF33-18E3-4EA1-A240-12E481458C71}"/>
    <cellStyle name="Normal 2 3 6 7 8" xfId="26106" xr:uid="{E82B1998-50A7-4BAC-917E-062862587364}"/>
    <cellStyle name="Normal 2 3 6 7 9" xfId="29305" xr:uid="{E9B1261B-A0FA-43AE-8783-6F539EA72886}"/>
    <cellStyle name="Normal 2 3 6 8" xfId="1198" xr:uid="{35516EA6-793B-41F8-ABA4-D535F2CA059F}"/>
    <cellStyle name="Normal 2 3 6 8 2" xfId="9465" xr:uid="{D425CB6B-5C3E-4486-90A0-CEFA5A1123D0}"/>
    <cellStyle name="Normal 2 3 6 8 3" xfId="12659" xr:uid="{2CD5CCFC-F382-430A-B5ED-4FE688C84C30}"/>
    <cellStyle name="Normal 2 3 6 8 4" xfId="15811" xr:uid="{6CB7221B-8F68-4EB5-A47D-B894FA7A8BAE}"/>
    <cellStyle name="Normal 2 3 6 8 5" xfId="19009" xr:uid="{6BA644BF-1F52-4A46-BE28-F18A956BCED1}"/>
    <cellStyle name="Normal 2 3 6 8 6" xfId="22131" xr:uid="{5FB22D23-E176-4910-B431-BC34EF1D902F}"/>
    <cellStyle name="Normal 2 3 6 8 7" xfId="25319" xr:uid="{4F1FA759-627D-486F-ABE5-FBFA262C506B}"/>
    <cellStyle name="Normal 2 3 6 8 8" xfId="28495" xr:uid="{314D5ED7-9FB7-45D5-8522-1A96229DA799}"/>
    <cellStyle name="Normal 2 3 6 8 9" xfId="5249" xr:uid="{CF308D97-CEDA-451A-B810-FE6F9DB417CF}"/>
    <cellStyle name="Normal 2 3 6 9" xfId="7232" xr:uid="{0B28D743-7245-4145-ABF5-68157C2D8F03}"/>
    <cellStyle name="Normal 2 3 60" xfId="1174" xr:uid="{D34DC120-07B3-4EA2-BE81-BC278FA9E54E}"/>
    <cellStyle name="Normal 2 3 60 10" xfId="28241" xr:uid="{5397B0C7-B9E8-43DA-9D66-AEDDD0BA323B}"/>
    <cellStyle name="Normal 2 3 60 11" xfId="5210" xr:uid="{B705798E-6D8B-4C6B-8A8F-32755A3E1418}"/>
    <cellStyle name="Normal 2 3 60 2" xfId="3124" xr:uid="{B58F874E-DA04-407D-B97D-726E3DD869DA}"/>
    <cellStyle name="Normal 2 3 60 2 2" xfId="11386" xr:uid="{53EC94EA-B813-40A9-98A4-96135AECBAF3}"/>
    <cellStyle name="Normal 2 3 60 2 3" xfId="14567" xr:uid="{85CCD326-2186-4260-AC1F-85C6DF078EAE}"/>
    <cellStyle name="Normal 2 3 60 2 4" xfId="17664" xr:uid="{48B9368B-6E55-4CA4-A82B-907176C7D4C8}"/>
    <cellStyle name="Normal 2 3 60 2 5" xfId="20822" xr:uid="{83711330-4000-42B1-BE2F-A4CF3832594F}"/>
    <cellStyle name="Normal 2 3 60 2 6" xfId="23976" xr:uid="{737B3C9F-3203-4068-BF70-18D2FAF62696}"/>
    <cellStyle name="Normal 2 3 60 2 7" xfId="27152" xr:uid="{EE07D112-AD6F-4D1C-A03B-7482226AB5C8}"/>
    <cellStyle name="Normal 2 3 60 2 8" xfId="30351" xr:uid="{A919D108-0CD3-4ECB-B3D9-F0FE1037CCC3}"/>
    <cellStyle name="Normal 2 3 60 2 9" xfId="6311" xr:uid="{CA37EF85-3DFD-4BD1-85B4-017CDAC14120}"/>
    <cellStyle name="Normal 2 3 60 3" xfId="8296" xr:uid="{349A0A38-AC14-4032-BDDF-CCEF32E05E21}"/>
    <cellStyle name="Normal 2 3 60 4" xfId="9441" xr:uid="{2E96B812-1F9A-46C0-BA16-DBE01B10BF2C}"/>
    <cellStyle name="Normal 2 3 60 5" xfId="12562" xr:uid="{47EE5BB6-D092-4CF8-8CC9-E4075DCE4E59}"/>
    <cellStyle name="Normal 2 3 60 6" xfId="15682" xr:uid="{8F3F2C6C-7B68-4B7D-8958-D1A1DC4ACF4F}"/>
    <cellStyle name="Normal 2 3 60 7" xfId="18764" xr:uid="{1678B6EF-B601-4DEF-84AE-A6246DFB80AA}"/>
    <cellStyle name="Normal 2 3 60 8" xfId="21928" xr:uid="{FA6761DB-14EE-48BB-9804-2F1C66B77B8D}"/>
    <cellStyle name="Normal 2 3 60 9" xfId="25062" xr:uid="{92EB4865-A2BF-42C5-A491-2F7F715C6138}"/>
    <cellStyle name="Normal 2 3 61" xfId="3128" xr:uid="{278782CD-4764-452B-93A6-417E695A7A39}"/>
    <cellStyle name="Normal 2 3 61 10" xfId="28245" xr:uid="{525AA4E5-961D-4856-B115-C493A3501C28}"/>
    <cellStyle name="Normal 2 3 61 11" xfId="5214" xr:uid="{BC9499DF-0C59-40A6-9EB1-766DE1A70419}"/>
    <cellStyle name="Normal 2 3 61 2" xfId="6315" xr:uid="{13EC9D4F-B8F4-4954-976F-28CF2853201D}"/>
    <cellStyle name="Normal 2 3 61 3" xfId="8300" xr:uid="{65C0F6F1-3240-48FD-80E6-1BF76B2140FA}"/>
    <cellStyle name="Normal 2 3 61 4" xfId="11390" xr:uid="{42F61CFA-35C1-464C-99F2-F9123519ABE5}"/>
    <cellStyle name="Normal 2 3 61 5" xfId="12566" xr:uid="{191C63CD-A7F8-4CC1-BF9B-075BCE62D07A}"/>
    <cellStyle name="Normal 2 3 61 6" xfId="15686" xr:uid="{8B40E904-9394-430A-A42D-C19927EB5353}"/>
    <cellStyle name="Normal 2 3 61 7" xfId="18768" xr:uid="{4FE0CAD7-91D0-46A2-91B6-D9B3977C60E3}"/>
    <cellStyle name="Normal 2 3 61 8" xfId="21932" xr:uid="{AA8FD198-1C2B-4DFB-8526-E0AC97AC6B8A}"/>
    <cellStyle name="Normal 2 3 61 9" xfId="25066" xr:uid="{C49C4696-DCEB-43BC-AB25-663AAEF5095B}"/>
    <cellStyle name="Normal 2 3 62" xfId="3132" xr:uid="{7EF46B52-5DA6-4579-9EA8-FC653383D62D}"/>
    <cellStyle name="Normal 2 3 62 10" xfId="28249" xr:uid="{AA60E3CC-1CAA-4C71-8AB2-4C8E50509721}"/>
    <cellStyle name="Normal 2 3 62 11" xfId="5218" xr:uid="{6097CA51-5FA4-47AD-992C-0D63FBC0BA7A}"/>
    <cellStyle name="Normal 2 3 62 2" xfId="6319" xr:uid="{0DA4E922-867C-49AC-978E-FD7C4C58AA18}"/>
    <cellStyle name="Normal 2 3 62 3" xfId="8304" xr:uid="{9BC9B2DC-586B-4AE7-816D-ED7ADBF729C8}"/>
    <cellStyle name="Normal 2 3 62 4" xfId="11394" xr:uid="{0814C2E0-F563-4CB7-B69E-45727820BF9B}"/>
    <cellStyle name="Normal 2 3 62 5" xfId="12570" xr:uid="{21FE36A2-DC89-4A2F-A647-0628870B7CA5}"/>
    <cellStyle name="Normal 2 3 62 6" xfId="15690" xr:uid="{2B7B1EB3-32B7-4D3B-8823-C6C6A27F94D3}"/>
    <cellStyle name="Normal 2 3 62 7" xfId="18772" xr:uid="{3B9C2036-F06F-402C-975B-BB55B178FE87}"/>
    <cellStyle name="Normal 2 3 62 8" xfId="21936" xr:uid="{865CEEA1-8591-4E73-8C83-52708A430638}"/>
    <cellStyle name="Normal 2 3 62 9" xfId="25070" xr:uid="{7F40EC4A-401A-49D7-9CEF-299A98988435}"/>
    <cellStyle name="Normal 2 3 63" xfId="3136" xr:uid="{7B4D2A2A-DD01-4E65-A453-13D277B55DF2}"/>
    <cellStyle name="Normal 2 3 63 10" xfId="28253" xr:uid="{8D73805C-9ABA-4847-AC8C-40714A95DB9E}"/>
    <cellStyle name="Normal 2 3 63 11" xfId="5222" xr:uid="{C1C45E9A-49A5-4A70-8D7E-07D5DCE056DC}"/>
    <cellStyle name="Normal 2 3 63 2" xfId="6323" xr:uid="{22F3B1E3-8A83-42E0-A644-88558F7CA70F}"/>
    <cellStyle name="Normal 2 3 63 3" xfId="8308" xr:uid="{7062F814-F620-4DEC-80F2-62F4FBF8DA86}"/>
    <cellStyle name="Normal 2 3 63 4" xfId="11398" xr:uid="{20A2D44F-3D3A-4C05-A10A-FAA7D1176F1F}"/>
    <cellStyle name="Normal 2 3 63 5" xfId="12574" xr:uid="{31C23988-2ACC-4EB8-AB6D-8B2DAE34E55C}"/>
    <cellStyle name="Normal 2 3 63 6" xfId="15694" xr:uid="{3C492BE2-3E5E-4813-8526-22F34776B637}"/>
    <cellStyle name="Normal 2 3 63 7" xfId="18776" xr:uid="{5C45B823-B18F-45F8-8A4D-C7D74A6BF752}"/>
    <cellStyle name="Normal 2 3 63 8" xfId="21940" xr:uid="{4870F035-B84E-4E82-928B-B0638D3EF44C}"/>
    <cellStyle name="Normal 2 3 63 9" xfId="25074" xr:uid="{0DDA8DD2-0AB8-403A-8A8C-C40D4D4CB041}"/>
    <cellStyle name="Normal 2 3 64" xfId="2041" xr:uid="{30BE6162-9063-4930-A9C2-65212B6864FE}"/>
    <cellStyle name="Normal 2 3 64 10" xfId="28257" xr:uid="{13E831E8-AE7E-43B3-9BA7-3B4A55ACFF16}"/>
    <cellStyle name="Normal 2 3 64 11" xfId="4130" xr:uid="{595E2241-857A-4F6C-998F-0EDD21C5BA82}"/>
    <cellStyle name="Normal 2 3 64 2" xfId="6327" xr:uid="{9DBB8D38-7ACA-4C7F-971A-4C7F6AA75122}"/>
    <cellStyle name="Normal 2 3 64 3" xfId="8312" xr:uid="{02675871-D8F1-401E-9167-E6471A72B752}"/>
    <cellStyle name="Normal 2 3 64 4" xfId="10306" xr:uid="{D619B85A-E75B-4F21-8690-939FC69BF6E1}"/>
    <cellStyle name="Normal 2 3 64 5" xfId="12578" xr:uid="{B73E1394-BC1F-42AB-9BBC-47D165F10B94}"/>
    <cellStyle name="Normal 2 3 64 6" xfId="15698" xr:uid="{1B8C950D-491F-4D9A-A9C8-4B92D4CFE47A}"/>
    <cellStyle name="Normal 2 3 64 7" xfId="18780" xr:uid="{0D032CF8-A85C-466B-BEFA-BCD3CF861E7B}"/>
    <cellStyle name="Normal 2 3 64 8" xfId="21944" xr:uid="{58A69C35-E937-4461-89D7-FABC75C19D76}"/>
    <cellStyle name="Normal 2 3 64 9" xfId="25078" xr:uid="{78725109-349E-499C-B005-CD5401DE7031}"/>
    <cellStyle name="Normal 2 3 65" xfId="3139" xr:uid="{76F88ADD-1441-40E8-BDB9-BDC75A1624DF}"/>
    <cellStyle name="Normal 2 3 65 10" xfId="28262" xr:uid="{15805A6A-0B66-4ED3-ADB2-DD709F8F7930}"/>
    <cellStyle name="Normal 2 3 65 11" xfId="5225" xr:uid="{78C58F3A-E450-4C0C-9803-2715F0C7AB37}"/>
    <cellStyle name="Normal 2 3 65 2" xfId="6332" xr:uid="{C41FE0B6-4084-4F8E-8944-620A31FEF19F}"/>
    <cellStyle name="Normal 2 3 65 3" xfId="8316" xr:uid="{11FFDD03-4893-4D77-A995-345B8358E436}"/>
    <cellStyle name="Normal 2 3 65 4" xfId="11401" xr:uid="{2AB9A703-C9D0-4D52-80F3-D89A17D1A1D4}"/>
    <cellStyle name="Normal 2 3 65 5" xfId="12582" xr:uid="{1DE9DB9F-0F45-4B73-9B92-B23A39F2AE36}"/>
    <cellStyle name="Normal 2 3 65 6" xfId="15702" xr:uid="{48653767-149E-4F46-8EED-C21E128F4762}"/>
    <cellStyle name="Normal 2 3 65 7" xfId="18784" xr:uid="{A3FB962E-D32F-449A-BC51-348D3ADD47DA}"/>
    <cellStyle name="Normal 2 3 65 8" xfId="21949" xr:uid="{7ADB78DB-0F81-4909-920F-ABA531809EF6}"/>
    <cellStyle name="Normal 2 3 65 9" xfId="25082" xr:uid="{194D5BF7-EB6C-407B-A2AF-2D10DB7E5B3E}"/>
    <cellStyle name="Normal 2 3 66" xfId="1178" xr:uid="{589BA286-48B7-45F5-BA08-32374AB753DB}"/>
    <cellStyle name="Normal 2 3 66 10" xfId="5229" xr:uid="{BEC14DF2-47F3-4DB7-AD54-7C3AEB69780E}"/>
    <cellStyle name="Normal 2 3 66 2" xfId="8320" xr:uid="{5583949F-3602-4835-B745-D32137AEA1B4}"/>
    <cellStyle name="Normal 2 3 66 3" xfId="9445" xr:uid="{24B7C43A-4069-47B3-8DF7-9155A1ECD620}"/>
    <cellStyle name="Normal 2 3 66 4" xfId="12586" xr:uid="{67B83F6A-6247-45E1-95EA-A9123795C7B6}"/>
    <cellStyle name="Normal 2 3 66 5" xfId="15706" xr:uid="{F182D66A-8228-4DC9-A73A-79A5B0737340}"/>
    <cellStyle name="Normal 2 3 66 6" xfId="18788" xr:uid="{066C86C1-56B1-4B85-B99A-B31C876FC1AE}"/>
    <cellStyle name="Normal 2 3 66 7" xfId="21953" xr:uid="{E8A1671F-33DD-4AF4-A216-176C67EF1245}"/>
    <cellStyle name="Normal 2 3 66 8" xfId="25086" xr:uid="{AAD8B867-115D-4E90-B4F1-48E91EC47C8F}"/>
    <cellStyle name="Normal 2 3 66 9" xfId="28266" xr:uid="{1A339321-0F90-431A-95F1-28F657B856E7}"/>
    <cellStyle name="Normal 2 3 67" xfId="3144" xr:uid="{85C71309-AADB-4348-8289-A41016CA5842}"/>
    <cellStyle name="Normal 2 3 67 10" xfId="7201" xr:uid="{38D86EFC-DAA2-4123-ABFA-5F6C1CEB6560}"/>
    <cellStyle name="Normal 2 3 67 2" xfId="8324" xr:uid="{0A104E5A-B41E-4AC3-9EDE-3B07E618DD6E}"/>
    <cellStyle name="Normal 2 3 67 3" xfId="11405" xr:uid="{D2AF6641-84C8-49AF-BD4B-E2686456353D}"/>
    <cellStyle name="Normal 2 3 67 4" xfId="12590" xr:uid="{6F530FEF-FBC9-490F-94C9-7931B169920A}"/>
    <cellStyle name="Normal 2 3 67 5" xfId="15710" xr:uid="{04A4E082-3811-464C-AC61-FB39476A095A}"/>
    <cellStyle name="Normal 2 3 67 6" xfId="18792" xr:uid="{1321EAEC-F1C5-44DB-AAE8-150193E139AD}"/>
    <cellStyle name="Normal 2 3 67 7" xfId="21957" xr:uid="{D9F94ABE-CC9E-4926-BF8A-00461236959D}"/>
    <cellStyle name="Normal 2 3 67 8" xfId="25090" xr:uid="{D80CD323-B45B-4FE3-BF72-ABAD047C8F32}"/>
    <cellStyle name="Normal 2 3 67 9" xfId="28270" xr:uid="{9537C5F2-FE9B-4958-BBDD-4BFFE59A6F6B}"/>
    <cellStyle name="Normal 2 3 68" xfId="3148" xr:uid="{731830C7-4AC5-4329-B426-605F6F02B084}"/>
    <cellStyle name="Normal 2 3 68 10" xfId="7204" xr:uid="{64229FD1-994F-4B44-B552-FF2A5D8EBA78}"/>
    <cellStyle name="Normal 2 3 68 2" xfId="8328" xr:uid="{C3C6F2F7-10B1-4D0D-A00A-7427439E14FA}"/>
    <cellStyle name="Normal 2 3 68 3" xfId="11409" xr:uid="{8C184575-8F88-4159-880B-0D3842102DBF}"/>
    <cellStyle name="Normal 2 3 68 4" xfId="12594" xr:uid="{AE3DDD98-526B-4612-BA60-E6DE76D3A815}"/>
    <cellStyle name="Normal 2 3 68 5" xfId="15714" xr:uid="{265583CE-74D5-45E8-83ED-10B1F3D074B4}"/>
    <cellStyle name="Normal 2 3 68 6" xfId="18796" xr:uid="{4797FE91-0B24-45BF-A4D7-1591952DAEF7}"/>
    <cellStyle name="Normal 2 3 68 7" xfId="21961" xr:uid="{BB2C86D9-CDB7-4454-BB6E-87FBF245C7D2}"/>
    <cellStyle name="Normal 2 3 68 8" xfId="25094" xr:uid="{8EA905DA-5794-446A-B393-DE586551CE85}"/>
    <cellStyle name="Normal 2 3 68 9" xfId="28274" xr:uid="{4AE534EA-40CC-45E8-B83F-EF82D07A2EFE}"/>
    <cellStyle name="Normal 2 3 69" xfId="3152" xr:uid="{499888C0-14EC-4873-9B29-480421FCCE6C}"/>
    <cellStyle name="Normal 2 3 69 10" xfId="7208" xr:uid="{FFCE70BD-8266-46EA-8AAD-0FF363ED3767}"/>
    <cellStyle name="Normal 2 3 69 2" xfId="8332" xr:uid="{FA421263-F526-4858-9299-8F8AE2E3E084}"/>
    <cellStyle name="Normal 2 3 69 3" xfId="11413" xr:uid="{30351C96-F3E6-4F2B-9F80-F03DC5868132}"/>
    <cellStyle name="Normal 2 3 69 4" xfId="12598" xr:uid="{C075EE77-7C6E-49CF-8D2D-50413A8414D1}"/>
    <cellStyle name="Normal 2 3 69 5" xfId="15718" xr:uid="{47ED732E-B6BF-4E6E-9C7A-60F07C4F4770}"/>
    <cellStyle name="Normal 2 3 69 6" xfId="18800" xr:uid="{053FE2FB-DF05-4F37-88F3-1DDD1114133A}"/>
    <cellStyle name="Normal 2 3 69 7" xfId="21965" xr:uid="{271ED05A-A99D-4B91-876F-761C84BE381D}"/>
    <cellStyle name="Normal 2 3 69 8" xfId="25098" xr:uid="{CBFED21B-8D18-4649-84BB-CE1B9535CB42}"/>
    <cellStyle name="Normal 2 3 69 9" xfId="28278" xr:uid="{31B86949-C4DE-43EF-93C0-D40EDB5ACE8B}"/>
    <cellStyle name="Normal 2 3 7" xfId="97" xr:uid="{3B411CC7-31E4-47CF-AACF-EBEE40A61D84}"/>
    <cellStyle name="Normal 2 3 7 10" xfId="8392" xr:uid="{7EC3C11B-C8B0-4928-98C0-6BDDA3F3B442}"/>
    <cellStyle name="Normal 2 3 7 11" xfId="11501" xr:uid="{55A96EA8-7CC5-4FDB-A582-9F6B7C31E68F}"/>
    <cellStyle name="Normal 2 3 7 12" xfId="14616" xr:uid="{3D504C62-7E3B-4678-AD19-8355C5723A9A}"/>
    <cellStyle name="Normal 2 3 7 13" xfId="17708" xr:uid="{310238DA-A566-4136-A688-0F7EA3E49958}"/>
    <cellStyle name="Normal 2 3 7 14" xfId="20866" xr:uid="{A854F9C0-E878-41C9-BD2E-3D7B14B4AA22}"/>
    <cellStyle name="Normal 2 3 7 15" xfId="24006" xr:uid="{ACE2277F-BA56-43E8-807F-FD8DF8A85E98}"/>
    <cellStyle name="Normal 2 3 7 16" xfId="27183" xr:uid="{EF8B20C1-C082-4C53-B39B-04582B83D7D3}"/>
    <cellStyle name="Normal 2 3 7 17" xfId="3293" xr:uid="{E586F6A9-1D24-45FC-8C23-48367897EE6F}"/>
    <cellStyle name="Normal 2 3 7 2" xfId="457" xr:uid="{EC414E64-DE00-4D68-9279-74085AD1021E}"/>
    <cellStyle name="Normal 2 3 7 2 10" xfId="24347" xr:uid="{A4027BD5-CBA3-4661-81E5-69AC26929F8E}"/>
    <cellStyle name="Normal 2 3 7 2 11" xfId="27525" xr:uid="{54CEEBCF-52B3-460C-8C78-D1283E5E783D}"/>
    <cellStyle name="Normal 2 3 7 2 12" xfId="3437" xr:uid="{16EAE168-8378-4408-932D-0684C8FD8236}"/>
    <cellStyle name="Normal 2 3 7 2 2" xfId="2408" xr:uid="{70F43BE6-BA58-4A54-B619-C971962E70D3}"/>
    <cellStyle name="Normal 2 3 7 2 2 10" xfId="4495" xr:uid="{2313EBA9-93E8-4974-BFB8-F4DA0C63B8EA}"/>
    <cellStyle name="Normal 2 3 7 2 2 2" xfId="6567" xr:uid="{10066757-4263-444C-88E2-E71E77B0F337}"/>
    <cellStyle name="Normal 2 3 7 2 2 3" xfId="10671" xr:uid="{86381DE5-C807-4241-9D66-4B8C2777EE75}"/>
    <cellStyle name="Normal 2 3 7 2 2 4" xfId="13866" xr:uid="{6206F75E-8D63-4924-8735-C2BC7CF06BBE}"/>
    <cellStyle name="Normal 2 3 7 2 2 5" xfId="16961" xr:uid="{99B72007-20C8-4692-B182-61FEA3F90DEC}"/>
    <cellStyle name="Normal 2 3 7 2 2 6" xfId="20115" xr:uid="{39FBC36C-35BA-49D2-90CA-55703EE900F7}"/>
    <cellStyle name="Normal 2 3 7 2 2 7" xfId="23275" xr:uid="{3377531A-6030-46F8-AA90-77AF80F72E25}"/>
    <cellStyle name="Normal 2 3 7 2 2 8" xfId="26451" xr:uid="{C03ECC9E-28EB-4C55-8C44-7E164C5280D6}"/>
    <cellStyle name="Normal 2 3 7 2 2 9" xfId="29650" xr:uid="{202284DC-0F38-42EC-A342-3EDB1F8516ED}"/>
    <cellStyle name="Normal 2 3 7 2 3" xfId="1346" xr:uid="{C3BA7A8F-48EA-44DD-8FB5-E4525B3E637A}"/>
    <cellStyle name="Normal 2 3 7 2 3 2" xfId="9613" xr:uid="{3B577385-D3D8-4C58-8375-2A4E922212F5}"/>
    <cellStyle name="Normal 2 3 7 2 3 3" xfId="12809" xr:uid="{9AE6A835-4608-414A-8429-C1412103F64D}"/>
    <cellStyle name="Normal 2 3 7 2 3 4" xfId="15904" xr:uid="{B1F26E0B-DC5E-442A-B486-68C217239E48}"/>
    <cellStyle name="Normal 2 3 7 2 3 5" xfId="19058" xr:uid="{F797A52F-F768-45C7-BD3F-582EBC1712DD}"/>
    <cellStyle name="Normal 2 3 7 2 3 6" xfId="22218" xr:uid="{8252AF1B-E2B0-4A77-AC1A-372B137C0D80}"/>
    <cellStyle name="Normal 2 3 7 2 3 7" xfId="25394" xr:uid="{2FD1A1DC-7F44-4B36-9711-B8A38FEFD9D0}"/>
    <cellStyle name="Normal 2 3 7 2 3 8" xfId="28593" xr:uid="{730C4015-2F88-46BF-B283-5E24C66F643A}"/>
    <cellStyle name="Normal 2 3 7 2 3 9" xfId="5595" xr:uid="{BFDD5142-C925-45D9-A60D-FC2ACE0B2C64}"/>
    <cellStyle name="Normal 2 3 7 2 4" xfId="7580" xr:uid="{0C389E6D-1B45-409D-B1CF-D6CE918B0233}"/>
    <cellStyle name="Normal 2 3 7 2 5" xfId="8725" xr:uid="{CCFCB3F3-F25D-4C45-9750-E55A835A5F47}"/>
    <cellStyle name="Normal 2 3 7 2 6" xfId="11846" xr:uid="{8DA516CE-C0C8-4AED-A751-B3C774CF3B56}"/>
    <cellStyle name="Normal 2 3 7 2 7" xfId="14965" xr:uid="{9A00BB33-08F0-4828-BBBB-2E9065ABBEA1}"/>
    <cellStyle name="Normal 2 3 7 2 8" xfId="18049" xr:uid="{26EEB6B9-3B6A-4B47-A4E1-161DB2D4B5C4}"/>
    <cellStyle name="Normal 2 3 7 2 9" xfId="21212" xr:uid="{B2A0B99E-517D-4439-BB6A-F20BFB910A06}"/>
    <cellStyle name="Normal 2 3 7 3" xfId="597" xr:uid="{BB1672C6-E402-4251-971D-6817167B2944}"/>
    <cellStyle name="Normal 2 3 7 3 10" xfId="24487" xr:uid="{11874443-C2D5-4670-AD9F-28E2BE0A9C86}"/>
    <cellStyle name="Normal 2 3 7 3 11" xfId="27665" xr:uid="{638B8EF5-C8D1-4A49-9638-0CB1D629F319}"/>
    <cellStyle name="Normal 2 3 7 3 12" xfId="3577" xr:uid="{3FBF37B9-2EE6-4FEA-ABC4-7ADCCD02337D}"/>
    <cellStyle name="Normal 2 3 7 3 2" xfId="2548" xr:uid="{9E87ED64-46C4-44C5-9A0E-A4D14822C01C}"/>
    <cellStyle name="Normal 2 3 7 3 2 10" xfId="4635" xr:uid="{A41EBB64-F57C-4460-96A1-45524381CCFE}"/>
    <cellStyle name="Normal 2 3 7 3 2 2" xfId="6704" xr:uid="{2A14C413-3324-44F6-B634-2A68EC68849A}"/>
    <cellStyle name="Normal 2 3 7 3 2 3" xfId="10811" xr:uid="{1FF95E17-DE2F-421A-824B-C52C82D227E3}"/>
    <cellStyle name="Normal 2 3 7 3 2 4" xfId="14006" xr:uid="{E9279C31-B8BA-4C60-B03B-AB8A0245DABD}"/>
    <cellStyle name="Normal 2 3 7 3 2 5" xfId="17101" xr:uid="{B2D91682-D5F7-4F98-8F97-2DC929E45D69}"/>
    <cellStyle name="Normal 2 3 7 3 2 6" xfId="20255" xr:uid="{7CAFB571-BD39-4211-93A3-17D80ECAB372}"/>
    <cellStyle name="Normal 2 3 7 3 2 7" xfId="23415" xr:uid="{DFE2A523-18AB-4731-86FF-AB19C7D9CCBA}"/>
    <cellStyle name="Normal 2 3 7 3 2 8" xfId="26591" xr:uid="{3B456E04-C481-4C15-AEB2-56565AFE4E40}"/>
    <cellStyle name="Normal 2 3 7 3 2 9" xfId="29790" xr:uid="{2430CB65-0073-4EA1-9C1E-B95C96656562}"/>
    <cellStyle name="Normal 2 3 7 3 3" xfId="1486" xr:uid="{1795F2C6-0F42-48E6-9F87-D2EE81B4BA62}"/>
    <cellStyle name="Normal 2 3 7 3 3 2" xfId="9753" xr:uid="{7C1FDB30-FB8F-4936-A777-167A2F7E1791}"/>
    <cellStyle name="Normal 2 3 7 3 3 3" xfId="12949" xr:uid="{C5E32AC7-E068-444C-9BB5-1C84D5B0A757}"/>
    <cellStyle name="Normal 2 3 7 3 3 4" xfId="16044" xr:uid="{8602DF3D-69AF-4BD1-AFB7-34910E98E004}"/>
    <cellStyle name="Normal 2 3 7 3 3 5" xfId="19198" xr:uid="{8EC84D85-1D79-4E42-A5E8-B99B7F27F296}"/>
    <cellStyle name="Normal 2 3 7 3 3 6" xfId="22358" xr:uid="{2C62F1BB-7290-481A-A21E-40B15B5FBD66}"/>
    <cellStyle name="Normal 2 3 7 3 3 7" xfId="25534" xr:uid="{E4CE9DBB-B1C4-4BEA-8A64-8CA087A5EC93}"/>
    <cellStyle name="Normal 2 3 7 3 3 8" xfId="28733" xr:uid="{56ABABC1-72FC-4372-87F0-1C1A7DC92438}"/>
    <cellStyle name="Normal 2 3 7 3 3 9" xfId="5735" xr:uid="{03799CF2-61FC-4154-8E08-DE406368CF0D}"/>
    <cellStyle name="Normal 2 3 7 3 4" xfId="7720" xr:uid="{B97406FC-526E-4AE6-8794-9CE30166326B}"/>
    <cellStyle name="Normal 2 3 7 3 5" xfId="8865" xr:uid="{4ECBFD26-C4D7-4C95-B745-DEA72B198357}"/>
    <cellStyle name="Normal 2 3 7 3 6" xfId="11986" xr:uid="{97C5CD78-8281-4444-A232-75FD09B03DC4}"/>
    <cellStyle name="Normal 2 3 7 3 7" xfId="15105" xr:uid="{E364C4BF-6447-4221-94B4-D3D7E0C358AE}"/>
    <cellStyle name="Normal 2 3 7 3 8" xfId="18189" xr:uid="{1D757D52-5DCE-4958-9911-E4F70C23EEC3}"/>
    <cellStyle name="Normal 2 3 7 3 9" xfId="21352" xr:uid="{EF85F25F-AD2B-4D03-9D45-5ED218FF26BB}"/>
    <cellStyle name="Normal 2 3 7 4" xfId="766" xr:uid="{745528CC-95DA-4488-BA93-09EB61360659}"/>
    <cellStyle name="Normal 2 3 7 4 10" xfId="24656" xr:uid="{C949B27A-0F23-4DC7-9F7C-A61528319B17}"/>
    <cellStyle name="Normal 2 3 7 4 11" xfId="27834" xr:uid="{E57B15F0-4F46-4F36-B7A4-778EC711F50F}"/>
    <cellStyle name="Normal 2 3 7 4 12" xfId="3746" xr:uid="{7B78C68D-BF74-4455-98E0-88B0A2CC19A4}"/>
    <cellStyle name="Normal 2 3 7 4 2" xfId="2717" xr:uid="{D9ACFDFB-9990-4550-9AC8-B403210F2CAB}"/>
    <cellStyle name="Normal 2 3 7 4 2 10" xfId="4804" xr:uid="{929A18D4-1184-4BE5-8EEF-6159A0A2E2C1}"/>
    <cellStyle name="Normal 2 3 7 4 2 2" xfId="6843" xr:uid="{AA3CBE8A-96B2-4753-9970-EF3C4CD66105}"/>
    <cellStyle name="Normal 2 3 7 4 2 3" xfId="10980" xr:uid="{814A799B-D788-4C4A-8E26-68CEAE797C4A}"/>
    <cellStyle name="Normal 2 3 7 4 2 4" xfId="14171" xr:uid="{4B8AF5B6-D7CB-43C4-A8C9-259716CA8670}"/>
    <cellStyle name="Normal 2 3 7 4 2 5" xfId="17266" xr:uid="{6F0E8BAA-D3F2-425D-B323-EE7400A99638}"/>
    <cellStyle name="Normal 2 3 7 4 2 6" xfId="20424" xr:uid="{5831D3CC-F725-49CE-BCCC-F4F3240FE1F8}"/>
    <cellStyle name="Normal 2 3 7 4 2 7" xfId="23580" xr:uid="{A519D4A2-BE4B-44B6-AB33-E9EE2AFC8C32}"/>
    <cellStyle name="Normal 2 3 7 4 2 8" xfId="26756" xr:uid="{D00EA4C4-2D21-4552-8146-48A772D277C3}"/>
    <cellStyle name="Normal 2 3 7 4 2 9" xfId="29955" xr:uid="{C865CBE5-44D6-4A6B-8A4E-62EC3D356E84}"/>
    <cellStyle name="Normal 2 3 7 4 3" xfId="1655" xr:uid="{3DB27D8C-F8EA-4922-98F4-58A3BA3F88B2}"/>
    <cellStyle name="Normal 2 3 7 4 3 2" xfId="9922" xr:uid="{64595E81-E432-496D-88DE-25155DBA1A87}"/>
    <cellStyle name="Normal 2 3 7 4 3 3" xfId="13118" xr:uid="{1BC61490-44F9-40AB-8FE5-64F05E13B230}"/>
    <cellStyle name="Normal 2 3 7 4 3 4" xfId="16213" xr:uid="{DA44ADEB-4A9D-469B-BD27-617B118DB94C}"/>
    <cellStyle name="Normal 2 3 7 4 3 5" xfId="19367" xr:uid="{99CE1E8E-C4D5-469E-A07F-0F1AEBD6FD42}"/>
    <cellStyle name="Normal 2 3 7 4 3 6" xfId="22527" xr:uid="{693D70E0-E788-47A1-A426-848BB44A9114}"/>
    <cellStyle name="Normal 2 3 7 4 3 7" xfId="25703" xr:uid="{909E78F4-33E0-410C-B348-903F09E6D70E}"/>
    <cellStyle name="Normal 2 3 7 4 3 8" xfId="28902" xr:uid="{B9507E77-A7BE-42CA-BE48-3C3D480BA92A}"/>
    <cellStyle name="Normal 2 3 7 4 3 9" xfId="5904" xr:uid="{297CEA06-FF00-4397-948E-85947539B5D9}"/>
    <cellStyle name="Normal 2 3 7 4 4" xfId="7889" xr:uid="{BAFF15B9-BE53-4AA2-8217-58144DC0B2B8}"/>
    <cellStyle name="Normal 2 3 7 4 5" xfId="9034" xr:uid="{2C0F9827-2770-4384-8E04-5735A592C939}"/>
    <cellStyle name="Normal 2 3 7 4 6" xfId="12155" xr:uid="{D2431D57-95F7-4686-8772-505E6842B2C1}"/>
    <cellStyle name="Normal 2 3 7 4 7" xfId="15274" xr:uid="{81BEBB57-0E96-4D5F-B94E-285BFF552C8F}"/>
    <cellStyle name="Normal 2 3 7 4 8" xfId="18358" xr:uid="{D4A5F235-BF5F-4679-97B9-911ECBFD7D9B}"/>
    <cellStyle name="Normal 2 3 7 4 9" xfId="21521" xr:uid="{E7422DFA-CB43-429A-99B5-16AB98B77D47}"/>
    <cellStyle name="Normal 2 3 7 5" xfId="959" xr:uid="{2E43E30A-41E0-4B57-837B-7379712A2CE5}"/>
    <cellStyle name="Normal 2 3 7 5 10" xfId="24848" xr:uid="{7A98B1D0-C04F-4277-9D02-468550D4D43A}"/>
    <cellStyle name="Normal 2 3 7 5 11" xfId="28027" xr:uid="{FF586182-0312-49BB-9568-906DCEC1609B}"/>
    <cellStyle name="Normal 2 3 7 5 12" xfId="3938" xr:uid="{81FD3E36-B246-40D3-AD09-919588AE597C}"/>
    <cellStyle name="Normal 2 3 7 5 2" xfId="2910" xr:uid="{935241B2-9A73-4BF9-898A-D1C9F38F48D0}"/>
    <cellStyle name="Normal 2 3 7 5 2 10" xfId="4996" xr:uid="{1CBE5083-7F8E-4C5A-92E9-73F1A3B9748F}"/>
    <cellStyle name="Normal 2 3 7 5 2 2" xfId="7019" xr:uid="{FD9441F4-A132-4908-AE09-46DAA7F3689F}"/>
    <cellStyle name="Normal 2 3 7 5 2 3" xfId="11172" xr:uid="{6B779A21-A03F-4C42-8507-17B1A8857020}"/>
    <cellStyle name="Normal 2 3 7 5 2 4" xfId="14360" xr:uid="{F69B0628-422B-4F2D-A5F2-DAC8DE62E878}"/>
    <cellStyle name="Normal 2 3 7 5 2 5" xfId="17457" xr:uid="{2104C46F-42E2-4CA5-89FE-87345F085074}"/>
    <cellStyle name="Normal 2 3 7 5 2 6" xfId="20614" xr:uid="{205C22FF-D943-4FB1-9782-12771A925AC2}"/>
    <cellStyle name="Normal 2 3 7 5 2 7" xfId="23769" xr:uid="{858A509B-D1D5-4993-9A10-DBE4E06C3319}"/>
    <cellStyle name="Normal 2 3 7 5 2 8" xfId="26945" xr:uid="{DD2F5D75-748D-4F5B-B7B4-71F6C350B9DA}"/>
    <cellStyle name="Normal 2 3 7 5 2 9" xfId="30144" xr:uid="{CF1E47D9-C912-41C5-A0CC-46C3C3C54123}"/>
    <cellStyle name="Normal 2 3 7 5 3" xfId="1849" xr:uid="{60B93265-F91C-4479-899E-5674B9CE5CA9}"/>
    <cellStyle name="Normal 2 3 7 5 3 2" xfId="10114" xr:uid="{5187EEA4-507D-459C-A342-18D0FFD7CFBC}"/>
    <cellStyle name="Normal 2 3 7 5 3 3" xfId="13310" xr:uid="{08D63DDD-C239-44BA-A5EC-11CC9EF173C5}"/>
    <cellStyle name="Normal 2 3 7 5 3 4" xfId="16405" xr:uid="{9B6AC440-EB87-4BDF-9C21-0E82206CFBCD}"/>
    <cellStyle name="Normal 2 3 7 5 3 5" xfId="19559" xr:uid="{94A6F7B7-811F-42BB-A9E3-DC8083A7AA50}"/>
    <cellStyle name="Normal 2 3 7 5 3 6" xfId="22719" xr:uid="{1BEE7F3C-344F-41D5-88BE-C71E717B1EC8}"/>
    <cellStyle name="Normal 2 3 7 5 3 7" xfId="25895" xr:uid="{ABCFB15D-3094-4C61-BB76-0F8F2AAAD994}"/>
    <cellStyle name="Normal 2 3 7 5 3 8" xfId="29094" xr:uid="{8C4E0B25-BD27-4367-9FE6-8630FB5A560C}"/>
    <cellStyle name="Normal 2 3 7 5 3 9" xfId="6097" xr:uid="{1CAE8679-2F71-41FB-B45E-088038DCD054}"/>
    <cellStyle name="Normal 2 3 7 5 4" xfId="8082" xr:uid="{89A180A8-CE5F-4955-8CBC-53AA062DD86A}"/>
    <cellStyle name="Normal 2 3 7 5 5" xfId="9226" xr:uid="{B0351E80-96AA-4B8F-B862-41531851AA2D}"/>
    <cellStyle name="Normal 2 3 7 5 6" xfId="12348" xr:uid="{610199C1-35AC-4920-A270-ABE35BE2BBDA}"/>
    <cellStyle name="Normal 2 3 7 5 7" xfId="15467" xr:uid="{A9345B28-3736-471E-B2B0-73FBAC4BEA5B}"/>
    <cellStyle name="Normal 2 3 7 5 8" xfId="18550" xr:uid="{A247C647-DCD0-4641-8485-6F45F6207F5F}"/>
    <cellStyle name="Normal 2 3 7 5 9" xfId="21714" xr:uid="{9063B4F4-9227-4255-ACC3-D7BD700A7F91}"/>
    <cellStyle name="Normal 2 3 7 6" xfId="312" xr:uid="{0EFE63DF-5F5F-4062-B68E-C956A48FD182}"/>
    <cellStyle name="Normal 2 3 7 6 10" xfId="27381" xr:uid="{87CCFE07-E728-4DF4-B90C-59FBA84319EF}"/>
    <cellStyle name="Normal 2 3 7 6 11" xfId="4351" xr:uid="{D2DD3AFD-F0F9-4348-8ABB-AD61E5B493E6}"/>
    <cellStyle name="Normal 2 3 7 6 2" xfId="2264" xr:uid="{E2BB4EF0-E680-4226-96F4-193EE1BF30D7}"/>
    <cellStyle name="Normal 2 3 7 6 2 2" xfId="10527" xr:uid="{96D5C7AB-4C4D-4682-8CCE-E822C093B47B}"/>
    <cellStyle name="Normal 2 3 7 6 2 3" xfId="13722" xr:uid="{37169CE9-66B1-4D33-B37C-7C5EE0E254D6}"/>
    <cellStyle name="Normal 2 3 7 6 2 4" xfId="16817" xr:uid="{19AD3D41-2D1D-4434-8B0D-1B987637E096}"/>
    <cellStyle name="Normal 2 3 7 6 2 5" xfId="19971" xr:uid="{E677E0C0-3203-4BCC-A3F9-33D553B88FE0}"/>
    <cellStyle name="Normal 2 3 7 6 2 6" xfId="23131" xr:uid="{99F76188-5A45-4DC7-80DB-F4338F88D5B2}"/>
    <cellStyle name="Normal 2 3 7 6 2 7" xfId="26307" xr:uid="{4A7304AE-429A-457E-A909-3BD045473D0F}"/>
    <cellStyle name="Normal 2 3 7 6 2 8" xfId="29506" xr:uid="{83B3A161-7814-4421-9BE8-FDD4F6A943F2}"/>
    <cellStyle name="Normal 2 3 7 6 2 9" xfId="5451" xr:uid="{E45CF15C-035C-406F-B01E-4597700E9969}"/>
    <cellStyle name="Normal 2 3 7 6 3" xfId="7436" xr:uid="{2A5E8C05-18EA-4C90-A17B-0449672F973D}"/>
    <cellStyle name="Normal 2 3 7 6 4" xfId="8580" xr:uid="{EA1C4B94-2098-4336-B5A9-AF4A033620ED}"/>
    <cellStyle name="Normal 2 3 7 6 5" xfId="11702" xr:uid="{1938343B-EEC8-4DE1-AD1F-94E3DB8EC904}"/>
    <cellStyle name="Normal 2 3 7 6 6" xfId="14821" xr:uid="{EF20B9ED-ED0B-4A05-9460-14411666745A}"/>
    <cellStyle name="Normal 2 3 7 6 7" xfId="17905" xr:uid="{4E2A8D44-9A51-4613-8A89-9B642485B3F6}"/>
    <cellStyle name="Normal 2 3 7 6 8" xfId="21068" xr:uid="{658C987B-3BC7-470A-B18A-D316CEAAF7D9}"/>
    <cellStyle name="Normal 2 3 7 6 9" xfId="24203" xr:uid="{4EECE7B5-1FF0-490D-8588-4B12036907BA}"/>
    <cellStyle name="Normal 2 3 7 7" xfId="2065" xr:uid="{4D9137FC-8FEC-4D7E-ABED-3877A1598070}"/>
    <cellStyle name="Normal 2 3 7 7 10" xfId="4154" xr:uid="{9041D97C-5070-4491-8FB0-1C03A08C61B6}"/>
    <cellStyle name="Normal 2 3 7 7 2" xfId="6370" xr:uid="{05B6A23E-E0BC-4AEE-A991-7196FD6C7788}"/>
    <cellStyle name="Normal 2 3 7 7 3" xfId="10330" xr:uid="{AAF92BB1-BF82-4CCC-8D48-7A9070344D93}"/>
    <cellStyle name="Normal 2 3 7 7 4" xfId="13525" xr:uid="{B5F84AEA-A1AE-489B-9F68-F17E654E189A}"/>
    <cellStyle name="Normal 2 3 7 7 5" xfId="16620" xr:uid="{048284ED-E8DD-4BBE-AAA5-A8D1E08EAFA4}"/>
    <cellStyle name="Normal 2 3 7 7 6" xfId="19774" xr:uid="{72BA7A52-4111-466A-B731-72C1A40BF402}"/>
    <cellStyle name="Normal 2 3 7 7 7" xfId="22934" xr:uid="{0F5B2584-D917-421B-9B15-E00EEC521884}"/>
    <cellStyle name="Normal 2 3 7 7 8" xfId="26110" xr:uid="{1C0323AA-E789-4354-9C89-6943FE932070}"/>
    <cellStyle name="Normal 2 3 7 7 9" xfId="29309" xr:uid="{B0AF265C-3B2F-4C27-B0A4-8A507E7196C0}"/>
    <cellStyle name="Normal 2 3 7 8" xfId="1202" xr:uid="{F9BFA3E5-C0E3-4F0E-AF2E-73E9160C993A}"/>
    <cellStyle name="Normal 2 3 7 8 2" xfId="9469" xr:uid="{B26416CF-7221-41B1-A1BE-E2F520980BB3}"/>
    <cellStyle name="Normal 2 3 7 8 3" xfId="12666" xr:uid="{91017930-939C-4957-986E-2233C30DFA25}"/>
    <cellStyle name="Normal 2 3 7 8 4" xfId="15755" xr:uid="{590C9965-3653-4B96-905A-A445A99270C8}"/>
    <cellStyle name="Normal 2 3 7 8 5" xfId="18949" xr:uid="{F9763FF6-6502-424E-B43E-9D20417D6B1F}"/>
    <cellStyle name="Normal 2 3 7 8 6" xfId="22083" xr:uid="{142F0B89-CDC0-4032-B67E-329AB0159197}"/>
    <cellStyle name="Normal 2 3 7 8 7" xfId="25329" xr:uid="{9325A937-E335-404A-84D9-F015ADAC8AC9}"/>
    <cellStyle name="Normal 2 3 7 8 8" xfId="28460" xr:uid="{909C7843-C700-4746-B2D1-73EEF18C86D5}"/>
    <cellStyle name="Normal 2 3 7 8 9" xfId="5253" xr:uid="{3567BF04-888D-4C5B-B185-351A5DBA57C4}"/>
    <cellStyle name="Normal 2 3 7 9" xfId="7236" xr:uid="{5DFB6374-55CC-461D-B835-AA4AC7143E68}"/>
    <cellStyle name="Normal 2 3 70" xfId="3156" xr:uid="{6669A6B2-01A6-40E2-92FC-0078F2F50D40}"/>
    <cellStyle name="Normal 2 3 70 2" xfId="11417" xr:uid="{CC68B52B-28BC-4772-9B9F-ED76466194D0}"/>
    <cellStyle name="Normal 2 3 70 3" xfId="12602" xr:uid="{E9F87FC8-099A-4229-9DAC-1E888B366804}"/>
    <cellStyle name="Normal 2 3 70 4" xfId="15722" xr:uid="{E1F46395-225D-43BD-88A9-FD319CF19A54}"/>
    <cellStyle name="Normal 2 3 70 5" xfId="18804" xr:uid="{1ADD7B3B-4A71-454D-B611-21098582ACFD}"/>
    <cellStyle name="Normal 2 3 70 6" xfId="21969" xr:uid="{E211B0C1-DE5C-4BB3-95CF-B037E8CC2976}"/>
    <cellStyle name="Normal 2 3 70 7" xfId="25102" xr:uid="{F3B61290-909F-425B-B4C5-D4326002D48F}"/>
    <cellStyle name="Normal 2 3 70 8" xfId="28282" xr:uid="{16EAA328-690F-4BD2-8A6C-532FEBB7805A}"/>
    <cellStyle name="Normal 2 3 70 9" xfId="8336" xr:uid="{8D6B82B2-137D-4E43-80B9-0EAF75D0A480}"/>
    <cellStyle name="Normal 2 3 71" xfId="3160" xr:uid="{CE141009-0AD9-489B-A98C-9175CB354A43}"/>
    <cellStyle name="Normal 2 3 71 2" xfId="11421" xr:uid="{EEF0D347-5465-4627-809F-2A7B869186BA}"/>
    <cellStyle name="Normal 2 3 71 3" xfId="12606" xr:uid="{1F92C511-B3DE-4116-901D-71A6F47AB813}"/>
    <cellStyle name="Normal 2 3 71 4" xfId="15726" xr:uid="{6CC356D6-8834-47AC-8261-9A053F44E8F2}"/>
    <cellStyle name="Normal 2 3 71 5" xfId="18808" xr:uid="{06799A1E-82D7-4B8B-B580-67D8E9592095}"/>
    <cellStyle name="Normal 2 3 71 6" xfId="21973" xr:uid="{CD2ACE43-A303-49C8-829B-35B03348AAAD}"/>
    <cellStyle name="Normal 2 3 71 7" xfId="25106" xr:uid="{2F7CB0F0-30EB-4ECD-BB05-6605751DCC85}"/>
    <cellStyle name="Normal 2 3 71 8" xfId="28286" xr:uid="{846605CF-7628-4853-BB47-B15711CA9C1F}"/>
    <cellStyle name="Normal 2 3 71 9" xfId="8340" xr:uid="{ECAA0F1E-96D0-442A-8FFB-BAA98FA167DE}"/>
    <cellStyle name="Normal 2 3 72" xfId="3164" xr:uid="{C5A2C5FA-05C3-4065-AA27-3E2A14BBBBDE}"/>
    <cellStyle name="Normal 2 3 72 2" xfId="11425" xr:uid="{001A89E8-2B98-435C-9C0F-2784885D6DB0}"/>
    <cellStyle name="Normal 2 3 72 3" xfId="12610" xr:uid="{1C8F3187-FEA0-434A-BE1A-E5EBBC823A01}"/>
    <cellStyle name="Normal 2 3 72 4" xfId="15730" xr:uid="{F63B0936-E7EB-4A87-8A55-8A367D43C9EA}"/>
    <cellStyle name="Normal 2 3 72 5" xfId="18812" xr:uid="{51FA8A5B-2881-489C-A5D6-6814F9B858DD}"/>
    <cellStyle name="Normal 2 3 72 6" xfId="21977" xr:uid="{D17ABC77-4950-4C54-AB3E-12C03D1674DA}"/>
    <cellStyle name="Normal 2 3 72 7" xfId="25110" xr:uid="{42AC6B6A-4C75-4E0C-B32C-E9C9AD4CA294}"/>
    <cellStyle name="Normal 2 3 72 8" xfId="28290" xr:uid="{C2FE08B8-23D1-4727-AACC-04C923CE6366}"/>
    <cellStyle name="Normal 2 3 72 9" xfId="8344" xr:uid="{B59C0746-4035-4381-8934-139A31AFED3F}"/>
    <cellStyle name="Normal 2 3 73" xfId="3168" xr:uid="{8997DEB5-D3B5-4C1E-90C3-2B0BEB1F615F}"/>
    <cellStyle name="Normal 2 3 73 2" xfId="11429" xr:uid="{DAA2563A-9928-41C0-AF65-0510EA000A6B}"/>
    <cellStyle name="Normal 2 3 73 3" xfId="12614" xr:uid="{2C9A5A3D-C1BB-40C9-800A-26A9A87C33CF}"/>
    <cellStyle name="Normal 2 3 73 4" xfId="15734" xr:uid="{FEC2F443-19E4-41C3-A977-2D78E9A4AA16}"/>
    <cellStyle name="Normal 2 3 73 5" xfId="18816" xr:uid="{60142A9B-76B5-46CE-810F-6307FC8AC92B}"/>
    <cellStyle name="Normal 2 3 73 6" xfId="21981" xr:uid="{A4B29730-91FA-4F8B-BC01-3EC18C90E331}"/>
    <cellStyle name="Normal 2 3 73 7" xfId="25114" xr:uid="{56D77071-0103-4ABA-9BC6-AF1E46E0489B}"/>
    <cellStyle name="Normal 2 3 73 8" xfId="28294" xr:uid="{C6F8CF54-DD5C-45D7-AA13-2A405F9CF057}"/>
    <cellStyle name="Normal 2 3 73 9" xfId="8348" xr:uid="{0A085DBF-E7B4-49D7-937F-49635EC81B62}"/>
    <cellStyle name="Normal 2 3 74" xfId="3172" xr:uid="{61844485-B944-44F5-A681-041A57F84A41}"/>
    <cellStyle name="Normal 2 3 74 2" xfId="11433" xr:uid="{709C0E8A-B490-4C61-AED6-312642DCE605}"/>
    <cellStyle name="Normal 2 3 74 3" xfId="12618" xr:uid="{1719AE47-0715-4BD6-ACCF-B5DD00740885}"/>
    <cellStyle name="Normal 2 3 74 4" xfId="15738" xr:uid="{5C60438E-AE31-43C4-9535-CF4B8EE8577D}"/>
    <cellStyle name="Normal 2 3 74 5" xfId="18820" xr:uid="{897CEB24-18A0-46A3-9B44-43305DBBAD55}"/>
    <cellStyle name="Normal 2 3 74 6" xfId="21985" xr:uid="{E963448A-36F1-4585-92DE-4917C3653E15}"/>
    <cellStyle name="Normal 2 3 74 7" xfId="25118" xr:uid="{26B7861D-23F6-4C61-93CB-65F98FDDE938}"/>
    <cellStyle name="Normal 2 3 74 8" xfId="28298" xr:uid="{FD6C9605-2944-44C8-B9AC-EE5DB8576D54}"/>
    <cellStyle name="Normal 2 3 74 9" xfId="8352" xr:uid="{D22BC0F3-D601-4367-8094-304ED4DD34F9}"/>
    <cellStyle name="Normal 2 3 75" xfId="3176" xr:uid="{9D625C35-16FC-43DC-9B6C-13306A1F26F0}"/>
    <cellStyle name="Normal 2 3 75 2" xfId="11437" xr:uid="{2C0908A2-6EB5-4738-8C29-285D7ADDE7F4}"/>
    <cellStyle name="Normal 2 3 75 3" xfId="12622" xr:uid="{422F2CCA-AB69-43B8-B8F0-9F0342E13B43}"/>
    <cellStyle name="Normal 2 3 75 4" xfId="15742" xr:uid="{825FCBC2-58AC-4E06-A2BD-A7B79B010541}"/>
    <cellStyle name="Normal 2 3 75 5" xfId="18824" xr:uid="{840376DB-7D89-4A14-A085-53A909A0567E}"/>
    <cellStyle name="Normal 2 3 75 6" xfId="21989" xr:uid="{B4310B93-A38B-4E4C-BD35-A19490516EF4}"/>
    <cellStyle name="Normal 2 3 75 7" xfId="25122" xr:uid="{D015AABF-7CBB-4ED4-B737-21BC46273D09}"/>
    <cellStyle name="Normal 2 3 75 8" xfId="28302" xr:uid="{BFE03527-FAA1-4891-991E-27FAA3D1220C}"/>
    <cellStyle name="Normal 2 3 75 9" xfId="8356" xr:uid="{17FBE3A3-BF75-461B-B8F8-51D8ACA6DD33}"/>
    <cellStyle name="Normal 2 3 76" xfId="3180" xr:uid="{0474C2C1-F237-42B8-82F9-A2334C0D365B}"/>
    <cellStyle name="Normal 2 3 76 2" xfId="11441" xr:uid="{A6CC9D38-9FF8-41D7-8D49-14D3692E26DB}"/>
    <cellStyle name="Normal 2 3 76 3" xfId="12626" xr:uid="{3FE40A85-B3B7-407A-916B-ECFEF786C7B6}"/>
    <cellStyle name="Normal 2 3 76 4" xfId="15747" xr:uid="{437E8517-1A36-440B-953D-305B78CD556B}"/>
    <cellStyle name="Normal 2 3 76 5" xfId="18828" xr:uid="{AEB7235F-1B02-4126-94C5-CD8C97153CD3}"/>
    <cellStyle name="Normal 2 3 76 6" xfId="21993" xr:uid="{A5072E65-28F7-46AA-9C6F-BFEBF9712BDA}"/>
    <cellStyle name="Normal 2 3 76 7" xfId="25126" xr:uid="{34CA9E61-CC86-4A90-AC52-990356F1CC4A}"/>
    <cellStyle name="Normal 2 3 76 8" xfId="28306" xr:uid="{31755D40-CC1E-43C9-AC26-7B9812FD7E6B}"/>
    <cellStyle name="Normal 2 3 76 9" xfId="8360" xr:uid="{7D61A994-B603-4DE9-B0FD-05E9DF347AB7}"/>
    <cellStyle name="Normal 2 3 77" xfId="3184" xr:uid="{A13B26CA-5968-4BC7-8055-74078327586E}"/>
    <cellStyle name="Normal 2 3 77 2" xfId="11445" xr:uid="{58EB53E0-DF5E-4B4E-B0F3-94DBDA6AF3A8}"/>
    <cellStyle name="Normal 2 3 77 3" xfId="12630" xr:uid="{D5668266-0FF5-4E87-9BB0-72C80C2D66F9}"/>
    <cellStyle name="Normal 2 3 77 4" xfId="17666" xr:uid="{8E8DD673-B1CD-4786-B50C-F4269DF99D65}"/>
    <cellStyle name="Normal 2 3 77 5" xfId="18832" xr:uid="{AE64565F-554A-4F5E-A77E-D851FBAEE008}"/>
    <cellStyle name="Normal 2 3 77 6" xfId="21997" xr:uid="{E731C963-8D20-4654-9140-CE01711B4B5F}"/>
    <cellStyle name="Normal 2 3 77 7" xfId="25130" xr:uid="{06F4B5E1-6B63-42EA-A03C-310EF0D69C55}"/>
    <cellStyle name="Normal 2 3 77 8" xfId="28310" xr:uid="{97C7C182-FE6B-4AA8-8918-E41F34FE5793}"/>
    <cellStyle name="Normal 2 3 77 9" xfId="8364" xr:uid="{78526086-CC49-4C39-B142-7504D1F8D47B}"/>
    <cellStyle name="Normal 2 3 78" xfId="3188" xr:uid="{106B9487-9FDD-48A1-BF88-4DE96AB41AEA}"/>
    <cellStyle name="Normal 2 3 78 2" xfId="11457" xr:uid="{E09230D8-1129-4BBD-B1C4-73CE5FB5612F}"/>
    <cellStyle name="Normal 2 3 78 3" xfId="12634" xr:uid="{F9D0AD7E-2A32-490E-81DE-F43B9C797033}"/>
    <cellStyle name="Normal 2 3 78 4" xfId="17667" xr:uid="{F1D90289-0849-461D-8E4C-C7FC6C1B6DBB}"/>
    <cellStyle name="Normal 2 3 78 5" xfId="18836" xr:uid="{EEFF31B6-F3D3-494E-B1AC-A33D4769AD5A}"/>
    <cellStyle name="Normal 2 3 78 6" xfId="22001" xr:uid="{A4CA0B9D-4F0D-41CC-8FC1-B9C81BBDE6C0}"/>
    <cellStyle name="Normal 2 3 78 7" xfId="25134" xr:uid="{11DBDB82-37A9-42D8-942F-2F4FB2EA97F5}"/>
    <cellStyle name="Normal 2 3 78 8" xfId="28314" xr:uid="{D6131F7C-EDC8-4B22-88CD-410BCEF0B6E5}"/>
    <cellStyle name="Normal 2 3 78 9" xfId="7212" xr:uid="{BA4142AD-4725-4504-8E09-6DF1D299424F}"/>
    <cellStyle name="Normal 2 3 79" xfId="3192" xr:uid="{0C745858-E3BC-4FA3-B11C-31EC899A843F}"/>
    <cellStyle name="Normal 2 3 79 2" xfId="12637" xr:uid="{ECC70220-5643-4A1F-AF3B-3D8D691512B1}"/>
    <cellStyle name="Normal 2 3 79 3" xfId="17668" xr:uid="{888355BB-3BE1-4FFD-BF0A-F911F02635EE}"/>
    <cellStyle name="Normal 2 3 79 4" xfId="18840" xr:uid="{2BABBB9C-5B14-4413-B902-C01B18037055}"/>
    <cellStyle name="Normal 2 3 79 5" xfId="22005" xr:uid="{8E2ED120-6607-459D-BB0C-4E444CBC224B}"/>
    <cellStyle name="Normal 2 3 79 6" xfId="25138" xr:uid="{607D6EAE-E160-404C-92A4-C2CAC15588F9}"/>
    <cellStyle name="Normal 2 3 79 7" xfId="28318" xr:uid="{DEF0FC7F-F201-4A46-89EB-842A536306B7}"/>
    <cellStyle name="Normal 2 3 79 8" xfId="8368" xr:uid="{2E99BC65-56D3-4667-97B2-2D4FED91206E}"/>
    <cellStyle name="Normal 2 3 8" xfId="127" xr:uid="{B6D49C0D-C7DE-4F24-BEA3-E98C99C6F397}"/>
    <cellStyle name="Normal 2 3 8 10" xfId="8396" xr:uid="{442131CA-5550-4F78-B08F-225CAF02DFFF}"/>
    <cellStyle name="Normal 2 3 8 11" xfId="11505" xr:uid="{D3E1B66E-8052-40DC-8C48-79AF9417DB9B}"/>
    <cellStyle name="Normal 2 3 8 12" xfId="14620" xr:uid="{4F6609CE-CDC0-49A4-BF32-3EFA6CFDB0B4}"/>
    <cellStyle name="Normal 2 3 8 13" xfId="17712" xr:uid="{5BE6677B-63A1-4C0E-A6A2-1D769D28F482}"/>
    <cellStyle name="Normal 2 3 8 14" xfId="20870" xr:uid="{7C65FD3B-CD33-4FF4-A5BD-A11C9FD4FAFF}"/>
    <cellStyle name="Normal 2 3 8 15" xfId="24010" xr:uid="{8AFB32DC-22B5-4DEF-9CDD-3F166D60B9D4}"/>
    <cellStyle name="Normal 2 3 8 16" xfId="27187" xr:uid="{9AC6BF3A-7E53-4B6A-8B28-1B4527B83F95}"/>
    <cellStyle name="Normal 2 3 8 17" xfId="3297" xr:uid="{6A80179F-F2EF-4902-85DC-458B48E364F5}"/>
    <cellStyle name="Normal 2 3 8 2" xfId="461" xr:uid="{7546D9E5-A63D-4B95-B295-A44D0C72A396}"/>
    <cellStyle name="Normal 2 3 8 2 10" xfId="24351" xr:uid="{607727EF-6F52-4F82-8B02-EB08F1A4E0D5}"/>
    <cellStyle name="Normal 2 3 8 2 11" xfId="27529" xr:uid="{055EA0B5-0C38-4140-A1BF-1EA4A9138C05}"/>
    <cellStyle name="Normal 2 3 8 2 12" xfId="3441" xr:uid="{1259D45E-4112-44D1-A1C4-28E7F1860DA7}"/>
    <cellStyle name="Normal 2 3 8 2 2" xfId="2412" xr:uid="{F8C3AD72-BDD9-4043-BE81-80096AAD0E1D}"/>
    <cellStyle name="Normal 2 3 8 2 2 10" xfId="4499" xr:uid="{85796670-8248-442F-A1DB-066811A5F06C}"/>
    <cellStyle name="Normal 2 3 8 2 2 2" xfId="6571" xr:uid="{5BA7A3A9-DD65-41FD-8263-2174AB278959}"/>
    <cellStyle name="Normal 2 3 8 2 2 3" xfId="10675" xr:uid="{5229AD7A-212D-40D4-A037-901FCBCC8F08}"/>
    <cellStyle name="Normal 2 3 8 2 2 4" xfId="13870" xr:uid="{D2BA4D01-1894-4DFE-A9E8-B24A6B85E152}"/>
    <cellStyle name="Normal 2 3 8 2 2 5" xfId="16965" xr:uid="{966752FA-8701-4D78-B3F6-7A1C0C4ACE5F}"/>
    <cellStyle name="Normal 2 3 8 2 2 6" xfId="20119" xr:uid="{796E132B-3CE3-4E29-AB4C-C5EBC361428E}"/>
    <cellStyle name="Normal 2 3 8 2 2 7" xfId="23279" xr:uid="{3E46976E-FCB1-4D52-B9D8-141A129C395E}"/>
    <cellStyle name="Normal 2 3 8 2 2 8" xfId="26455" xr:uid="{10B21F76-C813-4B57-A205-5DB0DCE19A96}"/>
    <cellStyle name="Normal 2 3 8 2 2 9" xfId="29654" xr:uid="{BE1451BB-FC02-40CB-A1D4-91CA5F394A85}"/>
    <cellStyle name="Normal 2 3 8 2 3" xfId="1350" xr:uid="{110C0E8D-1F82-46A0-BB79-1BED61EEF41E}"/>
    <cellStyle name="Normal 2 3 8 2 3 2" xfId="9617" xr:uid="{12BF43D5-9EE5-4BF9-8CA2-83ED36291FD0}"/>
    <cellStyle name="Normal 2 3 8 2 3 3" xfId="12813" xr:uid="{4B7AE963-EC61-41A3-B0E1-B55156CE0116}"/>
    <cellStyle name="Normal 2 3 8 2 3 4" xfId="15908" xr:uid="{D2884676-EFDF-463B-8106-EB53B34CD3C6}"/>
    <cellStyle name="Normal 2 3 8 2 3 5" xfId="19062" xr:uid="{B233E941-989D-4168-A418-C7EE1B02C183}"/>
    <cellStyle name="Normal 2 3 8 2 3 6" xfId="22222" xr:uid="{EB8B0700-E90F-4587-8D2F-1812594FDBEE}"/>
    <cellStyle name="Normal 2 3 8 2 3 7" xfId="25398" xr:uid="{0DD8B821-E205-4DC3-BDF6-6A26144BC122}"/>
    <cellStyle name="Normal 2 3 8 2 3 8" xfId="28597" xr:uid="{9712F825-08EE-4CB5-BA8F-947E6A57613B}"/>
    <cellStyle name="Normal 2 3 8 2 3 9" xfId="5599" xr:uid="{F65A396E-3858-4F41-A00E-A1EEC6A95285}"/>
    <cellStyle name="Normal 2 3 8 2 4" xfId="7584" xr:uid="{1376ECE4-82E1-4599-A341-D6C1421737BF}"/>
    <cellStyle name="Normal 2 3 8 2 5" xfId="8729" xr:uid="{C41630C4-0AA2-44AF-AC39-BA96A42F69AB}"/>
    <cellStyle name="Normal 2 3 8 2 6" xfId="11850" xr:uid="{1BA239A3-3C5C-49B5-8831-D192965CE653}"/>
    <cellStyle name="Normal 2 3 8 2 7" xfId="14969" xr:uid="{1700B9CD-F7A3-439B-A203-F164A2251528}"/>
    <cellStyle name="Normal 2 3 8 2 8" xfId="18053" xr:uid="{D157DE97-AF10-4A03-B879-C3D00C108449}"/>
    <cellStyle name="Normal 2 3 8 2 9" xfId="21216" xr:uid="{02560714-D10D-44FD-8DF1-8DBF105409AB}"/>
    <cellStyle name="Normal 2 3 8 3" xfId="601" xr:uid="{78D84E5D-294A-486F-BCFE-971919C9EED4}"/>
    <cellStyle name="Normal 2 3 8 3 10" xfId="24491" xr:uid="{D1575B0B-B670-4809-8E5A-B34DB5FAB1FF}"/>
    <cellStyle name="Normal 2 3 8 3 11" xfId="27669" xr:uid="{A1A9613D-94CC-453C-BF0C-3C030D3C7050}"/>
    <cellStyle name="Normal 2 3 8 3 12" xfId="3581" xr:uid="{D7EDF275-0FF3-4037-9DA9-4A3A37034253}"/>
    <cellStyle name="Normal 2 3 8 3 2" xfId="2552" xr:uid="{1D0DD8E5-DDB5-4017-B1B2-3771C4E7BF1F}"/>
    <cellStyle name="Normal 2 3 8 3 2 10" xfId="4639" xr:uid="{81D816AB-A13E-4281-B064-78419BC4AB04}"/>
    <cellStyle name="Normal 2 3 8 3 2 2" xfId="6708" xr:uid="{2A67CA79-A0B1-4F21-A112-5A9808F859A1}"/>
    <cellStyle name="Normal 2 3 8 3 2 3" xfId="10815" xr:uid="{61568BF4-5BAD-4F47-9BBB-ACBD5233AE0E}"/>
    <cellStyle name="Normal 2 3 8 3 2 4" xfId="14010" xr:uid="{206C98AF-3A6D-4FE7-8873-28C524AB9C79}"/>
    <cellStyle name="Normal 2 3 8 3 2 5" xfId="17105" xr:uid="{17433A0E-278F-4DAE-BFEA-06E611FD7035}"/>
    <cellStyle name="Normal 2 3 8 3 2 6" xfId="20259" xr:uid="{7F46B22C-A130-459F-9822-983B19E7C931}"/>
    <cellStyle name="Normal 2 3 8 3 2 7" xfId="23419" xr:uid="{3C1866D7-ED33-404B-B33B-29C6C5497E99}"/>
    <cellStyle name="Normal 2 3 8 3 2 8" xfId="26595" xr:uid="{49946CBA-4DAE-42AC-90AF-9A6D16329DD0}"/>
    <cellStyle name="Normal 2 3 8 3 2 9" xfId="29794" xr:uid="{9DA63F29-0EAD-41A3-9347-7563FBB1DBBC}"/>
    <cellStyle name="Normal 2 3 8 3 3" xfId="1490" xr:uid="{1A7A3D57-E804-4495-A5EB-FF8C040DB46A}"/>
    <cellStyle name="Normal 2 3 8 3 3 2" xfId="9757" xr:uid="{8B4FCAC7-1700-4F7E-ACD3-719E24397C62}"/>
    <cellStyle name="Normal 2 3 8 3 3 3" xfId="12953" xr:uid="{5E584BCB-3D0B-4C7D-BE89-A0629D9E29A1}"/>
    <cellStyle name="Normal 2 3 8 3 3 4" xfId="16048" xr:uid="{50439EE8-2B8F-4FD2-A9B3-E8FEE81D0897}"/>
    <cellStyle name="Normal 2 3 8 3 3 5" xfId="19202" xr:uid="{F69D8310-DC8E-46F0-A2AC-0D3DD95D0BF1}"/>
    <cellStyle name="Normal 2 3 8 3 3 6" xfId="22362" xr:uid="{B2FDA951-A5F8-401A-A7C8-C13FA447F378}"/>
    <cellStyle name="Normal 2 3 8 3 3 7" xfId="25538" xr:uid="{C6673E8E-B8AC-4DEE-8052-8849B103C8AE}"/>
    <cellStyle name="Normal 2 3 8 3 3 8" xfId="28737" xr:uid="{977EF798-685C-410D-B610-97F6A910D90F}"/>
    <cellStyle name="Normal 2 3 8 3 3 9" xfId="5739" xr:uid="{EBB48247-EDEA-4EAA-8675-9B72E3A6B630}"/>
    <cellStyle name="Normal 2 3 8 3 4" xfId="7724" xr:uid="{3E75403E-6608-4EDF-B1FE-880BD71710F6}"/>
    <cellStyle name="Normal 2 3 8 3 5" xfId="8869" xr:uid="{56E0F14D-CF53-4648-A644-C7455B9D9157}"/>
    <cellStyle name="Normal 2 3 8 3 6" xfId="11990" xr:uid="{2142E4FE-372D-4E13-8581-484478360CCB}"/>
    <cellStyle name="Normal 2 3 8 3 7" xfId="15109" xr:uid="{8DFBAD96-8F13-4C69-A842-DEB58531002C}"/>
    <cellStyle name="Normal 2 3 8 3 8" xfId="18193" xr:uid="{EEF1A9AD-6212-424F-BB97-10B4F94BCA13}"/>
    <cellStyle name="Normal 2 3 8 3 9" xfId="21356" xr:uid="{B98B211D-F8F3-4A4F-9352-8A2549233A71}"/>
    <cellStyle name="Normal 2 3 8 4" xfId="770" xr:uid="{BE126B2A-59CE-4AE7-B00C-2936C9FE1D40}"/>
    <cellStyle name="Normal 2 3 8 4 10" xfId="24660" xr:uid="{19F69F34-DB53-4466-9DD3-02D08C1B9D0D}"/>
    <cellStyle name="Normal 2 3 8 4 11" xfId="27838" xr:uid="{FCDF6C90-89DF-4538-9D79-3A06AD0C8766}"/>
    <cellStyle name="Normal 2 3 8 4 12" xfId="3750" xr:uid="{F2DB47A4-CC07-465D-80B8-11D4501E8DA3}"/>
    <cellStyle name="Normal 2 3 8 4 2" xfId="2721" xr:uid="{5D5F33B9-AC6E-404A-98AB-8C22A3F55B60}"/>
    <cellStyle name="Normal 2 3 8 4 2 10" xfId="4808" xr:uid="{9595448E-8E78-4954-B50D-446539302306}"/>
    <cellStyle name="Normal 2 3 8 4 2 2" xfId="6847" xr:uid="{BBE347D3-B4E2-47AC-8FBF-35DDA7D116DA}"/>
    <cellStyle name="Normal 2 3 8 4 2 3" xfId="10984" xr:uid="{D2C9D29C-DC85-454E-B80D-E77EAEDC1C18}"/>
    <cellStyle name="Normal 2 3 8 4 2 4" xfId="14175" xr:uid="{8F88624E-5E16-4980-AC3C-D0725E3F0E3D}"/>
    <cellStyle name="Normal 2 3 8 4 2 5" xfId="17270" xr:uid="{5AF5DF06-7DD4-44EE-8F12-E1AA62BB3AED}"/>
    <cellStyle name="Normal 2 3 8 4 2 6" xfId="20428" xr:uid="{93BA05DF-42C6-444E-BD3A-10626E571E34}"/>
    <cellStyle name="Normal 2 3 8 4 2 7" xfId="23584" xr:uid="{9D47DA19-207C-4188-859B-1793FCC2347C}"/>
    <cellStyle name="Normal 2 3 8 4 2 8" xfId="26760" xr:uid="{7DBA6C27-2868-4D47-BF28-7DBD02C027E1}"/>
    <cellStyle name="Normal 2 3 8 4 2 9" xfId="29959" xr:uid="{F3458715-6886-455F-B3BD-62858F239E16}"/>
    <cellStyle name="Normal 2 3 8 4 3" xfId="1659" xr:uid="{9BD0CA81-79F3-4AEB-A927-18B0B675792C}"/>
    <cellStyle name="Normal 2 3 8 4 3 2" xfId="9926" xr:uid="{6CF6A465-BCBB-4B0F-BD03-5CE1366F0F6C}"/>
    <cellStyle name="Normal 2 3 8 4 3 3" xfId="13122" xr:uid="{423F2A63-2503-46B7-8B27-A64081C1358D}"/>
    <cellStyle name="Normal 2 3 8 4 3 4" xfId="16217" xr:uid="{CCE6CC82-7614-4445-A0FA-2C204E9C4980}"/>
    <cellStyle name="Normal 2 3 8 4 3 5" xfId="19371" xr:uid="{BB9C64F3-3D43-4C8C-B2DB-A7D8B03D893E}"/>
    <cellStyle name="Normal 2 3 8 4 3 6" xfId="22531" xr:uid="{BC7FA4B2-FED2-4AED-8202-3CF465B7F3A6}"/>
    <cellStyle name="Normal 2 3 8 4 3 7" xfId="25707" xr:uid="{04276B71-9224-4AFF-A2B0-44A1A82233F3}"/>
    <cellStyle name="Normal 2 3 8 4 3 8" xfId="28906" xr:uid="{9E26FF6B-6A69-4923-B56E-27852D0B508F}"/>
    <cellStyle name="Normal 2 3 8 4 3 9" xfId="5908" xr:uid="{D2DB3396-8E52-4D55-8A46-852B07F0B3B2}"/>
    <cellStyle name="Normal 2 3 8 4 4" xfId="7893" xr:uid="{7CE5E773-C5E4-470F-A4FB-84E9BD9A7E5B}"/>
    <cellStyle name="Normal 2 3 8 4 5" xfId="9038" xr:uid="{1A65A530-534E-41DD-B2AC-F886691E0F8B}"/>
    <cellStyle name="Normal 2 3 8 4 6" xfId="12159" xr:uid="{04C9C146-F560-454C-9705-D7FCEE5B672E}"/>
    <cellStyle name="Normal 2 3 8 4 7" xfId="15278" xr:uid="{F04CA167-30EB-40E4-9405-BF5C51BBD61B}"/>
    <cellStyle name="Normal 2 3 8 4 8" xfId="18362" xr:uid="{9D7928D3-5584-4BE5-B45C-3F8D88C83F6C}"/>
    <cellStyle name="Normal 2 3 8 4 9" xfId="21525" xr:uid="{FF35136D-08AC-4D83-906D-4C738E5A9048}"/>
    <cellStyle name="Normal 2 3 8 5" xfId="963" xr:uid="{6FC1E1CC-27FD-4794-9031-24916A4B94D8}"/>
    <cellStyle name="Normal 2 3 8 5 10" xfId="24852" xr:uid="{2AFBEFCE-AD6D-4543-83F5-672A9792E742}"/>
    <cellStyle name="Normal 2 3 8 5 11" xfId="28031" xr:uid="{300510EF-31CE-4BB2-BB31-960B2D5F8F7B}"/>
    <cellStyle name="Normal 2 3 8 5 12" xfId="3942" xr:uid="{04A00411-B886-4E29-84AC-26741A7F4BF3}"/>
    <cellStyle name="Normal 2 3 8 5 2" xfId="2914" xr:uid="{5088F9FB-B60A-4D5B-8230-531A78674A89}"/>
    <cellStyle name="Normal 2 3 8 5 2 10" xfId="5000" xr:uid="{3AFE5457-E437-43A2-8CDC-65EB68DB1ADD}"/>
    <cellStyle name="Normal 2 3 8 5 2 2" xfId="7023" xr:uid="{F648D178-E4EE-417B-ADD6-925BE51E13CF}"/>
    <cellStyle name="Normal 2 3 8 5 2 3" xfId="11176" xr:uid="{6FC180BE-7A08-47F3-805D-DC645AC01851}"/>
    <cellStyle name="Normal 2 3 8 5 2 4" xfId="14364" xr:uid="{F1E204FD-7AF5-44FB-8339-034DB48DC77F}"/>
    <cellStyle name="Normal 2 3 8 5 2 5" xfId="17461" xr:uid="{09A5FE3F-DE21-4ACD-B618-826DBBB6B3D9}"/>
    <cellStyle name="Normal 2 3 8 5 2 6" xfId="20618" xr:uid="{6B8B43F4-E2AE-46EF-B211-FF7D3812897D}"/>
    <cellStyle name="Normal 2 3 8 5 2 7" xfId="23773" xr:uid="{727C8599-CD02-4118-ACD4-B3FA123F69D0}"/>
    <cellStyle name="Normal 2 3 8 5 2 8" xfId="26949" xr:uid="{4F92B68D-F323-4FDE-828F-A57A7099F1D9}"/>
    <cellStyle name="Normal 2 3 8 5 2 9" xfId="30148" xr:uid="{D2B73B3A-F3E2-4E43-823E-5643729E13B3}"/>
    <cellStyle name="Normal 2 3 8 5 3" xfId="1853" xr:uid="{C13C0E37-C8FC-47D2-84FD-F38F392CE1FC}"/>
    <cellStyle name="Normal 2 3 8 5 3 2" xfId="10118" xr:uid="{AE841EDE-C4AD-4A04-9B5C-058C84C31FAC}"/>
    <cellStyle name="Normal 2 3 8 5 3 3" xfId="13314" xr:uid="{8CB3C0A4-9FED-494E-93B3-03B7F6CB1308}"/>
    <cellStyle name="Normal 2 3 8 5 3 4" xfId="16409" xr:uid="{8DB7C154-3FB2-4523-A7D0-31F8B9BC5C2B}"/>
    <cellStyle name="Normal 2 3 8 5 3 5" xfId="19563" xr:uid="{1A7C40BD-7AB8-4D71-BD0F-B4C0426B136C}"/>
    <cellStyle name="Normal 2 3 8 5 3 6" xfId="22723" xr:uid="{ABE0AAAD-7A38-44AB-94FC-45F120697C2C}"/>
    <cellStyle name="Normal 2 3 8 5 3 7" xfId="25899" xr:uid="{FA6034DA-E015-46D4-8822-502FD496F6E2}"/>
    <cellStyle name="Normal 2 3 8 5 3 8" xfId="29098" xr:uid="{D41855AF-F117-408D-BD5E-9776040D8C3B}"/>
    <cellStyle name="Normal 2 3 8 5 3 9" xfId="6101" xr:uid="{81158E03-24A0-4AAA-9B0B-0A623C3DD4EE}"/>
    <cellStyle name="Normal 2 3 8 5 4" xfId="8086" xr:uid="{63E990DD-9816-42F4-A6AF-CC37DEDFF260}"/>
    <cellStyle name="Normal 2 3 8 5 5" xfId="9230" xr:uid="{D90EA6D1-8CC5-4EC5-8F4F-1F4CB5001481}"/>
    <cellStyle name="Normal 2 3 8 5 6" xfId="12352" xr:uid="{CA79DF52-85A6-47C9-94DA-403C4569E131}"/>
    <cellStyle name="Normal 2 3 8 5 7" xfId="15471" xr:uid="{8DC02CAC-570C-4919-ADFF-C632190B4391}"/>
    <cellStyle name="Normal 2 3 8 5 8" xfId="18554" xr:uid="{EF38C644-9962-4F88-9501-49CD241778E2}"/>
    <cellStyle name="Normal 2 3 8 5 9" xfId="21718" xr:uid="{B9D57A66-5236-49F8-BD00-1D405B0A1FC2}"/>
    <cellStyle name="Normal 2 3 8 6" xfId="316" xr:uid="{9FD5DE46-AFAD-43EA-8C8A-5B9F343BC207}"/>
    <cellStyle name="Normal 2 3 8 6 10" xfId="27385" xr:uid="{7AEB9B2A-7E7D-42FB-9924-EF40805A0EC2}"/>
    <cellStyle name="Normal 2 3 8 6 11" xfId="4355" xr:uid="{3E112C79-27C8-4F9F-A6E8-D11344E1997D}"/>
    <cellStyle name="Normal 2 3 8 6 2" xfId="2268" xr:uid="{0DFBD3FF-459C-49AC-AF6A-78809EDD32EA}"/>
    <cellStyle name="Normal 2 3 8 6 2 2" xfId="10531" xr:uid="{F998F651-8958-4645-A985-D11DE34C8E77}"/>
    <cellStyle name="Normal 2 3 8 6 2 3" xfId="13726" xr:uid="{949A9EE9-A4A3-41CA-B4FF-DDFF9BC7ACDC}"/>
    <cellStyle name="Normal 2 3 8 6 2 4" xfId="16821" xr:uid="{EB44C56E-1592-481D-8F34-65C4CD92457E}"/>
    <cellStyle name="Normal 2 3 8 6 2 5" xfId="19975" xr:uid="{85106DCC-5749-45AF-9B19-DBF8E9629C57}"/>
    <cellStyle name="Normal 2 3 8 6 2 6" xfId="23135" xr:uid="{9DD7A307-0344-4F8E-8CCF-92ECCF95C95E}"/>
    <cellStyle name="Normal 2 3 8 6 2 7" xfId="26311" xr:uid="{C5FF6832-86AC-48A6-9C81-DBA2C90802F3}"/>
    <cellStyle name="Normal 2 3 8 6 2 8" xfId="29510" xr:uid="{FB272A30-5827-49A0-806B-AE4B86478A6D}"/>
    <cellStyle name="Normal 2 3 8 6 2 9" xfId="5455" xr:uid="{216DBA42-9153-4E42-A0D0-12408E71E463}"/>
    <cellStyle name="Normal 2 3 8 6 3" xfId="7440" xr:uid="{D4A4EE45-F227-42DE-815A-C1CF9DFCF3AA}"/>
    <cellStyle name="Normal 2 3 8 6 4" xfId="8584" xr:uid="{678EE7BB-61C7-46C1-849B-3EF40BC1C269}"/>
    <cellStyle name="Normal 2 3 8 6 5" xfId="11706" xr:uid="{EC71E3AA-ACEE-4716-BBB6-1CF9D60801C8}"/>
    <cellStyle name="Normal 2 3 8 6 6" xfId="14825" xr:uid="{F30B84D8-A2EE-4846-810B-E374746A0E42}"/>
    <cellStyle name="Normal 2 3 8 6 7" xfId="17909" xr:uid="{CF58CC53-43B5-40F9-A67E-8EF496E60BB1}"/>
    <cellStyle name="Normal 2 3 8 6 8" xfId="21072" xr:uid="{16C86616-4051-4BFA-96A8-D480998DC42E}"/>
    <cellStyle name="Normal 2 3 8 6 9" xfId="24207" xr:uid="{1F00EC92-5CA9-441A-B8F2-7153A6C49E16}"/>
    <cellStyle name="Normal 2 3 8 7" xfId="2069" xr:uid="{CCD49299-3CFC-4B8F-99F9-4539A53E6AA0}"/>
    <cellStyle name="Normal 2 3 8 7 10" xfId="4158" xr:uid="{537DBB4F-ADBD-4FFF-83E0-A9718475174A}"/>
    <cellStyle name="Normal 2 3 8 7 2" xfId="6374" xr:uid="{FEB63FD0-EFCD-4666-BAFA-3B00D3FF4D83}"/>
    <cellStyle name="Normal 2 3 8 7 3" xfId="10334" xr:uid="{9C20AE49-A67A-452B-A72F-AF30E7F212FE}"/>
    <cellStyle name="Normal 2 3 8 7 4" xfId="13529" xr:uid="{A5CDEF5D-B47A-410E-94DB-FCE17363AE67}"/>
    <cellStyle name="Normal 2 3 8 7 5" xfId="16624" xr:uid="{EAE4F9F7-455F-4290-9AE2-B54FCD77BB22}"/>
    <cellStyle name="Normal 2 3 8 7 6" xfId="19778" xr:uid="{5C42C702-BD39-4F6E-A9A2-BAF67EC4E3DC}"/>
    <cellStyle name="Normal 2 3 8 7 7" xfId="22938" xr:uid="{9F43267E-00B4-4A74-A50A-CA5E528D9890}"/>
    <cellStyle name="Normal 2 3 8 7 8" xfId="26114" xr:uid="{DCC32BB4-442D-4321-89E9-EC7FAB3D8491}"/>
    <cellStyle name="Normal 2 3 8 7 9" xfId="29313" xr:uid="{34EC4A58-DB0A-4DA3-8CDE-B66C0A8E3D69}"/>
    <cellStyle name="Normal 2 3 8 8" xfId="1206" xr:uid="{5CFE0CA2-ADEB-4E8A-8118-2D345AAB2A8E}"/>
    <cellStyle name="Normal 2 3 8 8 2" xfId="9473" xr:uid="{5FC7B195-F072-411C-8706-C3713F88578C}"/>
    <cellStyle name="Normal 2 3 8 8 3" xfId="12684" xr:uid="{27385072-9570-4765-B4BB-B59E596D3155}"/>
    <cellStyle name="Normal 2 3 8 8 4" xfId="15788" xr:uid="{0F966D68-18AC-43F0-8E21-0EF17589815D}"/>
    <cellStyle name="Normal 2 3 8 8 5" xfId="18935" xr:uid="{F64B27BC-B9D4-43A9-AA7E-513D63F97DE8}"/>
    <cellStyle name="Normal 2 3 8 8 6" xfId="22096" xr:uid="{BAB90250-1BBF-40C4-A5AF-C6A90DB11A8C}"/>
    <cellStyle name="Normal 2 3 8 8 7" xfId="25296" xr:uid="{431C37E1-22CF-4FD2-945D-94D57E2C2E2C}"/>
    <cellStyle name="Normal 2 3 8 8 8" xfId="28445" xr:uid="{C833EDBC-B5FD-4163-B080-C13B0BF59F14}"/>
    <cellStyle name="Normal 2 3 8 8 9" xfId="5257" xr:uid="{85CC4884-2DE4-4CF6-8B3D-766B7657AF06}"/>
    <cellStyle name="Normal 2 3 8 9" xfId="7240" xr:uid="{ADA64135-D9EF-48B2-BE18-463035C78E83}"/>
    <cellStyle name="Normal 2 3 80" xfId="3196" xr:uid="{839CEC95-2DA3-409B-9D8A-872F6CD3BADB}"/>
    <cellStyle name="Normal 2 3 80 2" xfId="17671" xr:uid="{FAC9DC30-4EB1-48D1-932D-7901447C9848}"/>
    <cellStyle name="Normal 2 3 80 3" xfId="18844" xr:uid="{C366E1BE-5DB3-4834-9E9C-B7D5FE397344}"/>
    <cellStyle name="Normal 2 3 80 4" xfId="22009" xr:uid="{0E28249C-30D0-4678-A17A-25E89097D649}"/>
    <cellStyle name="Normal 2 3 80 5" xfId="25142" xr:uid="{C0A567EC-4717-4D42-B496-50B5FC8C7F35}"/>
    <cellStyle name="Normal 2 3 80 6" xfId="28322" xr:uid="{13C97F2E-435A-4310-A591-9D5E8688F5BA}"/>
    <cellStyle name="Normal 2 3 80 7" xfId="12641" xr:uid="{6FA03EDF-3F9B-4A31-8C3C-CED785F0B6AF}"/>
    <cellStyle name="Normal 2 3 81" xfId="3200" xr:uid="{815105AE-49AA-444A-AADC-FD9737EB1A1B}"/>
    <cellStyle name="Normal 2 3 81 2" xfId="17674" xr:uid="{7D453FC2-8022-46F8-B016-97FA18CCDF6E}"/>
    <cellStyle name="Normal 2 3 81 3" xfId="18848" xr:uid="{9C13265B-6B20-4859-B73F-BBCDD208C238}"/>
    <cellStyle name="Normal 2 3 81 4" xfId="22013" xr:uid="{96030F06-3040-4C28-815D-D320C4B45E69}"/>
    <cellStyle name="Normal 2 3 81 5" xfId="25146" xr:uid="{DDD87B36-B2BB-4B22-9A4A-95394529D95B}"/>
    <cellStyle name="Normal 2 3 81 6" xfId="28326" xr:uid="{AC431BDF-B0B9-4604-A2EC-343DE7E3BD45}"/>
    <cellStyle name="Normal 2 3 81 7" xfId="12645" xr:uid="{036103B5-5436-4A92-BBE1-F3B73EF6DB5B}"/>
    <cellStyle name="Normal 2 3 82" xfId="3205" xr:uid="{4FDE88CB-E977-4E29-8A9B-8A6BF6F21C75}"/>
    <cellStyle name="Normal 2 3 82 2" xfId="18852" xr:uid="{4FCC4E5A-651D-4BF7-A9FA-20F40C9A5DD8}"/>
    <cellStyle name="Normal 2 3 82 3" xfId="22017" xr:uid="{E118428C-A78F-4720-829B-780F3BF3DD1B}"/>
    <cellStyle name="Normal 2 3 82 4" xfId="25150" xr:uid="{E53B05A8-7F56-4775-8CB8-80AA4372B686}"/>
    <cellStyle name="Normal 2 3 82 5" xfId="28330" xr:uid="{6BA03C9A-74F0-4AF2-AE51-D355BCC0D75E}"/>
    <cellStyle name="Normal 2 3 82 6" xfId="11477" xr:uid="{048CEA9D-2760-4DD7-957B-B22A2ED14D6A}"/>
    <cellStyle name="Normal 2 3 83" xfId="3212" xr:uid="{4C9AD9C9-5502-4670-B2BC-B79BC87B265A}"/>
    <cellStyle name="Normal 2 3 83 2" xfId="18856" xr:uid="{1B8C5030-F0D4-457C-9CF3-EDC2DBB36563}"/>
    <cellStyle name="Normal 2 3 83 3" xfId="22021" xr:uid="{917B226F-F469-4201-9C5A-9C08242D7551}"/>
    <cellStyle name="Normal 2 3 83 4" xfId="25154" xr:uid="{3402FECB-16FA-4164-9A02-94FC9478CFA4}"/>
    <cellStyle name="Normal 2 3 83 5" xfId="28334" xr:uid="{0E4ECB41-9AB4-4F1B-8932-44B2CDF33262}"/>
    <cellStyle name="Normal 2 3 83 6" xfId="14592" xr:uid="{4855052F-35F9-464C-8F66-0454C546E967}"/>
    <cellStyle name="Normal 2 3 84" xfId="3216" xr:uid="{7D8C05C7-6DED-43E9-A322-DFF73EFC64A3}"/>
    <cellStyle name="Normal 2 3 84 2" xfId="22025" xr:uid="{E9159BF7-4BCF-4219-A634-CD4511288F8D}"/>
    <cellStyle name="Normal 2 3 84 3" xfId="25158" xr:uid="{5095FBDA-4D4C-433C-9812-1E1CA92FF5C6}"/>
    <cellStyle name="Normal 2 3 84 4" xfId="28338" xr:uid="{971995A4-8F4A-4856-9E8E-B5314CB5E911}"/>
    <cellStyle name="Normal 2 3 84 5" xfId="18860" xr:uid="{D70201CF-FFC1-443F-A1A7-03D1E34294DE}"/>
    <cellStyle name="Normal 2 3 85" xfId="3224" xr:uid="{3641A1BA-6502-483F-83EE-252BF5D647ED}"/>
    <cellStyle name="Normal 2 3 85 2" xfId="22029" xr:uid="{1678E9B1-831F-4255-B982-0C776C8EC1D1}"/>
    <cellStyle name="Normal 2 3 85 3" xfId="25162" xr:uid="{ACCE81BC-356F-44CE-B4AC-4D03B9B2DE54}"/>
    <cellStyle name="Normal 2 3 85 4" xfId="28342" xr:uid="{3AD1746F-B2F4-4C5A-8AA3-484A5515E904}"/>
    <cellStyle name="Normal 2 3 85 5" xfId="18864" xr:uid="{E9E871C0-A4C4-4A7B-AAEA-6F8F42E8F1E2}"/>
    <cellStyle name="Normal 2 3 86" xfId="3228" xr:uid="{8EE80AFF-FB20-44E2-BC9B-43D6EA1BA582}"/>
    <cellStyle name="Normal 2 3 86 2" xfId="22034" xr:uid="{930284AD-9B0B-4734-BD5C-76DC931C3C80}"/>
    <cellStyle name="Normal 2 3 86 3" xfId="25166" xr:uid="{AC22EC85-6954-4338-AF05-4EEB76F353A4}"/>
    <cellStyle name="Normal 2 3 86 4" xfId="28346" xr:uid="{FA143B8C-2F3F-4327-A4D3-8FAC8DF5DE56}"/>
    <cellStyle name="Normal 2 3 86 5" xfId="18869" xr:uid="{E3CDFA41-A577-4724-A575-A18E7816D0EF}"/>
    <cellStyle name="Normal 2 3 87" xfId="3232" xr:uid="{A230780F-BA10-4AD3-9D11-CA62A04BB506}"/>
    <cellStyle name="Normal 2 3 87 2" xfId="22038" xr:uid="{B6E68EC1-13CB-4E9E-B2BB-2647B1111E6A}"/>
    <cellStyle name="Normal 2 3 87 3" xfId="25170" xr:uid="{419B6259-F637-41C3-BF7E-2E77527C5362}"/>
    <cellStyle name="Normal 2 3 87 4" xfId="28350" xr:uid="{C372539B-18A4-4F75-830A-99BFC41699F3}"/>
    <cellStyle name="Normal 2 3 87 5" xfId="18875" xr:uid="{F443D7AF-B88D-47FD-ACE7-6BA3597D88DA}"/>
    <cellStyle name="Normal 2 3 88" xfId="3236" xr:uid="{5AC5C28F-8099-4C49-BDF7-D59ED1536C8A}"/>
    <cellStyle name="Normal 2 3 88 2" xfId="22042" xr:uid="{200E388F-C983-4861-8E2F-E65EC00CF1A3}"/>
    <cellStyle name="Normal 2 3 88 3" xfId="25174" xr:uid="{83171F03-7414-4E44-BCDF-07369F5B065A}"/>
    <cellStyle name="Normal 2 3 88 4" xfId="28354" xr:uid="{57A327EF-B30C-475F-8340-784CA3CAC981}"/>
    <cellStyle name="Normal 2 3 88 5" xfId="18879" xr:uid="{1E59FEE4-329A-4CD1-A9D3-D7031B653BB8}"/>
    <cellStyle name="Normal 2 3 89" xfId="3240" xr:uid="{290EF0F5-1595-40C2-A238-9D1972E55F4B}"/>
    <cellStyle name="Normal 2 3 89 2" xfId="22048" xr:uid="{027E22F1-15DB-4D1E-9E20-91ED0FFBC59D}"/>
    <cellStyle name="Normal 2 3 89 3" xfId="25178" xr:uid="{3AC3E1CF-4553-41A2-A6B1-7FCCF26BDABF}"/>
    <cellStyle name="Normal 2 3 89 4" xfId="28359" xr:uid="{3DE87254-38FE-48A4-91B2-680F51022A9E}"/>
    <cellStyle name="Normal 2 3 89 5" xfId="18887" xr:uid="{962596B3-CD53-479A-AD71-4A279293191C}"/>
    <cellStyle name="Normal 2 3 9" xfId="131" xr:uid="{F746EE00-CAC3-4C58-AF3A-CE55DBEC0520}"/>
    <cellStyle name="Normal 2 3 9 10" xfId="8400" xr:uid="{EC3BADC0-90F9-4114-BDFC-D0269B994ACC}"/>
    <cellStyle name="Normal 2 3 9 11" xfId="11509" xr:uid="{F857BF6E-9596-410A-94A5-8B110D04C843}"/>
    <cellStyle name="Normal 2 3 9 12" xfId="14624" xr:uid="{1D198F7E-0226-4C4B-AC7E-6E5FBDDF3179}"/>
    <cellStyle name="Normal 2 3 9 13" xfId="17716" xr:uid="{E469F8E0-1C93-4573-9860-9D34E1DD6870}"/>
    <cellStyle name="Normal 2 3 9 14" xfId="20874" xr:uid="{93D2F1E5-728A-4C35-A4E8-D87BBCC35671}"/>
    <cellStyle name="Normal 2 3 9 15" xfId="24014" xr:uid="{3B47173F-D80C-41CB-8EBC-6864214E97FA}"/>
    <cellStyle name="Normal 2 3 9 16" xfId="27191" xr:uid="{8D4077EF-74D2-4ED6-99D0-E1FDE447D4CD}"/>
    <cellStyle name="Normal 2 3 9 17" xfId="3301" xr:uid="{13DF1F0A-FF74-4561-854B-01BEC7F07AF6}"/>
    <cellStyle name="Normal 2 3 9 2" xfId="465" xr:uid="{580EEF99-B2E4-4BFD-A86E-14B6149D53EC}"/>
    <cellStyle name="Normal 2 3 9 2 10" xfId="24355" xr:uid="{A2824202-E32D-4733-986D-4D812DA57C2A}"/>
    <cellStyle name="Normal 2 3 9 2 11" xfId="27533" xr:uid="{E5DF2D80-6D57-45C3-A90C-DDBB1F4A1CB0}"/>
    <cellStyle name="Normal 2 3 9 2 12" xfId="3445" xr:uid="{96AB850A-D4DB-42EA-B1B4-3E2B952464C5}"/>
    <cellStyle name="Normal 2 3 9 2 2" xfId="2416" xr:uid="{C60D2908-C94C-400D-9C40-5A3775A4C4F5}"/>
    <cellStyle name="Normal 2 3 9 2 2 10" xfId="4503" xr:uid="{423FC506-A2FB-42E4-8D30-7B81E6E504ED}"/>
    <cellStyle name="Normal 2 3 9 2 2 2" xfId="6575" xr:uid="{61161FB9-3C6F-4A5B-91A1-146C87A29D0F}"/>
    <cellStyle name="Normal 2 3 9 2 2 3" xfId="10679" xr:uid="{FA1A809E-B32E-47C4-94A3-CD1D36829CC1}"/>
    <cellStyle name="Normal 2 3 9 2 2 4" xfId="13874" xr:uid="{7543204B-A91D-47E8-B574-BF1A1CDE0DC9}"/>
    <cellStyle name="Normal 2 3 9 2 2 5" xfId="16969" xr:uid="{D428C1F9-EB49-48BE-8D77-116F6541686A}"/>
    <cellStyle name="Normal 2 3 9 2 2 6" xfId="20123" xr:uid="{DB54F3CD-FA2D-4D89-9666-6FDB5785B38C}"/>
    <cellStyle name="Normal 2 3 9 2 2 7" xfId="23283" xr:uid="{6115A441-1B56-4BA2-8296-06BFF98E94EB}"/>
    <cellStyle name="Normal 2 3 9 2 2 8" xfId="26459" xr:uid="{A8C6422C-8C79-4335-8F3B-3242E7C1634B}"/>
    <cellStyle name="Normal 2 3 9 2 2 9" xfId="29658" xr:uid="{49606156-9C1A-4CE1-A5F9-BF328924D812}"/>
    <cellStyle name="Normal 2 3 9 2 3" xfId="1354" xr:uid="{96C688D2-404B-43C5-9D2B-80FC87B757DE}"/>
    <cellStyle name="Normal 2 3 9 2 3 2" xfId="9621" xr:uid="{4331066B-8E71-4F94-B1E9-E4E650375712}"/>
    <cellStyle name="Normal 2 3 9 2 3 3" xfId="12817" xr:uid="{86DC6D34-2700-42FE-A320-3BCEDC44A160}"/>
    <cellStyle name="Normal 2 3 9 2 3 4" xfId="15912" xr:uid="{CE554ABD-63DC-458E-BE78-02AFD5A19A48}"/>
    <cellStyle name="Normal 2 3 9 2 3 5" xfId="19066" xr:uid="{F80C8822-6001-4DE1-AA5C-5DCA7863C527}"/>
    <cellStyle name="Normal 2 3 9 2 3 6" xfId="22226" xr:uid="{03E4A2A1-CF81-42CD-B097-9485677517FF}"/>
    <cellStyle name="Normal 2 3 9 2 3 7" xfId="25402" xr:uid="{B09D3BB6-DBDD-4975-804B-1C1F52611661}"/>
    <cellStyle name="Normal 2 3 9 2 3 8" xfId="28601" xr:uid="{9DD1857E-EAA7-4BAA-B924-112E5F755F8A}"/>
    <cellStyle name="Normal 2 3 9 2 3 9" xfId="5603" xr:uid="{01EB4236-6D3E-44F7-8E77-6DECF7CD964D}"/>
    <cellStyle name="Normal 2 3 9 2 4" xfId="7588" xr:uid="{08AF606B-A21E-493A-BF90-8220BAF58F3A}"/>
    <cellStyle name="Normal 2 3 9 2 5" xfId="8733" xr:uid="{DAD327AB-78BF-4F62-9B0C-B4BDF23B754D}"/>
    <cellStyle name="Normal 2 3 9 2 6" xfId="11854" xr:uid="{3034FC16-F37E-461A-AA76-172C27D1BA2B}"/>
    <cellStyle name="Normal 2 3 9 2 7" xfId="14973" xr:uid="{514413AD-7205-4485-A7D4-7718F280EE9C}"/>
    <cellStyle name="Normal 2 3 9 2 8" xfId="18057" xr:uid="{FF9841BC-8AA4-4D18-8697-DB36E2F2004C}"/>
    <cellStyle name="Normal 2 3 9 2 9" xfId="21220" xr:uid="{AE6D65CB-07EF-421E-AB5F-1BD341AD7418}"/>
    <cellStyle name="Normal 2 3 9 3" xfId="605" xr:uid="{125B55C9-1FE9-4F4C-B740-2E1E0983FF4E}"/>
    <cellStyle name="Normal 2 3 9 3 10" xfId="24495" xr:uid="{F954F30D-D048-4F6E-978B-66FBBDC36FB8}"/>
    <cellStyle name="Normal 2 3 9 3 11" xfId="27673" xr:uid="{19874B96-5A74-4EA2-B3EC-24FE7BFCF723}"/>
    <cellStyle name="Normal 2 3 9 3 12" xfId="3585" xr:uid="{99F1C938-5C00-4E6A-A98C-F6021FB44CB9}"/>
    <cellStyle name="Normal 2 3 9 3 2" xfId="2556" xr:uid="{8B2CAC5B-9653-4490-BD26-4CC4DCE810B5}"/>
    <cellStyle name="Normal 2 3 9 3 2 10" xfId="4643" xr:uid="{EA647295-EBB2-4179-8C86-40004AD39D21}"/>
    <cellStyle name="Normal 2 3 9 3 2 2" xfId="6712" xr:uid="{8A930BA5-ADC3-4F06-9A01-CE8569EE3561}"/>
    <cellStyle name="Normal 2 3 9 3 2 3" xfId="10819" xr:uid="{A113D89E-76A3-4790-9EF4-75F1787607E7}"/>
    <cellStyle name="Normal 2 3 9 3 2 4" xfId="14014" xr:uid="{4E0C2BF2-BCFD-40D1-8B09-FC6EE1680BCD}"/>
    <cellStyle name="Normal 2 3 9 3 2 5" xfId="17109" xr:uid="{94CE1F28-D91F-45AF-9945-0F9DEBDE2680}"/>
    <cellStyle name="Normal 2 3 9 3 2 6" xfId="20263" xr:uid="{92ABE49B-9E48-4AB6-B2C6-932435B4F108}"/>
    <cellStyle name="Normal 2 3 9 3 2 7" xfId="23423" xr:uid="{AB89BB16-4470-49B7-A6C3-A2E02AEBCE96}"/>
    <cellStyle name="Normal 2 3 9 3 2 8" xfId="26599" xr:uid="{C259C718-1231-4704-900F-FCE6C913A04C}"/>
    <cellStyle name="Normal 2 3 9 3 2 9" xfId="29798" xr:uid="{0504F974-A41C-45AA-8AE3-B0C2CF1576A9}"/>
    <cellStyle name="Normal 2 3 9 3 3" xfId="1494" xr:uid="{86346352-357C-4955-B2D4-408BEF10FB22}"/>
    <cellStyle name="Normal 2 3 9 3 3 2" xfId="9761" xr:uid="{953031D2-8713-41C6-A509-F390D289B781}"/>
    <cellStyle name="Normal 2 3 9 3 3 3" xfId="12957" xr:uid="{01DBEF3D-4A39-4548-B6EA-E508F4C27FBE}"/>
    <cellStyle name="Normal 2 3 9 3 3 4" xfId="16052" xr:uid="{1664D78C-5859-4001-BB28-B38FF6E831FD}"/>
    <cellStyle name="Normal 2 3 9 3 3 5" xfId="19206" xr:uid="{81A42B1C-B061-4F27-B4B0-E8FB73C416B9}"/>
    <cellStyle name="Normal 2 3 9 3 3 6" xfId="22366" xr:uid="{01680839-41C6-41B2-AB29-FFD2E519CA75}"/>
    <cellStyle name="Normal 2 3 9 3 3 7" xfId="25542" xr:uid="{868D34B8-33E4-4157-8208-93C1DAF6D08C}"/>
    <cellStyle name="Normal 2 3 9 3 3 8" xfId="28741" xr:uid="{85463418-B1A5-4647-A174-C7271325AB5E}"/>
    <cellStyle name="Normal 2 3 9 3 3 9" xfId="5743" xr:uid="{9912AED3-2586-4573-A08C-14D1BABB29CF}"/>
    <cellStyle name="Normal 2 3 9 3 4" xfId="7728" xr:uid="{6BC32AF5-40E4-4D20-AB57-A559ED536604}"/>
    <cellStyle name="Normal 2 3 9 3 5" xfId="8873" xr:uid="{0D8A42C1-58A8-4677-9C4F-EE6345909562}"/>
    <cellStyle name="Normal 2 3 9 3 6" xfId="11994" xr:uid="{3E862869-AF61-473E-BBCC-DF4592360378}"/>
    <cellStyle name="Normal 2 3 9 3 7" xfId="15113" xr:uid="{CE3C3C04-BC41-4902-9D6F-56BDFF740201}"/>
    <cellStyle name="Normal 2 3 9 3 8" xfId="18197" xr:uid="{EB185FB6-7B15-41A8-B59B-E4D440FC2A8F}"/>
    <cellStyle name="Normal 2 3 9 3 9" xfId="21360" xr:uid="{472CAF2E-3615-4C73-A957-725992DA9F8F}"/>
    <cellStyle name="Normal 2 3 9 4" xfId="774" xr:uid="{721CF21F-A653-43DF-9DD2-7ABB73B85691}"/>
    <cellStyle name="Normal 2 3 9 4 10" xfId="24664" xr:uid="{A6D149AA-4DFC-4987-87B5-9B9750C9BCAF}"/>
    <cellStyle name="Normal 2 3 9 4 11" xfId="27842" xr:uid="{B7EEC97F-BA81-4A89-AEEE-DE98DDCFE863}"/>
    <cellStyle name="Normal 2 3 9 4 12" xfId="3754" xr:uid="{2D313A84-3D01-435E-8B8E-85090F2F4223}"/>
    <cellStyle name="Normal 2 3 9 4 2" xfId="2725" xr:uid="{B487A72E-E31C-4197-810C-ECFE0C220AC9}"/>
    <cellStyle name="Normal 2 3 9 4 2 10" xfId="4812" xr:uid="{002C3823-BCBE-4CDE-B9D5-A82020E21A10}"/>
    <cellStyle name="Normal 2 3 9 4 2 2" xfId="6851" xr:uid="{E03D5F7F-F2A5-4A29-BACC-9B720B86C211}"/>
    <cellStyle name="Normal 2 3 9 4 2 3" xfId="10988" xr:uid="{E70BDBD2-A57A-4A4A-8669-CB4FBB8102E1}"/>
    <cellStyle name="Normal 2 3 9 4 2 4" xfId="14179" xr:uid="{25333D54-8B76-494F-B974-598EF5358E4B}"/>
    <cellStyle name="Normal 2 3 9 4 2 5" xfId="17274" xr:uid="{C0827595-F83D-48E0-8FEC-7FB518941E08}"/>
    <cellStyle name="Normal 2 3 9 4 2 6" xfId="20432" xr:uid="{4CF677F4-B344-4AAD-A6DD-0410ADD39BEF}"/>
    <cellStyle name="Normal 2 3 9 4 2 7" xfId="23588" xr:uid="{6625D3FD-4CD6-4DA7-8BFC-6C9EC95A46B9}"/>
    <cellStyle name="Normal 2 3 9 4 2 8" xfId="26764" xr:uid="{D171670F-33AF-4C85-8793-03DC6C0C663A}"/>
    <cellStyle name="Normal 2 3 9 4 2 9" xfId="29963" xr:uid="{F6328A2F-12D0-4203-9819-E26A39D295D4}"/>
    <cellStyle name="Normal 2 3 9 4 3" xfId="1663" xr:uid="{8313BB2B-D221-4244-B341-EC1888DF8D9C}"/>
    <cellStyle name="Normal 2 3 9 4 3 2" xfId="9930" xr:uid="{E9A260CA-9E44-4941-86DA-4DC89FD94956}"/>
    <cellStyle name="Normal 2 3 9 4 3 3" xfId="13126" xr:uid="{266DA5D1-8D9D-4BD4-9559-ACA305953480}"/>
    <cellStyle name="Normal 2 3 9 4 3 4" xfId="16221" xr:uid="{6CBBE002-F51A-444E-8EB3-7C14E448BD27}"/>
    <cellStyle name="Normal 2 3 9 4 3 5" xfId="19375" xr:uid="{BEB8FBDA-EDBE-4DFB-A9F3-D3BD195F0778}"/>
    <cellStyle name="Normal 2 3 9 4 3 6" xfId="22535" xr:uid="{CFF8FF54-CA2E-4D03-AB40-B52CE6EE71B4}"/>
    <cellStyle name="Normal 2 3 9 4 3 7" xfId="25711" xr:uid="{BE6DF298-3ADA-45F0-87AC-45D1D4BF7E43}"/>
    <cellStyle name="Normal 2 3 9 4 3 8" xfId="28910" xr:uid="{91B1E588-E628-4FC7-8052-38787BEA27B3}"/>
    <cellStyle name="Normal 2 3 9 4 3 9" xfId="5912" xr:uid="{EFE22E2A-FB36-4CE4-9353-D68745FA592E}"/>
    <cellStyle name="Normal 2 3 9 4 4" xfId="7897" xr:uid="{99BC6D03-E263-4C94-B654-A5700873AC47}"/>
    <cellStyle name="Normal 2 3 9 4 5" xfId="9042" xr:uid="{065C4F08-C8A2-4E7B-8167-15A729E5B4FB}"/>
    <cellStyle name="Normal 2 3 9 4 6" xfId="12163" xr:uid="{1B02018C-B2A2-43C9-92CF-9AB374029179}"/>
    <cellStyle name="Normal 2 3 9 4 7" xfId="15282" xr:uid="{E469CB9B-A3FF-4286-97FD-87375BB8FC18}"/>
    <cellStyle name="Normal 2 3 9 4 8" xfId="18366" xr:uid="{4FC26768-D35A-4ACA-A8C5-F39C00F8E6A4}"/>
    <cellStyle name="Normal 2 3 9 4 9" xfId="21529" xr:uid="{AF49BFF9-F4DE-4B11-8290-E9D710617237}"/>
    <cellStyle name="Normal 2 3 9 5" xfId="967" xr:uid="{CD8708AA-B80C-449F-971B-827F2FB5A330}"/>
    <cellStyle name="Normal 2 3 9 5 10" xfId="24856" xr:uid="{C150AA28-337A-41AB-9EDC-ADC62F179061}"/>
    <cellStyle name="Normal 2 3 9 5 11" xfId="28035" xr:uid="{749D414C-8431-4E3E-B094-43FCD8E9FAD5}"/>
    <cellStyle name="Normal 2 3 9 5 12" xfId="3946" xr:uid="{7B2D58EF-ED1D-472C-9F76-1F5C38B728C1}"/>
    <cellStyle name="Normal 2 3 9 5 2" xfId="2918" xr:uid="{F3DB9225-C035-4D67-AE8E-19CD78C7341B}"/>
    <cellStyle name="Normal 2 3 9 5 2 10" xfId="5004" xr:uid="{7B36CBEC-9DB5-4449-805D-D1DCEF1DD4FF}"/>
    <cellStyle name="Normal 2 3 9 5 2 2" xfId="7027" xr:uid="{8648893F-CFDC-4F70-8AAF-73FC6AC878ED}"/>
    <cellStyle name="Normal 2 3 9 5 2 3" xfId="11180" xr:uid="{6D050EE4-76D4-49DA-8E52-037FA9CC9C5A}"/>
    <cellStyle name="Normal 2 3 9 5 2 4" xfId="14368" xr:uid="{FD9BF367-82B9-41D3-B1F6-7C32CA6BACCC}"/>
    <cellStyle name="Normal 2 3 9 5 2 5" xfId="17465" xr:uid="{50C3FED8-7AC3-434C-AADA-F78E59EFB65C}"/>
    <cellStyle name="Normal 2 3 9 5 2 6" xfId="20622" xr:uid="{D36E4C3D-07CE-4D86-BDA3-1961A29E5DDF}"/>
    <cellStyle name="Normal 2 3 9 5 2 7" xfId="23777" xr:uid="{B681547D-8BC7-4538-9891-94D3CC221136}"/>
    <cellStyle name="Normal 2 3 9 5 2 8" xfId="26953" xr:uid="{431363A7-93B6-44D3-8F79-F00C7DBE8F62}"/>
    <cellStyle name="Normal 2 3 9 5 2 9" xfId="30152" xr:uid="{DE45B56E-929F-48ED-BCDE-75F32234C43E}"/>
    <cellStyle name="Normal 2 3 9 5 3" xfId="1857" xr:uid="{1C750EF4-4B50-4E22-A036-76CD4D949BCC}"/>
    <cellStyle name="Normal 2 3 9 5 3 2" xfId="10122" xr:uid="{8FECC18D-FB72-43C7-8682-79CE439B7D9D}"/>
    <cellStyle name="Normal 2 3 9 5 3 3" xfId="13318" xr:uid="{9667957C-30E0-4DFF-BDCE-18784665F886}"/>
    <cellStyle name="Normal 2 3 9 5 3 4" xfId="16413" xr:uid="{4B63D5BE-5E18-475B-A924-8BC3B0FB77C9}"/>
    <cellStyle name="Normal 2 3 9 5 3 5" xfId="19567" xr:uid="{36FB759D-D21E-4AAC-B3CF-DDDCDE2092EE}"/>
    <cellStyle name="Normal 2 3 9 5 3 6" xfId="22727" xr:uid="{41FA218D-7220-4B78-B308-48CEE6C70AE6}"/>
    <cellStyle name="Normal 2 3 9 5 3 7" xfId="25903" xr:uid="{7674E902-5CFA-488E-A195-A1846223B5C6}"/>
    <cellStyle name="Normal 2 3 9 5 3 8" xfId="29102" xr:uid="{A71EDEDC-FA67-487D-A767-69FA120D6F09}"/>
    <cellStyle name="Normal 2 3 9 5 3 9" xfId="6105" xr:uid="{A1722F67-F6AE-4BC1-B2E0-8CC5BEF3A4F8}"/>
    <cellStyle name="Normal 2 3 9 5 4" xfId="8090" xr:uid="{B7931C97-845F-4A76-B378-8840EB3E4736}"/>
    <cellStyle name="Normal 2 3 9 5 5" xfId="9234" xr:uid="{E72B4FA2-F9F4-4F58-ADEE-C2AD0E815A1A}"/>
    <cellStyle name="Normal 2 3 9 5 6" xfId="12356" xr:uid="{23D1A99E-360B-4CCC-A072-34CD5545E7C8}"/>
    <cellStyle name="Normal 2 3 9 5 7" xfId="15475" xr:uid="{4E4800E5-EA16-4767-9167-FACA5D873406}"/>
    <cellStyle name="Normal 2 3 9 5 8" xfId="18558" xr:uid="{AFEF69AF-446F-4BFA-8E95-9D1AF3FE7280}"/>
    <cellStyle name="Normal 2 3 9 5 9" xfId="21722" xr:uid="{65CF46BB-DF37-4967-A4BC-2E66E59F0D6B}"/>
    <cellStyle name="Normal 2 3 9 6" xfId="320" xr:uid="{93638F10-EB8C-4CDA-B79F-E0254B54D519}"/>
    <cellStyle name="Normal 2 3 9 6 10" xfId="27389" xr:uid="{D51E4EE5-C49E-44CB-9F24-1070F56FB109}"/>
    <cellStyle name="Normal 2 3 9 6 11" xfId="4359" xr:uid="{CD0BFBBF-809B-46D6-8F49-66722435DFA1}"/>
    <cellStyle name="Normal 2 3 9 6 2" xfId="2272" xr:uid="{0E12999B-0380-4AAF-8C67-B9EBED526474}"/>
    <cellStyle name="Normal 2 3 9 6 2 2" xfId="10535" xr:uid="{4EDFCB70-3494-4ABB-9947-F2D65C38220C}"/>
    <cellStyle name="Normal 2 3 9 6 2 3" xfId="13730" xr:uid="{AE0FF4D8-BB97-4E06-BD49-A75974339391}"/>
    <cellStyle name="Normal 2 3 9 6 2 4" xfId="16825" xr:uid="{FD64735C-11AA-4AA4-8DDE-D06E9C165AF4}"/>
    <cellStyle name="Normal 2 3 9 6 2 5" xfId="19979" xr:uid="{AA0A9A5B-89A4-4768-8131-592FDA280A95}"/>
    <cellStyle name="Normal 2 3 9 6 2 6" xfId="23139" xr:uid="{D977BA3E-46B5-4C4F-8E0B-6F72B596985C}"/>
    <cellStyle name="Normal 2 3 9 6 2 7" xfId="26315" xr:uid="{AE19EE27-C3D8-4DFA-A58D-2EC3C160E176}"/>
    <cellStyle name="Normal 2 3 9 6 2 8" xfId="29514" xr:uid="{8A1937E6-3A75-4CFD-8BA7-AF33D03C46CE}"/>
    <cellStyle name="Normal 2 3 9 6 2 9" xfId="5459" xr:uid="{83EBD98B-99D0-4CF6-8A5E-0260DC29AE95}"/>
    <cellStyle name="Normal 2 3 9 6 3" xfId="7444" xr:uid="{1E60B063-F2EF-45C4-A58C-FB8FBFE9320E}"/>
    <cellStyle name="Normal 2 3 9 6 4" xfId="8588" xr:uid="{DAE2AED7-84B9-47DC-B4ED-B293D6EC48E1}"/>
    <cellStyle name="Normal 2 3 9 6 5" xfId="11710" xr:uid="{FC9FBD3F-4A40-405B-9E97-2FF7EB5D927F}"/>
    <cellStyle name="Normal 2 3 9 6 6" xfId="14829" xr:uid="{9A98350A-1638-4F5A-A37E-0A74420823EC}"/>
    <cellStyle name="Normal 2 3 9 6 7" xfId="17913" xr:uid="{2F6DA2B7-F648-40EC-B175-D5827852C657}"/>
    <cellStyle name="Normal 2 3 9 6 8" xfId="21076" xr:uid="{CE84D1A8-8E11-430A-A286-9AC20D4CBC30}"/>
    <cellStyle name="Normal 2 3 9 6 9" xfId="24211" xr:uid="{0E67C47C-2F5B-4506-8007-DEF737C9205A}"/>
    <cellStyle name="Normal 2 3 9 7" xfId="2073" xr:uid="{B9A2E7BA-2415-43A7-89BF-3E1132ACA68C}"/>
    <cellStyle name="Normal 2 3 9 7 10" xfId="4162" xr:uid="{2EA7343A-149D-4586-B99B-BB4F46818162}"/>
    <cellStyle name="Normal 2 3 9 7 2" xfId="6378" xr:uid="{69797CD4-60D4-465A-A646-D7058DF6980D}"/>
    <cellStyle name="Normal 2 3 9 7 3" xfId="10338" xr:uid="{CD9C0049-887F-4D31-8EE3-5CD5E8BF8963}"/>
    <cellStyle name="Normal 2 3 9 7 4" xfId="13533" xr:uid="{51E37FF6-7F1B-4D68-A7D9-8383229A113D}"/>
    <cellStyle name="Normal 2 3 9 7 5" xfId="16628" xr:uid="{7BB5CD93-F895-4385-9C7B-B5456F58D6AF}"/>
    <cellStyle name="Normal 2 3 9 7 6" xfId="19782" xr:uid="{ED328118-A3E1-43A5-B896-E40871FE23B8}"/>
    <cellStyle name="Normal 2 3 9 7 7" xfId="22942" xr:uid="{3AF32BFA-992B-4BB0-90F5-78A13F217AA0}"/>
    <cellStyle name="Normal 2 3 9 7 8" xfId="26118" xr:uid="{3DF4603C-3B1C-40EF-A451-AEA9C9599297}"/>
    <cellStyle name="Normal 2 3 9 7 9" xfId="29317" xr:uid="{40B09B42-90FC-4D56-92A9-2B95B7E6767A}"/>
    <cellStyle name="Normal 2 3 9 8" xfId="1210" xr:uid="{DA666377-8100-443C-B88A-32075928D7C2}"/>
    <cellStyle name="Normal 2 3 9 8 2" xfId="9477" xr:uid="{903084DD-7A8E-4FE4-9834-88104143ED32}"/>
    <cellStyle name="Normal 2 3 9 8 3" xfId="12657" xr:uid="{CF4C36CC-0DE9-47D1-A794-7EA5A90EEB91}"/>
    <cellStyle name="Normal 2 3 9 8 4" xfId="15809" xr:uid="{05A900E9-6089-4C09-AC58-BE090832CAF5}"/>
    <cellStyle name="Normal 2 3 9 8 5" xfId="18962" xr:uid="{6410B5F3-D4B4-45B6-8298-3D1454FB81BD}"/>
    <cellStyle name="Normal 2 3 9 8 6" xfId="22129" xr:uid="{C8261688-AD5C-4F17-8F61-7488CC275374}"/>
    <cellStyle name="Normal 2 3 9 8 7" xfId="25306" xr:uid="{AA4334EF-A672-4F0B-948E-FAD65EBD7E52}"/>
    <cellStyle name="Normal 2 3 9 8 8" xfId="28547" xr:uid="{9B7AAB09-A069-463E-A722-470B9C18EFFA}"/>
    <cellStyle name="Normal 2 3 9 8 9" xfId="5261" xr:uid="{2DA7DADD-B863-4D3E-B23F-214E78FAD26C}"/>
    <cellStyle name="Normal 2 3 9 9" xfId="7244" xr:uid="{6626ED6F-2BE6-485D-9FCA-0B546C696968}"/>
    <cellStyle name="Normal 2 3 90" xfId="3244" xr:uid="{3E762FAD-83DB-4AF2-B581-79A5E432ED50}"/>
    <cellStyle name="Normal 2 3 90 2" xfId="22052" xr:uid="{3F2DF9EC-E872-4CE9-B681-644CC1BBD5F4}"/>
    <cellStyle name="Normal 2 3 90 3" xfId="25182" xr:uid="{06B17D91-A9E3-4289-8DB0-3222A2A9993F}"/>
    <cellStyle name="Normal 2 3 90 4" xfId="28363" xr:uid="{563A9105-EBF0-48A1-A1CE-2E2BDCCE2082}"/>
    <cellStyle name="Normal 2 3 90 5" xfId="18891" xr:uid="{41D1BADB-23E4-44FB-81B9-5AD3B475ECE1}"/>
    <cellStyle name="Normal 2 3 91" xfId="3248" xr:uid="{E904F955-79D6-4870-9360-F7CD19D95D5E}"/>
    <cellStyle name="Normal 2 3 91 2" xfId="22056" xr:uid="{B0DD1FC7-5EA1-4984-BA05-775B859C926D}"/>
    <cellStyle name="Normal 2 3 91 3" xfId="25186" xr:uid="{379F8C16-1DE3-4317-9D6A-9A4E98E43801}"/>
    <cellStyle name="Normal 2 3 91 4" xfId="28367" xr:uid="{CFE227FC-0259-4FFE-AAC0-048BE276D4CB}"/>
    <cellStyle name="Normal 2 3 91 5" xfId="17684" xr:uid="{4E2198EB-BED1-4B01-A4EC-15E2572B7B96}"/>
    <cellStyle name="Normal 2 3 92" xfId="3252" xr:uid="{AD0B92DD-36FB-4B8A-9D9F-67C56BD76BCE}"/>
    <cellStyle name="Normal 2 3 92 2" xfId="25190" xr:uid="{D619AD34-78D9-4633-8F5D-5DB70439F840}"/>
    <cellStyle name="Normal 2 3 92 3" xfId="28371" xr:uid="{047DD2F8-2CAF-4C01-AED2-EE2856160DDB}"/>
    <cellStyle name="Normal 2 3 92 4" xfId="22060" xr:uid="{E90082D3-9FFD-4CFE-8AAE-92A2BB767F4F}"/>
    <cellStyle name="Normal 2 3 93" xfId="3256" xr:uid="{FEFAEC52-C7AE-42BB-8842-4264095D3E05}"/>
    <cellStyle name="Normal 2 3 93 2" xfId="25194" xr:uid="{7C09AE01-5B79-4C3D-B083-DF1CDB33B4FC}"/>
    <cellStyle name="Normal 2 3 93 3" xfId="28375" xr:uid="{6043970A-0B52-4F1D-A50F-2618CD41EBF3}"/>
    <cellStyle name="Normal 2 3 93 4" xfId="20842" xr:uid="{D3078C0C-C0F3-4106-A03B-AABA82615221}"/>
    <cellStyle name="Normal 2 3 94" xfId="3261" xr:uid="{3098971C-13AB-4DF1-B32A-D2FCCF45BE74}"/>
    <cellStyle name="Normal 2 3 94 2" xfId="28379" xr:uid="{57E8A6E2-4D4C-4850-BE7F-3B0703B7AFF1}"/>
    <cellStyle name="Normal 2 3 94 3" xfId="25198" xr:uid="{29ABF59C-4AC8-4C1A-9987-B7431998F0F9}"/>
    <cellStyle name="Normal 2 3 95" xfId="3265" xr:uid="{582E1D03-DA80-4815-9E91-EABDAB0BF24A}"/>
    <cellStyle name="Normal 2 3 95 2" xfId="28383" xr:uid="{F7CE1DE6-4EB1-4CE2-973D-8A13CE3C3D36}"/>
    <cellStyle name="Normal 2 3 95 3" xfId="25202" xr:uid="{2E4D52C2-C306-4559-8901-69C576F833E5}"/>
    <cellStyle name="Normal 2 3 96" xfId="25205" xr:uid="{C1042E61-6F1A-4F0F-8964-11A690C32F54}"/>
    <cellStyle name="Normal 2 3 96 2" xfId="28386" xr:uid="{907D5D73-A6CB-4AE5-AFE8-0FD99E48E352}"/>
    <cellStyle name="Normal 2 3 97" xfId="25209" xr:uid="{08194528-6DC1-403D-9D19-FA501B4BE758}"/>
    <cellStyle name="Normal 2 3 97 2" xfId="28390" xr:uid="{17988354-A489-44FB-A8B2-1344854C9764}"/>
    <cellStyle name="Normal 2 3 98" xfId="25213" xr:uid="{7199C5A8-B198-410A-864A-69D683ABAE85}"/>
    <cellStyle name="Normal 2 3 98 2" xfId="28394" xr:uid="{456965B7-4381-4EB5-84D0-134FD9DFD899}"/>
    <cellStyle name="Normal 2 3 99" xfId="25217" xr:uid="{DA885F0C-0F8E-4FC5-9995-5FA7F4817703}"/>
    <cellStyle name="Normal 2 3 99 2" xfId="28398" xr:uid="{01999E1D-F684-4683-8433-7B4E4E2E5A44}"/>
    <cellStyle name="Normal 2 30" xfId="202" xr:uid="{74F5E367-07EC-4319-B911-F867865B92E6}"/>
    <cellStyle name="Normal 2 30 10" xfId="8471" xr:uid="{AA1369D9-C9EC-4332-9C89-507BE5298D9A}"/>
    <cellStyle name="Normal 2 30 11" xfId="11580" xr:uid="{8470C6B5-905F-4F68-961C-1A080E0647A4}"/>
    <cellStyle name="Normal 2 30 12" xfId="14695" xr:uid="{92B1E712-C35B-4151-8F3F-7D28C4B87802}"/>
    <cellStyle name="Normal 2 30 13" xfId="17787" xr:uid="{3DF3B322-A5CF-4FB0-90A1-40C737C8A2B2}"/>
    <cellStyle name="Normal 2 30 14" xfId="20945" xr:uid="{38681AEC-005A-4BF9-BC51-E09EDB465F38}"/>
    <cellStyle name="Normal 2 30 15" xfId="24085" xr:uid="{E36687C6-9E20-4F79-92BD-8B9079B46082}"/>
    <cellStyle name="Normal 2 30 16" xfId="27262" xr:uid="{C3545832-BD90-4A4B-9A34-4BF60163C642}"/>
    <cellStyle name="Normal 2 30 17" xfId="3372" xr:uid="{05CFBF90-E44B-4820-A76C-7D4997838BB0}"/>
    <cellStyle name="Normal 2 30 2" xfId="536" xr:uid="{7972C001-862E-4444-B038-6770D0C7B59D}"/>
    <cellStyle name="Normal 2 30 2 10" xfId="24426" xr:uid="{D59C610F-03FB-48FD-8CC3-EC5B4E82D5EF}"/>
    <cellStyle name="Normal 2 30 2 11" xfId="27604" xr:uid="{B904C616-469E-4A70-9412-C0A99C338023}"/>
    <cellStyle name="Normal 2 30 2 12" xfId="3516" xr:uid="{987F5ADE-1777-409E-B991-C313569DA29F}"/>
    <cellStyle name="Normal 2 30 2 2" xfId="2487" xr:uid="{0885BE3D-EC2F-474F-B463-A39A3984848B}"/>
    <cellStyle name="Normal 2 30 2 2 10" xfId="4574" xr:uid="{872896FE-2598-4EE0-BA18-A05E7B2745F5}"/>
    <cellStyle name="Normal 2 30 2 2 2" xfId="6646" xr:uid="{1CF1C36F-0282-4164-B833-39B248C92166}"/>
    <cellStyle name="Normal 2 30 2 2 3" xfId="10750" xr:uid="{614FC9AF-6968-4063-9B81-ADD0F3E3F4E7}"/>
    <cellStyle name="Normal 2 30 2 2 4" xfId="13945" xr:uid="{ADA65B55-B5B8-4138-9C92-5CAAFFB97F52}"/>
    <cellStyle name="Normal 2 30 2 2 5" xfId="17040" xr:uid="{84341FFA-7C03-4DFC-8152-46A699ABD9FB}"/>
    <cellStyle name="Normal 2 30 2 2 6" xfId="20194" xr:uid="{7C4E43F6-B615-4812-8932-E14A2BD98C49}"/>
    <cellStyle name="Normal 2 30 2 2 7" xfId="23354" xr:uid="{9A1634D3-F60A-42B5-8E67-2C0FC5ABFCF0}"/>
    <cellStyle name="Normal 2 30 2 2 8" xfId="26530" xr:uid="{4CBC939C-3B9B-4346-B2F9-26BFA1CE007A}"/>
    <cellStyle name="Normal 2 30 2 2 9" xfId="29729" xr:uid="{703C2109-97C8-4737-AA90-9FD2DB478A46}"/>
    <cellStyle name="Normal 2 30 2 3" xfId="1425" xr:uid="{6FC7B1B0-853C-4027-97FD-AF96BD231DBF}"/>
    <cellStyle name="Normal 2 30 2 3 2" xfId="9692" xr:uid="{E8A0CDD0-FF30-4B97-8068-CE9197D51089}"/>
    <cellStyle name="Normal 2 30 2 3 3" xfId="12888" xr:uid="{8F8C4A17-E25C-44E5-85BE-6F46CF65FD4D}"/>
    <cellStyle name="Normal 2 30 2 3 4" xfId="15983" xr:uid="{A7A8FE5A-EE5D-4EE2-A54B-39AD1BBB597C}"/>
    <cellStyle name="Normal 2 30 2 3 5" xfId="19137" xr:uid="{B84D9C52-BE5D-4C29-8275-C6891155DB34}"/>
    <cellStyle name="Normal 2 30 2 3 6" xfId="22297" xr:uid="{08286FED-1372-4A60-99DC-CDDA5EB8AB4D}"/>
    <cellStyle name="Normal 2 30 2 3 7" xfId="25473" xr:uid="{62E9E336-90FC-45C3-AC8D-FF86FF656615}"/>
    <cellStyle name="Normal 2 30 2 3 8" xfId="28672" xr:uid="{E651BF8E-2241-4CF3-A2FD-2A55EB33856D}"/>
    <cellStyle name="Normal 2 30 2 3 9" xfId="5674" xr:uid="{5401DEE8-B2B4-43E0-A02C-09FE05D647E8}"/>
    <cellStyle name="Normal 2 30 2 4" xfId="7659" xr:uid="{955E29E7-7998-4522-A1CD-D12AA0F8F4A7}"/>
    <cellStyle name="Normal 2 30 2 5" xfId="8804" xr:uid="{896FF445-87D0-4992-A892-DEA6E1D6D89B}"/>
    <cellStyle name="Normal 2 30 2 6" xfId="11925" xr:uid="{A0D7787A-A3B9-437F-AFF2-F555547ACBF0}"/>
    <cellStyle name="Normal 2 30 2 7" xfId="15044" xr:uid="{603D661B-509A-4596-9DBC-16096670B2F4}"/>
    <cellStyle name="Normal 2 30 2 8" xfId="18128" xr:uid="{524EDAAF-0D91-4CF5-A06C-90812ED962E5}"/>
    <cellStyle name="Normal 2 30 2 9" xfId="21291" xr:uid="{03A44034-292C-4994-BA28-9F3D1542AE90}"/>
    <cellStyle name="Normal 2 30 3" xfId="676" xr:uid="{A245FD70-C529-45AA-B02C-512F97521AE6}"/>
    <cellStyle name="Normal 2 30 3 10" xfId="24566" xr:uid="{E88CC993-610B-462C-92BE-C6D1F28BF286}"/>
    <cellStyle name="Normal 2 30 3 11" xfId="27744" xr:uid="{4C716978-FEB9-4DC4-8E4D-2B019187768F}"/>
    <cellStyle name="Normal 2 30 3 12" xfId="3656" xr:uid="{5AE67A21-4E65-40B3-8EFF-F687AE5AC477}"/>
    <cellStyle name="Normal 2 30 3 2" xfId="2627" xr:uid="{A0EF7914-3AC3-4625-B995-136BC463B202}"/>
    <cellStyle name="Normal 2 30 3 2 10" xfId="4714" xr:uid="{312F8BF8-98C9-405D-8AA2-CF9B52FB6792}"/>
    <cellStyle name="Normal 2 30 3 2 2" xfId="6780" xr:uid="{FDA6D6E8-5487-4998-B8EF-6F4B8DC25457}"/>
    <cellStyle name="Normal 2 30 3 2 3" xfId="10890" xr:uid="{D1A6B0F9-6D03-41A2-89BF-DAFE6DDEF2F5}"/>
    <cellStyle name="Normal 2 30 3 2 4" xfId="14082" xr:uid="{7F51BCA5-D87B-426B-81AF-2D03FF57AFD5}"/>
    <cellStyle name="Normal 2 30 3 2 5" xfId="17177" xr:uid="{A5F000D6-9314-492F-8352-1DBD53B05D2D}"/>
    <cellStyle name="Normal 2 30 3 2 6" xfId="20334" xr:uid="{1C03392A-86E0-4078-A222-B9CA7450E4FD}"/>
    <cellStyle name="Normal 2 30 3 2 7" xfId="23491" xr:uid="{747EC9DE-364F-4911-8DF6-0CEF939C6950}"/>
    <cellStyle name="Normal 2 30 3 2 8" xfId="26667" xr:uid="{21358B73-6C12-4748-AD86-54F73B428B74}"/>
    <cellStyle name="Normal 2 30 3 2 9" xfId="29866" xr:uid="{628C2D9F-503B-4D59-B0C9-8018CCDFE69D}"/>
    <cellStyle name="Normal 2 30 3 3" xfId="1565" xr:uid="{B69A8971-CF76-4EED-9AD0-FA8F04BFFCBC}"/>
    <cellStyle name="Normal 2 30 3 3 2" xfId="9832" xr:uid="{24C8C072-98B0-49C9-B3DA-6045A434333C}"/>
    <cellStyle name="Normal 2 30 3 3 3" xfId="13028" xr:uid="{3682BBC9-44A8-4215-A796-8BECA70FF265}"/>
    <cellStyle name="Normal 2 30 3 3 4" xfId="16123" xr:uid="{64D00BF5-729D-4C6D-B818-7E1DF273EE53}"/>
    <cellStyle name="Normal 2 30 3 3 5" xfId="19277" xr:uid="{1B5AE9F5-5B28-411D-AB49-31E6221ADC7D}"/>
    <cellStyle name="Normal 2 30 3 3 6" xfId="22437" xr:uid="{BA4A0CED-02FD-4594-9DDD-AF2B2C6EABE3}"/>
    <cellStyle name="Normal 2 30 3 3 7" xfId="25613" xr:uid="{BBFBC325-50F4-4335-9753-4F5D1E74DE72}"/>
    <cellStyle name="Normal 2 30 3 3 8" xfId="28812" xr:uid="{7221EFC0-EEDF-4276-8170-FDC64898B8C0}"/>
    <cellStyle name="Normal 2 30 3 3 9" xfId="5814" xr:uid="{1F6D8343-6223-4B09-A460-98D77413239C}"/>
    <cellStyle name="Normal 2 30 3 4" xfId="7799" xr:uid="{0715B320-D576-4B4E-BBC0-D63BCF156C97}"/>
    <cellStyle name="Normal 2 30 3 5" xfId="8944" xr:uid="{EF1A4A55-895B-4F48-88C4-75FB3D8FB62E}"/>
    <cellStyle name="Normal 2 30 3 6" xfId="12065" xr:uid="{CF11DDF2-0B88-4D94-B4F2-C54322B0A2FF}"/>
    <cellStyle name="Normal 2 30 3 7" xfId="15184" xr:uid="{7FCDDD37-721A-49AB-A466-26E35EDB8674}"/>
    <cellStyle name="Normal 2 30 3 8" xfId="18268" xr:uid="{3C605EC9-BEB0-4E12-A9BF-AC8F4307BA24}"/>
    <cellStyle name="Normal 2 30 3 9" xfId="21431" xr:uid="{3C5E5A63-6431-4D0B-8CF7-C6C217321712}"/>
    <cellStyle name="Normal 2 30 4" xfId="845" xr:uid="{8CD31EA0-63BE-4CB9-AB70-5502F2AB317B}"/>
    <cellStyle name="Normal 2 30 4 10" xfId="24735" xr:uid="{991F7E1B-4CED-452C-A4BE-0A22087331BD}"/>
    <cellStyle name="Normal 2 30 4 11" xfId="27913" xr:uid="{1877D57D-BCAB-4A90-88EC-FB02D17408FB}"/>
    <cellStyle name="Normal 2 30 4 12" xfId="3825" xr:uid="{F6B4ED43-42C9-4470-98FF-47A5973A2B27}"/>
    <cellStyle name="Normal 2 30 4 2" xfId="2796" xr:uid="{AB1D0B89-7402-491A-B9B7-8928CF4A3396}"/>
    <cellStyle name="Normal 2 30 4 2 10" xfId="4883" xr:uid="{A8C1A2B1-A1EC-4199-B6A4-3CB436D3F55C}"/>
    <cellStyle name="Normal 2 30 4 2 2" xfId="6922" xr:uid="{9D3060BE-26B2-44BD-8B03-00D59BE78324}"/>
    <cellStyle name="Normal 2 30 4 2 3" xfId="11059" xr:uid="{CA477A8B-900A-4E06-90A7-2AB9EF48CB65}"/>
    <cellStyle name="Normal 2 30 4 2 4" xfId="14250" xr:uid="{6158519B-E74D-4D77-940E-22F3472C4855}"/>
    <cellStyle name="Normal 2 30 4 2 5" xfId="17345" xr:uid="{96275AE0-9456-4EF8-894D-19656446D154}"/>
    <cellStyle name="Normal 2 30 4 2 6" xfId="20503" xr:uid="{12417F3A-B55F-4173-9ED8-4C87247835C3}"/>
    <cellStyle name="Normal 2 30 4 2 7" xfId="23659" xr:uid="{90CB55DF-88A4-4ED8-BE24-D2A3F897F1D0}"/>
    <cellStyle name="Normal 2 30 4 2 8" xfId="26835" xr:uid="{751592B5-7762-4C6A-ABD6-00393C8DA9A4}"/>
    <cellStyle name="Normal 2 30 4 2 9" xfId="30034" xr:uid="{60DE897B-B264-40AF-AF8F-80D222C06660}"/>
    <cellStyle name="Normal 2 30 4 3" xfId="1734" xr:uid="{BD7415B0-7B82-4B18-9BD3-FB84AACFAA1A}"/>
    <cellStyle name="Normal 2 30 4 3 2" xfId="10001" xr:uid="{CEE26B22-3D47-4151-8EF0-DEA7184620FA}"/>
    <cellStyle name="Normal 2 30 4 3 3" xfId="13197" xr:uid="{5B40F22A-C0E0-4DF3-ABFD-E6F42D799468}"/>
    <cellStyle name="Normal 2 30 4 3 4" xfId="16292" xr:uid="{53A97A0D-99F1-41B5-B31C-622ED84DF7CD}"/>
    <cellStyle name="Normal 2 30 4 3 5" xfId="19446" xr:uid="{2451A3F8-B8DC-4D90-A937-E42FE7955124}"/>
    <cellStyle name="Normal 2 30 4 3 6" xfId="22606" xr:uid="{257C15C4-C26C-4796-BBBE-740EF19C45F5}"/>
    <cellStyle name="Normal 2 30 4 3 7" xfId="25782" xr:uid="{44C49994-666A-4BAE-97C5-08A37EADCB40}"/>
    <cellStyle name="Normal 2 30 4 3 8" xfId="28981" xr:uid="{50FF1DE0-FF5D-49E9-AD3E-F2B54EDF07D3}"/>
    <cellStyle name="Normal 2 30 4 3 9" xfId="5983" xr:uid="{C3C9D0D2-94BA-4B2B-9572-880E22F5F805}"/>
    <cellStyle name="Normal 2 30 4 4" xfId="7968" xr:uid="{6C20B317-EF28-4FC5-994C-96854B792A9F}"/>
    <cellStyle name="Normal 2 30 4 5" xfId="9113" xr:uid="{E2C79A09-7415-4302-BE65-431DD5943898}"/>
    <cellStyle name="Normal 2 30 4 6" xfId="12234" xr:uid="{A8179BE9-157E-46D4-A24D-998C2C2F6623}"/>
    <cellStyle name="Normal 2 30 4 7" xfId="15353" xr:uid="{294A701F-25EB-4C0F-801C-820101484B13}"/>
    <cellStyle name="Normal 2 30 4 8" xfId="18437" xr:uid="{B0E89C21-3D80-43AF-8B1C-9E1CB1E5BD4B}"/>
    <cellStyle name="Normal 2 30 4 9" xfId="21600" xr:uid="{EFBD14D0-9E98-467D-989F-BED667F85E50}"/>
    <cellStyle name="Normal 2 30 5" xfId="1038" xr:uid="{186622A1-B411-4048-B2DC-818160140BB2}"/>
    <cellStyle name="Normal 2 30 5 10" xfId="24927" xr:uid="{7C921F94-6E18-43CB-81E8-97A621AF5B63}"/>
    <cellStyle name="Normal 2 30 5 11" xfId="28106" xr:uid="{8B3E8D58-7363-4B46-AE1A-F69310E203F2}"/>
    <cellStyle name="Normal 2 30 5 12" xfId="4017" xr:uid="{95A2EABB-F03D-4D91-900B-3AC3E1790B55}"/>
    <cellStyle name="Normal 2 30 5 2" xfId="2989" xr:uid="{392C6405-214E-4A0F-A3D2-BBE3C6464DF9}"/>
    <cellStyle name="Normal 2 30 5 2 10" xfId="5075" xr:uid="{918D33B3-66E9-479F-AE9D-F0E0AB6D0ECE}"/>
    <cellStyle name="Normal 2 30 5 2 2" xfId="7098" xr:uid="{CDB75308-3B8A-49AB-9924-9FE8B1BA7E44}"/>
    <cellStyle name="Normal 2 30 5 2 3" xfId="11251" xr:uid="{116177F8-BC4D-4F76-980C-6521374879A9}"/>
    <cellStyle name="Normal 2 30 5 2 4" xfId="14439" xr:uid="{00A69BCE-403A-4F14-92D8-65381BA14AC0}"/>
    <cellStyle name="Normal 2 30 5 2 5" xfId="17536" xr:uid="{7F0DD30C-B8A6-4927-87F5-1A94A198AF9E}"/>
    <cellStyle name="Normal 2 30 5 2 6" xfId="20693" xr:uid="{88592FF6-0D27-46A6-ADFB-DC52C56FB478}"/>
    <cellStyle name="Normal 2 30 5 2 7" xfId="23848" xr:uid="{AB8FC032-36AE-4598-B47B-5897B0901D09}"/>
    <cellStyle name="Normal 2 30 5 2 8" xfId="27024" xr:uid="{5F0320F0-A94E-4D44-9B97-C31078D3B51A}"/>
    <cellStyle name="Normal 2 30 5 2 9" xfId="30223" xr:uid="{3BD663EC-EA3E-4813-BF98-2FBF407B5B92}"/>
    <cellStyle name="Normal 2 30 5 3" xfId="1928" xr:uid="{522DC8A8-01F3-40E3-968D-6AEC9E11EC0B}"/>
    <cellStyle name="Normal 2 30 5 3 2" xfId="10193" xr:uid="{4F3B5DB7-1D3D-41A8-A981-3BB5D1993258}"/>
    <cellStyle name="Normal 2 30 5 3 3" xfId="13389" xr:uid="{524C85EF-0FC4-4180-A6F2-C81D9ACA8016}"/>
    <cellStyle name="Normal 2 30 5 3 4" xfId="16484" xr:uid="{887A3509-3153-43EF-BCDF-6116AC993972}"/>
    <cellStyle name="Normal 2 30 5 3 5" xfId="19638" xr:uid="{7A0E42BF-4349-409E-A1AC-C5C9E487EBB7}"/>
    <cellStyle name="Normal 2 30 5 3 6" xfId="22798" xr:uid="{204BBA03-D7D4-4208-8A1A-427EF63A861E}"/>
    <cellStyle name="Normal 2 30 5 3 7" xfId="25974" xr:uid="{A2B52793-9E8A-439B-8C28-01DB899652FB}"/>
    <cellStyle name="Normal 2 30 5 3 8" xfId="29173" xr:uid="{BF2A5A78-F9A0-4A3C-B87E-D535F52D9E29}"/>
    <cellStyle name="Normal 2 30 5 3 9" xfId="6176" xr:uid="{FD01A715-BF93-419D-97E7-CD07D22659F9}"/>
    <cellStyle name="Normal 2 30 5 4" xfId="8161" xr:uid="{DA27562E-5427-402A-AA3B-8E4797721803}"/>
    <cellStyle name="Normal 2 30 5 5" xfId="9305" xr:uid="{3DDE6309-09CC-48A3-98BF-2BB6FD53730C}"/>
    <cellStyle name="Normal 2 30 5 6" xfId="12427" xr:uid="{90B28112-90D7-4ACD-B66F-A6A435462001}"/>
    <cellStyle name="Normal 2 30 5 7" xfId="15546" xr:uid="{0FA15EBF-A015-46C2-AF4A-264FA6727328}"/>
    <cellStyle name="Normal 2 30 5 8" xfId="18629" xr:uid="{B25E4311-626D-416E-B9D7-12D7AAC41143}"/>
    <cellStyle name="Normal 2 30 5 9" xfId="21793" xr:uid="{43B065F5-F63B-4651-88B4-0CCF5D67D570}"/>
    <cellStyle name="Normal 2 30 6" xfId="391" xr:uid="{468490C6-5600-47D7-99CE-C7EB05750EDD}"/>
    <cellStyle name="Normal 2 30 6 10" xfId="27460" xr:uid="{2B80C2D9-AD42-47F4-8B95-0AEED15EDC16}"/>
    <cellStyle name="Normal 2 30 6 11" xfId="4430" xr:uid="{FC54CA23-14DE-4B33-A621-7AB21DF15F63}"/>
    <cellStyle name="Normal 2 30 6 2" xfId="2343" xr:uid="{3EB449CF-36AD-47B3-8829-E3306C94DF87}"/>
    <cellStyle name="Normal 2 30 6 2 2" xfId="10606" xr:uid="{FDE14712-4FC8-404D-ACDC-E52B9A5309D6}"/>
    <cellStyle name="Normal 2 30 6 2 3" xfId="13801" xr:uid="{95BC112C-3982-4CA4-9AAD-3EC735917A88}"/>
    <cellStyle name="Normal 2 30 6 2 4" xfId="16896" xr:uid="{4762BDD0-99A0-47D7-9AF8-B606FF2F39FC}"/>
    <cellStyle name="Normal 2 30 6 2 5" xfId="20050" xr:uid="{9E1A8EFB-A48C-46A4-879D-40D7B4D4DC91}"/>
    <cellStyle name="Normal 2 30 6 2 6" xfId="23210" xr:uid="{023FAA4D-D755-492D-83D3-E6D234953933}"/>
    <cellStyle name="Normal 2 30 6 2 7" xfId="26386" xr:uid="{0DAF786C-13D7-4CF5-A43A-8C77C88BBAA2}"/>
    <cellStyle name="Normal 2 30 6 2 8" xfId="29585" xr:uid="{90DD9CA0-BF1C-455F-8F4D-B0D22AAD6C5B}"/>
    <cellStyle name="Normal 2 30 6 2 9" xfId="5530" xr:uid="{ECB35283-8836-4309-A74B-CFE8BF79619B}"/>
    <cellStyle name="Normal 2 30 6 3" xfId="7515" xr:uid="{688FA6D1-16A5-4236-8C84-3545B08A6688}"/>
    <cellStyle name="Normal 2 30 6 4" xfId="8659" xr:uid="{55A16462-DEEE-4BC7-AE66-85C1575C540C}"/>
    <cellStyle name="Normal 2 30 6 5" xfId="11781" xr:uid="{FCBB19CD-1E0A-475A-A4D0-6E691524799B}"/>
    <cellStyle name="Normal 2 30 6 6" xfId="14900" xr:uid="{8619ABE6-2548-4B4F-B77C-6095CA3326B3}"/>
    <cellStyle name="Normal 2 30 6 7" xfId="17984" xr:uid="{1B353A8D-A2DC-4A7A-86A6-625FDC4D5466}"/>
    <cellStyle name="Normal 2 30 6 8" xfId="21147" xr:uid="{5E7896E1-F5DF-42F5-8A4A-DEDCF6850768}"/>
    <cellStyle name="Normal 2 30 6 9" xfId="24282" xr:uid="{C31D2794-16E4-4AE4-9615-8AB26813D4CE}"/>
    <cellStyle name="Normal 2 30 7" xfId="2144" xr:uid="{813CA505-BEFF-42D4-9BAC-3E8263F85C7E}"/>
    <cellStyle name="Normal 2 30 7 10" xfId="4233" xr:uid="{9D730972-F22E-4EB9-A393-E5D16A3A0586}"/>
    <cellStyle name="Normal 2 30 7 2" xfId="6449" xr:uid="{5B7A8574-C399-4064-8C9D-BEF3CC189729}"/>
    <cellStyle name="Normal 2 30 7 3" xfId="10409" xr:uid="{6E2A7009-C12A-4A8A-AF04-B3833619F460}"/>
    <cellStyle name="Normal 2 30 7 4" xfId="13604" xr:uid="{0441A453-4A07-461D-B172-897B13FFB5DE}"/>
    <cellStyle name="Normal 2 30 7 5" xfId="16699" xr:uid="{06A44F2E-C3CE-4B9B-9BEC-76AC6D74CBF7}"/>
    <cellStyle name="Normal 2 30 7 6" xfId="19853" xr:uid="{76B11803-81E5-45DD-93EF-989EEEED48E8}"/>
    <cellStyle name="Normal 2 30 7 7" xfId="23013" xr:uid="{B3FEEBE8-7ED0-4F77-907F-A945FDD5297A}"/>
    <cellStyle name="Normal 2 30 7 8" xfId="26189" xr:uid="{7069D519-4DC3-4883-AF21-B9F9B41F1680}"/>
    <cellStyle name="Normal 2 30 7 9" xfId="29388" xr:uid="{CAF0E8B8-C3F6-4CD7-BDB2-6A1754C1D8C2}"/>
    <cellStyle name="Normal 2 30 8" xfId="1281" xr:uid="{0437A81C-2CB9-44A2-99E5-08161A8C1D93}"/>
    <cellStyle name="Normal 2 30 8 2" xfId="9548" xr:uid="{EA105417-3D57-458E-9E5D-F760A888D9BE}"/>
    <cellStyle name="Normal 2 30 8 3" xfId="12744" xr:uid="{84725AF2-1066-47CC-BADA-9436E3B063FB}"/>
    <cellStyle name="Normal 2 30 8 4" xfId="15839" xr:uid="{C2D205E9-1055-492E-94C1-2206A950ECE0}"/>
    <cellStyle name="Normal 2 30 8 5" xfId="18981" xr:uid="{FE377E77-C69F-4840-BD5B-243AC79F8A33}"/>
    <cellStyle name="Normal 2 30 8 6" xfId="22156" xr:uid="{09588645-BCF1-43BF-BD4F-6AAD3F52DB04}"/>
    <cellStyle name="Normal 2 30 8 7" xfId="25293" xr:uid="{6B0A3BB3-75D2-44D8-80F0-70535C29647C}"/>
    <cellStyle name="Normal 2 30 8 8" xfId="28491" xr:uid="{9D6FDCE2-623B-46BA-92C5-DA386FBD1CAA}"/>
    <cellStyle name="Normal 2 30 8 9" xfId="5332" xr:uid="{802E5787-71B1-4AA7-872B-496B3FE0E203}"/>
    <cellStyle name="Normal 2 30 9" xfId="7315" xr:uid="{535DDE52-297C-4E97-84EB-53414AC75FCF}"/>
    <cellStyle name="Normal 2 31" xfId="206" xr:uid="{D786D5A2-EE0F-40EF-AEBA-5256D91926B8}"/>
    <cellStyle name="Normal 2 31 10" xfId="8475" xr:uid="{FC5A777E-98B4-4418-8262-8629F8BBA643}"/>
    <cellStyle name="Normal 2 31 11" xfId="11584" xr:uid="{BE51BB35-4D53-468E-A709-0A95342D4D75}"/>
    <cellStyle name="Normal 2 31 12" xfId="14699" xr:uid="{D4AAEB8C-2C05-4C45-A623-4A9D8CC57E44}"/>
    <cellStyle name="Normal 2 31 13" xfId="17791" xr:uid="{08E05D88-C734-447D-B096-1A7A5FAE3888}"/>
    <cellStyle name="Normal 2 31 14" xfId="20949" xr:uid="{76C07C4A-0093-4FA5-96F9-68D8CC81AD6E}"/>
    <cellStyle name="Normal 2 31 15" xfId="24089" xr:uid="{3C79DBDE-0962-4094-BE91-34FBC3FBC9B5}"/>
    <cellStyle name="Normal 2 31 16" xfId="27266" xr:uid="{E3A4734B-AC9E-4EEC-8AAB-C04EADA7B604}"/>
    <cellStyle name="Normal 2 31 17" xfId="3376" xr:uid="{B58409EC-AEC6-4FD2-8634-C61C00B92788}"/>
    <cellStyle name="Normal 2 31 2" xfId="540" xr:uid="{8D9DDF15-E2DD-4EF0-A74E-469533871DEF}"/>
    <cellStyle name="Normal 2 31 2 10" xfId="24430" xr:uid="{1A9B8618-16EA-489E-BCCE-6B7427BAF8C2}"/>
    <cellStyle name="Normal 2 31 2 11" xfId="27608" xr:uid="{F68D4C8C-9DC6-4496-BEFA-034FB955B170}"/>
    <cellStyle name="Normal 2 31 2 12" xfId="3520" xr:uid="{4DA3CC6B-A242-41AB-A249-6337FA89DD16}"/>
    <cellStyle name="Normal 2 31 2 2" xfId="2491" xr:uid="{B25DD282-3168-4C52-96AB-5E14F0ED7C7D}"/>
    <cellStyle name="Normal 2 31 2 2 10" xfId="4578" xr:uid="{0F760016-DBFD-4810-B54E-D75B48C37028}"/>
    <cellStyle name="Normal 2 31 2 2 2" xfId="6650" xr:uid="{90307DF7-DD9B-4ED0-8CF3-00DEBA18ADF1}"/>
    <cellStyle name="Normal 2 31 2 2 3" xfId="10754" xr:uid="{AE889842-70DF-40D1-B128-59356CA680F0}"/>
    <cellStyle name="Normal 2 31 2 2 4" xfId="13949" xr:uid="{26FF7160-AA29-4F19-9680-D2C195D2D435}"/>
    <cellStyle name="Normal 2 31 2 2 5" xfId="17044" xr:uid="{8592DA78-E084-4903-94E9-1E2E3781E480}"/>
    <cellStyle name="Normal 2 31 2 2 6" xfId="20198" xr:uid="{2BF10A21-87D8-4070-8661-13DA524C3204}"/>
    <cellStyle name="Normal 2 31 2 2 7" xfId="23358" xr:uid="{CDB59EFA-97FC-41B8-97BE-49FB50EF6B2B}"/>
    <cellStyle name="Normal 2 31 2 2 8" xfId="26534" xr:uid="{25D7E049-582D-4C05-86BA-91391417B830}"/>
    <cellStyle name="Normal 2 31 2 2 9" xfId="29733" xr:uid="{EBF007E8-CDA2-475E-8BD1-53672A91C447}"/>
    <cellStyle name="Normal 2 31 2 3" xfId="1429" xr:uid="{1C68580F-592B-4588-80C9-3C77E45E4F86}"/>
    <cellStyle name="Normal 2 31 2 3 2" xfId="9696" xr:uid="{D94894E8-D4AD-422A-AD32-A2FE917EF005}"/>
    <cellStyle name="Normal 2 31 2 3 3" xfId="12892" xr:uid="{DF14B68E-32C8-4A63-BBE1-61AF863A60D0}"/>
    <cellStyle name="Normal 2 31 2 3 4" xfId="15987" xr:uid="{0993FAEE-376E-4A48-944E-DC986ED87DEC}"/>
    <cellStyle name="Normal 2 31 2 3 5" xfId="19141" xr:uid="{2BC3159C-D870-4F6F-B2C0-96B686796549}"/>
    <cellStyle name="Normal 2 31 2 3 6" xfId="22301" xr:uid="{08720446-60A4-4E84-82E4-E7AC6C0C05FB}"/>
    <cellStyle name="Normal 2 31 2 3 7" xfId="25477" xr:uid="{3FB0C333-0F03-4604-869B-AC2FF1F00156}"/>
    <cellStyle name="Normal 2 31 2 3 8" xfId="28676" xr:uid="{FA8BBB01-1C10-479B-952A-31A5079DA8C1}"/>
    <cellStyle name="Normal 2 31 2 3 9" xfId="5678" xr:uid="{9E08D097-A1E2-4C8A-8779-B8557104D645}"/>
    <cellStyle name="Normal 2 31 2 4" xfId="7663" xr:uid="{86879762-BCC2-4C80-AE33-8E6903EDBB41}"/>
    <cellStyle name="Normal 2 31 2 5" xfId="8808" xr:uid="{90B94ECD-8EDB-4475-BF33-01DA139025E7}"/>
    <cellStyle name="Normal 2 31 2 6" xfId="11929" xr:uid="{233EFC35-46F4-4646-B9BA-1E0E2C89629C}"/>
    <cellStyle name="Normal 2 31 2 7" xfId="15048" xr:uid="{CF16692E-97F8-4406-AFC5-DBCFBF8B43EF}"/>
    <cellStyle name="Normal 2 31 2 8" xfId="18132" xr:uid="{2DFC1F07-6A0B-4E8F-A5A5-FA5032383B22}"/>
    <cellStyle name="Normal 2 31 2 9" xfId="21295" xr:uid="{45A78518-D118-415D-A4FC-72A7E34D512B}"/>
    <cellStyle name="Normal 2 31 3" xfId="680" xr:uid="{42A363E8-51C0-4B81-AD43-6DC0DAFC9029}"/>
    <cellStyle name="Normal 2 31 3 10" xfId="24570" xr:uid="{FCA21AA9-CF1B-469A-B38B-05FE3B709651}"/>
    <cellStyle name="Normal 2 31 3 11" xfId="27748" xr:uid="{5828489D-0845-4514-A5DF-AFB6A167EEEF}"/>
    <cellStyle name="Normal 2 31 3 12" xfId="3660" xr:uid="{EBF73F51-D6AF-4DB8-BD54-8311AC5C4193}"/>
    <cellStyle name="Normal 2 31 3 2" xfId="2631" xr:uid="{364D2D9A-4F6B-4CD7-BCEA-0500DE00DFD8}"/>
    <cellStyle name="Normal 2 31 3 2 10" xfId="4718" xr:uid="{7E35FB89-8548-4926-928C-AC149038B6EA}"/>
    <cellStyle name="Normal 2 31 3 2 2" xfId="6784" xr:uid="{D45BE398-DA79-4099-A855-238D28313DCF}"/>
    <cellStyle name="Normal 2 31 3 2 3" xfId="10894" xr:uid="{E28F9899-2A69-48AB-B532-93D98DB3E6D7}"/>
    <cellStyle name="Normal 2 31 3 2 4" xfId="14086" xr:uid="{A3BC4B27-9605-4F87-A19F-04396D80E6F5}"/>
    <cellStyle name="Normal 2 31 3 2 5" xfId="17181" xr:uid="{2C99ACA3-2899-4CCD-B632-65C72AF222C9}"/>
    <cellStyle name="Normal 2 31 3 2 6" xfId="20338" xr:uid="{9FC2D41F-7E37-4142-A825-54669DF6CD26}"/>
    <cellStyle name="Normal 2 31 3 2 7" xfId="23495" xr:uid="{0F20FCB4-7E69-4722-BE03-30423D06AC3C}"/>
    <cellStyle name="Normal 2 31 3 2 8" xfId="26671" xr:uid="{5966F550-7A91-4DFA-ADEA-B922194607D4}"/>
    <cellStyle name="Normal 2 31 3 2 9" xfId="29870" xr:uid="{091BA762-5832-4F4F-A0E8-9CCD543CE58F}"/>
    <cellStyle name="Normal 2 31 3 3" xfId="1569" xr:uid="{F29B69FA-8D9D-49E1-8858-0F6FDB9203C1}"/>
    <cellStyle name="Normal 2 31 3 3 2" xfId="9836" xr:uid="{91346BD5-2507-4DDB-964B-8314BBC49157}"/>
    <cellStyle name="Normal 2 31 3 3 3" xfId="13032" xr:uid="{F9AED3CF-3DD7-4EDD-85BA-71D3FFCC64B9}"/>
    <cellStyle name="Normal 2 31 3 3 4" xfId="16127" xr:uid="{648F5AAF-DE41-4DFD-8AC7-EBE8D2C6C13F}"/>
    <cellStyle name="Normal 2 31 3 3 5" xfId="19281" xr:uid="{03DB20A0-1C8E-4F24-9DFF-6753E37E46D2}"/>
    <cellStyle name="Normal 2 31 3 3 6" xfId="22441" xr:uid="{F6A463B7-D9A4-4215-BE64-D3EA16613BF5}"/>
    <cellStyle name="Normal 2 31 3 3 7" xfId="25617" xr:uid="{9D206AF4-C1CE-4D3E-9DF6-7E870D5FC09C}"/>
    <cellStyle name="Normal 2 31 3 3 8" xfId="28816" xr:uid="{E9FF55D9-17DD-42D6-81D0-961BDE050621}"/>
    <cellStyle name="Normal 2 31 3 3 9" xfId="5818" xr:uid="{0D2ED97D-135A-42B7-996F-298B2E955CB9}"/>
    <cellStyle name="Normal 2 31 3 4" xfId="7803" xr:uid="{29683F92-96D9-497F-8439-C6F0C60C16D6}"/>
    <cellStyle name="Normal 2 31 3 5" xfId="8948" xr:uid="{03966BC2-EB73-420F-BFF5-637091DFBFA7}"/>
    <cellStyle name="Normal 2 31 3 6" xfId="12069" xr:uid="{ED9C44A4-29C3-4D62-97AF-5DD0F9BE0B4C}"/>
    <cellStyle name="Normal 2 31 3 7" xfId="15188" xr:uid="{19D1E3AB-F1EF-4803-AC65-CC97DB4FC352}"/>
    <cellStyle name="Normal 2 31 3 8" xfId="18272" xr:uid="{1E34E9C0-19DD-4AD1-B64D-C247405E1324}"/>
    <cellStyle name="Normal 2 31 3 9" xfId="21435" xr:uid="{75079DC7-4E3D-4444-9FDC-4A008814B690}"/>
    <cellStyle name="Normal 2 31 4" xfId="849" xr:uid="{F1AC77A7-78E1-4475-801A-B66660659010}"/>
    <cellStyle name="Normal 2 31 4 10" xfId="24739" xr:uid="{C2B06C3F-586D-4C1D-86F7-DEA6B219505D}"/>
    <cellStyle name="Normal 2 31 4 11" xfId="27917" xr:uid="{60C3855A-0A05-43D5-805B-2F4188AE0ACC}"/>
    <cellStyle name="Normal 2 31 4 12" xfId="3829" xr:uid="{3701B696-8EB9-4EE8-9C47-D3B6F35765B3}"/>
    <cellStyle name="Normal 2 31 4 2" xfId="2800" xr:uid="{3EBF488E-370B-491D-8A4C-B3C37B381646}"/>
    <cellStyle name="Normal 2 31 4 2 10" xfId="4887" xr:uid="{F909AF36-6277-4AF9-99DC-0AF0DC76F969}"/>
    <cellStyle name="Normal 2 31 4 2 2" xfId="6926" xr:uid="{9F1E93BF-DFA7-46BC-88DE-E4CE3D48F603}"/>
    <cellStyle name="Normal 2 31 4 2 3" xfId="11063" xr:uid="{4A9E717C-575A-464A-A875-F85E9A6C65FB}"/>
    <cellStyle name="Normal 2 31 4 2 4" xfId="14254" xr:uid="{EE43C4E1-1136-48EE-A7F9-7C9C7526F197}"/>
    <cellStyle name="Normal 2 31 4 2 5" xfId="17349" xr:uid="{07D6D244-A34A-4067-B5DC-E17FD0C9B7CF}"/>
    <cellStyle name="Normal 2 31 4 2 6" xfId="20507" xr:uid="{E1964900-C1A4-4403-8627-29163F448EEB}"/>
    <cellStyle name="Normal 2 31 4 2 7" xfId="23663" xr:uid="{E3C025C7-9560-462D-B15D-505306A75410}"/>
    <cellStyle name="Normal 2 31 4 2 8" xfId="26839" xr:uid="{5834EE41-7C6E-4CF6-99EC-E490EAAFBBB0}"/>
    <cellStyle name="Normal 2 31 4 2 9" xfId="30038" xr:uid="{F1CCD71A-8835-4B93-AF47-4E0B4D271304}"/>
    <cellStyle name="Normal 2 31 4 3" xfId="1738" xr:uid="{C7668695-F483-4A6A-86A4-0DD515FE888C}"/>
    <cellStyle name="Normal 2 31 4 3 2" xfId="10005" xr:uid="{95804B01-0D40-4EE5-B2CD-E97654E1C731}"/>
    <cellStyle name="Normal 2 31 4 3 3" xfId="13201" xr:uid="{8ABA5027-7F88-4F02-83AC-63D7EF20F81E}"/>
    <cellStyle name="Normal 2 31 4 3 4" xfId="16296" xr:uid="{AF5EA6FE-5F6E-4790-B71F-ED98F3738DC5}"/>
    <cellStyle name="Normal 2 31 4 3 5" xfId="19450" xr:uid="{A585FD18-B36C-42FD-B257-F5E021B9EBF0}"/>
    <cellStyle name="Normal 2 31 4 3 6" xfId="22610" xr:uid="{AEC1C354-5E6B-4356-8E31-1BE548E66D8C}"/>
    <cellStyle name="Normal 2 31 4 3 7" xfId="25786" xr:uid="{0D260197-7342-45DE-996C-6530C5ADC1AB}"/>
    <cellStyle name="Normal 2 31 4 3 8" xfId="28985" xr:uid="{2BC2841B-A02A-40C2-9265-FF9544FF11E9}"/>
    <cellStyle name="Normal 2 31 4 3 9" xfId="5987" xr:uid="{BE306EEC-07AA-4476-9A8F-14028CA18CAA}"/>
    <cellStyle name="Normal 2 31 4 4" xfId="7972" xr:uid="{63728494-7CEF-4363-981C-8A72CCE3A5A4}"/>
    <cellStyle name="Normal 2 31 4 5" xfId="9117" xr:uid="{02ABA250-F19A-4C8F-8BF0-8ECEF628DDC8}"/>
    <cellStyle name="Normal 2 31 4 6" xfId="12238" xr:uid="{40ACE885-8D15-453F-8B6F-9BBCFA877BD6}"/>
    <cellStyle name="Normal 2 31 4 7" xfId="15357" xr:uid="{3BEC16D9-F540-48E1-BB40-E846848EBCD8}"/>
    <cellStyle name="Normal 2 31 4 8" xfId="18441" xr:uid="{EED642BE-8F40-4088-9D5E-63CE9D148A15}"/>
    <cellStyle name="Normal 2 31 4 9" xfId="21604" xr:uid="{83428343-2088-42C4-94BC-A4079BBB0698}"/>
    <cellStyle name="Normal 2 31 5" xfId="1042" xr:uid="{F2F5E668-61D1-4FC8-BE08-E5C69768477C}"/>
    <cellStyle name="Normal 2 31 5 10" xfId="24931" xr:uid="{A18823C2-2463-42E3-A2D3-09CFD9AFE247}"/>
    <cellStyle name="Normal 2 31 5 11" xfId="28110" xr:uid="{412D5C48-31BD-4D5E-A465-C65E80041CC0}"/>
    <cellStyle name="Normal 2 31 5 12" xfId="4021" xr:uid="{22CA0E35-C2C2-432E-ACE5-D607DC3220C7}"/>
    <cellStyle name="Normal 2 31 5 2" xfId="2993" xr:uid="{E8E85FC2-4A52-4C96-90A5-065A086FE066}"/>
    <cellStyle name="Normal 2 31 5 2 10" xfId="5079" xr:uid="{E2FD5F59-2091-4C6E-9CB0-ECAB8905334C}"/>
    <cellStyle name="Normal 2 31 5 2 2" xfId="7102" xr:uid="{EDCCD86E-A599-4729-A778-32FC37996644}"/>
    <cellStyle name="Normal 2 31 5 2 3" xfId="11255" xr:uid="{FDF284ED-C759-491E-8D08-3062687D52F0}"/>
    <cellStyle name="Normal 2 31 5 2 4" xfId="14443" xr:uid="{0A0EBB2F-8362-40D9-87E2-E3ACF00289C6}"/>
    <cellStyle name="Normal 2 31 5 2 5" xfId="17540" xr:uid="{71FF082D-7BF0-427B-B97E-009896AE3A18}"/>
    <cellStyle name="Normal 2 31 5 2 6" xfId="20697" xr:uid="{78128B1D-B6A7-4FAE-8F9E-78924CCC02EB}"/>
    <cellStyle name="Normal 2 31 5 2 7" xfId="23852" xr:uid="{937DBF85-1036-4295-845E-38EA068DE7AD}"/>
    <cellStyle name="Normal 2 31 5 2 8" xfId="27028" xr:uid="{36A54EBA-D606-4CFA-B800-1EDD2AA36408}"/>
    <cellStyle name="Normal 2 31 5 2 9" xfId="30227" xr:uid="{7AF1508B-D512-4A46-88D9-07EB60C39E27}"/>
    <cellStyle name="Normal 2 31 5 3" xfId="1932" xr:uid="{B50C7D5C-71ED-48BD-A589-6578F089C931}"/>
    <cellStyle name="Normal 2 31 5 3 2" xfId="10197" xr:uid="{1317E07A-9FB0-47E5-834B-51EE3223CB5A}"/>
    <cellStyle name="Normal 2 31 5 3 3" xfId="13393" xr:uid="{2C035883-56CF-4B84-A0DA-AAC5650B8086}"/>
    <cellStyle name="Normal 2 31 5 3 4" xfId="16488" xr:uid="{A99E765A-0050-4C74-B8C9-DFE68A2C35CD}"/>
    <cellStyle name="Normal 2 31 5 3 5" xfId="19642" xr:uid="{53E8038F-335D-4DCE-A6B6-E34AC7CA26E6}"/>
    <cellStyle name="Normal 2 31 5 3 6" xfId="22802" xr:uid="{0AA2F8C1-D665-4024-B0AF-01549A262F1D}"/>
    <cellStyle name="Normal 2 31 5 3 7" xfId="25978" xr:uid="{0F53E8F5-EBE4-4762-9843-AC914A001E9D}"/>
    <cellStyle name="Normal 2 31 5 3 8" xfId="29177" xr:uid="{66DB8E1F-FAD5-45F6-AFAF-6397A061F08F}"/>
    <cellStyle name="Normal 2 31 5 3 9" xfId="6180" xr:uid="{E5DA27F0-A813-4BD3-A075-596C471B0661}"/>
    <cellStyle name="Normal 2 31 5 4" xfId="8165" xr:uid="{D7A267AD-6BDA-4158-A548-EA1B1CF46A92}"/>
    <cellStyle name="Normal 2 31 5 5" xfId="9309" xr:uid="{B78B06FC-5F77-41B8-B29A-02777970CCB2}"/>
    <cellStyle name="Normal 2 31 5 6" xfId="12431" xr:uid="{B619A03A-12AC-434C-9F95-D31E43E26039}"/>
    <cellStyle name="Normal 2 31 5 7" xfId="15550" xr:uid="{14E59F8F-4B64-49CB-89A9-599A5E2F0952}"/>
    <cellStyle name="Normal 2 31 5 8" xfId="18633" xr:uid="{BDDFD367-158E-480F-AE19-119B81D2CF31}"/>
    <cellStyle name="Normal 2 31 5 9" xfId="21797" xr:uid="{6CE6B37D-08F6-4762-8076-D155F1DFDD94}"/>
    <cellStyle name="Normal 2 31 6" xfId="395" xr:uid="{86F301BA-9773-4134-8945-8FCFFA5D3AE2}"/>
    <cellStyle name="Normal 2 31 6 10" xfId="27464" xr:uid="{3AEA3D1A-392D-41B6-AE62-FCC14BB72B53}"/>
    <cellStyle name="Normal 2 31 6 11" xfId="4434" xr:uid="{A0ABD9BA-5009-434E-8037-C2FE6F29026C}"/>
    <cellStyle name="Normal 2 31 6 2" xfId="2347" xr:uid="{ACFB73CF-1344-4479-8BBB-AAA56652F0AB}"/>
    <cellStyle name="Normal 2 31 6 2 2" xfId="10610" xr:uid="{16578239-DC68-43AA-9B5B-7D4333EAC287}"/>
    <cellStyle name="Normal 2 31 6 2 3" xfId="13805" xr:uid="{B648C10D-DAC8-420C-B703-3C44F55C20E7}"/>
    <cellStyle name="Normal 2 31 6 2 4" xfId="16900" xr:uid="{9DA087BF-9BC3-4EFE-A900-A3CF136E226B}"/>
    <cellStyle name="Normal 2 31 6 2 5" xfId="20054" xr:uid="{ED0B8D42-B098-4F7B-BFF5-53835CBBBD2A}"/>
    <cellStyle name="Normal 2 31 6 2 6" xfId="23214" xr:uid="{D92CC723-E6AB-49A3-A733-4A60E2FCAC42}"/>
    <cellStyle name="Normal 2 31 6 2 7" xfId="26390" xr:uid="{1E84F0D5-51CC-48CD-8EE8-E08D02DCDAFB}"/>
    <cellStyle name="Normal 2 31 6 2 8" xfId="29589" xr:uid="{7D10F78C-DF5E-4305-A378-85E6C2BE923A}"/>
    <cellStyle name="Normal 2 31 6 2 9" xfId="5534" xr:uid="{FD275B13-2A35-4DEE-ABDD-1C5D8BE2D0ED}"/>
    <cellStyle name="Normal 2 31 6 3" xfId="7519" xr:uid="{5280F534-9AB7-4FBB-A0F3-078A1AE64A6B}"/>
    <cellStyle name="Normal 2 31 6 4" xfId="8663" xr:uid="{0753A5F1-93AA-40C8-BF67-4596D470C2F2}"/>
    <cellStyle name="Normal 2 31 6 5" xfId="11785" xr:uid="{54484851-9FC5-4414-853C-6A9093F2290E}"/>
    <cellStyle name="Normal 2 31 6 6" xfId="14904" xr:uid="{0DA939F1-AA9E-4A80-84D5-AFDFDB273591}"/>
    <cellStyle name="Normal 2 31 6 7" xfId="17988" xr:uid="{08935FBE-9956-4C71-AA32-323AB5C901FC}"/>
    <cellStyle name="Normal 2 31 6 8" xfId="21151" xr:uid="{FD66D0D1-A8D9-486B-A377-4BCFF587303B}"/>
    <cellStyle name="Normal 2 31 6 9" xfId="24286" xr:uid="{BC705EEA-0137-473E-B084-69C36BD7ED90}"/>
    <cellStyle name="Normal 2 31 7" xfId="2148" xr:uid="{ECE88F47-B369-46D8-BC62-E5803DB524F9}"/>
    <cellStyle name="Normal 2 31 7 10" xfId="4237" xr:uid="{0C9FB99D-36B9-474F-AD95-49E9042E8EA1}"/>
    <cellStyle name="Normal 2 31 7 2" xfId="6453" xr:uid="{7BF8605B-E6A7-4D73-ACB6-FBCE67C10080}"/>
    <cellStyle name="Normal 2 31 7 3" xfId="10413" xr:uid="{67BB1DBB-8403-402A-847D-F0B67A415D83}"/>
    <cellStyle name="Normal 2 31 7 4" xfId="13608" xr:uid="{232FFDCA-35B8-4EE2-9A1C-3F1294437F0A}"/>
    <cellStyle name="Normal 2 31 7 5" xfId="16703" xr:uid="{70F268C1-29EF-4456-937B-967FF78DB94F}"/>
    <cellStyle name="Normal 2 31 7 6" xfId="19857" xr:uid="{1CB20112-200C-4A1C-A9A8-91A43CFACFBA}"/>
    <cellStyle name="Normal 2 31 7 7" xfId="23017" xr:uid="{725AF0E4-C6D8-48DA-8AB0-DE9E117B1BF8}"/>
    <cellStyle name="Normal 2 31 7 8" xfId="26193" xr:uid="{317849A9-C70B-494F-9E1A-C36248EA8BA6}"/>
    <cellStyle name="Normal 2 31 7 9" xfId="29392" xr:uid="{E4745E6C-AFA4-4F75-AB76-92932238629F}"/>
    <cellStyle name="Normal 2 31 8" xfId="1285" xr:uid="{C577E278-9A8A-4036-AAA1-0748AA1C1622}"/>
    <cellStyle name="Normal 2 31 8 2" xfId="9552" xr:uid="{C321F0A8-E070-4078-8228-9DDD35E19A96}"/>
    <cellStyle name="Normal 2 31 8 3" xfId="12748" xr:uid="{0775D0EA-5664-416E-8991-78D23E723F33}"/>
    <cellStyle name="Normal 2 31 8 4" xfId="15843" xr:uid="{2FAA50C1-F146-4AF4-8A34-5A761A0BEC5D}"/>
    <cellStyle name="Normal 2 31 8 5" xfId="18964" xr:uid="{034F7482-FB8E-41A0-92EF-20CD8429D13E}"/>
    <cellStyle name="Normal 2 31 8 6" xfId="22157" xr:uid="{942CD109-41D0-4534-8652-079D61F1F3B6}"/>
    <cellStyle name="Normal 2 31 8 7" xfId="25240" xr:uid="{530D0AA3-C6CA-467D-BA5B-1D73A951C415}"/>
    <cellStyle name="Normal 2 31 8 8" xfId="28424" xr:uid="{E4B383A8-0BC5-4E5E-BB1E-B0C57209AA4A}"/>
    <cellStyle name="Normal 2 31 8 9" xfId="5336" xr:uid="{8F94E547-C36B-4287-B590-BE2D3C48C5D3}"/>
    <cellStyle name="Normal 2 31 9" xfId="7319" xr:uid="{87C2F810-270F-4155-A971-9800582581DB}"/>
    <cellStyle name="Normal 2 32" xfId="210" xr:uid="{CA11444B-4C5C-4AC4-829C-8791783348BA}"/>
    <cellStyle name="Normal 2 32 10" xfId="8479" xr:uid="{AF507C21-0831-4B7B-999F-0D91FE3FAADF}"/>
    <cellStyle name="Normal 2 32 11" xfId="11588" xr:uid="{A5879AEE-D5C6-42B5-9DEC-00B9622235DC}"/>
    <cellStyle name="Normal 2 32 12" xfId="14703" xr:uid="{739BB607-9AEC-46D2-83B4-B021144190C8}"/>
    <cellStyle name="Normal 2 32 13" xfId="17795" xr:uid="{186352C7-249B-48CF-B87F-9410A0716CAF}"/>
    <cellStyle name="Normal 2 32 14" xfId="20953" xr:uid="{47210AE9-438F-49E2-B2FE-99748293163B}"/>
    <cellStyle name="Normal 2 32 15" xfId="24093" xr:uid="{97DBD8A9-7B3E-4045-B3AA-6696D1B46E64}"/>
    <cellStyle name="Normal 2 32 16" xfId="27270" xr:uid="{44879FFE-3955-48F0-8E36-ECC9BD190FDC}"/>
    <cellStyle name="Normal 2 32 17" xfId="3380" xr:uid="{1522C481-FD5E-4C48-9FEB-54B8E51D5934}"/>
    <cellStyle name="Normal 2 32 2" xfId="544" xr:uid="{6716BD8B-0ED1-4EFF-864F-FE112AC59B35}"/>
    <cellStyle name="Normal 2 32 2 10" xfId="24434" xr:uid="{3F787121-FCA7-4AD0-90DD-42849CDB3642}"/>
    <cellStyle name="Normal 2 32 2 11" xfId="27612" xr:uid="{ABE9797A-B9A4-46FD-9717-0883DBDA637E}"/>
    <cellStyle name="Normal 2 32 2 12" xfId="3524" xr:uid="{B7CF4598-84AA-4062-894F-BF9CE9682F86}"/>
    <cellStyle name="Normal 2 32 2 2" xfId="2495" xr:uid="{3A381509-9C05-4C09-B623-56DB97B6FBF0}"/>
    <cellStyle name="Normal 2 32 2 2 10" xfId="4582" xr:uid="{021C00DC-8639-481A-B165-6137BA65B237}"/>
    <cellStyle name="Normal 2 32 2 2 2" xfId="6654" xr:uid="{31EC5B1F-B728-427F-B96E-00049E66C465}"/>
    <cellStyle name="Normal 2 32 2 2 3" xfId="10758" xr:uid="{C15210E2-913C-4B35-A600-B394079BA6D0}"/>
    <cellStyle name="Normal 2 32 2 2 4" xfId="13953" xr:uid="{2B3A0AD0-4328-46DB-B27D-5882EF113E26}"/>
    <cellStyle name="Normal 2 32 2 2 5" xfId="17048" xr:uid="{5EB5CBCB-C90E-43A7-8B79-BF8AACE02EF7}"/>
    <cellStyle name="Normal 2 32 2 2 6" xfId="20202" xr:uid="{6EBFC8A6-B150-4633-8562-C5ACE550C5D0}"/>
    <cellStyle name="Normal 2 32 2 2 7" xfId="23362" xr:uid="{501AB8ED-6093-4AF3-A493-4048D663570F}"/>
    <cellStyle name="Normal 2 32 2 2 8" xfId="26538" xr:uid="{EBFE54F4-D9F5-492A-B4F3-B25A7A717B3C}"/>
    <cellStyle name="Normal 2 32 2 2 9" xfId="29737" xr:uid="{70830F79-6F8A-4713-9E8C-FA0C11E81100}"/>
    <cellStyle name="Normal 2 32 2 3" xfId="1433" xr:uid="{C7CA4D86-C228-4CD6-87BD-158D4708BEAA}"/>
    <cellStyle name="Normal 2 32 2 3 2" xfId="9700" xr:uid="{6B672664-A092-4E1D-98BE-6E619F671615}"/>
    <cellStyle name="Normal 2 32 2 3 3" xfId="12896" xr:uid="{0CA1544D-FE6E-4F7A-AC02-98F40EBAD0A0}"/>
    <cellStyle name="Normal 2 32 2 3 4" xfId="15991" xr:uid="{5431482A-D5B9-4C61-9BE3-7710D557AD1C}"/>
    <cellStyle name="Normal 2 32 2 3 5" xfId="19145" xr:uid="{A0F78D7D-5250-46E4-89BF-03140ABC2C34}"/>
    <cellStyle name="Normal 2 32 2 3 6" xfId="22305" xr:uid="{A706F2A8-1B81-41D1-828E-2FFAA6B2B572}"/>
    <cellStyle name="Normal 2 32 2 3 7" xfId="25481" xr:uid="{A8DEE340-3EF2-4A15-A563-8EFF41012508}"/>
    <cellStyle name="Normal 2 32 2 3 8" xfId="28680" xr:uid="{F2A98658-8690-4BF9-ACB2-F1C87DBF665F}"/>
    <cellStyle name="Normal 2 32 2 3 9" xfId="5682" xr:uid="{D9A4214D-0ACD-44D9-AF88-6FB8ADA51162}"/>
    <cellStyle name="Normal 2 32 2 4" xfId="7667" xr:uid="{2C19B886-BBE5-4CCC-AC8D-A8D6EE9FF627}"/>
    <cellStyle name="Normal 2 32 2 5" xfId="8812" xr:uid="{61F93E0B-4984-415E-83EA-BE57A0CF3597}"/>
    <cellStyle name="Normal 2 32 2 6" xfId="11933" xr:uid="{6C4D997C-D6F4-4578-A697-7CF277AA81C8}"/>
    <cellStyle name="Normal 2 32 2 7" xfId="15052" xr:uid="{FE8A73BB-139A-43F6-B0DD-FFB6F0268739}"/>
    <cellStyle name="Normal 2 32 2 8" xfId="18136" xr:uid="{DF30588D-B0E5-4F32-B385-524B83121285}"/>
    <cellStyle name="Normal 2 32 2 9" xfId="21299" xr:uid="{748E1480-6685-4E6D-B9C1-BB7ACDB9ED4B}"/>
    <cellStyle name="Normal 2 32 3" xfId="684" xr:uid="{FEDCB2A2-EF74-476B-9EB3-98CEDB7A6228}"/>
    <cellStyle name="Normal 2 32 3 10" xfId="24574" xr:uid="{FDA0F7BA-D886-4951-9180-623BDB3E78CE}"/>
    <cellStyle name="Normal 2 32 3 11" xfId="27752" xr:uid="{CCC79DDF-766C-4EDF-9272-0CCECD26740C}"/>
    <cellStyle name="Normal 2 32 3 12" xfId="3664" xr:uid="{4AEC3A22-785D-42E1-B4CB-1FDA52806C01}"/>
    <cellStyle name="Normal 2 32 3 2" xfId="2635" xr:uid="{E2581A39-EECF-469D-9018-9993CB2D968A}"/>
    <cellStyle name="Normal 2 32 3 2 10" xfId="4722" xr:uid="{DC75A09C-6FB2-4A4E-B967-746D7B057153}"/>
    <cellStyle name="Normal 2 32 3 2 2" xfId="6788" xr:uid="{77665954-69D1-4BBC-853C-6A7DF6B84EBB}"/>
    <cellStyle name="Normal 2 32 3 2 3" xfId="10898" xr:uid="{034D87F4-27A0-439C-BE0A-92355AD66F9A}"/>
    <cellStyle name="Normal 2 32 3 2 4" xfId="14090" xr:uid="{749BC45D-4B07-4748-AFE4-0B32BD8EC7DE}"/>
    <cellStyle name="Normal 2 32 3 2 5" xfId="17185" xr:uid="{CDED9662-2D73-4F7E-B7E1-0265ACB08253}"/>
    <cellStyle name="Normal 2 32 3 2 6" xfId="20342" xr:uid="{FCBDB241-8D93-4C2F-9C2E-6004358653F8}"/>
    <cellStyle name="Normal 2 32 3 2 7" xfId="23499" xr:uid="{F5523A43-074F-406C-A410-B5DAC8A60599}"/>
    <cellStyle name="Normal 2 32 3 2 8" xfId="26675" xr:uid="{BEC060A3-539B-4B78-A644-4F2C99AB821D}"/>
    <cellStyle name="Normal 2 32 3 2 9" xfId="29874" xr:uid="{765D453E-837E-4633-B6A4-D11265994786}"/>
    <cellStyle name="Normal 2 32 3 3" xfId="1573" xr:uid="{FA65E3C3-E9DC-43B3-B2EA-C829E345AFCF}"/>
    <cellStyle name="Normal 2 32 3 3 2" xfId="9840" xr:uid="{A5E7BE5C-A7B9-42B6-8543-9B33C9ED4FC1}"/>
    <cellStyle name="Normal 2 32 3 3 3" xfId="13036" xr:uid="{3623ED8B-94A4-465B-BE9D-54B2E5F8E3E9}"/>
    <cellStyle name="Normal 2 32 3 3 4" xfId="16131" xr:uid="{01D16EA9-F354-4D24-B604-302B6AE21B6A}"/>
    <cellStyle name="Normal 2 32 3 3 5" xfId="19285" xr:uid="{ABFBF3BB-2CB4-42D7-91D1-7770F3E5CD19}"/>
    <cellStyle name="Normal 2 32 3 3 6" xfId="22445" xr:uid="{75C47B44-D178-4EEB-9548-560B5D090F85}"/>
    <cellStyle name="Normal 2 32 3 3 7" xfId="25621" xr:uid="{9565341B-A11E-47D7-93AB-6AC86EA3F89A}"/>
    <cellStyle name="Normal 2 32 3 3 8" xfId="28820" xr:uid="{FB79B384-1110-4614-9608-1F9453FAFA13}"/>
    <cellStyle name="Normal 2 32 3 3 9" xfId="5822" xr:uid="{EA84527E-DD31-4F46-AEE0-A73AD4DF8E37}"/>
    <cellStyle name="Normal 2 32 3 4" xfId="7807" xr:uid="{27E45B85-51EE-4A55-BE87-460DF6A9ED88}"/>
    <cellStyle name="Normal 2 32 3 5" xfId="8952" xr:uid="{2954ADA5-8744-49C3-B132-03CF023B5300}"/>
    <cellStyle name="Normal 2 32 3 6" xfId="12073" xr:uid="{CAB9BB17-C384-4454-B498-44EC05AB648E}"/>
    <cellStyle name="Normal 2 32 3 7" xfId="15192" xr:uid="{BA591927-EDFA-48F5-A15E-A10DB5147678}"/>
    <cellStyle name="Normal 2 32 3 8" xfId="18276" xr:uid="{530B031B-7AF1-4132-B134-337380CC3575}"/>
    <cellStyle name="Normal 2 32 3 9" xfId="21439" xr:uid="{D904EDB8-A35F-4245-8F3A-5421F5F5A4DC}"/>
    <cellStyle name="Normal 2 32 4" xfId="853" xr:uid="{83173656-1666-49ED-BD74-5AE405D02E19}"/>
    <cellStyle name="Normal 2 32 4 10" xfId="24743" xr:uid="{63630055-318C-4B73-9B31-750C83E00B55}"/>
    <cellStyle name="Normal 2 32 4 11" xfId="27921" xr:uid="{5A9043B5-DA38-4C0A-80F2-4614DA9CE925}"/>
    <cellStyle name="Normal 2 32 4 12" xfId="3833" xr:uid="{A459E7D4-07D2-4823-AB16-C152FB1F02F2}"/>
    <cellStyle name="Normal 2 32 4 2" xfId="2804" xr:uid="{0DF052FD-D732-42ED-9405-2075D45A8775}"/>
    <cellStyle name="Normal 2 32 4 2 10" xfId="4891" xr:uid="{4377FBAF-0D56-4ED6-9B8B-32CCF0006E8C}"/>
    <cellStyle name="Normal 2 32 4 2 2" xfId="6930" xr:uid="{FBFCF22E-8629-4A8F-A05E-5AB21BDC56D1}"/>
    <cellStyle name="Normal 2 32 4 2 3" xfId="11067" xr:uid="{3F69647B-B10E-4934-923B-B98C349D8113}"/>
    <cellStyle name="Normal 2 32 4 2 4" xfId="14258" xr:uid="{CC8202BF-70F7-4A6C-893F-763AC77F2A7D}"/>
    <cellStyle name="Normal 2 32 4 2 5" xfId="17353" xr:uid="{C276DD16-4F60-485A-BC0C-265BB7FA2DA7}"/>
    <cellStyle name="Normal 2 32 4 2 6" xfId="20511" xr:uid="{EA5C7930-E2FA-4CC8-B702-9F2C518EB4DC}"/>
    <cellStyle name="Normal 2 32 4 2 7" xfId="23667" xr:uid="{7FCA41E8-1665-4DB9-AC62-731AE8F50B92}"/>
    <cellStyle name="Normal 2 32 4 2 8" xfId="26843" xr:uid="{6D68AFE7-E127-4204-BAFF-80AD7196DDEA}"/>
    <cellStyle name="Normal 2 32 4 2 9" xfId="30042" xr:uid="{112FF502-B8E7-43B0-82A4-06B1CAD8748E}"/>
    <cellStyle name="Normal 2 32 4 3" xfId="1742" xr:uid="{72072FF6-48CF-4D84-8615-F64AF5D33C28}"/>
    <cellStyle name="Normal 2 32 4 3 2" xfId="10009" xr:uid="{1291D762-D423-42B2-8330-082BA776A774}"/>
    <cellStyle name="Normal 2 32 4 3 3" xfId="13205" xr:uid="{6D3BAE92-8EE1-43B5-A8AF-312D6F2CD74A}"/>
    <cellStyle name="Normal 2 32 4 3 4" xfId="16300" xr:uid="{3EE5B5F3-BCA7-485F-B316-F8C810EF1342}"/>
    <cellStyle name="Normal 2 32 4 3 5" xfId="19454" xr:uid="{D8CA2833-3D38-4B78-A68C-91207CED36B2}"/>
    <cellStyle name="Normal 2 32 4 3 6" xfId="22614" xr:uid="{7FF2F20B-8811-48DC-AD8B-A7D6E184D72E}"/>
    <cellStyle name="Normal 2 32 4 3 7" xfId="25790" xr:uid="{A1DD1452-2313-48AE-B9B5-1B85A94D70AE}"/>
    <cellStyle name="Normal 2 32 4 3 8" xfId="28989" xr:uid="{69C2DC61-A17E-404C-B8B8-4667E087B247}"/>
    <cellStyle name="Normal 2 32 4 3 9" xfId="5991" xr:uid="{9E7EA79F-7C45-4036-B3D9-35C7740E386D}"/>
    <cellStyle name="Normal 2 32 4 4" xfId="7976" xr:uid="{A86B7F03-728E-4F91-9813-A4ED34C56679}"/>
    <cellStyle name="Normal 2 32 4 5" xfId="9121" xr:uid="{34D8463F-985C-4A26-AA64-631F15008A4B}"/>
    <cellStyle name="Normal 2 32 4 6" xfId="12242" xr:uid="{3587FF1C-8D4F-4280-83DF-CE14866E2D34}"/>
    <cellStyle name="Normal 2 32 4 7" xfId="15361" xr:uid="{A9D2B5CC-9B62-4F28-A91C-F714136BBB7D}"/>
    <cellStyle name="Normal 2 32 4 8" xfId="18445" xr:uid="{5A990BCB-3B38-4980-AFD3-A2D03447AEF0}"/>
    <cellStyle name="Normal 2 32 4 9" xfId="21608" xr:uid="{0787A1D6-3661-4C9F-9105-1C7CC84FD55C}"/>
    <cellStyle name="Normal 2 32 5" xfId="1046" xr:uid="{26467093-1357-4B6E-9072-3F34647D7BF6}"/>
    <cellStyle name="Normal 2 32 5 10" xfId="24935" xr:uid="{2763D625-9602-43A7-8A07-77836EC59497}"/>
    <cellStyle name="Normal 2 32 5 11" xfId="28114" xr:uid="{47D1510B-6EB4-4DE3-A6EB-702B0825EBCF}"/>
    <cellStyle name="Normal 2 32 5 12" xfId="4025" xr:uid="{66EA1E1C-C190-4CFE-B204-A5582520247A}"/>
    <cellStyle name="Normal 2 32 5 2" xfId="2997" xr:uid="{56DEBBAF-F0F9-4778-A5E4-7DE5B1051546}"/>
    <cellStyle name="Normal 2 32 5 2 10" xfId="5083" xr:uid="{37849407-E3E2-4EA5-8DE8-9E411A5B8B33}"/>
    <cellStyle name="Normal 2 32 5 2 2" xfId="7106" xr:uid="{578352DF-8D23-4C4C-8D77-592B360C3066}"/>
    <cellStyle name="Normal 2 32 5 2 3" xfId="11259" xr:uid="{338CAB53-1C42-4BE4-9CBC-0970942CE146}"/>
    <cellStyle name="Normal 2 32 5 2 4" xfId="14447" xr:uid="{E2A95559-711D-4E31-A2CA-836962BC0736}"/>
    <cellStyle name="Normal 2 32 5 2 5" xfId="17544" xr:uid="{52A99207-EE8C-402A-8889-A4C96152B361}"/>
    <cellStyle name="Normal 2 32 5 2 6" xfId="20701" xr:uid="{95450358-A4A0-4546-8E67-09516BE8DECA}"/>
    <cellStyle name="Normal 2 32 5 2 7" xfId="23856" xr:uid="{3E90B7C6-5A9F-4C87-A4A3-165602EE6B86}"/>
    <cellStyle name="Normal 2 32 5 2 8" xfId="27032" xr:uid="{A3ADE018-B206-462C-BC44-FA6C93B11A70}"/>
    <cellStyle name="Normal 2 32 5 2 9" xfId="30231" xr:uid="{8B9B85EE-EB77-4E73-9A90-5DB05E173766}"/>
    <cellStyle name="Normal 2 32 5 3" xfId="1936" xr:uid="{233749BF-6D74-4E5E-B7F1-49F8CE0249FC}"/>
    <cellStyle name="Normal 2 32 5 3 2" xfId="10201" xr:uid="{F31A4E7A-CFB8-4DD3-8A31-9BE5EAD55DDC}"/>
    <cellStyle name="Normal 2 32 5 3 3" xfId="13397" xr:uid="{22D7DB4D-B495-4A5B-8657-CE225947392F}"/>
    <cellStyle name="Normal 2 32 5 3 4" xfId="16492" xr:uid="{05A7D6ED-C0A8-491C-8600-DC167A9E82F5}"/>
    <cellStyle name="Normal 2 32 5 3 5" xfId="19646" xr:uid="{153068BF-2B41-4FEA-A676-D3E64743F818}"/>
    <cellStyle name="Normal 2 32 5 3 6" xfId="22806" xr:uid="{133E8F44-3A2B-483D-B088-16C3C8913636}"/>
    <cellStyle name="Normal 2 32 5 3 7" xfId="25982" xr:uid="{1A2F2933-F252-45CE-8F67-8E88C110DD03}"/>
    <cellStyle name="Normal 2 32 5 3 8" xfId="29181" xr:uid="{C44A546D-8B24-46EA-9727-06249EA9C2C7}"/>
    <cellStyle name="Normal 2 32 5 3 9" xfId="6184" xr:uid="{C77B9233-011A-4E2E-8BE8-B198B6A1B36F}"/>
    <cellStyle name="Normal 2 32 5 4" xfId="8169" xr:uid="{B6094FAD-FC08-47AC-A5FA-491F1DC321FF}"/>
    <cellStyle name="Normal 2 32 5 5" xfId="9313" xr:uid="{9B3F081F-71A6-4B12-B721-0ED89035BC85}"/>
    <cellStyle name="Normal 2 32 5 6" xfId="12435" xr:uid="{C48AFCB4-E701-4DD9-B95A-CAEF4007504D}"/>
    <cellStyle name="Normal 2 32 5 7" xfId="15554" xr:uid="{209E79C3-1056-4776-BA4A-92718283DCB0}"/>
    <cellStyle name="Normal 2 32 5 8" xfId="18637" xr:uid="{EE2C854A-8941-4C44-851B-B325CC8D7544}"/>
    <cellStyle name="Normal 2 32 5 9" xfId="21801" xr:uid="{4F96D09A-2275-4A36-BB54-E4F76FAFDA25}"/>
    <cellStyle name="Normal 2 32 6" xfId="399" xr:uid="{4D4C00BD-786A-4908-9EC6-593FDF76975A}"/>
    <cellStyle name="Normal 2 32 6 10" xfId="27468" xr:uid="{05B4F930-5394-4F33-849C-0F7278B6F6F2}"/>
    <cellStyle name="Normal 2 32 6 11" xfId="4438" xr:uid="{30A5ED8C-EBFA-4AF9-95FF-EA38496DB868}"/>
    <cellStyle name="Normal 2 32 6 2" xfId="2351" xr:uid="{5C3AEBA5-98B4-4129-9E18-69E24F9F6478}"/>
    <cellStyle name="Normal 2 32 6 2 2" xfId="10614" xr:uid="{3A152E5C-4896-455C-9E06-2FD54F89E168}"/>
    <cellStyle name="Normal 2 32 6 2 3" xfId="13809" xr:uid="{0A979793-63E2-4F76-A2F4-1579C97CC31C}"/>
    <cellStyle name="Normal 2 32 6 2 4" xfId="16904" xr:uid="{3DE1A2CD-9312-455F-9D19-26D8DE9434B5}"/>
    <cellStyle name="Normal 2 32 6 2 5" xfId="20058" xr:uid="{D0B5E4BD-CE4F-48C7-AD31-8AF4786B0900}"/>
    <cellStyle name="Normal 2 32 6 2 6" xfId="23218" xr:uid="{923D477A-402A-4CA1-B380-473B34DB3751}"/>
    <cellStyle name="Normal 2 32 6 2 7" xfId="26394" xr:uid="{885BE99A-D452-46B8-9537-689F8B771B20}"/>
    <cellStyle name="Normal 2 32 6 2 8" xfId="29593" xr:uid="{A92A2566-D7C9-4E28-81FB-7816A6D3F28B}"/>
    <cellStyle name="Normal 2 32 6 2 9" xfId="5538" xr:uid="{3FA65F50-60FB-401A-ACD1-6C977621449D}"/>
    <cellStyle name="Normal 2 32 6 3" xfId="7523" xr:uid="{905A66FF-B06D-4512-A5D0-331C0A5AE09C}"/>
    <cellStyle name="Normal 2 32 6 4" xfId="8667" xr:uid="{539535EA-C806-4507-BE48-E900EE496013}"/>
    <cellStyle name="Normal 2 32 6 5" xfId="11789" xr:uid="{862BE1F3-A030-4A07-8E2F-780A7833FFE3}"/>
    <cellStyle name="Normal 2 32 6 6" xfId="14908" xr:uid="{09782E63-172E-4D84-AC9F-1078E8A28397}"/>
    <cellStyle name="Normal 2 32 6 7" xfId="17992" xr:uid="{FB89E298-95A0-4B0A-A480-7BB12C67AC04}"/>
    <cellStyle name="Normal 2 32 6 8" xfId="21155" xr:uid="{F87110A2-65DF-4D5A-99E7-784903EF1DA2}"/>
    <cellStyle name="Normal 2 32 6 9" xfId="24290" xr:uid="{22A40D62-317A-4295-9AE1-1EF8060720DC}"/>
    <cellStyle name="Normal 2 32 7" xfId="2152" xr:uid="{E4C03FEB-8BBA-4CFF-90CD-7587E012566B}"/>
    <cellStyle name="Normal 2 32 7 10" xfId="4241" xr:uid="{D2CB8C11-EBAB-426A-88B9-D29202EEBAD4}"/>
    <cellStyle name="Normal 2 32 7 2" xfId="6457" xr:uid="{92AC37B8-2181-4185-93D8-5DB07D016A48}"/>
    <cellStyle name="Normal 2 32 7 3" xfId="10417" xr:uid="{971A632C-9C86-40AF-B480-C3432B8C77F4}"/>
    <cellStyle name="Normal 2 32 7 4" xfId="13612" xr:uid="{08275014-DE37-43C4-AC7A-7E8C3C2D40CA}"/>
    <cellStyle name="Normal 2 32 7 5" xfId="16707" xr:uid="{2D255E1B-E205-40A9-9EED-4A165D3D3F0E}"/>
    <cellStyle name="Normal 2 32 7 6" xfId="19861" xr:uid="{29761F0D-E77E-4238-AEA8-6CE4C29521DF}"/>
    <cellStyle name="Normal 2 32 7 7" xfId="23021" xr:uid="{A873BB69-B183-4D64-84A1-2DED78D2AF02}"/>
    <cellStyle name="Normal 2 32 7 8" xfId="26197" xr:uid="{63674B4D-9A7C-4C99-9FF5-3A69353DF841}"/>
    <cellStyle name="Normal 2 32 7 9" xfId="29396" xr:uid="{B811047C-0673-4DFF-8B51-A6CA5DD3958C}"/>
    <cellStyle name="Normal 2 32 8" xfId="1289" xr:uid="{63A66C7A-DA2C-4359-AB31-A1C081803313}"/>
    <cellStyle name="Normal 2 32 8 2" xfId="9556" xr:uid="{39642828-0C01-4445-AB94-926458702F3F}"/>
    <cellStyle name="Normal 2 32 8 3" xfId="12752" xr:uid="{A0C0D42F-934A-4C76-8CE9-2DA11A20B98B}"/>
    <cellStyle name="Normal 2 32 8 4" xfId="15847" xr:uid="{7CB56EDD-0FB5-4CD2-B987-E4D8606EE085}"/>
    <cellStyle name="Normal 2 32 8 5" xfId="18910" xr:uid="{42583A70-CA08-42C0-B19F-C3D4C2D2837A}"/>
    <cellStyle name="Normal 2 32 8 6" xfId="22161" xr:uid="{340D9EA2-BCD5-4A58-81DC-B359AA9824B5}"/>
    <cellStyle name="Normal 2 32 8 7" xfId="25305" xr:uid="{FC8D0864-A1A6-49D1-A509-41E90193A190}"/>
    <cellStyle name="Normal 2 32 8 8" xfId="28475" xr:uid="{4F2C592B-C39E-4286-BFE4-BB6668A37502}"/>
    <cellStyle name="Normal 2 32 8 9" xfId="5340" xr:uid="{74A8918B-B12B-4465-8126-056838227C03}"/>
    <cellStyle name="Normal 2 32 9" xfId="7323" xr:uid="{FD57C20D-A782-43F3-9D09-B1BB331C9789}"/>
    <cellStyle name="Normal 2 33" xfId="214" xr:uid="{7C8F4A3A-65F5-4DEA-881A-5B3CF1013129}"/>
    <cellStyle name="Normal 2 33 10" xfId="8483" xr:uid="{A884E456-EDFA-44E7-9E42-319F03967974}"/>
    <cellStyle name="Normal 2 33 11" xfId="11592" xr:uid="{CAEE5F96-BFCA-486C-9E1B-AFAE2797ECA2}"/>
    <cellStyle name="Normal 2 33 12" xfId="14707" xr:uid="{A0DA0B5D-EAA2-41B2-B9B4-1F2819494C5F}"/>
    <cellStyle name="Normal 2 33 13" xfId="17799" xr:uid="{54177B99-9C0A-4401-8934-A880FFF45483}"/>
    <cellStyle name="Normal 2 33 14" xfId="20957" xr:uid="{22357C2F-11B7-4856-8659-CBED1C8F38F4}"/>
    <cellStyle name="Normal 2 33 15" xfId="24097" xr:uid="{9145E5C1-397A-4A73-A06C-1EA049093AC1}"/>
    <cellStyle name="Normal 2 33 16" xfId="27274" xr:uid="{4E77C322-149D-4361-A65D-1B25F509FFF6}"/>
    <cellStyle name="Normal 2 33 17" xfId="3384" xr:uid="{EDA3BFFE-CDBC-4E3A-AD1D-DBBF40E8546E}"/>
    <cellStyle name="Normal 2 33 2" xfId="548" xr:uid="{BD5DDFD1-0FAE-4A2D-9E0B-DAAC52F09F49}"/>
    <cellStyle name="Normal 2 33 2 10" xfId="24438" xr:uid="{C6E8FC66-41BD-41ED-840D-CF6E631B1AD9}"/>
    <cellStyle name="Normal 2 33 2 11" xfId="27616" xr:uid="{03C4EE38-EF13-4ACF-9C76-C7F5797751EC}"/>
    <cellStyle name="Normal 2 33 2 12" xfId="3528" xr:uid="{8E606780-7027-449A-A7B0-206820089DA8}"/>
    <cellStyle name="Normal 2 33 2 2" xfId="2499" xr:uid="{B18B4EDA-807C-4365-8F87-A6581B80A895}"/>
    <cellStyle name="Normal 2 33 2 2 10" xfId="4586" xr:uid="{10066E7B-3A1C-499D-B22B-9B3EB73386F5}"/>
    <cellStyle name="Normal 2 33 2 2 2" xfId="6658" xr:uid="{5FB21DE9-85D4-49D2-95B3-DBDADA948680}"/>
    <cellStyle name="Normal 2 33 2 2 3" xfId="10762" xr:uid="{3263F26C-342C-4915-9CEF-A955D30B28D2}"/>
    <cellStyle name="Normal 2 33 2 2 4" xfId="13957" xr:uid="{C09DE347-B912-47EF-8355-61B789BE6BF0}"/>
    <cellStyle name="Normal 2 33 2 2 5" xfId="17052" xr:uid="{CEE08163-1A54-4463-95C8-C20CA107AE11}"/>
    <cellStyle name="Normal 2 33 2 2 6" xfId="20206" xr:uid="{054563F9-7A5B-4274-83A0-B5982B2783E1}"/>
    <cellStyle name="Normal 2 33 2 2 7" xfId="23366" xr:uid="{50406F97-C8B9-4D0E-91DF-3BCE9CE5015F}"/>
    <cellStyle name="Normal 2 33 2 2 8" xfId="26542" xr:uid="{7F1F878B-E499-4078-8214-11BA974C71BA}"/>
    <cellStyle name="Normal 2 33 2 2 9" xfId="29741" xr:uid="{17373FF0-02AB-423A-8104-9BE6C919C675}"/>
    <cellStyle name="Normal 2 33 2 3" xfId="1437" xr:uid="{962FD713-1FFF-44D1-B076-ABC5F5D5E8A6}"/>
    <cellStyle name="Normal 2 33 2 3 2" xfId="9704" xr:uid="{5C9D9B93-550A-4D9D-BD0F-5963EBD0D5A3}"/>
    <cellStyle name="Normal 2 33 2 3 3" xfId="12900" xr:uid="{2C36FA78-D0F3-4002-A581-ABA3E5764286}"/>
    <cellStyle name="Normal 2 33 2 3 4" xfId="15995" xr:uid="{60B9A0EF-4DD8-41DA-83B7-2B4470C786B3}"/>
    <cellStyle name="Normal 2 33 2 3 5" xfId="19149" xr:uid="{3902796D-88B8-4B24-9F71-784F25C5534B}"/>
    <cellStyle name="Normal 2 33 2 3 6" xfId="22309" xr:uid="{909D968B-DE00-42A9-9A60-AAD490482F2E}"/>
    <cellStyle name="Normal 2 33 2 3 7" xfId="25485" xr:uid="{A1021E25-7BBC-4C4D-958D-CFABD41E6550}"/>
    <cellStyle name="Normal 2 33 2 3 8" xfId="28684" xr:uid="{D7695CFE-3A56-47E4-B511-46D6CB94DB9A}"/>
    <cellStyle name="Normal 2 33 2 3 9" xfId="5686" xr:uid="{9677C071-3891-4F07-9B94-9C5FF0C3B52C}"/>
    <cellStyle name="Normal 2 33 2 4" xfId="7671" xr:uid="{EFD91D59-A716-4CAF-AAF3-EC318534FFEA}"/>
    <cellStyle name="Normal 2 33 2 5" xfId="8816" xr:uid="{43FC53F1-8CED-41FA-9861-3974F4CE101C}"/>
    <cellStyle name="Normal 2 33 2 6" xfId="11937" xr:uid="{E0473BB0-5F14-4E6C-B7F2-49556C8E4CF7}"/>
    <cellStyle name="Normal 2 33 2 7" xfId="15056" xr:uid="{C25F3F9D-3ED8-4D95-B175-CB520E43AEAE}"/>
    <cellStyle name="Normal 2 33 2 8" xfId="18140" xr:uid="{9A12CB53-E83F-4151-A51E-DB831D3E681A}"/>
    <cellStyle name="Normal 2 33 2 9" xfId="21303" xr:uid="{96180649-6F73-47D3-B3BB-A6AEAA6D6DF3}"/>
    <cellStyle name="Normal 2 33 3" xfId="688" xr:uid="{56165A08-21E5-4E65-8D44-3B02A5F5BD03}"/>
    <cellStyle name="Normal 2 33 3 10" xfId="24578" xr:uid="{31729DFB-F989-483A-BA84-19CA2B4ED772}"/>
    <cellStyle name="Normal 2 33 3 11" xfId="27756" xr:uid="{CFB71B86-9362-488F-AA18-519B66DD592C}"/>
    <cellStyle name="Normal 2 33 3 12" xfId="3668" xr:uid="{DED8A89E-853B-4616-81AB-9EE0469D2291}"/>
    <cellStyle name="Normal 2 33 3 2" xfId="2639" xr:uid="{36F549AD-9BBC-4C0A-9E1D-14475101317D}"/>
    <cellStyle name="Normal 2 33 3 2 10" xfId="4726" xr:uid="{71162C24-A490-4229-8360-08CAC3E7EF88}"/>
    <cellStyle name="Normal 2 33 3 2 2" xfId="6792" xr:uid="{8B8E724A-4626-474B-9F03-4094BAC7F3B7}"/>
    <cellStyle name="Normal 2 33 3 2 3" xfId="10902" xr:uid="{756656F4-13FB-451C-9863-C4455668E0AF}"/>
    <cellStyle name="Normal 2 33 3 2 4" xfId="14094" xr:uid="{962B6EC1-8D90-4B6F-A5AB-502BAD867DC6}"/>
    <cellStyle name="Normal 2 33 3 2 5" xfId="17189" xr:uid="{3FE9A710-E8B0-492C-97B2-0CCC2FBD28BF}"/>
    <cellStyle name="Normal 2 33 3 2 6" xfId="20346" xr:uid="{1546DC4F-02B1-4F7A-B4CC-3872EEFC19F8}"/>
    <cellStyle name="Normal 2 33 3 2 7" xfId="23503" xr:uid="{5C799A88-0528-4495-9DC8-450B7B39E205}"/>
    <cellStyle name="Normal 2 33 3 2 8" xfId="26679" xr:uid="{74BD6E88-2C39-45E8-8AF7-AEB20043304A}"/>
    <cellStyle name="Normal 2 33 3 2 9" xfId="29878" xr:uid="{3FA8A4B1-A034-4120-A228-0130FCA50146}"/>
    <cellStyle name="Normal 2 33 3 3" xfId="1577" xr:uid="{B743EE87-5DAE-4FF1-9AC3-9F362D8A49A8}"/>
    <cellStyle name="Normal 2 33 3 3 2" xfId="9844" xr:uid="{A3B4DB3C-203B-450B-B4CC-879E879B2EED}"/>
    <cellStyle name="Normal 2 33 3 3 3" xfId="13040" xr:uid="{2B2696B1-DFAA-4E25-B28E-AF31B5BC45D4}"/>
    <cellStyle name="Normal 2 33 3 3 4" xfId="16135" xr:uid="{E0C553E3-B7B4-4672-9817-DA788E41EB6D}"/>
    <cellStyle name="Normal 2 33 3 3 5" xfId="19289" xr:uid="{0929E623-3F2F-4B1B-BC90-A62690CB1FDE}"/>
    <cellStyle name="Normal 2 33 3 3 6" xfId="22449" xr:uid="{C1D87E82-633A-4FC2-BC70-CA3B7E73E639}"/>
    <cellStyle name="Normal 2 33 3 3 7" xfId="25625" xr:uid="{BD9D53CA-B187-487C-B5A3-AEE5C46C0476}"/>
    <cellStyle name="Normal 2 33 3 3 8" xfId="28824" xr:uid="{09C6DDE6-7902-42D6-BB93-AF2E6F33B74B}"/>
    <cellStyle name="Normal 2 33 3 3 9" xfId="5826" xr:uid="{F9A654D9-8CEA-458F-A0EC-681F73D52E4F}"/>
    <cellStyle name="Normal 2 33 3 4" xfId="7811" xr:uid="{035AB906-D47C-4494-A103-954FEFA13057}"/>
    <cellStyle name="Normal 2 33 3 5" xfId="8956" xr:uid="{8B633F10-83B2-4B87-8ADF-2018764E3425}"/>
    <cellStyle name="Normal 2 33 3 6" xfId="12077" xr:uid="{CE310FB2-59A8-4005-8EC1-1D754BB4E17E}"/>
    <cellStyle name="Normal 2 33 3 7" xfId="15196" xr:uid="{FDFA1D40-FBD1-4ED3-A2AD-F1CA622C2850}"/>
    <cellStyle name="Normal 2 33 3 8" xfId="18280" xr:uid="{CF7F17DB-847E-4293-852F-15A0009AE823}"/>
    <cellStyle name="Normal 2 33 3 9" xfId="21443" xr:uid="{D84DBD61-F6A4-480B-8628-63DD8E42226C}"/>
    <cellStyle name="Normal 2 33 4" xfId="857" xr:uid="{26212869-B345-4DB3-8A24-EE15F760B182}"/>
    <cellStyle name="Normal 2 33 4 10" xfId="24747" xr:uid="{317FDCEF-921D-4783-A2E9-40DCBA00334E}"/>
    <cellStyle name="Normal 2 33 4 11" xfId="27925" xr:uid="{457B347E-8AAB-44E7-8DBB-E117833374D3}"/>
    <cellStyle name="Normal 2 33 4 12" xfId="3837" xr:uid="{470882BA-5C29-4F86-ACAB-71A3AAD096B2}"/>
    <cellStyle name="Normal 2 33 4 2" xfId="2808" xr:uid="{D9277E60-867B-4E43-829B-E1D14A31A39F}"/>
    <cellStyle name="Normal 2 33 4 2 10" xfId="4895" xr:uid="{53C25F86-9761-408C-B80C-C5DB5DDF53F9}"/>
    <cellStyle name="Normal 2 33 4 2 2" xfId="6934" xr:uid="{710FF2E8-F11F-48AA-ABE6-C1C632747ED9}"/>
    <cellStyle name="Normal 2 33 4 2 3" xfId="11071" xr:uid="{D6A3A797-5C81-4F27-A2AD-FDDE1757D59F}"/>
    <cellStyle name="Normal 2 33 4 2 4" xfId="14262" xr:uid="{830D78F8-68D0-42C8-A933-301316408EDA}"/>
    <cellStyle name="Normal 2 33 4 2 5" xfId="17357" xr:uid="{CEE3B9BA-2AAE-42FB-89B3-45222950D4A5}"/>
    <cellStyle name="Normal 2 33 4 2 6" xfId="20515" xr:uid="{2B43F4EA-B14C-46B8-BF2B-E74FEDF10A21}"/>
    <cellStyle name="Normal 2 33 4 2 7" xfId="23671" xr:uid="{BC20E228-DE91-4F35-A7F4-6610D0F3154D}"/>
    <cellStyle name="Normal 2 33 4 2 8" xfId="26847" xr:uid="{E0D241EC-E10F-4A3D-8EFE-DEFA6ADFEB9A}"/>
    <cellStyle name="Normal 2 33 4 2 9" xfId="30046" xr:uid="{81667CFF-37F8-414F-83C0-20951588D9B7}"/>
    <cellStyle name="Normal 2 33 4 3" xfId="1746" xr:uid="{5C059AEB-F90C-4A5C-A1D7-1049BE045E89}"/>
    <cellStyle name="Normal 2 33 4 3 2" xfId="10013" xr:uid="{FE224D4D-131D-4AA5-9253-92F28A0AE01E}"/>
    <cellStyle name="Normal 2 33 4 3 3" xfId="13209" xr:uid="{D143C35D-0912-422C-BED8-46A2E171C7D9}"/>
    <cellStyle name="Normal 2 33 4 3 4" xfId="16304" xr:uid="{C171F142-ABEA-4D9C-8F1C-7A9DF90C5C22}"/>
    <cellStyle name="Normal 2 33 4 3 5" xfId="19458" xr:uid="{5D5D36A6-D2ED-473D-B227-2018871BA59E}"/>
    <cellStyle name="Normal 2 33 4 3 6" xfId="22618" xr:uid="{D55384BF-09DF-43BF-8BE8-09AC2B6806FF}"/>
    <cellStyle name="Normal 2 33 4 3 7" xfId="25794" xr:uid="{EFBEF43B-16F4-402F-AD2F-D04774026516}"/>
    <cellStyle name="Normal 2 33 4 3 8" xfId="28993" xr:uid="{DFE11EE3-1FE6-4084-BFBA-A9C73BB45DA1}"/>
    <cellStyle name="Normal 2 33 4 3 9" xfId="5995" xr:uid="{2E0A3FBD-C152-492F-B61B-45235B319C34}"/>
    <cellStyle name="Normal 2 33 4 4" xfId="7980" xr:uid="{3423F392-F87F-4378-A98D-E7A04072C93A}"/>
    <cellStyle name="Normal 2 33 4 5" xfId="9125" xr:uid="{A56F4FFB-8EA7-4123-B7A3-8C8F08EB0C49}"/>
    <cellStyle name="Normal 2 33 4 6" xfId="12246" xr:uid="{554CC4FF-2552-4035-A3A4-AE6C15D065C3}"/>
    <cellStyle name="Normal 2 33 4 7" xfId="15365" xr:uid="{50A2CE00-1568-4BA9-AE46-F3BB16FB009F}"/>
    <cellStyle name="Normal 2 33 4 8" xfId="18449" xr:uid="{31B74F3B-B9EB-4369-ABDA-DFE68CFF9759}"/>
    <cellStyle name="Normal 2 33 4 9" xfId="21612" xr:uid="{E172D622-8CFA-41FF-81FF-19CA64F85DB5}"/>
    <cellStyle name="Normal 2 33 5" xfId="1050" xr:uid="{EA9ED891-03C9-41CA-B40D-277EB2AA64B7}"/>
    <cellStyle name="Normal 2 33 5 10" xfId="24939" xr:uid="{195A90CD-56C3-459D-B25C-33DA57352A29}"/>
    <cellStyle name="Normal 2 33 5 11" xfId="28118" xr:uid="{6B05F19E-048C-4829-B7EF-DA7D549FEC61}"/>
    <cellStyle name="Normal 2 33 5 12" xfId="4029" xr:uid="{E087885D-B263-48D6-9E72-D3CD4DDE0133}"/>
    <cellStyle name="Normal 2 33 5 2" xfId="3001" xr:uid="{EB5CB6EA-1D0E-4A8C-B0E1-62275BEACEC2}"/>
    <cellStyle name="Normal 2 33 5 2 10" xfId="5087" xr:uid="{A1AFA94E-1899-4BFC-AE28-61EFA82C7D18}"/>
    <cellStyle name="Normal 2 33 5 2 2" xfId="7110" xr:uid="{EA4B37C8-1DC5-4220-B2A9-B9238994E3C9}"/>
    <cellStyle name="Normal 2 33 5 2 3" xfId="11263" xr:uid="{FFFAB9FE-9165-4ADA-80AE-0B3436226851}"/>
    <cellStyle name="Normal 2 33 5 2 4" xfId="14451" xr:uid="{B30A95CE-0688-4E84-8F39-EF044C7418D3}"/>
    <cellStyle name="Normal 2 33 5 2 5" xfId="17548" xr:uid="{0A7C2AC4-AD46-4478-A171-FF9A7E3980D4}"/>
    <cellStyle name="Normal 2 33 5 2 6" xfId="20705" xr:uid="{BD6497FF-FD60-4EC1-AB83-A4ED33D7D704}"/>
    <cellStyle name="Normal 2 33 5 2 7" xfId="23860" xr:uid="{C8B0D26E-5B82-48F7-A35D-FC781645107E}"/>
    <cellStyle name="Normal 2 33 5 2 8" xfId="27036" xr:uid="{F017953B-A868-425B-9462-020A123EE944}"/>
    <cellStyle name="Normal 2 33 5 2 9" xfId="30235" xr:uid="{B2247318-8546-4265-A773-CD3EF5E9F2E7}"/>
    <cellStyle name="Normal 2 33 5 3" xfId="1940" xr:uid="{6574B31C-A975-47A4-96F8-487847290B77}"/>
    <cellStyle name="Normal 2 33 5 3 2" xfId="10205" xr:uid="{0351BDC2-E9FA-4B60-8DED-AFEE53EDC418}"/>
    <cellStyle name="Normal 2 33 5 3 3" xfId="13401" xr:uid="{66CB2468-E31F-4CCE-A788-92A05AD6088D}"/>
    <cellStyle name="Normal 2 33 5 3 4" xfId="16496" xr:uid="{4AC23DB2-9650-4C16-81C8-4910A8521B50}"/>
    <cellStyle name="Normal 2 33 5 3 5" xfId="19650" xr:uid="{419DE760-5E0E-4C87-9C25-0CCB60B1E092}"/>
    <cellStyle name="Normal 2 33 5 3 6" xfId="22810" xr:uid="{4E7213B5-5185-448B-9851-8ABA387DAE3B}"/>
    <cellStyle name="Normal 2 33 5 3 7" xfId="25986" xr:uid="{AB632B98-88D0-4FF0-A1D5-4691F7B02A2E}"/>
    <cellStyle name="Normal 2 33 5 3 8" xfId="29185" xr:uid="{313635FC-A1A9-4421-860F-4DCD12D7E551}"/>
    <cellStyle name="Normal 2 33 5 3 9" xfId="6188" xr:uid="{02737292-F42B-4C51-A788-0503BFF7E5FB}"/>
    <cellStyle name="Normal 2 33 5 4" xfId="8173" xr:uid="{B7969CF4-E970-4EBC-B913-E332606A1ECC}"/>
    <cellStyle name="Normal 2 33 5 5" xfId="9317" xr:uid="{8A8E55AD-5939-4590-9795-1F473EBCAA31}"/>
    <cellStyle name="Normal 2 33 5 6" xfId="12439" xr:uid="{524C316C-6179-4EC8-A535-76567C21802E}"/>
    <cellStyle name="Normal 2 33 5 7" xfId="15558" xr:uid="{3C0423C8-E25F-42CF-9B4E-45CFB3AE1345}"/>
    <cellStyle name="Normal 2 33 5 8" xfId="18641" xr:uid="{504D9318-E52A-476D-A4DD-877A37C6A50F}"/>
    <cellStyle name="Normal 2 33 5 9" xfId="21805" xr:uid="{1BDC3F2A-66A4-4018-B725-E5FD6BB4A8FA}"/>
    <cellStyle name="Normal 2 33 6" xfId="403" xr:uid="{A795D218-31E5-4F30-B7D5-D53A9E341BBA}"/>
    <cellStyle name="Normal 2 33 6 10" xfId="27472" xr:uid="{A66F353A-7C10-44C9-A070-0D3F9D87296F}"/>
    <cellStyle name="Normal 2 33 6 11" xfId="4442" xr:uid="{8021C189-47C2-4E12-852C-45FC25DEBFF0}"/>
    <cellStyle name="Normal 2 33 6 2" xfId="2355" xr:uid="{9AB465DF-77CA-46FA-AC42-CDA23818B05D}"/>
    <cellStyle name="Normal 2 33 6 2 2" xfId="10618" xr:uid="{03353E8F-F081-484C-9DB1-C2DE5F608AC1}"/>
    <cellStyle name="Normal 2 33 6 2 3" xfId="13813" xr:uid="{F7CAE8B6-D8E0-43F0-8A26-5547B111D3C8}"/>
    <cellStyle name="Normal 2 33 6 2 4" xfId="16908" xr:uid="{CE91744C-E815-4FC9-B810-6D697249917C}"/>
    <cellStyle name="Normal 2 33 6 2 5" xfId="20062" xr:uid="{7D044091-0555-4CD9-A7E7-C17E541267B3}"/>
    <cellStyle name="Normal 2 33 6 2 6" xfId="23222" xr:uid="{777DCA3B-6E60-4119-B265-6EE5D24D81BB}"/>
    <cellStyle name="Normal 2 33 6 2 7" xfId="26398" xr:uid="{4EA5CF5B-904E-4C62-8161-DC985031EA9F}"/>
    <cellStyle name="Normal 2 33 6 2 8" xfId="29597" xr:uid="{5E15E54A-4B1C-40E8-9753-62624DD3FDA5}"/>
    <cellStyle name="Normal 2 33 6 2 9" xfId="5542" xr:uid="{70BA6A2E-5E49-40CE-A994-966E48FED964}"/>
    <cellStyle name="Normal 2 33 6 3" xfId="7527" xr:uid="{F5802FDC-7B1E-41B8-BAE2-A65E0C5F7187}"/>
    <cellStyle name="Normal 2 33 6 4" xfId="8671" xr:uid="{8619FAB5-357F-4BFD-A30D-F1E476359D76}"/>
    <cellStyle name="Normal 2 33 6 5" xfId="11793" xr:uid="{C38D5776-028C-4CA6-B67D-EA3063E975E0}"/>
    <cellStyle name="Normal 2 33 6 6" xfId="14912" xr:uid="{7CD22FF8-DA3A-4BC5-A8C4-C2FDDD355C6F}"/>
    <cellStyle name="Normal 2 33 6 7" xfId="17996" xr:uid="{F7D53BDF-1937-4584-A692-60F23DDACAC7}"/>
    <cellStyle name="Normal 2 33 6 8" xfId="21159" xr:uid="{05FBFF86-F33C-4C67-B2BD-21B70C9D8FEB}"/>
    <cellStyle name="Normal 2 33 6 9" xfId="24294" xr:uid="{6670759E-E32D-47F3-A168-0DCDC6ED0BB1}"/>
    <cellStyle name="Normal 2 33 7" xfId="2156" xr:uid="{E3AA3218-5207-420A-9782-FA912275F181}"/>
    <cellStyle name="Normal 2 33 7 10" xfId="4245" xr:uid="{7D6AC5A0-06C5-47AF-BDB3-64CCF1BD197D}"/>
    <cellStyle name="Normal 2 33 7 2" xfId="6461" xr:uid="{28CB4331-341A-4102-97FC-C99A13257244}"/>
    <cellStyle name="Normal 2 33 7 3" xfId="10421" xr:uid="{0564200E-697C-4D71-AEA8-2FF7BB9F04D7}"/>
    <cellStyle name="Normal 2 33 7 4" xfId="13616" xr:uid="{3B19AD93-E4E3-4752-995F-E5DA90EB8C59}"/>
    <cellStyle name="Normal 2 33 7 5" xfId="16711" xr:uid="{0ACA48E5-E56B-4BC9-AD21-F28EC58E6A44}"/>
    <cellStyle name="Normal 2 33 7 6" xfId="19865" xr:uid="{2549A3C8-2888-4345-AC90-8D9AD752764C}"/>
    <cellStyle name="Normal 2 33 7 7" xfId="23025" xr:uid="{8AE6252C-F90D-48D3-A49C-A1526B7E3565}"/>
    <cellStyle name="Normal 2 33 7 8" xfId="26201" xr:uid="{11DF6D0E-8546-4CCF-94F1-04F772A34D53}"/>
    <cellStyle name="Normal 2 33 7 9" xfId="29400" xr:uid="{803C9CA5-A86D-4446-AC47-D9BAC9542CFE}"/>
    <cellStyle name="Normal 2 33 8" xfId="1293" xr:uid="{F7BEFF61-9481-409E-BF1D-EFBF685E3638}"/>
    <cellStyle name="Normal 2 33 8 2" xfId="9560" xr:uid="{C7030563-98B0-481A-A5D7-4C3E52C69FB9}"/>
    <cellStyle name="Normal 2 33 8 3" xfId="12756" xr:uid="{3C1A2210-5FD8-488B-83C4-1A0D9B7D59F7}"/>
    <cellStyle name="Normal 2 33 8 4" xfId="15851" xr:uid="{37E31CEC-8CD4-418C-8AA7-09B64116C329}"/>
    <cellStyle name="Normal 2 33 8 5" xfId="18977" xr:uid="{24863433-0EB4-4BEF-87D5-CCA10F3B20B2}"/>
    <cellStyle name="Normal 2 33 8 6" xfId="22165" xr:uid="{4DE42BD3-D123-47AA-8687-ABF37F54D407}"/>
    <cellStyle name="Normal 2 33 8 7" xfId="25344" xr:uid="{F20B1A61-CDC6-48EE-A1F8-03ABA861B4C8}"/>
    <cellStyle name="Normal 2 33 8 8" xfId="28521" xr:uid="{AC54E292-D7EB-4F5E-9237-6CB272B54725}"/>
    <cellStyle name="Normal 2 33 8 9" xfId="5344" xr:uid="{96C07423-F105-4EC2-9C9A-798849A17516}"/>
    <cellStyle name="Normal 2 33 9" xfId="7327" xr:uid="{FE05F681-70FC-44C1-8A58-7EF374A19707}"/>
    <cellStyle name="Normal 2 34" xfId="218" xr:uid="{795833B7-3FD7-4293-B960-A479C21E7662}"/>
    <cellStyle name="Normal 2 34 10" xfId="8487" xr:uid="{78BEE9D8-1D74-4561-873E-D05810202984}"/>
    <cellStyle name="Normal 2 34 11" xfId="11596" xr:uid="{0D3B815C-35EE-4DF5-8AC7-3066F3115BE5}"/>
    <cellStyle name="Normal 2 34 12" xfId="14711" xr:uid="{D5454A2C-02F5-42A9-91A8-B7D7BF01DBC2}"/>
    <cellStyle name="Normal 2 34 13" xfId="17803" xr:uid="{19D9BBC4-7E1A-43A6-8666-18AE298BB080}"/>
    <cellStyle name="Normal 2 34 14" xfId="20961" xr:uid="{8FABCC31-10DD-4E5A-BFCD-F6EED9E086C9}"/>
    <cellStyle name="Normal 2 34 15" xfId="24101" xr:uid="{5A44EA21-AC34-474D-A2A0-08EBD85BA2BF}"/>
    <cellStyle name="Normal 2 34 16" xfId="27278" xr:uid="{7B887483-7979-4AD5-B944-88A326835857}"/>
    <cellStyle name="Normal 2 34 17" xfId="3388" xr:uid="{7D84CB9B-35C3-4F8B-9DB2-B8A13D4F046E}"/>
    <cellStyle name="Normal 2 34 2" xfId="552" xr:uid="{09715A7B-1F30-417D-B245-4590E12437DD}"/>
    <cellStyle name="Normal 2 34 2 10" xfId="24442" xr:uid="{24472ABD-B860-4DA6-B3A9-C03983DCAF97}"/>
    <cellStyle name="Normal 2 34 2 11" xfId="27620" xr:uid="{8AF8A9BE-4A81-4AAA-A7D5-A97D498E9839}"/>
    <cellStyle name="Normal 2 34 2 12" xfId="3532" xr:uid="{897AB5F2-57CD-416D-8FC6-4277FE66E669}"/>
    <cellStyle name="Normal 2 34 2 2" xfId="2503" xr:uid="{E2DE5CC1-229B-4FBF-AAAC-B3E745961795}"/>
    <cellStyle name="Normal 2 34 2 2 10" xfId="4590" xr:uid="{9C25B676-E0E8-411B-9AA2-58AE0EA598DB}"/>
    <cellStyle name="Normal 2 34 2 2 2" xfId="6662" xr:uid="{82E9050B-B608-457D-BAF4-597A88D10DE1}"/>
    <cellStyle name="Normal 2 34 2 2 3" xfId="10766" xr:uid="{105B33B8-B293-4D00-AA5A-07C14FBA1F06}"/>
    <cellStyle name="Normal 2 34 2 2 4" xfId="13961" xr:uid="{B8CFFF5A-450A-47C9-A3FD-5C3518EC863E}"/>
    <cellStyle name="Normal 2 34 2 2 5" xfId="17056" xr:uid="{632A0067-D88E-4591-AD0B-1131B9212CC3}"/>
    <cellStyle name="Normal 2 34 2 2 6" xfId="20210" xr:uid="{28894E61-E89C-4FAC-BE95-3C5F2E1E7D77}"/>
    <cellStyle name="Normal 2 34 2 2 7" xfId="23370" xr:uid="{44C806F3-EA4C-41AA-9C31-90E13BF1BCE3}"/>
    <cellStyle name="Normal 2 34 2 2 8" xfId="26546" xr:uid="{2A0FDB5F-CC15-4527-9FF0-FCB1FBE1ACB9}"/>
    <cellStyle name="Normal 2 34 2 2 9" xfId="29745" xr:uid="{ECB17F83-C001-4F05-8C6A-F23C81A0AEFF}"/>
    <cellStyle name="Normal 2 34 2 3" xfId="1441" xr:uid="{7E40A98D-B6C0-42E7-94A2-CA3ADA4E4869}"/>
    <cellStyle name="Normal 2 34 2 3 2" xfId="9708" xr:uid="{9CED8280-8BA2-4ECE-9D07-4A752D6129E8}"/>
    <cellStyle name="Normal 2 34 2 3 3" xfId="12904" xr:uid="{DF9D989C-2366-4D50-A608-565957F486BD}"/>
    <cellStyle name="Normal 2 34 2 3 4" xfId="15999" xr:uid="{011D25C9-4958-4597-B3E2-8E41FE431E18}"/>
    <cellStyle name="Normal 2 34 2 3 5" xfId="19153" xr:uid="{D030B669-9B2C-43E9-B79D-FDEC9A363A34}"/>
    <cellStyle name="Normal 2 34 2 3 6" xfId="22313" xr:uid="{5DD94835-2F29-49BE-A8C7-E21FBCCA2227}"/>
    <cellStyle name="Normal 2 34 2 3 7" xfId="25489" xr:uid="{9D3EC99E-6231-41BF-B838-045372079179}"/>
    <cellStyle name="Normal 2 34 2 3 8" xfId="28688" xr:uid="{418EB168-6EFE-43B7-A770-3E40354BEB7A}"/>
    <cellStyle name="Normal 2 34 2 3 9" xfId="5690" xr:uid="{6B5D6351-8531-4157-97FE-104B724B6660}"/>
    <cellStyle name="Normal 2 34 2 4" xfId="7675" xr:uid="{544827D6-03CA-4D84-AE42-67C60956FF13}"/>
    <cellStyle name="Normal 2 34 2 5" xfId="8820" xr:uid="{BC6075E0-1301-4635-B12A-6D902DAE17B6}"/>
    <cellStyle name="Normal 2 34 2 6" xfId="11941" xr:uid="{BD86E618-FB3C-4188-9CD7-60F1C66B2F48}"/>
    <cellStyle name="Normal 2 34 2 7" xfId="15060" xr:uid="{75987B46-C340-44AE-B45E-5DFD81FBF4BB}"/>
    <cellStyle name="Normal 2 34 2 8" xfId="18144" xr:uid="{76E6D689-DB29-43CF-BCE4-83BB78F227CA}"/>
    <cellStyle name="Normal 2 34 2 9" xfId="21307" xr:uid="{AF60A8EC-1103-4BF8-AE0E-5BB63F3CDEDA}"/>
    <cellStyle name="Normal 2 34 3" xfId="692" xr:uid="{69EE7489-7397-4097-BBD0-9971A69F8EAD}"/>
    <cellStyle name="Normal 2 34 3 10" xfId="24582" xr:uid="{8E319768-1F42-42CB-9D28-3E536E4B3D00}"/>
    <cellStyle name="Normal 2 34 3 11" xfId="27760" xr:uid="{A4BFFBFC-CC8C-454A-ACA0-19B7FCCE278C}"/>
    <cellStyle name="Normal 2 34 3 12" xfId="3672" xr:uid="{28AF99D6-FC4E-4E45-AC49-13567428DAD9}"/>
    <cellStyle name="Normal 2 34 3 2" xfId="2643" xr:uid="{850C6EFC-FBE6-4646-B09F-8422E0F53832}"/>
    <cellStyle name="Normal 2 34 3 2 10" xfId="4730" xr:uid="{95CEBA35-BE05-4446-8DA9-34D910DEF707}"/>
    <cellStyle name="Normal 2 34 3 2 2" xfId="6796" xr:uid="{83635D70-2107-44B1-BA92-A0B9C6D1933E}"/>
    <cellStyle name="Normal 2 34 3 2 3" xfId="10906" xr:uid="{1A0C8F93-E5A1-4F82-9F5A-34754B892FFE}"/>
    <cellStyle name="Normal 2 34 3 2 4" xfId="14098" xr:uid="{16ABB053-70DB-4488-A8B9-15027B9FD39F}"/>
    <cellStyle name="Normal 2 34 3 2 5" xfId="17193" xr:uid="{EAA8BA94-6EC0-41A3-B7C7-6CBA7E361CC9}"/>
    <cellStyle name="Normal 2 34 3 2 6" xfId="20350" xr:uid="{2512225C-5F9F-4A6D-9725-405F3C9ADADB}"/>
    <cellStyle name="Normal 2 34 3 2 7" xfId="23507" xr:uid="{BA513A31-A33C-421D-81B4-FBE66F191BF5}"/>
    <cellStyle name="Normal 2 34 3 2 8" xfId="26683" xr:uid="{3DA42D1C-8BE7-4601-90BE-18927CBD61FA}"/>
    <cellStyle name="Normal 2 34 3 2 9" xfId="29882" xr:uid="{466B5569-B3B4-4647-A77D-E4044B7A9BE1}"/>
    <cellStyle name="Normal 2 34 3 3" xfId="1581" xr:uid="{623D0293-6D5A-4FD8-911A-287E3C6932FC}"/>
    <cellStyle name="Normal 2 34 3 3 2" xfId="9848" xr:uid="{3F9B97C6-AB98-4D7B-9E2B-BE9F50F96423}"/>
    <cellStyle name="Normal 2 34 3 3 3" xfId="13044" xr:uid="{D03C5EEA-8479-4416-807B-C9091CD11AFF}"/>
    <cellStyle name="Normal 2 34 3 3 4" xfId="16139" xr:uid="{2A9B5EF4-9487-450B-B9BA-B16969F3C17F}"/>
    <cellStyle name="Normal 2 34 3 3 5" xfId="19293" xr:uid="{C39A0F0A-3D14-40B1-9666-AE147CA1A56D}"/>
    <cellStyle name="Normal 2 34 3 3 6" xfId="22453" xr:uid="{21D57DF1-5762-4036-861A-CFA3FF630CA5}"/>
    <cellStyle name="Normal 2 34 3 3 7" xfId="25629" xr:uid="{2BADD9F1-C641-4825-AD53-0723C8A5DAD8}"/>
    <cellStyle name="Normal 2 34 3 3 8" xfId="28828" xr:uid="{420670A7-4134-4EFB-9B73-B3AEFBF54B08}"/>
    <cellStyle name="Normal 2 34 3 3 9" xfId="5830" xr:uid="{AA5A5357-6360-4652-B3F1-2F2E6E854638}"/>
    <cellStyle name="Normal 2 34 3 4" xfId="7815" xr:uid="{BA260D56-6586-4121-9925-7ED19EB0EE3C}"/>
    <cellStyle name="Normal 2 34 3 5" xfId="8960" xr:uid="{7504DFAE-233A-4556-AFE9-941B24DE618A}"/>
    <cellStyle name="Normal 2 34 3 6" xfId="12081" xr:uid="{023135F9-8CAB-4930-B5B1-B83E25A6C36A}"/>
    <cellStyle name="Normal 2 34 3 7" xfId="15200" xr:uid="{B99A6475-18A7-47E3-B8A6-12892B618C0A}"/>
    <cellStyle name="Normal 2 34 3 8" xfId="18284" xr:uid="{FFFA25BE-C207-465C-93A2-B7762C30FDFF}"/>
    <cellStyle name="Normal 2 34 3 9" xfId="21447" xr:uid="{F9B5EA55-F331-4ABA-9E07-6E1ACE962FAD}"/>
    <cellStyle name="Normal 2 34 4" xfId="861" xr:uid="{80783805-FEF9-420B-91DB-1200794DB710}"/>
    <cellStyle name="Normal 2 34 4 10" xfId="24751" xr:uid="{7B982DD4-48A7-4BAD-A30B-44E9A673980A}"/>
    <cellStyle name="Normal 2 34 4 11" xfId="27929" xr:uid="{2B35F2F0-C878-4612-AF8F-DFCC15773136}"/>
    <cellStyle name="Normal 2 34 4 12" xfId="3841" xr:uid="{C4853068-2CF0-4D94-8E08-11A4482BA517}"/>
    <cellStyle name="Normal 2 34 4 2" xfId="2812" xr:uid="{9DB24E6C-71BC-49E8-A4D0-7E9D25280DD3}"/>
    <cellStyle name="Normal 2 34 4 2 10" xfId="4899" xr:uid="{E01A8800-0FDE-401F-AA9A-A6BA9D81E8BC}"/>
    <cellStyle name="Normal 2 34 4 2 2" xfId="6938" xr:uid="{1A2CFAC7-994D-4457-B030-083CAF5F3C38}"/>
    <cellStyle name="Normal 2 34 4 2 3" xfId="11075" xr:uid="{178AC949-A1D3-46B8-AD9A-783DF09130AD}"/>
    <cellStyle name="Normal 2 34 4 2 4" xfId="14266" xr:uid="{DCC8468A-F1BC-4326-B91B-0D56FBA4BB90}"/>
    <cellStyle name="Normal 2 34 4 2 5" xfId="17361" xr:uid="{4C67D6F4-A0D1-4DD6-A24D-B247266A398A}"/>
    <cellStyle name="Normal 2 34 4 2 6" xfId="20519" xr:uid="{4FC86083-269A-436A-8332-324DEF470A47}"/>
    <cellStyle name="Normal 2 34 4 2 7" xfId="23675" xr:uid="{4788B1D9-423F-415E-9A8D-75A35EF5DFF6}"/>
    <cellStyle name="Normal 2 34 4 2 8" xfId="26851" xr:uid="{74907C15-2ABD-4F67-A613-83DB7FEE5064}"/>
    <cellStyle name="Normal 2 34 4 2 9" xfId="30050" xr:uid="{3EA06480-FD9E-485E-8AC6-AA43B8F475C6}"/>
    <cellStyle name="Normal 2 34 4 3" xfId="1750" xr:uid="{E95FF689-9F84-4149-AF63-7B52885BF60D}"/>
    <cellStyle name="Normal 2 34 4 3 2" xfId="10017" xr:uid="{EB5D6C85-DA7F-4427-919A-EAFFB261F03D}"/>
    <cellStyle name="Normal 2 34 4 3 3" xfId="13213" xr:uid="{6DFF23B6-BA7E-484B-B656-7EB78BD180E0}"/>
    <cellStyle name="Normal 2 34 4 3 4" xfId="16308" xr:uid="{CFA949D1-9D05-4D04-8B71-87A2C98FF1C5}"/>
    <cellStyle name="Normal 2 34 4 3 5" xfId="19462" xr:uid="{2334899B-7750-4FB5-B50D-5D1C58BFA59D}"/>
    <cellStyle name="Normal 2 34 4 3 6" xfId="22622" xr:uid="{7F9E8C47-51B2-4AF3-B4D9-1CFB738AF2B3}"/>
    <cellStyle name="Normal 2 34 4 3 7" xfId="25798" xr:uid="{87BA8BD1-5B3D-4797-A3A0-45C618EA7271}"/>
    <cellStyle name="Normal 2 34 4 3 8" xfId="28997" xr:uid="{7EB0F739-EDD5-4624-9C44-151153F469A5}"/>
    <cellStyle name="Normal 2 34 4 3 9" xfId="5999" xr:uid="{95495FD9-934A-4D5C-AFCD-5B78D728E6A6}"/>
    <cellStyle name="Normal 2 34 4 4" xfId="7984" xr:uid="{F37E1CE0-0F38-401F-8104-EE954959A7A7}"/>
    <cellStyle name="Normal 2 34 4 5" xfId="9129" xr:uid="{6B1E9F50-04B9-4FF9-B45C-8B1C80508C78}"/>
    <cellStyle name="Normal 2 34 4 6" xfId="12250" xr:uid="{D3B51605-1D22-48A4-9EEB-ADA4E6FD0064}"/>
    <cellStyle name="Normal 2 34 4 7" xfId="15369" xr:uid="{384ACFD4-3854-44A7-9D0F-032FFB5C6722}"/>
    <cellStyle name="Normal 2 34 4 8" xfId="18453" xr:uid="{14262AB4-D027-46AC-A7A6-B32A7CB15F2F}"/>
    <cellStyle name="Normal 2 34 4 9" xfId="21616" xr:uid="{0BE50CE4-68A4-44EB-AC37-3E78A02D92B9}"/>
    <cellStyle name="Normal 2 34 5" xfId="1054" xr:uid="{1698759D-32AC-434A-BA39-AAF83CBCFEBF}"/>
    <cellStyle name="Normal 2 34 5 10" xfId="24943" xr:uid="{89E43AE0-80FD-48A3-98C4-68241CEC5648}"/>
    <cellStyle name="Normal 2 34 5 11" xfId="28122" xr:uid="{24D94B41-E709-4330-86EE-224FF0779CBF}"/>
    <cellStyle name="Normal 2 34 5 12" xfId="4033" xr:uid="{3D91AA7E-B1E4-4212-A750-F21836FAE48D}"/>
    <cellStyle name="Normal 2 34 5 2" xfId="3005" xr:uid="{9DAE2291-B36E-41E5-A932-8CD3748916FC}"/>
    <cellStyle name="Normal 2 34 5 2 10" xfId="5091" xr:uid="{71ED1BBE-CBD8-46BC-82EB-A969C610F96A}"/>
    <cellStyle name="Normal 2 34 5 2 2" xfId="7114" xr:uid="{94385D92-1D9D-4D47-B211-E14F7402AB39}"/>
    <cellStyle name="Normal 2 34 5 2 3" xfId="11267" xr:uid="{C1BEFF0B-7487-4E1B-9912-91EE3BC6CCCA}"/>
    <cellStyle name="Normal 2 34 5 2 4" xfId="14455" xr:uid="{5B7386CA-F365-4DB8-BB23-F8DF0BA77135}"/>
    <cellStyle name="Normal 2 34 5 2 5" xfId="17552" xr:uid="{21FCFB85-B229-4194-AA64-11CEEFFDB31C}"/>
    <cellStyle name="Normal 2 34 5 2 6" xfId="20709" xr:uid="{101E2F13-DC69-4AA2-B0CD-401E406ABF44}"/>
    <cellStyle name="Normal 2 34 5 2 7" xfId="23864" xr:uid="{5DFED7E9-D383-4F8D-BCD6-D08BCF997756}"/>
    <cellStyle name="Normal 2 34 5 2 8" xfId="27040" xr:uid="{31F150EE-F4AE-4FC1-9E5B-40746B47C641}"/>
    <cellStyle name="Normal 2 34 5 2 9" xfId="30239" xr:uid="{E82AB14C-FEBC-47A8-9E2A-BB9D8F88B2DF}"/>
    <cellStyle name="Normal 2 34 5 3" xfId="1944" xr:uid="{6C142845-9C1C-49AC-BF9E-96FD061120E1}"/>
    <cellStyle name="Normal 2 34 5 3 2" xfId="10209" xr:uid="{B2FCA1D6-9D11-4A61-8578-98514A1C6D26}"/>
    <cellStyle name="Normal 2 34 5 3 3" xfId="13405" xr:uid="{41D42E7D-49D3-468A-BDBF-F5D147A80AC3}"/>
    <cellStyle name="Normal 2 34 5 3 4" xfId="16500" xr:uid="{1A3DEF92-182A-481B-9E47-9A1585537BF2}"/>
    <cellStyle name="Normal 2 34 5 3 5" xfId="19654" xr:uid="{70C80CCA-B30C-447A-92BF-5727A418C5EF}"/>
    <cellStyle name="Normal 2 34 5 3 6" xfId="22814" xr:uid="{879C3307-7879-47F3-8556-EC4C0296D1C3}"/>
    <cellStyle name="Normal 2 34 5 3 7" xfId="25990" xr:uid="{1B6120BD-F639-49EC-9F86-0DB3BF50BC26}"/>
    <cellStyle name="Normal 2 34 5 3 8" xfId="29189" xr:uid="{3664EFE5-1D49-4B82-B586-1735CFF9578F}"/>
    <cellStyle name="Normal 2 34 5 3 9" xfId="6192" xr:uid="{6E164C98-1F7E-4DD4-B358-1F0D61A09654}"/>
    <cellStyle name="Normal 2 34 5 4" xfId="8177" xr:uid="{6E38D33D-116D-4B74-825E-CF815EE880D1}"/>
    <cellStyle name="Normal 2 34 5 5" xfId="9321" xr:uid="{6FC8ABA6-BBA8-4D48-93C0-A33C0CB396F3}"/>
    <cellStyle name="Normal 2 34 5 6" xfId="12443" xr:uid="{16538381-31DB-4E8B-B058-51D558EBB094}"/>
    <cellStyle name="Normal 2 34 5 7" xfId="15562" xr:uid="{46F5E022-7E80-4E70-AFB1-FD9939F3A9DE}"/>
    <cellStyle name="Normal 2 34 5 8" xfId="18645" xr:uid="{FD55DC17-A713-4BFA-8513-B096DEC4CAFB}"/>
    <cellStyle name="Normal 2 34 5 9" xfId="21809" xr:uid="{3B7D180A-2113-4DF1-AC18-07C59141F7C9}"/>
    <cellStyle name="Normal 2 34 6" xfId="407" xr:uid="{6F829D64-A726-4938-A01D-0B8391E6F216}"/>
    <cellStyle name="Normal 2 34 6 10" xfId="27476" xr:uid="{ADBF0575-ED49-4AC4-8A7E-BBA67D637D4E}"/>
    <cellStyle name="Normal 2 34 6 11" xfId="4446" xr:uid="{5EFAC866-A389-493A-A3C3-7413B64D40CB}"/>
    <cellStyle name="Normal 2 34 6 2" xfId="2359" xr:uid="{F33BA5E7-BC64-46BE-83D2-EBDECFADA744}"/>
    <cellStyle name="Normal 2 34 6 2 2" xfId="10622" xr:uid="{92524D10-323D-4181-900D-E2EBE2E7B01A}"/>
    <cellStyle name="Normal 2 34 6 2 3" xfId="13817" xr:uid="{25757EC9-6E6B-4682-8C94-313A6274D94E}"/>
    <cellStyle name="Normal 2 34 6 2 4" xfId="16912" xr:uid="{E879ED92-5F2D-4FB6-AB03-EC80C251B9F3}"/>
    <cellStyle name="Normal 2 34 6 2 5" xfId="20066" xr:uid="{06D6851F-8CB8-429D-8BDF-46B92AC0D3C2}"/>
    <cellStyle name="Normal 2 34 6 2 6" xfId="23226" xr:uid="{0E2B1CB0-74BD-40E2-922C-DCE8A407BD62}"/>
    <cellStyle name="Normal 2 34 6 2 7" xfId="26402" xr:uid="{9E906295-8CC6-45A0-9CA8-2C0B886B9130}"/>
    <cellStyle name="Normal 2 34 6 2 8" xfId="29601" xr:uid="{C284ACB3-4EAE-4F79-9267-822F05E9D18A}"/>
    <cellStyle name="Normal 2 34 6 2 9" xfId="5546" xr:uid="{1D6B97D7-9D36-44D2-B7F3-0853B71B1C43}"/>
    <cellStyle name="Normal 2 34 6 3" xfId="7531" xr:uid="{9A5ADC67-A96F-4BFB-BA91-0A5394016896}"/>
    <cellStyle name="Normal 2 34 6 4" xfId="8675" xr:uid="{B7A21704-3C01-4437-B677-D4BCFFF04B39}"/>
    <cellStyle name="Normal 2 34 6 5" xfId="11797" xr:uid="{508D00C7-C96A-4BE4-91CD-31244BCE54A1}"/>
    <cellStyle name="Normal 2 34 6 6" xfId="14916" xr:uid="{0E0D75E3-C408-4B8E-88EC-3DDE18F5858E}"/>
    <cellStyle name="Normal 2 34 6 7" xfId="18000" xr:uid="{7A6F853E-9287-4F4E-BDC8-DF199A5A285B}"/>
    <cellStyle name="Normal 2 34 6 8" xfId="21163" xr:uid="{84C5BF3C-B708-46C4-9999-EEDEBCFCD90F}"/>
    <cellStyle name="Normal 2 34 6 9" xfId="24298" xr:uid="{98643302-FFBA-4D4D-832D-E728E6BD732B}"/>
    <cellStyle name="Normal 2 34 7" xfId="2160" xr:uid="{956125E7-8A55-47C3-8862-00E29BC306E2}"/>
    <cellStyle name="Normal 2 34 7 10" xfId="4249" xr:uid="{2AF166F6-B1AE-478E-8420-C6173880DB1E}"/>
    <cellStyle name="Normal 2 34 7 2" xfId="6465" xr:uid="{29B85504-A34B-4C27-9E05-ABB63085CB95}"/>
    <cellStyle name="Normal 2 34 7 3" xfId="10425" xr:uid="{206C3389-CDD3-40D0-A6D2-16EDB4FD9776}"/>
    <cellStyle name="Normal 2 34 7 4" xfId="13620" xr:uid="{04C92BBB-0614-4C52-B086-C6D9E6CEA19B}"/>
    <cellStyle name="Normal 2 34 7 5" xfId="16715" xr:uid="{74A9E84E-58D4-457E-A765-35D76AF024DD}"/>
    <cellStyle name="Normal 2 34 7 6" xfId="19869" xr:uid="{5A610489-626B-4911-8509-6510D2FBC3AC}"/>
    <cellStyle name="Normal 2 34 7 7" xfId="23029" xr:uid="{42ADE4CE-3D9E-4925-9BFB-EEE1BA2A4308}"/>
    <cellStyle name="Normal 2 34 7 8" xfId="26205" xr:uid="{E875C0B2-DEAC-4541-A95E-95216CC96872}"/>
    <cellStyle name="Normal 2 34 7 9" xfId="29404" xr:uid="{A5E3080E-03DD-4572-AC9B-77DB2C654012}"/>
    <cellStyle name="Normal 2 34 8" xfId="1297" xr:uid="{3476658A-5DA5-4EFB-84FC-4ECEAB0BC8EA}"/>
    <cellStyle name="Normal 2 34 8 2" xfId="9564" xr:uid="{A1C64F65-6B3C-4443-890A-6C16E73A167B}"/>
    <cellStyle name="Normal 2 34 8 3" xfId="12760" xr:uid="{4418400D-279E-483E-A05F-A5557EFA5E8F}"/>
    <cellStyle name="Normal 2 34 8 4" xfId="15855" xr:uid="{9E71262A-9FA5-4B78-B141-60628AD42214}"/>
    <cellStyle name="Normal 2 34 8 5" xfId="19014" xr:uid="{419F8935-B9D8-4134-9DEE-C3ECE3A74B40}"/>
    <cellStyle name="Normal 2 34 8 6" xfId="22169" xr:uid="{15B5DF55-1102-4EEC-97BC-7EBBE0452A3E}"/>
    <cellStyle name="Normal 2 34 8 7" xfId="25287" xr:uid="{EFAF6ED6-5FF5-4629-A3C9-5A6D7897DC9D}"/>
    <cellStyle name="Normal 2 34 8 8" xfId="28429" xr:uid="{91221A1A-D0BA-4E07-98A4-2D78000C59AF}"/>
    <cellStyle name="Normal 2 34 8 9" xfId="5348" xr:uid="{2A3E04A2-5911-4779-98AD-32F7B47A6E00}"/>
    <cellStyle name="Normal 2 34 9" xfId="7331" xr:uid="{2BA2CBD7-8D4A-46EB-80A8-102EA02A26E9}"/>
    <cellStyle name="Normal 2 35" xfId="222" xr:uid="{3E64D6BB-8049-41DE-B2B1-A99359587053}"/>
    <cellStyle name="Normal 2 35 10" xfId="8491" xr:uid="{C34F7BA9-2D12-465F-9CE9-BAE09A20000E}"/>
    <cellStyle name="Normal 2 35 11" xfId="11600" xr:uid="{D7AFBD7D-E163-4C63-8699-0FB3C76766DE}"/>
    <cellStyle name="Normal 2 35 12" xfId="14715" xr:uid="{5CAAE342-B731-45AD-BD30-A723422158C4}"/>
    <cellStyle name="Normal 2 35 13" xfId="17807" xr:uid="{BD75ABC8-9C8E-45EF-95C8-D31E3E8F1044}"/>
    <cellStyle name="Normal 2 35 14" xfId="20965" xr:uid="{14C1731F-3FC6-4C70-A015-0A01DFAAECC3}"/>
    <cellStyle name="Normal 2 35 15" xfId="24105" xr:uid="{E2A93B3C-88E9-483E-91EB-01C9DDD1181D}"/>
    <cellStyle name="Normal 2 35 16" xfId="27282" xr:uid="{74F10BDE-79D9-41CE-A638-729B4D3CBB30}"/>
    <cellStyle name="Normal 2 35 17" xfId="3392" xr:uid="{194E6B45-57F6-49E5-83C0-F989464D2513}"/>
    <cellStyle name="Normal 2 35 2" xfId="556" xr:uid="{B8B2CA58-2C5D-4966-AC35-C499E486EDCA}"/>
    <cellStyle name="Normal 2 35 2 10" xfId="24446" xr:uid="{771878AA-45AA-46C5-B027-A7CAD889000C}"/>
    <cellStyle name="Normal 2 35 2 11" xfId="27624" xr:uid="{FFDBFCB5-FCBA-4DD3-A1B8-6778CF1E8E63}"/>
    <cellStyle name="Normal 2 35 2 12" xfId="3536" xr:uid="{C618DD00-4691-4B24-87BA-A6BC40A22A8E}"/>
    <cellStyle name="Normal 2 35 2 2" xfId="2507" xr:uid="{28562DCA-9ABC-418D-B635-FE25D2ABED2C}"/>
    <cellStyle name="Normal 2 35 2 2 10" xfId="4594" xr:uid="{7C8EBF1E-FA64-4048-AA1C-2294CCB87DD3}"/>
    <cellStyle name="Normal 2 35 2 2 2" xfId="6666" xr:uid="{9A12EE8B-3282-4684-95F9-56E1BFABEBDF}"/>
    <cellStyle name="Normal 2 35 2 2 3" xfId="10770" xr:uid="{9A3C9BF3-3171-42C9-85EB-7B3D964FB910}"/>
    <cellStyle name="Normal 2 35 2 2 4" xfId="13965" xr:uid="{3D6B035F-CEB9-44C7-92D1-EB964D4EB644}"/>
    <cellStyle name="Normal 2 35 2 2 5" xfId="17060" xr:uid="{757829AB-6C57-4D4E-8042-624D6C04583A}"/>
    <cellStyle name="Normal 2 35 2 2 6" xfId="20214" xr:uid="{54804A62-1808-46A2-89C7-B5426059AE9A}"/>
    <cellStyle name="Normal 2 35 2 2 7" xfId="23374" xr:uid="{505B7401-3880-45E7-9638-8DE7171C0869}"/>
    <cellStyle name="Normal 2 35 2 2 8" xfId="26550" xr:uid="{DAFF61AB-BBDF-4415-9E98-9753784A3B1D}"/>
    <cellStyle name="Normal 2 35 2 2 9" xfId="29749" xr:uid="{550D6161-0EAB-4DDF-A87F-C0EC510701F3}"/>
    <cellStyle name="Normal 2 35 2 3" xfId="1445" xr:uid="{BCC8409A-569F-4EF0-888F-839A92613F4B}"/>
    <cellStyle name="Normal 2 35 2 3 2" xfId="9712" xr:uid="{62BA99E7-F3D5-4F7D-9EB7-564CB2E9987A}"/>
    <cellStyle name="Normal 2 35 2 3 3" xfId="12908" xr:uid="{D50054E4-3034-48DB-97BD-7903011F433E}"/>
    <cellStyle name="Normal 2 35 2 3 4" xfId="16003" xr:uid="{074F245C-B560-420B-9ECD-24C23564D42B}"/>
    <cellStyle name="Normal 2 35 2 3 5" xfId="19157" xr:uid="{F68522A4-0560-438A-8D44-C4B32ACABEE1}"/>
    <cellStyle name="Normal 2 35 2 3 6" xfId="22317" xr:uid="{A475F911-B43D-4500-AD01-0E292C469C75}"/>
    <cellStyle name="Normal 2 35 2 3 7" xfId="25493" xr:uid="{CC8C2AC4-243B-41C2-B61B-6FFA04DEBD33}"/>
    <cellStyle name="Normal 2 35 2 3 8" xfId="28692" xr:uid="{5A4D0AB6-9BEB-46DA-9B88-C5D175C12972}"/>
    <cellStyle name="Normal 2 35 2 3 9" xfId="5694" xr:uid="{31F6EF6C-AFD9-43E9-A763-6F97939AF05A}"/>
    <cellStyle name="Normal 2 35 2 4" xfId="7679" xr:uid="{1862EDC4-A4B9-4737-9145-EAA5CC3C0DBB}"/>
    <cellStyle name="Normal 2 35 2 5" xfId="8824" xr:uid="{FFDDC02F-C06E-4253-9F70-E4542ABF67C6}"/>
    <cellStyle name="Normal 2 35 2 6" xfId="11945" xr:uid="{A2379845-0D6D-49E1-9FDA-3C85D8B65AAC}"/>
    <cellStyle name="Normal 2 35 2 7" xfId="15064" xr:uid="{1E2C8FB1-2959-4637-AD6B-659AED560CFD}"/>
    <cellStyle name="Normal 2 35 2 8" xfId="18148" xr:uid="{338C6E59-FADD-4C68-B278-EF5901E9E83D}"/>
    <cellStyle name="Normal 2 35 2 9" xfId="21311" xr:uid="{B90C464B-54F9-4D40-B50B-C5B95A64CEDE}"/>
    <cellStyle name="Normal 2 35 3" xfId="696" xr:uid="{86454E6B-CA4E-4F15-A6BD-CA0896972E9D}"/>
    <cellStyle name="Normal 2 35 3 10" xfId="24586" xr:uid="{269BBCDD-F760-4EA8-9FE9-D69155BAB7AB}"/>
    <cellStyle name="Normal 2 35 3 11" xfId="27764" xr:uid="{13D62FAD-4A97-40BD-8FC8-3281DEE1EFCA}"/>
    <cellStyle name="Normal 2 35 3 12" xfId="3676" xr:uid="{9996A3BD-7D22-4D80-AA91-C828350EB12B}"/>
    <cellStyle name="Normal 2 35 3 2" xfId="2647" xr:uid="{D82FBCBB-7E62-44C1-BAF9-BD682E15FD2F}"/>
    <cellStyle name="Normal 2 35 3 2 10" xfId="4734" xr:uid="{F71D46C4-5BB8-4252-847B-3C81EC156345}"/>
    <cellStyle name="Normal 2 35 3 2 2" xfId="6800" xr:uid="{DA8F9746-0C71-4E2E-BB20-605DE20AD23D}"/>
    <cellStyle name="Normal 2 35 3 2 3" xfId="10910" xr:uid="{61DBF5D2-D578-4D51-BC09-CC4DBB5B64CF}"/>
    <cellStyle name="Normal 2 35 3 2 4" xfId="14102" xr:uid="{E31D25F1-1941-4360-9C5C-E7E5EFBAFF53}"/>
    <cellStyle name="Normal 2 35 3 2 5" xfId="17197" xr:uid="{DC94523F-6A1A-4D28-A7A2-8ABC0F82ED53}"/>
    <cellStyle name="Normal 2 35 3 2 6" xfId="20354" xr:uid="{C06892E2-A0DA-4F19-85DF-18B7ED74A343}"/>
    <cellStyle name="Normal 2 35 3 2 7" xfId="23511" xr:uid="{375CCB1A-DE21-4DB9-B359-C37DFD67BB00}"/>
    <cellStyle name="Normal 2 35 3 2 8" xfId="26687" xr:uid="{A65F63EB-5835-4F79-8550-F867391956EA}"/>
    <cellStyle name="Normal 2 35 3 2 9" xfId="29886" xr:uid="{89E13CAB-7803-4D96-B87A-1BE292F52454}"/>
    <cellStyle name="Normal 2 35 3 3" xfId="1585" xr:uid="{622EA5C1-3A4C-4A35-B19E-36F604FD5F11}"/>
    <cellStyle name="Normal 2 35 3 3 2" xfId="9852" xr:uid="{8E06D046-38BD-46F4-883D-7D50640723D7}"/>
    <cellStyle name="Normal 2 35 3 3 3" xfId="13048" xr:uid="{BF909DA6-7FDA-4A67-9E8D-B653146DBB47}"/>
    <cellStyle name="Normal 2 35 3 3 4" xfId="16143" xr:uid="{9F4C50DF-BE47-4215-87BE-B7235879E7B1}"/>
    <cellStyle name="Normal 2 35 3 3 5" xfId="19297" xr:uid="{92E15E97-2A0B-417E-B160-C75E63527B9F}"/>
    <cellStyle name="Normal 2 35 3 3 6" xfId="22457" xr:uid="{72D16D20-CF81-4983-9A96-6BC3A52CF7BC}"/>
    <cellStyle name="Normal 2 35 3 3 7" xfId="25633" xr:uid="{CA0F8053-F67C-4293-806F-F761088C7D07}"/>
    <cellStyle name="Normal 2 35 3 3 8" xfId="28832" xr:uid="{1BD35802-365E-44B6-9606-A0594FAD7BDA}"/>
    <cellStyle name="Normal 2 35 3 3 9" xfId="5834" xr:uid="{A190B54C-05BD-469C-9D62-756E427F104F}"/>
    <cellStyle name="Normal 2 35 3 4" xfId="7819" xr:uid="{705B1F80-14F2-465D-AD97-FC1C540F0853}"/>
    <cellStyle name="Normal 2 35 3 5" xfId="8964" xr:uid="{BC68B2A0-D037-4A3E-8D07-DA88DB0D2803}"/>
    <cellStyle name="Normal 2 35 3 6" xfId="12085" xr:uid="{7169E2F7-849D-44A1-B0AF-8B77468FBA57}"/>
    <cellStyle name="Normal 2 35 3 7" xfId="15204" xr:uid="{92D392B8-ECD2-43CF-86E4-75E8182BE4DE}"/>
    <cellStyle name="Normal 2 35 3 8" xfId="18288" xr:uid="{D1C0D6C3-37F9-43B9-9158-2904C7E16C34}"/>
    <cellStyle name="Normal 2 35 3 9" xfId="21451" xr:uid="{CCF7B921-5880-44D9-8913-0687E2DB08A4}"/>
    <cellStyle name="Normal 2 35 4" xfId="865" xr:uid="{0AA84CD7-0F38-4764-A7D3-BCCFA4CECAF6}"/>
    <cellStyle name="Normal 2 35 4 10" xfId="24755" xr:uid="{75F41F72-B92C-42C6-B92B-942978BC70FE}"/>
    <cellStyle name="Normal 2 35 4 11" xfId="27933" xr:uid="{4042CA50-AEAC-456C-BE89-33CAD1562DF2}"/>
    <cellStyle name="Normal 2 35 4 12" xfId="3845" xr:uid="{BE5B215A-0F4B-4730-86E1-FB8F9F85A210}"/>
    <cellStyle name="Normal 2 35 4 2" xfId="2816" xr:uid="{1F09A734-65A0-4394-9F84-E24A12CCEFC6}"/>
    <cellStyle name="Normal 2 35 4 2 10" xfId="4903" xr:uid="{966A9E9F-F461-49B4-97E5-A129F3D62E24}"/>
    <cellStyle name="Normal 2 35 4 2 2" xfId="6942" xr:uid="{F0C217E7-FAE5-4A3F-90DF-6D6C7C097AE9}"/>
    <cellStyle name="Normal 2 35 4 2 3" xfId="11079" xr:uid="{74F64D57-CE7C-4F1B-B2E1-443ED99F938B}"/>
    <cellStyle name="Normal 2 35 4 2 4" xfId="14270" xr:uid="{EA801554-24E1-4A3A-BA40-5FF8D2336357}"/>
    <cellStyle name="Normal 2 35 4 2 5" xfId="17365" xr:uid="{B9828F22-87DD-48D7-BBF9-5A9734E4F04C}"/>
    <cellStyle name="Normal 2 35 4 2 6" xfId="20523" xr:uid="{93D8EDD7-2045-4D97-AD0D-E27378634FE8}"/>
    <cellStyle name="Normal 2 35 4 2 7" xfId="23679" xr:uid="{EC3B9FA2-132F-4A4E-9FAE-5116078A56ED}"/>
    <cellStyle name="Normal 2 35 4 2 8" xfId="26855" xr:uid="{6560C008-246A-4132-8BFB-22F7A9E6E5A6}"/>
    <cellStyle name="Normal 2 35 4 2 9" xfId="30054" xr:uid="{C43303FE-2CFF-4F30-B033-DEBC59CC4117}"/>
    <cellStyle name="Normal 2 35 4 3" xfId="1754" xr:uid="{1083D054-E561-464B-BC8D-49542FA71801}"/>
    <cellStyle name="Normal 2 35 4 3 2" xfId="10021" xr:uid="{FF319ED0-F964-4DA6-B514-BDBABB36FCA3}"/>
    <cellStyle name="Normal 2 35 4 3 3" xfId="13217" xr:uid="{4F33861A-0979-4090-B6A3-6EAF0AAA7CFE}"/>
    <cellStyle name="Normal 2 35 4 3 4" xfId="16312" xr:uid="{AC00C6F9-F3B2-4AEA-9301-69CB6750B6A0}"/>
    <cellStyle name="Normal 2 35 4 3 5" xfId="19466" xr:uid="{43C0C965-E7B4-497B-A1A3-17298EAB21DD}"/>
    <cellStyle name="Normal 2 35 4 3 6" xfId="22626" xr:uid="{A21DC9E3-4329-419F-9AED-67CC14778E3E}"/>
    <cellStyle name="Normal 2 35 4 3 7" xfId="25802" xr:uid="{FF6BF83E-98CE-4280-BE94-83D79E76F529}"/>
    <cellStyle name="Normal 2 35 4 3 8" xfId="29001" xr:uid="{900A1F53-07FF-4479-81DF-806F89A43CF1}"/>
    <cellStyle name="Normal 2 35 4 3 9" xfId="6003" xr:uid="{21DF2DE7-127D-463A-BC2A-680AE7356912}"/>
    <cellStyle name="Normal 2 35 4 4" xfId="7988" xr:uid="{68E2C971-1E74-4886-AF7D-CEE8767A5D8B}"/>
    <cellStyle name="Normal 2 35 4 5" xfId="9133" xr:uid="{8DD4F9F1-9F9B-4D6D-B5EF-31595EAEDFB1}"/>
    <cellStyle name="Normal 2 35 4 6" xfId="12254" xr:uid="{6DF1F684-EFC2-48B6-924D-46641C269577}"/>
    <cellStyle name="Normal 2 35 4 7" xfId="15373" xr:uid="{213A7B57-0C1C-446A-8A4B-63E5B0ECC5AE}"/>
    <cellStyle name="Normal 2 35 4 8" xfId="18457" xr:uid="{B6D2EFB2-D0B3-44DC-B289-D971DBF5DA9D}"/>
    <cellStyle name="Normal 2 35 4 9" xfId="21620" xr:uid="{3DBB807D-0794-4D82-8D27-DC3880A2C5DF}"/>
    <cellStyle name="Normal 2 35 5" xfId="1058" xr:uid="{702CC291-4ACA-4271-BB3F-9C11A20D5436}"/>
    <cellStyle name="Normal 2 35 5 10" xfId="24947" xr:uid="{0143D583-EFCB-4AC3-874A-7C9CE05AB490}"/>
    <cellStyle name="Normal 2 35 5 11" xfId="28126" xr:uid="{7D642626-4022-4EF6-B2DA-64C37CFE4052}"/>
    <cellStyle name="Normal 2 35 5 12" xfId="4037" xr:uid="{8368BA3B-04DF-4A64-A147-F34D55C9CD47}"/>
    <cellStyle name="Normal 2 35 5 2" xfId="3009" xr:uid="{D04CB34E-E2F5-4A25-AAE1-3208379D6195}"/>
    <cellStyle name="Normal 2 35 5 2 10" xfId="5095" xr:uid="{CB84B85A-37F8-4A4C-B899-CB19E5A6C0FC}"/>
    <cellStyle name="Normal 2 35 5 2 2" xfId="7118" xr:uid="{050EEECF-E6D9-4379-A175-9EDA4640AEE9}"/>
    <cellStyle name="Normal 2 35 5 2 3" xfId="11271" xr:uid="{8EFED01D-3626-4A78-B6A2-ACDB7C696E41}"/>
    <cellStyle name="Normal 2 35 5 2 4" xfId="14459" xr:uid="{F430B5CB-0F4B-4AE2-8996-638DECDD4F5A}"/>
    <cellStyle name="Normal 2 35 5 2 5" xfId="17556" xr:uid="{A2C21779-77C7-4912-8FDB-83D4F96661A5}"/>
    <cellStyle name="Normal 2 35 5 2 6" xfId="20713" xr:uid="{D159C05B-B23B-4978-B63E-94A1F9C6FCBE}"/>
    <cellStyle name="Normal 2 35 5 2 7" xfId="23868" xr:uid="{9A5C8232-EA9C-4A1D-B145-659566E7CDBC}"/>
    <cellStyle name="Normal 2 35 5 2 8" xfId="27044" xr:uid="{F7E62950-74C5-4BD1-8989-0D97DBC4E546}"/>
    <cellStyle name="Normal 2 35 5 2 9" xfId="30243" xr:uid="{B72BC4D3-BEEE-471D-BE13-6E145E0D55BC}"/>
    <cellStyle name="Normal 2 35 5 3" xfId="1948" xr:uid="{E7CD07E6-E02A-43FB-86BB-FD1554736209}"/>
    <cellStyle name="Normal 2 35 5 3 2" xfId="10213" xr:uid="{3537C314-C229-4CF4-AB3E-09F45AC4C3DF}"/>
    <cellStyle name="Normal 2 35 5 3 3" xfId="13409" xr:uid="{F0717231-6C10-4D76-AAA7-18251BB7C1D4}"/>
    <cellStyle name="Normal 2 35 5 3 4" xfId="16504" xr:uid="{CB588B1D-465C-478F-8771-C1EE53C5CB6A}"/>
    <cellStyle name="Normal 2 35 5 3 5" xfId="19658" xr:uid="{DCB0999B-BF3C-43EE-B364-00BCC11239F8}"/>
    <cellStyle name="Normal 2 35 5 3 6" xfId="22818" xr:uid="{6CFE9D41-D6BA-4CC6-85C3-681E9FD6DA12}"/>
    <cellStyle name="Normal 2 35 5 3 7" xfId="25994" xr:uid="{1042EF17-1326-4E17-9F16-2DDD02CB87C9}"/>
    <cellStyle name="Normal 2 35 5 3 8" xfId="29193" xr:uid="{FEF89A40-4782-4A1E-B00A-DFBC9709F124}"/>
    <cellStyle name="Normal 2 35 5 3 9" xfId="6196" xr:uid="{B1C1D06A-7768-4D10-ADB0-4D6736D3329F}"/>
    <cellStyle name="Normal 2 35 5 4" xfId="8181" xr:uid="{0E3B34D2-31C1-40D8-B219-0239B03F7338}"/>
    <cellStyle name="Normal 2 35 5 5" xfId="9325" xr:uid="{AB8C57DC-55A4-4988-B3DD-E05916FCBF35}"/>
    <cellStyle name="Normal 2 35 5 6" xfId="12447" xr:uid="{EBB7A6AF-277F-49FD-8F29-3D7581827508}"/>
    <cellStyle name="Normal 2 35 5 7" xfId="15566" xr:uid="{14FA2A26-F2BD-4CDC-9158-36832926BA28}"/>
    <cellStyle name="Normal 2 35 5 8" xfId="18649" xr:uid="{9430722B-4569-41A1-99E6-054902B8367A}"/>
    <cellStyle name="Normal 2 35 5 9" xfId="21813" xr:uid="{89FF9C49-06C4-492E-BAC7-BF4849C6978D}"/>
    <cellStyle name="Normal 2 35 6" xfId="411" xr:uid="{31456973-B05D-4450-8B4B-429EC3D60599}"/>
    <cellStyle name="Normal 2 35 6 10" xfId="27480" xr:uid="{4FCB42D4-2567-4DD4-84DD-03EB45980E41}"/>
    <cellStyle name="Normal 2 35 6 11" xfId="4450" xr:uid="{69450C6C-E987-4478-873D-01F656F94349}"/>
    <cellStyle name="Normal 2 35 6 2" xfId="2363" xr:uid="{8B5A8290-C0F4-4C6A-8245-618D9354815F}"/>
    <cellStyle name="Normal 2 35 6 2 2" xfId="10626" xr:uid="{E1CCD7E3-D9DE-4B77-8563-AEE5415FAB1F}"/>
    <cellStyle name="Normal 2 35 6 2 3" xfId="13821" xr:uid="{15F3E392-CE7E-4290-BB8E-67B8928F28FE}"/>
    <cellStyle name="Normal 2 35 6 2 4" xfId="16916" xr:uid="{ED0CAE69-D41F-41CD-9942-F160D14C46E1}"/>
    <cellStyle name="Normal 2 35 6 2 5" xfId="20070" xr:uid="{CF72F793-7B7C-43C5-B4D1-E2D153D960A8}"/>
    <cellStyle name="Normal 2 35 6 2 6" xfId="23230" xr:uid="{EAB564B7-D4AC-4905-9808-43A8B131036A}"/>
    <cellStyle name="Normal 2 35 6 2 7" xfId="26406" xr:uid="{F13DF950-64F9-4748-88C3-69162508A771}"/>
    <cellStyle name="Normal 2 35 6 2 8" xfId="29605" xr:uid="{6F77C75B-8CD3-4BDB-9186-E9BA53330731}"/>
    <cellStyle name="Normal 2 35 6 2 9" xfId="5550" xr:uid="{10CD0278-9AF8-49DD-8B19-043762A6E572}"/>
    <cellStyle name="Normal 2 35 6 3" xfId="7535" xr:uid="{889C8B18-E3C8-4DB6-AC11-3FEE32ED0CB4}"/>
    <cellStyle name="Normal 2 35 6 4" xfId="8679" xr:uid="{7D18D7E4-2DC9-4651-810A-C88F5F4A7F4D}"/>
    <cellStyle name="Normal 2 35 6 5" xfId="11801" xr:uid="{7DE64364-733F-4A09-BD01-311A2EB19D05}"/>
    <cellStyle name="Normal 2 35 6 6" xfId="14920" xr:uid="{69830366-66A2-4DDD-B364-688A90F24480}"/>
    <cellStyle name="Normal 2 35 6 7" xfId="18004" xr:uid="{000E262D-2F67-4C7E-8B8C-83A5490DF53D}"/>
    <cellStyle name="Normal 2 35 6 8" xfId="21167" xr:uid="{C39CF69E-3CFC-4A88-B9BA-BDBB2179F5FE}"/>
    <cellStyle name="Normal 2 35 6 9" xfId="24302" xr:uid="{90CAAF65-614C-4363-8C83-71F0C6C3323C}"/>
    <cellStyle name="Normal 2 35 7" xfId="2164" xr:uid="{24F52804-1C06-407D-BBB2-0B0353CD57E7}"/>
    <cellStyle name="Normal 2 35 7 10" xfId="4253" xr:uid="{5E92EBD4-204B-42C2-96D3-01FCEFBE6054}"/>
    <cellStyle name="Normal 2 35 7 2" xfId="6469" xr:uid="{BBCFA610-7456-48E3-ACB7-0581C78CDCF2}"/>
    <cellStyle name="Normal 2 35 7 3" xfId="10429" xr:uid="{27DA5393-9104-4744-8631-62B0ACBBB1C8}"/>
    <cellStyle name="Normal 2 35 7 4" xfId="13624" xr:uid="{78B2C75C-AEDA-40F1-B097-3A36712F2BB2}"/>
    <cellStyle name="Normal 2 35 7 5" xfId="16719" xr:uid="{CB7CD9DC-DDA8-407A-B32E-0AB62934440A}"/>
    <cellStyle name="Normal 2 35 7 6" xfId="19873" xr:uid="{6938157D-E2C7-4D6C-9207-D2BE6FC2F8F5}"/>
    <cellStyle name="Normal 2 35 7 7" xfId="23033" xr:uid="{A84A6FD1-FF0C-4E21-97A0-0DE23CA22E99}"/>
    <cellStyle name="Normal 2 35 7 8" xfId="26209" xr:uid="{5306055D-6263-4305-88C1-A3CB3F8821A1}"/>
    <cellStyle name="Normal 2 35 7 9" xfId="29408" xr:uid="{E6BCD320-36E4-467E-9341-C9929D0D9B5F}"/>
    <cellStyle name="Normal 2 35 8" xfId="1301" xr:uid="{E0071FB4-8610-43DA-A295-086252BE1DF6}"/>
    <cellStyle name="Normal 2 35 8 2" xfId="9568" xr:uid="{12933D91-225C-4689-8D6D-EA53BC69CE11}"/>
    <cellStyle name="Normal 2 35 8 3" xfId="12764" xr:uid="{AB6ACA53-8E59-44D7-ABF6-F017385190C7}"/>
    <cellStyle name="Normal 2 35 8 4" xfId="15859" xr:uid="{35587628-9302-4F99-B7A6-D7D4ED73EBB7}"/>
    <cellStyle name="Normal 2 35 8 5" xfId="19019" xr:uid="{3D7B503B-CFF2-46D1-90BC-DC475F31ED95}"/>
    <cellStyle name="Normal 2 35 8 6" xfId="22173" xr:uid="{91335DF0-8242-461B-8112-8F83C398B636}"/>
    <cellStyle name="Normal 2 35 8 7" xfId="25340" xr:uid="{00BF5607-5116-45C2-B6D3-0FE65D6FAEF0}"/>
    <cellStyle name="Normal 2 35 8 8" xfId="28542" xr:uid="{90C880F5-316F-4A90-ACDD-0A08D6F6D62E}"/>
    <cellStyle name="Normal 2 35 8 9" xfId="5352" xr:uid="{37642336-1281-4D5A-B617-B75D8ACEF658}"/>
    <cellStyle name="Normal 2 35 9" xfId="7335" xr:uid="{37907D80-DDBB-434E-B10B-C394923091E4}"/>
    <cellStyle name="Normal 2 36" xfId="226" xr:uid="{52544E62-A971-41A4-88DE-6009E2A91A88}"/>
    <cellStyle name="Normal 2 36 10" xfId="8495" xr:uid="{7B387B0D-EEBF-425E-B9E8-237B53D2615F}"/>
    <cellStyle name="Normal 2 36 11" xfId="11604" xr:uid="{39363822-2F20-49D4-A8FA-F19219454A0C}"/>
    <cellStyle name="Normal 2 36 12" xfId="14719" xr:uid="{F50C6CE5-6506-47D2-8AF6-78375A44D049}"/>
    <cellStyle name="Normal 2 36 13" xfId="17811" xr:uid="{8227F239-9A6F-465B-9B99-88398FB17046}"/>
    <cellStyle name="Normal 2 36 14" xfId="20969" xr:uid="{278FCAC5-F326-42CB-AB5F-67B4910E0AFF}"/>
    <cellStyle name="Normal 2 36 15" xfId="24109" xr:uid="{DDD09506-856A-47B6-86FC-E7535B6F730C}"/>
    <cellStyle name="Normal 2 36 16" xfId="27286" xr:uid="{7F4D2669-00F3-4B6F-AB87-AE8E8B37FFD2}"/>
    <cellStyle name="Normal 2 36 17" xfId="3396" xr:uid="{F312721E-626B-45EC-A2A7-BA88E5125375}"/>
    <cellStyle name="Normal 2 36 2" xfId="560" xr:uid="{DB93BC35-B312-4AF8-8A00-20CE4E1FDD52}"/>
    <cellStyle name="Normal 2 36 2 10" xfId="24450" xr:uid="{17AD1EB0-6C8C-4508-BD49-A0C62638EBFF}"/>
    <cellStyle name="Normal 2 36 2 11" xfId="27628" xr:uid="{C8641C8E-5985-4C94-9A45-BCC389420490}"/>
    <cellStyle name="Normal 2 36 2 12" xfId="3540" xr:uid="{6D0991F5-4617-4E85-B55B-4117224E7CE9}"/>
    <cellStyle name="Normal 2 36 2 2" xfId="2511" xr:uid="{BAA3AFF1-F6BB-41BA-B26E-0D5116198E50}"/>
    <cellStyle name="Normal 2 36 2 2 10" xfId="4598" xr:uid="{EF67A0B7-B802-4472-8528-60BD29041CC9}"/>
    <cellStyle name="Normal 2 36 2 2 2" xfId="6670" xr:uid="{CD560F53-0D5D-4CA1-AC9E-575B2C6905D6}"/>
    <cellStyle name="Normal 2 36 2 2 3" xfId="10774" xr:uid="{95A004D8-28E5-42FE-B2AB-EB5B8D12174B}"/>
    <cellStyle name="Normal 2 36 2 2 4" xfId="13969" xr:uid="{3B1EDE4D-BD9B-4A6C-8D33-55BE982E72B8}"/>
    <cellStyle name="Normal 2 36 2 2 5" xfId="17064" xr:uid="{71DECA55-C6B7-449A-BB35-5756C5979BC0}"/>
    <cellStyle name="Normal 2 36 2 2 6" xfId="20218" xr:uid="{933B0210-23F1-4614-845B-8B2BD38E8BE9}"/>
    <cellStyle name="Normal 2 36 2 2 7" xfId="23378" xr:uid="{4BB9EE3B-7779-4B94-8A10-3A6CBBAF4143}"/>
    <cellStyle name="Normal 2 36 2 2 8" xfId="26554" xr:uid="{A3242134-BAC8-4DB2-A9CE-8034DC9258DB}"/>
    <cellStyle name="Normal 2 36 2 2 9" xfId="29753" xr:uid="{A405D04D-4563-404D-B3D0-309A73CD2EA6}"/>
    <cellStyle name="Normal 2 36 2 3" xfId="1449" xr:uid="{E95B1954-B87D-45A6-8BBD-BE3F928ED229}"/>
    <cellStyle name="Normal 2 36 2 3 2" xfId="9716" xr:uid="{F9C73503-6FF2-46AB-8B17-EC6817C09EFF}"/>
    <cellStyle name="Normal 2 36 2 3 3" xfId="12912" xr:uid="{A4007388-9F49-41CC-B5C0-21568C68B329}"/>
    <cellStyle name="Normal 2 36 2 3 4" xfId="16007" xr:uid="{23FCB285-EECC-424B-B926-181110046F87}"/>
    <cellStyle name="Normal 2 36 2 3 5" xfId="19161" xr:uid="{F8A63754-9610-4440-9686-70D5D893267B}"/>
    <cellStyle name="Normal 2 36 2 3 6" xfId="22321" xr:uid="{4D1921BB-D8D6-447A-9D95-F38C1A230BD2}"/>
    <cellStyle name="Normal 2 36 2 3 7" xfId="25497" xr:uid="{B717B746-D943-4E17-A488-7F3714EE69A1}"/>
    <cellStyle name="Normal 2 36 2 3 8" xfId="28696" xr:uid="{27267039-7936-4A11-BA96-574F72F593FD}"/>
    <cellStyle name="Normal 2 36 2 3 9" xfId="5698" xr:uid="{8B4C11B3-3508-48D9-B77A-4B4FC4D4AAEF}"/>
    <cellStyle name="Normal 2 36 2 4" xfId="7683" xr:uid="{E6F435CD-D361-4A0A-AFB0-2F934A773305}"/>
    <cellStyle name="Normal 2 36 2 5" xfId="8828" xr:uid="{24CDC499-A9A6-4BCC-95B0-4A8064A07E54}"/>
    <cellStyle name="Normal 2 36 2 6" xfId="11949" xr:uid="{7693186F-F354-4AF0-98B4-A65BB7905ACE}"/>
    <cellStyle name="Normal 2 36 2 7" xfId="15068" xr:uid="{78DA7DA3-FB35-4AE5-8F03-85ADAAC8AD0A}"/>
    <cellStyle name="Normal 2 36 2 8" xfId="18152" xr:uid="{FF1ED4CA-C65B-4270-A9D0-890071F33FD8}"/>
    <cellStyle name="Normal 2 36 2 9" xfId="21315" xr:uid="{A170C168-3422-4422-A98E-14EAC9EBACAE}"/>
    <cellStyle name="Normal 2 36 3" xfId="700" xr:uid="{FCB76292-D1A7-4B12-A7CD-71C651AC24A1}"/>
    <cellStyle name="Normal 2 36 3 10" xfId="24590" xr:uid="{927D038A-8B53-466C-ACFF-DC61FB21DEB0}"/>
    <cellStyle name="Normal 2 36 3 11" xfId="27768" xr:uid="{6EEA1F92-4D20-4FF0-B13B-6FD91D8D6D55}"/>
    <cellStyle name="Normal 2 36 3 12" xfId="3680" xr:uid="{39C1047F-C592-40C2-B606-58A49A11855B}"/>
    <cellStyle name="Normal 2 36 3 2" xfId="2651" xr:uid="{4F01320F-853F-4EF1-AA36-FB082A9CC635}"/>
    <cellStyle name="Normal 2 36 3 2 10" xfId="4738" xr:uid="{231C4895-BAA0-4503-9066-DD0856909FDA}"/>
    <cellStyle name="Normal 2 36 3 2 2" xfId="6804" xr:uid="{5190586F-6A9C-4582-8311-C747AE749D3E}"/>
    <cellStyle name="Normal 2 36 3 2 3" xfId="10914" xr:uid="{857957AD-B479-4EC8-8459-DCCF47C1666D}"/>
    <cellStyle name="Normal 2 36 3 2 4" xfId="14106" xr:uid="{D8C277A0-94CA-4BBF-95EF-08602A64291B}"/>
    <cellStyle name="Normal 2 36 3 2 5" xfId="17201" xr:uid="{3A116BB4-952E-41AE-933A-1876BC0977F8}"/>
    <cellStyle name="Normal 2 36 3 2 6" xfId="20358" xr:uid="{75FC5169-ACF7-4C6A-ACA1-988605EFE350}"/>
    <cellStyle name="Normal 2 36 3 2 7" xfId="23515" xr:uid="{65EA4BD9-F8BE-47F4-90CA-9F5E8DE5F9A1}"/>
    <cellStyle name="Normal 2 36 3 2 8" xfId="26691" xr:uid="{ED36E949-78AC-41CE-8F55-C08411F2C3BC}"/>
    <cellStyle name="Normal 2 36 3 2 9" xfId="29890" xr:uid="{F2C6386B-FAF1-43F2-B878-D9E250FC6C6E}"/>
    <cellStyle name="Normal 2 36 3 3" xfId="1589" xr:uid="{1EFAA5C2-2E80-4DA0-B702-5E8F7F106FC7}"/>
    <cellStyle name="Normal 2 36 3 3 2" xfId="9856" xr:uid="{AE12E44D-FAAE-4C88-BF34-12EB88859233}"/>
    <cellStyle name="Normal 2 36 3 3 3" xfId="13052" xr:uid="{88C9090C-0456-4D97-B005-4D04ABA65710}"/>
    <cellStyle name="Normal 2 36 3 3 4" xfId="16147" xr:uid="{35A37EF3-7EB4-4EE7-BA71-60ED8584D71B}"/>
    <cellStyle name="Normal 2 36 3 3 5" xfId="19301" xr:uid="{51AFE179-FC4A-4FDF-B3A1-D0A668719AF4}"/>
    <cellStyle name="Normal 2 36 3 3 6" xfId="22461" xr:uid="{627CC9E6-4E54-4222-91DE-A5057C7A7085}"/>
    <cellStyle name="Normal 2 36 3 3 7" xfId="25637" xr:uid="{8CB2AAEB-A85F-4611-9D79-006E51AD6778}"/>
    <cellStyle name="Normal 2 36 3 3 8" xfId="28836" xr:uid="{4547B71D-A915-4216-91FF-A900A0263DAC}"/>
    <cellStyle name="Normal 2 36 3 3 9" xfId="5838" xr:uid="{D38886A6-8879-4F9D-AF33-F2FB465993A3}"/>
    <cellStyle name="Normal 2 36 3 4" xfId="7823" xr:uid="{EB5659C3-9571-4F03-BE08-0AC2D71D2D3E}"/>
    <cellStyle name="Normal 2 36 3 5" xfId="8968" xr:uid="{BCCE591B-71D7-4234-8627-7A91CF10D0D5}"/>
    <cellStyle name="Normal 2 36 3 6" xfId="12089" xr:uid="{B06C2F40-F5B9-4C31-9E62-B4A7FFB77667}"/>
    <cellStyle name="Normal 2 36 3 7" xfId="15208" xr:uid="{ED0452E3-828C-408F-A5A7-D8AB9489DBB2}"/>
    <cellStyle name="Normal 2 36 3 8" xfId="18292" xr:uid="{16E80C22-E8CA-402E-AD3E-F56FD6546B58}"/>
    <cellStyle name="Normal 2 36 3 9" xfId="21455" xr:uid="{2F4A6CAA-193E-4AD2-A4EE-98B548EDA2F7}"/>
    <cellStyle name="Normal 2 36 4" xfId="869" xr:uid="{5471C112-4F5F-4CF6-AC97-98A96E4C2BD1}"/>
    <cellStyle name="Normal 2 36 4 10" xfId="24759" xr:uid="{ECBDCE4B-2769-4B3F-8184-C632C5457466}"/>
    <cellStyle name="Normal 2 36 4 11" xfId="27937" xr:uid="{B7E4ABFD-5E95-4539-B6E2-B77857884636}"/>
    <cellStyle name="Normal 2 36 4 12" xfId="3849" xr:uid="{E54E34DE-63A5-4E8F-9491-896003C208E1}"/>
    <cellStyle name="Normal 2 36 4 2" xfId="2820" xr:uid="{A4073163-0353-4E78-B7EA-3DF461C2FBCF}"/>
    <cellStyle name="Normal 2 36 4 2 10" xfId="4907" xr:uid="{64A6B52F-C1BA-439F-8920-5B7C6D4A99E7}"/>
    <cellStyle name="Normal 2 36 4 2 2" xfId="6946" xr:uid="{F56F494A-8B63-44C5-A00E-2CF86598CD64}"/>
    <cellStyle name="Normal 2 36 4 2 3" xfId="11083" xr:uid="{F9553D1D-7488-4855-984D-F49A1A28E6E2}"/>
    <cellStyle name="Normal 2 36 4 2 4" xfId="14274" xr:uid="{9951D150-CD68-458B-B643-68E6C1EB0669}"/>
    <cellStyle name="Normal 2 36 4 2 5" xfId="17369" xr:uid="{5F4E46C8-B54D-4AA4-BB7F-14262F874D46}"/>
    <cellStyle name="Normal 2 36 4 2 6" xfId="20527" xr:uid="{034F8F9E-7464-451C-982B-6309A454CB01}"/>
    <cellStyle name="Normal 2 36 4 2 7" xfId="23683" xr:uid="{F5E41F4E-1658-4A64-A32F-F5D1515224C9}"/>
    <cellStyle name="Normal 2 36 4 2 8" xfId="26859" xr:uid="{B7933BF7-B1B4-4089-927E-159CBB9A63F1}"/>
    <cellStyle name="Normal 2 36 4 2 9" xfId="30058" xr:uid="{5C0CAE2A-2555-4F3D-8DFB-6D8CD464C75D}"/>
    <cellStyle name="Normal 2 36 4 3" xfId="1758" xr:uid="{2ED97236-C8E1-48AA-8F2E-9161D2757F46}"/>
    <cellStyle name="Normal 2 36 4 3 2" xfId="10025" xr:uid="{9DF204C2-A18A-4455-AFD2-6798C68BF75B}"/>
    <cellStyle name="Normal 2 36 4 3 3" xfId="13221" xr:uid="{549AEE72-C5CE-46CC-A789-98A74A1CDA21}"/>
    <cellStyle name="Normal 2 36 4 3 4" xfId="16316" xr:uid="{D632AD68-D906-4E51-A362-928EA203CBC8}"/>
    <cellStyle name="Normal 2 36 4 3 5" xfId="19470" xr:uid="{2F081D32-D0C5-4254-ABE3-61FED23DCF60}"/>
    <cellStyle name="Normal 2 36 4 3 6" xfId="22630" xr:uid="{16F45DE7-0BE4-4123-9646-3E927546D7A2}"/>
    <cellStyle name="Normal 2 36 4 3 7" xfId="25806" xr:uid="{4C948DB8-B7F8-4BCC-BCF9-C96A6E1F037B}"/>
    <cellStyle name="Normal 2 36 4 3 8" xfId="29005" xr:uid="{04A13AD4-FB1E-4592-8BD9-368CF1B6B170}"/>
    <cellStyle name="Normal 2 36 4 3 9" xfId="6007" xr:uid="{DB8F2A52-8AB6-46AB-AA2D-FA09567C325D}"/>
    <cellStyle name="Normal 2 36 4 4" xfId="7992" xr:uid="{B8FD14F3-182D-4DD9-9A59-1839063E2A89}"/>
    <cellStyle name="Normal 2 36 4 5" xfId="9137" xr:uid="{A402201E-38B4-4284-8843-2AD471CB10C5}"/>
    <cellStyle name="Normal 2 36 4 6" xfId="12258" xr:uid="{8EF4029E-279C-4661-90F3-7859B192F2EE}"/>
    <cellStyle name="Normal 2 36 4 7" xfId="15377" xr:uid="{E2B547C9-40D4-4B96-9C0B-C7BB6D28C339}"/>
    <cellStyle name="Normal 2 36 4 8" xfId="18461" xr:uid="{62921322-830B-46A0-A2EA-B8E0547F42F0}"/>
    <cellStyle name="Normal 2 36 4 9" xfId="21624" xr:uid="{799C9730-E532-4A9B-9889-605A25C681B8}"/>
    <cellStyle name="Normal 2 36 5" xfId="1062" xr:uid="{457BBBFD-CA3E-4B5C-B66B-0A950A59A3DD}"/>
    <cellStyle name="Normal 2 36 5 10" xfId="24951" xr:uid="{EC0F76A6-2481-4678-A84D-C163843572E9}"/>
    <cellStyle name="Normal 2 36 5 11" xfId="28130" xr:uid="{471981FD-05CD-4216-BA48-E835AC9830CE}"/>
    <cellStyle name="Normal 2 36 5 12" xfId="4041" xr:uid="{4672D7BC-8FAA-4A13-9984-BA559BB1E11A}"/>
    <cellStyle name="Normal 2 36 5 2" xfId="3013" xr:uid="{8C5FE044-2251-4D7B-A1CA-072DE950ACA1}"/>
    <cellStyle name="Normal 2 36 5 2 10" xfId="5099" xr:uid="{8235048F-82E0-4BB2-AE47-9B3FD9CEB149}"/>
    <cellStyle name="Normal 2 36 5 2 2" xfId="7122" xr:uid="{B2A04261-CA00-4903-8FE1-BAE8BE068AF5}"/>
    <cellStyle name="Normal 2 36 5 2 3" xfId="11275" xr:uid="{EA071FCB-B5C9-4E6F-8C2F-2E65349B9787}"/>
    <cellStyle name="Normal 2 36 5 2 4" xfId="14463" xr:uid="{BC9CE24A-9AE0-40F8-BA34-C65CE07DDAF3}"/>
    <cellStyle name="Normal 2 36 5 2 5" xfId="17560" xr:uid="{5476B288-59CA-4DE6-B7C7-017778518C5E}"/>
    <cellStyle name="Normal 2 36 5 2 6" xfId="20717" xr:uid="{E04B6F91-2325-4B4E-AA8A-67D102FF34A7}"/>
    <cellStyle name="Normal 2 36 5 2 7" xfId="23872" xr:uid="{AE43AE2A-ECC5-4D0B-8629-747F568D3E6D}"/>
    <cellStyle name="Normal 2 36 5 2 8" xfId="27048" xr:uid="{098E9878-291D-4CCA-8B11-8712E9969577}"/>
    <cellStyle name="Normal 2 36 5 2 9" xfId="30247" xr:uid="{51E9AF4B-1D88-4CE7-8ED9-6A6539FE0657}"/>
    <cellStyle name="Normal 2 36 5 3" xfId="1952" xr:uid="{6950AD17-6264-4DE8-B48C-FEC5991FE7F0}"/>
    <cellStyle name="Normal 2 36 5 3 2" xfId="10217" xr:uid="{2D65F07B-8C42-4888-9C50-F8C4ACB24265}"/>
    <cellStyle name="Normal 2 36 5 3 3" xfId="13413" xr:uid="{C123D0B0-DD9E-44FD-A9D4-4B03E54F8817}"/>
    <cellStyle name="Normal 2 36 5 3 4" xfId="16508" xr:uid="{09BFA4F5-4C09-4D82-958E-36B4CD5E728D}"/>
    <cellStyle name="Normal 2 36 5 3 5" xfId="19662" xr:uid="{A65027DE-FA99-4406-8006-94A54EDFB2D3}"/>
    <cellStyle name="Normal 2 36 5 3 6" xfId="22822" xr:uid="{BA1A26BF-BA1E-4E9A-8E92-B5F1A21306BB}"/>
    <cellStyle name="Normal 2 36 5 3 7" xfId="25998" xr:uid="{F9D143E7-707D-4F1E-BA34-6B26B74EFE31}"/>
    <cellStyle name="Normal 2 36 5 3 8" xfId="29197" xr:uid="{78E0E620-D738-4B79-9ACC-4C00B107D7A2}"/>
    <cellStyle name="Normal 2 36 5 3 9" xfId="6200" xr:uid="{C5880DB1-61A5-440F-9F4C-F6E46FB39859}"/>
    <cellStyle name="Normal 2 36 5 4" xfId="8185" xr:uid="{7430A113-CE3E-41D8-A7AC-0F9E52695A1A}"/>
    <cellStyle name="Normal 2 36 5 5" xfId="9329" xr:uid="{6B351527-1818-41DC-88B1-77AFA8C99632}"/>
    <cellStyle name="Normal 2 36 5 6" xfId="12451" xr:uid="{8F6C8CC2-BDD9-4E61-9E6F-15C639A9A53B}"/>
    <cellStyle name="Normal 2 36 5 7" xfId="15570" xr:uid="{C0E55C0D-99E5-4486-85D3-FF9C382093E5}"/>
    <cellStyle name="Normal 2 36 5 8" xfId="18653" xr:uid="{FC4E6FB5-A996-4B7B-8C3E-FE8EE4AC43D6}"/>
    <cellStyle name="Normal 2 36 5 9" xfId="21817" xr:uid="{578EE428-79C9-41B5-A724-A2E02634AA23}"/>
    <cellStyle name="Normal 2 36 6" xfId="415" xr:uid="{00A7BB5C-21D3-416B-8E3A-4F9759E408CF}"/>
    <cellStyle name="Normal 2 36 6 10" xfId="27484" xr:uid="{742F3526-9CC1-48BE-898B-3596C1FD490C}"/>
    <cellStyle name="Normal 2 36 6 11" xfId="4454" xr:uid="{6AD4A6D0-F487-4F83-AD2F-6B6C07C34817}"/>
    <cellStyle name="Normal 2 36 6 2" xfId="2367" xr:uid="{44492597-A73A-4207-B63E-C60DA94562BF}"/>
    <cellStyle name="Normal 2 36 6 2 2" xfId="10630" xr:uid="{9A323B5F-70C9-47D1-A9F5-14E8A74D3419}"/>
    <cellStyle name="Normal 2 36 6 2 3" xfId="13825" xr:uid="{8EFA2119-6352-4213-9D51-0A6963F648E8}"/>
    <cellStyle name="Normal 2 36 6 2 4" xfId="16920" xr:uid="{F2E5FB3E-EB67-4EF8-AE3D-04130AEAC620}"/>
    <cellStyle name="Normal 2 36 6 2 5" xfId="20074" xr:uid="{78696A67-337B-4784-B50D-41BDBFC1273F}"/>
    <cellStyle name="Normal 2 36 6 2 6" xfId="23234" xr:uid="{C9513CC7-7293-4925-B255-A1AD1501BE9E}"/>
    <cellStyle name="Normal 2 36 6 2 7" xfId="26410" xr:uid="{FCAC3520-C1DD-46E6-9677-CDEAF9F01331}"/>
    <cellStyle name="Normal 2 36 6 2 8" xfId="29609" xr:uid="{9B81A80F-39E3-46E5-8E9A-0C6B68F00647}"/>
    <cellStyle name="Normal 2 36 6 2 9" xfId="5554" xr:uid="{CA5A5F77-C359-4D63-BE52-24E1CCBB8A1C}"/>
    <cellStyle name="Normal 2 36 6 3" xfId="7539" xr:uid="{63B0B528-CAF5-48B2-B5CF-DC4EDDA3B5CB}"/>
    <cellStyle name="Normal 2 36 6 4" xfId="8683" xr:uid="{5619353D-26CD-4113-9373-A9B19F286B51}"/>
    <cellStyle name="Normal 2 36 6 5" xfId="11805" xr:uid="{BB17B731-9CC6-4D19-B52E-1F463621C59A}"/>
    <cellStyle name="Normal 2 36 6 6" xfId="14924" xr:uid="{F16405EE-A595-4961-BC84-7D8E39502F2C}"/>
    <cellStyle name="Normal 2 36 6 7" xfId="18008" xr:uid="{6BFF5286-3F0E-45AB-9E75-2ED1166DE768}"/>
    <cellStyle name="Normal 2 36 6 8" xfId="21171" xr:uid="{13AB2D81-3B2F-4B7F-8EF8-A28CAC889819}"/>
    <cellStyle name="Normal 2 36 6 9" xfId="24306" xr:uid="{66082527-79EF-460B-8C9A-31071A4319E2}"/>
    <cellStyle name="Normal 2 36 7" xfId="2168" xr:uid="{A8150A6F-C2F8-49F1-B2BF-961A838BAEBF}"/>
    <cellStyle name="Normal 2 36 7 10" xfId="4257" xr:uid="{603FEBBB-49DB-4555-85B9-88A876AB7F82}"/>
    <cellStyle name="Normal 2 36 7 2" xfId="6473" xr:uid="{7B405B07-3FA3-45C3-8EAD-FBD98E32FCF4}"/>
    <cellStyle name="Normal 2 36 7 3" xfId="10433" xr:uid="{DE635BAB-0EC3-454E-9402-2B0F07508AC7}"/>
    <cellStyle name="Normal 2 36 7 4" xfId="13628" xr:uid="{56C0142F-9B29-44D1-8FB3-607D0CD110E3}"/>
    <cellStyle name="Normal 2 36 7 5" xfId="16723" xr:uid="{8BD60AED-B4E8-4ABE-AD72-5F44E98C8720}"/>
    <cellStyle name="Normal 2 36 7 6" xfId="19877" xr:uid="{DCB29AA6-BFD5-48CC-B77B-39DC253323A5}"/>
    <cellStyle name="Normal 2 36 7 7" xfId="23037" xr:uid="{00D7320B-8FEE-4E09-8670-6C19A680261D}"/>
    <cellStyle name="Normal 2 36 7 8" xfId="26213" xr:uid="{5E395BA5-B725-42D2-AF88-A056C28E0272}"/>
    <cellStyle name="Normal 2 36 7 9" xfId="29412" xr:uid="{7614CBF4-3563-4665-9374-30794100A4B8}"/>
    <cellStyle name="Normal 2 36 8" xfId="1305" xr:uid="{E95C7DA6-3DD2-4E2F-93C6-C89FE256E419}"/>
    <cellStyle name="Normal 2 36 8 2" xfId="9572" xr:uid="{AA87A463-02A6-41DA-B207-04C391BE12B4}"/>
    <cellStyle name="Normal 2 36 8 3" xfId="12768" xr:uid="{90B835DC-EA86-4337-8856-F57FC50289AE}"/>
    <cellStyle name="Normal 2 36 8 4" xfId="15863" xr:uid="{08236C93-0243-45A3-BEC5-275BA7751594}"/>
    <cellStyle name="Normal 2 36 8 5" xfId="17682" xr:uid="{95ECBF9B-357C-4A6C-8735-88B0D1FFBBDC}"/>
    <cellStyle name="Normal 2 36 8 6" xfId="22177" xr:uid="{DDF37E85-676F-4BCE-A0ED-135F698D338B}"/>
    <cellStyle name="Normal 2 36 8 7" xfId="25261" xr:uid="{AEB041D9-0FD8-4E86-AE56-BEA2B8D1F73E}"/>
    <cellStyle name="Normal 2 36 8 8" xfId="28548" xr:uid="{BD2644CD-0C33-4802-A345-8A55420B2D04}"/>
    <cellStyle name="Normal 2 36 8 9" xfId="5356" xr:uid="{69A37D70-C6B3-409F-8046-CAA5A9530F90}"/>
    <cellStyle name="Normal 2 36 9" xfId="7339" xr:uid="{C4A20387-3FC1-4185-BEEE-56D608F3E4D6}"/>
    <cellStyle name="Normal 2 37" xfId="230" xr:uid="{C94C577A-D130-4FDE-9039-116E014CE118}"/>
    <cellStyle name="Normal 2 37 10" xfId="8499" xr:uid="{11F38BF1-36EA-4886-815D-657E0F0A93DD}"/>
    <cellStyle name="Normal 2 37 11" xfId="11608" xr:uid="{40C99495-9330-45BA-AF12-610CC011D116}"/>
    <cellStyle name="Normal 2 37 12" xfId="14723" xr:uid="{7D198406-F468-4D0C-8EEE-E17ED639FFC4}"/>
    <cellStyle name="Normal 2 37 13" xfId="17815" xr:uid="{C9DB8093-0E12-4F00-9C1D-0C36A05F5F4E}"/>
    <cellStyle name="Normal 2 37 14" xfId="20973" xr:uid="{6505B7B5-78D8-4B1B-ACF1-8234C7B12CA0}"/>
    <cellStyle name="Normal 2 37 15" xfId="24113" xr:uid="{0F6C2192-8DB9-4BD8-BF38-C670A2035516}"/>
    <cellStyle name="Normal 2 37 16" xfId="27290" xr:uid="{1F773BB5-BECD-4610-B220-CC06AAA1E5FB}"/>
    <cellStyle name="Normal 2 37 17" xfId="3400" xr:uid="{6C346C56-6CA6-4D31-A4A2-1C332DF3BD45}"/>
    <cellStyle name="Normal 2 37 2" xfId="564" xr:uid="{22E88D8C-0263-46CE-B1B1-FDA1A4E4CC3F}"/>
    <cellStyle name="Normal 2 37 2 10" xfId="24454" xr:uid="{9AA51ECB-410F-4509-B25F-67E2FE039748}"/>
    <cellStyle name="Normal 2 37 2 11" xfId="27632" xr:uid="{531E0718-6A7F-409A-AE0B-6359234C519D}"/>
    <cellStyle name="Normal 2 37 2 12" xfId="3544" xr:uid="{418DAB83-DE15-47FE-9F76-E80A5BA75622}"/>
    <cellStyle name="Normal 2 37 2 2" xfId="2515" xr:uid="{9ABADDF1-3719-4E85-B248-ED273AF7DED0}"/>
    <cellStyle name="Normal 2 37 2 2 10" xfId="4602" xr:uid="{71E01151-8DB4-47B2-9180-1758E56E4D7C}"/>
    <cellStyle name="Normal 2 37 2 2 2" xfId="6674" xr:uid="{36C7CD62-0344-42F4-A3C5-ABA7E76A2E83}"/>
    <cellStyle name="Normal 2 37 2 2 3" xfId="10778" xr:uid="{C257FC21-1029-46E5-8130-2B6BCEA3A53A}"/>
    <cellStyle name="Normal 2 37 2 2 4" xfId="13973" xr:uid="{E2A39A29-3543-4258-9625-886D23B163E3}"/>
    <cellStyle name="Normal 2 37 2 2 5" xfId="17068" xr:uid="{FF3330F4-23B5-4F83-A30B-CEF1B6932122}"/>
    <cellStyle name="Normal 2 37 2 2 6" xfId="20222" xr:uid="{D5611E44-EAE1-4938-A377-4EB34B4A0179}"/>
    <cellStyle name="Normal 2 37 2 2 7" xfId="23382" xr:uid="{28F17AD1-876F-49E8-9B26-41FD3FF02891}"/>
    <cellStyle name="Normal 2 37 2 2 8" xfId="26558" xr:uid="{9CE1D371-B14A-435E-84C5-32E2A04F97BA}"/>
    <cellStyle name="Normal 2 37 2 2 9" xfId="29757" xr:uid="{79101695-B80A-478F-9551-A1DCE1C37B2A}"/>
    <cellStyle name="Normal 2 37 2 3" xfId="1453" xr:uid="{6013BDC0-B7A1-4A24-A7C0-BB5712A5E160}"/>
    <cellStyle name="Normal 2 37 2 3 2" xfId="9720" xr:uid="{4075D2FF-2C4E-4C58-84FC-81D8AC58D0D5}"/>
    <cellStyle name="Normal 2 37 2 3 3" xfId="12916" xr:uid="{F6DB2342-8F14-47D3-91E1-275B1DA1A1EC}"/>
    <cellStyle name="Normal 2 37 2 3 4" xfId="16011" xr:uid="{344686FF-01F2-42F0-83EA-1051532DF794}"/>
    <cellStyle name="Normal 2 37 2 3 5" xfId="19165" xr:uid="{58D2CE43-C839-49AA-BF02-1C8BAFBD13C7}"/>
    <cellStyle name="Normal 2 37 2 3 6" xfId="22325" xr:uid="{D09F9451-E697-4F6F-BFD4-4A5FC079E31C}"/>
    <cellStyle name="Normal 2 37 2 3 7" xfId="25501" xr:uid="{5FBF7258-5905-45D5-88F5-7049F5C319EC}"/>
    <cellStyle name="Normal 2 37 2 3 8" xfId="28700" xr:uid="{415032EF-52B0-409A-A521-EDD193C2B7DA}"/>
    <cellStyle name="Normal 2 37 2 3 9" xfId="5702" xr:uid="{D9798AE7-EB32-4057-AEA0-4511DE0B8279}"/>
    <cellStyle name="Normal 2 37 2 4" xfId="7687" xr:uid="{168A7A15-643E-4C46-9978-6CB2C4B994F2}"/>
    <cellStyle name="Normal 2 37 2 5" xfId="8832" xr:uid="{4114B640-9582-42FB-A392-0F278A8E8F92}"/>
    <cellStyle name="Normal 2 37 2 6" xfId="11953" xr:uid="{11C3BE85-9A22-43A3-8F47-7031A6FA864F}"/>
    <cellStyle name="Normal 2 37 2 7" xfId="15072" xr:uid="{B2B33705-11F1-428C-A269-28612F52EDCF}"/>
    <cellStyle name="Normal 2 37 2 8" xfId="18156" xr:uid="{8D4B7DB8-5218-404A-B65B-807D29C2F294}"/>
    <cellStyle name="Normal 2 37 2 9" xfId="21319" xr:uid="{726F35EF-C784-4C79-99DC-1173E9C360D8}"/>
    <cellStyle name="Normal 2 37 3" xfId="704" xr:uid="{37292CFB-234F-4AA2-8FA9-531A56090A34}"/>
    <cellStyle name="Normal 2 37 3 10" xfId="24594" xr:uid="{D9373162-6AE1-42E2-813F-B4B2985DF62E}"/>
    <cellStyle name="Normal 2 37 3 11" xfId="27772" xr:uid="{F1042477-69B1-43EB-AEBA-F2E3C06176A5}"/>
    <cellStyle name="Normal 2 37 3 12" xfId="3684" xr:uid="{6910114A-6D9D-42DB-9CF2-7C8726062D6A}"/>
    <cellStyle name="Normal 2 37 3 2" xfId="2655" xr:uid="{77D1585D-F7D1-4722-AD53-5B589B9F0B79}"/>
    <cellStyle name="Normal 2 37 3 2 10" xfId="4742" xr:uid="{D28F172B-D044-4D7C-9CC2-7347897B83FA}"/>
    <cellStyle name="Normal 2 37 3 2 2" xfId="6808" xr:uid="{26F4FCDB-A7EA-4AA4-B3B3-F84A9CBE8708}"/>
    <cellStyle name="Normal 2 37 3 2 3" xfId="10918" xr:uid="{D2775278-148D-4484-94C2-CA42F7060032}"/>
    <cellStyle name="Normal 2 37 3 2 4" xfId="14110" xr:uid="{12363AA1-B966-429F-8AC2-44A57D16A3F7}"/>
    <cellStyle name="Normal 2 37 3 2 5" xfId="17205" xr:uid="{E16E1E41-CD98-47DD-843B-1279CFBE2BB2}"/>
    <cellStyle name="Normal 2 37 3 2 6" xfId="20362" xr:uid="{8BB80B9A-B925-46D1-A262-67EBF79C6AAC}"/>
    <cellStyle name="Normal 2 37 3 2 7" xfId="23519" xr:uid="{28FC2C86-24A8-4B86-B911-C470E942359B}"/>
    <cellStyle name="Normal 2 37 3 2 8" xfId="26695" xr:uid="{D4D1A6D1-1CD1-4244-A6AB-627B7354C7DD}"/>
    <cellStyle name="Normal 2 37 3 2 9" xfId="29894" xr:uid="{C2266990-39E3-4E68-8672-9860BA95A62A}"/>
    <cellStyle name="Normal 2 37 3 3" xfId="1593" xr:uid="{43A29139-E38F-4248-B20F-FDA12676A6F8}"/>
    <cellStyle name="Normal 2 37 3 3 2" xfId="9860" xr:uid="{58A3FFE6-01C6-4EA9-912E-DBEFD49C4E85}"/>
    <cellStyle name="Normal 2 37 3 3 3" xfId="13056" xr:uid="{EBA86992-269C-40C6-B1B7-2FC276CAC727}"/>
    <cellStyle name="Normal 2 37 3 3 4" xfId="16151" xr:uid="{B7BB63A3-2126-4A11-9070-791972A0D376}"/>
    <cellStyle name="Normal 2 37 3 3 5" xfId="19305" xr:uid="{32D1FEF9-744F-4853-A02F-492F4C13007F}"/>
    <cellStyle name="Normal 2 37 3 3 6" xfId="22465" xr:uid="{3278AF5B-411C-4268-B42F-D8744BA31E82}"/>
    <cellStyle name="Normal 2 37 3 3 7" xfId="25641" xr:uid="{74945A2A-BED7-4A70-A742-19958EEFF673}"/>
    <cellStyle name="Normal 2 37 3 3 8" xfId="28840" xr:uid="{8F78E6E1-FECB-4F8F-A463-84C7CFF5FEA1}"/>
    <cellStyle name="Normal 2 37 3 3 9" xfId="5842" xr:uid="{92389EE1-C37A-40C1-B4FC-20A088CEFB79}"/>
    <cellStyle name="Normal 2 37 3 4" xfId="7827" xr:uid="{DCF20A57-1EF6-4522-82B4-40C3643622DE}"/>
    <cellStyle name="Normal 2 37 3 5" xfId="8972" xr:uid="{936DAB2C-F5EA-40C5-98F3-3FDD43B52CDF}"/>
    <cellStyle name="Normal 2 37 3 6" xfId="12093" xr:uid="{D76258A4-740B-4552-8916-210FBBA70977}"/>
    <cellStyle name="Normal 2 37 3 7" xfId="15212" xr:uid="{E7230915-C1AC-4E9A-88D7-A3AC0F3235F0}"/>
    <cellStyle name="Normal 2 37 3 8" xfId="18296" xr:uid="{5D5E51F9-DFB5-40D4-AA5C-83EE115EB369}"/>
    <cellStyle name="Normal 2 37 3 9" xfId="21459" xr:uid="{6976FA99-2F58-4FF4-9038-1175D9CBA9E5}"/>
    <cellStyle name="Normal 2 37 4" xfId="873" xr:uid="{0AEB8333-3BC4-4C6C-ACC0-AD48D9F90FD5}"/>
    <cellStyle name="Normal 2 37 4 10" xfId="24763" xr:uid="{D4E2CC30-D503-4469-A0A6-8A0C65EF3C1F}"/>
    <cellStyle name="Normal 2 37 4 11" xfId="27941" xr:uid="{28240777-8D9A-4250-9FC0-8D308D67A4E4}"/>
    <cellStyle name="Normal 2 37 4 12" xfId="3853" xr:uid="{91EFC731-EE67-49F1-8D30-EC2234AC911D}"/>
    <cellStyle name="Normal 2 37 4 2" xfId="2824" xr:uid="{57A1E56D-5F5E-42B6-9EF6-D5B1B119E6E3}"/>
    <cellStyle name="Normal 2 37 4 2 10" xfId="4911" xr:uid="{AC59C7A6-2B66-482D-AAB3-4FFCBB5AD15B}"/>
    <cellStyle name="Normal 2 37 4 2 2" xfId="6950" xr:uid="{4668AF3A-8DA9-4B8F-9FDD-5DB989B74737}"/>
    <cellStyle name="Normal 2 37 4 2 3" xfId="11087" xr:uid="{4CDFFCD6-5DA3-4ABB-BC36-E6808FA74D42}"/>
    <cellStyle name="Normal 2 37 4 2 4" xfId="14278" xr:uid="{06263A01-0E27-45FC-93DB-050B7FF5BC93}"/>
    <cellStyle name="Normal 2 37 4 2 5" xfId="17373" xr:uid="{253DB084-DA9B-4748-B7A4-E4E65DAA283B}"/>
    <cellStyle name="Normal 2 37 4 2 6" xfId="20531" xr:uid="{635A19FF-99E5-4C43-8117-6EE105F1CAF2}"/>
    <cellStyle name="Normal 2 37 4 2 7" xfId="23687" xr:uid="{8689DEF8-E813-4CBE-8723-74A2D01A5D04}"/>
    <cellStyle name="Normal 2 37 4 2 8" xfId="26863" xr:uid="{8ABE715D-7CD3-4CF7-BF62-FC4D8CC8B8C0}"/>
    <cellStyle name="Normal 2 37 4 2 9" xfId="30062" xr:uid="{28C7BE4D-7962-4053-B8E6-792B79C3B076}"/>
    <cellStyle name="Normal 2 37 4 3" xfId="1762" xr:uid="{C11C3F03-CCDD-4F4B-9AB2-7BD07010ADD8}"/>
    <cellStyle name="Normal 2 37 4 3 2" xfId="10029" xr:uid="{5499A718-1A18-4C46-AE7C-083D75CF26FF}"/>
    <cellStyle name="Normal 2 37 4 3 3" xfId="13225" xr:uid="{0940A793-25CC-4519-A349-8E1B812F9636}"/>
    <cellStyle name="Normal 2 37 4 3 4" xfId="16320" xr:uid="{A7900C96-3A72-4EBD-A57B-D62770E010A5}"/>
    <cellStyle name="Normal 2 37 4 3 5" xfId="19474" xr:uid="{5B92A29C-B541-45CB-B35D-A5186A973891}"/>
    <cellStyle name="Normal 2 37 4 3 6" xfId="22634" xr:uid="{56EC19FE-26AE-4CB7-A621-BBE3B7FF318D}"/>
    <cellStyle name="Normal 2 37 4 3 7" xfId="25810" xr:uid="{8AD52746-C9DB-45E5-87CA-CF220FDC42EB}"/>
    <cellStyle name="Normal 2 37 4 3 8" xfId="29009" xr:uid="{13E36C7D-E1E1-4F78-A5E1-BFB214441C01}"/>
    <cellStyle name="Normal 2 37 4 3 9" xfId="6011" xr:uid="{E7563177-B62F-4593-A0D6-4D3223303FC9}"/>
    <cellStyle name="Normal 2 37 4 4" xfId="7996" xr:uid="{7D0F9C64-81E7-48CE-85FE-54081EA46693}"/>
    <cellStyle name="Normal 2 37 4 5" xfId="9141" xr:uid="{59A7FEA8-9A2B-4928-8287-BDFB42B73FFB}"/>
    <cellStyle name="Normal 2 37 4 6" xfId="12262" xr:uid="{4BBD1DFD-F63F-4EAF-BD4C-E3C4B3174696}"/>
    <cellStyle name="Normal 2 37 4 7" xfId="15381" xr:uid="{9DDA284D-BBDC-4436-9AAB-1FCEA399FC40}"/>
    <cellStyle name="Normal 2 37 4 8" xfId="18465" xr:uid="{07FC4449-194F-40A8-A21D-2BF093B50B6C}"/>
    <cellStyle name="Normal 2 37 4 9" xfId="21628" xr:uid="{A423442F-2F70-4A11-AB2A-D780AE102ACB}"/>
    <cellStyle name="Normal 2 37 5" xfId="1066" xr:uid="{AD7B38A2-19C2-4D44-AB0D-E225A906A5F5}"/>
    <cellStyle name="Normal 2 37 5 10" xfId="24955" xr:uid="{7203663D-0C79-4715-BB91-C9A50C9F4A2F}"/>
    <cellStyle name="Normal 2 37 5 11" xfId="28134" xr:uid="{0AB27FCA-7622-438A-B528-E9C330BDEC61}"/>
    <cellStyle name="Normal 2 37 5 12" xfId="4045" xr:uid="{57E57AF5-FEBD-418F-A203-48F5263032AF}"/>
    <cellStyle name="Normal 2 37 5 2" xfId="3017" xr:uid="{4B77A0E0-39A9-4F18-8EEA-30B35EA6E7D5}"/>
    <cellStyle name="Normal 2 37 5 2 10" xfId="5103" xr:uid="{6CA760B1-400C-47EE-A188-EA03619B632D}"/>
    <cellStyle name="Normal 2 37 5 2 2" xfId="7126" xr:uid="{453C5FBA-8029-4563-A207-B96D8B6930DE}"/>
    <cellStyle name="Normal 2 37 5 2 3" xfId="11279" xr:uid="{DEA7C265-CBBA-42B5-B115-0381BAF34D62}"/>
    <cellStyle name="Normal 2 37 5 2 4" xfId="14467" xr:uid="{C5C48159-28FC-4A3E-904F-DC1D8EA6CB74}"/>
    <cellStyle name="Normal 2 37 5 2 5" xfId="17564" xr:uid="{73CE469D-528E-46DA-BAA4-3619F471D71F}"/>
    <cellStyle name="Normal 2 37 5 2 6" xfId="20721" xr:uid="{EF929C2C-02E3-49BC-A47B-059AEBCEFA3A}"/>
    <cellStyle name="Normal 2 37 5 2 7" xfId="23876" xr:uid="{4E24258A-831D-425A-95E8-8C43C0969199}"/>
    <cellStyle name="Normal 2 37 5 2 8" xfId="27052" xr:uid="{B15D22A9-40B9-4165-B22C-E4D4A0AC76B2}"/>
    <cellStyle name="Normal 2 37 5 2 9" xfId="30251" xr:uid="{713409C3-365C-403F-9B66-357496D29619}"/>
    <cellStyle name="Normal 2 37 5 3" xfId="1956" xr:uid="{4A0FD69D-8E86-41C4-9161-B599F7281A1A}"/>
    <cellStyle name="Normal 2 37 5 3 2" xfId="10221" xr:uid="{1357C249-B739-4016-B558-71F589C541EE}"/>
    <cellStyle name="Normal 2 37 5 3 3" xfId="13417" xr:uid="{7D988223-7403-422C-98DA-575449F4BF52}"/>
    <cellStyle name="Normal 2 37 5 3 4" xfId="16512" xr:uid="{75536352-4FC7-4926-8DFB-6F17521850BC}"/>
    <cellStyle name="Normal 2 37 5 3 5" xfId="19666" xr:uid="{8DB4169D-9F11-4F5C-A374-60BF3561F63D}"/>
    <cellStyle name="Normal 2 37 5 3 6" xfId="22826" xr:uid="{47203B10-CE9F-4D3C-B30A-4140E5E85EC4}"/>
    <cellStyle name="Normal 2 37 5 3 7" xfId="26002" xr:uid="{187C289A-E42D-4F4B-9419-BA319E3972EB}"/>
    <cellStyle name="Normal 2 37 5 3 8" xfId="29201" xr:uid="{5F2E53E1-B38C-43CF-A2C2-25B23E07DA61}"/>
    <cellStyle name="Normal 2 37 5 3 9" xfId="6204" xr:uid="{38379794-C21F-4993-A534-64138A3020F5}"/>
    <cellStyle name="Normal 2 37 5 4" xfId="8189" xr:uid="{5CB5FD65-184E-48D4-8EBA-2986FAA00259}"/>
    <cellStyle name="Normal 2 37 5 5" xfId="9333" xr:uid="{56A027A6-35AA-495E-8D0F-C2BE6D7DDC4C}"/>
    <cellStyle name="Normal 2 37 5 6" xfId="12455" xr:uid="{9498B0F3-8ADF-4A0F-B588-BD4AF5904B3F}"/>
    <cellStyle name="Normal 2 37 5 7" xfId="15574" xr:uid="{7DBCAFE1-E81D-41C0-91F4-84E88964D6F7}"/>
    <cellStyle name="Normal 2 37 5 8" xfId="18657" xr:uid="{34A72C51-3397-4D79-B9A9-094913F3005C}"/>
    <cellStyle name="Normal 2 37 5 9" xfId="21821" xr:uid="{E429EE78-A359-4CFF-BA3F-0F341B2D9000}"/>
    <cellStyle name="Normal 2 37 6" xfId="419" xr:uid="{5A821C50-A6D6-41D2-82B6-E2CA5CD37135}"/>
    <cellStyle name="Normal 2 37 6 10" xfId="27488" xr:uid="{795F44AB-5480-4551-BC44-BF30E0D6DCB2}"/>
    <cellStyle name="Normal 2 37 6 11" xfId="4458" xr:uid="{908B3372-CC63-4A9A-BACE-8C8D3C046E29}"/>
    <cellStyle name="Normal 2 37 6 2" xfId="2371" xr:uid="{5B89A7AE-C0D9-48E6-9F2B-812D140685DD}"/>
    <cellStyle name="Normal 2 37 6 2 2" xfId="10634" xr:uid="{E4DB7F6F-DB40-4FC6-9894-BD017A1EE88E}"/>
    <cellStyle name="Normal 2 37 6 2 3" xfId="13829" xr:uid="{CD5CE154-112B-4520-8A98-06576472C3CA}"/>
    <cellStyle name="Normal 2 37 6 2 4" xfId="16924" xr:uid="{F672F842-2032-4B48-9CC1-FE9B813A46A7}"/>
    <cellStyle name="Normal 2 37 6 2 5" xfId="20078" xr:uid="{F8D21D1E-E419-464E-9485-05B8E41E200A}"/>
    <cellStyle name="Normal 2 37 6 2 6" xfId="23238" xr:uid="{8C3796FF-F8BD-4C04-868D-C0592117C0CF}"/>
    <cellStyle name="Normal 2 37 6 2 7" xfId="26414" xr:uid="{E8B34AD6-EBD6-463D-8377-520B0043A444}"/>
    <cellStyle name="Normal 2 37 6 2 8" xfId="29613" xr:uid="{FC90C570-D1C0-4571-9534-15ECFACF1EA6}"/>
    <cellStyle name="Normal 2 37 6 2 9" xfId="5558" xr:uid="{72B80996-2CAD-47DF-9B17-01A28F27ACAA}"/>
    <cellStyle name="Normal 2 37 6 3" xfId="7543" xr:uid="{2756A19C-B75E-4BEF-932C-C9BEFB980FBD}"/>
    <cellStyle name="Normal 2 37 6 4" xfId="8687" xr:uid="{20C75B53-0DD4-4F20-846C-81AD04442E99}"/>
    <cellStyle name="Normal 2 37 6 5" xfId="11809" xr:uid="{E86CDF31-D586-4249-ADD5-0DA86605282E}"/>
    <cellStyle name="Normal 2 37 6 6" xfId="14928" xr:uid="{9BC71716-36C2-40E6-9374-06228F61CBB7}"/>
    <cellStyle name="Normal 2 37 6 7" xfId="18012" xr:uid="{43F1B378-C68F-473A-80C0-8E0EBAC31973}"/>
    <cellStyle name="Normal 2 37 6 8" xfId="21175" xr:uid="{37AAEE56-B5AC-429D-9505-621DBC6ADA38}"/>
    <cellStyle name="Normal 2 37 6 9" xfId="24310" xr:uid="{9C7EC146-CC58-499E-BC24-DD8472AC610E}"/>
    <cellStyle name="Normal 2 37 7" xfId="2172" xr:uid="{A8664BC5-52F5-47C7-80BA-1389CFA64820}"/>
    <cellStyle name="Normal 2 37 7 10" xfId="4261" xr:uid="{29C83E9F-CA8E-4814-8ED4-77760FF152C6}"/>
    <cellStyle name="Normal 2 37 7 2" xfId="6477" xr:uid="{0F02CA37-D0C4-4FB0-8DA9-AADBA4F173B3}"/>
    <cellStyle name="Normal 2 37 7 3" xfId="10437" xr:uid="{E2DF8423-6E27-4ECE-9E4E-903705C4E69C}"/>
    <cellStyle name="Normal 2 37 7 4" xfId="13632" xr:uid="{FEC178FB-02E5-47B7-BC49-5697D8A39AA3}"/>
    <cellStyle name="Normal 2 37 7 5" xfId="16727" xr:uid="{E6F2E65C-9B2E-4350-A3D2-441FC9ED951B}"/>
    <cellStyle name="Normal 2 37 7 6" xfId="19881" xr:uid="{E6B9B525-573A-4D5B-8C70-C454EE496453}"/>
    <cellStyle name="Normal 2 37 7 7" xfId="23041" xr:uid="{8465F9A6-A67C-4A13-99F0-3E3751DE9CC3}"/>
    <cellStyle name="Normal 2 37 7 8" xfId="26217" xr:uid="{AED3DD7F-C9CF-4DB1-8287-86F316954D38}"/>
    <cellStyle name="Normal 2 37 7 9" xfId="29416" xr:uid="{CBE4BFEF-0E6D-4E84-81F8-E89DEA57A0C2}"/>
    <cellStyle name="Normal 2 37 8" xfId="1309" xr:uid="{2A4A7B00-E55A-441A-9005-54AC8B0CBB31}"/>
    <cellStyle name="Normal 2 37 8 2" xfId="9576" xr:uid="{DEA4E380-AE5E-4BA9-B42E-E8C37CCEF05B}"/>
    <cellStyle name="Normal 2 37 8 3" xfId="12772" xr:uid="{4E46AE4E-4A74-4E7B-A40A-AA26DD8CE1CE}"/>
    <cellStyle name="Normal 2 37 8 4" xfId="15867" xr:uid="{C952E137-E0BF-44F7-9B31-A306E8041F85}"/>
    <cellStyle name="Normal 2 37 8 5" xfId="18959" xr:uid="{EA2AD246-C834-445E-BACE-8EDB4B76427D}"/>
    <cellStyle name="Normal 2 37 8 6" xfId="22181" xr:uid="{EFCEF0CD-4AA0-4894-A72B-5815816AB7D6}"/>
    <cellStyle name="Normal 2 37 8 7" xfId="25357" xr:uid="{55FDDE83-7F74-47A2-8851-4643C4B0BD01}"/>
    <cellStyle name="Normal 2 37 8 8" xfId="28556" xr:uid="{11DD9C09-C0F3-424F-A2EC-EDC6BA9AF672}"/>
    <cellStyle name="Normal 2 37 8 9" xfId="5360" xr:uid="{C3DA7B64-9DDD-428D-9F68-7B7880FE7F10}"/>
    <cellStyle name="Normal 2 37 9" xfId="7343" xr:uid="{1D84F8DA-9D03-4672-B433-4AD69BCA38BF}"/>
    <cellStyle name="Normal 2 38" xfId="234" xr:uid="{3FFE2FB2-8EA7-450B-AF01-32633714A4FB}"/>
    <cellStyle name="Normal 2 38 10" xfId="8503" xr:uid="{78048AFB-6516-41A4-A3D8-C183694FB588}"/>
    <cellStyle name="Normal 2 38 11" xfId="11613" xr:uid="{F0EEC2EF-8C7B-4EE6-B4C1-851ADAE71E22}"/>
    <cellStyle name="Normal 2 38 12" xfId="14727" xr:uid="{5117C5D7-E474-4C00-BD4C-462A836196C2}"/>
    <cellStyle name="Normal 2 38 13" xfId="17819" xr:uid="{99FE6447-ABA3-4D98-847F-BD2DAAB89F1C}"/>
    <cellStyle name="Normal 2 38 14" xfId="20978" xr:uid="{47E4F524-50B6-4A66-B2D0-3391FC7EF950}"/>
    <cellStyle name="Normal 2 38 15" xfId="24117" xr:uid="{DFAFE41B-FA64-4AF1-8E83-67EB0E705D89}"/>
    <cellStyle name="Normal 2 38 16" xfId="27294" xr:uid="{20C8064E-3D36-4CBB-B8B5-9EA355108D4F}"/>
    <cellStyle name="Normal 2 38 17" xfId="3404" xr:uid="{C12BF3BA-5328-4154-A432-6F3413EB3CFC}"/>
    <cellStyle name="Normal 2 38 2" xfId="568" xr:uid="{84F772DA-9357-4AD6-A889-82ECF415AC1F}"/>
    <cellStyle name="Normal 2 38 2 10" xfId="24458" xr:uid="{442D9F85-AE02-4AA9-9DAD-E931843A4151}"/>
    <cellStyle name="Normal 2 38 2 11" xfId="27636" xr:uid="{0D22145C-B173-4D13-B824-DE67647101F2}"/>
    <cellStyle name="Normal 2 38 2 12" xfId="3548" xr:uid="{2F46740F-DF3B-4520-9157-8169C7DE37A6}"/>
    <cellStyle name="Normal 2 38 2 2" xfId="2519" xr:uid="{729035F6-52AC-42F4-B31A-11575C00D5B6}"/>
    <cellStyle name="Normal 2 38 2 2 10" xfId="4606" xr:uid="{F493468C-D9BC-4A5E-A25B-DCAADFE13433}"/>
    <cellStyle name="Normal 2 38 2 2 2" xfId="6678" xr:uid="{45FA7FD7-ED0A-4BF7-94BE-3694F3963FA0}"/>
    <cellStyle name="Normal 2 38 2 2 3" xfId="10782" xr:uid="{3EB8E8E4-41CB-4529-ADA7-1FC536D4167F}"/>
    <cellStyle name="Normal 2 38 2 2 4" xfId="13977" xr:uid="{671A809C-956A-4B03-8C9F-31F5A20BE019}"/>
    <cellStyle name="Normal 2 38 2 2 5" xfId="17072" xr:uid="{CEB94909-F109-447E-BCE0-51591810748C}"/>
    <cellStyle name="Normal 2 38 2 2 6" xfId="20226" xr:uid="{2AC0391A-D31A-40D7-BC8E-0F58899A8E4B}"/>
    <cellStyle name="Normal 2 38 2 2 7" xfId="23386" xr:uid="{B40D1FF9-E3FC-4336-BDF2-E6AA01174823}"/>
    <cellStyle name="Normal 2 38 2 2 8" xfId="26562" xr:uid="{DDD64DC0-9AB4-4D57-8402-1E4E43A3E2DB}"/>
    <cellStyle name="Normal 2 38 2 2 9" xfId="29761" xr:uid="{8348AB2A-1D3B-4B4A-8F13-1EB6BDED7DD7}"/>
    <cellStyle name="Normal 2 38 2 3" xfId="1457" xr:uid="{538BCA55-9726-4C62-87B4-0984577EF951}"/>
    <cellStyle name="Normal 2 38 2 3 2" xfId="9724" xr:uid="{9F45C999-3BB7-468C-99A6-38FEE2D21A83}"/>
    <cellStyle name="Normal 2 38 2 3 3" xfId="12920" xr:uid="{F5637B58-4BE3-4B65-806B-D1620943E39E}"/>
    <cellStyle name="Normal 2 38 2 3 4" xfId="16015" xr:uid="{BB03D59B-F536-47B2-A148-4AEFE1E4DA8E}"/>
    <cellStyle name="Normal 2 38 2 3 5" xfId="19169" xr:uid="{4CB59597-5A75-431B-857E-A32421200DF3}"/>
    <cellStyle name="Normal 2 38 2 3 6" xfId="22329" xr:uid="{A683E19E-E70C-44E3-8E64-D44D6DEF9576}"/>
    <cellStyle name="Normal 2 38 2 3 7" xfId="25505" xr:uid="{FDBA1668-4985-4249-94D6-387172E48D1B}"/>
    <cellStyle name="Normal 2 38 2 3 8" xfId="28704" xr:uid="{C8155CCA-9464-4DBA-83BF-79CE0A07A113}"/>
    <cellStyle name="Normal 2 38 2 3 9" xfId="5706" xr:uid="{ADDEE014-465D-4AD9-9A97-B2BBF1059744}"/>
    <cellStyle name="Normal 2 38 2 4" xfId="7691" xr:uid="{C5DDD646-0707-4747-A3C5-D84A113BC847}"/>
    <cellStyle name="Normal 2 38 2 5" xfId="8836" xr:uid="{DF5E90B6-DEA8-4C00-9A8E-21C2915A6AC9}"/>
    <cellStyle name="Normal 2 38 2 6" xfId="11957" xr:uid="{D25E9901-8A0E-4D6B-BAE2-4E054A6E9206}"/>
    <cellStyle name="Normal 2 38 2 7" xfId="15076" xr:uid="{986ABE90-6F0A-4CC0-887E-8C938634E330}"/>
    <cellStyle name="Normal 2 38 2 8" xfId="18160" xr:uid="{FAA41126-4DF6-468C-9178-24956994491F}"/>
    <cellStyle name="Normal 2 38 2 9" xfId="21323" xr:uid="{A1CEB0CE-D7D0-4E01-AACD-2A00620C2305}"/>
    <cellStyle name="Normal 2 38 3" xfId="708" xr:uid="{86BACEF8-5E32-4910-8EEC-65C7049826C5}"/>
    <cellStyle name="Normal 2 38 3 10" xfId="24598" xr:uid="{D68F81B6-AA83-4A34-A07E-8F9148BA2C78}"/>
    <cellStyle name="Normal 2 38 3 11" xfId="27776" xr:uid="{60C5E5F2-1B1A-4484-8A6F-EB42E5E4CADB}"/>
    <cellStyle name="Normal 2 38 3 12" xfId="3688" xr:uid="{24F2C2C7-4243-4FB7-9794-7D8CC764EDFE}"/>
    <cellStyle name="Normal 2 38 3 2" xfId="2659" xr:uid="{C9F98FF8-05DA-4D4A-9DF4-30010C9FB7A8}"/>
    <cellStyle name="Normal 2 38 3 2 10" xfId="4746" xr:uid="{D8F26FE7-F5AA-4309-AC31-B752E62956F8}"/>
    <cellStyle name="Normal 2 38 3 2 2" xfId="6811" xr:uid="{C51D77A7-9F71-4784-B595-87B75F75CFDE}"/>
    <cellStyle name="Normal 2 38 3 2 3" xfId="10922" xr:uid="{2DE12C93-D14F-4E14-AD61-CEC75B8391D5}"/>
    <cellStyle name="Normal 2 38 3 2 4" xfId="14114" xr:uid="{90AAF389-C8FC-4996-8F4E-65EB78C6ECB0}"/>
    <cellStyle name="Normal 2 38 3 2 5" xfId="17209" xr:uid="{E4F43DDE-E1BD-4AF5-BAF1-1CA063612D1B}"/>
    <cellStyle name="Normal 2 38 3 2 6" xfId="20366" xr:uid="{19231853-DC9F-4742-ABAE-B23FE1700D28}"/>
    <cellStyle name="Normal 2 38 3 2 7" xfId="23523" xr:uid="{EC28A402-7222-450E-A17C-DB201C21C058}"/>
    <cellStyle name="Normal 2 38 3 2 8" xfId="26699" xr:uid="{FCAED8B9-76BB-4469-A50C-C00421BED982}"/>
    <cellStyle name="Normal 2 38 3 2 9" xfId="29898" xr:uid="{7D6E688A-13B8-4570-B8EB-6DF4A716DB53}"/>
    <cellStyle name="Normal 2 38 3 3" xfId="1597" xr:uid="{9D13537F-73C1-4157-BE8A-06E274E65FDC}"/>
    <cellStyle name="Normal 2 38 3 3 2" xfId="9864" xr:uid="{1CB7CFB9-03B5-491B-A16C-CDF54AE409F1}"/>
    <cellStyle name="Normal 2 38 3 3 3" xfId="13060" xr:uid="{75CAC4B4-9738-4B93-A130-F2E961E9D30F}"/>
    <cellStyle name="Normal 2 38 3 3 4" xfId="16155" xr:uid="{49976E38-12E1-4DB9-9751-02DBAAA3467B}"/>
    <cellStyle name="Normal 2 38 3 3 5" xfId="19309" xr:uid="{76A42B4F-7A73-43EA-AC23-6743A43BD7A4}"/>
    <cellStyle name="Normal 2 38 3 3 6" xfId="22469" xr:uid="{FD9843A6-D4BF-4CA6-8AA6-C7D70B59F7D2}"/>
    <cellStyle name="Normal 2 38 3 3 7" xfId="25645" xr:uid="{A983D04A-D0FA-479D-81E4-14C76C532876}"/>
    <cellStyle name="Normal 2 38 3 3 8" xfId="28844" xr:uid="{140BB14F-6D2E-459E-B859-1B41C8ECE1CA}"/>
    <cellStyle name="Normal 2 38 3 3 9" xfId="5846" xr:uid="{52115097-8416-47A6-B0CC-2AE8FF721577}"/>
    <cellStyle name="Normal 2 38 3 4" xfId="7831" xr:uid="{E8778652-C1FF-40C8-8562-CE1AED5D531B}"/>
    <cellStyle name="Normal 2 38 3 5" xfId="8976" xr:uid="{8FE7E2D3-A2DC-46F0-91BB-847FCE8F9E88}"/>
    <cellStyle name="Normal 2 38 3 6" xfId="12097" xr:uid="{EB8DFB56-9EB9-4D20-8F0F-48E1C16FC5F8}"/>
    <cellStyle name="Normal 2 38 3 7" xfId="15216" xr:uid="{2D34BA38-D135-4081-B645-AD72D15ED1BB}"/>
    <cellStyle name="Normal 2 38 3 8" xfId="18300" xr:uid="{E4FB2B48-BBF7-45A0-86E5-7DB072D22C2D}"/>
    <cellStyle name="Normal 2 38 3 9" xfId="21463" xr:uid="{0C70F5E4-BF9A-443D-9B0C-C80C8952C4E8}"/>
    <cellStyle name="Normal 2 38 4" xfId="877" xr:uid="{728C77A2-6702-4128-978F-AC90C1F63C61}"/>
    <cellStyle name="Normal 2 38 4 10" xfId="24767" xr:uid="{BA719DC1-D73E-45AA-AC1F-55CC642A2DA0}"/>
    <cellStyle name="Normal 2 38 4 11" xfId="27945" xr:uid="{4D524327-F6C6-4BF5-B77A-E9163E5FCCE3}"/>
    <cellStyle name="Normal 2 38 4 12" xfId="3857" xr:uid="{E987B857-C823-4524-B9B9-8DC3D0BCCBC0}"/>
    <cellStyle name="Normal 2 38 4 2" xfId="2828" xr:uid="{92271135-1D80-4714-BA0D-02C33555D6A4}"/>
    <cellStyle name="Normal 2 38 4 2 10" xfId="4915" xr:uid="{B8D4BF31-321F-49A7-95B5-89F54E5FCF31}"/>
    <cellStyle name="Normal 2 38 4 2 2" xfId="6954" xr:uid="{C9120050-9BFC-4AC9-90DB-1E36753C93EF}"/>
    <cellStyle name="Normal 2 38 4 2 3" xfId="11091" xr:uid="{3BBCC5A9-7D3D-451D-B94A-F102D8990C16}"/>
    <cellStyle name="Normal 2 38 4 2 4" xfId="14282" xr:uid="{83933A1D-E4A1-4BA1-9B11-9684E27517A7}"/>
    <cellStyle name="Normal 2 38 4 2 5" xfId="17377" xr:uid="{7DC1E80B-E7FF-4903-86DF-448055397D66}"/>
    <cellStyle name="Normal 2 38 4 2 6" xfId="20535" xr:uid="{389C7EB4-BACB-4111-85CA-85823935EF7E}"/>
    <cellStyle name="Normal 2 38 4 2 7" xfId="23691" xr:uid="{CFB26B30-6D49-4464-8199-58E892047A4C}"/>
    <cellStyle name="Normal 2 38 4 2 8" xfId="26867" xr:uid="{D599869D-9254-410F-8BB8-D5132E33BD14}"/>
    <cellStyle name="Normal 2 38 4 2 9" xfId="30066" xr:uid="{BA4C7DDE-4727-408C-9F88-53610B18A4D6}"/>
    <cellStyle name="Normal 2 38 4 3" xfId="1766" xr:uid="{AE8C9C2C-532C-489D-BA6C-3AAFFF3657DD}"/>
    <cellStyle name="Normal 2 38 4 3 2" xfId="10033" xr:uid="{DD3D8BED-909E-4A83-A9F3-D28777FEF3C7}"/>
    <cellStyle name="Normal 2 38 4 3 3" xfId="13229" xr:uid="{4A5BEE63-2B37-4FA6-A1C8-4F7EA474AAB8}"/>
    <cellStyle name="Normal 2 38 4 3 4" xfId="16324" xr:uid="{59511737-CD56-4297-A00D-9397F677E66B}"/>
    <cellStyle name="Normal 2 38 4 3 5" xfId="19478" xr:uid="{9873E5E4-0DA4-45E5-BE4D-369004020A4D}"/>
    <cellStyle name="Normal 2 38 4 3 6" xfId="22638" xr:uid="{BB67D5FC-9122-4EC0-B8DB-87F9A312692B}"/>
    <cellStyle name="Normal 2 38 4 3 7" xfId="25814" xr:uid="{E83D9F55-B23D-4F82-9E68-28DC5EF08553}"/>
    <cellStyle name="Normal 2 38 4 3 8" xfId="29013" xr:uid="{693C2B81-15AD-482A-A538-2C2D822472FC}"/>
    <cellStyle name="Normal 2 38 4 3 9" xfId="6015" xr:uid="{1B7EE2F7-20D3-4B62-8F79-06B27EA7E9FB}"/>
    <cellStyle name="Normal 2 38 4 4" xfId="8000" xr:uid="{F7B31A0A-4DCF-4868-A36A-4D96B0F7F748}"/>
    <cellStyle name="Normal 2 38 4 5" xfId="9145" xr:uid="{D10600DC-C29A-48F4-AA84-714880C8D7A2}"/>
    <cellStyle name="Normal 2 38 4 6" xfId="12266" xr:uid="{30C0C04F-263B-4B5D-967E-77980E09493C}"/>
    <cellStyle name="Normal 2 38 4 7" xfId="15385" xr:uid="{F41E2B23-CFCF-414E-8BDF-7DDBF2908673}"/>
    <cellStyle name="Normal 2 38 4 8" xfId="18469" xr:uid="{2C3B8899-7B8D-40EE-9F24-E6A4534FA296}"/>
    <cellStyle name="Normal 2 38 4 9" xfId="21632" xr:uid="{BAF87464-A799-4110-B057-370B8F97D9DE}"/>
    <cellStyle name="Normal 2 38 5" xfId="1070" xr:uid="{7D4DE02E-0649-4E45-A8E4-5A7182346191}"/>
    <cellStyle name="Normal 2 38 5 10" xfId="24959" xr:uid="{6528F0DE-F3B3-42BB-B902-DC521C2EDADA}"/>
    <cellStyle name="Normal 2 38 5 11" xfId="28138" xr:uid="{C23AD1C5-2C49-4709-99B9-99F89DCF76D5}"/>
    <cellStyle name="Normal 2 38 5 12" xfId="4049" xr:uid="{6B364236-E141-44B3-B629-D80550B8A9EA}"/>
    <cellStyle name="Normal 2 38 5 2" xfId="3021" xr:uid="{49A56364-9967-42DE-AE8C-04DF20E9CD5A}"/>
    <cellStyle name="Normal 2 38 5 2 10" xfId="5107" xr:uid="{B6B0DAE3-E23B-4FDF-AFA5-BC0A3CF57A2A}"/>
    <cellStyle name="Normal 2 38 5 2 2" xfId="7130" xr:uid="{25D56F59-10A1-4E46-B7CC-9B03ACCC63C7}"/>
    <cellStyle name="Normal 2 38 5 2 3" xfId="11283" xr:uid="{BA656899-3B9D-4689-B7B8-1BDD94F5EF05}"/>
    <cellStyle name="Normal 2 38 5 2 4" xfId="14471" xr:uid="{46C42291-3674-4F46-8420-AA160A4E7C54}"/>
    <cellStyle name="Normal 2 38 5 2 5" xfId="17568" xr:uid="{9F63BAF2-E405-4D62-9785-2BBC2626D026}"/>
    <cellStyle name="Normal 2 38 5 2 6" xfId="20725" xr:uid="{9FF723E5-9CE0-4955-93B0-75676FDDA475}"/>
    <cellStyle name="Normal 2 38 5 2 7" xfId="23880" xr:uid="{5646A4DD-176C-41B4-BB40-0F1701DF3EFB}"/>
    <cellStyle name="Normal 2 38 5 2 8" xfId="27056" xr:uid="{E89689BB-D7F0-4779-927A-396BEB52C0D6}"/>
    <cellStyle name="Normal 2 38 5 2 9" xfId="30255" xr:uid="{0C484E66-E70A-490E-A385-0906D5A46AF1}"/>
    <cellStyle name="Normal 2 38 5 3" xfId="1960" xr:uid="{4FA1D249-FB72-4860-B50E-A28E5494A4DF}"/>
    <cellStyle name="Normal 2 38 5 3 2" xfId="10225" xr:uid="{334DD744-C7B3-47A7-B954-4D59613D7740}"/>
    <cellStyle name="Normal 2 38 5 3 3" xfId="13421" xr:uid="{DB3EF5B8-4CCE-4FBC-8F36-C73A6D3430DC}"/>
    <cellStyle name="Normal 2 38 5 3 4" xfId="16516" xr:uid="{312E7660-92F7-4450-8714-BB59C2DDA8F1}"/>
    <cellStyle name="Normal 2 38 5 3 5" xfId="19670" xr:uid="{2424879F-A950-44E2-A605-410022CEF930}"/>
    <cellStyle name="Normal 2 38 5 3 6" xfId="22830" xr:uid="{21D60024-E703-46BE-A9A1-BAC1170FCE85}"/>
    <cellStyle name="Normal 2 38 5 3 7" xfId="26006" xr:uid="{F87454F9-EA64-456B-AB72-13EFDCBA72BF}"/>
    <cellStyle name="Normal 2 38 5 3 8" xfId="29205" xr:uid="{46C5F475-0B95-4B6D-96C1-30467BF342C7}"/>
    <cellStyle name="Normal 2 38 5 3 9" xfId="6208" xr:uid="{897E65D1-A6EF-48EC-8986-27920243A57A}"/>
    <cellStyle name="Normal 2 38 5 4" xfId="8193" xr:uid="{64FF2B4C-A4D4-452F-8491-C12F0BD2B88E}"/>
    <cellStyle name="Normal 2 38 5 5" xfId="9337" xr:uid="{C6527232-68B7-4124-8A0E-38B7895784E6}"/>
    <cellStyle name="Normal 2 38 5 6" xfId="12459" xr:uid="{A7AE60B3-106B-4FF8-97D7-DAD3261C0DD6}"/>
    <cellStyle name="Normal 2 38 5 7" xfId="15578" xr:uid="{2E8F0DD0-6313-4294-9060-518D2D357675}"/>
    <cellStyle name="Normal 2 38 5 8" xfId="18661" xr:uid="{7CB94B8F-A253-481B-B1D1-1AE4D594A11B}"/>
    <cellStyle name="Normal 2 38 5 9" xfId="21825" xr:uid="{9D2E9C74-9CA1-4D6E-BE2D-B15B97E10D27}"/>
    <cellStyle name="Normal 2 38 6" xfId="424" xr:uid="{8A1CD134-CDCB-411C-A188-75668F387524}"/>
    <cellStyle name="Normal 2 38 6 10" xfId="27492" xr:uid="{2C91EC70-4264-41D8-8EDE-7B3DF8553FF7}"/>
    <cellStyle name="Normal 2 38 6 11" xfId="4462" xr:uid="{06176F6C-FDA7-4FF5-A6DF-C4302DA6A6E0}"/>
    <cellStyle name="Normal 2 38 6 2" xfId="2375" xr:uid="{D9CD3E1C-090B-4565-8984-B949CD0BDB4A}"/>
    <cellStyle name="Normal 2 38 6 2 2" xfId="10638" xr:uid="{A0F0CB6F-4140-4021-9AC4-9DB8B723EF37}"/>
    <cellStyle name="Normal 2 38 6 2 3" xfId="13833" xr:uid="{6E668036-1DAC-4635-BEEE-7D7D5671ED28}"/>
    <cellStyle name="Normal 2 38 6 2 4" xfId="16928" xr:uid="{89790871-F479-421C-B808-677DF650165A}"/>
    <cellStyle name="Normal 2 38 6 2 5" xfId="20082" xr:uid="{49FD9784-6CEB-4F74-8D83-D51BD507C2EC}"/>
    <cellStyle name="Normal 2 38 6 2 6" xfId="23242" xr:uid="{759B2A8F-CBA0-4B57-B91F-E701BBAEC343}"/>
    <cellStyle name="Normal 2 38 6 2 7" xfId="26418" xr:uid="{30D82FB3-AA58-4BF4-8754-5DD52E498FE4}"/>
    <cellStyle name="Normal 2 38 6 2 8" xfId="29617" xr:uid="{7F542799-8840-471B-8107-57738BB3243F}"/>
    <cellStyle name="Normal 2 38 6 2 9" xfId="5562" xr:uid="{B057850D-FC12-439D-B1A6-61F64C689078}"/>
    <cellStyle name="Normal 2 38 6 3" xfId="7547" xr:uid="{2B814DBA-D768-4D72-A325-3EE50AE27672}"/>
    <cellStyle name="Normal 2 38 6 4" xfId="8692" xr:uid="{6C53A04A-B3C6-49B7-815E-A570C7B180EC}"/>
    <cellStyle name="Normal 2 38 6 5" xfId="11813" xr:uid="{7E10F9E5-FA2D-4515-9653-EEBF4275377B}"/>
    <cellStyle name="Normal 2 38 6 6" xfId="14932" xr:uid="{006BF0B2-8839-4E11-B329-43004D3686BD}"/>
    <cellStyle name="Normal 2 38 6 7" xfId="18016" xr:uid="{24F2C199-A5D6-485F-900F-6D65ED5A4D1A}"/>
    <cellStyle name="Normal 2 38 6 8" xfId="21179" xr:uid="{F46C4713-0EE4-4717-86E2-303286FF6981}"/>
    <cellStyle name="Normal 2 38 6 9" xfId="24314" xr:uid="{808C933D-828D-4AB0-A2CE-737E73DE5D7F}"/>
    <cellStyle name="Normal 2 38 7" xfId="2177" xr:uid="{79675943-D95E-4BE1-8DEE-BB74AE18E241}"/>
    <cellStyle name="Normal 2 38 7 10" xfId="4265" xr:uid="{CB696594-4475-490E-B88F-9044B12E94DA}"/>
    <cellStyle name="Normal 2 38 7 2" xfId="6482" xr:uid="{CCBCC7A5-AB8C-47D2-A41C-FF837C0D6D49}"/>
    <cellStyle name="Normal 2 38 7 3" xfId="10441" xr:uid="{E07D494D-A3A3-4621-9647-C3BE6EB4C963}"/>
    <cellStyle name="Normal 2 38 7 4" xfId="13636" xr:uid="{50DDFF00-8B3B-4926-B0A4-EC04295BAC7A}"/>
    <cellStyle name="Normal 2 38 7 5" xfId="16731" xr:uid="{03105DA1-4299-45E6-BD64-B59E71A7E7DF}"/>
    <cellStyle name="Normal 2 38 7 6" xfId="19885" xr:uid="{6D001A56-CFFE-45E5-BD45-6D15DA5CEA91}"/>
    <cellStyle name="Normal 2 38 7 7" xfId="23045" xr:uid="{916CF314-3974-48F0-A9D5-97FEBDB5A220}"/>
    <cellStyle name="Normal 2 38 7 8" xfId="26221" xr:uid="{7703ED39-287B-4071-A462-902539969B44}"/>
    <cellStyle name="Normal 2 38 7 9" xfId="29420" xr:uid="{1D9B21AB-8FA3-412C-8465-E1E12589F3D9}"/>
    <cellStyle name="Normal 2 38 8" xfId="1313" xr:uid="{5C9961DF-67B0-416C-A132-256B3C18B7AB}"/>
    <cellStyle name="Normal 2 38 8 2" xfId="9580" xr:uid="{05A8684E-86BB-49AC-A0F6-98D9EEC04B43}"/>
    <cellStyle name="Normal 2 38 8 3" xfId="12776" xr:uid="{F5D43349-D1C9-4A58-AF72-A54CC6617F84}"/>
    <cellStyle name="Normal 2 38 8 4" xfId="15871" xr:uid="{E9F8B430-7762-4C51-9B53-1D85F409263E}"/>
    <cellStyle name="Normal 2 38 8 5" xfId="19025" xr:uid="{0078D691-A291-4C1E-BA1D-AC9DFC8E2A27}"/>
    <cellStyle name="Normal 2 38 8 6" xfId="22185" xr:uid="{813025BE-C06F-4ED7-9E11-E1D4BCCCE40D}"/>
    <cellStyle name="Normal 2 38 8 7" xfId="25361" xr:uid="{D1B20576-C9E0-46DB-86EB-587471C4558E}"/>
    <cellStyle name="Normal 2 38 8 8" xfId="28571" xr:uid="{F5B77CCE-750E-4C34-A422-06480A398AAB}"/>
    <cellStyle name="Normal 2 38 8 9" xfId="5365" xr:uid="{25F02198-83C1-4556-B924-15F326C8970A}"/>
    <cellStyle name="Normal 2 38 9" xfId="7348" xr:uid="{45AB1418-5452-4871-A60C-94FC229A2F07}"/>
    <cellStyle name="Normal 2 39" xfId="238" xr:uid="{94C6EF6B-9D65-41C7-B881-10121AA5FAAB}"/>
    <cellStyle name="Normal 2 39 10" xfId="11617" xr:uid="{C16F0106-E1C5-4EFC-A2DA-6366C21DBA6D}"/>
    <cellStyle name="Normal 2 39 11" xfId="14731" xr:uid="{C479EADC-CC1F-4EC0-BD78-E092C3F1F42F}"/>
    <cellStyle name="Normal 2 39 12" xfId="17823" xr:uid="{63BC081A-2A43-4491-82AD-31A6C8207466}"/>
    <cellStyle name="Normal 2 39 13" xfId="20982" xr:uid="{7362FABD-4461-4E77-8018-98259D36A2BB}"/>
    <cellStyle name="Normal 2 39 14" xfId="24121" xr:uid="{419DF79D-5B56-4E7B-8578-AE599018992F}"/>
    <cellStyle name="Normal 2 39 15" xfId="27298" xr:uid="{B3998E3D-AE31-44C8-AC57-E2F1A6536A05}"/>
    <cellStyle name="Normal 2 39 16" xfId="3408" xr:uid="{DC566DE3-B6A2-4E49-8DC3-CC721BAE2AE7}"/>
    <cellStyle name="Normal 2 39 2" xfId="712" xr:uid="{9F620E4D-8344-4570-8734-F0899BA921A9}"/>
    <cellStyle name="Normal 2 39 2 10" xfId="24602" xr:uid="{8640F4F2-834A-4002-8DEB-EDA7110C1BBF}"/>
    <cellStyle name="Normal 2 39 2 11" xfId="27780" xr:uid="{DDFB37F4-6A1E-44BD-853B-3048C2366624}"/>
    <cellStyle name="Normal 2 39 2 12" xfId="3692" xr:uid="{8FC27829-A7D2-462F-8B40-AC5684152120}"/>
    <cellStyle name="Normal 2 39 2 2" xfId="2663" xr:uid="{C3723B64-1A09-4036-8DD8-C7BE02898A2A}"/>
    <cellStyle name="Normal 2 39 2 2 10" xfId="4750" xr:uid="{D7EE09EB-837B-488A-882E-429D68201FEC}"/>
    <cellStyle name="Normal 2 39 2 2 2" xfId="6813" xr:uid="{3A04822C-77F3-4BC9-BCE6-212D05B79443}"/>
    <cellStyle name="Normal 2 39 2 2 3" xfId="10926" xr:uid="{C64D1CAD-54D1-4D07-AF53-7790E65B0F19}"/>
    <cellStyle name="Normal 2 39 2 2 4" xfId="14117" xr:uid="{E9C4ECF7-5ED1-47D6-B3D4-8883AEE3419E}"/>
    <cellStyle name="Normal 2 39 2 2 5" xfId="17212" xr:uid="{67D8B44A-1AA0-41BA-BE24-0420CE880472}"/>
    <cellStyle name="Normal 2 39 2 2 6" xfId="20370" xr:uid="{95EF1EFA-105F-4464-B0E9-784430068A44}"/>
    <cellStyle name="Normal 2 39 2 2 7" xfId="23526" xr:uid="{45048397-5B01-4936-B63A-8A42B6EA523F}"/>
    <cellStyle name="Normal 2 39 2 2 8" xfId="26702" xr:uid="{632B4B15-194A-4186-93ED-AB3DDCEEDD9B}"/>
    <cellStyle name="Normal 2 39 2 2 9" xfId="29901" xr:uid="{2E0AB181-5D82-4560-920D-DB99802827A6}"/>
    <cellStyle name="Normal 2 39 2 3" xfId="1601" xr:uid="{C861D022-E7B4-4AC7-B8F0-F9120C487163}"/>
    <cellStyle name="Normal 2 39 2 3 2" xfId="9868" xr:uid="{FB4F9D8E-9AEC-4E52-B568-7BA6E689A71C}"/>
    <cellStyle name="Normal 2 39 2 3 3" xfId="13064" xr:uid="{BFCB5E0C-9470-43A4-B1A8-104300D50B96}"/>
    <cellStyle name="Normal 2 39 2 3 4" xfId="16159" xr:uid="{482C3484-694F-4301-A291-F4723478A839}"/>
    <cellStyle name="Normal 2 39 2 3 5" xfId="19313" xr:uid="{0DB6EEB5-1B69-415F-AC02-B35F1995B614}"/>
    <cellStyle name="Normal 2 39 2 3 6" xfId="22473" xr:uid="{0D602821-9B58-4171-89A7-016011D53F01}"/>
    <cellStyle name="Normal 2 39 2 3 7" xfId="25649" xr:uid="{231F55F8-40A9-4EF6-89B6-5E8343ED1E72}"/>
    <cellStyle name="Normal 2 39 2 3 8" xfId="28848" xr:uid="{B57573BD-88AC-442C-ACD5-CECF99B717FD}"/>
    <cellStyle name="Normal 2 39 2 3 9" xfId="5850" xr:uid="{23C9640C-B8B3-4953-9D8D-81D0931D74A1}"/>
    <cellStyle name="Normal 2 39 2 4" xfId="7835" xr:uid="{07AA0956-6747-483D-A31E-F80F9E76164D}"/>
    <cellStyle name="Normal 2 39 2 5" xfId="8980" xr:uid="{E0685C77-C832-4716-9F1D-7D2ACB2348EF}"/>
    <cellStyle name="Normal 2 39 2 6" xfId="12101" xr:uid="{F1BECBE1-57AD-4E31-A350-FFA4857F75A0}"/>
    <cellStyle name="Normal 2 39 2 7" xfId="15220" xr:uid="{37A78252-F4F7-4217-980A-B1A213612F1A}"/>
    <cellStyle name="Normal 2 39 2 8" xfId="18304" xr:uid="{E8E62C68-6D4A-4F56-97AC-95EFDBB67CD6}"/>
    <cellStyle name="Normal 2 39 2 9" xfId="21467" xr:uid="{8A760C87-2788-4230-B14D-DA4F2ED3FAF8}"/>
    <cellStyle name="Normal 2 39 3" xfId="881" xr:uid="{DA19F7C5-18ED-4DA5-8AE8-E1D44B18DAD4}"/>
    <cellStyle name="Normal 2 39 3 10" xfId="24771" xr:uid="{63B59F50-F8B2-4420-8BAA-4DEC16C4360A}"/>
    <cellStyle name="Normal 2 39 3 11" xfId="27949" xr:uid="{239435EE-D7E3-4050-A58C-7026DDA0391C}"/>
    <cellStyle name="Normal 2 39 3 12" xfId="3861" xr:uid="{172E217A-ED70-4CA4-9B64-9FC60C7B7970}"/>
    <cellStyle name="Normal 2 39 3 2" xfId="2832" xr:uid="{9B98CDE6-056E-4B86-B12F-0F9A2D9D4382}"/>
    <cellStyle name="Normal 2 39 3 2 10" xfId="4919" xr:uid="{E89983D2-26D3-4D49-A3CA-BEBA99BF01E9}"/>
    <cellStyle name="Normal 2 39 3 2 2" xfId="6958" xr:uid="{CCDDD17F-8384-4A16-9507-A77DA2695AA6}"/>
    <cellStyle name="Normal 2 39 3 2 3" xfId="11095" xr:uid="{9FEE9F36-40C0-47F0-B53B-A7F7A221573A}"/>
    <cellStyle name="Normal 2 39 3 2 4" xfId="14286" xr:uid="{2E53BC15-7030-4634-A346-4300CFF063BF}"/>
    <cellStyle name="Normal 2 39 3 2 5" xfId="17381" xr:uid="{BC717B1A-9746-4A0F-A51D-A1AE431AD258}"/>
    <cellStyle name="Normal 2 39 3 2 6" xfId="20539" xr:uid="{0E360C1F-F902-4572-BFAD-1DB1BE030AAD}"/>
    <cellStyle name="Normal 2 39 3 2 7" xfId="23695" xr:uid="{3FC1A96B-344C-46CA-9022-4CAD49611E01}"/>
    <cellStyle name="Normal 2 39 3 2 8" xfId="26871" xr:uid="{7EEFBDCB-6649-4FEA-A917-27D1AAC6CB48}"/>
    <cellStyle name="Normal 2 39 3 2 9" xfId="30070" xr:uid="{EE7D4533-2E72-40F7-AF32-57ED1F5852D0}"/>
    <cellStyle name="Normal 2 39 3 3" xfId="1770" xr:uid="{912F63D1-03E2-4EA6-A455-252A4EF9C251}"/>
    <cellStyle name="Normal 2 39 3 3 2" xfId="10037" xr:uid="{A8588C4A-1EED-49CF-96CE-5BA67BAAF36E}"/>
    <cellStyle name="Normal 2 39 3 3 3" xfId="13233" xr:uid="{165CFE84-D1AD-448A-A882-EB36F65F2205}"/>
    <cellStyle name="Normal 2 39 3 3 4" xfId="16328" xr:uid="{62FA4DA4-1A33-4194-BBD9-C3E726821131}"/>
    <cellStyle name="Normal 2 39 3 3 5" xfId="19482" xr:uid="{BD39EBE3-D237-4C28-A4F6-3EC2B4B87A9A}"/>
    <cellStyle name="Normal 2 39 3 3 6" xfId="22642" xr:uid="{532432CB-1FC5-4F24-9294-20DD5880A44D}"/>
    <cellStyle name="Normal 2 39 3 3 7" xfId="25818" xr:uid="{C80BEBF1-9455-4BC3-B279-0EF1ED06C21D}"/>
    <cellStyle name="Normal 2 39 3 3 8" xfId="29017" xr:uid="{F572C193-95F1-4ADE-B1BC-1B3474344C77}"/>
    <cellStyle name="Normal 2 39 3 3 9" xfId="6019" xr:uid="{3CA802BD-DD32-4181-A8B6-5A0EAD5EC94C}"/>
    <cellStyle name="Normal 2 39 3 4" xfId="8004" xr:uid="{8C1EB990-3483-4817-A737-B5BE57F9D2A3}"/>
    <cellStyle name="Normal 2 39 3 5" xfId="9149" xr:uid="{0A8C2282-4166-495D-8C14-2C3E41A1C990}"/>
    <cellStyle name="Normal 2 39 3 6" xfId="12270" xr:uid="{7A936103-FE81-4AC1-BFBC-3483C2B72901}"/>
    <cellStyle name="Normal 2 39 3 7" xfId="15389" xr:uid="{E0379899-183D-4B5B-A4A8-04FE42BD7F6D}"/>
    <cellStyle name="Normal 2 39 3 8" xfId="18473" xr:uid="{393570E2-EDEA-4B9B-AE62-8B889DB2D6F9}"/>
    <cellStyle name="Normal 2 39 3 9" xfId="21636" xr:uid="{F15036F1-A9F9-4CE9-98D8-C6E8E090C940}"/>
    <cellStyle name="Normal 2 39 4" xfId="1074" xr:uid="{848BEC88-1C97-433D-8A26-155F12147991}"/>
    <cellStyle name="Normal 2 39 4 10" xfId="24963" xr:uid="{06899D3A-0FDE-4519-B58F-9011FB801C77}"/>
    <cellStyle name="Normal 2 39 4 11" xfId="28142" xr:uid="{848921EA-4DFA-4517-AA0E-723CEC5301B8}"/>
    <cellStyle name="Normal 2 39 4 12" xfId="4053" xr:uid="{27F6DD33-053C-4287-99C1-D99BAB4E59E8}"/>
    <cellStyle name="Normal 2 39 4 2" xfId="3025" xr:uid="{EEAE5CE1-52E1-4CE1-B58C-CEC629E45D2C}"/>
    <cellStyle name="Normal 2 39 4 2 10" xfId="5111" xr:uid="{AA75DEDF-9ED7-4684-8991-E715768D51D0}"/>
    <cellStyle name="Normal 2 39 4 2 2" xfId="7134" xr:uid="{5597B25B-1DBA-4E08-B067-FF41EBF481BF}"/>
    <cellStyle name="Normal 2 39 4 2 3" xfId="11287" xr:uid="{F62B99FB-02C6-4D4A-BF83-6EDEFBC196F0}"/>
    <cellStyle name="Normal 2 39 4 2 4" xfId="14475" xr:uid="{DF7712E0-BDF7-4DE7-8027-ED01304DE1CE}"/>
    <cellStyle name="Normal 2 39 4 2 5" xfId="17572" xr:uid="{0FFA4CCC-42ED-4549-B14B-B3D3E7D2DC84}"/>
    <cellStyle name="Normal 2 39 4 2 6" xfId="20729" xr:uid="{2A2DB93E-962D-4D83-A52C-3A16163825CB}"/>
    <cellStyle name="Normal 2 39 4 2 7" xfId="23884" xr:uid="{F14B7EBE-001D-46F8-A9A9-EF3E28AF9744}"/>
    <cellStyle name="Normal 2 39 4 2 8" xfId="27060" xr:uid="{C54A66DB-8DF1-4343-B278-058AEC70DEC7}"/>
    <cellStyle name="Normal 2 39 4 2 9" xfId="30259" xr:uid="{05AC1F23-126E-431B-873D-B2D74EC85A03}"/>
    <cellStyle name="Normal 2 39 4 3" xfId="1964" xr:uid="{610CF72F-AFD9-4CDE-86C4-54B28B357257}"/>
    <cellStyle name="Normal 2 39 4 3 2" xfId="10229" xr:uid="{49C1C7D2-8E4B-4254-8D4F-10E480985110}"/>
    <cellStyle name="Normal 2 39 4 3 3" xfId="13425" xr:uid="{4FB38F99-C81D-4E69-8E4F-178CEAA8ABC0}"/>
    <cellStyle name="Normal 2 39 4 3 4" xfId="16520" xr:uid="{3E6DAE9A-FD01-4890-A5C7-5EBAD8ACB464}"/>
    <cellStyle name="Normal 2 39 4 3 5" xfId="19674" xr:uid="{66BA3F47-AF27-4822-8762-76463358A827}"/>
    <cellStyle name="Normal 2 39 4 3 6" xfId="22834" xr:uid="{83096636-14F2-478F-8837-3B5755D79205}"/>
    <cellStyle name="Normal 2 39 4 3 7" xfId="26010" xr:uid="{6D19F417-8AAB-4BE0-9873-7DC6A669B049}"/>
    <cellStyle name="Normal 2 39 4 3 8" xfId="29209" xr:uid="{8CDB995B-C989-4DE1-B945-1B175C3EF744}"/>
    <cellStyle name="Normal 2 39 4 3 9" xfId="6212" xr:uid="{BD2CBCCD-09CD-4A33-8065-695E86E91DA9}"/>
    <cellStyle name="Normal 2 39 4 4" xfId="8197" xr:uid="{6A759BC3-FEA6-4BF9-8CA6-F720EC1F59B3}"/>
    <cellStyle name="Normal 2 39 4 5" xfId="9341" xr:uid="{4424F154-C8A0-4F41-AE92-C22710CE14D7}"/>
    <cellStyle name="Normal 2 39 4 6" xfId="12463" xr:uid="{D1F7590F-9B2D-4118-933D-8DE791AEB957}"/>
    <cellStyle name="Normal 2 39 4 7" xfId="15582" xr:uid="{36F7B698-D28F-470B-B305-918B38EE6620}"/>
    <cellStyle name="Normal 2 39 4 8" xfId="18665" xr:uid="{8C452645-404B-45E0-9F4C-DDA8B3486F86}"/>
    <cellStyle name="Normal 2 39 4 9" xfId="21829" xr:uid="{8BB11826-4DC0-45F9-BCAC-5341B561000E}"/>
    <cellStyle name="Normal 2 39 5" xfId="428" xr:uid="{DEB49850-F1B2-4837-BECE-2C12BE5969F7}"/>
    <cellStyle name="Normal 2 39 5 10" xfId="27496" xr:uid="{CD349CF0-76CA-4A33-B75E-3BEC9613AC8D}"/>
    <cellStyle name="Normal 2 39 5 11" xfId="4466" xr:uid="{B4D27D0B-8B00-4D2B-ACDA-AE05465CC40D}"/>
    <cellStyle name="Normal 2 39 5 2" xfId="2379" xr:uid="{42A320DD-6ED6-4072-8A70-7B697424D519}"/>
    <cellStyle name="Normal 2 39 5 2 2" xfId="10642" xr:uid="{10E8CD31-A461-441E-952D-1F6E7A650288}"/>
    <cellStyle name="Normal 2 39 5 2 3" xfId="13837" xr:uid="{72B91973-DCB8-4417-9FA7-96EA126102D4}"/>
    <cellStyle name="Normal 2 39 5 2 4" xfId="16932" xr:uid="{D02FCB05-5186-4D83-8E47-43255F126D13}"/>
    <cellStyle name="Normal 2 39 5 2 5" xfId="20086" xr:uid="{8A55FB3C-4D5A-4438-BC97-C5721A86BD9A}"/>
    <cellStyle name="Normal 2 39 5 2 6" xfId="23246" xr:uid="{AFC7576A-569A-4515-8597-00889CD4E4B1}"/>
    <cellStyle name="Normal 2 39 5 2 7" xfId="26422" xr:uid="{579CBD27-C540-422F-9BB7-34556D8BBAC8}"/>
    <cellStyle name="Normal 2 39 5 2 8" xfId="29621" xr:uid="{A144BED9-0A82-4E39-8224-D1681FF96285}"/>
    <cellStyle name="Normal 2 39 5 2 9" xfId="5566" xr:uid="{DA8138FD-7BED-48DA-AB57-89F4AEB7F1CE}"/>
    <cellStyle name="Normal 2 39 5 3" xfId="7551" xr:uid="{4C19CD7F-00F5-4C6E-8639-197FB4A43A94}"/>
    <cellStyle name="Normal 2 39 5 4" xfId="8696" xr:uid="{938A69EE-A97B-41B1-9064-CC70BCA71694}"/>
    <cellStyle name="Normal 2 39 5 5" xfId="11817" xr:uid="{C5F6E61D-88C1-4B5E-894C-0DB74C5E57D9}"/>
    <cellStyle name="Normal 2 39 5 6" xfId="14936" xr:uid="{D2320278-919E-4CB2-8C8E-2FD222AF231B}"/>
    <cellStyle name="Normal 2 39 5 7" xfId="18020" xr:uid="{1640871A-D809-4BC7-B5F4-30BBD670CE07}"/>
    <cellStyle name="Normal 2 39 5 8" xfId="21183" xr:uid="{2275694F-919F-45AF-AFE6-A3C13598F68F}"/>
    <cellStyle name="Normal 2 39 5 9" xfId="24318" xr:uid="{E0F436AC-6F50-4C97-AA4E-E86FA2801DB3}"/>
    <cellStyle name="Normal 2 39 6" xfId="2181" xr:uid="{671AE642-930A-4F08-866D-4791346D7081}"/>
    <cellStyle name="Normal 2 39 6 10" xfId="4269" xr:uid="{BA47863D-C978-45EE-86AB-289E91F6E0AE}"/>
    <cellStyle name="Normal 2 39 6 2" xfId="6486" xr:uid="{14D9C7CD-A2A2-4E5C-AE3A-247366F497E5}"/>
    <cellStyle name="Normal 2 39 6 3" xfId="10445" xr:uid="{41419AF4-509B-4790-ACF0-B950931E8555}"/>
    <cellStyle name="Normal 2 39 6 4" xfId="13640" xr:uid="{C4F1E84D-290B-49FC-997A-67EF6CECFD74}"/>
    <cellStyle name="Normal 2 39 6 5" xfId="16735" xr:uid="{20ACE5E0-C478-448F-99CB-FBF34AB8A8DF}"/>
    <cellStyle name="Normal 2 39 6 6" xfId="19889" xr:uid="{CCC31C6E-B364-46BB-A41A-41E591D1450D}"/>
    <cellStyle name="Normal 2 39 6 7" xfId="23049" xr:uid="{BAF70A08-DB99-4E86-BA06-D81E337B52B8}"/>
    <cellStyle name="Normal 2 39 6 8" xfId="26225" xr:uid="{A0659767-C505-4D3F-ACD1-9F5BF5E98C59}"/>
    <cellStyle name="Normal 2 39 6 9" xfId="29424" xr:uid="{F381AE34-DE50-493C-A3D8-E38CFD99B7A0}"/>
    <cellStyle name="Normal 2 39 7" xfId="1317" xr:uid="{099AF40F-4FF5-4CDD-BE50-8C6D74DA1EB6}"/>
    <cellStyle name="Normal 2 39 7 2" xfId="9584" xr:uid="{563AD802-4C02-418D-B669-8CAF2389506C}"/>
    <cellStyle name="Normal 2 39 7 3" xfId="12780" xr:uid="{CBBE273F-DB50-4667-B5D5-C2DFD5AB109E}"/>
    <cellStyle name="Normal 2 39 7 4" xfId="15875" xr:uid="{74E2D026-14CB-4569-90F2-4662FDC0E0D7}"/>
    <cellStyle name="Normal 2 39 7 5" xfId="19029" xr:uid="{8A509D05-3950-4084-8279-5140B1B1DE7A}"/>
    <cellStyle name="Normal 2 39 7 6" xfId="22189" xr:uid="{5DD3495F-E0E7-4034-94F3-73460E214752}"/>
    <cellStyle name="Normal 2 39 7 7" xfId="25365" xr:uid="{76158597-9CF8-443D-BC35-AD11B9BFE93E}"/>
    <cellStyle name="Normal 2 39 7 8" xfId="27312" xr:uid="{3E15D3F7-4D15-4B0B-83FC-CCFF0C21A3BE}"/>
    <cellStyle name="Normal 2 39 7 9" xfId="5369" xr:uid="{641EC7B7-F0BD-4A2D-A7BF-A881E0C2AB2C}"/>
    <cellStyle name="Normal 2 39 8" xfId="7352" xr:uid="{9ED257A1-E35E-4457-A2B5-0071B7251E3B}"/>
    <cellStyle name="Normal 2 39 9" xfId="8507" xr:uid="{049D11C1-EFAD-4ADD-AD9B-1FE34A0EB9C9}"/>
    <cellStyle name="Normal 2 4" xfId="15" xr:uid="{00000000-0005-0000-0000-000009000000}"/>
    <cellStyle name="Normal 2 4 10" xfId="8367" xr:uid="{4DE31B3B-0B1B-4565-B670-AC7310CBAA0E}"/>
    <cellStyle name="Normal 2 4 11" xfId="11465" xr:uid="{D37FFFC5-882A-400E-87A5-05E860E7BC51}"/>
    <cellStyle name="Normal 2 4 12" xfId="14580" xr:uid="{88CB8D42-188D-419C-9BCE-92154C622E9D}"/>
    <cellStyle name="Normal 2 4 13" xfId="17679" xr:uid="{222A92FF-F4D3-40B1-9C69-4BE50B7CC91C}"/>
    <cellStyle name="Normal 2 4 14" xfId="20834" xr:uid="{734C5083-E6B1-4BF4-9DFD-1E80335E0B09}"/>
    <cellStyle name="Normal 2 4 15" xfId="23980" xr:uid="{0DB2208B-9B7D-4EC2-8E2F-C68745604B73}"/>
    <cellStyle name="Normal 2 4 16" xfId="27156" xr:uid="{CB4D98E1-775E-461C-A19B-EA5F1B2295C8}"/>
    <cellStyle name="Normal 2 4 17" xfId="3268" xr:uid="{E1D3470C-7E74-45DF-AB01-097A3C397EE0}"/>
    <cellStyle name="Normal 2 4 18" xfId="120" xr:uid="{03695A7E-F29D-4CB9-846C-56A56D618267}"/>
    <cellStyle name="Normal 2 4 2" xfId="432" xr:uid="{5B9AED0B-9103-4EF3-97F1-DEF93B9EBBDB}"/>
    <cellStyle name="Normal 2 4 2 10" xfId="24322" xr:uid="{1C5468D7-0E5F-4279-ABA5-466B85E30F25}"/>
    <cellStyle name="Normal 2 4 2 11" xfId="27500" xr:uid="{51397C45-7928-4793-9D22-65D4CF305062}"/>
    <cellStyle name="Normal 2 4 2 12" xfId="3412" xr:uid="{159D0A36-B6B8-49F1-909A-E6FDE8AE7631}"/>
    <cellStyle name="Normal 2 4 2 2" xfId="2383" xr:uid="{B7711B15-8770-46D4-AB04-A4F4DA214DC4}"/>
    <cellStyle name="Normal 2 4 2 2 10" xfId="4470" xr:uid="{AD40015A-A29E-44EE-A14E-123B7C78111B}"/>
    <cellStyle name="Normal 2 4 2 2 2" xfId="6543" xr:uid="{DFAFA7BC-25A2-4F87-9792-CD3869E30C82}"/>
    <cellStyle name="Normal 2 4 2 2 3" xfId="10646" xr:uid="{8E06D621-AF9E-4752-8567-9828C49FA66F}"/>
    <cellStyle name="Normal 2 4 2 2 4" xfId="13841" xr:uid="{F5284A24-514E-4715-9B0F-AF1F9FEEFED6}"/>
    <cellStyle name="Normal 2 4 2 2 5" xfId="16936" xr:uid="{DA48B9C6-1C69-4BFD-82F6-8CD6F0C9DBA5}"/>
    <cellStyle name="Normal 2 4 2 2 6" xfId="20090" xr:uid="{3796BF17-92C6-4805-9957-B7ED11106E42}"/>
    <cellStyle name="Normal 2 4 2 2 7" xfId="23250" xr:uid="{154310C9-932A-4801-A623-66073BC31E3D}"/>
    <cellStyle name="Normal 2 4 2 2 8" xfId="26426" xr:uid="{F7E889E5-C8B5-4596-B0F1-DF9C77F6F4A7}"/>
    <cellStyle name="Normal 2 4 2 2 9" xfId="29625" xr:uid="{D43E7EC3-25E6-4D5A-B060-127C697487EA}"/>
    <cellStyle name="Normal 2 4 2 3" xfId="1321" xr:uid="{A60960C3-1A83-4B29-B96D-25A7A665DF7A}"/>
    <cellStyle name="Normal 2 4 2 3 2" xfId="9588" xr:uid="{CECFE67F-934E-4CC5-8AE3-E198EFA9AA9D}"/>
    <cellStyle name="Normal 2 4 2 3 3" xfId="12784" xr:uid="{FF016C09-3C6E-4339-8FF7-55E260598B9C}"/>
    <cellStyle name="Normal 2 4 2 3 4" xfId="15879" xr:uid="{9ED01964-1E54-4258-8EFE-21642433320C}"/>
    <cellStyle name="Normal 2 4 2 3 5" xfId="19033" xr:uid="{76F08150-37F2-401F-A480-9F331659B87D}"/>
    <cellStyle name="Normal 2 4 2 3 6" xfId="22193" xr:uid="{1D8F35A8-D340-4A66-B384-ABA9D3A5D79E}"/>
    <cellStyle name="Normal 2 4 2 3 7" xfId="25369" xr:uid="{6D27283B-F081-4445-9ACD-AEC691030710}"/>
    <cellStyle name="Normal 2 4 2 3 8" xfId="28474" xr:uid="{82714283-68C3-46CF-AE40-5DDE1544E36D}"/>
    <cellStyle name="Normal 2 4 2 3 9" xfId="5570" xr:uid="{CAAE1703-328D-4D64-BC6E-EAC7727CC821}"/>
    <cellStyle name="Normal 2 4 2 4" xfId="7555" xr:uid="{7E4FF94C-AA5B-473F-B5FE-D4E9EF5F1816}"/>
    <cellStyle name="Normal 2 4 2 5" xfId="8700" xr:uid="{CA4788AC-2E49-450B-BED0-2ED092393101}"/>
    <cellStyle name="Normal 2 4 2 6" xfId="11821" xr:uid="{C9263AD0-0C3E-4872-A74A-2BE2AF9AB8A6}"/>
    <cellStyle name="Normal 2 4 2 7" xfId="14940" xr:uid="{A84EA338-7415-4E11-B2B5-A3C68DAD32AE}"/>
    <cellStyle name="Normal 2 4 2 8" xfId="18024" xr:uid="{CD67A8DF-6DCA-4141-B99D-D7B05BC16282}"/>
    <cellStyle name="Normal 2 4 2 9" xfId="21187" xr:uid="{A6ACE182-96FC-4617-B376-FF835352D901}"/>
    <cellStyle name="Normal 2 4 3" xfId="572" xr:uid="{349F50E0-E8B6-462E-B71C-6060A15C48EA}"/>
    <cellStyle name="Normal 2 4 3 10" xfId="24462" xr:uid="{F7B088CA-D126-4075-937C-3398112A473B}"/>
    <cellStyle name="Normal 2 4 3 11" xfId="27640" xr:uid="{C3C7CB41-3228-47DF-B112-A41D3599C67F}"/>
    <cellStyle name="Normal 2 4 3 12" xfId="3552" xr:uid="{1706E568-0F5B-4304-A8FA-28EAC78295B2}"/>
    <cellStyle name="Normal 2 4 3 2" xfId="2523" xr:uid="{D2F0AB50-E6C3-4F06-8CF5-3DC0DE3D9790}"/>
    <cellStyle name="Normal 2 4 3 2 10" xfId="4610" xr:uid="{20FF06D1-2292-4374-B819-42A2395E90FF}"/>
    <cellStyle name="Normal 2 4 3 2 2" xfId="6682" xr:uid="{AE6D3EF3-CBA3-44F3-A102-592E60448363}"/>
    <cellStyle name="Normal 2 4 3 2 3" xfId="10786" xr:uid="{32852266-0F44-4E0A-B6C4-38E22B93B210}"/>
    <cellStyle name="Normal 2 4 3 2 4" xfId="13981" xr:uid="{5CA6C713-A313-4D1B-8CD4-16C3459F7CED}"/>
    <cellStyle name="Normal 2 4 3 2 5" xfId="17076" xr:uid="{5E5D8D7E-A0F1-4835-96B6-A8CD5115655D}"/>
    <cellStyle name="Normal 2 4 3 2 6" xfId="20230" xr:uid="{9282E230-7998-44D8-9DE4-13371CBF4F60}"/>
    <cellStyle name="Normal 2 4 3 2 7" xfId="23390" xr:uid="{38CDC40B-9FDA-4429-805D-FD948B9042BE}"/>
    <cellStyle name="Normal 2 4 3 2 8" xfId="26566" xr:uid="{FC016E87-1394-4BA0-A405-C9FB6B5C4D44}"/>
    <cellStyle name="Normal 2 4 3 2 9" xfId="29765" xr:uid="{6ABDD3E7-38DF-4FB6-94AD-BBD908A4E48C}"/>
    <cellStyle name="Normal 2 4 3 3" xfId="1461" xr:uid="{6B742040-AD78-4795-B0B0-1C9F7D6E260B}"/>
    <cellStyle name="Normal 2 4 3 3 2" xfId="9728" xr:uid="{DCB4C100-281C-4883-B87E-BBB40DF2E0F7}"/>
    <cellStyle name="Normal 2 4 3 3 3" xfId="12924" xr:uid="{64D1938D-354B-4ABA-B669-8EBE1F1D01D7}"/>
    <cellStyle name="Normal 2 4 3 3 4" xfId="16019" xr:uid="{DE57F66F-B060-4B0F-9A85-501B607A5455}"/>
    <cellStyle name="Normal 2 4 3 3 5" xfId="19173" xr:uid="{4226BCAD-9E4E-4BAA-B09B-24C976117924}"/>
    <cellStyle name="Normal 2 4 3 3 6" xfId="22333" xr:uid="{40188036-438C-4363-A123-086156269A69}"/>
    <cellStyle name="Normal 2 4 3 3 7" xfId="25509" xr:uid="{3627F821-C87C-4A19-87A4-EA66CC1BCEE6}"/>
    <cellStyle name="Normal 2 4 3 3 8" xfId="28708" xr:uid="{A31B5D6A-7665-4A2F-9B3E-FF79EC2C7E62}"/>
    <cellStyle name="Normal 2 4 3 3 9" xfId="5710" xr:uid="{B9882939-D0F3-4D42-B1B3-76DADAFA55C2}"/>
    <cellStyle name="Normal 2 4 3 4" xfId="7695" xr:uid="{70B9105C-374E-4068-9EC0-20779D8FBEF6}"/>
    <cellStyle name="Normal 2 4 3 5" xfId="8840" xr:uid="{2307B840-D04E-47BB-9C75-20F8A3E187AF}"/>
    <cellStyle name="Normal 2 4 3 6" xfId="11961" xr:uid="{FA1E1D6A-A076-4B80-8BFE-BABDC4452738}"/>
    <cellStyle name="Normal 2 4 3 7" xfId="15080" xr:uid="{4EB8F603-C996-4F81-BABE-FAFBD126DA98}"/>
    <cellStyle name="Normal 2 4 3 8" xfId="18164" xr:uid="{D60AB1D8-37FB-46C7-B7D4-F426CCA6788B}"/>
    <cellStyle name="Normal 2 4 3 9" xfId="21327" xr:uid="{F3593139-CF2F-4DFF-8339-0E6DDA997A4C}"/>
    <cellStyle name="Normal 2 4 4" xfId="741" xr:uid="{F656DD31-B3FE-49A6-9806-B6E28AB884CF}"/>
    <cellStyle name="Normal 2 4 4 10" xfId="24631" xr:uid="{6C1EDA1D-5645-44ED-BACC-8C9C4816BDD3}"/>
    <cellStyle name="Normal 2 4 4 11" xfId="27809" xr:uid="{14D20AA6-22EE-480D-96BD-3405BFFD02AF}"/>
    <cellStyle name="Normal 2 4 4 12" xfId="3721" xr:uid="{915B81E7-2814-4BB5-B8E9-62A7A4ED327B}"/>
    <cellStyle name="Normal 2 4 4 2" xfId="2692" xr:uid="{F3AA3694-17F1-4186-9F11-FD7C58ACDA73}"/>
    <cellStyle name="Normal 2 4 4 2 10" xfId="4779" xr:uid="{FBC49D97-3849-4A0E-8237-787E4C588BCF}"/>
    <cellStyle name="Normal 2 4 4 2 2" xfId="6819" xr:uid="{BE8212E9-DB8F-4A1D-97D6-61F32FB797BF}"/>
    <cellStyle name="Normal 2 4 4 2 3" xfId="10955" xr:uid="{2FAE739D-58AD-4D1A-B280-0408EDDEEF9A}"/>
    <cellStyle name="Normal 2 4 4 2 4" xfId="14146" xr:uid="{0154FDAE-ADE0-47F8-BA17-CF8C951872F9}"/>
    <cellStyle name="Normal 2 4 4 2 5" xfId="17241" xr:uid="{05D7EE49-A48C-40C5-9713-660EF0078282}"/>
    <cellStyle name="Normal 2 4 4 2 6" xfId="20399" xr:uid="{98237EDB-A3F4-4F5A-A7CD-3BE7F875EF29}"/>
    <cellStyle name="Normal 2 4 4 2 7" xfId="23555" xr:uid="{4784C3AB-05C6-44A4-97FB-1B296EFA9435}"/>
    <cellStyle name="Normal 2 4 4 2 8" xfId="26731" xr:uid="{32C6E83E-28F2-40EF-97BD-FDF8574D393B}"/>
    <cellStyle name="Normal 2 4 4 2 9" xfId="29930" xr:uid="{40B7A729-C6F9-42CD-AC5D-6FC05731C5E0}"/>
    <cellStyle name="Normal 2 4 4 3" xfId="1630" xr:uid="{B11D7C3E-1FFC-4663-8749-8B9027BC93CE}"/>
    <cellStyle name="Normal 2 4 4 3 2" xfId="9897" xr:uid="{2872188F-FF00-4D14-A664-AF8CE9A887A3}"/>
    <cellStyle name="Normal 2 4 4 3 3" xfId="13093" xr:uid="{702F7579-FBEA-4C1F-B661-C78AE671F9D1}"/>
    <cellStyle name="Normal 2 4 4 3 4" xfId="16188" xr:uid="{A24A1BC4-4E65-494D-B00C-E095F1C8C059}"/>
    <cellStyle name="Normal 2 4 4 3 5" xfId="19342" xr:uid="{C9B09D32-77CB-404C-A0CC-7D0B5EE927DF}"/>
    <cellStyle name="Normal 2 4 4 3 6" xfId="22502" xr:uid="{DB2B4E2D-4F2C-465C-92C9-A2CFB70007AC}"/>
    <cellStyle name="Normal 2 4 4 3 7" xfId="25678" xr:uid="{E08A95ED-A091-4A40-BC32-27485FBAAF5E}"/>
    <cellStyle name="Normal 2 4 4 3 8" xfId="28877" xr:uid="{8EBDE9D0-49CD-45DE-A2F0-681BA6CEA720}"/>
    <cellStyle name="Normal 2 4 4 3 9" xfId="5879" xr:uid="{F44A25A6-661E-48DC-8E2A-58902EE6D8BE}"/>
    <cellStyle name="Normal 2 4 4 4" xfId="7864" xr:uid="{E5D94873-4943-47EE-BBDC-5A493DDDEE2F}"/>
    <cellStyle name="Normal 2 4 4 5" xfId="9009" xr:uid="{890C4709-D04E-4EF2-99BC-73F7F6134E4E}"/>
    <cellStyle name="Normal 2 4 4 6" xfId="12130" xr:uid="{815B8039-A928-4FD1-9F9F-2A9AAC61135A}"/>
    <cellStyle name="Normal 2 4 4 7" xfId="15249" xr:uid="{899AA543-FFAF-457D-BF76-7F637DF85843}"/>
    <cellStyle name="Normal 2 4 4 8" xfId="18333" xr:uid="{C8464746-88E0-4344-8965-3E7B496CC1C7}"/>
    <cellStyle name="Normal 2 4 4 9" xfId="21496" xr:uid="{6562FC66-0D6A-4918-90A3-01D60FAA5B88}"/>
    <cellStyle name="Normal 2 4 5" xfId="934" xr:uid="{8B2C8EA4-212A-4326-9D6B-64C263436A39}"/>
    <cellStyle name="Normal 2 4 5 10" xfId="24823" xr:uid="{3ED03FF9-1EA6-4359-8D35-DF1E198152D8}"/>
    <cellStyle name="Normal 2 4 5 11" xfId="28002" xr:uid="{440D4F71-74DC-4D2B-85F4-9A14DD71B893}"/>
    <cellStyle name="Normal 2 4 5 12" xfId="3913" xr:uid="{E5FCF598-6B7F-4DAD-A0DD-575F9697D2C3}"/>
    <cellStyle name="Normal 2 4 5 2" xfId="2885" xr:uid="{39FCEC0F-73D7-4A23-ABB8-56053BCE14CA}"/>
    <cellStyle name="Normal 2 4 5 2 10" xfId="4971" xr:uid="{347149B6-5951-45C1-B8B4-C6CA60480B02}"/>
    <cellStyle name="Normal 2 4 5 2 2" xfId="6995" xr:uid="{9DE6D8AE-34F9-424A-AEF5-9FD691D5F6E2}"/>
    <cellStyle name="Normal 2 4 5 2 3" xfId="11147" xr:uid="{CDF1ED1B-41ED-4872-A5B9-CD2B484A103B}"/>
    <cellStyle name="Normal 2 4 5 2 4" xfId="14336" xr:uid="{A670338E-E69A-4732-8755-DF6B23FF98E8}"/>
    <cellStyle name="Normal 2 4 5 2 5" xfId="17433" xr:uid="{D75202B0-53C5-43C0-8E96-17CD808FFEBD}"/>
    <cellStyle name="Normal 2 4 5 2 6" xfId="20589" xr:uid="{D57135E5-21B6-4117-9B6D-34E43DF1304A}"/>
    <cellStyle name="Normal 2 4 5 2 7" xfId="23745" xr:uid="{CC8A01D4-629E-45BB-9D38-168C79EF232E}"/>
    <cellStyle name="Normal 2 4 5 2 8" xfId="26921" xr:uid="{70D67F2F-3B0D-46C0-8324-CABE8126E70C}"/>
    <cellStyle name="Normal 2 4 5 2 9" xfId="30120" xr:uid="{BE1937FB-13AA-4122-A6DB-04B82227F202}"/>
    <cellStyle name="Normal 2 4 5 3" xfId="1824" xr:uid="{C8587E5B-A834-4C11-AD2F-32152C73D951}"/>
    <cellStyle name="Normal 2 4 5 3 2" xfId="10089" xr:uid="{FC10D0D2-9FC1-465C-B1D1-255C9B3A3BD6}"/>
    <cellStyle name="Normal 2 4 5 3 3" xfId="13285" xr:uid="{BD027C36-240F-4327-9A6E-7E1E2B123D37}"/>
    <cellStyle name="Normal 2 4 5 3 4" xfId="16380" xr:uid="{2326E4D4-75E6-4D9C-BD3D-F0DA8C273213}"/>
    <cellStyle name="Normal 2 4 5 3 5" xfId="19534" xr:uid="{DA52AF23-D972-442C-B465-45343850AE4E}"/>
    <cellStyle name="Normal 2 4 5 3 6" xfId="22694" xr:uid="{8B67FA26-8349-4EB5-9CA9-C76273A187AC}"/>
    <cellStyle name="Normal 2 4 5 3 7" xfId="25870" xr:uid="{808F15F0-F9B2-4028-B0D3-25DAFA467223}"/>
    <cellStyle name="Normal 2 4 5 3 8" xfId="29069" xr:uid="{3CBF7BCF-1A49-47BD-A5D8-7905A983453F}"/>
    <cellStyle name="Normal 2 4 5 3 9" xfId="6072" xr:uid="{E7D953FC-C3CD-4587-B158-5B8DC05D62E3}"/>
    <cellStyle name="Normal 2 4 5 4" xfId="8057" xr:uid="{058765C1-361F-4868-8C44-CBFC72B3CCE8}"/>
    <cellStyle name="Normal 2 4 5 5" xfId="9201" xr:uid="{044BB8B4-BBA2-48F9-BB27-283BDDA06E8F}"/>
    <cellStyle name="Normal 2 4 5 6" xfId="12323" xr:uid="{0902AFDF-9072-4076-A29B-D56A8D37A530}"/>
    <cellStyle name="Normal 2 4 5 7" xfId="15442" xr:uid="{EA550554-1615-43E5-9FDF-1EE944503F83}"/>
    <cellStyle name="Normal 2 4 5 8" xfId="18525" xr:uid="{F2627C37-2B12-42E1-951C-86A661A98B08}"/>
    <cellStyle name="Normal 2 4 5 9" xfId="21689" xr:uid="{06F9F8B7-0B6A-4167-90E8-1B88E9AA9206}"/>
    <cellStyle name="Normal 2 4 6" xfId="287" xr:uid="{56293D3F-795B-4512-9AE9-CD7003C17EE2}"/>
    <cellStyle name="Normal 2 4 6 10" xfId="27356" xr:uid="{D273209D-EF71-40A9-A722-3EA2227779F5}"/>
    <cellStyle name="Normal 2 4 6 11" xfId="4326" xr:uid="{8E31894F-0739-487A-88B0-553143AB7167}"/>
    <cellStyle name="Normal 2 4 6 2" xfId="2239" xr:uid="{5B917BC1-5F4C-460E-B6F0-301CEEDAFA77}"/>
    <cellStyle name="Normal 2 4 6 2 2" xfId="10502" xr:uid="{5FE5D794-0914-4E4B-963F-6AF21D1F2F5C}"/>
    <cellStyle name="Normal 2 4 6 2 3" xfId="13697" xr:uid="{2072DF2F-8232-4089-8732-5DD962B554D2}"/>
    <cellStyle name="Normal 2 4 6 2 4" xfId="16792" xr:uid="{A201D40A-BB7D-4EBF-BCD4-F06A377CE00A}"/>
    <cellStyle name="Normal 2 4 6 2 5" xfId="19946" xr:uid="{AFE62E8D-0C18-442A-A728-DEF228423FDF}"/>
    <cellStyle name="Normal 2 4 6 2 6" xfId="23106" xr:uid="{92F38DAD-42F2-4093-AFAA-A48DCA496DD2}"/>
    <cellStyle name="Normal 2 4 6 2 7" xfId="26282" xr:uid="{52D5BD2C-E541-4B9F-BFF9-A9064ECF6AD8}"/>
    <cellStyle name="Normal 2 4 6 2 8" xfId="29481" xr:uid="{58118AD8-6BE9-4762-8284-32630BB8882A}"/>
    <cellStyle name="Normal 2 4 6 2 9" xfId="5426" xr:uid="{76D5ED4A-6BC6-4A73-AFC5-C9F9E88EE6CC}"/>
    <cellStyle name="Normal 2 4 6 3" xfId="7411" xr:uid="{D9A34410-6D14-4EF6-91C5-F35CF6D03FE6}"/>
    <cellStyle name="Normal 2 4 6 4" xfId="8555" xr:uid="{8276FB24-7232-4870-931F-04A24BA6D150}"/>
    <cellStyle name="Normal 2 4 6 5" xfId="11677" xr:uid="{D33047C3-73BA-4942-9DC6-B43025C1B8AC}"/>
    <cellStyle name="Normal 2 4 6 6" xfId="14796" xr:uid="{66EA6414-545D-4371-B093-189946478364}"/>
    <cellStyle name="Normal 2 4 6 7" xfId="17880" xr:uid="{8234C026-6FE4-4C70-9628-841D8AA67CC5}"/>
    <cellStyle name="Normal 2 4 6 8" xfId="21043" xr:uid="{46FACDC8-0412-45F6-89A4-B1740A4D7E9E}"/>
    <cellStyle name="Normal 2 4 6 9" xfId="24178" xr:uid="{FC3B91E9-8756-4B59-97B8-1CB7724896C8}"/>
    <cellStyle name="Normal 2 4 7" xfId="2040" xr:uid="{F8437773-9BF4-4B66-A8E9-22555D2D746D}"/>
    <cellStyle name="Normal 2 4 7 10" xfId="4129" xr:uid="{2BD92273-A0F5-4EB0-B971-060A859357C9}"/>
    <cellStyle name="Normal 2 4 7 2" xfId="6346" xr:uid="{8CFAA094-A64C-45FE-BC1B-76115E275F01}"/>
    <cellStyle name="Normal 2 4 7 3" xfId="10305" xr:uid="{6CB4CDFF-B8EC-4B8F-A0A9-EC18ED7C5763}"/>
    <cellStyle name="Normal 2 4 7 4" xfId="13501" xr:uid="{8E8F1E94-9CE4-48B9-B655-D544775B9139}"/>
    <cellStyle name="Normal 2 4 7 5" xfId="16596" xr:uid="{D1619242-186E-4477-BA9D-28ACCEEB45A3}"/>
    <cellStyle name="Normal 2 4 7 6" xfId="19750" xr:uid="{F4B52B7B-5DFA-4898-B3C6-6A05D94A05D0}"/>
    <cellStyle name="Normal 2 4 7 7" xfId="22910" xr:uid="{712A14D0-0AFC-4B0E-8F30-D18C4774E602}"/>
    <cellStyle name="Normal 2 4 7 8" xfId="26086" xr:uid="{4AAEF624-AF4B-411A-A363-A95DC0E78B7C}"/>
    <cellStyle name="Normal 2 4 7 9" xfId="29285" xr:uid="{3A184526-CA60-4A77-ADB5-39E612C0F58B}"/>
    <cellStyle name="Normal 2 4 8" xfId="1177" xr:uid="{CC547AA0-6888-4324-AE85-26C3304D90D2}"/>
    <cellStyle name="Normal 2 4 8 2" xfId="9444" xr:uid="{DDC67388-466B-41D0-9D90-B82BB5347127}"/>
    <cellStyle name="Normal 2 4 8 3" xfId="12677" xr:uid="{C656FAAB-3E3C-4019-9FC9-26292D50E6D0}"/>
    <cellStyle name="Normal 2 4 8 4" xfId="15771" xr:uid="{C8AA61FE-7222-4918-86A3-F2C365AAB485}"/>
    <cellStyle name="Normal 2 4 8 5" xfId="18968" xr:uid="{E83847E8-E003-49A3-B8C4-DCED114F2E23}"/>
    <cellStyle name="Normal 2 4 8 6" xfId="22072" xr:uid="{5A440B9E-B3D1-47C5-B3B8-FB712E507332}"/>
    <cellStyle name="Normal 2 4 8 7" xfId="25343" xr:uid="{87B31F2D-46B5-4A91-8168-C75AA4627E92}"/>
    <cellStyle name="Normal 2 4 8 8" xfId="28459" xr:uid="{BD81769F-3334-43A7-A2AE-A404A8157659}"/>
    <cellStyle name="Normal 2 4 8 9" xfId="5228" xr:uid="{CAB30104-228E-4105-93D1-660052731F8B}"/>
    <cellStyle name="Normal 2 4 9" xfId="7211" xr:uid="{998F7FA8-16D8-4AA8-B693-CF5EA0FA1C3E}"/>
    <cellStyle name="Normal 2 40" xfId="242" xr:uid="{AE791E9E-C247-4EE1-8008-81DB3EB905AD}"/>
    <cellStyle name="Normal 2 40 10" xfId="14736" xr:uid="{762F39B6-2D7D-4667-8635-A26B2735F275}"/>
    <cellStyle name="Normal 2 40 11" xfId="17827" xr:uid="{940561F5-B92D-494B-9478-FB298F728D63}"/>
    <cellStyle name="Normal 2 40 12" xfId="20986" xr:uid="{E2FC6D20-D7FC-419B-AF59-718CC15CBBB4}"/>
    <cellStyle name="Normal 2 40 13" xfId="24125" xr:uid="{64E908F5-B6D5-4E0E-BC71-C2D84F6556AA}"/>
    <cellStyle name="Normal 2 40 14" xfId="27302" xr:uid="{38072601-495C-40C3-900B-9673F7A82F7A}"/>
    <cellStyle name="Normal 2 40 15" xfId="3696" xr:uid="{205CECAA-E790-4E6C-AE5F-66414E2D08E9}"/>
    <cellStyle name="Normal 2 40 2" xfId="885" xr:uid="{62123B34-6826-4F0D-9491-339A75833897}"/>
    <cellStyle name="Normal 2 40 2 10" xfId="24775" xr:uid="{6C3E9B47-6640-4137-9100-0FC8919A32CF}"/>
    <cellStyle name="Normal 2 40 2 11" xfId="27953" xr:uid="{BDBEA0B7-85C8-4197-A5C4-881909C85005}"/>
    <cellStyle name="Normal 2 40 2 12" xfId="3865" xr:uid="{3D266C84-1683-44B4-9BD9-26E357B3F2D3}"/>
    <cellStyle name="Normal 2 40 2 2" xfId="2836" xr:uid="{D36DD163-340B-4F8A-B59B-A37FD2C3591F}"/>
    <cellStyle name="Normal 2 40 2 2 10" xfId="4923" xr:uid="{7C8098AC-ECAF-4FEF-88C3-B050891A389E}"/>
    <cellStyle name="Normal 2 40 2 2 2" xfId="6962" xr:uid="{9D2544A9-A421-410C-9647-3F491FB675E8}"/>
    <cellStyle name="Normal 2 40 2 2 3" xfId="11099" xr:uid="{25BB4397-2F63-41E8-87B6-F387950C939F}"/>
    <cellStyle name="Normal 2 40 2 2 4" xfId="14290" xr:uid="{722DBD51-19BE-4A43-9563-59E77A52D11C}"/>
    <cellStyle name="Normal 2 40 2 2 5" xfId="17385" xr:uid="{DE4F3C6E-F5FC-44F5-A998-D5BD89735B28}"/>
    <cellStyle name="Normal 2 40 2 2 6" xfId="20543" xr:uid="{8CAEB294-D889-4A33-B070-7956EB15C61B}"/>
    <cellStyle name="Normal 2 40 2 2 7" xfId="23699" xr:uid="{FD64E5EB-0903-4D0D-9576-250B2668B375}"/>
    <cellStyle name="Normal 2 40 2 2 8" xfId="26875" xr:uid="{CFE55D63-19D0-4A95-A3A0-F0E2AB13E51A}"/>
    <cellStyle name="Normal 2 40 2 2 9" xfId="30074" xr:uid="{08A4578A-94B4-4820-BF13-2DE544185F61}"/>
    <cellStyle name="Normal 2 40 2 3" xfId="1774" xr:uid="{EFC753CA-F8D6-46C2-8229-4D4AA9565BDC}"/>
    <cellStyle name="Normal 2 40 2 3 2" xfId="10041" xr:uid="{E8A95542-81E6-4939-B2D9-B4B891193A29}"/>
    <cellStyle name="Normal 2 40 2 3 3" xfId="13237" xr:uid="{01C382B3-FE15-424E-882C-093E0E82B0B6}"/>
    <cellStyle name="Normal 2 40 2 3 4" xfId="16332" xr:uid="{C7A99F74-E3CE-4CEE-9436-2661F271C9F2}"/>
    <cellStyle name="Normal 2 40 2 3 5" xfId="19486" xr:uid="{41F28E95-3AD6-42E3-A088-077BE1AEE038}"/>
    <cellStyle name="Normal 2 40 2 3 6" xfId="22646" xr:uid="{72F18A97-6C69-4CB3-BC2F-9D4CAF3D1942}"/>
    <cellStyle name="Normal 2 40 2 3 7" xfId="25822" xr:uid="{4BC3FA74-5459-49F6-BC0D-2FE04E720CEA}"/>
    <cellStyle name="Normal 2 40 2 3 8" xfId="29021" xr:uid="{5E0AAFA0-4977-4272-AAC0-61A65B1E934C}"/>
    <cellStyle name="Normal 2 40 2 3 9" xfId="6023" xr:uid="{93840636-B41D-40DB-A36C-B0F865495D65}"/>
    <cellStyle name="Normal 2 40 2 4" xfId="8008" xr:uid="{C588FD25-3E6B-47AC-867D-3559B25DB5AC}"/>
    <cellStyle name="Normal 2 40 2 5" xfId="9153" xr:uid="{BF776128-E233-4640-B3F8-F0853813FCA9}"/>
    <cellStyle name="Normal 2 40 2 6" xfId="12274" xr:uid="{C5EBCBAC-1302-44BC-BF69-9B18DD82952F}"/>
    <cellStyle name="Normal 2 40 2 7" xfId="15393" xr:uid="{65D2F482-0573-4C09-9B47-440E63B594DA}"/>
    <cellStyle name="Normal 2 40 2 8" xfId="18477" xr:uid="{229A4026-49C1-436B-82F7-3287083DAED1}"/>
    <cellStyle name="Normal 2 40 2 9" xfId="21640" xr:uid="{F3DB0133-E375-42F0-BCB4-0ED59EF8E877}"/>
    <cellStyle name="Normal 2 40 3" xfId="1078" xr:uid="{AFF15246-4CDB-47FC-B9FA-FBD709A9ED20}"/>
    <cellStyle name="Normal 2 40 3 10" xfId="24967" xr:uid="{59DF8DE1-9CE1-4510-814A-20496FD9912C}"/>
    <cellStyle name="Normal 2 40 3 11" xfId="28146" xr:uid="{9F300FC6-9EFA-4CF9-8AEE-CF7B7248843E}"/>
    <cellStyle name="Normal 2 40 3 12" xfId="4057" xr:uid="{08FB72D0-44EB-48C9-8DED-49CE24207679}"/>
    <cellStyle name="Normal 2 40 3 2" xfId="3029" xr:uid="{E1A697FF-4515-4264-B633-EEE444CB60B0}"/>
    <cellStyle name="Normal 2 40 3 2 10" xfId="5115" xr:uid="{2383C511-786B-4BFB-B419-63D5D0C89871}"/>
    <cellStyle name="Normal 2 40 3 2 2" xfId="7138" xr:uid="{B4D59DD9-03EC-4187-94E6-94CD5204EC02}"/>
    <cellStyle name="Normal 2 40 3 2 3" xfId="11291" xr:uid="{FA69D606-59E5-43B1-8D94-D56F6A5D7AD3}"/>
    <cellStyle name="Normal 2 40 3 2 4" xfId="14479" xr:uid="{D1C1D608-F37F-4F6A-B04D-697606A2616A}"/>
    <cellStyle name="Normal 2 40 3 2 5" xfId="17576" xr:uid="{E5F3A36C-BD8E-422A-881B-359E19D445BF}"/>
    <cellStyle name="Normal 2 40 3 2 6" xfId="20733" xr:uid="{D2CBA4C8-4C55-4AAE-83C5-5B1DD6D1D3D6}"/>
    <cellStyle name="Normal 2 40 3 2 7" xfId="23888" xr:uid="{552D9499-A228-4503-8B55-83A2D5755048}"/>
    <cellStyle name="Normal 2 40 3 2 8" xfId="27064" xr:uid="{64FFC6E1-BE8F-42D6-B5FD-0C3E77D875C5}"/>
    <cellStyle name="Normal 2 40 3 2 9" xfId="30263" xr:uid="{5C4B78B9-8786-4FA5-8E60-5F30F91DD572}"/>
    <cellStyle name="Normal 2 40 3 3" xfId="1968" xr:uid="{D6F402CD-2FCC-49A0-8F9A-F05786870510}"/>
    <cellStyle name="Normal 2 40 3 3 2" xfId="10233" xr:uid="{7DDAAA57-1090-460A-9A75-750FD5507F67}"/>
    <cellStyle name="Normal 2 40 3 3 3" xfId="13429" xr:uid="{D4872816-6FE7-45CF-B038-9873FA75D26B}"/>
    <cellStyle name="Normal 2 40 3 3 4" xfId="16524" xr:uid="{C75D3E75-58ED-4DAD-84B4-564E2A06EFAE}"/>
    <cellStyle name="Normal 2 40 3 3 5" xfId="19678" xr:uid="{D693A8F0-041F-4977-9055-881D4EBBECCA}"/>
    <cellStyle name="Normal 2 40 3 3 6" xfId="22838" xr:uid="{08A72931-E8A5-4838-BA7B-EF2A135CE6A2}"/>
    <cellStyle name="Normal 2 40 3 3 7" xfId="26014" xr:uid="{4353FCC6-C9CA-486E-B747-7A7CB6CDCEFE}"/>
    <cellStyle name="Normal 2 40 3 3 8" xfId="29213" xr:uid="{D2BBB843-E68D-436B-B66C-CF1922891FB9}"/>
    <cellStyle name="Normal 2 40 3 3 9" xfId="6216" xr:uid="{B2145FBF-A19E-44D7-B8D3-2030F94E4710}"/>
    <cellStyle name="Normal 2 40 3 4" xfId="8201" xr:uid="{948C4E7F-731E-4204-A13F-411E6FF9EFFC}"/>
    <cellStyle name="Normal 2 40 3 5" xfId="9345" xr:uid="{8E0D862E-C888-4DF6-82C5-E89081A6C9B4}"/>
    <cellStyle name="Normal 2 40 3 6" xfId="12467" xr:uid="{F1E37AD1-BDE3-4139-B92B-B109AA41F578}"/>
    <cellStyle name="Normal 2 40 3 7" xfId="15586" xr:uid="{1D8A7ED3-6A48-4D86-A4ED-8FD983EF31BA}"/>
    <cellStyle name="Normal 2 40 3 8" xfId="18669" xr:uid="{5FCAEADD-AF00-4F30-83A6-C301A57B04AE}"/>
    <cellStyle name="Normal 2 40 3 9" xfId="21833" xr:uid="{94F2DE52-5AF1-4379-92D0-AFE2DA591796}"/>
    <cellStyle name="Normal 2 40 4" xfId="716" xr:uid="{F3D99CD7-A463-4A62-AA6E-E9712D0CD57D}"/>
    <cellStyle name="Normal 2 40 4 10" xfId="27784" xr:uid="{7112EAD1-E6D2-434B-BC9B-6E068D9A9F1A}"/>
    <cellStyle name="Normal 2 40 4 11" xfId="4754" xr:uid="{BD509D6B-9778-4688-A53E-CFEFD1EC4ED8}"/>
    <cellStyle name="Normal 2 40 4 2" xfId="2667" xr:uid="{FCF61EE6-48C8-401B-AB5F-3427B6C7BDC2}"/>
    <cellStyle name="Normal 2 40 4 2 2" xfId="10930" xr:uid="{8609F6CC-7A35-48C3-970B-E7D544165EC7}"/>
    <cellStyle name="Normal 2 40 4 2 3" xfId="14121" xr:uid="{5138ECE4-2091-458D-87B1-7AA6722D0FDA}"/>
    <cellStyle name="Normal 2 40 4 2 4" xfId="17216" xr:uid="{136B0C26-77C0-4FBC-AEB7-3329DF211242}"/>
    <cellStyle name="Normal 2 40 4 2 5" xfId="20374" xr:uid="{1BBD8C3D-31CF-4A81-BD2C-C23654789912}"/>
    <cellStyle name="Normal 2 40 4 2 6" xfId="23530" xr:uid="{8D2E1AFF-CE06-45AD-8B52-BB73A1FD064A}"/>
    <cellStyle name="Normal 2 40 4 2 7" xfId="26706" xr:uid="{FD3D851B-53C9-4DFF-8551-BDAAF29CE3BF}"/>
    <cellStyle name="Normal 2 40 4 2 8" xfId="29905" xr:uid="{A0BB545E-DE19-495C-BF1D-238006B0510C}"/>
    <cellStyle name="Normal 2 40 4 2 9" xfId="5854" xr:uid="{7A7EA4E8-6A1A-43A3-9A2B-14904E94E156}"/>
    <cellStyle name="Normal 2 40 4 3" xfId="7839" xr:uid="{55847211-0486-4CA6-ACDD-522F64C45E1B}"/>
    <cellStyle name="Normal 2 40 4 4" xfId="8984" xr:uid="{C15F3385-C6BE-42BF-ADE0-6E108DB682DA}"/>
    <cellStyle name="Normal 2 40 4 5" xfId="12105" xr:uid="{874D567A-9E7F-47F0-9B4A-909E5ABD45CA}"/>
    <cellStyle name="Normal 2 40 4 6" xfId="15224" xr:uid="{B3BFC3DF-311B-4AA4-A874-0CDC68533842}"/>
    <cellStyle name="Normal 2 40 4 7" xfId="18308" xr:uid="{67C0FD05-09A9-4D71-A41A-CFF087B6983B}"/>
    <cellStyle name="Normal 2 40 4 8" xfId="21471" xr:uid="{781E5A72-BAEF-4FF8-A4B7-4C9B0CCAF695}"/>
    <cellStyle name="Normal 2 40 4 9" xfId="24606" xr:uid="{E44E5730-02C0-401E-A5F1-194856411403}"/>
    <cellStyle name="Normal 2 40 5" xfId="2185" xr:uid="{3A0D1ECC-BCFC-44CF-990E-3AB3A67AB580}"/>
    <cellStyle name="Normal 2 40 5 10" xfId="4273" xr:uid="{E29F106A-CDE5-4B71-ACEA-DE4B18FB81FC}"/>
    <cellStyle name="Normal 2 40 5 2" xfId="6490" xr:uid="{F0730578-26E6-4D43-BA21-B3BCAF943667}"/>
    <cellStyle name="Normal 2 40 5 3" xfId="10449" xr:uid="{B4EC5955-18E9-4DA1-BD51-3A989F323C96}"/>
    <cellStyle name="Normal 2 40 5 4" xfId="13644" xr:uid="{0CC0C953-B9D7-47C8-820A-1E2B5D46771C}"/>
    <cellStyle name="Normal 2 40 5 5" xfId="16739" xr:uid="{45BB9FA4-9A65-483F-83D1-80D9CDBDCE96}"/>
    <cellStyle name="Normal 2 40 5 6" xfId="19893" xr:uid="{E7806D35-DBD9-43B5-9430-B38DB70DD972}"/>
    <cellStyle name="Normal 2 40 5 7" xfId="23053" xr:uid="{108A24FD-248C-4D5E-9900-6DDD3A97B3DB}"/>
    <cellStyle name="Normal 2 40 5 8" xfId="26229" xr:uid="{1FCA0382-2C66-4BE6-BCDE-0BE3BAA79E43}"/>
    <cellStyle name="Normal 2 40 5 9" xfId="29428" xr:uid="{639EE49A-2736-417D-A25D-9A70B1129749}"/>
    <cellStyle name="Normal 2 40 6" xfId="1605" xr:uid="{DB2E182B-7BDF-4271-963D-68A5B95ABF0E}"/>
    <cellStyle name="Normal 2 40 6 2" xfId="9872" xr:uid="{26376C48-9156-4E7D-AA54-4BE77B885A29}"/>
    <cellStyle name="Normal 2 40 6 3" xfId="13068" xr:uid="{BE70002C-BEC6-4E86-BC0C-CC1FEE3A497F}"/>
    <cellStyle name="Normal 2 40 6 4" xfId="16163" xr:uid="{EAFD0D4A-254D-4D01-A810-4276949E192E}"/>
    <cellStyle name="Normal 2 40 6 5" xfId="19317" xr:uid="{26AE0733-91AE-45AA-8CCD-0A9B849BAA76}"/>
    <cellStyle name="Normal 2 40 6 6" xfId="22477" xr:uid="{FD256C6D-3575-45AD-BC15-9D3A2BD1305B}"/>
    <cellStyle name="Normal 2 40 6 7" xfId="25653" xr:uid="{C6878FBC-6E26-49AF-8A3C-F7468B3BC235}"/>
    <cellStyle name="Normal 2 40 6 8" xfId="28852" xr:uid="{323B97A8-72C2-454C-8BB5-03FAE6E2D45F}"/>
    <cellStyle name="Normal 2 40 6 9" xfId="5373" xr:uid="{60F9C45B-66FB-4E28-9031-1DCD596DA40A}"/>
    <cellStyle name="Normal 2 40 7" xfId="7356" xr:uid="{D2ED6939-E0CE-468D-85D4-153C3167B934}"/>
    <cellStyle name="Normal 2 40 8" xfId="8511" xr:uid="{3AA54069-7945-4882-8229-04B61A248FFF}"/>
    <cellStyle name="Normal 2 40 9" xfId="11621" xr:uid="{8687ADCA-BD3E-4EB3-9C04-FF1012DB4188}"/>
    <cellStyle name="Normal 2 41" xfId="246" xr:uid="{6AD38423-1163-4414-9B5F-3DA01C19332C}"/>
    <cellStyle name="Normal 2 41 10" xfId="14740" xr:uid="{EF0134F5-D51C-4BDA-A4D7-D00694CF82E0}"/>
    <cellStyle name="Normal 2 41 11" xfId="17831" xr:uid="{C222C00B-4959-4056-9A7D-7C76232E1971}"/>
    <cellStyle name="Normal 2 41 12" xfId="20991" xr:uid="{C5AF7F04-1977-4B72-9D25-5EF87B670C64}"/>
    <cellStyle name="Normal 2 41 13" xfId="24129" xr:uid="{30D6DF42-9A14-4BCA-B4B1-D16B48771433}"/>
    <cellStyle name="Normal 2 41 14" xfId="27306" xr:uid="{190CF713-9B63-43EA-AD0C-B645AD63337B}"/>
    <cellStyle name="Normal 2 41 15" xfId="3700" xr:uid="{A6D9FBD4-197C-4F8D-B11B-D4037B939BAF}"/>
    <cellStyle name="Normal 2 41 2" xfId="889" xr:uid="{36BE7244-5330-4121-876F-4F06F4EE5057}"/>
    <cellStyle name="Normal 2 41 2 10" xfId="24779" xr:uid="{D990E912-2FD0-4DA3-B33F-DC8825755D10}"/>
    <cellStyle name="Normal 2 41 2 11" xfId="27957" xr:uid="{4D6D4CBB-76A5-4EC6-8BD5-9E67F1B76DEE}"/>
    <cellStyle name="Normal 2 41 2 12" xfId="3869" xr:uid="{BE31EF4C-5401-40AC-87B6-CB293205A0E0}"/>
    <cellStyle name="Normal 2 41 2 2" xfId="2840" xr:uid="{3E1A0C27-9DDD-4847-B9B7-2B3965F738D2}"/>
    <cellStyle name="Normal 2 41 2 2 10" xfId="4927" xr:uid="{556BF942-4C2A-4061-B960-D6A1CD3BC1FA}"/>
    <cellStyle name="Normal 2 41 2 2 2" xfId="6966" xr:uid="{34B79780-275E-4D55-9A29-D40C420E567C}"/>
    <cellStyle name="Normal 2 41 2 2 3" xfId="11103" xr:uid="{1A5E54F6-7EF1-47BE-81FB-2C6B5D0FF139}"/>
    <cellStyle name="Normal 2 41 2 2 4" xfId="14294" xr:uid="{D6AAB2CA-DF32-4D4C-83D0-57D1C5243382}"/>
    <cellStyle name="Normal 2 41 2 2 5" xfId="17389" xr:uid="{BE102524-31CB-41FA-ACD5-7CC4C8E8D4E0}"/>
    <cellStyle name="Normal 2 41 2 2 6" xfId="20547" xr:uid="{5EC1727B-97C3-495F-9AF3-61A1EF6C1CBF}"/>
    <cellStyle name="Normal 2 41 2 2 7" xfId="23703" xr:uid="{36A1CA47-3ADC-4616-8F84-6E6A5C930FC7}"/>
    <cellStyle name="Normal 2 41 2 2 8" xfId="26879" xr:uid="{52AB56DA-A722-4168-9079-76E02733ABB1}"/>
    <cellStyle name="Normal 2 41 2 2 9" xfId="30078" xr:uid="{E7981EE0-E0FF-4AF3-947A-D8A7281187CB}"/>
    <cellStyle name="Normal 2 41 2 3" xfId="1778" xr:uid="{B4600380-27E0-4737-8924-19F95CD494BF}"/>
    <cellStyle name="Normal 2 41 2 3 2" xfId="10045" xr:uid="{E9FCF22E-D684-4059-ABD7-31446166E096}"/>
    <cellStyle name="Normal 2 41 2 3 3" xfId="13241" xr:uid="{59A5CE22-DAC5-4A8A-807D-8752AF92D74B}"/>
    <cellStyle name="Normal 2 41 2 3 4" xfId="16336" xr:uid="{B542369E-71D1-46B4-BCA5-ACFFF62D680A}"/>
    <cellStyle name="Normal 2 41 2 3 5" xfId="19490" xr:uid="{81C245D0-233D-46AB-932B-F99207A93A72}"/>
    <cellStyle name="Normal 2 41 2 3 6" xfId="22650" xr:uid="{E1F21206-9299-446E-AADE-ADB060E7A79F}"/>
    <cellStyle name="Normal 2 41 2 3 7" xfId="25826" xr:uid="{8C50947F-37E4-43E6-B7E3-234F173F3549}"/>
    <cellStyle name="Normal 2 41 2 3 8" xfId="29025" xr:uid="{F378EBB3-EFE5-4192-9E02-6B2F8468FB09}"/>
    <cellStyle name="Normal 2 41 2 3 9" xfId="6027" xr:uid="{DF2E9F9E-6A6F-4D9E-9D1B-52E69C283601}"/>
    <cellStyle name="Normal 2 41 2 4" xfId="8012" xr:uid="{14363CBE-96DB-4A63-AC96-423474262F90}"/>
    <cellStyle name="Normal 2 41 2 5" xfId="9157" xr:uid="{438BD3D6-3B2A-4966-9AB5-0A6E0642DA77}"/>
    <cellStyle name="Normal 2 41 2 6" xfId="12278" xr:uid="{4E8A70AA-4C30-409A-9B0C-17FF5EC2BB2D}"/>
    <cellStyle name="Normal 2 41 2 7" xfId="15397" xr:uid="{AB107423-D1E6-40A9-9BBB-1AFE8E7E8942}"/>
    <cellStyle name="Normal 2 41 2 8" xfId="18481" xr:uid="{18C99AC0-425F-4F51-901B-C4FE5000CDE7}"/>
    <cellStyle name="Normal 2 41 2 9" xfId="21644" xr:uid="{3527BD57-3A49-484B-A9B5-BAC94DB10108}"/>
    <cellStyle name="Normal 2 41 3" xfId="1082" xr:uid="{E14D5764-AC9D-4288-8BE7-9C2EC64F7780}"/>
    <cellStyle name="Normal 2 41 3 10" xfId="24971" xr:uid="{BA740982-45D3-4BE0-93A9-D7C73280A10F}"/>
    <cellStyle name="Normal 2 41 3 11" xfId="28150" xr:uid="{5C581421-4D89-4CFC-892E-1DE26512AD56}"/>
    <cellStyle name="Normal 2 41 3 12" xfId="4061" xr:uid="{A759F5A1-00E8-4402-BF6E-315056C342D8}"/>
    <cellStyle name="Normal 2 41 3 2" xfId="3033" xr:uid="{EE606FCB-14DA-4E27-8ECF-0EE9CDD18547}"/>
    <cellStyle name="Normal 2 41 3 2 10" xfId="5119" xr:uid="{58590D54-389D-4B47-A52D-FC7B295767FC}"/>
    <cellStyle name="Normal 2 41 3 2 2" xfId="7142" xr:uid="{21E9E178-D78A-4C0F-9C32-E3BE4ABCC922}"/>
    <cellStyle name="Normal 2 41 3 2 3" xfId="11295" xr:uid="{C0F11D3E-EED3-4546-BA42-E3256B414291}"/>
    <cellStyle name="Normal 2 41 3 2 4" xfId="14483" xr:uid="{087FD6C2-C27E-44C0-A523-1ABD07CD4E0C}"/>
    <cellStyle name="Normal 2 41 3 2 5" xfId="17580" xr:uid="{91D0B3E7-3FD5-4A2F-ACF3-EDAE356D2212}"/>
    <cellStyle name="Normal 2 41 3 2 6" xfId="20737" xr:uid="{32CB7012-8B13-44B1-9114-5F541B0E86EF}"/>
    <cellStyle name="Normal 2 41 3 2 7" xfId="23892" xr:uid="{A48CC19E-5CA1-4871-9E38-5CCB5C569186}"/>
    <cellStyle name="Normal 2 41 3 2 8" xfId="27068" xr:uid="{404D72EB-C780-4670-8B1F-B6232B7BD5E8}"/>
    <cellStyle name="Normal 2 41 3 2 9" xfId="30267" xr:uid="{2573FCAD-97B6-440E-BAD8-67BE7838868E}"/>
    <cellStyle name="Normal 2 41 3 3" xfId="1972" xr:uid="{6F00016B-2E0C-4E0A-B350-D6B9BD0D5BB8}"/>
    <cellStyle name="Normal 2 41 3 3 2" xfId="10237" xr:uid="{D44FF889-DBB4-4C0A-8D04-86C63DC01E41}"/>
    <cellStyle name="Normal 2 41 3 3 3" xfId="13433" xr:uid="{D5C1D909-FD13-4C28-ABC3-8A87E578699E}"/>
    <cellStyle name="Normal 2 41 3 3 4" xfId="16528" xr:uid="{AD6EBC4F-BC24-4786-A917-D4A16C9F016C}"/>
    <cellStyle name="Normal 2 41 3 3 5" xfId="19682" xr:uid="{2540986D-EC1C-486A-87B6-7775E5DA3BBD}"/>
    <cellStyle name="Normal 2 41 3 3 6" xfId="22842" xr:uid="{359CB67C-1192-408B-948E-53E4BE0E3E3C}"/>
    <cellStyle name="Normal 2 41 3 3 7" xfId="26018" xr:uid="{877FDFA0-F396-4A80-B0D3-D0D0DA598370}"/>
    <cellStyle name="Normal 2 41 3 3 8" xfId="29217" xr:uid="{C97E5D2E-1C48-4D05-9306-3C9EB32E712B}"/>
    <cellStyle name="Normal 2 41 3 3 9" xfId="6220" xr:uid="{93956FFE-F975-4985-BFE2-6935EC43D7DB}"/>
    <cellStyle name="Normal 2 41 3 4" xfId="8205" xr:uid="{9778452E-9CCA-4CDF-8DA1-A2D5AE9D50ED}"/>
    <cellStyle name="Normal 2 41 3 5" xfId="9349" xr:uid="{104E9C75-FF4E-45F0-95F0-E625261C2F12}"/>
    <cellStyle name="Normal 2 41 3 6" xfId="12471" xr:uid="{47BC2358-CF7C-401B-90A4-4D3BECF6E792}"/>
    <cellStyle name="Normal 2 41 3 7" xfId="15590" xr:uid="{FD870FCE-B0A7-448C-93CC-ADA3188F4F00}"/>
    <cellStyle name="Normal 2 41 3 8" xfId="18673" xr:uid="{566A676C-A1D0-404F-AD22-F8C1040E1E27}"/>
    <cellStyle name="Normal 2 41 3 9" xfId="21837" xr:uid="{4ED78522-7939-4B89-A3E1-B9BD675BE46C}"/>
    <cellStyle name="Normal 2 41 4" xfId="720" xr:uid="{A432DB01-377D-4898-BD34-29B7BA7DDB7E}"/>
    <cellStyle name="Normal 2 41 4 10" xfId="27788" xr:uid="{703488ED-1719-4A3C-88FF-3B4284245A1A}"/>
    <cellStyle name="Normal 2 41 4 11" xfId="4758" xr:uid="{B60B97FC-2CA4-41F1-A0DE-64858C733927}"/>
    <cellStyle name="Normal 2 41 4 2" xfId="2671" xr:uid="{21E259BB-CB46-487F-A364-E69E6260F82B}"/>
    <cellStyle name="Normal 2 41 4 2 2" xfId="10934" xr:uid="{AD7A0608-0844-4DDE-A2DF-3A57854BB31D}"/>
    <cellStyle name="Normal 2 41 4 2 3" xfId="14125" xr:uid="{76332E62-9054-401F-854A-3C9859D727C1}"/>
    <cellStyle name="Normal 2 41 4 2 4" xfId="17220" xr:uid="{961640AA-261F-4377-99D6-91CBA49A7805}"/>
    <cellStyle name="Normal 2 41 4 2 5" xfId="20378" xr:uid="{D0250832-6602-4B40-AA85-A93ADED8CA9A}"/>
    <cellStyle name="Normal 2 41 4 2 6" xfId="23534" xr:uid="{20F21E07-188B-4CA2-904C-6EDBB3E8E2C6}"/>
    <cellStyle name="Normal 2 41 4 2 7" xfId="26710" xr:uid="{956420AC-D735-4C7A-8F74-6B6A9369D83A}"/>
    <cellStyle name="Normal 2 41 4 2 8" xfId="29909" xr:uid="{8CCF9016-FF0F-4C0C-B758-ABDF7D172EDF}"/>
    <cellStyle name="Normal 2 41 4 2 9" xfId="5858" xr:uid="{34D832F4-FAA1-4123-8639-4838AE2BB9A7}"/>
    <cellStyle name="Normal 2 41 4 3" xfId="7843" xr:uid="{FF78247C-2EDF-4886-A4F2-66FFDDF11A7A}"/>
    <cellStyle name="Normal 2 41 4 4" xfId="8988" xr:uid="{BEF4C17C-8948-4291-94F7-E0AA17232FD2}"/>
    <cellStyle name="Normal 2 41 4 5" xfId="12109" xr:uid="{54EB1015-8841-4D9D-ABCE-591A6136D660}"/>
    <cellStyle name="Normal 2 41 4 6" xfId="15228" xr:uid="{B8A597F5-C5B0-4AD9-A834-C62151CB6533}"/>
    <cellStyle name="Normal 2 41 4 7" xfId="18312" xr:uid="{A27918A9-3AC7-4B39-9D67-00E99A680C56}"/>
    <cellStyle name="Normal 2 41 4 8" xfId="21475" xr:uid="{0AA2232A-D1E8-4C1A-A5F4-F7CFBFE4D731}"/>
    <cellStyle name="Normal 2 41 4 9" xfId="24610" xr:uid="{8A97524F-673F-463E-A9E8-4021F3CFB76B}"/>
    <cellStyle name="Normal 2 41 5" xfId="2189" xr:uid="{9F498BC5-E771-4B44-84C6-370CB26124F7}"/>
    <cellStyle name="Normal 2 41 5 10" xfId="4277" xr:uid="{F6DE8573-4944-4B91-B32C-701C98EC8A5B}"/>
    <cellStyle name="Normal 2 41 5 2" xfId="6494" xr:uid="{7271D060-A112-4A86-901A-55E8A3C88BCF}"/>
    <cellStyle name="Normal 2 41 5 3" xfId="10453" xr:uid="{924F4648-12D0-4B99-945C-404F42EF6FD1}"/>
    <cellStyle name="Normal 2 41 5 4" xfId="13648" xr:uid="{7DF25C69-A920-4652-97AD-90064C9E40C9}"/>
    <cellStyle name="Normal 2 41 5 5" xfId="16743" xr:uid="{7C5C22FC-4284-42D4-8251-B612214DD91C}"/>
    <cellStyle name="Normal 2 41 5 6" xfId="19897" xr:uid="{0466CE3B-892B-4D1D-A47A-F9CC98757EDF}"/>
    <cellStyle name="Normal 2 41 5 7" xfId="23057" xr:uid="{D0D80E3D-6780-4387-9FB9-76A8202A9E99}"/>
    <cellStyle name="Normal 2 41 5 8" xfId="26233" xr:uid="{080F6573-23C5-4A91-870E-D33984676D07}"/>
    <cellStyle name="Normal 2 41 5 9" xfId="29432" xr:uid="{E13E24F1-07C6-49A9-9ED4-0C976B6683DD}"/>
    <cellStyle name="Normal 2 41 6" xfId="1609" xr:uid="{B77066BE-BAF9-4185-B42C-57284951452F}"/>
    <cellStyle name="Normal 2 41 6 2" xfId="9876" xr:uid="{30BBDD76-8780-4195-B8E9-A916ADBB0790}"/>
    <cellStyle name="Normal 2 41 6 3" xfId="13072" xr:uid="{0A818327-97FB-4CD4-ACE4-1B87BE8A8C73}"/>
    <cellStyle name="Normal 2 41 6 4" xfId="16167" xr:uid="{2C0BA576-EBF9-40CF-A63B-9E297E18857B}"/>
    <cellStyle name="Normal 2 41 6 5" xfId="19321" xr:uid="{6FE2EE9D-B2B5-47F1-9EC2-E5E0B65D8755}"/>
    <cellStyle name="Normal 2 41 6 6" xfId="22481" xr:uid="{CE73D2F6-4DBE-4811-A1E2-9BDAFFCD59A3}"/>
    <cellStyle name="Normal 2 41 6 7" xfId="25657" xr:uid="{9BB79F36-A1B8-44C8-99D5-88E895D677A5}"/>
    <cellStyle name="Normal 2 41 6 8" xfId="28856" xr:uid="{590C70B9-C3EB-4674-BC9F-AD67122898D6}"/>
    <cellStyle name="Normal 2 41 6 9" xfId="5377" xr:uid="{90F52EC5-1E82-44BB-A8F9-6F33DEC89670}"/>
    <cellStyle name="Normal 2 41 7" xfId="7360" xr:uid="{B43B9404-D767-4D3F-98A7-6F0CDF6EF236}"/>
    <cellStyle name="Normal 2 41 8" xfId="8515" xr:uid="{52FBEED3-A8AD-45E6-A375-5AB677EF64D1}"/>
    <cellStyle name="Normal 2 41 9" xfId="11625" xr:uid="{9CF742F2-80F6-44F1-BB87-F06A46436083}"/>
    <cellStyle name="Normal 2 42" xfId="250" xr:uid="{2228964E-82B0-466B-BAC7-1DD5B8DBA6C1}"/>
    <cellStyle name="Normal 2 42 10" xfId="14744" xr:uid="{8B6B1487-3B8A-47F1-9FB2-605E36419752}"/>
    <cellStyle name="Normal 2 42 11" xfId="17835" xr:uid="{EAD5A03C-6DED-4385-A801-DD0AC1B1D504}"/>
    <cellStyle name="Normal 2 42 12" xfId="20995" xr:uid="{EEDF6C69-7A96-410C-BAFE-AFA2801569B8}"/>
    <cellStyle name="Normal 2 42 13" xfId="24133" xr:uid="{253BB7E2-AAA9-45C0-8EB4-97A20A37DB71}"/>
    <cellStyle name="Normal 2 42 14" xfId="27310" xr:uid="{31BAFA5F-3B1E-4B0A-B04E-269B08A25441}"/>
    <cellStyle name="Normal 2 42 15" xfId="3704" xr:uid="{BF56BFAB-60B3-46B4-8E9E-3B2C9C3B675A}"/>
    <cellStyle name="Normal 2 42 2" xfId="893" xr:uid="{1F393471-54A6-4454-AA8C-EBDAE0F4F7D7}"/>
    <cellStyle name="Normal 2 42 2 10" xfId="24783" xr:uid="{7F4264D4-A4C5-464B-8A56-1890C72589C2}"/>
    <cellStyle name="Normal 2 42 2 11" xfId="27961" xr:uid="{EDE1DA33-B2C7-4532-A408-8138124E5C62}"/>
    <cellStyle name="Normal 2 42 2 12" xfId="3873" xr:uid="{2800C11E-B481-4B82-92DE-267D875DEB4A}"/>
    <cellStyle name="Normal 2 42 2 2" xfId="2844" xr:uid="{CD474BB6-9634-449B-9BDE-286DD3DBAFF3}"/>
    <cellStyle name="Normal 2 42 2 2 10" xfId="4931" xr:uid="{BE4881F9-2310-4B3A-B9C1-FB4D191FE9EA}"/>
    <cellStyle name="Normal 2 42 2 2 2" xfId="6970" xr:uid="{8A180B3D-5601-4045-A8BB-1B144F8F4868}"/>
    <cellStyle name="Normal 2 42 2 2 3" xfId="11107" xr:uid="{5061BA7E-359B-4CCF-AB50-373ECD8C4AFE}"/>
    <cellStyle name="Normal 2 42 2 2 4" xfId="14298" xr:uid="{5AD5419F-C544-4715-8EF8-69CCDA069701}"/>
    <cellStyle name="Normal 2 42 2 2 5" xfId="17393" xr:uid="{4D882653-2D10-439C-A274-7FE596F42CFC}"/>
    <cellStyle name="Normal 2 42 2 2 6" xfId="20551" xr:uid="{9B0BD683-EBFC-4DFE-A351-15B3B990BE96}"/>
    <cellStyle name="Normal 2 42 2 2 7" xfId="23707" xr:uid="{976BE82E-025F-4AC1-A4F3-36FC56FB806B}"/>
    <cellStyle name="Normal 2 42 2 2 8" xfId="26883" xr:uid="{F70EBC5D-4D43-4F87-9904-0493DDC4154E}"/>
    <cellStyle name="Normal 2 42 2 2 9" xfId="30082" xr:uid="{BA49F19D-1AE4-44E6-8E1E-4A3B0E47454E}"/>
    <cellStyle name="Normal 2 42 2 3" xfId="1782" xr:uid="{0FC52363-5636-43AF-A18E-CB8E28A52BF9}"/>
    <cellStyle name="Normal 2 42 2 3 2" xfId="10049" xr:uid="{733A9903-19CD-4311-A967-348C1A399D38}"/>
    <cellStyle name="Normal 2 42 2 3 3" xfId="13245" xr:uid="{795E18DE-CFE6-4135-817A-588A9E392626}"/>
    <cellStyle name="Normal 2 42 2 3 4" xfId="16340" xr:uid="{FC801A7A-9A62-4792-9E6B-42082604609D}"/>
    <cellStyle name="Normal 2 42 2 3 5" xfId="19494" xr:uid="{93BA4785-DAC0-4000-86E2-76FFADAA1C07}"/>
    <cellStyle name="Normal 2 42 2 3 6" xfId="22654" xr:uid="{CE16BD1B-B88F-4191-918E-D15A43D082BF}"/>
    <cellStyle name="Normal 2 42 2 3 7" xfId="25830" xr:uid="{BEA10743-317C-428C-9B3D-B41754DA404A}"/>
    <cellStyle name="Normal 2 42 2 3 8" xfId="29029" xr:uid="{4831CA19-5DA9-417C-862F-2C182303E7CE}"/>
    <cellStyle name="Normal 2 42 2 3 9" xfId="6031" xr:uid="{7BC6C6D0-C9B9-4C34-865A-1C632586E0AE}"/>
    <cellStyle name="Normal 2 42 2 4" xfId="8016" xr:uid="{E98E2437-9856-4EDA-88BC-748AC848CA8D}"/>
    <cellStyle name="Normal 2 42 2 5" xfId="9161" xr:uid="{B562A021-DF6C-4D79-BC68-9CC9BFD7B345}"/>
    <cellStyle name="Normal 2 42 2 6" xfId="12282" xr:uid="{5ECCF990-AB29-4D22-9B9F-367354F582BF}"/>
    <cellStyle name="Normal 2 42 2 7" xfId="15401" xr:uid="{3B79AB9D-8A62-4C73-8E30-F1FB9CDCFB26}"/>
    <cellStyle name="Normal 2 42 2 8" xfId="18485" xr:uid="{94829183-582B-4C9A-A185-46104493F4A0}"/>
    <cellStyle name="Normal 2 42 2 9" xfId="21648" xr:uid="{DAD96C7F-4563-4D04-8DD0-968A445739EF}"/>
    <cellStyle name="Normal 2 42 3" xfId="1086" xr:uid="{3222DE72-9BF5-4D3E-959D-15C73568D9D6}"/>
    <cellStyle name="Normal 2 42 3 10" xfId="24975" xr:uid="{2685C5A9-2AA6-4F71-94EF-51E74CFDE62C}"/>
    <cellStyle name="Normal 2 42 3 11" xfId="28154" xr:uid="{1BED4F39-B480-4BBF-A9FA-DA3C18C297C1}"/>
    <cellStyle name="Normal 2 42 3 12" xfId="4065" xr:uid="{EF36483B-9B25-4AF0-8F6B-EB47F3C1DF07}"/>
    <cellStyle name="Normal 2 42 3 2" xfId="3037" xr:uid="{D5BB75EF-DDA2-4A43-8BF2-D1CB16595BDD}"/>
    <cellStyle name="Normal 2 42 3 2 10" xfId="5123" xr:uid="{864A5723-0D21-4E37-BDF9-DD22031B47D9}"/>
    <cellStyle name="Normal 2 42 3 2 2" xfId="7146" xr:uid="{A7EE5F34-9727-47BB-9689-EACC419F58D1}"/>
    <cellStyle name="Normal 2 42 3 2 3" xfId="11299" xr:uid="{48D3D54E-D348-41EA-99E7-FF7F8AAF660B}"/>
    <cellStyle name="Normal 2 42 3 2 4" xfId="14487" xr:uid="{A254E197-BC29-4B9C-A202-8BCD4E659CDE}"/>
    <cellStyle name="Normal 2 42 3 2 5" xfId="17584" xr:uid="{09DEB3CE-638E-4805-9CDC-8DE57F0453D1}"/>
    <cellStyle name="Normal 2 42 3 2 6" xfId="20741" xr:uid="{0AC0A83C-14E2-4B05-AA3F-9641745FA398}"/>
    <cellStyle name="Normal 2 42 3 2 7" xfId="23896" xr:uid="{9D4A8A89-D61C-4A3E-9CDA-453193FF8CF2}"/>
    <cellStyle name="Normal 2 42 3 2 8" xfId="27072" xr:uid="{0CF906E6-9C75-44F7-A9CB-28D00703806E}"/>
    <cellStyle name="Normal 2 42 3 2 9" xfId="30271" xr:uid="{08FFAE71-E47F-47EE-877C-CE5A7AFFD865}"/>
    <cellStyle name="Normal 2 42 3 3" xfId="1976" xr:uid="{26CA1F1B-F13F-49EA-AF93-71547365D02E}"/>
    <cellStyle name="Normal 2 42 3 3 2" xfId="10241" xr:uid="{A665C9C7-A3A9-4DE1-B880-BB31E1E848D3}"/>
    <cellStyle name="Normal 2 42 3 3 3" xfId="13437" xr:uid="{7C77A8C2-30D4-4F3E-8943-EDA8F60AED4B}"/>
    <cellStyle name="Normal 2 42 3 3 4" xfId="16532" xr:uid="{423B52F1-4233-4B7C-B32F-A279945899E9}"/>
    <cellStyle name="Normal 2 42 3 3 5" xfId="19686" xr:uid="{578425F2-3995-4988-A8FF-BD198A17E53A}"/>
    <cellStyle name="Normal 2 42 3 3 6" xfId="22846" xr:uid="{3768C78D-FAD9-4954-A6EB-359CC16E8C3A}"/>
    <cellStyle name="Normal 2 42 3 3 7" xfId="26022" xr:uid="{87665153-B3F4-4E06-A568-3B025A982BD4}"/>
    <cellStyle name="Normal 2 42 3 3 8" xfId="29221" xr:uid="{AB7B59F2-0DEF-4FC6-AFC7-27C99E0AA29E}"/>
    <cellStyle name="Normal 2 42 3 3 9" xfId="6224" xr:uid="{9F0B1AD6-31E7-4B48-9849-DB47715F96F9}"/>
    <cellStyle name="Normal 2 42 3 4" xfId="8209" xr:uid="{7D397060-E9C6-4C05-8DE6-4C67E0EFD117}"/>
    <cellStyle name="Normal 2 42 3 5" xfId="9353" xr:uid="{1D262361-742E-4CD9-9292-5B3515586AA8}"/>
    <cellStyle name="Normal 2 42 3 6" xfId="12475" xr:uid="{9828D284-C542-46A3-A655-9DCDED151E7B}"/>
    <cellStyle name="Normal 2 42 3 7" xfId="15594" xr:uid="{9BA2F9C5-9B09-41CF-B006-B71B1FE220DA}"/>
    <cellStyle name="Normal 2 42 3 8" xfId="18677" xr:uid="{F67DCF67-C572-4A05-B03C-8FDF5096E1D1}"/>
    <cellStyle name="Normal 2 42 3 9" xfId="21841" xr:uid="{4CBB88DE-0128-42B8-9995-DE94ED8685AB}"/>
    <cellStyle name="Normal 2 42 4" xfId="724" xr:uid="{24421476-B5D5-48C2-BDF9-3FF27A81FF4A}"/>
    <cellStyle name="Normal 2 42 4 10" xfId="27792" xr:uid="{8C357402-457F-44C4-A99D-20DAFBA57783}"/>
    <cellStyle name="Normal 2 42 4 11" xfId="4762" xr:uid="{FDC94F96-9936-427A-B8F1-1C7DF5FF6FE4}"/>
    <cellStyle name="Normal 2 42 4 2" xfId="2675" xr:uid="{CE6CE07B-468A-4444-A21F-15ADEB8DE7B7}"/>
    <cellStyle name="Normal 2 42 4 2 2" xfId="10938" xr:uid="{5B3A6FE2-4AF1-4363-A30E-C32B72E386BF}"/>
    <cellStyle name="Normal 2 42 4 2 3" xfId="14129" xr:uid="{EBB5AD6D-F50E-4C05-B429-2C33A00DF8CA}"/>
    <cellStyle name="Normal 2 42 4 2 4" xfId="17224" xr:uid="{F5E17592-7824-4FAD-9095-47FEE10F409B}"/>
    <cellStyle name="Normal 2 42 4 2 5" xfId="20382" xr:uid="{73E68B57-FC71-4325-801D-D9B3261A2E54}"/>
    <cellStyle name="Normal 2 42 4 2 6" xfId="23538" xr:uid="{5D2275C5-9847-4299-9527-C325C8D550B1}"/>
    <cellStyle name="Normal 2 42 4 2 7" xfId="26714" xr:uid="{1D0801F1-ADDC-4DB3-B0F4-F66A3A402CEE}"/>
    <cellStyle name="Normal 2 42 4 2 8" xfId="29913" xr:uid="{6DE69EDA-3801-4BDD-AF91-0EE6544282B3}"/>
    <cellStyle name="Normal 2 42 4 2 9" xfId="5862" xr:uid="{B168625B-E635-4289-B307-A49230853794}"/>
    <cellStyle name="Normal 2 42 4 3" xfId="7847" xr:uid="{C5B2B7BD-E813-4B53-B66C-BA977392CD50}"/>
    <cellStyle name="Normal 2 42 4 4" xfId="8992" xr:uid="{5B8E7652-79EC-40FB-ABA7-48446D5AB863}"/>
    <cellStyle name="Normal 2 42 4 5" xfId="12113" xr:uid="{754851CF-3976-46AF-8FAA-917727C1AB41}"/>
    <cellStyle name="Normal 2 42 4 6" xfId="15232" xr:uid="{26AD4C1E-D8B3-4467-9F0D-0A9D1BD3CF04}"/>
    <cellStyle name="Normal 2 42 4 7" xfId="18316" xr:uid="{CB992547-8B50-4EEC-B3F3-576BDDD931F6}"/>
    <cellStyle name="Normal 2 42 4 8" xfId="21479" xr:uid="{5859643D-A608-4F84-BC25-D1E3058BB274}"/>
    <cellStyle name="Normal 2 42 4 9" xfId="24614" xr:uid="{B8BC1CD3-5F4D-4EE8-99E1-6640F2058732}"/>
    <cellStyle name="Normal 2 42 5" xfId="2193" xr:uid="{0394FB4B-ABC9-41C4-B7F7-F1FAA93486A8}"/>
    <cellStyle name="Normal 2 42 5 10" xfId="4281" xr:uid="{3E1249F2-E51A-400C-8367-6B1655B64DFD}"/>
    <cellStyle name="Normal 2 42 5 2" xfId="6498" xr:uid="{69B011D2-D6D4-4ACF-AED2-B4DBF9C90416}"/>
    <cellStyle name="Normal 2 42 5 3" xfId="10457" xr:uid="{08B6A998-896C-4E91-9845-AD7050FF7BFA}"/>
    <cellStyle name="Normal 2 42 5 4" xfId="13652" xr:uid="{0C9013A3-C2E0-41DA-8B93-5B990DA6D8EF}"/>
    <cellStyle name="Normal 2 42 5 5" xfId="16747" xr:uid="{860A44BB-0E27-400C-BE76-A3312D7E5401}"/>
    <cellStyle name="Normal 2 42 5 6" xfId="19901" xr:uid="{45D63140-43EB-4AB7-B279-800E2FE60474}"/>
    <cellStyle name="Normal 2 42 5 7" xfId="23061" xr:uid="{EF49EB53-D4B9-452A-AA92-046FFBEDAAA4}"/>
    <cellStyle name="Normal 2 42 5 8" xfId="26237" xr:uid="{79CF7528-30B4-4182-B86F-68E240CCA422}"/>
    <cellStyle name="Normal 2 42 5 9" xfId="29436" xr:uid="{BE35120D-3D48-45E1-9C59-62E7F2D5F7E6}"/>
    <cellStyle name="Normal 2 42 6" xfId="1613" xr:uid="{A78C6ACB-2E5B-47B1-8B26-091DDDCF6283}"/>
    <cellStyle name="Normal 2 42 6 2" xfId="9880" xr:uid="{ADD93EA7-D055-4099-BF6D-F7B8B5D1D1D8}"/>
    <cellStyle name="Normal 2 42 6 3" xfId="13076" xr:uid="{70FA2FEC-CA68-42B6-9507-9805A7046C2F}"/>
    <cellStyle name="Normal 2 42 6 4" xfId="16171" xr:uid="{5DF78EF4-7511-4CE1-9117-CD043C402EC2}"/>
    <cellStyle name="Normal 2 42 6 5" xfId="19325" xr:uid="{CDFDB437-3BFE-479C-AF94-6881DDC93C9F}"/>
    <cellStyle name="Normal 2 42 6 6" xfId="22485" xr:uid="{748564F4-4D86-4695-B8DB-BAD6186DF4EB}"/>
    <cellStyle name="Normal 2 42 6 7" xfId="25661" xr:uid="{7A585C82-910B-4866-8658-1D980B938C46}"/>
    <cellStyle name="Normal 2 42 6 8" xfId="28860" xr:uid="{3685A8EB-F745-4F68-BB46-345C935E9B76}"/>
    <cellStyle name="Normal 2 42 6 9" xfId="5381" xr:uid="{6544D881-9996-430F-8E88-B8476FE23AC8}"/>
    <cellStyle name="Normal 2 42 7" xfId="7364" xr:uid="{760D00AE-C4B5-465E-9F6C-F931BFD5D41F}"/>
    <cellStyle name="Normal 2 42 8" xfId="8519" xr:uid="{D058E59B-AC0A-4DA6-BE12-D00D5757D4BA}"/>
    <cellStyle name="Normal 2 42 9" xfId="11629" xr:uid="{22AA0653-5C21-45E8-8D13-5FCCBD41C685}"/>
    <cellStyle name="Normal 2 43" xfId="254" xr:uid="{D885E00C-98E7-42AF-B5E6-1B59DC893587}"/>
    <cellStyle name="Normal 2 43 10" xfId="14748" xr:uid="{A8124209-790F-41B2-AA03-2B80F81FF971}"/>
    <cellStyle name="Normal 2 43 11" xfId="17839" xr:uid="{29983791-23D5-4E59-86CB-38F475204003}"/>
    <cellStyle name="Normal 2 43 12" xfId="21000" xr:uid="{115B09C0-A5BA-43F7-854B-C9DDB9DF2EEB}"/>
    <cellStyle name="Normal 2 43 13" xfId="24137" xr:uid="{E861AD52-5BB3-4F9F-A8C3-5BA4D506C347}"/>
    <cellStyle name="Normal 2 43 14" xfId="27315" xr:uid="{9558ED8C-4934-4681-9AD2-C3E0205EEA43}"/>
    <cellStyle name="Normal 2 43 15" xfId="3708" xr:uid="{DC01F424-6831-474B-8486-9BE0A38106AD}"/>
    <cellStyle name="Normal 2 43 2" xfId="897" xr:uid="{80470A5A-83E3-4481-A651-8DDF91D4F82C}"/>
    <cellStyle name="Normal 2 43 2 10" xfId="24787" xr:uid="{1DA27804-482A-4575-9BEE-B1EE4D80F11F}"/>
    <cellStyle name="Normal 2 43 2 11" xfId="27965" xr:uid="{3CA7F010-77CE-434B-8816-23F411ED79EB}"/>
    <cellStyle name="Normal 2 43 2 12" xfId="3877" xr:uid="{C42E4BB1-FD1F-4C72-BBC1-4ACB4851B9A1}"/>
    <cellStyle name="Normal 2 43 2 2" xfId="2848" xr:uid="{525990DF-9528-472E-B3D5-E75BF68DC40E}"/>
    <cellStyle name="Normal 2 43 2 2 10" xfId="4935" xr:uid="{29FB4B81-0593-46FF-AD5E-93A835D4B0D1}"/>
    <cellStyle name="Normal 2 43 2 2 2" xfId="6974" xr:uid="{F62B810B-7B95-4C62-8AF4-506747C1B173}"/>
    <cellStyle name="Normal 2 43 2 2 3" xfId="11111" xr:uid="{4002D808-BA5A-4D7E-8F93-0B394C9E9675}"/>
    <cellStyle name="Normal 2 43 2 2 4" xfId="14302" xr:uid="{1B9C4065-D2C4-4657-8DA2-0769F3904E9D}"/>
    <cellStyle name="Normal 2 43 2 2 5" xfId="17397" xr:uid="{18EBE1DB-C136-413F-9E30-01CBBD52AC9C}"/>
    <cellStyle name="Normal 2 43 2 2 6" xfId="20555" xr:uid="{95B12041-65F7-4975-BE98-C5864C1686E2}"/>
    <cellStyle name="Normal 2 43 2 2 7" xfId="23711" xr:uid="{843C98C1-D9D4-48D2-8522-3A49DF981EC8}"/>
    <cellStyle name="Normal 2 43 2 2 8" xfId="26887" xr:uid="{248BDD0E-39F3-45F8-8578-FDD3D296C5DE}"/>
    <cellStyle name="Normal 2 43 2 2 9" xfId="30086" xr:uid="{88DE020A-A6A2-46D2-ACCB-5CDDEA8066B3}"/>
    <cellStyle name="Normal 2 43 2 3" xfId="1786" xr:uid="{E079D5C8-DF7B-44F0-A4ED-013D3E2B066F}"/>
    <cellStyle name="Normal 2 43 2 3 2" xfId="10053" xr:uid="{F5CBA780-4B89-4C18-9E2E-5C4B471CDA93}"/>
    <cellStyle name="Normal 2 43 2 3 3" xfId="13249" xr:uid="{2BF66ABC-9E2F-4105-9DF1-602A97F7C521}"/>
    <cellStyle name="Normal 2 43 2 3 4" xfId="16344" xr:uid="{FA4554E8-9F36-49A8-8CA7-D4C930974CB8}"/>
    <cellStyle name="Normal 2 43 2 3 5" xfId="19498" xr:uid="{940F0D7D-B6E3-40AC-9C6A-443D7D9863CB}"/>
    <cellStyle name="Normal 2 43 2 3 6" xfId="22658" xr:uid="{71A06426-1E36-40A5-B145-DC006D885354}"/>
    <cellStyle name="Normal 2 43 2 3 7" xfId="25834" xr:uid="{5D8AF73D-64A7-4AEC-9BE1-3263AF68FF4E}"/>
    <cellStyle name="Normal 2 43 2 3 8" xfId="29033" xr:uid="{8CFB4258-DC01-46AB-BF21-0F3E9F751C85}"/>
    <cellStyle name="Normal 2 43 2 3 9" xfId="6035" xr:uid="{0A9B2A1A-7D2F-4126-9142-E8D0E5A66DC6}"/>
    <cellStyle name="Normal 2 43 2 4" xfId="8020" xr:uid="{85A737C8-3B17-4299-9A53-B73399B48564}"/>
    <cellStyle name="Normal 2 43 2 5" xfId="9165" xr:uid="{0673E37F-C54B-4112-AC1C-6AE19FDD0722}"/>
    <cellStyle name="Normal 2 43 2 6" xfId="12286" xr:uid="{0AD14338-88FD-45D4-BB87-D53DAACCA89C}"/>
    <cellStyle name="Normal 2 43 2 7" xfId="15405" xr:uid="{030ADC00-8324-4067-82DA-67DFA67406DC}"/>
    <cellStyle name="Normal 2 43 2 8" xfId="18489" xr:uid="{4E826A75-2A0E-4DDB-AA94-B6225E2D1AB3}"/>
    <cellStyle name="Normal 2 43 2 9" xfId="21652" xr:uid="{1BAF6325-7D4A-4F29-97EC-30D7433C5956}"/>
    <cellStyle name="Normal 2 43 3" xfId="1090" xr:uid="{971102CA-DF30-4BC2-8D31-4AF9BD1378B2}"/>
    <cellStyle name="Normal 2 43 3 10" xfId="24979" xr:uid="{418B1EF1-53F7-4BD1-BBE2-45F154BF26FF}"/>
    <cellStyle name="Normal 2 43 3 11" xfId="28158" xr:uid="{B345556F-C13E-4908-9A60-A9BB60699C98}"/>
    <cellStyle name="Normal 2 43 3 12" xfId="4069" xr:uid="{DF2E269D-656B-4F26-A89A-55BF3A4F1F31}"/>
    <cellStyle name="Normal 2 43 3 2" xfId="3041" xr:uid="{CDA5B970-3443-4DC6-B135-22B3AFB096F1}"/>
    <cellStyle name="Normal 2 43 3 2 10" xfId="5127" xr:uid="{922507B2-C013-4ABE-9E59-C952076134A8}"/>
    <cellStyle name="Normal 2 43 3 2 2" xfId="7150" xr:uid="{7ACEBE8C-A5B7-4EC5-8D90-93DF12FC801B}"/>
    <cellStyle name="Normal 2 43 3 2 3" xfId="11303" xr:uid="{3A5EFF69-ED0D-473E-BD6E-FFC4CE86F1AF}"/>
    <cellStyle name="Normal 2 43 3 2 4" xfId="14491" xr:uid="{9D4C7B2E-9AAE-4001-82E4-F1CFA65E6760}"/>
    <cellStyle name="Normal 2 43 3 2 5" xfId="17588" xr:uid="{E844F844-F93E-4CA0-A877-76104CFF959C}"/>
    <cellStyle name="Normal 2 43 3 2 6" xfId="20745" xr:uid="{B5D92111-422B-4633-B5A3-1F2D5FA9A171}"/>
    <cellStyle name="Normal 2 43 3 2 7" xfId="23900" xr:uid="{58A784CA-922C-4CDC-9865-C487033E746D}"/>
    <cellStyle name="Normal 2 43 3 2 8" xfId="27076" xr:uid="{9FE43D80-00F6-4249-9B26-697E1294258D}"/>
    <cellStyle name="Normal 2 43 3 2 9" xfId="30275" xr:uid="{60F14D66-FFE8-44C4-B42E-D67EDE31341E}"/>
    <cellStyle name="Normal 2 43 3 3" xfId="1980" xr:uid="{0C588FD7-6BF8-4017-82AA-E8F004072C92}"/>
    <cellStyle name="Normal 2 43 3 3 2" xfId="10245" xr:uid="{4EF60444-95BE-48EB-B7B7-3F173EF7B026}"/>
    <cellStyle name="Normal 2 43 3 3 3" xfId="13441" xr:uid="{48B4AE3E-7DA3-4BE2-881D-ACFDA2EA4314}"/>
    <cellStyle name="Normal 2 43 3 3 4" xfId="16536" xr:uid="{1CEBA03C-A80A-45B5-9B99-1A74D1D8705C}"/>
    <cellStyle name="Normal 2 43 3 3 5" xfId="19690" xr:uid="{9FF193EA-C726-4A00-B6A4-4B52C24FC2D2}"/>
    <cellStyle name="Normal 2 43 3 3 6" xfId="22850" xr:uid="{F4CB789C-22CD-4249-AE42-CF21A635CB0C}"/>
    <cellStyle name="Normal 2 43 3 3 7" xfId="26026" xr:uid="{58965C79-DCCE-4844-93CA-C64D7D449279}"/>
    <cellStyle name="Normal 2 43 3 3 8" xfId="29225" xr:uid="{0205FC4C-CCEC-4232-8B48-5A0AE4D38B8F}"/>
    <cellStyle name="Normal 2 43 3 3 9" xfId="6228" xr:uid="{EBA89008-E6F2-4905-94D4-05C2DD62B0B2}"/>
    <cellStyle name="Normal 2 43 3 4" xfId="8213" xr:uid="{7C4153B4-D5FF-46EC-AB58-EA594A79B2B3}"/>
    <cellStyle name="Normal 2 43 3 5" xfId="9357" xr:uid="{6FDE3B33-C31B-4767-B364-458B198EFD0B}"/>
    <cellStyle name="Normal 2 43 3 6" xfId="12479" xr:uid="{3FB5861E-6564-49AD-8110-B989003CF37F}"/>
    <cellStyle name="Normal 2 43 3 7" xfId="15598" xr:uid="{F48B792F-25B5-4BAA-BE6F-7AE58A628211}"/>
    <cellStyle name="Normal 2 43 3 8" xfId="18681" xr:uid="{B9F4C881-42C9-4921-A23D-BD8A805A3CC3}"/>
    <cellStyle name="Normal 2 43 3 9" xfId="21845" xr:uid="{28718178-65F7-4F6E-9959-A93A27F8E9AA}"/>
    <cellStyle name="Normal 2 43 4" xfId="728" xr:uid="{B172ADC5-B708-46B5-AEEA-6CEE2DF25D81}"/>
    <cellStyle name="Normal 2 43 4 10" xfId="27796" xr:uid="{498D9CF4-7241-4EF6-91EA-BCFF8B6DE09A}"/>
    <cellStyle name="Normal 2 43 4 11" xfId="4766" xr:uid="{0273F59D-F0D0-48F8-87CB-9185747095E5}"/>
    <cellStyle name="Normal 2 43 4 2" xfId="2679" xr:uid="{A97349B4-667F-4323-9C17-C7E644BB5AF8}"/>
    <cellStyle name="Normal 2 43 4 2 2" xfId="10942" xr:uid="{5E6C87C9-802E-4538-8B39-04BD5517C26C}"/>
    <cellStyle name="Normal 2 43 4 2 3" xfId="14133" xr:uid="{1BC9CFD9-C791-43FE-8C5E-200DEE791D16}"/>
    <cellStyle name="Normal 2 43 4 2 4" xfId="17228" xr:uid="{B7E84C15-B3DE-4DBC-B1F4-974C27270916}"/>
    <cellStyle name="Normal 2 43 4 2 5" xfId="20386" xr:uid="{DD48DC78-78DE-4F1A-B01D-BB4BB9D34AD1}"/>
    <cellStyle name="Normal 2 43 4 2 6" xfId="23542" xr:uid="{EA5DD656-9C41-43A0-960E-0257100A60D8}"/>
    <cellStyle name="Normal 2 43 4 2 7" xfId="26718" xr:uid="{E4420D1F-E3EF-4FA3-8D41-3F0046691B76}"/>
    <cellStyle name="Normal 2 43 4 2 8" xfId="29917" xr:uid="{81E62CEA-F64C-4AEF-B52B-D4BB632BC1FA}"/>
    <cellStyle name="Normal 2 43 4 2 9" xfId="5866" xr:uid="{67DCD183-6C80-4F9E-A994-73E15D57945E}"/>
    <cellStyle name="Normal 2 43 4 3" xfId="7851" xr:uid="{FD477D43-AC3B-4C0E-9CAF-CEBC87855B74}"/>
    <cellStyle name="Normal 2 43 4 4" xfId="8996" xr:uid="{22268888-402D-4126-9D4D-4F5027A34EAC}"/>
    <cellStyle name="Normal 2 43 4 5" xfId="12117" xr:uid="{4330802C-169F-44FA-9DF3-23CBD687B150}"/>
    <cellStyle name="Normal 2 43 4 6" xfId="15236" xr:uid="{38F3A53C-3267-42B5-8AA5-BF5CA455457E}"/>
    <cellStyle name="Normal 2 43 4 7" xfId="18320" xr:uid="{EEF5D627-6F10-432D-ADE7-8689F5994C0A}"/>
    <cellStyle name="Normal 2 43 4 8" xfId="21483" xr:uid="{B06B3A95-D8AE-444F-BC1F-642FE912FB25}"/>
    <cellStyle name="Normal 2 43 4 9" xfId="24618" xr:uid="{80E8E0D4-3519-42CD-970B-D85324E64D89}"/>
    <cellStyle name="Normal 2 43 5" xfId="2197" xr:uid="{608429F0-EC62-445B-92C0-D3CC8D62B9E0}"/>
    <cellStyle name="Normal 2 43 5 10" xfId="4285" xr:uid="{0A2565D4-72D4-41EA-B137-EBF53F21FE40}"/>
    <cellStyle name="Normal 2 43 5 2" xfId="6502" xr:uid="{E512C3FE-72C2-43BE-A571-F5DC9C20AC28}"/>
    <cellStyle name="Normal 2 43 5 3" xfId="10461" xr:uid="{3223868E-E4E8-466C-8282-78D668240A8A}"/>
    <cellStyle name="Normal 2 43 5 4" xfId="13656" xr:uid="{45700997-83D7-42BE-A6DA-F5EA4CDF1594}"/>
    <cellStyle name="Normal 2 43 5 5" xfId="16751" xr:uid="{5D514C20-4CEB-45F7-A682-F201F2E92B1D}"/>
    <cellStyle name="Normal 2 43 5 6" xfId="19905" xr:uid="{25AA1123-495C-41C3-9E65-3E3E6F0A759B}"/>
    <cellStyle name="Normal 2 43 5 7" xfId="23065" xr:uid="{D0830AB8-AE30-472F-A9B9-6933E34DAF4C}"/>
    <cellStyle name="Normal 2 43 5 8" xfId="26241" xr:uid="{7F230D8E-5B03-40DC-BB80-B4CF2F8563B4}"/>
    <cellStyle name="Normal 2 43 5 9" xfId="29440" xr:uid="{DB95201E-9AC8-42E4-8617-282B9852BF4D}"/>
    <cellStyle name="Normal 2 43 6" xfId="1617" xr:uid="{8DB61A10-638E-40E8-A857-1AA7B4C66C08}"/>
    <cellStyle name="Normal 2 43 6 2" xfId="9884" xr:uid="{B8AA57ED-088E-47D3-B935-840B18EDF1F2}"/>
    <cellStyle name="Normal 2 43 6 3" xfId="13080" xr:uid="{4A939869-E55C-453C-BC2B-F21983C43022}"/>
    <cellStyle name="Normal 2 43 6 4" xfId="16175" xr:uid="{E36B9F1F-1A61-44BB-967E-DC1FCC9A19C4}"/>
    <cellStyle name="Normal 2 43 6 5" xfId="19329" xr:uid="{D0D8245E-94F4-4A6B-80FB-862C52C8FD9F}"/>
    <cellStyle name="Normal 2 43 6 6" xfId="22489" xr:uid="{CD00A3BE-010B-4292-BCCA-4791410AC1BE}"/>
    <cellStyle name="Normal 2 43 6 7" xfId="25665" xr:uid="{B06F6665-B1B3-41B3-BC8C-BF4DE65FEED5}"/>
    <cellStyle name="Normal 2 43 6 8" xfId="28864" xr:uid="{8F2896B2-47AA-4E9C-8885-713B37682C38}"/>
    <cellStyle name="Normal 2 43 6 9" xfId="5385" xr:uid="{96CBB592-FAD3-414D-80F5-083375B76A16}"/>
    <cellStyle name="Normal 2 43 7" xfId="7369" xr:uid="{7C61B554-B14D-41C1-8A6C-316DF2E57871}"/>
    <cellStyle name="Normal 2 43 8" xfId="8523" xr:uid="{990E755B-A498-4E50-9047-BCD4CDB3AE3D}"/>
    <cellStyle name="Normal 2 43 9" xfId="11634" xr:uid="{591F2D75-3039-4CF7-BF60-9143B189F428}"/>
    <cellStyle name="Normal 2 44" xfId="258" xr:uid="{39F83104-645E-4932-94B8-CAA1024C529E}"/>
    <cellStyle name="Normal 2 44 10" xfId="14752" xr:uid="{D437F0C2-96CA-4994-B498-589C6BC9EFE9}"/>
    <cellStyle name="Normal 2 44 11" xfId="17843" xr:uid="{9E510563-68CF-42B0-B282-44F2A1204E56}"/>
    <cellStyle name="Normal 2 44 12" xfId="21005" xr:uid="{7B603AFE-502A-4BD9-B15C-6ABBFA4808CE}"/>
    <cellStyle name="Normal 2 44 13" xfId="24141" xr:uid="{D18D1CFF-9F76-448C-A04B-CC8E3B0E5D4A}"/>
    <cellStyle name="Normal 2 44 14" xfId="27319" xr:uid="{0873DC90-B20D-447E-A97F-D86B24FEC4D0}"/>
    <cellStyle name="Normal 2 44 15" xfId="3712" xr:uid="{44162C3B-1D74-4DEC-BD5D-7D966B6EC043}"/>
    <cellStyle name="Normal 2 44 2" xfId="901" xr:uid="{43397262-C2E1-4E1E-AAD3-988A78FB269B}"/>
    <cellStyle name="Normal 2 44 2 10" xfId="24791" xr:uid="{76339DFC-D928-4406-B909-323399FCA474}"/>
    <cellStyle name="Normal 2 44 2 11" xfId="27969" xr:uid="{E473347B-6D51-48A8-9A57-990F1A467CA8}"/>
    <cellStyle name="Normal 2 44 2 12" xfId="3881" xr:uid="{A149C219-6EC9-48BE-8C57-BA6D2B849D5E}"/>
    <cellStyle name="Normal 2 44 2 2" xfId="2852" xr:uid="{814D2185-FBB4-4BB6-86E4-39120187F963}"/>
    <cellStyle name="Normal 2 44 2 2 10" xfId="4939" xr:uid="{FB6B26FE-3C19-49FF-934E-1A1540D26BEE}"/>
    <cellStyle name="Normal 2 44 2 2 2" xfId="6978" xr:uid="{1E148AFE-CE97-48C4-BBEF-3212BD0A166E}"/>
    <cellStyle name="Normal 2 44 2 2 3" xfId="11115" xr:uid="{A55880DB-7650-4D65-A005-7737EABFC6E0}"/>
    <cellStyle name="Normal 2 44 2 2 4" xfId="14306" xr:uid="{9C193B6C-88A2-47AC-B259-433EFED4E54E}"/>
    <cellStyle name="Normal 2 44 2 2 5" xfId="17401" xr:uid="{23C5B4B5-F64D-431A-8E8D-E4FCA37FF321}"/>
    <cellStyle name="Normal 2 44 2 2 6" xfId="20559" xr:uid="{838CA01F-3375-4B9A-BF8F-42958CC41789}"/>
    <cellStyle name="Normal 2 44 2 2 7" xfId="23715" xr:uid="{FDE74623-39C3-4ADB-B04A-1D264129E888}"/>
    <cellStyle name="Normal 2 44 2 2 8" xfId="26891" xr:uid="{D5A1C65B-0B94-448A-B19F-5E5BB14C1D20}"/>
    <cellStyle name="Normal 2 44 2 2 9" xfId="30090" xr:uid="{F899EBF2-989B-4E47-ABDD-309F42FE2213}"/>
    <cellStyle name="Normal 2 44 2 3" xfId="1790" xr:uid="{480E0FBB-29AC-40A5-A94F-75587BABE7D2}"/>
    <cellStyle name="Normal 2 44 2 3 2" xfId="10057" xr:uid="{A70F7C94-486E-4C44-A223-3FF043F95118}"/>
    <cellStyle name="Normal 2 44 2 3 3" xfId="13253" xr:uid="{2CFC0444-E3A2-40FA-BCBB-36E8CF415A09}"/>
    <cellStyle name="Normal 2 44 2 3 4" xfId="16348" xr:uid="{C4CEB276-E932-47B4-8794-F05F8D55717E}"/>
    <cellStyle name="Normal 2 44 2 3 5" xfId="19502" xr:uid="{691D677B-6D31-47E7-AEAD-709F32215223}"/>
    <cellStyle name="Normal 2 44 2 3 6" xfId="22662" xr:uid="{356745E3-4BBB-4327-B066-27785099C857}"/>
    <cellStyle name="Normal 2 44 2 3 7" xfId="25838" xr:uid="{1230EACB-0E77-4103-9BDA-B70E0459E388}"/>
    <cellStyle name="Normal 2 44 2 3 8" xfId="29037" xr:uid="{8AB8D2B6-5293-429A-A85D-834C25C23EC9}"/>
    <cellStyle name="Normal 2 44 2 3 9" xfId="6039" xr:uid="{EE74BCAE-6699-4FDD-AC0D-DC5E1C2423C9}"/>
    <cellStyle name="Normal 2 44 2 4" xfId="8024" xr:uid="{AE9D2E89-B991-40DF-BC55-696D4E44EC40}"/>
    <cellStyle name="Normal 2 44 2 5" xfId="9169" xr:uid="{DE65A621-D80E-4645-96F3-85EDB2B4CC48}"/>
    <cellStyle name="Normal 2 44 2 6" xfId="12290" xr:uid="{E2B37718-7F41-48F5-B4A1-2490D8CB00AA}"/>
    <cellStyle name="Normal 2 44 2 7" xfId="15409" xr:uid="{06B645DE-5D3E-493F-9847-BEAD48E8EBF6}"/>
    <cellStyle name="Normal 2 44 2 8" xfId="18493" xr:uid="{DF2C97B3-DD8F-4F04-BC44-765A06BE1432}"/>
    <cellStyle name="Normal 2 44 2 9" xfId="21656" xr:uid="{4ACBF3D4-8B06-44A5-BD51-3B52EA5AF1E4}"/>
    <cellStyle name="Normal 2 44 3" xfId="1094" xr:uid="{86964879-322E-4807-91BB-A0C3EF874AC7}"/>
    <cellStyle name="Normal 2 44 3 10" xfId="24983" xr:uid="{5935881B-70E4-4480-A69D-251D26F188D9}"/>
    <cellStyle name="Normal 2 44 3 11" xfId="28162" xr:uid="{59F30BA7-33FB-4C3A-9FFE-1B47FAEACD11}"/>
    <cellStyle name="Normal 2 44 3 12" xfId="4073" xr:uid="{20BD30F9-5CB5-4CFA-A8C2-51FE73C7A68D}"/>
    <cellStyle name="Normal 2 44 3 2" xfId="3045" xr:uid="{F85B2893-EC65-4FA3-B61F-338940D7D45D}"/>
    <cellStyle name="Normal 2 44 3 2 10" xfId="5131" xr:uid="{2DEF9BED-8519-4A5E-9737-2B94C9C04A4E}"/>
    <cellStyle name="Normal 2 44 3 2 2" xfId="7154" xr:uid="{F445579B-5413-4CC3-8469-1FAE6AFB1676}"/>
    <cellStyle name="Normal 2 44 3 2 3" xfId="11307" xr:uid="{40E942DA-F81E-4FD8-A913-F801BACE1AED}"/>
    <cellStyle name="Normal 2 44 3 2 4" xfId="14495" xr:uid="{95685236-5958-4AF3-9401-78F542ABD0B7}"/>
    <cellStyle name="Normal 2 44 3 2 5" xfId="17592" xr:uid="{E7CBACE6-2A6F-4341-87D6-729FDCD41FB0}"/>
    <cellStyle name="Normal 2 44 3 2 6" xfId="20749" xr:uid="{E3C5FBC2-6AA8-46AA-A19F-11CE6E99AB06}"/>
    <cellStyle name="Normal 2 44 3 2 7" xfId="23904" xr:uid="{E456F212-0FF1-4146-AFD1-2797F49F8723}"/>
    <cellStyle name="Normal 2 44 3 2 8" xfId="27080" xr:uid="{E8804D3D-E316-4471-B3F2-44C61FA337AA}"/>
    <cellStyle name="Normal 2 44 3 2 9" xfId="30279" xr:uid="{79367157-9F90-4DED-B8CC-2122D1CDFFB6}"/>
    <cellStyle name="Normal 2 44 3 3" xfId="1984" xr:uid="{DC5D0728-A2DB-47CB-82AA-60EDBC2AB71A}"/>
    <cellStyle name="Normal 2 44 3 3 2" xfId="10249" xr:uid="{291A20C7-6B52-42E5-84DF-DEC45B0C17A0}"/>
    <cellStyle name="Normal 2 44 3 3 3" xfId="13445" xr:uid="{A7985CC3-FF18-4E6F-A0AB-222BCCA000FB}"/>
    <cellStyle name="Normal 2 44 3 3 4" xfId="16540" xr:uid="{B4F150BF-0A39-4721-843D-8C713747D413}"/>
    <cellStyle name="Normal 2 44 3 3 5" xfId="19694" xr:uid="{915F094D-FEBD-4EC8-8C89-4DBBF5514AA8}"/>
    <cellStyle name="Normal 2 44 3 3 6" xfId="22854" xr:uid="{AE3FC95F-025A-45B1-B412-674F3B35CD11}"/>
    <cellStyle name="Normal 2 44 3 3 7" xfId="26030" xr:uid="{63E38738-2526-41B1-BCF9-ACE197111274}"/>
    <cellStyle name="Normal 2 44 3 3 8" xfId="29229" xr:uid="{3F1F1549-2FC0-4C10-8E04-8EB3A2A6B882}"/>
    <cellStyle name="Normal 2 44 3 3 9" xfId="6232" xr:uid="{02CC8EE5-2678-49F0-AE3D-A2E8B6B84FC0}"/>
    <cellStyle name="Normal 2 44 3 4" xfId="8217" xr:uid="{60CF2489-9459-4F07-9B67-FE6299258EAA}"/>
    <cellStyle name="Normal 2 44 3 5" xfId="9361" xr:uid="{A584D6FD-4E7E-4C35-B70E-87D2E437B28C}"/>
    <cellStyle name="Normal 2 44 3 6" xfId="12483" xr:uid="{55C00BFE-1A5D-41E1-8BD5-C188A08864E9}"/>
    <cellStyle name="Normal 2 44 3 7" xfId="15602" xr:uid="{93BC8DD3-65C4-455B-8601-D71D83CA7BE8}"/>
    <cellStyle name="Normal 2 44 3 8" xfId="18685" xr:uid="{A9BB8BD9-7DC7-43FA-850C-B72E7AD31F8D}"/>
    <cellStyle name="Normal 2 44 3 9" xfId="21849" xr:uid="{451FA527-F612-46EC-8D70-84F2F1DE1458}"/>
    <cellStyle name="Normal 2 44 4" xfId="732" xr:uid="{2D19392E-C4B0-4531-A20E-564252EE870F}"/>
    <cellStyle name="Normal 2 44 4 10" xfId="27800" xr:uid="{B90C9B08-5AE8-4C9F-8AA3-D331D92D1FCD}"/>
    <cellStyle name="Normal 2 44 4 11" xfId="4770" xr:uid="{CC71AD5E-6AB4-4B8F-84B5-D5AF62DF6E4D}"/>
    <cellStyle name="Normal 2 44 4 2" xfId="2683" xr:uid="{E2CED4C3-80CB-427E-B984-0B3EBC3A3AEB}"/>
    <cellStyle name="Normal 2 44 4 2 2" xfId="10946" xr:uid="{5DED701C-0B4F-40C2-B328-53C9F2859930}"/>
    <cellStyle name="Normal 2 44 4 2 3" xfId="14137" xr:uid="{A81750F0-532C-4A2A-A38D-F1BD7185477C}"/>
    <cellStyle name="Normal 2 44 4 2 4" xfId="17232" xr:uid="{E7F150B1-2ECE-4A9E-A0B0-E795A4390F56}"/>
    <cellStyle name="Normal 2 44 4 2 5" xfId="20390" xr:uid="{9FF0280A-7853-440C-B780-20148254AF52}"/>
    <cellStyle name="Normal 2 44 4 2 6" xfId="23546" xr:uid="{2011D55D-DA9A-4D7E-9A0F-9CBF90FA8EB9}"/>
    <cellStyle name="Normal 2 44 4 2 7" xfId="26722" xr:uid="{94A8172D-F3CE-428F-94F1-7D007801977A}"/>
    <cellStyle name="Normal 2 44 4 2 8" xfId="29921" xr:uid="{0D8E4BE8-41AC-4943-98F2-7CEE4FDBAC25}"/>
    <cellStyle name="Normal 2 44 4 2 9" xfId="5870" xr:uid="{38B4C40F-5DDB-4937-AD01-F320561CA314}"/>
    <cellStyle name="Normal 2 44 4 3" xfId="7855" xr:uid="{0041A319-3DFC-4805-9BAA-4376E333C13D}"/>
    <cellStyle name="Normal 2 44 4 4" xfId="9000" xr:uid="{16A91126-295C-42D5-9447-958512235872}"/>
    <cellStyle name="Normal 2 44 4 5" xfId="12121" xr:uid="{C93A3A65-7BED-4883-AB92-322E637179C1}"/>
    <cellStyle name="Normal 2 44 4 6" xfId="15240" xr:uid="{34E2CD48-6C3D-49ED-A65A-EE6B26EBDF3E}"/>
    <cellStyle name="Normal 2 44 4 7" xfId="18324" xr:uid="{427B787E-D900-487F-857B-E943E63CC028}"/>
    <cellStyle name="Normal 2 44 4 8" xfId="21487" xr:uid="{A14460F2-B14A-4491-A382-B0A955618712}"/>
    <cellStyle name="Normal 2 44 4 9" xfId="24622" xr:uid="{06E9E8F5-9F2B-4F1D-ADD5-2E49FF04E048}"/>
    <cellStyle name="Normal 2 44 5" xfId="2201" xr:uid="{A9013434-B80F-4F26-830D-89BBE3B6FCEA}"/>
    <cellStyle name="Normal 2 44 5 10" xfId="4289" xr:uid="{EB2B7673-84FD-4DA8-ADE5-FC5C65C7349B}"/>
    <cellStyle name="Normal 2 44 5 2" xfId="6506" xr:uid="{3DF80720-5701-4094-8FF5-1E3DBD5CF609}"/>
    <cellStyle name="Normal 2 44 5 3" xfId="10465" xr:uid="{7EC42ED3-C6F5-42B7-A6EC-3211D454C8EB}"/>
    <cellStyle name="Normal 2 44 5 4" xfId="13660" xr:uid="{96364B44-5A24-4BA1-B19B-32D5EF090C7E}"/>
    <cellStyle name="Normal 2 44 5 5" xfId="16755" xr:uid="{17B7FBCD-CF7A-4268-8DDA-5C6A00E6ABCB}"/>
    <cellStyle name="Normal 2 44 5 6" xfId="19909" xr:uid="{B8A687FD-5BA0-4F0E-B7B2-E5A674D63F44}"/>
    <cellStyle name="Normal 2 44 5 7" xfId="23069" xr:uid="{23C8A3EE-3D37-4153-A764-FBAC23D6C03B}"/>
    <cellStyle name="Normal 2 44 5 8" xfId="26245" xr:uid="{EB3C436B-E446-4F4F-88B7-D565D208D0BF}"/>
    <cellStyle name="Normal 2 44 5 9" xfId="29444" xr:uid="{6902AA65-48D2-418A-94F4-D847FE2B4707}"/>
    <cellStyle name="Normal 2 44 6" xfId="1621" xr:uid="{4A7FB010-8B5E-4A4C-A41B-8F5F4D563313}"/>
    <cellStyle name="Normal 2 44 6 2" xfId="9888" xr:uid="{C1238A61-AD45-418C-909D-D6D1B2F5F234}"/>
    <cellStyle name="Normal 2 44 6 3" xfId="13084" xr:uid="{491D2419-E45B-4171-AADD-456B438AB9BC}"/>
    <cellStyle name="Normal 2 44 6 4" xfId="16179" xr:uid="{37D7F6F5-CB84-4BE8-BB54-2C38669DF058}"/>
    <cellStyle name="Normal 2 44 6 5" xfId="19333" xr:uid="{21A30D41-83BB-472B-9F51-2B08F740B81E}"/>
    <cellStyle name="Normal 2 44 6 6" xfId="22493" xr:uid="{4928A769-A319-489B-940D-4097B879C7AB}"/>
    <cellStyle name="Normal 2 44 6 7" xfId="25669" xr:uid="{2A72DAC8-7245-471E-8AE1-3529CC21DCD0}"/>
    <cellStyle name="Normal 2 44 6 8" xfId="28868" xr:uid="{9568AB4B-73B6-463A-8BBE-25950E8222DC}"/>
    <cellStyle name="Normal 2 44 6 9" xfId="5389" xr:uid="{47B64945-3753-41A5-9F5D-905D8ADBD078}"/>
    <cellStyle name="Normal 2 44 7" xfId="7373" xr:uid="{41A7884E-9161-4752-8CB5-E4A9D8F11414}"/>
    <cellStyle name="Normal 2 44 8" xfId="8527" xr:uid="{F33BA17C-BDFA-4336-9217-748D13174AF0}"/>
    <cellStyle name="Normal 2 44 9" xfId="11639" xr:uid="{90430FC1-5C63-410E-A81C-6F9EFCE955CD}"/>
    <cellStyle name="Normal 2 45" xfId="267" xr:uid="{FF4D06E1-CEF4-4098-B870-6E7694089BD9}"/>
    <cellStyle name="Normal 2 45 10" xfId="14756" xr:uid="{B102FBCB-B652-4828-B2C0-34A3F0A08272}"/>
    <cellStyle name="Normal 2 45 11" xfId="17850" xr:uid="{7778424F-769C-4E3B-8068-5CA174B8C1C6}"/>
    <cellStyle name="Normal 2 45 12" xfId="21012" xr:uid="{27FE1249-DBD2-4C4F-9B6B-A2786501862C}"/>
    <cellStyle name="Normal 2 45 13" xfId="24148" xr:uid="{40780531-D2A1-4764-B7A6-B5D9A5F48882}"/>
    <cellStyle name="Normal 2 45 14" xfId="27326" xr:uid="{75595529-88E4-495C-82A1-5D86629ECAD0}"/>
    <cellStyle name="Normal 2 45 15" xfId="3716" xr:uid="{AA802B37-56FF-4CA4-8D63-B24A360C16A4}"/>
    <cellStyle name="Normal 2 45 2" xfId="908" xr:uid="{636C45B0-BD23-4E25-A60D-CA11746C5E12}"/>
    <cellStyle name="Normal 2 45 2 10" xfId="24798" xr:uid="{7D989F08-7900-4F8C-BF81-729F7EE2FEAC}"/>
    <cellStyle name="Normal 2 45 2 11" xfId="27976" xr:uid="{1068682F-3E66-4F55-887A-F831A29F0A64}"/>
    <cellStyle name="Normal 2 45 2 12" xfId="3888" xr:uid="{2BACFEBD-82E7-42E2-9680-6111BAD70EC2}"/>
    <cellStyle name="Normal 2 45 2 2" xfId="2859" xr:uid="{604E914A-464D-4B0C-833A-96FF1EF3417C}"/>
    <cellStyle name="Normal 2 45 2 2 10" xfId="4946" xr:uid="{63DE0AAF-FEDA-4478-8F7D-57A5F6C7BBCF}"/>
    <cellStyle name="Normal 2 45 2 2 2" xfId="6983" xr:uid="{37F3D652-C1E3-4E01-B8E2-E8C91FEB1586}"/>
    <cellStyle name="Normal 2 45 2 2 3" xfId="11122" xr:uid="{84302020-24D6-478A-9283-016B9F0F8FDC}"/>
    <cellStyle name="Normal 2 45 2 2 4" xfId="14311" xr:uid="{DD1C6258-7AB9-48C9-9ECF-0ADAE8FD920C}"/>
    <cellStyle name="Normal 2 45 2 2 5" xfId="17408" xr:uid="{B875E8DC-6790-4057-9B02-99340841A2D5}"/>
    <cellStyle name="Normal 2 45 2 2 6" xfId="20564" xr:uid="{2E24481D-96BD-4F43-8990-E495BF256AF6}"/>
    <cellStyle name="Normal 2 45 2 2 7" xfId="23720" xr:uid="{9F2A32C6-FAAF-4E63-B238-88E4D09D9BC2}"/>
    <cellStyle name="Normal 2 45 2 2 8" xfId="26896" xr:uid="{B47C0D0A-B55C-4220-9167-1049796D0E9D}"/>
    <cellStyle name="Normal 2 45 2 2 9" xfId="30095" xr:uid="{29E729ED-B5E0-4AE3-AB59-04A63184013E}"/>
    <cellStyle name="Normal 2 45 2 3" xfId="1797" xr:uid="{D88C85EA-E3E5-4964-A191-4BD0239F13CB}"/>
    <cellStyle name="Normal 2 45 2 3 2" xfId="10064" xr:uid="{1CE5D5FF-3977-48F1-A9AA-4A7E9F1E446C}"/>
    <cellStyle name="Normal 2 45 2 3 3" xfId="13260" xr:uid="{FCF68E65-996E-4FDA-8C91-0EA4BAFCEC11}"/>
    <cellStyle name="Normal 2 45 2 3 4" xfId="16355" xr:uid="{93DD7523-8957-4FE2-92BE-60CB1D563A6F}"/>
    <cellStyle name="Normal 2 45 2 3 5" xfId="19509" xr:uid="{0C20BB29-0F03-4C76-AE8C-B18DDBD7936C}"/>
    <cellStyle name="Normal 2 45 2 3 6" xfId="22669" xr:uid="{902F8222-910F-4ADD-BF47-59BA56BFF2D6}"/>
    <cellStyle name="Normal 2 45 2 3 7" xfId="25845" xr:uid="{93655E5F-9AE2-4DC9-A36C-157E3872EC33}"/>
    <cellStyle name="Normal 2 45 2 3 8" xfId="29044" xr:uid="{54FDBB8F-FCF9-4A48-80DA-5648A577D497}"/>
    <cellStyle name="Normal 2 45 2 3 9" xfId="6046" xr:uid="{7E0C4255-2B3B-4476-85C7-A01AA809DB8C}"/>
    <cellStyle name="Normal 2 45 2 4" xfId="8031" xr:uid="{A372A3BE-5E4B-428D-BBDA-A69418407F70}"/>
    <cellStyle name="Normal 2 45 2 5" xfId="9176" xr:uid="{9ACF57A4-AADF-48BD-8F7F-A6B049E317BD}"/>
    <cellStyle name="Normal 2 45 2 6" xfId="12297" xr:uid="{86C6B4AD-C0A9-4A69-B94C-96EF9A2F471D}"/>
    <cellStyle name="Normal 2 45 2 7" xfId="15416" xr:uid="{74B55944-74A8-4580-9D6A-EC5E36FB6D00}"/>
    <cellStyle name="Normal 2 45 2 8" xfId="18500" xr:uid="{EE9A7C72-46E0-48BE-9E02-E9A95387934B}"/>
    <cellStyle name="Normal 2 45 2 9" xfId="21663" xr:uid="{B86D68FC-05A6-4F27-94B2-0771D740EA9E}"/>
    <cellStyle name="Normal 2 45 3" xfId="1101" xr:uid="{C91DA76B-38C3-4163-92A8-94CE5F3515F8}"/>
    <cellStyle name="Normal 2 45 3 10" xfId="24990" xr:uid="{EC40B0CC-A37E-4220-97EE-F6AE1BD7E452}"/>
    <cellStyle name="Normal 2 45 3 11" xfId="28169" xr:uid="{1385A63F-2869-46B2-8120-9E0E46BF6EA6}"/>
    <cellStyle name="Normal 2 45 3 12" xfId="4080" xr:uid="{1832C424-DF20-4411-BBB8-B0DE20527DD7}"/>
    <cellStyle name="Normal 2 45 3 2" xfId="3052" xr:uid="{F20806F3-11ED-412F-ABD9-A82158CAFFD0}"/>
    <cellStyle name="Normal 2 45 3 2 10" xfId="5138" xr:uid="{4ACAF7CD-F87A-4BE4-B9FE-4DDAF4F2250A}"/>
    <cellStyle name="Normal 2 45 3 2 2" xfId="7161" xr:uid="{BB3B7527-14DA-4CCD-BD65-3871702941E5}"/>
    <cellStyle name="Normal 2 45 3 2 3" xfId="11314" xr:uid="{862B5D05-8983-41C1-91AF-650FDF1A0396}"/>
    <cellStyle name="Normal 2 45 3 2 4" xfId="14502" xr:uid="{F1FFA377-8631-44F5-BFA4-112A78FA58AA}"/>
    <cellStyle name="Normal 2 45 3 2 5" xfId="17599" xr:uid="{1D24C762-0BC8-43CC-8F8E-53C52BF97AE5}"/>
    <cellStyle name="Normal 2 45 3 2 6" xfId="20756" xr:uid="{4A550A7B-7D80-4CC0-BFB5-45FE9976542E}"/>
    <cellStyle name="Normal 2 45 3 2 7" xfId="23911" xr:uid="{4C384CF6-92DA-4DCF-AD43-C2F0B307098E}"/>
    <cellStyle name="Normal 2 45 3 2 8" xfId="27087" xr:uid="{760E4239-4145-45C8-B28D-4A0DA3141526}"/>
    <cellStyle name="Normal 2 45 3 2 9" xfId="30286" xr:uid="{7DC1753A-824D-4992-983C-5E52D8989F6F}"/>
    <cellStyle name="Normal 2 45 3 3" xfId="1991" xr:uid="{B8C4DE14-9C86-4083-B55E-FD77DA8BC471}"/>
    <cellStyle name="Normal 2 45 3 3 2" xfId="10256" xr:uid="{A351F078-6F96-4AF0-9369-1FAC3D9F1E7D}"/>
    <cellStyle name="Normal 2 45 3 3 3" xfId="13452" xr:uid="{ACA0CB86-FB7B-46BF-935D-30A6C71554A5}"/>
    <cellStyle name="Normal 2 45 3 3 4" xfId="16547" xr:uid="{FAE6C9EA-B102-4C2F-A75D-E93537FCF57D}"/>
    <cellStyle name="Normal 2 45 3 3 5" xfId="19701" xr:uid="{489708E2-63F5-4F67-87E9-FE54423A68AD}"/>
    <cellStyle name="Normal 2 45 3 3 6" xfId="22861" xr:uid="{AF84B295-04D5-46F4-B008-614FB5609F20}"/>
    <cellStyle name="Normal 2 45 3 3 7" xfId="26037" xr:uid="{AD7BE70F-A7BE-4E47-9EAB-EFC34617D6A0}"/>
    <cellStyle name="Normal 2 45 3 3 8" xfId="29236" xr:uid="{627A2027-6138-4371-B315-1880B560D54E}"/>
    <cellStyle name="Normal 2 45 3 3 9" xfId="6239" xr:uid="{C6B8CAC6-DB0E-4D7F-81F1-AED00F2B1AD2}"/>
    <cellStyle name="Normal 2 45 3 4" xfId="8224" xr:uid="{64076FA3-BDE3-45E6-BB32-CFD553C8DC2C}"/>
    <cellStyle name="Normal 2 45 3 5" xfId="9368" xr:uid="{FB0438E0-CDF1-409B-9033-FB7A0EEC6BA5}"/>
    <cellStyle name="Normal 2 45 3 6" xfId="12490" xr:uid="{1AF1BBBE-B56A-44F6-A319-6B2AE4B8C5DD}"/>
    <cellStyle name="Normal 2 45 3 7" xfId="15609" xr:uid="{CEAF4BE3-CAC9-48C9-9152-92DE722365BD}"/>
    <cellStyle name="Normal 2 45 3 8" xfId="18692" xr:uid="{E2D70291-8536-4150-8E27-BD006D3D2154}"/>
    <cellStyle name="Normal 2 45 3 9" xfId="21856" xr:uid="{16EA68DC-D1BF-47E6-8FAB-226F4EBFBB05}"/>
    <cellStyle name="Normal 2 45 4" xfId="736" xr:uid="{B3D6CC05-482D-47A0-9A98-B85E22D2D258}"/>
    <cellStyle name="Normal 2 45 4 10" xfId="27804" xr:uid="{9648D6A2-75D9-474D-8DB5-A064444A5F94}"/>
    <cellStyle name="Normal 2 45 4 11" xfId="4774" xr:uid="{E75CCFB0-900A-4C40-94C4-AA76E6162900}"/>
    <cellStyle name="Normal 2 45 4 2" xfId="2687" xr:uid="{C991C32A-51A6-4EE0-A6E2-09ADFBCB89C3}"/>
    <cellStyle name="Normal 2 45 4 2 2" xfId="10950" xr:uid="{C07A6C11-DED0-4D09-ADFB-254217F1DF6E}"/>
    <cellStyle name="Normal 2 45 4 2 3" xfId="14141" xr:uid="{8884A02C-0AE6-448B-9C46-E5E8D6A6D91A}"/>
    <cellStyle name="Normal 2 45 4 2 4" xfId="17236" xr:uid="{C2C6F352-E0AF-45E5-AFB9-BD341BFAA6DD}"/>
    <cellStyle name="Normal 2 45 4 2 5" xfId="20394" xr:uid="{1EB86686-D1DA-4A9F-8C1F-620DEF29DC47}"/>
    <cellStyle name="Normal 2 45 4 2 6" xfId="23550" xr:uid="{5D095557-F89A-4667-8EB6-DD7854ACAFD2}"/>
    <cellStyle name="Normal 2 45 4 2 7" xfId="26726" xr:uid="{EA3D5F06-C374-472A-833F-FAC3DD136186}"/>
    <cellStyle name="Normal 2 45 4 2 8" xfId="29925" xr:uid="{75DDDCA9-7869-42EC-ADBC-13B5A200CB03}"/>
    <cellStyle name="Normal 2 45 4 2 9" xfId="5874" xr:uid="{9C039EB5-C18A-41A4-8C1A-3343598E19B5}"/>
    <cellStyle name="Normal 2 45 4 3" xfId="7859" xr:uid="{FC963AEF-9D5F-4F8F-B5B0-C81275A714C1}"/>
    <cellStyle name="Normal 2 45 4 4" xfId="9004" xr:uid="{41C14FB1-6E0E-466D-ABDA-B89F72D1727A}"/>
    <cellStyle name="Normal 2 45 4 5" xfId="12125" xr:uid="{0BAED24C-8D19-4040-8A2B-01315C728F03}"/>
    <cellStyle name="Normal 2 45 4 6" xfId="15244" xr:uid="{1C7E3636-14A9-4C17-ABF0-9DE93729C0B9}"/>
    <cellStyle name="Normal 2 45 4 7" xfId="18328" xr:uid="{5A378887-0DB1-490D-8620-C8D049BF5DEA}"/>
    <cellStyle name="Normal 2 45 4 8" xfId="21491" xr:uid="{627F0EA1-B591-4F5B-8279-7325D51674B4}"/>
    <cellStyle name="Normal 2 45 4 9" xfId="24626" xr:uid="{C9766735-C133-47CB-A624-AA51EB63FF8A}"/>
    <cellStyle name="Normal 2 45 5" xfId="2208" xr:uid="{D49009D6-8238-4684-BD6F-AA39C8869A96}"/>
    <cellStyle name="Normal 2 45 5 10" xfId="4296" xr:uid="{989F3C1B-F4DE-401A-9B88-580DEEC0E6ED}"/>
    <cellStyle name="Normal 2 45 5 2" xfId="6513" xr:uid="{6393ADC9-6511-4A5A-A572-4FD6F4D66EB2}"/>
    <cellStyle name="Normal 2 45 5 3" xfId="10472" xr:uid="{BB60EDC1-3EF4-42F1-896B-D5286F7A87A4}"/>
    <cellStyle name="Normal 2 45 5 4" xfId="13667" xr:uid="{86490EC2-B66F-49C5-90CF-FD97AC073451}"/>
    <cellStyle name="Normal 2 45 5 5" xfId="16762" xr:uid="{4D59798F-3DF2-4508-83C8-A3BCA2C71EA1}"/>
    <cellStyle name="Normal 2 45 5 6" xfId="19916" xr:uid="{697C2A04-CD14-4959-AB5B-1ACA5C54069C}"/>
    <cellStyle name="Normal 2 45 5 7" xfId="23076" xr:uid="{013FC962-E91D-49F8-9096-324A59857FA5}"/>
    <cellStyle name="Normal 2 45 5 8" xfId="26252" xr:uid="{4A9DA6AB-54AA-4B82-AF3C-D9FADC13F396}"/>
    <cellStyle name="Normal 2 45 5 9" xfId="29451" xr:uid="{F6EF2393-EF9A-46EB-9E8E-7B099FC0A267}"/>
    <cellStyle name="Normal 2 45 6" xfId="1625" xr:uid="{08DB5C55-524E-4739-86AD-BF3CF5FB2E7C}"/>
    <cellStyle name="Normal 2 45 6 2" xfId="9892" xr:uid="{1F6240B0-35CC-4CC1-A298-2E7F98923FB4}"/>
    <cellStyle name="Normal 2 45 6 3" xfId="13088" xr:uid="{CDA73800-4183-46CE-AC2A-E135D4680F60}"/>
    <cellStyle name="Normal 2 45 6 4" xfId="16183" xr:uid="{214791D0-D504-4C4A-8477-6030FDA1556E}"/>
    <cellStyle name="Normal 2 45 6 5" xfId="19337" xr:uid="{7FD524F0-163F-449D-BDB2-CDACE9B0BF9B}"/>
    <cellStyle name="Normal 2 45 6 6" xfId="22497" xr:uid="{2D2004F6-FD88-4851-A784-01D48FAD5BDF}"/>
    <cellStyle name="Normal 2 45 6 7" xfId="25673" xr:uid="{8CE6146C-E82D-48C2-8D8F-1E0806C7F749}"/>
    <cellStyle name="Normal 2 45 6 8" xfId="28872" xr:uid="{7450B05B-19E3-402E-80F4-E6CB178D3A93}"/>
    <cellStyle name="Normal 2 45 6 9" xfId="5396" xr:uid="{8AC3FD36-1C8E-42C7-8209-91C3F21BD76C}"/>
    <cellStyle name="Normal 2 45 7" xfId="7380" xr:uid="{0502E483-A901-4623-B10E-C7AD70EA0956}"/>
    <cellStyle name="Normal 2 45 8" xfId="8535" xr:uid="{8D986C79-E94E-41B4-AB4A-C39CF0CF406C}"/>
    <cellStyle name="Normal 2 45 9" xfId="11646" xr:uid="{4B829F37-44FB-4891-9C75-BC6153E8DAC1}"/>
    <cellStyle name="Normal 2 46" xfId="271" xr:uid="{52B4BBBD-3F8C-4C2A-80E7-966988AD687B}"/>
    <cellStyle name="Normal 2 46 10" xfId="17854" xr:uid="{2716BA7D-5CCF-4B0F-A414-DC6D16C9D973}"/>
    <cellStyle name="Normal 2 46 11" xfId="21017" xr:uid="{3E786C05-CB17-4DD5-AF82-ADC54FE752B3}"/>
    <cellStyle name="Normal 2 46 12" xfId="24152" xr:uid="{48F74B94-6AF0-49A4-8C43-67117E8C68A4}"/>
    <cellStyle name="Normal 2 46 13" xfId="27330" xr:uid="{5BCA272E-3381-4537-A141-A26DA714A87C}"/>
    <cellStyle name="Normal 2 46 14" xfId="3892" xr:uid="{4A95518B-E2D6-4A98-8AF7-9DA825B88780}"/>
    <cellStyle name="Normal 2 46 2" xfId="1105" xr:uid="{12264ACC-ED9B-4AB7-8F58-EDEE818EB669}"/>
    <cellStyle name="Normal 2 46 2 10" xfId="24994" xr:uid="{4760FDAD-207A-4A88-B5CB-69293A365FAB}"/>
    <cellStyle name="Normal 2 46 2 11" xfId="28173" xr:uid="{881BBCCB-AC40-48E9-9E51-9E50CCB2BF21}"/>
    <cellStyle name="Normal 2 46 2 12" xfId="4084" xr:uid="{9955DF65-7E3D-4566-A098-BC5F91EE965B}"/>
    <cellStyle name="Normal 2 46 2 2" xfId="3056" xr:uid="{5F6F0FC8-1C45-4F3D-B447-7455E11E1990}"/>
    <cellStyle name="Normal 2 46 2 2 10" xfId="5142" xr:uid="{B442D17E-3D48-45AC-BA0E-A0BB5A58B75C}"/>
    <cellStyle name="Normal 2 46 2 2 2" xfId="7165" xr:uid="{60C5FE5A-DC55-48D9-B063-CFED3866EBAC}"/>
    <cellStyle name="Normal 2 46 2 2 3" xfId="11318" xr:uid="{0528AB79-7301-496A-ACF7-BC52EFDCAF08}"/>
    <cellStyle name="Normal 2 46 2 2 4" xfId="14506" xr:uid="{99BCF040-63D3-4022-BC45-E452E9A61383}"/>
    <cellStyle name="Normal 2 46 2 2 5" xfId="17603" xr:uid="{72C901A9-5E72-49CE-BC9E-9317E60EFEFC}"/>
    <cellStyle name="Normal 2 46 2 2 6" xfId="20760" xr:uid="{73654611-223F-4CCC-9CDA-4E82C13EA976}"/>
    <cellStyle name="Normal 2 46 2 2 7" xfId="23915" xr:uid="{D9441456-38CC-496C-AA7C-A2964D8F5A3C}"/>
    <cellStyle name="Normal 2 46 2 2 8" xfId="27091" xr:uid="{E56A8CF6-C099-400E-8E52-45013F9B705F}"/>
    <cellStyle name="Normal 2 46 2 2 9" xfId="30290" xr:uid="{57108690-5D12-4B6D-8788-1A92A4C89327}"/>
    <cellStyle name="Normal 2 46 2 3" xfId="1995" xr:uid="{E216CE21-80CD-493B-9F67-55E09F6FD37F}"/>
    <cellStyle name="Normal 2 46 2 3 2" xfId="10260" xr:uid="{D73A9220-48BB-4EA9-9935-07F2033CA879}"/>
    <cellStyle name="Normal 2 46 2 3 3" xfId="13456" xr:uid="{8C8560E0-F172-4E44-8E7E-AD2DB96850A8}"/>
    <cellStyle name="Normal 2 46 2 3 4" xfId="16551" xr:uid="{E17979F0-8FE1-491D-B099-B485EF304C5A}"/>
    <cellStyle name="Normal 2 46 2 3 5" xfId="19705" xr:uid="{7B6C8F47-B9A6-4CD7-B67D-DE40DD35400A}"/>
    <cellStyle name="Normal 2 46 2 3 6" xfId="22865" xr:uid="{9641D190-27D2-4283-8245-CE8DBD48ECA8}"/>
    <cellStyle name="Normal 2 46 2 3 7" xfId="26041" xr:uid="{A2C0EA68-1AB8-4DF3-9910-D21E62DEB8DA}"/>
    <cellStyle name="Normal 2 46 2 3 8" xfId="29240" xr:uid="{FD5DEF0E-F17E-4E22-98BD-5A36FCCA21EB}"/>
    <cellStyle name="Normal 2 46 2 3 9" xfId="6243" xr:uid="{DC1FFD74-BF54-4CD9-8C60-7E69C840FE4D}"/>
    <cellStyle name="Normal 2 46 2 4" xfId="8228" xr:uid="{59BA3B9F-469B-4960-AB5F-EB01C1BC658F}"/>
    <cellStyle name="Normal 2 46 2 5" xfId="9372" xr:uid="{232991AD-7A78-43E8-802E-03939CEFC75C}"/>
    <cellStyle name="Normal 2 46 2 6" xfId="12494" xr:uid="{20343985-FF8F-4EF3-B9C1-94078A58AB8E}"/>
    <cellStyle name="Normal 2 46 2 7" xfId="15613" xr:uid="{598CA271-9F4A-467C-BED6-70DB079FB797}"/>
    <cellStyle name="Normal 2 46 2 8" xfId="18696" xr:uid="{8F854417-924E-48C1-BC55-914B55D1BCE5}"/>
    <cellStyle name="Normal 2 46 2 9" xfId="21860" xr:uid="{F5EC1077-F684-409E-8F5A-71355FC255C4}"/>
    <cellStyle name="Normal 2 46 3" xfId="912" xr:uid="{AF89717B-FB4B-4FA2-804F-420E375ACDBE}"/>
    <cellStyle name="Normal 2 46 3 10" xfId="27980" xr:uid="{CE567717-4910-47BA-8E79-DD964E52A5FF}"/>
    <cellStyle name="Normal 2 46 3 11" xfId="4950" xr:uid="{3A823A69-0640-4160-BB9C-2237DE429929}"/>
    <cellStyle name="Normal 2 46 3 2" xfId="2863" xr:uid="{C7502ABB-B0C0-44A8-B70E-A431D446355D}"/>
    <cellStyle name="Normal 2 46 3 2 2" xfId="11126" xr:uid="{929836B1-0B22-439E-9A91-F765E0D8E67C}"/>
    <cellStyle name="Normal 2 46 3 2 3" xfId="14315" xr:uid="{ED8CEC49-86DE-4BAE-B716-35670DCDF876}"/>
    <cellStyle name="Normal 2 46 3 2 4" xfId="17412" xr:uid="{8F383EFC-FB35-4C08-A62C-24842B36242D}"/>
    <cellStyle name="Normal 2 46 3 2 5" xfId="20568" xr:uid="{741C3BB4-9C2C-4195-8DE0-9F05F77BECF8}"/>
    <cellStyle name="Normal 2 46 3 2 6" xfId="23724" xr:uid="{C74B0E73-120E-40B7-BB81-770761C64EEA}"/>
    <cellStyle name="Normal 2 46 3 2 7" xfId="26900" xr:uid="{39313EBA-3CEF-4411-B600-DB7742836DB0}"/>
    <cellStyle name="Normal 2 46 3 2 8" xfId="30099" xr:uid="{07ED9B12-762D-4D3E-804F-60CBB55A9417}"/>
    <cellStyle name="Normal 2 46 3 2 9" xfId="6050" xr:uid="{4DEC5E34-4A81-4CC1-AF6D-D084F935C098}"/>
    <cellStyle name="Normal 2 46 3 3" xfId="8035" xr:uid="{D3D9BA66-1A8C-4BF8-83B8-613C3B5AC644}"/>
    <cellStyle name="Normal 2 46 3 4" xfId="9180" xr:uid="{F482D78B-13E2-49AA-A485-DD626D18FEED}"/>
    <cellStyle name="Normal 2 46 3 5" xfId="12301" xr:uid="{7C6989A1-23C0-4347-BFD9-56BF905201D0}"/>
    <cellStyle name="Normal 2 46 3 6" xfId="15420" xr:uid="{00989637-DD5D-4574-AED8-2F3E21FDBA65}"/>
    <cellStyle name="Normal 2 46 3 7" xfId="18504" xr:uid="{66645C57-603C-48ED-BD32-323C58F231B7}"/>
    <cellStyle name="Normal 2 46 3 8" xfId="21667" xr:uid="{BFD72427-0BF7-4690-BBDC-D0977D5A62FE}"/>
    <cellStyle name="Normal 2 46 3 9" xfId="24802" xr:uid="{1DBFDF31-36BD-4EB9-9B0C-63F5F8774E26}"/>
    <cellStyle name="Normal 2 46 4" xfId="2213" xr:uid="{E3B59521-C336-4D98-AA57-B670EDD6B47E}"/>
    <cellStyle name="Normal 2 46 4 10" xfId="4300" xr:uid="{1155B982-3545-4ECD-BDF8-0031B04DD7A9}"/>
    <cellStyle name="Normal 2 46 4 2" xfId="6517" xr:uid="{2598EF45-3B0E-4903-8031-3F51BB3FE5EB}"/>
    <cellStyle name="Normal 2 46 4 3" xfId="10476" xr:uid="{43D5727B-CE45-4B1C-8ADB-8CBB19F9574A}"/>
    <cellStyle name="Normal 2 46 4 4" xfId="13671" xr:uid="{3781AAC3-C16E-4D71-B48C-D1DF2C85C5A2}"/>
    <cellStyle name="Normal 2 46 4 5" xfId="16766" xr:uid="{38279C73-A368-4988-8946-47DB44C9FEBB}"/>
    <cellStyle name="Normal 2 46 4 6" xfId="19920" xr:uid="{F8A29A63-BA1B-493C-BF0E-DEC0CA5F20F0}"/>
    <cellStyle name="Normal 2 46 4 7" xfId="23080" xr:uid="{F47ECD3D-1CCE-4B02-98B9-D15D60887E2C}"/>
    <cellStyle name="Normal 2 46 4 8" xfId="26256" xr:uid="{2F13402D-5D10-4065-9BD1-AEFA6729BEE6}"/>
    <cellStyle name="Normal 2 46 4 9" xfId="29455" xr:uid="{C0494298-E6C3-4CEF-9D8B-6675E6EFC84F}"/>
    <cellStyle name="Normal 2 46 5" xfId="1802" xr:uid="{AD5908F6-945D-4084-AB59-E56C76B2A727}"/>
    <cellStyle name="Normal 2 46 5 2" xfId="10068" xr:uid="{66960369-9F97-4451-96E3-A7983F113D8E}"/>
    <cellStyle name="Normal 2 46 5 3" xfId="13264" xr:uid="{E81DB798-F557-4254-8ED0-0778E8EA084A}"/>
    <cellStyle name="Normal 2 46 5 4" xfId="16359" xr:uid="{0EDC6AF3-1A7C-422A-8C86-8B59D7A90B94}"/>
    <cellStyle name="Normal 2 46 5 5" xfId="19513" xr:uid="{28532489-9DB4-4463-B192-9806F47897C0}"/>
    <cellStyle name="Normal 2 46 5 6" xfId="22673" xr:uid="{95E44CF1-D6D6-4B06-9E42-83955F0BF4E5}"/>
    <cellStyle name="Normal 2 46 5 7" xfId="25849" xr:uid="{EDEF60E8-5494-43E1-AC77-395F6428BADA}"/>
    <cellStyle name="Normal 2 46 5 8" xfId="29048" xr:uid="{ED1A0218-813C-45DE-B2E8-838E1EE8F9D2}"/>
    <cellStyle name="Normal 2 46 5 9" xfId="5400" xr:uid="{51EB956C-9569-43BF-A4BF-FA99F9CB428A}"/>
    <cellStyle name="Normal 2 46 6" xfId="7385" xr:uid="{5FE9E83F-894B-4EDD-BD88-90814F12CEB3}"/>
    <cellStyle name="Normal 2 46 7" xfId="8539" xr:uid="{1B332DED-C30C-4D47-A047-D5AC902640FF}"/>
    <cellStyle name="Normal 2 46 8" xfId="11651" xr:uid="{D957B1B2-3C7E-41B1-9245-67FF953E77DB}"/>
    <cellStyle name="Normal 2 46 9" xfId="14767" xr:uid="{F0FB03FB-8834-4A93-BE5E-D60B793D30F0}"/>
    <cellStyle name="Normal 2 47" xfId="275" xr:uid="{68363296-5D72-4CA2-BFE3-DD5886C430A8}"/>
    <cellStyle name="Normal 2 47 10" xfId="17858" xr:uid="{FE1F99C2-83D4-4DEE-9070-92A0F38FC4E5}"/>
    <cellStyle name="Normal 2 47 11" xfId="21021" xr:uid="{18B09344-F794-4E2E-8C1A-DF2055B7FAD5}"/>
    <cellStyle name="Normal 2 47 12" xfId="24156" xr:uid="{36FA6E93-C482-489B-AB81-67D256F2A577}"/>
    <cellStyle name="Normal 2 47 13" xfId="27334" xr:uid="{95A18DBD-A4BD-4B27-AA04-C996D271ACE8}"/>
    <cellStyle name="Normal 2 47 14" xfId="3896" xr:uid="{32D24888-107B-4747-B646-831E5FE6FBC5}"/>
    <cellStyle name="Normal 2 47 2" xfId="1109" xr:uid="{EAD74954-0440-465C-B69B-6A70B316FCBE}"/>
    <cellStyle name="Normal 2 47 2 10" xfId="24998" xr:uid="{AAFD6613-904C-4FEC-A2BF-C957D3241B2F}"/>
    <cellStyle name="Normal 2 47 2 11" xfId="28177" xr:uid="{68839E0D-DFBE-4FC9-BCB0-6A5446EE35BE}"/>
    <cellStyle name="Normal 2 47 2 12" xfId="4088" xr:uid="{A73197C0-41EA-4C08-94C5-5E4548C1129F}"/>
    <cellStyle name="Normal 2 47 2 2" xfId="3060" xr:uid="{46187FAA-500A-4FC0-85A1-D93D8B3FBF67}"/>
    <cellStyle name="Normal 2 47 2 2 10" xfId="5146" xr:uid="{8751CA67-3576-41A1-8AC8-9526FCEF931E}"/>
    <cellStyle name="Normal 2 47 2 2 2" xfId="7169" xr:uid="{D4D2AD02-D8B7-4453-8DD0-7466C808EE8E}"/>
    <cellStyle name="Normal 2 47 2 2 3" xfId="11322" xr:uid="{4CEE0FF8-1A58-4688-8E96-CEA5B51CB136}"/>
    <cellStyle name="Normal 2 47 2 2 4" xfId="14510" xr:uid="{DFE31103-56E6-4763-B923-CDF769691186}"/>
    <cellStyle name="Normal 2 47 2 2 5" xfId="17607" xr:uid="{F0A180A4-FD6A-4FBA-9AA5-7368F25E3DBD}"/>
    <cellStyle name="Normal 2 47 2 2 6" xfId="20764" xr:uid="{AF6B04EA-B73B-4FF6-B830-48596D51B4B6}"/>
    <cellStyle name="Normal 2 47 2 2 7" xfId="23919" xr:uid="{6A3F7A76-4900-4F65-8627-55A131626D40}"/>
    <cellStyle name="Normal 2 47 2 2 8" xfId="27095" xr:uid="{D0BFDAD0-A5B8-42DD-AB42-A3D649AC4483}"/>
    <cellStyle name="Normal 2 47 2 2 9" xfId="30294" xr:uid="{AE20909B-E576-4514-92D7-91E69DBE6BC5}"/>
    <cellStyle name="Normal 2 47 2 3" xfId="1999" xr:uid="{1182CC2E-655E-4080-B8F5-57BE881AB8C1}"/>
    <cellStyle name="Normal 2 47 2 3 2" xfId="10264" xr:uid="{96CB07B8-1548-4582-8C8B-A7DFAC956B3B}"/>
    <cellStyle name="Normal 2 47 2 3 3" xfId="13460" xr:uid="{5B4DB85B-BD07-4064-B2A9-0F37B2F8238E}"/>
    <cellStyle name="Normal 2 47 2 3 4" xfId="16555" xr:uid="{50E4A49A-85FC-4CDA-A952-1EB5959424A8}"/>
    <cellStyle name="Normal 2 47 2 3 5" xfId="19709" xr:uid="{7529B5C0-A454-48B5-8157-DB14677935A5}"/>
    <cellStyle name="Normal 2 47 2 3 6" xfId="22869" xr:uid="{02CF76E2-3B09-4814-977A-1EFD6EEAF7E6}"/>
    <cellStyle name="Normal 2 47 2 3 7" xfId="26045" xr:uid="{C6625153-5C1F-4634-ABD8-B13CD3AA20B4}"/>
    <cellStyle name="Normal 2 47 2 3 8" xfId="29244" xr:uid="{11727AE6-C54B-414D-8552-BAED9823302A}"/>
    <cellStyle name="Normal 2 47 2 3 9" xfId="6247" xr:uid="{909AE85C-4DED-4DEE-8E29-729C3FEB686D}"/>
    <cellStyle name="Normal 2 47 2 4" xfId="8232" xr:uid="{972F7D15-09AD-4E95-8039-2535CC2AAEE0}"/>
    <cellStyle name="Normal 2 47 2 5" xfId="9376" xr:uid="{507D7E3C-1F36-4D23-9241-2BC87502A926}"/>
    <cellStyle name="Normal 2 47 2 6" xfId="12498" xr:uid="{EC8EB336-1B35-4B78-B6CB-C11B51247CEC}"/>
    <cellStyle name="Normal 2 47 2 7" xfId="15617" xr:uid="{90F36A25-8A51-41DE-B0A3-C51F79F5633A}"/>
    <cellStyle name="Normal 2 47 2 8" xfId="18700" xr:uid="{049DDB3A-B3D6-4812-89A2-2236884D027C}"/>
    <cellStyle name="Normal 2 47 2 9" xfId="21864" xr:uid="{466FE8C2-C73B-4C10-92D5-37E1D09EF31A}"/>
    <cellStyle name="Normal 2 47 3" xfId="916" xr:uid="{B3815CF0-A958-46F1-9DC7-AA1977B2061C}"/>
    <cellStyle name="Normal 2 47 3 10" xfId="27984" xr:uid="{D50785C6-A179-4E94-AF09-DA7B72C46BD1}"/>
    <cellStyle name="Normal 2 47 3 11" xfId="4954" xr:uid="{D3388BE9-4CF2-4C0F-89A2-3823FB7C4D4B}"/>
    <cellStyle name="Normal 2 47 3 2" xfId="2867" xr:uid="{A0DFA846-222E-49F5-A372-10AA43224A15}"/>
    <cellStyle name="Normal 2 47 3 2 2" xfId="11130" xr:uid="{129C4B63-1B9A-4004-96E7-1278041A519D}"/>
    <cellStyle name="Normal 2 47 3 2 3" xfId="14319" xr:uid="{5BE2A0F0-325F-4D4C-8E5D-9C790B244B52}"/>
    <cellStyle name="Normal 2 47 3 2 4" xfId="17416" xr:uid="{0FBA823C-0E29-4510-9BB4-13304FC003B6}"/>
    <cellStyle name="Normal 2 47 3 2 5" xfId="20572" xr:uid="{39F2BC23-D46E-41E6-9D4D-F6D73E94589C}"/>
    <cellStyle name="Normal 2 47 3 2 6" xfId="23728" xr:uid="{152D346F-F6B9-47C5-ABC3-5D71A74D9A07}"/>
    <cellStyle name="Normal 2 47 3 2 7" xfId="26904" xr:uid="{AD169EAF-D360-4C81-B883-A34FC1BF3BF6}"/>
    <cellStyle name="Normal 2 47 3 2 8" xfId="30103" xr:uid="{7F356FBC-5659-4C2D-91B6-8433C8C6A03C}"/>
    <cellStyle name="Normal 2 47 3 2 9" xfId="6054" xr:uid="{41595E24-7A30-4C57-829B-8DB062C226BD}"/>
    <cellStyle name="Normal 2 47 3 3" xfId="8039" xr:uid="{953E4699-2BB1-43BA-88C4-1AA32B126759}"/>
    <cellStyle name="Normal 2 47 3 4" xfId="9184" xr:uid="{3BC5D565-277F-495F-834E-A2118656BCCE}"/>
    <cellStyle name="Normal 2 47 3 5" xfId="12305" xr:uid="{515329B8-9126-4A21-A712-596579A2EDE4}"/>
    <cellStyle name="Normal 2 47 3 6" xfId="15424" xr:uid="{63D0A361-A04E-4C02-83C9-9AF449B6E5A3}"/>
    <cellStyle name="Normal 2 47 3 7" xfId="18508" xr:uid="{D2DE2080-B11E-4355-B9F5-AE2960F81E8D}"/>
    <cellStyle name="Normal 2 47 3 8" xfId="21671" xr:uid="{A480BC08-56D8-4AF6-B3A5-C779BAFC8AFD}"/>
    <cellStyle name="Normal 2 47 3 9" xfId="24806" xr:uid="{060E0075-5259-4ED6-A81E-161433F38C58}"/>
    <cellStyle name="Normal 2 47 4" xfId="2217" xr:uid="{8802E93F-1727-4FFA-B0ED-AD1966ABC256}"/>
    <cellStyle name="Normal 2 47 4 10" xfId="4304" xr:uid="{E2020122-46AE-4ABE-937D-D2E9D0038AB1}"/>
    <cellStyle name="Normal 2 47 4 2" xfId="6521" xr:uid="{A398287C-9111-4F1E-A06E-41CD3134844C}"/>
    <cellStyle name="Normal 2 47 4 3" xfId="10480" xr:uid="{6521EEB8-1E7F-44C5-BD5B-6C53CAB241FB}"/>
    <cellStyle name="Normal 2 47 4 4" xfId="13675" xr:uid="{C5D0E977-1204-43F6-947B-99C5D100DFBF}"/>
    <cellStyle name="Normal 2 47 4 5" xfId="16770" xr:uid="{4F10FF02-94FE-49B5-BC6E-93F2D53D7D81}"/>
    <cellStyle name="Normal 2 47 4 6" xfId="19924" xr:uid="{CDAD5686-064F-449F-AB52-0E660C2BB09A}"/>
    <cellStyle name="Normal 2 47 4 7" xfId="23084" xr:uid="{518816FF-FBBE-4339-8AB3-982576431F60}"/>
    <cellStyle name="Normal 2 47 4 8" xfId="26260" xr:uid="{BCBF41D4-ED37-43DF-8192-A84BD231E012}"/>
    <cellStyle name="Normal 2 47 4 9" xfId="29459" xr:uid="{3CAA01D0-808D-48F2-951F-E1D9EB6C11B8}"/>
    <cellStyle name="Normal 2 47 5" xfId="1806" xr:uid="{33C7FC79-A208-48D4-BE87-1433C9280199}"/>
    <cellStyle name="Normal 2 47 5 2" xfId="10072" xr:uid="{E4575B6A-BEBC-468E-A0C8-9B778B5DBCAF}"/>
    <cellStyle name="Normal 2 47 5 3" xfId="13268" xr:uid="{B5D8249B-CD55-45F5-8FB0-47995E519E3A}"/>
    <cellStyle name="Normal 2 47 5 4" xfId="16363" xr:uid="{34167903-2BD2-443F-8ECB-4B2BFAB74112}"/>
    <cellStyle name="Normal 2 47 5 5" xfId="19517" xr:uid="{8650CA40-EACF-4452-9721-40BFD0FD64B5}"/>
    <cellStyle name="Normal 2 47 5 6" xfId="22677" xr:uid="{293850BD-F21D-4247-979E-2F7BD8207D85}"/>
    <cellStyle name="Normal 2 47 5 7" xfId="25853" xr:uid="{32DC0948-923F-4AF6-B5D0-EAD4F808C962}"/>
    <cellStyle name="Normal 2 47 5 8" xfId="29052" xr:uid="{F5AF4BBD-B72A-4124-9B75-C2764B32221C}"/>
    <cellStyle name="Normal 2 47 5 9" xfId="5404" xr:uid="{EFC9B213-7712-44EC-8FA8-7B1ED00C39F1}"/>
    <cellStyle name="Normal 2 47 6" xfId="7389" xr:uid="{46DB5EB7-F747-4184-97F0-BC5452680A97}"/>
    <cellStyle name="Normal 2 47 7" xfId="8543" xr:uid="{887167FF-467B-42C4-82B4-66DA840994B8}"/>
    <cellStyle name="Normal 2 47 8" xfId="11655" xr:uid="{9DA9FBE2-81C4-4454-9116-31322FBD2216}"/>
    <cellStyle name="Normal 2 47 9" xfId="14772" xr:uid="{3D2D97C9-2295-4180-9422-18D457C4089D}"/>
    <cellStyle name="Normal 2 48" xfId="279" xr:uid="{588F6134-D295-4B4E-8938-3BEF59356C01}"/>
    <cellStyle name="Normal 2 48 10" xfId="17862" xr:uid="{062E9233-D168-42A0-B22A-DC3A8A0EFDB6}"/>
    <cellStyle name="Normal 2 48 11" xfId="21025" xr:uid="{1B4F25EF-BD84-4005-8476-21C5A583AECE}"/>
    <cellStyle name="Normal 2 48 12" xfId="24160" xr:uid="{C7CEC080-0BC5-45E4-B316-6783322CC137}"/>
    <cellStyle name="Normal 2 48 13" xfId="27338" xr:uid="{947F7FA1-1513-4B70-A660-D2E45DE470A4}"/>
    <cellStyle name="Normal 2 48 14" xfId="3900" xr:uid="{135FA9EA-2766-4019-817D-1D1B04DEB39D}"/>
    <cellStyle name="Normal 2 48 2" xfId="1113" xr:uid="{B5834468-268E-4993-AB07-7B9DF6E4E748}"/>
    <cellStyle name="Normal 2 48 2 10" xfId="25002" xr:uid="{9A55D160-1FB7-4FD9-84F9-F608EDF35DDD}"/>
    <cellStyle name="Normal 2 48 2 11" xfId="28181" xr:uid="{4824E961-2A6C-4258-907C-E684B04C0B21}"/>
    <cellStyle name="Normal 2 48 2 12" xfId="4092" xr:uid="{7BCD503B-4A7B-47F9-AE26-74C39B3B2992}"/>
    <cellStyle name="Normal 2 48 2 2" xfId="3064" xr:uid="{D3CF7C59-93DE-4B7C-B127-F95D8C98BB90}"/>
    <cellStyle name="Normal 2 48 2 2 10" xfId="5150" xr:uid="{63D4F321-10CB-451E-8849-FACB92F0F96A}"/>
    <cellStyle name="Normal 2 48 2 2 2" xfId="7173" xr:uid="{A8EADB6F-4C9A-4CBC-880D-FAFCDBA9D04B}"/>
    <cellStyle name="Normal 2 48 2 2 3" xfId="11326" xr:uid="{749C5691-19B0-4DE8-BEF9-46972BD22320}"/>
    <cellStyle name="Normal 2 48 2 2 4" xfId="14514" xr:uid="{BEB0BB38-B954-4433-8ACE-02E3A5D4917A}"/>
    <cellStyle name="Normal 2 48 2 2 5" xfId="17611" xr:uid="{445C18D9-531C-42CE-A159-B72AEAA3F8B6}"/>
    <cellStyle name="Normal 2 48 2 2 6" xfId="20768" xr:uid="{9E16E729-13BD-45E9-A87A-B1CF91268B09}"/>
    <cellStyle name="Normal 2 48 2 2 7" xfId="23923" xr:uid="{68D5FB9A-1C8C-4935-A328-62364CEC5D82}"/>
    <cellStyle name="Normal 2 48 2 2 8" xfId="27099" xr:uid="{2CB79314-0B21-4662-A6DA-17994926C3C0}"/>
    <cellStyle name="Normal 2 48 2 2 9" xfId="30298" xr:uid="{7F3ADFF6-C0D2-44BB-BB52-7A64EA400D63}"/>
    <cellStyle name="Normal 2 48 2 3" xfId="2003" xr:uid="{A84381B1-23C2-426E-BFE9-94FF889A845C}"/>
    <cellStyle name="Normal 2 48 2 3 2" xfId="10268" xr:uid="{7632F659-4EED-4DEB-BBC4-D32795DDBE29}"/>
    <cellStyle name="Normal 2 48 2 3 3" xfId="13464" xr:uid="{B436D739-4BE2-4EFF-B1FC-7CCA74D4E06D}"/>
    <cellStyle name="Normal 2 48 2 3 4" xfId="16559" xr:uid="{11541CF4-71FA-4DC8-AF8A-5D261134D42E}"/>
    <cellStyle name="Normal 2 48 2 3 5" xfId="19713" xr:uid="{7EF52F4F-3DC3-45F5-BCAF-E78CF5AB98CE}"/>
    <cellStyle name="Normal 2 48 2 3 6" xfId="22873" xr:uid="{52CE1313-158B-4464-BD83-2BDE48BC66E3}"/>
    <cellStyle name="Normal 2 48 2 3 7" xfId="26049" xr:uid="{67AC5C06-94CC-47B6-9D1B-7B0FE2D16058}"/>
    <cellStyle name="Normal 2 48 2 3 8" xfId="29248" xr:uid="{D408A8C0-0F20-42F4-A8CE-7586911CF2C3}"/>
    <cellStyle name="Normal 2 48 2 3 9" xfId="6251" xr:uid="{BE583D14-1CFC-4C3F-9ED8-1E66542A041F}"/>
    <cellStyle name="Normal 2 48 2 4" xfId="8236" xr:uid="{186453FF-7BF3-4818-A273-B0EA1710E203}"/>
    <cellStyle name="Normal 2 48 2 5" xfId="9380" xr:uid="{B6A2BAE4-B943-4131-A20D-3792027A8087}"/>
    <cellStyle name="Normal 2 48 2 6" xfId="12502" xr:uid="{A5C64C55-2BFA-4288-8544-F2295A8A6106}"/>
    <cellStyle name="Normal 2 48 2 7" xfId="15621" xr:uid="{1A2257E6-34EC-45CB-BD4C-A259BC183D68}"/>
    <cellStyle name="Normal 2 48 2 8" xfId="18704" xr:uid="{E8A90756-69D4-4C47-B0F8-3CE645F1A843}"/>
    <cellStyle name="Normal 2 48 2 9" xfId="21868" xr:uid="{73C9AA3E-4122-498D-9B38-29A73F07497E}"/>
    <cellStyle name="Normal 2 48 3" xfId="920" xr:uid="{81D947F4-E26E-4864-AD48-5CC4D2D1EDA0}"/>
    <cellStyle name="Normal 2 48 3 10" xfId="27988" xr:uid="{7559A8E3-B08C-441E-898C-9581DBD2B248}"/>
    <cellStyle name="Normal 2 48 3 11" xfId="4958" xr:uid="{E56CD6C5-399A-4989-BFC8-9081C05939B3}"/>
    <cellStyle name="Normal 2 48 3 2" xfId="2871" xr:uid="{0383A256-52C4-4E71-B148-9E94F3674723}"/>
    <cellStyle name="Normal 2 48 3 2 2" xfId="11134" xr:uid="{4359838D-FD25-4129-AC57-4B316A06A049}"/>
    <cellStyle name="Normal 2 48 3 2 3" xfId="14323" xr:uid="{E3A39C8D-53ED-4C13-B5AF-DBF91786C625}"/>
    <cellStyle name="Normal 2 48 3 2 4" xfId="17420" xr:uid="{254C2DA7-5A90-456D-A90D-7E1DB4CA982C}"/>
    <cellStyle name="Normal 2 48 3 2 5" xfId="20576" xr:uid="{8A579F27-0105-4C61-8A06-C3434B073BE7}"/>
    <cellStyle name="Normal 2 48 3 2 6" xfId="23732" xr:uid="{25E2B92F-ECE4-4405-83BC-B6E4ABC7B31B}"/>
    <cellStyle name="Normal 2 48 3 2 7" xfId="26908" xr:uid="{511C058E-4F88-4B0F-B172-F2816FB91D17}"/>
    <cellStyle name="Normal 2 48 3 2 8" xfId="30107" xr:uid="{F2A05AD5-462F-4490-899B-BD922B5EAD7E}"/>
    <cellStyle name="Normal 2 48 3 2 9" xfId="6058" xr:uid="{F32A53D8-921B-4447-B861-B7191340E3B6}"/>
    <cellStyle name="Normal 2 48 3 3" xfId="8043" xr:uid="{BA041BF3-4D5C-4A3F-8F70-50614754F567}"/>
    <cellStyle name="Normal 2 48 3 4" xfId="9188" xr:uid="{4FAFCC93-7AA9-41A2-B160-33BABF35C32D}"/>
    <cellStyle name="Normal 2 48 3 5" xfId="12309" xr:uid="{7829246A-A6E2-45F4-A4CD-71D1458751F8}"/>
    <cellStyle name="Normal 2 48 3 6" xfId="15428" xr:uid="{F73FDBA8-FB69-4F67-83A1-D0A663B83F39}"/>
    <cellStyle name="Normal 2 48 3 7" xfId="18512" xr:uid="{A56CE065-74FA-44AD-A227-B4205290BF97}"/>
    <cellStyle name="Normal 2 48 3 8" xfId="21675" xr:uid="{C6FD6131-AB7D-4A5A-AC85-3DC48FB807AF}"/>
    <cellStyle name="Normal 2 48 3 9" xfId="24810" xr:uid="{30A1BE8C-EE82-4844-BE9F-FFBE833C45D7}"/>
    <cellStyle name="Normal 2 48 4" xfId="2221" xr:uid="{887A8BAA-6C01-49DA-B83F-5261C6D0A407}"/>
    <cellStyle name="Normal 2 48 4 10" xfId="4308" xr:uid="{2BA0F1BA-AFD8-43B8-BEDE-A72B98FF0981}"/>
    <cellStyle name="Normal 2 48 4 2" xfId="6525" xr:uid="{AF633D6F-AC05-42C0-AC98-1B1EC2C3F213}"/>
    <cellStyle name="Normal 2 48 4 3" xfId="10484" xr:uid="{B5693EDE-C97B-4F16-A9C5-9379E95677D4}"/>
    <cellStyle name="Normal 2 48 4 4" xfId="13679" xr:uid="{5EB78A4C-D443-4F9D-B0BB-B85A820A8B0A}"/>
    <cellStyle name="Normal 2 48 4 5" xfId="16774" xr:uid="{738D9614-9BE4-4DCB-B8BA-BF420A7988EF}"/>
    <cellStyle name="Normal 2 48 4 6" xfId="19928" xr:uid="{AC769CE4-0911-4ECC-B0B6-031E0B11AACF}"/>
    <cellStyle name="Normal 2 48 4 7" xfId="23088" xr:uid="{41EBE112-23AE-49FD-B49C-2AD28C93F6E1}"/>
    <cellStyle name="Normal 2 48 4 8" xfId="26264" xr:uid="{07FFD23E-6E69-4C3E-A023-85EF4146DCF9}"/>
    <cellStyle name="Normal 2 48 4 9" xfId="29463" xr:uid="{B27294DF-267F-459E-8AA9-D4A63AC39415}"/>
    <cellStyle name="Normal 2 48 5" xfId="1810" xr:uid="{785C3C79-0757-49ED-9474-6DBD766C05D2}"/>
    <cellStyle name="Normal 2 48 5 2" xfId="10076" xr:uid="{F90C5DB0-8A26-4D4D-8601-B8D11F684B01}"/>
    <cellStyle name="Normal 2 48 5 3" xfId="13272" xr:uid="{4AE08BEE-BCF0-48E1-84D4-1312CBA34BA2}"/>
    <cellStyle name="Normal 2 48 5 4" xfId="16367" xr:uid="{569789D0-0EAD-456C-A6A6-D902CCA6DC06}"/>
    <cellStyle name="Normal 2 48 5 5" xfId="19521" xr:uid="{3E47D5D6-99B6-42FF-9AE1-3EC2324836CB}"/>
    <cellStyle name="Normal 2 48 5 6" xfId="22681" xr:uid="{C551AC18-9AAF-4C6F-9068-D6A5B6C3049E}"/>
    <cellStyle name="Normal 2 48 5 7" xfId="25857" xr:uid="{57C86934-0818-4741-8365-E37716DF35AD}"/>
    <cellStyle name="Normal 2 48 5 8" xfId="29056" xr:uid="{FBDDD8A6-C106-48CF-8474-9FD2E1F84EC7}"/>
    <cellStyle name="Normal 2 48 5 9" xfId="5408" xr:uid="{B8F13AA2-404C-4327-88B6-71399A919CEC}"/>
    <cellStyle name="Normal 2 48 6" xfId="7393" xr:uid="{267B611A-52A3-4B12-AFB5-EA4972628D8C}"/>
    <cellStyle name="Normal 2 48 7" xfId="8547" xr:uid="{402AA9D9-1EAF-4847-83B8-F06B17EAE318}"/>
    <cellStyle name="Normal 2 48 8" xfId="11659" xr:uid="{3A18A7D1-FDA9-487D-A8B3-761045F99783}"/>
    <cellStyle name="Normal 2 48 9" xfId="14776" xr:uid="{19D754D4-2586-4274-B4F7-9DE0FBAE8EF9}"/>
    <cellStyle name="Normal 2 49" xfId="283" xr:uid="{32FAC323-A6E0-4E76-BE9E-A6CA593B8E7B}"/>
    <cellStyle name="Normal 2 49 10" xfId="17868" xr:uid="{78F626A8-3AAA-4E61-B0F3-D2B0B8B085FE}"/>
    <cellStyle name="Normal 2 49 11" xfId="21031" xr:uid="{27EC861E-E9F3-4039-9BE0-6B7E354BE158}"/>
    <cellStyle name="Normal 2 49 12" xfId="24166" xr:uid="{DE82CC5C-2C65-4F20-BEA7-A4255F151446}"/>
    <cellStyle name="Normal 2 49 13" xfId="27344" xr:uid="{3018CB3C-6C26-48B5-826C-056443F8729F}"/>
    <cellStyle name="Normal 2 49 14" xfId="3910" xr:uid="{26ECF16F-4DCA-4A3C-8C71-8B7FA3436492}"/>
    <cellStyle name="Normal 2 49 2" xfId="1119" xr:uid="{E9EC5469-05CD-4988-AC5F-14F59932E958}"/>
    <cellStyle name="Normal 2 49 2 10" xfId="25008" xr:uid="{D273790A-FAD5-4F0E-8AB1-AA69F6A090EE}"/>
    <cellStyle name="Normal 2 49 2 11" xfId="28187" xr:uid="{1DCF508F-FE63-4AF7-A808-BA37B62ED2B5}"/>
    <cellStyle name="Normal 2 49 2 12" xfId="4098" xr:uid="{57EC7013-8A50-429B-ABF5-DF0F0359C4D9}"/>
    <cellStyle name="Normal 2 49 2 2" xfId="3070" xr:uid="{F4B338F7-CA37-4E74-BD83-94894BF9C635}"/>
    <cellStyle name="Normal 2 49 2 2 10" xfId="5156" xr:uid="{FF613F17-1CEB-401C-A4B7-F2E90A85B959}"/>
    <cellStyle name="Normal 2 49 2 2 2" xfId="7179" xr:uid="{17E6D9C2-2365-41A3-B654-E09E4F15D464}"/>
    <cellStyle name="Normal 2 49 2 2 3" xfId="11332" xr:uid="{E6703D19-EF86-49F8-8A03-C62E6B19BD4C}"/>
    <cellStyle name="Normal 2 49 2 2 4" xfId="14520" xr:uid="{747E70E4-DE68-4BBE-AFF7-53013F9AF397}"/>
    <cellStyle name="Normal 2 49 2 2 5" xfId="17617" xr:uid="{364C0425-396B-46BF-AC3A-E446172035F8}"/>
    <cellStyle name="Normal 2 49 2 2 6" xfId="20774" xr:uid="{C72CBC10-8A0F-4CF9-AD06-404926E7D729}"/>
    <cellStyle name="Normal 2 49 2 2 7" xfId="23929" xr:uid="{515E842D-89B3-455A-BBF0-22F78D3B75C8}"/>
    <cellStyle name="Normal 2 49 2 2 8" xfId="27105" xr:uid="{4099159A-987C-455B-891C-F30A35675862}"/>
    <cellStyle name="Normal 2 49 2 2 9" xfId="30304" xr:uid="{39530C13-E9FE-4D7F-A426-A68C24BE0B78}"/>
    <cellStyle name="Normal 2 49 2 3" xfId="2009" xr:uid="{B9C9782D-6C17-41A9-B084-4FA444BAAF17}"/>
    <cellStyle name="Normal 2 49 2 3 2" xfId="10274" xr:uid="{4EDF2995-D793-44EE-8177-5F7DBAF09D6F}"/>
    <cellStyle name="Normal 2 49 2 3 3" xfId="13470" xr:uid="{99066C14-947B-4CF4-B206-F867FAB2A0D4}"/>
    <cellStyle name="Normal 2 49 2 3 4" xfId="16565" xr:uid="{9A71782F-FF4F-43B1-B77C-31FE465D50AD}"/>
    <cellStyle name="Normal 2 49 2 3 5" xfId="19719" xr:uid="{6D44419B-E503-4465-B850-8642CCFAC35F}"/>
    <cellStyle name="Normal 2 49 2 3 6" xfId="22879" xr:uid="{BCBE2434-8A43-4278-ABCE-59756B807723}"/>
    <cellStyle name="Normal 2 49 2 3 7" xfId="26055" xr:uid="{3B5D1583-9640-48D0-BEA1-9DB50B90D0A8}"/>
    <cellStyle name="Normal 2 49 2 3 8" xfId="29254" xr:uid="{697CAAD0-F224-47B2-A314-72EC33C2A581}"/>
    <cellStyle name="Normal 2 49 2 3 9" xfId="6257" xr:uid="{6B6ECD7C-908E-4620-A0ED-70434BACE03B}"/>
    <cellStyle name="Normal 2 49 2 4" xfId="8242" xr:uid="{11A5553F-ABC9-42CA-AF25-67DDED1F0D16}"/>
    <cellStyle name="Normal 2 49 2 5" xfId="9386" xr:uid="{823D2294-6660-45B4-A201-A5577A985FDC}"/>
    <cellStyle name="Normal 2 49 2 6" xfId="12508" xr:uid="{56810A91-7799-4A52-ADA3-ED21058A5549}"/>
    <cellStyle name="Normal 2 49 2 7" xfId="15627" xr:uid="{203B7D95-451F-4D60-9BC8-00A04571003C}"/>
    <cellStyle name="Normal 2 49 2 8" xfId="18710" xr:uid="{FD8004DB-BA89-4005-ACE6-C333E197D93D}"/>
    <cellStyle name="Normal 2 49 2 9" xfId="21874" xr:uid="{502188A4-3817-4A46-8F23-E0C1CBA9BF74}"/>
    <cellStyle name="Normal 2 49 3" xfId="930" xr:uid="{ABC9A5C0-081E-4169-B693-98A94ACE9FE7}"/>
    <cellStyle name="Normal 2 49 3 10" xfId="27998" xr:uid="{011249D1-8DE1-48DA-982C-02F0BF7F2155}"/>
    <cellStyle name="Normal 2 49 3 11" xfId="4968" xr:uid="{15358547-2E17-43A3-B591-B0C00C5A1DAA}"/>
    <cellStyle name="Normal 2 49 3 2" xfId="2881" xr:uid="{15A70F87-BB01-4B03-9B34-6A3BAB6B21A6}"/>
    <cellStyle name="Normal 2 49 3 2 2" xfId="11144" xr:uid="{55BD3D87-C6BB-4FF8-8A56-D0EFF20E8AA9}"/>
    <cellStyle name="Normal 2 49 3 2 3" xfId="14333" xr:uid="{45C8DCA3-4486-49F3-8B56-4EED3AFAB30C}"/>
    <cellStyle name="Normal 2 49 3 2 4" xfId="17430" xr:uid="{5619EB4E-2956-4800-81FE-528B1E1B7CAE}"/>
    <cellStyle name="Normal 2 49 3 2 5" xfId="20586" xr:uid="{9657AC03-71E4-4ABA-B847-068A4C9546CF}"/>
    <cellStyle name="Normal 2 49 3 2 6" xfId="23742" xr:uid="{BE469548-6893-48B0-918B-EB8F18EF90C1}"/>
    <cellStyle name="Normal 2 49 3 2 7" xfId="26918" xr:uid="{6F0454F1-3200-4A19-AA9F-CAA911BA32A0}"/>
    <cellStyle name="Normal 2 49 3 2 8" xfId="30117" xr:uid="{C28B1999-BF66-4B71-A051-71E73F294A0D}"/>
    <cellStyle name="Normal 2 49 3 2 9" xfId="6068" xr:uid="{7B14BCA1-F4F2-4B71-98DE-8E19B2617CB7}"/>
    <cellStyle name="Normal 2 49 3 3" xfId="8053" xr:uid="{9E46E863-6FE8-43A9-ADA0-AC197F6D89F0}"/>
    <cellStyle name="Normal 2 49 3 4" xfId="9198" xr:uid="{ACC07136-1FDA-4804-8B48-0E101FB0FF2D}"/>
    <cellStyle name="Normal 2 49 3 5" xfId="12319" xr:uid="{D75407FF-9CEE-4184-A5B5-C54560DF3AF9}"/>
    <cellStyle name="Normal 2 49 3 6" xfId="15438" xr:uid="{B54425B5-54A0-4CC0-BDC5-1B08F597ED8F}"/>
    <cellStyle name="Normal 2 49 3 7" xfId="18522" xr:uid="{9D2827F6-63BE-478D-9424-6FC9998B5EC1}"/>
    <cellStyle name="Normal 2 49 3 8" xfId="21685" xr:uid="{9D0B06E5-37A5-40FA-B9F7-B70F3748847D}"/>
    <cellStyle name="Normal 2 49 3 9" xfId="24820" xr:uid="{03B665DA-F21B-4343-B1C9-4889E65C0BD3}"/>
    <cellStyle name="Normal 2 49 4" xfId="2227" xr:uid="{87D39F53-F41D-41A6-A3FB-22350E01A694}"/>
    <cellStyle name="Normal 2 49 4 10" xfId="4314" xr:uid="{94E73EB2-039A-4A06-A401-CF4690A2BDAC}"/>
    <cellStyle name="Normal 2 49 4 2" xfId="6531" xr:uid="{1E55CF2C-4694-44CE-8212-71C5A2BB69E1}"/>
    <cellStyle name="Normal 2 49 4 3" xfId="10490" xr:uid="{F36CA8FC-A937-49AF-8B5A-D0162B489ABB}"/>
    <cellStyle name="Normal 2 49 4 4" xfId="13685" xr:uid="{0A2B0F3D-1EFD-42E5-A612-1D7FD17C495D}"/>
    <cellStyle name="Normal 2 49 4 5" xfId="16780" xr:uid="{0D5D3ADD-F0C7-4852-BACF-500F4B2A8E47}"/>
    <cellStyle name="Normal 2 49 4 6" xfId="19934" xr:uid="{E78E16A4-1241-4362-8EB0-E4476DA022CE}"/>
    <cellStyle name="Normal 2 49 4 7" xfId="23094" xr:uid="{D9177934-E496-488C-8988-EA417246699B}"/>
    <cellStyle name="Normal 2 49 4 8" xfId="26270" xr:uid="{1AFE922A-0ADB-4314-B410-AC7EA6799476}"/>
    <cellStyle name="Normal 2 49 4 9" xfId="29469" xr:uid="{02565AD8-1A33-43A5-B46A-5628AC38B779}"/>
    <cellStyle name="Normal 2 49 5" xfId="1820" xr:uid="{F9268858-D29D-41FA-907D-F84ECE6124A1}"/>
    <cellStyle name="Normal 2 49 5 2" xfId="10086" xr:uid="{B56F645E-01CF-4BFA-888E-25D23CE5EE15}"/>
    <cellStyle name="Normal 2 49 5 3" xfId="13282" xr:uid="{69FC4240-3143-4AC4-8003-664A478A3660}"/>
    <cellStyle name="Normal 2 49 5 4" xfId="16377" xr:uid="{ECB8525B-BB9F-43AF-88C3-5146212D724D}"/>
    <cellStyle name="Normal 2 49 5 5" xfId="19531" xr:uid="{8A6DBF39-C0A0-45E9-B923-AC4C23836CA3}"/>
    <cellStyle name="Normal 2 49 5 6" xfId="22691" xr:uid="{9AB06111-A080-4A7D-BD96-241C9CE01809}"/>
    <cellStyle name="Normal 2 49 5 7" xfId="25867" xr:uid="{320FAF17-B960-4747-8418-C1C7E6F78A37}"/>
    <cellStyle name="Normal 2 49 5 8" xfId="29066" xr:uid="{C7608B25-4516-49FC-AB80-CC61940DD1D8}"/>
    <cellStyle name="Normal 2 49 5 9" xfId="5414" xr:uid="{754013FF-D30B-4A35-B1C9-EC2DC5FBC1A9}"/>
    <cellStyle name="Normal 2 49 6" xfId="7399" xr:uid="{625754D4-A219-4471-AC56-2A12917FF270}"/>
    <cellStyle name="Normal 2 49 7" xfId="8551" xr:uid="{3EE075EB-D05A-4187-B44D-797F9ADCF387}"/>
    <cellStyle name="Normal 2 49 8" xfId="11665" xr:uid="{49D11098-493E-4B48-B7FC-845FFD791A38}"/>
    <cellStyle name="Normal 2 49 9" xfId="14780" xr:uid="{239E5E5E-324D-431B-9E53-2419CABB8BC6}"/>
    <cellStyle name="Normal 2 5" xfId="118" xr:uid="{A439B1C3-EB4E-4D2E-A48D-EBACB019E154}"/>
    <cellStyle name="Normal 2 5 10" xfId="8371" xr:uid="{3A73AEFF-6B46-4FF3-A303-726B85198A00}"/>
    <cellStyle name="Normal 2 5 11" xfId="11480" xr:uid="{361D7039-E77C-4910-A29D-0348F1A3E126}"/>
    <cellStyle name="Normal 2 5 12" xfId="14595" xr:uid="{0BC0D396-8B6D-40AF-B318-918CE35B9201}"/>
    <cellStyle name="Normal 2 5 13" xfId="17687" xr:uid="{60485E47-FCE0-4B6F-B492-0E1C9C40F343}"/>
    <cellStyle name="Normal 2 5 14" xfId="20845" xr:uid="{638A73F1-B2DE-4D12-A33B-2FF9F268A135}"/>
    <cellStyle name="Normal 2 5 15" xfId="23985" xr:uid="{1ADCE38B-D571-4016-8D27-999FB6A9094B}"/>
    <cellStyle name="Normal 2 5 16" xfId="27162" xr:uid="{B1DCED1F-FE5E-4AED-A2E3-5CAE6E807A3A}"/>
    <cellStyle name="Normal 2 5 17" xfId="3272" xr:uid="{514C320D-DE8C-4B43-8DA0-307FA0D0DCA3}"/>
    <cellStyle name="Normal 2 5 2" xfId="436" xr:uid="{3F78F67C-7FD4-4BE5-AEA8-1992B41FD217}"/>
    <cellStyle name="Normal 2 5 2 10" xfId="24326" xr:uid="{8EB239EB-82ED-4DC6-ABAF-1BE08BF01809}"/>
    <cellStyle name="Normal 2 5 2 11" xfId="27504" xr:uid="{96C9AAB6-DC12-44E1-8D06-3852825DEC51}"/>
    <cellStyle name="Normal 2 5 2 12" xfId="3416" xr:uid="{B00BEA1C-FD4A-4739-8C61-097CD987CA2A}"/>
    <cellStyle name="Normal 2 5 2 2" xfId="2387" xr:uid="{DD705219-2746-4C50-B100-4C9C8306CB04}"/>
    <cellStyle name="Normal 2 5 2 2 10" xfId="4474" xr:uid="{B1C1E778-1C3C-424A-A8BF-31CE61E0560E}"/>
    <cellStyle name="Normal 2 5 2 2 2" xfId="6546" xr:uid="{245F7029-ED44-4203-9E81-F0153AFFD913}"/>
    <cellStyle name="Normal 2 5 2 2 3" xfId="10650" xr:uid="{1C999E68-7821-4EDF-B8D3-96BD841FF28E}"/>
    <cellStyle name="Normal 2 5 2 2 4" xfId="13845" xr:uid="{71471550-7C91-4776-BCA1-C30EA283686B}"/>
    <cellStyle name="Normal 2 5 2 2 5" xfId="16940" xr:uid="{236BEDD0-3E03-44A7-834D-6434F91A67D7}"/>
    <cellStyle name="Normal 2 5 2 2 6" xfId="20094" xr:uid="{FFDD1F61-3BC5-41F9-92E7-80F8D4814EDD}"/>
    <cellStyle name="Normal 2 5 2 2 7" xfId="23254" xr:uid="{7064BCD1-33F5-4C7C-B6C6-91F04F195CFD}"/>
    <cellStyle name="Normal 2 5 2 2 8" xfId="26430" xr:uid="{B2D1B3F2-D6CB-41A2-8880-CDA20031C828}"/>
    <cellStyle name="Normal 2 5 2 2 9" xfId="29629" xr:uid="{D8F492C6-B3E9-4226-9997-06C1EDD3A312}"/>
    <cellStyle name="Normal 2 5 2 3" xfId="1325" xr:uid="{67CFB18D-1F9F-43DC-BBFF-A44A4DDD1E21}"/>
    <cellStyle name="Normal 2 5 2 3 2" xfId="9592" xr:uid="{EE2D08BB-1DC6-4B3F-A062-CF72033C7291}"/>
    <cellStyle name="Normal 2 5 2 3 3" xfId="12788" xr:uid="{27766962-2089-4BD5-9A8D-665E1C26E0CB}"/>
    <cellStyle name="Normal 2 5 2 3 4" xfId="15883" xr:uid="{00CA9B0D-E928-4C4D-B28B-3AF858961AAF}"/>
    <cellStyle name="Normal 2 5 2 3 5" xfId="19037" xr:uid="{E2133E83-A1A1-4C07-8FF3-2AFBDB350805}"/>
    <cellStyle name="Normal 2 5 2 3 6" xfId="22197" xr:uid="{9F31FE94-51A6-4721-BD10-4A8C3EB8AC1B}"/>
    <cellStyle name="Normal 2 5 2 3 7" xfId="25373" xr:uid="{24F9892E-947D-4A39-8956-57927740D61D}"/>
    <cellStyle name="Normal 2 5 2 3 8" xfId="28572" xr:uid="{7F6BBA14-23B2-4416-8305-FA229AB097F1}"/>
    <cellStyle name="Normal 2 5 2 3 9" xfId="5574" xr:uid="{B1632108-A90D-4CDA-84A7-07A4666F3273}"/>
    <cellStyle name="Normal 2 5 2 4" xfId="7559" xr:uid="{8F95C745-0D16-42A2-AD12-C9593ECA195C}"/>
    <cellStyle name="Normal 2 5 2 5" xfId="8704" xr:uid="{B5458E6C-CA27-4648-B51F-F0442BF1D6CC}"/>
    <cellStyle name="Normal 2 5 2 6" xfId="11825" xr:uid="{B654B250-E541-4E77-A5A1-4E342D153E26}"/>
    <cellStyle name="Normal 2 5 2 7" xfId="14944" xr:uid="{350AF572-3881-46BC-A9B3-E3BF9F66CB59}"/>
    <cellStyle name="Normal 2 5 2 8" xfId="18028" xr:uid="{4E3AEB0A-9CD8-4673-81FD-14E361A3B828}"/>
    <cellStyle name="Normal 2 5 2 9" xfId="21191" xr:uid="{E6077715-96CF-4EC6-923A-6E87D3611348}"/>
    <cellStyle name="Normal 2 5 3" xfId="576" xr:uid="{69D3748C-945D-4DED-9C92-5F536958EAFF}"/>
    <cellStyle name="Normal 2 5 3 10" xfId="24466" xr:uid="{75507383-D6F2-4A95-835C-EDE7174027BB}"/>
    <cellStyle name="Normal 2 5 3 11" xfId="27644" xr:uid="{1BB09EB5-95EB-4773-8682-DA8C2DB9C4D6}"/>
    <cellStyle name="Normal 2 5 3 12" xfId="3556" xr:uid="{AB67AA4B-B8A0-4264-B8D4-5DF45515B277}"/>
    <cellStyle name="Normal 2 5 3 2" xfId="2527" xr:uid="{14306EFF-7AEA-4953-884C-F9555BF28232}"/>
    <cellStyle name="Normal 2 5 3 2 10" xfId="4614" xr:uid="{2BA451D3-EE9B-4D0A-9C6B-0BBB9957E7C1}"/>
    <cellStyle name="Normal 2 5 3 2 2" xfId="6685" xr:uid="{9E825390-F739-4860-AD2B-B1335879DE47}"/>
    <cellStyle name="Normal 2 5 3 2 3" xfId="10790" xr:uid="{171768E2-BFAF-42A9-B8E9-6F6E9AAE2BFB}"/>
    <cellStyle name="Normal 2 5 3 2 4" xfId="13985" xr:uid="{F37A92CC-F947-4D4B-B95D-1CCECDD82248}"/>
    <cellStyle name="Normal 2 5 3 2 5" xfId="17080" xr:uid="{D52BAA00-1A41-41A3-B56A-09175C6C2FCB}"/>
    <cellStyle name="Normal 2 5 3 2 6" xfId="20234" xr:uid="{14D1C6A9-3132-46A6-9057-B0E1EB250D02}"/>
    <cellStyle name="Normal 2 5 3 2 7" xfId="23394" xr:uid="{8D8E51C4-9389-4E13-8F72-CF3760C5B288}"/>
    <cellStyle name="Normal 2 5 3 2 8" xfId="26570" xr:uid="{2F3A8C17-AF83-409D-8116-D9544F2E070D}"/>
    <cellStyle name="Normal 2 5 3 2 9" xfId="29769" xr:uid="{9CC5E3C6-664E-4A11-AF99-161B99309247}"/>
    <cellStyle name="Normal 2 5 3 3" xfId="1465" xr:uid="{44A8A5A5-B1DC-4D46-962C-A3824A7067E9}"/>
    <cellStyle name="Normal 2 5 3 3 2" xfId="9732" xr:uid="{0AF7550B-2C5F-4F4D-8CE6-6F1CC695F888}"/>
    <cellStyle name="Normal 2 5 3 3 3" xfId="12928" xr:uid="{775ADFE7-13C6-402B-9D3A-12D403D8074C}"/>
    <cellStyle name="Normal 2 5 3 3 4" xfId="16023" xr:uid="{718C921B-6724-4EE8-BE6C-2AB3A9160CE6}"/>
    <cellStyle name="Normal 2 5 3 3 5" xfId="19177" xr:uid="{2D46F0F4-3D7B-4089-9E55-4F7CDBDB7E7C}"/>
    <cellStyle name="Normal 2 5 3 3 6" xfId="22337" xr:uid="{75A90A29-3580-43DF-AF06-7C94F3447261}"/>
    <cellStyle name="Normal 2 5 3 3 7" xfId="25513" xr:uid="{4A5000C7-EFB5-4544-96AB-2BB49172A5D5}"/>
    <cellStyle name="Normal 2 5 3 3 8" xfId="28712" xr:uid="{FF4A28DF-C673-43CF-A591-202CA856F600}"/>
    <cellStyle name="Normal 2 5 3 3 9" xfId="5714" xr:uid="{E7DEEC78-E795-41EC-927B-9BE11526894C}"/>
    <cellStyle name="Normal 2 5 3 4" xfId="7699" xr:uid="{C6790816-7289-4A40-ACED-334B8CE68DC9}"/>
    <cellStyle name="Normal 2 5 3 5" xfId="8844" xr:uid="{87E07B60-8E6C-479C-9CC1-CCE5E2E84145}"/>
    <cellStyle name="Normal 2 5 3 6" xfId="11965" xr:uid="{36D26415-5344-4CA0-B62D-0869F08ADA93}"/>
    <cellStyle name="Normal 2 5 3 7" xfId="15084" xr:uid="{9A0221CC-E1D1-4E5B-B8EC-FE6AD76C25DC}"/>
    <cellStyle name="Normal 2 5 3 8" xfId="18168" xr:uid="{5512B5D9-4049-4D5B-AB61-A16D943E0832}"/>
    <cellStyle name="Normal 2 5 3 9" xfId="21331" xr:uid="{B5D2276B-D081-4B48-9C76-52314175F806}"/>
    <cellStyle name="Normal 2 5 4" xfId="745" xr:uid="{09779032-4560-4DC4-B707-CF721A187788}"/>
    <cellStyle name="Normal 2 5 4 10" xfId="24635" xr:uid="{B30BBE54-1DE6-4695-86E6-2CF519558C5A}"/>
    <cellStyle name="Normal 2 5 4 11" xfId="27813" xr:uid="{C5BCC671-C0DB-4B8C-B534-95D9C7565DC4}"/>
    <cellStyle name="Normal 2 5 4 12" xfId="3725" xr:uid="{67E4C2B5-89F2-405C-887B-366C3267C8C3}"/>
    <cellStyle name="Normal 2 5 4 2" xfId="2696" xr:uid="{5E496E7F-0023-434A-866F-05AFBE302D52}"/>
    <cellStyle name="Normal 2 5 4 2 10" xfId="4783" xr:uid="{3928BCD0-C155-4435-848F-3D641A04897F}"/>
    <cellStyle name="Normal 2 5 4 2 2" xfId="6822" xr:uid="{3C47C76F-5009-4976-8EEC-6BDE699A454C}"/>
    <cellStyle name="Normal 2 5 4 2 3" xfId="10959" xr:uid="{2131C6A6-A6D6-4FBF-990E-35890B7CB5AD}"/>
    <cellStyle name="Normal 2 5 4 2 4" xfId="14150" xr:uid="{56C3EEB0-ABE9-4F17-B588-D8F717256E22}"/>
    <cellStyle name="Normal 2 5 4 2 5" xfId="17245" xr:uid="{FAF2B7E8-DFD8-4372-BEDE-99EEE00EE9D2}"/>
    <cellStyle name="Normal 2 5 4 2 6" xfId="20403" xr:uid="{00C9C585-02D5-4099-8B43-42E46BE789C5}"/>
    <cellStyle name="Normal 2 5 4 2 7" xfId="23559" xr:uid="{CD643146-F190-416C-B39E-8FBB9E2FDBDA}"/>
    <cellStyle name="Normal 2 5 4 2 8" xfId="26735" xr:uid="{F5E98853-4B3E-402A-B4A2-85C1D5066A5E}"/>
    <cellStyle name="Normal 2 5 4 2 9" xfId="29934" xr:uid="{AAE9FB90-8510-404F-8C2F-2C7D8453E769}"/>
    <cellStyle name="Normal 2 5 4 3" xfId="1634" xr:uid="{093B22B8-B644-41C6-912F-29BD620446B7}"/>
    <cellStyle name="Normal 2 5 4 3 2" xfId="9901" xr:uid="{633BA716-2191-420F-BF58-05E6DED222D7}"/>
    <cellStyle name="Normal 2 5 4 3 3" xfId="13097" xr:uid="{9B88AFDD-6FD8-4B04-AB91-3FBBAE773CAB}"/>
    <cellStyle name="Normal 2 5 4 3 4" xfId="16192" xr:uid="{5B4E4EC7-FBF7-4F67-BD72-0CEC216510C2}"/>
    <cellStyle name="Normal 2 5 4 3 5" xfId="19346" xr:uid="{C5C75612-0C55-49F7-9DCA-B73F1FAF979D}"/>
    <cellStyle name="Normal 2 5 4 3 6" xfId="22506" xr:uid="{F169D466-FFB7-462E-BECE-877F20AEF54D}"/>
    <cellStyle name="Normal 2 5 4 3 7" xfId="25682" xr:uid="{0020C945-D75D-431F-8A6B-01C2FA1A8CE7}"/>
    <cellStyle name="Normal 2 5 4 3 8" xfId="28881" xr:uid="{9CEC286F-3D33-4CB1-8DB4-73BBFB071B1D}"/>
    <cellStyle name="Normal 2 5 4 3 9" xfId="5883" xr:uid="{26039D75-6AA1-40F6-880F-1D4ADB9FB950}"/>
    <cellStyle name="Normal 2 5 4 4" xfId="7868" xr:uid="{3F6C764C-38DB-4B62-927B-06694A693A4B}"/>
    <cellStyle name="Normal 2 5 4 5" xfId="9013" xr:uid="{C98CCB55-B81B-4F1F-BC6B-623FB7F1A6D8}"/>
    <cellStyle name="Normal 2 5 4 6" xfId="12134" xr:uid="{567B07CD-1658-41C2-9555-5930587C6612}"/>
    <cellStyle name="Normal 2 5 4 7" xfId="15253" xr:uid="{1345CA36-BB0D-4645-8526-315D89738B79}"/>
    <cellStyle name="Normal 2 5 4 8" xfId="18337" xr:uid="{BE6A3E1C-265F-419C-A5D0-2618434B180D}"/>
    <cellStyle name="Normal 2 5 4 9" xfId="21500" xr:uid="{DF96806C-25CA-40AC-B11D-B5E5D49E351F}"/>
    <cellStyle name="Normal 2 5 5" xfId="938" xr:uid="{E1ED634F-1D57-451E-8A24-0498EA0B6623}"/>
    <cellStyle name="Normal 2 5 5 10" xfId="24827" xr:uid="{5DD95D69-2C24-41B8-8112-D5FE7ABE0ECF}"/>
    <cellStyle name="Normal 2 5 5 11" xfId="28006" xr:uid="{0BE69E37-7DCE-442A-8672-F77B5E253EA7}"/>
    <cellStyle name="Normal 2 5 5 12" xfId="3917" xr:uid="{A9E06372-DB4A-4D90-81E4-0C874238E924}"/>
    <cellStyle name="Normal 2 5 5 2" xfId="2889" xr:uid="{5A4A8210-6493-4C23-A256-B714F638B080}"/>
    <cellStyle name="Normal 2 5 5 2 10" xfId="4975" xr:uid="{201C8662-4AB8-48A8-91A6-6317FCAFB37D}"/>
    <cellStyle name="Normal 2 5 5 2 2" xfId="6998" xr:uid="{5927873F-A7C4-4A41-90F0-D419B16815E7}"/>
    <cellStyle name="Normal 2 5 5 2 3" xfId="11151" xr:uid="{97AA487E-5448-40E2-ABB5-2E7CB62AB0A8}"/>
    <cellStyle name="Normal 2 5 5 2 4" xfId="14339" xr:uid="{28A960CB-752B-4ABA-B284-CB6853DD402E}"/>
    <cellStyle name="Normal 2 5 5 2 5" xfId="17436" xr:uid="{10059ADD-4FC5-4FEC-8AC9-8433A1599886}"/>
    <cellStyle name="Normal 2 5 5 2 6" xfId="20593" xr:uid="{0A6217CA-4135-4868-BF58-69FA67A265CE}"/>
    <cellStyle name="Normal 2 5 5 2 7" xfId="23748" xr:uid="{0A0C0295-172E-461C-8DC1-8A08352334D5}"/>
    <cellStyle name="Normal 2 5 5 2 8" xfId="26924" xr:uid="{BB160795-C837-438A-80B3-17C36B3F762D}"/>
    <cellStyle name="Normal 2 5 5 2 9" xfId="30123" xr:uid="{D4CD0610-98B5-48AD-976D-8BB75F148BBB}"/>
    <cellStyle name="Normal 2 5 5 3" xfId="1828" xr:uid="{0E69DCA6-9264-42A2-81CA-95834DB62EDB}"/>
    <cellStyle name="Normal 2 5 5 3 2" xfId="10093" xr:uid="{D5B4963B-9883-4C15-AF21-DC537B6224F1}"/>
    <cellStyle name="Normal 2 5 5 3 3" xfId="13289" xr:uid="{A9C2DF70-29C3-4EB4-A0DC-95FEF548CC64}"/>
    <cellStyle name="Normal 2 5 5 3 4" xfId="16384" xr:uid="{62925420-AAB1-4DB5-9832-49622FF11D4A}"/>
    <cellStyle name="Normal 2 5 5 3 5" xfId="19538" xr:uid="{C4494B40-8FC4-4DB3-9957-B5B403FCA15E}"/>
    <cellStyle name="Normal 2 5 5 3 6" xfId="22698" xr:uid="{F89FBBC0-044B-4954-BBDC-BBDE4DF978C4}"/>
    <cellStyle name="Normal 2 5 5 3 7" xfId="25874" xr:uid="{1AF3A15C-2E83-47E9-8B0B-3EE1C00D29F3}"/>
    <cellStyle name="Normal 2 5 5 3 8" xfId="29073" xr:uid="{C894F899-A7D1-4AA6-B113-DFA8BE4BF4D0}"/>
    <cellStyle name="Normal 2 5 5 3 9" xfId="6076" xr:uid="{7FA7BFA5-7BB8-4D2B-8852-8F840F294545}"/>
    <cellStyle name="Normal 2 5 5 4" xfId="8061" xr:uid="{C5BECC5A-AC96-4247-A577-A2F75CF717D2}"/>
    <cellStyle name="Normal 2 5 5 5" xfId="9205" xr:uid="{8A364B83-26D4-4119-815A-75C0F0B508ED}"/>
    <cellStyle name="Normal 2 5 5 6" xfId="12327" xr:uid="{901F16A5-F5A1-4BF4-B1F1-AEAB36BC3994}"/>
    <cellStyle name="Normal 2 5 5 7" xfId="15446" xr:uid="{C13D199B-8EA8-4BD2-81D9-CDDD99D94C9B}"/>
    <cellStyle name="Normal 2 5 5 8" xfId="18529" xr:uid="{0856601B-F2E5-4ABB-94EA-576639E5F05A}"/>
    <cellStyle name="Normal 2 5 5 9" xfId="21693" xr:uid="{DAC5C3C0-DB81-4563-80A7-E93D842218C8}"/>
    <cellStyle name="Normal 2 5 6" xfId="291" xr:uid="{69A5B6BC-2D2B-4755-B973-6868A576C122}"/>
    <cellStyle name="Normal 2 5 6 10" xfId="27360" xr:uid="{622A8269-E449-4D04-9F9C-D69F7B4348CA}"/>
    <cellStyle name="Normal 2 5 6 11" xfId="4330" xr:uid="{CCBF19BA-550F-427B-8CB5-3077E0225D9C}"/>
    <cellStyle name="Normal 2 5 6 2" xfId="2243" xr:uid="{38F8F52D-1587-4A9C-B732-36BCE476C71F}"/>
    <cellStyle name="Normal 2 5 6 2 2" xfId="10506" xr:uid="{F57879F2-077C-4946-AFDE-F1A4CBC51D46}"/>
    <cellStyle name="Normal 2 5 6 2 3" xfId="13701" xr:uid="{020E2709-6B7B-4D7C-9BAE-B3C716B31EF7}"/>
    <cellStyle name="Normal 2 5 6 2 4" xfId="16796" xr:uid="{7C9F671A-9EDC-4CD9-8411-5C12D063E006}"/>
    <cellStyle name="Normal 2 5 6 2 5" xfId="19950" xr:uid="{27B92AE2-36CC-4596-813C-93395264C8A8}"/>
    <cellStyle name="Normal 2 5 6 2 6" xfId="23110" xr:uid="{A5713353-51E7-4B55-BD68-F12B33CB8075}"/>
    <cellStyle name="Normal 2 5 6 2 7" xfId="26286" xr:uid="{B12577AB-6A99-4DBF-9CD6-3BE5EBCDF262}"/>
    <cellStyle name="Normal 2 5 6 2 8" xfId="29485" xr:uid="{2FF80326-489A-462F-8545-C1D7D9DA7872}"/>
    <cellStyle name="Normal 2 5 6 2 9" xfId="5430" xr:uid="{3A85B0C9-AFBC-468E-B5D8-E6953EAEC5B7}"/>
    <cellStyle name="Normal 2 5 6 3" xfId="7415" xr:uid="{61A2999C-3205-4A78-A7EF-FB2195A76E50}"/>
    <cellStyle name="Normal 2 5 6 4" xfId="8559" xr:uid="{B67B0C12-53BD-4CDF-8B60-CD4338C97813}"/>
    <cellStyle name="Normal 2 5 6 5" xfId="11681" xr:uid="{B9A6FEF5-A941-4823-B90A-41A3D16FD031}"/>
    <cellStyle name="Normal 2 5 6 6" xfId="14800" xr:uid="{B9E6E3B9-66F9-4FF3-A028-4A42C0895E5C}"/>
    <cellStyle name="Normal 2 5 6 7" xfId="17884" xr:uid="{45D79112-1D5A-4454-9779-80BFFDE3C699}"/>
    <cellStyle name="Normal 2 5 6 8" xfId="21047" xr:uid="{344C1FFD-58CF-4FFC-B4BF-5E410C835B42}"/>
    <cellStyle name="Normal 2 5 6 9" xfId="24182" xr:uid="{1C754190-F913-48D9-B98F-DE090299AD74}"/>
    <cellStyle name="Normal 2 5 7" xfId="2044" xr:uid="{D3E280FD-85C5-4818-9C69-D4FF15C7579F}"/>
    <cellStyle name="Normal 2 5 7 10" xfId="4133" xr:uid="{905D4970-86CE-4B61-886B-D8088A9A8DD5}"/>
    <cellStyle name="Normal 2 5 7 2" xfId="6349" xr:uid="{FAAB2C31-C995-4CD3-893B-27CEEE000465}"/>
    <cellStyle name="Normal 2 5 7 3" xfId="10309" xr:uid="{F7FB2BFF-F234-4262-B516-09D7183E03BA}"/>
    <cellStyle name="Normal 2 5 7 4" xfId="13504" xr:uid="{6C2381B6-D608-4E19-9D10-AA3658ABC757}"/>
    <cellStyle name="Normal 2 5 7 5" xfId="16599" xr:uid="{CEF94537-C4C3-46B8-B98D-A1CDAD2E39EC}"/>
    <cellStyle name="Normal 2 5 7 6" xfId="19753" xr:uid="{E587A5EB-919C-4856-BB22-9425EA13139C}"/>
    <cellStyle name="Normal 2 5 7 7" xfId="22913" xr:uid="{168BE387-B654-461D-9DDB-35BC0AC93EBB}"/>
    <cellStyle name="Normal 2 5 7 8" xfId="26089" xr:uid="{FF3659AC-CE5C-4857-84C2-AB57B5C3F38A}"/>
    <cellStyle name="Normal 2 5 7 9" xfId="29288" xr:uid="{47DDCB17-B071-4518-B7F7-2A0FD1C55F17}"/>
    <cellStyle name="Normal 2 5 8" xfId="1181" xr:uid="{320A0D57-880E-4E34-BC7D-1FA4118C5FE1}"/>
    <cellStyle name="Normal 2 5 8 2" xfId="9448" xr:uid="{1509A532-659D-4D0A-BCFE-455F13746DA1}"/>
    <cellStyle name="Normal 2 5 8 3" xfId="12698" xr:uid="{FFDC816C-3165-45FB-A020-5C6F29E5A8A1}"/>
    <cellStyle name="Normal 2 5 8 4" xfId="15781" xr:uid="{332BFEBC-8D90-45EE-A1C0-E26571C3E052}"/>
    <cellStyle name="Normal 2 5 8 5" xfId="18957" xr:uid="{BD681B57-3865-49B0-A2DE-BB5A7B9277BA}"/>
    <cellStyle name="Normal 2 5 8 6" xfId="22115" xr:uid="{6D9CDFE4-5F59-4F7E-9F36-FBF06575C947}"/>
    <cellStyle name="Normal 2 5 8 7" xfId="25277" xr:uid="{978D646B-A601-4157-8430-EEA5C1BECD38}"/>
    <cellStyle name="Normal 2 5 8 8" xfId="28461" xr:uid="{E5066483-65A9-432D-84C4-1327659E6A89}"/>
    <cellStyle name="Normal 2 5 8 9" xfId="5232" xr:uid="{1257B057-BE92-4653-A3D3-FCF883A6263F}"/>
    <cellStyle name="Normal 2 5 9" xfId="7215" xr:uid="{AC78F182-6640-42BB-8894-097DC1F2C021}"/>
    <cellStyle name="Normal 2 50" xfId="1123" xr:uid="{28C44813-3719-4345-BCD1-8FA456DF1E61}"/>
    <cellStyle name="Normal 2 50 10" xfId="21035" xr:uid="{F2D50F54-262D-483E-84B8-8B720E44170B}"/>
    <cellStyle name="Normal 2 50 11" xfId="24170" xr:uid="{31A980ED-2825-49B1-8C28-61422F074411}"/>
    <cellStyle name="Normal 2 50 12" xfId="27348" xr:uid="{651C1C8D-D0D7-4196-848D-6F766CDAF9E8}"/>
    <cellStyle name="Normal 2 50 13" xfId="4102" xr:uid="{DD58B3A6-DF79-4204-A339-96885973CFF2}"/>
    <cellStyle name="Normal 2 50 2" xfId="3074" xr:uid="{AC309668-FC92-4D85-A961-096B06FD5AFC}"/>
    <cellStyle name="Normal 2 50 2 10" xfId="28191" xr:uid="{2488ADAD-94F2-4FC0-806C-AF6F887B99D7}"/>
    <cellStyle name="Normal 2 50 2 11" xfId="5160" xr:uid="{E6437E7B-16A9-4988-A234-CF5A94AFB1C4}"/>
    <cellStyle name="Normal 2 50 2 2" xfId="6261" xr:uid="{539E81BE-5CD3-44FC-A76A-0A54E2936242}"/>
    <cellStyle name="Normal 2 50 2 3" xfId="8246" xr:uid="{0286E997-EF3A-4A21-8E97-DFE237A1F4AF}"/>
    <cellStyle name="Normal 2 50 2 4" xfId="11336" xr:uid="{8F8891D8-D078-44D6-944F-06BFFE556442}"/>
    <cellStyle name="Normal 2 50 2 5" xfId="12512" xr:uid="{0C3F2031-C39C-4CB8-8F3E-55CA46E25438}"/>
    <cellStyle name="Normal 2 50 2 6" xfId="15631" xr:uid="{1D6F9829-009B-48ED-9C7A-2729BD00B50A}"/>
    <cellStyle name="Normal 2 50 2 7" xfId="18714" xr:uid="{24299241-6167-4466-A62A-B20B456601DB}"/>
    <cellStyle name="Normal 2 50 2 8" xfId="21878" xr:uid="{FC1E2940-9F2F-448B-9BC4-6CA37A651967}"/>
    <cellStyle name="Normal 2 50 2 9" xfId="25012" xr:uid="{5ED3D0CD-2918-4C95-B769-677F0C959CFA}"/>
    <cellStyle name="Normal 2 50 3" xfId="2231" xr:uid="{3CB891C6-A287-488A-A7EC-1714B081D188}"/>
    <cellStyle name="Normal 2 50 3 10" xfId="4318" xr:uid="{0B3DEA69-90EA-4F2A-8C41-D0990E4B9E79}"/>
    <cellStyle name="Normal 2 50 3 2" xfId="6535" xr:uid="{FBA836D1-0CBC-4C4C-86A6-11E4F6F601F1}"/>
    <cellStyle name="Normal 2 50 3 3" xfId="10494" xr:uid="{395B4611-21D8-40D6-8B2A-471A7AA27034}"/>
    <cellStyle name="Normal 2 50 3 4" xfId="13689" xr:uid="{3F578319-3F14-46E5-94D0-7580F8C8BA9B}"/>
    <cellStyle name="Normal 2 50 3 5" xfId="16784" xr:uid="{1B223C7B-9F94-4B77-91B4-A41E7150FBC9}"/>
    <cellStyle name="Normal 2 50 3 6" xfId="19938" xr:uid="{3D43C5F8-E233-403A-B902-77ED9ACA1D3E}"/>
    <cellStyle name="Normal 2 50 3 7" xfId="23098" xr:uid="{10D4599C-1DEE-40E4-8B53-18A695FB1E75}"/>
    <cellStyle name="Normal 2 50 3 8" xfId="26274" xr:uid="{14C7DA00-BD49-4750-8B11-D8438FCA602A}"/>
    <cellStyle name="Normal 2 50 3 9" xfId="29473" xr:uid="{AEA5EE2A-5E1A-41A6-83B0-88934EEC2619}"/>
    <cellStyle name="Normal 2 50 4" xfId="2013" xr:uid="{5FB756C6-3436-4E6C-AA6B-1C605D494F3D}"/>
    <cellStyle name="Normal 2 50 4 2" xfId="10278" xr:uid="{02E968CA-D461-437C-B6F8-49B7D1E24DE0}"/>
    <cellStyle name="Normal 2 50 4 3" xfId="13474" xr:uid="{94BF0EE0-1F85-41BE-A004-E9C82917D047}"/>
    <cellStyle name="Normal 2 50 4 4" xfId="16569" xr:uid="{CB67AA33-6DB5-4916-BD2A-DB30C097C05D}"/>
    <cellStyle name="Normal 2 50 4 5" xfId="19723" xr:uid="{F3BBDE80-D89B-4A9E-9556-DAB79A0A5073}"/>
    <cellStyle name="Normal 2 50 4 6" xfId="22883" xr:uid="{BF6C4300-6E3A-4E20-ADC7-14CE76A84257}"/>
    <cellStyle name="Normal 2 50 4 7" xfId="26059" xr:uid="{C1921B4A-C107-4044-96F8-D483AC07498B}"/>
    <cellStyle name="Normal 2 50 4 8" xfId="29258" xr:uid="{B0B2538B-5578-40EB-9E97-B12DD15D17B7}"/>
    <cellStyle name="Normal 2 50 4 9" xfId="5418" xr:uid="{E24741AA-39B9-414E-9085-CA88FF10EFD3}"/>
    <cellStyle name="Normal 2 50 5" xfId="7403" xr:uid="{88B47116-460B-4C18-8D0B-84789E1B42EE}"/>
    <cellStyle name="Normal 2 50 6" xfId="9390" xr:uid="{D4F01883-942F-483A-94BE-90493AD889C1}"/>
    <cellStyle name="Normal 2 50 7" xfId="11669" xr:uid="{566A561A-BAAB-4564-A85E-B78BDA500E56}"/>
    <cellStyle name="Normal 2 50 8" xfId="14784" xr:uid="{F750EB6E-4216-426C-A4FD-CEBFBFD921A7}"/>
    <cellStyle name="Normal 2 50 9" xfId="17872" xr:uid="{0EB56AEF-1BF2-4A1F-8014-DD2123EFA63A}"/>
    <cellStyle name="Normal 2 51" xfId="1127" xr:uid="{AB19D5E4-D1F0-4C7D-860E-C6B04832B4D4}"/>
    <cellStyle name="Normal 2 51 10" xfId="21039" xr:uid="{033708FF-066A-4597-88BA-AC1B5E20A01D}"/>
    <cellStyle name="Normal 2 51 11" xfId="24174" xr:uid="{1F2BF9F1-5EBE-459D-97EB-8DB34D05556F}"/>
    <cellStyle name="Normal 2 51 12" xfId="27352" xr:uid="{B07C03C5-442D-4B8E-9E84-C6E261B99E54}"/>
    <cellStyle name="Normal 2 51 13" xfId="4106" xr:uid="{B528BFEB-3F0D-41CF-A459-6A2EF031EB8E}"/>
    <cellStyle name="Normal 2 51 2" xfId="3078" xr:uid="{146B2B64-B05A-4DA9-B32F-E395D6903DAC}"/>
    <cellStyle name="Normal 2 51 2 10" xfId="28195" xr:uid="{CE9242D4-0122-4927-9189-476930D05608}"/>
    <cellStyle name="Normal 2 51 2 11" xfId="5164" xr:uid="{B5EBC041-862A-4D18-BFC7-4C24180CD1EC}"/>
    <cellStyle name="Normal 2 51 2 2" xfId="6265" xr:uid="{A64DEAE9-8F87-405A-8E08-801E604FDD87}"/>
    <cellStyle name="Normal 2 51 2 3" xfId="8250" xr:uid="{C673F84A-2915-483B-9BA4-B169149BA494}"/>
    <cellStyle name="Normal 2 51 2 4" xfId="11340" xr:uid="{28463C9C-31DB-4DDC-808E-1E5CCC82C378}"/>
    <cellStyle name="Normal 2 51 2 5" xfId="12516" xr:uid="{4DD9918D-509D-4B2B-AA73-FE6DB35FF346}"/>
    <cellStyle name="Normal 2 51 2 6" xfId="15635" xr:uid="{460FA737-3133-49B4-9A37-22159E28BD13}"/>
    <cellStyle name="Normal 2 51 2 7" xfId="18718" xr:uid="{A7E5BB8C-8009-4CEA-9D3D-B40564E5763A}"/>
    <cellStyle name="Normal 2 51 2 8" xfId="21882" xr:uid="{B6BC707C-A375-4CC9-907B-7AE2F95734EA}"/>
    <cellStyle name="Normal 2 51 2 9" xfId="25016" xr:uid="{E50215B4-0211-403B-A083-32298B2980A2}"/>
    <cellStyle name="Normal 2 51 3" xfId="2235" xr:uid="{EAC49536-125C-4F85-ADE7-F1ED424F0B1C}"/>
    <cellStyle name="Normal 2 51 3 10" xfId="4322" xr:uid="{8C50BE85-81CD-4074-9258-85EAFCE5FD33}"/>
    <cellStyle name="Normal 2 51 3 2" xfId="6539" xr:uid="{3770B200-24BF-4492-BDDB-58CB298E281B}"/>
    <cellStyle name="Normal 2 51 3 3" xfId="10498" xr:uid="{6CCD77CC-225F-4E91-A3A4-70225B1B478A}"/>
    <cellStyle name="Normal 2 51 3 4" xfId="13693" xr:uid="{E7AC89D7-F904-473C-B734-A55B2EDD8495}"/>
    <cellStyle name="Normal 2 51 3 5" xfId="16788" xr:uid="{C7CF1D67-4339-4DC4-9912-B36F1695C7BF}"/>
    <cellStyle name="Normal 2 51 3 6" xfId="19942" xr:uid="{3C0B584D-5A95-4244-8CE5-F714D3840FD0}"/>
    <cellStyle name="Normal 2 51 3 7" xfId="23102" xr:uid="{E01650A6-30BE-46D0-98E4-ABD5A294E825}"/>
    <cellStyle name="Normal 2 51 3 8" xfId="26278" xr:uid="{158B287C-A0A1-488D-AC29-98C4665D64A6}"/>
    <cellStyle name="Normal 2 51 3 9" xfId="29477" xr:uid="{4F2C4717-9965-4C27-9FDF-FD859C121EB5}"/>
    <cellStyle name="Normal 2 51 4" xfId="2017" xr:uid="{4072CA79-3DD1-4ECA-BBF9-735C451F2B42}"/>
    <cellStyle name="Normal 2 51 4 2" xfId="10282" xr:uid="{28CFED6C-B92E-4D52-8100-E2180282F5AE}"/>
    <cellStyle name="Normal 2 51 4 3" xfId="13478" xr:uid="{0C8702F7-DE56-4265-9A9B-FDA43E627DBE}"/>
    <cellStyle name="Normal 2 51 4 4" xfId="16573" xr:uid="{F36CB354-54FB-426E-BD0C-0D092F66BA80}"/>
    <cellStyle name="Normal 2 51 4 5" xfId="19727" xr:uid="{81C97E7A-194F-4C9B-9818-C9E31FE7839A}"/>
    <cellStyle name="Normal 2 51 4 6" xfId="22887" xr:uid="{C62E6045-06A8-4397-8F69-B1D25B55C650}"/>
    <cellStyle name="Normal 2 51 4 7" xfId="26063" xr:uid="{65D12811-B41E-4A6B-A605-3F7A8D6DF27D}"/>
    <cellStyle name="Normal 2 51 4 8" xfId="29262" xr:uid="{46AADFE9-A58A-4BDF-9A20-8E5F0AE21B02}"/>
    <cellStyle name="Normal 2 51 4 9" xfId="5422" xr:uid="{4649CE48-F2B4-4D73-AC76-F6BD938923BA}"/>
    <cellStyle name="Normal 2 51 5" xfId="7407" xr:uid="{A7F5CAD6-DEEE-402E-8549-518F27971788}"/>
    <cellStyle name="Normal 2 51 6" xfId="9394" xr:uid="{EE489F15-07EC-4546-91BA-1CE020989AA5}"/>
    <cellStyle name="Normal 2 51 7" xfId="11673" xr:uid="{9E8B05ED-AC2E-4BAA-BE45-527C892F51D5}"/>
    <cellStyle name="Normal 2 51 8" xfId="14788" xr:uid="{28581401-A501-465F-BD17-8EBF7A43C5D1}"/>
    <cellStyle name="Normal 2 51 9" xfId="17876" xr:uid="{2D5B2A3C-34BF-43DA-8514-685B399DD592}"/>
    <cellStyle name="Normal 2 52" xfId="1137" xr:uid="{F940D8A4-B57E-4A9A-AEAF-C776D2D0FE81}"/>
    <cellStyle name="Normal 2 52 10" xfId="28205" xr:uid="{948C43BF-298D-4038-B11A-B16CB612100F}"/>
    <cellStyle name="Normal 2 52 11" xfId="5174" xr:uid="{71F7FBD0-88D8-4178-88D4-CE51C07B14B5}"/>
    <cellStyle name="Normal 2 52 2" xfId="3088" xr:uid="{5861FBED-8AF2-493C-9D45-7479463A0796}"/>
    <cellStyle name="Normal 2 52 2 2" xfId="11350" xr:uid="{1B8791D2-98E6-458D-A337-DD9F86F7D952}"/>
    <cellStyle name="Normal 2 52 2 3" xfId="14531" xr:uid="{F9A72DED-790D-44C0-85B7-A52D62465F7E}"/>
    <cellStyle name="Normal 2 52 2 4" xfId="17628" xr:uid="{FEE91952-F627-4C2A-A807-A5E97F064AD4}"/>
    <cellStyle name="Normal 2 52 2 5" xfId="20786" xr:uid="{391F4AC2-8770-4E2F-A39D-B6623966801C}"/>
    <cellStyle name="Normal 2 52 2 6" xfId="23940" xr:uid="{9464E9A6-5004-4A47-9C26-53948BB46A2D}"/>
    <cellStyle name="Normal 2 52 2 7" xfId="27116" xr:uid="{A3B455C0-199C-42BC-BBF2-787C3F281962}"/>
    <cellStyle name="Normal 2 52 2 8" xfId="30315" xr:uid="{B04D546D-48ED-456E-A0A0-02F03BEE00AE}"/>
    <cellStyle name="Normal 2 52 2 9" xfId="6275" xr:uid="{B319E688-E552-45EE-A0DB-AF4B589D8FF6}"/>
    <cellStyle name="Normal 2 52 3" xfId="8260" xr:uid="{AC70519B-8B37-4FBD-8AB0-3DEFDC303D29}"/>
    <cellStyle name="Normal 2 52 4" xfId="9404" xr:uid="{953F85E5-05ED-4895-8755-D91D94D90120}"/>
    <cellStyle name="Normal 2 52 5" xfId="12526" xr:uid="{B26A6EC0-048C-4A6D-B6C7-E6C09A44F536}"/>
    <cellStyle name="Normal 2 52 6" xfId="14792" xr:uid="{A9218299-3EE3-42FD-910B-BCF8FA28FE6E}"/>
    <cellStyle name="Normal 2 52 7" xfId="18728" xr:uid="{6FD1D2EF-C79E-4F2C-BB48-BC081BA9D5D0}"/>
    <cellStyle name="Normal 2 52 8" xfId="21892" xr:uid="{016D0CE3-F39D-41E2-AE4C-F3EA163C1C5A}"/>
    <cellStyle name="Normal 2 52 9" xfId="25026" xr:uid="{359F7555-5DF1-4348-87B6-9287477CE075}"/>
    <cellStyle name="Normal 2 53" xfId="1141" xr:uid="{546F60A0-7C75-4235-B28B-1645B75C775A}"/>
    <cellStyle name="Normal 2 53 10" xfId="28209" xr:uid="{9CE332E6-88C2-4F94-B1FA-309BBF925F11}"/>
    <cellStyle name="Normal 2 53 11" xfId="5178" xr:uid="{539CC98B-0AE0-4D6E-9CF6-33A98D7277E2}"/>
    <cellStyle name="Normal 2 53 2" xfId="3092" xr:uid="{6139DA95-A7AB-40E6-BE5A-8B1A849F2FE0}"/>
    <cellStyle name="Normal 2 53 2 2" xfId="11354" xr:uid="{AE3D7BD3-B3BE-4FA5-9DC4-0E22362CA314}"/>
    <cellStyle name="Normal 2 53 2 3" xfId="14535" xr:uid="{7FECAEE4-2203-4A26-AE1D-0691F40A0D77}"/>
    <cellStyle name="Normal 2 53 2 4" xfId="17632" xr:uid="{90A71EFB-CCB4-4AA3-811E-B7A087ECBC2F}"/>
    <cellStyle name="Normal 2 53 2 5" xfId="20790" xr:uid="{3E08CEF5-ADB3-4B29-9A9C-3422641AED36}"/>
    <cellStyle name="Normal 2 53 2 6" xfId="23944" xr:uid="{2AA8506B-EE50-4F4A-AA5A-048D365F0EE4}"/>
    <cellStyle name="Normal 2 53 2 7" xfId="27120" xr:uid="{F6106773-0198-4524-A726-20DE47DD67C1}"/>
    <cellStyle name="Normal 2 53 2 8" xfId="30319" xr:uid="{4400B0CA-522F-49A9-A1C4-E2510A1742A5}"/>
    <cellStyle name="Normal 2 53 2 9" xfId="6279" xr:uid="{C86505AD-33E7-4CD0-A160-5EBB8C30A737}"/>
    <cellStyle name="Normal 2 53 3" xfId="8264" xr:uid="{7E43FAA3-AD8D-43DE-A688-183372E0CEC5}"/>
    <cellStyle name="Normal 2 53 4" xfId="9408" xr:uid="{7555152E-3F46-401A-AB3B-7B54332BDD90}"/>
    <cellStyle name="Normal 2 53 5" xfId="12530" xr:uid="{7F225D1B-8A61-47B4-85C5-F17218FD1E56}"/>
    <cellStyle name="Normal 2 53 6" xfId="15645" xr:uid="{5DBB0385-418B-4DF8-8CA1-908E477CFDE8}"/>
    <cellStyle name="Normal 2 53 7" xfId="18732" xr:uid="{E0CA84B7-5CF9-4002-A972-5ACDC7B845C8}"/>
    <cellStyle name="Normal 2 53 8" xfId="21896" xr:uid="{890692C8-4F28-47C2-97D9-7685FBA40188}"/>
    <cellStyle name="Normal 2 53 9" xfId="25030" xr:uid="{E376C581-E32B-4CF5-8B67-73DE7FA646EF}"/>
    <cellStyle name="Normal 2 54" xfId="1145" xr:uid="{348D5EEF-6CBA-475D-B6FD-08E93D7610CC}"/>
    <cellStyle name="Normal 2 54 10" xfId="28213" xr:uid="{734FAB51-62F8-434B-BD36-82BC56487657}"/>
    <cellStyle name="Normal 2 54 11" xfId="5182" xr:uid="{0003CF12-8171-441E-8F7C-29BCAEFB2F62}"/>
    <cellStyle name="Normal 2 54 2" xfId="3096" xr:uid="{5F305BB3-A5E0-4FA9-94B0-C26FE89D7B13}"/>
    <cellStyle name="Normal 2 54 2 2" xfId="11358" xr:uid="{BA5F3A85-4E9C-4D54-90FA-A845108A883A}"/>
    <cellStyle name="Normal 2 54 2 3" xfId="14539" xr:uid="{4DEE1B3B-1C0E-401A-95B4-A5572CA2005F}"/>
    <cellStyle name="Normal 2 54 2 4" xfId="17636" xr:uid="{54887F48-162D-4598-B331-F95B9E6CB471}"/>
    <cellStyle name="Normal 2 54 2 5" xfId="20794" xr:uid="{FFB93C1E-F93C-498F-A63C-597E16171158}"/>
    <cellStyle name="Normal 2 54 2 6" xfId="23948" xr:uid="{7473944A-9EEF-40C1-B312-BE4C8C163574}"/>
    <cellStyle name="Normal 2 54 2 7" xfId="27124" xr:uid="{FF1F0CF6-FE5E-4E64-86FC-3B58AF866A7E}"/>
    <cellStyle name="Normal 2 54 2 8" xfId="30323" xr:uid="{5781DDAB-45B2-4783-B59C-3C024AC04FA7}"/>
    <cellStyle name="Normal 2 54 2 9" xfId="6283" xr:uid="{41ADE192-6EA8-4D41-B0D8-3BDEB2F50210}"/>
    <cellStyle name="Normal 2 54 3" xfId="8268" xr:uid="{BBC1C6E0-7970-4E63-BBB2-480CB9E4EF37}"/>
    <cellStyle name="Normal 2 54 4" xfId="9412" xr:uid="{5BCCFD3B-BECA-4072-A988-623C403345B8}"/>
    <cellStyle name="Normal 2 54 5" xfId="12534" xr:uid="{109750D3-D2AB-41F5-946E-5A279860D3E7}"/>
    <cellStyle name="Normal 2 54 6" xfId="15649" xr:uid="{8C6235CB-AFF5-4863-B6B5-58FF80912AC2}"/>
    <cellStyle name="Normal 2 54 7" xfId="18736" xr:uid="{16C202C2-C86F-41CE-8F0C-D55737CF24F2}"/>
    <cellStyle name="Normal 2 54 8" xfId="21900" xr:uid="{7B539557-EBAF-4151-8A54-C9A5BE4118EB}"/>
    <cellStyle name="Normal 2 54 9" xfId="25034" xr:uid="{D018953D-B463-4010-BC82-63751C190DF6}"/>
    <cellStyle name="Normal 2 55" xfId="1149" xr:uid="{DBDA495C-291D-43DB-A523-B5C5DDB2706B}"/>
    <cellStyle name="Normal 2 55 10" xfId="28217" xr:uid="{9AB104A8-7E80-412F-9DC5-228185D29A6B}"/>
    <cellStyle name="Normal 2 55 11" xfId="5186" xr:uid="{1D5CB021-33A1-439B-A11B-E357ED92B1F6}"/>
    <cellStyle name="Normal 2 55 2" xfId="3100" xr:uid="{4FAF4135-D442-485A-BED9-4A03CB020C34}"/>
    <cellStyle name="Normal 2 55 2 2" xfId="11362" xr:uid="{4899714B-5285-4C67-98E8-05172D6EB23D}"/>
    <cellStyle name="Normal 2 55 2 3" xfId="14543" xr:uid="{AE190BFD-E64B-47F3-9886-2A0804EE3074}"/>
    <cellStyle name="Normal 2 55 2 4" xfId="17640" xr:uid="{356F960F-4EA4-4CC2-856B-4116E1BF204F}"/>
    <cellStyle name="Normal 2 55 2 5" xfId="20798" xr:uid="{42638139-1DFD-4540-B314-4838601BD757}"/>
    <cellStyle name="Normal 2 55 2 6" xfId="23952" xr:uid="{C6971ED4-7656-42D1-87AC-97ECA1A92071}"/>
    <cellStyle name="Normal 2 55 2 7" xfId="27128" xr:uid="{A6190E3A-141E-4FA5-BA72-E4872EC72492}"/>
    <cellStyle name="Normal 2 55 2 8" xfId="30327" xr:uid="{9C2310E9-BC18-49CF-851A-BBEAC4C7BF9E}"/>
    <cellStyle name="Normal 2 55 2 9" xfId="6287" xr:uid="{81AA552B-AA7C-40C8-852A-58FDAFF4B473}"/>
    <cellStyle name="Normal 2 55 3" xfId="8272" xr:uid="{D6818A7F-F53F-4EF6-8445-2B310221D9FB}"/>
    <cellStyle name="Normal 2 55 4" xfId="9416" xr:uid="{1EAABD20-8CE2-4358-990C-63967E2459D1}"/>
    <cellStyle name="Normal 2 55 5" xfId="12538" xr:uid="{D38B88E6-BD2B-4B01-9238-EB4B097A3A3D}"/>
    <cellStyle name="Normal 2 55 6" xfId="15653" xr:uid="{D64450F8-1FFD-4824-A4F4-1A9A82E52904}"/>
    <cellStyle name="Normal 2 55 7" xfId="18740" xr:uid="{474A4F91-CE84-49F9-B36B-E088250FAA09}"/>
    <cellStyle name="Normal 2 55 8" xfId="21904" xr:uid="{2E97CE7F-C7F5-4010-89CC-9AD0DF217A51}"/>
    <cellStyle name="Normal 2 55 9" xfId="25038" xr:uid="{05EC5B54-6AF0-42E6-9786-01C176DDB1FF}"/>
    <cellStyle name="Normal 2 56" xfId="1153" xr:uid="{D17B69FC-1B8A-44F5-98B7-CA3F7293D8DC}"/>
    <cellStyle name="Normal 2 56 10" xfId="28221" xr:uid="{6AC15E6D-ADD9-4A49-AED9-58BA3F1A6F22}"/>
    <cellStyle name="Normal 2 56 11" xfId="5190" xr:uid="{2289EC8F-5489-479F-91A7-DF3F3ADB76BE}"/>
    <cellStyle name="Normal 2 56 2" xfId="3104" xr:uid="{E7BDFB01-D3D5-43A8-858F-9E3ACC5A5E30}"/>
    <cellStyle name="Normal 2 56 2 2" xfId="11366" xr:uid="{EBA47C70-E3EA-4965-ACCF-09EFD5A57D9A}"/>
    <cellStyle name="Normal 2 56 2 3" xfId="14547" xr:uid="{7252FCB0-8EFC-45BE-B2CD-56AFABF968CE}"/>
    <cellStyle name="Normal 2 56 2 4" xfId="17644" xr:uid="{29E4AFC9-F99B-4918-8748-2F8F7DEDE3C6}"/>
    <cellStyle name="Normal 2 56 2 5" xfId="20802" xr:uid="{03EC5929-4EF7-4CCF-8A5A-89050860AC4C}"/>
    <cellStyle name="Normal 2 56 2 6" xfId="23956" xr:uid="{CD6EDCC0-5925-4B9C-8DA8-9E8B42401F16}"/>
    <cellStyle name="Normal 2 56 2 7" xfId="27132" xr:uid="{A0681462-D87F-478A-B75F-D2AF641296EE}"/>
    <cellStyle name="Normal 2 56 2 8" xfId="30331" xr:uid="{B56FDD01-80EE-4BB0-8D0F-2778FD8822FA}"/>
    <cellStyle name="Normal 2 56 2 9" xfId="6291" xr:uid="{27FEA4FA-7934-40DA-BEDB-71F6081CBA39}"/>
    <cellStyle name="Normal 2 56 3" xfId="8276" xr:uid="{F2BD5F15-D909-4499-8935-EF6FDEA59367}"/>
    <cellStyle name="Normal 2 56 4" xfId="9420" xr:uid="{5232FEC6-DF7B-4D03-A3ED-67A266963B45}"/>
    <cellStyle name="Normal 2 56 5" xfId="12542" xr:uid="{9982B21A-676C-4A22-934E-CC191CDC2298}"/>
    <cellStyle name="Normal 2 56 6" xfId="15657" xr:uid="{7F8AC189-532B-4523-9807-D2FB58F47B04}"/>
    <cellStyle name="Normal 2 56 7" xfId="18744" xr:uid="{195BB1CA-3541-4987-8580-334D75FCE2C2}"/>
    <cellStyle name="Normal 2 56 8" xfId="21908" xr:uid="{064F36C7-EF38-4549-BD48-688CD16B169C}"/>
    <cellStyle name="Normal 2 56 9" xfId="25042" xr:uid="{DBC07F86-A521-49B7-8E2B-DDF42BEA9A1C}"/>
    <cellStyle name="Normal 2 57" xfId="1157" xr:uid="{769839C9-91C5-4B0B-95D2-3F72A209419A}"/>
    <cellStyle name="Normal 2 57 10" xfId="28225" xr:uid="{A6F47AFB-3529-41E6-9B50-2AD69FED57DD}"/>
    <cellStyle name="Normal 2 57 11" xfId="5194" xr:uid="{1643B566-EAE5-4F24-B532-8F5A1F0B8E97}"/>
    <cellStyle name="Normal 2 57 2" xfId="3108" xr:uid="{FFBEAE3D-63A0-4956-817F-1850B1CD9244}"/>
    <cellStyle name="Normal 2 57 2 2" xfId="11370" xr:uid="{956849F3-BE2A-4046-9AC0-208DA73C011E}"/>
    <cellStyle name="Normal 2 57 2 3" xfId="14551" xr:uid="{A7DFC3D7-D50E-4053-8067-2C2B87B20BCE}"/>
    <cellStyle name="Normal 2 57 2 4" xfId="17648" xr:uid="{A73DEF6C-7FE8-4875-97EB-6711B767D423}"/>
    <cellStyle name="Normal 2 57 2 5" xfId="20806" xr:uid="{ABB72ACA-069C-4649-B43A-F5DC2AF98FBA}"/>
    <cellStyle name="Normal 2 57 2 6" xfId="23960" xr:uid="{49A77D1D-97DC-4FF6-8049-7F8699529129}"/>
    <cellStyle name="Normal 2 57 2 7" xfId="27136" xr:uid="{6EFD7CEE-390C-43EA-B7AC-A3FE7B034865}"/>
    <cellStyle name="Normal 2 57 2 8" xfId="30335" xr:uid="{4C534C1F-59BE-4C59-9E6A-A858CC54AB17}"/>
    <cellStyle name="Normal 2 57 2 9" xfId="6295" xr:uid="{3C50D420-B91C-4157-907A-ECD3890A61AA}"/>
    <cellStyle name="Normal 2 57 3" xfId="8280" xr:uid="{5AABF474-9495-4687-9267-7DEE64C71A6D}"/>
    <cellStyle name="Normal 2 57 4" xfId="9424" xr:uid="{202052A5-74DD-426B-A641-E84DD56C47AD}"/>
    <cellStyle name="Normal 2 57 5" xfId="12546" xr:uid="{8298A73A-AB72-4317-8AC0-45FF48F809D9}"/>
    <cellStyle name="Normal 2 57 6" xfId="15661" xr:uid="{1F8FF06A-BE4B-4ED1-8194-AF14C7D84A80}"/>
    <cellStyle name="Normal 2 57 7" xfId="18748" xr:uid="{4D6E32D1-1137-4843-AE99-14C19888577E}"/>
    <cellStyle name="Normal 2 57 8" xfId="21912" xr:uid="{1B0206F2-B826-4AF4-BC63-80C75C2243F8}"/>
    <cellStyle name="Normal 2 57 9" xfId="25046" xr:uid="{4F1C3349-D541-4704-A3A7-7777BEC081AE}"/>
    <cellStyle name="Normal 2 58" xfId="1161" xr:uid="{C4E34232-0415-4A34-8010-A9957C76BC0F}"/>
    <cellStyle name="Normal 2 58 10" xfId="28229" xr:uid="{FDF5AE1A-2A80-461E-8DBC-6B3C623CC1EE}"/>
    <cellStyle name="Normal 2 58 11" xfId="5198" xr:uid="{36DC31A5-D26D-4037-BA30-6929A048785A}"/>
    <cellStyle name="Normal 2 58 2" xfId="3112" xr:uid="{FD220E5C-77CA-4BE1-A748-D3C75212672B}"/>
    <cellStyle name="Normal 2 58 2 2" xfId="11374" xr:uid="{876DB0CC-142C-42DE-9D1E-A68345A76872}"/>
    <cellStyle name="Normal 2 58 2 3" xfId="14555" xr:uid="{6A7B242C-3596-4DB4-B800-437468D31FE1}"/>
    <cellStyle name="Normal 2 58 2 4" xfId="17652" xr:uid="{770B4734-71CB-4C6E-BF3D-C547AD4472B0}"/>
    <cellStyle name="Normal 2 58 2 5" xfId="20810" xr:uid="{826F991C-0ED0-40A2-B8C5-763D33ABBA1E}"/>
    <cellStyle name="Normal 2 58 2 6" xfId="23964" xr:uid="{CF124274-C082-4F2D-9549-11C05FAAEAC8}"/>
    <cellStyle name="Normal 2 58 2 7" xfId="27140" xr:uid="{B72DCBE9-B42E-4DE0-B7E5-9431C969ACB2}"/>
    <cellStyle name="Normal 2 58 2 8" xfId="30339" xr:uid="{B62876B1-0491-4AF0-A237-98506E5FAB5E}"/>
    <cellStyle name="Normal 2 58 2 9" xfId="6299" xr:uid="{FE3C92BC-94BE-4096-AA57-F9CCA4EB62FD}"/>
    <cellStyle name="Normal 2 58 3" xfId="8284" xr:uid="{70FDBE4B-2FD8-436B-8CAC-A6B56C567FC9}"/>
    <cellStyle name="Normal 2 58 4" xfId="9428" xr:uid="{A9D1956F-0C5A-4F3E-85A8-3A349E8D6C9D}"/>
    <cellStyle name="Normal 2 58 5" xfId="12550" xr:uid="{2335C5BC-DD61-4640-ACE8-DE58E128B196}"/>
    <cellStyle name="Normal 2 58 6" xfId="15665" xr:uid="{20561A6A-1D3E-4144-B514-9383E6B6EAE8}"/>
    <cellStyle name="Normal 2 58 7" xfId="18752" xr:uid="{3146B196-6768-4104-B65E-07C25986CA5C}"/>
    <cellStyle name="Normal 2 58 8" xfId="21916" xr:uid="{287326F2-00C9-4F31-A102-B3385DDEAEB9}"/>
    <cellStyle name="Normal 2 58 9" xfId="25050" xr:uid="{F6532F6F-0626-4B1B-BCBB-32C6094D2133}"/>
    <cellStyle name="Normal 2 59" xfId="1165" xr:uid="{072507E0-7A83-473F-BF0D-348726E4919E}"/>
    <cellStyle name="Normal 2 59 10" xfId="28236" xr:uid="{52681C06-8003-4D9D-85BF-D8B5F692F96C}"/>
    <cellStyle name="Normal 2 59 11" xfId="5205" xr:uid="{7CF5E7FB-4B30-458E-AA7B-390A25ABE92F}"/>
    <cellStyle name="Normal 2 59 2" xfId="3119" xr:uid="{2C662CC3-B5CC-4056-8AD7-F0BDBAE05A87}"/>
    <cellStyle name="Normal 2 59 2 2" xfId="11381" xr:uid="{09D30F47-FD3A-4DE0-9ECF-E50689F529F7}"/>
    <cellStyle name="Normal 2 59 2 3" xfId="14562" xr:uid="{881C57A2-1251-4DF9-90CA-CD9955F2C378}"/>
    <cellStyle name="Normal 2 59 2 4" xfId="17659" xr:uid="{98FDB243-122F-412A-9BCF-BD61C08B50BF}"/>
    <cellStyle name="Normal 2 59 2 5" xfId="20817" xr:uid="{0E514ED1-C235-464C-9682-BF2490A49C5B}"/>
    <cellStyle name="Normal 2 59 2 6" xfId="23971" xr:uid="{F4EF947E-F614-4514-9241-981554B5DA56}"/>
    <cellStyle name="Normal 2 59 2 7" xfId="27147" xr:uid="{826A20C9-B9AC-4402-BB31-E58B299DEA5A}"/>
    <cellStyle name="Normal 2 59 2 8" xfId="30346" xr:uid="{72B7BE4E-6C47-473F-9093-F0C159D3EEF9}"/>
    <cellStyle name="Normal 2 59 2 9" xfId="6306" xr:uid="{F217987E-06FB-47C7-8489-9A497ADB38BE}"/>
    <cellStyle name="Normal 2 59 3" xfId="8291" xr:uid="{50F71CBE-CB67-43DF-BF7A-FC207741C7C0}"/>
    <cellStyle name="Normal 2 59 4" xfId="9432" xr:uid="{52B4E706-E2C1-4E49-9304-F685D46A2335}"/>
    <cellStyle name="Normal 2 59 5" xfId="12557" xr:uid="{25770D50-6009-4D93-9A00-9E52082149AF}"/>
    <cellStyle name="Normal 2 59 6" xfId="15669" xr:uid="{C0777FF3-E637-46A9-BC74-1470EE45A240}"/>
    <cellStyle name="Normal 2 59 7" xfId="18759" xr:uid="{30CE254E-E973-4434-BAD6-836FA1EE76CF}"/>
    <cellStyle name="Normal 2 59 8" xfId="21923" xr:uid="{8924F96E-51F6-476B-94BD-EE31DBC7AD98}"/>
    <cellStyle name="Normal 2 59 9" xfId="25057" xr:uid="{502BCC04-E5B2-4EE4-B0FA-9F2A3C7B6B06}"/>
    <cellStyle name="Normal 2 6" xfId="124" xr:uid="{826A65B9-9E57-4160-8BD7-67E92A7F3CE0}"/>
    <cellStyle name="Normal 2 6 10" xfId="8375" xr:uid="{DA8F94C0-AD75-42A0-B9A6-699808980264}"/>
    <cellStyle name="Normal 2 6 11" xfId="11484" xr:uid="{9172AFFB-DB45-4280-B38D-70C538C022C8}"/>
    <cellStyle name="Normal 2 6 12" xfId="14599" xr:uid="{05EF3859-793F-459F-A81E-E917BC618957}"/>
    <cellStyle name="Normal 2 6 13" xfId="17691" xr:uid="{0BC22CCA-88E7-47B2-BC25-DC21021E4DB4}"/>
    <cellStyle name="Normal 2 6 14" xfId="20849" xr:uid="{41D4EEF8-5559-4E84-AC69-09A0B2903055}"/>
    <cellStyle name="Normal 2 6 15" xfId="23989" xr:uid="{4700D968-865C-4F8E-9633-8219A52B3F31}"/>
    <cellStyle name="Normal 2 6 16" xfId="27166" xr:uid="{41380B8A-4AA2-4351-9929-13E8A6F2D83F}"/>
    <cellStyle name="Normal 2 6 17" xfId="3276" xr:uid="{28BB3AD1-8E3B-4668-9D5D-92BA87D8C2D2}"/>
    <cellStyle name="Normal 2 6 2" xfId="440" xr:uid="{5DA70E3C-9916-47E0-9BD5-1A2AEBDE6DAD}"/>
    <cellStyle name="Normal 2 6 2 10" xfId="24330" xr:uid="{0CFC715A-8680-4791-BD44-6213F9B6FF87}"/>
    <cellStyle name="Normal 2 6 2 11" xfId="27508" xr:uid="{BF446B11-438A-42AE-B4B7-B4EBDEC9B91D}"/>
    <cellStyle name="Normal 2 6 2 12" xfId="3420" xr:uid="{23BEA3EE-199B-4927-93EF-B1333D4B03DB}"/>
    <cellStyle name="Normal 2 6 2 2" xfId="2391" xr:uid="{98747AB7-7AF0-45CE-9406-D11EA334204A}"/>
    <cellStyle name="Normal 2 6 2 2 10" xfId="4478" xr:uid="{EC321EAA-D3B4-4666-A3FE-3E249F1E20E1}"/>
    <cellStyle name="Normal 2 6 2 2 2" xfId="6550" xr:uid="{3FBBB523-507E-4701-871D-63F91E4E5050}"/>
    <cellStyle name="Normal 2 6 2 2 3" xfId="10654" xr:uid="{DD24C59A-A872-446C-9978-07EBD7120E44}"/>
    <cellStyle name="Normal 2 6 2 2 4" xfId="13849" xr:uid="{3069E6DC-75CF-4753-A4BF-D9B7E1457932}"/>
    <cellStyle name="Normal 2 6 2 2 5" xfId="16944" xr:uid="{32B6438A-F0FB-4978-A6C4-AA48D5CADB0F}"/>
    <cellStyle name="Normal 2 6 2 2 6" xfId="20098" xr:uid="{A72364F2-1B5A-4A59-BAF2-A9A0CF1D24E5}"/>
    <cellStyle name="Normal 2 6 2 2 7" xfId="23258" xr:uid="{D95688DC-77CC-40C7-882F-89F07D9895D0}"/>
    <cellStyle name="Normal 2 6 2 2 8" xfId="26434" xr:uid="{502010EA-DBB8-42CD-907C-6778558866AB}"/>
    <cellStyle name="Normal 2 6 2 2 9" xfId="29633" xr:uid="{CBE27DC3-91B6-4947-B258-0742B72B2D4A}"/>
    <cellStyle name="Normal 2 6 2 3" xfId="1329" xr:uid="{603C4BDD-2F9E-4CBD-88A6-D37B9F2C5F00}"/>
    <cellStyle name="Normal 2 6 2 3 2" xfId="9596" xr:uid="{845ED584-B303-4EFA-A54C-5EEA9331D1C1}"/>
    <cellStyle name="Normal 2 6 2 3 3" xfId="12792" xr:uid="{1C236CFC-B7FA-4552-8037-0482505AD450}"/>
    <cellStyle name="Normal 2 6 2 3 4" xfId="15887" xr:uid="{CA39CFC8-4072-40E3-94DA-700B98CBA004}"/>
    <cellStyle name="Normal 2 6 2 3 5" xfId="19041" xr:uid="{A8738D34-346F-4F48-B1E6-83F295DA6ABA}"/>
    <cellStyle name="Normal 2 6 2 3 6" xfId="22201" xr:uid="{A5C8DF0B-4F70-4E1C-9D7F-00E216838CBD}"/>
    <cellStyle name="Normal 2 6 2 3 7" xfId="25377" xr:uid="{B48B1640-5E5B-45DE-89EE-45AC618013B7}"/>
    <cellStyle name="Normal 2 6 2 3 8" xfId="28576" xr:uid="{C413D178-E643-47F2-A007-018CB58CAA35}"/>
    <cellStyle name="Normal 2 6 2 3 9" xfId="5578" xr:uid="{670115B5-BBA8-43D8-8244-A8A7A47C0856}"/>
    <cellStyle name="Normal 2 6 2 4" xfId="7563" xr:uid="{61503CA6-BC2A-4540-BC90-0F790EE0B7F4}"/>
    <cellStyle name="Normal 2 6 2 5" xfId="8708" xr:uid="{0BFC1370-2A12-49BF-AAFE-F80A4B4020B2}"/>
    <cellStyle name="Normal 2 6 2 6" xfId="11829" xr:uid="{C6E11A23-2CCE-47ED-9DE5-1A6602277972}"/>
    <cellStyle name="Normal 2 6 2 7" xfId="14948" xr:uid="{95EF1107-B488-4154-BCA7-D1C7249D465A}"/>
    <cellStyle name="Normal 2 6 2 8" xfId="18032" xr:uid="{13BEEBE4-924A-4B2B-AB6D-B6D4FFB9986B}"/>
    <cellStyle name="Normal 2 6 2 9" xfId="21195" xr:uid="{5449137D-DCC6-4650-901F-57028B881ED9}"/>
    <cellStyle name="Normal 2 6 3" xfId="580" xr:uid="{66B1202C-EAED-4801-AED8-CD42DEDCE11B}"/>
    <cellStyle name="Normal 2 6 3 10" xfId="24470" xr:uid="{3945C03B-EC14-482B-89E0-3A0417EF7827}"/>
    <cellStyle name="Normal 2 6 3 11" xfId="27648" xr:uid="{4462F98B-4188-45D2-BB1A-5813A02B71E6}"/>
    <cellStyle name="Normal 2 6 3 12" xfId="3560" xr:uid="{F7F84529-79F9-4D0C-B158-0195BADFDF98}"/>
    <cellStyle name="Normal 2 6 3 2" xfId="2531" xr:uid="{19979AA0-2E29-4E93-B902-7417A13CC1E5}"/>
    <cellStyle name="Normal 2 6 3 2 10" xfId="4618" xr:uid="{CD543FF2-C0EF-4AD3-95B5-82BC30127E21}"/>
    <cellStyle name="Normal 2 6 3 2 2" xfId="6688" xr:uid="{736B05E5-A85F-4094-997E-FF48EC53CC59}"/>
    <cellStyle name="Normal 2 6 3 2 3" xfId="10794" xr:uid="{03557C3A-4CA6-44DD-97A2-9C5F7C5B934E}"/>
    <cellStyle name="Normal 2 6 3 2 4" xfId="13989" xr:uid="{77ABA94C-C12D-4228-9F37-6F686F7F466F}"/>
    <cellStyle name="Normal 2 6 3 2 5" xfId="17084" xr:uid="{2F2AEB86-24C1-4C1C-B873-70F03B3C5342}"/>
    <cellStyle name="Normal 2 6 3 2 6" xfId="20238" xr:uid="{DF0BF941-CABB-4884-9FCC-42C40A4F6B18}"/>
    <cellStyle name="Normal 2 6 3 2 7" xfId="23398" xr:uid="{FD7EBCB1-3D83-4E09-885C-DA51DA809310}"/>
    <cellStyle name="Normal 2 6 3 2 8" xfId="26574" xr:uid="{A9B712FD-904A-4AC7-A198-9FA0558801A0}"/>
    <cellStyle name="Normal 2 6 3 2 9" xfId="29773" xr:uid="{2C80DC86-C14D-4739-A6EF-C169119535B2}"/>
    <cellStyle name="Normal 2 6 3 3" xfId="1469" xr:uid="{03514DDE-01BA-49E9-9C6F-2A9A8BCDF433}"/>
    <cellStyle name="Normal 2 6 3 3 2" xfId="9736" xr:uid="{0CD5C474-4ED6-41A4-A43B-FD978710F00D}"/>
    <cellStyle name="Normal 2 6 3 3 3" xfId="12932" xr:uid="{15BDFE3B-6257-48C3-8EE2-71012E30CE2C}"/>
    <cellStyle name="Normal 2 6 3 3 4" xfId="16027" xr:uid="{CF93EAD0-46F8-4660-834A-39140A97BECB}"/>
    <cellStyle name="Normal 2 6 3 3 5" xfId="19181" xr:uid="{F52C779F-5EA9-4A3B-A16E-7D7937C4CF0C}"/>
    <cellStyle name="Normal 2 6 3 3 6" xfId="22341" xr:uid="{F9866891-31E3-4790-A852-4275D8160930}"/>
    <cellStyle name="Normal 2 6 3 3 7" xfId="25517" xr:uid="{54D716D9-6670-4BAE-AEC7-5B86DF91ED26}"/>
    <cellStyle name="Normal 2 6 3 3 8" xfId="28716" xr:uid="{4BD3786A-B394-42BB-8991-7DF8DAAFB4B3}"/>
    <cellStyle name="Normal 2 6 3 3 9" xfId="5718" xr:uid="{076B9CC3-FE05-4DF9-A68E-37026F53192D}"/>
    <cellStyle name="Normal 2 6 3 4" xfId="7703" xr:uid="{C23E4E3A-63B6-4BCD-8BA1-16D8320196A0}"/>
    <cellStyle name="Normal 2 6 3 5" xfId="8848" xr:uid="{8D78F30A-029B-40A4-A811-45553D636BF7}"/>
    <cellStyle name="Normal 2 6 3 6" xfId="11969" xr:uid="{3BDB6480-EBCC-441F-8F0D-E59323E76906}"/>
    <cellStyle name="Normal 2 6 3 7" xfId="15088" xr:uid="{C8C4E5EF-DB36-466C-83F5-60CBF35A63D0}"/>
    <cellStyle name="Normal 2 6 3 8" xfId="18172" xr:uid="{663B3F7F-9A94-4D9B-9FE7-46D6413D6645}"/>
    <cellStyle name="Normal 2 6 3 9" xfId="21335" xr:uid="{0AE9EDFD-6437-4F2D-93FD-0B285D4A0D2A}"/>
    <cellStyle name="Normal 2 6 4" xfId="749" xr:uid="{FF011399-A926-4B59-BECA-015F0E471708}"/>
    <cellStyle name="Normal 2 6 4 10" xfId="24639" xr:uid="{17578A4B-E556-4C2C-89CF-96B34612B39A}"/>
    <cellStyle name="Normal 2 6 4 11" xfId="27817" xr:uid="{FE1639DE-E04A-4AC9-94CB-88291F1EBAD8}"/>
    <cellStyle name="Normal 2 6 4 12" xfId="3729" xr:uid="{DC1A85C5-637D-4D52-A2F3-DBB0B304BB24}"/>
    <cellStyle name="Normal 2 6 4 2" xfId="2700" xr:uid="{82990C51-FE81-45DB-9B30-D619D8F1557F}"/>
    <cellStyle name="Normal 2 6 4 2 10" xfId="4787" xr:uid="{0175636C-7AB5-410C-A7A9-C8D8486C4789}"/>
    <cellStyle name="Normal 2 6 4 2 2" xfId="6826" xr:uid="{D0C42F11-FFBB-4F98-91D8-CD9D4B9BBE4D}"/>
    <cellStyle name="Normal 2 6 4 2 3" xfId="10963" xr:uid="{879213BE-32B8-482B-9A4B-6BD576A290EE}"/>
    <cellStyle name="Normal 2 6 4 2 4" xfId="14154" xr:uid="{B37E16D1-9F0A-4244-A9A3-EBCEEE19862C}"/>
    <cellStyle name="Normal 2 6 4 2 5" xfId="17249" xr:uid="{19BC99C6-D14B-4A3A-8D1D-D2A0FB073E14}"/>
    <cellStyle name="Normal 2 6 4 2 6" xfId="20407" xr:uid="{70D06168-EB4E-44B7-B5F1-B211C5FE99D3}"/>
    <cellStyle name="Normal 2 6 4 2 7" xfId="23563" xr:uid="{C8A31E8E-A1D0-4E8B-979E-1669DF9586CE}"/>
    <cellStyle name="Normal 2 6 4 2 8" xfId="26739" xr:uid="{7A31FFCE-AEA4-44D4-81E7-863AAA6E36A4}"/>
    <cellStyle name="Normal 2 6 4 2 9" xfId="29938" xr:uid="{09ACA324-27B2-469B-8E01-6960B54EE849}"/>
    <cellStyle name="Normal 2 6 4 3" xfId="1638" xr:uid="{EFF87301-FC54-41E7-B460-A80BF15EF62C}"/>
    <cellStyle name="Normal 2 6 4 3 2" xfId="9905" xr:uid="{711E4195-4C2D-470C-9872-5BBC7C0FE9B0}"/>
    <cellStyle name="Normal 2 6 4 3 3" xfId="13101" xr:uid="{15736926-03F4-4FE1-84C0-A46D4A4D8E9E}"/>
    <cellStyle name="Normal 2 6 4 3 4" xfId="16196" xr:uid="{BE270116-3C8A-4A59-AAB7-201466C286B2}"/>
    <cellStyle name="Normal 2 6 4 3 5" xfId="19350" xr:uid="{F968DC0A-F840-49F0-B8F6-279E7408A598}"/>
    <cellStyle name="Normal 2 6 4 3 6" xfId="22510" xr:uid="{24C93956-21D8-4B2D-B1E1-63FBE44807C9}"/>
    <cellStyle name="Normal 2 6 4 3 7" xfId="25686" xr:uid="{BC7C888F-1464-4397-9168-25184C859D53}"/>
    <cellStyle name="Normal 2 6 4 3 8" xfId="28885" xr:uid="{20CFEEDD-6530-422B-BCD6-246C7EE6172C}"/>
    <cellStyle name="Normal 2 6 4 3 9" xfId="5887" xr:uid="{A816FA38-A048-4D70-A80D-965437953D92}"/>
    <cellStyle name="Normal 2 6 4 4" xfId="7872" xr:uid="{C1795033-68DA-4CF2-9574-417B5BEDA924}"/>
    <cellStyle name="Normal 2 6 4 5" xfId="9017" xr:uid="{15607855-E385-4B9F-AC38-D22BE0DB10C3}"/>
    <cellStyle name="Normal 2 6 4 6" xfId="12138" xr:uid="{02369ECB-0D9F-48C3-AB92-57615C2FC779}"/>
    <cellStyle name="Normal 2 6 4 7" xfId="15257" xr:uid="{17ED9D76-E938-44F4-B13D-FC0BAB5A8364}"/>
    <cellStyle name="Normal 2 6 4 8" xfId="18341" xr:uid="{F4AD5CBF-D7B2-48E6-A097-AD13624D2933}"/>
    <cellStyle name="Normal 2 6 4 9" xfId="21504" xr:uid="{D4A15820-C9CA-4211-8714-8857C67FE58D}"/>
    <cellStyle name="Normal 2 6 5" xfId="942" xr:uid="{E8B498C5-7DBA-47B8-B96F-6818DC98DE93}"/>
    <cellStyle name="Normal 2 6 5 10" xfId="24831" xr:uid="{E6D09CB3-FB48-461A-BC76-2568D4E15332}"/>
    <cellStyle name="Normal 2 6 5 11" xfId="28010" xr:uid="{D8DDC512-4A5E-4E8C-9E00-2478E96DD3B6}"/>
    <cellStyle name="Normal 2 6 5 12" xfId="3921" xr:uid="{A0847554-09C6-49DF-92AA-32935C3A6D02}"/>
    <cellStyle name="Normal 2 6 5 2" xfId="2893" xr:uid="{158A5430-F3ED-4CF4-B3A4-05C23BD38626}"/>
    <cellStyle name="Normal 2 6 5 2 10" xfId="4979" xr:uid="{8F186275-3B09-4118-9D8B-6C76346B7A35}"/>
    <cellStyle name="Normal 2 6 5 2 2" xfId="7002" xr:uid="{F53824AA-F3C4-4815-83F6-0A3285A3BBE8}"/>
    <cellStyle name="Normal 2 6 5 2 3" xfId="11155" xr:uid="{06F10183-FC4F-41EC-8EB4-825BD4966367}"/>
    <cellStyle name="Normal 2 6 5 2 4" xfId="14343" xr:uid="{966F61BF-E2B3-4D63-8F4D-5D544C85BE6B}"/>
    <cellStyle name="Normal 2 6 5 2 5" xfId="17440" xr:uid="{6BC3DDA6-BE56-48EF-8DFE-7DB3FB495683}"/>
    <cellStyle name="Normal 2 6 5 2 6" xfId="20597" xr:uid="{E3367D44-BE77-4C91-A5C1-9A650CD6719E}"/>
    <cellStyle name="Normal 2 6 5 2 7" xfId="23752" xr:uid="{CCD38408-8FB4-42A4-8967-15AA0D7FD8D6}"/>
    <cellStyle name="Normal 2 6 5 2 8" xfId="26928" xr:uid="{9E176C1B-B1BC-4EFF-9BA1-E0AE3C93527F}"/>
    <cellStyle name="Normal 2 6 5 2 9" xfId="30127" xr:uid="{88D154DA-F588-41C3-963C-80B547F50D0D}"/>
    <cellStyle name="Normal 2 6 5 3" xfId="1832" xr:uid="{D4A19FA5-D1DD-4F48-A97D-B3FE129ECB34}"/>
    <cellStyle name="Normal 2 6 5 3 2" xfId="10097" xr:uid="{12D42165-B150-4111-A838-E15F736368A2}"/>
    <cellStyle name="Normal 2 6 5 3 3" xfId="13293" xr:uid="{CC18A7E0-405E-4EA5-86F5-A3AE32933AB1}"/>
    <cellStyle name="Normal 2 6 5 3 4" xfId="16388" xr:uid="{39B1FF60-FD30-4EBB-9DE3-02010DB64DFB}"/>
    <cellStyle name="Normal 2 6 5 3 5" xfId="19542" xr:uid="{B798B938-C246-441C-A019-020474FC36B8}"/>
    <cellStyle name="Normal 2 6 5 3 6" xfId="22702" xr:uid="{5F8F8D0B-6357-4AD6-9D53-613F7E60B659}"/>
    <cellStyle name="Normal 2 6 5 3 7" xfId="25878" xr:uid="{9FF7B6C8-CFEF-48A1-8C06-DFF2185C346A}"/>
    <cellStyle name="Normal 2 6 5 3 8" xfId="29077" xr:uid="{D7C00803-A484-40F3-95AA-5344CFEBA954}"/>
    <cellStyle name="Normal 2 6 5 3 9" xfId="6080" xr:uid="{373EB4B1-2F32-4FDE-BA72-2CEF3F45CFE2}"/>
    <cellStyle name="Normal 2 6 5 4" xfId="8065" xr:uid="{59FDB8D9-493A-4AF6-8AD8-DE7A1AB658B6}"/>
    <cellStyle name="Normal 2 6 5 5" xfId="9209" xr:uid="{25085208-90DE-4272-B14E-C7B22E117E58}"/>
    <cellStyle name="Normal 2 6 5 6" xfId="12331" xr:uid="{97989D7D-0993-4D6B-9882-E36B9C3FEB5A}"/>
    <cellStyle name="Normal 2 6 5 7" xfId="15450" xr:uid="{E46AEA0B-0027-4C48-8ABC-02B929A0BB0E}"/>
    <cellStyle name="Normal 2 6 5 8" xfId="18533" xr:uid="{FA9C877C-C140-42EC-B381-9E8CFA1C3638}"/>
    <cellStyle name="Normal 2 6 5 9" xfId="21697" xr:uid="{C79B3582-F0C6-4768-87AF-8889805624D5}"/>
    <cellStyle name="Normal 2 6 6" xfId="295" xr:uid="{534650E8-0FB8-4A35-8501-2B73E83E60C0}"/>
    <cellStyle name="Normal 2 6 6 10" xfId="27364" xr:uid="{B6E1AC7D-5A7E-48CE-8A07-3F8CDD2510FB}"/>
    <cellStyle name="Normal 2 6 6 11" xfId="4334" xr:uid="{691E0DC1-5DEE-489D-9935-4F9685E6F551}"/>
    <cellStyle name="Normal 2 6 6 2" xfId="2247" xr:uid="{870FA1B3-3C7C-4B85-9AB0-4B2E1955A473}"/>
    <cellStyle name="Normal 2 6 6 2 2" xfId="10510" xr:uid="{FBF2101A-30CA-455A-B0DF-C2193A64BF05}"/>
    <cellStyle name="Normal 2 6 6 2 3" xfId="13705" xr:uid="{CB34A8ED-0FAD-4E1C-A782-29D204349787}"/>
    <cellStyle name="Normal 2 6 6 2 4" xfId="16800" xr:uid="{B5537D4F-F31C-47CD-8977-D8D1400F9F98}"/>
    <cellStyle name="Normal 2 6 6 2 5" xfId="19954" xr:uid="{7584F05C-52C4-4436-B715-94E04663BB40}"/>
    <cellStyle name="Normal 2 6 6 2 6" xfId="23114" xr:uid="{5FD2BA30-1F55-42AF-AC36-9E4CD6C8F88F}"/>
    <cellStyle name="Normal 2 6 6 2 7" xfId="26290" xr:uid="{31944BBF-8E5C-4206-A05D-5230C60BF5E6}"/>
    <cellStyle name="Normal 2 6 6 2 8" xfId="29489" xr:uid="{88FBE6BF-D7E6-4DB3-8557-F7E282713396}"/>
    <cellStyle name="Normal 2 6 6 2 9" xfId="5434" xr:uid="{2828C975-353B-49B1-9F08-2354CBE33C9D}"/>
    <cellStyle name="Normal 2 6 6 3" xfId="7419" xr:uid="{BDBA5C4E-7D2D-4A53-AF8E-5E5F9EB5B75D}"/>
    <cellStyle name="Normal 2 6 6 4" xfId="8563" xr:uid="{C2EBE334-9967-4293-A6C9-B247C87226F2}"/>
    <cellStyle name="Normal 2 6 6 5" xfId="11685" xr:uid="{1C294994-8A21-4DCD-B269-CFC605F7E956}"/>
    <cellStyle name="Normal 2 6 6 6" xfId="14804" xr:uid="{B623BBA2-B73B-4364-9A24-7C941A0BB56E}"/>
    <cellStyle name="Normal 2 6 6 7" xfId="17888" xr:uid="{015A7D91-FC8C-414F-85BA-B89102A55DB8}"/>
    <cellStyle name="Normal 2 6 6 8" xfId="21051" xr:uid="{3F84B569-5356-412B-9853-905AE39374A0}"/>
    <cellStyle name="Normal 2 6 6 9" xfId="24186" xr:uid="{20F8F784-E2BF-4509-A052-C47D097DDF64}"/>
    <cellStyle name="Normal 2 6 7" xfId="2048" xr:uid="{3D2E3142-1A51-47AE-81AA-47F808AF5F28}"/>
    <cellStyle name="Normal 2 6 7 10" xfId="4137" xr:uid="{EEBC070B-BBF7-4904-BD64-062DF536A7C2}"/>
    <cellStyle name="Normal 2 6 7 2" xfId="6353" xr:uid="{BEEC1315-F731-4F93-A797-D6E8A8E78331}"/>
    <cellStyle name="Normal 2 6 7 3" xfId="10313" xr:uid="{434DDDB6-A338-4CB6-A4D2-8466AD8AFD11}"/>
    <cellStyle name="Normal 2 6 7 4" xfId="13508" xr:uid="{371AE923-552B-4C6D-BC04-90E5F57A498B}"/>
    <cellStyle name="Normal 2 6 7 5" xfId="16603" xr:uid="{796D431E-FDE1-4B36-87EF-ECF87D98B0DC}"/>
    <cellStyle name="Normal 2 6 7 6" xfId="19757" xr:uid="{97E8BBF4-4721-42A0-A252-448364457EAA}"/>
    <cellStyle name="Normal 2 6 7 7" xfId="22917" xr:uid="{ADE1E47A-CB25-4826-A63E-AF44A8F07DB6}"/>
    <cellStyle name="Normal 2 6 7 8" xfId="26093" xr:uid="{665B0B5C-CF6B-48BA-8079-E1539B0CFD9B}"/>
    <cellStyle name="Normal 2 6 7 9" xfId="29292" xr:uid="{9FE820FF-E0ED-4467-AE13-027249C4928D}"/>
    <cellStyle name="Normal 2 6 8" xfId="1185" xr:uid="{1717E5A3-5453-4D8C-AC26-9930A5735C16}"/>
    <cellStyle name="Normal 2 6 8 2" xfId="9452" xr:uid="{C5F538C0-6BD8-4340-B5F0-A374009BE1EA}"/>
    <cellStyle name="Normal 2 6 8 3" xfId="12652" xr:uid="{00C4A9E5-F165-4B3B-9B83-50DBB54BF217}"/>
    <cellStyle name="Normal 2 6 8 4" xfId="15802" xr:uid="{4EB7045A-30B7-4862-B16C-BBAC2ABFB9CF}"/>
    <cellStyle name="Normal 2 6 8 5" xfId="18993" xr:uid="{84C379DF-53DF-42C6-86D7-8791E44304AA}"/>
    <cellStyle name="Normal 2 6 8 6" xfId="22150" xr:uid="{D7C1D288-D442-4E36-9828-FD0DB80462F2}"/>
    <cellStyle name="Normal 2 6 8 7" xfId="25339" xr:uid="{1B0FB467-8A10-41AE-89B7-EC9C4AC9E4C8}"/>
    <cellStyle name="Normal 2 6 8 8" xfId="28564" xr:uid="{73CE4B3F-F62C-4581-8F2A-36DFA253E982}"/>
    <cellStyle name="Normal 2 6 8 9" xfId="5236" xr:uid="{F5ACFF71-9061-4838-B67A-4693314010D2}"/>
    <cellStyle name="Normal 2 6 9" xfId="7219" xr:uid="{AAF50D0A-5FB1-4AFA-B3C6-4C6172C0CD3E}"/>
    <cellStyle name="Normal 2 60" xfId="1169" xr:uid="{628942FE-1E24-4AA2-A383-2B227197B050}"/>
    <cellStyle name="Normal 2 60 10" xfId="28240" xr:uid="{DEC21E34-B8CC-4B65-83EF-AE645B6C9240}"/>
    <cellStyle name="Normal 2 60 11" xfId="5209" xr:uid="{C1EBB85A-CF03-49EF-93CD-AA049317891F}"/>
    <cellStyle name="Normal 2 60 2" xfId="3123" xr:uid="{B86255CE-4FB3-47F8-92FB-8254C5ACB664}"/>
    <cellStyle name="Normal 2 60 2 2" xfId="11385" xr:uid="{35DC98A8-430F-409B-A36F-89CD71C39410}"/>
    <cellStyle name="Normal 2 60 2 3" xfId="14566" xr:uid="{0BFFA837-9C05-40BB-B870-04796546B7D0}"/>
    <cellStyle name="Normal 2 60 2 4" xfId="17663" xr:uid="{D684DC76-08CD-4AA6-8B6C-3F63DB0EFDB9}"/>
    <cellStyle name="Normal 2 60 2 5" xfId="20821" xr:uid="{3D33549E-A91E-40E4-8F6D-BA6E64959A13}"/>
    <cellStyle name="Normal 2 60 2 6" xfId="23975" xr:uid="{CFF7B9BD-5E4E-42FC-B12E-33E4D3F3310C}"/>
    <cellStyle name="Normal 2 60 2 7" xfId="27151" xr:uid="{70647B3F-CC89-4C3F-B231-EC64FE197083}"/>
    <cellStyle name="Normal 2 60 2 8" xfId="30350" xr:uid="{F046F654-3780-44FF-9470-5BFBD9BBDD9D}"/>
    <cellStyle name="Normal 2 60 2 9" xfId="6310" xr:uid="{F24C6799-5840-43B3-8A91-776EEB175B8E}"/>
    <cellStyle name="Normal 2 60 3" xfId="8295" xr:uid="{EB61CC4C-D7EF-4524-B830-F1F50381926C}"/>
    <cellStyle name="Normal 2 60 4" xfId="9436" xr:uid="{14C5307B-DD6F-4744-8C2C-7F6B26CB3EF1}"/>
    <cellStyle name="Normal 2 60 5" xfId="12561" xr:uid="{AA259098-1C9F-414F-891E-6F50C8E52415}"/>
    <cellStyle name="Normal 2 60 6" xfId="15673" xr:uid="{8319E12E-4332-4006-8D00-71D2C8682C8A}"/>
    <cellStyle name="Normal 2 60 7" xfId="18763" xr:uid="{3A9C6AB1-824E-41CD-88CE-DF6839A0DD75}"/>
    <cellStyle name="Normal 2 60 8" xfId="21927" xr:uid="{F33CDC32-7E44-48CF-8BD2-1052AC368C0A}"/>
    <cellStyle name="Normal 2 60 9" xfId="25061" xr:uid="{842AB1F8-C5B8-4FAF-9DCA-E76B87C62F64}"/>
    <cellStyle name="Normal 2 61" xfId="1173" xr:uid="{D8318265-A1C6-4CF1-987E-3CF4B3A78E15}"/>
    <cellStyle name="Normal 2 61 10" xfId="28244" xr:uid="{FB0CB2F2-ACDE-4A65-A61B-35294B7735D6}"/>
    <cellStyle name="Normal 2 61 11" xfId="5213" xr:uid="{874AFC31-5FA6-4FA6-8240-0DE007E59254}"/>
    <cellStyle name="Normal 2 61 2" xfId="3127" xr:uid="{A3A939B7-9D10-46F4-905B-B73FCC1B7623}"/>
    <cellStyle name="Normal 2 61 2 2" xfId="11389" xr:uid="{A602F9B5-BBBD-498F-AD73-ECC92323F900}"/>
    <cellStyle name="Normal 2 61 2 3" xfId="14568" xr:uid="{99683F0D-0F41-42B9-8673-C5D24A07FEE4}"/>
    <cellStyle name="Normal 2 61 2 4" xfId="17665" xr:uid="{D52A8EEF-1B3D-428F-AC3A-A722501E0F25}"/>
    <cellStyle name="Normal 2 61 2 5" xfId="20823" xr:uid="{088067E1-57E0-4875-ABBA-8D222EC1F842}"/>
    <cellStyle name="Normal 2 61 2 6" xfId="23977" xr:uid="{146A62AD-647B-4687-81CC-815CA332ABF7}"/>
    <cellStyle name="Normal 2 61 2 7" xfId="27153" xr:uid="{F9EC0758-0B87-4E1B-B915-735D8516FDCA}"/>
    <cellStyle name="Normal 2 61 2 8" xfId="30352" xr:uid="{FA8F6B58-3052-4FD8-8E8A-284AB7E89305}"/>
    <cellStyle name="Normal 2 61 2 9" xfId="6314" xr:uid="{9E6108CE-83F9-4C0B-A833-79F1686B61A2}"/>
    <cellStyle name="Normal 2 61 3" xfId="8299" xr:uid="{B8E3FD9F-0225-4981-A02A-E28D482E0FAA}"/>
    <cellStyle name="Normal 2 61 4" xfId="9440" xr:uid="{5A453CB9-49EF-4FA4-BF01-12A271F9CCD4}"/>
    <cellStyle name="Normal 2 61 5" xfId="12565" xr:uid="{DEEF4149-784B-4E3B-90DC-F50F454AF7E9}"/>
    <cellStyle name="Normal 2 61 6" xfId="15677" xr:uid="{8257EE1A-6FEA-42D9-8589-C56A23FBADB8}"/>
    <cellStyle name="Normal 2 61 7" xfId="18767" xr:uid="{AF457343-8B84-47F5-BB43-07AEC8C27660}"/>
    <cellStyle name="Normal 2 61 8" xfId="21931" xr:uid="{193053EA-0936-48A4-966A-DFD849C3D845}"/>
    <cellStyle name="Normal 2 61 9" xfId="25065" xr:uid="{8DD37BF3-2A49-4DF2-A0D0-6A0B7DC07CF6}"/>
    <cellStyle name="Normal 2 62" xfId="3131" xr:uid="{2DD642A8-8F41-4A8F-9A8E-A1C54832A839}"/>
    <cellStyle name="Normal 2 62 10" xfId="28248" xr:uid="{0F51C7BC-8F46-4C07-8813-644751088EAC}"/>
    <cellStyle name="Normal 2 62 11" xfId="5217" xr:uid="{FE17625D-EC37-44C9-8035-F36907D263AF}"/>
    <cellStyle name="Normal 2 62 2" xfId="6318" xr:uid="{42D1118B-63BA-4F28-BCB7-371B7786AD66}"/>
    <cellStyle name="Normal 2 62 3" xfId="8303" xr:uid="{29230BA1-AD82-4836-A413-8C3C3193DB1C}"/>
    <cellStyle name="Normal 2 62 4" xfId="11393" xr:uid="{708D233C-8698-4896-9BD1-A96DFC25BF03}"/>
    <cellStyle name="Normal 2 62 5" xfId="12569" xr:uid="{89B8E613-7984-4BFE-989A-A26B4F79EB30}"/>
    <cellStyle name="Normal 2 62 6" xfId="15681" xr:uid="{E73FF133-89F6-4227-A272-A0AC94339B9A}"/>
    <cellStyle name="Normal 2 62 7" xfId="18771" xr:uid="{771D8BDF-8969-4EF6-89CC-B906C21D7949}"/>
    <cellStyle name="Normal 2 62 8" xfId="21935" xr:uid="{FA2A1F75-41F9-427D-9EA8-807700280D2C}"/>
    <cellStyle name="Normal 2 62 9" xfId="25069" xr:uid="{6ECB4DE3-AEE7-43C6-85C4-6368D655C2FA}"/>
    <cellStyle name="Normal 2 63" xfId="3135" xr:uid="{5DB38C64-1C29-48C1-8EC4-416CDBC7483E}"/>
    <cellStyle name="Normal 2 63 10" xfId="28252" xr:uid="{D48202E8-0AA1-4FF9-9ECD-DF3AF1236C5E}"/>
    <cellStyle name="Normal 2 63 11" xfId="5221" xr:uid="{C15FA1A3-CD20-407F-8445-891A68D9A56E}"/>
    <cellStyle name="Normal 2 63 2" xfId="6322" xr:uid="{6AF88673-0E88-47E9-A7EB-197E62844573}"/>
    <cellStyle name="Normal 2 63 3" xfId="8307" xr:uid="{4A739156-232E-428C-95F5-23C22B4E86FA}"/>
    <cellStyle name="Normal 2 63 4" xfId="11397" xr:uid="{97C0FBF1-3C63-4017-BF20-0389FADCD656}"/>
    <cellStyle name="Normal 2 63 5" xfId="12573" xr:uid="{0FC4F81A-8626-40BE-AAD8-0824A661E47A}"/>
    <cellStyle name="Normal 2 63 6" xfId="15685" xr:uid="{CE39B05B-9573-4F79-BAD1-74D92A8AF78B}"/>
    <cellStyle name="Normal 2 63 7" xfId="18775" xr:uid="{2910D47D-3F43-4A3C-AF98-CCFEB87CF05F}"/>
    <cellStyle name="Normal 2 63 8" xfId="21939" xr:uid="{8F548CE1-A916-460B-B13B-308444B53DF0}"/>
    <cellStyle name="Normal 2 63 9" xfId="25073" xr:uid="{29D58E91-AC89-4205-AFF6-7A4FBD68EAC4}"/>
    <cellStyle name="Normal 2 64" xfId="3143" xr:uid="{5C52BD98-B995-4A63-9CE2-68B73984F8A0}"/>
    <cellStyle name="Normal 2 64 10" xfId="6326" xr:uid="{68BD830A-DC00-48C9-AE4A-C569C5DF4070}"/>
    <cellStyle name="Normal 2 64 2" xfId="8311" xr:uid="{1D21A5A9-83F4-4E53-8FB4-A74F46F77B17}"/>
    <cellStyle name="Normal 2 64 3" xfId="11404" xr:uid="{8CD91023-87F1-434B-8DF4-51A8777015D0}"/>
    <cellStyle name="Normal 2 64 4" xfId="12577" xr:uid="{B30895BF-58BE-42C1-9B27-561137334470}"/>
    <cellStyle name="Normal 2 64 5" xfId="15689" xr:uid="{3BD1AEBB-0BA4-48DC-B381-3BC0AE51FC3C}"/>
    <cellStyle name="Normal 2 64 6" xfId="18779" xr:uid="{9319F231-9A57-4D56-A460-28C47F95A1C4}"/>
    <cellStyle name="Normal 2 64 7" xfId="21943" xr:uid="{C0BDC56C-6EE3-4672-A55C-E23030C4D65F}"/>
    <cellStyle name="Normal 2 64 8" xfId="25077" xr:uid="{56D9391A-C062-4B47-B05C-1D2B26DE8AA7}"/>
    <cellStyle name="Normal 2 64 9" xfId="28256" xr:uid="{4AF6F019-A71F-4107-9D69-3CBC05F06FE4}"/>
    <cellStyle name="Normal 2 65" xfId="3147" xr:uid="{BF8F4AF4-7CAD-46DC-8E39-B1860C935FBC}"/>
    <cellStyle name="Normal 2 65 10" xfId="6331" xr:uid="{450E095E-ABB2-407B-9F86-9A3B85698F8F}"/>
    <cellStyle name="Normal 2 65 2" xfId="8315" xr:uid="{CD069071-2216-4B54-AB8F-5A3108685F20}"/>
    <cellStyle name="Normal 2 65 3" xfId="11408" xr:uid="{E2957B69-AEDC-4AFB-AB24-61D405DB8D8B}"/>
    <cellStyle name="Normal 2 65 4" xfId="12581" xr:uid="{6968D79C-CF25-4267-B7A9-C4DCFD14A052}"/>
    <cellStyle name="Normal 2 65 5" xfId="15693" xr:uid="{28A53C2F-208F-46EB-8437-5E8406808FA3}"/>
    <cellStyle name="Normal 2 65 6" xfId="18783" xr:uid="{B3F3F7BB-4898-4C08-A6E6-8E1B4A15A6FB}"/>
    <cellStyle name="Normal 2 65 7" xfId="21948" xr:uid="{A583E24D-36DA-4A75-BEFD-9CC625C311FB}"/>
    <cellStyle name="Normal 2 65 8" xfId="25081" xr:uid="{D72FEC13-C1AF-494C-A7C7-A07138EA7FE9}"/>
    <cellStyle name="Normal 2 65 9" xfId="28261" xr:uid="{05906B18-CF73-4BAB-8836-01CB0D62BD33}"/>
    <cellStyle name="Normal 2 66" xfId="3151" xr:uid="{73288017-B3CC-4876-BF72-740EF2776BC6}"/>
    <cellStyle name="Normal 2 66 10" xfId="7207" xr:uid="{015FE3FF-E433-49C3-8BC5-4706F3F91EA5}"/>
    <cellStyle name="Normal 2 66 2" xfId="8319" xr:uid="{41282F3B-24AB-40CB-A8AE-E4A1EF45415E}"/>
    <cellStyle name="Normal 2 66 3" xfId="11412" xr:uid="{6149280B-4480-4AB1-8B8B-036C49F60E84}"/>
    <cellStyle name="Normal 2 66 4" xfId="12585" xr:uid="{826A84FB-5E61-45EE-AEDF-6840E3962AEC}"/>
    <cellStyle name="Normal 2 66 5" xfId="15697" xr:uid="{EFAED9A5-3EB6-4701-9F07-C75660A5C452}"/>
    <cellStyle name="Normal 2 66 6" xfId="18787" xr:uid="{F00CA60C-B36F-4BAD-AEB3-27BCC2789B80}"/>
    <cellStyle name="Normal 2 66 7" xfId="21952" xr:uid="{E161D4F8-66F4-4467-9D35-930314D338D8}"/>
    <cellStyle name="Normal 2 66 8" xfId="25085" xr:uid="{1EAD620B-4AB9-4983-9CAC-A5829A9D3CDD}"/>
    <cellStyle name="Normal 2 66 9" xfId="28265" xr:uid="{F2084AA1-31BD-4637-8906-904C5912DB80}"/>
    <cellStyle name="Normal 2 67" xfId="3155" xr:uid="{91AE926F-C7A5-44BF-B227-6A12A1FC789C}"/>
    <cellStyle name="Normal 2 67 2" xfId="11416" xr:uid="{0B93E122-2DFD-4B98-9EB3-DCC92A3B99A5}"/>
    <cellStyle name="Normal 2 67 3" xfId="12589" xr:uid="{49C7D04A-A696-4390-BB0C-3C0AFF9665DF}"/>
    <cellStyle name="Normal 2 67 4" xfId="15701" xr:uid="{BB3216AE-5F0C-4545-9F92-AE4E906465B7}"/>
    <cellStyle name="Normal 2 67 5" xfId="18791" xr:uid="{A6ECDD93-7133-45CF-A83A-7015383839C0}"/>
    <cellStyle name="Normal 2 67 6" xfId="21956" xr:uid="{D5549027-18C2-490D-8E46-A32D960F962C}"/>
    <cellStyle name="Normal 2 67 7" xfId="25089" xr:uid="{E7628160-DC20-46FA-9FDE-B4977B83FA53}"/>
    <cellStyle name="Normal 2 67 8" xfId="28269" xr:uid="{C3D8068D-EB66-4DA1-9B30-B917FC4971EB}"/>
    <cellStyle name="Normal 2 67 9" xfId="8323" xr:uid="{6196E9EC-8C26-4E54-A6B8-BBDCA2297E73}"/>
    <cellStyle name="Normal 2 68" xfId="3159" xr:uid="{F7674003-7E88-4239-B5A6-DE130C0F715B}"/>
    <cellStyle name="Normal 2 68 2" xfId="11420" xr:uid="{29E4BA7D-2546-418B-A244-20DA4AFC9309}"/>
    <cellStyle name="Normal 2 68 3" xfId="12593" xr:uid="{41571CE9-9CA1-49E4-ADDD-0EB6F65976F0}"/>
    <cellStyle name="Normal 2 68 4" xfId="15705" xr:uid="{B183FB6D-A284-4419-AF21-F84AC0995EE0}"/>
    <cellStyle name="Normal 2 68 5" xfId="18795" xr:uid="{909405DA-EB87-48B3-A29A-D955BD29A7E8}"/>
    <cellStyle name="Normal 2 68 6" xfId="21960" xr:uid="{B56BAB3B-4965-4A39-9A38-9408C9E5DB7F}"/>
    <cellStyle name="Normal 2 68 7" xfId="25093" xr:uid="{F6632518-3715-4953-92C1-2BE9EB2CD3F4}"/>
    <cellStyle name="Normal 2 68 8" xfId="28273" xr:uid="{E9EC50A7-4DD6-4858-B9F5-8BCBD4F96A97}"/>
    <cellStyle name="Normal 2 68 9" xfId="8327" xr:uid="{87D403BA-21CB-4AB7-A72D-D1B37DAAD9C4}"/>
    <cellStyle name="Normal 2 69" xfId="3163" xr:uid="{D0913342-7F90-4137-BA79-26010470F824}"/>
    <cellStyle name="Normal 2 69 2" xfId="11424" xr:uid="{963468C9-9923-4419-96DF-73D45A4FE1E9}"/>
    <cellStyle name="Normal 2 69 3" xfId="12597" xr:uid="{61F32B2B-A091-47AA-BDEC-190E2875646E}"/>
    <cellStyle name="Normal 2 69 4" xfId="15709" xr:uid="{7FE3CD20-99E8-4B60-A524-87EBC8935352}"/>
    <cellStyle name="Normal 2 69 5" xfId="18799" xr:uid="{F08B14D6-C116-44BF-92A0-E3EFF3B159B4}"/>
    <cellStyle name="Normal 2 69 6" xfId="21964" xr:uid="{2411935F-9B76-45FB-A0CB-AA26DA39A19A}"/>
    <cellStyle name="Normal 2 69 7" xfId="25097" xr:uid="{F058832B-C547-4940-9064-2ECD20278201}"/>
    <cellStyle name="Normal 2 69 8" xfId="28277" xr:uid="{0EEA23BA-C994-4FB3-8EA8-2D52568756C0}"/>
    <cellStyle name="Normal 2 69 9" xfId="8331" xr:uid="{518389C4-2EC3-4040-9A80-97CDF65A1D6F}"/>
    <cellStyle name="Normal 2 7" xfId="98" xr:uid="{89D5A1B6-079A-4158-B270-4B175446FF5A}"/>
    <cellStyle name="Normal 2 7 10" xfId="8379" xr:uid="{5E0F34AC-A50A-4EF2-80B2-4DD50E1997D5}"/>
    <cellStyle name="Normal 2 7 11" xfId="11488" xr:uid="{678B0B39-A52C-4E21-99DC-772CEDA325D9}"/>
    <cellStyle name="Normal 2 7 12" xfId="14603" xr:uid="{A617E18E-0991-4BA7-8270-E8C5841110C1}"/>
    <cellStyle name="Normal 2 7 13" xfId="17695" xr:uid="{28EF77FF-6708-4519-8EB9-E194E4606759}"/>
    <cellStyle name="Normal 2 7 14" xfId="20853" xr:uid="{658BE7FE-EAA1-4169-AD04-C5DD93C67F24}"/>
    <cellStyle name="Normal 2 7 15" xfId="23993" xr:uid="{5E07CC4D-82B1-46FD-8C17-4D752F051D74}"/>
    <cellStyle name="Normal 2 7 16" xfId="27170" xr:uid="{4291A4DA-94E9-496D-9D5B-3DAB65D9BBEC}"/>
    <cellStyle name="Normal 2 7 17" xfId="3280" xr:uid="{4CC8B88E-600B-41C5-A495-48F1DB91A2C8}"/>
    <cellStyle name="Normal 2 7 2" xfId="444" xr:uid="{304C5DD2-1B67-4E46-9ADA-0A6282681C4D}"/>
    <cellStyle name="Normal 2 7 2 10" xfId="24334" xr:uid="{DF4D3384-1434-49F7-A903-B46CB8FD4560}"/>
    <cellStyle name="Normal 2 7 2 11" xfId="27512" xr:uid="{5AB54B03-0D7F-4017-AC0C-345A290B18D0}"/>
    <cellStyle name="Normal 2 7 2 12" xfId="3424" xr:uid="{3A0D8E07-4F45-45EB-AA40-43A8DC7BDB09}"/>
    <cellStyle name="Normal 2 7 2 2" xfId="2395" xr:uid="{16FAF96B-20AD-402D-BC97-06494F04C69E}"/>
    <cellStyle name="Normal 2 7 2 2 10" xfId="4482" xr:uid="{336AC2E8-0743-4BC3-8877-97F2F020F6EF}"/>
    <cellStyle name="Normal 2 7 2 2 2" xfId="6554" xr:uid="{21F454EE-49A4-4CE3-B89C-AF738CE0A1B8}"/>
    <cellStyle name="Normal 2 7 2 2 3" xfId="10658" xr:uid="{E6278790-164F-4D15-B28E-CAE235F68CB8}"/>
    <cellStyle name="Normal 2 7 2 2 4" xfId="13853" xr:uid="{F20BEFCB-9EF0-4DB7-BACD-FCA905996443}"/>
    <cellStyle name="Normal 2 7 2 2 5" xfId="16948" xr:uid="{47E2F59C-A074-4AC5-ABCC-E25B6135A779}"/>
    <cellStyle name="Normal 2 7 2 2 6" xfId="20102" xr:uid="{3798A3D1-3096-40DF-A3B6-A2DADF00B988}"/>
    <cellStyle name="Normal 2 7 2 2 7" xfId="23262" xr:uid="{A860B8C9-C358-4450-BAC6-FCB3AFEDCFF5}"/>
    <cellStyle name="Normal 2 7 2 2 8" xfId="26438" xr:uid="{2D2F3809-37E8-4178-9EED-28B2DFE27900}"/>
    <cellStyle name="Normal 2 7 2 2 9" xfId="29637" xr:uid="{2AE72983-3918-4C60-9352-FE0E96790CF7}"/>
    <cellStyle name="Normal 2 7 2 3" xfId="1333" xr:uid="{7304E031-E701-4538-8F58-06BE1CC09A34}"/>
    <cellStyle name="Normal 2 7 2 3 2" xfId="9600" xr:uid="{DB827761-D062-4F1C-9F1E-1FBBB3205573}"/>
    <cellStyle name="Normal 2 7 2 3 3" xfId="12796" xr:uid="{DB108F82-50CA-42CD-89D4-2039E8DB3F04}"/>
    <cellStyle name="Normal 2 7 2 3 4" xfId="15891" xr:uid="{1FD1650A-99DD-4DC5-AFD8-4ECD9FB2F9E5}"/>
    <cellStyle name="Normal 2 7 2 3 5" xfId="19045" xr:uid="{562492CC-3DD9-4596-913F-E7189A01F5CB}"/>
    <cellStyle name="Normal 2 7 2 3 6" xfId="22205" xr:uid="{B99AAA93-F3F3-438B-A69F-2C122495F539}"/>
    <cellStyle name="Normal 2 7 2 3 7" xfId="25381" xr:uid="{42261845-1FFB-4C98-AA28-ECE6F5E5C832}"/>
    <cellStyle name="Normal 2 7 2 3 8" xfId="28580" xr:uid="{91FBE78E-84D6-4602-B916-653ABA2C1406}"/>
    <cellStyle name="Normal 2 7 2 3 9" xfId="5582" xr:uid="{6F40DA95-22B0-44D0-8233-0DEC9038421F}"/>
    <cellStyle name="Normal 2 7 2 4" xfId="7567" xr:uid="{D43F7001-2C21-4FEE-8450-DEF569A40D00}"/>
    <cellStyle name="Normal 2 7 2 5" xfId="8712" xr:uid="{B0943FE9-F444-4A82-9FF5-2A798DA909B5}"/>
    <cellStyle name="Normal 2 7 2 6" xfId="11833" xr:uid="{6BBCA5E3-54F1-4162-BF75-B18ED4C6CDE8}"/>
    <cellStyle name="Normal 2 7 2 7" xfId="14952" xr:uid="{23689AEE-27F5-418D-A9AC-A3FAC0098D0A}"/>
    <cellStyle name="Normal 2 7 2 8" xfId="18036" xr:uid="{E42CDBCF-CD2A-463F-A231-D58629D8A4D0}"/>
    <cellStyle name="Normal 2 7 2 9" xfId="21199" xr:uid="{4A39FE34-BE67-4C3A-8CED-E8556F187B82}"/>
    <cellStyle name="Normal 2 7 3" xfId="584" xr:uid="{D85463B1-EC0D-4CEE-83FD-B854725EAF14}"/>
    <cellStyle name="Normal 2 7 3 10" xfId="24474" xr:uid="{09E03474-EF72-44F8-95FC-65321F07ABF2}"/>
    <cellStyle name="Normal 2 7 3 11" xfId="27652" xr:uid="{DC1B04D4-4327-4721-AB28-22C46ACF74FD}"/>
    <cellStyle name="Normal 2 7 3 12" xfId="3564" xr:uid="{4F139E36-44FB-49FB-A6AA-B44D21EC0A1C}"/>
    <cellStyle name="Normal 2 7 3 2" xfId="2535" xr:uid="{BAEB34D3-EC13-430A-B7E1-333B49B79ADE}"/>
    <cellStyle name="Normal 2 7 3 2 10" xfId="4622" xr:uid="{DE060736-17E7-49D7-9498-C4E12B6B5CE6}"/>
    <cellStyle name="Normal 2 7 3 2 2" xfId="6692" xr:uid="{429EE1C7-A43B-4105-BF53-70C217E73E8F}"/>
    <cellStyle name="Normal 2 7 3 2 3" xfId="10798" xr:uid="{E968E013-36FB-49D3-AA1F-46C23C3A201F}"/>
    <cellStyle name="Normal 2 7 3 2 4" xfId="13993" xr:uid="{A6DDA726-C7F0-422C-AEFC-BC7D091E37BF}"/>
    <cellStyle name="Normal 2 7 3 2 5" xfId="17088" xr:uid="{0C111547-3540-4683-AA5B-477235D08F28}"/>
    <cellStyle name="Normal 2 7 3 2 6" xfId="20242" xr:uid="{AFC3E17F-8019-4826-95DC-2C810A060C50}"/>
    <cellStyle name="Normal 2 7 3 2 7" xfId="23402" xr:uid="{6F8C1CFA-BA22-4DBE-BB50-2DB6537DFE05}"/>
    <cellStyle name="Normal 2 7 3 2 8" xfId="26578" xr:uid="{B038FA35-99CC-4B17-A928-7DDC480AADFA}"/>
    <cellStyle name="Normal 2 7 3 2 9" xfId="29777" xr:uid="{149B08A0-BAD9-47CB-A3BD-2BC0C112F1A0}"/>
    <cellStyle name="Normal 2 7 3 3" xfId="1473" xr:uid="{A02510C1-C99C-42D2-8196-EFF600A9C1E2}"/>
    <cellStyle name="Normal 2 7 3 3 2" xfId="9740" xr:uid="{E4C9A6E3-3561-4CF4-B9E9-F4BF6E7FD953}"/>
    <cellStyle name="Normal 2 7 3 3 3" xfId="12936" xr:uid="{A5CE04B3-FA77-4FE0-9EAE-149B0EDDD0EC}"/>
    <cellStyle name="Normal 2 7 3 3 4" xfId="16031" xr:uid="{36FB9F66-A047-4C49-AC78-A18CC9C3DBB5}"/>
    <cellStyle name="Normal 2 7 3 3 5" xfId="19185" xr:uid="{018CF8F2-B0D9-456B-BAC8-4199E0A0F424}"/>
    <cellStyle name="Normal 2 7 3 3 6" xfId="22345" xr:uid="{E12C79D8-D3C9-44DA-9E12-2B31120E038C}"/>
    <cellStyle name="Normal 2 7 3 3 7" xfId="25521" xr:uid="{1DCAA2E3-CEEB-44D5-BFBA-FC8A72D4A7A3}"/>
    <cellStyle name="Normal 2 7 3 3 8" xfId="28720" xr:uid="{1BA3AD64-B27D-4BA8-8116-097604BF23AF}"/>
    <cellStyle name="Normal 2 7 3 3 9" xfId="5722" xr:uid="{43B3A0C0-5E78-4E93-BE76-D4438F154041}"/>
    <cellStyle name="Normal 2 7 3 4" xfId="7707" xr:uid="{01601ADE-97F0-4086-8621-A850E2DB60C9}"/>
    <cellStyle name="Normal 2 7 3 5" xfId="8852" xr:uid="{B43DD8A2-6CC5-4ADD-993E-955DFF329A00}"/>
    <cellStyle name="Normal 2 7 3 6" xfId="11973" xr:uid="{25D02FDC-50EA-46E0-BAFE-961096A1FB96}"/>
    <cellStyle name="Normal 2 7 3 7" xfId="15092" xr:uid="{843949DF-7405-45A9-AFA2-31E658E6D8EB}"/>
    <cellStyle name="Normal 2 7 3 8" xfId="18176" xr:uid="{45C13446-33D3-4512-BB95-2E4E612F1C79}"/>
    <cellStyle name="Normal 2 7 3 9" xfId="21339" xr:uid="{1C4D48EE-6F4C-43B2-AE51-164A6EDC8CFB}"/>
    <cellStyle name="Normal 2 7 4" xfId="753" xr:uid="{096891EB-5F11-4FB9-BA6F-50BFF151ED6A}"/>
    <cellStyle name="Normal 2 7 4 10" xfId="24643" xr:uid="{79709D67-C92F-42F4-B5B7-B39F7BC87981}"/>
    <cellStyle name="Normal 2 7 4 11" xfId="27821" xr:uid="{D34594DF-78A0-490D-9C30-2934A61276D5}"/>
    <cellStyle name="Normal 2 7 4 12" xfId="3733" xr:uid="{A2776AC1-4C9F-4381-A2AB-E5AFD17327D4}"/>
    <cellStyle name="Normal 2 7 4 2" xfId="2704" xr:uid="{3BB15461-1530-428F-A1CC-DD40C109E835}"/>
    <cellStyle name="Normal 2 7 4 2 10" xfId="4791" xr:uid="{05F2E642-4DB1-41E2-8EF4-8D184E4162F0}"/>
    <cellStyle name="Normal 2 7 4 2 2" xfId="6830" xr:uid="{B47105BB-034F-4C53-B668-BC167844EC49}"/>
    <cellStyle name="Normal 2 7 4 2 3" xfId="10967" xr:uid="{6AB6C35E-DA8D-44D9-AFD7-24E52BC325F8}"/>
    <cellStyle name="Normal 2 7 4 2 4" xfId="14158" xr:uid="{DBAE47D1-22DB-4285-A7B9-19345035F642}"/>
    <cellStyle name="Normal 2 7 4 2 5" xfId="17253" xr:uid="{6B67493B-FF08-4761-95E9-5C6A913D6FAC}"/>
    <cellStyle name="Normal 2 7 4 2 6" xfId="20411" xr:uid="{0F00ACBC-80F7-4285-86B4-EDED8E25034E}"/>
    <cellStyle name="Normal 2 7 4 2 7" xfId="23567" xr:uid="{B7A93A39-2166-423B-BD49-CAD46CA12E56}"/>
    <cellStyle name="Normal 2 7 4 2 8" xfId="26743" xr:uid="{DA7EFA4C-2204-4D0E-9C7C-2C26B107DDB9}"/>
    <cellStyle name="Normal 2 7 4 2 9" xfId="29942" xr:uid="{C7DD5603-2350-471C-902A-D95483989F88}"/>
    <cellStyle name="Normal 2 7 4 3" xfId="1642" xr:uid="{DCA35DBB-33D1-4C10-AB46-1759A26662C3}"/>
    <cellStyle name="Normal 2 7 4 3 2" xfId="9909" xr:uid="{8EE9E5B7-427F-46DC-99B4-284C43F4F6A6}"/>
    <cellStyle name="Normal 2 7 4 3 3" xfId="13105" xr:uid="{687B64C6-04F4-4C26-BBCE-73E60F40D1AF}"/>
    <cellStyle name="Normal 2 7 4 3 4" xfId="16200" xr:uid="{23D8BD1C-506B-499A-BA5C-FA58E38B1015}"/>
    <cellStyle name="Normal 2 7 4 3 5" xfId="19354" xr:uid="{B7851EEB-60CB-4B42-8369-79D8312F5396}"/>
    <cellStyle name="Normal 2 7 4 3 6" xfId="22514" xr:uid="{60A4D0A3-C945-4039-A62D-0BCFBE99AFA5}"/>
    <cellStyle name="Normal 2 7 4 3 7" xfId="25690" xr:uid="{BE42E133-D2B2-46E8-A5DC-B7A0353FCA58}"/>
    <cellStyle name="Normal 2 7 4 3 8" xfId="28889" xr:uid="{9364C90A-C41E-4BF4-9FF3-C189B867403A}"/>
    <cellStyle name="Normal 2 7 4 3 9" xfId="5891" xr:uid="{3D2F2ABC-0471-41BC-B11A-A650E7CFBD84}"/>
    <cellStyle name="Normal 2 7 4 4" xfId="7876" xr:uid="{2731B76F-E9B1-411E-A67F-38774A1CE49E}"/>
    <cellStyle name="Normal 2 7 4 5" xfId="9021" xr:uid="{D0E97E19-A77A-473B-A19B-9F1246024DD5}"/>
    <cellStyle name="Normal 2 7 4 6" xfId="12142" xr:uid="{C90540ED-62F9-4C7B-810E-4838FE84CB18}"/>
    <cellStyle name="Normal 2 7 4 7" xfId="15261" xr:uid="{7A9B0049-4087-4D10-A706-AFB870EC6FA4}"/>
    <cellStyle name="Normal 2 7 4 8" xfId="18345" xr:uid="{F4249792-3085-44F2-BF37-7BD2E38EB071}"/>
    <cellStyle name="Normal 2 7 4 9" xfId="21508" xr:uid="{194DD83B-D401-4E9C-903C-CCAC5D8E0F5D}"/>
    <cellStyle name="Normal 2 7 5" xfId="946" xr:uid="{A8ADFCCF-FB17-44DD-A476-0B2C107D331C}"/>
    <cellStyle name="Normal 2 7 5 10" xfId="24835" xr:uid="{49D516DF-DD62-4EE2-AE21-0F9DA1C463D7}"/>
    <cellStyle name="Normal 2 7 5 11" xfId="28014" xr:uid="{185FEECC-6665-44A5-BE3D-622EBDC70B77}"/>
    <cellStyle name="Normal 2 7 5 12" xfId="3925" xr:uid="{8E5C99EE-D9DE-4AF9-9F02-BB5D87463566}"/>
    <cellStyle name="Normal 2 7 5 2" xfId="2897" xr:uid="{5662B1B0-CF82-4C81-A884-40EB03268686}"/>
    <cellStyle name="Normal 2 7 5 2 10" xfId="4983" xr:uid="{F61B655D-1A28-400C-B1D7-21E1096DFAE4}"/>
    <cellStyle name="Normal 2 7 5 2 2" xfId="7006" xr:uid="{70E3D836-5585-435A-93BD-8E92D8AD00AA}"/>
    <cellStyle name="Normal 2 7 5 2 3" xfId="11159" xr:uid="{4B902E4A-EF70-44C9-8B8D-8B251D23642B}"/>
    <cellStyle name="Normal 2 7 5 2 4" xfId="14347" xr:uid="{A8B023CF-0177-4104-BC31-931D81ECB3F6}"/>
    <cellStyle name="Normal 2 7 5 2 5" xfId="17444" xr:uid="{793E729E-0E7D-4149-A99A-6D07E28B9F57}"/>
    <cellStyle name="Normal 2 7 5 2 6" xfId="20601" xr:uid="{537D5B83-A46E-4031-8144-F839CA10FDA5}"/>
    <cellStyle name="Normal 2 7 5 2 7" xfId="23756" xr:uid="{78D4F2A7-0B88-4188-84BF-5860E3E7ED0A}"/>
    <cellStyle name="Normal 2 7 5 2 8" xfId="26932" xr:uid="{08CC4614-2B68-48CC-88F6-933C92EB119F}"/>
    <cellStyle name="Normal 2 7 5 2 9" xfId="30131" xr:uid="{854371BA-72D4-4980-A5A1-D477DA912568}"/>
    <cellStyle name="Normal 2 7 5 3" xfId="1836" xr:uid="{79257850-0FB5-40B1-8FFF-B678C5A3681F}"/>
    <cellStyle name="Normal 2 7 5 3 2" xfId="10101" xr:uid="{2DE305B9-BEA9-43C3-9BF7-9078A77BAF25}"/>
    <cellStyle name="Normal 2 7 5 3 3" xfId="13297" xr:uid="{9C679A0C-6767-40FA-B3ED-E89E6510D372}"/>
    <cellStyle name="Normal 2 7 5 3 4" xfId="16392" xr:uid="{4C057C16-0C59-477A-96BC-BC5F0439A2E3}"/>
    <cellStyle name="Normal 2 7 5 3 5" xfId="19546" xr:uid="{B1948EF3-6CCD-4E25-BA7B-2C650385C2EE}"/>
    <cellStyle name="Normal 2 7 5 3 6" xfId="22706" xr:uid="{B162A97C-D092-41BC-89F3-BD44803D551C}"/>
    <cellStyle name="Normal 2 7 5 3 7" xfId="25882" xr:uid="{D41E52C8-0AF2-4BC7-BEEA-34EB1523E153}"/>
    <cellStyle name="Normal 2 7 5 3 8" xfId="29081" xr:uid="{AEEBC9FA-4AAE-4F73-9DCB-632A782A3187}"/>
    <cellStyle name="Normal 2 7 5 3 9" xfId="6084" xr:uid="{00E943FE-57AA-4ED8-A2A3-941DA6276855}"/>
    <cellStyle name="Normal 2 7 5 4" xfId="8069" xr:uid="{EE787342-2066-4AFD-B4D5-FBEE58156F9E}"/>
    <cellStyle name="Normal 2 7 5 5" xfId="9213" xr:uid="{3984DCE9-FE88-4420-851C-A683810044E4}"/>
    <cellStyle name="Normal 2 7 5 6" xfId="12335" xr:uid="{8BE25C72-00BD-4E83-AE00-9B9D1FD2FE23}"/>
    <cellStyle name="Normal 2 7 5 7" xfId="15454" xr:uid="{7A486B4D-0BFB-477D-BD1F-9B2BE3CF63DD}"/>
    <cellStyle name="Normal 2 7 5 8" xfId="18537" xr:uid="{42D38911-7517-4B58-A08C-C5C15E82E9B9}"/>
    <cellStyle name="Normal 2 7 5 9" xfId="21701" xr:uid="{BFCB3392-9009-490E-B567-0FB37F313F0E}"/>
    <cellStyle name="Normal 2 7 6" xfId="299" xr:uid="{8813FD0C-E6D0-4E05-B928-F1A65A47D33B}"/>
    <cellStyle name="Normal 2 7 6 10" xfId="27368" xr:uid="{DF7AF0E5-B74B-45E9-82DC-8D8168826DC4}"/>
    <cellStyle name="Normal 2 7 6 11" xfId="4338" xr:uid="{5385DB17-5EED-4C97-A0EA-5A0EDD6903AB}"/>
    <cellStyle name="Normal 2 7 6 2" xfId="2251" xr:uid="{A733BF34-ED08-4CDC-805D-16CA9362E60F}"/>
    <cellStyle name="Normal 2 7 6 2 2" xfId="10514" xr:uid="{CCB35145-CD5E-4216-A261-A705CDA18715}"/>
    <cellStyle name="Normal 2 7 6 2 3" xfId="13709" xr:uid="{DD7F130B-7DDB-4DE2-A71C-34425D3AEB40}"/>
    <cellStyle name="Normal 2 7 6 2 4" xfId="16804" xr:uid="{B3B73859-26D1-4252-9127-B309E8F25712}"/>
    <cellStyle name="Normal 2 7 6 2 5" xfId="19958" xr:uid="{F26BD14E-737D-4AFD-A3E8-6DC7F0B773CA}"/>
    <cellStyle name="Normal 2 7 6 2 6" xfId="23118" xr:uid="{C6D83157-3E63-4311-AA6B-F187B6085DE4}"/>
    <cellStyle name="Normal 2 7 6 2 7" xfId="26294" xr:uid="{246B3B5E-41CE-43A7-9601-51A30588432A}"/>
    <cellStyle name="Normal 2 7 6 2 8" xfId="29493" xr:uid="{C7EA78EB-05AB-4CF5-A647-99F2E72CD605}"/>
    <cellStyle name="Normal 2 7 6 2 9" xfId="5438" xr:uid="{E1E710CA-E78A-4432-BBD8-E6E002A1C767}"/>
    <cellStyle name="Normal 2 7 6 3" xfId="7423" xr:uid="{382C585E-9D17-446E-AB60-A8F8863D105C}"/>
    <cellStyle name="Normal 2 7 6 4" xfId="8567" xr:uid="{4370110B-CBDF-4AB1-86E5-FB19272D411A}"/>
    <cellStyle name="Normal 2 7 6 5" xfId="11689" xr:uid="{17C5BB4E-4163-4B03-A1F6-936B2690A6B6}"/>
    <cellStyle name="Normal 2 7 6 6" xfId="14808" xr:uid="{51783138-56CB-4B96-9047-C606E5F02A1A}"/>
    <cellStyle name="Normal 2 7 6 7" xfId="17892" xr:uid="{D2D64E49-44C5-45A5-BB39-4AB5B921CBB1}"/>
    <cellStyle name="Normal 2 7 6 8" xfId="21055" xr:uid="{00B549DD-C208-4428-A52B-D36AD868EB86}"/>
    <cellStyle name="Normal 2 7 6 9" xfId="24190" xr:uid="{1B454AA8-8B69-4B04-B6E1-D578C36FC9BA}"/>
    <cellStyle name="Normal 2 7 7" xfId="2052" xr:uid="{92AF563F-55D9-47D0-97FF-9BE699DAF617}"/>
    <cellStyle name="Normal 2 7 7 10" xfId="4141" xr:uid="{A77C1445-05B1-4EF6-A757-E0B057391454}"/>
    <cellStyle name="Normal 2 7 7 2" xfId="6357" xr:uid="{08EC6E72-D038-4AA0-A4D7-A0D603FDCE23}"/>
    <cellStyle name="Normal 2 7 7 3" xfId="10317" xr:uid="{CFB9F390-5A73-4566-8B6E-0BDFCA80AAA2}"/>
    <cellStyle name="Normal 2 7 7 4" xfId="13512" xr:uid="{A726B49C-7764-442F-BE93-07582DF8415D}"/>
    <cellStyle name="Normal 2 7 7 5" xfId="16607" xr:uid="{9FEF9490-27C1-45DE-8086-5D3D07CECFD6}"/>
    <cellStyle name="Normal 2 7 7 6" xfId="19761" xr:uid="{AD87C8C3-EB19-4C41-9EEC-A55C71E57914}"/>
    <cellStyle name="Normal 2 7 7 7" xfId="22921" xr:uid="{A9FA062A-7A1D-405A-A670-A1D61C181EE9}"/>
    <cellStyle name="Normal 2 7 7 8" xfId="26097" xr:uid="{6D84ADE7-0BE9-4315-A170-A195D5A87E6F}"/>
    <cellStyle name="Normal 2 7 7 9" xfId="29296" xr:uid="{57D2B45B-B51B-47D0-8D0D-FE941170445D}"/>
    <cellStyle name="Normal 2 7 8" xfId="1189" xr:uid="{05CDA419-CC2A-4BAC-A489-BB01FBE79EFA}"/>
    <cellStyle name="Normal 2 7 8 2" xfId="9456" xr:uid="{8DFA57E8-B39C-4543-81A5-90608FE0F136}"/>
    <cellStyle name="Normal 2 7 8 3" xfId="12675" xr:uid="{9A5C429C-53F2-439A-92A4-84BF13889D3E}"/>
    <cellStyle name="Normal 2 7 8 4" xfId="14584" xr:uid="{10DD2195-9941-4BBB-A320-FCCB8724409B}"/>
    <cellStyle name="Normal 2 7 8 5" xfId="18924" xr:uid="{16CA844B-BCDE-4822-B170-78B1C3C282F8}"/>
    <cellStyle name="Normal 2 7 8 6" xfId="22070" xr:uid="{0D81BD16-7A84-4800-8F25-42062BF660E4}"/>
    <cellStyle name="Normal 2 7 8 7" xfId="25256" xr:uid="{FFE41E89-9E97-42AF-A037-027C5CDFC3ED}"/>
    <cellStyle name="Normal 2 7 8 8" xfId="28507" xr:uid="{0DDD5EF7-E1F7-4FF9-B803-AD658DE69F48}"/>
    <cellStyle name="Normal 2 7 8 9" xfId="5240" xr:uid="{3DAAD71C-9B48-4F1E-B274-EA586BE97139}"/>
    <cellStyle name="Normal 2 7 9" xfId="7223" xr:uid="{B0347984-2B29-4532-8DC1-A8EF5997DC60}"/>
    <cellStyle name="Normal 2 70" xfId="3167" xr:uid="{1EFBD27B-6AFF-469E-BBEF-0EC1A5DB4044}"/>
    <cellStyle name="Normal 2 70 2" xfId="11428" xr:uid="{A0D81555-DCE9-4871-9CAD-7B88A843200C}"/>
    <cellStyle name="Normal 2 70 3" xfId="12601" xr:uid="{B867EFB9-4EE8-492D-8460-8E5A2A560ECC}"/>
    <cellStyle name="Normal 2 70 4" xfId="15713" xr:uid="{847DA1EA-4222-4A6C-B478-D2EAAE72E6B6}"/>
    <cellStyle name="Normal 2 70 5" xfId="18803" xr:uid="{83531F55-0266-4218-8D69-D6057C33FAF2}"/>
    <cellStyle name="Normal 2 70 6" xfId="21968" xr:uid="{64D9D2A4-984A-4421-9405-C83D4404C3A1}"/>
    <cellStyle name="Normal 2 70 7" xfId="25101" xr:uid="{13FF71FB-70B9-4EAD-82CA-C95EA3D6160A}"/>
    <cellStyle name="Normal 2 70 8" xfId="28281" xr:uid="{FF81A56A-A5DD-4339-9994-457522C89DD2}"/>
    <cellStyle name="Normal 2 70 9" xfId="8335" xr:uid="{EC37A527-C258-4D83-9E45-5DFA002C4396}"/>
    <cellStyle name="Normal 2 71" xfId="3171" xr:uid="{F2FA43CE-D87F-4470-96D0-9BF1CE1E9E01}"/>
    <cellStyle name="Normal 2 71 2" xfId="11432" xr:uid="{6B36BA32-1E2B-4CC4-B4B8-4524DE90DC58}"/>
    <cellStyle name="Normal 2 71 3" xfId="12605" xr:uid="{F328F8DE-6D78-4466-BDE3-F5D8774CF13E}"/>
    <cellStyle name="Normal 2 71 4" xfId="15717" xr:uid="{3443F883-2C91-4630-A3B9-A229BFB7FA64}"/>
    <cellStyle name="Normal 2 71 5" xfId="18807" xr:uid="{9834F052-0DD1-4808-AA67-8E27AD60A4F6}"/>
    <cellStyle name="Normal 2 71 6" xfId="21972" xr:uid="{5E30B387-E787-4231-B08E-71059C8A3E1D}"/>
    <cellStyle name="Normal 2 71 7" xfId="25105" xr:uid="{9C16593F-D5FE-48B4-9B93-9A9637DEFF14}"/>
    <cellStyle name="Normal 2 71 8" xfId="28285" xr:uid="{A0CC83FA-DFB5-48E2-8F59-0AD69C100656}"/>
    <cellStyle name="Normal 2 71 9" xfId="8339" xr:uid="{18C83F1C-CAA7-48F1-BFC1-F3D744699E50}"/>
    <cellStyle name="Normal 2 72" xfId="3175" xr:uid="{FE540D37-A761-49D7-898F-4292698A2682}"/>
    <cellStyle name="Normal 2 72 2" xfId="11436" xr:uid="{D2C5D252-87D3-4101-A2AB-ED93D36F6AF6}"/>
    <cellStyle name="Normal 2 72 3" xfId="12609" xr:uid="{C07B3D5E-3394-4E05-AF3C-69CA480C4449}"/>
    <cellStyle name="Normal 2 72 4" xfId="15721" xr:uid="{1F5EE588-1F97-4E8E-8EE0-F000C9DBEECF}"/>
    <cellStyle name="Normal 2 72 5" xfId="18811" xr:uid="{8A5B3DC7-E368-440D-9337-0239E946508B}"/>
    <cellStyle name="Normal 2 72 6" xfId="21976" xr:uid="{1B516E23-B562-450F-AA85-B66B5CA26294}"/>
    <cellStyle name="Normal 2 72 7" xfId="25109" xr:uid="{581E67B9-CE8B-42F2-8615-0EC5FBC089E2}"/>
    <cellStyle name="Normal 2 72 8" xfId="28289" xr:uid="{7F312764-6DE0-4FB9-AEF5-DA8AC27A2240}"/>
    <cellStyle name="Normal 2 72 9" xfId="8343" xr:uid="{A07F2AC8-6803-4264-92B5-69B953004FB5}"/>
    <cellStyle name="Normal 2 73" xfId="3179" xr:uid="{F89D985A-7E36-4A15-B788-6508395FC866}"/>
    <cellStyle name="Normal 2 73 2" xfId="11440" xr:uid="{DAEDFAA9-4BBF-409C-926D-DCDB402CE367}"/>
    <cellStyle name="Normal 2 73 3" xfId="12613" xr:uid="{66695D92-24C2-4D5E-B0DD-D74926AB6FF6}"/>
    <cellStyle name="Normal 2 73 4" xfId="15725" xr:uid="{CE277836-0757-4FB7-9151-6681D941BB97}"/>
    <cellStyle name="Normal 2 73 5" xfId="18815" xr:uid="{69F32029-2A49-493B-8F20-9932FA7BA9AC}"/>
    <cellStyle name="Normal 2 73 6" xfId="21980" xr:uid="{12BA7ACF-083B-425A-8CFC-3089BEF2EB74}"/>
    <cellStyle name="Normal 2 73 7" xfId="25113" xr:uid="{E8EE6315-D9C1-463D-A839-3477CB358480}"/>
    <cellStyle name="Normal 2 73 8" xfId="28293" xr:uid="{F95DAD95-5676-4344-96E5-24CA58B9055F}"/>
    <cellStyle name="Normal 2 73 9" xfId="8347" xr:uid="{FCA3E149-C2FA-4F9F-B88D-DD64E7F062E8}"/>
    <cellStyle name="Normal 2 74" xfId="3183" xr:uid="{B040154E-C004-4F03-8AA3-E846942B9438}"/>
    <cellStyle name="Normal 2 74 2" xfId="11444" xr:uid="{7B860641-6FCA-4557-9494-E87B2411F0AA}"/>
    <cellStyle name="Normal 2 74 3" xfId="12617" xr:uid="{6656435D-FC83-41F3-80B8-8A5701F7F124}"/>
    <cellStyle name="Normal 2 74 4" xfId="15729" xr:uid="{8E00A74D-6884-44BD-BABE-440619C8782F}"/>
    <cellStyle name="Normal 2 74 5" xfId="18819" xr:uid="{2D294716-8F74-4AEC-B817-857EA87FBA3F}"/>
    <cellStyle name="Normal 2 74 6" xfId="21984" xr:uid="{603E0D60-84DA-4FD4-B28E-84F7ADE54F35}"/>
    <cellStyle name="Normal 2 74 7" xfId="25117" xr:uid="{61CE5DC5-FC4B-4B13-AABB-8DEEEE05A4A6}"/>
    <cellStyle name="Normal 2 74 8" xfId="28297" xr:uid="{DD10567D-DF72-46AA-BAC7-2731B0937AEB}"/>
    <cellStyle name="Normal 2 74 9" xfId="8351" xr:uid="{C7B3C934-1B59-4D67-9D06-1D9271F36103}"/>
    <cellStyle name="Normal 2 75" xfId="3187" xr:uid="{5AE00B03-36F3-440E-AB9A-170289F9D1AE}"/>
    <cellStyle name="Normal 2 75 2" xfId="11456" xr:uid="{035F7439-7AE2-4183-8516-CFC166F6C8EC}"/>
    <cellStyle name="Normal 2 75 3" xfId="12621" xr:uid="{69F4AF09-C502-4591-A837-33E603F7EFC7}"/>
    <cellStyle name="Normal 2 75 4" xfId="15733" xr:uid="{042B091C-B04F-478E-B666-BFBCCEB2A7AC}"/>
    <cellStyle name="Normal 2 75 5" xfId="18823" xr:uid="{9E49A52E-F535-4E49-8B1E-B9C11E5479CD}"/>
    <cellStyle name="Normal 2 75 6" xfId="21988" xr:uid="{436AA446-2ECF-4747-A40F-DA36DAFF0E2E}"/>
    <cellStyle name="Normal 2 75 7" xfId="25121" xr:uid="{5A4FA54F-1805-4997-8017-56CC4066AE30}"/>
    <cellStyle name="Normal 2 75 8" xfId="28301" xr:uid="{0C8F76BA-30A2-44EC-B91B-ED1C59A56A44}"/>
    <cellStyle name="Normal 2 75 9" xfId="8355" xr:uid="{33286C0B-166F-44A4-AF9F-B71AE2BD1106}"/>
    <cellStyle name="Normal 2 76" xfId="3191" xr:uid="{59B8E60F-084F-49E1-80D2-4C0CA59A2224}"/>
    <cellStyle name="Normal 2 76 2" xfId="11450" xr:uid="{BAACC10F-4C18-4D65-A4E5-CECE2F054CC9}"/>
    <cellStyle name="Normal 2 76 3" xfId="12625" xr:uid="{F64BAE1A-1416-41F7-8C43-48B7085F410D}"/>
    <cellStyle name="Normal 2 76 4" xfId="15737" xr:uid="{921E34EC-235E-4DB0-82B1-6F2DA83F619A}"/>
    <cellStyle name="Normal 2 76 5" xfId="18827" xr:uid="{D68BA28E-55E4-4871-8D22-AB7BC3119648}"/>
    <cellStyle name="Normal 2 76 6" xfId="21992" xr:uid="{59917A0C-AB0B-4C42-AD16-4475639DBB7B}"/>
    <cellStyle name="Normal 2 76 7" xfId="25125" xr:uid="{B813DE4A-DB45-4309-A920-1F85FD1AE7E1}"/>
    <cellStyle name="Normal 2 76 8" xfId="28305" xr:uid="{DC668058-3B3C-4DC9-963E-FDFF89244FBD}"/>
    <cellStyle name="Normal 2 76 9" xfId="8359" xr:uid="{23514AD8-5FCA-403F-9C5C-3177AF0DAC54}"/>
    <cellStyle name="Normal 2 77" xfId="3195" xr:uid="{654CC8A6-B451-4ECC-9DEE-505F4E6FE83C}"/>
    <cellStyle name="Normal 2 77 2" xfId="11453" xr:uid="{E36BB16C-A183-434D-B469-E0C2508A98B6}"/>
    <cellStyle name="Normal 2 77 3" xfId="12629" xr:uid="{A39F2730-B2B6-48B8-AA6F-D63CCE4738DD}"/>
    <cellStyle name="Normal 2 77 4" xfId="15741" xr:uid="{7C3AF483-DB92-4348-ADB4-FE976FAE3BA9}"/>
    <cellStyle name="Normal 2 77 5" xfId="18831" xr:uid="{18CC8837-29D1-4FFE-A22F-EEE7846E8EC8}"/>
    <cellStyle name="Normal 2 77 6" xfId="21996" xr:uid="{F02F4112-00F2-497A-9B56-8E86FEDE614F}"/>
    <cellStyle name="Normal 2 77 7" xfId="25129" xr:uid="{C8ACFAD0-D827-4C35-AC34-1A73B24F4799}"/>
    <cellStyle name="Normal 2 77 8" xfId="28309" xr:uid="{88657DC2-F3AF-4A62-8995-F40E6AE5A2B2}"/>
    <cellStyle name="Normal 2 77 9" xfId="8363" xr:uid="{A73F81EA-F0A7-4D76-9B23-D2C1FB319C4B}"/>
    <cellStyle name="Normal 2 78" xfId="3199" xr:uid="{D3A19232-6A5D-4DB9-9C0B-9263C0DF7226}"/>
    <cellStyle name="Normal 2 78 2" xfId="12633" xr:uid="{2BAF9698-3B7C-4A05-B6D8-CCC8C7498982}"/>
    <cellStyle name="Normal 2 78 3" xfId="15746" xr:uid="{2340F8FE-CEC5-4163-BD40-6808CC0302B9}"/>
    <cellStyle name="Normal 2 78 4" xfId="18835" xr:uid="{68900223-FF9D-4485-8FE3-D8185875CEA8}"/>
    <cellStyle name="Normal 2 78 5" xfId="22000" xr:uid="{5CF34D91-68C7-4B4C-8104-6E991F7FCFB1}"/>
    <cellStyle name="Normal 2 78 6" xfId="25133" xr:uid="{CB9FD061-7317-449E-B91B-BC6F17F4E0CF}"/>
    <cellStyle name="Normal 2 78 7" xfId="28313" xr:uid="{0B74874F-A518-4AD4-A364-2FEE3C4EE368}"/>
    <cellStyle name="Normal 2 78 8" xfId="11446" xr:uid="{76CF2F09-76A2-4560-A12B-D4A5F9F1D958}"/>
    <cellStyle name="Normal 2 79" xfId="3204" xr:uid="{24051EF1-3FDF-4D8E-983B-94AC39CF6ECD}"/>
    <cellStyle name="Normal 2 79 2" xfId="18839" xr:uid="{BABFE75D-A565-432E-8A0D-794EA0CF03B7}"/>
    <cellStyle name="Normal 2 79 3" xfId="22004" xr:uid="{ACCC202E-DCC1-4097-9D2C-003FBBB15DD9}"/>
    <cellStyle name="Normal 2 79 4" xfId="25137" xr:uid="{84CDEAE8-F7ED-4F5F-AF8D-78F45FE52CBC}"/>
    <cellStyle name="Normal 2 79 5" xfId="28317" xr:uid="{082F4935-38C4-4974-91FE-1392F89D9571}"/>
    <cellStyle name="Normal 2 79 6" xfId="11458" xr:uid="{4BF64E9D-6A15-48EB-BF8E-0A4BA125EC9F}"/>
    <cellStyle name="Normal 2 8" xfId="114" xr:uid="{CEB454B3-040D-45C9-AEA0-5A5F62C7086B}"/>
    <cellStyle name="Normal 2 8 10" xfId="8383" xr:uid="{7C9FAB9C-708E-4BB9-BF9E-284B996EBB34}"/>
    <cellStyle name="Normal 2 8 11" xfId="11492" xr:uid="{95836608-8D5F-4EAE-B850-CBEA63783913}"/>
    <cellStyle name="Normal 2 8 12" xfId="14607" xr:uid="{6CE5668A-815A-49DE-B878-2F010C7738C7}"/>
    <cellStyle name="Normal 2 8 13" xfId="17699" xr:uid="{CE36A06F-9FBE-47CB-B6C7-361BC5BC9277}"/>
    <cellStyle name="Normal 2 8 14" xfId="20857" xr:uid="{7C81B210-DCD7-4C62-AF7A-3BE93519BF11}"/>
    <cellStyle name="Normal 2 8 15" xfId="23997" xr:uid="{726013E0-2305-445C-B673-68B6CD9DCB85}"/>
    <cellStyle name="Normal 2 8 16" xfId="27174" xr:uid="{A93B5213-BFD2-4188-BEBE-DBAF858BFBDD}"/>
    <cellStyle name="Normal 2 8 17" xfId="3284" xr:uid="{FDC95F73-D137-4AA1-AE4A-715D144063D9}"/>
    <cellStyle name="Normal 2 8 2" xfId="448" xr:uid="{562ECA16-AFC7-43E3-878B-11A26EC2C7CC}"/>
    <cellStyle name="Normal 2 8 2 10" xfId="24338" xr:uid="{3C6B98C2-8484-409D-AA80-7FE950A7C777}"/>
    <cellStyle name="Normal 2 8 2 11" xfId="27516" xr:uid="{41D878F1-29AF-4978-998C-BB62579331CF}"/>
    <cellStyle name="Normal 2 8 2 12" xfId="3428" xr:uid="{AD463346-BEF3-44E6-9D8A-E498ADB8B97D}"/>
    <cellStyle name="Normal 2 8 2 2" xfId="2399" xr:uid="{82DEA0AE-E74F-4784-8ACF-6C536907F1B5}"/>
    <cellStyle name="Normal 2 8 2 2 10" xfId="4486" xr:uid="{192652B4-B318-4BB9-9C9E-D8FFCBF040C5}"/>
    <cellStyle name="Normal 2 8 2 2 2" xfId="6558" xr:uid="{85F3CE34-3C71-4190-8910-F0C242A99100}"/>
    <cellStyle name="Normal 2 8 2 2 3" xfId="10662" xr:uid="{69287790-46FB-41A9-95E7-7D5D1ABC0D35}"/>
    <cellStyle name="Normal 2 8 2 2 4" xfId="13857" xr:uid="{EA857D5F-0EB6-49F6-97C4-1CB94C3E98FD}"/>
    <cellStyle name="Normal 2 8 2 2 5" xfId="16952" xr:uid="{A633D177-19A0-4A94-982A-472ADFE20366}"/>
    <cellStyle name="Normal 2 8 2 2 6" xfId="20106" xr:uid="{FB2D889D-382F-4384-8E96-831D01E5343D}"/>
    <cellStyle name="Normal 2 8 2 2 7" xfId="23266" xr:uid="{F197718F-D62C-4285-96F6-8269D843581C}"/>
    <cellStyle name="Normal 2 8 2 2 8" xfId="26442" xr:uid="{719401A0-CF30-42B1-8BF0-724F0CFCB216}"/>
    <cellStyle name="Normal 2 8 2 2 9" xfId="29641" xr:uid="{119DF41C-6319-4B92-A1A4-74A555670C3B}"/>
    <cellStyle name="Normal 2 8 2 3" xfId="1337" xr:uid="{65DBE225-5479-4423-AD55-98FCACD9408F}"/>
    <cellStyle name="Normal 2 8 2 3 2" xfId="9604" xr:uid="{AA532D28-A1DD-4162-9A1B-D7D65133FF74}"/>
    <cellStyle name="Normal 2 8 2 3 3" xfId="12800" xr:uid="{FDD2F7F1-A444-4679-8DA5-4E1BE27D3C29}"/>
    <cellStyle name="Normal 2 8 2 3 4" xfId="15895" xr:uid="{84116287-555A-4151-8FB6-499288DC2632}"/>
    <cellStyle name="Normal 2 8 2 3 5" xfId="19049" xr:uid="{0E7229F5-BB4F-452E-BC67-499B6068641A}"/>
    <cellStyle name="Normal 2 8 2 3 6" xfId="22209" xr:uid="{4A1F046D-F20B-46A5-8171-9D76D47DC384}"/>
    <cellStyle name="Normal 2 8 2 3 7" xfId="25385" xr:uid="{1796DBD5-4AFC-43B7-9ABF-4AFAEF22BE18}"/>
    <cellStyle name="Normal 2 8 2 3 8" xfId="28584" xr:uid="{67A28203-687E-4B09-9EAB-C00A674EE0B1}"/>
    <cellStyle name="Normal 2 8 2 3 9" xfId="5586" xr:uid="{DF3B8ED0-3F85-412A-A36C-4186EA769720}"/>
    <cellStyle name="Normal 2 8 2 4" xfId="7571" xr:uid="{7E37E7F4-2CF3-4D9D-9F11-3EBBA80BEE24}"/>
    <cellStyle name="Normal 2 8 2 5" xfId="8716" xr:uid="{3F84A9C5-A6D6-48F9-91D6-30D89AC844C9}"/>
    <cellStyle name="Normal 2 8 2 6" xfId="11837" xr:uid="{9AB9E891-F66F-4CB8-B353-2BA2D816A609}"/>
    <cellStyle name="Normal 2 8 2 7" xfId="14956" xr:uid="{8060D6E2-F3E2-4C10-B224-2AF34AA2D641}"/>
    <cellStyle name="Normal 2 8 2 8" xfId="18040" xr:uid="{55BB9BDA-B9A7-4CCD-9961-77498FF774EB}"/>
    <cellStyle name="Normal 2 8 2 9" xfId="21203" xr:uid="{2F185A95-D1F6-41CC-9442-B5D3E1D8928A}"/>
    <cellStyle name="Normal 2 8 3" xfId="588" xr:uid="{6E1EC631-50BD-4536-AFC3-069128A5D384}"/>
    <cellStyle name="Normal 2 8 3 10" xfId="24478" xr:uid="{EC3A1428-1B42-426D-8CF4-73E15B005EBA}"/>
    <cellStyle name="Normal 2 8 3 11" xfId="27656" xr:uid="{A25FFAE3-12E8-48CA-BE6A-B5458B48D269}"/>
    <cellStyle name="Normal 2 8 3 12" xfId="3568" xr:uid="{0DDB408C-A47B-418B-A8DD-7D931CEC0214}"/>
    <cellStyle name="Normal 2 8 3 2" xfId="2539" xr:uid="{5FF62775-A2A2-49BD-AC87-F6B0B71A4DA5}"/>
    <cellStyle name="Normal 2 8 3 2 10" xfId="4626" xr:uid="{6EE073CF-1B7F-47AB-910D-0C22A9AF777A}"/>
    <cellStyle name="Normal 2 8 3 2 2" xfId="6696" xr:uid="{658DFA6E-52B3-4701-ADDA-E114111E8CA3}"/>
    <cellStyle name="Normal 2 8 3 2 3" xfId="10802" xr:uid="{A6329F05-17EA-483E-8BA7-F22F3C9B8799}"/>
    <cellStyle name="Normal 2 8 3 2 4" xfId="13997" xr:uid="{699D2AA0-08F3-493C-A3EE-3677345882D2}"/>
    <cellStyle name="Normal 2 8 3 2 5" xfId="17092" xr:uid="{4C6497EA-3B26-4E90-95DD-ADE6B1769927}"/>
    <cellStyle name="Normal 2 8 3 2 6" xfId="20246" xr:uid="{15D03503-8C3D-4B2B-9701-C0082C8808F3}"/>
    <cellStyle name="Normal 2 8 3 2 7" xfId="23406" xr:uid="{4EAFBBF8-3D10-4501-948E-44E6FE7C2D20}"/>
    <cellStyle name="Normal 2 8 3 2 8" xfId="26582" xr:uid="{63A2C83D-4BEC-4D24-9B28-445F066F1CEF}"/>
    <cellStyle name="Normal 2 8 3 2 9" xfId="29781" xr:uid="{8B9A6F8F-C9EA-4DF0-A5C6-B089A280BCEF}"/>
    <cellStyle name="Normal 2 8 3 3" xfId="1477" xr:uid="{6F5826C6-724C-4363-A3B3-17387F828FFA}"/>
    <cellStyle name="Normal 2 8 3 3 2" xfId="9744" xr:uid="{BCB0BC1E-CBCB-4771-BB43-9EEBEC5733BD}"/>
    <cellStyle name="Normal 2 8 3 3 3" xfId="12940" xr:uid="{2C50540B-573A-4E75-91A1-2C8B59974208}"/>
    <cellStyle name="Normal 2 8 3 3 4" xfId="16035" xr:uid="{822E45CD-FE02-4CA6-9D90-AFD14FA982DC}"/>
    <cellStyle name="Normal 2 8 3 3 5" xfId="19189" xr:uid="{5CBB7B91-4A4E-47BC-98E6-E6E9F899E657}"/>
    <cellStyle name="Normal 2 8 3 3 6" xfId="22349" xr:uid="{55544C37-FE63-465B-8695-3099DA46C924}"/>
    <cellStyle name="Normal 2 8 3 3 7" xfId="25525" xr:uid="{0AFC1DE6-EE4A-45C1-B3B4-7737FF280A2B}"/>
    <cellStyle name="Normal 2 8 3 3 8" xfId="28724" xr:uid="{42C43104-40E1-46C2-B3D6-806036E6D282}"/>
    <cellStyle name="Normal 2 8 3 3 9" xfId="5726" xr:uid="{9497E0B1-6DDB-452D-962F-BC8AFA47C7AA}"/>
    <cellStyle name="Normal 2 8 3 4" xfId="7711" xr:uid="{BC31FB5F-B7C8-4E14-97C7-50B2A6A075BC}"/>
    <cellStyle name="Normal 2 8 3 5" xfId="8856" xr:uid="{67426A5A-4FA6-4DD8-BF23-33F90C991D97}"/>
    <cellStyle name="Normal 2 8 3 6" xfId="11977" xr:uid="{65E2E960-7CAE-4BE2-B95F-3966E88C67B4}"/>
    <cellStyle name="Normal 2 8 3 7" xfId="15096" xr:uid="{10E51EB7-FF5A-4D7D-B82E-97FC955A9500}"/>
    <cellStyle name="Normal 2 8 3 8" xfId="18180" xr:uid="{5FD3CF39-516A-479E-8D1F-0F212C0C2DA7}"/>
    <cellStyle name="Normal 2 8 3 9" xfId="21343" xr:uid="{0E0CECA2-91AF-4EA8-A9B4-65D6F8EEF28F}"/>
    <cellStyle name="Normal 2 8 4" xfId="757" xr:uid="{92300B45-8EAC-4A5A-B820-FDD2C4680EAD}"/>
    <cellStyle name="Normal 2 8 4 10" xfId="24647" xr:uid="{EA7442A1-5C3E-47E0-817D-677D407E5ECE}"/>
    <cellStyle name="Normal 2 8 4 11" xfId="27825" xr:uid="{C9BBECF8-790E-486E-B813-7C2FECC2D5D5}"/>
    <cellStyle name="Normal 2 8 4 12" xfId="3737" xr:uid="{EF3F0A0F-F941-4FBD-A3EB-420F952A86CE}"/>
    <cellStyle name="Normal 2 8 4 2" xfId="2708" xr:uid="{2C9A6B7D-6C09-49C9-A1E7-C5F13715B87F}"/>
    <cellStyle name="Normal 2 8 4 2 10" xfId="4795" xr:uid="{6F91E2FF-C5C6-4D62-8670-5D6E7825F6B5}"/>
    <cellStyle name="Normal 2 8 4 2 2" xfId="6834" xr:uid="{EC955572-C317-4318-A5AB-90C4CB1CFD48}"/>
    <cellStyle name="Normal 2 8 4 2 3" xfId="10971" xr:uid="{A3CAB607-0DC2-447D-A45E-250B11597686}"/>
    <cellStyle name="Normal 2 8 4 2 4" xfId="14162" xr:uid="{4B029597-3149-46A7-AAC0-9B5665E7FFFD}"/>
    <cellStyle name="Normal 2 8 4 2 5" xfId="17257" xr:uid="{CDE5DCEC-13CD-4604-BB43-0CE2C3C2DB56}"/>
    <cellStyle name="Normal 2 8 4 2 6" xfId="20415" xr:uid="{D5558F11-19B0-4411-9AAB-C4B70A941632}"/>
    <cellStyle name="Normal 2 8 4 2 7" xfId="23571" xr:uid="{C2537E4B-994A-47A5-AF26-7AF6B1C1D799}"/>
    <cellStyle name="Normal 2 8 4 2 8" xfId="26747" xr:uid="{4153C5E6-F890-4AAA-AB35-FE44ABD47051}"/>
    <cellStyle name="Normal 2 8 4 2 9" xfId="29946" xr:uid="{E30AE4CE-BC96-4921-91DB-BF5F722B244D}"/>
    <cellStyle name="Normal 2 8 4 3" xfId="1646" xr:uid="{086D48E8-C8F7-42DD-9D37-FAC00751BD90}"/>
    <cellStyle name="Normal 2 8 4 3 2" xfId="9913" xr:uid="{BC574135-FE92-4172-8E30-0A6EC02523AC}"/>
    <cellStyle name="Normal 2 8 4 3 3" xfId="13109" xr:uid="{83BAAE46-6ADD-4CEB-B246-E3A2CFF79E50}"/>
    <cellStyle name="Normal 2 8 4 3 4" xfId="16204" xr:uid="{5049011B-3B4D-436F-A6D8-DA9FB7AB3E6E}"/>
    <cellStyle name="Normal 2 8 4 3 5" xfId="19358" xr:uid="{01215681-4324-4CBB-8241-FDE69C294D91}"/>
    <cellStyle name="Normal 2 8 4 3 6" xfId="22518" xr:uid="{E62E2248-30B3-413F-B861-AF26F8D348D4}"/>
    <cellStyle name="Normal 2 8 4 3 7" xfId="25694" xr:uid="{615C8A4B-582B-449B-AA39-00DDFDEFCA7B}"/>
    <cellStyle name="Normal 2 8 4 3 8" xfId="28893" xr:uid="{C58A77E2-BCD8-4B1C-9A65-AABB52D62F16}"/>
    <cellStyle name="Normal 2 8 4 3 9" xfId="5895" xr:uid="{B7B7901E-79C4-415E-A4B9-47A0C2578769}"/>
    <cellStyle name="Normal 2 8 4 4" xfId="7880" xr:uid="{71716EA9-F826-49B0-84A1-7404F0CD6139}"/>
    <cellStyle name="Normal 2 8 4 5" xfId="9025" xr:uid="{1ED5C24C-0F0D-4B1D-BC3D-A8447B048299}"/>
    <cellStyle name="Normal 2 8 4 6" xfId="12146" xr:uid="{F3BE7BA2-1344-4474-A386-1C9090752A36}"/>
    <cellStyle name="Normal 2 8 4 7" xfId="15265" xr:uid="{2C67F31A-90D6-4D27-B992-027DBD85FC84}"/>
    <cellStyle name="Normal 2 8 4 8" xfId="18349" xr:uid="{0A90BB2E-854D-4FE0-970B-E7E5B59F6D18}"/>
    <cellStyle name="Normal 2 8 4 9" xfId="21512" xr:uid="{231A5DED-B4F5-4063-9035-5ADD0EF0FB7D}"/>
    <cellStyle name="Normal 2 8 5" xfId="950" xr:uid="{422778EA-1ED9-4703-9DB2-CDCC2DCE74FA}"/>
    <cellStyle name="Normal 2 8 5 10" xfId="24839" xr:uid="{ECBA9833-65A5-466F-8DBC-117F95050D55}"/>
    <cellStyle name="Normal 2 8 5 11" xfId="28018" xr:uid="{D2A14252-135F-4A70-AC0A-A8EE110B34C2}"/>
    <cellStyle name="Normal 2 8 5 12" xfId="3929" xr:uid="{D825F277-B479-48FC-AF1F-505645AAD95D}"/>
    <cellStyle name="Normal 2 8 5 2" xfId="2901" xr:uid="{6CBC3904-17AA-4A24-A890-D53F56334C40}"/>
    <cellStyle name="Normal 2 8 5 2 10" xfId="4987" xr:uid="{719F4B11-9E88-45A2-960C-8AAD39E0E68F}"/>
    <cellStyle name="Normal 2 8 5 2 2" xfId="7010" xr:uid="{45AF7FD3-DED4-4E58-BEED-845C22A6EA7A}"/>
    <cellStyle name="Normal 2 8 5 2 3" xfId="11163" xr:uid="{4C86CD1C-AD32-4812-8E9F-F74D14698B69}"/>
    <cellStyle name="Normal 2 8 5 2 4" xfId="14351" xr:uid="{58D31958-E7A9-4D39-A294-5C1029DE8206}"/>
    <cellStyle name="Normal 2 8 5 2 5" xfId="17448" xr:uid="{E5DCA5EA-EE25-4F74-8970-E54842886B13}"/>
    <cellStyle name="Normal 2 8 5 2 6" xfId="20605" xr:uid="{35E3F06E-2AF7-4E8C-A483-741A5450C5A5}"/>
    <cellStyle name="Normal 2 8 5 2 7" xfId="23760" xr:uid="{DF95F6DE-1ADF-4BFB-90D2-C8D957222E36}"/>
    <cellStyle name="Normal 2 8 5 2 8" xfId="26936" xr:uid="{7D60E33E-0431-4F62-9EA6-B2C15089BA3A}"/>
    <cellStyle name="Normal 2 8 5 2 9" xfId="30135" xr:uid="{1D9CB7C6-43CF-4104-B796-85BA4FA33161}"/>
    <cellStyle name="Normal 2 8 5 3" xfId="1840" xr:uid="{CA9CD6C5-052E-4A91-92B9-C913EDC55C66}"/>
    <cellStyle name="Normal 2 8 5 3 2" xfId="10105" xr:uid="{1E766BF3-BE69-4F30-9ECB-FEC3EE861748}"/>
    <cellStyle name="Normal 2 8 5 3 3" xfId="13301" xr:uid="{D9DE386F-826F-4039-92CE-176D2F4D2E8E}"/>
    <cellStyle name="Normal 2 8 5 3 4" xfId="16396" xr:uid="{F9897A4F-6A8F-460C-81BB-7BABD0AE79D6}"/>
    <cellStyle name="Normal 2 8 5 3 5" xfId="19550" xr:uid="{4E590C37-37AD-45E4-BDED-D01C5C246F09}"/>
    <cellStyle name="Normal 2 8 5 3 6" xfId="22710" xr:uid="{B11835AD-B6A3-4494-AAC5-57DA3C565AC4}"/>
    <cellStyle name="Normal 2 8 5 3 7" xfId="25886" xr:uid="{13C4E690-0B8A-4153-90B9-0EF73C695D35}"/>
    <cellStyle name="Normal 2 8 5 3 8" xfId="29085" xr:uid="{3A96B7B5-AFDC-43B8-BAAF-2E04B5A38FF2}"/>
    <cellStyle name="Normal 2 8 5 3 9" xfId="6088" xr:uid="{33332434-40F2-4BEC-890A-273AB59D7A17}"/>
    <cellStyle name="Normal 2 8 5 4" xfId="8073" xr:uid="{F5B7D72F-5935-4D3E-9E5B-C59638F4CEBE}"/>
    <cellStyle name="Normal 2 8 5 5" xfId="9217" xr:uid="{DB0580D9-B8B8-4AFE-BA51-6E5839AD844D}"/>
    <cellStyle name="Normal 2 8 5 6" xfId="12339" xr:uid="{686C9567-FBAF-4CDD-A517-C5ED2F56BF0B}"/>
    <cellStyle name="Normal 2 8 5 7" xfId="15458" xr:uid="{CBC3CDCC-8C73-47E6-97BB-432A588C20EB}"/>
    <cellStyle name="Normal 2 8 5 8" xfId="18541" xr:uid="{982FE5D5-E252-4F4A-847B-9DAB2CF2392F}"/>
    <cellStyle name="Normal 2 8 5 9" xfId="21705" xr:uid="{8FF9BADF-1412-424B-94D8-C3643E4EA827}"/>
    <cellStyle name="Normal 2 8 6" xfId="303" xr:uid="{1B4A3238-14FC-4D14-BE4B-FA0FAE380CBA}"/>
    <cellStyle name="Normal 2 8 6 10" xfId="27372" xr:uid="{F53212E7-6921-4BA9-8EE4-8BAA4C2E009C}"/>
    <cellStyle name="Normal 2 8 6 11" xfId="4342" xr:uid="{97FE57F6-1054-40D3-BC53-50E53189A5A6}"/>
    <cellStyle name="Normal 2 8 6 2" xfId="2255" xr:uid="{16054E78-A3B7-4C08-A6AE-C32FEC1B68C6}"/>
    <cellStyle name="Normal 2 8 6 2 2" xfId="10518" xr:uid="{69BC4259-5F1F-440A-8BA7-0DE975B87FE3}"/>
    <cellStyle name="Normal 2 8 6 2 3" xfId="13713" xr:uid="{D31AB593-C0E8-4EFA-B1A1-5FE4E1202392}"/>
    <cellStyle name="Normal 2 8 6 2 4" xfId="16808" xr:uid="{8BAADF66-75A5-4B69-8D52-7591F4D87896}"/>
    <cellStyle name="Normal 2 8 6 2 5" xfId="19962" xr:uid="{6E52DFB5-A72F-490F-ACBC-735DB7A21D15}"/>
    <cellStyle name="Normal 2 8 6 2 6" xfId="23122" xr:uid="{4821F4AE-8E03-42E5-9E9A-827E772E07EA}"/>
    <cellStyle name="Normal 2 8 6 2 7" xfId="26298" xr:uid="{72169F73-367B-45D5-AC17-B005E766E898}"/>
    <cellStyle name="Normal 2 8 6 2 8" xfId="29497" xr:uid="{9E51AF7B-7A43-4D54-8ED0-B2FE02B7FAC0}"/>
    <cellStyle name="Normal 2 8 6 2 9" xfId="5442" xr:uid="{0DB96301-D8CF-4591-9B1D-79F82537B92A}"/>
    <cellStyle name="Normal 2 8 6 3" xfId="7427" xr:uid="{669713EB-3E2E-43B8-A44E-141A358E2A71}"/>
    <cellStyle name="Normal 2 8 6 4" xfId="8571" xr:uid="{3738BB0F-BAC7-4A1C-A074-8EC6CF830278}"/>
    <cellStyle name="Normal 2 8 6 5" xfId="11693" xr:uid="{BFAC7CCC-180B-4B07-AA19-EBF3DF86527A}"/>
    <cellStyle name="Normal 2 8 6 6" xfId="14812" xr:uid="{C0828038-C4B9-4A48-A3EF-97420B39EBE0}"/>
    <cellStyle name="Normal 2 8 6 7" xfId="17896" xr:uid="{3D345FE2-D93D-4D89-8DD8-E39E776846FB}"/>
    <cellStyle name="Normal 2 8 6 8" xfId="21059" xr:uid="{FB5AEBED-5BB4-432C-9752-9794367F5F85}"/>
    <cellStyle name="Normal 2 8 6 9" xfId="24194" xr:uid="{7CEC7086-2CB7-4BC3-94E2-D721AC2C23B3}"/>
    <cellStyle name="Normal 2 8 7" xfId="2056" xr:uid="{AF6CD407-136C-4106-9AE2-61A2F4CEF241}"/>
    <cellStyle name="Normal 2 8 7 10" xfId="4145" xr:uid="{65DAA862-2C74-4FA4-9731-F12EEDBA11D5}"/>
    <cellStyle name="Normal 2 8 7 2" xfId="6361" xr:uid="{6F4FBCF3-3F37-4622-ADC9-433F3CDD378A}"/>
    <cellStyle name="Normal 2 8 7 3" xfId="10321" xr:uid="{93764B61-7338-4F43-B91E-B41071A353E4}"/>
    <cellStyle name="Normal 2 8 7 4" xfId="13516" xr:uid="{A8E00300-2EBE-44E3-8CF4-9C503B185F91}"/>
    <cellStyle name="Normal 2 8 7 5" xfId="16611" xr:uid="{5673F262-447E-4467-8D1C-87C8E1471D75}"/>
    <cellStyle name="Normal 2 8 7 6" xfId="19765" xr:uid="{5C6CD7FD-E63F-4275-ADAA-2B0EDDCD09C3}"/>
    <cellStyle name="Normal 2 8 7 7" xfId="22925" xr:uid="{51489825-CDC8-40D7-8D6C-8E4551EBF895}"/>
    <cellStyle name="Normal 2 8 7 8" xfId="26101" xr:uid="{2783FB08-CAF6-486B-A52C-E0A5884D572B}"/>
    <cellStyle name="Normal 2 8 7 9" xfId="29300" xr:uid="{1240B40A-7563-4A26-A6B7-22B9141123BD}"/>
    <cellStyle name="Normal 2 8 8" xfId="1193" xr:uid="{1C152C1E-C0DF-4242-92E1-98F6CE4FC84A}"/>
    <cellStyle name="Normal 2 8 8 2" xfId="9460" xr:uid="{42916511-53EF-4D71-A632-86A060EB2BE3}"/>
    <cellStyle name="Normal 2 8 8 3" xfId="12696" xr:uid="{2B504CD9-A386-4E74-8E67-6C0F9688B91D}"/>
    <cellStyle name="Normal 2 8 8 4" xfId="15801" xr:uid="{821971C4-F90A-41C6-A83D-E6DA8AAC7723}"/>
    <cellStyle name="Normal 2 8 8 5" xfId="19004" xr:uid="{E7760AFC-01B4-4A2A-8404-C073C7119C15}"/>
    <cellStyle name="Normal 2 8 8 6" xfId="22113" xr:uid="{6BEA95A9-D0D8-4A4D-9EFD-39766FD2D59F}"/>
    <cellStyle name="Normal 2 8 8 7" xfId="25227" xr:uid="{FA199D2F-EB8E-473F-88AD-BFADD74877CB}"/>
    <cellStyle name="Normal 2 8 8 8" xfId="28473" xr:uid="{C308EF71-747F-4851-81F7-DD49BD51BF3C}"/>
    <cellStyle name="Normal 2 8 8 9" xfId="5244" xr:uid="{A486C5F7-5054-4A16-8F20-7834CA5874C5}"/>
    <cellStyle name="Normal 2 8 9" xfId="7227" xr:uid="{4FAEF273-F6B4-49E0-8D5A-8AA38B19C2DC}"/>
    <cellStyle name="Normal 2 80" xfId="3211" xr:uid="{218C3FC1-4554-4C53-9217-45950D8FFB08}"/>
    <cellStyle name="Normal 2 80 2" xfId="18843" xr:uid="{34E0093A-37C8-421A-BBF7-B9878F7BE4C9}"/>
    <cellStyle name="Normal 2 80 3" xfId="22008" xr:uid="{21D4FF15-8A06-4311-AAA0-54565261582A}"/>
    <cellStyle name="Normal 2 80 4" xfId="25141" xr:uid="{EF0FD651-AB19-4486-878A-5D5DA0948EE3}"/>
    <cellStyle name="Normal 2 80 5" xfId="28321" xr:uid="{F48DF721-CE32-48BC-932F-306CFB661C29}"/>
    <cellStyle name="Normal 2 80 6" xfId="12640" xr:uid="{AE2D9FED-C797-4125-A19B-0C69BF7F722B}"/>
    <cellStyle name="Normal 2 81" xfId="3215" xr:uid="{67740B4C-282E-45F8-90B7-D38C4D0048DA}"/>
    <cellStyle name="Normal 2 81 2" xfId="18847" xr:uid="{8D988295-0DC2-4030-938C-95CFAC45A71A}"/>
    <cellStyle name="Normal 2 81 3" xfId="22012" xr:uid="{4EBD14EA-D15C-42ED-8C60-8644494FE9C7}"/>
    <cellStyle name="Normal 2 81 4" xfId="25145" xr:uid="{01B43EFC-5A3A-4067-BEED-66FE4D311834}"/>
    <cellStyle name="Normal 2 81 5" xfId="28325" xr:uid="{8AE89009-57DE-443D-89A1-425E81043B02}"/>
    <cellStyle name="Normal 2 81 6" xfId="12644" xr:uid="{D77CE8B6-5167-44EF-A031-7EFFADFBB667}"/>
    <cellStyle name="Normal 2 82" xfId="3223" xr:uid="{AC2EC688-A051-4175-A2EF-702F15B29600}"/>
    <cellStyle name="Normal 2 82 2" xfId="18851" xr:uid="{673A857A-7BB7-4D64-89D1-FC6BBD4D6CEE}"/>
    <cellStyle name="Normal 2 82 3" xfId="22016" xr:uid="{8414C2C9-5194-4E3C-AD05-8ADF2F5AF718}"/>
    <cellStyle name="Normal 2 82 4" xfId="25149" xr:uid="{D60EC19C-08B6-4784-8D16-2F197BCA8D5E}"/>
    <cellStyle name="Normal 2 82 5" xfId="28329" xr:uid="{B8BA5C4D-4955-4685-9A46-5250529BAEC6}"/>
    <cellStyle name="Normal 2 82 6" xfId="17676" xr:uid="{2949B5B2-A582-4A59-B17D-ED491BEE9790}"/>
    <cellStyle name="Normal 2 83" xfId="3227" xr:uid="{E0E227A7-7CB0-4C8F-81E9-0F08FB25B530}"/>
    <cellStyle name="Normal 2 83 2" xfId="22020" xr:uid="{6A2CC1FB-E189-4601-A229-5C3AB7076501}"/>
    <cellStyle name="Normal 2 83 3" xfId="25153" xr:uid="{B329CC87-C2B7-4520-91F9-21EC9E320A03}"/>
    <cellStyle name="Normal 2 83 4" xfId="28333" xr:uid="{600E367E-DCF1-484F-952F-7F0B72852B68}"/>
    <cellStyle name="Normal 2 83 5" xfId="18855" xr:uid="{3B11DBE1-37F8-4C12-A6DD-2B711479D866}"/>
    <cellStyle name="Normal 2 84" xfId="3231" xr:uid="{14A76F14-6E2F-4BFD-B49B-0021EDE5BE88}"/>
    <cellStyle name="Normal 2 84 2" xfId="22024" xr:uid="{BCD68BE1-7786-4E68-A6B3-0264B2377F45}"/>
    <cellStyle name="Normal 2 84 3" xfId="25157" xr:uid="{CD6AA8EA-9E66-4019-9782-0E2EBC9A5870}"/>
    <cellStyle name="Normal 2 84 4" xfId="28337" xr:uid="{AD4F7B69-01E3-411C-A6D6-364D0E6C2C05}"/>
    <cellStyle name="Normal 2 84 5" xfId="18859" xr:uid="{2742B3CC-DA20-4014-A762-99AEFFA215C3}"/>
    <cellStyle name="Normal 2 85" xfId="3235" xr:uid="{2ED63449-80A1-4130-9A05-D70FF4C3F68A}"/>
    <cellStyle name="Normal 2 85 2" xfId="22028" xr:uid="{4B01D46A-9298-4BD3-8F7C-F59BFBE5B7E5}"/>
    <cellStyle name="Normal 2 85 3" xfId="25161" xr:uid="{DD2E73B8-D2FB-43B3-9D5F-F61BE5ACDB97}"/>
    <cellStyle name="Normal 2 85 4" xfId="28341" xr:uid="{5C34C02A-D76D-4965-8FE2-25A7327E5CEF}"/>
    <cellStyle name="Normal 2 85 5" xfId="18863" xr:uid="{F6453783-49B6-4DA2-89C2-DD3DF7B17155}"/>
    <cellStyle name="Normal 2 86" xfId="3239" xr:uid="{3A20AECC-1175-40EB-A9FF-F6D23394DEA3}"/>
    <cellStyle name="Normal 2 86 2" xfId="22033" xr:uid="{1347C9A8-CA71-40A7-B8A3-23E252A88160}"/>
    <cellStyle name="Normal 2 86 3" xfId="25165" xr:uid="{CF4EBB2C-387D-4BC9-BAA7-A866EAAFE7A1}"/>
    <cellStyle name="Normal 2 86 4" xfId="28345" xr:uid="{51285D99-EFAB-49B2-8AEC-7190C5232FFD}"/>
    <cellStyle name="Normal 2 86 5" xfId="18868" xr:uid="{36F92668-B16B-4CBC-BBB4-512505892BD3}"/>
    <cellStyle name="Normal 2 87" xfId="3243" xr:uid="{51169222-43D8-4779-8141-3E343AFAFFC3}"/>
    <cellStyle name="Normal 2 87 2" xfId="22037" xr:uid="{06C37151-AB3A-4663-9102-5893CC9E1C67}"/>
    <cellStyle name="Normal 2 87 3" xfId="25169" xr:uid="{5A497E66-AD3C-48E0-868F-F6B9701A01BD}"/>
    <cellStyle name="Normal 2 87 4" xfId="28349" xr:uid="{B922F699-E609-4255-859C-0C965FCEB33B}"/>
    <cellStyle name="Normal 2 87 5" xfId="18874" xr:uid="{F10EB81F-998A-4D46-BB0F-C59E013A1378}"/>
    <cellStyle name="Normal 2 88" xfId="3247" xr:uid="{C707CEEA-CB6C-47AC-877B-920858A9104F}"/>
    <cellStyle name="Normal 2 88 2" xfId="22041" xr:uid="{54FEB9FB-6AF0-4F8A-A744-F5A048651CE6}"/>
    <cellStyle name="Normal 2 88 3" xfId="25173" xr:uid="{7259C0CE-C952-4E96-AE65-C76BEE5EE9CF}"/>
    <cellStyle name="Normal 2 88 4" xfId="28353" xr:uid="{8ACF97E9-F15D-4404-8F79-2B2FBCBFA4CE}"/>
    <cellStyle name="Normal 2 88 5" xfId="18878" xr:uid="{52253697-3F06-4859-BA3E-6A8CDA91F46D}"/>
    <cellStyle name="Normal 2 89" xfId="3251" xr:uid="{A72AA603-1421-439C-9870-4A319EFD0817}"/>
    <cellStyle name="Normal 2 89 2" xfId="22047" xr:uid="{C0271D87-C3F5-4756-92E0-F27298628627}"/>
    <cellStyle name="Normal 2 89 3" xfId="25177" xr:uid="{62A1E294-13AA-4F8E-9F5B-EA758C156983}"/>
    <cellStyle name="Normal 2 89 4" xfId="28358" xr:uid="{E4355103-E6E3-421F-A536-BFEB719F744C}"/>
    <cellStyle name="Normal 2 89 5" xfId="18886" xr:uid="{3954068D-58ED-4876-B67A-DBB83F05296D}"/>
    <cellStyle name="Normal 2 9" xfId="111" xr:uid="{58091A22-AED1-4903-BA55-7FF73BF749B2}"/>
    <cellStyle name="Normal 2 9 10" xfId="8387" xr:uid="{C0B5AB69-8E7C-4B62-B3EE-52DFFAF27B04}"/>
    <cellStyle name="Normal 2 9 11" xfId="11496" xr:uid="{5226B917-0CE4-422C-B6CF-ABE3C10A9506}"/>
    <cellStyle name="Normal 2 9 12" xfId="14611" xr:uid="{D0D34746-0447-42CE-B27B-4087C7C2F4D9}"/>
    <cellStyle name="Normal 2 9 13" xfId="17703" xr:uid="{AB899C1B-2A07-45FF-8D73-1FB2E7620404}"/>
    <cellStyle name="Normal 2 9 14" xfId="20861" xr:uid="{8EEC96E6-D8FD-4D41-A6A3-2788EC504572}"/>
    <cellStyle name="Normal 2 9 15" xfId="24001" xr:uid="{7B39005D-3734-499E-9462-4438E09826B7}"/>
    <cellStyle name="Normal 2 9 16" xfId="27178" xr:uid="{4607B7BD-D085-4E6D-8B2A-654F78E03065}"/>
    <cellStyle name="Normal 2 9 17" xfId="3288" xr:uid="{1FBC9059-4BDA-410A-8BD0-4EB82FCBF410}"/>
    <cellStyle name="Normal 2 9 2" xfId="452" xr:uid="{1CAFDA5E-4BAF-4CD1-AAFF-8C2AF46B37D3}"/>
    <cellStyle name="Normal 2 9 2 10" xfId="24342" xr:uid="{457DAC28-02E2-4065-8C5F-E212943264BD}"/>
    <cellStyle name="Normal 2 9 2 11" xfId="27520" xr:uid="{5D418DDA-0954-4B05-81EA-964A18705DB2}"/>
    <cellStyle name="Normal 2 9 2 12" xfId="3432" xr:uid="{F38DB2B2-FB3F-42EF-9EDC-F57BC1FD589F}"/>
    <cellStyle name="Normal 2 9 2 2" xfId="2403" xr:uid="{86E8E812-9C24-4525-AE1F-38E3913FBA26}"/>
    <cellStyle name="Normal 2 9 2 2 10" xfId="4490" xr:uid="{D34D5586-DCE4-4B95-BC6E-A0FA7B0D7CB6}"/>
    <cellStyle name="Normal 2 9 2 2 2" xfId="6562" xr:uid="{B45B57CA-9536-4A7A-8897-49BD71F7A618}"/>
    <cellStyle name="Normal 2 9 2 2 3" xfId="10666" xr:uid="{C00CBC5B-4B0C-4454-A8A4-FF657699617E}"/>
    <cellStyle name="Normal 2 9 2 2 4" xfId="13861" xr:uid="{529BD11C-DC9C-42B4-9FDB-F3305587E032}"/>
    <cellStyle name="Normal 2 9 2 2 5" xfId="16956" xr:uid="{283567A1-69DE-446D-A0D5-17828C389CCE}"/>
    <cellStyle name="Normal 2 9 2 2 6" xfId="20110" xr:uid="{C6A6AE79-F63A-49CB-86E0-C8FCB88BB09D}"/>
    <cellStyle name="Normal 2 9 2 2 7" xfId="23270" xr:uid="{07A7B823-A01C-4F09-9AAF-F8FF36DAB965}"/>
    <cellStyle name="Normal 2 9 2 2 8" xfId="26446" xr:uid="{2EECB5DD-33B2-4932-96AC-5E741FA59394}"/>
    <cellStyle name="Normal 2 9 2 2 9" xfId="29645" xr:uid="{810D2438-5164-407D-8B2F-A2B57CCABBEF}"/>
    <cellStyle name="Normal 2 9 2 3" xfId="1341" xr:uid="{D21DAF49-B477-47C6-8F97-4CAD40A0455D}"/>
    <cellStyle name="Normal 2 9 2 3 2" xfId="9608" xr:uid="{BBD96757-B9E7-4848-B4BE-1BA966C06045}"/>
    <cellStyle name="Normal 2 9 2 3 3" xfId="12804" xr:uid="{2E7EEE68-BC40-4351-9C1C-447E60102B01}"/>
    <cellStyle name="Normal 2 9 2 3 4" xfId="15899" xr:uid="{133F2BD0-D5B6-4FC1-8425-0CB356CDA1F9}"/>
    <cellStyle name="Normal 2 9 2 3 5" xfId="19053" xr:uid="{68B4F11C-0197-4A9F-A7A7-7DAC545F3D5C}"/>
    <cellStyle name="Normal 2 9 2 3 6" xfId="22213" xr:uid="{98A3F3CA-9330-4511-ACDD-566B7A6844A2}"/>
    <cellStyle name="Normal 2 9 2 3 7" xfId="25389" xr:uid="{330C349C-8A08-4DEC-BA4D-92487206BD36}"/>
    <cellStyle name="Normal 2 9 2 3 8" xfId="28588" xr:uid="{9EADB36D-5FC2-40A9-9996-6EE9E3589727}"/>
    <cellStyle name="Normal 2 9 2 3 9" xfId="5590" xr:uid="{6F40DA86-322D-4D03-87F4-5345BF432671}"/>
    <cellStyle name="Normal 2 9 2 4" xfId="7575" xr:uid="{D29D0B0A-C86C-4528-BDC0-D590E853E6E7}"/>
    <cellStyle name="Normal 2 9 2 5" xfId="8720" xr:uid="{4452B9FB-E750-484F-845A-19D233C6D353}"/>
    <cellStyle name="Normal 2 9 2 6" xfId="11841" xr:uid="{ABEFC82F-36B8-4C37-9940-A1516E5D6D63}"/>
    <cellStyle name="Normal 2 9 2 7" xfId="14960" xr:uid="{4F0203A9-635B-4D0D-8AE9-FB62B90778FA}"/>
    <cellStyle name="Normal 2 9 2 8" xfId="18044" xr:uid="{76E081F4-B6B5-4494-A118-50C5C6AA4231}"/>
    <cellStyle name="Normal 2 9 2 9" xfId="21207" xr:uid="{931D29B1-0D0E-4B7C-91D0-824A7D3816A2}"/>
    <cellStyle name="Normal 2 9 3" xfId="592" xr:uid="{E8C3062F-7510-4566-9C45-B237B35C5D89}"/>
    <cellStyle name="Normal 2 9 3 10" xfId="24482" xr:uid="{1CB26D3F-9073-4B2B-941D-B7ADB854F1BF}"/>
    <cellStyle name="Normal 2 9 3 11" xfId="27660" xr:uid="{512B6CCE-AF54-47EB-A59F-68EC61E15AC6}"/>
    <cellStyle name="Normal 2 9 3 12" xfId="3572" xr:uid="{FF3FCCC8-2BDE-4DA6-A045-353923531B47}"/>
    <cellStyle name="Normal 2 9 3 2" xfId="2543" xr:uid="{7B863A6D-1A63-4026-9A57-8C73D3B7731A}"/>
    <cellStyle name="Normal 2 9 3 2 10" xfId="4630" xr:uid="{424785FB-7C52-4AB6-968E-22AAB01FED73}"/>
    <cellStyle name="Normal 2 9 3 2 2" xfId="6700" xr:uid="{5486EE0A-D50F-4E6D-B58F-F367D5CC6F01}"/>
    <cellStyle name="Normal 2 9 3 2 3" xfId="10806" xr:uid="{342BEEC5-0EB5-4D72-9FA2-8505BFCA28F3}"/>
    <cellStyle name="Normal 2 9 3 2 4" xfId="14001" xr:uid="{2B5BCC8B-93A4-40CA-9911-9DD7C4F54667}"/>
    <cellStyle name="Normal 2 9 3 2 5" xfId="17096" xr:uid="{A4A890C3-A875-4536-A1B1-5F354D151BC4}"/>
    <cellStyle name="Normal 2 9 3 2 6" xfId="20250" xr:uid="{1F45F89B-4424-43E9-A13B-C1C469C2D418}"/>
    <cellStyle name="Normal 2 9 3 2 7" xfId="23410" xr:uid="{B6929A3A-E2D0-4D74-A53A-A1E93F443F76}"/>
    <cellStyle name="Normal 2 9 3 2 8" xfId="26586" xr:uid="{BADA70E3-9000-4885-A511-C0EC0176A52B}"/>
    <cellStyle name="Normal 2 9 3 2 9" xfId="29785" xr:uid="{B055C8C4-DDC3-407F-8D18-40F03B88C9D8}"/>
    <cellStyle name="Normal 2 9 3 3" xfId="1481" xr:uid="{F25CFCCE-92D7-443F-9A60-052534D9E50C}"/>
    <cellStyle name="Normal 2 9 3 3 2" xfId="9748" xr:uid="{3DE1F9E6-50C8-415F-9B50-FCC962C7D7B0}"/>
    <cellStyle name="Normal 2 9 3 3 3" xfId="12944" xr:uid="{B30CCC36-BECC-475D-A4FB-DB070A1B2DEA}"/>
    <cellStyle name="Normal 2 9 3 3 4" xfId="16039" xr:uid="{A833E55F-ED43-437B-A11F-8312DB6CD25D}"/>
    <cellStyle name="Normal 2 9 3 3 5" xfId="19193" xr:uid="{3466215D-4A1E-407D-A9DC-EB732E5A67F3}"/>
    <cellStyle name="Normal 2 9 3 3 6" xfId="22353" xr:uid="{F85E10D9-9D16-4F54-BD16-48097AB9D655}"/>
    <cellStyle name="Normal 2 9 3 3 7" xfId="25529" xr:uid="{7D5F91F5-296C-4522-8B0B-F674FD2B03CC}"/>
    <cellStyle name="Normal 2 9 3 3 8" xfId="28728" xr:uid="{F0DAECD8-0E83-4DA8-B69A-C119CD4F82E3}"/>
    <cellStyle name="Normal 2 9 3 3 9" xfId="5730" xr:uid="{8C875187-ED33-499F-AC1F-8D74BA4ECA34}"/>
    <cellStyle name="Normal 2 9 3 4" xfId="7715" xr:uid="{8183D7D2-DC8B-4F37-AB2E-02F5D5542FEF}"/>
    <cellStyle name="Normal 2 9 3 5" xfId="8860" xr:uid="{6D3B54A6-C604-4753-ACE8-237C3C67674B}"/>
    <cellStyle name="Normal 2 9 3 6" xfId="11981" xr:uid="{CBAC1739-9FF2-44C3-AD23-BBEE509F5D70}"/>
    <cellStyle name="Normal 2 9 3 7" xfId="15100" xr:uid="{BC8740DE-2F1D-4B6F-B2D8-7F0412E3B00D}"/>
    <cellStyle name="Normal 2 9 3 8" xfId="18184" xr:uid="{0C30F827-7B1A-4B1B-AEEB-CC61F08C1049}"/>
    <cellStyle name="Normal 2 9 3 9" xfId="21347" xr:uid="{0F34B762-1FD3-44E0-9ABA-81C607DDDF68}"/>
    <cellStyle name="Normal 2 9 4" xfId="761" xr:uid="{3FAB2329-D0EE-4FAC-82C3-E3E47075A47B}"/>
    <cellStyle name="Normal 2 9 4 10" xfId="24651" xr:uid="{CF5F8F6E-1E1C-4474-8C25-C5A7F1C3A4DF}"/>
    <cellStyle name="Normal 2 9 4 11" xfId="27829" xr:uid="{E695C6DB-B613-497C-ADB3-1058799C30E3}"/>
    <cellStyle name="Normal 2 9 4 12" xfId="3741" xr:uid="{18383135-F451-4135-8747-9C1BF1777264}"/>
    <cellStyle name="Normal 2 9 4 2" xfId="2712" xr:uid="{A487675B-DB6E-4320-AD04-CFE06FBD118A}"/>
    <cellStyle name="Normal 2 9 4 2 10" xfId="4799" xr:uid="{EF4B6ED7-7530-4CE4-8306-520F60CD6071}"/>
    <cellStyle name="Normal 2 9 4 2 2" xfId="6838" xr:uid="{0518BA4A-E2EB-4B25-82DB-BED95EBCD572}"/>
    <cellStyle name="Normal 2 9 4 2 3" xfId="10975" xr:uid="{33F485AA-78DF-425A-8296-798F9727ED09}"/>
    <cellStyle name="Normal 2 9 4 2 4" xfId="14166" xr:uid="{5806A79E-9128-4303-9868-9B97BA78C3A3}"/>
    <cellStyle name="Normal 2 9 4 2 5" xfId="17261" xr:uid="{64F2993C-3E2F-4E0D-A07C-46BC9F4BEA83}"/>
    <cellStyle name="Normal 2 9 4 2 6" xfId="20419" xr:uid="{6A87CE2F-97F4-437C-8EA1-BF4F24624153}"/>
    <cellStyle name="Normal 2 9 4 2 7" xfId="23575" xr:uid="{2A79165E-98EC-4762-8B03-DF433E7C81B3}"/>
    <cellStyle name="Normal 2 9 4 2 8" xfId="26751" xr:uid="{E5F630B0-24EE-43C3-A093-1431CB827C06}"/>
    <cellStyle name="Normal 2 9 4 2 9" xfId="29950" xr:uid="{67A527BE-B5EB-4096-A5DD-8A78AE1ACE2E}"/>
    <cellStyle name="Normal 2 9 4 3" xfId="1650" xr:uid="{21D23129-A1F5-4E8E-B584-F5D9CC74025E}"/>
    <cellStyle name="Normal 2 9 4 3 2" xfId="9917" xr:uid="{A38330F6-567C-496B-A18C-D209C379DB65}"/>
    <cellStyle name="Normal 2 9 4 3 3" xfId="13113" xr:uid="{6F834C7A-181A-466E-8B9B-F3B12AB4C289}"/>
    <cellStyle name="Normal 2 9 4 3 4" xfId="16208" xr:uid="{943D09A9-30F4-43D9-ABE5-2BB8BAF05C07}"/>
    <cellStyle name="Normal 2 9 4 3 5" xfId="19362" xr:uid="{7DCEAE06-BD5B-4B56-B24B-260C9EC5012B}"/>
    <cellStyle name="Normal 2 9 4 3 6" xfId="22522" xr:uid="{2573F443-79A2-4013-BD7E-1464792E517A}"/>
    <cellStyle name="Normal 2 9 4 3 7" xfId="25698" xr:uid="{443762B9-79CC-48DB-8681-6398DB65D6DB}"/>
    <cellStyle name="Normal 2 9 4 3 8" xfId="28897" xr:uid="{BC517873-75EB-4A02-A4D0-5C6AE5741B6C}"/>
    <cellStyle name="Normal 2 9 4 3 9" xfId="5899" xr:uid="{C4B8B11D-4723-4F7F-8F41-57227517826C}"/>
    <cellStyle name="Normal 2 9 4 4" xfId="7884" xr:uid="{45E11D91-4CA1-491C-B6D0-9882DE59A34E}"/>
    <cellStyle name="Normal 2 9 4 5" xfId="9029" xr:uid="{9AB70858-A1D3-4A6B-A69E-6C5B238C854F}"/>
    <cellStyle name="Normal 2 9 4 6" xfId="12150" xr:uid="{95431EDA-2020-4F17-BD94-4955AAE06730}"/>
    <cellStyle name="Normal 2 9 4 7" xfId="15269" xr:uid="{DE437336-EDC8-4843-86B6-E3321DA3E9A9}"/>
    <cellStyle name="Normal 2 9 4 8" xfId="18353" xr:uid="{5363FE4F-0138-4F56-85FE-2394EC8F642F}"/>
    <cellStyle name="Normal 2 9 4 9" xfId="21516" xr:uid="{10730DD0-697B-4930-80D4-E998CF7BD133}"/>
    <cellStyle name="Normal 2 9 5" xfId="954" xr:uid="{69081431-0E53-4E4A-9A00-D15805434B11}"/>
    <cellStyle name="Normal 2 9 5 10" xfId="24843" xr:uid="{57F374C3-D021-4F8F-97D1-BEE1998B57AD}"/>
    <cellStyle name="Normal 2 9 5 11" xfId="28022" xr:uid="{89DEB34C-91BA-4C47-A33E-8E50CC02DA07}"/>
    <cellStyle name="Normal 2 9 5 12" xfId="3933" xr:uid="{2E0D0387-F107-4E33-8885-CA0B9127AE0C}"/>
    <cellStyle name="Normal 2 9 5 2" xfId="2905" xr:uid="{8268C6DC-9A97-4D28-80AB-AD9559C89695}"/>
    <cellStyle name="Normal 2 9 5 2 10" xfId="4991" xr:uid="{9B8509A2-7419-4CD2-8CE7-0817B0135949}"/>
    <cellStyle name="Normal 2 9 5 2 2" xfId="7014" xr:uid="{0C400AB9-61DA-47CD-9D05-579B5EB79344}"/>
    <cellStyle name="Normal 2 9 5 2 3" xfId="11167" xr:uid="{E0691BB5-9168-4CE3-8644-517C4E1F2B3B}"/>
    <cellStyle name="Normal 2 9 5 2 4" xfId="14355" xr:uid="{5E63FAB5-EF56-4BAB-9F0A-AA06A79025A8}"/>
    <cellStyle name="Normal 2 9 5 2 5" xfId="17452" xr:uid="{16563F58-3DB9-4E03-A1FE-82EC4CB282D7}"/>
    <cellStyle name="Normal 2 9 5 2 6" xfId="20609" xr:uid="{05619F64-3E5B-48DF-B9BE-B04ADD928990}"/>
    <cellStyle name="Normal 2 9 5 2 7" xfId="23764" xr:uid="{A1E63267-1AF7-47A7-A016-15B7982C3D92}"/>
    <cellStyle name="Normal 2 9 5 2 8" xfId="26940" xr:uid="{1D6CA9FC-B144-44BB-B75D-E71EFDDBB260}"/>
    <cellStyle name="Normal 2 9 5 2 9" xfId="30139" xr:uid="{735A378C-2038-4226-B7D2-5B827EF6F235}"/>
    <cellStyle name="Normal 2 9 5 3" xfId="1844" xr:uid="{A0BE1407-D3F8-4A52-83ED-CFB93782853E}"/>
    <cellStyle name="Normal 2 9 5 3 2" xfId="10109" xr:uid="{3F17806D-5FA9-4877-8D61-5C29DC9E5DEB}"/>
    <cellStyle name="Normal 2 9 5 3 3" xfId="13305" xr:uid="{96DDFB4D-42B0-4308-8C48-E3573CA3AEC7}"/>
    <cellStyle name="Normal 2 9 5 3 4" xfId="16400" xr:uid="{EC1DCC6B-8125-4A20-935C-FF10C9A8946F}"/>
    <cellStyle name="Normal 2 9 5 3 5" xfId="19554" xr:uid="{FBFF1E40-C739-4328-B150-18C1300F43BA}"/>
    <cellStyle name="Normal 2 9 5 3 6" xfId="22714" xr:uid="{4C959BB4-DED0-4093-AC9F-DD35142E56B5}"/>
    <cellStyle name="Normal 2 9 5 3 7" xfId="25890" xr:uid="{88F7E67F-E190-4D16-877C-D61EF0467129}"/>
    <cellStyle name="Normal 2 9 5 3 8" xfId="29089" xr:uid="{3752745A-B5DA-443B-81D9-24F4B95D130C}"/>
    <cellStyle name="Normal 2 9 5 3 9" xfId="6092" xr:uid="{A1DDA4D3-DB32-4648-B8F0-EC8B2108A7D0}"/>
    <cellStyle name="Normal 2 9 5 4" xfId="8077" xr:uid="{44D1D9C7-4D4D-4C5A-A5FB-539834565016}"/>
    <cellStyle name="Normal 2 9 5 5" xfId="9221" xr:uid="{6DB95745-4B92-43D9-A8E2-080AFBCF225B}"/>
    <cellStyle name="Normal 2 9 5 6" xfId="12343" xr:uid="{D1F28790-B89C-414E-9791-CE22BE30C692}"/>
    <cellStyle name="Normal 2 9 5 7" xfId="15462" xr:uid="{397983AD-3F6E-4097-9009-0DA100609D48}"/>
    <cellStyle name="Normal 2 9 5 8" xfId="18545" xr:uid="{7338CA12-9B0E-4067-A013-D35D75CBF249}"/>
    <cellStyle name="Normal 2 9 5 9" xfId="21709" xr:uid="{007B363E-7EAD-46B9-A2D0-7F6DC6F3356E}"/>
    <cellStyle name="Normal 2 9 6" xfId="307" xr:uid="{BE5E2496-18A3-40B2-82EE-8D03D5BDD9A3}"/>
    <cellStyle name="Normal 2 9 6 10" xfId="27376" xr:uid="{1DE8A2EC-06CE-4B4C-83F9-C34612F0B862}"/>
    <cellStyle name="Normal 2 9 6 11" xfId="4346" xr:uid="{9CC7B5D0-2693-40A3-ABEE-DC30D67A854F}"/>
    <cellStyle name="Normal 2 9 6 2" xfId="2259" xr:uid="{2B237FE4-13D2-4476-A163-14D6F2A81731}"/>
    <cellStyle name="Normal 2 9 6 2 2" xfId="10522" xr:uid="{8F613702-0C6D-4AD8-89B9-336155C506E1}"/>
    <cellStyle name="Normal 2 9 6 2 3" xfId="13717" xr:uid="{4570BF9B-D6D4-464D-AA3D-E43F7E6ED700}"/>
    <cellStyle name="Normal 2 9 6 2 4" xfId="16812" xr:uid="{7107C442-30CD-482E-B3A7-F93E19A1120C}"/>
    <cellStyle name="Normal 2 9 6 2 5" xfId="19966" xr:uid="{03F24746-396E-44B3-BA3D-C58035CC03A0}"/>
    <cellStyle name="Normal 2 9 6 2 6" xfId="23126" xr:uid="{D3B4B21D-F50E-4322-9F7D-C58C313E489F}"/>
    <cellStyle name="Normal 2 9 6 2 7" xfId="26302" xr:uid="{8CED96DE-A04E-476B-BA1F-F2845AC7A788}"/>
    <cellStyle name="Normal 2 9 6 2 8" xfId="29501" xr:uid="{2561B001-E1A7-4BAA-831B-C33E7EC7240D}"/>
    <cellStyle name="Normal 2 9 6 2 9" xfId="5446" xr:uid="{37EA687E-4BCE-4BDB-9118-690D3A656AF3}"/>
    <cellStyle name="Normal 2 9 6 3" xfId="7431" xr:uid="{06795A41-05C4-42E4-AFBC-AF07625CE429}"/>
    <cellStyle name="Normal 2 9 6 4" xfId="8575" xr:uid="{B7EBA50D-E07F-4A6D-B23E-7DEC895C7C4C}"/>
    <cellStyle name="Normal 2 9 6 5" xfId="11697" xr:uid="{0BC8C91E-2BD4-4C5D-9786-C1694649FBDB}"/>
    <cellStyle name="Normal 2 9 6 6" xfId="14816" xr:uid="{BFF50B5D-BFE8-4CF2-99D2-85645AB885AD}"/>
    <cellStyle name="Normal 2 9 6 7" xfId="17900" xr:uid="{C66957C7-1760-4A30-8B74-75FA4CCD0065}"/>
    <cellStyle name="Normal 2 9 6 8" xfId="21063" xr:uid="{264BF343-4E6A-4C40-8C83-64126D56999B}"/>
    <cellStyle name="Normal 2 9 6 9" xfId="24198" xr:uid="{ED8088BC-1559-42E0-9C7E-28147E6B8078}"/>
    <cellStyle name="Normal 2 9 7" xfId="2060" xr:uid="{47E5F502-8677-4328-B639-9DBFC33D8F7F}"/>
    <cellStyle name="Normal 2 9 7 10" xfId="4149" xr:uid="{6A268769-9CCA-437A-A904-6011095A3190}"/>
    <cellStyle name="Normal 2 9 7 2" xfId="6365" xr:uid="{BCD9C313-7048-4597-BD34-6787C8C9CE05}"/>
    <cellStyle name="Normal 2 9 7 3" xfId="10325" xr:uid="{D231C3F7-8FA3-444D-9840-0F8F4C395D26}"/>
    <cellStyle name="Normal 2 9 7 4" xfId="13520" xr:uid="{00595E23-823E-4AF3-96C8-23E34CE8FA62}"/>
    <cellStyle name="Normal 2 9 7 5" xfId="16615" xr:uid="{D8CB0FD6-6F30-40A9-B704-9A9F30633E57}"/>
    <cellStyle name="Normal 2 9 7 6" xfId="19769" xr:uid="{B0D73764-24FC-4EDC-B82B-340A8C5A0550}"/>
    <cellStyle name="Normal 2 9 7 7" xfId="22929" xr:uid="{A293250C-AF6C-4AD4-813D-F959BBA38E04}"/>
    <cellStyle name="Normal 2 9 7 8" xfId="26105" xr:uid="{8C7E2F17-74AA-45A7-92B8-EC10F853FF83}"/>
    <cellStyle name="Normal 2 9 7 9" xfId="29304" xr:uid="{94DFF1C0-00F1-4563-A1D3-397DAE80FD9F}"/>
    <cellStyle name="Normal 2 9 8" xfId="1197" xr:uid="{E519B6BA-CE12-4018-9B6B-76CB59665A2B}"/>
    <cellStyle name="Normal 2 9 8 2" xfId="9464" xr:uid="{B00876A3-5D5B-44B2-B3F7-84E3B801148A}"/>
    <cellStyle name="Normal 2 9 8 3" xfId="12650" xr:uid="{17FE984F-1EC1-4E0B-A15B-D30E7B97CD6D}"/>
    <cellStyle name="Normal 2 9 8 4" xfId="15768" xr:uid="{B2D43CE1-BF46-47C3-869A-FAFA7DC2BA57}"/>
    <cellStyle name="Normal 2 9 8 5" xfId="18995" xr:uid="{297853CE-2CEF-4111-96E9-36F109CD50A6}"/>
    <cellStyle name="Normal 2 9 8 6" xfId="22148" xr:uid="{73EFF714-B243-4A11-B928-8DBB4FE585EB}"/>
    <cellStyle name="Normal 2 9 8 7" xfId="25299" xr:uid="{F5CAE8B2-E2FD-4642-BC32-EA886DA093E8}"/>
    <cellStyle name="Normal 2 9 8 8" xfId="28432" xr:uid="{601C563B-9E7F-4BC7-B9F3-A2EA6CDADA5D}"/>
    <cellStyle name="Normal 2 9 8 9" xfId="5248" xr:uid="{DF8402E9-42A5-4A8E-9D0F-7E074AE5E119}"/>
    <cellStyle name="Normal 2 9 9" xfId="7231" xr:uid="{8931055F-785F-4087-ACDA-D4277C33F362}"/>
    <cellStyle name="Normal 2 90" xfId="3255" xr:uid="{7C8735CD-1677-4BA5-9CD8-C6BD39A7BF95}"/>
    <cellStyle name="Normal 2 90 2" xfId="22051" xr:uid="{A8AED94A-23E5-4EE8-8949-5A9A00BF2D1D}"/>
    <cellStyle name="Normal 2 90 3" xfId="25181" xr:uid="{29E11783-D90F-4D41-80E7-E0316B2E59DF}"/>
    <cellStyle name="Normal 2 90 4" xfId="28362" xr:uid="{5554BB3F-49BD-476F-BF9F-E6F37A8CD80D}"/>
    <cellStyle name="Normal 2 90 5" xfId="18890" xr:uid="{C2671234-71DF-4E2A-A476-0D98E632930F}"/>
    <cellStyle name="Normal 2 91" xfId="3260" xr:uid="{5420A45C-1715-4E5E-AEC2-3BA5B061F15E}"/>
    <cellStyle name="Normal 2 91 2" xfId="25185" xr:uid="{18241DF4-E246-4587-8585-001261A70D87}"/>
    <cellStyle name="Normal 2 91 3" xfId="28366" xr:uid="{D81F574C-DDE3-4AB9-8E95-E434D0971407}"/>
    <cellStyle name="Normal 2 91 4" xfId="22055" xr:uid="{44942BF1-BAB6-464C-97D7-090E4178F219}"/>
    <cellStyle name="Normal 2 92" xfId="3264" xr:uid="{1AA50677-2C05-4E4F-A4F7-844D66081433}"/>
    <cellStyle name="Normal 2 92 2" xfId="25189" xr:uid="{7E6FBAE7-C9DD-4763-93F8-85E79178D7D0}"/>
    <cellStyle name="Normal 2 92 3" xfId="28370" xr:uid="{7D35115B-E689-4E12-9447-7C69889B23AC}"/>
    <cellStyle name="Normal 2 92 4" xfId="22059" xr:uid="{CDD17259-AE90-4B49-A616-59851E40CA96}"/>
    <cellStyle name="Normal 2 93" xfId="25193" xr:uid="{6C3A550E-FB36-43A1-AD93-E1472B68DECF}"/>
    <cellStyle name="Normal 2 93 2" xfId="28374" xr:uid="{376093EB-618D-4B43-83CB-54D613113AD5}"/>
    <cellStyle name="Normal 2 94" xfId="25197" xr:uid="{020EE7CF-6B4E-490C-A034-A970AE51B77F}"/>
    <cellStyle name="Normal 2 94 2" xfId="28378" xr:uid="{44CE2B57-F623-43BF-A211-CA35DCFB836A}"/>
    <cellStyle name="Normal 2 95" xfId="25201" xr:uid="{03BABBD6-F7A6-4951-ABA2-BA79F70224E6}"/>
    <cellStyle name="Normal 2 95 2" xfId="28382" xr:uid="{0DEFAFF4-5FA6-4F40-A204-77D089CCF77A}"/>
    <cellStyle name="Normal 2 96" xfId="25208" xr:uid="{8B144CBE-C8A2-4C3A-B195-02695B852225}"/>
    <cellStyle name="Normal 2 96 2" xfId="28389" xr:uid="{CEAEE1DF-FC22-4184-BE6B-05D6861D7708}"/>
    <cellStyle name="Normal 2 97" xfId="25212" xr:uid="{E8228373-2029-4B0B-A753-DB71B97EAFF2}"/>
    <cellStyle name="Normal 2 97 2" xfId="28393" xr:uid="{743BFF44-E08C-4973-B009-3EDBC1C21D73}"/>
    <cellStyle name="Normal 2 98" xfId="25216" xr:uid="{B479449D-92D3-4EC2-B60F-5B0B9E93A6FA}"/>
    <cellStyle name="Normal 2 98 2" xfId="28397" xr:uid="{2D5D26A2-7EF2-4620-8275-0C9C8C44B0DD}"/>
    <cellStyle name="Normal 2 99" xfId="28401" xr:uid="{FEB5FD6B-E46D-406A-9F1B-FAC7AE3794AA}"/>
    <cellStyle name="Normal 2_Trail Balance" xfId="30701" xr:uid="{DA03F33A-080C-4722-982D-9FD68FCE0887}"/>
    <cellStyle name="Normal 20" xfId="160" xr:uid="{4988C861-F97F-4932-A101-E68A9DFA2B93}"/>
    <cellStyle name="Normal 20 10" xfId="8429" xr:uid="{42A1BD2B-FA72-4986-AADD-3CDC5ABD23B8}"/>
    <cellStyle name="Normal 20 11" xfId="11538" xr:uid="{B6D69BD7-D32A-401E-9088-FCB8F7CFA900}"/>
    <cellStyle name="Normal 20 12" xfId="14653" xr:uid="{7E1F54D3-6AE7-43C9-9EB9-5F2ED93A48EA}"/>
    <cellStyle name="Normal 20 13" xfId="17745" xr:uid="{10276102-00EA-4C81-9B6B-51C8F096BBC3}"/>
    <cellStyle name="Normal 20 14" xfId="20903" xr:uid="{A0A7F76D-DD1A-42A1-9F97-6DFE8D16C614}"/>
    <cellStyle name="Normal 20 15" xfId="24043" xr:uid="{6FB36934-6576-4C9C-AC0B-6B309EC438B2}"/>
    <cellStyle name="Normal 20 16" xfId="27220" xr:uid="{45B9D39F-598D-4E26-B9B6-EB3C09A4FD9B}"/>
    <cellStyle name="Normal 20 17" xfId="3330" xr:uid="{11B7EE7C-2FE5-4E76-85C3-FCFC703016E1}"/>
    <cellStyle name="Normal 20 2" xfId="494" xr:uid="{29B20FA4-63C5-43A5-8C69-A2B983AF7CEC}"/>
    <cellStyle name="Normal 20 2 10" xfId="24384" xr:uid="{7FF16045-D589-4661-8485-8346A29A62C8}"/>
    <cellStyle name="Normal 20 2 11" xfId="27562" xr:uid="{31C92976-0173-488C-87CB-B5C6D7A4DEC1}"/>
    <cellStyle name="Normal 20 2 12" xfId="3474" xr:uid="{413137A7-6E87-407E-A053-89F9AE29F441}"/>
    <cellStyle name="Normal 20 2 2" xfId="2445" xr:uid="{9C2773FE-C368-4912-A0B8-0B4A578F4B5D}"/>
    <cellStyle name="Normal 20 2 2 10" xfId="4532" xr:uid="{9F2BCC54-34BB-4C11-BC54-C98A9B37619E}"/>
    <cellStyle name="Normal 20 2 2 2" xfId="6604" xr:uid="{53D50516-F56D-415B-9394-258EE8B1C4CF}"/>
    <cellStyle name="Normal 20 2 2 3" xfId="10708" xr:uid="{CC58C41A-EF75-41CB-9AFB-6983750D390D}"/>
    <cellStyle name="Normal 20 2 2 4" xfId="13903" xr:uid="{A0292E42-ADB8-46E8-8FE5-B7C8655CBC14}"/>
    <cellStyle name="Normal 20 2 2 5" xfId="16998" xr:uid="{21D6D57D-FE94-4A17-9456-9E801733DDCC}"/>
    <cellStyle name="Normal 20 2 2 6" xfId="20152" xr:uid="{C051052B-4E77-4D01-963A-8E0DA18D41F8}"/>
    <cellStyle name="Normal 20 2 2 7" xfId="23312" xr:uid="{6FC8B407-1AB7-4278-84F6-E1DACCCD7936}"/>
    <cellStyle name="Normal 20 2 2 8" xfId="26488" xr:uid="{4376C74B-1F61-4CBE-B790-7045F76FB574}"/>
    <cellStyle name="Normal 20 2 2 9" xfId="29687" xr:uid="{F2071ABE-24AB-4B68-BFAF-A069338E24B0}"/>
    <cellStyle name="Normal 20 2 3" xfId="1383" xr:uid="{B1ADB70D-E7D7-4C41-BA1F-D15071D94381}"/>
    <cellStyle name="Normal 20 2 3 2" xfId="9650" xr:uid="{BA39F1FA-0746-45DD-8584-CD08725C4E39}"/>
    <cellStyle name="Normal 20 2 3 3" xfId="12846" xr:uid="{02CCC488-5C14-4CB4-A81E-01EC634C6F4F}"/>
    <cellStyle name="Normal 20 2 3 4" xfId="15941" xr:uid="{B0A0993A-EEB6-487D-8E51-AD38071364E8}"/>
    <cellStyle name="Normal 20 2 3 5" xfId="19095" xr:uid="{2F511E9A-9D39-429E-A3E9-322C9F8872DE}"/>
    <cellStyle name="Normal 20 2 3 6" xfId="22255" xr:uid="{AF3F8633-B51A-4E10-9275-91A896D0C5A6}"/>
    <cellStyle name="Normal 20 2 3 7" xfId="25431" xr:uid="{7B035347-31C8-4A2C-92B3-8BBD2D6E3B87}"/>
    <cellStyle name="Normal 20 2 3 8" xfId="28630" xr:uid="{9444D2BD-D6F3-4BBA-87C0-B636D4D21864}"/>
    <cellStyle name="Normal 20 2 3 9" xfId="5632" xr:uid="{CEFEEB3A-7129-4629-8782-419420A07D7D}"/>
    <cellStyle name="Normal 20 2 4" xfId="7617" xr:uid="{AF1F8118-8E05-419F-9763-6435BC779AD3}"/>
    <cellStyle name="Normal 20 2 5" xfId="8762" xr:uid="{B843A884-2CF1-4D15-9B33-E456BE1FF455}"/>
    <cellStyle name="Normal 20 2 6" xfId="11883" xr:uid="{FD93179F-DAC5-4F03-B8B0-8AFF1C2E229C}"/>
    <cellStyle name="Normal 20 2 7" xfId="15002" xr:uid="{A58E2A69-E24C-4BE9-8931-44F0E1A5BDFC}"/>
    <cellStyle name="Normal 20 2 8" xfId="18086" xr:uid="{EE7ECEE9-2398-448F-96CB-1B8D56B7BE19}"/>
    <cellStyle name="Normal 20 2 9" xfId="21249" xr:uid="{57F99CAF-BCF4-4815-ADD7-D92A71B08D16}"/>
    <cellStyle name="Normal 20 3" xfId="634" xr:uid="{243357FD-81A4-4759-BA28-3BB513A6AE3D}"/>
    <cellStyle name="Normal 20 3 10" xfId="18226" xr:uid="{77646D3C-AF14-4827-806A-F98125752751}"/>
    <cellStyle name="Normal 20 3 11" xfId="21389" xr:uid="{E1732748-F60B-460A-AA6F-897BAF302CF0}"/>
    <cellStyle name="Normal 20 3 12" xfId="24524" xr:uid="{0535EE3A-E532-482E-A888-61A7E5A3BBD3}"/>
    <cellStyle name="Normal 20 3 13" xfId="27702" xr:uid="{08AE4D67-38F9-41DD-8CFC-6AD087F86DD8}"/>
    <cellStyle name="Normal 20 3 14" xfId="3614" xr:uid="{F0687B72-318F-4C8D-9BCE-ECEBCD87A28E}"/>
    <cellStyle name="Normal 20 3 2" xfId="925" xr:uid="{2C507010-EE2D-474D-9368-E5E450171DA8}"/>
    <cellStyle name="Normal 20 3 2 10" xfId="24815" xr:uid="{532CE940-D080-4EF4-9216-EB25E8AFA663}"/>
    <cellStyle name="Normal 20 3 2 11" xfId="27993" xr:uid="{0F719F7B-2797-48A8-917C-D9D63DB3FDA0}"/>
    <cellStyle name="Normal 20 3 2 12" xfId="3905" xr:uid="{2B29EDE9-C9B3-42CA-B6BD-2AB1C6EE1096}"/>
    <cellStyle name="Normal 20 3 2 2" xfId="2876" xr:uid="{9B314C90-99B0-4427-9C13-8D73404416C4}"/>
    <cellStyle name="Normal 20 3 2 2 10" xfId="4963" xr:uid="{EE45CF6E-7A8D-4853-BF06-4DAE442E501A}"/>
    <cellStyle name="Normal 20 3 2 2 2" xfId="6990" xr:uid="{E3CF4E17-2980-4D05-A941-6DBB7F858CAF}"/>
    <cellStyle name="Normal 20 3 2 2 3" xfId="11139" xr:uid="{EFDF572F-B233-4B9F-90D9-91F428B796F9}"/>
    <cellStyle name="Normal 20 3 2 2 4" xfId="14328" xr:uid="{F5E5937A-3ECB-4C6B-9DAB-78E0D52B9591}"/>
    <cellStyle name="Normal 20 3 2 2 5" xfId="17425" xr:uid="{6264F0E4-DBB0-4DC1-A694-FB1EC6C57E9B}"/>
    <cellStyle name="Normal 20 3 2 2 6" xfId="20581" xr:uid="{E4564408-BDEF-44C4-9CD8-44097E333C15}"/>
    <cellStyle name="Normal 20 3 2 2 7" xfId="23737" xr:uid="{9BD6B4D6-2BAA-4F1D-8071-D290BEF1AC6E}"/>
    <cellStyle name="Normal 20 3 2 2 8" xfId="26913" xr:uid="{6D1358ED-A897-44EB-A915-3304EB685E22}"/>
    <cellStyle name="Normal 20 3 2 2 9" xfId="30112" xr:uid="{352DFE72-0AA4-436E-BFA6-DE40F7A9105F}"/>
    <cellStyle name="Normal 20 3 2 3" xfId="1815" xr:uid="{386BB3EF-C80D-4A98-AB8D-F67F728AF81A}"/>
    <cellStyle name="Normal 20 3 2 3 2" xfId="10081" xr:uid="{9EB50616-1EC4-4883-8427-166275374765}"/>
    <cellStyle name="Normal 20 3 2 3 3" xfId="13277" xr:uid="{F02F1E5A-72EF-4CCF-A1D3-92C9A7727721}"/>
    <cellStyle name="Normal 20 3 2 3 4" xfId="16372" xr:uid="{0301540A-7A80-4D23-B95E-1CBA630F9711}"/>
    <cellStyle name="Normal 20 3 2 3 5" xfId="19526" xr:uid="{91146893-82F8-4FB4-84EC-C1E45F2B715C}"/>
    <cellStyle name="Normal 20 3 2 3 6" xfId="22686" xr:uid="{5413F1B7-E36D-4C10-9BC2-30E6094FE1C2}"/>
    <cellStyle name="Normal 20 3 2 3 7" xfId="25862" xr:uid="{1B3E621D-AD54-4958-89B8-F0BF6A3DEAC4}"/>
    <cellStyle name="Normal 20 3 2 3 8" xfId="29061" xr:uid="{CD45F333-F4A4-443F-9E59-8C5569D0F324}"/>
    <cellStyle name="Normal 20 3 2 3 9" xfId="6063" xr:uid="{658964A7-EDC8-4ADB-94AD-21D9FAB986EE}"/>
    <cellStyle name="Normal 20 3 2 4" xfId="8048" xr:uid="{528E6254-648F-4A56-A71F-FD8A86E67C01}"/>
    <cellStyle name="Normal 20 3 2 5" xfId="9193" xr:uid="{FDCB5C35-9ACC-416B-87C8-4DC9809ECDF9}"/>
    <cellStyle name="Normal 20 3 2 6" xfId="12314" xr:uid="{AB439772-6668-4FB9-8591-7E2913F82E62}"/>
    <cellStyle name="Normal 20 3 2 7" xfId="15433" xr:uid="{4287BF6B-DD60-40A8-A364-0478F2E2540A}"/>
    <cellStyle name="Normal 20 3 2 8" xfId="18517" xr:uid="{5780FC80-6EFD-4DAA-A4ED-7D1A5FAE5FE9}"/>
    <cellStyle name="Normal 20 3 2 9" xfId="21680" xr:uid="{D213BC46-8BFC-45BD-BD80-43D8C49684AA}"/>
    <cellStyle name="Normal 20 3 3" xfId="1132" xr:uid="{6383A763-F4B7-4007-AB9D-918B06E0678D}"/>
    <cellStyle name="Normal 20 3 3 10" xfId="25021" xr:uid="{A913926F-8F25-4541-96F2-5C9F577920F8}"/>
    <cellStyle name="Normal 20 3 3 11" xfId="28200" xr:uid="{12584EC8-EA3E-49D9-92B8-98601109F750}"/>
    <cellStyle name="Normal 20 3 3 12" xfId="4111" xr:uid="{FD24E69C-B606-4A8A-BBE8-A1BD31831098}"/>
    <cellStyle name="Normal 20 3 3 2" xfId="3083" xr:uid="{4CD76598-7D73-4B1D-B021-AAE530CDA8DF}"/>
    <cellStyle name="Normal 20 3 3 2 10" xfId="5169" xr:uid="{F29E0458-9F42-4183-8948-A35E815C1C84}"/>
    <cellStyle name="Normal 20 3 3 2 2" xfId="7186" xr:uid="{E5DBAFE9-C3B3-4E69-B8CF-BA1010F18A81}"/>
    <cellStyle name="Normal 20 3 3 2 3" xfId="11345" xr:uid="{59B87D7A-63D9-4FED-AAFF-DFD5EF886786}"/>
    <cellStyle name="Normal 20 3 3 2 4" xfId="14527" xr:uid="{57F5C62C-FBF7-44D2-9D2F-35993A604396}"/>
    <cellStyle name="Normal 20 3 3 2 5" xfId="17624" xr:uid="{BB3DE440-C104-4E8F-B938-9A97F6D0A42B}"/>
    <cellStyle name="Normal 20 3 3 2 6" xfId="20781" xr:uid="{5647345D-68B6-4E4D-B039-C6A65D6C0EA7}"/>
    <cellStyle name="Normal 20 3 3 2 7" xfId="23936" xr:uid="{057E0AA3-0469-4D75-8DAA-9D2A5178C9ED}"/>
    <cellStyle name="Normal 20 3 3 2 8" xfId="27112" xr:uid="{66C2D04F-850C-4F89-9A67-F798E8C35795}"/>
    <cellStyle name="Normal 20 3 3 2 9" xfId="30311" xr:uid="{D70F657D-524F-460C-8274-2A0EF48E2667}"/>
    <cellStyle name="Normal 20 3 3 3" xfId="2022" xr:uid="{E4CC2693-A719-49F3-9DB4-4FBC16AA75BB}"/>
    <cellStyle name="Normal 20 3 3 3 2" xfId="10287" xr:uid="{9F4A8C6D-7061-4461-B69F-11EB546EF6BE}"/>
    <cellStyle name="Normal 20 3 3 3 3" xfId="13483" xr:uid="{C14E423A-72F3-44B7-8903-D8F0697236A5}"/>
    <cellStyle name="Normal 20 3 3 3 4" xfId="16578" xr:uid="{C7413AA6-3F77-44FE-9701-F5B7113AFF53}"/>
    <cellStyle name="Normal 20 3 3 3 5" xfId="19732" xr:uid="{9D4F0AB2-998E-4C38-AF60-D4DCB6685092}"/>
    <cellStyle name="Normal 20 3 3 3 6" xfId="22892" xr:uid="{DBAB30F5-67A6-42A1-BBD9-798D8020AF35}"/>
    <cellStyle name="Normal 20 3 3 3 7" xfId="26068" xr:uid="{D9B009C7-B578-4690-B48E-61E42BFBC899}"/>
    <cellStyle name="Normal 20 3 3 3 8" xfId="29267" xr:uid="{1211298B-A973-4D18-B1C1-F04AE98152A7}"/>
    <cellStyle name="Normal 20 3 3 3 9" xfId="6270" xr:uid="{EAD446E1-B218-479A-A57C-34BEED631F65}"/>
    <cellStyle name="Normal 20 3 3 4" xfId="8255" xr:uid="{491504C3-E3B2-4ED6-AFA5-F1CC3DA29D9E}"/>
    <cellStyle name="Normal 20 3 3 5" xfId="9399" xr:uid="{59639780-4E84-4CF3-9480-9DB08C42C3A1}"/>
    <cellStyle name="Normal 20 3 3 6" xfId="12521" xr:uid="{34C131E8-969F-4487-B7BC-4D9C58AE1544}"/>
    <cellStyle name="Normal 20 3 3 7" xfId="15640" xr:uid="{2763230F-6D52-453D-9B5A-5AAFA6FB03C4}"/>
    <cellStyle name="Normal 20 3 3 8" xfId="18723" xr:uid="{624D91C1-BBE4-4435-B542-430FC08F6C53}"/>
    <cellStyle name="Normal 20 3 3 9" xfId="21887" xr:uid="{0C97D771-B783-49B0-B30B-B8E6700C8158}"/>
    <cellStyle name="Normal 20 3 4" xfId="2585" xr:uid="{628D731C-2BAE-4661-AA32-D7B8CB69E6C8}"/>
    <cellStyle name="Normal 20 3 4 10" xfId="4672" xr:uid="{09145CD2-F765-4E9D-8463-4B691D3C2B35}"/>
    <cellStyle name="Normal 20 3 4 2" xfId="6335" xr:uid="{B68F955F-23C4-497D-BDA5-D8288AE9C63E}"/>
    <cellStyle name="Normal 20 3 4 3" xfId="10848" xr:uid="{7EDECFE3-379F-4A3C-A9B6-40F240B49D5C}"/>
    <cellStyle name="Normal 20 3 4 4" xfId="12678" xr:uid="{5671133D-83CF-4E55-8CD7-DF9C13A087A8}"/>
    <cellStyle name="Normal 20 3 4 5" xfId="15142" xr:uid="{62416CFF-7940-4659-BAB2-1EDC94945B8B}"/>
    <cellStyle name="Normal 20 3 4 6" xfId="20292" xr:uid="{C1ED8D2F-1821-414F-8E06-A9DF6EA29E9E}"/>
    <cellStyle name="Normal 20 3 4 7" xfId="22116" xr:uid="{36CA0001-EED0-4369-B4C0-A9C7C099D5F2}"/>
    <cellStyle name="Normal 20 3 4 8" xfId="25286" xr:uid="{2FC86789-3142-4159-B639-BFEF723903F6}"/>
    <cellStyle name="Normal 20 3 4 9" xfId="28484" xr:uid="{3C1FD7F5-6CC0-41DE-8DDC-2023AA661C46}"/>
    <cellStyle name="Normal 20 3 5" xfId="1523" xr:uid="{923C122E-6795-4BA0-A21A-2EC8BE01F475}"/>
    <cellStyle name="Normal 20 3 5 2" xfId="9790" xr:uid="{BD046909-857F-4BBC-B80F-5C9029D6782B}"/>
    <cellStyle name="Normal 20 3 5 3" xfId="12986" xr:uid="{08B5C629-A7E9-4F71-9504-BC5BBD6310D7}"/>
    <cellStyle name="Normal 20 3 5 4" xfId="16081" xr:uid="{4ECABA8B-280D-45D1-9853-CAD5FB14BC96}"/>
    <cellStyle name="Normal 20 3 5 5" xfId="19235" xr:uid="{22190889-63F3-4306-8FD1-7BA02B269D50}"/>
    <cellStyle name="Normal 20 3 5 6" xfId="22395" xr:uid="{3C393D6C-6AE0-4346-84C6-6D45ECAB1BBB}"/>
    <cellStyle name="Normal 20 3 5 7" xfId="25571" xr:uid="{4A7D24A0-5032-4119-B014-1869C8F02F21}"/>
    <cellStyle name="Normal 20 3 5 8" xfId="28770" xr:uid="{041C0E55-B35B-4267-9107-B61C09E81228}"/>
    <cellStyle name="Normal 20 3 5 9" xfId="5772" xr:uid="{472AD479-1DE7-4AAB-81D3-8A2F2250C20A}"/>
    <cellStyle name="Normal 20 3 6" xfId="7757" xr:uid="{2EBDA9C2-6517-4393-94C1-669017384C35}"/>
    <cellStyle name="Normal 20 3 7" xfId="8902" xr:uid="{4CEC007A-5028-4DB6-9DC0-7284F26A88B2}"/>
    <cellStyle name="Normal 20 3 8" xfId="12023" xr:uid="{106B0E23-59FE-49D8-846E-213C56AE1099}"/>
    <cellStyle name="Normal 20 3 9" xfId="14762" xr:uid="{BEC802C0-145E-4D24-BB80-640E47353300}"/>
    <cellStyle name="Normal 20 4" xfId="803" xr:uid="{72EB7CC3-9235-45A7-9A9C-4BF6A0622179}"/>
    <cellStyle name="Normal 20 4 10" xfId="24693" xr:uid="{8A11C424-22AD-4D70-B8D7-7D32102866D5}"/>
    <cellStyle name="Normal 20 4 11" xfId="27871" xr:uid="{F8308BFF-08EB-4A1B-B81A-C29E4A289CB2}"/>
    <cellStyle name="Normal 20 4 12" xfId="3783" xr:uid="{DEE63FEF-80BD-4150-BBF2-6638D81FE310}"/>
    <cellStyle name="Normal 20 4 2" xfId="2754" xr:uid="{609EB920-B658-4A59-9F8B-9507166B0581}"/>
    <cellStyle name="Normal 20 4 2 10" xfId="4841" xr:uid="{5B312772-51DB-4DC0-AE46-F1DF9775F6C4}"/>
    <cellStyle name="Normal 20 4 2 2" xfId="6880" xr:uid="{237085CD-65A6-4FC9-A7BC-CEC3C9B863DA}"/>
    <cellStyle name="Normal 20 4 2 3" xfId="11017" xr:uid="{6D00708B-7959-4AAC-B9EF-60C77E86E267}"/>
    <cellStyle name="Normal 20 4 2 4" xfId="14208" xr:uid="{0B3FFB99-EBF4-4F09-B406-538BB8755E8E}"/>
    <cellStyle name="Normal 20 4 2 5" xfId="17303" xr:uid="{8ECAD1A2-6022-49CC-897C-24420832A5F9}"/>
    <cellStyle name="Normal 20 4 2 6" xfId="20461" xr:uid="{E3E2763D-8FE3-406F-B831-3DC4DFDAD8AB}"/>
    <cellStyle name="Normal 20 4 2 7" xfId="23617" xr:uid="{141EA194-0A22-4E85-9531-DA13A56CF2B1}"/>
    <cellStyle name="Normal 20 4 2 8" xfId="26793" xr:uid="{33EC303E-A4C4-47C5-AE0C-2F9786F30577}"/>
    <cellStyle name="Normal 20 4 2 9" xfId="29992" xr:uid="{BE602A36-531D-4449-AE5E-A05543489EFB}"/>
    <cellStyle name="Normal 20 4 3" xfId="1692" xr:uid="{E15E7040-704E-4D70-BEFB-563DFCE719BC}"/>
    <cellStyle name="Normal 20 4 3 2" xfId="9959" xr:uid="{DFA35DE9-1FFC-4118-A1CA-FDA02A07C16A}"/>
    <cellStyle name="Normal 20 4 3 3" xfId="13155" xr:uid="{3B24AA83-26E8-4AFA-A280-087C9BE1E61B}"/>
    <cellStyle name="Normal 20 4 3 4" xfId="16250" xr:uid="{FBA4AD58-677B-406D-B32A-3C24760BB212}"/>
    <cellStyle name="Normal 20 4 3 5" xfId="19404" xr:uid="{59CD6B79-8213-4EFC-81B6-3766B4DA5A53}"/>
    <cellStyle name="Normal 20 4 3 6" xfId="22564" xr:uid="{4CF6EA57-255F-49D5-99CE-99416940A1B9}"/>
    <cellStyle name="Normal 20 4 3 7" xfId="25740" xr:uid="{B66D1881-9C7C-469F-BFCF-71B21D51304B}"/>
    <cellStyle name="Normal 20 4 3 8" xfId="28939" xr:uid="{EDE1417F-B85E-4EA2-8EAD-F71AC92C10B1}"/>
    <cellStyle name="Normal 20 4 3 9" xfId="5941" xr:uid="{B725DCE2-2581-43D2-A7AB-AE6630CA052B}"/>
    <cellStyle name="Normal 20 4 4" xfId="7926" xr:uid="{30B69146-85D3-49F8-B6AD-DE56208509AE}"/>
    <cellStyle name="Normal 20 4 5" xfId="9071" xr:uid="{D5296127-836F-4F3D-B74F-143E9D069689}"/>
    <cellStyle name="Normal 20 4 6" xfId="12192" xr:uid="{7C0AF2E4-0288-46CE-AE01-81A90C3BDBFC}"/>
    <cellStyle name="Normal 20 4 7" xfId="15311" xr:uid="{83A00F85-6C99-45A3-9012-F29CE8845523}"/>
    <cellStyle name="Normal 20 4 8" xfId="18395" xr:uid="{E5DF1A07-F940-4BF5-A24D-6C005EF69354}"/>
    <cellStyle name="Normal 20 4 9" xfId="21558" xr:uid="{5206F032-608B-40EE-9BE5-AF83EF8CEAC0}"/>
    <cellStyle name="Normal 20 5" xfId="996" xr:uid="{F5D5F023-21C7-4B37-B1FC-A60BF7D2BED4}"/>
    <cellStyle name="Normal 20 5 10" xfId="24885" xr:uid="{794368F2-FC47-4DF1-BB26-B46B8B129C99}"/>
    <cellStyle name="Normal 20 5 11" xfId="28064" xr:uid="{9FFA406B-1441-405C-8BC9-46AAA864F4EC}"/>
    <cellStyle name="Normal 20 5 12" xfId="3975" xr:uid="{DC6F29EE-156E-4316-AA8A-F4159FB1EE6F}"/>
    <cellStyle name="Normal 20 5 2" xfId="2947" xr:uid="{1DCF4AA8-C529-4221-94A1-F1AEC3203979}"/>
    <cellStyle name="Normal 20 5 2 10" xfId="5033" xr:uid="{6F98D068-7CA2-411F-85ED-89F8BEF51EE7}"/>
    <cellStyle name="Normal 20 5 2 2" xfId="7056" xr:uid="{914AC8C9-DEFD-499D-8DA3-E483EAB4CAE5}"/>
    <cellStyle name="Normal 20 5 2 3" xfId="11209" xr:uid="{B8A2BBB5-90B2-4307-88F0-39A67504CD33}"/>
    <cellStyle name="Normal 20 5 2 4" xfId="14397" xr:uid="{77545B8E-8CAF-4AD0-80D8-B3354920A79E}"/>
    <cellStyle name="Normal 20 5 2 5" xfId="17494" xr:uid="{18806CBF-0070-4B6C-BC28-5DB208C70BC5}"/>
    <cellStyle name="Normal 20 5 2 6" xfId="20651" xr:uid="{EA76D97C-603B-4F4D-866D-BAE2ED2CA0E1}"/>
    <cellStyle name="Normal 20 5 2 7" xfId="23806" xr:uid="{9685CE1D-868C-4D43-866F-E4D94EFAB6E1}"/>
    <cellStyle name="Normal 20 5 2 8" xfId="26982" xr:uid="{A7CACFF4-6314-4003-BFCF-B21685580DB5}"/>
    <cellStyle name="Normal 20 5 2 9" xfId="30181" xr:uid="{4B40849A-5A51-4061-866F-786AE7874B05}"/>
    <cellStyle name="Normal 20 5 3" xfId="1886" xr:uid="{4F5517BB-2126-4500-97AB-963CB13FAB77}"/>
    <cellStyle name="Normal 20 5 3 2" xfId="10151" xr:uid="{A5312FA9-44AB-4739-92C1-88A165E21D51}"/>
    <cellStyle name="Normal 20 5 3 3" xfId="13347" xr:uid="{0CD04E1C-3B60-4C37-8C4C-5A38C4173D83}"/>
    <cellStyle name="Normal 20 5 3 4" xfId="16442" xr:uid="{F7099815-512F-4DF8-8E11-8758C8B8AECB}"/>
    <cellStyle name="Normal 20 5 3 5" xfId="19596" xr:uid="{A5D14EFD-AF78-460D-9AA2-58AB163632DA}"/>
    <cellStyle name="Normal 20 5 3 6" xfId="22756" xr:uid="{15EDBF9F-B7C4-4D4B-BFBD-A8E9F837622E}"/>
    <cellStyle name="Normal 20 5 3 7" xfId="25932" xr:uid="{FFEF95B7-7383-4D48-9088-E129CAD59920}"/>
    <cellStyle name="Normal 20 5 3 8" xfId="29131" xr:uid="{54C65923-0D36-477D-A03D-1A5F2FCF4383}"/>
    <cellStyle name="Normal 20 5 3 9" xfId="6134" xr:uid="{F139A9B5-123D-41CF-B9C3-DFA4576DE8C0}"/>
    <cellStyle name="Normal 20 5 4" xfId="8119" xr:uid="{FEA9A4C7-EF5F-4B41-A08F-C928FD01C5CB}"/>
    <cellStyle name="Normal 20 5 5" xfId="9263" xr:uid="{250640A1-B4D8-4850-93A5-3934CBBAA5EC}"/>
    <cellStyle name="Normal 20 5 6" xfId="12385" xr:uid="{3184F51E-1878-4167-BE78-1EEAE034CB36}"/>
    <cellStyle name="Normal 20 5 7" xfId="15504" xr:uid="{90C88534-1306-4460-BBB2-7432B54019F4}"/>
    <cellStyle name="Normal 20 5 8" xfId="18587" xr:uid="{7FC4844E-010D-446E-A8B1-DF0C540772E4}"/>
    <cellStyle name="Normal 20 5 9" xfId="21751" xr:uid="{4EDF938A-E34C-4F7E-8B7F-DD17AEEB8FC7}"/>
    <cellStyle name="Normal 20 6" xfId="349" xr:uid="{C02B1C20-CD30-46B5-B423-DEC009A59D96}"/>
    <cellStyle name="Normal 20 6 10" xfId="27418" xr:uid="{8BD3E75E-67A6-45D7-8199-D6DDE9FABC52}"/>
    <cellStyle name="Normal 20 6 11" xfId="4388" xr:uid="{C2742FAA-011E-40D3-8B06-A2F3351F0BCE}"/>
    <cellStyle name="Normal 20 6 2" xfId="2301" xr:uid="{F3F6D69A-7701-4A45-999E-834F3602549A}"/>
    <cellStyle name="Normal 20 6 2 2" xfId="10564" xr:uid="{EA315B2E-A94F-4FA3-8909-E48E23F4EE45}"/>
    <cellStyle name="Normal 20 6 2 3" xfId="13759" xr:uid="{AEC831B9-2F40-48E0-8853-348F15DFF773}"/>
    <cellStyle name="Normal 20 6 2 4" xfId="16854" xr:uid="{1A7B0679-FC9F-48C1-B36B-0F61CED16A98}"/>
    <cellStyle name="Normal 20 6 2 5" xfId="20008" xr:uid="{B0687E33-4366-4FE3-9EB4-45CADEFDDE23}"/>
    <cellStyle name="Normal 20 6 2 6" xfId="23168" xr:uid="{30D15D78-D658-494A-89D1-5C2DF71B18C7}"/>
    <cellStyle name="Normal 20 6 2 7" xfId="26344" xr:uid="{B615B61D-A8D4-4BC6-A892-7AC7CF69D327}"/>
    <cellStyle name="Normal 20 6 2 8" xfId="29543" xr:uid="{2D50D9A5-F75B-4606-80B2-0DD39905665F}"/>
    <cellStyle name="Normal 20 6 2 9" xfId="5488" xr:uid="{A93C0CED-A630-43B5-8D9C-B854A51AF2D8}"/>
    <cellStyle name="Normal 20 6 3" xfId="7473" xr:uid="{AA53A023-ADD3-494B-A992-1A0D52B11E25}"/>
    <cellStyle name="Normal 20 6 4" xfId="8617" xr:uid="{3DADB444-C1BC-443C-B8ED-3D4C4579B6A9}"/>
    <cellStyle name="Normal 20 6 5" xfId="11739" xr:uid="{25C9EDCE-4D3C-493B-83A7-185BDED81714}"/>
    <cellStyle name="Normal 20 6 6" xfId="14858" xr:uid="{FBB9CEDC-E65E-4721-B1F5-664180DF6664}"/>
    <cellStyle name="Normal 20 6 7" xfId="17942" xr:uid="{EA29A696-6DC2-4B8E-BBC3-83871B7C6289}"/>
    <cellStyle name="Normal 20 6 8" xfId="21105" xr:uid="{29FDB0AF-7592-444D-B400-0896EC07CE42}"/>
    <cellStyle name="Normal 20 6 9" xfId="24240" xr:uid="{D127109D-EFF1-4FAC-BD7C-781F7F3B15C8}"/>
    <cellStyle name="Normal 20 7" xfId="2102" xr:uid="{F3B2FFC7-F8B6-44B3-9743-4121488E0D51}"/>
    <cellStyle name="Normal 20 7 10" xfId="4191" xr:uid="{2EF537EF-8773-4270-A36C-359D15283219}"/>
    <cellStyle name="Normal 20 7 2" xfId="6407" xr:uid="{A2AE5064-F619-42D8-A02E-07713F71C12F}"/>
    <cellStyle name="Normal 20 7 3" xfId="10367" xr:uid="{7E447D3B-FD0C-421F-92D8-CF230ABFF25A}"/>
    <cellStyle name="Normal 20 7 4" xfId="13562" xr:uid="{F082F1B0-9EA7-44F8-9425-67A225369D01}"/>
    <cellStyle name="Normal 20 7 5" xfId="16657" xr:uid="{70D86853-2F8E-4FCD-937B-AF020DA5E4F6}"/>
    <cellStyle name="Normal 20 7 6" xfId="19811" xr:uid="{53F6932F-7660-46F8-807C-8978096109AE}"/>
    <cellStyle name="Normal 20 7 7" xfId="22971" xr:uid="{912CA9DB-21FB-47C1-BDBC-6EB765DB46B9}"/>
    <cellStyle name="Normal 20 7 8" xfId="26147" xr:uid="{FAD1BF1A-DB7C-4AE6-8EAD-DA10BE49CBF1}"/>
    <cellStyle name="Normal 20 7 9" xfId="29346" xr:uid="{9683AFC5-D012-4879-A676-8E948D4643E7}"/>
    <cellStyle name="Normal 20 8" xfId="1239" xr:uid="{7A578496-8553-453A-BACA-9706F1A2C348}"/>
    <cellStyle name="Normal 20 8 2" xfId="9506" xr:uid="{11680859-C66C-4878-AC2F-00D1A4684D37}"/>
    <cellStyle name="Normal 20 8 3" xfId="11476" xr:uid="{4B5E35F4-E4E7-4283-AE7C-9EE943F7999B}"/>
    <cellStyle name="Normal 20 8 4" xfId="15814" xr:uid="{994144D6-646E-4D42-90F9-73D6468A7C6D}"/>
    <cellStyle name="Normal 20 8 5" xfId="18972" xr:uid="{D000D5A4-6723-4301-8E0D-CC69BFADAE11}"/>
    <cellStyle name="Normal 20 8 6" xfId="22062" xr:uid="{650A469F-4363-411D-B7A9-674B36167961}"/>
    <cellStyle name="Normal 20 8 7" xfId="25316" xr:uid="{16CDB59F-4D28-4ACF-8723-92B5447CAB94}"/>
    <cellStyle name="Normal 20 8 8" xfId="28439" xr:uid="{766733B1-3975-42D2-81BE-87BDBA2F5928}"/>
    <cellStyle name="Normal 20 8 9" xfId="5290" xr:uid="{06A09215-9B4D-481E-86D3-E5C8309FC28F}"/>
    <cellStyle name="Normal 20 9" xfId="7273" xr:uid="{60819740-2C02-4ED4-B9D1-E621B9A76481}"/>
    <cellStyle name="Normal 21" xfId="164" xr:uid="{3753824C-1327-4EDB-A9AC-0046074CA25C}"/>
    <cellStyle name="Normal 21 10" xfId="8433" xr:uid="{115D7505-A207-429C-8FB8-8BA228294932}"/>
    <cellStyle name="Normal 21 11" xfId="11542" xr:uid="{A7298DE4-1046-4672-B5F9-D9459F1ECB30}"/>
    <cellStyle name="Normal 21 12" xfId="14657" xr:uid="{60A38C97-3E01-4D23-88B5-57AD88E5AB02}"/>
    <cellStyle name="Normal 21 13" xfId="17749" xr:uid="{01489D13-356B-404F-815D-E85FB841D7B4}"/>
    <cellStyle name="Normal 21 14" xfId="20907" xr:uid="{DD65E095-0815-47C9-AB39-2D0A2701C0F3}"/>
    <cellStyle name="Normal 21 15" xfId="24047" xr:uid="{8E413C19-1C23-4C91-AC6A-2AF5B64D06B2}"/>
    <cellStyle name="Normal 21 16" xfId="27224" xr:uid="{D837F3CE-3B21-40F7-9814-93AB84F1EA41}"/>
    <cellStyle name="Normal 21 17" xfId="3334" xr:uid="{BCB0FF8B-C05A-4A02-A8F3-DD1E711D5697}"/>
    <cellStyle name="Normal 21 2" xfId="498" xr:uid="{6456A8D1-08A4-499A-92DC-4CAB63847507}"/>
    <cellStyle name="Normal 21 2 10" xfId="24388" xr:uid="{10C6CEE9-3C76-4B24-9C6B-C34B03A14382}"/>
    <cellStyle name="Normal 21 2 11" xfId="27566" xr:uid="{6459EB14-D97A-4BB4-A413-C55E7A2829EA}"/>
    <cellStyle name="Normal 21 2 12" xfId="3478" xr:uid="{3CE59221-817E-42C6-9C0A-4629F3642E76}"/>
    <cellStyle name="Normal 21 2 2" xfId="2449" xr:uid="{58CB264D-E013-466D-B054-F3C31FCF42EE}"/>
    <cellStyle name="Normal 21 2 2 10" xfId="4536" xr:uid="{22A47A50-8FD8-4448-B739-1C5CD42C1637}"/>
    <cellStyle name="Normal 21 2 2 2" xfId="6608" xr:uid="{9B59A1B5-3E5F-417C-8F25-0858FAF7B055}"/>
    <cellStyle name="Normal 21 2 2 3" xfId="10712" xr:uid="{657B3A47-EB33-4E04-BF24-54C2CBE0EF20}"/>
    <cellStyle name="Normal 21 2 2 4" xfId="13907" xr:uid="{B8301670-8E64-4205-8D4C-E8A7766A580A}"/>
    <cellStyle name="Normal 21 2 2 5" xfId="17002" xr:uid="{E894E8B2-591B-4FA7-BA88-F91938939F4A}"/>
    <cellStyle name="Normal 21 2 2 6" xfId="20156" xr:uid="{0C28C2EC-703C-4866-A7AE-D82FEC3CD67F}"/>
    <cellStyle name="Normal 21 2 2 7" xfId="23316" xr:uid="{F69CCC2F-862E-4511-AAE3-4F4921505B4F}"/>
    <cellStyle name="Normal 21 2 2 8" xfId="26492" xr:uid="{4BB2EFB3-31A9-45E7-A638-5B71A4FE53BD}"/>
    <cellStyle name="Normal 21 2 2 9" xfId="29691" xr:uid="{58F67B3B-489E-4993-AEE4-FA4BA1F10876}"/>
    <cellStyle name="Normal 21 2 3" xfId="1387" xr:uid="{E4804B51-06E8-4072-9AA8-CCDD76FDC38B}"/>
    <cellStyle name="Normal 21 2 3 2" xfId="9654" xr:uid="{2131853B-A3B6-469E-8DA2-EC0045962C3C}"/>
    <cellStyle name="Normal 21 2 3 3" xfId="12850" xr:uid="{F4FE2A52-0C39-48BF-88CC-662F76D01329}"/>
    <cellStyle name="Normal 21 2 3 4" xfId="15945" xr:uid="{31B1DA01-4284-4B7E-B329-B629DD330EF7}"/>
    <cellStyle name="Normal 21 2 3 5" xfId="19099" xr:uid="{FE67A54A-BBF9-49C0-A34E-885C8DDB4570}"/>
    <cellStyle name="Normal 21 2 3 6" xfId="22259" xr:uid="{45F47ED3-B732-412D-8246-C0FB284A278B}"/>
    <cellStyle name="Normal 21 2 3 7" xfId="25435" xr:uid="{E3B8F403-DDF8-4FEA-8443-79A1F51E4141}"/>
    <cellStyle name="Normal 21 2 3 8" xfId="28634" xr:uid="{1B908B3F-85EC-4658-A66C-9EBF0DE0567E}"/>
    <cellStyle name="Normal 21 2 3 9" xfId="5636" xr:uid="{9E6B10A3-AAB6-4065-A074-F358F50D6DD3}"/>
    <cellStyle name="Normal 21 2 4" xfId="7621" xr:uid="{A74714DD-B435-4009-8615-89D7056A1881}"/>
    <cellStyle name="Normal 21 2 5" xfId="8766" xr:uid="{2A70727E-2D26-4B0F-8DB6-6DA019550EA3}"/>
    <cellStyle name="Normal 21 2 6" xfId="11887" xr:uid="{918CE163-B553-427C-9E28-E1F91F514653}"/>
    <cellStyle name="Normal 21 2 7" xfId="15006" xr:uid="{8E9B6EE5-F41E-40F3-B50F-C6BC532E6DCD}"/>
    <cellStyle name="Normal 21 2 8" xfId="18090" xr:uid="{DA9B07E6-CBB6-4630-B2FA-4F86E29C024D}"/>
    <cellStyle name="Normal 21 2 9" xfId="21253" xr:uid="{C1F57F7B-09D4-4671-B732-8B85C17CE1E1}"/>
    <cellStyle name="Normal 21 3" xfId="638" xr:uid="{E55A1F01-303A-4CA8-8FB8-9F9939842F13}"/>
    <cellStyle name="Normal 21 3 10" xfId="24528" xr:uid="{CF452B46-2BA5-402F-B7DC-5BB95F333564}"/>
    <cellStyle name="Normal 21 3 11" xfId="27706" xr:uid="{1712C3D5-C847-4532-BC49-E15D47BF190E}"/>
    <cellStyle name="Normal 21 3 12" xfId="3618" xr:uid="{20F2D672-DD8D-472E-92AD-2753A6FA8E5D}"/>
    <cellStyle name="Normal 21 3 2" xfId="2589" xr:uid="{12392283-F26D-4311-9D99-6E38A8E6A746}"/>
    <cellStyle name="Normal 21 3 2 10" xfId="4676" xr:uid="{E90ECC92-10CC-451A-B02A-A866EC12FADB}"/>
    <cellStyle name="Normal 21 3 2 2" xfId="6744" xr:uid="{52FD58BE-7923-4EC6-8FDF-0C0F784CBDDB}"/>
    <cellStyle name="Normal 21 3 2 3" xfId="10852" xr:uid="{8544EFC9-DB47-4980-8B36-A5A4D30DB4BE}"/>
    <cellStyle name="Normal 21 3 2 4" xfId="14046" xr:uid="{FB3F9481-68DC-4DAA-9338-5D76454784C9}"/>
    <cellStyle name="Normal 21 3 2 5" xfId="17141" xr:uid="{577E37B7-9F01-4EA2-9BB0-7407759EFAD1}"/>
    <cellStyle name="Normal 21 3 2 6" xfId="20296" xr:uid="{2EA50C05-B2DA-4DAA-9175-E1CC3B597EB4}"/>
    <cellStyle name="Normal 21 3 2 7" xfId="23455" xr:uid="{B26C0156-9C3D-47EB-87C4-011F14356A64}"/>
    <cellStyle name="Normal 21 3 2 8" xfId="26631" xr:uid="{0242B1CF-B16C-47C6-964F-058212FFC0F0}"/>
    <cellStyle name="Normal 21 3 2 9" xfId="29830" xr:uid="{B5A12467-453F-4E11-8750-DE83A08227BA}"/>
    <cellStyle name="Normal 21 3 3" xfId="1527" xr:uid="{8254C109-7B1F-4D30-BF7C-D853AB28CC76}"/>
    <cellStyle name="Normal 21 3 3 2" xfId="9794" xr:uid="{E4FF9100-B899-423D-AEDB-1EF37A66CCFA}"/>
    <cellStyle name="Normal 21 3 3 3" xfId="12990" xr:uid="{D434F2E3-080A-4031-9D90-3B1AAA65DB9D}"/>
    <cellStyle name="Normal 21 3 3 4" xfId="16085" xr:uid="{DD0C480D-BB79-49ED-A664-D4FFFD4908B6}"/>
    <cellStyle name="Normal 21 3 3 5" xfId="19239" xr:uid="{5FEE94E0-6A87-47AE-BA6A-EB851269E252}"/>
    <cellStyle name="Normal 21 3 3 6" xfId="22399" xr:uid="{4D79A905-ED69-406D-9814-7C123C3A5068}"/>
    <cellStyle name="Normal 21 3 3 7" xfId="25575" xr:uid="{9AF3A79F-3A85-42F7-A801-E19D8BE256D5}"/>
    <cellStyle name="Normal 21 3 3 8" xfId="28774" xr:uid="{5B4EBEE7-DEFF-44E2-8407-751C63E9053E}"/>
    <cellStyle name="Normal 21 3 3 9" xfId="5776" xr:uid="{8A59CE71-1381-49C9-8279-7C28BFF7E993}"/>
    <cellStyle name="Normal 21 3 4" xfId="7761" xr:uid="{AEA5CC56-6C9E-4D45-9FA3-423D64BF2818}"/>
    <cellStyle name="Normal 21 3 5" xfId="8906" xr:uid="{602CDD33-DBE2-4E39-A43B-93410FDA5A2C}"/>
    <cellStyle name="Normal 21 3 6" xfId="12027" xr:uid="{8A78A8D6-829A-4EA3-9F58-50296EA8CC4B}"/>
    <cellStyle name="Normal 21 3 7" xfId="15146" xr:uid="{EC6786D0-2F7A-4EAE-8AA8-7A6ECA318AE9}"/>
    <cellStyle name="Normal 21 3 8" xfId="18230" xr:uid="{4E792AA3-E503-4CA1-8160-4A3EE4CCAD0B}"/>
    <cellStyle name="Normal 21 3 9" xfId="21393" xr:uid="{3CD70C9B-4BCC-4675-BDFE-C50414FEDF90}"/>
    <cellStyle name="Normal 21 4" xfId="807" xr:uid="{448F690E-86B2-431E-920A-C7CB31204DBD}"/>
    <cellStyle name="Normal 21 4 10" xfId="24697" xr:uid="{4D95F564-D0FF-4233-B151-339E6F253097}"/>
    <cellStyle name="Normal 21 4 11" xfId="27875" xr:uid="{5E1F2C2E-EC95-4861-B3EE-603800C2906C}"/>
    <cellStyle name="Normal 21 4 12" xfId="3787" xr:uid="{75AB9BF7-523A-4B00-8396-6186BD5EBF33}"/>
    <cellStyle name="Normal 21 4 2" xfId="2758" xr:uid="{F19D2FDE-6839-47C8-A8F4-3BB62D2F42D6}"/>
    <cellStyle name="Normal 21 4 2 10" xfId="4845" xr:uid="{BACFB16E-66D1-42EA-8687-6DFD10BC0680}"/>
    <cellStyle name="Normal 21 4 2 2" xfId="6884" xr:uid="{50909F58-AB8E-45A1-90A4-672E17E54FB4}"/>
    <cellStyle name="Normal 21 4 2 3" xfId="11021" xr:uid="{7E47221D-5666-4653-8F55-E81C735F3BFD}"/>
    <cellStyle name="Normal 21 4 2 4" xfId="14212" xr:uid="{FBF5A213-07AA-4D78-8C3E-F83CB8D814FC}"/>
    <cellStyle name="Normal 21 4 2 5" xfId="17307" xr:uid="{19E4F366-4E54-4661-AD6E-8A6248D79789}"/>
    <cellStyle name="Normal 21 4 2 6" xfId="20465" xr:uid="{AF1755D3-0815-4892-8E9C-5A8B6F5D501A}"/>
    <cellStyle name="Normal 21 4 2 7" xfId="23621" xr:uid="{386C790A-ED65-40D8-8C26-83709C3896DD}"/>
    <cellStyle name="Normal 21 4 2 8" xfId="26797" xr:uid="{B86792F8-55BF-48D9-816C-3674C5396C9C}"/>
    <cellStyle name="Normal 21 4 2 9" xfId="29996" xr:uid="{2ADFBD95-A2CE-4350-95FE-17B15F2FE993}"/>
    <cellStyle name="Normal 21 4 3" xfId="1696" xr:uid="{00E7C3C7-166C-4E98-B718-DFC0B2EA8F9B}"/>
    <cellStyle name="Normal 21 4 3 2" xfId="9963" xr:uid="{23F5D8E4-5799-4089-9F64-D8DE06578CD2}"/>
    <cellStyle name="Normal 21 4 3 3" xfId="13159" xr:uid="{2BD4B1E3-3C2D-495A-BA14-866343F25D89}"/>
    <cellStyle name="Normal 21 4 3 4" xfId="16254" xr:uid="{688D6D36-3284-4580-9291-F6B60AD0FDF0}"/>
    <cellStyle name="Normal 21 4 3 5" xfId="19408" xr:uid="{1D19081F-931C-4272-A03A-FC724BA6BD15}"/>
    <cellStyle name="Normal 21 4 3 6" xfId="22568" xr:uid="{B7E34C0D-FC89-4933-8D34-767FE545A084}"/>
    <cellStyle name="Normal 21 4 3 7" xfId="25744" xr:uid="{132EA249-F51F-45CB-9687-527EA0B3F304}"/>
    <cellStyle name="Normal 21 4 3 8" xfId="28943" xr:uid="{A0852BDF-398A-4BDF-B441-A8BED196D297}"/>
    <cellStyle name="Normal 21 4 3 9" xfId="5945" xr:uid="{4686CD7F-E050-4C0C-959C-AFA18AA94CDB}"/>
    <cellStyle name="Normal 21 4 4" xfId="7930" xr:uid="{0CC18FB8-F3E7-4C85-81C8-74A5237165E9}"/>
    <cellStyle name="Normal 21 4 5" xfId="9075" xr:uid="{2A9DAA22-34EB-42ED-BD4E-B9B896348AF1}"/>
    <cellStyle name="Normal 21 4 6" xfId="12196" xr:uid="{2B8AA7E0-5FB6-446C-9CB2-A270B8732A0D}"/>
    <cellStyle name="Normal 21 4 7" xfId="15315" xr:uid="{52ADCA43-C5B6-4469-B0F8-51F767733D7A}"/>
    <cellStyle name="Normal 21 4 8" xfId="18399" xr:uid="{23ED5C13-202A-4B77-9565-06FCE89659DD}"/>
    <cellStyle name="Normal 21 4 9" xfId="21562" xr:uid="{BCE59637-C53D-459A-AB7B-B028BB179F83}"/>
    <cellStyle name="Normal 21 5" xfId="1000" xr:uid="{B680BFD3-F84D-43AA-B000-0CAD3CF4A208}"/>
    <cellStyle name="Normal 21 5 10" xfId="24889" xr:uid="{B6E54EF9-D4A9-4483-A378-DC6D2185C879}"/>
    <cellStyle name="Normal 21 5 11" xfId="28068" xr:uid="{E934EF3C-CAD0-4BAF-AD88-A64F9F09657E}"/>
    <cellStyle name="Normal 21 5 12" xfId="3979" xr:uid="{E086C6E5-6B61-4989-B8CC-3E33025C643B}"/>
    <cellStyle name="Normal 21 5 2" xfId="2951" xr:uid="{1D7762F5-8AAA-4470-9A9E-29647BA6EFCB}"/>
    <cellStyle name="Normal 21 5 2 10" xfId="5037" xr:uid="{82E2E13F-4AEF-4879-8694-7396DC2DE7CA}"/>
    <cellStyle name="Normal 21 5 2 2" xfId="7060" xr:uid="{4FB1F67F-51B9-4B82-9A66-A71D396DF89A}"/>
    <cellStyle name="Normal 21 5 2 3" xfId="11213" xr:uid="{C24B3F4F-1C8E-446E-8156-A23D5A93173B}"/>
    <cellStyle name="Normal 21 5 2 4" xfId="14401" xr:uid="{69110B2B-1B19-49D5-BEE1-BEBAA80CFD75}"/>
    <cellStyle name="Normal 21 5 2 5" xfId="17498" xr:uid="{4C2F5971-A987-4946-B364-7F8A3DA80BD7}"/>
    <cellStyle name="Normal 21 5 2 6" xfId="20655" xr:uid="{45A91E16-1573-42F9-A4F0-159956B16375}"/>
    <cellStyle name="Normal 21 5 2 7" xfId="23810" xr:uid="{2A09A8BC-BBA2-4E75-AAF2-017F4F5444E5}"/>
    <cellStyle name="Normal 21 5 2 8" xfId="26986" xr:uid="{2A4EA30A-8217-428A-9AFD-8766CFF4CFFA}"/>
    <cellStyle name="Normal 21 5 2 9" xfId="30185" xr:uid="{EECB8002-C716-4FF3-BDB7-18CDE951BFC7}"/>
    <cellStyle name="Normal 21 5 3" xfId="1890" xr:uid="{A2607E4A-D5F4-4D31-BBDE-4F7707B6FD4D}"/>
    <cellStyle name="Normal 21 5 3 2" xfId="10155" xr:uid="{4BF66978-9D41-4576-928D-4B4F80EC796D}"/>
    <cellStyle name="Normal 21 5 3 3" xfId="13351" xr:uid="{240BDE5A-34F6-42B1-85BF-3F3CEAE3A18B}"/>
    <cellStyle name="Normal 21 5 3 4" xfId="16446" xr:uid="{BDC1D9C8-48D3-4E9F-BED8-38E11097AD33}"/>
    <cellStyle name="Normal 21 5 3 5" xfId="19600" xr:uid="{4AAF9A92-02F3-44CC-9943-17A79B6FAA27}"/>
    <cellStyle name="Normal 21 5 3 6" xfId="22760" xr:uid="{7BB2F5BF-F03E-419E-A9D1-D2C7D7122337}"/>
    <cellStyle name="Normal 21 5 3 7" xfId="25936" xr:uid="{4F743126-2387-44B1-8274-06E20B98CAF9}"/>
    <cellStyle name="Normal 21 5 3 8" xfId="29135" xr:uid="{37527E32-5B24-4D28-AAC1-AF692AE42634}"/>
    <cellStyle name="Normal 21 5 3 9" xfId="6138" xr:uid="{D94FDF27-EAA6-4AC1-8676-DB0E8613B60C}"/>
    <cellStyle name="Normal 21 5 4" xfId="8123" xr:uid="{E533AE8D-B765-4714-845E-D0E8AAA6C0E1}"/>
    <cellStyle name="Normal 21 5 5" xfId="9267" xr:uid="{3D5A998A-7C40-49C6-BF87-280379FAD546}"/>
    <cellStyle name="Normal 21 5 6" xfId="12389" xr:uid="{3B7BCEA4-3BF1-4CA1-8D77-186AD62CEEF9}"/>
    <cellStyle name="Normal 21 5 7" xfId="15508" xr:uid="{1CDA27F5-071C-410A-AE1D-987E1B424857}"/>
    <cellStyle name="Normal 21 5 8" xfId="18591" xr:uid="{A8EA03F8-039C-44EE-A709-24B539967545}"/>
    <cellStyle name="Normal 21 5 9" xfId="21755" xr:uid="{B6F7E22E-AFE6-4B44-87E8-F704369700BC}"/>
    <cellStyle name="Normal 21 6" xfId="353" xr:uid="{4943E78C-7B95-48DF-AD7D-56AFC3915FF9}"/>
    <cellStyle name="Normal 21 6 10" xfId="27422" xr:uid="{484D7C81-11F2-4654-85ED-E989C2305AAB}"/>
    <cellStyle name="Normal 21 6 11" xfId="4392" xr:uid="{4EA4B083-0278-4019-8B14-A661624A52EB}"/>
    <cellStyle name="Normal 21 6 2" xfId="2305" xr:uid="{A7159831-D6EE-4189-AC8F-15DB9C686BB8}"/>
    <cellStyle name="Normal 21 6 2 2" xfId="10568" xr:uid="{9D62AE6B-D20A-4ECE-A7EF-34FCFA4CC4D5}"/>
    <cellStyle name="Normal 21 6 2 3" xfId="13763" xr:uid="{D1609B30-8600-4AC5-8830-90D5B2072DD3}"/>
    <cellStyle name="Normal 21 6 2 4" xfId="16858" xr:uid="{7BD8A12F-A048-4ABB-A35D-A037CE3BC09C}"/>
    <cellStyle name="Normal 21 6 2 5" xfId="20012" xr:uid="{6E71704D-DCC1-4F86-B8B9-1427F0886588}"/>
    <cellStyle name="Normal 21 6 2 6" xfId="23172" xr:uid="{7F1FFC43-2B45-45B5-8BB8-5E3A8F39222B}"/>
    <cellStyle name="Normal 21 6 2 7" xfId="26348" xr:uid="{2FC22A22-2A76-423F-83C5-02627E72F83E}"/>
    <cellStyle name="Normal 21 6 2 8" xfId="29547" xr:uid="{9F429843-7360-4AE0-A8C4-C7D055454ECB}"/>
    <cellStyle name="Normal 21 6 2 9" xfId="5492" xr:uid="{B42B653F-3D67-487C-918B-A7833A5161CA}"/>
    <cellStyle name="Normal 21 6 3" xfId="7477" xr:uid="{8A99C3B4-04CE-4737-83AC-5A0B4D55CDDB}"/>
    <cellStyle name="Normal 21 6 4" xfId="8621" xr:uid="{9CCB2069-4E52-4026-A91D-904F9E7D2FF5}"/>
    <cellStyle name="Normal 21 6 5" xfId="11743" xr:uid="{F60D8280-214D-4D38-9E3C-78BF1045E617}"/>
    <cellStyle name="Normal 21 6 6" xfId="14862" xr:uid="{B008B37D-268E-4833-8F56-CA42C44AFB6B}"/>
    <cellStyle name="Normal 21 6 7" xfId="17946" xr:uid="{026108F8-8D4D-4E82-B6B0-8E0D57A0F896}"/>
    <cellStyle name="Normal 21 6 8" xfId="21109" xr:uid="{ABAE5D90-2E27-4BA0-AE73-3C97DAF2279D}"/>
    <cellStyle name="Normal 21 6 9" xfId="24244" xr:uid="{F3C8FE94-EDCD-41A3-94A4-E4D8E62EC4E2}"/>
    <cellStyle name="Normal 21 7" xfId="2106" xr:uid="{0FADCE48-190C-4A74-A073-47B027C1B8E3}"/>
    <cellStyle name="Normal 21 7 10" xfId="4195" xr:uid="{94683687-85F7-4B91-82D1-37C17BB57248}"/>
    <cellStyle name="Normal 21 7 2" xfId="6411" xr:uid="{DB79DFEF-383B-459F-A6C0-AC1E98A36EB2}"/>
    <cellStyle name="Normal 21 7 3" xfId="10371" xr:uid="{EE8B0912-C5C3-403A-9B54-35B4B171FC93}"/>
    <cellStyle name="Normal 21 7 4" xfId="13566" xr:uid="{BCFA5BFE-6C48-409B-9265-869A144BFCFB}"/>
    <cellStyle name="Normal 21 7 5" xfId="16661" xr:uid="{241EFDBE-D808-4E67-9EDE-14864CBC301B}"/>
    <cellStyle name="Normal 21 7 6" xfId="19815" xr:uid="{381E1E9C-8981-4F59-9C05-A3F8D143811C}"/>
    <cellStyle name="Normal 21 7 7" xfId="22975" xr:uid="{DF1E2BB2-BE4F-48E5-9744-BB0B35B95928}"/>
    <cellStyle name="Normal 21 7 8" xfId="26151" xr:uid="{30B7DFB3-96B3-4292-9F4A-08DB636BE4F8}"/>
    <cellStyle name="Normal 21 7 9" xfId="29350" xr:uid="{38DC7874-BAE9-4CDD-9960-4E184E566D5A}"/>
    <cellStyle name="Normal 21 8" xfId="1243" xr:uid="{73EF4907-3BF4-4607-9CA2-40AF7AF6D560}"/>
    <cellStyle name="Normal 21 8 2" xfId="9510" xr:uid="{F9856D6A-7500-46FF-B86A-52ED9C3AEDB0}"/>
    <cellStyle name="Normal 21 8 3" xfId="12706" xr:uid="{AF5B6A79-3AF4-4360-932E-ED5EA0C80E52}"/>
    <cellStyle name="Normal 21 8 4" xfId="15772" xr:uid="{1C588B17-9049-472E-80C8-ECAABCA96D8D}"/>
    <cellStyle name="Normal 21 8 5" xfId="18978" xr:uid="{6EAB0FDF-6C1E-4199-9E92-4C66ACBAA758}"/>
    <cellStyle name="Normal 21 8 6" xfId="22105" xr:uid="{3A922180-202E-4F77-AA64-EF88FEE1D780}"/>
    <cellStyle name="Normal 21 8 7" xfId="25314" xr:uid="{78FC7D18-6BCC-4313-8323-275F88491071}"/>
    <cellStyle name="Normal 21 8 8" xfId="28511" xr:uid="{67CAB03D-15EB-4B82-8005-7A07B08C97DE}"/>
    <cellStyle name="Normal 21 8 9" xfId="5294" xr:uid="{7D5C17EC-9AD5-43A7-BB97-4AD7FFE7CCA6}"/>
    <cellStyle name="Normal 21 9" xfId="7277" xr:uid="{120B526D-C845-4B04-973B-4FDAB94CCACD}"/>
    <cellStyle name="Normal 22" xfId="168" xr:uid="{F82F8F27-6828-49A7-B331-0FAD7E43BFFD}"/>
    <cellStyle name="Normal 22 10" xfId="8437" xr:uid="{E72616D0-1302-44B6-8C62-7D364DB999AB}"/>
    <cellStyle name="Normal 22 11" xfId="11546" xr:uid="{87E184F8-5C02-453B-BD18-0F26A794891F}"/>
    <cellStyle name="Normal 22 12" xfId="14661" xr:uid="{552A1BE6-0D3B-4884-8562-95BACBD12003}"/>
    <cellStyle name="Normal 22 13" xfId="17753" xr:uid="{51AEE1D3-AE0E-4F8D-AAC8-1A4D2BED5108}"/>
    <cellStyle name="Normal 22 14" xfId="20911" xr:uid="{BC0E2ED2-E610-48D1-8E59-19D24FA7DBFA}"/>
    <cellStyle name="Normal 22 15" xfId="24051" xr:uid="{188C9A9D-E24F-4072-9CCA-3E4A3A92D089}"/>
    <cellStyle name="Normal 22 16" xfId="27228" xr:uid="{2A915FA8-D673-4996-B72B-7F0016F4FFB8}"/>
    <cellStyle name="Normal 22 17" xfId="3338" xr:uid="{EACA8E50-2095-4A10-9634-69CD3BB770C1}"/>
    <cellStyle name="Normal 22 2" xfId="502" xr:uid="{66249328-DBDB-4F2D-B73B-1142EF51291F}"/>
    <cellStyle name="Normal 22 2 10" xfId="24392" xr:uid="{227D41BC-E522-4A67-AE8F-166089D2C6CB}"/>
    <cellStyle name="Normal 22 2 11" xfId="27570" xr:uid="{F3179785-576F-4A86-BB7A-D5CC20F8E32D}"/>
    <cellStyle name="Normal 22 2 12" xfId="3482" xr:uid="{BB630638-4E81-4936-8616-599958C63B7E}"/>
    <cellStyle name="Normal 22 2 2" xfId="2453" xr:uid="{CBBB1F5D-6B40-4316-9844-C651A81B41CF}"/>
    <cellStyle name="Normal 22 2 2 10" xfId="4540" xr:uid="{3A357AEF-4010-4859-99F5-E5C679B748FE}"/>
    <cellStyle name="Normal 22 2 2 2" xfId="6612" xr:uid="{E6D118B7-FF6B-4ABE-92D1-98F425770650}"/>
    <cellStyle name="Normal 22 2 2 3" xfId="10716" xr:uid="{7FBCC12F-A4B4-49AE-A2AD-32785C94E43C}"/>
    <cellStyle name="Normal 22 2 2 4" xfId="13911" xr:uid="{AC67FA3B-CF62-48FB-9866-C74F7484DAC7}"/>
    <cellStyle name="Normal 22 2 2 5" xfId="17006" xr:uid="{9D691600-172B-40F5-80F0-F40F5E4B5C44}"/>
    <cellStyle name="Normal 22 2 2 6" xfId="20160" xr:uid="{FBE9C6E3-EA0E-4223-A088-A929358D6414}"/>
    <cellStyle name="Normal 22 2 2 7" xfId="23320" xr:uid="{DEC23EE4-6457-48AF-8DC8-7DD1A6093049}"/>
    <cellStyle name="Normal 22 2 2 8" xfId="26496" xr:uid="{035306EB-6A44-448E-B7F4-DE075FB9BF05}"/>
    <cellStyle name="Normal 22 2 2 9" xfId="29695" xr:uid="{F557E33E-981D-4BA8-A07B-2DFC4692AA71}"/>
    <cellStyle name="Normal 22 2 3" xfId="1391" xr:uid="{445718D8-9739-4042-8C01-8281C23D4323}"/>
    <cellStyle name="Normal 22 2 3 2" xfId="9658" xr:uid="{4BC52873-64D2-4552-9446-F084C97CD2CF}"/>
    <cellStyle name="Normal 22 2 3 3" xfId="12854" xr:uid="{69218F4D-E209-41BE-B2C5-5C4E93A0DD2A}"/>
    <cellStyle name="Normal 22 2 3 4" xfId="15949" xr:uid="{359ACAFE-30B2-465E-B71C-912E9C10D8F7}"/>
    <cellStyle name="Normal 22 2 3 5" xfId="19103" xr:uid="{283FFD72-1026-4337-A033-509E2B633FAA}"/>
    <cellStyle name="Normal 22 2 3 6" xfId="22263" xr:uid="{AA6751AB-EB83-4AF1-ABA9-A4955EED51C1}"/>
    <cellStyle name="Normal 22 2 3 7" xfId="25439" xr:uid="{39A366B1-7813-4809-823E-883D34A3AB7F}"/>
    <cellStyle name="Normal 22 2 3 8" xfId="28638" xr:uid="{7E17FD00-86BC-412E-886E-52980084C5F4}"/>
    <cellStyle name="Normal 22 2 3 9" xfId="5640" xr:uid="{17708889-13A7-4205-B881-CAA04BEC9769}"/>
    <cellStyle name="Normal 22 2 4" xfId="7625" xr:uid="{AE6BD359-7EAB-4441-850B-64AFDB63C151}"/>
    <cellStyle name="Normal 22 2 5" xfId="8770" xr:uid="{2AE23843-FBC0-4E85-A00F-4BC2297C4EA3}"/>
    <cellStyle name="Normal 22 2 6" xfId="11891" xr:uid="{E4FD9531-E490-4C85-AB1C-8E39B525340B}"/>
    <cellStyle name="Normal 22 2 7" xfId="15010" xr:uid="{C80A7D51-A63B-4AA0-8B97-B37FA20C1898}"/>
    <cellStyle name="Normal 22 2 8" xfId="18094" xr:uid="{75A7375D-8CB6-4FE5-8E65-B3F975F52CC0}"/>
    <cellStyle name="Normal 22 2 9" xfId="21257" xr:uid="{73480021-2E9F-4BBE-B2E3-5B0ECF363414}"/>
    <cellStyle name="Normal 22 3" xfId="642" xr:uid="{96771C85-471B-4821-B3C9-541C75F2BAE8}"/>
    <cellStyle name="Normal 22 3 10" xfId="24532" xr:uid="{7F16A87F-6D64-4592-8D80-C6795834CC53}"/>
    <cellStyle name="Normal 22 3 11" xfId="27710" xr:uid="{76D060A5-28BE-4218-A7F6-FF35CC6087C9}"/>
    <cellStyle name="Normal 22 3 12" xfId="3622" xr:uid="{D0599418-352A-49D8-AA91-9CAAA962DA66}"/>
    <cellStyle name="Normal 22 3 2" xfId="2593" xr:uid="{016CE6CB-ECD5-481A-B146-1BBEC1C9D523}"/>
    <cellStyle name="Normal 22 3 2 10" xfId="4680" xr:uid="{926C4516-3E50-4ED0-A840-245EBAC08876}"/>
    <cellStyle name="Normal 22 3 2 2" xfId="6747" xr:uid="{1D4509F4-EC85-42AA-8873-2C0663504DFC}"/>
    <cellStyle name="Normal 22 3 2 3" xfId="10856" xr:uid="{D8169DF6-61B8-4A86-BF2B-84A95330368F}"/>
    <cellStyle name="Normal 22 3 2 4" xfId="14049" xr:uid="{8198E058-A293-455A-8342-920783EDBBC3}"/>
    <cellStyle name="Normal 22 3 2 5" xfId="17144" xr:uid="{FA241934-B359-48E9-A871-A14AC5D94CFA}"/>
    <cellStyle name="Normal 22 3 2 6" xfId="20300" xr:uid="{6C520D5A-4BA8-48E5-94AD-E9D6C5BE3013}"/>
    <cellStyle name="Normal 22 3 2 7" xfId="23458" xr:uid="{4BBA8124-8035-4613-AF36-87BF9F32BBD3}"/>
    <cellStyle name="Normal 22 3 2 8" xfId="26634" xr:uid="{3224FBC4-7D58-4063-88DE-ADAC251A882A}"/>
    <cellStyle name="Normal 22 3 2 9" xfId="29833" xr:uid="{1C70825A-86A4-4339-BF81-3506A68B5BCD}"/>
    <cellStyle name="Normal 22 3 3" xfId="1531" xr:uid="{6245AA96-0670-49F0-8798-79B82471B90A}"/>
    <cellStyle name="Normal 22 3 3 2" xfId="9798" xr:uid="{9C8631D8-4119-4030-9162-12BA737138DE}"/>
    <cellStyle name="Normal 22 3 3 3" xfId="12994" xr:uid="{1BA95FE7-7FAC-4FA8-8518-0B5FA50C6EA5}"/>
    <cellStyle name="Normal 22 3 3 4" xfId="16089" xr:uid="{5AE52A55-8ED3-4440-BEA1-12A2BA7DFB3F}"/>
    <cellStyle name="Normal 22 3 3 5" xfId="19243" xr:uid="{193C6F05-7AF2-4E4D-998D-406DC34106EA}"/>
    <cellStyle name="Normal 22 3 3 6" xfId="22403" xr:uid="{9653819F-FCCE-43ED-B323-203645AB027F}"/>
    <cellStyle name="Normal 22 3 3 7" xfId="25579" xr:uid="{EEEF9082-7467-4598-B36C-9D5120B1843E}"/>
    <cellStyle name="Normal 22 3 3 8" xfId="28778" xr:uid="{B74AF9DD-ACD5-4822-ADFB-9000D0E60861}"/>
    <cellStyle name="Normal 22 3 3 9" xfId="5780" xr:uid="{4A9C00EF-037D-4F1B-9704-D14EF28FF838}"/>
    <cellStyle name="Normal 22 3 4" xfId="7765" xr:uid="{DF46D261-7CC0-415A-ABBA-2CB63EC2AB9F}"/>
    <cellStyle name="Normal 22 3 5" xfId="8910" xr:uid="{7B53200F-AD76-40BE-8B13-13E6A869BEBA}"/>
    <cellStyle name="Normal 22 3 6" xfId="12031" xr:uid="{032853DB-F831-4EF9-8194-614E1DD43410}"/>
    <cellStyle name="Normal 22 3 7" xfId="15150" xr:uid="{321F79AB-AD55-47CB-BEDE-3DEC9ECCB284}"/>
    <cellStyle name="Normal 22 3 8" xfId="18234" xr:uid="{40C46BFD-32AB-45BA-B753-C88651D20F2B}"/>
    <cellStyle name="Normal 22 3 9" xfId="21397" xr:uid="{B37AF205-1A72-49C4-97C6-115BF0C6FAF3}"/>
    <cellStyle name="Normal 22 4" xfId="811" xr:uid="{66FF58C4-5DAC-43CC-BE31-BA3C2E269294}"/>
    <cellStyle name="Normal 22 4 10" xfId="24701" xr:uid="{0F0C2937-7837-4009-AD4A-B3DD791EC851}"/>
    <cellStyle name="Normal 22 4 11" xfId="27879" xr:uid="{021FAE05-FDB2-4276-A840-B6EC26E12024}"/>
    <cellStyle name="Normal 22 4 12" xfId="3791" xr:uid="{1F9E4C1C-37A0-4293-A6FA-45B9D34CFA91}"/>
    <cellStyle name="Normal 22 4 2" xfId="2762" xr:uid="{4390934B-AC01-4C99-B1CD-8387A5238C75}"/>
    <cellStyle name="Normal 22 4 2 10" xfId="4849" xr:uid="{02E876E1-8B05-4987-9ADD-96EF9CE5CD19}"/>
    <cellStyle name="Normal 22 4 2 2" xfId="6888" xr:uid="{075AB8CE-F6A5-4591-A763-7BFAF11B0DE1}"/>
    <cellStyle name="Normal 22 4 2 3" xfId="11025" xr:uid="{F8A7AF70-9A5D-4068-8A25-043590C1E19B}"/>
    <cellStyle name="Normal 22 4 2 4" xfId="14216" xr:uid="{51410E28-5520-4FD8-8725-5CA9395B722E}"/>
    <cellStyle name="Normal 22 4 2 5" xfId="17311" xr:uid="{5C21258C-5DB8-4BDB-8332-D526691FE505}"/>
    <cellStyle name="Normal 22 4 2 6" xfId="20469" xr:uid="{6E385DD5-EA3C-45A8-960A-E067A4BB41B0}"/>
    <cellStyle name="Normal 22 4 2 7" xfId="23625" xr:uid="{B4139AFA-1DCB-440B-93F1-E0AAD002CCAD}"/>
    <cellStyle name="Normal 22 4 2 8" xfId="26801" xr:uid="{A7EA2D5B-139A-40E1-B7CB-009465AED04A}"/>
    <cellStyle name="Normal 22 4 2 9" xfId="30000" xr:uid="{EDD68D5B-E54B-4F22-B6B3-8EA1F42CBCE5}"/>
    <cellStyle name="Normal 22 4 3" xfId="1700" xr:uid="{DB337B5C-C148-46C3-BA54-9CCB078BB7FA}"/>
    <cellStyle name="Normal 22 4 3 2" xfId="9967" xr:uid="{40F331BE-A02F-4466-9358-86F9F73FBE6F}"/>
    <cellStyle name="Normal 22 4 3 3" xfId="13163" xr:uid="{F131F261-66BE-48D0-BEFF-074870E15C3E}"/>
    <cellStyle name="Normal 22 4 3 4" xfId="16258" xr:uid="{4F663557-519E-4B36-AD36-259F101EC259}"/>
    <cellStyle name="Normal 22 4 3 5" xfId="19412" xr:uid="{BC13A448-9AAF-4DEA-8ED8-315A7EE4CB4D}"/>
    <cellStyle name="Normal 22 4 3 6" xfId="22572" xr:uid="{5B00B3E9-E538-428C-8C18-F7387B7F4186}"/>
    <cellStyle name="Normal 22 4 3 7" xfId="25748" xr:uid="{89AD855C-6A27-448D-B5E9-6ABE697008E7}"/>
    <cellStyle name="Normal 22 4 3 8" xfId="28947" xr:uid="{82B0CD76-6A54-4BF9-8416-AE7BC201E6B0}"/>
    <cellStyle name="Normal 22 4 3 9" xfId="5949" xr:uid="{8F548C71-0767-4C5F-AD6D-A6FDCFB5FFAA}"/>
    <cellStyle name="Normal 22 4 4" xfId="7934" xr:uid="{DBA67D2F-79A9-4099-87B1-9FDD1D7AD4FD}"/>
    <cellStyle name="Normal 22 4 5" xfId="9079" xr:uid="{E7941DD4-4C2E-4327-ABF3-4C396356376D}"/>
    <cellStyle name="Normal 22 4 6" xfId="12200" xr:uid="{D78E3712-F714-48D5-801C-EDA31F225D2C}"/>
    <cellStyle name="Normal 22 4 7" xfId="15319" xr:uid="{C4A10445-CEDA-4189-B178-76C86DCBB315}"/>
    <cellStyle name="Normal 22 4 8" xfId="18403" xr:uid="{88EB800F-D68D-480B-940B-CEAC0B678855}"/>
    <cellStyle name="Normal 22 4 9" xfId="21566" xr:uid="{10B4F374-DE00-46C7-8E0E-34B515CB05A6}"/>
    <cellStyle name="Normal 22 5" xfId="1004" xr:uid="{2A8C7A1C-9669-4CC1-BCFF-D947EE63882D}"/>
    <cellStyle name="Normal 22 5 10" xfId="24893" xr:uid="{11427126-C16D-4B7A-AD94-E1DE662E5DF6}"/>
    <cellStyle name="Normal 22 5 11" xfId="28072" xr:uid="{B5167CE3-57DA-426E-B9B0-A5252571095E}"/>
    <cellStyle name="Normal 22 5 12" xfId="3983" xr:uid="{85D93857-BEE6-4283-AE0F-E324BD64D119}"/>
    <cellStyle name="Normal 22 5 2" xfId="2955" xr:uid="{80F1E9B3-1F3A-48F8-A6FC-7B6BE8C8698D}"/>
    <cellStyle name="Normal 22 5 2 10" xfId="5041" xr:uid="{9A5656F2-D85E-423A-AAAF-F83BB465CF30}"/>
    <cellStyle name="Normal 22 5 2 2" xfId="7064" xr:uid="{C0F59A6B-33D1-4938-B04E-E49FCC9678DC}"/>
    <cellStyle name="Normal 22 5 2 3" xfId="11217" xr:uid="{1D13D94B-034F-406A-A0F3-B90565624ADB}"/>
    <cellStyle name="Normal 22 5 2 4" xfId="14405" xr:uid="{03782B1E-1754-40A7-BD0B-8D63E61C2E12}"/>
    <cellStyle name="Normal 22 5 2 5" xfId="17502" xr:uid="{3F582041-93E9-4DC9-88F4-D7D417126ACB}"/>
    <cellStyle name="Normal 22 5 2 6" xfId="20659" xr:uid="{D45F0F28-FE24-4957-BF89-D5261CB62183}"/>
    <cellStyle name="Normal 22 5 2 7" xfId="23814" xr:uid="{EBD218AB-131B-4D8A-85E0-2B80F7791DEB}"/>
    <cellStyle name="Normal 22 5 2 8" xfId="26990" xr:uid="{B5801CB3-4058-4975-A6F8-ED256C8CF1F0}"/>
    <cellStyle name="Normal 22 5 2 9" xfId="30189" xr:uid="{499ADED8-17F0-43C0-AA0A-8B9D6083E602}"/>
    <cellStyle name="Normal 22 5 3" xfId="1894" xr:uid="{140E8F1E-3CFA-4A15-B05B-6EF26E912F50}"/>
    <cellStyle name="Normal 22 5 3 2" xfId="10159" xr:uid="{1BE84173-356A-41AA-AFEE-3194EB6E4DB6}"/>
    <cellStyle name="Normal 22 5 3 3" xfId="13355" xr:uid="{A8B2BE68-3BF8-4443-A7DF-C6BB2A6B56C6}"/>
    <cellStyle name="Normal 22 5 3 4" xfId="16450" xr:uid="{BF55D9CA-A8FC-4620-A20B-EA76FBCE489D}"/>
    <cellStyle name="Normal 22 5 3 5" xfId="19604" xr:uid="{489E9134-39B7-4F83-9FA3-C4141C0C3E9B}"/>
    <cellStyle name="Normal 22 5 3 6" xfId="22764" xr:uid="{A2F86BF2-0BA7-46A4-88AF-449A8F1D93F5}"/>
    <cellStyle name="Normal 22 5 3 7" xfId="25940" xr:uid="{6054E64F-ADA4-4916-9A0C-6A393D27BC8D}"/>
    <cellStyle name="Normal 22 5 3 8" xfId="29139" xr:uid="{C20FA254-B5F7-4518-957B-F4C4EABC46AF}"/>
    <cellStyle name="Normal 22 5 3 9" xfId="6142" xr:uid="{B3A34CAC-ACDF-4012-A462-DC52F193D3F7}"/>
    <cellStyle name="Normal 22 5 4" xfId="8127" xr:uid="{B02CF0EA-756B-44BF-BCD7-AB46A095836E}"/>
    <cellStyle name="Normal 22 5 5" xfId="9271" xr:uid="{A0C3C1EB-AA2E-44BB-B33E-04AED147197F}"/>
    <cellStyle name="Normal 22 5 6" xfId="12393" xr:uid="{637DA413-D5A6-45B5-8E00-F593702CC243}"/>
    <cellStyle name="Normal 22 5 7" xfId="15512" xr:uid="{195E8F11-CB61-417A-98D3-7F56B26687CE}"/>
    <cellStyle name="Normal 22 5 8" xfId="18595" xr:uid="{C9799A98-D0CD-4DB6-BA72-46275A8AEEEE}"/>
    <cellStyle name="Normal 22 5 9" xfId="21759" xr:uid="{2D771F05-CE10-46BD-BD81-DE4634B1F9B7}"/>
    <cellStyle name="Normal 22 6" xfId="357" xr:uid="{D9AB0139-B95A-42EB-9B86-978E354E04D4}"/>
    <cellStyle name="Normal 22 6 10" xfId="27426" xr:uid="{FB3D1292-9352-453B-926A-2F03A480F505}"/>
    <cellStyle name="Normal 22 6 11" xfId="4396" xr:uid="{DDFFD4B1-EE16-4312-A4CB-2BA8C8F49444}"/>
    <cellStyle name="Normal 22 6 2" xfId="2309" xr:uid="{BB306207-8515-400D-A9BE-99E916C7128B}"/>
    <cellStyle name="Normal 22 6 2 2" xfId="10572" xr:uid="{D5DD9624-A06F-4FB1-B2C7-84CF27ED02DC}"/>
    <cellStyle name="Normal 22 6 2 3" xfId="13767" xr:uid="{7B6FD4D2-7772-40F1-957E-883ECCC5C8EF}"/>
    <cellStyle name="Normal 22 6 2 4" xfId="16862" xr:uid="{C1B1E4AC-54DE-4C21-91B8-3AE973C35E85}"/>
    <cellStyle name="Normal 22 6 2 5" xfId="20016" xr:uid="{C85BB57E-381C-49FB-ABE7-0597249699D4}"/>
    <cellStyle name="Normal 22 6 2 6" xfId="23176" xr:uid="{6D6C3F2A-5FA1-4C76-AAE6-68E2D14C6774}"/>
    <cellStyle name="Normal 22 6 2 7" xfId="26352" xr:uid="{E76704AD-5687-4B39-B38D-6E06E8AF4B47}"/>
    <cellStyle name="Normal 22 6 2 8" xfId="29551" xr:uid="{48B85C83-7FB9-41A8-8C07-6946D65B2781}"/>
    <cellStyle name="Normal 22 6 2 9" xfId="5496" xr:uid="{BDE1D608-04E5-438B-8A7C-0E8772150594}"/>
    <cellStyle name="Normal 22 6 3" xfId="7481" xr:uid="{176C6CA7-F90F-47B3-B4CC-DF2533FD811F}"/>
    <cellStyle name="Normal 22 6 4" xfId="8625" xr:uid="{1C444D1A-3573-49B5-B90D-B947EB31F165}"/>
    <cellStyle name="Normal 22 6 5" xfId="11747" xr:uid="{C3D848D5-4AD5-431E-A581-C09A5793839E}"/>
    <cellStyle name="Normal 22 6 6" xfId="14866" xr:uid="{EE03A96E-F81B-487B-B53E-851582FB30B1}"/>
    <cellStyle name="Normal 22 6 7" xfId="17950" xr:uid="{5E56E5EE-FAFC-4AF6-B66E-54F4CB9626BF}"/>
    <cellStyle name="Normal 22 6 8" xfId="21113" xr:uid="{F654FA13-D1F0-4042-91A3-D542FF513EF2}"/>
    <cellStyle name="Normal 22 6 9" xfId="24248" xr:uid="{200935CC-7E15-4BD2-86D6-F7CF34570F9F}"/>
    <cellStyle name="Normal 22 7" xfId="2110" xr:uid="{DFDE231D-A3AE-46C7-869C-82288C9F7624}"/>
    <cellStyle name="Normal 22 7 10" xfId="4199" xr:uid="{6F7D1F6B-4FD9-4973-A565-A8B1A4D70DAC}"/>
    <cellStyle name="Normal 22 7 2" xfId="6415" xr:uid="{27815A3B-37F6-4A99-A7E1-79F4C5B2B3D6}"/>
    <cellStyle name="Normal 22 7 3" xfId="10375" xr:uid="{CEADDE7F-3E4C-48C6-8CC7-F81FCFB60BEB}"/>
    <cellStyle name="Normal 22 7 4" xfId="13570" xr:uid="{DD887845-CF57-4838-A422-812C6F0D79EF}"/>
    <cellStyle name="Normal 22 7 5" xfId="16665" xr:uid="{9EC90159-F500-4A86-A341-3E81C0A28D15}"/>
    <cellStyle name="Normal 22 7 6" xfId="19819" xr:uid="{4C40A1A1-4DDA-47C2-9B84-C4C962C5C2EE}"/>
    <cellStyle name="Normal 22 7 7" xfId="22979" xr:uid="{91F4D686-A0FC-43E6-8B86-3222B8545947}"/>
    <cellStyle name="Normal 22 7 8" xfId="26155" xr:uid="{613F805A-ADBF-4E42-9D81-1647A53160C6}"/>
    <cellStyle name="Normal 22 7 9" xfId="29354" xr:uid="{69BF588C-5FB6-4F1A-B3BF-038AB35041EE}"/>
    <cellStyle name="Normal 22 8" xfId="1247" xr:uid="{F2FD5EC3-D29A-41AE-AF1F-09750F290D01}"/>
    <cellStyle name="Normal 22 8 2" xfId="9514" xr:uid="{1CE70FBA-6101-4DFD-BA5E-D64F921B4EAE}"/>
    <cellStyle name="Normal 22 8 3" xfId="12710" xr:uid="{2F929865-06BE-4BF5-8246-B568C6FB5121}"/>
    <cellStyle name="Normal 22 8 4" xfId="14587" xr:uid="{114B88C4-F02F-4375-8C2E-6B6F46D258F2}"/>
    <cellStyle name="Normal 22 8 5" xfId="18999" xr:uid="{ED5C0321-CFC6-470E-B400-2272D43639B2}"/>
    <cellStyle name="Normal 22 8 6" xfId="22140" xr:uid="{06C9892B-330B-499B-920C-B82E7123B070}"/>
    <cellStyle name="Normal 22 8 7" xfId="25308" xr:uid="{BA3F512A-94F9-4184-97F8-00269AB16FCD}"/>
    <cellStyle name="Normal 22 8 8" xfId="28477" xr:uid="{29FB191F-5D82-4E2E-AF78-0992DB120EB2}"/>
    <cellStyle name="Normal 22 8 9" xfId="5298" xr:uid="{92413746-27C3-490C-85BC-4BF9D8187DFE}"/>
    <cellStyle name="Normal 22 9" xfId="7281" xr:uid="{03C96218-C9BC-42B7-AB20-E1AE3F86CCD7}"/>
    <cellStyle name="Normal 224" xfId="31747" xr:uid="{81FE118C-F198-4218-8699-D50A855A49F9}"/>
    <cellStyle name="Normal 23" xfId="172" xr:uid="{30D5D360-BE04-4F5F-93A5-4F7F8E6BDF42}"/>
    <cellStyle name="Normal 23 10" xfId="8441" xr:uid="{537E0099-D6B9-4D16-AFC2-A4BA1369E887}"/>
    <cellStyle name="Normal 23 11" xfId="11550" xr:uid="{288FBFA3-1C48-4E07-8469-AE2A82FD4AB6}"/>
    <cellStyle name="Normal 23 12" xfId="14665" xr:uid="{023E7EE6-3E93-4881-B117-6194007B18E5}"/>
    <cellStyle name="Normal 23 13" xfId="17757" xr:uid="{C225CC9B-9A8E-47B1-AE98-3BA08DD75E97}"/>
    <cellStyle name="Normal 23 14" xfId="20915" xr:uid="{05D127BD-A6A6-48C7-8B0D-B770D5046DA5}"/>
    <cellStyle name="Normal 23 15" xfId="24055" xr:uid="{BBA743B0-70F3-4ACE-8690-FA5468D9984D}"/>
    <cellStyle name="Normal 23 16" xfId="27232" xr:uid="{806C7C87-9ADC-4838-8B0A-721798B11DAB}"/>
    <cellStyle name="Normal 23 17" xfId="3342" xr:uid="{8E97621D-8F45-4AF4-AF9D-39D6E3DB8D82}"/>
    <cellStyle name="Normal 23 2" xfId="506" xr:uid="{49394E03-6035-4A63-8F41-1265F1C0E5B0}"/>
    <cellStyle name="Normal 23 2 10" xfId="24396" xr:uid="{404252CC-3038-4280-8544-6FD6CBBB37F3}"/>
    <cellStyle name="Normal 23 2 11" xfId="27574" xr:uid="{CD196181-E9AA-4B07-9D62-40E0FDF7DA8B}"/>
    <cellStyle name="Normal 23 2 12" xfId="3486" xr:uid="{9D524A26-7295-4DEF-B5A0-DC572331BDE3}"/>
    <cellStyle name="Normal 23 2 2" xfId="2457" xr:uid="{9CFB8C07-8F6C-4E86-9861-3025138B5977}"/>
    <cellStyle name="Normal 23 2 2 10" xfId="4544" xr:uid="{26E3E858-7F0C-4CBB-9E39-1A42FCE8AA77}"/>
    <cellStyle name="Normal 23 2 2 2" xfId="6616" xr:uid="{38A260C8-8FA4-4B9C-A93A-405378A90A76}"/>
    <cellStyle name="Normal 23 2 2 3" xfId="10720" xr:uid="{B19B7FAA-FFC9-4C5C-8B5F-64B3F2675AE2}"/>
    <cellStyle name="Normal 23 2 2 4" xfId="13915" xr:uid="{A7580AA8-6145-4836-8954-B165BCB4A0CF}"/>
    <cellStyle name="Normal 23 2 2 5" xfId="17010" xr:uid="{EB7E8856-113A-4541-A85E-A89DD0EA4400}"/>
    <cellStyle name="Normal 23 2 2 6" xfId="20164" xr:uid="{C26D99C1-86B9-4333-A1A0-5BA37B054D7A}"/>
    <cellStyle name="Normal 23 2 2 7" xfId="23324" xr:uid="{E59B1AC7-967E-416F-9073-18027C8998CB}"/>
    <cellStyle name="Normal 23 2 2 8" xfId="26500" xr:uid="{30E4D864-32FB-46E3-9A46-2D3AD88C3C29}"/>
    <cellStyle name="Normal 23 2 2 9" xfId="29699" xr:uid="{6FBADDD2-F5E9-458B-8176-2C5F02037204}"/>
    <cellStyle name="Normal 23 2 3" xfId="1395" xr:uid="{8FD5AD3F-3A59-409A-8FD0-319D653BF11B}"/>
    <cellStyle name="Normal 23 2 3 2" xfId="9662" xr:uid="{3ED70528-AC15-4A47-9CB0-386B7B925A8C}"/>
    <cellStyle name="Normal 23 2 3 3" xfId="12858" xr:uid="{3C41BC08-6E57-4113-A518-1C80B9E6675A}"/>
    <cellStyle name="Normal 23 2 3 4" xfId="15953" xr:uid="{88818014-5C22-4F97-887C-840EA0E4A4B5}"/>
    <cellStyle name="Normal 23 2 3 5" xfId="19107" xr:uid="{E923CE35-1C15-4FC1-B647-A795F24C5CC9}"/>
    <cellStyle name="Normal 23 2 3 6" xfId="22267" xr:uid="{C0EB327F-3A92-4D62-B8D5-A1B2F63B8AAB}"/>
    <cellStyle name="Normal 23 2 3 7" xfId="25443" xr:uid="{377DF19A-0228-4952-9290-B6C3A807E987}"/>
    <cellStyle name="Normal 23 2 3 8" xfId="28642" xr:uid="{62198FB8-8FC9-46F2-B6FD-EA36391C4235}"/>
    <cellStyle name="Normal 23 2 3 9" xfId="5644" xr:uid="{CAC037AB-1B7F-4412-B255-31622AA16FC2}"/>
    <cellStyle name="Normal 23 2 4" xfId="7629" xr:uid="{9C9198E0-3DFE-48DA-BABA-5CB3D52648AD}"/>
    <cellStyle name="Normal 23 2 5" xfId="8774" xr:uid="{4097FE08-2E1A-4D89-B992-037AEBC95E5F}"/>
    <cellStyle name="Normal 23 2 6" xfId="11895" xr:uid="{CA45BC3E-8069-4A25-8A92-81B1958EBF07}"/>
    <cellStyle name="Normal 23 2 7" xfId="15014" xr:uid="{651BE12E-8D69-4F65-8CD8-3E46F9304128}"/>
    <cellStyle name="Normal 23 2 8" xfId="18098" xr:uid="{500223FE-D77A-4F67-A98E-4D5C0F6E376C}"/>
    <cellStyle name="Normal 23 2 9" xfId="21261" xr:uid="{A6B3C83A-CFD5-4E85-ACE4-C7724BD612B6}"/>
    <cellStyle name="Normal 23 3" xfId="646" xr:uid="{B9390F55-4173-4B24-9FFA-193204DCD272}"/>
    <cellStyle name="Normal 23 3 10" xfId="24536" xr:uid="{F60F3081-B25D-4E77-BC12-CDDF5BD3BDDA}"/>
    <cellStyle name="Normal 23 3 11" xfId="27714" xr:uid="{586A8059-30CE-47DE-8781-68C694784098}"/>
    <cellStyle name="Normal 23 3 12" xfId="3626" xr:uid="{9080DAFF-9435-43BD-ADF9-E993805FCCB2}"/>
    <cellStyle name="Normal 23 3 2" xfId="2597" xr:uid="{C7E534B6-F502-4904-BCB1-CA85A204EA1A}"/>
    <cellStyle name="Normal 23 3 2 10" xfId="4684" xr:uid="{C31886DF-24F2-442E-8516-EF20B6FFFE71}"/>
    <cellStyle name="Normal 23 3 2 2" xfId="6751" xr:uid="{331F019E-31EA-4B96-B90A-CEFF999D2EB4}"/>
    <cellStyle name="Normal 23 3 2 3" xfId="10860" xr:uid="{F797D6AC-670A-4B4B-B54C-7CB0A03F3D2C}"/>
    <cellStyle name="Normal 23 3 2 4" xfId="14053" xr:uid="{67832018-453E-4587-95EC-1505CF863508}"/>
    <cellStyle name="Normal 23 3 2 5" xfId="17148" xr:uid="{020750DD-661A-4313-9DC2-03E59632FA19}"/>
    <cellStyle name="Normal 23 3 2 6" xfId="20304" xr:uid="{3B4853C8-0D67-4F3B-90DB-4465A9320AE3}"/>
    <cellStyle name="Normal 23 3 2 7" xfId="23462" xr:uid="{4034C57A-1083-4377-B8C0-439627AF4E46}"/>
    <cellStyle name="Normal 23 3 2 8" xfId="26638" xr:uid="{8D5D117A-B51D-4D5A-9060-67DB957CE1E2}"/>
    <cellStyle name="Normal 23 3 2 9" xfId="29837" xr:uid="{F239DF84-F304-436A-AFEC-F9BC1D9D4A1D}"/>
    <cellStyle name="Normal 23 3 3" xfId="1535" xr:uid="{61A99849-0EB2-43A8-8A05-139E48FB47E6}"/>
    <cellStyle name="Normal 23 3 3 2" xfId="9802" xr:uid="{1B9DFF02-A44A-4E27-8826-C4A4C1A1569F}"/>
    <cellStyle name="Normal 23 3 3 3" xfId="12998" xr:uid="{3254699F-FDB0-4839-979C-B253EF155F35}"/>
    <cellStyle name="Normal 23 3 3 4" xfId="16093" xr:uid="{BAA8F69B-4980-49D9-A06C-D3364D5529FB}"/>
    <cellStyle name="Normal 23 3 3 5" xfId="19247" xr:uid="{473A2FFC-89C7-41B2-8018-DCD938823C87}"/>
    <cellStyle name="Normal 23 3 3 6" xfId="22407" xr:uid="{54437A4C-67A7-4ECD-83E1-04B47F989AFD}"/>
    <cellStyle name="Normal 23 3 3 7" xfId="25583" xr:uid="{2B3E732B-CF79-4B6C-A827-0D5F9A1D91DE}"/>
    <cellStyle name="Normal 23 3 3 8" xfId="28782" xr:uid="{F9E1B12D-C5D5-43C0-AFD1-A2F59609E143}"/>
    <cellStyle name="Normal 23 3 3 9" xfId="5784" xr:uid="{39DAB496-114D-4344-B806-2506A9351034}"/>
    <cellStyle name="Normal 23 3 4" xfId="7769" xr:uid="{A1B9FE77-DC93-4145-A483-A146EC3C6049}"/>
    <cellStyle name="Normal 23 3 5" xfId="8914" xr:uid="{D535ECF8-D810-4BB4-B839-A4D828902C52}"/>
    <cellStyle name="Normal 23 3 6" xfId="12035" xr:uid="{0764F545-1A28-4CD8-B6E8-B16DB3E42F6A}"/>
    <cellStyle name="Normal 23 3 7" xfId="15154" xr:uid="{AEAF630D-1E47-4C7F-A614-478E3A51B07D}"/>
    <cellStyle name="Normal 23 3 8" xfId="18238" xr:uid="{217D0089-A2D5-49CF-B68E-50FE9723D43F}"/>
    <cellStyle name="Normal 23 3 9" xfId="21401" xr:uid="{03ACF7C4-8CFC-4882-8344-B887EB15260E}"/>
    <cellStyle name="Normal 23 4" xfId="815" xr:uid="{0D72F094-7C0E-4417-A871-8EDFDCAA2473}"/>
    <cellStyle name="Normal 23 4 10" xfId="24705" xr:uid="{F3F011FF-2B9D-41D5-A457-D6BC4EBA425C}"/>
    <cellStyle name="Normal 23 4 11" xfId="27883" xr:uid="{B5EDFA71-8C6D-41BE-85BD-CD24CD050A34}"/>
    <cellStyle name="Normal 23 4 12" xfId="3795" xr:uid="{548A68E5-219B-4F53-BDB1-E6F7628E9FE7}"/>
    <cellStyle name="Normal 23 4 2" xfId="2766" xr:uid="{DF0AB1F6-E5B0-4736-A82A-B550BC69229C}"/>
    <cellStyle name="Normal 23 4 2 10" xfId="4853" xr:uid="{31BA4A9F-FEB6-4579-BDB0-76F479D8943F}"/>
    <cellStyle name="Normal 23 4 2 2" xfId="6892" xr:uid="{54563F1A-C697-47E6-B83C-A56830853C3A}"/>
    <cellStyle name="Normal 23 4 2 3" xfId="11029" xr:uid="{092CE331-BDB2-498E-BDEE-EE3E83F33C43}"/>
    <cellStyle name="Normal 23 4 2 4" xfId="14220" xr:uid="{5648E7F0-F3F7-4AC9-ADBB-EE8E9DE6D79D}"/>
    <cellStyle name="Normal 23 4 2 5" xfId="17315" xr:uid="{4F326D06-9207-4906-953C-576C54A68DA3}"/>
    <cellStyle name="Normal 23 4 2 6" xfId="20473" xr:uid="{4B11EED5-6E5E-476C-B2D4-A64779DF2CF1}"/>
    <cellStyle name="Normal 23 4 2 7" xfId="23629" xr:uid="{29F7551C-FB9E-4D6E-BBCA-0F3EAE5C4F05}"/>
    <cellStyle name="Normal 23 4 2 8" xfId="26805" xr:uid="{CFB14C86-B073-4E1C-B45B-56C77B85E01F}"/>
    <cellStyle name="Normal 23 4 2 9" xfId="30004" xr:uid="{7478CAC4-6AF7-4496-9962-D809A8209C89}"/>
    <cellStyle name="Normal 23 4 3" xfId="1704" xr:uid="{DC9A27F0-D454-4BA4-B1D2-3E427EEFB554}"/>
    <cellStyle name="Normal 23 4 3 2" xfId="9971" xr:uid="{CE29ACD0-82E0-4D05-94B6-07BBE4DD40F3}"/>
    <cellStyle name="Normal 23 4 3 3" xfId="13167" xr:uid="{4A7C8B3F-6BF2-4203-8FFD-5F30B971C4AA}"/>
    <cellStyle name="Normal 23 4 3 4" xfId="16262" xr:uid="{EB09C331-811B-4FC9-AA48-D349CCB59628}"/>
    <cellStyle name="Normal 23 4 3 5" xfId="19416" xr:uid="{226A536B-B4DC-4BBB-A4CB-8E59A03EE901}"/>
    <cellStyle name="Normal 23 4 3 6" xfId="22576" xr:uid="{DF0EF9C0-27E5-4BD6-A83A-0B294EB9353B}"/>
    <cellStyle name="Normal 23 4 3 7" xfId="25752" xr:uid="{9D0E0991-5BCA-4385-9031-D481F5961807}"/>
    <cellStyle name="Normal 23 4 3 8" xfId="28951" xr:uid="{2E6481F3-3290-44C5-A559-4CB7D0E8A7E5}"/>
    <cellStyle name="Normal 23 4 3 9" xfId="5953" xr:uid="{8DA3271E-E812-40E0-A644-5ADA8319E577}"/>
    <cellStyle name="Normal 23 4 4" xfId="7938" xr:uid="{95415709-9A6D-4EC4-BBE9-82A5383E7E14}"/>
    <cellStyle name="Normal 23 4 5" xfId="9083" xr:uid="{F452DBF6-6716-4EA6-BF44-2089427D08E6}"/>
    <cellStyle name="Normal 23 4 6" xfId="12204" xr:uid="{93FE5C9A-BE19-4263-8A19-45784A298873}"/>
    <cellStyle name="Normal 23 4 7" xfId="15323" xr:uid="{DCD46509-3ABD-4460-97B6-B6A83C1EBFE2}"/>
    <cellStyle name="Normal 23 4 8" xfId="18407" xr:uid="{66089BE6-4350-42D4-A623-EE4FDDD3B189}"/>
    <cellStyle name="Normal 23 4 9" xfId="21570" xr:uid="{F260144A-A4CD-4FEF-B461-BC00B35C930C}"/>
    <cellStyle name="Normal 23 5" xfId="1008" xr:uid="{796B9E60-EA9E-4731-AC5E-29150BED4021}"/>
    <cellStyle name="Normal 23 5 10" xfId="24897" xr:uid="{B748C421-B689-419A-9572-43DA4B8403D6}"/>
    <cellStyle name="Normal 23 5 11" xfId="28076" xr:uid="{9C9633B8-839E-43C9-A377-E7BA27EB8BC3}"/>
    <cellStyle name="Normal 23 5 12" xfId="3987" xr:uid="{AE69D246-F4CD-47D7-BC10-8B0F5FC8E8F2}"/>
    <cellStyle name="Normal 23 5 2" xfId="2959" xr:uid="{9753C256-E7BA-437B-919E-415476B54E0F}"/>
    <cellStyle name="Normal 23 5 2 10" xfId="5045" xr:uid="{3CF64D6C-D80D-4C0F-9F38-487D6927B930}"/>
    <cellStyle name="Normal 23 5 2 2" xfId="7068" xr:uid="{1DA33058-6260-497F-AA88-D7F7AE6A1239}"/>
    <cellStyle name="Normal 23 5 2 3" xfId="11221" xr:uid="{F5E8181E-C210-4E15-96EF-B6F43749A565}"/>
    <cellStyle name="Normal 23 5 2 4" xfId="14409" xr:uid="{EF07C560-7C7E-49D0-B0F8-931B7A327EC0}"/>
    <cellStyle name="Normal 23 5 2 5" xfId="17506" xr:uid="{8E5E628B-BA2E-4BD3-A74B-5C5A4521B84C}"/>
    <cellStyle name="Normal 23 5 2 6" xfId="20663" xr:uid="{094396DE-AACE-4B02-9765-C2372CC7F9D1}"/>
    <cellStyle name="Normal 23 5 2 7" xfId="23818" xr:uid="{194B53E7-F995-4169-80C9-27720289684F}"/>
    <cellStyle name="Normal 23 5 2 8" xfId="26994" xr:uid="{0D798212-E5FA-4FB1-A586-B123DB43D464}"/>
    <cellStyle name="Normal 23 5 2 9" xfId="30193" xr:uid="{B27043DF-C957-472F-9511-77E60FC2B99B}"/>
    <cellStyle name="Normal 23 5 3" xfId="1898" xr:uid="{5037B3B8-3A77-4592-8936-EC1649081401}"/>
    <cellStyle name="Normal 23 5 3 2" xfId="10163" xr:uid="{721B1DB4-0DD1-4E35-ADAA-E669095BE49F}"/>
    <cellStyle name="Normal 23 5 3 3" xfId="13359" xr:uid="{644BBC7C-119F-40A0-A519-3E86866B0459}"/>
    <cellStyle name="Normal 23 5 3 4" xfId="16454" xr:uid="{DF82C565-F89A-4273-8F2E-77E787250821}"/>
    <cellStyle name="Normal 23 5 3 5" xfId="19608" xr:uid="{B6E0B41F-192C-4DF8-B839-CAC6626B2F3D}"/>
    <cellStyle name="Normal 23 5 3 6" xfId="22768" xr:uid="{098C46E4-87BE-4BB3-B761-4AC684BA35DA}"/>
    <cellStyle name="Normal 23 5 3 7" xfId="25944" xr:uid="{BA70BD6D-903F-4AA5-8F27-3B5CF46846A7}"/>
    <cellStyle name="Normal 23 5 3 8" xfId="29143" xr:uid="{9AE1BE2E-8650-4631-A857-73592B90C1AC}"/>
    <cellStyle name="Normal 23 5 3 9" xfId="6146" xr:uid="{54A9E2D2-7798-4254-A7D4-DFABDC3864F0}"/>
    <cellStyle name="Normal 23 5 4" xfId="8131" xr:uid="{2259DE02-DC3F-43E2-96CF-AABF8D40C814}"/>
    <cellStyle name="Normal 23 5 5" xfId="9275" xr:uid="{876F1E85-FFE4-42BF-BEDE-E4C1C763CA01}"/>
    <cellStyle name="Normal 23 5 6" xfId="12397" xr:uid="{B6BAAFD1-1A1D-4083-A1FB-CBE02C877556}"/>
    <cellStyle name="Normal 23 5 7" xfId="15516" xr:uid="{0ED0FF00-16C0-49A0-AFF7-B09FF0EB8CED}"/>
    <cellStyle name="Normal 23 5 8" xfId="18599" xr:uid="{A3BBC292-5242-4363-8C9D-CA29076C0953}"/>
    <cellStyle name="Normal 23 5 9" xfId="21763" xr:uid="{D439EC42-D7CA-418B-AF50-A8AE771D12D3}"/>
    <cellStyle name="Normal 23 6" xfId="361" xr:uid="{9DF2212D-5EFB-42F2-8A8E-BFCD8E4ADC46}"/>
    <cellStyle name="Normal 23 6 10" xfId="27430" xr:uid="{438039C2-99E3-4530-B041-8D79CB669391}"/>
    <cellStyle name="Normal 23 6 11" xfId="4400" xr:uid="{9AAD9787-0D67-48DF-83F7-222C68DC270E}"/>
    <cellStyle name="Normal 23 6 2" xfId="2313" xr:uid="{A84AD481-0D1B-4397-A651-94111442BC85}"/>
    <cellStyle name="Normal 23 6 2 2" xfId="10576" xr:uid="{6D72D65A-61A7-48F0-8B74-B8B1BC1001F1}"/>
    <cellStyle name="Normal 23 6 2 3" xfId="13771" xr:uid="{430897C7-7566-41DC-996F-0FAE44372AA0}"/>
    <cellStyle name="Normal 23 6 2 4" xfId="16866" xr:uid="{7782CBD8-4AE9-40EA-B89E-2EEB5234D867}"/>
    <cellStyle name="Normal 23 6 2 5" xfId="20020" xr:uid="{1F86DA36-2431-46BE-B70F-0AC72D9DBA58}"/>
    <cellStyle name="Normal 23 6 2 6" xfId="23180" xr:uid="{ED455A94-60A5-4886-8085-FE8AC592CA3A}"/>
    <cellStyle name="Normal 23 6 2 7" xfId="26356" xr:uid="{85EE51FC-21B8-40C2-ADA0-F6DDF0B69820}"/>
    <cellStyle name="Normal 23 6 2 8" xfId="29555" xr:uid="{990D2DEF-1FEB-4E92-B366-E764500A1DD1}"/>
    <cellStyle name="Normal 23 6 2 9" xfId="5500" xr:uid="{89CB38EE-350E-4B6A-B853-D7348955BFD9}"/>
    <cellStyle name="Normal 23 6 3" xfId="7485" xr:uid="{BF8AAC06-3D54-4BFF-9BA6-5D5E463306D1}"/>
    <cellStyle name="Normal 23 6 4" xfId="8629" xr:uid="{D1F51E3B-2A63-4CDD-A30D-6C334BADDF17}"/>
    <cellStyle name="Normal 23 6 5" xfId="11751" xr:uid="{9E641840-3E15-4948-A1E9-8438FBF5EF97}"/>
    <cellStyle name="Normal 23 6 6" xfId="14870" xr:uid="{1607A32C-48F4-4EB6-A0BD-0028174E8A23}"/>
    <cellStyle name="Normal 23 6 7" xfId="17954" xr:uid="{2B4BA424-929C-493D-93EF-C92C901B9589}"/>
    <cellStyle name="Normal 23 6 8" xfId="21117" xr:uid="{7752D116-6ECF-413E-8060-D6307F4E7E52}"/>
    <cellStyle name="Normal 23 6 9" xfId="24252" xr:uid="{BDA19154-F7DF-4581-B3A4-A1B829B9E3AD}"/>
    <cellStyle name="Normal 23 7" xfId="2114" xr:uid="{D1D60C07-95D3-4ECB-931F-942C09CE714B}"/>
    <cellStyle name="Normal 23 7 10" xfId="4203" xr:uid="{F3AAF444-79F4-45CD-A927-F5C8708E7805}"/>
    <cellStyle name="Normal 23 7 2" xfId="6419" xr:uid="{7A12F346-84CF-4A6E-AAAB-EF7D52C9DD11}"/>
    <cellStyle name="Normal 23 7 3" xfId="10379" xr:uid="{417B68FE-EF98-4EA6-88EB-D06F19BF42F6}"/>
    <cellStyle name="Normal 23 7 4" xfId="13574" xr:uid="{F5D847E8-A487-4845-82D7-FEB3D6F070AF}"/>
    <cellStyle name="Normal 23 7 5" xfId="16669" xr:uid="{FF68CB7B-73C0-4615-9B02-0A7B72F38B2C}"/>
    <cellStyle name="Normal 23 7 6" xfId="19823" xr:uid="{A489328F-23D0-4183-9D7D-BBEFAD74AD4A}"/>
    <cellStyle name="Normal 23 7 7" xfId="22983" xr:uid="{4A271035-EF7A-49DA-BB7E-40FD56EBE128}"/>
    <cellStyle name="Normal 23 7 8" xfId="26159" xr:uid="{25004AD6-421D-4CF8-99EC-23EB3D527FB3}"/>
    <cellStyle name="Normal 23 7 9" xfId="29358" xr:uid="{519EC240-AE64-48B6-8A1D-890C635DB97F}"/>
    <cellStyle name="Normal 23 8" xfId="1251" xr:uid="{7C49FFD8-2E65-4839-834D-5B32412A0D76}"/>
    <cellStyle name="Normal 23 8 2" xfId="9518" xr:uid="{9B1EAF7F-7A7F-49C8-AD45-40713CDA0D8C}"/>
    <cellStyle name="Normal 23 8 3" xfId="12714" xr:uid="{C3826F7C-28C7-414D-8EEF-DED53E3B4D2E}"/>
    <cellStyle name="Normal 23 8 4" xfId="14589" xr:uid="{9D03E35F-012E-430D-AC24-FA3FC7CD5242}"/>
    <cellStyle name="Normal 23 8 5" xfId="18930" xr:uid="{2B27AFB7-C865-4ED0-AF84-7640AE7B6B00}"/>
    <cellStyle name="Normal 23 8 6" xfId="20835" xr:uid="{C14871C2-3F3F-4B20-8447-54557117423E}"/>
    <cellStyle name="Normal 23 8 7" xfId="25220" xr:uid="{31D94E36-8745-4A6D-B42C-9804B8BDC492}"/>
    <cellStyle name="Normal 23 8 8" xfId="28512" xr:uid="{69F945A1-493C-490A-BBB7-4B014F6D99A2}"/>
    <cellStyle name="Normal 23 8 9" xfId="5302" xr:uid="{63A44B23-B362-438F-8348-25A24B779D29}"/>
    <cellStyle name="Normal 23 9" xfId="7285" xr:uid="{CFA3027E-4707-4205-96FE-29AA083B246E}"/>
    <cellStyle name="Normal 24" xfId="176" xr:uid="{C5CB126C-26D1-45A2-BFAF-DE5D6D4FD2BA}"/>
    <cellStyle name="Normal 24 10" xfId="8445" xr:uid="{2AB92BBA-3266-4527-8FE5-13500A84FA5E}"/>
    <cellStyle name="Normal 24 11" xfId="11554" xr:uid="{072AEA3F-4B79-41A4-A852-B9E70C2E1A71}"/>
    <cellStyle name="Normal 24 12" xfId="14669" xr:uid="{830E2D13-82E6-4920-B867-D9F272B56E0B}"/>
    <cellStyle name="Normal 24 13" xfId="17761" xr:uid="{9FE203F2-3FDF-4AFF-B143-294B302F2C22}"/>
    <cellStyle name="Normal 24 14" xfId="20919" xr:uid="{E534EFE0-4955-4AFE-A787-B23520FC4E7C}"/>
    <cellStyle name="Normal 24 15" xfId="24059" xr:uid="{D07C4E3F-2C45-410F-8830-B6E652FCBC25}"/>
    <cellStyle name="Normal 24 16" xfId="27236" xr:uid="{AF9FD94D-B17F-4448-958D-FB0F6C79EB66}"/>
    <cellStyle name="Normal 24 17" xfId="3346" xr:uid="{24D081F8-1536-4A0F-8B81-8059793DD44B}"/>
    <cellStyle name="Normal 24 2" xfId="510" xr:uid="{5190A584-2BB8-4E7A-9B7A-AD1FC25708D2}"/>
    <cellStyle name="Normal 24 2 10" xfId="24400" xr:uid="{23050B29-26B2-4077-A189-CB32DDF307A4}"/>
    <cellStyle name="Normal 24 2 11" xfId="27578" xr:uid="{404C675A-B2C6-4583-89E6-F76A680552C3}"/>
    <cellStyle name="Normal 24 2 12" xfId="3490" xr:uid="{7B416E5E-44D6-4746-BF83-A20F03F66829}"/>
    <cellStyle name="Normal 24 2 2" xfId="2461" xr:uid="{2E1ADE11-134B-46F4-BBB9-3FC40B512AF8}"/>
    <cellStyle name="Normal 24 2 2 10" xfId="4548" xr:uid="{063AD8ED-E902-4929-94D9-2A1D8D8584FE}"/>
    <cellStyle name="Normal 24 2 2 2" xfId="6620" xr:uid="{ECA9E466-B707-42EB-9969-53267A13F723}"/>
    <cellStyle name="Normal 24 2 2 3" xfId="10724" xr:uid="{A087A064-5FA6-4E79-B661-DCD806A8CC3F}"/>
    <cellStyle name="Normal 24 2 2 4" xfId="13919" xr:uid="{19E9B9D9-E796-41A8-84D3-7CAA5FACA127}"/>
    <cellStyle name="Normal 24 2 2 5" xfId="17014" xr:uid="{DC5D2FF0-F8C8-4EDC-A435-8648A9141C9D}"/>
    <cellStyle name="Normal 24 2 2 6" xfId="20168" xr:uid="{03FC09B9-BFCB-4B8A-BB70-1465B1FD35A3}"/>
    <cellStyle name="Normal 24 2 2 7" xfId="23328" xr:uid="{092A875E-A857-4468-B4B0-5A3B044E76A8}"/>
    <cellStyle name="Normal 24 2 2 8" xfId="26504" xr:uid="{3CBA5BB2-69E7-499A-8CC0-F2A483F41905}"/>
    <cellStyle name="Normal 24 2 2 9" xfId="29703" xr:uid="{760CA341-DD79-498E-BCAA-E25D9366EB94}"/>
    <cellStyle name="Normal 24 2 3" xfId="1399" xr:uid="{E33498F6-7EC5-4AAF-8001-D1EF3226A437}"/>
    <cellStyle name="Normal 24 2 3 2" xfId="9666" xr:uid="{ADDCF704-BFDD-44DD-A133-B4E21D996469}"/>
    <cellStyle name="Normal 24 2 3 3" xfId="12862" xr:uid="{6E1DC576-2F4D-48A1-88B9-EB9557BC39D9}"/>
    <cellStyle name="Normal 24 2 3 4" xfId="15957" xr:uid="{75EE7AD3-3E23-45EA-8DD4-7FAC44477C0B}"/>
    <cellStyle name="Normal 24 2 3 5" xfId="19111" xr:uid="{011EC675-AD7A-4FA8-AD5C-C5B9A1FFFE03}"/>
    <cellStyle name="Normal 24 2 3 6" xfId="22271" xr:uid="{8E7D6A23-7E6F-4BFF-B1C0-4231B3440A88}"/>
    <cellStyle name="Normal 24 2 3 7" xfId="25447" xr:uid="{C639652A-9956-413B-A070-4C913EDD33B0}"/>
    <cellStyle name="Normal 24 2 3 8" xfId="28646" xr:uid="{0E415F21-F38E-49F3-A2C2-F46B08615BF2}"/>
    <cellStyle name="Normal 24 2 3 9" xfId="5648" xr:uid="{0020EC82-008D-4A13-AB00-AAF14B7BA006}"/>
    <cellStyle name="Normal 24 2 4" xfId="7633" xr:uid="{CA852E64-9660-4B39-9012-CD852D3E9F1B}"/>
    <cellStyle name="Normal 24 2 5" xfId="8778" xr:uid="{1DF408C6-60F0-4001-9212-62A061386C95}"/>
    <cellStyle name="Normal 24 2 6" xfId="11899" xr:uid="{0E49D727-CD9D-4B3C-A655-2EA1B329E34F}"/>
    <cellStyle name="Normal 24 2 7" xfId="15018" xr:uid="{A21B8A75-774D-4A28-B140-36AFD78A37F9}"/>
    <cellStyle name="Normal 24 2 8" xfId="18102" xr:uid="{B41E296E-174D-4646-A437-DC4F1CDEEC94}"/>
    <cellStyle name="Normal 24 2 9" xfId="21265" xr:uid="{FFB322CF-CFA6-4CF2-A549-36B5CD867263}"/>
    <cellStyle name="Normal 24 3" xfId="650" xr:uid="{CEAA39B6-5D5F-4A2F-B6D9-93F67164E6B4}"/>
    <cellStyle name="Normal 24 3 10" xfId="24540" xr:uid="{4C696CD7-7BA4-4BC4-8DA8-9C5B56319D74}"/>
    <cellStyle name="Normal 24 3 11" xfId="27718" xr:uid="{F8EAA906-32B0-4756-8364-93408878C06F}"/>
    <cellStyle name="Normal 24 3 12" xfId="3630" xr:uid="{134ABD99-79F6-4863-B1BA-C7D4255218A9}"/>
    <cellStyle name="Normal 24 3 2" xfId="2601" xr:uid="{A00A0705-D285-4014-8975-CDE6A01A0B4D}"/>
    <cellStyle name="Normal 24 3 2 10" xfId="4688" xr:uid="{F06E6E7D-432B-463B-BF8E-07290D45A44E}"/>
    <cellStyle name="Normal 24 3 2 2" xfId="6755" xr:uid="{0E01FCFB-F49E-4FEE-AA04-484E0B63A9A4}"/>
    <cellStyle name="Normal 24 3 2 3" xfId="10864" xr:uid="{C51CB373-C06B-4CF2-83B8-27BC38175589}"/>
    <cellStyle name="Normal 24 3 2 4" xfId="14057" xr:uid="{6370B072-6347-43AA-9A9A-B1A070EF380C}"/>
    <cellStyle name="Normal 24 3 2 5" xfId="17152" xr:uid="{64B72E3A-0CA2-45DB-BCF1-46A48BEEF311}"/>
    <cellStyle name="Normal 24 3 2 6" xfId="20308" xr:uid="{7BE56AAB-1EDB-4C3E-AF56-1FF0439C41A6}"/>
    <cellStyle name="Normal 24 3 2 7" xfId="23466" xr:uid="{32119F28-2992-4296-94F9-3E0B0021C6E5}"/>
    <cellStyle name="Normal 24 3 2 8" xfId="26642" xr:uid="{03F98E39-E00B-4BEB-8DA0-9D2F353D2933}"/>
    <cellStyle name="Normal 24 3 2 9" xfId="29841" xr:uid="{F6CF98F6-808E-4166-B22E-198EBB924AD3}"/>
    <cellStyle name="Normal 24 3 3" xfId="1539" xr:uid="{C42DFB6F-48EC-4867-8575-9E1C557BFDE3}"/>
    <cellStyle name="Normal 24 3 3 2" xfId="9806" xr:uid="{9643E4E6-B94E-4741-9EF7-AA839BD71998}"/>
    <cellStyle name="Normal 24 3 3 3" xfId="13002" xr:uid="{AA2D782A-1079-4996-B492-5F2B2B1181EB}"/>
    <cellStyle name="Normal 24 3 3 4" xfId="16097" xr:uid="{D234CB35-5ECE-4F7B-BB9A-1DFA9DD6F34B}"/>
    <cellStyle name="Normal 24 3 3 5" xfId="19251" xr:uid="{FA377ABE-FDF3-4722-A171-D6FD1DB9D828}"/>
    <cellStyle name="Normal 24 3 3 6" xfId="22411" xr:uid="{010CAE82-A108-4B43-92FA-90663A527E61}"/>
    <cellStyle name="Normal 24 3 3 7" xfId="25587" xr:uid="{72806047-D92B-4CB0-A5B4-D184A9FF1795}"/>
    <cellStyle name="Normal 24 3 3 8" xfId="28786" xr:uid="{9D5B3B75-0A57-4189-A0CC-5C3BCDF1CB0C}"/>
    <cellStyle name="Normal 24 3 3 9" xfId="5788" xr:uid="{526D87EC-1DF4-47F5-840A-1D7E42E6149F}"/>
    <cellStyle name="Normal 24 3 4" xfId="7773" xr:uid="{A88B20CB-388A-4AF4-B594-5BFADCA04C36}"/>
    <cellStyle name="Normal 24 3 5" xfId="8918" xr:uid="{B4C61959-31AD-4199-BDCC-5103AF03317E}"/>
    <cellStyle name="Normal 24 3 6" xfId="12039" xr:uid="{734BB256-B433-415B-91C3-B512D1D3C173}"/>
    <cellStyle name="Normal 24 3 7" xfId="15158" xr:uid="{67491EB6-088E-4F36-B337-358C9710D8BE}"/>
    <cellStyle name="Normal 24 3 8" xfId="18242" xr:uid="{46004B2F-97E8-4E3B-BA58-9FF53F099963}"/>
    <cellStyle name="Normal 24 3 9" xfId="21405" xr:uid="{E6C248C8-CE8C-4DE8-B59B-FA757659996C}"/>
    <cellStyle name="Normal 24 4" xfId="819" xr:uid="{511F5B98-9E1A-4713-89C4-D7ABD091E120}"/>
    <cellStyle name="Normal 24 4 10" xfId="24709" xr:uid="{B9231389-3EF2-482C-B05A-7FCC6271943B}"/>
    <cellStyle name="Normal 24 4 11" xfId="27887" xr:uid="{ED200562-505F-466C-B0B8-0796F99559F5}"/>
    <cellStyle name="Normal 24 4 12" xfId="3799" xr:uid="{43C0111C-100C-404E-9C61-78F56FFBEE66}"/>
    <cellStyle name="Normal 24 4 2" xfId="2770" xr:uid="{2EEA4F56-000E-40AA-8F71-43719CFF4B4F}"/>
    <cellStyle name="Normal 24 4 2 10" xfId="4857" xr:uid="{95526D4F-E848-4BD5-873E-BB9251DC361B}"/>
    <cellStyle name="Normal 24 4 2 2" xfId="6896" xr:uid="{1E21CF9A-ED8E-4F2A-B502-BF325EF7D7BC}"/>
    <cellStyle name="Normal 24 4 2 3" xfId="11033" xr:uid="{3B8D8608-BA02-4494-A9CA-1A1938B3682E}"/>
    <cellStyle name="Normal 24 4 2 4" xfId="14224" xr:uid="{FA46AD40-DC7C-4F9E-8EB6-648124460857}"/>
    <cellStyle name="Normal 24 4 2 5" xfId="17319" xr:uid="{C080872A-F183-4D3F-8570-BCCFB07954CB}"/>
    <cellStyle name="Normal 24 4 2 6" xfId="20477" xr:uid="{CE58E1A5-8957-4115-92DB-84EB640A7AC1}"/>
    <cellStyle name="Normal 24 4 2 7" xfId="23633" xr:uid="{CB8D0A58-8C08-4F51-B694-9FC8A2F15027}"/>
    <cellStyle name="Normal 24 4 2 8" xfId="26809" xr:uid="{A146F097-1CE4-4B03-ACFB-A0E89F0E78FD}"/>
    <cellStyle name="Normal 24 4 2 9" xfId="30008" xr:uid="{97411C6A-8F8A-4561-AE66-9ACF1F4E0E22}"/>
    <cellStyle name="Normal 24 4 3" xfId="1708" xr:uid="{6DAE68DE-630F-45F1-8172-08D3B1565887}"/>
    <cellStyle name="Normal 24 4 3 2" xfId="9975" xr:uid="{2A49EC14-D173-4158-AFDC-95DED57A61D4}"/>
    <cellStyle name="Normal 24 4 3 3" xfId="13171" xr:uid="{2F37B432-DBB1-4B3C-9B7B-B2C928238E00}"/>
    <cellStyle name="Normal 24 4 3 4" xfId="16266" xr:uid="{2F971703-C16B-4162-988D-253B01CB12FD}"/>
    <cellStyle name="Normal 24 4 3 5" xfId="19420" xr:uid="{F456E23A-5667-44AE-90DE-790A09F48E0F}"/>
    <cellStyle name="Normal 24 4 3 6" xfId="22580" xr:uid="{0AB5BABE-A0E6-485D-8A66-90E1FCE87E29}"/>
    <cellStyle name="Normal 24 4 3 7" xfId="25756" xr:uid="{0D8D2B8D-774B-4D42-8B89-DC9C7124F1E9}"/>
    <cellStyle name="Normal 24 4 3 8" xfId="28955" xr:uid="{4E85EFB2-CDC4-4B7B-B06D-A97FBC6ED69D}"/>
    <cellStyle name="Normal 24 4 3 9" xfId="5957" xr:uid="{573861EE-6CFF-4583-B370-BCB6A1293A95}"/>
    <cellStyle name="Normal 24 4 4" xfId="7942" xr:uid="{568D4D1F-6FD3-4109-85EB-8CB3F0B12ECA}"/>
    <cellStyle name="Normal 24 4 5" xfId="9087" xr:uid="{CCFD6612-F8A4-46B2-9283-913565B3949D}"/>
    <cellStyle name="Normal 24 4 6" xfId="12208" xr:uid="{A0D3FC57-EDB8-400A-8424-7104247BEA26}"/>
    <cellStyle name="Normal 24 4 7" xfId="15327" xr:uid="{C2C55D73-8A15-4ED3-934A-6972E9CD0E7A}"/>
    <cellStyle name="Normal 24 4 8" xfId="18411" xr:uid="{3D88358E-AFEC-4669-9FCD-E2ACB2A6524D}"/>
    <cellStyle name="Normal 24 4 9" xfId="21574" xr:uid="{670727F4-10B0-4E4C-8022-9DCC48C99330}"/>
    <cellStyle name="Normal 24 5" xfId="1012" xr:uid="{DC5194E3-DA6C-4A04-8EE5-288888C858CB}"/>
    <cellStyle name="Normal 24 5 10" xfId="24901" xr:uid="{C1DF2127-95DD-4F89-81D2-334F8D4B8EF3}"/>
    <cellStyle name="Normal 24 5 11" xfId="28080" xr:uid="{A020C9B6-15F6-4C85-B04E-41E2F4D7F29F}"/>
    <cellStyle name="Normal 24 5 12" xfId="3991" xr:uid="{12235183-9CDA-48DA-90B7-3F9805DF0B0E}"/>
    <cellStyle name="Normal 24 5 2" xfId="2963" xr:uid="{1FCD1AB3-1718-4074-B5AC-03FF8305B91E}"/>
    <cellStyle name="Normal 24 5 2 10" xfId="5049" xr:uid="{A6E53005-C7BB-4485-B717-F4C7974BF1A1}"/>
    <cellStyle name="Normal 24 5 2 2" xfId="7072" xr:uid="{19E6AC95-8894-4687-80D4-99CD81713257}"/>
    <cellStyle name="Normal 24 5 2 3" xfId="11225" xr:uid="{7BC5EB6A-C902-4BBA-A0C0-DFD2CA3CEDA4}"/>
    <cellStyle name="Normal 24 5 2 4" xfId="14413" xr:uid="{A78AB878-9B5F-48F6-BCD7-D8813363D1EE}"/>
    <cellStyle name="Normal 24 5 2 5" xfId="17510" xr:uid="{951C2B70-A262-4F0A-9BC1-6B13E735819C}"/>
    <cellStyle name="Normal 24 5 2 6" xfId="20667" xr:uid="{20C62576-04F2-420E-B4D2-0082876B6AB3}"/>
    <cellStyle name="Normal 24 5 2 7" xfId="23822" xr:uid="{AC530DE8-046B-4A98-A46F-1B0A14189699}"/>
    <cellStyle name="Normal 24 5 2 8" xfId="26998" xr:uid="{DE5294D2-B1A3-42C3-9745-E8F4C21B952A}"/>
    <cellStyle name="Normal 24 5 2 9" xfId="30197" xr:uid="{A95CFC91-4448-4FA2-A6B9-4F07D7CB1600}"/>
    <cellStyle name="Normal 24 5 3" xfId="1902" xr:uid="{1F539104-40D9-4412-BB33-15A6202E668B}"/>
    <cellStyle name="Normal 24 5 3 2" xfId="10167" xr:uid="{F19F6990-157A-44E6-BFBD-BB47C9055E7C}"/>
    <cellStyle name="Normal 24 5 3 3" xfId="13363" xr:uid="{C7255853-2B3F-415D-A0C1-3E11D4927BCE}"/>
    <cellStyle name="Normal 24 5 3 4" xfId="16458" xr:uid="{423E5840-256F-435A-AF79-B63D918E21D7}"/>
    <cellStyle name="Normal 24 5 3 5" xfId="19612" xr:uid="{8D7D4C27-75A9-47D4-AC60-E15B02E02649}"/>
    <cellStyle name="Normal 24 5 3 6" xfId="22772" xr:uid="{D7631A8D-D43C-4125-8BD4-BBCDA1B32C6B}"/>
    <cellStyle name="Normal 24 5 3 7" xfId="25948" xr:uid="{122AC344-DB59-4BD1-8710-510042771BEC}"/>
    <cellStyle name="Normal 24 5 3 8" xfId="29147" xr:uid="{D427A230-A3F9-4B00-92CC-3E6FC45C8080}"/>
    <cellStyle name="Normal 24 5 3 9" xfId="6150" xr:uid="{D284E518-0ED2-40E6-8838-4650E57D8E45}"/>
    <cellStyle name="Normal 24 5 4" xfId="8135" xr:uid="{8800EA13-CC25-401C-8002-593D81C3F66C}"/>
    <cellStyle name="Normal 24 5 5" xfId="9279" xr:uid="{F2AE6D6D-7972-4960-9A00-EA05FECF6686}"/>
    <cellStyle name="Normal 24 5 6" xfId="12401" xr:uid="{33A8E329-F60C-4A0E-8818-59787486AE00}"/>
    <cellStyle name="Normal 24 5 7" xfId="15520" xr:uid="{E4EDC61D-00FE-4024-80CF-2AD15D1C2C62}"/>
    <cellStyle name="Normal 24 5 8" xfId="18603" xr:uid="{C6967ECD-DC70-4E92-9F37-BED94696EF94}"/>
    <cellStyle name="Normal 24 5 9" xfId="21767" xr:uid="{530D9903-F996-4281-A79D-5B79360A4D41}"/>
    <cellStyle name="Normal 24 6" xfId="365" xr:uid="{1C8F7027-2A5F-4764-B538-ED0EB626C13F}"/>
    <cellStyle name="Normal 24 6 10" xfId="27434" xr:uid="{4C1DF86C-3796-48A3-9F7C-05F87414E460}"/>
    <cellStyle name="Normal 24 6 11" xfId="4404" xr:uid="{B82E3043-126D-4B07-A403-640E70AC0091}"/>
    <cellStyle name="Normal 24 6 2" xfId="2317" xr:uid="{31E6ED3D-1B53-46C5-8827-8A1682D1E839}"/>
    <cellStyle name="Normal 24 6 2 2" xfId="10580" xr:uid="{10DD4669-3E80-4260-ADE0-FB9AF2D602A9}"/>
    <cellStyle name="Normal 24 6 2 3" xfId="13775" xr:uid="{50FDA12A-11F8-46EF-B3A2-53622518D043}"/>
    <cellStyle name="Normal 24 6 2 4" xfId="16870" xr:uid="{FA2A6CDC-26E1-4009-A495-CCFF78A833C4}"/>
    <cellStyle name="Normal 24 6 2 5" xfId="20024" xr:uid="{EF9420D5-5BFB-4077-A1D1-6BD0CF55AA9E}"/>
    <cellStyle name="Normal 24 6 2 6" xfId="23184" xr:uid="{893BA2FD-89D6-4AA0-A438-8756D9160F87}"/>
    <cellStyle name="Normal 24 6 2 7" xfId="26360" xr:uid="{F7127D47-0A5A-4883-98B5-449E5E316FBB}"/>
    <cellStyle name="Normal 24 6 2 8" xfId="29559" xr:uid="{84FFCE66-2904-498E-A3B4-6B021B1EC7F8}"/>
    <cellStyle name="Normal 24 6 2 9" xfId="5504" xr:uid="{6C6147B2-AD93-4368-922F-F2A990D2A7D0}"/>
    <cellStyle name="Normal 24 6 3" xfId="7489" xr:uid="{BE09997F-AF4D-4FE5-9DF0-2F6555D6B077}"/>
    <cellStyle name="Normal 24 6 4" xfId="8633" xr:uid="{47923882-938F-4353-A94F-92FB62B15239}"/>
    <cellStyle name="Normal 24 6 5" xfId="11755" xr:uid="{C50C1C65-D295-4C3B-AFBF-A3CF9CA44A32}"/>
    <cellStyle name="Normal 24 6 6" xfId="14874" xr:uid="{D401CA93-4F5D-4452-9AC6-5A8348400EA5}"/>
    <cellStyle name="Normal 24 6 7" xfId="17958" xr:uid="{AC03DFA1-9742-4238-B2EF-8A43BB014AC0}"/>
    <cellStyle name="Normal 24 6 8" xfId="21121" xr:uid="{D240D48A-68AB-41F7-A43C-9FAB49887643}"/>
    <cellStyle name="Normal 24 6 9" xfId="24256" xr:uid="{C103D48D-104C-4316-B85F-193FAC58722C}"/>
    <cellStyle name="Normal 24 7" xfId="2118" xr:uid="{FF3C0612-8584-4283-A110-A5D72272ABAF}"/>
    <cellStyle name="Normal 24 7 10" xfId="4207" xr:uid="{A1A03561-18EE-4DC7-B877-8CB0FDD8F3FD}"/>
    <cellStyle name="Normal 24 7 2" xfId="6423" xr:uid="{E418BCDF-7BEC-477A-849B-D6493A29847A}"/>
    <cellStyle name="Normal 24 7 3" xfId="10383" xr:uid="{292414F1-C0C8-4FF1-B1DC-29DCA5EC6609}"/>
    <cellStyle name="Normal 24 7 4" xfId="13578" xr:uid="{6099A032-8100-4641-9CFA-10FFB29E1F21}"/>
    <cellStyle name="Normal 24 7 5" xfId="16673" xr:uid="{280AF9C3-EC5B-46D2-A920-32BA6DB9BB57}"/>
    <cellStyle name="Normal 24 7 6" xfId="19827" xr:uid="{4D59DF69-F114-4DCC-9B80-285671570DF2}"/>
    <cellStyle name="Normal 24 7 7" xfId="22987" xr:uid="{4056B90B-3C10-4A96-B796-0909D753573B}"/>
    <cellStyle name="Normal 24 7 8" xfId="26163" xr:uid="{157E8077-EA08-4B9E-9DF6-5E679811B01C}"/>
    <cellStyle name="Normal 24 7 9" xfId="29362" xr:uid="{FE15697F-AFA6-4A1B-AE7E-121802C261EC}"/>
    <cellStyle name="Normal 24 8" xfId="1255" xr:uid="{E000DC65-D5CA-4947-813A-93FC31FB64FF}"/>
    <cellStyle name="Normal 24 8 2" xfId="9522" xr:uid="{EB7520AF-BBDC-4CEF-A471-1D3B6EC80D07}"/>
    <cellStyle name="Normal 24 8 3" xfId="12718" xr:uid="{A21DF5EC-37A0-4952-9A85-2952B6CD318F}"/>
    <cellStyle name="Normal 24 8 4" xfId="14576" xr:uid="{E2FCB3E1-7B0A-4924-8738-920A67AD169D}"/>
    <cellStyle name="Normal 24 8 5" xfId="18895" xr:uid="{0827187B-42F2-44E0-A059-BBBC3A728E75}"/>
    <cellStyle name="Normal 24 8 6" xfId="22103" xr:uid="{CB83068A-2287-48A2-BE29-954A625B4DCA}"/>
    <cellStyle name="Normal 24 8 7" xfId="25325" xr:uid="{C150BD01-C6DA-4911-9C94-765CAC50747D}"/>
    <cellStyle name="Normal 24 8 8" xfId="28518" xr:uid="{DE3A61E6-9732-4962-88C5-2F90B9766209}"/>
    <cellStyle name="Normal 24 8 9" xfId="5306" xr:uid="{B03BD97D-156C-4DA4-B6AA-A01E64446C33}"/>
    <cellStyle name="Normal 24 9" xfId="7289" xr:uid="{0ADADC6C-C899-46A8-8DC9-43270238B210}"/>
    <cellStyle name="Normal 25" xfId="180" xr:uid="{5E141FCE-047D-4AB6-AAC4-F2C1E816EBBC}"/>
    <cellStyle name="Normal 25 10" xfId="8449" xr:uid="{6151CC68-AC5D-4117-8FE0-4BA8863FA4AC}"/>
    <cellStyle name="Normal 25 11" xfId="11558" xr:uid="{163F620A-0CC1-4009-83F0-9AB0C43E6D07}"/>
    <cellStyle name="Normal 25 12" xfId="14673" xr:uid="{DA6A2B7D-229D-4A33-BF85-8C40E5EA08C0}"/>
    <cellStyle name="Normal 25 13" xfId="17765" xr:uid="{80D3F6AF-26DE-444B-A480-618C9F749B9C}"/>
    <cellStyle name="Normal 25 14" xfId="20923" xr:uid="{336B411F-FE9F-4248-8902-653549BD7420}"/>
    <cellStyle name="Normal 25 15" xfId="24063" xr:uid="{3B029EE5-5C3A-4808-9759-5AFC64013A57}"/>
    <cellStyle name="Normal 25 16" xfId="27240" xr:uid="{A30F52E4-1A96-4611-9930-A4A418176F71}"/>
    <cellStyle name="Normal 25 17" xfId="3350" xr:uid="{F86972E0-E8E0-44E3-9DF1-FDD8461DD1FC}"/>
    <cellStyle name="Normal 25 2" xfId="514" xr:uid="{498709F0-9834-483A-9A33-D1D97C7F4A87}"/>
    <cellStyle name="Normal 25 2 10" xfId="24404" xr:uid="{0C60E565-7E07-4F54-9A15-A50368D9F626}"/>
    <cellStyle name="Normal 25 2 11" xfId="27582" xr:uid="{53C3C1F2-DA9A-4825-8C92-8378091CA705}"/>
    <cellStyle name="Normal 25 2 12" xfId="3494" xr:uid="{08D43A76-D318-415C-9F11-EE492B3D1CF3}"/>
    <cellStyle name="Normal 25 2 2" xfId="2465" xr:uid="{D5C00541-B664-4DD7-8DCE-DB2749DB8E78}"/>
    <cellStyle name="Normal 25 2 2 10" xfId="4552" xr:uid="{AFB301EA-92D0-489F-885E-8D37EC1869BE}"/>
    <cellStyle name="Normal 25 2 2 2" xfId="6624" xr:uid="{31FD6117-EEC0-4D37-9D4E-3E10AEAC46EF}"/>
    <cellStyle name="Normal 25 2 2 3" xfId="10728" xr:uid="{15D75B03-D966-4228-AE7B-0929AD00963D}"/>
    <cellStyle name="Normal 25 2 2 4" xfId="13923" xr:uid="{F54D8EC2-F256-4925-9356-4D287887261A}"/>
    <cellStyle name="Normal 25 2 2 5" xfId="17018" xr:uid="{14B58FFA-B313-4485-9C8D-FEE48119B0F5}"/>
    <cellStyle name="Normal 25 2 2 6" xfId="20172" xr:uid="{088A7A8F-0D05-4A5F-901D-E95AB71333AA}"/>
    <cellStyle name="Normal 25 2 2 7" xfId="23332" xr:uid="{765DE924-D46F-4054-A4E4-236913464818}"/>
    <cellStyle name="Normal 25 2 2 8" xfId="26508" xr:uid="{8328604C-A825-43CF-BCEF-58214D094FCB}"/>
    <cellStyle name="Normal 25 2 2 9" xfId="29707" xr:uid="{02BFABA8-6E27-4818-89EC-9129C4591A23}"/>
    <cellStyle name="Normal 25 2 3" xfId="1403" xr:uid="{EB1EA495-E2EA-42B8-A512-878C3B6B6361}"/>
    <cellStyle name="Normal 25 2 3 2" xfId="9670" xr:uid="{16B77C9E-E39F-4377-AA40-B50F2B58C76E}"/>
    <cellStyle name="Normal 25 2 3 3" xfId="12866" xr:uid="{F0822331-3486-4E6A-A295-6BAF29D0621C}"/>
    <cellStyle name="Normal 25 2 3 4" xfId="15961" xr:uid="{013795D9-2631-47CE-A7A1-FB44CEBED0CA}"/>
    <cellStyle name="Normal 25 2 3 5" xfId="19115" xr:uid="{DB4A9CD7-BE41-41A2-A106-14D6C6B944C0}"/>
    <cellStyle name="Normal 25 2 3 6" xfId="22275" xr:uid="{13CE6838-12D7-42C3-8DC1-100E5ABBD7CF}"/>
    <cellStyle name="Normal 25 2 3 7" xfId="25451" xr:uid="{F842E0DF-492B-41B3-8864-5A28696543C3}"/>
    <cellStyle name="Normal 25 2 3 8" xfId="28650" xr:uid="{71C7AA86-496B-4495-A5F6-DD881C82D5A9}"/>
    <cellStyle name="Normal 25 2 3 9" xfId="5652" xr:uid="{FBAE3017-A301-47B6-B6D9-B091418E1D6E}"/>
    <cellStyle name="Normal 25 2 4" xfId="7637" xr:uid="{B8261603-66F2-49BC-9216-447B46090BCD}"/>
    <cellStyle name="Normal 25 2 5" xfId="8782" xr:uid="{6D097FFD-9C72-45E5-9B36-C75404481B4E}"/>
    <cellStyle name="Normal 25 2 6" xfId="11903" xr:uid="{4B9EFA67-B561-4803-A6C3-7445D524B5A5}"/>
    <cellStyle name="Normal 25 2 7" xfId="15022" xr:uid="{8A450B78-D92D-4B12-BD30-7FE1477BED2B}"/>
    <cellStyle name="Normal 25 2 8" xfId="18106" xr:uid="{A45916B9-83EE-453A-9E89-D3B98075E488}"/>
    <cellStyle name="Normal 25 2 9" xfId="21269" xr:uid="{E577A7CD-B24A-4CB5-85E5-89FA6280DA09}"/>
    <cellStyle name="Normal 25 3" xfId="654" xr:uid="{53FEC112-F3F0-410D-8C4C-20408585C166}"/>
    <cellStyle name="Normal 25 3 10" xfId="24544" xr:uid="{F5DB2BAE-007D-4D95-B722-42447E09B5B2}"/>
    <cellStyle name="Normal 25 3 11" xfId="27722" xr:uid="{A6867E6E-0653-49EB-B622-666AF4D92203}"/>
    <cellStyle name="Normal 25 3 12" xfId="3634" xr:uid="{39010982-A730-48C8-AD95-694FF39ABE22}"/>
    <cellStyle name="Normal 25 3 2" xfId="2605" xr:uid="{4155FFD2-77F2-4F42-9F4A-FF0D949F3904}"/>
    <cellStyle name="Normal 25 3 2 10" xfId="4692" xr:uid="{21B94643-73BB-4BCC-8E87-F09FC66B8508}"/>
    <cellStyle name="Normal 25 3 2 2" xfId="6759" xr:uid="{685D2482-D9EC-4E1B-8094-3948C79468E1}"/>
    <cellStyle name="Normal 25 3 2 3" xfId="10868" xr:uid="{FC48E880-B295-472A-9ECD-C7C5B02800D3}"/>
    <cellStyle name="Normal 25 3 2 4" xfId="14061" xr:uid="{B23AFD98-84C0-4409-8674-54AA554E509B}"/>
    <cellStyle name="Normal 25 3 2 5" xfId="17156" xr:uid="{611180F0-A98D-4F99-927F-6C6F89F5FD41}"/>
    <cellStyle name="Normal 25 3 2 6" xfId="20312" xr:uid="{A809DBD2-3A3D-4D0A-8F47-CF7FCE010598}"/>
    <cellStyle name="Normal 25 3 2 7" xfId="23470" xr:uid="{B5AA6989-D9AF-4EB4-B3F1-168ECC2B40FB}"/>
    <cellStyle name="Normal 25 3 2 8" xfId="26646" xr:uid="{97F9FFF7-A4C3-4C27-9233-52D381D4F42D}"/>
    <cellStyle name="Normal 25 3 2 9" xfId="29845" xr:uid="{D2308B1B-18D7-4D2F-B481-7F7978DAADEC}"/>
    <cellStyle name="Normal 25 3 3" xfId="1543" xr:uid="{CF5E1983-E1CA-407A-ACF5-B79ED39024AB}"/>
    <cellStyle name="Normal 25 3 3 2" xfId="9810" xr:uid="{EBBABA4A-BCE5-4BF3-8618-DC071E8CB1B9}"/>
    <cellStyle name="Normal 25 3 3 3" xfId="13006" xr:uid="{7CC6D791-17EB-4AAD-928A-2E75A71520B6}"/>
    <cellStyle name="Normal 25 3 3 4" xfId="16101" xr:uid="{FB349E80-9FC8-49FA-9390-96CC307B9F22}"/>
    <cellStyle name="Normal 25 3 3 5" xfId="19255" xr:uid="{162B7E3E-E564-4367-9BE2-F2D4CE0D2ACD}"/>
    <cellStyle name="Normal 25 3 3 6" xfId="22415" xr:uid="{B8E890C8-C0AB-4C31-9F87-BE455A4316FB}"/>
    <cellStyle name="Normal 25 3 3 7" xfId="25591" xr:uid="{12CFE77A-D2FD-41E6-8F09-CA853C174AFD}"/>
    <cellStyle name="Normal 25 3 3 8" xfId="28790" xr:uid="{7EB77CB6-79DC-431E-9AB5-001AB9B81BF1}"/>
    <cellStyle name="Normal 25 3 3 9" xfId="5792" xr:uid="{A2409BD0-953E-46B6-8136-3749672BABB6}"/>
    <cellStyle name="Normal 25 3 4" xfId="7777" xr:uid="{EE65677C-8DC9-420E-A722-72DAEDDA62D8}"/>
    <cellStyle name="Normal 25 3 5" xfId="8922" xr:uid="{FBAB089D-D94D-40F5-89AB-75ACCFCB61B6}"/>
    <cellStyle name="Normal 25 3 6" xfId="12043" xr:uid="{A2C894B1-7324-413A-829A-5F793F65989C}"/>
    <cellStyle name="Normal 25 3 7" xfId="15162" xr:uid="{C2610C14-0E43-4623-A08C-823B77E026BA}"/>
    <cellStyle name="Normal 25 3 8" xfId="18246" xr:uid="{1170952D-E624-4849-B309-E8D293C0CBC7}"/>
    <cellStyle name="Normal 25 3 9" xfId="21409" xr:uid="{B9FB6E80-A661-4710-8C48-2F6E97946DFA}"/>
    <cellStyle name="Normal 25 4" xfId="823" xr:uid="{5D6037A2-D527-4E78-B392-0F9820505675}"/>
    <cellStyle name="Normal 25 4 10" xfId="24713" xr:uid="{38C698C4-E6B4-490E-983C-FAEC0C90D131}"/>
    <cellStyle name="Normal 25 4 11" xfId="27891" xr:uid="{FC00F9AF-486D-4BE0-834A-2AD27ED22D20}"/>
    <cellStyle name="Normal 25 4 12" xfId="3803" xr:uid="{D397516C-49D8-4B53-91BF-8E75DE8CFBEB}"/>
    <cellStyle name="Normal 25 4 2" xfId="2774" xr:uid="{A991C1F4-E524-4938-81D0-89B5F2504DF1}"/>
    <cellStyle name="Normal 25 4 2 10" xfId="4861" xr:uid="{44D511B3-472F-4F95-9BD9-A3A3C1D34C43}"/>
    <cellStyle name="Normal 25 4 2 2" xfId="6900" xr:uid="{488CD515-596C-4A1C-9153-731E932AC192}"/>
    <cellStyle name="Normal 25 4 2 3" xfId="11037" xr:uid="{2A25D155-C4D3-4820-88D0-A463E3B04B22}"/>
    <cellStyle name="Normal 25 4 2 4" xfId="14228" xr:uid="{9356A3F7-5ABA-48D0-966E-CFDA649A74AD}"/>
    <cellStyle name="Normal 25 4 2 5" xfId="17323" xr:uid="{4AA9DEB7-82B1-4976-BAA1-5F121D43D0E5}"/>
    <cellStyle name="Normal 25 4 2 6" xfId="20481" xr:uid="{7ADFE0DA-3F1F-4DB5-837B-267358B43C17}"/>
    <cellStyle name="Normal 25 4 2 7" xfId="23637" xr:uid="{F17F502B-7F19-4ACE-B373-64B6D907FDC6}"/>
    <cellStyle name="Normal 25 4 2 8" xfId="26813" xr:uid="{5F419C05-5968-4DF2-82AD-FFD022E190C3}"/>
    <cellStyle name="Normal 25 4 2 9" xfId="30012" xr:uid="{BC42A019-BEBB-4E2A-95EA-2101415D68E1}"/>
    <cellStyle name="Normal 25 4 3" xfId="1712" xr:uid="{5EFADE8C-EB10-423C-828B-186FD5186749}"/>
    <cellStyle name="Normal 25 4 3 2" xfId="9979" xr:uid="{36E52146-1CF9-4559-A90E-1B123D8C4ACF}"/>
    <cellStyle name="Normal 25 4 3 3" xfId="13175" xr:uid="{B7846BAD-2F03-4A78-B49C-16D844C865D2}"/>
    <cellStyle name="Normal 25 4 3 4" xfId="16270" xr:uid="{8BC3BB9E-F943-4474-B119-F9843BB5B581}"/>
    <cellStyle name="Normal 25 4 3 5" xfId="19424" xr:uid="{57AE838E-EE28-4B03-9ED0-B97FF229A98C}"/>
    <cellStyle name="Normal 25 4 3 6" xfId="22584" xr:uid="{66373008-9C00-4167-83A4-996D8F83FC33}"/>
    <cellStyle name="Normal 25 4 3 7" xfId="25760" xr:uid="{C83E859A-8276-4A8E-BA4F-801782B2E7B4}"/>
    <cellStyle name="Normal 25 4 3 8" xfId="28959" xr:uid="{B5AB27B6-2C23-4FFF-A883-3C4F8A35F891}"/>
    <cellStyle name="Normal 25 4 3 9" xfId="5961" xr:uid="{95FF0C2E-A110-41C6-9D97-4AB43253D093}"/>
    <cellStyle name="Normal 25 4 4" xfId="7946" xr:uid="{C690F516-6D9C-49C8-93E1-6C422103DFED}"/>
    <cellStyle name="Normal 25 4 5" xfId="9091" xr:uid="{FDE72057-F003-4737-A582-559F381727FD}"/>
    <cellStyle name="Normal 25 4 6" xfId="12212" xr:uid="{7021D36B-9481-44DA-B259-556F675EF2E2}"/>
    <cellStyle name="Normal 25 4 7" xfId="15331" xr:uid="{A07EE2B9-5FCB-4F04-91C3-65E9C75EC7D0}"/>
    <cellStyle name="Normal 25 4 8" xfId="18415" xr:uid="{CF115BC8-9CF8-472E-A946-21BA55C639BE}"/>
    <cellStyle name="Normal 25 4 9" xfId="21578" xr:uid="{27884697-FEAE-4A3C-84D6-384A9BD0123A}"/>
    <cellStyle name="Normal 25 5" xfId="1016" xr:uid="{60076FAC-3AA7-4F22-ACB4-8E9DEB263B1C}"/>
    <cellStyle name="Normal 25 5 10" xfId="24905" xr:uid="{419F0716-1D46-449E-8567-FDD56228CD76}"/>
    <cellStyle name="Normal 25 5 11" xfId="28084" xr:uid="{DE2A2E6E-8B96-4D90-BFE3-B2AFC270EE94}"/>
    <cellStyle name="Normal 25 5 12" xfId="3995" xr:uid="{C9E4C18B-D9A4-4436-899F-7F8157EBE545}"/>
    <cellStyle name="Normal 25 5 2" xfId="2967" xr:uid="{B60B561F-268C-47AA-BE73-20840C605F73}"/>
    <cellStyle name="Normal 25 5 2 10" xfId="5053" xr:uid="{9626DE0E-AC7D-4DD2-BA1D-EED71932C0E0}"/>
    <cellStyle name="Normal 25 5 2 2" xfId="7076" xr:uid="{E513A252-B156-4728-824B-156EB27851B3}"/>
    <cellStyle name="Normal 25 5 2 3" xfId="11229" xr:uid="{00874F40-A3B9-4CB9-A619-55640E5738FC}"/>
    <cellStyle name="Normal 25 5 2 4" xfId="14417" xr:uid="{1A449B01-F290-4E16-B5CB-7ABDFD295A00}"/>
    <cellStyle name="Normal 25 5 2 5" xfId="17514" xr:uid="{6E103851-277D-4D78-95B3-81525500D420}"/>
    <cellStyle name="Normal 25 5 2 6" xfId="20671" xr:uid="{A9C5513F-1E84-4E42-8D8C-8C88F259D27B}"/>
    <cellStyle name="Normal 25 5 2 7" xfId="23826" xr:uid="{DEC9B65A-C036-44A7-811E-1DDE7ABC76D4}"/>
    <cellStyle name="Normal 25 5 2 8" xfId="27002" xr:uid="{7AA5235F-3E42-493C-BCFE-27CB388E8F78}"/>
    <cellStyle name="Normal 25 5 2 9" xfId="30201" xr:uid="{E13E923C-A34F-4F3A-86FA-90779386E8CD}"/>
    <cellStyle name="Normal 25 5 3" xfId="1906" xr:uid="{8D652038-142B-4C5E-A73C-5D5EAE7EBF89}"/>
    <cellStyle name="Normal 25 5 3 2" xfId="10171" xr:uid="{4CFCA20B-2F4E-4883-98F5-A0CA614AC3DD}"/>
    <cellStyle name="Normal 25 5 3 3" xfId="13367" xr:uid="{7356E3C9-FFF3-4E11-844E-BEE6DCEB8D32}"/>
    <cellStyle name="Normal 25 5 3 4" xfId="16462" xr:uid="{2ED36E8C-2FF3-4FE1-9D92-B19E8A652D03}"/>
    <cellStyle name="Normal 25 5 3 5" xfId="19616" xr:uid="{B62E8716-7609-439C-BB0D-087EFF8625DF}"/>
    <cellStyle name="Normal 25 5 3 6" xfId="22776" xr:uid="{5E6DDE02-B807-4803-9706-E7E4C3FD7A9B}"/>
    <cellStyle name="Normal 25 5 3 7" xfId="25952" xr:uid="{80493984-A017-4882-BD55-CA2CF7E4DB63}"/>
    <cellStyle name="Normal 25 5 3 8" xfId="29151" xr:uid="{33F61ED2-0C7A-469B-A049-A56146C34D83}"/>
    <cellStyle name="Normal 25 5 3 9" xfId="6154" xr:uid="{CCCBF8EB-E26F-4688-A902-1030AB71C6A1}"/>
    <cellStyle name="Normal 25 5 4" xfId="8139" xr:uid="{610B20A1-24E3-40BA-99DC-AD09A48D5F21}"/>
    <cellStyle name="Normal 25 5 5" xfId="9283" xr:uid="{920A7A14-6D6E-4382-BC6F-A949B2A8A676}"/>
    <cellStyle name="Normal 25 5 6" xfId="12405" xr:uid="{FE75D4C1-C25F-4E97-915C-840B1A724C86}"/>
    <cellStyle name="Normal 25 5 7" xfId="15524" xr:uid="{2279D11F-F3CD-4752-AF72-3DE915A08029}"/>
    <cellStyle name="Normal 25 5 8" xfId="18607" xr:uid="{00A20925-6D2C-4CA3-8D1C-39E76BA1B321}"/>
    <cellStyle name="Normal 25 5 9" xfId="21771" xr:uid="{49B76AD9-AD21-48FF-BD2C-C241501E7483}"/>
    <cellStyle name="Normal 25 6" xfId="369" xr:uid="{9DB78D68-FB1B-4EEB-A225-60E5D40E941E}"/>
    <cellStyle name="Normal 25 6 10" xfId="27438" xr:uid="{515AA3E4-17E7-4031-BA43-EAC66BA7ED52}"/>
    <cellStyle name="Normal 25 6 11" xfId="4408" xr:uid="{676002EE-2E9A-40CE-BED7-CF5CC2DA2A4D}"/>
    <cellStyle name="Normal 25 6 2" xfId="2321" xr:uid="{7022702A-09A6-413D-B9A1-B616E2092C4C}"/>
    <cellStyle name="Normal 25 6 2 2" xfId="10584" xr:uid="{D134CC40-3F60-49B3-9669-E7E3A5D9542A}"/>
    <cellStyle name="Normal 25 6 2 3" xfId="13779" xr:uid="{2C998E45-54A4-445A-8677-80E912E135ED}"/>
    <cellStyle name="Normal 25 6 2 4" xfId="16874" xr:uid="{3C695BF2-9F20-4D0A-B11A-701E6D25A319}"/>
    <cellStyle name="Normal 25 6 2 5" xfId="20028" xr:uid="{64354EDB-C045-452D-AA5D-1EDEAB29225B}"/>
    <cellStyle name="Normal 25 6 2 6" xfId="23188" xr:uid="{457FAF4A-3D72-463F-872F-CC364D6FEF32}"/>
    <cellStyle name="Normal 25 6 2 7" xfId="26364" xr:uid="{AC9D9D91-447D-448D-AF58-B4080B5F0B1D}"/>
    <cellStyle name="Normal 25 6 2 8" xfId="29563" xr:uid="{4D6A4AB6-04A8-4DB7-943B-922F53E11D8A}"/>
    <cellStyle name="Normal 25 6 2 9" xfId="5508" xr:uid="{260FB3E5-8565-461E-A589-62E5F4D7D6DF}"/>
    <cellStyle name="Normal 25 6 3" xfId="7493" xr:uid="{FB6145FF-D078-4479-918C-81FFA3B122DC}"/>
    <cellStyle name="Normal 25 6 4" xfId="8637" xr:uid="{BC0CF2D3-12D4-43A8-B33A-D288E3C82ADE}"/>
    <cellStyle name="Normal 25 6 5" xfId="11759" xr:uid="{CCFC0E42-AF37-48F8-8FD3-7408B0F07877}"/>
    <cellStyle name="Normal 25 6 6" xfId="14878" xr:uid="{C6A7271D-8F1D-4929-8017-26F5D62203F1}"/>
    <cellStyle name="Normal 25 6 7" xfId="17962" xr:uid="{00DD4937-93E5-4FD4-BFEA-F0029C5ED0DE}"/>
    <cellStyle name="Normal 25 6 8" xfId="21125" xr:uid="{071386EC-7BF6-45DB-8952-ACE49BA6B65E}"/>
    <cellStyle name="Normal 25 6 9" xfId="24260" xr:uid="{9412AF8B-4237-4A66-B8BB-063756F9B3C2}"/>
    <cellStyle name="Normal 25 7" xfId="2122" xr:uid="{1A9579AA-E3BE-4461-8AF8-0BCD9ABD9136}"/>
    <cellStyle name="Normal 25 7 10" xfId="4211" xr:uid="{22CFC5BA-99C3-4891-8751-655801179947}"/>
    <cellStyle name="Normal 25 7 2" xfId="6427" xr:uid="{88FA6487-0443-4FE8-9A87-A9E316C7C93A}"/>
    <cellStyle name="Normal 25 7 3" xfId="10387" xr:uid="{97269834-5218-4AF0-B7AB-54DF138564EF}"/>
    <cellStyle name="Normal 25 7 4" xfId="13582" xr:uid="{A78F6872-C0AF-478C-9D71-F458D70795FD}"/>
    <cellStyle name="Normal 25 7 5" xfId="16677" xr:uid="{149D173F-2BF7-4B36-8B27-14B22B516A1B}"/>
    <cellStyle name="Normal 25 7 6" xfId="19831" xr:uid="{605052BF-14F8-42D7-9DEB-E314D2A05248}"/>
    <cellStyle name="Normal 25 7 7" xfId="22991" xr:uid="{5A5C22ED-9C67-44D5-A5D6-3FF7708529E1}"/>
    <cellStyle name="Normal 25 7 8" xfId="26167" xr:uid="{F6496616-9DA5-4F02-A815-68B7B41A81EB}"/>
    <cellStyle name="Normal 25 7 9" xfId="29366" xr:uid="{94381E1F-DE52-4580-8B60-28D37A95E0BC}"/>
    <cellStyle name="Normal 25 8" xfId="1259" xr:uid="{14D32A1C-3F95-481F-BCFF-4FF3E65EAF9B}"/>
    <cellStyle name="Normal 25 8 2" xfId="9526" xr:uid="{F4A968E9-CC00-4C6C-A7EB-60C35947C106}"/>
    <cellStyle name="Normal 25 8 3" xfId="12722" xr:uid="{0CA7C53F-55AF-420C-8246-59748F4BA866}"/>
    <cellStyle name="Normal 25 8 4" xfId="15817" xr:uid="{F1C729B2-7731-4AC0-9E2B-AF2CC7249C76}"/>
    <cellStyle name="Normal 25 8 5" xfId="18916" xr:uid="{B6DC69A6-EC87-470D-A090-F2286FD81A20}"/>
    <cellStyle name="Normal 25 8 6" xfId="21686" xr:uid="{46208F23-B2E6-4A82-8B89-3865A5CF9298}"/>
    <cellStyle name="Normal 25 8 7" xfId="25315" xr:uid="{E103A90C-4F26-4FBC-BFA6-D8FEA3235913}"/>
    <cellStyle name="Normal 25 8 8" xfId="28532" xr:uid="{78EF9ED4-4B37-4CBF-BB63-EC3FA02960D9}"/>
    <cellStyle name="Normal 25 8 9" xfId="5310" xr:uid="{B7EC4EF0-4BF6-43A9-AB68-86850BB57DF5}"/>
    <cellStyle name="Normal 25 9" xfId="7293" xr:uid="{301095F2-ABBB-4D0B-9E15-EEF34E81C4BB}"/>
    <cellStyle name="Normal 26" xfId="184" xr:uid="{ECC90836-3763-49C7-8A98-B6EDEAFF5247}"/>
    <cellStyle name="Normal 26 10" xfId="8453" xr:uid="{D7D21F1C-D427-434F-A2FD-CEC0E9DDEDE8}"/>
    <cellStyle name="Normal 26 11" xfId="11562" xr:uid="{ACFF2DAE-CA6D-463B-895A-3D458222A021}"/>
    <cellStyle name="Normal 26 12" xfId="14677" xr:uid="{88F74C76-F6DC-4703-8D44-E7C676B62110}"/>
    <cellStyle name="Normal 26 13" xfId="17769" xr:uid="{9D4E67F6-EE28-40D2-8871-EF92A7F4662F}"/>
    <cellStyle name="Normal 26 14" xfId="20927" xr:uid="{C586E9CE-0282-4112-B778-8C52D1CC388B}"/>
    <cellStyle name="Normal 26 15" xfId="24067" xr:uid="{C890B475-628D-44A2-933C-0933485A0B7E}"/>
    <cellStyle name="Normal 26 16" xfId="27244" xr:uid="{5127D26E-730A-4E89-ABEA-0BD531CE0FED}"/>
    <cellStyle name="Normal 26 17" xfId="3354" xr:uid="{F4397D86-124F-44AA-B076-EBE1CA9D71A3}"/>
    <cellStyle name="Normal 26 2" xfId="518" xr:uid="{F7ABA140-E320-411E-AB52-08402515905A}"/>
    <cellStyle name="Normal 26 2 10" xfId="24408" xr:uid="{C94DB35A-B7D0-4211-82FB-9C65FD7CAF6C}"/>
    <cellStyle name="Normal 26 2 11" xfId="27586" xr:uid="{5A5EE6D6-4436-41A7-9283-8010BDEC15FD}"/>
    <cellStyle name="Normal 26 2 12" xfId="3498" xr:uid="{A8D652E8-966C-44EB-9D3D-D64BD1B9B424}"/>
    <cellStyle name="Normal 26 2 2" xfId="2469" xr:uid="{37322F94-152E-40C0-9193-8A445D59EE16}"/>
    <cellStyle name="Normal 26 2 2 10" xfId="4556" xr:uid="{FD93BDC0-5D19-4A27-8448-50AC820E03C9}"/>
    <cellStyle name="Normal 26 2 2 2" xfId="6628" xr:uid="{A6A64FC6-61E4-4C61-91D9-2F8503E08A36}"/>
    <cellStyle name="Normal 26 2 2 3" xfId="10732" xr:uid="{9508C75A-3620-47E7-A0FE-27364BCB47C7}"/>
    <cellStyle name="Normal 26 2 2 4" xfId="13927" xr:uid="{9E83EB5A-6AA1-4A83-8DCC-A0E73557F0A5}"/>
    <cellStyle name="Normal 26 2 2 5" xfId="17022" xr:uid="{7E660B36-AFD3-48B5-8FA9-44F08CB67D91}"/>
    <cellStyle name="Normal 26 2 2 6" xfId="20176" xr:uid="{EFB5F6B3-C8A5-4F50-8AF7-D04BFEABF7B9}"/>
    <cellStyle name="Normal 26 2 2 7" xfId="23336" xr:uid="{D671F207-5C34-4D31-B216-1D18424DDACC}"/>
    <cellStyle name="Normal 26 2 2 8" xfId="26512" xr:uid="{9A5F8FBB-D2F2-49A8-B094-5406ED644EDA}"/>
    <cellStyle name="Normal 26 2 2 9" xfId="29711" xr:uid="{DD1B0641-FC8D-4212-B042-D87094270F4C}"/>
    <cellStyle name="Normal 26 2 3" xfId="1407" xr:uid="{F2E5ED74-3574-4194-9B61-FB6973C85B27}"/>
    <cellStyle name="Normal 26 2 3 2" xfId="9674" xr:uid="{91A3F62C-4782-4CB6-A9C0-C12D46276EB0}"/>
    <cellStyle name="Normal 26 2 3 3" xfId="12870" xr:uid="{EAC8BB16-9D3D-4E6C-9A60-A8D73BF7CDBC}"/>
    <cellStyle name="Normal 26 2 3 4" xfId="15965" xr:uid="{EDD2FA60-9DD3-4553-95D0-2B7CD776E33F}"/>
    <cellStyle name="Normal 26 2 3 5" xfId="19119" xr:uid="{6DB67F4A-5B1C-4474-9443-42AB0E6548CD}"/>
    <cellStyle name="Normal 26 2 3 6" xfId="22279" xr:uid="{1E022361-A7C5-4947-A3D1-98D01B69A445}"/>
    <cellStyle name="Normal 26 2 3 7" xfId="25455" xr:uid="{00F0460C-B1A0-4EC7-9F59-B0EDE56ED8E0}"/>
    <cellStyle name="Normal 26 2 3 8" xfId="28654" xr:uid="{59D27E73-01B1-4874-8110-3EE74B2F5FD1}"/>
    <cellStyle name="Normal 26 2 3 9" xfId="5656" xr:uid="{EA9362F4-D03B-48B9-8ED3-4D7BB28DA26E}"/>
    <cellStyle name="Normal 26 2 4" xfId="7641" xr:uid="{7C075BFC-47C1-4E00-99A7-7F5F974B3C5C}"/>
    <cellStyle name="Normal 26 2 5" xfId="8786" xr:uid="{F07D06FE-1BB5-4581-850C-B3EE968A2CBC}"/>
    <cellStyle name="Normal 26 2 6" xfId="11907" xr:uid="{F660E397-6D40-4A9E-957E-3894AF80C6A4}"/>
    <cellStyle name="Normal 26 2 7" xfId="15026" xr:uid="{A00ACB26-0D9C-4846-9208-033398232BAE}"/>
    <cellStyle name="Normal 26 2 8" xfId="18110" xr:uid="{1A93803A-B9C6-427D-BDEA-769B8A35BD4D}"/>
    <cellStyle name="Normal 26 2 9" xfId="21273" xr:uid="{2DC35FAE-3DC5-4BE2-ACCF-6B95F405A2BE}"/>
    <cellStyle name="Normal 26 3" xfId="658" xr:uid="{90FD3306-9778-437E-8263-E7174666352B}"/>
    <cellStyle name="Normal 26 3 10" xfId="24548" xr:uid="{A6106DC2-9F7D-41B6-8743-528A30C44D48}"/>
    <cellStyle name="Normal 26 3 11" xfId="27726" xr:uid="{6E59E1AC-FDEC-4B3E-B3C7-29A5C98C91A3}"/>
    <cellStyle name="Normal 26 3 12" xfId="3638" xr:uid="{3316614F-479F-4189-A12D-573FF235D3A0}"/>
    <cellStyle name="Normal 26 3 2" xfId="2609" xr:uid="{4EC3348C-56DF-4A9D-A343-F05C537D2272}"/>
    <cellStyle name="Normal 26 3 2 10" xfId="4696" xr:uid="{63B0BD3A-8B0A-4547-B9E9-31C9E65B1309}"/>
    <cellStyle name="Normal 26 3 2 2" xfId="6763" xr:uid="{C4410113-FF06-4490-BA3D-0C53CFED614C}"/>
    <cellStyle name="Normal 26 3 2 3" xfId="10872" xr:uid="{13487213-B8F4-4186-AD79-149A371FE6B3}"/>
    <cellStyle name="Normal 26 3 2 4" xfId="14065" xr:uid="{B23C7BFC-D97C-4A63-AFE8-3034962C9981}"/>
    <cellStyle name="Normal 26 3 2 5" xfId="17160" xr:uid="{2D5E7617-F52C-4F93-8390-250D8C3989E5}"/>
    <cellStyle name="Normal 26 3 2 6" xfId="20316" xr:uid="{D40FE924-7B5B-47A4-9FBD-C14433204433}"/>
    <cellStyle name="Normal 26 3 2 7" xfId="23474" xr:uid="{A725BC53-AD55-4004-B1EB-4A8E7D0EAD1D}"/>
    <cellStyle name="Normal 26 3 2 8" xfId="26650" xr:uid="{EF58E2F4-E867-4DF0-A35C-6D272DE07FF2}"/>
    <cellStyle name="Normal 26 3 2 9" xfId="29849" xr:uid="{8630923B-E1D9-4871-B657-205404679A28}"/>
    <cellStyle name="Normal 26 3 3" xfId="1547" xr:uid="{CFF70B33-1AA9-474D-9455-F1A7001662FE}"/>
    <cellStyle name="Normal 26 3 3 2" xfId="9814" xr:uid="{E8654EF6-B196-45B0-AA1F-0A7163CA910F}"/>
    <cellStyle name="Normal 26 3 3 3" xfId="13010" xr:uid="{75EEEB64-81C6-48BA-A480-09CF62394425}"/>
    <cellStyle name="Normal 26 3 3 4" xfId="16105" xr:uid="{D3E4ADE5-E3A9-4F39-830C-622B8837F058}"/>
    <cellStyle name="Normal 26 3 3 5" xfId="19259" xr:uid="{5F8BF2E0-C6A7-45F5-94B9-37F2A0A81152}"/>
    <cellStyle name="Normal 26 3 3 6" xfId="22419" xr:uid="{8EBA903B-8F2F-41E5-AFFE-4996AE5FCE0F}"/>
    <cellStyle name="Normal 26 3 3 7" xfId="25595" xr:uid="{9C921837-B935-4144-858F-C61BCDD91741}"/>
    <cellStyle name="Normal 26 3 3 8" xfId="28794" xr:uid="{42546740-DE4E-4649-A7C3-8977B1544138}"/>
    <cellStyle name="Normal 26 3 3 9" xfId="5796" xr:uid="{8515628D-2916-4E74-A793-69A3DCF18672}"/>
    <cellStyle name="Normal 26 3 4" xfId="7781" xr:uid="{DD4F709C-EF29-46B3-A44F-29C1A3436D37}"/>
    <cellStyle name="Normal 26 3 5" xfId="8926" xr:uid="{ABE75910-673B-47D3-8ABF-A4A0B5B7AA2C}"/>
    <cellStyle name="Normal 26 3 6" xfId="12047" xr:uid="{57403403-BC4C-4FC2-8383-AB72F85797D0}"/>
    <cellStyle name="Normal 26 3 7" xfId="15166" xr:uid="{A484BF7B-55A6-424B-816C-2DF9B28B6660}"/>
    <cellStyle name="Normal 26 3 8" xfId="18250" xr:uid="{CBCA06DD-D80F-4751-AEA0-F05DBEB75ADC}"/>
    <cellStyle name="Normal 26 3 9" xfId="21413" xr:uid="{6EE99EC0-F5D7-4BEC-BDB7-E8C57FD9B388}"/>
    <cellStyle name="Normal 26 4" xfId="827" xr:uid="{FE73ADBD-7196-41FD-BF61-F38D3D635B8A}"/>
    <cellStyle name="Normal 26 4 10" xfId="24717" xr:uid="{5FDBA9D5-31CF-477B-BB7D-4BA981B58488}"/>
    <cellStyle name="Normal 26 4 11" xfId="27895" xr:uid="{5ABB75E2-513F-4BF0-B086-DC044B2F8F52}"/>
    <cellStyle name="Normal 26 4 12" xfId="3807" xr:uid="{4B7348B0-62DF-4C00-9198-F4B5338CF2A6}"/>
    <cellStyle name="Normal 26 4 2" xfId="2778" xr:uid="{59BFEA4E-7F35-4F16-9D38-6E994E267B0D}"/>
    <cellStyle name="Normal 26 4 2 10" xfId="4865" xr:uid="{53F19315-BF5F-48EF-933B-DA56231CB7F2}"/>
    <cellStyle name="Normal 26 4 2 2" xfId="6904" xr:uid="{C3ED91E8-5F51-450B-9761-470A2181AD35}"/>
    <cellStyle name="Normal 26 4 2 3" xfId="11041" xr:uid="{984E99FC-D8ED-4C17-A889-235724D1B036}"/>
    <cellStyle name="Normal 26 4 2 4" xfId="14232" xr:uid="{F9F31CBB-ADD3-4D39-AFD5-8FE4C2CEFB2A}"/>
    <cellStyle name="Normal 26 4 2 5" xfId="17327" xr:uid="{1C25AC53-B329-4F75-9A7A-0DF7FA35D55F}"/>
    <cellStyle name="Normal 26 4 2 6" xfId="20485" xr:uid="{A54917D5-4CDE-45DE-9C13-10B363CC5ACB}"/>
    <cellStyle name="Normal 26 4 2 7" xfId="23641" xr:uid="{CFDE2DB5-C8C8-4E64-9A56-A9A10F452A4D}"/>
    <cellStyle name="Normal 26 4 2 8" xfId="26817" xr:uid="{F8D53734-5101-497E-BEB1-B6DCF9116434}"/>
    <cellStyle name="Normal 26 4 2 9" xfId="30016" xr:uid="{AB3F4F9F-92D7-40C7-AB78-EC743CE96A49}"/>
    <cellStyle name="Normal 26 4 3" xfId="1716" xr:uid="{550B594C-F331-472D-812E-67D3873FFBD0}"/>
    <cellStyle name="Normal 26 4 3 2" xfId="9983" xr:uid="{E6351E39-12D4-4C3A-B355-9F26F066411B}"/>
    <cellStyle name="Normal 26 4 3 3" xfId="13179" xr:uid="{4CAACE2B-CBC8-4073-95E9-E1C82D42C0A6}"/>
    <cellStyle name="Normal 26 4 3 4" xfId="16274" xr:uid="{A6D469B5-4B7F-4F87-B003-A42E6343F4DC}"/>
    <cellStyle name="Normal 26 4 3 5" xfId="19428" xr:uid="{A2EDDE2A-6A56-4F4D-9C8D-6769965E1151}"/>
    <cellStyle name="Normal 26 4 3 6" xfId="22588" xr:uid="{7A8BC3BF-A338-4948-B085-96025B36063B}"/>
    <cellStyle name="Normal 26 4 3 7" xfId="25764" xr:uid="{E55AABD2-28C9-43C7-A239-347B802102C9}"/>
    <cellStyle name="Normal 26 4 3 8" xfId="28963" xr:uid="{1F06D7C9-31C8-42A0-AB29-C0C7C8E92A82}"/>
    <cellStyle name="Normal 26 4 3 9" xfId="5965" xr:uid="{6A8758D6-0688-4AD1-903B-CF22C5A56FDB}"/>
    <cellStyle name="Normal 26 4 4" xfId="7950" xr:uid="{D5365EA3-5F75-47D2-B2F8-287A765EA123}"/>
    <cellStyle name="Normal 26 4 5" xfId="9095" xr:uid="{349C5E3C-0FCA-4371-9D14-9516D454D520}"/>
    <cellStyle name="Normal 26 4 6" xfId="12216" xr:uid="{E69E1F85-5FCE-46DD-A1D4-3165202B095F}"/>
    <cellStyle name="Normal 26 4 7" xfId="15335" xr:uid="{796861B4-1EC2-41E9-A319-0BEE9B45D904}"/>
    <cellStyle name="Normal 26 4 8" xfId="18419" xr:uid="{FF88229E-D531-4CAB-9CD1-DBEDE7BF5C61}"/>
    <cellStyle name="Normal 26 4 9" xfId="21582" xr:uid="{05C42A51-58A8-4020-8E61-3E0F281D4614}"/>
    <cellStyle name="Normal 26 5" xfId="1020" xr:uid="{CEDE5E6F-5673-45FB-97EA-237810E98EB7}"/>
    <cellStyle name="Normal 26 5 10" xfId="24909" xr:uid="{6B2D325D-512B-4AD1-9541-F0D0349A0774}"/>
    <cellStyle name="Normal 26 5 11" xfId="28088" xr:uid="{3576AAAA-C0C4-4C41-A371-C0073AB20CDE}"/>
    <cellStyle name="Normal 26 5 12" xfId="3999" xr:uid="{D5F5FFCC-091F-4CD8-9EC6-FA113FDFA0DB}"/>
    <cellStyle name="Normal 26 5 2" xfId="2971" xr:uid="{B3AC4669-B6DB-4865-BC23-F2692C5ECE8E}"/>
    <cellStyle name="Normal 26 5 2 10" xfId="5057" xr:uid="{74DD759E-8A42-4B99-A736-2FE70F85E503}"/>
    <cellStyle name="Normal 26 5 2 2" xfId="7080" xr:uid="{9300D5F0-D21B-4B80-8639-F2F16C4E873C}"/>
    <cellStyle name="Normal 26 5 2 3" xfId="11233" xr:uid="{997D24B7-2619-4FDA-A6E3-EF64C2CD2037}"/>
    <cellStyle name="Normal 26 5 2 4" xfId="14421" xr:uid="{FA306321-09E8-4532-A4CA-5AD5490F8941}"/>
    <cellStyle name="Normal 26 5 2 5" xfId="17518" xr:uid="{A76F77FF-91D5-4C09-B2B0-FAEC0C6ACDBA}"/>
    <cellStyle name="Normal 26 5 2 6" xfId="20675" xr:uid="{D23D1291-4CAB-4986-8068-8C6C23D0A5B7}"/>
    <cellStyle name="Normal 26 5 2 7" xfId="23830" xr:uid="{FF1F1255-3D12-480D-9A98-3CDA09112D09}"/>
    <cellStyle name="Normal 26 5 2 8" xfId="27006" xr:uid="{A529C18E-31CF-44A3-9BDB-F13E9CFDCC50}"/>
    <cellStyle name="Normal 26 5 2 9" xfId="30205" xr:uid="{6654E128-C99C-440E-A1AC-0498B707694A}"/>
    <cellStyle name="Normal 26 5 3" xfId="1910" xr:uid="{DB925E34-29E0-41EA-81F5-17BB1BCA874C}"/>
    <cellStyle name="Normal 26 5 3 2" xfId="10175" xr:uid="{F32CC5E2-4BB7-4C64-B7C4-955E5B0C8E65}"/>
    <cellStyle name="Normal 26 5 3 3" xfId="13371" xr:uid="{23736FD6-D424-48E6-A675-49493ED2E6DF}"/>
    <cellStyle name="Normal 26 5 3 4" xfId="16466" xr:uid="{96BEAA1E-D1BE-4997-9D72-4F13E55508B6}"/>
    <cellStyle name="Normal 26 5 3 5" xfId="19620" xr:uid="{13F3E70E-5FFE-4168-A892-CF208C7A01E8}"/>
    <cellStyle name="Normal 26 5 3 6" xfId="22780" xr:uid="{4A873705-48B4-4FBA-B2A1-C42E814CB5CD}"/>
    <cellStyle name="Normal 26 5 3 7" xfId="25956" xr:uid="{538996C7-2EAE-4F35-A6F5-72B9035B20A7}"/>
    <cellStyle name="Normal 26 5 3 8" xfId="29155" xr:uid="{8B422D15-6DE8-43E5-8FF8-1C56E531CEA8}"/>
    <cellStyle name="Normal 26 5 3 9" xfId="6158" xr:uid="{52CF0A08-CAED-4126-A16B-AC64C3DAE81D}"/>
    <cellStyle name="Normal 26 5 4" xfId="8143" xr:uid="{D85E95AE-4BED-489E-BB2D-66F9F2C502D2}"/>
    <cellStyle name="Normal 26 5 5" xfId="9287" xr:uid="{FE6441A7-760D-4D35-BBBE-C6351A4ADA21}"/>
    <cellStyle name="Normal 26 5 6" xfId="12409" xr:uid="{F69D66E2-CFF3-44F1-96D8-F9F8AC463BAC}"/>
    <cellStyle name="Normal 26 5 7" xfId="15528" xr:uid="{9CA0014E-8CD0-4473-BB7C-7B450DF3EEE4}"/>
    <cellStyle name="Normal 26 5 8" xfId="18611" xr:uid="{4A647D60-33CD-4E3F-9137-BCC1261A95DB}"/>
    <cellStyle name="Normal 26 5 9" xfId="21775" xr:uid="{9E9CB5BB-8613-4908-A157-F770C76658C4}"/>
    <cellStyle name="Normal 26 6" xfId="373" xr:uid="{C755FFCF-FE9A-4132-96D9-06566498484F}"/>
    <cellStyle name="Normal 26 6 10" xfId="27442" xr:uid="{BF8644A9-4D72-417F-9862-CDEA9F161266}"/>
    <cellStyle name="Normal 26 6 11" xfId="4412" xr:uid="{6ECE4C94-46AF-485B-ADD2-FADD0DDA782B}"/>
    <cellStyle name="Normal 26 6 2" xfId="2325" xr:uid="{4E3576D5-7DEF-40C0-8186-A9C9BD34CA40}"/>
    <cellStyle name="Normal 26 6 2 2" xfId="10588" xr:uid="{3D244787-03A2-45C3-9FE4-3A89D3147A42}"/>
    <cellStyle name="Normal 26 6 2 3" xfId="13783" xr:uid="{FDBDE7AA-B97E-4D81-8727-931FE6AB00C4}"/>
    <cellStyle name="Normal 26 6 2 4" xfId="16878" xr:uid="{4622C762-2D37-4F30-87A2-B15DF0BAF47A}"/>
    <cellStyle name="Normal 26 6 2 5" xfId="20032" xr:uid="{4F6F5068-898D-4D31-84A7-0BFA1DFED545}"/>
    <cellStyle name="Normal 26 6 2 6" xfId="23192" xr:uid="{17E6D700-1D7F-41BE-9D3E-74465DD538A7}"/>
    <cellStyle name="Normal 26 6 2 7" xfId="26368" xr:uid="{B9BDF757-3DAF-4BAC-895D-BBE215A79948}"/>
    <cellStyle name="Normal 26 6 2 8" xfId="29567" xr:uid="{1D3AFBC3-FBD9-4CA0-A6F1-3BC0F7FC33F2}"/>
    <cellStyle name="Normal 26 6 2 9" xfId="5512" xr:uid="{4540A5D6-DF8B-4D7D-8507-16C53B02529B}"/>
    <cellStyle name="Normal 26 6 3" xfId="7497" xr:uid="{9CD12F51-7AD0-46DA-9AFC-5432C5C38A5E}"/>
    <cellStyle name="Normal 26 6 4" xfId="8641" xr:uid="{20B04A21-57EE-486E-80C0-21034B40E2A8}"/>
    <cellStyle name="Normal 26 6 5" xfId="11763" xr:uid="{9139EF07-324F-49A1-9F79-07DB4945EB2E}"/>
    <cellStyle name="Normal 26 6 6" xfId="14882" xr:uid="{F479D6E0-B94C-4F5F-BE21-13A5655E0502}"/>
    <cellStyle name="Normal 26 6 7" xfId="17966" xr:uid="{18F36B08-C230-4EAD-9F0A-AE6A262D1979}"/>
    <cellStyle name="Normal 26 6 8" xfId="21129" xr:uid="{4EE3FF62-6F92-4815-A191-3D6D0294E576}"/>
    <cellStyle name="Normal 26 6 9" xfId="24264" xr:uid="{A900F5ED-BF9B-433E-82D2-A0563D611D29}"/>
    <cellStyle name="Normal 26 7" xfId="2126" xr:uid="{418D562D-EB2E-44BF-849E-52FC988D20B5}"/>
    <cellStyle name="Normal 26 7 10" xfId="4215" xr:uid="{B96773B8-28CF-4EAD-99AE-1D9AC472F94C}"/>
    <cellStyle name="Normal 26 7 2" xfId="6431" xr:uid="{346391B9-746E-40E7-A0CF-43862AD7D915}"/>
    <cellStyle name="Normal 26 7 3" xfId="10391" xr:uid="{106EECD7-E85A-4B1D-8433-8EB6C3C58388}"/>
    <cellStyle name="Normal 26 7 4" xfId="13586" xr:uid="{B7FA5460-2BBE-4C8D-A1A7-B86A4EF6BE5A}"/>
    <cellStyle name="Normal 26 7 5" xfId="16681" xr:uid="{C936243F-7CC8-4FBE-8870-B2E7F8FB11AD}"/>
    <cellStyle name="Normal 26 7 6" xfId="19835" xr:uid="{961D94B8-759E-4F57-9143-C44B7E44BB5B}"/>
    <cellStyle name="Normal 26 7 7" xfId="22995" xr:uid="{90DEED72-5937-4800-84D6-883D6778E43D}"/>
    <cellStyle name="Normal 26 7 8" xfId="26171" xr:uid="{9A54D682-8E84-4B4B-AFCB-D16EBF97788C}"/>
    <cellStyle name="Normal 26 7 9" xfId="29370" xr:uid="{8CD77EB3-FE39-41D8-B623-B211CDD0422C}"/>
    <cellStyle name="Normal 26 8" xfId="1263" xr:uid="{DE599742-838A-4D7A-B83F-82EEF04CA873}"/>
    <cellStyle name="Normal 26 8 2" xfId="9530" xr:uid="{E8C34165-0570-4EAA-B9FA-5C945575541D}"/>
    <cellStyle name="Normal 26 8 3" xfId="12726" xr:uid="{A4970FAC-EDB6-4630-8DE2-2C149BE264A1}"/>
    <cellStyle name="Normal 26 8 4" xfId="15821" xr:uid="{2D074AC1-7089-44C3-A80B-7AB78E58FD7A}"/>
    <cellStyle name="Normal 26 8 5" xfId="18954" xr:uid="{2AD76A44-2A20-448F-9DCD-87E1A5A96F21}"/>
    <cellStyle name="Normal 26 8 6" xfId="22102" xr:uid="{28B8DC7C-B155-4D39-9E93-8709201305A1}"/>
    <cellStyle name="Normal 26 8 7" xfId="25311" xr:uid="{4B4D388D-A5E9-4B56-B2F9-29BE57623966}"/>
    <cellStyle name="Normal 26 8 8" xfId="28456" xr:uid="{AAAFAC86-77DD-44DE-A119-AFD288F790CB}"/>
    <cellStyle name="Normal 26 8 9" xfId="5314" xr:uid="{BD5743AE-CDA9-4A55-8B4A-C7376043343F}"/>
    <cellStyle name="Normal 26 9" xfId="7297" xr:uid="{AE30DFEF-71FC-4A55-A394-1227627ED57E}"/>
    <cellStyle name="Normal 27" xfId="188" xr:uid="{61EC1037-1E2B-4DC3-A108-2655880ECAF1}"/>
    <cellStyle name="Normal 27 10" xfId="8457" xr:uid="{2E406767-9717-4254-B9B7-5E540CFAA300}"/>
    <cellStyle name="Normal 27 11" xfId="11566" xr:uid="{F4CF4F1B-8003-4141-8214-41009EA32001}"/>
    <cellStyle name="Normal 27 12" xfId="14681" xr:uid="{DAD010C9-BFBB-4508-9AA7-A6505726B44F}"/>
    <cellStyle name="Normal 27 13" xfId="17773" xr:uid="{5410EDA3-98E6-447C-86C8-48B26FD8B845}"/>
    <cellStyle name="Normal 27 14" xfId="20931" xr:uid="{F5789E20-49B5-4F9E-B073-A954272FA6A2}"/>
    <cellStyle name="Normal 27 15" xfId="24071" xr:uid="{080D493C-A96F-48E0-B716-9EF5CA73384B}"/>
    <cellStyle name="Normal 27 16" xfId="27248" xr:uid="{A6E005E1-5B6F-4E12-BA22-6030192B9EFF}"/>
    <cellStyle name="Normal 27 17" xfId="3358" xr:uid="{5E3FDC7F-6F97-4AAE-9E4A-AE5C977612D8}"/>
    <cellStyle name="Normal 27 2" xfId="522" xr:uid="{2A4B9A91-432E-4A45-B6DB-0C50223E9702}"/>
    <cellStyle name="Normal 27 2 10" xfId="24412" xr:uid="{B92909AA-1CF1-44D1-ACEE-32295643DC50}"/>
    <cellStyle name="Normal 27 2 11" xfId="27590" xr:uid="{90CF2DCD-64F7-499A-BA35-4843E63FB1E4}"/>
    <cellStyle name="Normal 27 2 12" xfId="3502" xr:uid="{0DC0EAE1-196C-4FAC-B577-BB678A9FC77A}"/>
    <cellStyle name="Normal 27 2 2" xfId="2473" xr:uid="{0936F33E-934D-4040-A26D-98D871CF77B4}"/>
    <cellStyle name="Normal 27 2 2 10" xfId="4560" xr:uid="{EF380467-6C26-4C2B-98F7-CA1D2F2F3E5C}"/>
    <cellStyle name="Normal 27 2 2 2" xfId="6632" xr:uid="{578923EA-3BA5-42B4-A771-5BD3633717DD}"/>
    <cellStyle name="Normal 27 2 2 3" xfId="10736" xr:uid="{206C298C-CD87-4717-BBC0-F98A7E9EA367}"/>
    <cellStyle name="Normal 27 2 2 4" xfId="13931" xr:uid="{050245A6-FBD1-44C7-A394-5ADE8798D5B9}"/>
    <cellStyle name="Normal 27 2 2 5" xfId="17026" xr:uid="{F4FE8E45-B524-4C56-A052-CE3C94E63294}"/>
    <cellStyle name="Normal 27 2 2 6" xfId="20180" xr:uid="{DA2FACE9-2645-4F50-AD15-31B66BF2195C}"/>
    <cellStyle name="Normal 27 2 2 7" xfId="23340" xr:uid="{74F78FE8-F7BA-450A-A5AC-938A8D106118}"/>
    <cellStyle name="Normal 27 2 2 8" xfId="26516" xr:uid="{B428BD0C-6968-4D56-B217-89531CF6A346}"/>
    <cellStyle name="Normal 27 2 2 9" xfId="29715" xr:uid="{B64EEDA0-71F7-44D1-9EA5-7C8D5DE7D43C}"/>
    <cellStyle name="Normal 27 2 3" xfId="1411" xr:uid="{9073FC50-BDF1-4585-BBCB-FE91B0B56D30}"/>
    <cellStyle name="Normal 27 2 3 2" xfId="9678" xr:uid="{56BC39C0-B93D-4D39-9524-76929B2333A4}"/>
    <cellStyle name="Normal 27 2 3 3" xfId="12874" xr:uid="{780C7BA8-A3E8-4FDE-BB51-899C7C13349D}"/>
    <cellStyle name="Normal 27 2 3 4" xfId="15969" xr:uid="{73595A33-EC9C-4273-98B3-796291D34714}"/>
    <cellStyle name="Normal 27 2 3 5" xfId="19123" xr:uid="{8639A12E-9098-40A5-B951-5AEBE85B7E25}"/>
    <cellStyle name="Normal 27 2 3 6" xfId="22283" xr:uid="{1EA2639F-B0C5-4F3E-819E-975448319A6B}"/>
    <cellStyle name="Normal 27 2 3 7" xfId="25459" xr:uid="{1911F325-A1FD-40BD-9C04-2FBBFE740989}"/>
    <cellStyle name="Normal 27 2 3 8" xfId="28658" xr:uid="{B0D92E59-9C22-4B3B-AED6-8F3763018CD2}"/>
    <cellStyle name="Normal 27 2 3 9" xfId="5660" xr:uid="{63C222B2-B49F-4F84-8776-E9276578D5F9}"/>
    <cellStyle name="Normal 27 2 4" xfId="7645" xr:uid="{5CE8CFAF-3747-4FB7-BDE0-523D7A89C2AD}"/>
    <cellStyle name="Normal 27 2 5" xfId="8790" xr:uid="{C629FD55-21B5-41F9-BD98-8B0401EBE3CE}"/>
    <cellStyle name="Normal 27 2 6" xfId="11911" xr:uid="{ABFE7F2D-5F71-47D5-A63D-3C5EE04BF52F}"/>
    <cellStyle name="Normal 27 2 7" xfId="15030" xr:uid="{E5462DFF-130B-4794-A835-E6B5F39D2686}"/>
    <cellStyle name="Normal 27 2 8" xfId="18114" xr:uid="{A21ED5D4-FBEC-4606-A70D-84A6A9FBC391}"/>
    <cellStyle name="Normal 27 2 9" xfId="21277" xr:uid="{F684F43F-2DB7-4F4C-8EEF-D943FE9B2ADB}"/>
    <cellStyle name="Normal 27 3" xfId="662" xr:uid="{B9C5A900-9CA2-4994-9645-46EE3486CE2B}"/>
    <cellStyle name="Normal 27 3 10" xfId="24552" xr:uid="{75D4E6EA-C340-4199-8FAC-B8592B66E25F}"/>
    <cellStyle name="Normal 27 3 11" xfId="27730" xr:uid="{F72C0264-E82A-44EC-9207-9B136E4F1745}"/>
    <cellStyle name="Normal 27 3 12" xfId="3642" xr:uid="{F64CF726-B106-4B3B-A79A-7A0C244112E9}"/>
    <cellStyle name="Normal 27 3 2" xfId="2613" xr:uid="{B8917D36-77B7-4AC5-A899-1BE5BF945F58}"/>
    <cellStyle name="Normal 27 3 2 10" xfId="4700" xr:uid="{49F7B1FC-989E-4CD6-9BD8-563A330CADDF}"/>
    <cellStyle name="Normal 27 3 2 2" xfId="6767" xr:uid="{E12A0FCF-6C8E-41CA-820B-58FAB121399D}"/>
    <cellStyle name="Normal 27 3 2 3" xfId="10876" xr:uid="{A59CA18C-4F50-4826-9B97-3DF523AAF9AF}"/>
    <cellStyle name="Normal 27 3 2 4" xfId="14069" xr:uid="{6BCB2908-8810-46CA-A46A-5E62A90D7B0C}"/>
    <cellStyle name="Normal 27 3 2 5" xfId="17164" xr:uid="{08B32C69-AE61-424A-9259-BBF8685943C4}"/>
    <cellStyle name="Normal 27 3 2 6" xfId="20320" xr:uid="{10A10A31-BBFC-4744-BCA7-0204D088DE2F}"/>
    <cellStyle name="Normal 27 3 2 7" xfId="23478" xr:uid="{3995BF36-840B-4153-8827-BD8D20C8C318}"/>
    <cellStyle name="Normal 27 3 2 8" xfId="26654" xr:uid="{2850D634-0C8E-4928-9B78-FEA8E54DED3D}"/>
    <cellStyle name="Normal 27 3 2 9" xfId="29853" xr:uid="{4261C25F-7232-4D20-B5F4-587944A07A01}"/>
    <cellStyle name="Normal 27 3 3" xfId="1551" xr:uid="{30949A58-F395-4A1F-A342-4127D6AA84F4}"/>
    <cellStyle name="Normal 27 3 3 2" xfId="9818" xr:uid="{E7FCDC6D-4FA3-4C89-AF62-A276AC0D4C62}"/>
    <cellStyle name="Normal 27 3 3 3" xfId="13014" xr:uid="{6FD5AAFA-B14F-4192-AEC2-629F07D366CB}"/>
    <cellStyle name="Normal 27 3 3 4" xfId="16109" xr:uid="{BF4726F3-C18C-45A6-90B7-88934A365CDE}"/>
    <cellStyle name="Normal 27 3 3 5" xfId="19263" xr:uid="{EB08D5A0-917F-47B9-9600-C0EF3EEC690A}"/>
    <cellStyle name="Normal 27 3 3 6" xfId="22423" xr:uid="{4171EA43-A8B2-4F09-81ED-415B6453D6A1}"/>
    <cellStyle name="Normal 27 3 3 7" xfId="25599" xr:uid="{1B0525FD-BFFA-42DB-A4E9-3C5888187CE7}"/>
    <cellStyle name="Normal 27 3 3 8" xfId="28798" xr:uid="{A32C89EF-3674-41E2-9C57-53BBCE5D0BAF}"/>
    <cellStyle name="Normal 27 3 3 9" xfId="5800" xr:uid="{9E531D11-3CFB-4C55-954D-1FF19E9A2FCC}"/>
    <cellStyle name="Normal 27 3 4" xfId="7785" xr:uid="{12F391E2-9B31-4ED1-A70F-918BC953B4E7}"/>
    <cellStyle name="Normal 27 3 5" xfId="8930" xr:uid="{C81BF32C-00BB-459D-A3B2-59C0AEE1B2AC}"/>
    <cellStyle name="Normal 27 3 6" xfId="12051" xr:uid="{81FAC3CD-2451-4879-8024-8960BD81AF10}"/>
    <cellStyle name="Normal 27 3 7" xfId="15170" xr:uid="{34D9EBEF-56B4-4AE2-AA85-1116E9EB1AC4}"/>
    <cellStyle name="Normal 27 3 8" xfId="18254" xr:uid="{F5BC1C4F-DC42-462D-9417-772A31953692}"/>
    <cellStyle name="Normal 27 3 9" xfId="21417" xr:uid="{F9259A67-321F-43DF-BDF6-D73EC1F59E4F}"/>
    <cellStyle name="Normal 27 4" xfId="831" xr:uid="{22D9D711-C5F5-4AC7-9357-EB6C8AE4C6F4}"/>
    <cellStyle name="Normal 27 4 10" xfId="24721" xr:uid="{0283F9D1-E1F3-4369-B6BF-E6D32B141970}"/>
    <cellStyle name="Normal 27 4 11" xfId="27899" xr:uid="{12909386-3C12-44E5-BED2-A6E45197DCE2}"/>
    <cellStyle name="Normal 27 4 12" xfId="3811" xr:uid="{3042F099-ABD8-4F42-9470-76F920FF4DDE}"/>
    <cellStyle name="Normal 27 4 2" xfId="2782" xr:uid="{C43E185B-4283-4F6F-BB56-D3D324ADB8B6}"/>
    <cellStyle name="Normal 27 4 2 10" xfId="4869" xr:uid="{FFF797C1-AD4D-42C8-92A8-721404718BD6}"/>
    <cellStyle name="Normal 27 4 2 2" xfId="6908" xr:uid="{8DC222A8-FE28-4065-ADB2-55E3F95E9D18}"/>
    <cellStyle name="Normal 27 4 2 3" xfId="11045" xr:uid="{BDA3D9FE-9074-428E-A974-8FD6418A269B}"/>
    <cellStyle name="Normal 27 4 2 4" xfId="14236" xr:uid="{D64F8026-F8B8-426F-A5D1-E171C95E344F}"/>
    <cellStyle name="Normal 27 4 2 5" xfId="17331" xr:uid="{8BA5235D-F5D4-4FCF-B0A2-7C588D4CF3E8}"/>
    <cellStyle name="Normal 27 4 2 6" xfId="20489" xr:uid="{81869896-58E9-4956-B12B-F22F718686E8}"/>
    <cellStyle name="Normal 27 4 2 7" xfId="23645" xr:uid="{9897841D-8726-4498-BAE6-0CDF17C8D599}"/>
    <cellStyle name="Normal 27 4 2 8" xfId="26821" xr:uid="{3CB589B2-629E-4AAC-A691-4BFE780D430D}"/>
    <cellStyle name="Normal 27 4 2 9" xfId="30020" xr:uid="{786F826D-11BD-44EA-B0A0-998FF7080EE3}"/>
    <cellStyle name="Normal 27 4 3" xfId="1720" xr:uid="{A8BE0698-9DDA-444A-BBEF-A0FF96B2FA42}"/>
    <cellStyle name="Normal 27 4 3 2" xfId="9987" xr:uid="{4A7DA1CB-4F16-44DA-B888-62E336AC020E}"/>
    <cellStyle name="Normal 27 4 3 3" xfId="13183" xr:uid="{425A8C5A-2093-4514-B522-2CC823985197}"/>
    <cellStyle name="Normal 27 4 3 4" xfId="16278" xr:uid="{6B016297-C2DC-4109-A4CC-97238E7C7485}"/>
    <cellStyle name="Normal 27 4 3 5" xfId="19432" xr:uid="{CF41975F-B90A-4A85-9A96-E3991A7A6CA9}"/>
    <cellStyle name="Normal 27 4 3 6" xfId="22592" xr:uid="{EBD97BD6-4CA6-4AE0-875A-5AA57CC036CE}"/>
    <cellStyle name="Normal 27 4 3 7" xfId="25768" xr:uid="{F89D9A38-7297-4FC0-9823-8F226F9608E2}"/>
    <cellStyle name="Normal 27 4 3 8" xfId="28967" xr:uid="{44CAFB56-ACAA-4940-8A25-702BA3471B5C}"/>
    <cellStyle name="Normal 27 4 3 9" xfId="5969" xr:uid="{5A66E39C-A4FF-4194-AC2A-F9504B08F696}"/>
    <cellStyle name="Normal 27 4 4" xfId="7954" xr:uid="{9164362E-8646-4C42-B2FF-3FDA2F3B9C98}"/>
    <cellStyle name="Normal 27 4 5" xfId="9099" xr:uid="{69A21E6A-5F2B-4974-B3B7-FE02BE0230D1}"/>
    <cellStyle name="Normal 27 4 6" xfId="12220" xr:uid="{56F86477-D3C8-4A4F-935A-1B26C3D53A7E}"/>
    <cellStyle name="Normal 27 4 7" xfId="15339" xr:uid="{BC34096A-123C-481F-AD15-448143D4E885}"/>
    <cellStyle name="Normal 27 4 8" xfId="18423" xr:uid="{9690AC0C-3672-4A05-B1F4-074C37F735C6}"/>
    <cellStyle name="Normal 27 4 9" xfId="21586" xr:uid="{F40B794A-D31D-4F03-9F69-CBFB6542DD07}"/>
    <cellStyle name="Normal 27 5" xfId="1024" xr:uid="{4535B0AF-AF52-448B-97A3-CA082D5ABA93}"/>
    <cellStyle name="Normal 27 5 10" xfId="24913" xr:uid="{3F7A8ACA-2CC1-4362-9170-D31040ABC736}"/>
    <cellStyle name="Normal 27 5 11" xfId="28092" xr:uid="{8BD547DE-3CFC-473C-92B3-8BABC77EF5FA}"/>
    <cellStyle name="Normal 27 5 12" xfId="4003" xr:uid="{2808F723-EB0D-499A-A515-2D2B030D0DB3}"/>
    <cellStyle name="Normal 27 5 2" xfId="2975" xr:uid="{F1C3A6D9-62EE-4B43-BD40-E942AD64D6FD}"/>
    <cellStyle name="Normal 27 5 2 10" xfId="5061" xr:uid="{491378FB-DDBF-4CDB-A6FA-51B2E103875E}"/>
    <cellStyle name="Normal 27 5 2 2" xfId="7084" xr:uid="{08EA62B3-A6B1-4D73-93AC-464E89587B93}"/>
    <cellStyle name="Normal 27 5 2 3" xfId="11237" xr:uid="{590200B3-E74C-47C7-BE10-B42CAAC8BB1C}"/>
    <cellStyle name="Normal 27 5 2 4" xfId="14425" xr:uid="{AFFB19E1-E56A-4BE1-A080-68D755682FFC}"/>
    <cellStyle name="Normal 27 5 2 5" xfId="17522" xr:uid="{665A602B-D55D-46C8-8824-8CFBBD494294}"/>
    <cellStyle name="Normal 27 5 2 6" xfId="20679" xr:uid="{E9FB71EC-8423-4F69-9264-F8D5415328D2}"/>
    <cellStyle name="Normal 27 5 2 7" xfId="23834" xr:uid="{6291E0C4-182A-42EB-97DA-6A54908C9DEB}"/>
    <cellStyle name="Normal 27 5 2 8" xfId="27010" xr:uid="{527D3F64-ED76-4547-9D8A-ACD4162F78C5}"/>
    <cellStyle name="Normal 27 5 2 9" xfId="30209" xr:uid="{3707E4D7-4B47-4D8C-9C66-E29BB1101131}"/>
    <cellStyle name="Normal 27 5 3" xfId="1914" xr:uid="{26B815E4-2A7C-4147-94F2-8E7DDB5E78A2}"/>
    <cellStyle name="Normal 27 5 3 2" xfId="10179" xr:uid="{29ACE195-80EC-4E76-891B-9B117396E638}"/>
    <cellStyle name="Normal 27 5 3 3" xfId="13375" xr:uid="{C42C8E2B-55F2-4540-A341-8A35D71D3E24}"/>
    <cellStyle name="Normal 27 5 3 4" xfId="16470" xr:uid="{2BDF4B25-B709-40EA-9606-A7731BA88EF7}"/>
    <cellStyle name="Normal 27 5 3 5" xfId="19624" xr:uid="{1A758E2F-128F-44FD-8AC5-78FD67CFA760}"/>
    <cellStyle name="Normal 27 5 3 6" xfId="22784" xr:uid="{77D028CC-E152-4A5E-8C2B-D8F8A427293D}"/>
    <cellStyle name="Normal 27 5 3 7" xfId="25960" xr:uid="{96BA148C-4A92-499F-8EC9-6C52A1D67382}"/>
    <cellStyle name="Normal 27 5 3 8" xfId="29159" xr:uid="{6F98AA88-B0FB-4C24-A05C-3B6B714B37CD}"/>
    <cellStyle name="Normal 27 5 3 9" xfId="6162" xr:uid="{33615602-75E5-481F-887A-624BCFECC8B5}"/>
    <cellStyle name="Normal 27 5 4" xfId="8147" xr:uid="{DFC26D6B-FDA5-4191-9468-34134CA9B9EB}"/>
    <cellStyle name="Normal 27 5 5" xfId="9291" xr:uid="{1142E31A-AE62-4461-80E6-5056FD6DF112}"/>
    <cellStyle name="Normal 27 5 6" xfId="12413" xr:uid="{1F598D54-CD52-4B1C-8CEE-D7B781502431}"/>
    <cellStyle name="Normal 27 5 7" xfId="15532" xr:uid="{5BEE8ACF-D8B7-45C2-8C42-AD32D6A9916D}"/>
    <cellStyle name="Normal 27 5 8" xfId="18615" xr:uid="{1448FE34-8702-42AC-B85D-73ADECEC7C97}"/>
    <cellStyle name="Normal 27 5 9" xfId="21779" xr:uid="{C385B5A2-3963-4741-AC08-99CCD3630843}"/>
    <cellStyle name="Normal 27 6" xfId="377" xr:uid="{47140AFB-E1FB-481D-8F2C-50D38DCFAED3}"/>
    <cellStyle name="Normal 27 6 10" xfId="27446" xr:uid="{F8EFED60-3A90-41D4-83A3-392C89164F11}"/>
    <cellStyle name="Normal 27 6 11" xfId="4416" xr:uid="{90FCCF17-5AD6-4D53-A829-68AAE07771C7}"/>
    <cellStyle name="Normal 27 6 2" xfId="2329" xr:uid="{BAB98F4E-66BE-4A9A-B858-D280BC17AEE2}"/>
    <cellStyle name="Normal 27 6 2 2" xfId="10592" xr:uid="{04F97C14-9B58-4016-894F-E5C6625B3838}"/>
    <cellStyle name="Normal 27 6 2 3" xfId="13787" xr:uid="{5C9BF800-7AAA-42AE-9963-14546BC8032B}"/>
    <cellStyle name="Normal 27 6 2 4" xfId="16882" xr:uid="{55E3B186-5E5C-44D4-954D-25826EAC76B3}"/>
    <cellStyle name="Normal 27 6 2 5" xfId="20036" xr:uid="{4D227EC5-7600-4773-ADA9-48026F0DE5BF}"/>
    <cellStyle name="Normal 27 6 2 6" xfId="23196" xr:uid="{1B7D3A98-01BF-4DF4-9892-31573385FA9D}"/>
    <cellStyle name="Normal 27 6 2 7" xfId="26372" xr:uid="{D38040AA-4B73-4780-9EE4-CC405C0D0105}"/>
    <cellStyle name="Normal 27 6 2 8" xfId="29571" xr:uid="{306284DF-1EB5-4CC5-B289-F130298EC80D}"/>
    <cellStyle name="Normal 27 6 2 9" xfId="5516" xr:uid="{738BC313-BB22-4414-B810-DEE77D41773D}"/>
    <cellStyle name="Normal 27 6 3" xfId="7501" xr:uid="{2EEFA284-F110-4DE6-BF3B-6E949580276E}"/>
    <cellStyle name="Normal 27 6 4" xfId="8645" xr:uid="{7B2831B7-A3D1-4F89-BAFE-01FE5D62208F}"/>
    <cellStyle name="Normal 27 6 5" xfId="11767" xr:uid="{DADE8DCA-117C-477D-A7FA-FCCCE343A1D1}"/>
    <cellStyle name="Normal 27 6 6" xfId="14886" xr:uid="{63D887CC-40D6-4E24-8FD7-DC4920A8580B}"/>
    <cellStyle name="Normal 27 6 7" xfId="17970" xr:uid="{C49E3E00-4D4E-49E5-B5F2-4E04DCE75671}"/>
    <cellStyle name="Normal 27 6 8" xfId="21133" xr:uid="{FFB6DB98-AE64-41A2-8225-460268E19492}"/>
    <cellStyle name="Normal 27 6 9" xfId="24268" xr:uid="{8C8935A4-68EA-4DA4-B3EC-A20806D1BDC2}"/>
    <cellStyle name="Normal 27 7" xfId="2130" xr:uid="{41C1FD30-638B-4E69-8C46-AB84420B9441}"/>
    <cellStyle name="Normal 27 7 10" xfId="4219" xr:uid="{652BA2F5-9263-4C8A-8067-1D6EB164CE06}"/>
    <cellStyle name="Normal 27 7 2" xfId="6435" xr:uid="{D07D2445-5457-4FB3-A87F-024F6CDBD452}"/>
    <cellStyle name="Normal 27 7 3" xfId="10395" xr:uid="{9ECD08BE-E858-4D26-ACFE-BD3E657D1FDB}"/>
    <cellStyle name="Normal 27 7 4" xfId="13590" xr:uid="{F61ACFD9-2411-45FE-AB20-8707820A085A}"/>
    <cellStyle name="Normal 27 7 5" xfId="16685" xr:uid="{1760B0B4-9584-4FC3-86BB-259C8F40088B}"/>
    <cellStyle name="Normal 27 7 6" xfId="19839" xr:uid="{6DD42B4C-EC1D-40DC-83AA-E227FA9EDCF8}"/>
    <cellStyle name="Normal 27 7 7" xfId="22999" xr:uid="{0AC9B97C-5511-4C25-8070-5D78D072E30C}"/>
    <cellStyle name="Normal 27 7 8" xfId="26175" xr:uid="{60CDD801-481D-4E23-865F-1E832BE40A9D}"/>
    <cellStyle name="Normal 27 7 9" xfId="29374" xr:uid="{37A53FAD-7170-4E57-BEEA-C4CFD583CCA1}"/>
    <cellStyle name="Normal 27 8" xfId="1267" xr:uid="{6AFE7415-8549-4FC1-A7DF-EFAF6E65DDFD}"/>
    <cellStyle name="Normal 27 8 2" xfId="9534" xr:uid="{61204C5C-27F1-4766-8A25-AB80F5FE1683}"/>
    <cellStyle name="Normal 27 8 3" xfId="12730" xr:uid="{B4725082-1E00-4F47-A80B-E3F508C7B7BD}"/>
    <cellStyle name="Normal 27 8 4" xfId="15825" xr:uid="{F7C82BE0-D722-4985-B6AB-3E8F8AD0FFEA}"/>
    <cellStyle name="Normal 27 8 5" xfId="18943" xr:uid="{384BDF03-7679-44A5-A354-5D1BB4F86A9C}"/>
    <cellStyle name="Normal 27 8 6" xfId="22073" xr:uid="{FE4E0214-578D-4936-8D72-6E6965162099}"/>
    <cellStyle name="Normal 27 8 7" xfId="25282" xr:uid="{94FAB376-FBC3-4347-BB24-98DDFCD305A9}"/>
    <cellStyle name="Normal 27 8 8" xfId="28422" xr:uid="{BB31E291-E63C-4388-9887-A791D0494A84}"/>
    <cellStyle name="Normal 27 8 9" xfId="5318" xr:uid="{8FB1462C-54BF-4266-9D43-BF0CCD1CCC31}"/>
    <cellStyle name="Normal 27 9" xfId="7301" xr:uid="{F1CC49E7-7791-4C6E-84DA-661E07CFF71C}"/>
    <cellStyle name="Normal 28" xfId="192" xr:uid="{6CBC6A64-6555-414B-8755-D0CA885A8B33}"/>
    <cellStyle name="Normal 28 10" xfId="8461" xr:uid="{322F0C44-2914-4A5F-ABD6-BBA4B25B25FB}"/>
    <cellStyle name="Normal 28 11" xfId="11570" xr:uid="{D10B75E8-D28D-4159-B260-D72493E73632}"/>
    <cellStyle name="Normal 28 12" xfId="14685" xr:uid="{C7AE106E-62FE-4C90-8469-DF382C9E0547}"/>
    <cellStyle name="Normal 28 13" xfId="17777" xr:uid="{7FCD1400-06AB-4054-8308-86D6FC730138}"/>
    <cellStyle name="Normal 28 14" xfId="20935" xr:uid="{71CDEC52-5627-46E2-AE2F-E9D281948EEB}"/>
    <cellStyle name="Normal 28 15" xfId="24075" xr:uid="{21D864BF-84DD-4DE3-8DC4-19A238A2C985}"/>
    <cellStyle name="Normal 28 16" xfId="27252" xr:uid="{2D5CF092-1EA1-4A31-8C75-0C1912ED0A1A}"/>
    <cellStyle name="Normal 28 17" xfId="3362" xr:uid="{1071DA39-1060-4A0E-A818-0711F6069484}"/>
    <cellStyle name="Normal 28 2" xfId="526" xr:uid="{BC487834-28AB-465C-840C-5808D378FF89}"/>
    <cellStyle name="Normal 28 2 10" xfId="24416" xr:uid="{FE5615EE-8A53-436B-B643-BD62D4F27E1A}"/>
    <cellStyle name="Normal 28 2 11" xfId="27594" xr:uid="{F1DBC72C-AA4A-463A-85E7-82D2B3C9A68E}"/>
    <cellStyle name="Normal 28 2 12" xfId="3506" xr:uid="{5CAF4376-BE98-4735-9066-E74328EC32E6}"/>
    <cellStyle name="Normal 28 2 2" xfId="2477" xr:uid="{3ED6A52E-1EDC-49B7-AA8D-1AC17844785C}"/>
    <cellStyle name="Normal 28 2 2 10" xfId="4564" xr:uid="{C3FAEBAB-F6CC-48A6-BC00-468F7D64EA7F}"/>
    <cellStyle name="Normal 28 2 2 2" xfId="6636" xr:uid="{77CDB59D-6404-4C51-8F30-8E2DA2C59B4D}"/>
    <cellStyle name="Normal 28 2 2 3" xfId="10740" xr:uid="{70BC13FE-DD08-4409-9D23-EA0C77EDD84B}"/>
    <cellStyle name="Normal 28 2 2 4" xfId="13935" xr:uid="{9331681A-A73F-4653-B6DE-30C2CFC5AB66}"/>
    <cellStyle name="Normal 28 2 2 5" xfId="17030" xr:uid="{5A2E41FC-6FC0-4EC9-AD2C-D10181B8F03A}"/>
    <cellStyle name="Normal 28 2 2 6" xfId="20184" xr:uid="{110D9EE5-7A9B-4AE9-8D6C-C80C2704CB1E}"/>
    <cellStyle name="Normal 28 2 2 7" xfId="23344" xr:uid="{6F28F642-A984-4EC9-9CE9-0ACD84EE5DAE}"/>
    <cellStyle name="Normal 28 2 2 8" xfId="26520" xr:uid="{67F60A44-0828-4A18-A5ED-275F0F222B68}"/>
    <cellStyle name="Normal 28 2 2 9" xfId="29719" xr:uid="{4F99F1F3-A708-4A18-BF9F-1904EB403071}"/>
    <cellStyle name="Normal 28 2 3" xfId="1415" xr:uid="{E9E444AA-A5B0-4EF3-8B0D-511946F37684}"/>
    <cellStyle name="Normal 28 2 3 2" xfId="9682" xr:uid="{7B2DD353-1831-47DB-B76A-6182E7B677D3}"/>
    <cellStyle name="Normal 28 2 3 3" xfId="12878" xr:uid="{205B4382-A88C-4006-99EE-425322DAB89F}"/>
    <cellStyle name="Normal 28 2 3 4" xfId="15973" xr:uid="{4EC3F653-57D1-4DB5-B926-00DA604E0625}"/>
    <cellStyle name="Normal 28 2 3 5" xfId="19127" xr:uid="{6639FFDB-C0DA-494B-BB6C-51358BE81E65}"/>
    <cellStyle name="Normal 28 2 3 6" xfId="22287" xr:uid="{DC0DED3A-BB23-4E1F-BDDB-A03B1DBBC92B}"/>
    <cellStyle name="Normal 28 2 3 7" xfId="25463" xr:uid="{F75C45D0-E481-431B-A7AF-D223F1D661AD}"/>
    <cellStyle name="Normal 28 2 3 8" xfId="28662" xr:uid="{DA430969-D208-4AF5-8098-3D9608315439}"/>
    <cellStyle name="Normal 28 2 3 9" xfId="5664" xr:uid="{B82ABF64-1240-4531-A09A-52A0D3FE1708}"/>
    <cellStyle name="Normal 28 2 4" xfId="7649" xr:uid="{3FFCDDF8-2CB4-4F95-B6A6-0492CC9E64A5}"/>
    <cellStyle name="Normal 28 2 5" xfId="8794" xr:uid="{57D96C57-FFDF-41DD-BF7F-27B8A9C97040}"/>
    <cellStyle name="Normal 28 2 6" xfId="11915" xr:uid="{3AD41D1F-3695-4A54-A0BA-EB44BC509AFC}"/>
    <cellStyle name="Normal 28 2 7" xfId="15034" xr:uid="{535054AB-E616-4C01-8279-7A9598420920}"/>
    <cellStyle name="Normal 28 2 8" xfId="18118" xr:uid="{5F51C7D1-B745-4C03-9AB6-2CF7BDA15007}"/>
    <cellStyle name="Normal 28 2 9" xfId="21281" xr:uid="{4796C8AE-AFD0-4B3A-B227-2B8BEAC06900}"/>
    <cellStyle name="Normal 28 3" xfId="666" xr:uid="{4819053E-AF74-4639-A4A5-81CA1221CDB6}"/>
    <cellStyle name="Normal 28 3 10" xfId="24556" xr:uid="{2A96C060-70A8-4148-9DA5-CE1B9A38EF39}"/>
    <cellStyle name="Normal 28 3 11" xfId="27734" xr:uid="{8B76C6F3-D815-40F2-B6BC-11667939D163}"/>
    <cellStyle name="Normal 28 3 12" xfId="3646" xr:uid="{9EAB4668-561B-4EF4-9D35-0256C8B18995}"/>
    <cellStyle name="Normal 28 3 2" xfId="2617" xr:uid="{CAC126C7-A395-4990-B9E2-6E8FE5F9A4F5}"/>
    <cellStyle name="Normal 28 3 2 10" xfId="4704" xr:uid="{57B8D2E6-F836-4F0A-8F6C-F81048D0D832}"/>
    <cellStyle name="Normal 28 3 2 2" xfId="6771" xr:uid="{C826F86A-34EF-4947-BCA9-90ED61023191}"/>
    <cellStyle name="Normal 28 3 2 3" xfId="10880" xr:uid="{4A2F18A3-A5CA-4FE1-8631-BA33D01CF6C6}"/>
    <cellStyle name="Normal 28 3 2 4" xfId="14073" xr:uid="{921A0BB9-544F-43AE-A3DA-3B139F558D3B}"/>
    <cellStyle name="Normal 28 3 2 5" xfId="17168" xr:uid="{0CAA8941-E286-4F87-AC57-7C2DF10709B6}"/>
    <cellStyle name="Normal 28 3 2 6" xfId="20324" xr:uid="{BC656141-3DCD-4BD2-A599-08D7A535077D}"/>
    <cellStyle name="Normal 28 3 2 7" xfId="23482" xr:uid="{9AD5DEF8-DC28-4AC0-94E3-4F11C83B2073}"/>
    <cellStyle name="Normal 28 3 2 8" xfId="26658" xr:uid="{B2EA9CBC-AEDD-4151-8182-5FA25F697707}"/>
    <cellStyle name="Normal 28 3 2 9" xfId="29857" xr:uid="{4E9E8FD8-4BAE-43BA-A35F-BC096A065AB0}"/>
    <cellStyle name="Normal 28 3 3" xfId="1555" xr:uid="{5B276C7E-7A88-4305-83EA-B6863FFDE818}"/>
    <cellStyle name="Normal 28 3 3 2" xfId="9822" xr:uid="{75E05E7D-0C9C-4CE1-AE2F-2E5767253AB4}"/>
    <cellStyle name="Normal 28 3 3 3" xfId="13018" xr:uid="{6EF6EE70-703E-4D5A-94B6-FD42507B6409}"/>
    <cellStyle name="Normal 28 3 3 4" xfId="16113" xr:uid="{F8B01EC9-9BFD-423C-8612-91F8DF3EC1AD}"/>
    <cellStyle name="Normal 28 3 3 5" xfId="19267" xr:uid="{2F1C1756-B366-4F27-B4FD-DBA146FDADD6}"/>
    <cellStyle name="Normal 28 3 3 6" xfId="22427" xr:uid="{AC1CBB29-F785-4138-8C98-4267148CFF85}"/>
    <cellStyle name="Normal 28 3 3 7" xfId="25603" xr:uid="{A18A9886-F1C0-4D37-BE17-44F1F48948B9}"/>
    <cellStyle name="Normal 28 3 3 8" xfId="28802" xr:uid="{3E28B590-CFC0-4C12-A54D-1D749646CE07}"/>
    <cellStyle name="Normal 28 3 3 9" xfId="5804" xr:uid="{6A7EC230-E605-4FE8-AC67-DA2E3A7F2C8E}"/>
    <cellStyle name="Normal 28 3 4" xfId="7789" xr:uid="{9221AD77-C131-45B2-8BCF-0E7055DA38E7}"/>
    <cellStyle name="Normal 28 3 5" xfId="8934" xr:uid="{C38F332C-124F-4C2F-9D77-D164ACE008EA}"/>
    <cellStyle name="Normal 28 3 6" xfId="12055" xr:uid="{D7C989E1-54CE-4C8C-8C84-FD9E2B6FACA5}"/>
    <cellStyle name="Normal 28 3 7" xfId="15174" xr:uid="{0BC9D432-C3B3-4EB9-9B30-D194F8338E35}"/>
    <cellStyle name="Normal 28 3 8" xfId="18258" xr:uid="{E0E109CB-1904-43FD-96F2-8FF35CF1A78C}"/>
    <cellStyle name="Normal 28 3 9" xfId="21421" xr:uid="{93BE77A3-47FE-452B-949A-0B8BB35124CC}"/>
    <cellStyle name="Normal 28 4" xfId="835" xr:uid="{A24C6C05-6C28-4AE9-AA19-FE8154CF0031}"/>
    <cellStyle name="Normal 28 4 10" xfId="24725" xr:uid="{CBB7FA16-90F3-4AE3-93E9-4FE072FBB0C6}"/>
    <cellStyle name="Normal 28 4 11" xfId="27903" xr:uid="{4A55714A-5C96-4419-B1F3-A5522DD23987}"/>
    <cellStyle name="Normal 28 4 12" xfId="3815" xr:uid="{D6DBEE83-802A-4D9A-A3E8-3895BE65D2DA}"/>
    <cellStyle name="Normal 28 4 2" xfId="2786" xr:uid="{99C2E128-FE7E-4977-93EE-BCDF73C2E8EA}"/>
    <cellStyle name="Normal 28 4 2 10" xfId="4873" xr:uid="{0720A2C9-F7A2-420C-AD1C-874B724D0E79}"/>
    <cellStyle name="Normal 28 4 2 2" xfId="6912" xr:uid="{787B5B84-6696-403F-A561-41E6C89EB11E}"/>
    <cellStyle name="Normal 28 4 2 3" xfId="11049" xr:uid="{822911D2-B4BC-4F80-A3BC-A3B246800DBB}"/>
    <cellStyle name="Normal 28 4 2 4" xfId="14240" xr:uid="{8610CC79-B947-4DD5-AA34-E690FB949BBB}"/>
    <cellStyle name="Normal 28 4 2 5" xfId="17335" xr:uid="{EAFB51F0-9477-40D5-9616-E814BB6B782A}"/>
    <cellStyle name="Normal 28 4 2 6" xfId="20493" xr:uid="{F3CCF36E-8762-4D73-8B79-54A455D9C69B}"/>
    <cellStyle name="Normal 28 4 2 7" xfId="23649" xr:uid="{A183B59F-9F1B-47A1-9CB4-0B2E629DCAAF}"/>
    <cellStyle name="Normal 28 4 2 8" xfId="26825" xr:uid="{D11E8E43-6520-44D9-9B62-054C47D79CE2}"/>
    <cellStyle name="Normal 28 4 2 9" xfId="30024" xr:uid="{B9DD0C80-BEFB-4E28-81DA-256E0B0F9C9E}"/>
    <cellStyle name="Normal 28 4 3" xfId="1724" xr:uid="{2CD6CD04-A641-4B41-8C3D-C15A627D1EA2}"/>
    <cellStyle name="Normal 28 4 3 2" xfId="9991" xr:uid="{5950AC2A-D164-4B1E-8CD0-142B60BE3758}"/>
    <cellStyle name="Normal 28 4 3 3" xfId="13187" xr:uid="{E289895E-4B7E-42DF-A56E-284BD385A7A7}"/>
    <cellStyle name="Normal 28 4 3 4" xfId="16282" xr:uid="{3487D6FA-C2AC-448E-BB2F-68FE978444BA}"/>
    <cellStyle name="Normal 28 4 3 5" xfId="19436" xr:uid="{77D8D44F-3333-4B8D-B84A-D451569FDBB1}"/>
    <cellStyle name="Normal 28 4 3 6" xfId="22596" xr:uid="{2EB2C027-257D-4DCB-8005-7E82913CF7C6}"/>
    <cellStyle name="Normal 28 4 3 7" xfId="25772" xr:uid="{22279B4B-A641-410B-BF05-5A04DE4E80B9}"/>
    <cellStyle name="Normal 28 4 3 8" xfId="28971" xr:uid="{F94F41DA-21B9-4D15-AC49-227A8AFC9F2F}"/>
    <cellStyle name="Normal 28 4 3 9" xfId="5973" xr:uid="{742C153E-64D0-4923-92F7-406FA0D22005}"/>
    <cellStyle name="Normal 28 4 4" xfId="7958" xr:uid="{65CE88D4-DD92-45A5-ADE0-F5CF51143D7D}"/>
    <cellStyle name="Normal 28 4 5" xfId="9103" xr:uid="{13039BD4-5C2D-436E-8460-252B84E99D99}"/>
    <cellStyle name="Normal 28 4 6" xfId="12224" xr:uid="{6C43F31F-7684-45A9-9CDB-19BF7F268B62}"/>
    <cellStyle name="Normal 28 4 7" xfId="15343" xr:uid="{B9350C09-8BA2-40CD-BDAB-7F758E85B6DB}"/>
    <cellStyle name="Normal 28 4 8" xfId="18427" xr:uid="{0FB2C307-A8EF-4FF6-9F3C-9DB8996CC9B5}"/>
    <cellStyle name="Normal 28 4 9" xfId="21590" xr:uid="{E9D9278C-BCB1-4E71-819E-B9F6F80DACE9}"/>
    <cellStyle name="Normal 28 5" xfId="1028" xr:uid="{17974F3E-22CE-4A25-9405-6E660B391AB3}"/>
    <cellStyle name="Normal 28 5 10" xfId="24917" xr:uid="{B75ACCA9-CDD6-4720-9D15-402FC5CBDBB5}"/>
    <cellStyle name="Normal 28 5 11" xfId="28096" xr:uid="{427AE4EA-959C-4D6F-9AC8-D63804F19069}"/>
    <cellStyle name="Normal 28 5 12" xfId="4007" xr:uid="{63CA7EE0-7312-490D-B6E4-CE54E21B237B}"/>
    <cellStyle name="Normal 28 5 2" xfId="2979" xr:uid="{CB1D61A2-B870-4DCD-BC05-ED0E92AB2899}"/>
    <cellStyle name="Normal 28 5 2 10" xfId="5065" xr:uid="{757BD6B4-DD9D-49B5-9EED-ED687915C7FB}"/>
    <cellStyle name="Normal 28 5 2 2" xfId="7088" xr:uid="{EA8DE428-B2D9-4BC5-9B60-4A5E77D235F2}"/>
    <cellStyle name="Normal 28 5 2 3" xfId="11241" xr:uid="{47D6E74A-48DE-4AA7-92FE-EB5D4AEF98FB}"/>
    <cellStyle name="Normal 28 5 2 4" xfId="14429" xr:uid="{6D2F8B11-4F5F-47A8-8AFC-07EB999B03CC}"/>
    <cellStyle name="Normal 28 5 2 5" xfId="17526" xr:uid="{7586074B-CA09-4BBB-B89B-946E905DA93E}"/>
    <cellStyle name="Normal 28 5 2 6" xfId="20683" xr:uid="{01211CAF-3248-491E-8B32-F2853DDFA97F}"/>
    <cellStyle name="Normal 28 5 2 7" xfId="23838" xr:uid="{ABF9E63D-FE38-4BCF-8D4D-5E7CDD8F31D1}"/>
    <cellStyle name="Normal 28 5 2 8" xfId="27014" xr:uid="{43D9C51B-8EBF-420C-A577-7A700F0D0156}"/>
    <cellStyle name="Normal 28 5 2 9" xfId="30213" xr:uid="{4C2E622D-E2EE-43F9-BA53-F5B87F4D0EE6}"/>
    <cellStyle name="Normal 28 5 3" xfId="1918" xr:uid="{1D5A2711-648A-4F2E-A0C0-04D9D1774880}"/>
    <cellStyle name="Normal 28 5 3 2" xfId="10183" xr:uid="{6FD522EA-4989-479A-A6B3-BC099CF848ED}"/>
    <cellStyle name="Normal 28 5 3 3" xfId="13379" xr:uid="{2751BD6C-7F5B-4623-9538-CF93650A298F}"/>
    <cellStyle name="Normal 28 5 3 4" xfId="16474" xr:uid="{D8062FAA-E14D-4C0E-A775-0C60A633A239}"/>
    <cellStyle name="Normal 28 5 3 5" xfId="19628" xr:uid="{2E875A94-24C5-4B4B-869B-33F973F44594}"/>
    <cellStyle name="Normal 28 5 3 6" xfId="22788" xr:uid="{FFAAA9C5-FD66-438A-94B0-08B6A263D3B8}"/>
    <cellStyle name="Normal 28 5 3 7" xfId="25964" xr:uid="{FE97F5AF-ED8D-41D2-A351-3D934F5CB7AF}"/>
    <cellStyle name="Normal 28 5 3 8" xfId="29163" xr:uid="{1B69CCF0-C7FB-4F87-AFCD-103989481C44}"/>
    <cellStyle name="Normal 28 5 3 9" xfId="6166" xr:uid="{6FFEE4F1-D502-45F2-8E42-2B9B34B24058}"/>
    <cellStyle name="Normal 28 5 4" xfId="8151" xr:uid="{14D0CC61-D700-4AB0-AA1B-57CCC7E87AE5}"/>
    <cellStyle name="Normal 28 5 5" xfId="9295" xr:uid="{247A291D-77C0-44F5-BD48-43885E272BE5}"/>
    <cellStyle name="Normal 28 5 6" xfId="12417" xr:uid="{AFBBBB0E-9ABB-49A7-B332-668B9E4BC05B}"/>
    <cellStyle name="Normal 28 5 7" xfId="15536" xr:uid="{256C7C64-F65F-4056-A97F-45078A908FB2}"/>
    <cellStyle name="Normal 28 5 8" xfId="18619" xr:uid="{76956A77-9A00-4524-86AB-0CC2AF9B919C}"/>
    <cellStyle name="Normal 28 5 9" xfId="21783" xr:uid="{209F85A4-03DD-46EF-8BF8-810FCA3F9B52}"/>
    <cellStyle name="Normal 28 6" xfId="381" xr:uid="{7710B4C5-2403-4C9C-920A-7D2A2C225C6B}"/>
    <cellStyle name="Normal 28 6 10" xfId="27450" xr:uid="{93326BDD-B0EF-4823-853C-96AB24F01C4B}"/>
    <cellStyle name="Normal 28 6 11" xfId="4420" xr:uid="{F7C4EC24-DF17-43FD-A74D-07FCAE7EC2CE}"/>
    <cellStyle name="Normal 28 6 2" xfId="2333" xr:uid="{B937DF53-9478-4705-96EB-146DC8C03ED5}"/>
    <cellStyle name="Normal 28 6 2 2" xfId="10596" xr:uid="{39FADC07-2452-4166-8221-3A2DCD8EA4CA}"/>
    <cellStyle name="Normal 28 6 2 3" xfId="13791" xr:uid="{67AA4628-A01D-4948-A08B-21E7118F4DAD}"/>
    <cellStyle name="Normal 28 6 2 4" xfId="16886" xr:uid="{65A6F2C5-5023-44C7-887B-30C0E3C48928}"/>
    <cellStyle name="Normal 28 6 2 5" xfId="20040" xr:uid="{4CB50C38-0AA0-43FF-A003-E2C4322E0C44}"/>
    <cellStyle name="Normal 28 6 2 6" xfId="23200" xr:uid="{FA43CF70-56EA-40A7-B586-D77A6ECDA23E}"/>
    <cellStyle name="Normal 28 6 2 7" xfId="26376" xr:uid="{82117FBB-4C9C-4B5A-89C3-19B826F69DF5}"/>
    <cellStyle name="Normal 28 6 2 8" xfId="29575" xr:uid="{A050F9EF-E346-4F23-B871-2C559E8C009E}"/>
    <cellStyle name="Normal 28 6 2 9" xfId="5520" xr:uid="{984E3EFA-AADA-4AB9-B0C8-BE0815805CA0}"/>
    <cellStyle name="Normal 28 6 3" xfId="7505" xr:uid="{ACAF753B-21B6-4918-8CAA-3B860A9974BA}"/>
    <cellStyle name="Normal 28 6 4" xfId="8649" xr:uid="{3E9D3816-6D8D-47FC-9FBB-73D4D8B1E40E}"/>
    <cellStyle name="Normal 28 6 5" xfId="11771" xr:uid="{50B274A1-9E15-430E-BEAB-8850A7174747}"/>
    <cellStyle name="Normal 28 6 6" xfId="14890" xr:uid="{264EDA86-7119-4384-8313-373D85442FE4}"/>
    <cellStyle name="Normal 28 6 7" xfId="17974" xr:uid="{58EA16D6-321A-4DD5-9E15-EDFA8BA691E4}"/>
    <cellStyle name="Normal 28 6 8" xfId="21137" xr:uid="{790FEE40-2BD8-47A0-90F8-6BD89C60593A}"/>
    <cellStyle name="Normal 28 6 9" xfId="24272" xr:uid="{E57E8F13-FED8-412B-BB23-8831CD13DE38}"/>
    <cellStyle name="Normal 28 7" xfId="2134" xr:uid="{57E15888-8129-4664-ACBC-EF6613F5A8AD}"/>
    <cellStyle name="Normal 28 7 10" xfId="4223" xr:uid="{C287AAA1-F8D8-4631-9338-A2C7117EBDEE}"/>
    <cellStyle name="Normal 28 7 2" xfId="6439" xr:uid="{7D902001-6DFB-4AA4-A2AF-7DB3F1EF2385}"/>
    <cellStyle name="Normal 28 7 3" xfId="10399" xr:uid="{4CFAA137-0B30-4FDD-B128-5B4F861A471C}"/>
    <cellStyle name="Normal 28 7 4" xfId="13594" xr:uid="{B43B154F-399F-4368-9D43-3A0F059DBF55}"/>
    <cellStyle name="Normal 28 7 5" xfId="16689" xr:uid="{5F3AE560-4A3A-4803-8E94-02591C4C59F4}"/>
    <cellStyle name="Normal 28 7 6" xfId="19843" xr:uid="{C21F2030-62D0-4400-BAFF-679D3CA13D32}"/>
    <cellStyle name="Normal 28 7 7" xfId="23003" xr:uid="{37243EAE-3A64-4E3E-BE2E-9F5D62E72930}"/>
    <cellStyle name="Normal 28 7 8" xfId="26179" xr:uid="{6F0F11F5-9578-4EE5-B83E-889DAC59A417}"/>
    <cellStyle name="Normal 28 7 9" xfId="29378" xr:uid="{33D7D5B5-3213-49FB-902F-0CEB01219872}"/>
    <cellStyle name="Normal 28 8" xfId="1271" xr:uid="{2165A42E-5FD1-4500-AAD4-C77AA3E614B2}"/>
    <cellStyle name="Normal 28 8 2" xfId="9538" xr:uid="{6F6E50A6-C7C5-4B9D-90EE-9C84A5D4FA1E}"/>
    <cellStyle name="Normal 28 8 3" xfId="12734" xr:uid="{2B7D52E5-3DA6-400D-8EFA-CF93D1A0FCF1}"/>
    <cellStyle name="Normal 28 8 4" xfId="15829" xr:uid="{9FB8ABA8-471B-43D2-B39B-6D1681ADF40D}"/>
    <cellStyle name="Normal 28 8 5" xfId="19003" xr:uid="{6E3A24F9-FD26-42DD-9AD2-179E184B93DE}"/>
    <cellStyle name="Normal 28 8 6" xfId="22043" xr:uid="{29119C72-3908-4F03-8215-6A3C0A68155F}"/>
    <cellStyle name="Normal 28 8 7" xfId="25302" xr:uid="{DF5AD869-D478-4E72-AC25-AA5108711733}"/>
    <cellStyle name="Normal 28 8 8" xfId="28534" xr:uid="{9FDF0D4C-0A23-44D1-9B53-5C1E3FFDC234}"/>
    <cellStyle name="Normal 28 8 9" xfId="5322" xr:uid="{4A17C318-FC38-4D45-8A7F-C3E55CEF30FC}"/>
    <cellStyle name="Normal 28 9" xfId="7305" xr:uid="{C47B312E-EBC9-454B-B251-B478EFB44B24}"/>
    <cellStyle name="Normal 29" xfId="196" xr:uid="{96FFF248-796B-47C9-A40F-8012220D202D}"/>
    <cellStyle name="Normal 29 10" xfId="8465" xr:uid="{60B34296-20A7-4AC7-AB04-AB8279EBD0A4}"/>
    <cellStyle name="Normal 29 11" xfId="11574" xr:uid="{B02550AA-F53F-4408-B173-49724ED715B2}"/>
    <cellStyle name="Normal 29 12" xfId="14689" xr:uid="{E55B57D8-790F-4290-9FF4-70BB792C34C5}"/>
    <cellStyle name="Normal 29 13" xfId="17781" xr:uid="{1A8E7E65-3E12-49B7-A3C4-06732DE0EBAD}"/>
    <cellStyle name="Normal 29 14" xfId="20939" xr:uid="{3FF3C265-EA12-4D0D-8E79-AE5445CD300B}"/>
    <cellStyle name="Normal 29 15" xfId="24079" xr:uid="{C25927F4-5A14-45A2-B940-83537C3A7AB0}"/>
    <cellStyle name="Normal 29 16" xfId="27256" xr:uid="{45E78CCB-1300-4234-8440-3FF4ED86EB8D}"/>
    <cellStyle name="Normal 29 17" xfId="3366" xr:uid="{22D51A87-F4A4-4C27-B557-041972348722}"/>
    <cellStyle name="Normal 29 2" xfId="530" xr:uid="{8208AAB0-9B20-4E57-8187-C59713EADAF8}"/>
    <cellStyle name="Normal 29 2 10" xfId="24420" xr:uid="{6F05F682-FEEF-471D-BC1D-98FC7D384425}"/>
    <cellStyle name="Normal 29 2 11" xfId="27598" xr:uid="{75DD2216-0F29-41A1-B692-D438A8FEF303}"/>
    <cellStyle name="Normal 29 2 12" xfId="3510" xr:uid="{8BE3D1D6-3BBA-4295-8FD8-0752759906AD}"/>
    <cellStyle name="Normal 29 2 2" xfId="2481" xr:uid="{C1FCE368-1AA3-436E-9709-D8ACD9B06540}"/>
    <cellStyle name="Normal 29 2 2 10" xfId="4568" xr:uid="{BA4301BA-A7A5-42FA-9D0B-C411A40E5D63}"/>
    <cellStyle name="Normal 29 2 2 2" xfId="6640" xr:uid="{C75FA7BB-E529-4AE7-BD37-222074B8B50C}"/>
    <cellStyle name="Normal 29 2 2 3" xfId="10744" xr:uid="{C9F6509D-654B-44B8-86E6-66DCF0E2D5A1}"/>
    <cellStyle name="Normal 29 2 2 4" xfId="13939" xr:uid="{5D182689-1CC9-4282-AE4D-6D9781EF84E1}"/>
    <cellStyle name="Normal 29 2 2 5" xfId="17034" xr:uid="{74EA318C-1BC5-4ED7-AFFB-2DB6AA5FFCD3}"/>
    <cellStyle name="Normal 29 2 2 6" xfId="20188" xr:uid="{6719EFF0-DA1D-4882-AD62-BF14CFF3EAE1}"/>
    <cellStyle name="Normal 29 2 2 7" xfId="23348" xr:uid="{DE6469A5-826C-469D-8449-523A12B55B98}"/>
    <cellStyle name="Normal 29 2 2 8" xfId="26524" xr:uid="{59FC1217-950D-4F8E-ABD8-ACF4130AA554}"/>
    <cellStyle name="Normal 29 2 2 9" xfId="29723" xr:uid="{008E3344-DC1E-4BFC-8E90-66B7EF0DF48A}"/>
    <cellStyle name="Normal 29 2 3" xfId="1419" xr:uid="{94785E26-2772-428A-BFB5-841737627AD5}"/>
    <cellStyle name="Normal 29 2 3 2" xfId="9686" xr:uid="{66388F1A-769B-4330-9395-987A954338A3}"/>
    <cellStyle name="Normal 29 2 3 3" xfId="12882" xr:uid="{C1003D5C-57C9-4343-8DE3-F61CCE22C352}"/>
    <cellStyle name="Normal 29 2 3 4" xfId="15977" xr:uid="{F3C25D13-71D4-4C06-B633-32DD17CE6D13}"/>
    <cellStyle name="Normal 29 2 3 5" xfId="19131" xr:uid="{FB1EF280-CE7D-49F1-8D72-FDE030886625}"/>
    <cellStyle name="Normal 29 2 3 6" xfId="22291" xr:uid="{F89BE3CF-E63E-47BA-8F55-142E674DA2D7}"/>
    <cellStyle name="Normal 29 2 3 7" xfId="25467" xr:uid="{1DAE2975-F575-4F25-B3DF-F209354F204B}"/>
    <cellStyle name="Normal 29 2 3 8" xfId="28666" xr:uid="{CA964949-5D1A-435F-A1BF-A9F1B8A79BDE}"/>
    <cellStyle name="Normal 29 2 3 9" xfId="5668" xr:uid="{45A36A56-8E92-4495-9B38-6876F37A1CCC}"/>
    <cellStyle name="Normal 29 2 4" xfId="7653" xr:uid="{050CD18C-21F7-4379-A0E2-C9F60A81379D}"/>
    <cellStyle name="Normal 29 2 5" xfId="8798" xr:uid="{5F70F516-B5A1-4412-B521-7FF0F6C683D1}"/>
    <cellStyle name="Normal 29 2 6" xfId="11919" xr:uid="{3D0C4768-506B-4A7F-AE20-43B49D4E7067}"/>
    <cellStyle name="Normal 29 2 7" xfId="15038" xr:uid="{2E01DD94-DC40-4BB5-9D49-ADCD8DC7EBBF}"/>
    <cellStyle name="Normal 29 2 8" xfId="18122" xr:uid="{4101FC5D-783A-47ED-B493-2FDE4849598B}"/>
    <cellStyle name="Normal 29 2 9" xfId="21285" xr:uid="{99342D18-79F1-4FC8-BB22-C698B3A4DAFC}"/>
    <cellStyle name="Normal 29 3" xfId="670" xr:uid="{74FA54D1-1720-409D-8F51-657CF50B9C56}"/>
    <cellStyle name="Normal 29 3 10" xfId="18262" xr:uid="{6350062E-AEF3-407C-A4D0-334C14F53EC7}"/>
    <cellStyle name="Normal 29 3 11" xfId="21425" xr:uid="{B97E5A9A-C9DA-4BC8-B703-D0B299537B51}"/>
    <cellStyle name="Normal 29 3 12" xfId="24560" xr:uid="{69741CDD-C6E3-4712-8CBD-3EAD6B4B9990}"/>
    <cellStyle name="Normal 29 3 13" xfId="27738" xr:uid="{6C6BD3FD-137C-456B-BF83-896E8C545FA4}"/>
    <cellStyle name="Normal 29 3 14" xfId="3650" xr:uid="{6AB90553-1A76-4D58-9700-A4AE4D95293A}"/>
    <cellStyle name="Normal 29 3 2" xfId="924" xr:uid="{B3892CFA-C1A8-46D0-AE67-4A96408A5493}"/>
    <cellStyle name="Normal 29 3 2 10" xfId="24814" xr:uid="{72769BF6-2BC2-48A5-B582-D0D5D755CFAC}"/>
    <cellStyle name="Normal 29 3 2 11" xfId="27992" xr:uid="{B5ADE11D-FCBF-46E5-9465-1CC21EDD8BFA}"/>
    <cellStyle name="Normal 29 3 2 12" xfId="3904" xr:uid="{EE8F6266-EA08-45EB-A080-F3663025039C}"/>
    <cellStyle name="Normal 29 3 2 2" xfId="2875" xr:uid="{00DE5E74-BAC9-443B-B5BF-C287D1B5E6B5}"/>
    <cellStyle name="Normal 29 3 2 2 10" xfId="4962" xr:uid="{4466263C-F545-47D4-9418-0A56726D5D06}"/>
    <cellStyle name="Normal 29 3 2 2 2" xfId="6989" xr:uid="{285A3EFE-FE09-4415-A88A-519DDF7E5033}"/>
    <cellStyle name="Normal 29 3 2 2 3" xfId="11138" xr:uid="{3FD512C9-86EA-4DD1-98C4-39E6BF69EF01}"/>
    <cellStyle name="Normal 29 3 2 2 4" xfId="14327" xr:uid="{E81B5A40-2AE9-4F64-A9E2-C699F58819E1}"/>
    <cellStyle name="Normal 29 3 2 2 5" xfId="17424" xr:uid="{7D8179C2-31BC-4909-8842-C561F5DE348F}"/>
    <cellStyle name="Normal 29 3 2 2 6" xfId="20580" xr:uid="{04325B96-874A-4651-AE47-73D025780C74}"/>
    <cellStyle name="Normal 29 3 2 2 7" xfId="23736" xr:uid="{29CB07F5-B838-4977-9E58-E6EE655116DF}"/>
    <cellStyle name="Normal 29 3 2 2 8" xfId="26912" xr:uid="{5B3DC545-4712-45AC-935D-3213C86A8C1B}"/>
    <cellStyle name="Normal 29 3 2 2 9" xfId="30111" xr:uid="{6ED8697B-C285-4AB2-8A4E-1AFD4EBBF8C7}"/>
    <cellStyle name="Normal 29 3 2 3" xfId="1814" xr:uid="{B5EDDB7D-F018-4101-8139-17A7BE2D88EB}"/>
    <cellStyle name="Normal 29 3 2 3 2" xfId="10080" xr:uid="{0E9830B5-F3B9-4568-A6D4-31672E989548}"/>
    <cellStyle name="Normal 29 3 2 3 3" xfId="13276" xr:uid="{BB0AB30F-4CF1-4562-864F-FFC3AC8BEAB4}"/>
    <cellStyle name="Normal 29 3 2 3 4" xfId="16371" xr:uid="{EE017306-9FD3-4FF2-BCC9-9E00D30509D4}"/>
    <cellStyle name="Normal 29 3 2 3 5" xfId="19525" xr:uid="{1975D3F6-5040-4DC7-904D-E443843155E1}"/>
    <cellStyle name="Normal 29 3 2 3 6" xfId="22685" xr:uid="{ED3FB8F3-C53E-4FA6-8DD8-F08E95035FFA}"/>
    <cellStyle name="Normal 29 3 2 3 7" xfId="25861" xr:uid="{2489E517-408B-4FF2-9E44-C68B9241AFB0}"/>
    <cellStyle name="Normal 29 3 2 3 8" xfId="29060" xr:uid="{6462420A-0C47-471C-8D65-1EA2C18B246E}"/>
    <cellStyle name="Normal 29 3 2 3 9" xfId="6062" xr:uid="{AF83400E-F074-4E92-9C6A-696284B17B1E}"/>
    <cellStyle name="Normal 29 3 2 4" xfId="8047" xr:uid="{E555E338-77CA-436E-99A1-E87D696E693E}"/>
    <cellStyle name="Normal 29 3 2 5" xfId="9192" xr:uid="{800D32CC-757E-4E75-A114-DD62A0D3601A}"/>
    <cellStyle name="Normal 29 3 2 6" xfId="12313" xr:uid="{A86305E1-9AE1-4D50-A559-ABDD1AEC04DB}"/>
    <cellStyle name="Normal 29 3 2 7" xfId="15432" xr:uid="{814DE4FC-E1E7-49F8-8B46-96B16F8AF28F}"/>
    <cellStyle name="Normal 29 3 2 8" xfId="18516" xr:uid="{22A92375-7C45-46CA-AA75-939A314AEB7A}"/>
    <cellStyle name="Normal 29 3 2 9" xfId="21679" xr:uid="{9AF7A4BD-05B6-4C84-A320-C8F2D2934AC2}"/>
    <cellStyle name="Normal 29 3 3" xfId="1130" xr:uid="{9F9ADD90-7E69-4657-8D92-BBA77CD423F4}"/>
    <cellStyle name="Normal 29 3 3 10" xfId="25019" xr:uid="{8C9D5FA3-F100-491B-B3A4-437F09954DF5}"/>
    <cellStyle name="Normal 29 3 3 11" xfId="28198" xr:uid="{43939DEB-3BE7-4196-AE72-00D54151BB06}"/>
    <cellStyle name="Normal 29 3 3 12" xfId="4109" xr:uid="{8DCAC8C0-B441-4B79-9612-E4E441A74F75}"/>
    <cellStyle name="Normal 29 3 3 2" xfId="3081" xr:uid="{D2781402-F9A6-43C7-B8FA-E535CCE94AC6}"/>
    <cellStyle name="Normal 29 3 3 2 10" xfId="5167" xr:uid="{50E8BF3C-D48D-484E-83EA-442137867141}"/>
    <cellStyle name="Normal 29 3 3 2 2" xfId="7184" xr:uid="{BB4CF4BF-5272-4326-8CAB-B9CE554DBA99}"/>
    <cellStyle name="Normal 29 3 3 2 3" xfId="11343" xr:uid="{3CB6731D-9A57-4093-9F34-D6A9E2B1D672}"/>
    <cellStyle name="Normal 29 3 3 2 4" xfId="14525" xr:uid="{00918176-7407-4F5C-A19D-4CC2B0138064}"/>
    <cellStyle name="Normal 29 3 3 2 5" xfId="17622" xr:uid="{80FB8777-09C4-4A99-ADC4-C098CF8FABAB}"/>
    <cellStyle name="Normal 29 3 3 2 6" xfId="20779" xr:uid="{1B8E3D57-E43C-406E-A06C-B4258E52A058}"/>
    <cellStyle name="Normal 29 3 3 2 7" xfId="23934" xr:uid="{C871C3DB-ABC2-4F0F-A299-CC2F9E38A1EA}"/>
    <cellStyle name="Normal 29 3 3 2 8" xfId="27110" xr:uid="{BDD00CC0-F852-40DD-B2DE-228C62F49833}"/>
    <cellStyle name="Normal 29 3 3 2 9" xfId="30309" xr:uid="{27BA629A-DD4F-4465-82DA-54E57FCCEDE2}"/>
    <cellStyle name="Normal 29 3 3 3" xfId="2020" xr:uid="{F3D3C222-44DE-4E14-8BC1-5BA3D6871650}"/>
    <cellStyle name="Normal 29 3 3 3 2" xfId="10285" xr:uid="{A52E9B31-9401-411C-B93D-3B175148F75B}"/>
    <cellStyle name="Normal 29 3 3 3 3" xfId="13481" xr:uid="{B055F978-E8AB-4262-8F44-594683CE885D}"/>
    <cellStyle name="Normal 29 3 3 3 4" xfId="16576" xr:uid="{BD3EE6EF-BACB-467D-A919-B09B955B1B01}"/>
    <cellStyle name="Normal 29 3 3 3 5" xfId="19730" xr:uid="{23AC33FD-DF3C-40F4-A3E7-378929545566}"/>
    <cellStyle name="Normal 29 3 3 3 6" xfId="22890" xr:uid="{AEC39A49-494E-472A-914D-A3671D045555}"/>
    <cellStyle name="Normal 29 3 3 3 7" xfId="26066" xr:uid="{AC8517E5-EDF3-4DC5-836F-C9A10999754D}"/>
    <cellStyle name="Normal 29 3 3 3 8" xfId="29265" xr:uid="{C6B536B9-69B6-4F95-845A-8E7D65AC02DF}"/>
    <cellStyle name="Normal 29 3 3 3 9" xfId="6268" xr:uid="{4F6F962D-10A3-4F18-AAD7-22E6FD6C7828}"/>
    <cellStyle name="Normal 29 3 3 4" xfId="8253" xr:uid="{B791F5C4-EA96-40F3-A0A5-909CC46F4248}"/>
    <cellStyle name="Normal 29 3 3 5" xfId="9397" xr:uid="{B69F394D-B001-461E-8D1B-642EB05D2AC8}"/>
    <cellStyle name="Normal 29 3 3 6" xfId="12519" xr:uid="{C2E1A6CE-FE8F-4260-B79B-31A5DBBE34AF}"/>
    <cellStyle name="Normal 29 3 3 7" xfId="15638" xr:uid="{D9D7E7AD-C6D8-408E-9A07-3A1A94E2C00D}"/>
    <cellStyle name="Normal 29 3 3 8" xfId="18721" xr:uid="{4CBA19E3-45BA-4C5A-8D80-86E9BA712C17}"/>
    <cellStyle name="Normal 29 3 3 9" xfId="21885" xr:uid="{EDAD1625-CC89-4E2B-9A4F-F954DC50A1EC}"/>
    <cellStyle name="Normal 29 3 4" xfId="2621" xr:uid="{60288A0C-1EBD-4D3C-8B57-BEEEE95A3BEF}"/>
    <cellStyle name="Normal 29 3 4 10" xfId="4708" xr:uid="{D4005023-9D5E-46A6-85E4-1C726A093211}"/>
    <cellStyle name="Normal 29 3 4 2" xfId="6337" xr:uid="{4F2820AD-CAE1-4458-B616-49BA32CBE375}"/>
    <cellStyle name="Normal 29 3 4 3" xfId="10884" xr:uid="{C976C50B-3ABB-4A50-9A6D-3AD2C0935926}"/>
    <cellStyle name="Normal 29 3 4 4" xfId="12680" xr:uid="{2B51BBF2-D2DD-4588-B485-9283451B8EC4}"/>
    <cellStyle name="Normal 29 3 4 5" xfId="15178" xr:uid="{98551B2E-5668-4E63-932C-97249C65A430}"/>
    <cellStyle name="Normal 29 3 4 6" xfId="20328" xr:uid="{126AAE2B-102D-466F-A9EC-716015CD5084}"/>
    <cellStyle name="Normal 29 3 4 7" xfId="22119" xr:uid="{4AD8AA8F-8D15-4407-A4F1-A4072452F0BA}"/>
    <cellStyle name="Normal 29 3 4 8" xfId="25334" xr:uid="{11D8E247-EC46-4FCD-A9FF-FA0FDC1539FC}"/>
    <cellStyle name="Normal 29 3 4 9" xfId="28488" xr:uid="{9CAD9F6F-A651-4E6F-BA34-DA00E2FD8220}"/>
    <cellStyle name="Normal 29 3 5" xfId="1559" xr:uid="{2FA3715E-8EE9-46BF-BF01-F8B4F19130E5}"/>
    <cellStyle name="Normal 29 3 5 2" xfId="9826" xr:uid="{A94925D5-7950-45F4-B3FA-5E4B4CEC2255}"/>
    <cellStyle name="Normal 29 3 5 3" xfId="13022" xr:uid="{37214952-4B00-4461-AB7B-72D2E33CD6B0}"/>
    <cellStyle name="Normal 29 3 5 4" xfId="16117" xr:uid="{AF6E4430-9A41-4874-8CEC-388B3DD2D023}"/>
    <cellStyle name="Normal 29 3 5 5" xfId="19271" xr:uid="{B0BB1A01-EAF5-4460-81FA-49291A898DB8}"/>
    <cellStyle name="Normal 29 3 5 6" xfId="22431" xr:uid="{1E218D4F-C0CB-4022-AEB8-7FCE45760ADB}"/>
    <cellStyle name="Normal 29 3 5 7" xfId="25607" xr:uid="{D9B1952A-5418-4E86-94AC-4D63E5B010EB}"/>
    <cellStyle name="Normal 29 3 5 8" xfId="28806" xr:uid="{44F8A3B0-76BA-4015-BE64-36EE415F5C7C}"/>
    <cellStyle name="Normal 29 3 5 9" xfId="5808" xr:uid="{5F110788-0351-4931-95B0-1D63085FA983}"/>
    <cellStyle name="Normal 29 3 6" xfId="7793" xr:uid="{525013F7-F991-458C-AB62-0A767C37BDFE}"/>
    <cellStyle name="Normal 29 3 7" xfId="8938" xr:uid="{89678F1A-3150-4248-8095-B305A0E2C459}"/>
    <cellStyle name="Normal 29 3 8" xfId="12059" xr:uid="{AAC8EA2E-E6D9-4A5B-830B-F987E270C3A8}"/>
    <cellStyle name="Normal 29 3 9" xfId="14759" xr:uid="{CD0D21D2-75B5-4156-A7EA-1D99CB212394}"/>
    <cellStyle name="Normal 29 4" xfId="839" xr:uid="{C8C0090D-DC80-4AB9-A683-661EA08A9CE4}"/>
    <cellStyle name="Normal 29 4 10" xfId="24729" xr:uid="{FF3F4FE3-FD66-4569-A540-A0BE8FF0B289}"/>
    <cellStyle name="Normal 29 4 11" xfId="27907" xr:uid="{E65D7499-D88A-4623-8264-C83157EF3415}"/>
    <cellStyle name="Normal 29 4 12" xfId="3819" xr:uid="{DE7FAF71-7E50-4B76-A6D3-FEF112C8C9BE}"/>
    <cellStyle name="Normal 29 4 2" xfId="2790" xr:uid="{B2EAEC04-6551-4C2B-B33B-F7BCF676411E}"/>
    <cellStyle name="Normal 29 4 2 10" xfId="4877" xr:uid="{3E298AF6-E304-46FD-AE26-D3ABCBC73D31}"/>
    <cellStyle name="Normal 29 4 2 2" xfId="6916" xr:uid="{AC1AE454-26E4-460B-98B4-62BD941C248B}"/>
    <cellStyle name="Normal 29 4 2 3" xfId="11053" xr:uid="{3725594E-E959-431E-97E2-EA377C732302}"/>
    <cellStyle name="Normal 29 4 2 4" xfId="14244" xr:uid="{8EAF7D54-9FC9-4BB1-B872-307A11387890}"/>
    <cellStyle name="Normal 29 4 2 5" xfId="17339" xr:uid="{531CB6DE-329F-4148-9C34-6E104B84CF8B}"/>
    <cellStyle name="Normal 29 4 2 6" xfId="20497" xr:uid="{1AFC0F15-3F0E-4800-9384-E97B42A7DF31}"/>
    <cellStyle name="Normal 29 4 2 7" xfId="23653" xr:uid="{BEEF3D81-D300-413A-967C-9D64B8ED0624}"/>
    <cellStyle name="Normal 29 4 2 8" xfId="26829" xr:uid="{21E9FDD1-08B9-41DB-8B08-23803276628A}"/>
    <cellStyle name="Normal 29 4 2 9" xfId="30028" xr:uid="{B953C7C8-DD2B-44D7-8014-F07FA4DEC9F4}"/>
    <cellStyle name="Normal 29 4 3" xfId="1728" xr:uid="{298B8637-6F93-4001-B192-A595D6C7BA98}"/>
    <cellStyle name="Normal 29 4 3 2" xfId="9995" xr:uid="{C1E4DDF7-66CE-4B8C-AAA0-4617DDBA13EE}"/>
    <cellStyle name="Normal 29 4 3 3" xfId="13191" xr:uid="{6AA363BA-48E1-4683-8E35-F42442F0614B}"/>
    <cellStyle name="Normal 29 4 3 4" xfId="16286" xr:uid="{730B0BD0-1147-4359-B618-56103FEDA9BD}"/>
    <cellStyle name="Normal 29 4 3 5" xfId="19440" xr:uid="{49F93938-D3CB-4898-A084-E4BDA414BD7D}"/>
    <cellStyle name="Normal 29 4 3 6" xfId="22600" xr:uid="{5BB76E41-2499-45EA-8F61-85A6E4702616}"/>
    <cellStyle name="Normal 29 4 3 7" xfId="25776" xr:uid="{7B3CBF42-DA48-4FA2-A1F7-258CD2238840}"/>
    <cellStyle name="Normal 29 4 3 8" xfId="28975" xr:uid="{B2412A2E-3590-49D7-AD0B-5CA78A01AEA9}"/>
    <cellStyle name="Normal 29 4 3 9" xfId="5977" xr:uid="{A15A31FE-92CE-413A-B6F5-B0E3EA59C86F}"/>
    <cellStyle name="Normal 29 4 4" xfId="7962" xr:uid="{230DF569-92C2-4CCE-AE0A-DC74973EBF2C}"/>
    <cellStyle name="Normal 29 4 5" xfId="9107" xr:uid="{C7CB196E-BEFD-4EC5-B68A-B9373A8B8C0E}"/>
    <cellStyle name="Normal 29 4 6" xfId="12228" xr:uid="{4CF66E82-B418-42FE-A0B9-F529AE243478}"/>
    <cellStyle name="Normal 29 4 7" xfId="15347" xr:uid="{8C39CF3A-73CC-44F9-B2CF-57BB73817D26}"/>
    <cellStyle name="Normal 29 4 8" xfId="18431" xr:uid="{4005CE20-AB5C-414F-BDD8-B118F771AE28}"/>
    <cellStyle name="Normal 29 4 9" xfId="21594" xr:uid="{812AF0A0-A705-47BC-89CB-3D49F55DCA8A}"/>
    <cellStyle name="Normal 29 5" xfId="1032" xr:uid="{E662C9AA-3257-4F3E-90AD-A675C0934E9C}"/>
    <cellStyle name="Normal 29 5 10" xfId="24921" xr:uid="{B134A4D1-4C55-4A49-9F65-B1B01DEDB0F4}"/>
    <cellStyle name="Normal 29 5 11" xfId="28100" xr:uid="{9B2C2903-293C-4184-82D1-A273F3B46F64}"/>
    <cellStyle name="Normal 29 5 12" xfId="4011" xr:uid="{62F65AC6-3CBD-47F9-B149-C8E18702E2FA}"/>
    <cellStyle name="Normal 29 5 2" xfId="2983" xr:uid="{D81222C3-57EA-43B1-86BA-3173EB753A37}"/>
    <cellStyle name="Normal 29 5 2 10" xfId="5069" xr:uid="{524B01A2-0C9E-4622-A4BB-23612B9B82F1}"/>
    <cellStyle name="Normal 29 5 2 2" xfId="7092" xr:uid="{3D8046E2-4018-4D0E-8490-D69144B92FD6}"/>
    <cellStyle name="Normal 29 5 2 3" xfId="11245" xr:uid="{A5F61DEA-90F1-4396-87C5-6978DB6248B8}"/>
    <cellStyle name="Normal 29 5 2 4" xfId="14433" xr:uid="{4CDED0B9-5D77-4183-9687-F95DE293B70B}"/>
    <cellStyle name="Normal 29 5 2 5" xfId="17530" xr:uid="{E1C58AE8-6E83-4609-9C98-7BC552CBA401}"/>
    <cellStyle name="Normal 29 5 2 6" xfId="20687" xr:uid="{B4B07BAB-9F48-48B2-BFCC-F7F93735BAE7}"/>
    <cellStyle name="Normal 29 5 2 7" xfId="23842" xr:uid="{5FA5785A-B5E6-4206-B9E3-DA43DE830751}"/>
    <cellStyle name="Normal 29 5 2 8" xfId="27018" xr:uid="{DC10C326-7873-47D5-8C84-184DC30A1A14}"/>
    <cellStyle name="Normal 29 5 2 9" xfId="30217" xr:uid="{96D1FAC2-4CCB-4C52-99AE-D7625B059208}"/>
    <cellStyle name="Normal 29 5 3" xfId="1922" xr:uid="{4034D0C3-B418-40BE-90BA-CCC208A3C028}"/>
    <cellStyle name="Normal 29 5 3 2" xfId="10187" xr:uid="{699AEBD1-A656-4D87-BAD5-19EC4C7CFADE}"/>
    <cellStyle name="Normal 29 5 3 3" xfId="13383" xr:uid="{736A1624-5DA3-4BD1-9A4C-C2F28F0B5B38}"/>
    <cellStyle name="Normal 29 5 3 4" xfId="16478" xr:uid="{64C37C3A-08BF-4258-8F7D-271607138120}"/>
    <cellStyle name="Normal 29 5 3 5" xfId="19632" xr:uid="{34AF73A0-85D4-495C-9229-8959AACE5F53}"/>
    <cellStyle name="Normal 29 5 3 6" xfId="22792" xr:uid="{3FBF5E15-9D2F-4849-81BC-B7664CE15D2B}"/>
    <cellStyle name="Normal 29 5 3 7" xfId="25968" xr:uid="{06F7F5C9-FEEA-4571-BDCC-DE170001FE13}"/>
    <cellStyle name="Normal 29 5 3 8" xfId="29167" xr:uid="{5400131A-C567-4215-99BF-A23803061C09}"/>
    <cellStyle name="Normal 29 5 3 9" xfId="6170" xr:uid="{BD09DBCD-551A-422F-B886-BC4CE56822AD}"/>
    <cellStyle name="Normal 29 5 4" xfId="8155" xr:uid="{6F4D222B-4338-4360-9C98-566B5CCD03F9}"/>
    <cellStyle name="Normal 29 5 5" xfId="9299" xr:uid="{8BC94D57-14D3-4E4B-839E-E09F140C8F24}"/>
    <cellStyle name="Normal 29 5 6" xfId="12421" xr:uid="{41A37DC7-E858-4D49-A9C7-A239CE660655}"/>
    <cellStyle name="Normal 29 5 7" xfId="15540" xr:uid="{AE15CA82-A2F3-4D3D-8BA4-9B04203ABF49}"/>
    <cellStyle name="Normal 29 5 8" xfId="18623" xr:uid="{026254CD-6D92-43DB-B75D-FFB284E40FB6}"/>
    <cellStyle name="Normal 29 5 9" xfId="21787" xr:uid="{B3D91D8B-8531-48E3-876B-0F125D15AC4B}"/>
    <cellStyle name="Normal 29 6" xfId="385" xr:uid="{D01F92EA-19D3-4959-9DA4-F2CB31E6E424}"/>
    <cellStyle name="Normal 29 6 10" xfId="27454" xr:uid="{AD0C6AFA-295C-48BE-9FFF-1FE1E284C8EF}"/>
    <cellStyle name="Normal 29 6 11" xfId="4424" xr:uid="{59823249-1440-443E-B13E-279A2D2766BF}"/>
    <cellStyle name="Normal 29 6 2" xfId="2337" xr:uid="{C135CCC0-F98B-460D-8868-020897EA9BD0}"/>
    <cellStyle name="Normal 29 6 2 2" xfId="10600" xr:uid="{897A0DA0-AF00-4EF2-9B07-969AEAC9D170}"/>
    <cellStyle name="Normal 29 6 2 3" xfId="13795" xr:uid="{C6F70B7E-96BB-4B2A-B118-C71E1F3CA9AA}"/>
    <cellStyle name="Normal 29 6 2 4" xfId="16890" xr:uid="{1497C2E0-B03E-43BC-835A-3FFADB7718DC}"/>
    <cellStyle name="Normal 29 6 2 5" xfId="20044" xr:uid="{34AF827B-E5D0-4D30-BC3B-66470DAB299B}"/>
    <cellStyle name="Normal 29 6 2 6" xfId="23204" xr:uid="{752FE282-85E1-4721-B2E9-5ED6027841D0}"/>
    <cellStyle name="Normal 29 6 2 7" xfId="26380" xr:uid="{08D00F25-3405-4A17-B807-74F38C47433A}"/>
    <cellStyle name="Normal 29 6 2 8" xfId="29579" xr:uid="{05FAFCDE-ECDC-4F3F-B033-3861B5962236}"/>
    <cellStyle name="Normal 29 6 2 9" xfId="5524" xr:uid="{FCF9D33D-EF92-48BD-957C-4728A2BC3DF3}"/>
    <cellStyle name="Normal 29 6 3" xfId="7509" xr:uid="{C5943830-4C9A-42CF-9043-2DC16EEC8C4A}"/>
    <cellStyle name="Normal 29 6 4" xfId="8653" xr:uid="{A8149038-D25F-4BEC-BC77-E0B21A5AF3CC}"/>
    <cellStyle name="Normal 29 6 5" xfId="11775" xr:uid="{5825262E-AC8E-4C98-8EDA-669E4DAB1BD3}"/>
    <cellStyle name="Normal 29 6 6" xfId="14894" xr:uid="{2F543081-6C5D-4048-8991-2F61B83BE81D}"/>
    <cellStyle name="Normal 29 6 7" xfId="17978" xr:uid="{A9C16D71-6E17-46F9-95EF-123391E01363}"/>
    <cellStyle name="Normal 29 6 8" xfId="21141" xr:uid="{7BA42869-427F-4901-AFAE-E09935F4263F}"/>
    <cellStyle name="Normal 29 6 9" xfId="24276" xr:uid="{AF760FD5-36C0-4FFA-93DF-BDDEDCA1C9A7}"/>
    <cellStyle name="Normal 29 7" xfId="2138" xr:uid="{92ED032E-ABAB-43D8-8648-01CFDCC61202}"/>
    <cellStyle name="Normal 29 7 10" xfId="4227" xr:uid="{0D4AFD27-7BE2-4AD9-AE1F-E0A4BC28ED70}"/>
    <cellStyle name="Normal 29 7 2" xfId="6443" xr:uid="{87C7BF9C-1115-4D6A-874C-267597F57FF1}"/>
    <cellStyle name="Normal 29 7 3" xfId="10403" xr:uid="{F29C289A-17AF-4582-95BB-6BBF5A97BFDC}"/>
    <cellStyle name="Normal 29 7 4" xfId="13598" xr:uid="{B5E40B09-8159-4C8A-970A-211EAF0490E1}"/>
    <cellStyle name="Normal 29 7 5" xfId="16693" xr:uid="{65FCF572-53BF-4392-AC04-8D02FA9D7761}"/>
    <cellStyle name="Normal 29 7 6" xfId="19847" xr:uid="{CB03A6BE-D754-4B70-8741-F000C8B0269F}"/>
    <cellStyle name="Normal 29 7 7" xfId="23007" xr:uid="{D9E1C05B-8EF7-4060-A679-6815CDE1398F}"/>
    <cellStyle name="Normal 29 7 8" xfId="26183" xr:uid="{262F12A2-8ACF-4928-A79D-627E46A1B37E}"/>
    <cellStyle name="Normal 29 7 9" xfId="29382" xr:uid="{84ED7FF5-799F-4067-9E19-C48CC62925A0}"/>
    <cellStyle name="Normal 29 8" xfId="1275" xr:uid="{4D549207-C665-421C-B726-B8385F0E964C}"/>
    <cellStyle name="Normal 29 8 2" xfId="9542" xr:uid="{6FD5461C-1B97-4405-83F3-4F14571C0A6E}"/>
    <cellStyle name="Normal 29 8 3" xfId="12738" xr:uid="{03B0A722-51A8-41FA-BDB0-496CF7A6DEFE}"/>
    <cellStyle name="Normal 29 8 4" xfId="15833" xr:uid="{C1219EA0-0918-4BBE-80D9-69955C18A208}"/>
    <cellStyle name="Normal 29 8 5" xfId="18956" xr:uid="{2F36A396-4255-44BE-A462-0EFC757D55C5}"/>
    <cellStyle name="Normal 29 8 6" xfId="20836" xr:uid="{39DFE043-B7A5-4E5D-9DB2-91FA726A301C}"/>
    <cellStyle name="Normal 29 8 7" xfId="25333" xr:uid="{359CDE7A-F0FD-46D6-82CF-518B8E175A69}"/>
    <cellStyle name="Normal 29 8 8" xfId="28490" xr:uid="{4CCAB83C-2963-4DCD-AFF7-AD62FD218231}"/>
    <cellStyle name="Normal 29 8 9" xfId="5326" xr:uid="{77025DD6-1855-4A15-8DB7-5667A7107A6B}"/>
    <cellStyle name="Normal 29 9" xfId="7309" xr:uid="{F7062D30-48A8-47E2-AE3D-76CC110CE94D}"/>
    <cellStyle name="Normal 3" xfId="6" xr:uid="{00000000-0005-0000-0000-00000A000000}"/>
    <cellStyle name="Normal 3 10" xfId="30702" xr:uid="{5DD76E94-69A7-4ECF-A2F1-2B32971E3003}"/>
    <cellStyle name="Normal 3 11" xfId="30703" xr:uid="{2CD439C7-F32B-4E11-B2C2-EFEABB663827}"/>
    <cellStyle name="Normal 3 12" xfId="26" xr:uid="{44B65208-50DC-4D2D-8727-DE31784EBD01}"/>
    <cellStyle name="Normal 3 2" xfId="10" xr:uid="{00000000-0005-0000-0000-00000B000000}"/>
    <cellStyle name="Normal 3 2 2" xfId="30661" xr:uid="{48F09C7B-AAB8-460D-9CB4-45F1D493C323}"/>
    <cellStyle name="Normal 3 2 3" xfId="30656" xr:uid="{269F551A-16E7-4BFD-8FD7-D5B948AFC196}"/>
    <cellStyle name="Normal 3 2 4" xfId="29" xr:uid="{B965D0C0-D7B6-4939-A701-F89A34D02371}"/>
    <cellStyle name="Normal 3 3" xfId="30" xr:uid="{2E42F529-6A2B-4058-BD04-A256ACDCDF3C}"/>
    <cellStyle name="Normal 3 4" xfId="28" xr:uid="{4E13C0BB-FED9-47FB-A72F-49D55CF061F3}"/>
    <cellStyle name="Normal 3 5" xfId="30601" xr:uid="{5F4FB17B-942E-403B-BB3F-AE2BDF616E4A}"/>
    <cellStyle name="Normal 3 6" xfId="30655" xr:uid="{57F68E9B-C94F-4038-832A-6C728AC44642}"/>
    <cellStyle name="Normal 3 7" xfId="30663" xr:uid="{1B87B370-2851-4DC5-8D7F-794C2D258938}"/>
    <cellStyle name="Normal 3 8" xfId="30704" xr:uid="{5C519409-E476-4D4E-93A8-5E9FE6DC0C8D}"/>
    <cellStyle name="Normal 3 9" xfId="30705" xr:uid="{96A84620-7B0F-45AD-8335-417C4F9BB291}"/>
    <cellStyle name="Normal 30" xfId="200" xr:uid="{A9105FB2-1A38-473D-83BA-C7114DD9FF34}"/>
    <cellStyle name="Normal 30 10" xfId="8469" xr:uid="{829CADEC-AF8E-4B0B-999B-05835C067D59}"/>
    <cellStyle name="Normal 30 11" xfId="11578" xr:uid="{32BF5970-47C2-40EB-8F96-B03088534E26}"/>
    <cellStyle name="Normal 30 12" xfId="14693" xr:uid="{0483DBF3-6705-4162-929E-FBAD82ACC7E7}"/>
    <cellStyle name="Normal 30 13" xfId="17785" xr:uid="{3F57A60D-F291-448F-9EA7-8A2E2978BF9B}"/>
    <cellStyle name="Normal 30 14" xfId="20943" xr:uid="{C2544DD1-5F7C-4E16-A348-892ED98005F5}"/>
    <cellStyle name="Normal 30 15" xfId="24083" xr:uid="{5C421798-841D-4197-9E3A-C0FB2218B88E}"/>
    <cellStyle name="Normal 30 16" xfId="27260" xr:uid="{B395EA1A-F3D8-4BF7-884E-4766A122876B}"/>
    <cellStyle name="Normal 30 17" xfId="3370" xr:uid="{885AA5D6-744F-489B-9A50-944969F562BB}"/>
    <cellStyle name="Normal 30 2" xfId="534" xr:uid="{83C69685-F42D-4C2F-BC35-65A36109D414}"/>
    <cellStyle name="Normal 30 2 10" xfId="24424" xr:uid="{45848DB0-2287-4188-BFE6-3252F923F2C7}"/>
    <cellStyle name="Normal 30 2 11" xfId="27602" xr:uid="{B604C7BD-798E-410E-8791-FD22ECE9EAC2}"/>
    <cellStyle name="Normal 30 2 12" xfId="3514" xr:uid="{B255E1F4-BD56-4DEC-99E7-D36E4B71CB31}"/>
    <cellStyle name="Normal 30 2 2" xfId="2485" xr:uid="{5A3B62F4-0DCD-4DEB-B5A0-B1D4F6C0E5E3}"/>
    <cellStyle name="Normal 30 2 2 10" xfId="4572" xr:uid="{2D8DDAA3-E1C9-482F-9F0C-0F1AD2FFE914}"/>
    <cellStyle name="Normal 30 2 2 2" xfId="6644" xr:uid="{438DA893-9655-4F2F-B031-B2CB931A38BC}"/>
    <cellStyle name="Normal 30 2 2 3" xfId="10748" xr:uid="{733E06BC-D070-462B-A9E7-3C5EB1162A08}"/>
    <cellStyle name="Normal 30 2 2 4" xfId="13943" xr:uid="{F34E950D-60B3-4451-85D4-267B5AAC95C0}"/>
    <cellStyle name="Normal 30 2 2 5" xfId="17038" xr:uid="{C43D1906-50C3-4AE5-85C2-6F878EA57B99}"/>
    <cellStyle name="Normal 30 2 2 6" xfId="20192" xr:uid="{D74437CA-9DBB-4282-B234-CEF246FA37AF}"/>
    <cellStyle name="Normal 30 2 2 7" xfId="23352" xr:uid="{78B0C3F4-99BB-46A7-9360-805956E23319}"/>
    <cellStyle name="Normal 30 2 2 8" xfId="26528" xr:uid="{990C4448-1A90-4D8A-9E4B-AE2342FA7D2F}"/>
    <cellStyle name="Normal 30 2 2 9" xfId="29727" xr:uid="{01B9C943-9A09-44FB-B013-BA9DA0244501}"/>
    <cellStyle name="Normal 30 2 3" xfId="1423" xr:uid="{D52EBD97-BA95-428E-8720-652D30039225}"/>
    <cellStyle name="Normal 30 2 3 2" xfId="9690" xr:uid="{4ED0639B-03EE-4514-9959-5CACDF639147}"/>
    <cellStyle name="Normal 30 2 3 3" xfId="12886" xr:uid="{2662E113-E0F9-479B-805C-B3A4E9488B51}"/>
    <cellStyle name="Normal 30 2 3 4" xfId="15981" xr:uid="{46690345-C843-48DC-A599-02F7F8A13035}"/>
    <cellStyle name="Normal 30 2 3 5" xfId="19135" xr:uid="{AB840F09-DCB9-4095-8D8F-6CB0A3F3F8BB}"/>
    <cellStyle name="Normal 30 2 3 6" xfId="22295" xr:uid="{F8118F6B-530E-4173-84EB-9A4EB82E35A7}"/>
    <cellStyle name="Normal 30 2 3 7" xfId="25471" xr:uid="{D865B501-3465-41AF-B1F5-EB96612DA6B1}"/>
    <cellStyle name="Normal 30 2 3 8" xfId="28670" xr:uid="{8F5E933C-568C-413C-A58D-F535A12AB666}"/>
    <cellStyle name="Normal 30 2 3 9" xfId="5672" xr:uid="{B2CD5184-5651-4F99-B914-A6B00A5294EB}"/>
    <cellStyle name="Normal 30 2 4" xfId="7657" xr:uid="{C3DBD417-29CC-4E6C-8B4A-29CDAE479E2B}"/>
    <cellStyle name="Normal 30 2 5" xfId="8802" xr:uid="{FE5D3CA1-52FC-4787-B1E4-CFCFA653AE57}"/>
    <cellStyle name="Normal 30 2 6" xfId="11923" xr:uid="{8131382E-8283-43BE-9ADA-CA1142E6EF7A}"/>
    <cellStyle name="Normal 30 2 7" xfId="15042" xr:uid="{2EE8CAAF-7F3A-48B5-A8C9-B3B5057ED838}"/>
    <cellStyle name="Normal 30 2 8" xfId="18126" xr:uid="{3A401A72-3CAF-4DB1-8253-6DFF48EE8A4F}"/>
    <cellStyle name="Normal 30 2 9" xfId="21289" xr:uid="{23F355AE-1574-4107-91E8-394FA1283A9C}"/>
    <cellStyle name="Normal 30 3" xfId="674" xr:uid="{F08F1EC0-4954-4950-AEA2-A133811A6154}"/>
    <cellStyle name="Normal 30 3 10" xfId="24564" xr:uid="{86EB327E-92A9-407E-8261-878DC31BE771}"/>
    <cellStyle name="Normal 30 3 11" xfId="27742" xr:uid="{EE2AEFC9-9B70-45C0-9CBC-834E7B174448}"/>
    <cellStyle name="Normal 30 3 12" xfId="3654" xr:uid="{3BB8579B-A373-4BF7-ACD8-58F24537D440}"/>
    <cellStyle name="Normal 30 3 2" xfId="2625" xr:uid="{14554F71-BECF-4316-9002-EB55112B2470}"/>
    <cellStyle name="Normal 30 3 2 10" xfId="4712" xr:uid="{05F77826-4D6C-4962-BC09-AC344BDA1356}"/>
    <cellStyle name="Normal 30 3 2 2" xfId="6778" xr:uid="{776F23FB-92EE-4C13-9DF4-15F755BB966B}"/>
    <cellStyle name="Normal 30 3 2 3" xfId="10888" xr:uid="{8F9CDB10-AD57-4C81-8CEA-9F1A74F3DE86}"/>
    <cellStyle name="Normal 30 3 2 4" xfId="14080" xr:uid="{35899FBF-3F83-4E9E-8894-6D773AC3F881}"/>
    <cellStyle name="Normal 30 3 2 5" xfId="17175" xr:uid="{779A2463-84F7-43B5-81BD-253627803925}"/>
    <cellStyle name="Normal 30 3 2 6" xfId="20332" xr:uid="{3231E7C7-C2C3-4BE2-B8EB-2AA928549349}"/>
    <cellStyle name="Normal 30 3 2 7" xfId="23489" xr:uid="{7BD052CF-B968-4D79-9B09-A3662C0ACC3B}"/>
    <cellStyle name="Normal 30 3 2 8" xfId="26665" xr:uid="{7E6A7869-6D70-4370-B420-79E2F615F6DD}"/>
    <cellStyle name="Normal 30 3 2 9" xfId="29864" xr:uid="{AD078F20-25B8-445F-A297-1C815358479F}"/>
    <cellStyle name="Normal 30 3 3" xfId="1563" xr:uid="{EC83948B-F3A5-49DB-8110-E6800BBF09E1}"/>
    <cellStyle name="Normal 30 3 3 2" xfId="9830" xr:uid="{DAD60E2F-433B-4FC0-892E-B81BF469FC57}"/>
    <cellStyle name="Normal 30 3 3 3" xfId="13026" xr:uid="{7F3D4CE3-F9F0-460B-9F79-AFF744E9AE1C}"/>
    <cellStyle name="Normal 30 3 3 4" xfId="16121" xr:uid="{8135EE74-804B-40E0-9351-511F60379D76}"/>
    <cellStyle name="Normal 30 3 3 5" xfId="19275" xr:uid="{BA1DB72E-A86C-47C5-9C2F-134B054F7E19}"/>
    <cellStyle name="Normal 30 3 3 6" xfId="22435" xr:uid="{CDAA34C0-75D9-4470-BFF8-FCA9EB8C2E4C}"/>
    <cellStyle name="Normal 30 3 3 7" xfId="25611" xr:uid="{88185E6F-7AA9-4B02-A047-4575D9D18E0E}"/>
    <cellStyle name="Normal 30 3 3 8" xfId="28810" xr:uid="{47E501A1-CFFD-4514-ABE0-DD11362CB804}"/>
    <cellStyle name="Normal 30 3 3 9" xfId="5812" xr:uid="{E939851A-9B54-4F23-BB1E-1C6EF8E3251F}"/>
    <cellStyle name="Normal 30 3 4" xfId="7797" xr:uid="{E578342E-D2D1-44FD-978B-69D360F7E405}"/>
    <cellStyle name="Normal 30 3 5" xfId="8942" xr:uid="{74C01D30-F4A1-46DE-8869-38386FB9FBDE}"/>
    <cellStyle name="Normal 30 3 6" xfId="12063" xr:uid="{FA178B5B-3057-444B-BB13-1E0A056D0E8C}"/>
    <cellStyle name="Normal 30 3 7" xfId="15182" xr:uid="{33CE4098-97BD-48C3-9AC7-D092F1414217}"/>
    <cellStyle name="Normal 30 3 8" xfId="18266" xr:uid="{E7CDA235-9914-4227-8DCA-C45B12B31BF7}"/>
    <cellStyle name="Normal 30 3 9" xfId="21429" xr:uid="{F42D9C01-FA38-4808-BC1F-08D8F106738B}"/>
    <cellStyle name="Normal 30 4" xfId="843" xr:uid="{BCE5991F-3D78-48D8-999A-2764E7B13CCC}"/>
    <cellStyle name="Normal 30 4 10" xfId="24733" xr:uid="{55B6D84E-7AEF-4A61-A838-688EE8EE051F}"/>
    <cellStyle name="Normal 30 4 11" xfId="27911" xr:uid="{EFA96E1D-A163-4500-9D2C-954BFE4140BB}"/>
    <cellStyle name="Normal 30 4 12" xfId="3823" xr:uid="{3A4DA7FD-7A90-4177-8FB7-FE853EAEB64D}"/>
    <cellStyle name="Normal 30 4 2" xfId="2794" xr:uid="{DBAAAC10-6B34-4F93-B5B2-FA74A6EAD1A9}"/>
    <cellStyle name="Normal 30 4 2 10" xfId="4881" xr:uid="{9F6AF5F7-ACEE-4564-A397-FB0846DD3740}"/>
    <cellStyle name="Normal 30 4 2 2" xfId="6920" xr:uid="{019AD731-853A-4B67-A61F-76ED562C97AD}"/>
    <cellStyle name="Normal 30 4 2 3" xfId="11057" xr:uid="{4B63BA35-9CAB-45CF-9DF1-75939B5C227A}"/>
    <cellStyle name="Normal 30 4 2 4" xfId="14248" xr:uid="{99A1E9DE-7A90-4621-B999-8F9897408327}"/>
    <cellStyle name="Normal 30 4 2 5" xfId="17343" xr:uid="{9263265E-C3D7-42DF-A792-2D0BD52BA635}"/>
    <cellStyle name="Normal 30 4 2 6" xfId="20501" xr:uid="{E1B7CE83-EAAC-4B6E-A51F-D9E32B7EB81A}"/>
    <cellStyle name="Normal 30 4 2 7" xfId="23657" xr:uid="{33E6835B-8CFC-40FC-8C9D-5285412D7538}"/>
    <cellStyle name="Normal 30 4 2 8" xfId="26833" xr:uid="{E23D575C-4470-4A85-A2C0-4A62C3033090}"/>
    <cellStyle name="Normal 30 4 2 9" xfId="30032" xr:uid="{FA1DA305-0067-4CB9-9A62-7276528BCD29}"/>
    <cellStyle name="Normal 30 4 3" xfId="1732" xr:uid="{A395433A-038C-4EF0-A5B1-A3213989FD88}"/>
    <cellStyle name="Normal 30 4 3 2" xfId="9999" xr:uid="{DAD227B3-E335-4AB1-8CFA-C8A678F8F505}"/>
    <cellStyle name="Normal 30 4 3 3" xfId="13195" xr:uid="{BB8DEDD1-E578-48F3-8171-F777A29D0A00}"/>
    <cellStyle name="Normal 30 4 3 4" xfId="16290" xr:uid="{A38090BD-9BC2-469A-ABEF-3293691AFC29}"/>
    <cellStyle name="Normal 30 4 3 5" xfId="19444" xr:uid="{BAF7B394-89BC-452E-8CF6-8E4E7C69A512}"/>
    <cellStyle name="Normal 30 4 3 6" xfId="22604" xr:uid="{B7CB2103-16B5-46B8-9EEE-7522F456BA30}"/>
    <cellStyle name="Normal 30 4 3 7" xfId="25780" xr:uid="{0E997C3E-9C65-48F7-B89C-CAA64EE5BA99}"/>
    <cellStyle name="Normal 30 4 3 8" xfId="28979" xr:uid="{5898B34A-0068-494D-9121-C1B654B97658}"/>
    <cellStyle name="Normal 30 4 3 9" xfId="5981" xr:uid="{44F6EB7F-51E7-430B-8530-B933A79730D1}"/>
    <cellStyle name="Normal 30 4 4" xfId="7966" xr:uid="{1B7FE25F-C412-497E-8DB1-6AF888EA25C3}"/>
    <cellStyle name="Normal 30 4 5" xfId="9111" xr:uid="{624A6543-9B8A-495B-8DBA-9C5C2A41EA66}"/>
    <cellStyle name="Normal 30 4 6" xfId="12232" xr:uid="{F68CBC2F-EC35-44BA-AEE8-6C2952A69B3F}"/>
    <cellStyle name="Normal 30 4 7" xfId="15351" xr:uid="{1A839E0A-7F9D-4C67-9931-46D914E93D18}"/>
    <cellStyle name="Normal 30 4 8" xfId="18435" xr:uid="{39FE0858-E277-4DC5-8F18-09838F585D64}"/>
    <cellStyle name="Normal 30 4 9" xfId="21598" xr:uid="{15897B90-30C4-451A-B371-3E52D9DC7B9E}"/>
    <cellStyle name="Normal 30 5" xfId="1036" xr:uid="{E0194C50-4E32-4CC8-88F5-8746D17AA878}"/>
    <cellStyle name="Normal 30 5 10" xfId="24925" xr:uid="{D3F26CF2-80DE-42DC-8BB9-63E8FCB5D0AE}"/>
    <cellStyle name="Normal 30 5 11" xfId="28104" xr:uid="{722547DC-3BA0-45C7-8EF2-292E3670202A}"/>
    <cellStyle name="Normal 30 5 12" xfId="4015" xr:uid="{CDE70D00-EE59-43DF-94EE-F4FD31424E10}"/>
    <cellStyle name="Normal 30 5 2" xfId="2987" xr:uid="{2C6CA2FF-F701-4078-B3FF-A7678272FF69}"/>
    <cellStyle name="Normal 30 5 2 10" xfId="5073" xr:uid="{786CF77B-61F5-4570-81DF-E6B3221A81BA}"/>
    <cellStyle name="Normal 30 5 2 2" xfId="7096" xr:uid="{D0E45096-C6AA-4631-B88B-243E7BD6A835}"/>
    <cellStyle name="Normal 30 5 2 3" xfId="11249" xr:uid="{111FEEEF-4AB0-4765-8EA4-F73E43615AB2}"/>
    <cellStyle name="Normal 30 5 2 4" xfId="14437" xr:uid="{4425935A-BC36-4B0E-A0E1-8D83D1D72848}"/>
    <cellStyle name="Normal 30 5 2 5" xfId="17534" xr:uid="{BE4C9ADB-ED69-4E25-BF3B-37B4F6C7AECE}"/>
    <cellStyle name="Normal 30 5 2 6" xfId="20691" xr:uid="{41F8D0AF-8B88-4C7F-B607-A9E0594B5517}"/>
    <cellStyle name="Normal 30 5 2 7" xfId="23846" xr:uid="{DB49BA49-F9CA-4255-82D0-9735E78F5862}"/>
    <cellStyle name="Normal 30 5 2 8" xfId="27022" xr:uid="{4596E810-86EC-44FF-A077-08E6FB44C682}"/>
    <cellStyle name="Normal 30 5 2 9" xfId="30221" xr:uid="{0956E133-1C88-4FF8-A5B1-1267D3993E60}"/>
    <cellStyle name="Normal 30 5 3" xfId="1926" xr:uid="{FF0DE892-A9C2-4355-B41A-50721612B9F5}"/>
    <cellStyle name="Normal 30 5 3 2" xfId="10191" xr:uid="{5D90275E-E4C3-4269-A93B-47BBA26FC393}"/>
    <cellStyle name="Normal 30 5 3 3" xfId="13387" xr:uid="{015808FF-F0C0-4061-951A-BB3CB09D5FF3}"/>
    <cellStyle name="Normal 30 5 3 4" xfId="16482" xr:uid="{97DAB7DE-874D-44D4-A9E1-401F2D018FDA}"/>
    <cellStyle name="Normal 30 5 3 5" xfId="19636" xr:uid="{E8595D38-84B5-4964-AD8C-944814D654A2}"/>
    <cellStyle name="Normal 30 5 3 6" xfId="22796" xr:uid="{A5A25993-2E40-48F9-A241-73C414055848}"/>
    <cellStyle name="Normal 30 5 3 7" xfId="25972" xr:uid="{EE4930D9-19B2-4A69-871F-A07701473727}"/>
    <cellStyle name="Normal 30 5 3 8" xfId="29171" xr:uid="{80BDBF82-A1D9-45E3-9027-19E56EBDB460}"/>
    <cellStyle name="Normal 30 5 3 9" xfId="6174" xr:uid="{32E505E4-4E9E-42B4-976A-625767B9512F}"/>
    <cellStyle name="Normal 30 5 4" xfId="8159" xr:uid="{E60C2E51-BB44-485A-829E-2799E16130E6}"/>
    <cellStyle name="Normal 30 5 5" xfId="9303" xr:uid="{89C832C5-5D9A-4726-96B1-828B6D022943}"/>
    <cellStyle name="Normal 30 5 6" xfId="12425" xr:uid="{207DE7C0-9390-4DC9-BF80-91D9AFD1BC6D}"/>
    <cellStyle name="Normal 30 5 7" xfId="15544" xr:uid="{1CEE3F9B-6455-4615-89FC-609688677A4C}"/>
    <cellStyle name="Normal 30 5 8" xfId="18627" xr:uid="{388D2FEA-DF47-4F89-A65F-318376CA960A}"/>
    <cellStyle name="Normal 30 5 9" xfId="21791" xr:uid="{D445DAFC-6D46-46E9-B2AA-FF9AD98F6C0E}"/>
    <cellStyle name="Normal 30 6" xfId="389" xr:uid="{D5098372-DD2D-444A-9B01-5D2A8201D072}"/>
    <cellStyle name="Normal 30 6 10" xfId="27458" xr:uid="{63987BFD-F99F-473F-B6A9-CA738C339C8D}"/>
    <cellStyle name="Normal 30 6 11" xfId="4428" xr:uid="{756DB1A4-AF53-405F-9B76-6A4799256188}"/>
    <cellStyle name="Normal 30 6 2" xfId="2341" xr:uid="{DA8B4FAE-7F3D-42F0-9CCC-D5E11F3CC8D1}"/>
    <cellStyle name="Normal 30 6 2 2" xfId="10604" xr:uid="{B6B5B614-77F9-4CC8-B235-F320E2D2FEB0}"/>
    <cellStyle name="Normal 30 6 2 3" xfId="13799" xr:uid="{34925887-C147-4CC3-8C87-759D56D3875C}"/>
    <cellStyle name="Normal 30 6 2 4" xfId="16894" xr:uid="{9993305D-A80F-4794-8106-88EC00B164F8}"/>
    <cellStyle name="Normal 30 6 2 5" xfId="20048" xr:uid="{BCBD47B7-39A0-486D-8E92-D8E2C3757270}"/>
    <cellStyle name="Normal 30 6 2 6" xfId="23208" xr:uid="{09BFF375-E01E-4987-9E1B-725F08F985D2}"/>
    <cellStyle name="Normal 30 6 2 7" xfId="26384" xr:uid="{8C650468-C116-4EB8-A388-F27422A83009}"/>
    <cellStyle name="Normal 30 6 2 8" xfId="29583" xr:uid="{912EBBFB-D971-4E8B-93DF-6EF31F6896EE}"/>
    <cellStyle name="Normal 30 6 2 9" xfId="5528" xr:uid="{442FD175-39EC-4574-85B8-902524427B43}"/>
    <cellStyle name="Normal 30 6 3" xfId="7513" xr:uid="{0C2F84FF-1F0E-43AC-8AA9-AF756FC291AE}"/>
    <cellStyle name="Normal 30 6 4" xfId="8657" xr:uid="{E0C45ED5-A574-4860-85CF-A601E0F4B228}"/>
    <cellStyle name="Normal 30 6 5" xfId="11779" xr:uid="{FAE2682A-587B-4A9A-A493-40221830F96C}"/>
    <cellStyle name="Normal 30 6 6" xfId="14898" xr:uid="{3A8C1F8D-06EF-4FAE-A2C4-8AC14F242FB0}"/>
    <cellStyle name="Normal 30 6 7" xfId="17982" xr:uid="{D0E4BBE7-4E3D-4F02-9D2C-1398F8499533}"/>
    <cellStyle name="Normal 30 6 8" xfId="21145" xr:uid="{2814D91B-3161-437E-A3E8-576CD8C71002}"/>
    <cellStyle name="Normal 30 6 9" xfId="24280" xr:uid="{3F0D80D4-E717-4595-BD0A-C2F686C29A0F}"/>
    <cellStyle name="Normal 30 7" xfId="2142" xr:uid="{BA06FA47-4A5E-4F70-90C1-CB9160D0D9D3}"/>
    <cellStyle name="Normal 30 7 10" xfId="4231" xr:uid="{A25A05DB-C32F-44C8-A6CD-57BB2C135321}"/>
    <cellStyle name="Normal 30 7 2" xfId="6447" xr:uid="{28DB8C95-7DDF-43C9-96E8-69E85C4C9C1D}"/>
    <cellStyle name="Normal 30 7 3" xfId="10407" xr:uid="{0C093724-DA77-41F9-97D6-1752E8CB9D77}"/>
    <cellStyle name="Normal 30 7 4" xfId="13602" xr:uid="{13346D31-56C1-4994-B127-C00E3084D8CC}"/>
    <cellStyle name="Normal 30 7 5" xfId="16697" xr:uid="{B9909986-D40E-4E2A-8D66-EE552D6AA000}"/>
    <cellStyle name="Normal 30 7 6" xfId="19851" xr:uid="{D8406BCC-AB46-486F-9D2D-029B08104AD7}"/>
    <cellStyle name="Normal 30 7 7" xfId="23011" xr:uid="{23DB31D8-57B0-49B5-8E46-88DED1938FE8}"/>
    <cellStyle name="Normal 30 7 8" xfId="26187" xr:uid="{50D13099-504A-4AFB-9996-DDE82CAA0504}"/>
    <cellStyle name="Normal 30 7 9" xfId="29386" xr:uid="{03BD0911-5EF8-47B6-AC06-40B020780FEC}"/>
    <cellStyle name="Normal 30 8" xfId="1279" xr:uid="{78DF51D6-53C8-4EF3-A78F-A4AAD2FB282A}"/>
    <cellStyle name="Normal 30 8 2" xfId="9546" xr:uid="{8857B497-265C-42C3-B451-05FFAC9A97F8}"/>
    <cellStyle name="Normal 30 8 3" xfId="12742" xr:uid="{EE003FCC-BE2B-4629-9EE8-8A89CF72D42F}"/>
    <cellStyle name="Normal 30 8 4" xfId="15837" xr:uid="{AA1AC94A-4E16-4824-A8B7-7CA5D4DE3962}"/>
    <cellStyle name="Normal 30 8 5" xfId="18940" xr:uid="{4E6CA43A-2421-4681-A19B-43F8847D9D9A}"/>
    <cellStyle name="Normal 30 8 6" xfId="21002" xr:uid="{91CEC271-7350-48C3-A20B-DEADC575180E}"/>
    <cellStyle name="Normal 30 8 7" xfId="25223" xr:uid="{F19DE675-41E4-4FE1-B8E2-2F08A6066530}"/>
    <cellStyle name="Normal 30 8 8" xfId="28480" xr:uid="{41F0C595-9AB9-444A-9E0D-74F770B1072A}"/>
    <cellStyle name="Normal 30 8 9" xfId="5330" xr:uid="{A052F089-471D-4F19-A49E-7A55980CFEE1}"/>
    <cellStyle name="Normal 30 9" xfId="7313" xr:uid="{9B0AD2DE-18F5-40A3-8328-C3589218C8B3}"/>
    <cellStyle name="Normal 31" xfId="204" xr:uid="{AC21CA9E-99C2-430A-87C1-BCFC66AADE65}"/>
    <cellStyle name="Normal 31 10" xfId="8473" xr:uid="{508D101A-4ED9-4AE2-AE18-AF3C9EDD481B}"/>
    <cellStyle name="Normal 31 11" xfId="11582" xr:uid="{A6B4EB7D-713B-4EC8-97B6-E2FA40DB2588}"/>
    <cellStyle name="Normal 31 12" xfId="14697" xr:uid="{EA5E06C2-94E1-4B4B-A78E-C5DA1DE67AA6}"/>
    <cellStyle name="Normal 31 13" xfId="17789" xr:uid="{570E10C4-D2E0-4AB7-808A-C97739F8B948}"/>
    <cellStyle name="Normal 31 14" xfId="20947" xr:uid="{BCAFC17E-6FBB-485B-BDEF-EA49755A4C66}"/>
    <cellStyle name="Normal 31 15" xfId="24087" xr:uid="{B0FC8C3D-8E60-49FE-B8C1-A061E028BECB}"/>
    <cellStyle name="Normal 31 16" xfId="27264" xr:uid="{810B5251-087C-4470-A4B8-4B12EDB5E65D}"/>
    <cellStyle name="Normal 31 17" xfId="3374" xr:uid="{A7EE7563-AE93-4CF7-9307-FB24C15AC993}"/>
    <cellStyle name="Normal 31 2" xfId="538" xr:uid="{F5E80296-B386-47A3-9842-58FF37A7794E}"/>
    <cellStyle name="Normal 31 2 10" xfId="24428" xr:uid="{503F6C20-0A87-4260-93D4-D42CD0E42009}"/>
    <cellStyle name="Normal 31 2 11" xfId="27606" xr:uid="{D8001472-1405-4897-9418-4A1B0E8D69F1}"/>
    <cellStyle name="Normal 31 2 12" xfId="3518" xr:uid="{3A268529-BBA3-4E35-9B90-CD2701EA758A}"/>
    <cellStyle name="Normal 31 2 2" xfId="2489" xr:uid="{B8EAD18D-52D6-42CC-8493-0A03165AB4B4}"/>
    <cellStyle name="Normal 31 2 2 10" xfId="4576" xr:uid="{0609677D-B82A-4B61-B1EC-F407327517BE}"/>
    <cellStyle name="Normal 31 2 2 2" xfId="6648" xr:uid="{C18FC380-AA6F-48FF-9064-2256B95D9F6F}"/>
    <cellStyle name="Normal 31 2 2 3" xfId="10752" xr:uid="{0944F836-A059-410D-AC8D-CA6036A278CE}"/>
    <cellStyle name="Normal 31 2 2 4" xfId="13947" xr:uid="{2E97FF5B-0B3D-4B23-9AB3-1389D792FC8A}"/>
    <cellStyle name="Normal 31 2 2 5" xfId="17042" xr:uid="{07FACEA0-35F7-480C-8476-0F2801C4022B}"/>
    <cellStyle name="Normal 31 2 2 6" xfId="20196" xr:uid="{2B3E361B-B06A-433E-ACAC-E49A89251B1C}"/>
    <cellStyle name="Normal 31 2 2 7" xfId="23356" xr:uid="{943EAA09-FFCB-45A9-B985-7B371CDBB7EC}"/>
    <cellStyle name="Normal 31 2 2 8" xfId="26532" xr:uid="{99AB3E49-FCE0-4940-A440-1B0DB3C95C1E}"/>
    <cellStyle name="Normal 31 2 2 9" xfId="29731" xr:uid="{F13EDDAC-AF3F-4D98-8B92-98AB5D967CC7}"/>
    <cellStyle name="Normal 31 2 3" xfId="1427" xr:uid="{F900ACC5-AF88-430B-918F-A8D308730CBC}"/>
    <cellStyle name="Normal 31 2 3 2" xfId="9694" xr:uid="{29B6D36E-963B-40C3-9F32-67478490E787}"/>
    <cellStyle name="Normal 31 2 3 3" xfId="12890" xr:uid="{8EA24E19-7113-41D5-9BD9-C811564707A3}"/>
    <cellStyle name="Normal 31 2 3 4" xfId="15985" xr:uid="{CAD8AB2B-9011-415F-BA75-BF0A1EAA55FC}"/>
    <cellStyle name="Normal 31 2 3 5" xfId="19139" xr:uid="{ECB0170E-95C3-49D1-B00F-8F6653138449}"/>
    <cellStyle name="Normal 31 2 3 6" xfId="22299" xr:uid="{3607AAA7-9EB6-462B-B821-FA457914D95C}"/>
    <cellStyle name="Normal 31 2 3 7" xfId="25475" xr:uid="{807044AA-6B5C-441F-9869-4E6EE496F291}"/>
    <cellStyle name="Normal 31 2 3 8" xfId="28674" xr:uid="{17D384E4-4698-4110-AD63-20C9D52803F5}"/>
    <cellStyle name="Normal 31 2 3 9" xfId="5676" xr:uid="{46EF1555-602B-47ED-A839-87A1FCABC683}"/>
    <cellStyle name="Normal 31 2 4" xfId="7661" xr:uid="{B7A69816-0CF0-4EBC-AA2E-36D449A03DE6}"/>
    <cellStyle name="Normal 31 2 5" xfId="8806" xr:uid="{C379D779-8D83-463D-94F6-385A2694AAF1}"/>
    <cellStyle name="Normal 31 2 6" xfId="11927" xr:uid="{4872F88C-C5F8-4887-A772-B09558B25161}"/>
    <cellStyle name="Normal 31 2 7" xfId="15046" xr:uid="{15054523-15C2-44B6-A35C-6495058D1EBD}"/>
    <cellStyle name="Normal 31 2 8" xfId="18130" xr:uid="{2E312559-53E4-4BD2-B207-16F9E89C9ECD}"/>
    <cellStyle name="Normal 31 2 9" xfId="21293" xr:uid="{20EA2696-22FC-4F27-A76C-D287ED411707}"/>
    <cellStyle name="Normal 31 3" xfId="678" xr:uid="{902F722F-F7FB-49F5-A06D-5419AB15C79D}"/>
    <cellStyle name="Normal 31 3 10" xfId="24568" xr:uid="{6EF813B9-DFBB-4DCB-BC2A-CC94F2BE898B}"/>
    <cellStyle name="Normal 31 3 11" xfId="27746" xr:uid="{F747B62A-82FB-4C7C-8285-B627459F166C}"/>
    <cellStyle name="Normal 31 3 12" xfId="3658" xr:uid="{FED993C7-469B-4E12-836F-A747CDEEB4F5}"/>
    <cellStyle name="Normal 31 3 2" xfId="2629" xr:uid="{039905AB-115B-4E5B-B271-A66A2969F511}"/>
    <cellStyle name="Normal 31 3 2 10" xfId="4716" xr:uid="{FB634C0E-02D8-4715-9933-E0DD5DB43AB8}"/>
    <cellStyle name="Normal 31 3 2 2" xfId="6782" xr:uid="{D907D277-E701-49B7-8A49-2ED092E9F6BC}"/>
    <cellStyle name="Normal 31 3 2 3" xfId="10892" xr:uid="{54D89F84-77AF-4E90-B834-1394512A644D}"/>
    <cellStyle name="Normal 31 3 2 4" xfId="14084" xr:uid="{DA4735BD-73F6-4BF5-AFF6-AC22A3FD8EE1}"/>
    <cellStyle name="Normal 31 3 2 5" xfId="17179" xr:uid="{6EA6FB15-AF04-4A72-8246-F83BDD51E3D5}"/>
    <cellStyle name="Normal 31 3 2 6" xfId="20336" xr:uid="{46C04431-79ED-4614-870D-07E07A6CAE38}"/>
    <cellStyle name="Normal 31 3 2 7" xfId="23493" xr:uid="{940BF16E-97BE-4C62-9CF4-3E01B967E813}"/>
    <cellStyle name="Normal 31 3 2 8" xfId="26669" xr:uid="{D2B67274-FCFE-4FA5-AB12-C3D6C6312548}"/>
    <cellStyle name="Normal 31 3 2 9" xfId="29868" xr:uid="{AF058B7D-C366-456D-B6AC-FF2DE53C9F62}"/>
    <cellStyle name="Normal 31 3 3" xfId="1567" xr:uid="{ACD2F357-9E1A-499B-8578-2359639FF03E}"/>
    <cellStyle name="Normal 31 3 3 2" xfId="9834" xr:uid="{6CEC7154-204F-416F-9FA3-45A8ED0B54CD}"/>
    <cellStyle name="Normal 31 3 3 3" xfId="13030" xr:uid="{BEA683F2-5CB9-40E4-8AE8-92A924E47755}"/>
    <cellStyle name="Normal 31 3 3 4" xfId="16125" xr:uid="{29F767A1-33E8-4CCE-821E-103993AFC215}"/>
    <cellStyle name="Normal 31 3 3 5" xfId="19279" xr:uid="{CA392FC3-11D0-49C4-9EB5-02E8E8AEF0D7}"/>
    <cellStyle name="Normal 31 3 3 6" xfId="22439" xr:uid="{BF82F824-F999-42F0-9A14-38ACB660EE77}"/>
    <cellStyle name="Normal 31 3 3 7" xfId="25615" xr:uid="{F9D3B36B-8683-433A-9BE3-FB93EBB9F481}"/>
    <cellStyle name="Normal 31 3 3 8" xfId="28814" xr:uid="{53836AB6-C452-4D82-89EF-F5B0E5B82065}"/>
    <cellStyle name="Normal 31 3 3 9" xfId="5816" xr:uid="{13595E30-C92C-4F45-AC6F-D00FD25F1170}"/>
    <cellStyle name="Normal 31 3 4" xfId="7801" xr:uid="{57A30B12-36AB-4FA0-8A0A-A9B2B51C0467}"/>
    <cellStyle name="Normal 31 3 5" xfId="8946" xr:uid="{3FB319CB-B108-485A-83EF-F9C9AF1B099E}"/>
    <cellStyle name="Normal 31 3 6" xfId="12067" xr:uid="{9E4A853E-25C7-41AC-B4E4-DF0370EFE803}"/>
    <cellStyle name="Normal 31 3 7" xfId="15186" xr:uid="{F374C52D-9364-4659-90CE-8B51FB730D60}"/>
    <cellStyle name="Normal 31 3 8" xfId="18270" xr:uid="{5DD8A006-F3A8-45E4-82F6-382A2F5ABD46}"/>
    <cellStyle name="Normal 31 3 9" xfId="21433" xr:uid="{A82E6977-530D-4DFB-B0A8-13D3F908FC0E}"/>
    <cellStyle name="Normal 31 4" xfId="847" xr:uid="{6678B008-9016-4CD0-BDC5-F26F5CE77CB2}"/>
    <cellStyle name="Normal 31 4 10" xfId="24737" xr:uid="{23007588-3242-419E-A1B6-77F10AF3D85C}"/>
    <cellStyle name="Normal 31 4 11" xfId="27915" xr:uid="{BC534F44-F428-43F6-82DD-C683D3E6D226}"/>
    <cellStyle name="Normal 31 4 12" xfId="3827" xr:uid="{F3E34548-2508-4A8C-875C-28A43993EE82}"/>
    <cellStyle name="Normal 31 4 2" xfId="2798" xr:uid="{DDA5F358-60DF-4385-B007-F8888BC57304}"/>
    <cellStyle name="Normal 31 4 2 10" xfId="4885" xr:uid="{0536D786-0631-4656-BD82-8353120E5D62}"/>
    <cellStyle name="Normal 31 4 2 2" xfId="6924" xr:uid="{F4BC014B-6A13-4F36-9458-F253B9555D02}"/>
    <cellStyle name="Normal 31 4 2 3" xfId="11061" xr:uid="{521DE305-2E83-4219-877F-B4C8054F9F59}"/>
    <cellStyle name="Normal 31 4 2 4" xfId="14252" xr:uid="{4D7080D0-A52D-4EE4-9744-5169F361EC37}"/>
    <cellStyle name="Normal 31 4 2 5" xfId="17347" xr:uid="{E075E538-ABB6-4785-9AA6-6C0F99E49864}"/>
    <cellStyle name="Normal 31 4 2 6" xfId="20505" xr:uid="{F58EABD8-9F50-47FB-A604-7D0733597FA6}"/>
    <cellStyle name="Normal 31 4 2 7" xfId="23661" xr:uid="{99EDBDC2-E03C-405F-AA36-B83FC024D658}"/>
    <cellStyle name="Normal 31 4 2 8" xfId="26837" xr:uid="{AF7A4A02-B191-45ED-9365-261D80BB4B02}"/>
    <cellStyle name="Normal 31 4 2 9" xfId="30036" xr:uid="{F4A77137-BEC4-47BB-8850-38ECE2FC4A98}"/>
    <cellStyle name="Normal 31 4 3" xfId="1736" xr:uid="{DABC01CA-253E-4977-B932-5A460001FF6D}"/>
    <cellStyle name="Normal 31 4 3 2" xfId="10003" xr:uid="{FC2BF76C-3ED6-48C8-8F66-E85B98B55E05}"/>
    <cellStyle name="Normal 31 4 3 3" xfId="13199" xr:uid="{FB6140DB-A1A0-4C97-8276-E27AB2C74B0E}"/>
    <cellStyle name="Normal 31 4 3 4" xfId="16294" xr:uid="{A19FB0CD-8814-4412-B4DE-C65C12D58515}"/>
    <cellStyle name="Normal 31 4 3 5" xfId="19448" xr:uid="{A0B5294B-78EE-4AB5-B6DA-3F68D11FF67B}"/>
    <cellStyle name="Normal 31 4 3 6" xfId="22608" xr:uid="{E0C0B618-6719-478F-884E-C8570B05C7D0}"/>
    <cellStyle name="Normal 31 4 3 7" xfId="25784" xr:uid="{43EDC681-E9FE-404D-9F22-8F9A46272594}"/>
    <cellStyle name="Normal 31 4 3 8" xfId="28983" xr:uid="{5410A04D-EDC7-44CD-AC0B-70B1326235AD}"/>
    <cellStyle name="Normal 31 4 3 9" xfId="5985" xr:uid="{F669F1FB-1CE9-41C8-8450-E23FBFFDC606}"/>
    <cellStyle name="Normal 31 4 4" xfId="7970" xr:uid="{FA9A95F2-149D-41BF-84D4-F0E4E8F47D2C}"/>
    <cellStyle name="Normal 31 4 5" xfId="9115" xr:uid="{8ED2B625-EA0A-47A0-92D9-A4696CB8B955}"/>
    <cellStyle name="Normal 31 4 6" xfId="12236" xr:uid="{20D89974-5C36-4C12-AA39-B6D6735C5FC4}"/>
    <cellStyle name="Normal 31 4 7" xfId="15355" xr:uid="{3431A70E-DF78-42D3-A685-7BA3F35629C1}"/>
    <cellStyle name="Normal 31 4 8" xfId="18439" xr:uid="{7FF40888-B037-4525-A010-73B5E52E7E51}"/>
    <cellStyle name="Normal 31 4 9" xfId="21602" xr:uid="{9D864AF0-7D06-4DEA-828A-29A828FC19AD}"/>
    <cellStyle name="Normal 31 5" xfId="1040" xr:uid="{4DBB1BED-F2D3-426F-8495-BA6E362F2720}"/>
    <cellStyle name="Normal 31 5 10" xfId="24929" xr:uid="{6F1889A3-D3F1-407C-AF38-33CF4E6E034C}"/>
    <cellStyle name="Normal 31 5 11" xfId="28108" xr:uid="{641B6008-7A51-4EA4-82CF-70649B4CFF08}"/>
    <cellStyle name="Normal 31 5 12" xfId="4019" xr:uid="{103D39CD-3D0C-42D4-9EB2-55210CEB4274}"/>
    <cellStyle name="Normal 31 5 2" xfId="2991" xr:uid="{8884919D-6E95-49B8-BDE7-BC7FA4E6C4D9}"/>
    <cellStyle name="Normal 31 5 2 10" xfId="5077" xr:uid="{8007DE29-72F0-4C69-8AB2-22B75C82E692}"/>
    <cellStyle name="Normal 31 5 2 2" xfId="7100" xr:uid="{8C169450-FA29-42A4-B1F1-1594B215341E}"/>
    <cellStyle name="Normal 31 5 2 3" xfId="11253" xr:uid="{F94927A9-B388-409D-A7AE-4B4C47312CC2}"/>
    <cellStyle name="Normal 31 5 2 4" xfId="14441" xr:uid="{EC480699-3DA1-4FF2-B289-BC1A93F290A9}"/>
    <cellStyle name="Normal 31 5 2 5" xfId="17538" xr:uid="{02663DE8-6E26-4EB5-874E-5633C6AB8DB1}"/>
    <cellStyle name="Normal 31 5 2 6" xfId="20695" xr:uid="{09A52976-ACDF-4A52-9EAC-0CAB3EB980D6}"/>
    <cellStyle name="Normal 31 5 2 7" xfId="23850" xr:uid="{60DC6CC5-C64D-4926-9B3F-5E86588C82F7}"/>
    <cellStyle name="Normal 31 5 2 8" xfId="27026" xr:uid="{C77F9914-1BFA-4344-8BCE-1046DEFF3C51}"/>
    <cellStyle name="Normal 31 5 2 9" xfId="30225" xr:uid="{67BBC555-8636-40F6-AFCD-A5CFC41C29B3}"/>
    <cellStyle name="Normal 31 5 3" xfId="1930" xr:uid="{31585A31-0BD7-42AB-B73E-5D67297EC321}"/>
    <cellStyle name="Normal 31 5 3 2" xfId="10195" xr:uid="{7C8FB64D-CC1E-4833-99B3-AC3B0072D7E6}"/>
    <cellStyle name="Normal 31 5 3 3" xfId="13391" xr:uid="{B0E5DB99-E618-474C-B078-8D7CB46D9D91}"/>
    <cellStyle name="Normal 31 5 3 4" xfId="16486" xr:uid="{E3A75858-F1F0-4C0E-AC72-3D3C6D83ADE3}"/>
    <cellStyle name="Normal 31 5 3 5" xfId="19640" xr:uid="{6C30A4A1-60B8-43DA-8FBE-754C3C798BC1}"/>
    <cellStyle name="Normal 31 5 3 6" xfId="22800" xr:uid="{A63B2ECF-BE59-4CE6-AAD5-B4BB541AD658}"/>
    <cellStyle name="Normal 31 5 3 7" xfId="25976" xr:uid="{121C359D-0B4E-4EC1-93A9-49B05C01F3B4}"/>
    <cellStyle name="Normal 31 5 3 8" xfId="29175" xr:uid="{0DD7D537-8406-4BE9-BFCF-0C9DE15F4E45}"/>
    <cellStyle name="Normal 31 5 3 9" xfId="6178" xr:uid="{61DAA369-3FB1-4C05-9F3B-7E28E0BAA759}"/>
    <cellStyle name="Normal 31 5 4" xfId="8163" xr:uid="{913053C3-3049-4F7C-B37E-7E54A2883DA1}"/>
    <cellStyle name="Normal 31 5 5" xfId="9307" xr:uid="{E16646B3-DC6D-49A6-926C-F037798C56B5}"/>
    <cellStyle name="Normal 31 5 6" xfId="12429" xr:uid="{40927F4A-AE34-468A-A675-DCC77402689C}"/>
    <cellStyle name="Normal 31 5 7" xfId="15548" xr:uid="{EA47FA9E-C702-4ACC-8C1F-4AB2E72C986A}"/>
    <cellStyle name="Normal 31 5 8" xfId="18631" xr:uid="{630B68A7-C53B-4284-9EAB-A079F224E22C}"/>
    <cellStyle name="Normal 31 5 9" xfId="21795" xr:uid="{B14B465B-CEB0-4685-A8D6-8715349E45FF}"/>
    <cellStyle name="Normal 31 6" xfId="393" xr:uid="{A2363571-C24E-46C0-BD0E-2B711313D72A}"/>
    <cellStyle name="Normal 31 6 10" xfId="27462" xr:uid="{A70CFE2F-B4BC-40B9-A79A-327FF84EE69E}"/>
    <cellStyle name="Normal 31 6 11" xfId="4432" xr:uid="{5325C303-B229-4EC8-B22A-DC11261C6F51}"/>
    <cellStyle name="Normal 31 6 2" xfId="2345" xr:uid="{A20FD8D7-1B0B-4237-9509-C2C54977651D}"/>
    <cellStyle name="Normal 31 6 2 2" xfId="10608" xr:uid="{3FBC925C-5453-48EE-8D07-82D6909C6609}"/>
    <cellStyle name="Normal 31 6 2 3" xfId="13803" xr:uid="{C87CD799-3EF0-4EA6-9EF6-451721889EE1}"/>
    <cellStyle name="Normal 31 6 2 4" xfId="16898" xr:uid="{E4D894DA-5B94-45F1-92AD-932433CAC162}"/>
    <cellStyle name="Normal 31 6 2 5" xfId="20052" xr:uid="{ED60026B-44EA-4396-AA7A-B7F7ACC3172A}"/>
    <cellStyle name="Normal 31 6 2 6" xfId="23212" xr:uid="{5A9EC407-3692-4526-B141-C14BDA5EBA45}"/>
    <cellStyle name="Normal 31 6 2 7" xfId="26388" xr:uid="{BF22CC97-F490-4EEB-AF4C-934245DD61C3}"/>
    <cellStyle name="Normal 31 6 2 8" xfId="29587" xr:uid="{DCEC5B70-81FC-4EB7-AAD8-866B4A9CFDD3}"/>
    <cellStyle name="Normal 31 6 2 9" xfId="5532" xr:uid="{E08B881A-8434-4E72-8E5C-F40325BA7522}"/>
    <cellStyle name="Normal 31 6 3" xfId="7517" xr:uid="{8411422A-3613-4580-BBF7-A934209F685B}"/>
    <cellStyle name="Normal 31 6 4" xfId="8661" xr:uid="{1FEF66F7-5C7B-47A7-B2E9-2520CA9AD2D9}"/>
    <cellStyle name="Normal 31 6 5" xfId="11783" xr:uid="{D2EA8F8E-478E-4746-A16D-B7DF0080DF84}"/>
    <cellStyle name="Normal 31 6 6" xfId="14902" xr:uid="{F0438F70-33C5-4F87-8BC2-DE417C8751DC}"/>
    <cellStyle name="Normal 31 6 7" xfId="17986" xr:uid="{1DAB747C-517B-4296-9462-421870E7A1CB}"/>
    <cellStyle name="Normal 31 6 8" xfId="21149" xr:uid="{A971679E-BFFC-4CD5-8D5E-A69E7114BDB4}"/>
    <cellStyle name="Normal 31 6 9" xfId="24284" xr:uid="{1BDE441E-D5DA-4AB4-94A9-DA2EFD96403A}"/>
    <cellStyle name="Normal 31 7" xfId="2146" xr:uid="{BFAE8255-F4D0-48BB-92AC-B249B5437D1B}"/>
    <cellStyle name="Normal 31 7 10" xfId="4235" xr:uid="{D72F5805-CDFF-46C5-BDFA-3F04C8A322B8}"/>
    <cellStyle name="Normal 31 7 2" xfId="6451" xr:uid="{9F26CF9E-0A0F-4D31-B315-518E1620C02F}"/>
    <cellStyle name="Normal 31 7 3" xfId="10411" xr:uid="{073249E9-4B5D-4BA3-98AC-50B810C1A304}"/>
    <cellStyle name="Normal 31 7 4" xfId="13606" xr:uid="{D34C5264-6974-422B-900D-8D5F949C6B16}"/>
    <cellStyle name="Normal 31 7 5" xfId="16701" xr:uid="{CFC2067D-4958-4B2B-BAB4-7C944DB0C7E8}"/>
    <cellStyle name="Normal 31 7 6" xfId="19855" xr:uid="{3C93FD1F-F00E-4A6E-98E8-C7C76329A254}"/>
    <cellStyle name="Normal 31 7 7" xfId="23015" xr:uid="{A6A3EFC6-1989-401F-B1D1-80CC60E66472}"/>
    <cellStyle name="Normal 31 7 8" xfId="26191" xr:uid="{D0F3A73C-7753-47BB-91EB-B8DC01C15D1B}"/>
    <cellStyle name="Normal 31 7 9" xfId="29390" xr:uid="{1A76FE3E-0BA1-44F9-B1FE-D0311C3FC5E7}"/>
    <cellStyle name="Normal 31 8" xfId="1283" xr:uid="{96832B50-0D61-47A2-BB11-5A78F24B350A}"/>
    <cellStyle name="Normal 31 8 2" xfId="9550" xr:uid="{DF26836A-9585-4AED-B2DF-5F63AF4E33AA}"/>
    <cellStyle name="Normal 31 8 3" xfId="12746" xr:uid="{7C98FADD-B89E-4330-9922-F4DE3912BED2}"/>
    <cellStyle name="Normal 31 8 4" xfId="15841" xr:uid="{9442EFC4-666D-4970-8D71-7D1BF4C21CEB}"/>
    <cellStyle name="Normal 31 8 5" xfId="18939" xr:uid="{B669AAAD-99F4-4F8A-B4ED-7638930E022F}"/>
    <cellStyle name="Normal 31 8 6" xfId="21945" xr:uid="{EA97874A-FF9A-43F0-AE90-9F39C9DB68E5}"/>
    <cellStyle name="Normal 31 8 7" xfId="25252" xr:uid="{68AE21A1-B76E-47A3-A920-38038DDD3315}"/>
    <cellStyle name="Normal 31 8 8" xfId="28540" xr:uid="{7CF1AB0F-E7A6-41CE-928C-9FA917C97513}"/>
    <cellStyle name="Normal 31 8 9" xfId="5334" xr:uid="{697E97EE-1A76-4B6B-98E8-1A23FE5D939E}"/>
    <cellStyle name="Normal 31 9" xfId="7317" xr:uid="{95863096-3DDB-4FAE-ACFC-BA8013CD9912}"/>
    <cellStyle name="Normal 32" xfId="208" xr:uid="{E6A856E0-E9DC-45D9-94B7-95593A0BCD8F}"/>
    <cellStyle name="Normal 32 10" xfId="8477" xr:uid="{600C248A-7F5F-48F6-8E1D-5700F18D84E4}"/>
    <cellStyle name="Normal 32 11" xfId="11586" xr:uid="{0F5697EA-7338-47EF-92DA-B91EB26D3BB4}"/>
    <cellStyle name="Normal 32 12" xfId="14701" xr:uid="{723708DD-23BF-4C6A-A611-B2A6D4AA2CE2}"/>
    <cellStyle name="Normal 32 13" xfId="17793" xr:uid="{2F9A2A91-5451-41C6-838C-DD78B145C75E}"/>
    <cellStyle name="Normal 32 14" xfId="20951" xr:uid="{5843DED7-B67D-444C-BD17-13526E8513A4}"/>
    <cellStyle name="Normal 32 15" xfId="24091" xr:uid="{5C896B4A-6D1B-43D8-8A0D-034E9082D0DC}"/>
    <cellStyle name="Normal 32 16" xfId="27268" xr:uid="{A3D5854A-9F2D-45DA-9878-C1023B64A3B5}"/>
    <cellStyle name="Normal 32 17" xfId="3378" xr:uid="{E462EA64-9F0C-4655-BCF4-D44756FCB235}"/>
    <cellStyle name="Normal 32 2" xfId="542" xr:uid="{6CEC7F2F-9380-4F54-8AB1-F488B9645678}"/>
    <cellStyle name="Normal 32 2 10" xfId="24432" xr:uid="{A5046052-A128-4C42-8F8C-18B0DFDE18DE}"/>
    <cellStyle name="Normal 32 2 11" xfId="27610" xr:uid="{BC3E4338-1CB8-4C23-A08A-919D7AAC38D3}"/>
    <cellStyle name="Normal 32 2 12" xfId="3522" xr:uid="{17022C26-B6AE-4130-90D3-0B9FFBDB79C1}"/>
    <cellStyle name="Normal 32 2 2" xfId="2493" xr:uid="{A136FC70-4A97-486F-9C63-13DC5969D186}"/>
    <cellStyle name="Normal 32 2 2 10" xfId="4580" xr:uid="{64404202-B391-4FDE-A52C-114CDC48A9A3}"/>
    <cellStyle name="Normal 32 2 2 2" xfId="6652" xr:uid="{83116A29-DEE5-4292-8F23-365C15790D90}"/>
    <cellStyle name="Normal 32 2 2 3" xfId="10756" xr:uid="{F57AF122-F4E4-41BF-8C5F-7071AE01A44A}"/>
    <cellStyle name="Normal 32 2 2 4" xfId="13951" xr:uid="{579BE69A-9E6A-499A-91F8-BF8DD39B280D}"/>
    <cellStyle name="Normal 32 2 2 5" xfId="17046" xr:uid="{F8008FAE-41D5-4E1F-ACB2-F1D7F537FE9D}"/>
    <cellStyle name="Normal 32 2 2 6" xfId="20200" xr:uid="{6EE98984-4B78-47DE-9A55-DE8321E72B3B}"/>
    <cellStyle name="Normal 32 2 2 7" xfId="23360" xr:uid="{E9BE8DBA-4338-444E-B323-C3722292F3CF}"/>
    <cellStyle name="Normal 32 2 2 8" xfId="26536" xr:uid="{8D37E38E-F73D-4365-9D73-35AA11C327CE}"/>
    <cellStyle name="Normal 32 2 2 9" xfId="29735" xr:uid="{7CC47076-17CB-47AB-8371-A31DF73777EE}"/>
    <cellStyle name="Normal 32 2 3" xfId="1431" xr:uid="{F137A5B9-BE5C-4571-A5F5-B3CAB642B061}"/>
    <cellStyle name="Normal 32 2 3 2" xfId="9698" xr:uid="{43C8F8A4-3CE3-468E-8B5C-059686B5307B}"/>
    <cellStyle name="Normal 32 2 3 3" xfId="12894" xr:uid="{1C75AD55-7AE9-4575-8192-EEFC7164902A}"/>
    <cellStyle name="Normal 32 2 3 4" xfId="15989" xr:uid="{4E02C5F7-542F-46D8-BE04-D363BB8A71E7}"/>
    <cellStyle name="Normal 32 2 3 5" xfId="19143" xr:uid="{0FF83503-42E3-48E4-972A-0CC369D24B57}"/>
    <cellStyle name="Normal 32 2 3 6" xfId="22303" xr:uid="{97BCBEBA-EFAF-4FED-9871-1F99F047C0B7}"/>
    <cellStyle name="Normal 32 2 3 7" xfId="25479" xr:uid="{29A5B5B3-B885-465E-B1C0-751A1595F1EC}"/>
    <cellStyle name="Normal 32 2 3 8" xfId="28678" xr:uid="{41DD9F00-ED80-4023-A1DE-476D5F580113}"/>
    <cellStyle name="Normal 32 2 3 9" xfId="5680" xr:uid="{65F02887-5CB6-4B40-8A4E-35AF73189ECD}"/>
    <cellStyle name="Normal 32 2 4" xfId="7665" xr:uid="{3C350885-0F03-4E32-8CA6-F9618ECA37C1}"/>
    <cellStyle name="Normal 32 2 5" xfId="8810" xr:uid="{E9A5B446-FA6D-4EA0-9ECF-4BF1F4515126}"/>
    <cellStyle name="Normal 32 2 6" xfId="11931" xr:uid="{623A138D-E835-4AD0-853C-00FE0406294D}"/>
    <cellStyle name="Normal 32 2 7" xfId="15050" xr:uid="{999C4795-D6F8-4AE2-8965-CACCF09C0FB4}"/>
    <cellStyle name="Normal 32 2 8" xfId="18134" xr:uid="{795CB33E-9124-4EBC-8C16-417A04746A0A}"/>
    <cellStyle name="Normal 32 2 9" xfId="21297" xr:uid="{09B97BCC-FC76-4B06-9EDB-28F7B9D03663}"/>
    <cellStyle name="Normal 32 3" xfId="682" xr:uid="{074CC62C-68FA-46A6-8025-18D4D74FCD88}"/>
    <cellStyle name="Normal 32 3 10" xfId="24572" xr:uid="{CFA44721-2B86-48FC-B816-9B4D6BF7747D}"/>
    <cellStyle name="Normal 32 3 11" xfId="27750" xr:uid="{B191558D-3724-4340-A7F5-F652E6B2B145}"/>
    <cellStyle name="Normal 32 3 12" xfId="3662" xr:uid="{69F71A36-0CCD-4230-B998-8839C926C9EA}"/>
    <cellStyle name="Normal 32 3 2" xfId="2633" xr:uid="{595DD480-BC86-481F-BFF9-047D8E03F9E7}"/>
    <cellStyle name="Normal 32 3 2 10" xfId="4720" xr:uid="{76A9D8CC-8C79-4803-B8FB-51C3CB976548}"/>
    <cellStyle name="Normal 32 3 2 2" xfId="6786" xr:uid="{33F9D38F-0B5A-4AB7-A2F2-2C1A92754D1F}"/>
    <cellStyle name="Normal 32 3 2 3" xfId="10896" xr:uid="{2179C22C-4977-4268-93C3-6ABAC4DE8561}"/>
    <cellStyle name="Normal 32 3 2 4" xfId="14088" xr:uid="{3C50766F-168B-4554-BCAB-2D63C706F8BF}"/>
    <cellStyle name="Normal 32 3 2 5" xfId="17183" xr:uid="{F9F971AE-6FCC-413A-99C2-EDF369F7977C}"/>
    <cellStyle name="Normal 32 3 2 6" xfId="20340" xr:uid="{C65AC2F7-EFCB-492C-A73B-777070A39BBB}"/>
    <cellStyle name="Normal 32 3 2 7" xfId="23497" xr:uid="{33329662-520D-4E7D-B387-0680ACE2D4EC}"/>
    <cellStyle name="Normal 32 3 2 8" xfId="26673" xr:uid="{438F8584-F20B-464C-92DE-E9B1BBC77F76}"/>
    <cellStyle name="Normal 32 3 2 9" xfId="29872" xr:uid="{8BD98BE3-CBED-4CDA-99FA-A0B5AA2C90BF}"/>
    <cellStyle name="Normal 32 3 3" xfId="1571" xr:uid="{D333DD97-336C-4254-A685-7A52AFFD473B}"/>
    <cellStyle name="Normal 32 3 3 2" xfId="9838" xr:uid="{9C6537EA-29C3-4946-99E7-38EFF6474C0A}"/>
    <cellStyle name="Normal 32 3 3 3" xfId="13034" xr:uid="{AB727365-DDAA-4905-8D2B-939C3BC38C98}"/>
    <cellStyle name="Normal 32 3 3 4" xfId="16129" xr:uid="{F4671C68-8B10-47B8-A853-2AC417DECE98}"/>
    <cellStyle name="Normal 32 3 3 5" xfId="19283" xr:uid="{290E69F5-462A-491B-8986-D81A02EAE62D}"/>
    <cellStyle name="Normal 32 3 3 6" xfId="22443" xr:uid="{F388E253-80A9-4764-B2A4-04D624D4D07B}"/>
    <cellStyle name="Normal 32 3 3 7" xfId="25619" xr:uid="{7A526FB7-8110-4C2B-935C-90E38B625BBA}"/>
    <cellStyle name="Normal 32 3 3 8" xfId="28818" xr:uid="{4093C154-4FBD-48E7-B5F8-D3610866C88E}"/>
    <cellStyle name="Normal 32 3 3 9" xfId="5820" xr:uid="{975D2E9B-6790-41E2-ADC0-87E665EA2AE8}"/>
    <cellStyle name="Normal 32 3 4" xfId="7805" xr:uid="{55AFD1FB-DC78-497E-9E23-8F357770589A}"/>
    <cellStyle name="Normal 32 3 5" xfId="8950" xr:uid="{3CEC426B-41DB-44B6-A0D9-3A57C4F84C33}"/>
    <cellStyle name="Normal 32 3 6" xfId="12071" xr:uid="{13AE876B-3AA0-4A35-A625-6DE18DADC2C2}"/>
    <cellStyle name="Normal 32 3 7" xfId="15190" xr:uid="{014CC160-AEFB-48F4-B941-04C5D5855CDD}"/>
    <cellStyle name="Normal 32 3 8" xfId="18274" xr:uid="{7A7C196F-FBBD-4B95-A948-8391751BCC9B}"/>
    <cellStyle name="Normal 32 3 9" xfId="21437" xr:uid="{D5614297-80C6-4E24-BE7F-59237296C964}"/>
    <cellStyle name="Normal 32 4" xfId="851" xr:uid="{1F19FD0C-2908-4AF7-BB9D-BD98DC866DE6}"/>
    <cellStyle name="Normal 32 4 10" xfId="24741" xr:uid="{B17623E1-23C0-492A-9324-B3D2D9886F2C}"/>
    <cellStyle name="Normal 32 4 11" xfId="27919" xr:uid="{310B5A99-B35A-4490-BA70-B478F41F2F31}"/>
    <cellStyle name="Normal 32 4 12" xfId="3831" xr:uid="{E10F6263-87AD-46E3-B7BA-4A7AFFEEAFED}"/>
    <cellStyle name="Normal 32 4 2" xfId="2802" xr:uid="{FDBB0AEF-305C-4AC2-AC70-359EE0DF8832}"/>
    <cellStyle name="Normal 32 4 2 10" xfId="4889" xr:uid="{4A8DE91A-9F13-448D-BA26-09C8E907BA43}"/>
    <cellStyle name="Normal 32 4 2 2" xfId="6928" xr:uid="{4A12ED4D-19AF-432F-8CF1-27A812B00217}"/>
    <cellStyle name="Normal 32 4 2 3" xfId="11065" xr:uid="{2BA66E24-94A5-4A1D-A504-82D4536DAB84}"/>
    <cellStyle name="Normal 32 4 2 4" xfId="14256" xr:uid="{A443BC0D-1BE1-4B21-8DAE-A7F8FB2DCF22}"/>
    <cellStyle name="Normal 32 4 2 5" xfId="17351" xr:uid="{40D0C5D9-F9A0-41F5-967E-722936782BEE}"/>
    <cellStyle name="Normal 32 4 2 6" xfId="20509" xr:uid="{C73F6402-DE07-42E9-978B-9137432DA4B0}"/>
    <cellStyle name="Normal 32 4 2 7" xfId="23665" xr:uid="{38C7E1BE-4479-43C7-8E32-4E8D063A5ED3}"/>
    <cellStyle name="Normal 32 4 2 8" xfId="26841" xr:uid="{14128A31-77DB-4240-89CD-7D47869FD6FE}"/>
    <cellStyle name="Normal 32 4 2 9" xfId="30040" xr:uid="{6C36359B-851D-4A59-86A4-5F48DE98D4AA}"/>
    <cellStyle name="Normal 32 4 3" xfId="1740" xr:uid="{3E3A1AD1-6B2B-435F-91B8-51F55D2E42A2}"/>
    <cellStyle name="Normal 32 4 3 2" xfId="10007" xr:uid="{A537DA0A-8B19-4256-8D52-B9ED3A599514}"/>
    <cellStyle name="Normal 32 4 3 3" xfId="13203" xr:uid="{C43F39A9-67DD-4496-9528-8936A6C7F7BC}"/>
    <cellStyle name="Normal 32 4 3 4" xfId="16298" xr:uid="{3AE453A2-B114-4F6C-8C29-46C99E5BFEB9}"/>
    <cellStyle name="Normal 32 4 3 5" xfId="19452" xr:uid="{B5C233C4-2416-4742-AFC9-0FE610543FCE}"/>
    <cellStyle name="Normal 32 4 3 6" xfId="22612" xr:uid="{C9780D1F-0A2E-4B31-925D-AA8E54B00678}"/>
    <cellStyle name="Normal 32 4 3 7" xfId="25788" xr:uid="{378D9FC7-4521-4284-91ED-9BB1362E664E}"/>
    <cellStyle name="Normal 32 4 3 8" xfId="28987" xr:uid="{2DB373AE-8F6A-42AD-86D8-9AC2E20CB96A}"/>
    <cellStyle name="Normal 32 4 3 9" xfId="5989" xr:uid="{AC6A12D1-E8C0-49F6-8660-B52F9D6F095B}"/>
    <cellStyle name="Normal 32 4 4" xfId="7974" xr:uid="{3352DDE8-5915-48F2-8BE9-CBF3FD8D33FD}"/>
    <cellStyle name="Normal 32 4 5" xfId="9119" xr:uid="{D84268C5-FE75-4337-8AF8-6193F5541CE8}"/>
    <cellStyle name="Normal 32 4 6" xfId="12240" xr:uid="{619B137D-CB4C-40A4-A6C8-AAE037CA587C}"/>
    <cellStyle name="Normal 32 4 7" xfId="15359" xr:uid="{CD1DA23A-26F5-483D-8024-36EE11E91860}"/>
    <cellStyle name="Normal 32 4 8" xfId="18443" xr:uid="{11CB04A2-C400-4826-BFF3-46BC52CAFB82}"/>
    <cellStyle name="Normal 32 4 9" xfId="21606" xr:uid="{0B145C03-287D-473A-8BC3-FCC216122E24}"/>
    <cellStyle name="Normal 32 5" xfId="1044" xr:uid="{7E09DEE5-63F0-4885-B68D-D2449AFD5F57}"/>
    <cellStyle name="Normal 32 5 10" xfId="24933" xr:uid="{E5254022-359E-480F-BA3E-3BB9844BC53C}"/>
    <cellStyle name="Normal 32 5 11" xfId="28112" xr:uid="{FA40BFFB-F59D-44B8-94AF-78573CE4D96C}"/>
    <cellStyle name="Normal 32 5 12" xfId="4023" xr:uid="{9AB608B1-914B-429F-AEE8-D8F8941C418C}"/>
    <cellStyle name="Normal 32 5 2" xfId="2995" xr:uid="{B0D0DED3-BB2B-46BE-BA04-613B7AA5E32B}"/>
    <cellStyle name="Normal 32 5 2 10" xfId="5081" xr:uid="{68E17EF0-DAB3-4272-8894-965E41E27414}"/>
    <cellStyle name="Normal 32 5 2 2" xfId="7104" xr:uid="{005A8DE3-266F-4F34-8824-634EF2383E6C}"/>
    <cellStyle name="Normal 32 5 2 3" xfId="11257" xr:uid="{081C5759-DDE0-43AE-82B8-A99D843FCA24}"/>
    <cellStyle name="Normal 32 5 2 4" xfId="14445" xr:uid="{4EC7D5FD-4EFE-4418-9B79-EB55DC047CD3}"/>
    <cellStyle name="Normal 32 5 2 5" xfId="17542" xr:uid="{F8F564E5-B3AB-4511-B950-A8F0C8D78FC1}"/>
    <cellStyle name="Normal 32 5 2 6" xfId="20699" xr:uid="{576A954E-A675-4B84-AEDA-0F9248704181}"/>
    <cellStyle name="Normal 32 5 2 7" xfId="23854" xr:uid="{6A8D966E-B252-4853-91A4-624E114CA7FA}"/>
    <cellStyle name="Normal 32 5 2 8" xfId="27030" xr:uid="{0D3ADF7B-D16F-443F-BEA4-874BBA2C1B70}"/>
    <cellStyle name="Normal 32 5 2 9" xfId="30229" xr:uid="{A173D9F0-B4FB-4111-B1B8-ACF63F3AE1F9}"/>
    <cellStyle name="Normal 32 5 3" xfId="1934" xr:uid="{843E6848-263B-4E17-BDE8-751C057D48C6}"/>
    <cellStyle name="Normal 32 5 3 2" xfId="10199" xr:uid="{42D77812-3736-4CE9-9347-59F3708F7F09}"/>
    <cellStyle name="Normal 32 5 3 3" xfId="13395" xr:uid="{19350EBE-3A32-4DDA-BFDB-2BFEBF575E9A}"/>
    <cellStyle name="Normal 32 5 3 4" xfId="16490" xr:uid="{08DE56C1-1915-436F-892F-120FB9F656E0}"/>
    <cellStyle name="Normal 32 5 3 5" xfId="19644" xr:uid="{BA72F7A8-B275-460A-A0C9-7FBE6AB6C193}"/>
    <cellStyle name="Normal 32 5 3 6" xfId="22804" xr:uid="{4900C962-DB83-435D-87F3-8B12F0C75BF5}"/>
    <cellStyle name="Normal 32 5 3 7" xfId="25980" xr:uid="{3F19F491-DD9C-48FD-AA5C-425B56C89E89}"/>
    <cellStyle name="Normal 32 5 3 8" xfId="29179" xr:uid="{DB3FEA47-1EE7-4CAC-8716-53508995AA0B}"/>
    <cellStyle name="Normal 32 5 3 9" xfId="6182" xr:uid="{DABD83E3-AF29-4BE4-B7CD-9CEBB464E986}"/>
    <cellStyle name="Normal 32 5 4" xfId="8167" xr:uid="{5289A3D4-B167-41D3-B794-BFCE63B180FE}"/>
    <cellStyle name="Normal 32 5 5" xfId="9311" xr:uid="{858524C1-EEFA-494E-A98B-32A51C4DF2A4}"/>
    <cellStyle name="Normal 32 5 6" xfId="12433" xr:uid="{D402CB5D-B65B-448E-829A-E4C8DC34BC00}"/>
    <cellStyle name="Normal 32 5 7" xfId="15552" xr:uid="{2D7465F7-989D-40D7-9116-C957E49E7C91}"/>
    <cellStyle name="Normal 32 5 8" xfId="18635" xr:uid="{6B8B29F6-605F-43A5-ACF0-AB5D8AFF3498}"/>
    <cellStyle name="Normal 32 5 9" xfId="21799" xr:uid="{7B43EECB-B4A9-4E50-BA62-28ECBA9CE3E0}"/>
    <cellStyle name="Normal 32 6" xfId="397" xr:uid="{375C354F-F15D-499D-9816-F99F8A7B84FC}"/>
    <cellStyle name="Normal 32 6 10" xfId="27466" xr:uid="{2980390B-953C-4943-AF2E-44AB810C2804}"/>
    <cellStyle name="Normal 32 6 11" xfId="4436" xr:uid="{61B25AC2-5A08-4935-94DD-38F77E61F31E}"/>
    <cellStyle name="Normal 32 6 2" xfId="2349" xr:uid="{F56B0553-AA91-4B15-8B79-EB661E8AB4D2}"/>
    <cellStyle name="Normal 32 6 2 2" xfId="10612" xr:uid="{C78C7F00-F26D-4730-9C39-363F541C3826}"/>
    <cellStyle name="Normal 32 6 2 3" xfId="13807" xr:uid="{AF4CB4A3-2B4C-4D68-8C80-D30E57726EDF}"/>
    <cellStyle name="Normal 32 6 2 4" xfId="16902" xr:uid="{2D4CC037-B1AE-49CE-93E2-DD82D21815FE}"/>
    <cellStyle name="Normal 32 6 2 5" xfId="20056" xr:uid="{7FAC2496-58C3-45A5-B8B8-A30C2E74EBB1}"/>
    <cellStyle name="Normal 32 6 2 6" xfId="23216" xr:uid="{7CDE5377-BB20-406B-B64B-562F24BE645E}"/>
    <cellStyle name="Normal 32 6 2 7" xfId="26392" xr:uid="{CC454F5C-703B-4722-B546-267A5EB832FE}"/>
    <cellStyle name="Normal 32 6 2 8" xfId="29591" xr:uid="{423AB23D-6D9E-4B30-B8FF-35183CD7FDAF}"/>
    <cellStyle name="Normal 32 6 2 9" xfId="5536" xr:uid="{C33BE579-BBF9-4578-B012-A8B86B1BC699}"/>
    <cellStyle name="Normal 32 6 3" xfId="7521" xr:uid="{C46CA7DE-7D65-4B2C-A97A-22D5D91CA339}"/>
    <cellStyle name="Normal 32 6 4" xfId="8665" xr:uid="{82C1851B-5A50-4C31-A3C8-1AF85F9DEE0D}"/>
    <cellStyle name="Normal 32 6 5" xfId="11787" xr:uid="{DED641F0-4F70-4B7F-9607-B138AE504256}"/>
    <cellStyle name="Normal 32 6 6" xfId="14906" xr:uid="{43F6800E-E44A-4303-9AFF-61AF987B0FD6}"/>
    <cellStyle name="Normal 32 6 7" xfId="17990" xr:uid="{630C1909-79AF-46D7-864B-F25CC7AD14FB}"/>
    <cellStyle name="Normal 32 6 8" xfId="21153" xr:uid="{4A383AC3-BE2A-4489-A157-87023AB049A9}"/>
    <cellStyle name="Normal 32 6 9" xfId="24288" xr:uid="{49CBCA21-9B08-428B-AAB7-C78AA2BBDF05}"/>
    <cellStyle name="Normal 32 7" xfId="2150" xr:uid="{400FB11C-3406-4052-AF70-9E1F7CF6A92F}"/>
    <cellStyle name="Normal 32 7 10" xfId="4239" xr:uid="{AF752309-AEA6-47B1-9169-ADF6E1354689}"/>
    <cellStyle name="Normal 32 7 2" xfId="6455" xr:uid="{F4A7CFFA-F70A-4178-9DFB-3F70E9E13E8B}"/>
    <cellStyle name="Normal 32 7 3" xfId="10415" xr:uid="{8FEA6F1E-A246-4AFF-8483-97989B3D87C4}"/>
    <cellStyle name="Normal 32 7 4" xfId="13610" xr:uid="{BD2EE719-A618-4980-A072-3BD6D2D9B8FE}"/>
    <cellStyle name="Normal 32 7 5" xfId="16705" xr:uid="{009AC1D1-EC48-4F29-A39A-A0937BA2490D}"/>
    <cellStyle name="Normal 32 7 6" xfId="19859" xr:uid="{F0B962A1-6AD1-4F0C-91F4-874512B54D80}"/>
    <cellStyle name="Normal 32 7 7" xfId="23019" xr:uid="{D5BFF406-04A1-4990-B1C6-446E2843AA1F}"/>
    <cellStyle name="Normal 32 7 8" xfId="26195" xr:uid="{344D3EC0-DC9C-49D9-9A55-83F0DD0D517C}"/>
    <cellStyle name="Normal 32 7 9" xfId="29394" xr:uid="{0B765A56-05CB-4DBF-86CC-3C44BA22B50B}"/>
    <cellStyle name="Normal 32 8" xfId="1287" xr:uid="{D585F627-5B93-47E4-B8EE-E0A035BBA0BB}"/>
    <cellStyle name="Normal 32 8 2" xfId="9554" xr:uid="{E604E9A7-7C9C-49B9-A81D-D00877DFB724}"/>
    <cellStyle name="Normal 32 8 3" xfId="12750" xr:uid="{BD756F96-0CBD-478C-B2D7-4F133013362D}"/>
    <cellStyle name="Normal 32 8 4" xfId="15845" xr:uid="{800BC9B7-6A20-4778-8A06-277B2AD459ED}"/>
    <cellStyle name="Normal 32 8 5" xfId="18948" xr:uid="{C5F2DC98-8088-4018-9A7E-B2C833446605}"/>
    <cellStyle name="Normal 32 8 6" xfId="22159" xr:uid="{39FC92B3-A13A-4895-AD51-32C8565E4A71}"/>
    <cellStyle name="Normal 32 8 7" xfId="25288" xr:uid="{3F057A59-4DF2-4976-A3C5-80E402014210}"/>
    <cellStyle name="Normal 32 8 8" xfId="28492" xr:uid="{2F38AA68-D22E-4E5D-B48A-669960978EA3}"/>
    <cellStyle name="Normal 32 8 9" xfId="5338" xr:uid="{B4C23E41-A30F-4CDF-8AA1-24DC0ED23EAA}"/>
    <cellStyle name="Normal 32 9" xfId="7321" xr:uid="{C72B496F-02CA-44C9-B26E-3A9C0E473501}"/>
    <cellStyle name="Normal 33" xfId="212" xr:uid="{B20816A5-5023-4E5C-9218-8F888DAFDE81}"/>
    <cellStyle name="Normal 33 10" xfId="8481" xr:uid="{D9D6600A-6D6A-4022-931A-5E7A1F1F819A}"/>
    <cellStyle name="Normal 33 11" xfId="11590" xr:uid="{F0CBCDBE-D501-449C-ABF8-D1250AF1C18F}"/>
    <cellStyle name="Normal 33 12" xfId="14705" xr:uid="{35C885DC-CD06-4FA0-B33A-B32C68733931}"/>
    <cellStyle name="Normal 33 13" xfId="17797" xr:uid="{95F21DE2-F545-42BC-AA0C-74B8263DAAC0}"/>
    <cellStyle name="Normal 33 14" xfId="20955" xr:uid="{12F35F94-9A3B-485B-9927-CFB123B69654}"/>
    <cellStyle name="Normal 33 15" xfId="24095" xr:uid="{655C2EA8-0305-4801-9F8D-8126706F8BF4}"/>
    <cellStyle name="Normal 33 16" xfId="27272" xr:uid="{23DE37B3-DBB6-43D9-A0FB-BD46D6777755}"/>
    <cellStyle name="Normal 33 17" xfId="3382" xr:uid="{2276ED4A-C64E-4FE9-B41F-7126B52F8B0C}"/>
    <cellStyle name="Normal 33 2" xfId="546" xr:uid="{8AD68AF1-ED7F-4810-8F4E-6833CDF16298}"/>
    <cellStyle name="Normal 33 2 10" xfId="24436" xr:uid="{D86CDA17-DEC0-45F7-BE42-845B65C2FDF6}"/>
    <cellStyle name="Normal 33 2 11" xfId="27614" xr:uid="{A963653E-8F13-4F35-8FEC-D2E578728377}"/>
    <cellStyle name="Normal 33 2 12" xfId="3526" xr:uid="{EBAE2EFA-68DF-4288-93B0-6185E4BBC7E5}"/>
    <cellStyle name="Normal 33 2 2" xfId="2497" xr:uid="{751AD46D-6424-4A8E-8114-11AE8663D2CE}"/>
    <cellStyle name="Normal 33 2 2 10" xfId="4584" xr:uid="{98D4A823-F4FE-463E-AB66-CDFDE010BE3F}"/>
    <cellStyle name="Normal 33 2 2 2" xfId="6656" xr:uid="{A448943B-7C02-4798-AFE2-3096BBAD6CEE}"/>
    <cellStyle name="Normal 33 2 2 3" xfId="10760" xr:uid="{003F8C2C-8E40-43CD-8A0B-0702D8B0E340}"/>
    <cellStyle name="Normal 33 2 2 4" xfId="13955" xr:uid="{5BF3BB48-1EB0-4E03-BE4F-44BED82A31B2}"/>
    <cellStyle name="Normal 33 2 2 5" xfId="17050" xr:uid="{08C5A916-C17A-420D-9D54-1AC5E123BB56}"/>
    <cellStyle name="Normal 33 2 2 6" xfId="20204" xr:uid="{7CF6B4FF-AEE4-4481-80B6-5D8123E81EE5}"/>
    <cellStyle name="Normal 33 2 2 7" xfId="23364" xr:uid="{FD399C1A-265A-4ACE-9163-E835CD1E28C6}"/>
    <cellStyle name="Normal 33 2 2 8" xfId="26540" xr:uid="{D20ED9EF-8F09-415E-90C9-F5CE23BB8D21}"/>
    <cellStyle name="Normal 33 2 2 9" xfId="29739" xr:uid="{2E311DA2-7E99-40DA-8421-89203B157253}"/>
    <cellStyle name="Normal 33 2 3" xfId="1435" xr:uid="{3552C8B9-5E2E-4E9A-BD83-5C81D59B9B2B}"/>
    <cellStyle name="Normal 33 2 3 2" xfId="9702" xr:uid="{C0BF7551-5C25-483E-8F49-B520BD208229}"/>
    <cellStyle name="Normal 33 2 3 3" xfId="12898" xr:uid="{E4B79170-B190-4CEA-9572-1AF997315798}"/>
    <cellStyle name="Normal 33 2 3 4" xfId="15993" xr:uid="{A8B3BF92-489C-40DE-B3B5-22586DC30A13}"/>
    <cellStyle name="Normal 33 2 3 5" xfId="19147" xr:uid="{F2D2FFA4-34AC-4CCC-B3A0-0A82A6B8F63E}"/>
    <cellStyle name="Normal 33 2 3 6" xfId="22307" xr:uid="{A9849BB9-E5A0-41B8-BB8B-8838CC816982}"/>
    <cellStyle name="Normal 33 2 3 7" xfId="25483" xr:uid="{F2FAF15E-F717-4948-80CB-3685AE23B639}"/>
    <cellStyle name="Normal 33 2 3 8" xfId="28682" xr:uid="{0A94D19F-FB16-46E5-91DC-87F610ED7D7D}"/>
    <cellStyle name="Normal 33 2 3 9" xfId="5684" xr:uid="{C0BB3646-9050-43CF-9782-6723D5EE2542}"/>
    <cellStyle name="Normal 33 2 4" xfId="7669" xr:uid="{A0FB4564-6CAB-4E44-A128-DF0295F2B9EE}"/>
    <cellStyle name="Normal 33 2 5" xfId="8814" xr:uid="{BB245877-BA29-44B2-8F82-906D5BBCBA72}"/>
    <cellStyle name="Normal 33 2 6" xfId="11935" xr:uid="{375C0D6D-C2A3-49B4-B242-3BC9139F0C69}"/>
    <cellStyle name="Normal 33 2 7" xfId="15054" xr:uid="{BB60EDE1-6D05-46A1-BEAB-22E490A16DDF}"/>
    <cellStyle name="Normal 33 2 8" xfId="18138" xr:uid="{89539097-68B1-414F-AFBF-2384734B0864}"/>
    <cellStyle name="Normal 33 2 9" xfId="21301" xr:uid="{37A54CEE-488A-4BF0-B8DB-B45A69260A9E}"/>
    <cellStyle name="Normal 33 3" xfId="686" xr:uid="{C82BF02A-8665-4DDC-9D7F-C770C0B2CD2E}"/>
    <cellStyle name="Normal 33 3 10" xfId="24576" xr:uid="{0B8665A6-9E33-434C-B2B4-12BCF47B5BCA}"/>
    <cellStyle name="Normal 33 3 11" xfId="27754" xr:uid="{D9DCDED4-3D80-4998-832A-C4915A8D9DBE}"/>
    <cellStyle name="Normal 33 3 12" xfId="3666" xr:uid="{594C145A-74A0-417D-A84B-F57DEB7E8A10}"/>
    <cellStyle name="Normal 33 3 2" xfId="2637" xr:uid="{CB0E896A-84BA-4E11-B8CF-4F21A3A9F67C}"/>
    <cellStyle name="Normal 33 3 2 10" xfId="4724" xr:uid="{820B6A76-B2C6-4CF1-88CC-67518D0FD818}"/>
    <cellStyle name="Normal 33 3 2 2" xfId="6790" xr:uid="{E587EDB7-B848-4E73-9FD9-736C2B88FCEE}"/>
    <cellStyle name="Normal 33 3 2 3" xfId="10900" xr:uid="{20F3BA5A-EC9B-4DE1-BF14-310343A15467}"/>
    <cellStyle name="Normal 33 3 2 4" xfId="14092" xr:uid="{E794676F-91E9-4E0C-BCB8-825A3F3CBB2E}"/>
    <cellStyle name="Normal 33 3 2 5" xfId="17187" xr:uid="{7A0B19E7-ED7B-4F54-A11B-3D915DCD488D}"/>
    <cellStyle name="Normal 33 3 2 6" xfId="20344" xr:uid="{212918DF-C90B-4E1F-8B00-A1D6534F62ED}"/>
    <cellStyle name="Normal 33 3 2 7" xfId="23501" xr:uid="{87FF512E-5C74-443C-807E-A26F43A19C91}"/>
    <cellStyle name="Normal 33 3 2 8" xfId="26677" xr:uid="{B00D1EF0-9A22-4FD1-AFDD-7A33A0FA08F9}"/>
    <cellStyle name="Normal 33 3 2 9" xfId="29876" xr:uid="{12354453-0E89-4A0B-A18A-37CEB62BC7AE}"/>
    <cellStyle name="Normal 33 3 3" xfId="1575" xr:uid="{F1D539F3-C513-4189-8102-7DB11A1AE33F}"/>
    <cellStyle name="Normal 33 3 3 2" xfId="9842" xr:uid="{6A024B02-6818-4BE0-984F-0554CBC3C128}"/>
    <cellStyle name="Normal 33 3 3 3" xfId="13038" xr:uid="{00424A38-4147-4C92-9AD8-BF37AB95E459}"/>
    <cellStyle name="Normal 33 3 3 4" xfId="16133" xr:uid="{652B8095-5F23-454E-94B4-492917FDD0C8}"/>
    <cellStyle name="Normal 33 3 3 5" xfId="19287" xr:uid="{6BA7561C-C491-43EF-B2F6-9EF25F40DC9D}"/>
    <cellStyle name="Normal 33 3 3 6" xfId="22447" xr:uid="{D5C701EB-A857-4B44-ADE0-2D070D40651F}"/>
    <cellStyle name="Normal 33 3 3 7" xfId="25623" xr:uid="{163A8C27-C18C-4D4B-A4CB-5182482F82D7}"/>
    <cellStyle name="Normal 33 3 3 8" xfId="28822" xr:uid="{3D51411D-D382-47A9-8052-A2998B6AFDE1}"/>
    <cellStyle name="Normal 33 3 3 9" xfId="5824" xr:uid="{B2E31389-B238-469A-B701-A497B773B072}"/>
    <cellStyle name="Normal 33 3 4" xfId="7809" xr:uid="{0C1D4D07-B74D-4A4B-A440-07CE2E440923}"/>
    <cellStyle name="Normal 33 3 5" xfId="8954" xr:uid="{63BA99AC-EB01-43E3-9A7D-48BAA92BCBA2}"/>
    <cellStyle name="Normal 33 3 6" xfId="12075" xr:uid="{77E7746C-E079-491D-9FB8-823C3FFADC2B}"/>
    <cellStyle name="Normal 33 3 7" xfId="15194" xr:uid="{DB6BF4CB-1CD0-4AB5-9763-2F8A3378F7D2}"/>
    <cellStyle name="Normal 33 3 8" xfId="18278" xr:uid="{8010EA8C-FC95-4C38-9004-65075746CCFD}"/>
    <cellStyle name="Normal 33 3 9" xfId="21441" xr:uid="{A8B6571D-DADE-4C5F-92F9-AEDD3C4AE9A3}"/>
    <cellStyle name="Normal 33 4" xfId="855" xr:uid="{DABB95CF-0908-4435-AAF2-67E7D35FB7C4}"/>
    <cellStyle name="Normal 33 4 10" xfId="24745" xr:uid="{48A9DA39-2D49-456F-AA92-DDE159551C82}"/>
    <cellStyle name="Normal 33 4 11" xfId="27923" xr:uid="{7DFA3CA5-294E-4A1C-9E8F-745686A9D59B}"/>
    <cellStyle name="Normal 33 4 12" xfId="3835" xr:uid="{32B896E8-1BA5-41AB-ACA7-1507A2C06049}"/>
    <cellStyle name="Normal 33 4 2" xfId="2806" xr:uid="{46D3C908-E509-44B1-9D6C-A9D10938C25F}"/>
    <cellStyle name="Normal 33 4 2 10" xfId="4893" xr:uid="{11E16E18-8848-417C-BEE5-6E9194D904CD}"/>
    <cellStyle name="Normal 33 4 2 2" xfId="6932" xr:uid="{EA59F20E-D550-4DC5-9BA0-C8C769ADF036}"/>
    <cellStyle name="Normal 33 4 2 3" xfId="11069" xr:uid="{B45B1079-EB0D-4748-8A86-CFA1EA4BC707}"/>
    <cellStyle name="Normal 33 4 2 4" xfId="14260" xr:uid="{AB6BABA7-A864-45EB-995B-8F2324846EAC}"/>
    <cellStyle name="Normal 33 4 2 5" xfId="17355" xr:uid="{6BAC78F5-FCE0-4E80-9B1E-930FDD8C4764}"/>
    <cellStyle name="Normal 33 4 2 6" xfId="20513" xr:uid="{2595D4E4-5BA4-4235-899D-8764079F58C6}"/>
    <cellStyle name="Normal 33 4 2 7" xfId="23669" xr:uid="{83DA5D20-B33C-444A-8F40-1296093B31CE}"/>
    <cellStyle name="Normal 33 4 2 8" xfId="26845" xr:uid="{6AA65A6C-5FD1-472D-9D4B-74D97F00E6BE}"/>
    <cellStyle name="Normal 33 4 2 9" xfId="30044" xr:uid="{CAFC1BF2-3C26-4A1B-984B-B76AC9857C87}"/>
    <cellStyle name="Normal 33 4 3" xfId="1744" xr:uid="{185DC44C-8C69-437C-BB3C-E8C398647717}"/>
    <cellStyle name="Normal 33 4 3 2" xfId="10011" xr:uid="{FDD8A687-0CAD-4E0C-BF9D-F3B537D880F5}"/>
    <cellStyle name="Normal 33 4 3 3" xfId="13207" xr:uid="{D79E90B4-299B-472B-99AC-F7058082A292}"/>
    <cellStyle name="Normal 33 4 3 4" xfId="16302" xr:uid="{67CE7DA2-E14B-4169-9650-B87323B73462}"/>
    <cellStyle name="Normal 33 4 3 5" xfId="19456" xr:uid="{CAC39784-2DCD-4159-80DF-0F688BFF5378}"/>
    <cellStyle name="Normal 33 4 3 6" xfId="22616" xr:uid="{684F3AA7-3445-414B-8733-093E51024DF3}"/>
    <cellStyle name="Normal 33 4 3 7" xfId="25792" xr:uid="{4D9B5CEA-FA6E-420F-AAA5-C83ABFDC7EE8}"/>
    <cellStyle name="Normal 33 4 3 8" xfId="28991" xr:uid="{536AA988-AD8D-46FB-9A6A-20C1ADBADF56}"/>
    <cellStyle name="Normal 33 4 3 9" xfId="5993" xr:uid="{64B05139-7CFE-4803-A1CB-F979499A18A5}"/>
    <cellStyle name="Normal 33 4 4" xfId="7978" xr:uid="{1BB2497D-F7BA-4FE4-8E76-B866E22D346B}"/>
    <cellStyle name="Normal 33 4 5" xfId="9123" xr:uid="{25897620-4CC7-4F56-B1F2-0CA27422F863}"/>
    <cellStyle name="Normal 33 4 6" xfId="12244" xr:uid="{5B2819E2-BAFB-49C5-BC80-9D9075F2EDA6}"/>
    <cellStyle name="Normal 33 4 7" xfId="15363" xr:uid="{CEAEE8DE-8C09-4D7E-BA51-AE9D73875FB1}"/>
    <cellStyle name="Normal 33 4 8" xfId="18447" xr:uid="{1C207F5C-DE71-4858-A716-D7BEADEF94B6}"/>
    <cellStyle name="Normal 33 4 9" xfId="21610" xr:uid="{18C85C68-FF35-4C7E-9536-990B865493F9}"/>
    <cellStyle name="Normal 33 5" xfId="1048" xr:uid="{42EBD896-9353-48E0-9685-72A9E8B6070D}"/>
    <cellStyle name="Normal 33 5 10" xfId="24937" xr:uid="{8EE8DFB9-C80B-40D6-8FDA-2E6FE1DFDCB8}"/>
    <cellStyle name="Normal 33 5 11" xfId="28116" xr:uid="{3FA7A8A1-C0B7-4039-8748-C7AC7D0A3658}"/>
    <cellStyle name="Normal 33 5 12" xfId="4027" xr:uid="{DDF0C510-7715-4047-9E1E-FBB67AB192BE}"/>
    <cellStyle name="Normal 33 5 2" xfId="2999" xr:uid="{194F9CD0-B16E-44B4-A97F-417362D956FE}"/>
    <cellStyle name="Normal 33 5 2 10" xfId="5085" xr:uid="{12841BD9-E5F4-44DF-9E6C-FFAD64511BAF}"/>
    <cellStyle name="Normal 33 5 2 2" xfId="7108" xr:uid="{CCD62178-3DF9-4F45-948D-59D34A48A229}"/>
    <cellStyle name="Normal 33 5 2 3" xfId="11261" xr:uid="{47052566-9F73-4B6C-BEB0-67796DEF071C}"/>
    <cellStyle name="Normal 33 5 2 4" xfId="14449" xr:uid="{C6941CE4-9095-45FD-B6F4-93A8A8CC3EA6}"/>
    <cellStyle name="Normal 33 5 2 5" xfId="17546" xr:uid="{E12094A4-56C5-4D7A-AFE4-94FEA1A60CEB}"/>
    <cellStyle name="Normal 33 5 2 6" xfId="20703" xr:uid="{9787EBB7-D918-4564-9E05-79131B823CB9}"/>
    <cellStyle name="Normal 33 5 2 7" xfId="23858" xr:uid="{0045AE95-AD9B-4336-ABE5-9562359622D9}"/>
    <cellStyle name="Normal 33 5 2 8" xfId="27034" xr:uid="{620378E4-9C6E-4451-8891-CBF72865EF82}"/>
    <cellStyle name="Normal 33 5 2 9" xfId="30233" xr:uid="{2EC96495-2DC7-43BA-AF24-62E499A7B785}"/>
    <cellStyle name="Normal 33 5 3" xfId="1938" xr:uid="{8900B49F-0D95-47B9-81AE-18FBD3253BF1}"/>
    <cellStyle name="Normal 33 5 3 2" xfId="10203" xr:uid="{C43D8275-B854-4970-93B9-B3E6E7DD384D}"/>
    <cellStyle name="Normal 33 5 3 3" xfId="13399" xr:uid="{27EC5099-5648-454C-91A6-ADAEDDE210ED}"/>
    <cellStyle name="Normal 33 5 3 4" xfId="16494" xr:uid="{EACB8874-3BD6-4C4B-9724-016FC321759F}"/>
    <cellStyle name="Normal 33 5 3 5" xfId="19648" xr:uid="{BB7441A2-D5D3-4169-A9EC-246B4E69DE1C}"/>
    <cellStyle name="Normal 33 5 3 6" xfId="22808" xr:uid="{FDA53234-A84C-44C9-83E5-C248BF653EE9}"/>
    <cellStyle name="Normal 33 5 3 7" xfId="25984" xr:uid="{8229E09E-B8CD-4974-A839-59DA16742551}"/>
    <cellStyle name="Normal 33 5 3 8" xfId="29183" xr:uid="{D010DEB9-0437-4828-95FB-27320F1B8F16}"/>
    <cellStyle name="Normal 33 5 3 9" xfId="6186" xr:uid="{25397769-0685-431F-84E7-62BDFAE48FB9}"/>
    <cellStyle name="Normal 33 5 4" xfId="8171" xr:uid="{97073D75-2254-416B-BEAE-2E5E8511134B}"/>
    <cellStyle name="Normal 33 5 5" xfId="9315" xr:uid="{F8B2529D-6BAA-428C-B53D-EF8E0E23B5C5}"/>
    <cellStyle name="Normal 33 5 6" xfId="12437" xr:uid="{BA7CAB87-E1A0-42D4-B2D5-E68CB791B135}"/>
    <cellStyle name="Normal 33 5 7" xfId="15556" xr:uid="{E6A104EC-E71F-4DA8-B0E7-8C01C2FD0B3B}"/>
    <cellStyle name="Normal 33 5 8" xfId="18639" xr:uid="{E3D89DE5-E93C-40A1-866B-B5407B5D1BFA}"/>
    <cellStyle name="Normal 33 5 9" xfId="21803" xr:uid="{DAAA3DF1-1A47-42FF-B5AF-0070FD71A057}"/>
    <cellStyle name="Normal 33 6" xfId="401" xr:uid="{7B29E8F6-CEDE-4E21-90A4-E880C293213D}"/>
    <cellStyle name="Normal 33 6 10" xfId="27470" xr:uid="{3A2BDBFD-CB7C-41DD-85CF-1FDEE1ED8E48}"/>
    <cellStyle name="Normal 33 6 11" xfId="4440" xr:uid="{5EDD05C6-A1C7-437F-96F0-9B8748D77EFA}"/>
    <cellStyle name="Normal 33 6 2" xfId="2353" xr:uid="{0577C2F4-B812-4FDA-9E08-963044AE9965}"/>
    <cellStyle name="Normal 33 6 2 2" xfId="10616" xr:uid="{46706693-FBCE-48F9-85CE-C1B120262741}"/>
    <cellStyle name="Normal 33 6 2 3" xfId="13811" xr:uid="{B17BD1A0-D5B6-4837-95B9-6CA9B6A5BAD2}"/>
    <cellStyle name="Normal 33 6 2 4" xfId="16906" xr:uid="{C7585ED6-A00E-497D-9CDB-706A8CE228B2}"/>
    <cellStyle name="Normal 33 6 2 5" xfId="20060" xr:uid="{406242C0-BDD9-42B0-84DB-14CF4363960D}"/>
    <cellStyle name="Normal 33 6 2 6" xfId="23220" xr:uid="{27AC410B-524A-4C35-82A5-620A6C2B3D22}"/>
    <cellStyle name="Normal 33 6 2 7" xfId="26396" xr:uid="{C8828FFE-98F5-4A3A-8083-A6701C3C6E2F}"/>
    <cellStyle name="Normal 33 6 2 8" xfId="29595" xr:uid="{E292904B-DD15-49A8-8F45-086CB622DDA8}"/>
    <cellStyle name="Normal 33 6 2 9" xfId="5540" xr:uid="{E85A3D47-9DF3-4723-8056-2C8880B4F389}"/>
    <cellStyle name="Normal 33 6 3" xfId="7525" xr:uid="{9A664EF9-44D6-4208-BD58-CA36B8B6F0A9}"/>
    <cellStyle name="Normal 33 6 4" xfId="8669" xr:uid="{1191248D-9543-44E0-AB38-CDA2266301F6}"/>
    <cellStyle name="Normal 33 6 5" xfId="11791" xr:uid="{CADE7ECD-97B1-4CB5-8D04-CC35C81855FC}"/>
    <cellStyle name="Normal 33 6 6" xfId="14910" xr:uid="{70892A3B-32F1-4641-9ACD-06F8EFE58D09}"/>
    <cellStyle name="Normal 33 6 7" xfId="17994" xr:uid="{6EC6347C-AF6E-49A5-8D35-9CE9A16EFE40}"/>
    <cellStyle name="Normal 33 6 8" xfId="21157" xr:uid="{6DA6D600-76E5-4479-9AD8-F06A783381FC}"/>
    <cellStyle name="Normal 33 6 9" xfId="24292" xr:uid="{6BC636C5-9A22-4CD9-81F3-01195E5F079C}"/>
    <cellStyle name="Normal 33 7" xfId="2154" xr:uid="{0E7050F5-8E55-4824-A966-94AE290324D6}"/>
    <cellStyle name="Normal 33 7 10" xfId="4243" xr:uid="{868D3F4D-6C46-4173-93C4-EF944CD14121}"/>
    <cellStyle name="Normal 33 7 2" xfId="6459" xr:uid="{074F8218-66C4-417C-8493-BAF592698BF8}"/>
    <cellStyle name="Normal 33 7 3" xfId="10419" xr:uid="{560D0282-A8B7-4EF3-8D75-5D65EB77CAF3}"/>
    <cellStyle name="Normal 33 7 4" xfId="13614" xr:uid="{8A9A3F0A-E041-47C3-B9DC-83D87F1316C1}"/>
    <cellStyle name="Normal 33 7 5" xfId="16709" xr:uid="{C845D75D-95F3-4FC0-9AFA-DB56C0F1C51F}"/>
    <cellStyle name="Normal 33 7 6" xfId="19863" xr:uid="{5A32FD3B-0AAD-432C-B82C-B4DE54825E14}"/>
    <cellStyle name="Normal 33 7 7" xfId="23023" xr:uid="{983B6869-85FB-4BF5-B943-BE10D04E45DE}"/>
    <cellStyle name="Normal 33 7 8" xfId="26199" xr:uid="{C725CD7B-6EFA-4390-AA8D-7BFE0BBE3789}"/>
    <cellStyle name="Normal 33 7 9" xfId="29398" xr:uid="{8D6ADA71-FB16-4145-8C48-D44601FEB7BE}"/>
    <cellStyle name="Normal 33 8" xfId="1291" xr:uid="{FF59E8F1-6CFE-4B16-8D5C-890F9DBB5BD1}"/>
    <cellStyle name="Normal 33 8 2" xfId="9558" xr:uid="{46AD954B-C234-499C-AF33-B776A5548897}"/>
    <cellStyle name="Normal 33 8 3" xfId="12754" xr:uid="{B15502A8-3E7D-4CF2-81E0-053968AD8DB4}"/>
    <cellStyle name="Normal 33 8 4" xfId="15849" xr:uid="{5199AE24-38A8-40D1-B047-7C7C6E430AA9}"/>
    <cellStyle name="Normal 33 8 5" xfId="18961" xr:uid="{334E53EE-1A34-41DA-AA37-AA4E52735D78}"/>
    <cellStyle name="Normal 33 8 6" xfId="22163" xr:uid="{C426EF6A-CAE3-4D6B-B8F6-A3B2E13F795F}"/>
    <cellStyle name="Normal 33 8 7" xfId="25281" xr:uid="{4730BCB6-2505-4989-9948-B2B3B53E785E}"/>
    <cellStyle name="Normal 33 8 8" xfId="28496" xr:uid="{F6174448-6DAF-4917-8259-BA6C3AE8880B}"/>
    <cellStyle name="Normal 33 8 9" xfId="5342" xr:uid="{43445F73-9C0E-4BE1-8278-8C0EA28321E1}"/>
    <cellStyle name="Normal 33 9" xfId="7325" xr:uid="{DE6A16EF-4247-44FD-A586-635864A620A8}"/>
    <cellStyle name="Normal 34" xfId="216" xr:uid="{127A7F5E-B3BE-4D8A-B8D0-14D4C120A4E0}"/>
    <cellStyle name="Normal 34 10" xfId="8485" xr:uid="{E63B88F2-46F3-42DB-B00B-1D64BF6C4D42}"/>
    <cellStyle name="Normal 34 11" xfId="11594" xr:uid="{28DAD8E0-9E5C-461A-9B9D-04D493A564BA}"/>
    <cellStyle name="Normal 34 12" xfId="14709" xr:uid="{58BFB218-8A7A-44AE-86B8-7C21F4C5403C}"/>
    <cellStyle name="Normal 34 13" xfId="17801" xr:uid="{173152E0-9A97-4C43-B989-118B221F39B4}"/>
    <cellStyle name="Normal 34 14" xfId="20959" xr:uid="{8A98A450-F62A-4884-8D98-AC222865D998}"/>
    <cellStyle name="Normal 34 15" xfId="24099" xr:uid="{219816A3-70E8-404F-B6D1-649C798CE123}"/>
    <cellStyle name="Normal 34 16" xfId="27276" xr:uid="{052A8E55-DE68-46BB-B68B-3A8883B3DFBC}"/>
    <cellStyle name="Normal 34 17" xfId="3386" xr:uid="{32E3DEE0-74FC-4B3D-9715-98C8F9D47D77}"/>
    <cellStyle name="Normal 34 2" xfId="550" xr:uid="{21C8EDCD-AFAE-45B1-813B-06BD82778C46}"/>
    <cellStyle name="Normal 34 2 10" xfId="24440" xr:uid="{1500CF5C-1D73-4898-A66A-398BA30ADB45}"/>
    <cellStyle name="Normal 34 2 11" xfId="27618" xr:uid="{0557915F-6530-449D-AF2D-EB5C0034C8BD}"/>
    <cellStyle name="Normal 34 2 12" xfId="3530" xr:uid="{F447B216-2557-4107-87C6-2C26F69F7DA9}"/>
    <cellStyle name="Normal 34 2 2" xfId="2501" xr:uid="{711966F2-219C-4F5A-89FC-FF64CFA47ABA}"/>
    <cellStyle name="Normal 34 2 2 10" xfId="4588" xr:uid="{1C460D83-97A4-4CC2-8ACE-ED3ADEE4D115}"/>
    <cellStyle name="Normal 34 2 2 2" xfId="6660" xr:uid="{617A1FE5-FD0D-4E73-9C01-994EDAA751D1}"/>
    <cellStyle name="Normal 34 2 2 3" xfId="10764" xr:uid="{095EEE10-002E-4C60-9C1E-C9B0A0AFCD65}"/>
    <cellStyle name="Normal 34 2 2 4" xfId="13959" xr:uid="{6E1CBD7A-5E3C-4F69-8BC2-353A9765E1E9}"/>
    <cellStyle name="Normal 34 2 2 5" xfId="17054" xr:uid="{CFCFCCA2-9CE8-4351-A137-21C8A9371E76}"/>
    <cellStyle name="Normal 34 2 2 6" xfId="20208" xr:uid="{BBEB741F-4E7D-4D79-881B-A4DFC872DFF7}"/>
    <cellStyle name="Normal 34 2 2 7" xfId="23368" xr:uid="{F7F2DDCA-0A55-4F50-BDF1-EF8F5F4A092C}"/>
    <cellStyle name="Normal 34 2 2 8" xfId="26544" xr:uid="{A608EAC2-53AB-4156-8EB7-95C9D537E7A9}"/>
    <cellStyle name="Normal 34 2 2 9" xfId="29743" xr:uid="{5FD64EF2-3C5E-40F1-B8FB-7AD50A576F64}"/>
    <cellStyle name="Normal 34 2 3" xfId="1439" xr:uid="{1E146898-8034-40C8-B5E8-A3E1F988AD14}"/>
    <cellStyle name="Normal 34 2 3 2" xfId="9706" xr:uid="{7360437F-D6F4-4BB7-8C63-1BA341EDA3BB}"/>
    <cellStyle name="Normal 34 2 3 3" xfId="12902" xr:uid="{7B35E8D2-83E9-477B-870A-B6C6BD5576D0}"/>
    <cellStyle name="Normal 34 2 3 4" xfId="15997" xr:uid="{5BCBE972-677B-4B5C-84E3-4F275E2D7161}"/>
    <cellStyle name="Normal 34 2 3 5" xfId="19151" xr:uid="{A1C5E4D3-90A1-4C4B-BBAE-C2A23D926005}"/>
    <cellStyle name="Normal 34 2 3 6" xfId="22311" xr:uid="{003C2B64-AE1F-425A-A81F-2C733775D1DA}"/>
    <cellStyle name="Normal 34 2 3 7" xfId="25487" xr:uid="{DC0DAD22-9748-49B3-97F8-BD67D44651BB}"/>
    <cellStyle name="Normal 34 2 3 8" xfId="28686" xr:uid="{DCAAE84B-A9AD-4988-BD01-4631A528E5DE}"/>
    <cellStyle name="Normal 34 2 3 9" xfId="5688" xr:uid="{E0B0368E-F3BC-4371-8309-83541D27E84E}"/>
    <cellStyle name="Normal 34 2 4" xfId="7673" xr:uid="{E0323ADF-D3EF-4214-9660-E7C435462E50}"/>
    <cellStyle name="Normal 34 2 5" xfId="8818" xr:uid="{38D996AA-9592-43AD-8917-2AD7E7AA0108}"/>
    <cellStyle name="Normal 34 2 6" xfId="11939" xr:uid="{F54CF2D9-57D2-4869-B599-F3F8A1F9BFF9}"/>
    <cellStyle name="Normal 34 2 7" xfId="15058" xr:uid="{CD47C31C-2A52-4DE7-82B5-3B4D1ED77070}"/>
    <cellStyle name="Normal 34 2 8" xfId="18142" xr:uid="{E6AB5A17-2551-4CEC-A6A2-DFFDF45D7A0C}"/>
    <cellStyle name="Normal 34 2 9" xfId="21305" xr:uid="{B178E9A0-3414-4777-9C45-D3373CC10F91}"/>
    <cellStyle name="Normal 34 3" xfId="690" xr:uid="{B8C801D3-AE0D-4369-8DE0-F97BF268F22E}"/>
    <cellStyle name="Normal 34 3 10" xfId="24580" xr:uid="{74E741AB-128F-40BA-8E67-4F9CC2F71BB1}"/>
    <cellStyle name="Normal 34 3 11" xfId="27758" xr:uid="{B5BB43EA-DF43-4AFA-BA40-D51FEE165300}"/>
    <cellStyle name="Normal 34 3 12" xfId="3670" xr:uid="{436C260C-66D0-4B63-91F8-03F1427EA0A1}"/>
    <cellStyle name="Normal 34 3 2" xfId="2641" xr:uid="{3B02A41F-392E-408E-8959-B0CF06D0CFD5}"/>
    <cellStyle name="Normal 34 3 2 10" xfId="4728" xr:uid="{7A3FA848-A4ED-40E5-88DF-DAAB9CAFD561}"/>
    <cellStyle name="Normal 34 3 2 2" xfId="6794" xr:uid="{75E4E80A-E6F7-4A09-9601-E2EF02FBD918}"/>
    <cellStyle name="Normal 34 3 2 3" xfId="10904" xr:uid="{80E968A6-DADC-4392-80B3-32F248970DE4}"/>
    <cellStyle name="Normal 34 3 2 4" xfId="14096" xr:uid="{468E876B-45B5-45FC-83DD-7EA0D6870A5C}"/>
    <cellStyle name="Normal 34 3 2 5" xfId="17191" xr:uid="{2EF924D0-CCB6-4CAF-9455-227BB87255DC}"/>
    <cellStyle name="Normal 34 3 2 6" xfId="20348" xr:uid="{B0247AB0-6BAF-4817-A448-FAB0C5A57F22}"/>
    <cellStyle name="Normal 34 3 2 7" xfId="23505" xr:uid="{356CB935-3A0B-47CF-84BB-90E6174B5953}"/>
    <cellStyle name="Normal 34 3 2 8" xfId="26681" xr:uid="{BA51AFDB-D9AE-4364-A0E2-06C9026D1CAA}"/>
    <cellStyle name="Normal 34 3 2 9" xfId="29880" xr:uid="{A31C297D-F244-4D3F-BA75-D98953737373}"/>
    <cellStyle name="Normal 34 3 3" xfId="1579" xr:uid="{E4B04A18-A00F-4D9C-A0F4-A5F0CF8E22E6}"/>
    <cellStyle name="Normal 34 3 3 2" xfId="9846" xr:uid="{422F250F-63DB-4923-9345-F31265674D1A}"/>
    <cellStyle name="Normal 34 3 3 3" xfId="13042" xr:uid="{CBE4E038-7F10-4B76-B73B-750D554BA658}"/>
    <cellStyle name="Normal 34 3 3 4" xfId="16137" xr:uid="{2F89F29C-FA53-47BC-B455-AC79BC47B765}"/>
    <cellStyle name="Normal 34 3 3 5" xfId="19291" xr:uid="{F3113B33-7841-46B6-8AFF-C13F298B4F50}"/>
    <cellStyle name="Normal 34 3 3 6" xfId="22451" xr:uid="{9D0C3DEB-8CBB-4F73-B2E3-653188A8ED5D}"/>
    <cellStyle name="Normal 34 3 3 7" xfId="25627" xr:uid="{B7005C42-A5BF-47E4-8B4D-7F7FA40E6846}"/>
    <cellStyle name="Normal 34 3 3 8" xfId="28826" xr:uid="{9BB0F834-A26B-4359-A829-6610DD6C5C67}"/>
    <cellStyle name="Normal 34 3 3 9" xfId="5828" xr:uid="{F023C4F3-F480-4E45-B6E8-BE0AD874344A}"/>
    <cellStyle name="Normal 34 3 4" xfId="7813" xr:uid="{2E64C6B3-7269-4DB9-9BC2-4162AC09456A}"/>
    <cellStyle name="Normal 34 3 5" xfId="8958" xr:uid="{A4D410D6-06FD-4107-9212-4EA27D202CA7}"/>
    <cellStyle name="Normal 34 3 6" xfId="12079" xr:uid="{C8D7AE9E-EDAB-47C4-9419-B6749A6D0D79}"/>
    <cellStyle name="Normal 34 3 7" xfId="15198" xr:uid="{798F4197-C601-45A7-8127-B985A04DC6A2}"/>
    <cellStyle name="Normal 34 3 8" xfId="18282" xr:uid="{06049A25-D132-4C52-A6EB-20822DB7116C}"/>
    <cellStyle name="Normal 34 3 9" xfId="21445" xr:uid="{8BAE1214-5A70-45AC-99DC-F5E645BD1170}"/>
    <cellStyle name="Normal 34 4" xfId="859" xr:uid="{1AB585C8-A99C-4189-A8BA-513D06E9B092}"/>
    <cellStyle name="Normal 34 4 10" xfId="24749" xr:uid="{05441701-B9BE-49B6-ADDB-795CF685181F}"/>
    <cellStyle name="Normal 34 4 11" xfId="27927" xr:uid="{2598B853-848C-4334-8F32-16258BCE1CD8}"/>
    <cellStyle name="Normal 34 4 12" xfId="3839" xr:uid="{64214CE8-EB64-4031-BA48-810164583E2F}"/>
    <cellStyle name="Normal 34 4 2" xfId="2810" xr:uid="{61209D53-216B-4BFB-B09E-8D1262C72E37}"/>
    <cellStyle name="Normal 34 4 2 10" xfId="4897" xr:uid="{52F98336-261F-4B97-A04C-6630537E83F5}"/>
    <cellStyle name="Normal 34 4 2 2" xfId="6936" xr:uid="{E00D0B28-2829-4AF3-A0E6-4EB105F9A6A2}"/>
    <cellStyle name="Normal 34 4 2 3" xfId="11073" xr:uid="{56FC464B-B2DA-42AF-B2E0-5FEBB1743A22}"/>
    <cellStyle name="Normal 34 4 2 4" xfId="14264" xr:uid="{ABF5F562-5B53-4AA0-A9CF-5B407567141A}"/>
    <cellStyle name="Normal 34 4 2 5" xfId="17359" xr:uid="{216A0BD9-CB4F-4CAF-BD79-9DA24AE9715E}"/>
    <cellStyle name="Normal 34 4 2 6" xfId="20517" xr:uid="{66E159D0-EFD5-413C-AC65-4BF06BD6160E}"/>
    <cellStyle name="Normal 34 4 2 7" xfId="23673" xr:uid="{9684E3A4-D9B0-41E7-968C-67F6C16FC213}"/>
    <cellStyle name="Normal 34 4 2 8" xfId="26849" xr:uid="{A8E05ACE-02B2-4C6C-8232-FE00F0E1FAC8}"/>
    <cellStyle name="Normal 34 4 2 9" xfId="30048" xr:uid="{0D9410C4-70DC-4354-879B-32604C2436D4}"/>
    <cellStyle name="Normal 34 4 3" xfId="1748" xr:uid="{C5B8FEA4-4BA2-4BDC-808A-670E01C610DE}"/>
    <cellStyle name="Normal 34 4 3 2" xfId="10015" xr:uid="{A33D8BAE-4128-4EA1-9CBF-B4C99C428F9A}"/>
    <cellStyle name="Normal 34 4 3 3" xfId="13211" xr:uid="{5AF045B7-5FCC-4679-B219-A9B31E303CC5}"/>
    <cellStyle name="Normal 34 4 3 4" xfId="16306" xr:uid="{56D9B263-E0A2-4F90-AE73-A0852227CCB2}"/>
    <cellStyle name="Normal 34 4 3 5" xfId="19460" xr:uid="{BE781F54-0F36-4CB8-BB97-62DDBBA99CAB}"/>
    <cellStyle name="Normal 34 4 3 6" xfId="22620" xr:uid="{949C04E4-5812-4680-9201-1833D55660A3}"/>
    <cellStyle name="Normal 34 4 3 7" xfId="25796" xr:uid="{42506910-C93B-4C91-89CC-C06D0084B242}"/>
    <cellStyle name="Normal 34 4 3 8" xfId="28995" xr:uid="{A26CFA65-6B6B-4F7D-BDDC-A30AD3DD00AE}"/>
    <cellStyle name="Normal 34 4 3 9" xfId="5997" xr:uid="{F2A0DE11-E703-4D50-8979-2D21190F2E67}"/>
    <cellStyle name="Normal 34 4 4" xfId="7982" xr:uid="{96FB1222-CC20-400C-995E-A848E9CC9CA3}"/>
    <cellStyle name="Normal 34 4 5" xfId="9127" xr:uid="{1E6A9A64-A39D-4F8C-B40C-151ED3A691EB}"/>
    <cellStyle name="Normal 34 4 6" xfId="12248" xr:uid="{1F1F2C7A-7F74-400E-9D24-494C7036C524}"/>
    <cellStyle name="Normal 34 4 7" xfId="15367" xr:uid="{FFCCB011-57A3-4963-9DEB-BDEC157B88D0}"/>
    <cellStyle name="Normal 34 4 8" xfId="18451" xr:uid="{D27DA36C-57C4-4738-87CD-917500C6BD28}"/>
    <cellStyle name="Normal 34 4 9" xfId="21614" xr:uid="{E74DECF1-7B77-4437-8243-0E022F7E30A7}"/>
    <cellStyle name="Normal 34 5" xfId="1052" xr:uid="{6EAA96F5-EBF1-4C84-B87A-AE6D3696A3BA}"/>
    <cellStyle name="Normal 34 5 10" xfId="24941" xr:uid="{7E5FF930-FDF6-4776-B7FA-2C231E3497FE}"/>
    <cellStyle name="Normal 34 5 11" xfId="28120" xr:uid="{D7A44E7D-79D1-41A3-AC45-0CBA6F9ED1D9}"/>
    <cellStyle name="Normal 34 5 12" xfId="4031" xr:uid="{5ED2202C-C451-4B23-B489-9AE071F4095C}"/>
    <cellStyle name="Normal 34 5 2" xfId="3003" xr:uid="{A70E00BB-6A52-4C3C-8774-15F8177C7870}"/>
    <cellStyle name="Normal 34 5 2 10" xfId="5089" xr:uid="{CFA10042-12E7-4992-99F9-B373AE85A3ED}"/>
    <cellStyle name="Normal 34 5 2 2" xfId="7112" xr:uid="{56D39544-F684-47CC-A7FD-013DFE386C6D}"/>
    <cellStyle name="Normal 34 5 2 3" xfId="11265" xr:uid="{35F3043C-547C-41D0-9CB6-BFD213FA12FF}"/>
    <cellStyle name="Normal 34 5 2 4" xfId="14453" xr:uid="{260B74B9-06CC-45FC-BEDF-547CBB409C23}"/>
    <cellStyle name="Normal 34 5 2 5" xfId="17550" xr:uid="{CF04AD7B-A7C5-4522-A1FD-2513E82B8D5C}"/>
    <cellStyle name="Normal 34 5 2 6" xfId="20707" xr:uid="{D7B9D8D1-E0CE-43E3-AB78-E7E5654B51B5}"/>
    <cellStyle name="Normal 34 5 2 7" xfId="23862" xr:uid="{AFCA7D66-5F74-4ECD-96B4-01AD399E56EF}"/>
    <cellStyle name="Normal 34 5 2 8" xfId="27038" xr:uid="{54A722A6-39D0-4F01-A00D-82187477658F}"/>
    <cellStyle name="Normal 34 5 2 9" xfId="30237" xr:uid="{070C56F8-23EA-47FE-922C-198E67E4F507}"/>
    <cellStyle name="Normal 34 5 3" xfId="1942" xr:uid="{69B63737-56E7-4037-8343-19C467CA3016}"/>
    <cellStyle name="Normal 34 5 3 2" xfId="10207" xr:uid="{4F94CE53-C110-4289-BE54-8274775CB04D}"/>
    <cellStyle name="Normal 34 5 3 3" xfId="13403" xr:uid="{C755A705-3CA4-45F0-B3D0-8526EEB68F3D}"/>
    <cellStyle name="Normal 34 5 3 4" xfId="16498" xr:uid="{19A31D14-F80A-4CAE-AFA8-0A83641E01CB}"/>
    <cellStyle name="Normal 34 5 3 5" xfId="19652" xr:uid="{CA7E9419-7CB1-4E07-BFE8-0AEB09173FDB}"/>
    <cellStyle name="Normal 34 5 3 6" xfId="22812" xr:uid="{1BD59271-DA07-4A46-B540-0C9CB2763148}"/>
    <cellStyle name="Normal 34 5 3 7" xfId="25988" xr:uid="{DB8A22AD-441F-443F-8E4E-5C41AB036BC3}"/>
    <cellStyle name="Normal 34 5 3 8" xfId="29187" xr:uid="{FC6734DA-27AA-4E1A-BD0D-A9D86C5E818D}"/>
    <cellStyle name="Normal 34 5 3 9" xfId="6190" xr:uid="{B36311F2-6B6D-4FC7-9826-FEBF19316B78}"/>
    <cellStyle name="Normal 34 5 4" xfId="8175" xr:uid="{B1F69046-3381-444D-AE6D-96A0345F0503}"/>
    <cellStyle name="Normal 34 5 5" xfId="9319" xr:uid="{E845612D-B768-4192-8D1E-8078FA0A7F15}"/>
    <cellStyle name="Normal 34 5 6" xfId="12441" xr:uid="{D4682F56-2D93-4B13-BF2B-7F1807336152}"/>
    <cellStyle name="Normal 34 5 7" xfId="15560" xr:uid="{19250D9E-6003-415F-9CAA-4F424B50802A}"/>
    <cellStyle name="Normal 34 5 8" xfId="18643" xr:uid="{0563D4CA-A3B4-4099-B7C4-44D373CD2FE3}"/>
    <cellStyle name="Normal 34 5 9" xfId="21807" xr:uid="{E2E9ED58-E00A-4D25-AFE3-BC7374778AB4}"/>
    <cellStyle name="Normal 34 6" xfId="405" xr:uid="{E8FF0193-10C1-48AB-B591-9626567AB21E}"/>
    <cellStyle name="Normal 34 6 10" xfId="27474" xr:uid="{47E59D8D-F34C-4847-9233-72958CFEF345}"/>
    <cellStyle name="Normal 34 6 11" xfId="4444" xr:uid="{9ED5E600-86D8-48F7-8693-B238365253D9}"/>
    <cellStyle name="Normal 34 6 2" xfId="2357" xr:uid="{F419CC4C-2923-4976-A534-A2911BDED2C5}"/>
    <cellStyle name="Normal 34 6 2 2" xfId="10620" xr:uid="{9A650EBF-566C-4D3A-8ED3-7541245B8015}"/>
    <cellStyle name="Normal 34 6 2 3" xfId="13815" xr:uid="{EA8C3300-98EE-48D5-9126-C6B5675D5BBA}"/>
    <cellStyle name="Normal 34 6 2 4" xfId="16910" xr:uid="{20ED837F-626A-4653-8B74-D7A7FDCA79EF}"/>
    <cellStyle name="Normal 34 6 2 5" xfId="20064" xr:uid="{ADB83A6D-9B46-4002-8447-873BBC73B346}"/>
    <cellStyle name="Normal 34 6 2 6" xfId="23224" xr:uid="{EFAF17CA-3596-49B4-8329-EAFDC8E7CE53}"/>
    <cellStyle name="Normal 34 6 2 7" xfId="26400" xr:uid="{A2B569CD-D448-47C9-969E-D74795C82930}"/>
    <cellStyle name="Normal 34 6 2 8" xfId="29599" xr:uid="{FAFEA9A5-169E-445D-9621-8EE902F6A735}"/>
    <cellStyle name="Normal 34 6 2 9" xfId="5544" xr:uid="{4A45A103-F509-44F6-AFE1-C5B254415C04}"/>
    <cellStyle name="Normal 34 6 3" xfId="7529" xr:uid="{29BD74F3-D654-45C4-949D-E0FDCA02148F}"/>
    <cellStyle name="Normal 34 6 4" xfId="8673" xr:uid="{E046F19C-CD9B-49BA-A414-2C4EE30149BB}"/>
    <cellStyle name="Normal 34 6 5" xfId="11795" xr:uid="{F5B2CD93-70CC-40F0-87D5-CA01E096CF09}"/>
    <cellStyle name="Normal 34 6 6" xfId="14914" xr:uid="{D01F7380-6B69-4FBE-A7A7-782916E923BA}"/>
    <cellStyle name="Normal 34 6 7" xfId="17998" xr:uid="{4E6EBA07-5114-4F92-99ED-D18C244BECF5}"/>
    <cellStyle name="Normal 34 6 8" xfId="21161" xr:uid="{4012FF5B-F834-4D26-ACC1-C3B02030EE70}"/>
    <cellStyle name="Normal 34 6 9" xfId="24296" xr:uid="{5BE96BBE-D823-4075-80BC-42FD547BC5B8}"/>
    <cellStyle name="Normal 34 7" xfId="2158" xr:uid="{B35902D6-B4A7-42CD-AD27-15A368154497}"/>
    <cellStyle name="Normal 34 7 10" xfId="4247" xr:uid="{44FEEACF-F130-4886-8CBE-73C6F7DB1E38}"/>
    <cellStyle name="Normal 34 7 2" xfId="6463" xr:uid="{38A4D14B-4A4A-4E05-B82B-F487F2678017}"/>
    <cellStyle name="Normal 34 7 3" xfId="10423" xr:uid="{E26E31DA-A0AF-454D-AC76-A5C4AD74475B}"/>
    <cellStyle name="Normal 34 7 4" xfId="13618" xr:uid="{7E95F278-DBD9-4EE3-9EAE-F206A448B379}"/>
    <cellStyle name="Normal 34 7 5" xfId="16713" xr:uid="{B3485D1A-AF13-47A0-ABCB-2B825DD86F89}"/>
    <cellStyle name="Normal 34 7 6" xfId="19867" xr:uid="{05B29D8E-F799-45B5-BF99-E0869C7F8E6D}"/>
    <cellStyle name="Normal 34 7 7" xfId="23027" xr:uid="{AECF3C0D-58E4-428C-8920-AE58F8D14D5C}"/>
    <cellStyle name="Normal 34 7 8" xfId="26203" xr:uid="{3904264D-7C01-469B-BF1F-C59D8D88503C}"/>
    <cellStyle name="Normal 34 7 9" xfId="29402" xr:uid="{2172754C-21A9-4FD4-BEAE-3982CD8E2114}"/>
    <cellStyle name="Normal 34 8" xfId="1295" xr:uid="{15F661A1-322E-4A87-B3D2-A97A1B39B3E0}"/>
    <cellStyle name="Normal 34 8 2" xfId="9562" xr:uid="{42BF5366-FB2D-4E32-B41B-DB71229B662D}"/>
    <cellStyle name="Normal 34 8 3" xfId="12758" xr:uid="{CCB81094-C8EB-415F-992F-620D31FD9F9F}"/>
    <cellStyle name="Normal 34 8 4" xfId="15853" xr:uid="{4115D3C2-78F4-4726-9FB5-1FAE789D344B}"/>
    <cellStyle name="Normal 34 8 5" xfId="19010" xr:uid="{2EC323CE-3D1D-4ED7-BC28-985E04E808FF}"/>
    <cellStyle name="Normal 34 8 6" xfId="22167" xr:uid="{6147FEFB-B88D-4B1B-8D63-B4BC68219865}"/>
    <cellStyle name="Normal 34 8 7" xfId="25225" xr:uid="{E93FAD28-4276-4652-BC1C-C8B9A17686F5}"/>
    <cellStyle name="Normal 34 8 8" xfId="28472" xr:uid="{905B3BE2-917C-4999-8944-E3EE343ADCD9}"/>
    <cellStyle name="Normal 34 8 9" xfId="5346" xr:uid="{FFDDFB49-F65E-4BC9-9AF1-C5EA61D93D48}"/>
    <cellStyle name="Normal 34 9" xfId="7329" xr:uid="{AC3EFD0F-5A8A-4543-8FB4-B0D631B77D07}"/>
    <cellStyle name="Normal 35" xfId="220" xr:uid="{CB8D4039-6446-4370-B7C1-2E91EF349F98}"/>
    <cellStyle name="Normal 35 10" xfId="8489" xr:uid="{5241462A-0D28-4DEE-A29A-94F98811AD51}"/>
    <cellStyle name="Normal 35 11" xfId="11598" xr:uid="{FD6E73C3-54EC-431E-813C-F6C822DBF7DF}"/>
    <cellStyle name="Normal 35 12" xfId="14713" xr:uid="{7F29D42E-D7B2-4E38-9088-3B078C937FEB}"/>
    <cellStyle name="Normal 35 13" xfId="17805" xr:uid="{9AEF8B7E-9788-4058-AAAE-4E24D20CBAE2}"/>
    <cellStyle name="Normal 35 14" xfId="20963" xr:uid="{2EBD7465-80E0-4396-9BB2-F0C006305D6D}"/>
    <cellStyle name="Normal 35 15" xfId="24103" xr:uid="{94EB30C6-4705-4C1E-9875-DEAF49DEB16F}"/>
    <cellStyle name="Normal 35 16" xfId="27280" xr:uid="{F54C600A-30C9-4D3C-98BE-7855B361D37D}"/>
    <cellStyle name="Normal 35 17" xfId="3390" xr:uid="{64D0C491-2D30-4347-857D-692BE0796FFB}"/>
    <cellStyle name="Normal 35 2" xfId="554" xr:uid="{9C006B4E-40A9-4B9F-80D3-0A28756195FE}"/>
    <cellStyle name="Normal 35 2 10" xfId="24444" xr:uid="{47DE5B32-EF8E-403C-BD81-B673264A7692}"/>
    <cellStyle name="Normal 35 2 11" xfId="27622" xr:uid="{EB5C0DB3-D4F5-4690-9993-817D16296F91}"/>
    <cellStyle name="Normal 35 2 12" xfId="3534" xr:uid="{67BCDED1-9206-4AC6-9285-CC494D6FFECE}"/>
    <cellStyle name="Normal 35 2 2" xfId="2505" xr:uid="{9B90651A-1B7F-4BB4-BC95-EE1D9DC6C4A7}"/>
    <cellStyle name="Normal 35 2 2 10" xfId="4592" xr:uid="{8C9D96E7-929D-4662-BBCF-53A38FCE8857}"/>
    <cellStyle name="Normal 35 2 2 2" xfId="6664" xr:uid="{1224FF46-BE9E-406D-B869-BCA043EAE82C}"/>
    <cellStyle name="Normal 35 2 2 3" xfId="10768" xr:uid="{BC353135-337C-4B77-8442-A39040277FD2}"/>
    <cellStyle name="Normal 35 2 2 4" xfId="13963" xr:uid="{6D3E6FC7-0F57-4778-9885-CFDDDC267F9D}"/>
    <cellStyle name="Normal 35 2 2 5" xfId="17058" xr:uid="{6A4B3D33-17C8-418A-93EF-575BA499B79D}"/>
    <cellStyle name="Normal 35 2 2 6" xfId="20212" xr:uid="{BB90AE1F-8772-403A-81E4-C133C69BC718}"/>
    <cellStyle name="Normal 35 2 2 7" xfId="23372" xr:uid="{577E974D-A73E-4064-A40C-7AA4F5D222CB}"/>
    <cellStyle name="Normal 35 2 2 8" xfId="26548" xr:uid="{8BD9407F-373A-4AC0-BA36-57B5FDE51AB2}"/>
    <cellStyle name="Normal 35 2 2 9" xfId="29747" xr:uid="{64437C64-99D0-4B61-AE23-2743E6903F5D}"/>
    <cellStyle name="Normal 35 2 3" xfId="1443" xr:uid="{D5BDF43A-6339-497E-A477-5FDED6032FC7}"/>
    <cellStyle name="Normal 35 2 3 2" xfId="9710" xr:uid="{454F5A1D-6523-44EE-BFFA-F1C9B34481BA}"/>
    <cellStyle name="Normal 35 2 3 3" xfId="12906" xr:uid="{EBE8F7A8-C97A-4653-8822-FE576952B996}"/>
    <cellStyle name="Normal 35 2 3 4" xfId="16001" xr:uid="{570A16F8-FFB2-4936-953C-D95EC0CB12D1}"/>
    <cellStyle name="Normal 35 2 3 5" xfId="19155" xr:uid="{EFA4E19D-1C2F-460D-9561-331D61D37DB7}"/>
    <cellStyle name="Normal 35 2 3 6" xfId="22315" xr:uid="{598AF1C9-CDD4-4F29-A6C8-E81FBF87AD44}"/>
    <cellStyle name="Normal 35 2 3 7" xfId="25491" xr:uid="{9DA3C157-7223-480D-9CD6-CC9F228CA376}"/>
    <cellStyle name="Normal 35 2 3 8" xfId="28690" xr:uid="{E6303034-184B-4739-8C74-B5D8C4DFB535}"/>
    <cellStyle name="Normal 35 2 3 9" xfId="5692" xr:uid="{8772D549-0D50-40FB-B198-B34551BC390D}"/>
    <cellStyle name="Normal 35 2 4" xfId="7677" xr:uid="{3E00D1A6-958C-422A-9380-C70B74345FCE}"/>
    <cellStyle name="Normal 35 2 5" xfId="8822" xr:uid="{2FAD82DB-6DA8-4DBC-A0E6-8125FE48DD01}"/>
    <cellStyle name="Normal 35 2 6" xfId="11943" xr:uid="{99062580-0E83-4291-93BB-3A5100D5E5F6}"/>
    <cellStyle name="Normal 35 2 7" xfId="15062" xr:uid="{4275BE7D-4043-4488-A340-217ACE569693}"/>
    <cellStyle name="Normal 35 2 8" xfId="18146" xr:uid="{8679212D-4623-495C-9D16-5310C401F27F}"/>
    <cellStyle name="Normal 35 2 9" xfId="21309" xr:uid="{EC1D9F67-64BF-435E-9FC1-A8ACF80CF7CA}"/>
    <cellStyle name="Normal 35 3" xfId="694" xr:uid="{EB461F85-F733-44AE-9503-AC7D3033ADA7}"/>
    <cellStyle name="Normal 35 3 10" xfId="24584" xr:uid="{AE8D1425-3158-4ABD-990A-A5AC23FB2E16}"/>
    <cellStyle name="Normal 35 3 11" xfId="27762" xr:uid="{ADB9378A-D99A-4C53-BA39-5EA5958A02FD}"/>
    <cellStyle name="Normal 35 3 12" xfId="3674" xr:uid="{77346DA0-ED18-4FEA-9BFA-2903D199E5AF}"/>
    <cellStyle name="Normal 35 3 2" xfId="2645" xr:uid="{F40C48F5-55C0-4F2A-905A-B85BB6B9342B}"/>
    <cellStyle name="Normal 35 3 2 10" xfId="4732" xr:uid="{FEAE9A25-38F0-446A-A3A2-1BCF5D00B648}"/>
    <cellStyle name="Normal 35 3 2 2" xfId="6798" xr:uid="{E93B7B08-E34F-4365-ADF3-CB91DE1FA792}"/>
    <cellStyle name="Normal 35 3 2 3" xfId="10908" xr:uid="{66FE5AD9-B6CA-4190-8F62-2EB225A5588A}"/>
    <cellStyle name="Normal 35 3 2 4" xfId="14100" xr:uid="{C3B2EFA0-787B-4E02-8FDC-A272CFC0CE48}"/>
    <cellStyle name="Normal 35 3 2 5" xfId="17195" xr:uid="{DCF7546F-72DD-4674-9041-E7B95AB15E58}"/>
    <cellStyle name="Normal 35 3 2 6" xfId="20352" xr:uid="{87EA9A74-B1A1-4C0F-B28C-B5265F564DAB}"/>
    <cellStyle name="Normal 35 3 2 7" xfId="23509" xr:uid="{607D8BC2-9E89-4D79-B208-FC0406E335CF}"/>
    <cellStyle name="Normal 35 3 2 8" xfId="26685" xr:uid="{7B65465E-8080-454F-9A85-32C207BDD76F}"/>
    <cellStyle name="Normal 35 3 2 9" xfId="29884" xr:uid="{C28022F0-83D2-4390-8D38-0937934EED10}"/>
    <cellStyle name="Normal 35 3 3" xfId="1583" xr:uid="{AA77454A-784B-416B-AC09-DAD912AC739E}"/>
    <cellStyle name="Normal 35 3 3 2" xfId="9850" xr:uid="{DBB490D7-AC56-45F6-BCA7-16867055281C}"/>
    <cellStyle name="Normal 35 3 3 3" xfId="13046" xr:uid="{B2212AA9-1D58-424A-94D4-B6C9218B78C6}"/>
    <cellStyle name="Normal 35 3 3 4" xfId="16141" xr:uid="{6C06BBA3-EE1B-443B-91A4-E3D2C3856B4A}"/>
    <cellStyle name="Normal 35 3 3 5" xfId="19295" xr:uid="{0FBCF55A-6580-4E6C-9DDF-C9DF88324D6C}"/>
    <cellStyle name="Normal 35 3 3 6" xfId="22455" xr:uid="{0D24560C-F700-4C52-AFC0-B6707CA2F7EB}"/>
    <cellStyle name="Normal 35 3 3 7" xfId="25631" xr:uid="{B6804614-D544-4974-9FEF-66E5F9C9DDFC}"/>
    <cellStyle name="Normal 35 3 3 8" xfId="28830" xr:uid="{51993EBD-0379-4FC8-93F7-7F188BDE2D31}"/>
    <cellStyle name="Normal 35 3 3 9" xfId="5832" xr:uid="{D9B483F5-1363-4CD1-87EF-A2DFE0E58FF3}"/>
    <cellStyle name="Normal 35 3 4" xfId="7817" xr:uid="{79653C2E-F161-4FAD-A84B-C1EDBF4D950C}"/>
    <cellStyle name="Normal 35 3 5" xfId="8962" xr:uid="{1CA39EBC-EC0B-4663-9376-F299C4F097B5}"/>
    <cellStyle name="Normal 35 3 6" xfId="12083" xr:uid="{C15AE2CD-484F-4037-9122-27E0BB852D89}"/>
    <cellStyle name="Normal 35 3 7" xfId="15202" xr:uid="{D597438B-58D3-4CB1-818B-CB2C5626642C}"/>
    <cellStyle name="Normal 35 3 8" xfId="18286" xr:uid="{84F2A229-C987-47FB-B43F-C0AD501C8C56}"/>
    <cellStyle name="Normal 35 3 9" xfId="21449" xr:uid="{6A9184DD-5DE7-4BED-97F5-046DE765C29E}"/>
    <cellStyle name="Normal 35 4" xfId="863" xr:uid="{40BE1F81-57C5-42ED-B3E6-27FE07AD0582}"/>
    <cellStyle name="Normal 35 4 10" xfId="24753" xr:uid="{3AA7E45F-89FE-4EDE-B405-C705920FB065}"/>
    <cellStyle name="Normal 35 4 11" xfId="27931" xr:uid="{C1A37352-E20A-4A8A-A430-CFD79C210D6D}"/>
    <cellStyle name="Normal 35 4 12" xfId="3843" xr:uid="{A9DB2834-DBFA-4168-921F-211F46AB0CBD}"/>
    <cellStyle name="Normal 35 4 2" xfId="2814" xr:uid="{CC36CC2C-3EDC-4750-AA61-1DCE678CE795}"/>
    <cellStyle name="Normal 35 4 2 10" xfId="4901" xr:uid="{DA4ACA96-85AD-45FB-BD30-734AD1FF738F}"/>
    <cellStyle name="Normal 35 4 2 2" xfId="6940" xr:uid="{8AF9AFD5-EB42-4749-B5C1-CE25EC5E3534}"/>
    <cellStyle name="Normal 35 4 2 3" xfId="11077" xr:uid="{9A485C47-21FB-40FC-B9E3-E2D8EEAB2984}"/>
    <cellStyle name="Normal 35 4 2 4" xfId="14268" xr:uid="{BEB7648F-A4A0-4C4A-BD1C-018A2F8E52F3}"/>
    <cellStyle name="Normal 35 4 2 5" xfId="17363" xr:uid="{0552FD8B-FEA5-4B60-A7E0-B1E3FF2D69DB}"/>
    <cellStyle name="Normal 35 4 2 6" xfId="20521" xr:uid="{409E8C45-BAFE-4706-BD03-EB7313B98142}"/>
    <cellStyle name="Normal 35 4 2 7" xfId="23677" xr:uid="{01F3010A-D582-4E5B-84C4-6405E83BD1C1}"/>
    <cellStyle name="Normal 35 4 2 8" xfId="26853" xr:uid="{C74769F9-EBBE-4DD9-9B19-8737F57B211A}"/>
    <cellStyle name="Normal 35 4 2 9" xfId="30052" xr:uid="{21D61672-8AAE-4AA5-96C3-4F0335B96373}"/>
    <cellStyle name="Normal 35 4 3" xfId="1752" xr:uid="{28791B4F-4FAD-4873-ABAB-C2EBE8B4F2A3}"/>
    <cellStyle name="Normal 35 4 3 2" xfId="10019" xr:uid="{E5E13B24-DEC3-4F76-9E21-13935D2D5221}"/>
    <cellStyle name="Normal 35 4 3 3" xfId="13215" xr:uid="{0468AF8D-3A3A-474B-A7B6-C770EED41DD1}"/>
    <cellStyle name="Normal 35 4 3 4" xfId="16310" xr:uid="{6D75D14B-B239-43E5-8BC6-BC0116E64621}"/>
    <cellStyle name="Normal 35 4 3 5" xfId="19464" xr:uid="{DE21E3D2-D1BF-48A1-A628-6C57C88DDB57}"/>
    <cellStyle name="Normal 35 4 3 6" xfId="22624" xr:uid="{9FE77BEB-83F5-4889-9128-0DF549523CF1}"/>
    <cellStyle name="Normal 35 4 3 7" xfId="25800" xr:uid="{9EE14834-99A6-4DD6-85B8-6F4A8E77C389}"/>
    <cellStyle name="Normal 35 4 3 8" xfId="28999" xr:uid="{59797E17-143B-49AF-AB65-F7C7B5866C78}"/>
    <cellStyle name="Normal 35 4 3 9" xfId="6001" xr:uid="{30180305-596D-4130-96B7-C9F485A69A6A}"/>
    <cellStyle name="Normal 35 4 4" xfId="7986" xr:uid="{9CAE36B9-48E4-4BEA-A5DC-503AC057E597}"/>
    <cellStyle name="Normal 35 4 5" xfId="9131" xr:uid="{9CBCE620-94D7-49F0-8AF5-0B276F72636A}"/>
    <cellStyle name="Normal 35 4 6" xfId="12252" xr:uid="{95A8C799-1260-49D3-A84E-E874D3FB3E30}"/>
    <cellStyle name="Normal 35 4 7" xfId="15371" xr:uid="{C4E548E0-7347-4DCE-A387-7FDE53C51FFB}"/>
    <cellStyle name="Normal 35 4 8" xfId="18455" xr:uid="{AB232AAF-6FA6-4FA0-9F75-7F91DE6C830D}"/>
    <cellStyle name="Normal 35 4 9" xfId="21618" xr:uid="{B8CE29D7-1D33-4160-8763-DF66C8B5DE42}"/>
    <cellStyle name="Normal 35 5" xfId="1056" xr:uid="{D322336A-0AC8-42BC-9BC6-4D9C6BBDEA4F}"/>
    <cellStyle name="Normal 35 5 10" xfId="24945" xr:uid="{4C5B6890-BF7E-4602-9898-E6087FB064C6}"/>
    <cellStyle name="Normal 35 5 11" xfId="28124" xr:uid="{AFECF0BA-A4E7-44D5-ADD2-7AEDB3198B61}"/>
    <cellStyle name="Normal 35 5 12" xfId="4035" xr:uid="{8253D067-6C3D-44FC-92E5-8D94DD83C1AF}"/>
    <cellStyle name="Normal 35 5 2" xfId="3007" xr:uid="{4FC30305-CCF8-41B5-BEF9-BB00EF7EE765}"/>
    <cellStyle name="Normal 35 5 2 10" xfId="5093" xr:uid="{26B33B80-FA3C-48D9-B688-15AB695D9BAC}"/>
    <cellStyle name="Normal 35 5 2 2" xfId="7116" xr:uid="{D251BE63-EF24-40B6-A5D9-887E161A6479}"/>
    <cellStyle name="Normal 35 5 2 3" xfId="11269" xr:uid="{27C80D51-4B21-4E6C-AF38-1A4CCA12DC51}"/>
    <cellStyle name="Normal 35 5 2 4" xfId="14457" xr:uid="{43057AF2-E04F-4F18-A422-4E07316CFEA5}"/>
    <cellStyle name="Normal 35 5 2 5" xfId="17554" xr:uid="{33E408CC-F879-40F7-B287-9467D2551777}"/>
    <cellStyle name="Normal 35 5 2 6" xfId="20711" xr:uid="{E452AD45-58FC-4FF5-A189-2EA4A0B0D790}"/>
    <cellStyle name="Normal 35 5 2 7" xfId="23866" xr:uid="{BB57D4E1-951F-4EEF-B18C-9A64B43A38E9}"/>
    <cellStyle name="Normal 35 5 2 8" xfId="27042" xr:uid="{54EAFBC2-48D3-47EE-B9A1-E076394231E2}"/>
    <cellStyle name="Normal 35 5 2 9" xfId="30241" xr:uid="{9681C813-3A69-4F74-82E4-52995310A09F}"/>
    <cellStyle name="Normal 35 5 3" xfId="1946" xr:uid="{28CA2DD8-52AC-4E3E-8692-A52D17A9FD69}"/>
    <cellStyle name="Normal 35 5 3 2" xfId="10211" xr:uid="{5DD42ACC-BB68-4A91-A1D0-88EBADF6EE1A}"/>
    <cellStyle name="Normal 35 5 3 3" xfId="13407" xr:uid="{2C1C7504-BD37-407B-AA06-9D5C7E5F75A2}"/>
    <cellStyle name="Normal 35 5 3 4" xfId="16502" xr:uid="{86AE8CD0-80E8-4405-A04E-ECFFF73B4822}"/>
    <cellStyle name="Normal 35 5 3 5" xfId="19656" xr:uid="{822C85E6-DADB-4F1B-A363-8F4D97E72B45}"/>
    <cellStyle name="Normal 35 5 3 6" xfId="22816" xr:uid="{D5770ED2-7678-4566-9550-995096CD9566}"/>
    <cellStyle name="Normal 35 5 3 7" xfId="25992" xr:uid="{BB0FDA23-AA99-4650-8369-9FB0F9F57FCF}"/>
    <cellStyle name="Normal 35 5 3 8" xfId="29191" xr:uid="{1663C99F-17D9-49F0-AC40-B4A8EB111878}"/>
    <cellStyle name="Normal 35 5 3 9" xfId="6194" xr:uid="{8D812D6B-EABB-4FD2-AD79-136079400440}"/>
    <cellStyle name="Normal 35 5 4" xfId="8179" xr:uid="{BD0CE69F-340F-4F85-90B8-2E4053759678}"/>
    <cellStyle name="Normal 35 5 5" xfId="9323" xr:uid="{53CAB136-9A31-4215-AD42-8CB1D967C72C}"/>
    <cellStyle name="Normal 35 5 6" xfId="12445" xr:uid="{266EB9D5-5753-46DD-A6DC-2E647BD04402}"/>
    <cellStyle name="Normal 35 5 7" xfId="15564" xr:uid="{6C5A2B8A-1BAD-40FA-A039-5D658D5C8AC3}"/>
    <cellStyle name="Normal 35 5 8" xfId="18647" xr:uid="{7092F4E7-0F3C-445E-ACF4-0BF5B4C70225}"/>
    <cellStyle name="Normal 35 5 9" xfId="21811" xr:uid="{5C4E15C2-3DA1-428D-9C15-77992290C0ED}"/>
    <cellStyle name="Normal 35 6" xfId="409" xr:uid="{039D14C3-4DBA-4B56-826A-81AF82E6F7CC}"/>
    <cellStyle name="Normal 35 6 10" xfId="27478" xr:uid="{A185393F-D366-4D76-B2EA-80B8C1AAE685}"/>
    <cellStyle name="Normal 35 6 11" xfId="4448" xr:uid="{F64E82E9-8FD6-4A78-A555-331BFD946B03}"/>
    <cellStyle name="Normal 35 6 2" xfId="2361" xr:uid="{00531E2B-5B47-46AE-8D58-B99D97F2A7F5}"/>
    <cellStyle name="Normal 35 6 2 2" xfId="10624" xr:uid="{45DC6C2A-EF1D-4A64-9FFF-8FB6E32D7811}"/>
    <cellStyle name="Normal 35 6 2 3" xfId="13819" xr:uid="{1E1EFE41-70E2-4FAF-9B66-4BAB31F18D6E}"/>
    <cellStyle name="Normal 35 6 2 4" xfId="16914" xr:uid="{28BABE09-9BB6-4BE8-9CA2-55A5FD7FFBE2}"/>
    <cellStyle name="Normal 35 6 2 5" xfId="20068" xr:uid="{C166A4F1-5842-47B2-AE7B-C0F7A1A4A4A9}"/>
    <cellStyle name="Normal 35 6 2 6" xfId="23228" xr:uid="{DED6554A-E791-419A-A235-6D896C98B451}"/>
    <cellStyle name="Normal 35 6 2 7" xfId="26404" xr:uid="{3DE4AA48-FA1B-4353-B8D8-58F9A887CDA1}"/>
    <cellStyle name="Normal 35 6 2 8" xfId="29603" xr:uid="{2BD74D82-ADCB-4753-91FC-11ADBACD501D}"/>
    <cellStyle name="Normal 35 6 2 9" xfId="5548" xr:uid="{29273E2C-E1CF-4E4A-BD3E-389D6B53C4A1}"/>
    <cellStyle name="Normal 35 6 3" xfId="7533" xr:uid="{D412D17B-0DB3-4A3F-B9DD-3A87B5B6D45A}"/>
    <cellStyle name="Normal 35 6 4" xfId="8677" xr:uid="{E47ECC17-2175-4021-9D0E-A2F5B1105BCE}"/>
    <cellStyle name="Normal 35 6 5" xfId="11799" xr:uid="{88627D75-C0C0-4E00-A652-119249FA78F8}"/>
    <cellStyle name="Normal 35 6 6" xfId="14918" xr:uid="{3E31DB75-9329-410A-9683-9EC4A504D16A}"/>
    <cellStyle name="Normal 35 6 7" xfId="18002" xr:uid="{FB090147-21CF-400F-88D1-1F1FFFC30903}"/>
    <cellStyle name="Normal 35 6 8" xfId="21165" xr:uid="{ADE4F6FB-B07B-4E69-9267-E329818350F6}"/>
    <cellStyle name="Normal 35 6 9" xfId="24300" xr:uid="{54232053-F3E2-44E2-AD75-1E62BBD70537}"/>
    <cellStyle name="Normal 35 7" xfId="2162" xr:uid="{99ACB4D7-362C-42C8-B405-406540DDA877}"/>
    <cellStyle name="Normal 35 7 10" xfId="4251" xr:uid="{FAE301AA-33E8-494C-973C-21903A005225}"/>
    <cellStyle name="Normal 35 7 2" xfId="6467" xr:uid="{34B35DB6-5620-4468-9AD3-2A15E96C1755}"/>
    <cellStyle name="Normal 35 7 3" xfId="10427" xr:uid="{B307436C-B463-46AE-9C95-FBD39D3FE8F7}"/>
    <cellStyle name="Normal 35 7 4" xfId="13622" xr:uid="{E2406978-40D6-4CEE-AFAB-360013B68326}"/>
    <cellStyle name="Normal 35 7 5" xfId="16717" xr:uid="{2069A943-7812-4E32-A5B2-94DF146706CD}"/>
    <cellStyle name="Normal 35 7 6" xfId="19871" xr:uid="{82251268-CD60-4F4A-AD4C-BDC96A3BD62C}"/>
    <cellStyle name="Normal 35 7 7" xfId="23031" xr:uid="{142A43AB-92BB-4852-805F-D112C2D867A5}"/>
    <cellStyle name="Normal 35 7 8" xfId="26207" xr:uid="{5A6C117D-7A24-4056-A851-7F6F2B89F1DC}"/>
    <cellStyle name="Normal 35 7 9" xfId="29406" xr:uid="{0D560CB5-2C4C-4A4D-B3AC-17FB12AF76E8}"/>
    <cellStyle name="Normal 35 8" xfId="1299" xr:uid="{3C69AD80-2B4A-4B95-8749-47760A45D580}"/>
    <cellStyle name="Normal 35 8 2" xfId="9566" xr:uid="{C378F665-DA5E-4D84-9789-705B5240BCAB}"/>
    <cellStyle name="Normal 35 8 3" xfId="12762" xr:uid="{7BD30E05-4377-4161-994C-4DA9B5DC38C0}"/>
    <cellStyle name="Normal 35 8 4" xfId="15857" xr:uid="{ED9C0880-8E62-4461-A67E-05596925D1E4}"/>
    <cellStyle name="Normal 35 8 5" xfId="19017" xr:uid="{924D0A9E-DEA6-416C-983C-83665D345619}"/>
    <cellStyle name="Normal 35 8 6" xfId="22171" xr:uid="{8BCA969E-8C81-4470-B52D-7A15E598249A}"/>
    <cellStyle name="Normal 35 8 7" xfId="25352" xr:uid="{FBCD6BD1-CC85-4E8E-ADDC-219284CD1F20}"/>
    <cellStyle name="Normal 35 8 8" xfId="28503" xr:uid="{4326906A-7605-42B2-8C6D-EE310326DF97}"/>
    <cellStyle name="Normal 35 8 9" xfId="5350" xr:uid="{6E3EF721-254B-4C7E-913F-373826F99D47}"/>
    <cellStyle name="Normal 35 9" xfId="7333" xr:uid="{CC5F771E-5FFA-4885-AD8E-23F4E19C5CFC}"/>
    <cellStyle name="Normal 36" xfId="60" xr:uid="{FB094547-A880-4A7D-927B-6343C42762E9}"/>
    <cellStyle name="Normal 36 10" xfId="7337" xr:uid="{42032288-5845-40D9-9675-3B44F96D1AD7}"/>
    <cellStyle name="Normal 36 11" xfId="11602" xr:uid="{C8064BBE-A4D7-41BD-9C20-761659A7ECD4}"/>
    <cellStyle name="Normal 36 12" xfId="17809" xr:uid="{862FFA0E-F942-48B6-A2C9-D08A4BB15E8D}"/>
    <cellStyle name="Normal 36 13" xfId="20967" xr:uid="{CD3177AD-BD31-4053-9BEA-F68E768CD080}"/>
    <cellStyle name="Normal 36 14" xfId="24107" xr:uid="{1E571D87-0287-4C32-AFDA-A9335F036FF2}"/>
    <cellStyle name="Normal 36 15" xfId="27284" xr:uid="{453F6048-95E7-4AFC-B42B-48D0FD7E21E3}"/>
    <cellStyle name="Normal 36 16" xfId="3394" xr:uid="{5ADF5E10-E9A4-4D54-9191-639D231F0410}"/>
    <cellStyle name="Normal 36 2" xfId="62" xr:uid="{B7E08D2E-2684-4F22-8A57-9E9F2B911D87}"/>
    <cellStyle name="Normal 36 2 2" xfId="263" xr:uid="{5C78C604-0FDA-477A-AFA7-8F7DF3A1198D}"/>
    <cellStyle name="Normal 36 2 3" xfId="421" xr:uid="{E8CF24F7-FCB3-4088-9CA8-5D8A07EAD597}"/>
    <cellStyle name="Normal 36 2 3 2" xfId="2174" xr:uid="{B9C90913-3BFB-4BD2-89C2-F0E8162BD322}"/>
    <cellStyle name="Normal 36 2 3 2 2" xfId="6479" xr:uid="{B505F8C5-4AF5-44CF-B168-84E2DD2D6725}"/>
    <cellStyle name="Normal 36 2 3 3" xfId="6334" xr:uid="{D4EBAA11-E466-4FA3-BD58-357759AD9B2C}"/>
    <cellStyle name="Normal 36 2 3 4" xfId="8689" xr:uid="{3CE12D55-432C-48AD-8EF9-4CC850DDD086}"/>
    <cellStyle name="Normal 36 2 3 5" xfId="12654" xr:uid="{C6EE2A50-F8ED-4B4C-B8A8-B51CF970F4AF}"/>
    <cellStyle name="Normal 36 2 4" xfId="5362" xr:uid="{E2745387-50A3-47D2-9C65-6AE6CAB97A95}"/>
    <cellStyle name="Normal 36 2 5" xfId="7345" xr:uid="{8505010D-0921-41D9-BC76-7A27D0E4E320}"/>
    <cellStyle name="Normal 36 2 6" xfId="11610" xr:uid="{FE20AE5C-8D11-44CE-BB15-A1A0592CA670}"/>
    <cellStyle name="Normal 36 3" xfId="61" xr:uid="{25AB8D6A-69B5-45C1-9F17-15FF01F30753}"/>
    <cellStyle name="Normal 36 3 2" xfId="64" xr:uid="{77BD627A-1275-4215-BCA6-E162A48EE1CE}"/>
    <cellStyle name="Normal 36 3 2 2" xfId="70" xr:uid="{F244D68B-E196-4DFA-AB3B-B2395D80EAF2}"/>
    <cellStyle name="Normal 36 3 2 2 2" xfId="2210" xr:uid="{557264B1-97C5-4652-BE78-8640FA09A9FC}"/>
    <cellStyle name="Normal 36 3 2 2 2 2" xfId="6328" xr:uid="{0AE4658A-5397-42FE-8275-39686EF7C5B7}"/>
    <cellStyle name="Normal 36 3 2 2 3" xfId="1799" xr:uid="{D42F80EA-D97B-46B1-A7CA-F2268E78A93A}"/>
    <cellStyle name="Normal 36 3 2 2 3 2" xfId="6342" xr:uid="{9FB871BE-03EB-403B-9E62-8065FE6E9E4B}"/>
    <cellStyle name="Normal 36 3 2 2 4" xfId="7382" xr:uid="{1687B0F5-57FF-4FAF-88EE-FB0578983E77}"/>
    <cellStyle name="Normal 36 3 2 2 5" xfId="11648" xr:uid="{446BBB0A-7B96-4FCA-B308-EEB4BB0CB935}"/>
    <cellStyle name="Normal 36 3 2 3" xfId="30490" xr:uid="{CFE50AB2-13EE-4183-9D05-62B849685EA2}"/>
    <cellStyle name="Normal 36 3 2 3 2" xfId="30514" xr:uid="{D2783F51-B491-446E-A694-07F65132AA8C}"/>
    <cellStyle name="Normal 36 3 3" xfId="65" xr:uid="{E6550059-3DEA-45B2-B4F8-B39979D661D6}"/>
    <cellStyle name="Normal 36 3 4" xfId="63" xr:uid="{228B6EF7-56BE-4E74-A7BA-9D3F95F91670}"/>
    <cellStyle name="Normal 36 3 4 2" xfId="3140" xr:uid="{3E47DD63-220B-4EF3-AD67-C60D5C9786DF}"/>
    <cellStyle name="Normal 36 3 5" xfId="76" xr:uid="{FA740802-9106-4C4E-9111-BEF120D5D64B}"/>
    <cellStyle name="Normal 36 3 5 2" xfId="28420" xr:uid="{5864D963-30F4-4450-986A-95AAD3C067E1}"/>
    <cellStyle name="Normal 36 3 6" xfId="7366" xr:uid="{27EA0D38-F924-42D8-A7AA-0AE90E0827C6}"/>
    <cellStyle name="Normal 36 3 7" xfId="11631" xr:uid="{1664A5CF-4350-436D-841E-0DC4181A8F60}"/>
    <cellStyle name="Normal 36 4" xfId="738" xr:uid="{4CEE0BC6-1D1C-4D11-81CE-31DBED188BC8}"/>
    <cellStyle name="Normal 36 4 10" xfId="24628" xr:uid="{6CFFCFAA-5FC0-44AD-B367-5652B974D583}"/>
    <cellStyle name="Normal 36 4 11" xfId="27806" xr:uid="{66DFC5C2-643F-423B-B10D-041F7272BB7E}"/>
    <cellStyle name="Normal 36 4 12" xfId="3718" xr:uid="{233E658F-A494-4613-B3B7-96F873B9EEE4}"/>
    <cellStyle name="Normal 36 4 13" xfId="30497" xr:uid="{BA10458B-5071-49A3-B1AA-53FFFF0AF134}"/>
    <cellStyle name="Normal 36 4 14" xfId="30489" xr:uid="{ABCB665A-4621-4F0A-A309-3CCB1DD45FA6}"/>
    <cellStyle name="Normal 36 4 2" xfId="2689" xr:uid="{5D52A225-DA47-4AFA-90BF-428851CFEED7}"/>
    <cellStyle name="Normal 36 4 2 10" xfId="4776" xr:uid="{EBF01C44-9B15-4890-9A63-9EE980AFA951}"/>
    <cellStyle name="Normal 36 4 2 2" xfId="6816" xr:uid="{CB95D452-7998-4904-AF1F-634C496EA67F}"/>
    <cellStyle name="Normal 36 4 2 3" xfId="10952" xr:uid="{F9B2B66D-01AB-4678-AEC3-A34126F69713}"/>
    <cellStyle name="Normal 36 4 2 4" xfId="14143" xr:uid="{C89B5B3D-F8F7-46AC-AE75-EFDBAA3ADC48}"/>
    <cellStyle name="Normal 36 4 2 5" xfId="17238" xr:uid="{2A4F065D-1A16-45D5-803F-E472B378F5E5}"/>
    <cellStyle name="Normal 36 4 2 6" xfId="20396" xr:uid="{886FE429-0E10-48CB-BFC2-2A2A2CC099FA}"/>
    <cellStyle name="Normal 36 4 2 7" xfId="23552" xr:uid="{1CC05078-ACEA-41D6-A7DC-D4DD3EB483FE}"/>
    <cellStyle name="Normal 36 4 2 8" xfId="26728" xr:uid="{5750BCCD-7CE4-4B0D-9B34-1C4ED13C12AD}"/>
    <cellStyle name="Normal 36 4 2 9" xfId="29927" xr:uid="{5D7FDC72-61A0-4841-8899-E3984A5B7CCB}"/>
    <cellStyle name="Normal 36 4 3" xfId="1627" xr:uid="{CC3DAB25-0BB1-4F6B-AE9A-4530ED332EB3}"/>
    <cellStyle name="Normal 36 4 3 2" xfId="9894" xr:uid="{E1441EE7-A261-47C5-8572-493BB82920F8}"/>
    <cellStyle name="Normal 36 4 3 3" xfId="13090" xr:uid="{42C03254-40B2-49F9-83E8-ADDEEC17788B}"/>
    <cellStyle name="Normal 36 4 3 4" xfId="16185" xr:uid="{0E844E8A-77B8-45EC-8CC0-36B8290E3847}"/>
    <cellStyle name="Normal 36 4 3 5" xfId="19339" xr:uid="{6F8037CE-64A4-430B-A845-DDF51EB5C4D4}"/>
    <cellStyle name="Normal 36 4 3 6" xfId="22499" xr:uid="{5642E0A1-004C-4D92-B362-31196BD9C90E}"/>
    <cellStyle name="Normal 36 4 3 7" xfId="25675" xr:uid="{D824039C-947B-4C90-92BF-6C9B252BCEC2}"/>
    <cellStyle name="Normal 36 4 3 8" xfId="28874" xr:uid="{54DAA630-2FC1-4E95-8B0A-E6B5B0E878FF}"/>
    <cellStyle name="Normal 36 4 3 9" xfId="5876" xr:uid="{7700CEDA-66DD-45CD-BF83-63A02856D1C9}"/>
    <cellStyle name="Normal 36 4 4" xfId="7861" xr:uid="{48D43CDC-0EE7-4078-906F-8A22010F67BF}"/>
    <cellStyle name="Normal 36 4 5" xfId="9006" xr:uid="{B4C904A4-E673-423D-BBC0-1249646F3665}"/>
    <cellStyle name="Normal 36 4 6" xfId="12127" xr:uid="{EFFCC697-9274-414A-B7FE-5E7B82352725}"/>
    <cellStyle name="Normal 36 4 7" xfId="15246" xr:uid="{B5896E9C-DBB0-4852-A303-F0ABBF589DA3}"/>
    <cellStyle name="Normal 36 4 8" xfId="18330" xr:uid="{9EDD3650-DFA9-4054-91BC-F50644AB13D7}"/>
    <cellStyle name="Normal 36 4 9" xfId="21493" xr:uid="{AF793323-5AF2-409F-8097-466F26E431AC}"/>
    <cellStyle name="Normal 36 5" xfId="867" xr:uid="{F568531A-7828-4046-86F2-75F3A5608D71}"/>
    <cellStyle name="Normal 36 5 10" xfId="24757" xr:uid="{539219AF-48BC-4907-B828-6B5387D6B9F0}"/>
    <cellStyle name="Normal 36 5 11" xfId="27935" xr:uid="{367A73B7-FD37-414A-9F00-6C4905B05161}"/>
    <cellStyle name="Normal 36 5 12" xfId="3847" xr:uid="{2E129EF7-374B-4BEA-951F-B0A7837AE29B}"/>
    <cellStyle name="Normal 36 5 2" xfId="2818" xr:uid="{25AD3FD6-57FE-4396-B965-C21675FC629B}"/>
    <cellStyle name="Normal 36 5 2 10" xfId="4905" xr:uid="{088D6116-33C2-4035-8EF5-5EDAC0EE212A}"/>
    <cellStyle name="Normal 36 5 2 2" xfId="6944" xr:uid="{39176CE2-90DE-4BB6-BA7B-6A71BA047C6B}"/>
    <cellStyle name="Normal 36 5 2 3" xfId="11081" xr:uid="{92FFE7B7-17A5-40B9-8910-6D585BD640BC}"/>
    <cellStyle name="Normal 36 5 2 4" xfId="14272" xr:uid="{07C02E8D-2655-4B87-8C43-BDCB157997D3}"/>
    <cellStyle name="Normal 36 5 2 5" xfId="17367" xr:uid="{0122D3FD-671F-4737-81D6-9921D4929047}"/>
    <cellStyle name="Normal 36 5 2 6" xfId="20525" xr:uid="{C91E3EA8-09D5-4BB5-AF4C-8E829F7DC4F3}"/>
    <cellStyle name="Normal 36 5 2 7" xfId="23681" xr:uid="{13AC61BA-D120-4143-93C8-C237796D6E3B}"/>
    <cellStyle name="Normal 36 5 2 8" xfId="26857" xr:uid="{4BE9E1C8-31BF-4464-85D0-F99BE0A15A95}"/>
    <cellStyle name="Normal 36 5 2 9" xfId="30056" xr:uid="{8CF0452A-4F12-48F1-906A-3D0102829704}"/>
    <cellStyle name="Normal 36 5 3" xfId="1756" xr:uid="{08AF4785-6EC8-490E-B429-7D942C3D4956}"/>
    <cellStyle name="Normal 36 5 3 2" xfId="10023" xr:uid="{CCD7B593-0DC6-412F-928F-6010F025B8DC}"/>
    <cellStyle name="Normal 36 5 3 3" xfId="13219" xr:uid="{F717DA70-5297-4AF7-8EE1-8A8F2C290E52}"/>
    <cellStyle name="Normal 36 5 3 4" xfId="16314" xr:uid="{32679E75-714D-4CC6-A825-956041CC2C64}"/>
    <cellStyle name="Normal 36 5 3 5" xfId="19468" xr:uid="{806505E0-AA04-46A3-969F-F347DFE23589}"/>
    <cellStyle name="Normal 36 5 3 6" xfId="22628" xr:uid="{3EFE3B3E-0908-4854-8DA3-A63300F6A608}"/>
    <cellStyle name="Normal 36 5 3 7" xfId="25804" xr:uid="{FFAA7F38-5816-46B3-ABE7-C894A2AFECF0}"/>
    <cellStyle name="Normal 36 5 3 8" xfId="29003" xr:uid="{03BC46C2-F85C-4B21-BC5B-BF8E8C6A0EDC}"/>
    <cellStyle name="Normal 36 5 3 9" xfId="6005" xr:uid="{B49C041D-FE50-4649-B433-2D88F3FC28D6}"/>
    <cellStyle name="Normal 36 5 4" xfId="7990" xr:uid="{84A529FB-ACEE-4DF8-AA2E-7A20C6DC571A}"/>
    <cellStyle name="Normal 36 5 5" xfId="9135" xr:uid="{BC6CCD35-72C3-4587-B5BA-6EAAC9EAF2E4}"/>
    <cellStyle name="Normal 36 5 6" xfId="12256" xr:uid="{DFF70AC5-5BAF-4928-825B-2EEBA819C113}"/>
    <cellStyle name="Normal 36 5 7" xfId="15375" xr:uid="{6A260E4E-E9A4-49A3-8BEA-478F52E70EF9}"/>
    <cellStyle name="Normal 36 5 8" xfId="18459" xr:uid="{00929E40-24C7-44CD-8E5B-3BC0DD8C2EEC}"/>
    <cellStyle name="Normal 36 5 9" xfId="21622" xr:uid="{69C632C9-2BFE-4A5A-BCF8-35D0D3581760}"/>
    <cellStyle name="Normal 36 6" xfId="1060" xr:uid="{842390F3-90C2-4F1A-A975-B84891765343}"/>
    <cellStyle name="Normal 36 6 10" xfId="24949" xr:uid="{3BEF3A08-B271-407F-B2BA-BFCB1DCE0326}"/>
    <cellStyle name="Normal 36 6 11" xfId="28128" xr:uid="{2752CDC3-E51D-4DA3-A882-1848111CAB08}"/>
    <cellStyle name="Normal 36 6 12" xfId="4039" xr:uid="{57EB244D-6F08-4064-8448-58DF2BA87052}"/>
    <cellStyle name="Normal 36 6 2" xfId="3011" xr:uid="{7655DF89-8C5E-4F14-80AB-01EA086F94D1}"/>
    <cellStyle name="Normal 36 6 2 10" xfId="5097" xr:uid="{17858AFA-08C1-4638-A729-9D30FC9D2919}"/>
    <cellStyle name="Normal 36 6 2 2" xfId="7120" xr:uid="{8A986313-E0EF-4817-84C8-EC312F93E125}"/>
    <cellStyle name="Normal 36 6 2 3" xfId="11273" xr:uid="{4DDC6BD5-A9EC-4C1F-9B94-C846BADD97F1}"/>
    <cellStyle name="Normal 36 6 2 4" xfId="14461" xr:uid="{18F2001A-E903-437B-AAEB-912B6B45509B}"/>
    <cellStyle name="Normal 36 6 2 5" xfId="17558" xr:uid="{DD19DBCA-37B4-41AD-B1ED-DB4C9327F7D5}"/>
    <cellStyle name="Normal 36 6 2 6" xfId="20715" xr:uid="{19D1B535-3E82-417A-9DB1-12DF4A55763D}"/>
    <cellStyle name="Normal 36 6 2 7" xfId="23870" xr:uid="{E9823885-2F8D-44DD-8750-6550468128AF}"/>
    <cellStyle name="Normal 36 6 2 8" xfId="27046" xr:uid="{F964ECC5-BF1A-4433-9F1E-72127334CA37}"/>
    <cellStyle name="Normal 36 6 2 9" xfId="30245" xr:uid="{7C0426BD-59C2-4498-9A14-5D09ECF08D73}"/>
    <cellStyle name="Normal 36 6 3" xfId="1950" xr:uid="{E373920C-DBFB-44F8-9E88-DFD169861837}"/>
    <cellStyle name="Normal 36 6 3 2" xfId="10215" xr:uid="{27229C8E-8A47-4E98-B09E-704982D7B3DE}"/>
    <cellStyle name="Normal 36 6 3 3" xfId="13411" xr:uid="{147CCBFB-3D44-4E5D-AC5A-3B8E43A81E91}"/>
    <cellStyle name="Normal 36 6 3 4" xfId="16506" xr:uid="{5D48223E-D939-4C5D-A311-3BBEF3E745BF}"/>
    <cellStyle name="Normal 36 6 3 5" xfId="19660" xr:uid="{2F43B018-C241-4485-A5A6-6D7EB5459162}"/>
    <cellStyle name="Normal 36 6 3 6" xfId="22820" xr:uid="{6FA9880C-7B04-40C2-8360-6013F72F7D11}"/>
    <cellStyle name="Normal 36 6 3 7" xfId="25996" xr:uid="{5EF5C9EE-6B80-467E-858E-9F30A3D4707B}"/>
    <cellStyle name="Normal 36 6 3 8" xfId="29195" xr:uid="{43D6EFD6-51A0-452D-A3CE-5376FFFD1C89}"/>
    <cellStyle name="Normal 36 6 3 9" xfId="6198" xr:uid="{091D7DAE-6DC6-4C86-B7AB-3FBC49159195}"/>
    <cellStyle name="Normal 36 6 4" xfId="8183" xr:uid="{7EAF4CDA-A684-41C3-A3AD-A27D9B4C3856}"/>
    <cellStyle name="Normal 36 6 5" xfId="9327" xr:uid="{4015E1FF-9B87-4A9D-854C-B8E2DB3987E5}"/>
    <cellStyle name="Normal 36 6 6" xfId="12449" xr:uid="{9C676D02-1E31-4A39-8346-3A424ECC5E4C}"/>
    <cellStyle name="Normal 36 6 7" xfId="15568" xr:uid="{1245870F-0F01-4E09-9B25-156276A7B9B4}"/>
    <cellStyle name="Normal 36 6 8" xfId="18651" xr:uid="{4F37FD0C-D9A1-4CFA-92DF-10652A9C062F}"/>
    <cellStyle name="Normal 36 6 9" xfId="21815" xr:uid="{0EFEFC07-52CC-4973-988C-3C6AF55506BB}"/>
    <cellStyle name="Normal 36 7" xfId="413" xr:uid="{08DBF96B-5E86-4C67-BCFB-6CDCC711F9D3}"/>
    <cellStyle name="Normal 36 7 10" xfId="27482" xr:uid="{9AD3CE52-6366-43DF-8D40-C0261FC130F5}"/>
    <cellStyle name="Normal 36 7 11" xfId="4452" xr:uid="{88948356-0744-4C4F-BE81-574EB003822E}"/>
    <cellStyle name="Normal 36 7 2" xfId="2365" xr:uid="{2D26115F-E331-4F25-9636-35634A8AA0A9}"/>
    <cellStyle name="Normal 36 7 2 2" xfId="10628" xr:uid="{F3F8F6D7-604B-448A-A6CF-6E41658EA6EC}"/>
    <cellStyle name="Normal 36 7 2 3" xfId="13823" xr:uid="{0D6CFF9B-D5A7-492A-88A9-DC77B992DAB0}"/>
    <cellStyle name="Normal 36 7 2 4" xfId="16918" xr:uid="{9AFED121-A105-45A0-B761-834D8BC85335}"/>
    <cellStyle name="Normal 36 7 2 5" xfId="20072" xr:uid="{76B10ADF-1F9A-47A1-A50E-CFCE353FC85D}"/>
    <cellStyle name="Normal 36 7 2 6" xfId="23232" xr:uid="{3C7726C9-501C-4F51-9B36-B9DE7770C9C0}"/>
    <cellStyle name="Normal 36 7 2 7" xfId="26408" xr:uid="{E83B1459-89B1-42EC-A9FC-4A24DD11FD07}"/>
    <cellStyle name="Normal 36 7 2 8" xfId="29607" xr:uid="{C716C274-13C3-40F1-A21F-7965E0253948}"/>
    <cellStyle name="Normal 36 7 2 9" xfId="5552" xr:uid="{AD0C86F0-653A-4D4D-92E0-3B61D4D375FD}"/>
    <cellStyle name="Normal 36 7 3" xfId="7537" xr:uid="{E08D4CFC-3650-49B0-B362-6EED25BDD13A}"/>
    <cellStyle name="Normal 36 7 4" xfId="8681" xr:uid="{319DFC0C-BF03-4BA2-BD58-72A94CA4F47D}"/>
    <cellStyle name="Normal 36 7 5" xfId="11803" xr:uid="{A167C4F7-FFAD-404E-B6E1-54D9CADD1266}"/>
    <cellStyle name="Normal 36 7 6" xfId="14922" xr:uid="{BC6C0AB2-9713-4ACC-B21D-5A80768F7962}"/>
    <cellStyle name="Normal 36 7 7" xfId="18006" xr:uid="{AB48A7B6-6A23-4BCB-B0AF-D30610E31916}"/>
    <cellStyle name="Normal 36 7 8" xfId="21169" xr:uid="{A46CC715-3B8A-4678-9E34-0C7AE8903F77}"/>
    <cellStyle name="Normal 36 7 9" xfId="24304" xr:uid="{76DFC8D1-98DA-4234-B185-16DE2197D6AA}"/>
    <cellStyle name="Normal 36 8" xfId="2166" xr:uid="{D66C3422-6F84-4B24-ACDF-0DBF6DC1D0A3}"/>
    <cellStyle name="Normal 36 8 10" xfId="4255" xr:uid="{28072AE3-E48A-4F42-ADCE-BDA01E70F870}"/>
    <cellStyle name="Normal 36 8 2" xfId="6471" xr:uid="{ED403751-8EE0-45C6-AECD-29DCFCD9537E}"/>
    <cellStyle name="Normal 36 8 3" xfId="10431" xr:uid="{B7CF72EA-9D85-4D09-A348-71D36ED88AD3}"/>
    <cellStyle name="Normal 36 8 4" xfId="13626" xr:uid="{6ABB3688-38F7-489E-B4F6-08D32A0E2CFE}"/>
    <cellStyle name="Normal 36 8 5" xfId="16721" xr:uid="{C9F0396B-C356-4FC5-8B4C-F0B2311BAD12}"/>
    <cellStyle name="Normal 36 8 6" xfId="19875" xr:uid="{F237B1D1-B1A5-48E8-B7C7-9DCC516EE276}"/>
    <cellStyle name="Normal 36 8 7" xfId="23035" xr:uid="{251E3049-08D8-45BE-9161-329CC34925CA}"/>
    <cellStyle name="Normal 36 8 8" xfId="26211" xr:uid="{24022009-7357-411B-ADDD-A22B602EAEF2}"/>
    <cellStyle name="Normal 36 8 9" xfId="29410" xr:uid="{50266E33-0ECC-4713-A735-8093358DBE97}"/>
    <cellStyle name="Normal 36 9" xfId="1303" xr:uid="{45250127-3530-4570-86BE-3ECD3FEBCB60}"/>
    <cellStyle name="Normal 36 9 2" xfId="9570" xr:uid="{7E7535E2-7E71-4870-A21E-872F41D7BE9F}"/>
    <cellStyle name="Normal 36 9 3" xfId="12766" xr:uid="{6434A372-03D9-491C-9D6D-00FCED2C2020}"/>
    <cellStyle name="Normal 36 9 4" xfId="15861" xr:uid="{C979F007-69C2-4637-9800-FD1AADF7C5E1}"/>
    <cellStyle name="Normal 36 9 5" xfId="19022" xr:uid="{A6BB0D24-B23F-4BB4-93F4-C62A2BA44D1A}"/>
    <cellStyle name="Normal 36 9 6" xfId="22175" xr:uid="{E12C113B-3BB6-49BD-9758-270709B01EBF}"/>
    <cellStyle name="Normal 36 9 7" xfId="25279" xr:uid="{7BB13EF8-BAD8-4410-8CF7-6FD4D337BBB7}"/>
    <cellStyle name="Normal 36 9 8" xfId="28566" xr:uid="{5D29FC40-2AA7-4236-BC04-32CD756FF450}"/>
    <cellStyle name="Normal 36 9 9" xfId="5354" xr:uid="{A21821AB-2089-4934-96A3-C5FACFFD2F8B}"/>
    <cellStyle name="Normal 37" xfId="224" xr:uid="{8C90FF2B-C062-49DA-A284-B3417107CA84}"/>
    <cellStyle name="Normal 37 10" xfId="8493" xr:uid="{4B33D780-C8D8-413A-85EA-B7C8FB88699F}"/>
    <cellStyle name="Normal 37 11" xfId="11606" xr:uid="{A75CD81C-62DB-4152-807C-BC9FF7F5A9FB}"/>
    <cellStyle name="Normal 37 12" xfId="14717" xr:uid="{B9D55A95-5907-495D-B640-A6FC08FE95FA}"/>
    <cellStyle name="Normal 37 13" xfId="17813" xr:uid="{54D7AB55-6BE8-4EDD-B891-15F08D8AAA64}"/>
    <cellStyle name="Normal 37 14" xfId="20971" xr:uid="{24007578-0500-42D6-BC12-8E0A1808F63B}"/>
    <cellStyle name="Normal 37 15" xfId="24111" xr:uid="{AC9FE82C-7B7A-42F5-8A2F-C5570C0DC011}"/>
    <cellStyle name="Normal 37 16" xfId="27288" xr:uid="{AFCBA94B-2146-481C-B6BB-3FC92833A524}"/>
    <cellStyle name="Normal 37 17" xfId="3398" xr:uid="{1D592570-03E0-49C8-9275-549DA0C9ED0E}"/>
    <cellStyle name="Normal 37 2" xfId="558" xr:uid="{7C663115-CCB7-4D03-BA74-D4DE833A47FB}"/>
    <cellStyle name="Normal 37 2 10" xfId="24448" xr:uid="{C599F5BE-9BE0-4888-AA92-E4DDABC9B377}"/>
    <cellStyle name="Normal 37 2 11" xfId="27626" xr:uid="{F0265796-2EB6-4D38-91DF-326EAAC487F9}"/>
    <cellStyle name="Normal 37 2 12" xfId="3538" xr:uid="{4407C855-8DAE-4B31-82D9-9EC189DD4747}"/>
    <cellStyle name="Normal 37 2 2" xfId="2509" xr:uid="{25F5DF39-4F6C-4BA6-9F81-4CA3B104351A}"/>
    <cellStyle name="Normal 37 2 2 10" xfId="4596" xr:uid="{E36F0654-02D9-40EC-8104-A2A14573ECF5}"/>
    <cellStyle name="Normal 37 2 2 2" xfId="6668" xr:uid="{367B9D6D-53D4-48A5-8AA1-720679C67245}"/>
    <cellStyle name="Normal 37 2 2 3" xfId="10772" xr:uid="{733DA51B-4B03-4531-A65E-A9E1BA249B57}"/>
    <cellStyle name="Normal 37 2 2 4" xfId="13967" xr:uid="{88060FE2-C20B-40E3-80E5-0A06E471652D}"/>
    <cellStyle name="Normal 37 2 2 5" xfId="17062" xr:uid="{64ED2142-B271-404A-9257-0693A7DBEA86}"/>
    <cellStyle name="Normal 37 2 2 6" xfId="20216" xr:uid="{76160183-8AA9-40C9-A10F-34822912E34A}"/>
    <cellStyle name="Normal 37 2 2 7" xfId="23376" xr:uid="{F73BF808-163A-4FAB-AE13-F694E231D979}"/>
    <cellStyle name="Normal 37 2 2 8" xfId="26552" xr:uid="{13D42B32-2DCB-4A1C-8D9D-94F4F85AC9A7}"/>
    <cellStyle name="Normal 37 2 2 9" xfId="29751" xr:uid="{983D87C3-B2FD-44A9-8F47-E1E0AE64DA5A}"/>
    <cellStyle name="Normal 37 2 3" xfId="1447" xr:uid="{3548CEB0-2201-4805-AC26-E49A8C144811}"/>
    <cellStyle name="Normal 37 2 3 2" xfId="9714" xr:uid="{6C0125DF-54E6-45A1-80F8-896DF873FB03}"/>
    <cellStyle name="Normal 37 2 3 3" xfId="12910" xr:uid="{7DA1CEBC-9DB8-4A71-95EE-2FA354FF458F}"/>
    <cellStyle name="Normal 37 2 3 4" xfId="16005" xr:uid="{16898E94-D935-4C21-BC94-4B884D8F9E67}"/>
    <cellStyle name="Normal 37 2 3 5" xfId="19159" xr:uid="{F15746A7-4D63-4E18-9E22-75740AADF806}"/>
    <cellStyle name="Normal 37 2 3 6" xfId="22319" xr:uid="{F5C3E5CB-3394-4080-977F-6394FA536094}"/>
    <cellStyle name="Normal 37 2 3 7" xfId="25495" xr:uid="{1FC69F2D-ECC4-40D3-BB18-F2C59D8E5DFB}"/>
    <cellStyle name="Normal 37 2 3 8" xfId="28694" xr:uid="{B27EF71C-E4B0-46A3-BCC0-D2A6E6ABCACD}"/>
    <cellStyle name="Normal 37 2 3 9" xfId="5696" xr:uid="{96A567D3-670C-400E-877C-BE38F41C88A7}"/>
    <cellStyle name="Normal 37 2 4" xfId="7681" xr:uid="{88F07ED9-7203-4409-83FB-2F3ED6500F99}"/>
    <cellStyle name="Normal 37 2 5" xfId="8826" xr:uid="{6247F78F-DA96-4C83-AFC4-1B059DF4AFEF}"/>
    <cellStyle name="Normal 37 2 6" xfId="11947" xr:uid="{011AF405-6252-4C44-9CF8-43268D94FED5}"/>
    <cellStyle name="Normal 37 2 7" xfId="15066" xr:uid="{5E32593D-3E52-4B2A-AFE4-6085AD85DF93}"/>
    <cellStyle name="Normal 37 2 8" xfId="18150" xr:uid="{1B0DFC29-340F-4D43-A9B8-BA74CEE60B0E}"/>
    <cellStyle name="Normal 37 2 9" xfId="21313" xr:uid="{2C490A33-6850-413C-A9D7-F1F1CF8BD5C9}"/>
    <cellStyle name="Normal 37 3" xfId="698" xr:uid="{C343A880-7D37-4F91-87AE-066A33CF20BF}"/>
    <cellStyle name="Normal 37 3 10" xfId="24588" xr:uid="{4DA6D5B1-8960-4285-A633-C035625893DC}"/>
    <cellStyle name="Normal 37 3 11" xfId="27766" xr:uid="{87B0296F-2FBF-48D6-83C1-395FDB1A147B}"/>
    <cellStyle name="Normal 37 3 12" xfId="3678" xr:uid="{99B4F178-32BA-4231-80A0-4B135D2B2A64}"/>
    <cellStyle name="Normal 37 3 2" xfId="2649" xr:uid="{BC1BE054-A8FF-4617-AFD1-531D349436F2}"/>
    <cellStyle name="Normal 37 3 2 10" xfId="4736" xr:uid="{E5B6752B-8897-453F-BB44-ED354885DD12}"/>
    <cellStyle name="Normal 37 3 2 2" xfId="6802" xr:uid="{DD0810D8-759C-4AA1-8171-D8B4D0DB2AF4}"/>
    <cellStyle name="Normal 37 3 2 3" xfId="10912" xr:uid="{F2F282A9-45E8-499B-903A-2A62F6093F15}"/>
    <cellStyle name="Normal 37 3 2 4" xfId="14104" xr:uid="{A4FB47E9-6714-439C-AFA3-CC6A240B0216}"/>
    <cellStyle name="Normal 37 3 2 5" xfId="17199" xr:uid="{87E3EEAA-D71A-4CD2-992E-3EE32135DE53}"/>
    <cellStyle name="Normal 37 3 2 6" xfId="20356" xr:uid="{02A36E6B-8701-4A67-B88B-3F942F9816B4}"/>
    <cellStyle name="Normal 37 3 2 7" xfId="23513" xr:uid="{A08A03AF-376E-43EE-8803-3AFA1E9B408A}"/>
    <cellStyle name="Normal 37 3 2 8" xfId="26689" xr:uid="{0393E2F4-9B56-4879-9877-750C5CFA1FE4}"/>
    <cellStyle name="Normal 37 3 2 9" xfId="29888" xr:uid="{8D8A8A51-C338-4789-9F90-B16B67DC6479}"/>
    <cellStyle name="Normal 37 3 3" xfId="1587" xr:uid="{4E07DE80-B1E4-455F-94D1-4104933AF251}"/>
    <cellStyle name="Normal 37 3 3 2" xfId="9854" xr:uid="{CD84F77F-47EE-48FD-9AED-CF2C3E2EDA67}"/>
    <cellStyle name="Normal 37 3 3 3" xfId="13050" xr:uid="{49F73E05-4DB9-466C-BF5F-431E268CF9FC}"/>
    <cellStyle name="Normal 37 3 3 4" xfId="16145" xr:uid="{41C966D8-83CD-4B6C-937B-BF5232000680}"/>
    <cellStyle name="Normal 37 3 3 5" xfId="19299" xr:uid="{7F07545B-DCE1-48FB-A5A9-20513A6DEDE9}"/>
    <cellStyle name="Normal 37 3 3 6" xfId="22459" xr:uid="{458DD263-2373-4253-BC6D-E016203DC410}"/>
    <cellStyle name="Normal 37 3 3 7" xfId="25635" xr:uid="{2E8B3811-AA78-4241-BEB6-F0537E6221C4}"/>
    <cellStyle name="Normal 37 3 3 8" xfId="28834" xr:uid="{891F8098-C927-4E8C-8D9A-8F3408E0E842}"/>
    <cellStyle name="Normal 37 3 3 9" xfId="5836" xr:uid="{A50758B0-1F3B-4E2A-A80A-EC37C58B0564}"/>
    <cellStyle name="Normal 37 3 4" xfId="7821" xr:uid="{4DEF2124-1737-41D8-9D3B-00E5FCBFF30B}"/>
    <cellStyle name="Normal 37 3 5" xfId="8966" xr:uid="{5B3A667D-D358-469F-B264-7F71839CCD31}"/>
    <cellStyle name="Normal 37 3 6" xfId="12087" xr:uid="{82064A9C-B9C8-4942-B0CB-9BD5A1B490AF}"/>
    <cellStyle name="Normal 37 3 7" xfId="15206" xr:uid="{D42CF86F-3CC1-4F19-B567-ADAA47055500}"/>
    <cellStyle name="Normal 37 3 8" xfId="18290" xr:uid="{B03647F1-38C3-455F-B864-90DFDA1BCF60}"/>
    <cellStyle name="Normal 37 3 9" xfId="21453" xr:uid="{F00D7E09-7A8E-4D7D-BA4E-731799864217}"/>
    <cellStyle name="Normal 37 4" xfId="871" xr:uid="{C0DC802C-D823-452E-96F7-9AC898D37F7A}"/>
    <cellStyle name="Normal 37 4 10" xfId="24761" xr:uid="{B734CCB1-B268-47A9-9C13-2A269C66D893}"/>
    <cellStyle name="Normal 37 4 11" xfId="27939" xr:uid="{48BCCE9D-E5E6-4D97-B7FB-3E95CE011405}"/>
    <cellStyle name="Normal 37 4 12" xfId="3851" xr:uid="{E871962B-EE2B-4F70-8EDC-C457D08CCD5F}"/>
    <cellStyle name="Normal 37 4 2" xfId="2822" xr:uid="{060AEEFC-00DF-4116-821D-EC70FC724F61}"/>
    <cellStyle name="Normal 37 4 2 10" xfId="4909" xr:uid="{CA4C9FB3-C146-4911-94C0-7FD7F3C27A11}"/>
    <cellStyle name="Normal 37 4 2 2" xfId="6948" xr:uid="{41FC5E7C-1E9B-4589-9751-8ACF3CBA4899}"/>
    <cellStyle name="Normal 37 4 2 3" xfId="11085" xr:uid="{536C6CAD-67E1-49E3-9B73-7E3D47EFBCE2}"/>
    <cellStyle name="Normal 37 4 2 4" xfId="14276" xr:uid="{F41EF7F2-1A28-4A14-8205-8B32CE5865F3}"/>
    <cellStyle name="Normal 37 4 2 5" xfId="17371" xr:uid="{0401E615-D448-4960-8CE9-BC15DDEDF7C2}"/>
    <cellStyle name="Normal 37 4 2 6" xfId="20529" xr:uid="{AC3318A2-B2A5-4D60-956C-C41C87C79F25}"/>
    <cellStyle name="Normal 37 4 2 7" xfId="23685" xr:uid="{C754D76E-8A8C-417D-83F8-D4F06E7430F5}"/>
    <cellStyle name="Normal 37 4 2 8" xfId="26861" xr:uid="{C6C2D9F0-88AC-42C8-B903-59466A46D078}"/>
    <cellStyle name="Normal 37 4 2 9" xfId="30060" xr:uid="{D3DE2851-5263-4220-A4FC-BCF1389BCAD3}"/>
    <cellStyle name="Normal 37 4 3" xfId="1760" xr:uid="{5B79EBB6-FC06-41BF-89F5-4A5137A87B7F}"/>
    <cellStyle name="Normal 37 4 3 2" xfId="10027" xr:uid="{D15FA639-DB2B-4148-8BC7-EBE939D28218}"/>
    <cellStyle name="Normal 37 4 3 3" xfId="13223" xr:uid="{4FAA43EC-EFA7-4045-91B0-B1F07680AE4C}"/>
    <cellStyle name="Normal 37 4 3 4" xfId="16318" xr:uid="{1FD6BD0E-E3BA-4151-9623-156A27A04FEB}"/>
    <cellStyle name="Normal 37 4 3 5" xfId="19472" xr:uid="{8DFE4C9A-E9B0-4419-9BF4-851E3B8DB7C8}"/>
    <cellStyle name="Normal 37 4 3 6" xfId="22632" xr:uid="{90BED229-11D1-4088-B202-1509B5321F7A}"/>
    <cellStyle name="Normal 37 4 3 7" xfId="25808" xr:uid="{F1CECA55-F651-4432-B0AB-0DC74ADD9BA8}"/>
    <cellStyle name="Normal 37 4 3 8" xfId="29007" xr:uid="{169F58D4-C611-4101-94D5-930CBD9504AD}"/>
    <cellStyle name="Normal 37 4 3 9" xfId="6009" xr:uid="{991ADBFA-26A3-4885-BEDA-B70689EC3CD6}"/>
    <cellStyle name="Normal 37 4 4" xfId="7994" xr:uid="{EE7A7476-1FA0-4C06-8F46-A5923D28831B}"/>
    <cellStyle name="Normal 37 4 5" xfId="9139" xr:uid="{D23E40C5-2F65-4306-8BBB-7DC809118B20}"/>
    <cellStyle name="Normal 37 4 6" xfId="12260" xr:uid="{AFD25F32-534C-4130-8277-4989E0119E2D}"/>
    <cellStyle name="Normal 37 4 7" xfId="15379" xr:uid="{FD235450-4DA3-4C99-9A0A-A3B84854FD52}"/>
    <cellStyle name="Normal 37 4 8" xfId="18463" xr:uid="{302FB9C4-EBAB-402D-A80E-1C8E1B13D341}"/>
    <cellStyle name="Normal 37 4 9" xfId="21626" xr:uid="{37BC0291-9277-4E5A-BFF3-D495D9306A1B}"/>
    <cellStyle name="Normal 37 5" xfId="1064" xr:uid="{0964F2EC-03A9-4727-B259-BB73DA3260D7}"/>
    <cellStyle name="Normal 37 5 10" xfId="24953" xr:uid="{7EBA91DE-24B9-4817-BC30-8B37A1C912B6}"/>
    <cellStyle name="Normal 37 5 11" xfId="28132" xr:uid="{17BF5230-C400-4109-A315-44ED7C73C442}"/>
    <cellStyle name="Normal 37 5 12" xfId="4043" xr:uid="{2B712811-749B-4AED-A3FF-33A1233D77F9}"/>
    <cellStyle name="Normal 37 5 2" xfId="3015" xr:uid="{80693377-448A-4168-BDD0-F37BF86360A1}"/>
    <cellStyle name="Normal 37 5 2 10" xfId="5101" xr:uid="{05DBD42B-AFA4-486F-8950-A4E3DBB09022}"/>
    <cellStyle name="Normal 37 5 2 2" xfId="7124" xr:uid="{1DD79C85-CC1E-4272-A402-872C4DD25B49}"/>
    <cellStyle name="Normal 37 5 2 3" xfId="11277" xr:uid="{DCDC4BCB-589D-4F99-8A40-38412A297A4D}"/>
    <cellStyle name="Normal 37 5 2 4" xfId="14465" xr:uid="{C2BE0EDC-4FDF-40A9-8EB8-688BCA346369}"/>
    <cellStyle name="Normal 37 5 2 5" xfId="17562" xr:uid="{0EF76878-4767-408D-8959-3D7A38054E97}"/>
    <cellStyle name="Normal 37 5 2 6" xfId="20719" xr:uid="{96D61833-8CA8-4AC3-A378-69BED861C788}"/>
    <cellStyle name="Normal 37 5 2 7" xfId="23874" xr:uid="{34FF8114-5C3C-4D27-A34C-B98A9E8ED07E}"/>
    <cellStyle name="Normal 37 5 2 8" xfId="27050" xr:uid="{6FF5F1D7-9D05-4D29-8B36-1DA21F798101}"/>
    <cellStyle name="Normal 37 5 2 9" xfId="30249" xr:uid="{84E7CAB9-4D20-4B4E-AB5F-676962910E07}"/>
    <cellStyle name="Normal 37 5 3" xfId="1954" xr:uid="{F4DDC9B6-C13E-4188-9720-BFB28DABEF55}"/>
    <cellStyle name="Normal 37 5 3 2" xfId="10219" xr:uid="{26842004-F79C-48D2-861E-2EABDD8AD0F3}"/>
    <cellStyle name="Normal 37 5 3 3" xfId="13415" xr:uid="{83FEE7A6-5FEB-4C8B-A84B-0C6686724597}"/>
    <cellStyle name="Normal 37 5 3 4" xfId="16510" xr:uid="{D2188986-4577-4C16-BBC2-86484C7AAD16}"/>
    <cellStyle name="Normal 37 5 3 5" xfId="19664" xr:uid="{1086F9B8-2B7E-4ED7-9AAB-0C5321B8E262}"/>
    <cellStyle name="Normal 37 5 3 6" xfId="22824" xr:uid="{75B9FDE2-ACB7-4D1C-9B4E-DD19DB1EEF74}"/>
    <cellStyle name="Normal 37 5 3 7" xfId="26000" xr:uid="{E176800C-C0C5-4C4E-A5B1-6D7827D5D470}"/>
    <cellStyle name="Normal 37 5 3 8" xfId="29199" xr:uid="{8524BBC6-FE26-4E12-9ED9-03498745994C}"/>
    <cellStyle name="Normal 37 5 3 9" xfId="6202" xr:uid="{5E1F44F9-FC49-4A66-922A-C25932D064FD}"/>
    <cellStyle name="Normal 37 5 4" xfId="8187" xr:uid="{912341A2-3E94-42B9-9C6C-E0082E88CAD1}"/>
    <cellStyle name="Normal 37 5 5" xfId="9331" xr:uid="{FACE46B3-D23C-4D9D-BAD3-F8F6828C80FB}"/>
    <cellStyle name="Normal 37 5 6" xfId="12453" xr:uid="{02416F66-A534-45B1-83AD-2E5A6B407E54}"/>
    <cellStyle name="Normal 37 5 7" xfId="15572" xr:uid="{9045E909-9C71-49C2-B929-8CF207E09F7C}"/>
    <cellStyle name="Normal 37 5 8" xfId="18655" xr:uid="{CD2EF6E1-17FD-46D4-A754-76461BB31A94}"/>
    <cellStyle name="Normal 37 5 9" xfId="21819" xr:uid="{46C2DF3B-65E3-4535-80FA-274B593FE27C}"/>
    <cellStyle name="Normal 37 6" xfId="417" xr:uid="{E1443148-767C-4B7C-AA46-3E7321E14F4F}"/>
    <cellStyle name="Normal 37 6 10" xfId="27486" xr:uid="{47351B14-B4B0-4C2F-83A0-B26A8DC41A43}"/>
    <cellStyle name="Normal 37 6 11" xfId="4456" xr:uid="{E290552B-D204-4946-B816-7D479D3C1828}"/>
    <cellStyle name="Normal 37 6 2" xfId="2369" xr:uid="{C6BB3211-C898-4B65-8794-4967F257EECA}"/>
    <cellStyle name="Normal 37 6 2 2" xfId="10632" xr:uid="{AC4C18A0-2AA2-4CA5-BE8F-9E79D048F884}"/>
    <cellStyle name="Normal 37 6 2 3" xfId="13827" xr:uid="{B42BB708-7886-46C2-91CC-AF1CF99B6111}"/>
    <cellStyle name="Normal 37 6 2 4" xfId="16922" xr:uid="{45E854B8-1908-4076-83A7-0FC4564042D1}"/>
    <cellStyle name="Normal 37 6 2 5" xfId="20076" xr:uid="{F341F063-7C19-469F-B658-2CDECE2FBFF1}"/>
    <cellStyle name="Normal 37 6 2 6" xfId="23236" xr:uid="{F90F74C4-9C01-40BD-8BBA-FB4CAB8407BC}"/>
    <cellStyle name="Normal 37 6 2 7" xfId="26412" xr:uid="{28FFD9CD-A8D4-41EA-853D-040D6A1526D1}"/>
    <cellStyle name="Normal 37 6 2 8" xfId="29611" xr:uid="{11B568D0-B4E8-41C7-AB67-FF53FB743304}"/>
    <cellStyle name="Normal 37 6 2 9" xfId="5556" xr:uid="{F6C7BEAD-320E-4A1A-91D6-75735F1F500E}"/>
    <cellStyle name="Normal 37 6 3" xfId="7541" xr:uid="{75816873-3FDD-46D3-AA70-D46302A1D0CD}"/>
    <cellStyle name="Normal 37 6 4" xfId="8685" xr:uid="{A18F92DD-4BAB-4864-A3D4-9FE23CEECC4C}"/>
    <cellStyle name="Normal 37 6 5" xfId="11807" xr:uid="{2B868D79-C68B-476A-9332-32FF4283C82C}"/>
    <cellStyle name="Normal 37 6 6" xfId="14926" xr:uid="{AE4402D3-E600-4482-A9B2-126EFA5F22A9}"/>
    <cellStyle name="Normal 37 6 7" xfId="18010" xr:uid="{7BEB6AA2-EF92-4711-92ED-99DB650BBF84}"/>
    <cellStyle name="Normal 37 6 8" xfId="21173" xr:uid="{8A5A0993-642E-4C83-8DC8-C8BC597483FC}"/>
    <cellStyle name="Normal 37 6 9" xfId="24308" xr:uid="{22E1B4BE-3C8A-4DB1-875A-5D3CB13A6258}"/>
    <cellStyle name="Normal 37 7" xfId="2170" xr:uid="{B254EDAB-9419-4C40-A60C-650D01AEA064}"/>
    <cellStyle name="Normal 37 7 10" xfId="4259" xr:uid="{9DBB0A6D-F2A9-48A8-8673-62751AD3A895}"/>
    <cellStyle name="Normal 37 7 2" xfId="6475" xr:uid="{7379DBA6-8EA5-40A8-9E66-4E8A3E36CDBD}"/>
    <cellStyle name="Normal 37 7 3" xfId="10435" xr:uid="{706DBBE1-0C61-4C9E-B851-145C6ADC6726}"/>
    <cellStyle name="Normal 37 7 4" xfId="13630" xr:uid="{44846470-FA4E-434F-A6AB-8B6D897D876C}"/>
    <cellStyle name="Normal 37 7 5" xfId="16725" xr:uid="{F8AFF332-656A-428B-A075-7603D069F26E}"/>
    <cellStyle name="Normal 37 7 6" xfId="19879" xr:uid="{D04BFE65-F787-4C8F-A491-25E1EC6BB1C8}"/>
    <cellStyle name="Normal 37 7 7" xfId="23039" xr:uid="{2063081B-BA83-49C4-9138-1B82078ECE7C}"/>
    <cellStyle name="Normal 37 7 8" xfId="26215" xr:uid="{489B34B2-E4FC-43A1-BB2E-13A61D2B53A9}"/>
    <cellStyle name="Normal 37 7 9" xfId="29414" xr:uid="{BD160BE6-92A5-4940-96BB-58E9ED31C3F3}"/>
    <cellStyle name="Normal 37 8" xfId="1307" xr:uid="{F1DA5F3E-30E0-427E-B4FE-5EE3869FF69B}"/>
    <cellStyle name="Normal 37 8 2" xfId="9574" xr:uid="{6523351B-C38B-4C32-A56F-D878881062DC}"/>
    <cellStyle name="Normal 37 8 3" xfId="12770" xr:uid="{F78853E6-7C17-4B65-8A11-AC7CF085E25B}"/>
    <cellStyle name="Normal 37 8 4" xfId="15865" xr:uid="{1480806E-2F44-4859-A739-6D86A92E98FE}"/>
    <cellStyle name="Normal 37 8 5" xfId="18958" xr:uid="{6CA69C76-03EF-4E73-AFA7-4D081D4E20E3}"/>
    <cellStyle name="Normal 37 8 6" xfId="22179" xr:uid="{FFBCCB9F-338B-46AC-A214-D67FC0264FBD}"/>
    <cellStyle name="Normal 37 8 7" xfId="25355" xr:uid="{C01C87EE-AFB3-406D-AD64-601E60917415}"/>
    <cellStyle name="Normal 37 8 8" xfId="28552" xr:uid="{B6B790F5-5836-4A1E-81AB-9B87BE821439}"/>
    <cellStyle name="Normal 37 8 9" xfId="5358" xr:uid="{20F64844-745C-46BD-8D42-FFBD6C16A5CA}"/>
    <cellStyle name="Normal 37 9" xfId="7341" xr:uid="{7F4CE856-055B-406B-B35A-963C02E95D5C}"/>
    <cellStyle name="Normal 38" xfId="228" xr:uid="{6C85BA0E-5599-42B1-BC64-DE8D77FB768B}"/>
    <cellStyle name="Normal 38 10" xfId="8497" xr:uid="{3C2F0B2D-95C4-4866-94DD-09DC029EB0F1}"/>
    <cellStyle name="Normal 38 11" xfId="11611" xr:uid="{A8B6FD58-310C-4962-8AB6-E8444DE1D979}"/>
    <cellStyle name="Normal 38 12" xfId="14721" xr:uid="{F99BFED4-90E4-47DF-AC25-CB8FCB304EE6}"/>
    <cellStyle name="Normal 38 13" xfId="17817" xr:uid="{7E3912DB-8E85-4934-9032-CCE7900AAE01}"/>
    <cellStyle name="Normal 38 14" xfId="20976" xr:uid="{D9BD4837-7A46-4E12-9ED3-3E060352E74E}"/>
    <cellStyle name="Normal 38 15" xfId="24115" xr:uid="{FA67D3E9-D604-4E4D-8037-C94E65843CAE}"/>
    <cellStyle name="Normal 38 16" xfId="27292" xr:uid="{BC3F78D3-E962-45B3-A775-CB603007105B}"/>
    <cellStyle name="Normal 38 17" xfId="3402" xr:uid="{34A0981F-CCD5-4BAB-B7F6-081F4AF97C5B}"/>
    <cellStyle name="Normal 38 2" xfId="562" xr:uid="{580A4315-CA36-4A74-B620-8396888C9F6B}"/>
    <cellStyle name="Normal 38 2 10" xfId="24452" xr:uid="{3F8EE02D-5AF2-4C97-9E61-2902E6AB42ED}"/>
    <cellStyle name="Normal 38 2 11" xfId="27630" xr:uid="{8EB126A2-676B-4D35-9830-160EDE956234}"/>
    <cellStyle name="Normal 38 2 12" xfId="3542" xr:uid="{90DFB0E7-4326-40C9-B113-EB3C2841369A}"/>
    <cellStyle name="Normal 38 2 2" xfId="2513" xr:uid="{97FDE295-E0A7-4DDD-AF60-588251327A90}"/>
    <cellStyle name="Normal 38 2 2 10" xfId="4600" xr:uid="{C78E3D23-21A0-4D06-B85B-BEE81AA930BC}"/>
    <cellStyle name="Normal 38 2 2 2" xfId="6672" xr:uid="{7F856842-3C7A-4DBF-A9AF-7E386F619A92}"/>
    <cellStyle name="Normal 38 2 2 3" xfId="10776" xr:uid="{088BBB8B-8F7F-437E-A489-1FCA065ACD10}"/>
    <cellStyle name="Normal 38 2 2 4" xfId="13971" xr:uid="{5D91264A-1BE6-4DC0-9C3B-2C66BE536DD9}"/>
    <cellStyle name="Normal 38 2 2 5" xfId="17066" xr:uid="{FF79B103-017B-424B-A810-2C4F77CEE6B7}"/>
    <cellStyle name="Normal 38 2 2 6" xfId="20220" xr:uid="{01FE13F9-2CAA-4FBC-9D0C-35E5CF32A920}"/>
    <cellStyle name="Normal 38 2 2 7" xfId="23380" xr:uid="{6B340890-ACC4-486F-8BB8-67B66ACA22CC}"/>
    <cellStyle name="Normal 38 2 2 8" xfId="26556" xr:uid="{A288F390-3280-4BBF-8808-5FE2C6131490}"/>
    <cellStyle name="Normal 38 2 2 9" xfId="29755" xr:uid="{69946417-3458-4569-A81A-818F161946BD}"/>
    <cellStyle name="Normal 38 2 3" xfId="1451" xr:uid="{9BF6CACB-408E-46DE-8F5F-B8A4510AE078}"/>
    <cellStyle name="Normal 38 2 3 2" xfId="9718" xr:uid="{F7347B53-605F-4765-A91A-AF38B97CC328}"/>
    <cellStyle name="Normal 38 2 3 3" xfId="12914" xr:uid="{D8BBC7F5-29DE-4124-A9F4-EA4E0B2FBE1B}"/>
    <cellStyle name="Normal 38 2 3 4" xfId="16009" xr:uid="{AC248DFA-B7A7-42A6-BFBB-AEF62F3DD710}"/>
    <cellStyle name="Normal 38 2 3 5" xfId="19163" xr:uid="{19289371-A6B7-4D60-9782-1F8469AEDDC0}"/>
    <cellStyle name="Normal 38 2 3 6" xfId="22323" xr:uid="{F210A483-87C1-4542-8164-29AEE9044A73}"/>
    <cellStyle name="Normal 38 2 3 7" xfId="25499" xr:uid="{87DB6084-CA1F-4EC4-B53C-6E6A4C0B5C89}"/>
    <cellStyle name="Normal 38 2 3 8" xfId="28698" xr:uid="{598CF1DF-4DA0-4951-AEB6-F7D6A80A9B05}"/>
    <cellStyle name="Normal 38 2 3 9" xfId="5700" xr:uid="{A869C362-6494-4AB1-B76A-382924237744}"/>
    <cellStyle name="Normal 38 2 4" xfId="7685" xr:uid="{70DC9A54-1481-4929-AD83-BE9F98A4E202}"/>
    <cellStyle name="Normal 38 2 5" xfId="8830" xr:uid="{EF6808A2-62B3-4C26-917B-407A22864FD2}"/>
    <cellStyle name="Normal 38 2 6" xfId="11951" xr:uid="{05377952-D436-4652-8F50-C69FADFBD0F7}"/>
    <cellStyle name="Normal 38 2 7" xfId="15070" xr:uid="{7C782C19-F358-4C8D-B31B-E73F97708F59}"/>
    <cellStyle name="Normal 38 2 8" xfId="18154" xr:uid="{FD4A4CCD-0ACE-4BE6-AD70-37E5B18A9E0F}"/>
    <cellStyle name="Normal 38 2 9" xfId="21317" xr:uid="{4C783FD7-221A-424D-843F-074EE95D732D}"/>
    <cellStyle name="Normal 38 3" xfId="702" xr:uid="{81CA4AEE-A672-4372-AF47-12BD983189ED}"/>
    <cellStyle name="Normal 38 3 10" xfId="24592" xr:uid="{4934D47A-C911-4BDE-8E4E-7BF1CD62AA5D}"/>
    <cellStyle name="Normal 38 3 11" xfId="27770" xr:uid="{416B24AC-56FD-4E1D-8151-8C64AB5057D5}"/>
    <cellStyle name="Normal 38 3 12" xfId="3682" xr:uid="{076B8CC3-E4F3-4DDC-A291-530CE9C8FC57}"/>
    <cellStyle name="Normal 38 3 2" xfId="2653" xr:uid="{D0DD25E1-84C6-417F-B374-B21115C433FD}"/>
    <cellStyle name="Normal 38 3 2 10" xfId="4740" xr:uid="{A4940CD9-761E-4D72-8814-3F61E4879E57}"/>
    <cellStyle name="Normal 38 3 2 2" xfId="6806" xr:uid="{88E072B4-1381-4B8F-B977-5B5D76238964}"/>
    <cellStyle name="Normal 38 3 2 3" xfId="10916" xr:uid="{31146E30-839F-492D-ACE4-91B6FF9D3BF8}"/>
    <cellStyle name="Normal 38 3 2 4" xfId="14108" xr:uid="{E6C6E30F-4255-4702-AB98-18F7773EC066}"/>
    <cellStyle name="Normal 38 3 2 5" xfId="17203" xr:uid="{8B836CB5-94A9-4848-B3B2-D5693BCD4F8F}"/>
    <cellStyle name="Normal 38 3 2 6" xfId="20360" xr:uid="{53554FE3-E9F9-47E9-9FF6-392ECB35C4DA}"/>
    <cellStyle name="Normal 38 3 2 7" xfId="23517" xr:uid="{9E7928DE-02BB-4C5C-926F-45CA07614A7C}"/>
    <cellStyle name="Normal 38 3 2 8" xfId="26693" xr:uid="{8ADF1642-4480-4CCC-9BAB-EB7D84E9C8FB}"/>
    <cellStyle name="Normal 38 3 2 9" xfId="29892" xr:uid="{65228BBD-4495-4CF6-95C7-53324965D4BB}"/>
    <cellStyle name="Normal 38 3 3" xfId="1591" xr:uid="{0CAF86BD-34FF-4923-9325-8F03356BDEF8}"/>
    <cellStyle name="Normal 38 3 3 2" xfId="9858" xr:uid="{66B61FA3-AA15-4DD1-AAC9-D583DF89E8BD}"/>
    <cellStyle name="Normal 38 3 3 3" xfId="13054" xr:uid="{63AD8993-1711-42A2-BFF9-3E3200F63FA6}"/>
    <cellStyle name="Normal 38 3 3 4" xfId="16149" xr:uid="{E9EF180B-3EB2-4D3C-A430-5274BA91BA81}"/>
    <cellStyle name="Normal 38 3 3 5" xfId="19303" xr:uid="{CE7ABA8A-B28C-4252-AF92-FEDEF9FCC9E3}"/>
    <cellStyle name="Normal 38 3 3 6" xfId="22463" xr:uid="{62527897-1EE7-4E1C-8FAE-29AA3932E921}"/>
    <cellStyle name="Normal 38 3 3 7" xfId="25639" xr:uid="{7A28F24B-250E-4956-AA29-4C152230A457}"/>
    <cellStyle name="Normal 38 3 3 8" xfId="28838" xr:uid="{7A40A360-0885-4B6C-901E-0DED89253156}"/>
    <cellStyle name="Normal 38 3 3 9" xfId="5840" xr:uid="{A9D41A18-FEB1-45F9-B2F9-59515D0312FF}"/>
    <cellStyle name="Normal 38 3 4" xfId="7825" xr:uid="{4642B47D-5A0A-4580-937E-9DF433482712}"/>
    <cellStyle name="Normal 38 3 5" xfId="8970" xr:uid="{58C344C9-D418-4BEF-8260-209318AE37E4}"/>
    <cellStyle name="Normal 38 3 6" xfId="12091" xr:uid="{25CC493A-EF1A-412B-B894-1984CCB2BCCD}"/>
    <cellStyle name="Normal 38 3 7" xfId="15210" xr:uid="{F04EC985-20A1-4A3F-9377-C35515A5D84E}"/>
    <cellStyle name="Normal 38 3 8" xfId="18294" xr:uid="{E2A14401-F3D4-482B-9C05-043A164374AF}"/>
    <cellStyle name="Normal 38 3 9" xfId="21457" xr:uid="{71236D80-59DA-4501-8FF6-D61471CDED66}"/>
    <cellStyle name="Normal 38 4" xfId="875" xr:uid="{66797309-F33E-47C9-9009-F53A39A2FD33}"/>
    <cellStyle name="Normal 38 4 10" xfId="24765" xr:uid="{81F22CCC-B112-497B-810B-2B2DA659F638}"/>
    <cellStyle name="Normal 38 4 11" xfId="27943" xr:uid="{20755782-6141-4D87-AAC9-B90EEE74A4A3}"/>
    <cellStyle name="Normal 38 4 12" xfId="3855" xr:uid="{BC56C8CD-9A4B-4F9D-A7C1-8C3D315582C2}"/>
    <cellStyle name="Normal 38 4 2" xfId="2826" xr:uid="{33925060-FB29-41F7-BF38-437100BD89F8}"/>
    <cellStyle name="Normal 38 4 2 10" xfId="4913" xr:uid="{B92A172D-944A-43F6-9AFC-046331DFA61E}"/>
    <cellStyle name="Normal 38 4 2 2" xfId="6952" xr:uid="{F1296544-DCFE-486B-B89B-D412D8831407}"/>
    <cellStyle name="Normal 38 4 2 3" xfId="11089" xr:uid="{7C14A7B0-140B-4FAC-8085-27EC25FCE10E}"/>
    <cellStyle name="Normal 38 4 2 4" xfId="14280" xr:uid="{B9BFC9E2-1CEE-41F3-B4DE-B7B69984B791}"/>
    <cellStyle name="Normal 38 4 2 5" xfId="17375" xr:uid="{CD5BB0F1-1D02-4581-94F3-2E5DB80FC9BE}"/>
    <cellStyle name="Normal 38 4 2 6" xfId="20533" xr:uid="{B5190D90-486D-49B3-9BE1-547521F78E8A}"/>
    <cellStyle name="Normal 38 4 2 7" xfId="23689" xr:uid="{85B58043-B7C9-48AC-8202-C99A531C6FE8}"/>
    <cellStyle name="Normal 38 4 2 8" xfId="26865" xr:uid="{4E984FB4-25B3-492A-A492-BB3862B9AB86}"/>
    <cellStyle name="Normal 38 4 2 9" xfId="30064" xr:uid="{2BB4C205-0AAA-4774-89A5-191FD478AA1F}"/>
    <cellStyle name="Normal 38 4 3" xfId="1764" xr:uid="{4A46131C-DDD6-4FAD-9427-6216FA216E12}"/>
    <cellStyle name="Normal 38 4 3 2" xfId="10031" xr:uid="{FF62BAD1-D226-47E7-8E3B-C880F5CDE188}"/>
    <cellStyle name="Normal 38 4 3 3" xfId="13227" xr:uid="{371C7015-2453-4B21-A4DD-778ED22C295B}"/>
    <cellStyle name="Normal 38 4 3 4" xfId="16322" xr:uid="{0960587A-79F1-4BBA-85A0-C47BFFA903A9}"/>
    <cellStyle name="Normal 38 4 3 5" xfId="19476" xr:uid="{B38D995B-1501-44A1-935D-B2DD0A914E9D}"/>
    <cellStyle name="Normal 38 4 3 6" xfId="22636" xr:uid="{A2228890-6802-4A0F-AB5F-FA9FBADDC9E2}"/>
    <cellStyle name="Normal 38 4 3 7" xfId="25812" xr:uid="{CB1E09BD-5A9C-49E0-AFD8-9865BFB494B5}"/>
    <cellStyle name="Normal 38 4 3 8" xfId="29011" xr:uid="{58966043-22C9-4AEA-9932-4E950B8F6A33}"/>
    <cellStyle name="Normal 38 4 3 9" xfId="6013" xr:uid="{F8B370B5-24BA-410E-86F6-7F3757D9E28B}"/>
    <cellStyle name="Normal 38 4 4" xfId="7998" xr:uid="{09A70FED-ADCD-4F80-BB2B-B2E4ADADAD34}"/>
    <cellStyle name="Normal 38 4 5" xfId="9143" xr:uid="{98BEACB9-CA1C-4A60-BA1D-5C7C1A6A56B3}"/>
    <cellStyle name="Normal 38 4 6" xfId="12264" xr:uid="{B1746606-D450-41A2-93BF-CEA910A72EF4}"/>
    <cellStyle name="Normal 38 4 7" xfId="15383" xr:uid="{39F73475-D554-452F-B4A7-C9E6A8C6BCD3}"/>
    <cellStyle name="Normal 38 4 8" xfId="18467" xr:uid="{D205E731-B9E2-4871-8B9D-C42C92BC8C56}"/>
    <cellStyle name="Normal 38 4 9" xfId="21630" xr:uid="{1E571648-9556-4CA9-8472-4C2FF65F2035}"/>
    <cellStyle name="Normal 38 5" xfId="1068" xr:uid="{422773D7-0F65-4FBE-86E5-75EA563CBAC2}"/>
    <cellStyle name="Normal 38 5 10" xfId="24957" xr:uid="{D1197FAF-76F1-499F-B015-253520754490}"/>
    <cellStyle name="Normal 38 5 11" xfId="28136" xr:uid="{F0014B17-5143-4D74-84F4-1B052FC81951}"/>
    <cellStyle name="Normal 38 5 12" xfId="4047" xr:uid="{B688716B-7F30-4E2F-A573-E7D5E3DDC9D1}"/>
    <cellStyle name="Normal 38 5 2" xfId="3019" xr:uid="{4ACBCF08-79B1-4826-98ED-75AC7FE1812C}"/>
    <cellStyle name="Normal 38 5 2 10" xfId="5105" xr:uid="{00DAF988-0E5A-48A9-B698-2360DB4CEFC3}"/>
    <cellStyle name="Normal 38 5 2 2" xfId="7128" xr:uid="{BF6B9019-0072-43BA-BB8B-2CB75F93EA46}"/>
    <cellStyle name="Normal 38 5 2 3" xfId="11281" xr:uid="{E1BC95A7-CD9B-4075-8D66-64121BB64B28}"/>
    <cellStyle name="Normal 38 5 2 4" xfId="14469" xr:uid="{AE007369-2391-4E63-BBB8-4B20957877CF}"/>
    <cellStyle name="Normal 38 5 2 5" xfId="17566" xr:uid="{DF5F6BF4-7463-4BAB-8698-91FF0E398B0B}"/>
    <cellStyle name="Normal 38 5 2 6" xfId="20723" xr:uid="{1CEC0085-03A2-4DFC-9135-E2BED38369D0}"/>
    <cellStyle name="Normal 38 5 2 7" xfId="23878" xr:uid="{DC8B2E6A-1998-40AB-93A4-E172BD868E6A}"/>
    <cellStyle name="Normal 38 5 2 8" xfId="27054" xr:uid="{6AD6C635-3C59-4B45-9A90-8463CCC1A5D9}"/>
    <cellStyle name="Normal 38 5 2 9" xfId="30253" xr:uid="{99A838C7-D1EA-47F1-9B69-4E90B1F03654}"/>
    <cellStyle name="Normal 38 5 3" xfId="1958" xr:uid="{C3622DE7-07D2-4F22-A077-90D930C38F06}"/>
    <cellStyle name="Normal 38 5 3 2" xfId="10223" xr:uid="{724FD635-5B46-4294-9EFD-8F2B0A15E807}"/>
    <cellStyle name="Normal 38 5 3 3" xfId="13419" xr:uid="{8B3FC0A9-72E9-469D-96F4-9251F0C93B44}"/>
    <cellStyle name="Normal 38 5 3 4" xfId="16514" xr:uid="{29B983C3-54F5-487F-97CA-58A25E262F8B}"/>
    <cellStyle name="Normal 38 5 3 5" xfId="19668" xr:uid="{609AAF98-164B-46A4-81D2-5B269A886E4D}"/>
    <cellStyle name="Normal 38 5 3 6" xfId="22828" xr:uid="{31B466F0-5A5D-4ADC-8F3D-41DD15685DDE}"/>
    <cellStyle name="Normal 38 5 3 7" xfId="26004" xr:uid="{E4671E35-9BEC-4AC8-A221-5FF7367EA762}"/>
    <cellStyle name="Normal 38 5 3 8" xfId="29203" xr:uid="{78E15545-CD6E-44D2-89F8-C2A27508E796}"/>
    <cellStyle name="Normal 38 5 3 9" xfId="6206" xr:uid="{54CBAB7F-487A-4147-B41F-9400C7E6E36A}"/>
    <cellStyle name="Normal 38 5 4" xfId="8191" xr:uid="{8B8914B4-0865-46E2-B4C6-255CCB691B9F}"/>
    <cellStyle name="Normal 38 5 5" xfId="9335" xr:uid="{59345066-8BF6-4307-8486-CE017BA6F084}"/>
    <cellStyle name="Normal 38 5 6" xfId="12457" xr:uid="{4EF42E01-A8D3-44D4-BD6F-16EEB6C24CD0}"/>
    <cellStyle name="Normal 38 5 7" xfId="15576" xr:uid="{EA3EF3CD-5FA1-4CE9-843A-B03CCFBAEA6C}"/>
    <cellStyle name="Normal 38 5 8" xfId="18659" xr:uid="{A897D626-960C-4AB0-99C1-D8A3E2EB02BB}"/>
    <cellStyle name="Normal 38 5 9" xfId="21823" xr:uid="{DCBE0F62-5F16-4021-9059-6FCE74762A9B}"/>
    <cellStyle name="Normal 38 6" xfId="422" xr:uid="{51E9486F-2380-4DD8-8D89-8C877E9A85C4}"/>
    <cellStyle name="Normal 38 6 10" xfId="27490" xr:uid="{71575326-BF33-46A9-9443-EFD288C20575}"/>
    <cellStyle name="Normal 38 6 11" xfId="4460" xr:uid="{108DE4D0-E993-457B-AE8E-D17D9F66FCFF}"/>
    <cellStyle name="Normal 38 6 2" xfId="2373" xr:uid="{7B20FCC2-389E-4753-BEBE-AB522F04E588}"/>
    <cellStyle name="Normal 38 6 2 2" xfId="10636" xr:uid="{C866D6C6-9369-4EE6-86EE-F5B4C1EFBE7D}"/>
    <cellStyle name="Normal 38 6 2 3" xfId="13831" xr:uid="{CC4BDB80-3782-4A77-95A4-4E903479BFEC}"/>
    <cellStyle name="Normal 38 6 2 4" xfId="16926" xr:uid="{04274F7C-5005-4ECD-9834-E4DD974A23A0}"/>
    <cellStyle name="Normal 38 6 2 5" xfId="20080" xr:uid="{72C2350F-14F7-40FB-B6EC-0AB209562C48}"/>
    <cellStyle name="Normal 38 6 2 6" xfId="23240" xr:uid="{E3AD0E14-DCD7-4EB2-B04D-D400104E5615}"/>
    <cellStyle name="Normal 38 6 2 7" xfId="26416" xr:uid="{BC529ABF-CD3C-4C24-B3C8-10EB3D46231D}"/>
    <cellStyle name="Normal 38 6 2 8" xfId="29615" xr:uid="{EEE259A6-A7B0-4AA3-9471-78AD626129DB}"/>
    <cellStyle name="Normal 38 6 2 9" xfId="5560" xr:uid="{009B1EBE-4D85-4072-9CA8-EC0CBF4E9934}"/>
    <cellStyle name="Normal 38 6 3" xfId="7545" xr:uid="{620BB61B-23CF-44E8-8193-0878ADEE9C55}"/>
    <cellStyle name="Normal 38 6 4" xfId="8690" xr:uid="{E11466A6-1FF2-400E-A01A-F544F1B8CAD2}"/>
    <cellStyle name="Normal 38 6 5" xfId="11811" xr:uid="{0E22F12E-12E0-4B2C-B241-8C7FF43FBFE7}"/>
    <cellStyle name="Normal 38 6 6" xfId="14930" xr:uid="{B726BBAF-CF9D-4DE6-B09D-EC1E130FD602}"/>
    <cellStyle name="Normal 38 6 7" xfId="18014" xr:uid="{D8291FD7-E956-42F1-8F42-C48A4DFB5701}"/>
    <cellStyle name="Normal 38 6 8" xfId="21177" xr:uid="{CEC15E08-9CAD-4130-90DE-8A09CC9722E3}"/>
    <cellStyle name="Normal 38 6 9" xfId="24312" xr:uid="{A3A96A88-ACB7-4DF0-B0B3-5B0C22903408}"/>
    <cellStyle name="Normal 38 7" xfId="2175" xr:uid="{C5B09F80-A9B9-4562-9F74-D03A5320AF17}"/>
    <cellStyle name="Normal 38 7 10" xfId="4263" xr:uid="{DBC43B8E-539D-486C-97E2-9F6F5966B085}"/>
    <cellStyle name="Normal 38 7 2" xfId="6480" xr:uid="{0174B79D-EE94-40E8-B4AF-C4BC20E7548C}"/>
    <cellStyle name="Normal 38 7 3" xfId="10439" xr:uid="{6FF00916-803C-4A11-A226-86D9DB629216}"/>
    <cellStyle name="Normal 38 7 4" xfId="13634" xr:uid="{F141035E-FEE5-4344-BAE7-A8ED99586335}"/>
    <cellStyle name="Normal 38 7 5" xfId="16729" xr:uid="{CC5FCA5E-7ED2-42F2-B5C8-1E35D8A3ADAC}"/>
    <cellStyle name="Normal 38 7 6" xfId="19883" xr:uid="{76F0FE00-C53E-4A39-9CCB-19B68AD3A22F}"/>
    <cellStyle name="Normal 38 7 7" xfId="23043" xr:uid="{1AA03E9F-CBDB-46FC-A7D3-5A86D9EC5DCB}"/>
    <cellStyle name="Normal 38 7 8" xfId="26219" xr:uid="{39D941C4-4D13-40B2-9168-2D780C255E42}"/>
    <cellStyle name="Normal 38 7 9" xfId="29418" xr:uid="{AE537750-89A2-44C5-975C-472EAD6BB1C1}"/>
    <cellStyle name="Normal 38 8" xfId="1311" xr:uid="{39BD394C-C768-4200-A74F-41C33FF55B86}"/>
    <cellStyle name="Normal 38 8 2" xfId="9578" xr:uid="{D0CA6E44-051A-44DA-A14C-07D5D489E714}"/>
    <cellStyle name="Normal 38 8 3" xfId="12774" xr:uid="{9BB60BC4-9514-40FB-8AEA-C69E9090DAAE}"/>
    <cellStyle name="Normal 38 8 4" xfId="15869" xr:uid="{273B3836-11E9-40E4-8B86-3373B9F72E59}"/>
    <cellStyle name="Normal 38 8 5" xfId="18893" xr:uid="{4C7EC622-4F84-47AB-8B57-DD4CCD57208B}"/>
    <cellStyle name="Normal 38 8 6" xfId="22183" xr:uid="{F0393901-7158-4230-B9A1-0256508F74E4}"/>
    <cellStyle name="Normal 38 8 7" xfId="25359" xr:uid="{A9B0ECC5-A185-44E9-A776-B64ACC5E97B4}"/>
    <cellStyle name="Normal 38 8 8" xfId="28560" xr:uid="{117087CE-E53B-4EC5-BB50-30FD4C708857}"/>
    <cellStyle name="Normal 38 8 9" xfId="5363" xr:uid="{36D44E9E-D17A-4087-93C4-2A027814B859}"/>
    <cellStyle name="Normal 38 9" xfId="7346" xr:uid="{47FD9D8F-3457-4947-A11C-4565A066AFDB}"/>
    <cellStyle name="Normal 39" xfId="232" xr:uid="{4B5D4C52-3890-4719-8C9F-AB018EA52EDE}"/>
    <cellStyle name="Normal 39 10" xfId="8501" xr:uid="{2FC6C5C5-5C04-4EED-9334-76C5E8BC2F18}"/>
    <cellStyle name="Normal 39 11" xfId="11615" xr:uid="{DFD2FC68-6AC4-41EF-8DBC-647935604682}"/>
    <cellStyle name="Normal 39 12" xfId="14725" xr:uid="{A46CCCA2-E8F5-47ED-A4E4-172E50990356}"/>
    <cellStyle name="Normal 39 13" xfId="17821" xr:uid="{74B8A721-C5F0-435D-BA1F-209BDE9DFBB4}"/>
    <cellStyle name="Normal 39 14" xfId="20980" xr:uid="{95C19210-A6FB-4540-9C4E-F6B726C4DA56}"/>
    <cellStyle name="Normal 39 15" xfId="24119" xr:uid="{F3395C07-34CD-4365-9DA1-B4200F0DF1A2}"/>
    <cellStyle name="Normal 39 16" xfId="27296" xr:uid="{1237129B-69B6-4A95-81AE-E3501AB5A4C2}"/>
    <cellStyle name="Normal 39 17" xfId="3406" xr:uid="{4189D616-8BF1-46A4-AA08-7FE7FF9F1CE0}"/>
    <cellStyle name="Normal 39 2" xfId="566" xr:uid="{5AD8DD1D-8635-4CAB-B192-118DFC1E8298}"/>
    <cellStyle name="Normal 39 2 10" xfId="24456" xr:uid="{9EE1D7D2-735D-4B71-B454-8EBC256B5BAE}"/>
    <cellStyle name="Normal 39 2 11" xfId="27634" xr:uid="{9E605EE7-99C5-4829-A4F0-CF52AD9E6AA1}"/>
    <cellStyle name="Normal 39 2 12" xfId="3546" xr:uid="{D0259B80-D2D7-4971-917E-6E780AC903AE}"/>
    <cellStyle name="Normal 39 2 2" xfId="2517" xr:uid="{80CF8FD8-51B1-4103-A93E-7EE5D6D11EFF}"/>
    <cellStyle name="Normal 39 2 2 10" xfId="4604" xr:uid="{1F0B5FDF-5E00-42CF-BA58-BBADBDF27028}"/>
    <cellStyle name="Normal 39 2 2 2" xfId="6676" xr:uid="{0D22ACA2-8C21-42F7-87DE-D22EF15335E5}"/>
    <cellStyle name="Normal 39 2 2 3" xfId="10780" xr:uid="{58BD9BE2-9B34-4695-AE2C-01DB27BC51DC}"/>
    <cellStyle name="Normal 39 2 2 4" xfId="13975" xr:uid="{5F8470D6-AF6F-4E46-8D25-63584E1684EB}"/>
    <cellStyle name="Normal 39 2 2 5" xfId="17070" xr:uid="{06A45963-D70C-4816-BD67-3C7F20633BC9}"/>
    <cellStyle name="Normal 39 2 2 6" xfId="20224" xr:uid="{542E0B53-9DD1-4075-BA44-B6B4A39143E0}"/>
    <cellStyle name="Normal 39 2 2 7" xfId="23384" xr:uid="{B8D36AC1-F02F-425A-B437-FD22734CA022}"/>
    <cellStyle name="Normal 39 2 2 8" xfId="26560" xr:uid="{066478C6-2BBD-4F51-BF5A-148D4C8D0146}"/>
    <cellStyle name="Normal 39 2 2 9" xfId="29759" xr:uid="{CF8FE40F-24A4-4CC1-9B27-804CED4EDF14}"/>
    <cellStyle name="Normal 39 2 3" xfId="1455" xr:uid="{6C9E465C-BE30-463A-9F63-0B50C85F77C1}"/>
    <cellStyle name="Normal 39 2 3 2" xfId="9722" xr:uid="{4200C416-0C2A-43D0-85A6-5DC5A3E2C74C}"/>
    <cellStyle name="Normal 39 2 3 3" xfId="12918" xr:uid="{E9F933C3-193D-4443-BFB6-B2412E385837}"/>
    <cellStyle name="Normal 39 2 3 4" xfId="16013" xr:uid="{AAC29101-689C-4123-BF29-590FDB355F3C}"/>
    <cellStyle name="Normal 39 2 3 5" xfId="19167" xr:uid="{218BEFCE-CAD8-4CAF-8BC1-686419A61BBE}"/>
    <cellStyle name="Normal 39 2 3 6" xfId="22327" xr:uid="{EB18CDA3-0995-43A1-9E67-20BE256AB256}"/>
    <cellStyle name="Normal 39 2 3 7" xfId="25503" xr:uid="{21996186-12BF-4025-BFC4-E91DF3C38629}"/>
    <cellStyle name="Normal 39 2 3 8" xfId="28702" xr:uid="{CDDB1580-EAC4-4091-B5EF-289DD4D607F3}"/>
    <cellStyle name="Normal 39 2 3 9" xfId="5704" xr:uid="{720929C6-4BC6-47F0-A46A-9AF9305BC7B9}"/>
    <cellStyle name="Normal 39 2 4" xfId="7689" xr:uid="{2E3920B2-E80C-425A-8525-B825EC10A349}"/>
    <cellStyle name="Normal 39 2 5" xfId="8834" xr:uid="{588D4824-8FE1-4D75-B673-1A89442408A8}"/>
    <cellStyle name="Normal 39 2 6" xfId="11955" xr:uid="{82C81EB8-3822-4E80-BE82-73B9795FBF55}"/>
    <cellStyle name="Normal 39 2 7" xfId="15074" xr:uid="{9DE1F6B0-7718-4C7D-AE24-68EE437A962F}"/>
    <cellStyle name="Normal 39 2 8" xfId="18158" xr:uid="{536BB1E2-3E2F-40A5-8181-C22C79E84967}"/>
    <cellStyle name="Normal 39 2 9" xfId="21321" xr:uid="{16BEB2D1-5709-4FB9-91A2-13C71A75E909}"/>
    <cellStyle name="Normal 39 3" xfId="260" xr:uid="{51B2BAC6-A45B-4AD9-A6C9-53D5A72E5905}"/>
    <cellStyle name="Normal 39 3 10" xfId="15214" xr:uid="{7B47CDD4-CAF2-4E94-A5F8-F02A87B8DEDE}"/>
    <cellStyle name="Normal 39 3 11" xfId="17845" xr:uid="{CE1A29B8-D88B-4E2D-968A-06ABDCF69B13}"/>
    <cellStyle name="Normal 39 3 12" xfId="21007" xr:uid="{BC795A24-93A1-4AEA-B368-5F7250495CF5}"/>
    <cellStyle name="Normal 39 3 13" xfId="24143" xr:uid="{CC5E1407-CA9A-49A4-9DF1-A7B49A86669E}"/>
    <cellStyle name="Normal 39 3 14" xfId="27321" xr:uid="{443B513A-0DFF-4E75-AAF2-2A8EA6FCB7CC}"/>
    <cellStyle name="Normal 39 3 15" xfId="3686" xr:uid="{8F97C21B-EC23-4168-9CF8-7F3C33B188AF}"/>
    <cellStyle name="Normal 39 3 2" xfId="903" xr:uid="{3C681E9B-5D44-4323-A7AA-AA71D5084182}"/>
    <cellStyle name="Normal 39 3 2 10" xfId="24793" xr:uid="{EDE0B412-C0B0-4685-949E-556221F976AC}"/>
    <cellStyle name="Normal 39 3 2 11" xfId="27971" xr:uid="{865985A5-0347-42D6-978E-6B3CA3D32DDE}"/>
    <cellStyle name="Normal 39 3 2 12" xfId="3883" xr:uid="{426C0478-8FC1-4862-A323-D730378FD415}"/>
    <cellStyle name="Normal 39 3 2 2" xfId="2854" xr:uid="{FF274C1D-405E-4EA5-9450-EC2F3CF10A1A}"/>
    <cellStyle name="Normal 39 3 2 2 10" xfId="4941" xr:uid="{5CC391CE-8BA8-405D-AB13-6B6685355802}"/>
    <cellStyle name="Normal 39 3 2 2 2" xfId="6980" xr:uid="{7F451196-09E8-4E83-B376-3D1B524A306C}"/>
    <cellStyle name="Normal 39 3 2 2 3" xfId="11117" xr:uid="{6AEF49F9-B4EB-4E8A-9575-4B2EEF1B3041}"/>
    <cellStyle name="Normal 39 3 2 2 4" xfId="14308" xr:uid="{D459FC63-526A-41AF-90A8-B1D95AD02DCE}"/>
    <cellStyle name="Normal 39 3 2 2 5" xfId="17403" xr:uid="{49B11729-867D-479C-A98F-9C418FAF7003}"/>
    <cellStyle name="Normal 39 3 2 2 6" xfId="20561" xr:uid="{E971FE5B-F85C-4C08-B2C6-F3C7185B89E9}"/>
    <cellStyle name="Normal 39 3 2 2 7" xfId="23717" xr:uid="{74052B9F-7865-4264-A6BE-31EBC9BDBA95}"/>
    <cellStyle name="Normal 39 3 2 2 8" xfId="26893" xr:uid="{E75E7826-BCDF-4400-A64A-BFED064D8265}"/>
    <cellStyle name="Normal 39 3 2 2 9" xfId="30092" xr:uid="{70E99423-0C6B-4108-84C7-2887AA028BD9}"/>
    <cellStyle name="Normal 39 3 2 3" xfId="1792" xr:uid="{A05EE19E-8543-4828-BCE7-BD9D03998C6A}"/>
    <cellStyle name="Normal 39 3 2 3 2" xfId="10059" xr:uid="{871D79E9-C326-4CC7-8920-7AAB6B2AB741}"/>
    <cellStyle name="Normal 39 3 2 3 3" xfId="13255" xr:uid="{DA3E7E61-2033-413A-B0B1-941EE8115FAE}"/>
    <cellStyle name="Normal 39 3 2 3 4" xfId="16350" xr:uid="{825B42BD-87C4-4710-BB7F-A347EAF73F41}"/>
    <cellStyle name="Normal 39 3 2 3 5" xfId="19504" xr:uid="{ED125E56-EEE0-4BDB-A3C0-B428B5ABD1FD}"/>
    <cellStyle name="Normal 39 3 2 3 6" xfId="22664" xr:uid="{F5A5B939-341F-422E-96B3-32116BEECB97}"/>
    <cellStyle name="Normal 39 3 2 3 7" xfId="25840" xr:uid="{448CFFF2-6DD6-4E7A-90D1-321B97DF564A}"/>
    <cellStyle name="Normal 39 3 2 3 8" xfId="29039" xr:uid="{A0D84843-A10A-407D-9E76-7FA04C688B53}"/>
    <cellStyle name="Normal 39 3 2 3 9" xfId="6041" xr:uid="{8FA06B8C-EFBD-413C-B8B8-FF41CAB88C8A}"/>
    <cellStyle name="Normal 39 3 2 4" xfId="8026" xr:uid="{6B1889BD-E454-4D28-B63F-6DF8BD33153D}"/>
    <cellStyle name="Normal 39 3 2 5" xfId="9171" xr:uid="{696AB2B8-16FE-4B8A-8BA2-980A7946BFEF}"/>
    <cellStyle name="Normal 39 3 2 6" xfId="12292" xr:uid="{4D02D19A-F00E-4D51-B237-CB2E606CAB63}"/>
    <cellStyle name="Normal 39 3 2 7" xfId="15411" xr:uid="{25D03C66-174F-4F9F-AEBA-5D956D06B732}"/>
    <cellStyle name="Normal 39 3 2 8" xfId="18495" xr:uid="{006999AE-4E16-4B9C-9DD3-BC4947205902}"/>
    <cellStyle name="Normal 39 3 2 9" xfId="21658" xr:uid="{B2850F6F-E2C9-40BF-A142-07984786CF68}"/>
    <cellStyle name="Normal 39 3 3" xfId="1096" xr:uid="{2801F4DF-3945-473E-8FD2-816168A70AD8}"/>
    <cellStyle name="Normal 39 3 3 10" xfId="24985" xr:uid="{8DC2A8D2-1CF5-4E1B-901C-C30482A1B727}"/>
    <cellStyle name="Normal 39 3 3 11" xfId="28164" xr:uid="{96714D6F-7C21-439A-BD3E-D2D7293011CE}"/>
    <cellStyle name="Normal 39 3 3 12" xfId="4075" xr:uid="{27D07191-7439-484B-A156-A37AA56C20C3}"/>
    <cellStyle name="Normal 39 3 3 2" xfId="3047" xr:uid="{57EC23F7-878E-4FB0-A739-BA899AA8B964}"/>
    <cellStyle name="Normal 39 3 3 2 10" xfId="5133" xr:uid="{74891BB6-1EB2-4D48-8158-BCDFBD524F7E}"/>
    <cellStyle name="Normal 39 3 3 2 2" xfId="7156" xr:uid="{11D4BB30-F2C3-456A-A368-60ADAA659038}"/>
    <cellStyle name="Normal 39 3 3 2 3" xfId="11309" xr:uid="{5004EC28-29E2-4F5A-947F-DBF570EFF6B1}"/>
    <cellStyle name="Normal 39 3 3 2 4" xfId="14497" xr:uid="{945A48DE-2305-4A0C-A1AA-5AE55DFECCBD}"/>
    <cellStyle name="Normal 39 3 3 2 5" xfId="17594" xr:uid="{7939F7F7-2E6D-4985-B1AD-A90CFF783FDE}"/>
    <cellStyle name="Normal 39 3 3 2 6" xfId="20751" xr:uid="{4FCF9D72-7E76-4CEB-A259-EFF4D72655F3}"/>
    <cellStyle name="Normal 39 3 3 2 7" xfId="23906" xr:uid="{D12DEE0D-CB2E-4A6C-B4D4-D57BA7AE8315}"/>
    <cellStyle name="Normal 39 3 3 2 8" xfId="27082" xr:uid="{69A973F1-3251-4B0B-B5C5-8871E878E4F1}"/>
    <cellStyle name="Normal 39 3 3 2 9" xfId="30281" xr:uid="{CD77E961-20FA-404B-BD1D-07AA55ADA41B}"/>
    <cellStyle name="Normal 39 3 3 3" xfId="1986" xr:uid="{D8C01037-224C-4DD5-9837-A9122A1A4F4F}"/>
    <cellStyle name="Normal 39 3 3 3 2" xfId="10251" xr:uid="{44214D16-3977-485C-843A-0D4766EFF0C5}"/>
    <cellStyle name="Normal 39 3 3 3 3" xfId="13447" xr:uid="{F3784C06-D4C7-482B-B30D-A9FF7F4841E2}"/>
    <cellStyle name="Normal 39 3 3 3 4" xfId="16542" xr:uid="{00F4ADD6-E7D9-4C7D-BEAC-BA92CF7D33D9}"/>
    <cellStyle name="Normal 39 3 3 3 5" xfId="19696" xr:uid="{D6464744-68FA-45BE-B67F-03FD2A77711D}"/>
    <cellStyle name="Normal 39 3 3 3 6" xfId="22856" xr:uid="{5AD6BD9B-4D90-429B-B9C3-6677B514E911}"/>
    <cellStyle name="Normal 39 3 3 3 7" xfId="26032" xr:uid="{56E34C43-F9D7-4A03-B8D7-EB40A657D2EB}"/>
    <cellStyle name="Normal 39 3 3 3 8" xfId="29231" xr:uid="{6187B59C-7261-4B85-A20D-6F7F62B01E06}"/>
    <cellStyle name="Normal 39 3 3 3 9" xfId="6234" xr:uid="{34DA29F0-3C70-450F-BD82-8D3981A788DD}"/>
    <cellStyle name="Normal 39 3 3 4" xfId="8219" xr:uid="{5A9804C4-4B18-4056-8C7A-AE85728A3073}"/>
    <cellStyle name="Normal 39 3 3 5" xfId="9363" xr:uid="{22A27EEA-518A-4893-A574-779AE5E9B1AA}"/>
    <cellStyle name="Normal 39 3 3 6" xfId="12485" xr:uid="{CE3DF275-EB50-4828-9B8F-6BAB26C65EE7}"/>
    <cellStyle name="Normal 39 3 3 7" xfId="15604" xr:uid="{28B5C182-BB37-4715-92F3-246333CFE1F1}"/>
    <cellStyle name="Normal 39 3 3 8" xfId="18687" xr:uid="{E839AC70-F213-4650-BACD-D2C087F2233B}"/>
    <cellStyle name="Normal 39 3 3 9" xfId="21851" xr:uid="{A6531193-44BD-4642-A811-779EFB922133}"/>
    <cellStyle name="Normal 39 3 4" xfId="706" xr:uid="{281F3170-8D8E-4D23-9268-1BDDA3426C2F}"/>
    <cellStyle name="Normal 39 3 4 10" xfId="27774" xr:uid="{020BF9BE-28E2-499E-B5E9-D6B215FA2A85}"/>
    <cellStyle name="Normal 39 3 4 11" xfId="4744" xr:uid="{EE9B0E0F-3D64-42AD-BE6E-C2A55D36C865}"/>
    <cellStyle name="Normal 39 3 4 2" xfId="2657" xr:uid="{00FF93C3-719A-440E-BD27-38F834FFA9B3}"/>
    <cellStyle name="Normal 39 3 4 2 2" xfId="10920" xr:uid="{AD376FAA-CFC1-4130-AB81-2758AD276C9E}"/>
    <cellStyle name="Normal 39 3 4 2 3" xfId="14112" xr:uid="{F758B0E1-5B00-4493-B7C1-C81C9E72B499}"/>
    <cellStyle name="Normal 39 3 4 2 4" xfId="17207" xr:uid="{925F93C9-C6EC-4DE8-91AE-C9C9CE47BF2B}"/>
    <cellStyle name="Normal 39 3 4 2 5" xfId="20364" xr:uid="{311B6874-583A-4AC5-9677-A0398884107E}"/>
    <cellStyle name="Normal 39 3 4 2 6" xfId="23521" xr:uid="{50F70836-B50A-445E-AD06-D7673D17F27B}"/>
    <cellStyle name="Normal 39 3 4 2 7" xfId="26697" xr:uid="{DFE73C86-E0BF-49C1-9CBF-3AE839CE62D2}"/>
    <cellStyle name="Normal 39 3 4 2 8" xfId="29896" xr:uid="{4C7D8664-5D9B-4E3A-8C9A-D6B88994DB89}"/>
    <cellStyle name="Normal 39 3 4 2 9" xfId="5844" xr:uid="{7D523371-5EFF-4B2C-AB73-DD61371DF802}"/>
    <cellStyle name="Normal 39 3 4 3" xfId="7829" xr:uid="{E6006CFA-DB18-4F5A-9E1F-5159F69F1500}"/>
    <cellStyle name="Normal 39 3 4 4" xfId="8974" xr:uid="{50481AF4-F9BF-4545-962F-4FEF5E17898D}"/>
    <cellStyle name="Normal 39 3 4 5" xfId="12095" xr:uid="{C624EAF9-F74E-4084-8817-AF390CD69D81}"/>
    <cellStyle name="Normal 39 3 4 6" xfId="15793" xr:uid="{B3887ACC-5C03-4678-88AE-99EBC75665CA}"/>
    <cellStyle name="Normal 39 3 4 7" xfId="18298" xr:uid="{C6515277-9761-4066-8CF4-89B10AC53B1E}"/>
    <cellStyle name="Normal 39 3 4 8" xfId="21461" xr:uid="{448513FA-C958-4B0A-B528-499A1DCF5189}"/>
    <cellStyle name="Normal 39 3 4 9" xfId="24596" xr:uid="{A8127CC1-0004-48C2-8E74-7FD9E7CD5FBC}"/>
    <cellStyle name="Normal 39 3 5" xfId="2203" xr:uid="{140E6B05-C06E-4CDB-A2E0-E2A08C5F2D4C}"/>
    <cellStyle name="Normal 39 3 5 10" xfId="4291" xr:uid="{D5F04AB7-06B9-478E-A665-C8E3B6AC683A}"/>
    <cellStyle name="Normal 39 3 5 2" xfId="6508" xr:uid="{619AE2A7-7F33-413C-8DC8-511A2A5F15EA}"/>
    <cellStyle name="Normal 39 3 5 3" xfId="10467" xr:uid="{2AB39AFD-4709-4279-A564-887438AE51E8}"/>
    <cellStyle name="Normal 39 3 5 4" xfId="13662" xr:uid="{20DE84A6-5AB5-4323-B565-5CB0322CD249}"/>
    <cellStyle name="Normal 39 3 5 5" xfId="16757" xr:uid="{D957D3F8-586C-4858-960B-CCF9245CCA7F}"/>
    <cellStyle name="Normal 39 3 5 6" xfId="19911" xr:uid="{CF8CA60A-9EF0-40A1-8529-F5322CC66224}"/>
    <cellStyle name="Normal 39 3 5 7" xfId="23071" xr:uid="{1AAA4DA0-3A51-4BB9-A01A-35B79669365D}"/>
    <cellStyle name="Normal 39 3 5 8" xfId="26247" xr:uid="{96928E7C-8C86-4130-A5DE-FB507F0BBCDB}"/>
    <cellStyle name="Normal 39 3 5 9" xfId="29446" xr:uid="{881DEA34-742D-4491-9C23-A8C1B64F0EE9}"/>
    <cellStyle name="Normal 39 3 6" xfId="1595" xr:uid="{4AA54492-CD3F-4486-A0C0-5B330C54B348}"/>
    <cellStyle name="Normal 39 3 6 2" xfId="9862" xr:uid="{846A38A9-CE82-412F-AC77-2B5C685C5885}"/>
    <cellStyle name="Normal 39 3 6 3" xfId="13058" xr:uid="{2E94F30E-FEC4-453E-A819-B7E5B2F8D040}"/>
    <cellStyle name="Normal 39 3 6 4" xfId="16153" xr:uid="{E52C7AAD-3C48-45AA-8AA7-225B30A62681}"/>
    <cellStyle name="Normal 39 3 6 5" xfId="19307" xr:uid="{EE78379E-F7C5-4F11-8977-55D9761F6C8A}"/>
    <cellStyle name="Normal 39 3 6 6" xfId="22467" xr:uid="{5FB9954E-8A0A-4571-B9D7-211262112193}"/>
    <cellStyle name="Normal 39 3 6 7" xfId="25643" xr:uid="{51F7DFF4-36B1-4ADD-B352-FB6A3B3062AA}"/>
    <cellStyle name="Normal 39 3 6 8" xfId="28842" xr:uid="{1EAC8598-996E-4B0A-8D69-B867367EBE66}"/>
    <cellStyle name="Normal 39 3 6 9" xfId="5391" xr:uid="{433FF8CF-5982-4E41-8C75-A1E30D7E9B62}"/>
    <cellStyle name="Normal 39 3 7" xfId="7375" xr:uid="{4B2EADEA-7BD5-4651-B23D-33C721ED8445}"/>
    <cellStyle name="Normal 39 3 8" xfId="8529" xr:uid="{C9D1FEE5-DBC0-4E7A-A970-F7089F996256}"/>
    <cellStyle name="Normal 39 3 9" xfId="11641" xr:uid="{E49A69E7-1436-4BF8-843C-245265BFE9FE}"/>
    <cellStyle name="Normal 39 4" xfId="879" xr:uid="{026AF000-365F-407A-B330-99E9BC9E94EC}"/>
    <cellStyle name="Normal 39 4 10" xfId="24769" xr:uid="{AD54BAEC-54BB-4789-92FC-0428A8072511}"/>
    <cellStyle name="Normal 39 4 11" xfId="27947" xr:uid="{6F662D22-10C4-4627-8586-2F6F4A519398}"/>
    <cellStyle name="Normal 39 4 12" xfId="3859" xr:uid="{1385C192-FF84-4E31-B6F9-C35B28F0BC5B}"/>
    <cellStyle name="Normal 39 4 2" xfId="2830" xr:uid="{BFDA838B-8082-4150-967C-664C42B4B5D3}"/>
    <cellStyle name="Normal 39 4 2 10" xfId="4917" xr:uid="{8EABEDB1-0457-449F-9A90-5A6553069B03}"/>
    <cellStyle name="Normal 39 4 2 2" xfId="6956" xr:uid="{A9392A3F-E353-4D0B-A58F-729A477B63D8}"/>
    <cellStyle name="Normal 39 4 2 3" xfId="11093" xr:uid="{1E118F4E-BE39-4CE2-B16F-0A84E2A60C19}"/>
    <cellStyle name="Normal 39 4 2 4" xfId="14284" xr:uid="{AA81F81F-9447-4D3B-985E-E43A968A690B}"/>
    <cellStyle name="Normal 39 4 2 5" xfId="17379" xr:uid="{18E6DFAD-967D-4FE9-ADBA-0776A9A7EA8F}"/>
    <cellStyle name="Normal 39 4 2 6" xfId="20537" xr:uid="{B39DD77C-5FAA-4E68-B611-C8A37A346BDF}"/>
    <cellStyle name="Normal 39 4 2 7" xfId="23693" xr:uid="{4CEE3C59-5FFC-40D9-BAD8-43A4A767B10A}"/>
    <cellStyle name="Normal 39 4 2 8" xfId="26869" xr:uid="{0F83DB54-35F1-4D58-96AD-8BA75534E79E}"/>
    <cellStyle name="Normal 39 4 2 9" xfId="30068" xr:uid="{2E836826-7B15-42F0-8C4B-9B1493DBBABC}"/>
    <cellStyle name="Normal 39 4 3" xfId="1768" xr:uid="{B2530C40-FEF3-45A7-AAC2-E10DEFDA3BDD}"/>
    <cellStyle name="Normal 39 4 3 2" xfId="10035" xr:uid="{7481A160-A73A-405A-BC76-053E471A5FC0}"/>
    <cellStyle name="Normal 39 4 3 3" xfId="13231" xr:uid="{FF437473-8809-45C6-B387-3967542B9506}"/>
    <cellStyle name="Normal 39 4 3 4" xfId="16326" xr:uid="{DD6EC032-F381-4941-B848-0BC31C48584C}"/>
    <cellStyle name="Normal 39 4 3 5" xfId="19480" xr:uid="{CA04CC85-8EF2-4CE4-BD59-EB000D7A085D}"/>
    <cellStyle name="Normal 39 4 3 6" xfId="22640" xr:uid="{0A12B053-E758-434E-9B81-383EE84A8BB7}"/>
    <cellStyle name="Normal 39 4 3 7" xfId="25816" xr:uid="{FA3D660F-9A41-4594-86CB-4187EC733F72}"/>
    <cellStyle name="Normal 39 4 3 8" xfId="29015" xr:uid="{4A003511-CA58-42F9-8E83-92EEA49AA24B}"/>
    <cellStyle name="Normal 39 4 3 9" xfId="6017" xr:uid="{6DA39C03-F519-495A-A4D6-623CB1CE0E13}"/>
    <cellStyle name="Normal 39 4 4" xfId="8002" xr:uid="{C729A305-D6C0-4D55-9B07-141F913EEA97}"/>
    <cellStyle name="Normal 39 4 5" xfId="9147" xr:uid="{1207CAC9-4144-42F2-AB56-BC394BBC94F3}"/>
    <cellStyle name="Normal 39 4 6" xfId="12268" xr:uid="{7BAEA609-FE39-4854-ACF4-60C203AA59AE}"/>
    <cellStyle name="Normal 39 4 7" xfId="15387" xr:uid="{B9B6409F-C50F-41C0-AD45-37B7F0989C1A}"/>
    <cellStyle name="Normal 39 4 8" xfId="18471" xr:uid="{2347B783-88D2-4B39-BD3C-005C32C68F9C}"/>
    <cellStyle name="Normal 39 4 9" xfId="21634" xr:uid="{9BA757B2-339E-427F-9831-A7CDEC67496E}"/>
    <cellStyle name="Normal 39 5" xfId="1072" xr:uid="{EB8B367E-43B5-4BA1-9417-29BF4F15230F}"/>
    <cellStyle name="Normal 39 5 10" xfId="24961" xr:uid="{24188ABD-8C7F-4A82-9210-9F2B25E47109}"/>
    <cellStyle name="Normal 39 5 11" xfId="28140" xr:uid="{A9ABAD1A-C399-4F35-95FD-18C62FC99CAE}"/>
    <cellStyle name="Normal 39 5 12" xfId="4051" xr:uid="{C8FE53B4-56C6-434B-BCEB-C59A1589D1F8}"/>
    <cellStyle name="Normal 39 5 2" xfId="3023" xr:uid="{8F3429F8-21A8-4512-933A-6C1DAC7BABC8}"/>
    <cellStyle name="Normal 39 5 2 10" xfId="5109" xr:uid="{F16909D0-BF71-47EF-9A40-F9D3AAE13CF3}"/>
    <cellStyle name="Normal 39 5 2 2" xfId="7132" xr:uid="{623C1272-7393-4B74-BEEA-389BBFD22D89}"/>
    <cellStyle name="Normal 39 5 2 3" xfId="11285" xr:uid="{757C79FB-B43B-42C6-A59B-F14D78AA4F2D}"/>
    <cellStyle name="Normal 39 5 2 4" xfId="14473" xr:uid="{C1DB0BF3-951B-4F00-A60D-93BA76F449AE}"/>
    <cellStyle name="Normal 39 5 2 5" xfId="17570" xr:uid="{7252A6C9-F20C-4C0D-844C-A6E6218D595E}"/>
    <cellStyle name="Normal 39 5 2 6" xfId="20727" xr:uid="{5F3C6FA5-09AE-4667-9EBF-3FE7744BBDBE}"/>
    <cellStyle name="Normal 39 5 2 7" xfId="23882" xr:uid="{D3F9B75A-406C-47F3-86D0-C9BBC85DBC44}"/>
    <cellStyle name="Normal 39 5 2 8" xfId="27058" xr:uid="{F1182BB2-BF0B-49A6-9F7D-9F55CFEE1AF9}"/>
    <cellStyle name="Normal 39 5 2 9" xfId="30257" xr:uid="{83626090-CF40-45F8-A16D-8CB45EC4339C}"/>
    <cellStyle name="Normal 39 5 3" xfId="1962" xr:uid="{4739F501-CC13-4A59-8E8E-50B9A726B0DE}"/>
    <cellStyle name="Normal 39 5 3 2" xfId="10227" xr:uid="{194B0870-2B89-4530-86AF-14E2A260D14F}"/>
    <cellStyle name="Normal 39 5 3 3" xfId="13423" xr:uid="{7ADA1D8E-D94B-4B0F-AAEA-5ACC83AAC448}"/>
    <cellStyle name="Normal 39 5 3 4" xfId="16518" xr:uid="{EA27E461-346B-4F7E-9B1F-6B6501095842}"/>
    <cellStyle name="Normal 39 5 3 5" xfId="19672" xr:uid="{53B1D2FA-8489-4ECA-BE33-2B66B6B94584}"/>
    <cellStyle name="Normal 39 5 3 6" xfId="22832" xr:uid="{29107E0F-9529-4A17-9BAC-EF5E54DA3B7F}"/>
    <cellStyle name="Normal 39 5 3 7" xfId="26008" xr:uid="{6773934E-0404-42AC-BF04-582C63EF9E14}"/>
    <cellStyle name="Normal 39 5 3 8" xfId="29207" xr:uid="{E468E886-E6B1-4ED7-8119-56761D2B5279}"/>
    <cellStyle name="Normal 39 5 3 9" xfId="6210" xr:uid="{C7420FD4-E887-4176-96E7-241751443EFE}"/>
    <cellStyle name="Normal 39 5 4" xfId="8195" xr:uid="{18C4565A-A478-4B9A-AB92-389B37BA6C4D}"/>
    <cellStyle name="Normal 39 5 5" xfId="9339" xr:uid="{D82CC8C0-A67B-48C0-9978-DA63C6B7AB06}"/>
    <cellStyle name="Normal 39 5 6" xfId="12461" xr:uid="{57E90E6D-AE5D-45D7-BFBB-1CE667687AEB}"/>
    <cellStyle name="Normal 39 5 7" xfId="15580" xr:uid="{6A35697D-741A-4A89-9633-663BF63548DF}"/>
    <cellStyle name="Normal 39 5 8" xfId="18663" xr:uid="{79ABC4FE-A039-469A-A0D5-61E9E54F7BDB}"/>
    <cellStyle name="Normal 39 5 9" xfId="21827" xr:uid="{A19C4F66-AA9E-4881-ABF4-9B83C6098866}"/>
    <cellStyle name="Normal 39 6" xfId="426" xr:uid="{F43934DB-ABA8-4029-9CC8-1BA9E906AFB6}"/>
    <cellStyle name="Normal 39 6 10" xfId="27494" xr:uid="{C6E323E8-925F-4649-AE6D-779F2492EC99}"/>
    <cellStyle name="Normal 39 6 11" xfId="4464" xr:uid="{9AD5DA4F-EC6C-4DBA-8B2A-03A31696251D}"/>
    <cellStyle name="Normal 39 6 2" xfId="2377" xr:uid="{137BACC5-352B-4A51-AC2D-F2E2FE50A739}"/>
    <cellStyle name="Normal 39 6 2 2" xfId="10640" xr:uid="{A6CC60A8-A847-45A9-9A20-AE4BE4875AF1}"/>
    <cellStyle name="Normal 39 6 2 3" xfId="13835" xr:uid="{3DA67F69-64FE-429C-8CCC-11841259B936}"/>
    <cellStyle name="Normal 39 6 2 4" xfId="16930" xr:uid="{C9A07938-92F0-4575-85E7-383C4536B45A}"/>
    <cellStyle name="Normal 39 6 2 5" xfId="20084" xr:uid="{41C5C0A3-5D0C-4259-AED0-85B5D9A31AA5}"/>
    <cellStyle name="Normal 39 6 2 6" xfId="23244" xr:uid="{789C6876-62CB-4C64-BBEC-49D031C23478}"/>
    <cellStyle name="Normal 39 6 2 7" xfId="26420" xr:uid="{4FF9E21D-905B-4746-92CC-02926DF53287}"/>
    <cellStyle name="Normal 39 6 2 8" xfId="29619" xr:uid="{6EB4A997-A4FC-4763-828C-2CD4D2E5172E}"/>
    <cellStyle name="Normal 39 6 2 9" xfId="5564" xr:uid="{EB5C12ED-BA71-4EFF-B131-956787DAB893}"/>
    <cellStyle name="Normal 39 6 3" xfId="7549" xr:uid="{A028D958-B8C2-44B3-A322-079D44ABCFAC}"/>
    <cellStyle name="Normal 39 6 4" xfId="8694" xr:uid="{6BA7C228-24AF-4BBD-8249-5D973A9EF3F2}"/>
    <cellStyle name="Normal 39 6 5" xfId="11815" xr:uid="{7669814B-3536-4EBB-AD99-71CB5C0E430F}"/>
    <cellStyle name="Normal 39 6 6" xfId="14934" xr:uid="{6B51A716-2274-4AB4-9F94-9B2AA66E119D}"/>
    <cellStyle name="Normal 39 6 7" xfId="18018" xr:uid="{DE61A7C2-9160-464D-ABD0-44F38F7A16CD}"/>
    <cellStyle name="Normal 39 6 8" xfId="21181" xr:uid="{E97E7737-B593-496C-A95B-3BC137B01D09}"/>
    <cellStyle name="Normal 39 6 9" xfId="24316" xr:uid="{A7B78AEB-7B13-4181-BAC0-73AF4BE0334D}"/>
    <cellStyle name="Normal 39 7" xfId="2179" xr:uid="{8E26D15C-1C76-4A3C-B579-2BF8A05747F3}"/>
    <cellStyle name="Normal 39 7 10" xfId="4267" xr:uid="{E02FD4FB-908F-4512-A2D1-E23F647F7165}"/>
    <cellStyle name="Normal 39 7 2" xfId="6484" xr:uid="{5EE51DE1-10B3-4B7C-A175-3AD27833662E}"/>
    <cellStyle name="Normal 39 7 3" xfId="10443" xr:uid="{CF4E5114-9ABE-4F70-8ECF-ABDAE1670DBC}"/>
    <cellStyle name="Normal 39 7 4" xfId="13638" xr:uid="{D8AF8E2A-BE73-49CD-9A71-E201EF5ED908}"/>
    <cellStyle name="Normal 39 7 5" xfId="16733" xr:uid="{375A43DA-D747-4044-92FA-5EC147C0B0BA}"/>
    <cellStyle name="Normal 39 7 6" xfId="19887" xr:uid="{C4A1EAF0-75A8-4F5D-8B00-74E3A8CA0055}"/>
    <cellStyle name="Normal 39 7 7" xfId="23047" xr:uid="{D08F8E3A-3EE5-4DFD-BF4A-243064EBB4FF}"/>
    <cellStyle name="Normal 39 7 8" xfId="26223" xr:uid="{02CACD08-A08C-4ECB-B87E-AC8A670D7062}"/>
    <cellStyle name="Normal 39 7 9" xfId="29422" xr:uid="{5C24C4C7-87C4-4B2A-AEE7-8B3D96301026}"/>
    <cellStyle name="Normal 39 8" xfId="1315" xr:uid="{40944D76-E3F6-4C00-BEFC-D607B0474A65}"/>
    <cellStyle name="Normal 39 8 2" xfId="9582" xr:uid="{37DFD139-ADD3-4B72-8ECD-54868E920F42}"/>
    <cellStyle name="Normal 39 8 3" xfId="12778" xr:uid="{121AED9F-769D-4F46-8F6A-3DFF5CD87554}"/>
    <cellStyle name="Normal 39 8 4" xfId="15873" xr:uid="{8417A987-2C30-4CA6-B502-8176918658BE}"/>
    <cellStyle name="Normal 39 8 5" xfId="19027" xr:uid="{252A1DD8-D4C6-4710-A1E9-84124E50FE05}"/>
    <cellStyle name="Normal 39 8 6" xfId="22187" xr:uid="{380A6528-6989-42FF-8EB9-30AF60B09006}"/>
    <cellStyle name="Normal 39 8 7" xfId="25363" xr:uid="{3EB73494-A0B6-4521-8593-C6BB242DA162}"/>
    <cellStyle name="Normal 39 8 8" xfId="28563" xr:uid="{1654470B-AE1C-4277-8361-35E961462146}"/>
    <cellStyle name="Normal 39 8 9" xfId="5367" xr:uid="{52CA2CE5-9CBE-4ACC-B6D9-FDAB404557F8}"/>
    <cellStyle name="Normal 39 9" xfId="7350" xr:uid="{D2D1E76F-952A-480D-81D8-5CF7B667832D}"/>
    <cellStyle name="Normal 4" xfId="7" xr:uid="{00000000-0005-0000-0000-00000C000000}"/>
    <cellStyle name="Normal 4 10" xfId="3206" xr:uid="{56871531-1996-4583-A6D6-52C7CB9FD441}"/>
    <cellStyle name="Normal 4 10 2" xfId="20824" xr:uid="{673D64B0-C3F6-4C85-9DE0-A0482E00BD47}"/>
    <cellStyle name="Normal 4 10 3" xfId="8365" xr:uid="{535D95FC-2824-4580-8534-D57B5CEA687E}"/>
    <cellStyle name="Normal 4 11" xfId="11451" xr:uid="{ECC3BDAA-E4B2-4C80-B1BF-9C4AB18EE546}"/>
    <cellStyle name="Normal 4 12" xfId="11461" xr:uid="{6E88B97F-FF39-4296-A18F-EA1813E1957A}"/>
    <cellStyle name="Normal 4 13" xfId="14577" xr:uid="{65B954B6-507B-4BEC-AD42-F23FB516BB85}"/>
    <cellStyle name="Normal 4 14" xfId="17677" xr:uid="{D879C1D1-4C3F-414D-BB09-5EE893A95610}"/>
    <cellStyle name="Normal 4 15" xfId="20831" xr:uid="{D56D9CBB-5144-4EEE-9C2E-C803A736A71D}"/>
    <cellStyle name="Normal 4 16" xfId="23978" xr:uid="{B0F23BBB-0CEC-4148-96A4-E3CB5194FF80}"/>
    <cellStyle name="Normal 4 17" xfId="27154" xr:uid="{74F54574-5184-4F39-9650-B3865EFF4170}"/>
    <cellStyle name="Normal 4 18" xfId="3266" xr:uid="{38425941-2874-4603-BA13-BBE824CB821A}"/>
    <cellStyle name="Normal 4 19" xfId="121" xr:uid="{4CB3090B-4687-4053-B2DD-9F8C21F58053}"/>
    <cellStyle name="Normal 4 2" xfId="17" xr:uid="{ECA0DC72-1AFD-446A-9B14-93C2C6A93CD4}"/>
    <cellStyle name="Normal 4 2 10" xfId="24320" xr:uid="{6D41FCC5-FB12-4051-9251-8C63ECA8601C}"/>
    <cellStyle name="Normal 4 2 11" xfId="27498" xr:uid="{381638FB-E37A-43F3-B9F2-9309FDA128CC}"/>
    <cellStyle name="Normal 4 2 12" xfId="3410" xr:uid="{F0A4634E-2B4B-43AE-A8A8-1AC1C773D46A}"/>
    <cellStyle name="Normal 4 2 13" xfId="430" xr:uid="{01752360-FDE7-4141-9FCD-C4BDBE4BA341}"/>
    <cellStyle name="Normal 4 2 14" xfId="30492" xr:uid="{78A05A73-313C-49C7-8C6B-1273948C0F4A}"/>
    <cellStyle name="Normal 4 2 14 2" xfId="30521" xr:uid="{0E5AB6BB-0728-4C56-A9A8-B475B60ED3E2}"/>
    <cellStyle name="Normal 4 2 14 3" xfId="30559" xr:uid="{080F0715-AD8F-4AE0-A38F-E1A384CBD8D5}"/>
    <cellStyle name="Normal 4 2 14 3 2" xfId="30581" xr:uid="{7CE2FE1C-989C-48C7-A316-0EBB7E8F70B2}"/>
    <cellStyle name="Normal 4 2 14 4" xfId="30567" xr:uid="{64561548-FCE5-461E-A0FE-669933D00EF9}"/>
    <cellStyle name="Normal 4 2 14 4 2" xfId="30588" xr:uid="{40E4F9EB-B627-4458-9127-E8346C42BC9B}"/>
    <cellStyle name="Normal 4 2 14 4 3" xfId="30574" xr:uid="{C0EF548D-662A-48D8-970A-B80A916DC446}"/>
    <cellStyle name="Normal 4 2 14 4 3 2" xfId="30595" xr:uid="{E52E08C6-1EE3-4D2C-856D-11DE9BABA2F2}"/>
    <cellStyle name="Normal 4 2 14 5" xfId="30516" xr:uid="{4F866865-45A2-4638-8396-37FDAF5BD787}"/>
    <cellStyle name="Normal 4 2 15" xfId="30706" xr:uid="{74931EB4-7CFD-49F6-BD3B-501907DE799A}"/>
    <cellStyle name="Normal 4 2 16" xfId="67" xr:uid="{D36378B4-8825-43D4-BC6B-7B9AE42D7CEE}"/>
    <cellStyle name="Normal 4 2 2" xfId="73" xr:uid="{2063B44B-4486-4B1C-9930-D1E8034EF83C}"/>
    <cellStyle name="Normal 4 2 2 10" xfId="29623" xr:uid="{7CB5C560-A843-4EE4-904D-424223F17B83}"/>
    <cellStyle name="Normal 4 2 2 11" xfId="4468" xr:uid="{D92C37D1-91F5-40C9-9F65-8913D9BA832C}"/>
    <cellStyle name="Normal 4 2 2 12" xfId="2381" xr:uid="{27933342-7E0D-4A27-8558-BA661EEB6A4B}"/>
    <cellStyle name="Normal 4 2 2 2" xfId="3219" xr:uid="{11BB9525-BA43-40AF-80C0-5B9583E7A8D4}"/>
    <cellStyle name="Normal 4 2 2 2 2" xfId="18882" xr:uid="{E4C1513E-39B8-440C-B147-7D2E4FD49E1D}"/>
    <cellStyle name="Normal 4 2 2 2 3" xfId="6541" xr:uid="{9F2B894D-B9EE-42C5-9FAA-7B475B8AD898}"/>
    <cellStyle name="Normal 4 2 2 3" xfId="10644" xr:uid="{F394D06A-3C37-4CC4-AA5E-8807C3375DA1}"/>
    <cellStyle name="Normal 4 2 2 4" xfId="13839" xr:uid="{E39DE9CA-87E2-42CC-B881-5367F03D2E55}"/>
    <cellStyle name="Normal 4 2 2 5" xfId="15749" xr:uid="{0AB2868E-8AFC-461E-984F-40328E53A441}"/>
    <cellStyle name="Normal 4 2 2 6" xfId="16934" xr:uid="{E2E79D28-7840-4245-937A-D54C8F088DFA}"/>
    <cellStyle name="Normal 4 2 2 7" xfId="20088" xr:uid="{AA9C04B0-47A2-48F0-819A-40885665840E}"/>
    <cellStyle name="Normal 4 2 2 8" xfId="23248" xr:uid="{0D2D42BC-A532-4AAC-9859-ED78B24FA0ED}"/>
    <cellStyle name="Normal 4 2 2 9" xfId="26424" xr:uid="{2D816512-A10E-42E3-AD2E-24C85D2480B8}"/>
    <cellStyle name="Normal 4 2 3" xfId="1319" xr:uid="{C9E1188B-2E51-4133-8075-CB9125F9064A}"/>
    <cellStyle name="Normal 4 2 3 10" xfId="5568" xr:uid="{1F9FA021-FEF9-4031-884A-B1FD0B5F5E50}"/>
    <cellStyle name="Normal 4 2 3 11" xfId="30499" xr:uid="{9F8F8E06-F0DF-4074-940E-05D73B366BE8}"/>
    <cellStyle name="Normal 4 2 3 2" xfId="9586" xr:uid="{8595F83D-99D6-473D-932F-CE8541EA552A}"/>
    <cellStyle name="Normal 4 2 3 3" xfId="12782" xr:uid="{ABF504DA-DBDE-478D-84CA-FD12AB10E506}"/>
    <cellStyle name="Normal 4 2 3 4" xfId="15877" xr:uid="{881BDFB0-B687-419E-80BC-D4B8AC6CC06A}"/>
    <cellStyle name="Normal 4 2 3 5" xfId="18870" xr:uid="{77EA7A5B-56CA-4E91-83A3-94625614556F}"/>
    <cellStyle name="Normal 4 2 3 6" xfId="19031" xr:uid="{24EF96EA-C81E-440D-9983-9A8A816B48F2}"/>
    <cellStyle name="Normal 4 2 3 7" xfId="22191" xr:uid="{686781E6-1E85-4758-8CA6-E1E607F9F4CB}"/>
    <cellStyle name="Normal 4 2 3 8" xfId="25367" xr:uid="{3A2800AA-D4F3-446D-B7B4-B199DE4C602E}"/>
    <cellStyle name="Normal 4 2 3 9" xfId="28355" xr:uid="{24EEE91F-C6DC-49F5-909C-AEEC3CA7207E}"/>
    <cellStyle name="Normal 4 2 4" xfId="3207" xr:uid="{ED6FFAF2-07A6-4D11-95DA-124E86C1B5D5}"/>
    <cellStyle name="Normal 4 2 4 2" xfId="20825" xr:uid="{E6D37AEB-BF34-49D8-893A-6BD1F75E01C0}"/>
    <cellStyle name="Normal 4 2 4 3" xfId="7553" xr:uid="{D2D85541-C449-40BF-9DE1-707DB61FBD01}"/>
    <cellStyle name="Normal 4 2 5" xfId="8698" xr:uid="{DBB940B4-F6C5-47D3-88C4-6D719C2D5D12}"/>
    <cellStyle name="Normal 4 2 6" xfId="11819" xr:uid="{F63CBE4E-C411-4D65-8511-713BA0724075}"/>
    <cellStyle name="Normal 4 2 7" xfId="14938" xr:uid="{61C1516B-32FB-4804-90AB-F66224D128A9}"/>
    <cellStyle name="Normal 4 2 8" xfId="18022" xr:uid="{3248242B-E5D4-49A1-B6F7-52AD28B92B16}"/>
    <cellStyle name="Normal 4 2 9" xfId="21185" xr:uid="{55771477-8374-46D0-9791-2BCD36FEBBBB}"/>
    <cellStyle name="Normal 4 20" xfId="30491" xr:uid="{AD9F00F8-D48B-46B6-AC5A-FF43C145DFFC}"/>
    <cellStyle name="Normal 4 20 2" xfId="30520" xr:uid="{452B97FE-1ABD-4EFE-A1F6-D1DF79C8A5D5}"/>
    <cellStyle name="Normal 4 20 3" xfId="30558" xr:uid="{B4D0D718-9701-40ED-8E15-1FFCF1196DB8}"/>
    <cellStyle name="Normal 4 20 3 2" xfId="30580" xr:uid="{55DE42D5-8E62-4010-BEBC-AD5A38D89A10}"/>
    <cellStyle name="Normal 4 20 4" xfId="30566" xr:uid="{EF1BA753-F701-4484-8D5B-38D39C0FDB67}"/>
    <cellStyle name="Normal 4 20 4 2" xfId="30587" xr:uid="{BCE70DAE-773B-4664-9826-BE62BDB328E6}"/>
    <cellStyle name="Normal 4 20 4 3" xfId="30573" xr:uid="{ACB62C37-AF36-4D24-99D3-7C3691104E2B}"/>
    <cellStyle name="Normal 4 20 4 3 2" xfId="30594" xr:uid="{05EC2AEA-2493-4F51-893B-7F370D63ABB3}"/>
    <cellStyle name="Normal 4 20 5" xfId="30515" xr:uid="{B62AA7C3-AA82-4D7B-9297-0D806C8A71DA}"/>
    <cellStyle name="Normal 4 21" xfId="30664" xr:uid="{D29C8CD4-04E4-4E03-BB69-B60748E38C89}"/>
    <cellStyle name="Normal 4 22" xfId="30662" xr:uid="{081CCDF2-6638-48BE-9826-58149F465CFC}"/>
    <cellStyle name="Normal 4 23" xfId="30707" xr:uid="{DD1644DA-1B2B-4613-88A6-9CD803CDD4D0}"/>
    <cellStyle name="Normal 4 24" xfId="23" xr:uid="{96FECCB2-C8A1-49F0-9F97-EBCDFF0DDEBE}"/>
    <cellStyle name="Normal 4 3" xfId="66" xr:uid="{5688E73B-F6B5-4837-8B42-41AA426F0D81}"/>
    <cellStyle name="Normal 4 3 10" xfId="24460" xr:uid="{5A364FB2-87F8-474D-AE18-BFE174DEDAD7}"/>
    <cellStyle name="Normal 4 3 11" xfId="27638" xr:uid="{D54CA10D-D8D0-4C80-A762-6E3CB35B1EE3}"/>
    <cellStyle name="Normal 4 3 12" xfId="3550" xr:uid="{D7DB0ADE-2FFD-4392-8DA7-593E6873CA23}"/>
    <cellStyle name="Normal 4 3 13" xfId="570" xr:uid="{77232483-8BF7-4AE6-A389-8BF6CC65917C}"/>
    <cellStyle name="Normal 4 3 2" xfId="72" xr:uid="{88FE891F-6D95-4B22-9653-73CDDC8C3244}"/>
    <cellStyle name="Normal 4 3 2 10" xfId="29763" xr:uid="{5E213BFE-8621-42AD-9C8B-5435EE0A4E9D}"/>
    <cellStyle name="Normal 4 3 2 11" xfId="4608" xr:uid="{50FFBE1D-D480-43F0-AE93-DE4E8D88840B}"/>
    <cellStyle name="Normal 4 3 2 12" xfId="2521" xr:uid="{BEDB0133-637C-4EC1-B91D-4D38120B2778}"/>
    <cellStyle name="Normal 4 3 2 2" xfId="3218" xr:uid="{BD32DA5C-EDE7-48C3-95DC-E3780DA622AA}"/>
    <cellStyle name="Normal 4 3 2 2 2" xfId="18881" xr:uid="{B0296910-8391-40B3-AF06-A8C67B507949}"/>
    <cellStyle name="Normal 4 3 2 2 3" xfId="6680" xr:uid="{4DE9F783-4E10-4877-B93D-D370A837C7F1}"/>
    <cellStyle name="Normal 4 3 2 3" xfId="10784" xr:uid="{88FE2506-5AF8-48C9-A72A-656AE0F4C16B}"/>
    <cellStyle name="Normal 4 3 2 4" xfId="13979" xr:uid="{B216901C-CDEF-439D-9241-A478E30B226D}"/>
    <cellStyle name="Normal 4 3 2 5" xfId="17074" xr:uid="{7AE3363D-050F-4806-85E2-5549D06779C9}"/>
    <cellStyle name="Normal 4 3 2 6" xfId="18871" xr:uid="{CF5AE664-82B2-48E4-AA32-6E24016DF473}"/>
    <cellStyle name="Normal 4 3 2 7" xfId="20228" xr:uid="{5D4B18FE-6F53-414E-848D-98CE227141E5}"/>
    <cellStyle name="Normal 4 3 2 8" xfId="23388" xr:uid="{6B966ED3-2411-4873-82E8-D1A35AE817ED}"/>
    <cellStyle name="Normal 4 3 2 9" xfId="26564" xr:uid="{9E4357E7-6F2D-4710-BBA7-1304612E9CEA}"/>
    <cellStyle name="Normal 4 3 3" xfId="1459" xr:uid="{BE92146C-3BC3-4077-8D31-A61EE74B143C}"/>
    <cellStyle name="Normal 4 3 3 10" xfId="30500" xr:uid="{5104FD95-D74E-4D2A-A13C-86C640904FE8}"/>
    <cellStyle name="Normal 4 3 3 11" xfId="30494" xr:uid="{A88008B7-3E79-4208-8D90-F9350FCF5ECD}"/>
    <cellStyle name="Normal 4 3 3 11 2" xfId="30523" xr:uid="{1915D74A-2D6C-4DB4-9891-CFBF792F62FE}"/>
    <cellStyle name="Normal 4 3 3 11 3" xfId="30560" xr:uid="{B03D54A8-DF83-455A-BFF1-6CC58D9928EA}"/>
    <cellStyle name="Normal 4 3 3 11 3 2" xfId="30582" xr:uid="{71FCA329-4052-4D1D-94ED-CE5477A9AEB5}"/>
    <cellStyle name="Normal 4 3 3 11 4" xfId="30568" xr:uid="{32F0F799-E461-49C8-9DDA-6636CCD978FF}"/>
    <cellStyle name="Normal 4 3 3 11 4 2" xfId="30589" xr:uid="{59401D63-AC39-43BD-B50E-CA14C777C2F9}"/>
    <cellStyle name="Normal 4 3 3 11 4 3" xfId="30575" xr:uid="{5EBD87BB-F551-43B6-96BA-EFF8515B24D4}"/>
    <cellStyle name="Normal 4 3 3 11 4 3 2" xfId="30596" xr:uid="{700891C9-2015-48AE-9B23-81B162CDFD41}"/>
    <cellStyle name="Normal 4 3 3 11 5" xfId="30517" xr:uid="{E87A6F07-2ED1-49DF-B82C-0027B901E1D9}"/>
    <cellStyle name="Normal 4 3 3 12" xfId="30501" xr:uid="{FA140533-E463-405C-AD5F-697DEAE24FF0}"/>
    <cellStyle name="Normal 4 3 3 2" xfId="9726" xr:uid="{7803CDD4-7685-4400-A14B-8C5CD95D361A}"/>
    <cellStyle name="Normal 4 3 3 3" xfId="12922" xr:uid="{54C9442E-3CD4-4D58-B604-CE504D678A17}"/>
    <cellStyle name="Normal 4 3 3 4" xfId="16017" xr:uid="{87D7EA96-8306-4495-9E0E-831346A7E583}"/>
    <cellStyle name="Normal 4 3 3 5" xfId="19171" xr:uid="{9A6E0F6D-E4A8-492F-9A00-93C381B84AD8}"/>
    <cellStyle name="Normal 4 3 3 6" xfId="22331" xr:uid="{FCB13AC6-6E9C-4486-9689-4EF76BD9221C}"/>
    <cellStyle name="Normal 4 3 3 7" xfId="25507" xr:uid="{FCC30A40-8766-4430-867A-C0314DE1296A}"/>
    <cellStyle name="Normal 4 3 3 8" xfId="28706" xr:uid="{91F91FB5-E17B-4193-A4AF-C3556D9ECF32}"/>
    <cellStyle name="Normal 4 3 3 9" xfId="5708" xr:uid="{3AB038DB-8449-4B5E-AB99-EA4AD89FC8B5}"/>
    <cellStyle name="Normal 4 3 4" xfId="3208" xr:uid="{2C8217FB-BD9B-4848-AE40-DC0A6152CEE2}"/>
    <cellStyle name="Normal 4 3 4 2" xfId="20826" xr:uid="{79D5C10C-3C7B-4938-B3EE-627D1D7453C6}"/>
    <cellStyle name="Normal 4 3 4 3" xfId="7693" xr:uid="{43BA796E-9783-4C63-A33C-88E1E0B95739}"/>
    <cellStyle name="Normal 4 3 5" xfId="8838" xr:uid="{7D89B0A3-20D4-40C4-A5E9-5B1CF9092EEE}"/>
    <cellStyle name="Normal 4 3 6" xfId="11959" xr:uid="{2516394A-7882-4098-82FF-C50B94D196B7}"/>
    <cellStyle name="Normal 4 3 7" xfId="15078" xr:uid="{B39178C7-A50A-49C9-B935-A0724956EDD7}"/>
    <cellStyle name="Normal 4 3 8" xfId="18162" xr:uid="{95DBD4D7-ED92-4E54-A512-435966114E75}"/>
    <cellStyle name="Normal 4 3 9" xfId="21325" xr:uid="{5309F27F-6127-4837-AD1E-33C0852D9504}"/>
    <cellStyle name="Normal 4 4" xfId="71" xr:uid="{D98F03E7-4866-4C47-82F7-F79FE0B10109}"/>
    <cellStyle name="Normal 4 4 10" xfId="24629" xr:uid="{A87CE580-D308-4290-91E7-FD2755DF9936}"/>
    <cellStyle name="Normal 4 4 11" xfId="27807" xr:uid="{70979E72-F3A4-4160-A636-88CC6E88EDE0}"/>
    <cellStyle name="Normal 4 4 12" xfId="3719" xr:uid="{BE794E45-06E6-4859-AAD3-4848F8DDB307}"/>
    <cellStyle name="Normal 4 4 13" xfId="739" xr:uid="{30F22A77-ADB5-46BA-A3B2-E4E2D422A85B}"/>
    <cellStyle name="Normal 4 4 2" xfId="2690" xr:uid="{07717D27-2791-4579-8B11-636BEA77255C}"/>
    <cellStyle name="Normal 4 4 2 10" xfId="29928" xr:uid="{81D86C45-E696-49C7-A07A-71022F8496D7}"/>
    <cellStyle name="Normal 4 4 2 11" xfId="4777" xr:uid="{90C65F34-5BAC-480C-A009-8E79F92AD6DF}"/>
    <cellStyle name="Normal 4 4 2 2" xfId="6817" xr:uid="{116D7CF0-3CF5-4931-B9FF-251EB329954B}"/>
    <cellStyle name="Normal 4 4 2 3" xfId="10953" xr:uid="{4794CFEF-BF5B-4212-A092-3BBEEE776BDC}"/>
    <cellStyle name="Normal 4 4 2 4" xfId="14144" xr:uid="{593251C0-C031-4C56-B0AE-8FCF7C03B3B3}"/>
    <cellStyle name="Normal 4 4 2 5" xfId="17239" xr:uid="{DEA6C85C-C6C6-4C48-A60E-851AE75C312F}"/>
    <cellStyle name="Normal 4 4 2 6" xfId="18880" xr:uid="{071D54E9-3491-4943-A2FD-983FBF658D2B}"/>
    <cellStyle name="Normal 4 4 2 7" xfId="20397" xr:uid="{E3824C9E-6890-4C75-BEDD-23F026593671}"/>
    <cellStyle name="Normal 4 4 2 8" xfId="23553" xr:uid="{EC669980-C918-4D22-ABB2-6374270D7835}"/>
    <cellStyle name="Normal 4 4 2 9" xfId="26729" xr:uid="{C9B936B5-E026-4BC7-8128-3FA54038F291}"/>
    <cellStyle name="Normal 4 4 3" xfId="1628" xr:uid="{75056A00-3D93-4393-ACEA-05F774655318}"/>
    <cellStyle name="Normal 4 4 3 2" xfId="9895" xr:uid="{8F4C03F8-9240-4C83-91BF-2B9789C6F245}"/>
    <cellStyle name="Normal 4 4 3 3" xfId="13091" xr:uid="{2C54403E-8C68-45EE-B7E8-6D9772665540}"/>
    <cellStyle name="Normal 4 4 3 4" xfId="16186" xr:uid="{D67D8FFF-FA56-4295-82B6-5F2986ABE405}"/>
    <cellStyle name="Normal 4 4 3 5" xfId="19340" xr:uid="{818D39B0-F232-4CDC-89D9-C30D9C7129C4}"/>
    <cellStyle name="Normal 4 4 3 6" xfId="22500" xr:uid="{25CA85BF-C508-47C3-A887-8A3D57F86C7B}"/>
    <cellStyle name="Normal 4 4 3 7" xfId="25676" xr:uid="{18565E9F-B8E1-4D8A-BEBA-FE1233F34036}"/>
    <cellStyle name="Normal 4 4 3 8" xfId="28875" xr:uid="{98D837C7-713F-4BF8-8330-68F2F9305E60}"/>
    <cellStyle name="Normal 4 4 3 9" xfId="5877" xr:uid="{F9F5498D-CC16-4558-B44A-90B2DFA10EEA}"/>
    <cellStyle name="Normal 4 4 4" xfId="3217" xr:uid="{3BF24DD0-D46C-48E2-9BF4-878AF73C6A5E}"/>
    <cellStyle name="Normal 4 4 4 2" xfId="20827" xr:uid="{28AC8B5F-489C-4795-AECF-CB683A71A137}"/>
    <cellStyle name="Normal 4 4 4 3" xfId="7862" xr:uid="{212226C7-B3EB-4D65-8B82-BEA3EE4BDBE9}"/>
    <cellStyle name="Normal 4 4 5" xfId="9007" xr:uid="{94B3CA03-953E-4757-9AF4-5DE165F867FC}"/>
    <cellStyle name="Normal 4 4 6" xfId="12128" xr:uid="{9B042110-CF22-40E6-BDD3-71C9A9942DB2}"/>
    <cellStyle name="Normal 4 4 7" xfId="15247" xr:uid="{C7FD4157-1106-454B-B6EC-202A6AD9B956}"/>
    <cellStyle name="Normal 4 4 8" xfId="18331" xr:uid="{736379AA-38CA-483F-9EBD-951070F12C26}"/>
    <cellStyle name="Normal 4 4 9" xfId="21494" xr:uid="{F490D20C-3C01-4833-AD40-6FCF58F2C835}"/>
    <cellStyle name="Normal 4 5" xfId="932" xr:uid="{FA84C254-88E5-4BF8-99A1-4548F34DDF00}"/>
    <cellStyle name="Normal 4 5 10" xfId="24821" xr:uid="{2C89D1F9-03CD-4574-A7A9-4011AA1434B0}"/>
    <cellStyle name="Normal 4 5 11" xfId="28000" xr:uid="{92793F9C-0EBB-4707-9171-D14B31D7D2A5}"/>
    <cellStyle name="Normal 4 5 12" xfId="3911" xr:uid="{CF0361F6-7A11-4A03-BEDF-B4C700F85BC5}"/>
    <cellStyle name="Normal 4 5 13" xfId="30498" xr:uid="{F6EB4C2D-C154-49EE-A935-A1AB9FA5E14E}"/>
    <cellStyle name="Normal 4 5 14" xfId="30493" xr:uid="{606C17A1-69E5-479A-9D96-302810393A94}"/>
    <cellStyle name="Normal 4 5 2" xfId="2883" xr:uid="{15B8752B-A1F8-475F-A9FB-C31AFCD41069}"/>
    <cellStyle name="Normal 4 5 2 10" xfId="4969" xr:uid="{E18E5A70-B5C9-4C7B-BFAC-965B34B4D8E8}"/>
    <cellStyle name="Normal 4 5 2 2" xfId="6993" xr:uid="{2CB6723F-A640-4DE3-BA9E-6E9FCD32A7C1}"/>
    <cellStyle name="Normal 4 5 2 3" xfId="11145" xr:uid="{3A6CFF2B-3065-4849-B39A-99B2D2753E66}"/>
    <cellStyle name="Normal 4 5 2 4" xfId="14334" xr:uid="{626304B5-1C55-4AE0-9890-DD574620A3B5}"/>
    <cellStyle name="Normal 4 5 2 5" xfId="17431" xr:uid="{2DACE1F4-1824-4ACC-8834-D760131F29DC}"/>
    <cellStyle name="Normal 4 5 2 6" xfId="20587" xr:uid="{B4CC1EC1-ADC8-4BE3-921D-54C52D3BC42D}"/>
    <cellStyle name="Normal 4 5 2 7" xfId="23743" xr:uid="{627F75FF-6EC0-458D-876F-D97F9E0005CA}"/>
    <cellStyle name="Normal 4 5 2 8" xfId="26919" xr:uid="{558927F2-4494-49F4-B691-FAC27A511AC0}"/>
    <cellStyle name="Normal 4 5 2 9" xfId="30118" xr:uid="{425BAA43-4344-42BE-88F9-9D802C4625E8}"/>
    <cellStyle name="Normal 4 5 3" xfId="1822" xr:uid="{9EE0D0A3-15F5-425E-B05D-51D8A627A095}"/>
    <cellStyle name="Normal 4 5 3 2" xfId="10087" xr:uid="{9A5D0FD5-2B9D-4A9B-B663-1FF8CF2AA770}"/>
    <cellStyle name="Normal 4 5 3 3" xfId="13283" xr:uid="{8D3E0169-3E4F-4537-9146-C0D6BD7264CC}"/>
    <cellStyle name="Normal 4 5 3 4" xfId="16378" xr:uid="{799149FB-0C7C-405E-BC49-C6E508314803}"/>
    <cellStyle name="Normal 4 5 3 5" xfId="19532" xr:uid="{78B20F34-1CFD-408E-BC7E-3FB57CD0A3FE}"/>
    <cellStyle name="Normal 4 5 3 6" xfId="22692" xr:uid="{42E95ACF-9EF3-446E-99D6-5997BFF15C3F}"/>
    <cellStyle name="Normal 4 5 3 7" xfId="25868" xr:uid="{DBAB858C-D719-431B-BF6E-DC430F90745F}"/>
    <cellStyle name="Normal 4 5 3 8" xfId="29067" xr:uid="{34906728-9F44-4FFE-8EBB-8BBACEE2D096}"/>
    <cellStyle name="Normal 4 5 3 9" xfId="6070" xr:uid="{7008DB27-917B-48EA-9B99-C79BA02EB284}"/>
    <cellStyle name="Normal 4 5 4" xfId="8055" xr:uid="{3AF7B6E6-64E0-4971-8743-69830A111FF8}"/>
    <cellStyle name="Normal 4 5 5" xfId="9199" xr:uid="{5FC5979B-ADE2-46D0-BEE8-9516A778FD9E}"/>
    <cellStyle name="Normal 4 5 6" xfId="12321" xr:uid="{24591587-074F-4C74-ADEF-98EF95C278AB}"/>
    <cellStyle name="Normal 4 5 7" xfId="15440" xr:uid="{201E3097-8F92-42FE-980D-448B9047DCB1}"/>
    <cellStyle name="Normal 4 5 8" xfId="18523" xr:uid="{75120E81-208A-4FB7-9821-35F019FF4FED}"/>
    <cellStyle name="Normal 4 5 9" xfId="21687" xr:uid="{E5E151CA-0542-4FE0-9F15-27FF00F95AF4}"/>
    <cellStyle name="Normal 4 6" xfId="285" xr:uid="{B0E85D42-D405-4561-A3CD-E45139DA41AA}"/>
    <cellStyle name="Normal 4 6 10" xfId="27354" xr:uid="{5D05E3E1-C5FF-49F0-B9DD-B0F0A480B9E7}"/>
    <cellStyle name="Normal 4 6 11" xfId="4324" xr:uid="{45B7A0D7-02D0-46FB-B741-388428D1FEE9}"/>
    <cellStyle name="Normal 4 6 2" xfId="2237" xr:uid="{09FB728E-93EF-4E90-BB65-151F4BD054A7}"/>
    <cellStyle name="Normal 4 6 2 2" xfId="10500" xr:uid="{4C32AB23-3155-4368-ACF3-812F50A7659B}"/>
    <cellStyle name="Normal 4 6 2 3" xfId="13695" xr:uid="{E5D249B7-8A45-44C8-81F0-FD8ABB199C17}"/>
    <cellStyle name="Normal 4 6 2 4" xfId="16790" xr:uid="{BAB54BA5-3A12-4120-B101-9247CFCBBC4F}"/>
    <cellStyle name="Normal 4 6 2 5" xfId="19944" xr:uid="{60E8A399-5875-4914-BD1E-B06B4E59B7D6}"/>
    <cellStyle name="Normal 4 6 2 6" xfId="23104" xr:uid="{7C2CC8A6-9E8F-4E56-B17F-5AB89FE76D8D}"/>
    <cellStyle name="Normal 4 6 2 7" xfId="26280" xr:uid="{3516D4FD-F6CC-4C5C-A3CD-52A8EDF9FD8D}"/>
    <cellStyle name="Normal 4 6 2 8" xfId="29479" xr:uid="{A708F961-38D1-40E4-8CEB-47713B984A7F}"/>
    <cellStyle name="Normal 4 6 2 9" xfId="5424" xr:uid="{9C173700-706B-40C6-AC3B-97C59F4E10DE}"/>
    <cellStyle name="Normal 4 6 3" xfId="7409" xr:uid="{60D5F0CD-B7C1-4DF6-BCC6-268A398B0BEF}"/>
    <cellStyle name="Normal 4 6 4" xfId="8553" xr:uid="{D17F5BE6-53DB-4800-BB8C-6AF35F1FBC0F}"/>
    <cellStyle name="Normal 4 6 5" xfId="11675" xr:uid="{85477CE2-C31A-4370-995B-BEAB958904B8}"/>
    <cellStyle name="Normal 4 6 6" xfId="14794" xr:uid="{41D30603-35A3-4C3C-8976-4D3F609CE40E}"/>
    <cellStyle name="Normal 4 6 7" xfId="17878" xr:uid="{FB038501-B6A6-452D-93BE-34097AE6746F}"/>
    <cellStyle name="Normal 4 6 8" xfId="21041" xr:uid="{788814FE-CEB8-4ADD-81A3-3DE022A60DB6}"/>
    <cellStyle name="Normal 4 6 9" xfId="24176" xr:uid="{E35DF045-F324-4DB3-A6AA-F342AE9A726F}"/>
    <cellStyle name="Normal 4 7" xfId="2038" xr:uid="{C9C3AF60-4C85-4D2F-BF17-23B7C6CDA0C5}"/>
    <cellStyle name="Normal 4 7 10" xfId="29283" xr:uid="{3EC93288-9C34-4775-925D-4B3FF779AD74}"/>
    <cellStyle name="Normal 4 7 11" xfId="4127" xr:uid="{B3E8A969-DDF8-4843-BF8A-D06E599D54A3}"/>
    <cellStyle name="Normal 4 7 2" xfId="6344" xr:uid="{E54C17D1-D680-4E54-AA44-E7B94050E5D3}"/>
    <cellStyle name="Normal 4 7 3" xfId="10303" xr:uid="{B5966315-3C51-473F-98B1-D29789C254EC}"/>
    <cellStyle name="Normal 4 7 4" xfId="13499" xr:uid="{CB86C6C6-19FA-4379-8E1E-B0D564ED0023}"/>
    <cellStyle name="Normal 4 7 5" xfId="15743" xr:uid="{8872B441-A9D3-4937-8B73-AA4377C137D9}"/>
    <cellStyle name="Normal 4 7 6" xfId="16594" xr:uid="{CC0AF875-ED26-4A5D-9164-BFAB936AD3C5}"/>
    <cellStyle name="Normal 4 7 7" xfId="19748" xr:uid="{A414ED0B-0E61-4074-BF66-E22B8B08EFAE}"/>
    <cellStyle name="Normal 4 7 8" xfId="22908" xr:uid="{CFF7AEE6-AA15-4F13-A518-ECB66E2168AC}"/>
    <cellStyle name="Normal 4 7 9" xfId="26084" xr:uid="{6EC2BCDA-7D01-42B7-B69B-0112ED895314}"/>
    <cellStyle name="Normal 4 8" xfId="1175" xr:uid="{3E8FF26E-C73C-46FA-BBCD-D0C23AF10512}"/>
    <cellStyle name="Normal 4 8 10" xfId="5226" xr:uid="{98ABF8A5-8366-493B-8924-C1C9C65B9B06}"/>
    <cellStyle name="Normal 4 8 2" xfId="9442" xr:uid="{4FB3F149-5E59-4981-AE3B-87493D9836A7}"/>
    <cellStyle name="Normal 4 8 3" xfId="12699" xr:uid="{5B6C16E5-6FD1-4155-9D5C-475FA21E03E8}"/>
    <cellStyle name="Normal 4 8 4" xfId="15748" xr:uid="{DB888835-D2C8-46FE-8320-FCD49018B866}"/>
    <cellStyle name="Normal 4 8 5" xfId="15782" xr:uid="{C9CAA2BF-F2F2-4432-BA29-E335B7F15886}"/>
    <cellStyle name="Normal 4 8 6" xfId="19001" xr:uid="{B88C96BB-814B-4102-90E0-E694F3406666}"/>
    <cellStyle name="Normal 4 8 7" xfId="22117" xr:uid="{D1FC4258-51D9-430F-B060-FD509D61B745}"/>
    <cellStyle name="Normal 4 8 8" xfId="25321" xr:uid="{3F43CD68-ECF3-45EA-99B6-776BC950F61C}"/>
    <cellStyle name="Normal 4 8 9" xfId="28500" xr:uid="{5FE8653E-55D7-4255-8C59-5374800BB73E}"/>
    <cellStyle name="Normal 4 9" xfId="3201" xr:uid="{2DE19302-F8C4-46DA-97AC-29B4733658A1}"/>
    <cellStyle name="Normal 4 9 2" xfId="17675" xr:uid="{FA118233-A718-4972-BF9D-8877EEBFF260}"/>
    <cellStyle name="Normal 4 9 3" xfId="7209" xr:uid="{807CE3DE-AB01-4B64-B4BF-8B2695B61B91}"/>
    <cellStyle name="Normal 40" xfId="236" xr:uid="{2FC4BD35-E88F-4569-9452-7B4616D9F10A}"/>
    <cellStyle name="Normal 40 10" xfId="14729" xr:uid="{B872D321-244D-4B19-BFFB-D4CF67E0548C}"/>
    <cellStyle name="Normal 40 11" xfId="17825" xr:uid="{DE3DF9D0-8415-4D9C-9420-8D7BB5AD0986}"/>
    <cellStyle name="Normal 40 12" xfId="20984" xr:uid="{250C6191-566A-4EDC-89F5-27EC2246D516}"/>
    <cellStyle name="Normal 40 13" xfId="24123" xr:uid="{A97D4F7B-FA6E-429C-8E02-47E9FC21A67B}"/>
    <cellStyle name="Normal 40 14" xfId="27300" xr:uid="{2DD3FD95-9D96-4A2F-AE02-DEA752F087BD}"/>
    <cellStyle name="Normal 40 15" xfId="3690" xr:uid="{65D87B2D-D866-43F1-B855-5F9D3162DACB}"/>
    <cellStyle name="Normal 40 2" xfId="883" xr:uid="{874011A2-B56D-4979-AB3D-0C283A69D108}"/>
    <cellStyle name="Normal 40 2 10" xfId="24773" xr:uid="{8257EEE2-636D-4140-A35E-5B6592BA50D4}"/>
    <cellStyle name="Normal 40 2 11" xfId="27951" xr:uid="{0A5945F7-39A6-470D-9D42-70F89AAC3001}"/>
    <cellStyle name="Normal 40 2 12" xfId="3863" xr:uid="{FD6E1A0B-C0C1-40CE-9A22-C0C57AD1B8BC}"/>
    <cellStyle name="Normal 40 2 2" xfId="2834" xr:uid="{D0C5659C-5711-43CB-8FF7-556D30BDA1EF}"/>
    <cellStyle name="Normal 40 2 2 10" xfId="4921" xr:uid="{16553959-60C0-44C2-B3A6-4B7613E6BA79}"/>
    <cellStyle name="Normal 40 2 2 2" xfId="6960" xr:uid="{0AA4F290-293F-4D5E-AE02-497F8AA435B0}"/>
    <cellStyle name="Normal 40 2 2 3" xfId="11097" xr:uid="{562EB314-4DAA-4E60-9359-D5AFF78CAB5A}"/>
    <cellStyle name="Normal 40 2 2 4" xfId="14288" xr:uid="{6DD0509D-F983-4240-8398-365E795964CD}"/>
    <cellStyle name="Normal 40 2 2 5" xfId="17383" xr:uid="{77D4C662-7B4E-4637-A90E-1188F202A070}"/>
    <cellStyle name="Normal 40 2 2 6" xfId="20541" xr:uid="{9A6051D6-1871-46C9-9727-C0FF971611F1}"/>
    <cellStyle name="Normal 40 2 2 7" xfId="23697" xr:uid="{86956692-A3E3-4387-8FF9-68F263538F44}"/>
    <cellStyle name="Normal 40 2 2 8" xfId="26873" xr:uid="{6E1A136C-81D2-410D-9AF3-6365C3FA6662}"/>
    <cellStyle name="Normal 40 2 2 9" xfId="30072" xr:uid="{09E07A15-5B87-4588-A0A6-D655CD16E0D7}"/>
    <cellStyle name="Normal 40 2 3" xfId="1772" xr:uid="{D9152EF8-6F0D-4758-A7C7-02B2D0C47509}"/>
    <cellStyle name="Normal 40 2 3 2" xfId="10039" xr:uid="{DF38B30F-99CB-4919-BD69-C4EFBD7AC89B}"/>
    <cellStyle name="Normal 40 2 3 3" xfId="13235" xr:uid="{91406E68-2839-4AB5-9C5C-ABDCD38A5A9A}"/>
    <cellStyle name="Normal 40 2 3 4" xfId="16330" xr:uid="{8B77B5B2-FB37-4AF6-A814-ADBF980758D4}"/>
    <cellStyle name="Normal 40 2 3 5" xfId="19484" xr:uid="{AF3B962F-DBE0-4A10-AA5D-217CE8253315}"/>
    <cellStyle name="Normal 40 2 3 6" xfId="22644" xr:uid="{206376E9-ABA6-45C8-A7D2-454D74D20E9F}"/>
    <cellStyle name="Normal 40 2 3 7" xfId="25820" xr:uid="{1C758D0A-3786-462E-9941-2A6109C30174}"/>
    <cellStyle name="Normal 40 2 3 8" xfId="29019" xr:uid="{128BF46E-64DD-4311-A4F1-6C643E41AB66}"/>
    <cellStyle name="Normal 40 2 3 9" xfId="6021" xr:uid="{464CDC88-82DD-4C3D-AF8C-402519ED761A}"/>
    <cellStyle name="Normal 40 2 4" xfId="8006" xr:uid="{E776AF1F-D277-401F-A0B5-4856C1067AB2}"/>
    <cellStyle name="Normal 40 2 5" xfId="9151" xr:uid="{EF2AB0AC-28F9-4761-AB79-1EC986BD4B9F}"/>
    <cellStyle name="Normal 40 2 6" xfId="12272" xr:uid="{1343FDC9-102F-4182-B8EB-A50DE7AD29DC}"/>
    <cellStyle name="Normal 40 2 7" xfId="15391" xr:uid="{0DCCB4C1-3CA8-4EB2-A3C3-29BC8AE90C1A}"/>
    <cellStyle name="Normal 40 2 8" xfId="18475" xr:uid="{0C4A98B0-4DAA-4866-A8A5-85A57875888C}"/>
    <cellStyle name="Normal 40 2 9" xfId="21638" xr:uid="{518D3375-5CF8-4AD7-A502-F2349AA7D35A}"/>
    <cellStyle name="Normal 40 3" xfId="1076" xr:uid="{1DF18FE6-FCE4-4D46-85B9-26EAEE082FC0}"/>
    <cellStyle name="Normal 40 3 10" xfId="24965" xr:uid="{A3D4F319-2CB9-4E08-81C2-BEAE06DF9F2A}"/>
    <cellStyle name="Normal 40 3 11" xfId="28144" xr:uid="{705B602E-3F53-46F5-AFA1-5CE4706561E3}"/>
    <cellStyle name="Normal 40 3 12" xfId="4055" xr:uid="{3E462EAA-342E-4EB2-9CB1-91F308BF5FF6}"/>
    <cellStyle name="Normal 40 3 2" xfId="3027" xr:uid="{2677119E-20F4-4D2F-AF21-D0EB16EAF881}"/>
    <cellStyle name="Normal 40 3 2 10" xfId="5113" xr:uid="{8F3242EC-1529-40D6-8F4D-C30AD78ECF14}"/>
    <cellStyle name="Normal 40 3 2 2" xfId="7136" xr:uid="{F5D497CC-D7A0-4C7F-83F5-C0EE4659318B}"/>
    <cellStyle name="Normal 40 3 2 3" xfId="11289" xr:uid="{36AABEE2-F28B-4F8E-AB50-A958731D7554}"/>
    <cellStyle name="Normal 40 3 2 4" xfId="14477" xr:uid="{178FA211-398B-44B7-B7C8-2C5264090FE6}"/>
    <cellStyle name="Normal 40 3 2 5" xfId="17574" xr:uid="{E171FDB9-8AF1-4D46-9E8E-04152AB5C9AE}"/>
    <cellStyle name="Normal 40 3 2 6" xfId="20731" xr:uid="{76C9CAB5-F1DA-4F3B-9497-E23F6B596A90}"/>
    <cellStyle name="Normal 40 3 2 7" xfId="23886" xr:uid="{310BF151-A62D-484F-BDED-A04626908A62}"/>
    <cellStyle name="Normal 40 3 2 8" xfId="27062" xr:uid="{1E2D6E53-9BBA-4A1E-9FFE-F7E8D6B2F4A5}"/>
    <cellStyle name="Normal 40 3 2 9" xfId="30261" xr:uid="{65E07DEA-0553-47B1-8EB9-20911AB9052B}"/>
    <cellStyle name="Normal 40 3 3" xfId="1966" xr:uid="{60F3E1E5-5AB7-4D82-9405-07523436E714}"/>
    <cellStyle name="Normal 40 3 3 2" xfId="10231" xr:uid="{1C6123C5-27D3-47C4-9A30-F0F5CF75B2B1}"/>
    <cellStyle name="Normal 40 3 3 3" xfId="13427" xr:uid="{7300815F-075E-490C-B93F-9A64EE36E2AA}"/>
    <cellStyle name="Normal 40 3 3 4" xfId="16522" xr:uid="{63EA8145-5868-456A-9D61-B50BD9D1D177}"/>
    <cellStyle name="Normal 40 3 3 5" xfId="19676" xr:uid="{92E7BB9A-7740-409B-9805-7943C6EE4BC1}"/>
    <cellStyle name="Normal 40 3 3 6" xfId="22836" xr:uid="{8B655D4D-0186-466D-B80D-84DD800F7C32}"/>
    <cellStyle name="Normal 40 3 3 7" xfId="26012" xr:uid="{F82C413E-1928-46D9-9138-6D832972E501}"/>
    <cellStyle name="Normal 40 3 3 8" xfId="29211" xr:uid="{29C921B2-FEA7-479C-9865-794840F0CB33}"/>
    <cellStyle name="Normal 40 3 3 9" xfId="6214" xr:uid="{8262E069-E839-4446-A7E1-C63AC2B7A0FF}"/>
    <cellStyle name="Normal 40 3 4" xfId="8199" xr:uid="{8B4FA684-3C40-4323-9E64-8ACC34540C3E}"/>
    <cellStyle name="Normal 40 3 5" xfId="9343" xr:uid="{66EA0B8F-9D5C-4A5B-80C5-84B18D9AA128}"/>
    <cellStyle name="Normal 40 3 6" xfId="12465" xr:uid="{A1178140-0CDD-439B-B685-74FF464FE4D3}"/>
    <cellStyle name="Normal 40 3 7" xfId="15584" xr:uid="{CA8DC4B5-470E-4535-9AAA-01666CFD5476}"/>
    <cellStyle name="Normal 40 3 8" xfId="18667" xr:uid="{3D8E23BE-0F21-4F05-998D-83FECADF3348}"/>
    <cellStyle name="Normal 40 3 9" xfId="21831" xr:uid="{1A351A5A-B18E-4547-9FB8-300884DA88CB}"/>
    <cellStyle name="Normal 40 4" xfId="710" xr:uid="{83C4E02D-4830-44D9-89E0-2E1C08E87694}"/>
    <cellStyle name="Normal 40 4 10" xfId="27778" xr:uid="{C44C14DA-F2FB-473A-A179-D402F806A65B}"/>
    <cellStyle name="Normal 40 4 11" xfId="4748" xr:uid="{5E3A141A-A481-424F-B662-D3601C5B56E4}"/>
    <cellStyle name="Normal 40 4 2" xfId="2661" xr:uid="{A2523BA8-6F98-4FDA-A1F6-5B13A5579087}"/>
    <cellStyle name="Normal 40 4 2 2" xfId="10924" xr:uid="{CD706918-F7F5-4AEF-BAFB-AE85A7C1403C}"/>
    <cellStyle name="Normal 40 4 2 3" xfId="14115" xr:uid="{25AFFA8B-2729-47D2-9FE0-FF9B52AB9C9F}"/>
    <cellStyle name="Normal 40 4 2 4" xfId="17210" xr:uid="{F84BD6A8-B586-4865-A8C7-8886605A6C30}"/>
    <cellStyle name="Normal 40 4 2 5" xfId="20368" xr:uid="{B922C5E6-003E-4008-962F-6975B4B09B98}"/>
    <cellStyle name="Normal 40 4 2 6" xfId="23524" xr:uid="{65E6B639-B0F8-42F3-BBD4-61D86744FA8C}"/>
    <cellStyle name="Normal 40 4 2 7" xfId="26700" xr:uid="{A5F8C0D3-B226-47DD-81F6-EEDC983E60CA}"/>
    <cellStyle name="Normal 40 4 2 8" xfId="29899" xr:uid="{3E67061A-15F6-4BD4-B474-1E920682D934}"/>
    <cellStyle name="Normal 40 4 2 9" xfId="5848" xr:uid="{FEB3B9BD-93E4-4BDD-895F-C516BC403C6B}"/>
    <cellStyle name="Normal 40 4 3" xfId="7833" xr:uid="{FA0F248D-C262-4F39-92ED-6CB17941B2F0}"/>
    <cellStyle name="Normal 40 4 4" xfId="8978" xr:uid="{1EC0959E-52D0-464F-AD22-6E9CCBCBC310}"/>
    <cellStyle name="Normal 40 4 5" xfId="12099" xr:uid="{FEF66384-D7A1-4524-A231-A00D2D3A63F0}"/>
    <cellStyle name="Normal 40 4 6" xfId="15218" xr:uid="{9BA5DAFF-1E31-4F58-B7C1-35A48042ADB8}"/>
    <cellStyle name="Normal 40 4 7" xfId="18302" xr:uid="{FEDE5DA9-519B-4CCA-BE6C-209567C325AE}"/>
    <cellStyle name="Normal 40 4 8" xfId="21465" xr:uid="{73776C03-C0FE-472B-B175-D2FA4BE1A51A}"/>
    <cellStyle name="Normal 40 4 9" xfId="24600" xr:uid="{2C3E9C9D-E7FD-4892-818E-21309B3E2A39}"/>
    <cellStyle name="Normal 40 5" xfId="2183" xr:uid="{8E716167-8293-4C64-B94C-5D07073FF0F9}"/>
    <cellStyle name="Normal 40 5 10" xfId="4271" xr:uid="{C29DF108-76DC-4323-A3D2-27D15E6B2D0A}"/>
    <cellStyle name="Normal 40 5 2" xfId="6488" xr:uid="{0E9EFF03-D817-456C-A9FD-CB71238563FA}"/>
    <cellStyle name="Normal 40 5 3" xfId="10447" xr:uid="{B3FE5273-608E-4E84-8F49-A5BC569F34D5}"/>
    <cellStyle name="Normal 40 5 4" xfId="13642" xr:uid="{FBA098EC-52BA-401E-B298-AE6B02907280}"/>
    <cellStyle name="Normal 40 5 5" xfId="16737" xr:uid="{9476FE81-3079-4AAE-93A8-4B1D12538CA1}"/>
    <cellStyle name="Normal 40 5 6" xfId="19891" xr:uid="{2847CB3C-4392-4903-A8D4-AB16E701B3E5}"/>
    <cellStyle name="Normal 40 5 7" xfId="23051" xr:uid="{77209380-6E6E-428A-984E-EAF93C93DB12}"/>
    <cellStyle name="Normal 40 5 8" xfId="26227" xr:uid="{F19855E6-D5E6-43CF-88A5-E945DF67EA8A}"/>
    <cellStyle name="Normal 40 5 9" xfId="29426" xr:uid="{2FB76F3F-FEC5-4145-BF47-BC7C5D43D49C}"/>
    <cellStyle name="Normal 40 6" xfId="1599" xr:uid="{8D569591-8BC7-44DE-A283-74F733508212}"/>
    <cellStyle name="Normal 40 6 2" xfId="9866" xr:uid="{8FEA43B8-ADC7-493D-B537-44764CC61113}"/>
    <cellStyle name="Normal 40 6 3" xfId="13062" xr:uid="{72703D78-7517-4F0D-B49B-BBD4EFBDF0A5}"/>
    <cellStyle name="Normal 40 6 4" xfId="16157" xr:uid="{0B543454-E265-4818-9D14-80B4265D5F6B}"/>
    <cellStyle name="Normal 40 6 5" xfId="19311" xr:uid="{A5A1ECAB-2470-420C-9214-9EB4B820B249}"/>
    <cellStyle name="Normal 40 6 6" xfId="22471" xr:uid="{E2620536-9B88-47F3-84EB-432038FA9137}"/>
    <cellStyle name="Normal 40 6 7" xfId="25647" xr:uid="{D5E5DB44-2713-4F36-9C5A-17C5FA242205}"/>
    <cellStyle name="Normal 40 6 8" xfId="28846" xr:uid="{E95C54AB-213F-4357-B38D-22D76E798FD4}"/>
    <cellStyle name="Normal 40 6 9" xfId="5371" xr:uid="{DC121251-9A3E-4B1B-96F8-B865B229983A}"/>
    <cellStyle name="Normal 40 7" xfId="7354" xr:uid="{83D0326E-E30A-47DC-A869-4ADF4D797C2C}"/>
    <cellStyle name="Normal 40 8" xfId="8505" xr:uid="{9298609B-3C21-4FA3-9057-792A317D242B}"/>
    <cellStyle name="Normal 40 9" xfId="11619" xr:uid="{11252972-4C33-4268-A1B3-D7B3B64D0BF1}"/>
    <cellStyle name="Normal 41" xfId="240" xr:uid="{576CD82B-6E1E-4FBE-BD1D-E35A4B97E2D5}"/>
    <cellStyle name="Normal 41 10" xfId="14734" xr:uid="{867EC0F0-AD43-47BF-A311-88CD0B1ADE27}"/>
    <cellStyle name="Normal 41 11" xfId="17829" xr:uid="{BEE39A6C-8765-4F94-A586-521C83B0CC89}"/>
    <cellStyle name="Normal 41 12" xfId="20989" xr:uid="{C7215C9D-64DB-41ED-BA48-91332367A6C7}"/>
    <cellStyle name="Normal 41 13" xfId="24127" xr:uid="{7AF8777C-15D3-4F28-A77E-39CB9C9705EC}"/>
    <cellStyle name="Normal 41 14" xfId="27304" xr:uid="{0F2C2BC8-AB4A-4562-B780-40F905F66C69}"/>
    <cellStyle name="Normal 41 15" xfId="3694" xr:uid="{4BBB2FA5-1E42-4807-A73F-C573F2C91768}"/>
    <cellStyle name="Normal 41 2" xfId="887" xr:uid="{60C3DCFB-195F-4728-9C60-E58924C17DEE}"/>
    <cellStyle name="Normal 41 2 10" xfId="24777" xr:uid="{F101DF8A-BB3A-4FBD-A116-265AE6A3E410}"/>
    <cellStyle name="Normal 41 2 11" xfId="27955" xr:uid="{0813FF41-9E09-4352-A59F-37B4310BE393}"/>
    <cellStyle name="Normal 41 2 12" xfId="3867" xr:uid="{19175274-A5A5-4759-96FC-7C1E8EA440D8}"/>
    <cellStyle name="Normal 41 2 2" xfId="2838" xr:uid="{5EF4E1B1-588D-461C-BD78-F5C92C16F06A}"/>
    <cellStyle name="Normal 41 2 2 10" xfId="4925" xr:uid="{CD139B88-8ACB-48C7-AD71-E8EEA0D3A862}"/>
    <cellStyle name="Normal 41 2 2 2" xfId="6964" xr:uid="{49B23007-B789-4563-9DC4-2366891A2F22}"/>
    <cellStyle name="Normal 41 2 2 3" xfId="11101" xr:uid="{E0A7EC61-9677-49BF-8AAE-BBC13924EFB2}"/>
    <cellStyle name="Normal 41 2 2 4" xfId="14292" xr:uid="{72ECB42C-A0FE-469B-AFF8-BAC93B52670F}"/>
    <cellStyle name="Normal 41 2 2 5" xfId="17387" xr:uid="{41CBBABC-D078-487E-9193-67A6B84EC4DE}"/>
    <cellStyle name="Normal 41 2 2 6" xfId="20545" xr:uid="{3FE0E1A7-1A72-4F02-8D91-398ED9327DE2}"/>
    <cellStyle name="Normal 41 2 2 7" xfId="23701" xr:uid="{025866AA-EDC3-47D3-B4B2-3B60FDBFEF52}"/>
    <cellStyle name="Normal 41 2 2 8" xfId="26877" xr:uid="{0FEA8107-E8CE-401A-803C-1375B74AA9F7}"/>
    <cellStyle name="Normal 41 2 2 9" xfId="30076" xr:uid="{E252D371-E920-465E-94F5-29A7BC703577}"/>
    <cellStyle name="Normal 41 2 3" xfId="1776" xr:uid="{091E919D-2011-431A-9047-14EEB59EE599}"/>
    <cellStyle name="Normal 41 2 3 2" xfId="10043" xr:uid="{DB823B07-407E-4F31-85F8-7460E39679BD}"/>
    <cellStyle name="Normal 41 2 3 3" xfId="13239" xr:uid="{6B7393F8-9EAB-43F3-A7CD-3D38403C8617}"/>
    <cellStyle name="Normal 41 2 3 4" xfId="16334" xr:uid="{C6818490-518B-4994-BBCA-2C98EBE831DF}"/>
    <cellStyle name="Normal 41 2 3 5" xfId="19488" xr:uid="{AB57DB33-F75B-4C82-820C-C3346DE7AEEF}"/>
    <cellStyle name="Normal 41 2 3 6" xfId="22648" xr:uid="{0B24E87B-3B0A-444B-ABEB-44C48A5980CD}"/>
    <cellStyle name="Normal 41 2 3 7" xfId="25824" xr:uid="{539221BE-A816-429E-B061-5AA2D2385033}"/>
    <cellStyle name="Normal 41 2 3 8" xfId="29023" xr:uid="{09103B96-E536-4D10-B0D5-A0C2CEBEB18A}"/>
    <cellStyle name="Normal 41 2 3 9" xfId="6025" xr:uid="{6939762D-B501-47D9-AF54-56D49E0E8D16}"/>
    <cellStyle name="Normal 41 2 4" xfId="8010" xr:uid="{1F072988-57C9-40E2-92D7-C78A25B593C7}"/>
    <cellStyle name="Normal 41 2 5" xfId="9155" xr:uid="{16F346DF-B38E-4EEB-B1D4-A44FC50C6A79}"/>
    <cellStyle name="Normal 41 2 6" xfId="12276" xr:uid="{1946C246-41CD-4E46-AD6A-087205BFA053}"/>
    <cellStyle name="Normal 41 2 7" xfId="15395" xr:uid="{28551D16-FB25-4108-9828-3849B6853CAA}"/>
    <cellStyle name="Normal 41 2 8" xfId="18479" xr:uid="{62EA2D2A-F5B5-4E52-8A14-5DA7974537FF}"/>
    <cellStyle name="Normal 41 2 9" xfId="21642" xr:uid="{F4562103-8E1E-4FF2-A637-036802BFC06C}"/>
    <cellStyle name="Normal 41 3" xfId="1080" xr:uid="{AF287205-A053-4EB7-BE9F-029284876CD2}"/>
    <cellStyle name="Normal 41 3 10" xfId="24969" xr:uid="{91D3BAF0-E063-4D3A-897E-74B80019FF55}"/>
    <cellStyle name="Normal 41 3 11" xfId="28148" xr:uid="{DECAE36B-17C0-469A-86B1-CE292C9B5ECD}"/>
    <cellStyle name="Normal 41 3 12" xfId="4059" xr:uid="{ECC5F2FD-422F-42CE-AE85-D5B021B4FF20}"/>
    <cellStyle name="Normal 41 3 2" xfId="3031" xr:uid="{9AFFF83F-AA56-41E7-BCEF-13D4103C662C}"/>
    <cellStyle name="Normal 41 3 2 10" xfId="5117" xr:uid="{BBE45D85-82E1-42F1-969D-53BA5AD87973}"/>
    <cellStyle name="Normal 41 3 2 2" xfId="7140" xr:uid="{FFA0D5A4-8578-457D-86BF-0E96BE851186}"/>
    <cellStyle name="Normal 41 3 2 3" xfId="11293" xr:uid="{49B59531-E30D-4502-8340-3CA4AEF199CE}"/>
    <cellStyle name="Normal 41 3 2 4" xfId="14481" xr:uid="{4F97AABB-8D93-4C34-A45F-FA599AA6DB20}"/>
    <cellStyle name="Normal 41 3 2 5" xfId="17578" xr:uid="{72BB3E92-D593-449C-B15A-CBB9C018C4DF}"/>
    <cellStyle name="Normal 41 3 2 6" xfId="20735" xr:uid="{FB765634-254C-4215-81D3-B29D51320EB8}"/>
    <cellStyle name="Normal 41 3 2 7" xfId="23890" xr:uid="{348999F1-C59B-41A8-84BE-A6491714C84D}"/>
    <cellStyle name="Normal 41 3 2 8" xfId="27066" xr:uid="{539349F1-2BC5-4935-85E2-DC42D164D5C4}"/>
    <cellStyle name="Normal 41 3 2 9" xfId="30265" xr:uid="{5B985DEE-6CDA-42D7-9F47-27FBB91BE5F7}"/>
    <cellStyle name="Normal 41 3 3" xfId="1970" xr:uid="{63542F79-74E1-4CAD-B627-A01180642DC3}"/>
    <cellStyle name="Normal 41 3 3 2" xfId="10235" xr:uid="{CB60EF7C-D79F-455B-A78C-49D814F94C06}"/>
    <cellStyle name="Normal 41 3 3 3" xfId="13431" xr:uid="{DF7B4300-24BE-4E05-B81B-685672E9FFD0}"/>
    <cellStyle name="Normal 41 3 3 4" xfId="16526" xr:uid="{0FDC4070-FCBC-45B5-98D3-67EC0BDE419D}"/>
    <cellStyle name="Normal 41 3 3 5" xfId="19680" xr:uid="{A2B11C06-B3C4-4666-B9CB-63E4A79500DC}"/>
    <cellStyle name="Normal 41 3 3 6" xfId="22840" xr:uid="{FB7AEAE8-FE07-413B-BB10-1CFBD5F366F6}"/>
    <cellStyle name="Normal 41 3 3 7" xfId="26016" xr:uid="{0B682D2F-70B3-45E3-8252-27703490E73D}"/>
    <cellStyle name="Normal 41 3 3 8" xfId="29215" xr:uid="{2A3658B9-6595-4EC8-9EFC-D25917FC0949}"/>
    <cellStyle name="Normal 41 3 3 9" xfId="6218" xr:uid="{BA3C06C6-8BE2-463E-A39D-13227AB68699}"/>
    <cellStyle name="Normal 41 3 4" xfId="8203" xr:uid="{C0570544-2538-40E4-B130-54A6DE98662D}"/>
    <cellStyle name="Normal 41 3 5" xfId="9347" xr:uid="{CAE06032-961D-4669-8D89-C46038F28EFA}"/>
    <cellStyle name="Normal 41 3 6" xfId="12469" xr:uid="{6B2F54DC-6FCA-470C-AD64-B27E569C9EC1}"/>
    <cellStyle name="Normal 41 3 7" xfId="15588" xr:uid="{F2D33D99-5A1F-4A0A-A1EE-DA712B3D2B2B}"/>
    <cellStyle name="Normal 41 3 8" xfId="18671" xr:uid="{31F6F306-0A6A-4D4A-BA9B-827BBB3CF46F}"/>
    <cellStyle name="Normal 41 3 9" xfId="21835" xr:uid="{2E374C7C-B6ED-47FC-9775-A3A3DA21811E}"/>
    <cellStyle name="Normal 41 4" xfId="714" xr:uid="{283FBA17-7BFF-492C-B4BD-AF8022D0177E}"/>
    <cellStyle name="Normal 41 4 10" xfId="27782" xr:uid="{4D44DF0E-0A8A-4308-B433-426FDA43687D}"/>
    <cellStyle name="Normal 41 4 11" xfId="4752" xr:uid="{DFAAA859-2587-4EB6-8EAD-6B199FFA3445}"/>
    <cellStyle name="Normal 41 4 2" xfId="2665" xr:uid="{3933F453-C59F-4FC5-A22C-BEBB56F1C93A}"/>
    <cellStyle name="Normal 41 4 2 2" xfId="10928" xr:uid="{1DD592D1-06A3-4689-A6EB-0708D2B59DC4}"/>
    <cellStyle name="Normal 41 4 2 3" xfId="14119" xr:uid="{892C232F-5A42-444D-9600-DE62408174CB}"/>
    <cellStyle name="Normal 41 4 2 4" xfId="17214" xr:uid="{2B855129-8689-4066-BBF2-1CF9EEF04081}"/>
    <cellStyle name="Normal 41 4 2 5" xfId="20372" xr:uid="{5D15EA83-87FA-4AD0-B305-7339E151528C}"/>
    <cellStyle name="Normal 41 4 2 6" xfId="23528" xr:uid="{140D58F0-D4F0-47B4-8AB5-B60C4F512F63}"/>
    <cellStyle name="Normal 41 4 2 7" xfId="26704" xr:uid="{821E8125-6AF0-48AD-9C8E-4AB39674580F}"/>
    <cellStyle name="Normal 41 4 2 8" xfId="29903" xr:uid="{CDB19041-71E2-46A1-8EA0-18FEF63F51E8}"/>
    <cellStyle name="Normal 41 4 2 9" xfId="5852" xr:uid="{029F780F-E4F9-4C8A-9AC0-AF4B119DADBA}"/>
    <cellStyle name="Normal 41 4 3" xfId="7837" xr:uid="{FACB1A1C-E3E4-4269-B31E-2DEC7882CD81}"/>
    <cellStyle name="Normal 41 4 4" xfId="8982" xr:uid="{0309957B-5F66-4100-81C4-6FAFFA85E8F9}"/>
    <cellStyle name="Normal 41 4 5" xfId="12103" xr:uid="{55B5AABA-D8D7-4B56-95CD-183717747249}"/>
    <cellStyle name="Normal 41 4 6" xfId="15222" xr:uid="{D738219D-147A-4973-9543-5621689356EA}"/>
    <cellStyle name="Normal 41 4 7" xfId="18306" xr:uid="{788B59B5-E24C-49F0-B6A7-7D3B33341909}"/>
    <cellStyle name="Normal 41 4 8" xfId="21469" xr:uid="{6C5D0D65-BA6E-443E-A03E-46EC16AA406F}"/>
    <cellStyle name="Normal 41 4 9" xfId="24604" xr:uid="{7D2C2971-E54D-45D1-A467-0F1A0B11E90D}"/>
    <cellStyle name="Normal 41 5" xfId="2187" xr:uid="{091F77BD-DAD2-4C90-8F6D-D7F519EF7DD1}"/>
    <cellStyle name="Normal 41 5 10" xfId="4275" xr:uid="{4D2FA164-6062-4623-B214-C3F2E103C3E8}"/>
    <cellStyle name="Normal 41 5 2" xfId="6492" xr:uid="{5238EEE8-7174-4A36-9172-A464B400F684}"/>
    <cellStyle name="Normal 41 5 3" xfId="10451" xr:uid="{C5C4B586-C68B-493A-9DEE-83D73298BBC8}"/>
    <cellStyle name="Normal 41 5 4" xfId="13646" xr:uid="{6F0C896A-0039-4D31-8F7C-5D9108F6A1E9}"/>
    <cellStyle name="Normal 41 5 5" xfId="16741" xr:uid="{7244BBE7-2A35-486D-8DCF-3FBB9F5BAADB}"/>
    <cellStyle name="Normal 41 5 6" xfId="19895" xr:uid="{5C7D1C4B-012A-49A5-AD67-B3E232AB3600}"/>
    <cellStyle name="Normal 41 5 7" xfId="23055" xr:uid="{BDFA13B0-0387-4921-AD91-EFB0B2323878}"/>
    <cellStyle name="Normal 41 5 8" xfId="26231" xr:uid="{073F29F5-8306-4E58-AE50-F6194C48E551}"/>
    <cellStyle name="Normal 41 5 9" xfId="29430" xr:uid="{D4DC47B9-3BED-4632-BE0D-048D63243ECE}"/>
    <cellStyle name="Normal 41 6" xfId="1603" xr:uid="{A22F9BF2-86C9-4A74-A44E-8398CE13BEE2}"/>
    <cellStyle name="Normal 41 6 2" xfId="9870" xr:uid="{0F26B94C-ABB3-4AB3-834C-1747BF250AED}"/>
    <cellStyle name="Normal 41 6 3" xfId="13066" xr:uid="{3A0B803C-F6AA-417D-9A4E-1A19970BE9BA}"/>
    <cellStyle name="Normal 41 6 4" xfId="16161" xr:uid="{662C99A4-C9A1-4DE9-8DC7-68CB7383E0B1}"/>
    <cellStyle name="Normal 41 6 5" xfId="19315" xr:uid="{CD27EB2D-687D-4BF7-84B2-2A1DA724451A}"/>
    <cellStyle name="Normal 41 6 6" xfId="22475" xr:uid="{B624C300-5B82-4CF3-ADC8-C939811E1319}"/>
    <cellStyle name="Normal 41 6 7" xfId="25651" xr:uid="{BDBC4B43-261B-4BBD-8F29-C682EF51C1FF}"/>
    <cellStyle name="Normal 41 6 8" xfId="28850" xr:uid="{2BE47AB9-E514-4B09-AAC4-5D3F037D6E37}"/>
    <cellStyle name="Normal 41 6 9" xfId="5375" xr:uid="{F84A3DC6-EAA6-4A4D-B6C3-4A79808420CD}"/>
    <cellStyle name="Normal 41 7" xfId="7358" xr:uid="{22D61D2B-1CC8-4F8C-928F-E1B3DF20336D}"/>
    <cellStyle name="Normal 41 8" xfId="8509" xr:uid="{CEE2C879-5286-4623-A463-B220EEB60847}"/>
    <cellStyle name="Normal 41 9" xfId="11623" xr:uid="{8E832C65-8F08-4139-9D04-78A42341CB4F}"/>
    <cellStyle name="Normal 42" xfId="244" xr:uid="{20625E30-7E06-4036-8693-4F46B8676E24}"/>
    <cellStyle name="Normal 42 10" xfId="14738" xr:uid="{FA5AA8B8-23A0-4A08-8D10-8C802EC01EB1}"/>
    <cellStyle name="Normal 42 11" xfId="17833" xr:uid="{AC5BF4E8-BF17-4EC8-8352-F17D20CF7ADA}"/>
    <cellStyle name="Normal 42 12" xfId="20993" xr:uid="{B09BAAB4-5C62-4447-B6E0-8DEAAA9D6A7C}"/>
    <cellStyle name="Normal 42 13" xfId="24131" xr:uid="{12E5123F-5C03-4A10-95EE-E5F85C40FB68}"/>
    <cellStyle name="Normal 42 14" xfId="27308" xr:uid="{B8E01015-5567-4E9F-9B83-30A515161AE8}"/>
    <cellStyle name="Normal 42 15" xfId="3698" xr:uid="{61398D7C-8B20-4B56-9DE6-04BC64B2951E}"/>
    <cellStyle name="Normal 42 2" xfId="891" xr:uid="{DE8D9220-03D9-4AA8-9AE0-B19C2D0C7F75}"/>
    <cellStyle name="Normal 42 2 10" xfId="24781" xr:uid="{38048AD0-F356-44D6-B4A2-D89D6FE5F4A9}"/>
    <cellStyle name="Normal 42 2 11" xfId="27959" xr:uid="{6A5A5356-5B8B-4D80-AC82-A8A669270C78}"/>
    <cellStyle name="Normal 42 2 12" xfId="3871" xr:uid="{65E66066-D1A6-4062-ABF5-7BAE739B91C0}"/>
    <cellStyle name="Normal 42 2 2" xfId="2842" xr:uid="{848798E9-E7ED-4EA6-A0E8-06E65401E171}"/>
    <cellStyle name="Normal 42 2 2 10" xfId="4929" xr:uid="{837C32C9-9241-4371-A137-8FBABB03D464}"/>
    <cellStyle name="Normal 42 2 2 2" xfId="6968" xr:uid="{235B81FE-ABEC-47CB-B093-E91BD0F56C9F}"/>
    <cellStyle name="Normal 42 2 2 3" xfId="11105" xr:uid="{C9AA428E-8F04-4996-ADD2-57E20B32D184}"/>
    <cellStyle name="Normal 42 2 2 4" xfId="14296" xr:uid="{FF184589-4978-40CC-87F4-33A9F2B284A2}"/>
    <cellStyle name="Normal 42 2 2 5" xfId="17391" xr:uid="{52EAC8B6-81AE-4EDD-AF62-D5A49550CA3C}"/>
    <cellStyle name="Normal 42 2 2 6" xfId="20549" xr:uid="{994EE584-461F-4F6E-BB22-B2237AE647AD}"/>
    <cellStyle name="Normal 42 2 2 7" xfId="23705" xr:uid="{FF4F9F52-6FDA-4168-A325-4417C1974C67}"/>
    <cellStyle name="Normal 42 2 2 8" xfId="26881" xr:uid="{5D3E046A-47D8-41FD-909E-D3EC4CA45F61}"/>
    <cellStyle name="Normal 42 2 2 9" xfId="30080" xr:uid="{3F7A12A4-E7EF-401F-9B62-1D219A21469A}"/>
    <cellStyle name="Normal 42 2 3" xfId="1780" xr:uid="{5EF2409B-C90D-4EA3-BCEC-A3614445B402}"/>
    <cellStyle name="Normal 42 2 3 2" xfId="10047" xr:uid="{5370E84E-0D19-43E3-A8D8-081EB60245F9}"/>
    <cellStyle name="Normal 42 2 3 3" xfId="13243" xr:uid="{028B766B-230F-4CA5-B345-F574C35298C9}"/>
    <cellStyle name="Normal 42 2 3 4" xfId="16338" xr:uid="{95011EEF-BBA8-4B32-B5A8-17B0812FFFB5}"/>
    <cellStyle name="Normal 42 2 3 5" xfId="19492" xr:uid="{AAD43F12-87F6-4167-9C1E-B722A0E65C1B}"/>
    <cellStyle name="Normal 42 2 3 6" xfId="22652" xr:uid="{8D8F0816-2ED0-4FEC-B34F-DAA90F9149B6}"/>
    <cellStyle name="Normal 42 2 3 7" xfId="25828" xr:uid="{91CFC9D8-2E62-44B1-8471-E17785EDA9C3}"/>
    <cellStyle name="Normal 42 2 3 8" xfId="29027" xr:uid="{F2F196EF-3045-4FFB-97F4-D2A069246747}"/>
    <cellStyle name="Normal 42 2 3 9" xfId="6029" xr:uid="{360E6CE8-02D8-431A-A5F1-17A2D82C4F42}"/>
    <cellStyle name="Normal 42 2 4" xfId="8014" xr:uid="{585AFC61-0D9F-4BB2-9E2D-786F44EE7A9E}"/>
    <cellStyle name="Normal 42 2 5" xfId="9159" xr:uid="{07CB9040-E00C-446E-ADDA-972F44F822DC}"/>
    <cellStyle name="Normal 42 2 6" xfId="12280" xr:uid="{C4596AB3-8CCF-4ABD-AF74-33C836D75CE5}"/>
    <cellStyle name="Normal 42 2 7" xfId="15399" xr:uid="{4C66BA86-44EA-4517-9947-3D6C723E6BDD}"/>
    <cellStyle name="Normal 42 2 8" xfId="18483" xr:uid="{08FF6565-AF36-4A4E-BED0-A7EC709D1BAE}"/>
    <cellStyle name="Normal 42 2 9" xfId="21646" xr:uid="{2290B388-CAA4-4A9C-9371-BEAB418DB743}"/>
    <cellStyle name="Normal 42 3" xfId="1084" xr:uid="{3CDF5252-7DDD-4DAD-AF48-C95B5277339C}"/>
    <cellStyle name="Normal 42 3 10" xfId="24973" xr:uid="{CBE1BA64-5BB6-43BA-8561-9D8F377089A2}"/>
    <cellStyle name="Normal 42 3 11" xfId="28152" xr:uid="{004A4724-83AA-4062-AEE7-44FF3E1B7BEE}"/>
    <cellStyle name="Normal 42 3 12" xfId="4063" xr:uid="{DD797ECB-4F5B-4A98-95FC-1C533B43ED98}"/>
    <cellStyle name="Normal 42 3 2" xfId="3035" xr:uid="{0A5FC04F-7F3F-4CDD-8911-6100470E0B16}"/>
    <cellStyle name="Normal 42 3 2 10" xfId="5121" xr:uid="{8942E1AF-A393-4450-9F2A-3C5741050AF4}"/>
    <cellStyle name="Normal 42 3 2 2" xfId="7144" xr:uid="{4D44AC01-B56F-41E8-919F-7F2667E9559F}"/>
    <cellStyle name="Normal 42 3 2 3" xfId="11297" xr:uid="{CEC4F5F9-74E3-4A53-B420-531A330CB2CF}"/>
    <cellStyle name="Normal 42 3 2 4" xfId="14485" xr:uid="{020C1EB6-FDCF-46AE-AC49-ECACFF4596B5}"/>
    <cellStyle name="Normal 42 3 2 5" xfId="17582" xr:uid="{49E6904A-F1FD-4FDA-9AA8-0D91C72827BB}"/>
    <cellStyle name="Normal 42 3 2 6" xfId="20739" xr:uid="{C7816585-3DF5-4E26-818D-B107AEF42687}"/>
    <cellStyle name="Normal 42 3 2 7" xfId="23894" xr:uid="{FE562B1A-CEAE-4B50-9181-B2CEECC27446}"/>
    <cellStyle name="Normal 42 3 2 8" xfId="27070" xr:uid="{98F69F91-CA72-4060-9D81-0216F21044EA}"/>
    <cellStyle name="Normal 42 3 2 9" xfId="30269" xr:uid="{FB854612-BFC8-455E-8E92-98368A7F6BEE}"/>
    <cellStyle name="Normal 42 3 3" xfId="1974" xr:uid="{E251E4A6-6610-4641-A543-0569F5AE3176}"/>
    <cellStyle name="Normal 42 3 3 2" xfId="10239" xr:uid="{D49B9CBA-D3D6-40C3-BAA3-F032F5A821BC}"/>
    <cellStyle name="Normal 42 3 3 3" xfId="13435" xr:uid="{A07564E5-F661-4117-B11F-BF4AA6003B49}"/>
    <cellStyle name="Normal 42 3 3 4" xfId="16530" xr:uid="{5055D1AC-7611-4689-8AD5-66FDEC2A3AAC}"/>
    <cellStyle name="Normal 42 3 3 5" xfId="19684" xr:uid="{94201D87-C8E5-43A4-B6E1-D4D7B59CC723}"/>
    <cellStyle name="Normal 42 3 3 6" xfId="22844" xr:uid="{D50DAB86-E9FB-4C10-AA3C-1C2466EF04FE}"/>
    <cellStyle name="Normal 42 3 3 7" xfId="26020" xr:uid="{F178781B-2EB4-47AD-9CD0-223C4573CBF2}"/>
    <cellStyle name="Normal 42 3 3 8" xfId="29219" xr:uid="{1AC9D13C-F0FA-408B-8FB2-646827F7FF60}"/>
    <cellStyle name="Normal 42 3 3 9" xfId="6222" xr:uid="{653AB8B3-238C-4DD4-B64A-5C095BF0BE26}"/>
    <cellStyle name="Normal 42 3 4" xfId="8207" xr:uid="{D370DCAA-6CC9-4D00-9E71-D9C24824D56B}"/>
    <cellStyle name="Normal 42 3 5" xfId="9351" xr:uid="{2C034E5E-AC99-44CE-99E5-CF25EF07C32B}"/>
    <cellStyle name="Normal 42 3 6" xfId="12473" xr:uid="{97A12B1F-9C95-4411-A92E-286FA704A96B}"/>
    <cellStyle name="Normal 42 3 7" xfId="15592" xr:uid="{AE442C7B-174E-4131-8A71-020781840D89}"/>
    <cellStyle name="Normal 42 3 8" xfId="18675" xr:uid="{56DBCE8C-AD31-4320-91AF-CD86B0291031}"/>
    <cellStyle name="Normal 42 3 9" xfId="21839" xr:uid="{186064D7-D4D3-4541-9215-6BF40057C0FB}"/>
    <cellStyle name="Normal 42 4" xfId="718" xr:uid="{EE277F89-AAE5-4878-ABF6-A9D54E8830A7}"/>
    <cellStyle name="Normal 42 4 10" xfId="27786" xr:uid="{B51FCFEB-6678-44E5-B0B8-A25696D56DE8}"/>
    <cellStyle name="Normal 42 4 11" xfId="4756" xr:uid="{3CD49D9B-550F-4EF7-80C0-BE6A8B047E98}"/>
    <cellStyle name="Normal 42 4 2" xfId="2669" xr:uid="{A80F1F7E-DC85-442F-B9AF-D1B3049A1577}"/>
    <cellStyle name="Normal 42 4 2 2" xfId="10932" xr:uid="{4303412E-1005-4EC0-B9E2-B12E9041D44C}"/>
    <cellStyle name="Normal 42 4 2 3" xfId="14123" xr:uid="{A76748BB-9A25-4BB4-A76B-3C3B105A727C}"/>
    <cellStyle name="Normal 42 4 2 4" xfId="17218" xr:uid="{2244F24D-60F4-4E7F-BA4A-935C20CA3640}"/>
    <cellStyle name="Normal 42 4 2 5" xfId="20376" xr:uid="{50421BC3-C0E8-49F0-A70F-E0C67A067F01}"/>
    <cellStyle name="Normal 42 4 2 6" xfId="23532" xr:uid="{A81BE5BB-FFAA-4F30-852D-076F2FBAAC3F}"/>
    <cellStyle name="Normal 42 4 2 7" xfId="26708" xr:uid="{7D02BED3-6FFE-45CB-A553-E7C934209F48}"/>
    <cellStyle name="Normal 42 4 2 8" xfId="29907" xr:uid="{E5D1051B-1592-4B17-9A34-524EC8107932}"/>
    <cellStyle name="Normal 42 4 2 9" xfId="5856" xr:uid="{D4350A19-D03F-4DE5-92A0-A721E34337BB}"/>
    <cellStyle name="Normal 42 4 3" xfId="7841" xr:uid="{87E58736-B3F5-45A9-8686-B8EF2EBE4485}"/>
    <cellStyle name="Normal 42 4 4" xfId="8986" xr:uid="{4E9D2595-7B1C-4ABA-B1E2-B7D1244F8E41}"/>
    <cellStyle name="Normal 42 4 5" xfId="12107" xr:uid="{AD5C2231-D089-4AAD-B9B9-EF06FB02A5B3}"/>
    <cellStyle name="Normal 42 4 6" xfId="15226" xr:uid="{44FEA941-CA58-4694-91BB-FBE8D822C5B1}"/>
    <cellStyle name="Normal 42 4 7" xfId="18310" xr:uid="{A8CF740C-7503-4C95-88BA-FB0FE3B8CCCA}"/>
    <cellStyle name="Normal 42 4 8" xfId="21473" xr:uid="{A9E01108-7F8E-451A-A644-451C78F92152}"/>
    <cellStyle name="Normal 42 4 9" xfId="24608" xr:uid="{2CF1BB67-5AE3-41FF-905F-87300FEFC928}"/>
    <cellStyle name="Normal 42 5" xfId="2191" xr:uid="{1231762B-63A2-44F7-9D70-8DFE9C4A5AD2}"/>
    <cellStyle name="Normal 42 5 10" xfId="4279" xr:uid="{B8487548-1BC3-4A29-876F-BE89B8721E40}"/>
    <cellStyle name="Normal 42 5 2" xfId="6496" xr:uid="{7561C13E-B0B8-4E31-9C56-2A982B7B8BE4}"/>
    <cellStyle name="Normal 42 5 3" xfId="10455" xr:uid="{17D05079-B762-4D54-8C8F-558BB11D2D4B}"/>
    <cellStyle name="Normal 42 5 4" xfId="13650" xr:uid="{322200F7-11D1-470B-B1BA-B21B7CD654D0}"/>
    <cellStyle name="Normal 42 5 5" xfId="16745" xr:uid="{03119A1B-AE03-49DD-996C-D8A040295155}"/>
    <cellStyle name="Normal 42 5 6" xfId="19899" xr:uid="{A47E3A6B-E4FB-49CA-BD53-E924035045BD}"/>
    <cellStyle name="Normal 42 5 7" xfId="23059" xr:uid="{81BF2069-A240-46F1-99ED-2ECBFEDFA4D8}"/>
    <cellStyle name="Normal 42 5 8" xfId="26235" xr:uid="{9915EEBD-D324-4F52-9B57-1C590BD0C69E}"/>
    <cellStyle name="Normal 42 5 9" xfId="29434" xr:uid="{56D8FD7E-A7B5-43A5-B945-ECBCCD9A4497}"/>
    <cellStyle name="Normal 42 6" xfId="1607" xr:uid="{57F5A31A-48E9-41D7-A50B-A89918FD1E77}"/>
    <cellStyle name="Normal 42 6 2" xfId="9874" xr:uid="{3131CFD1-BA0E-4197-931A-47438F28A845}"/>
    <cellStyle name="Normal 42 6 3" xfId="13070" xr:uid="{0F0EB9D2-7AD5-4B77-AF11-EDBEA016829F}"/>
    <cellStyle name="Normal 42 6 4" xfId="16165" xr:uid="{5E4437CC-0151-4332-9FA0-187881DA6015}"/>
    <cellStyle name="Normal 42 6 5" xfId="19319" xr:uid="{F182090E-F937-40F0-A88D-3A2D41821160}"/>
    <cellStyle name="Normal 42 6 6" xfId="22479" xr:uid="{79C8AA7F-4EC5-41DE-91F1-7195CF61E9A0}"/>
    <cellStyle name="Normal 42 6 7" xfId="25655" xr:uid="{E3CC7573-10EC-4729-AE5A-3D6C75CB87D6}"/>
    <cellStyle name="Normal 42 6 8" xfId="28854" xr:uid="{3355259C-7AA7-408B-938B-D373B9BA343F}"/>
    <cellStyle name="Normal 42 6 9" xfId="5379" xr:uid="{A8A0FF88-65B0-4104-9853-33A28EF7956C}"/>
    <cellStyle name="Normal 42 7" xfId="7362" xr:uid="{C3EBD6BD-AE35-4224-92C1-3C6F174C9329}"/>
    <cellStyle name="Normal 42 8" xfId="8513" xr:uid="{B6FC2E75-7685-43F1-A90D-14F8BC68A35A}"/>
    <cellStyle name="Normal 42 9" xfId="11627" xr:uid="{948F23FA-818E-489A-8B01-CE40EB1FC03C}"/>
    <cellStyle name="Normal 43" xfId="248" xr:uid="{D1456554-21F1-4655-A29E-80D4427A0301}"/>
    <cellStyle name="Normal 43 10" xfId="14742" xr:uid="{E4E80974-1127-4FE9-A0B2-737938FFB685}"/>
    <cellStyle name="Normal 43 11" xfId="17837" xr:uid="{36C3D4B6-207B-4558-A364-B4232A11285A}"/>
    <cellStyle name="Normal 43 12" xfId="20998" xr:uid="{B02BC264-19A7-4ACE-B651-7203D86D8BEB}"/>
    <cellStyle name="Normal 43 13" xfId="24135" xr:uid="{DEDAC546-52A4-4569-800D-8B4ABFC81556}"/>
    <cellStyle name="Normal 43 14" xfId="27313" xr:uid="{D9D86A7B-0119-4735-8118-D14D480ED57D}"/>
    <cellStyle name="Normal 43 15" xfId="3702" xr:uid="{460ED5C1-7008-45AE-A5A7-E8E3850C2B5F}"/>
    <cellStyle name="Normal 43 2" xfId="895" xr:uid="{0A9BEC18-9C93-4924-BB82-69C338A8C8E9}"/>
    <cellStyle name="Normal 43 2 10" xfId="24785" xr:uid="{6C28D79C-F349-41D6-A0AC-92AD8F323264}"/>
    <cellStyle name="Normal 43 2 11" xfId="27963" xr:uid="{C409C40C-CBAC-4355-8681-8BBB23A006F7}"/>
    <cellStyle name="Normal 43 2 12" xfId="3875" xr:uid="{B20A73D2-07D8-4B82-A04E-7EA9C5D0CC8D}"/>
    <cellStyle name="Normal 43 2 2" xfId="2846" xr:uid="{90227331-7706-48D8-ABCD-DE6F06797C00}"/>
    <cellStyle name="Normal 43 2 2 10" xfId="4933" xr:uid="{5807B0C5-5573-4E82-9C1D-74781712676C}"/>
    <cellStyle name="Normal 43 2 2 2" xfId="6972" xr:uid="{D07A66D2-E124-4590-8BD9-67DB25D1C41C}"/>
    <cellStyle name="Normal 43 2 2 3" xfId="11109" xr:uid="{12C0EC39-9A6B-4942-933C-F09B1ECB7C1C}"/>
    <cellStyle name="Normal 43 2 2 4" xfId="14300" xr:uid="{0A24006A-7BA0-4CFD-A211-7964C85C9581}"/>
    <cellStyle name="Normal 43 2 2 5" xfId="17395" xr:uid="{E6046041-C632-4192-8D2D-D6BB41B5A766}"/>
    <cellStyle name="Normal 43 2 2 6" xfId="20553" xr:uid="{5D7EA810-83D2-44D4-916D-0DE79F472EAE}"/>
    <cellStyle name="Normal 43 2 2 7" xfId="23709" xr:uid="{7CD2B65D-120D-415A-9B68-A00A9BEE975C}"/>
    <cellStyle name="Normal 43 2 2 8" xfId="26885" xr:uid="{8C155103-1CDC-4D26-88B2-FCA553F38A89}"/>
    <cellStyle name="Normal 43 2 2 9" xfId="30084" xr:uid="{A6F79A30-F999-49CA-936F-A8DC9391AB59}"/>
    <cellStyle name="Normal 43 2 3" xfId="1784" xr:uid="{F3BFC4B1-43CC-4441-AF88-7CE989BB80E1}"/>
    <cellStyle name="Normal 43 2 3 2" xfId="10051" xr:uid="{6B56CF90-6D54-402B-8944-4B6840636858}"/>
    <cellStyle name="Normal 43 2 3 3" xfId="13247" xr:uid="{ABFBB257-5D52-4085-B0B5-EB8A5B748F1E}"/>
    <cellStyle name="Normal 43 2 3 4" xfId="16342" xr:uid="{27E871AD-543F-4D89-8F84-2443F7FCD953}"/>
    <cellStyle name="Normal 43 2 3 5" xfId="19496" xr:uid="{1153264D-0206-472B-A685-681D2BB4726C}"/>
    <cellStyle name="Normal 43 2 3 6" xfId="22656" xr:uid="{B680F10A-FA77-4B97-A86E-BDA4A496D0E5}"/>
    <cellStyle name="Normal 43 2 3 7" xfId="25832" xr:uid="{1C4A3052-BF26-489A-A6E5-4235AD221812}"/>
    <cellStyle name="Normal 43 2 3 8" xfId="29031" xr:uid="{7D7BBC92-0756-4EE0-9BDF-B45EE39B028C}"/>
    <cellStyle name="Normal 43 2 3 9" xfId="6033" xr:uid="{87CC2C51-C19E-45F9-BAF7-9F47433A8ED6}"/>
    <cellStyle name="Normal 43 2 4" xfId="8018" xr:uid="{0FB39811-7F9D-45F1-9623-B7359FDC6439}"/>
    <cellStyle name="Normal 43 2 5" xfId="9163" xr:uid="{B8AD3F38-A428-455C-AAB8-F3AFDE5AE91B}"/>
    <cellStyle name="Normal 43 2 6" xfId="12284" xr:uid="{EEC61D98-7CD9-45DD-88CB-7C505956D08A}"/>
    <cellStyle name="Normal 43 2 7" xfId="15403" xr:uid="{FEB1E931-CDA0-46BB-BB98-EA150889994A}"/>
    <cellStyle name="Normal 43 2 8" xfId="18487" xr:uid="{CA7DB6CF-E787-4EDA-BB60-1D406FBAD768}"/>
    <cellStyle name="Normal 43 2 9" xfId="21650" xr:uid="{8F35A629-D2E1-4542-B3C9-C390F399D717}"/>
    <cellStyle name="Normal 43 3" xfId="1088" xr:uid="{CA095302-B3F1-4F87-A942-521552738903}"/>
    <cellStyle name="Normal 43 3 10" xfId="24977" xr:uid="{2749A632-C1D5-4210-854D-5AF36326C4E3}"/>
    <cellStyle name="Normal 43 3 11" xfId="28156" xr:uid="{09F657D9-1A14-4B17-AD79-F84C909845C3}"/>
    <cellStyle name="Normal 43 3 12" xfId="4067" xr:uid="{19FF22A7-6BBE-49FD-9D1D-5344B9FCFA76}"/>
    <cellStyle name="Normal 43 3 2" xfId="3039" xr:uid="{161096AE-92DF-476F-8F33-9468A07C81CF}"/>
    <cellStyle name="Normal 43 3 2 10" xfId="5125" xr:uid="{CDB8522F-F25A-44BB-8CB8-8EF15525CA08}"/>
    <cellStyle name="Normal 43 3 2 2" xfId="7148" xr:uid="{57E0E66E-9562-4DCA-BDAA-8B84A4C8F826}"/>
    <cellStyle name="Normal 43 3 2 3" xfId="11301" xr:uid="{78C398B0-A56F-4D2D-B923-87329E9D33D0}"/>
    <cellStyle name="Normal 43 3 2 4" xfId="14489" xr:uid="{AB0DA8CD-4CED-41CE-B9A0-2B5960954DC7}"/>
    <cellStyle name="Normal 43 3 2 5" xfId="17586" xr:uid="{1CBFF699-F254-4E00-9EF5-BEC53756F16C}"/>
    <cellStyle name="Normal 43 3 2 6" xfId="20743" xr:uid="{44A95F4B-CF4A-4D4D-95C0-A71D2B784716}"/>
    <cellStyle name="Normal 43 3 2 7" xfId="23898" xr:uid="{45444A70-AD28-4CC0-AEC6-7C5C7F623B7A}"/>
    <cellStyle name="Normal 43 3 2 8" xfId="27074" xr:uid="{68A90E8B-C2C7-4928-BD7D-ED840F715EED}"/>
    <cellStyle name="Normal 43 3 2 9" xfId="30273" xr:uid="{82A9883A-4BF0-40A0-BFCB-26645C2DF3C8}"/>
    <cellStyle name="Normal 43 3 3" xfId="1978" xr:uid="{5DE46D0E-E4FB-407D-9DF6-5AE2BC544758}"/>
    <cellStyle name="Normal 43 3 3 2" xfId="10243" xr:uid="{EBA1B11A-B2EB-40DC-9728-D40521670226}"/>
    <cellStyle name="Normal 43 3 3 3" xfId="13439" xr:uid="{8F886D14-A0FF-4415-ACA6-024E8F2389A8}"/>
    <cellStyle name="Normal 43 3 3 4" xfId="16534" xr:uid="{452B7970-10BE-4770-B2DB-E1BD957C6A93}"/>
    <cellStyle name="Normal 43 3 3 5" xfId="19688" xr:uid="{8C45FAC4-F226-4067-AE10-A71952A0BD52}"/>
    <cellStyle name="Normal 43 3 3 6" xfId="22848" xr:uid="{300B6A5E-C26C-4766-9FA5-C1331ECE1487}"/>
    <cellStyle name="Normal 43 3 3 7" xfId="26024" xr:uid="{BBFE6C0A-AC4C-4002-976C-343165393735}"/>
    <cellStyle name="Normal 43 3 3 8" xfId="29223" xr:uid="{B2E32359-868A-4F79-B524-AA32FA0D104C}"/>
    <cellStyle name="Normal 43 3 3 9" xfId="6226" xr:uid="{809721FE-B772-433A-98B0-F9043F346724}"/>
    <cellStyle name="Normal 43 3 4" xfId="8211" xr:uid="{3FB26A2A-BCCC-48D3-9476-A112640CE4BB}"/>
    <cellStyle name="Normal 43 3 5" xfId="9355" xr:uid="{691A4A93-9997-4E78-8835-E0A3A25E1274}"/>
    <cellStyle name="Normal 43 3 6" xfId="12477" xr:uid="{1FDFD4C2-D2E9-4DE2-910C-F59A681C5DCA}"/>
    <cellStyle name="Normal 43 3 7" xfId="15596" xr:uid="{72E2554C-4FFE-4FF8-81C9-85E34CC9E39A}"/>
    <cellStyle name="Normal 43 3 8" xfId="18679" xr:uid="{3C0508B9-D5AD-407E-94E2-57F15147008B}"/>
    <cellStyle name="Normal 43 3 9" xfId="21843" xr:uid="{32726CBB-9090-4A9B-A9FC-E4FC6B8006E2}"/>
    <cellStyle name="Normal 43 4" xfId="722" xr:uid="{B60A715E-F015-4624-9052-9231AC743E80}"/>
    <cellStyle name="Normal 43 4 10" xfId="27790" xr:uid="{C2F52BCB-7A8A-43C7-9DBE-6359454DF38A}"/>
    <cellStyle name="Normal 43 4 11" xfId="4760" xr:uid="{6F9029EC-FFB7-4D3A-9AB6-6F912EDC26AB}"/>
    <cellStyle name="Normal 43 4 2" xfId="2673" xr:uid="{DBC38765-A192-4099-8EC0-595DB22F63C2}"/>
    <cellStyle name="Normal 43 4 2 2" xfId="10936" xr:uid="{CCAA14AE-27BA-424D-AC08-39410B433BBB}"/>
    <cellStyle name="Normal 43 4 2 3" xfId="14127" xr:uid="{A2F73A70-940A-4301-B9E3-5EE882C58A6A}"/>
    <cellStyle name="Normal 43 4 2 4" xfId="17222" xr:uid="{A2D1EE57-0B96-4766-8699-9AF2D7E45B7D}"/>
    <cellStyle name="Normal 43 4 2 5" xfId="20380" xr:uid="{BFF130CF-D443-41DF-8921-9AF89E2E1AC8}"/>
    <cellStyle name="Normal 43 4 2 6" xfId="23536" xr:uid="{83A59766-D7E5-498F-87EC-F85019DEEDB8}"/>
    <cellStyle name="Normal 43 4 2 7" xfId="26712" xr:uid="{4F64316D-EFCF-4119-968D-95AE331DCB32}"/>
    <cellStyle name="Normal 43 4 2 8" xfId="29911" xr:uid="{C28FA469-E6C2-466D-B3C8-6B803EEABA94}"/>
    <cellStyle name="Normal 43 4 2 9" xfId="5860" xr:uid="{D3095966-20B7-4F7D-BCA4-DC02BD3B2A44}"/>
    <cellStyle name="Normal 43 4 3" xfId="7845" xr:uid="{5AA3B9DB-2BC5-401E-951C-9CC710DCEF85}"/>
    <cellStyle name="Normal 43 4 4" xfId="8990" xr:uid="{09A902B4-8BC3-4D00-9353-F340F56C1C46}"/>
    <cellStyle name="Normal 43 4 5" xfId="12111" xr:uid="{CA4C65BB-2B2F-4CC2-8A8B-535CA1286B4E}"/>
    <cellStyle name="Normal 43 4 6" xfId="15230" xr:uid="{2AB34ACA-E645-4389-9A63-0AB3CB5564A2}"/>
    <cellStyle name="Normal 43 4 7" xfId="18314" xr:uid="{D6B6FEDF-13E8-4607-AA40-2F09834D4D82}"/>
    <cellStyle name="Normal 43 4 8" xfId="21477" xr:uid="{053D6EF1-070B-4324-9A02-F8A5B66E4856}"/>
    <cellStyle name="Normal 43 4 9" xfId="24612" xr:uid="{F565F217-D051-4CFE-8F81-64B6EA9BF1A5}"/>
    <cellStyle name="Normal 43 5" xfId="2195" xr:uid="{33E0F4F2-D0E7-4AFD-8A8C-31F4113B189C}"/>
    <cellStyle name="Normal 43 5 10" xfId="4283" xr:uid="{770BE2FF-52E7-481E-8F4E-5CADDF38275A}"/>
    <cellStyle name="Normal 43 5 2" xfId="6500" xr:uid="{05288EF8-0419-44E8-B7B6-A5DA50438105}"/>
    <cellStyle name="Normal 43 5 3" xfId="10459" xr:uid="{4967D2ED-8C12-47C9-BE9E-77AF1A4EEED7}"/>
    <cellStyle name="Normal 43 5 4" xfId="13654" xr:uid="{262AF55B-B137-488F-93A6-516E9DFB8FDB}"/>
    <cellStyle name="Normal 43 5 5" xfId="16749" xr:uid="{573B790A-78F2-44C7-A177-152234484122}"/>
    <cellStyle name="Normal 43 5 6" xfId="19903" xr:uid="{C809A33F-F3C8-4663-B609-2B3B6F2642E9}"/>
    <cellStyle name="Normal 43 5 7" xfId="23063" xr:uid="{2927CBB7-4A0A-4BA0-B4BA-A276FAFDDF9B}"/>
    <cellStyle name="Normal 43 5 8" xfId="26239" xr:uid="{C563F7BE-1EAB-42C2-BE7D-2D3411167A6B}"/>
    <cellStyle name="Normal 43 5 9" xfId="29438" xr:uid="{678EF991-2826-46D9-834C-F3CCAC56BDFC}"/>
    <cellStyle name="Normal 43 6" xfId="1611" xr:uid="{7ED9B9F7-2E70-4728-B21D-B5AB0A1A486F}"/>
    <cellStyle name="Normal 43 6 2" xfId="9878" xr:uid="{5EB8ACF2-77FF-401B-BD4D-FCB2495EF9B4}"/>
    <cellStyle name="Normal 43 6 3" xfId="13074" xr:uid="{B04D4D47-3D52-4DEE-AB65-2FB4DD5416E8}"/>
    <cellStyle name="Normal 43 6 4" xfId="16169" xr:uid="{8305220B-4435-4F4F-9872-0C181DE9EF97}"/>
    <cellStyle name="Normal 43 6 5" xfId="19323" xr:uid="{534D1CDC-4CFB-4F40-B025-A3FF2873CA25}"/>
    <cellStyle name="Normal 43 6 6" xfId="22483" xr:uid="{72AEB028-66F5-4872-A56E-53FEDC535498}"/>
    <cellStyle name="Normal 43 6 7" xfId="25659" xr:uid="{8402AF26-1FBE-4001-8E5F-AC125C103C8B}"/>
    <cellStyle name="Normal 43 6 8" xfId="28858" xr:uid="{1E55E575-AA2E-43FF-9963-9F0AE7271365}"/>
    <cellStyle name="Normal 43 6 9" xfId="5383" xr:uid="{BC70CA0E-5194-47B1-9AB9-FF5AAABDEF12}"/>
    <cellStyle name="Normal 43 7" xfId="7367" xr:uid="{AF051034-DB39-4C13-B171-904E35A506EF}"/>
    <cellStyle name="Normal 43 8" xfId="8517" xr:uid="{DFD93713-ABCE-4DFA-ABC7-5BF7B95023A5}"/>
    <cellStyle name="Normal 43 9" xfId="11632" xr:uid="{E114AB7A-7AA6-40BC-AA08-A4A1C795CCC5}"/>
    <cellStyle name="Normal 44" xfId="252" xr:uid="{FC4A329F-A30C-4A65-BB49-1FA35928EA6A}"/>
    <cellStyle name="Normal 44 10" xfId="14746" xr:uid="{6E86EC43-1F4B-4461-AC85-77CACF44E678}"/>
    <cellStyle name="Normal 44 11" xfId="17841" xr:uid="{0D0A3033-78AA-40E5-AB62-6A0646A1439B}"/>
    <cellStyle name="Normal 44 12" xfId="21003" xr:uid="{3F69B927-9A76-4141-814B-D3C281CBE918}"/>
    <cellStyle name="Normal 44 13" xfId="24139" xr:uid="{E9AEEA1F-BAD9-44C1-8C24-40A7A51D59DD}"/>
    <cellStyle name="Normal 44 14" xfId="27317" xr:uid="{FFC0DBF0-11F8-4927-B97F-B1D83EDDD5DC}"/>
    <cellStyle name="Normal 44 15" xfId="3706" xr:uid="{F068C982-188F-4A4E-ABA8-7C137068948A}"/>
    <cellStyle name="Normal 44 2" xfId="899" xr:uid="{90BADBCA-96D0-4AAC-A5FC-563433BA35EF}"/>
    <cellStyle name="Normal 44 2 10" xfId="24789" xr:uid="{9085E307-5B8D-47E8-8A57-CB78BFD98B21}"/>
    <cellStyle name="Normal 44 2 11" xfId="27967" xr:uid="{C8041125-9D2C-4908-8570-DF182A83B9C2}"/>
    <cellStyle name="Normal 44 2 12" xfId="3879" xr:uid="{5AC12C6A-3BDB-4AD6-B7FB-DA19170C5503}"/>
    <cellStyle name="Normal 44 2 2" xfId="2850" xr:uid="{F574F845-9592-4F3D-97A7-2EDA6F8D8AC1}"/>
    <cellStyle name="Normal 44 2 2 10" xfId="4937" xr:uid="{257C79D6-8308-4452-A05C-2F14EC1AC7DC}"/>
    <cellStyle name="Normal 44 2 2 2" xfId="6976" xr:uid="{7FED6B14-172E-46DA-8EBE-6B7A03869E9D}"/>
    <cellStyle name="Normal 44 2 2 3" xfId="11113" xr:uid="{28B887D6-C0D7-47DF-9094-A87C5036F996}"/>
    <cellStyle name="Normal 44 2 2 4" xfId="14304" xr:uid="{50DFE625-679B-4375-BA69-07DF56BC4DD9}"/>
    <cellStyle name="Normal 44 2 2 5" xfId="17399" xr:uid="{9786BA2E-0F39-4C77-817C-475CF7D587D7}"/>
    <cellStyle name="Normal 44 2 2 6" xfId="20557" xr:uid="{F2B362E2-EB02-4A84-B6C2-F3207792E7BE}"/>
    <cellStyle name="Normal 44 2 2 7" xfId="23713" xr:uid="{474BF917-2552-45A7-BF30-650718E6EF28}"/>
    <cellStyle name="Normal 44 2 2 8" xfId="26889" xr:uid="{7352ACA2-C403-4B0B-9014-17C549A67FF2}"/>
    <cellStyle name="Normal 44 2 2 9" xfId="30088" xr:uid="{8B67374E-0241-4CB4-B1FC-65DE31522B4D}"/>
    <cellStyle name="Normal 44 2 3" xfId="1788" xr:uid="{4400246E-9A88-4B43-9B95-13292AAE5E09}"/>
    <cellStyle name="Normal 44 2 3 2" xfId="10055" xr:uid="{24A98D1F-7C31-48A0-BDB0-CFBC59443DE5}"/>
    <cellStyle name="Normal 44 2 3 3" xfId="13251" xr:uid="{DD28A3C5-7869-4C40-BF8A-4A12DDCEB407}"/>
    <cellStyle name="Normal 44 2 3 4" xfId="16346" xr:uid="{FEDD6FB1-F638-441F-B491-4C58CBFD24C1}"/>
    <cellStyle name="Normal 44 2 3 5" xfId="19500" xr:uid="{7F5453AB-EF53-47BE-A171-556DE3C764B0}"/>
    <cellStyle name="Normal 44 2 3 6" xfId="22660" xr:uid="{4BF9B70D-A9A2-450C-8929-8573F41D5EDE}"/>
    <cellStyle name="Normal 44 2 3 7" xfId="25836" xr:uid="{CB7AE672-14D5-45DB-9DD1-86BAAB297E83}"/>
    <cellStyle name="Normal 44 2 3 8" xfId="29035" xr:uid="{569C2675-D94B-4485-A0E0-CA5FC030F316}"/>
    <cellStyle name="Normal 44 2 3 9" xfId="6037" xr:uid="{D1D75C0A-CEBB-4B3A-9C50-0DAC129874D4}"/>
    <cellStyle name="Normal 44 2 4" xfId="8022" xr:uid="{7DA723D0-D747-485E-9AE9-529556CC8B4B}"/>
    <cellStyle name="Normal 44 2 5" xfId="9167" xr:uid="{1C5ADE45-F5D8-4374-AB0B-47F040C39C95}"/>
    <cellStyle name="Normal 44 2 6" xfId="12288" xr:uid="{1408640A-0F36-4F38-8F59-08F41E5E6CF8}"/>
    <cellStyle name="Normal 44 2 7" xfId="15407" xr:uid="{6CAA2DD9-CD5D-41B0-858F-9C0D2805FA4E}"/>
    <cellStyle name="Normal 44 2 8" xfId="18491" xr:uid="{F4811461-67E6-4596-B164-6922DC63D23F}"/>
    <cellStyle name="Normal 44 2 9" xfId="21654" xr:uid="{FDD69D6C-C668-4FF0-9C78-941E762642A7}"/>
    <cellStyle name="Normal 44 3" xfId="1092" xr:uid="{50E42CB4-70AC-4322-8E35-0AC911482CAA}"/>
    <cellStyle name="Normal 44 3 10" xfId="24981" xr:uid="{7C977DD8-001D-449D-BB3D-E4630103064B}"/>
    <cellStyle name="Normal 44 3 11" xfId="28160" xr:uid="{D146275A-054C-4191-A182-29061D67334C}"/>
    <cellStyle name="Normal 44 3 12" xfId="4071" xr:uid="{B29CB58C-744D-485D-9AAB-DF21B2C9CC7D}"/>
    <cellStyle name="Normal 44 3 2" xfId="3043" xr:uid="{19439364-E22A-4AE3-A23D-CF4441B6E445}"/>
    <cellStyle name="Normal 44 3 2 10" xfId="5129" xr:uid="{A8809352-B024-408D-BB44-AC22FD5113E3}"/>
    <cellStyle name="Normal 44 3 2 2" xfId="7152" xr:uid="{75177C40-A086-4AEC-B7A8-2D962CE18D67}"/>
    <cellStyle name="Normal 44 3 2 3" xfId="11305" xr:uid="{76C72895-3754-43C9-8E97-AC43F0C7D304}"/>
    <cellStyle name="Normal 44 3 2 4" xfId="14493" xr:uid="{70300426-11D2-4C29-BF02-80B879792AF2}"/>
    <cellStyle name="Normal 44 3 2 5" xfId="17590" xr:uid="{EA6EE367-F831-4902-9533-BD5B2B66366D}"/>
    <cellStyle name="Normal 44 3 2 6" xfId="20747" xr:uid="{28E032D1-8750-46EA-AABE-32012C15904D}"/>
    <cellStyle name="Normal 44 3 2 7" xfId="23902" xr:uid="{8DDDA5E2-2F87-46AE-94DF-ABD6D412D833}"/>
    <cellStyle name="Normal 44 3 2 8" xfId="27078" xr:uid="{637F5901-AE1A-4ED1-8C9D-2C9B5B87CD04}"/>
    <cellStyle name="Normal 44 3 2 9" xfId="30277" xr:uid="{C88EA29C-11FF-43A9-B1DE-38CFE72F362F}"/>
    <cellStyle name="Normal 44 3 3" xfId="1982" xr:uid="{4AA5DBBD-85F4-4834-BB05-6D2E427B2158}"/>
    <cellStyle name="Normal 44 3 3 2" xfId="10247" xr:uid="{B55E53DC-43D4-4897-A58E-3088BDE344DA}"/>
    <cellStyle name="Normal 44 3 3 3" xfId="13443" xr:uid="{E68B6248-4F39-4372-A6FE-689ACF6F0B63}"/>
    <cellStyle name="Normal 44 3 3 4" xfId="16538" xr:uid="{B07F1DC9-A9E4-435B-8C18-708BAF797FA8}"/>
    <cellStyle name="Normal 44 3 3 5" xfId="19692" xr:uid="{D5D8A645-93D4-4557-94AC-C2167A1C34FB}"/>
    <cellStyle name="Normal 44 3 3 6" xfId="22852" xr:uid="{FE54466A-1D22-4098-A690-5A21DC2C0B43}"/>
    <cellStyle name="Normal 44 3 3 7" xfId="26028" xr:uid="{F9701638-FFE6-4B32-81E8-623D1C581301}"/>
    <cellStyle name="Normal 44 3 3 8" xfId="29227" xr:uid="{D382A9E4-1128-4DD7-9A2F-99D657A09D6A}"/>
    <cellStyle name="Normal 44 3 3 9" xfId="6230" xr:uid="{BB4A43F6-23C5-46B4-8588-9F1CFCD6D431}"/>
    <cellStyle name="Normal 44 3 4" xfId="8215" xr:uid="{50A84DA8-14ED-4BF8-8136-76D8E0E9FDD6}"/>
    <cellStyle name="Normal 44 3 5" xfId="9359" xr:uid="{403BE2BF-42CF-40A5-A18F-AD6BB6AE380B}"/>
    <cellStyle name="Normal 44 3 6" xfId="12481" xr:uid="{5F2013C8-12DA-4689-9AD8-66CDAB9CA00D}"/>
    <cellStyle name="Normal 44 3 7" xfId="15600" xr:uid="{85C36A46-2A6B-4A42-9CE6-6A390764E76C}"/>
    <cellStyle name="Normal 44 3 8" xfId="18683" xr:uid="{933F4D35-32AB-46F8-B537-952529EA3006}"/>
    <cellStyle name="Normal 44 3 9" xfId="21847" xr:uid="{8172FC1E-E4B5-4EBB-885E-1C4C43435492}"/>
    <cellStyle name="Normal 44 4" xfId="726" xr:uid="{B147C74F-1CFD-4042-81C4-25B6E5B2782A}"/>
    <cellStyle name="Normal 44 4 10" xfId="27794" xr:uid="{84493261-7BED-49CE-8B4D-14C1CEBE81CB}"/>
    <cellStyle name="Normal 44 4 11" xfId="4764" xr:uid="{EE88AEBA-7279-4B4B-A8B2-AF0B877B560D}"/>
    <cellStyle name="Normal 44 4 2" xfId="2677" xr:uid="{3985F4C4-D8E8-4C1F-8703-9C340B27FB18}"/>
    <cellStyle name="Normal 44 4 2 2" xfId="10940" xr:uid="{B664294C-4A98-44D1-A62F-2689C84EA5F4}"/>
    <cellStyle name="Normal 44 4 2 3" xfId="14131" xr:uid="{EEA4FDF3-B57C-40F5-8515-6F8B530030D4}"/>
    <cellStyle name="Normal 44 4 2 4" xfId="17226" xr:uid="{CF816B61-8AF6-4160-8B9A-39F43988D171}"/>
    <cellStyle name="Normal 44 4 2 5" xfId="20384" xr:uid="{58B2D88F-2D87-4047-A35E-DF8DB3661199}"/>
    <cellStyle name="Normal 44 4 2 6" xfId="23540" xr:uid="{DCC0CFBD-90A9-4583-9189-3FEF82C1665F}"/>
    <cellStyle name="Normal 44 4 2 7" xfId="26716" xr:uid="{02E09F5A-6B60-4DC0-A384-86D1B46F1393}"/>
    <cellStyle name="Normal 44 4 2 8" xfId="29915" xr:uid="{F7EEDFB0-73DA-44AE-98B3-1A416E7CAA14}"/>
    <cellStyle name="Normal 44 4 2 9" xfId="5864" xr:uid="{92E95840-45A4-42A1-A812-D130C2A34BB6}"/>
    <cellStyle name="Normal 44 4 3" xfId="7849" xr:uid="{95C21278-905E-43B1-BB7D-C3FF8067AA08}"/>
    <cellStyle name="Normal 44 4 4" xfId="8994" xr:uid="{F74BA392-15AA-4F63-9408-727C162414D0}"/>
    <cellStyle name="Normal 44 4 5" xfId="12115" xr:uid="{17D5F290-0204-45AE-BDFB-40AC1454C796}"/>
    <cellStyle name="Normal 44 4 6" xfId="15234" xr:uid="{01D6AABC-934F-484E-B369-774307585D47}"/>
    <cellStyle name="Normal 44 4 7" xfId="18318" xr:uid="{F39BC8B8-51EA-4575-8E0E-545D9B99E675}"/>
    <cellStyle name="Normal 44 4 8" xfId="21481" xr:uid="{A6D87C6A-7246-4286-AAD7-E65A9AB8A450}"/>
    <cellStyle name="Normal 44 4 9" xfId="24616" xr:uid="{230846B1-4144-46A5-A991-2C3442D2D7E5}"/>
    <cellStyle name="Normal 44 5" xfId="2199" xr:uid="{7AA07EBA-4522-4F42-B94B-CF1946FECA9F}"/>
    <cellStyle name="Normal 44 5 10" xfId="4287" xr:uid="{DCF36702-1850-4A34-93E0-05746A3126E9}"/>
    <cellStyle name="Normal 44 5 2" xfId="6504" xr:uid="{B166AFFA-832D-4933-B872-E154242B825F}"/>
    <cellStyle name="Normal 44 5 3" xfId="10463" xr:uid="{18871B22-894B-46E4-ACF8-5FAC28C1AA19}"/>
    <cellStyle name="Normal 44 5 4" xfId="13658" xr:uid="{8511EC1C-D236-4F13-93B9-6CEE60F09780}"/>
    <cellStyle name="Normal 44 5 5" xfId="16753" xr:uid="{FB8CE0AE-7CCD-4979-A871-1385E8ED7681}"/>
    <cellStyle name="Normal 44 5 6" xfId="19907" xr:uid="{B3CF0969-7A6C-4FAB-B02A-37624A19219C}"/>
    <cellStyle name="Normal 44 5 7" xfId="23067" xr:uid="{49B754A9-ED30-47AB-BA59-D862AD9DCC27}"/>
    <cellStyle name="Normal 44 5 8" xfId="26243" xr:uid="{1B4FD1BA-BCA9-4F5E-8522-50C51778D558}"/>
    <cellStyle name="Normal 44 5 9" xfId="29442" xr:uid="{7230E38C-334C-4A5B-8BD4-7D568CB7F103}"/>
    <cellStyle name="Normal 44 6" xfId="1615" xr:uid="{DAA623EA-9384-4581-9AA7-5BCC1336FDC8}"/>
    <cellStyle name="Normal 44 6 2" xfId="9882" xr:uid="{F5EF6FA0-0393-4338-A1A7-F57B3D706AC1}"/>
    <cellStyle name="Normal 44 6 3" xfId="13078" xr:uid="{401C6591-E01B-40E9-B758-15DFD670C6BA}"/>
    <cellStyle name="Normal 44 6 4" xfId="16173" xr:uid="{FD705101-AB66-40AB-A1AF-AB30C7B641B6}"/>
    <cellStyle name="Normal 44 6 5" xfId="19327" xr:uid="{F0C28655-6893-4396-B22C-CFB545F10119}"/>
    <cellStyle name="Normal 44 6 6" xfId="22487" xr:uid="{8CF8EEF7-3FEB-47D8-B845-4213B7811CC3}"/>
    <cellStyle name="Normal 44 6 7" xfId="25663" xr:uid="{671125E7-0676-456A-AE07-A107549A5A5C}"/>
    <cellStyle name="Normal 44 6 8" xfId="28862" xr:uid="{285C2AD8-A2E0-44F9-A1D9-61C54027FA20}"/>
    <cellStyle name="Normal 44 6 9" xfId="5387" xr:uid="{F7D930CA-2CB5-4133-BCB4-F6653FDE37D5}"/>
    <cellStyle name="Normal 44 7" xfId="7371" xr:uid="{69893958-3D11-4BEE-B215-ABB51237A036}"/>
    <cellStyle name="Normal 44 8" xfId="8521" xr:uid="{B8795B42-FFC7-411D-812A-45A7B145A76D}"/>
    <cellStyle name="Normal 44 9" xfId="11637" xr:uid="{D79795A1-43CC-4889-ABAC-FE29D8C22F6B}"/>
    <cellStyle name="Normal 45" xfId="256" xr:uid="{8A3C8C28-E54F-478A-B32C-7EFAEDEF120B}"/>
    <cellStyle name="Normal 45 10" xfId="14750" xr:uid="{D4327CAC-DCB2-44BE-874C-087EFF7CF5BA}"/>
    <cellStyle name="Normal 45 11" xfId="17848" xr:uid="{C575C00F-7702-4FD3-9616-0C033184E51F}"/>
    <cellStyle name="Normal 45 12" xfId="21010" xr:uid="{14D754CA-0C08-4501-8BDF-6F735C50C4C2}"/>
    <cellStyle name="Normal 45 13" xfId="24146" xr:uid="{B023A3CE-BBD5-40A4-A18A-599543944939}"/>
    <cellStyle name="Normal 45 14" xfId="27324" xr:uid="{38D7B2EA-3CD2-4244-B903-5458F4E87F33}"/>
    <cellStyle name="Normal 45 15" xfId="3710" xr:uid="{336E9E4F-9DEF-4654-B508-117E0073ABDD}"/>
    <cellStyle name="Normal 45 2" xfId="906" xr:uid="{BC0D1FBC-F27E-4146-B3E7-E03DB1A88AED}"/>
    <cellStyle name="Normal 45 2 10" xfId="24796" xr:uid="{994CF06B-81D1-4B4C-9568-494B951FBD7F}"/>
    <cellStyle name="Normal 45 2 11" xfId="27974" xr:uid="{85B5B980-68B3-4BAE-B4C8-31B6E61772DA}"/>
    <cellStyle name="Normal 45 2 12" xfId="3886" xr:uid="{98AFD2A5-4639-4D70-8B32-053DD8AA03DB}"/>
    <cellStyle name="Normal 45 2 2" xfId="2857" xr:uid="{05263315-1E54-41B1-B0B0-702EA4CFBF80}"/>
    <cellStyle name="Normal 45 2 2 10" xfId="4944" xr:uid="{F4071D81-B1B7-432C-9C5E-B0E5B45F138C}"/>
    <cellStyle name="Normal 45 2 2 2" xfId="6981" xr:uid="{DE26C14C-E9AC-41B1-B139-BF63B1640E2A}"/>
    <cellStyle name="Normal 45 2 2 3" xfId="11120" xr:uid="{95E2DDA1-C61E-4A83-9C6B-CDC3623BB8CD}"/>
    <cellStyle name="Normal 45 2 2 4" xfId="14309" xr:uid="{2A12AA74-C338-4CBF-A7D5-059499A34C64}"/>
    <cellStyle name="Normal 45 2 2 5" xfId="17406" xr:uid="{7ACF47F1-36F8-4684-9D51-0C1DA095B273}"/>
    <cellStyle name="Normal 45 2 2 6" xfId="20562" xr:uid="{7BAB425D-C895-4F3D-B45D-1AB408FDDFF5}"/>
    <cellStyle name="Normal 45 2 2 7" xfId="23718" xr:uid="{C6F32B37-7342-4802-8CB7-B2E654F417A9}"/>
    <cellStyle name="Normal 45 2 2 8" xfId="26894" xr:uid="{312F21CD-526D-4E87-8BD0-018983B1839E}"/>
    <cellStyle name="Normal 45 2 2 9" xfId="30093" xr:uid="{3D142A97-C817-4607-BE7B-3D2BC5D66BB5}"/>
    <cellStyle name="Normal 45 2 3" xfId="1795" xr:uid="{E899CF5E-A5ED-46C1-9D77-8ECA129257CA}"/>
    <cellStyle name="Normal 45 2 3 2" xfId="10062" xr:uid="{516136F4-F600-447D-90E4-2547E2CAE9DC}"/>
    <cellStyle name="Normal 45 2 3 3" xfId="13258" xr:uid="{744C7D12-9CCA-4D53-B9C8-0A5001A9D22E}"/>
    <cellStyle name="Normal 45 2 3 4" xfId="16353" xr:uid="{BF05AAD9-FADD-45BD-9CA7-C628B5C44937}"/>
    <cellStyle name="Normal 45 2 3 5" xfId="19507" xr:uid="{3E4BA5B4-620A-4278-B787-691A8154FE7C}"/>
    <cellStyle name="Normal 45 2 3 6" xfId="22667" xr:uid="{DABC5C6C-7119-4C3C-84B2-7E59BD0F4ECA}"/>
    <cellStyle name="Normal 45 2 3 7" xfId="25843" xr:uid="{A5FE5BD2-8F6E-4EA4-800A-6FD3886181FB}"/>
    <cellStyle name="Normal 45 2 3 8" xfId="29042" xr:uid="{4938BB8C-D698-4BBA-9DF8-83D05703D9BD}"/>
    <cellStyle name="Normal 45 2 3 9" xfId="6044" xr:uid="{56ADA6CB-1DF8-459A-99C4-1C202348AC30}"/>
    <cellStyle name="Normal 45 2 4" xfId="8029" xr:uid="{4844804A-2B92-4497-B2E0-9ACF976F3FBA}"/>
    <cellStyle name="Normal 45 2 5" xfId="9174" xr:uid="{3260E2B0-A267-4660-98F2-ED4D1C5FEF4A}"/>
    <cellStyle name="Normal 45 2 6" xfId="12295" xr:uid="{7E789BAA-DFDE-420C-8DD5-0FAA67BA57CA}"/>
    <cellStyle name="Normal 45 2 7" xfId="15414" xr:uid="{8B6E0BAD-3202-481D-9AE2-05BB3C17BC3A}"/>
    <cellStyle name="Normal 45 2 8" xfId="18498" xr:uid="{258FC94D-6566-4F0C-B64E-8ABE0EC74F78}"/>
    <cellStyle name="Normal 45 2 9" xfId="21661" xr:uid="{CAFB362D-1119-4B19-8B2A-6EFB62FD7546}"/>
    <cellStyle name="Normal 45 3" xfId="1099" xr:uid="{02EFD8C4-DA5E-46A5-A434-1B5C36513F4D}"/>
    <cellStyle name="Normal 45 3 10" xfId="24988" xr:uid="{4A3642E2-4E36-4806-A3B8-B5997BFD3929}"/>
    <cellStyle name="Normal 45 3 11" xfId="28167" xr:uid="{FFC22711-2132-4532-AAAC-5F4817F292D3}"/>
    <cellStyle name="Normal 45 3 12" xfId="4078" xr:uid="{473325D4-E5E3-420C-B3E5-8A62B40AB358}"/>
    <cellStyle name="Normal 45 3 2" xfId="3050" xr:uid="{8D6762A6-F665-42D1-809F-4070E3910DA7}"/>
    <cellStyle name="Normal 45 3 2 10" xfId="5136" xr:uid="{C1C3DC67-8B18-4020-A5BB-4AE58A76FEF1}"/>
    <cellStyle name="Normal 45 3 2 2" xfId="7159" xr:uid="{DD633BF3-8326-4484-BEEE-D07A15574654}"/>
    <cellStyle name="Normal 45 3 2 3" xfId="11312" xr:uid="{E7E20648-7BE9-496C-A9C3-4914DA30E110}"/>
    <cellStyle name="Normal 45 3 2 4" xfId="14500" xr:uid="{838C6B20-833E-420B-8DA1-62D573FB5D5A}"/>
    <cellStyle name="Normal 45 3 2 5" xfId="17597" xr:uid="{FAA52335-E063-4886-ACB3-2A762965F09E}"/>
    <cellStyle name="Normal 45 3 2 6" xfId="20754" xr:uid="{4371038F-6C4C-4948-9FFE-2EA8CF71D65B}"/>
    <cellStyle name="Normal 45 3 2 7" xfId="23909" xr:uid="{BBFE4E0F-20F0-4760-BD7D-5A641FA8801E}"/>
    <cellStyle name="Normal 45 3 2 8" xfId="27085" xr:uid="{9048974A-7B3C-4529-B5C8-D82DECC88479}"/>
    <cellStyle name="Normal 45 3 2 9" xfId="30284" xr:uid="{36DB1EDB-125D-4743-9E12-D5153353E29B}"/>
    <cellStyle name="Normal 45 3 3" xfId="1989" xr:uid="{95382F6C-8AEB-4818-AB1B-7D439084CC0D}"/>
    <cellStyle name="Normal 45 3 3 2" xfId="10254" xr:uid="{1A1CA1C9-F0F7-4513-8D26-9D05EDD63639}"/>
    <cellStyle name="Normal 45 3 3 3" xfId="13450" xr:uid="{4DCA493E-8C09-43D4-AADB-3BCF51FD1196}"/>
    <cellStyle name="Normal 45 3 3 4" xfId="16545" xr:uid="{72DE7541-1FE3-4BDF-B9EA-54D11692737C}"/>
    <cellStyle name="Normal 45 3 3 5" xfId="19699" xr:uid="{BE579DED-3AE1-4C54-8522-E522D50CA7DF}"/>
    <cellStyle name="Normal 45 3 3 6" xfId="22859" xr:uid="{80C1E960-F7B9-4CB4-92C0-7EE4C22FD9E8}"/>
    <cellStyle name="Normal 45 3 3 7" xfId="26035" xr:uid="{FFE8BD84-5607-4D07-9CB3-22997B13CBF9}"/>
    <cellStyle name="Normal 45 3 3 8" xfId="29234" xr:uid="{361D4C01-AD75-4411-A695-CB1BC6584D56}"/>
    <cellStyle name="Normal 45 3 3 9" xfId="6237" xr:uid="{195BF5C3-2E2C-42AE-B0BD-E32048344F1D}"/>
    <cellStyle name="Normal 45 3 4" xfId="8222" xr:uid="{1FDED675-0F79-4B11-B700-AB9AC0E93DA9}"/>
    <cellStyle name="Normal 45 3 5" xfId="9366" xr:uid="{1AB08A8F-73D8-4F37-975E-50BA5391C5A0}"/>
    <cellStyle name="Normal 45 3 6" xfId="12488" xr:uid="{7908D84E-A074-4734-AA84-E832AB50440C}"/>
    <cellStyle name="Normal 45 3 7" xfId="15607" xr:uid="{4ADEA0DB-75A1-44BB-86FC-1649327EBD41}"/>
    <cellStyle name="Normal 45 3 8" xfId="18690" xr:uid="{68373B5F-847C-49CC-962B-933973239C19}"/>
    <cellStyle name="Normal 45 3 9" xfId="21854" xr:uid="{0CCC648D-299E-4D46-84C7-7C41B1617D60}"/>
    <cellStyle name="Normal 45 4" xfId="730" xr:uid="{83CF70D9-E679-4179-8009-96E6E6CB0533}"/>
    <cellStyle name="Normal 45 4 10" xfId="27798" xr:uid="{2D9BAA6A-6649-482E-A742-9DA7BEC84E4C}"/>
    <cellStyle name="Normal 45 4 11" xfId="4768" xr:uid="{FDEABFB6-BD8A-4F02-A0A3-CD58809C2B7C}"/>
    <cellStyle name="Normal 45 4 2" xfId="2681" xr:uid="{2E522887-7FCB-4290-97DA-A67C13C4CD24}"/>
    <cellStyle name="Normal 45 4 2 2" xfId="10944" xr:uid="{7E3AF969-B1B7-4649-BF5C-3182DDEBECAA}"/>
    <cellStyle name="Normal 45 4 2 3" xfId="14135" xr:uid="{6E38DBD0-43B2-4FAC-9916-CFA169F69E61}"/>
    <cellStyle name="Normal 45 4 2 4" xfId="17230" xr:uid="{ABC36588-4BDA-465C-8D56-6E9547F772C0}"/>
    <cellStyle name="Normal 45 4 2 5" xfId="20388" xr:uid="{6AAFA552-1C3A-408F-BD1B-B54E81F1C80A}"/>
    <cellStyle name="Normal 45 4 2 6" xfId="23544" xr:uid="{700E1F3B-ABA4-42B1-B6EC-176175F8DC7D}"/>
    <cellStyle name="Normal 45 4 2 7" xfId="26720" xr:uid="{4D98CD74-6DC9-4AAD-A733-BB9B2EE303E1}"/>
    <cellStyle name="Normal 45 4 2 8" xfId="29919" xr:uid="{E9246BC2-C423-49C4-93DB-F53C91D16A89}"/>
    <cellStyle name="Normal 45 4 2 9" xfId="5868" xr:uid="{6CE4C0B0-BB8C-46E8-B944-B94C9B394D38}"/>
    <cellStyle name="Normal 45 4 3" xfId="7853" xr:uid="{22DCFEB3-8225-4FED-B766-B6A45FAAAED9}"/>
    <cellStyle name="Normal 45 4 4" xfId="8998" xr:uid="{5A6AC36F-F874-4402-BF13-642A7C3E1C56}"/>
    <cellStyle name="Normal 45 4 5" xfId="12119" xr:uid="{4F504710-0D59-4174-B152-7AC7072C91CB}"/>
    <cellStyle name="Normal 45 4 6" xfId="15238" xr:uid="{B247EF14-6768-4886-9EFF-BE76D9A24B8F}"/>
    <cellStyle name="Normal 45 4 7" xfId="18322" xr:uid="{79C781B9-E619-4554-BF2D-F5A33E5BBCC2}"/>
    <cellStyle name="Normal 45 4 8" xfId="21485" xr:uid="{F28524A8-C7DA-4217-BA12-3CCF203A6A7E}"/>
    <cellStyle name="Normal 45 4 9" xfId="24620" xr:uid="{52739282-63C7-4E43-968E-8D16B950CCA3}"/>
    <cellStyle name="Normal 45 5" xfId="2206" xr:uid="{4E00DFF8-6862-4798-8C28-C1A55BAB1FAF}"/>
    <cellStyle name="Normal 45 5 10" xfId="4294" xr:uid="{742B9751-68E0-4FF1-9EEA-FC07C374BB7D}"/>
    <cellStyle name="Normal 45 5 2" xfId="6511" xr:uid="{F2505ADF-7B1D-4D74-8E0F-B05D488CAE43}"/>
    <cellStyle name="Normal 45 5 3" xfId="10470" xr:uid="{CF2F84FE-4264-4378-AD25-CC14BCAFAA8E}"/>
    <cellStyle name="Normal 45 5 4" xfId="13665" xr:uid="{038610BF-FE51-4A31-96AB-E352F307DDAB}"/>
    <cellStyle name="Normal 45 5 5" xfId="16760" xr:uid="{CA9DCC34-8D9E-438A-AD1E-8E478595E6F0}"/>
    <cellStyle name="Normal 45 5 6" xfId="19914" xr:uid="{86077924-0907-45B3-B45E-8FA14DD34F80}"/>
    <cellStyle name="Normal 45 5 7" xfId="23074" xr:uid="{C9ECE913-671F-42FB-B132-B257AB70242B}"/>
    <cellStyle name="Normal 45 5 8" xfId="26250" xr:uid="{9F53613F-BC24-44B3-AC76-2A416F77FDAE}"/>
    <cellStyle name="Normal 45 5 9" xfId="29449" xr:uid="{3CA0AF9C-75DC-4155-B9B0-F2C983273A41}"/>
    <cellStyle name="Normal 45 6" xfId="1619" xr:uid="{2D1ADA25-6814-45C4-863D-EFFDB1650F4A}"/>
    <cellStyle name="Normal 45 6 2" xfId="9886" xr:uid="{9EECF629-5E4D-4FE3-84EE-3F0A5697211B}"/>
    <cellStyle name="Normal 45 6 3" xfId="13082" xr:uid="{85DC1A5A-9161-48C9-AE43-AFB8BF149474}"/>
    <cellStyle name="Normal 45 6 4" xfId="16177" xr:uid="{86657602-62A2-4DA2-B7DA-3FB07049DF3F}"/>
    <cellStyle name="Normal 45 6 5" xfId="19331" xr:uid="{C8538E7F-CA87-486E-A8C2-0AE49B4E44A3}"/>
    <cellStyle name="Normal 45 6 6" xfId="22491" xr:uid="{965672FC-C5F1-4646-A8BD-BDE31F655FC0}"/>
    <cellStyle name="Normal 45 6 7" xfId="25667" xr:uid="{6539B23E-A301-45F7-B5DD-2FD399305497}"/>
    <cellStyle name="Normal 45 6 8" xfId="28866" xr:uid="{CBA8A559-3142-43B4-B083-52D4C42D151E}"/>
    <cellStyle name="Normal 45 6 9" xfId="5394" xr:uid="{F8FB02F2-39BE-4C30-AAB8-26720591EF73}"/>
    <cellStyle name="Normal 45 7" xfId="7378" xr:uid="{31B9A6E1-183C-475B-BF2C-69CD52350641}"/>
    <cellStyle name="Normal 45 8" xfId="8525" xr:uid="{9D349C91-F70F-4D13-9D63-826EA3F2C974}"/>
    <cellStyle name="Normal 45 9" xfId="11644" xr:uid="{29B77C21-6F03-46E1-9F2B-F6B3BE5982B8}"/>
    <cellStyle name="Normal 46" xfId="265" xr:uid="{30397EFF-7F68-4E32-BF2C-C76A908EA4D1}"/>
    <cellStyle name="Normal 46 10" xfId="14754" xr:uid="{D06B1D82-2A1C-4CD0-8E30-298E0E12D058}"/>
    <cellStyle name="Normal 46 11" xfId="17852" xr:uid="{D50E3A1B-400C-469C-A768-A50CEB713306}"/>
    <cellStyle name="Normal 46 12" xfId="21015" xr:uid="{09859E36-C7CA-4F47-A945-113137AB54E2}"/>
    <cellStyle name="Normal 46 13" xfId="24150" xr:uid="{41DA71E2-786E-487E-AE67-1FCA40F54E93}"/>
    <cellStyle name="Normal 46 14" xfId="27328" xr:uid="{04FBD131-F4A2-4EB4-8951-02E31D5F81AD}"/>
    <cellStyle name="Normal 46 15" xfId="3714" xr:uid="{F807DF2F-810B-4C0D-ABB9-B20158A16100}"/>
    <cellStyle name="Normal 46 2" xfId="910" xr:uid="{E2AAB072-E7E0-445C-8769-358B7B10AB55}"/>
    <cellStyle name="Normal 46 2 10" xfId="24800" xr:uid="{AFF84F4F-0463-4449-88AC-6A5014C9336C}"/>
    <cellStyle name="Normal 46 2 11" xfId="27978" xr:uid="{FDADB7F5-AC53-41E5-80B3-14261AD29C43}"/>
    <cellStyle name="Normal 46 2 12" xfId="3890" xr:uid="{5AC68C34-40F9-457F-9377-FA0D102D0200}"/>
    <cellStyle name="Normal 46 2 2" xfId="2861" xr:uid="{82B4DD06-CB4F-45A2-BE2C-EEB0EE12ACFA}"/>
    <cellStyle name="Normal 46 2 2 10" xfId="4948" xr:uid="{5CE0CA7F-9126-4451-971A-DE57ED4ACD75}"/>
    <cellStyle name="Normal 46 2 2 2" xfId="6985" xr:uid="{76524FE0-A5F5-496D-9178-8602B55EC84C}"/>
    <cellStyle name="Normal 46 2 2 3" xfId="11124" xr:uid="{216EF710-7701-4C0E-89D6-C83220AE9F38}"/>
    <cellStyle name="Normal 46 2 2 4" xfId="14313" xr:uid="{051175AA-25D4-4D60-8994-0BEE0FB5408B}"/>
    <cellStyle name="Normal 46 2 2 5" xfId="17410" xr:uid="{6BCB12E7-1829-496F-A384-7915564422ED}"/>
    <cellStyle name="Normal 46 2 2 6" xfId="20566" xr:uid="{713383FC-8642-435D-BF63-F0EE9FC1E04F}"/>
    <cellStyle name="Normal 46 2 2 7" xfId="23722" xr:uid="{70A268DD-17D0-46F7-81EB-DAD27BFF1B68}"/>
    <cellStyle name="Normal 46 2 2 8" xfId="26898" xr:uid="{D907E839-C76F-4C2B-9346-D4AFE132D4B4}"/>
    <cellStyle name="Normal 46 2 2 9" xfId="30097" xr:uid="{CBC9168C-D0C6-4C3B-A98D-7AD64578EE1A}"/>
    <cellStyle name="Normal 46 2 3" xfId="1800" xr:uid="{01E8516A-0378-4DBB-8156-C82704D30C6A}"/>
    <cellStyle name="Normal 46 2 3 2" xfId="10066" xr:uid="{24360814-3E2A-4893-8365-017FF197BE72}"/>
    <cellStyle name="Normal 46 2 3 3" xfId="13262" xr:uid="{2ADCB7A5-FB3E-4D79-9EA1-78BC13200D68}"/>
    <cellStyle name="Normal 46 2 3 4" xfId="16357" xr:uid="{A4836BFF-C25A-4451-A024-76BEFD836628}"/>
    <cellStyle name="Normal 46 2 3 5" xfId="19511" xr:uid="{214EB79E-F747-4D9D-AA8B-9FCD1ADD4F0A}"/>
    <cellStyle name="Normal 46 2 3 6" xfId="22671" xr:uid="{65F91076-39B1-49EF-A0CD-0A65C2697998}"/>
    <cellStyle name="Normal 46 2 3 7" xfId="25847" xr:uid="{F972F841-E382-4CEE-8C72-D5E553E2DE4C}"/>
    <cellStyle name="Normal 46 2 3 8" xfId="29046" xr:uid="{B94549FD-067D-48C5-8875-E957FAB8B3F4}"/>
    <cellStyle name="Normal 46 2 3 9" xfId="6048" xr:uid="{A1F3FAC3-0E16-44A8-95E6-9BB458A282C4}"/>
    <cellStyle name="Normal 46 2 4" xfId="8033" xr:uid="{7B0024CA-AC89-49B1-9B4C-4EB5129A8098}"/>
    <cellStyle name="Normal 46 2 5" xfId="9178" xr:uid="{5AFE85E0-127B-4691-BFFB-86A4F30BA0CC}"/>
    <cellStyle name="Normal 46 2 6" xfId="12299" xr:uid="{78DEF978-4482-4FF4-88B0-465D561641D2}"/>
    <cellStyle name="Normal 46 2 7" xfId="15418" xr:uid="{C4CBA63C-669A-434C-9F1A-DA03C6A660E7}"/>
    <cellStyle name="Normal 46 2 8" xfId="18502" xr:uid="{1B3E9D42-B609-4451-B462-2211CC5FA3A8}"/>
    <cellStyle name="Normal 46 2 9" xfId="21665" xr:uid="{DEAFD2B5-5039-445B-B09A-46AFF815A80B}"/>
    <cellStyle name="Normal 46 3" xfId="1103" xr:uid="{70F9E7CF-98C0-4644-BC69-65804CACA0EF}"/>
    <cellStyle name="Normal 46 3 10" xfId="24992" xr:uid="{28362E25-70EC-40E3-95F7-2AFBD534E3DC}"/>
    <cellStyle name="Normal 46 3 11" xfId="28171" xr:uid="{40C4C53F-8C74-497B-BC75-BFC155F66762}"/>
    <cellStyle name="Normal 46 3 12" xfId="4082" xr:uid="{F09C663A-3CF0-4BE4-AF51-82B82717B8EB}"/>
    <cellStyle name="Normal 46 3 2" xfId="3054" xr:uid="{0A3827C1-FDC7-40C5-B10E-02047BB52A2B}"/>
    <cellStyle name="Normal 46 3 2 10" xfId="5140" xr:uid="{8B018E73-D682-42E5-B0D2-30D26FF84CCC}"/>
    <cellStyle name="Normal 46 3 2 2" xfId="7163" xr:uid="{0975FC91-A1BC-4625-8B79-09562C0B2941}"/>
    <cellStyle name="Normal 46 3 2 3" xfId="11316" xr:uid="{858A2B6F-36A8-4977-88F1-D775E250F4FE}"/>
    <cellStyle name="Normal 46 3 2 4" xfId="14504" xr:uid="{924A2539-B3FE-4646-83BC-FDDE4D1040DE}"/>
    <cellStyle name="Normal 46 3 2 5" xfId="17601" xr:uid="{A48732F7-4172-4BF9-BE1F-0423E74EE36F}"/>
    <cellStyle name="Normal 46 3 2 6" xfId="20758" xr:uid="{E5E25CC8-DAA5-4F17-B425-57CC2A62FB84}"/>
    <cellStyle name="Normal 46 3 2 7" xfId="23913" xr:uid="{27BE3942-0890-4F65-8B28-1B2526020685}"/>
    <cellStyle name="Normal 46 3 2 8" xfId="27089" xr:uid="{C842D2D4-A3B3-4498-81ED-ACA536D041E0}"/>
    <cellStyle name="Normal 46 3 2 9" xfId="30288" xr:uid="{C7F0C75E-31CC-4D19-A154-ED4DCDE39F12}"/>
    <cellStyle name="Normal 46 3 3" xfId="1993" xr:uid="{EEBE1A95-0683-4016-BCBA-D5FFC9802E5C}"/>
    <cellStyle name="Normal 46 3 3 2" xfId="10258" xr:uid="{9F063888-7DD4-4497-BA04-DB9107D87376}"/>
    <cellStyle name="Normal 46 3 3 3" xfId="13454" xr:uid="{DD32759A-7330-423A-8AFD-D58D904EDDDD}"/>
    <cellStyle name="Normal 46 3 3 4" xfId="16549" xr:uid="{DEA41520-23B6-4B86-9DF1-DE09186C1D49}"/>
    <cellStyle name="Normal 46 3 3 5" xfId="19703" xr:uid="{4F7DE9AE-55FC-475B-A1A2-080A7A8F5F28}"/>
    <cellStyle name="Normal 46 3 3 6" xfId="22863" xr:uid="{2630EC9E-F769-4808-9E04-FA4DCEF2E583}"/>
    <cellStyle name="Normal 46 3 3 7" xfId="26039" xr:uid="{CA0A7B3C-2D6B-470E-B31B-D84D37688EDF}"/>
    <cellStyle name="Normal 46 3 3 8" xfId="29238" xr:uid="{9F4DE306-2B30-40E7-B9C0-1AC66482D2F7}"/>
    <cellStyle name="Normal 46 3 3 9" xfId="6241" xr:uid="{526ADF33-E360-4F57-9D0F-CDA7EB091E90}"/>
    <cellStyle name="Normal 46 3 4" xfId="8226" xr:uid="{A8400B70-0251-4255-9A86-96A2742C3A09}"/>
    <cellStyle name="Normal 46 3 5" xfId="9370" xr:uid="{FDFD30C6-F3AC-465A-99A8-B73A9941DA26}"/>
    <cellStyle name="Normal 46 3 6" xfId="12492" xr:uid="{F18434FD-9B13-4682-960A-28DD3FF0D367}"/>
    <cellStyle name="Normal 46 3 7" xfId="15611" xr:uid="{FD1B38FB-FB7F-498C-8311-7F98F77A5852}"/>
    <cellStyle name="Normal 46 3 8" xfId="18694" xr:uid="{C7186DE7-FBF9-4E71-9D24-C62513CAAA94}"/>
    <cellStyle name="Normal 46 3 9" xfId="21858" xr:uid="{73699BB5-7C0A-4675-865E-21BE92A1269D}"/>
    <cellStyle name="Normal 46 4" xfId="734" xr:uid="{90E9E966-BEE8-4AE6-9A37-4ABD0AC7A367}"/>
    <cellStyle name="Normal 46 4 10" xfId="27802" xr:uid="{14ADF005-27AE-4E6D-9988-D01D8FBA6C1A}"/>
    <cellStyle name="Normal 46 4 11" xfId="4772" xr:uid="{8CE3B974-6F2B-43D7-B57B-E7357E15B649}"/>
    <cellStyle name="Normal 46 4 2" xfId="2685" xr:uid="{5384BA9A-7F83-453D-90AB-EF9D703E2F19}"/>
    <cellStyle name="Normal 46 4 2 2" xfId="10948" xr:uid="{E4DF00BC-B008-4DE4-AEDD-B46BFF2D556E}"/>
    <cellStyle name="Normal 46 4 2 3" xfId="14139" xr:uid="{3B5FF519-54C4-4290-B5EC-153298739E16}"/>
    <cellStyle name="Normal 46 4 2 4" xfId="17234" xr:uid="{49BEDE2C-28FD-4132-8CA5-63065DD3CD81}"/>
    <cellStyle name="Normal 46 4 2 5" xfId="20392" xr:uid="{3839B69D-F7A3-4049-8E76-1ED7451F1AE0}"/>
    <cellStyle name="Normal 46 4 2 6" xfId="23548" xr:uid="{E1CA5D78-73D6-444A-9F83-D1F8A4C6A16F}"/>
    <cellStyle name="Normal 46 4 2 7" xfId="26724" xr:uid="{92D9859B-1940-4E18-94CE-898AE8A7E80E}"/>
    <cellStyle name="Normal 46 4 2 8" xfId="29923" xr:uid="{A87F8DBE-A241-41ED-AFCE-688C0B00AE02}"/>
    <cellStyle name="Normal 46 4 2 9" xfId="5872" xr:uid="{2995133C-A8D4-4E4A-AC25-1324F82E67C4}"/>
    <cellStyle name="Normal 46 4 3" xfId="7857" xr:uid="{18EADE5A-7AFC-452F-BE6D-EE904D42F600}"/>
    <cellStyle name="Normal 46 4 4" xfId="9002" xr:uid="{F61B12B8-D93E-4A1C-8222-89E1FF5C6293}"/>
    <cellStyle name="Normal 46 4 5" xfId="12123" xr:uid="{856CAEA9-B059-4DD9-943F-694E17F443A2}"/>
    <cellStyle name="Normal 46 4 6" xfId="15242" xr:uid="{36D36FBC-DC78-444F-BFF1-269794776214}"/>
    <cellStyle name="Normal 46 4 7" xfId="18326" xr:uid="{EA88525D-D55A-4A9D-A613-EB8B4B557CEB}"/>
    <cellStyle name="Normal 46 4 8" xfId="21489" xr:uid="{61AD4EA6-068A-4CAB-B6BB-E990E7015E11}"/>
    <cellStyle name="Normal 46 4 9" xfId="24624" xr:uid="{0DDB4DBC-FDC5-4B39-B721-55D9E0D89D86}"/>
    <cellStyle name="Normal 46 5" xfId="2211" xr:uid="{C5A82A5D-C9B5-4A70-93C7-6ADF181577DE}"/>
    <cellStyle name="Normal 46 5 10" xfId="4298" xr:uid="{FAAD29CF-5109-492E-A3CE-356F97D24CF8}"/>
    <cellStyle name="Normal 46 5 2" xfId="6515" xr:uid="{63F2B7B7-DCAB-4400-84A6-AA8DE87D32CC}"/>
    <cellStyle name="Normal 46 5 3" xfId="10474" xr:uid="{9FB3C683-80AC-45DB-897E-2C6248F064E4}"/>
    <cellStyle name="Normal 46 5 4" xfId="13669" xr:uid="{6EB5D2EC-2380-4B06-9ABE-D7FC58369F71}"/>
    <cellStyle name="Normal 46 5 5" xfId="16764" xr:uid="{3284FD65-EA88-4206-9982-70802D8D05A8}"/>
    <cellStyle name="Normal 46 5 6" xfId="19918" xr:uid="{39F1F7E6-2050-4286-AA5A-781B33A111AE}"/>
    <cellStyle name="Normal 46 5 7" xfId="23078" xr:uid="{36A3DB62-BADD-4AE1-8201-13914568322B}"/>
    <cellStyle name="Normal 46 5 8" xfId="26254" xr:uid="{42FF5385-CF63-4696-9D7F-18F5BB4033F6}"/>
    <cellStyle name="Normal 46 5 9" xfId="29453" xr:uid="{1588AC12-7355-4BE1-9E1A-5C23DDAC58AC}"/>
    <cellStyle name="Normal 46 6" xfId="1623" xr:uid="{7AEFEA20-92CE-4A11-A015-2082F9876A5B}"/>
    <cellStyle name="Normal 46 6 2" xfId="9890" xr:uid="{2CE60F81-31B6-4337-AA1F-F459B4FFDA03}"/>
    <cellStyle name="Normal 46 6 3" xfId="13086" xr:uid="{16283DB3-4FAE-4E69-A7F0-3451D8088B72}"/>
    <cellStyle name="Normal 46 6 4" xfId="16181" xr:uid="{DD22AA39-3F0D-44DF-8A34-D0205BD5D761}"/>
    <cellStyle name="Normal 46 6 5" xfId="19335" xr:uid="{B15A8481-156C-4897-A045-66E862ECA318}"/>
    <cellStyle name="Normal 46 6 6" xfId="22495" xr:uid="{7AC681A5-5F19-44FA-9752-A33198B8E8C0}"/>
    <cellStyle name="Normal 46 6 7" xfId="25671" xr:uid="{831B2795-DC8B-4791-A648-14E4649F5981}"/>
    <cellStyle name="Normal 46 6 8" xfId="28870" xr:uid="{7D10936E-D329-4CB5-88BD-730EA71C950F}"/>
    <cellStyle name="Normal 46 6 9" xfId="5398" xr:uid="{EC68D548-55B2-4C5B-85FA-1A8C35DC2915}"/>
    <cellStyle name="Normal 46 7" xfId="7383" xr:uid="{A0CB25E3-09F1-4457-845B-3CFB38652751}"/>
    <cellStyle name="Normal 46 8" xfId="8533" xr:uid="{9FBCADC2-059E-4896-AA7D-D047F463CA4B}"/>
    <cellStyle name="Normal 46 9" xfId="11649" xr:uid="{DB3E640E-BDD7-4FEB-A4AB-BEA05B60022A}"/>
    <cellStyle name="Normal 47" xfId="269" xr:uid="{542FCE33-D616-462A-918C-3D1390A33BA8}"/>
    <cellStyle name="Normal 47 10" xfId="17856" xr:uid="{73DC6CCA-D467-442F-89F0-6FF2EFFBB845}"/>
    <cellStyle name="Normal 47 11" xfId="21019" xr:uid="{06317DE4-6CBF-485E-AFB0-E2F15618E142}"/>
    <cellStyle name="Normal 47 12" xfId="24154" xr:uid="{01CE5556-1B9B-4BDB-A59C-16EB4ED3A044}"/>
    <cellStyle name="Normal 47 13" xfId="27332" xr:uid="{AA920468-2FD8-4F0B-A366-98F8F2576CDC}"/>
    <cellStyle name="Normal 47 14" xfId="3894" xr:uid="{A2BAD696-A11C-41A2-BCD8-FF590682FF29}"/>
    <cellStyle name="Normal 47 2" xfId="1107" xr:uid="{CDCF8FAC-9011-4F19-A005-6F5739A609D2}"/>
    <cellStyle name="Normal 47 2 10" xfId="24996" xr:uid="{6A2F77AE-13BF-4ACC-8068-08CF18C601A8}"/>
    <cellStyle name="Normal 47 2 11" xfId="28175" xr:uid="{C9F16598-A308-4397-A263-A251AE12612C}"/>
    <cellStyle name="Normal 47 2 12" xfId="4086" xr:uid="{AE2EC60A-0EDC-4FD2-84AE-812B2F3AE042}"/>
    <cellStyle name="Normal 47 2 2" xfId="3058" xr:uid="{C8E731B4-289B-467A-BCA7-5E2691884640}"/>
    <cellStyle name="Normal 47 2 2 10" xfId="5144" xr:uid="{BA511576-4673-4676-BA6E-465E626AC148}"/>
    <cellStyle name="Normal 47 2 2 2" xfId="7167" xr:uid="{22F2F82B-E089-41E5-94C9-4B84B57FAC7B}"/>
    <cellStyle name="Normal 47 2 2 3" xfId="11320" xr:uid="{2F3BDC65-7AB7-428A-849A-2565067E661B}"/>
    <cellStyle name="Normal 47 2 2 4" xfId="14508" xr:uid="{14A66FAB-E201-4C3C-9A49-2E58C54A7F6A}"/>
    <cellStyle name="Normal 47 2 2 5" xfId="17605" xr:uid="{55C9B92E-3BF6-42F5-B6EC-E7C0783423C4}"/>
    <cellStyle name="Normal 47 2 2 6" xfId="20762" xr:uid="{19DF57ED-A4C3-4650-8B80-D0684A970369}"/>
    <cellStyle name="Normal 47 2 2 7" xfId="23917" xr:uid="{27E53E6A-700F-4F47-B197-AB8133C2E723}"/>
    <cellStyle name="Normal 47 2 2 8" xfId="27093" xr:uid="{69DC4435-2583-425D-B44E-B60FF6A24EAB}"/>
    <cellStyle name="Normal 47 2 2 9" xfId="30292" xr:uid="{C3C50DBA-32EB-4294-821F-DBEEFC0A604C}"/>
    <cellStyle name="Normal 47 2 3" xfId="1997" xr:uid="{26E27F2E-D3AD-4740-8F43-D388592C8413}"/>
    <cellStyle name="Normal 47 2 3 2" xfId="10262" xr:uid="{7932EB1F-AD64-471A-8192-EEEBB8B33067}"/>
    <cellStyle name="Normal 47 2 3 3" xfId="13458" xr:uid="{56E7198E-64BE-448C-AC06-CB0D46CEAD78}"/>
    <cellStyle name="Normal 47 2 3 4" xfId="16553" xr:uid="{0BBE65B3-8C68-4425-9852-3C27263CE533}"/>
    <cellStyle name="Normal 47 2 3 5" xfId="19707" xr:uid="{DB6F8569-4091-4DAD-BCFC-F1BE99B14163}"/>
    <cellStyle name="Normal 47 2 3 6" xfId="22867" xr:uid="{122C3CE5-8DDE-45B6-8B5E-8CFB62D9D8A7}"/>
    <cellStyle name="Normal 47 2 3 7" xfId="26043" xr:uid="{659C7B8E-AFAF-43FD-A293-DA81AB36BD2A}"/>
    <cellStyle name="Normal 47 2 3 8" xfId="29242" xr:uid="{D1EF1C58-964D-4520-9F67-0825EBBBBB6F}"/>
    <cellStyle name="Normal 47 2 3 9" xfId="6245" xr:uid="{23D621C4-FB9F-4340-8294-AD04D99EE63A}"/>
    <cellStyle name="Normal 47 2 4" xfId="8230" xr:uid="{5040DC3A-F383-493F-80CA-366E3FD5FFE5}"/>
    <cellStyle name="Normal 47 2 5" xfId="9374" xr:uid="{85E20DA6-69E8-43F6-A479-AF55CDA068F6}"/>
    <cellStyle name="Normal 47 2 6" xfId="12496" xr:uid="{A4101520-033A-4268-825E-469A55669F1D}"/>
    <cellStyle name="Normal 47 2 7" xfId="15615" xr:uid="{B3D8BB25-9A15-4C47-9AD1-B405E5BF0755}"/>
    <cellStyle name="Normal 47 2 8" xfId="18698" xr:uid="{DF96EFFE-9319-4DF9-B2B0-18B69FEF07B1}"/>
    <cellStyle name="Normal 47 2 9" xfId="21862" xr:uid="{0D6309EA-CEA8-4898-A4C3-D9618181276D}"/>
    <cellStyle name="Normal 47 3" xfId="914" xr:uid="{1E41FAB4-8EF9-4C6C-8399-60093244FE78}"/>
    <cellStyle name="Normal 47 3 10" xfId="27982" xr:uid="{9D10E998-9584-4CB3-8F1B-7E91A7231275}"/>
    <cellStyle name="Normal 47 3 11" xfId="4952" xr:uid="{02246EE1-4E28-4C47-8D6A-1DACD4319116}"/>
    <cellStyle name="Normal 47 3 2" xfId="2865" xr:uid="{A04EB655-076E-422C-9D7C-7F0209E4A674}"/>
    <cellStyle name="Normal 47 3 2 2" xfId="11128" xr:uid="{7294AF4A-9F30-4FAF-ACD6-BF06F8560C79}"/>
    <cellStyle name="Normal 47 3 2 3" xfId="14317" xr:uid="{AAEB7904-92E3-4AF7-9D77-0A4FD40E8CEC}"/>
    <cellStyle name="Normal 47 3 2 4" xfId="17414" xr:uid="{E47FD148-FC0F-4E55-B880-11DA7F95D02E}"/>
    <cellStyle name="Normal 47 3 2 5" xfId="20570" xr:uid="{4BD7A7B5-9EF1-404E-A096-035D6C83E41B}"/>
    <cellStyle name="Normal 47 3 2 6" xfId="23726" xr:uid="{650C9EDE-EA78-43E8-82E0-B82F99C0D558}"/>
    <cellStyle name="Normal 47 3 2 7" xfId="26902" xr:uid="{E37F38B6-B359-4E10-BBD3-3FABE29AA8E5}"/>
    <cellStyle name="Normal 47 3 2 8" xfId="30101" xr:uid="{D2D66AF8-1D7B-45D2-8FA2-AA3EAC6F12B3}"/>
    <cellStyle name="Normal 47 3 2 9" xfId="6052" xr:uid="{D659C6B2-BE47-45D2-94C6-E26A937CC284}"/>
    <cellStyle name="Normal 47 3 3" xfId="8037" xr:uid="{777609D6-EC60-40B2-9D3C-73237280AA20}"/>
    <cellStyle name="Normal 47 3 4" xfId="9182" xr:uid="{F7B8DD13-BB8A-451A-92A3-F4FD96EB3009}"/>
    <cellStyle name="Normal 47 3 5" xfId="12303" xr:uid="{45C3CF4B-CDF3-4513-875A-D259D5902439}"/>
    <cellStyle name="Normal 47 3 6" xfId="15422" xr:uid="{0850B2B7-4DA5-4618-B3F8-EE51BD7A37B4}"/>
    <cellStyle name="Normal 47 3 7" xfId="18506" xr:uid="{90D340BF-1CB8-4FF6-BB17-E5CB2D9634F1}"/>
    <cellStyle name="Normal 47 3 8" xfId="21669" xr:uid="{8DCFF02D-B46B-484D-867C-6942B0B89D34}"/>
    <cellStyle name="Normal 47 3 9" xfId="24804" xr:uid="{4A3ABB38-DDFB-457F-96D7-4D52EB50270C}"/>
    <cellStyle name="Normal 47 4" xfId="2215" xr:uid="{26167ACA-8605-4BAD-A0CA-1DB3993AC44F}"/>
    <cellStyle name="Normal 47 4 10" xfId="4302" xr:uid="{7851EBDA-5031-4AB5-9EF3-D082EAA8D8F6}"/>
    <cellStyle name="Normal 47 4 2" xfId="6519" xr:uid="{6940DF67-F8BF-4632-980B-748AE68870D6}"/>
    <cellStyle name="Normal 47 4 3" xfId="10478" xr:uid="{0C7DE354-C0A8-4490-BCBD-EC23720C9307}"/>
    <cellStyle name="Normal 47 4 4" xfId="13673" xr:uid="{536061A1-DAB6-4549-8BBE-BC0A200FD7C5}"/>
    <cellStyle name="Normal 47 4 5" xfId="16768" xr:uid="{9A74969D-7B4C-4B27-9542-FAE9E5C7088C}"/>
    <cellStyle name="Normal 47 4 6" xfId="19922" xr:uid="{B8821ED2-780A-434D-9823-C455FF888639}"/>
    <cellStyle name="Normal 47 4 7" xfId="23082" xr:uid="{085DFC79-760C-4A68-A2F8-6516950D25B8}"/>
    <cellStyle name="Normal 47 4 8" xfId="26258" xr:uid="{20B35D85-EC14-4213-B87F-8EEC19322D72}"/>
    <cellStyle name="Normal 47 4 9" xfId="29457" xr:uid="{7178159C-AA85-4E83-B933-90670320DD1C}"/>
    <cellStyle name="Normal 47 5" xfId="1804" xr:uid="{2858042B-0A32-4170-A9BE-12FC24E5F488}"/>
    <cellStyle name="Normal 47 5 2" xfId="10070" xr:uid="{73E9ADE2-B684-4C4F-89D9-ABCFCA241672}"/>
    <cellStyle name="Normal 47 5 3" xfId="13266" xr:uid="{1D42A966-8B24-4FA3-B311-6C6C22DCF3C3}"/>
    <cellStyle name="Normal 47 5 4" xfId="16361" xr:uid="{7CFEAAC1-00B5-48FA-BD6B-24A2F3801707}"/>
    <cellStyle name="Normal 47 5 5" xfId="19515" xr:uid="{3D9357BE-7193-4083-843A-F3E1F0CFC52C}"/>
    <cellStyle name="Normal 47 5 6" xfId="22675" xr:uid="{D46947F8-A403-477D-AE92-B6F590B83DAE}"/>
    <cellStyle name="Normal 47 5 7" xfId="25851" xr:uid="{5CCC499C-C713-419B-BAB6-D52FA5BE490C}"/>
    <cellStyle name="Normal 47 5 8" xfId="29050" xr:uid="{BC970038-359E-48EE-A2E2-BD9A4F2FE65E}"/>
    <cellStyle name="Normal 47 5 9" xfId="5402" xr:uid="{A4665E90-6D5B-4C96-A30A-42BA40A265B7}"/>
    <cellStyle name="Normal 47 6" xfId="7387" xr:uid="{40D3773E-DC36-459E-BEBC-7807AC3FC6F5}"/>
    <cellStyle name="Normal 47 7" xfId="8537" xr:uid="{73B7526E-03F3-4223-9C02-02C23EE512B3}"/>
    <cellStyle name="Normal 47 8" xfId="11653" xr:uid="{E79D281E-02C8-4649-B25E-8FB3C75E84DA}"/>
    <cellStyle name="Normal 47 9" xfId="14765" xr:uid="{EFA75478-5AC4-4554-933F-3E5F126414D6}"/>
    <cellStyle name="Normal 48" xfId="273" xr:uid="{B6BF0D1A-9FCB-4F29-BE84-937AF20874E6}"/>
    <cellStyle name="Normal 48 10" xfId="17860" xr:uid="{35B70D85-8B85-4936-A70E-2333F96A000F}"/>
    <cellStyle name="Normal 48 11" xfId="21023" xr:uid="{7080A5B9-AC67-42EF-9062-BAECEB393C46}"/>
    <cellStyle name="Normal 48 12" xfId="24158" xr:uid="{728EE91B-B180-45E5-BBC1-1368DD4289EB}"/>
    <cellStyle name="Normal 48 13" xfId="27336" xr:uid="{8EA63A6E-7F75-4475-8DCF-658B2A1E8EE2}"/>
    <cellStyle name="Normal 48 14" xfId="3898" xr:uid="{547F2F73-824B-443E-912F-8E74A21337F4}"/>
    <cellStyle name="Normal 48 2" xfId="1111" xr:uid="{EB1228C9-10AF-40E4-95FC-A5EC2D95C727}"/>
    <cellStyle name="Normal 48 2 10" xfId="25000" xr:uid="{628B65F8-BF15-443D-BA72-03D0DE2B78BA}"/>
    <cellStyle name="Normal 48 2 11" xfId="28179" xr:uid="{C04B88E4-E7C1-4E8D-B680-84E41F10A38E}"/>
    <cellStyle name="Normal 48 2 12" xfId="4090" xr:uid="{3C0122AA-86B5-4897-B0C3-898041ABFEF6}"/>
    <cellStyle name="Normal 48 2 2" xfId="3062" xr:uid="{6D20C8AC-A339-4D76-907E-38AC12A0FBCD}"/>
    <cellStyle name="Normal 48 2 2 10" xfId="5148" xr:uid="{773C933B-A59D-47EA-B6C4-52B8317FB7ED}"/>
    <cellStyle name="Normal 48 2 2 2" xfId="7171" xr:uid="{F61179A6-8C33-45FD-BB89-C6082A64C5D2}"/>
    <cellStyle name="Normal 48 2 2 3" xfId="11324" xr:uid="{626DAB41-E502-4A22-BE3D-90EFDCF2DDCF}"/>
    <cellStyle name="Normal 48 2 2 4" xfId="14512" xr:uid="{9B627975-CBEB-4804-91F7-E8B97145C969}"/>
    <cellStyle name="Normal 48 2 2 5" xfId="17609" xr:uid="{21FAA4DF-F6F7-40EF-AB91-569108A3E24A}"/>
    <cellStyle name="Normal 48 2 2 6" xfId="20766" xr:uid="{DF3551FB-AC67-4615-B5F0-381466DA3FB4}"/>
    <cellStyle name="Normal 48 2 2 7" xfId="23921" xr:uid="{EBE8746A-2BAF-427B-931B-7BEBE095BE72}"/>
    <cellStyle name="Normal 48 2 2 8" xfId="27097" xr:uid="{1D743CDD-3C95-412C-946B-2D80BD5853D7}"/>
    <cellStyle name="Normal 48 2 2 9" xfId="30296" xr:uid="{F74924CF-473E-40FC-B180-0FBA93A5FD3E}"/>
    <cellStyle name="Normal 48 2 3" xfId="2001" xr:uid="{7DA3E30E-92D3-48DB-94DA-AC69FA77A44A}"/>
    <cellStyle name="Normal 48 2 3 2" xfId="10266" xr:uid="{B2069C09-DAC9-4150-8E6F-9B10D047361B}"/>
    <cellStyle name="Normal 48 2 3 3" xfId="13462" xr:uid="{34A11B74-E4AB-41B1-8545-672F34F512B6}"/>
    <cellStyle name="Normal 48 2 3 4" xfId="16557" xr:uid="{06965185-D1CC-4DDA-92B2-3919E43E7093}"/>
    <cellStyle name="Normal 48 2 3 5" xfId="19711" xr:uid="{B6F93F63-976C-4A2A-BCE1-8C8E28CB7159}"/>
    <cellStyle name="Normal 48 2 3 6" xfId="22871" xr:uid="{BDD8B204-7CA5-4602-B08E-660E6D2B6189}"/>
    <cellStyle name="Normal 48 2 3 7" xfId="26047" xr:uid="{C464AE61-A15F-4728-9742-BF40612768C8}"/>
    <cellStyle name="Normal 48 2 3 8" xfId="29246" xr:uid="{814AC221-1FD1-4464-A713-ED82B97A2F01}"/>
    <cellStyle name="Normal 48 2 3 9" xfId="6249" xr:uid="{6A4AAFCB-4959-4BEF-BC5E-4CF3DFB83CE9}"/>
    <cellStyle name="Normal 48 2 4" xfId="8234" xr:uid="{C8F17606-0471-4F46-838D-6CD33A1BD439}"/>
    <cellStyle name="Normal 48 2 5" xfId="9378" xr:uid="{004BBC36-0608-413F-8F3A-0B1ED630EF4C}"/>
    <cellStyle name="Normal 48 2 6" xfId="12500" xr:uid="{57770C17-0493-4C57-A13C-FD74ACDCB221}"/>
    <cellStyle name="Normal 48 2 7" xfId="15619" xr:uid="{19301D4E-3F0A-45A8-9527-A5930F3FF668}"/>
    <cellStyle name="Normal 48 2 8" xfId="18702" xr:uid="{78E3F7FD-AA2E-43E4-8D14-5C9F75545350}"/>
    <cellStyle name="Normal 48 2 9" xfId="21866" xr:uid="{9A1390D6-2C5A-410E-BCA3-852F82B01B0E}"/>
    <cellStyle name="Normal 48 3" xfId="918" xr:uid="{8B6A7743-9168-40CF-BA3B-53461ED8056B}"/>
    <cellStyle name="Normal 48 3 10" xfId="27986" xr:uid="{43A8ED6A-04CB-47E2-89FF-85DA1C7D5F48}"/>
    <cellStyle name="Normal 48 3 11" xfId="4956" xr:uid="{050B05BF-A4CB-4AA5-A2F4-7BF1F1D16FF2}"/>
    <cellStyle name="Normal 48 3 2" xfId="2869" xr:uid="{F51D76F1-4BCB-472E-94BF-05705A56F200}"/>
    <cellStyle name="Normal 48 3 2 2" xfId="11132" xr:uid="{157FEDFA-BFD0-4696-9698-35FBCC24CC49}"/>
    <cellStyle name="Normal 48 3 2 3" xfId="14321" xr:uid="{2F6FAE03-78C2-422A-BE15-EAFA590C164F}"/>
    <cellStyle name="Normal 48 3 2 4" xfId="17418" xr:uid="{25E1F554-0677-4700-AA2C-0E752E2A69E6}"/>
    <cellStyle name="Normal 48 3 2 5" xfId="20574" xr:uid="{412A3A7E-E4DB-4FAF-A604-22F963DB9EBB}"/>
    <cellStyle name="Normal 48 3 2 6" xfId="23730" xr:uid="{8902F84B-088D-4535-B31D-B4F87EB68DAE}"/>
    <cellStyle name="Normal 48 3 2 7" xfId="26906" xr:uid="{C6630330-B968-4F8C-81B0-C198F006091A}"/>
    <cellStyle name="Normal 48 3 2 8" xfId="30105" xr:uid="{DDF7C953-C14D-4F59-85CF-92E27895E45D}"/>
    <cellStyle name="Normal 48 3 2 9" xfId="6056" xr:uid="{BCD9403E-38DD-48DD-AD6C-75E3A8530C10}"/>
    <cellStyle name="Normal 48 3 3" xfId="8041" xr:uid="{91807574-74B8-4AE7-B52C-8F46C45BB366}"/>
    <cellStyle name="Normal 48 3 4" xfId="9186" xr:uid="{14094BAB-8B36-4E7F-B187-00B592AAAE00}"/>
    <cellStyle name="Normal 48 3 5" xfId="12307" xr:uid="{15EC5CF6-BCA5-4E9F-A74F-4BD49AFBCE64}"/>
    <cellStyle name="Normal 48 3 6" xfId="15426" xr:uid="{7516EEF0-B240-4866-9437-8FD922DF7A9E}"/>
    <cellStyle name="Normal 48 3 7" xfId="18510" xr:uid="{2238A793-12AE-438E-8114-663413745992}"/>
    <cellStyle name="Normal 48 3 8" xfId="21673" xr:uid="{DFA7DB5E-75F7-4528-83CD-AA691DDE513D}"/>
    <cellStyle name="Normal 48 3 9" xfId="24808" xr:uid="{295FB78F-1263-48D6-B165-184EEDAAE3A3}"/>
    <cellStyle name="Normal 48 4" xfId="2219" xr:uid="{C6E5AADE-2098-4A83-BEF6-183D497E0E70}"/>
    <cellStyle name="Normal 48 4 10" xfId="4306" xr:uid="{D1C69E4E-76BC-4C4D-A4BD-23718D16D62E}"/>
    <cellStyle name="Normal 48 4 2" xfId="6523" xr:uid="{1F64746E-D8A9-4604-9B7E-405369392D50}"/>
    <cellStyle name="Normal 48 4 3" xfId="10482" xr:uid="{9F279AB3-8B2C-400B-BB5B-49D2FF52CA59}"/>
    <cellStyle name="Normal 48 4 4" xfId="13677" xr:uid="{57A35DA7-0A42-4421-AB7E-EA4EF0F6BA4C}"/>
    <cellStyle name="Normal 48 4 5" xfId="16772" xr:uid="{6281789E-A2F0-470D-A3D6-32E2DEBE11DB}"/>
    <cellStyle name="Normal 48 4 6" xfId="19926" xr:uid="{BDEC5C9C-CA00-4227-ACC9-73195F00FB54}"/>
    <cellStyle name="Normal 48 4 7" xfId="23086" xr:uid="{26BD9483-058A-4EEB-9990-D7B8D993F1B7}"/>
    <cellStyle name="Normal 48 4 8" xfId="26262" xr:uid="{836A7E9A-65AB-47FC-9BE7-665A3E520843}"/>
    <cellStyle name="Normal 48 4 9" xfId="29461" xr:uid="{2A777651-4DCD-4D55-A80A-4B003B7F5E69}"/>
    <cellStyle name="Normal 48 5" xfId="1808" xr:uid="{E3185655-3E09-4A02-9E3F-B3F2444D6D29}"/>
    <cellStyle name="Normal 48 5 2" xfId="10074" xr:uid="{3B12A920-D289-4BED-B5E2-8F897231580C}"/>
    <cellStyle name="Normal 48 5 3" xfId="13270" xr:uid="{1B85F1D4-ABBB-416F-893A-80C8F9E283D8}"/>
    <cellStyle name="Normal 48 5 4" xfId="16365" xr:uid="{F895F3FC-AEB6-4019-954D-E7CDE5FCC2E7}"/>
    <cellStyle name="Normal 48 5 5" xfId="19519" xr:uid="{DF12D1C2-80A9-4B3B-9E2E-3C83A20AB6BF}"/>
    <cellStyle name="Normal 48 5 6" xfId="22679" xr:uid="{B9B55AF5-67E9-4500-A26F-701AF0AB1F5F}"/>
    <cellStyle name="Normal 48 5 7" xfId="25855" xr:uid="{067C6193-BA48-48F5-AD9C-198409BAAB2E}"/>
    <cellStyle name="Normal 48 5 8" xfId="29054" xr:uid="{478F4956-66E3-4F9B-AC88-AA5DF0FDB6D9}"/>
    <cellStyle name="Normal 48 5 9" xfId="5406" xr:uid="{E69EAAAB-D863-4D9B-B7ED-9CCC3ED5C20C}"/>
    <cellStyle name="Normal 48 6" xfId="7391" xr:uid="{13C3C925-D2AE-4E99-81B4-4FA51CD7DA6E}"/>
    <cellStyle name="Normal 48 7" xfId="8541" xr:uid="{4DE17B4E-433E-4966-BDF3-CD46F8689F7C}"/>
    <cellStyle name="Normal 48 8" xfId="11657" xr:uid="{A8113438-2BB8-417F-BFDB-5CBB2678380E}"/>
    <cellStyle name="Normal 48 9" xfId="14770" xr:uid="{5E767DB6-072B-4F0E-A596-33D3F976081B}"/>
    <cellStyle name="Normal 49" xfId="277" xr:uid="{FA7A9C54-F1D1-4246-A76C-C66A64DAF968}"/>
    <cellStyle name="Normal 49 10" xfId="17866" xr:uid="{5455CF05-2588-4365-AF1E-9864B9DC8850}"/>
    <cellStyle name="Normal 49 11" xfId="21029" xr:uid="{AF9E7080-C15B-4E9A-AED8-91A8D2E39005}"/>
    <cellStyle name="Normal 49 12" xfId="24164" xr:uid="{F16A0317-8237-45F7-871C-B27EB004BE1A}"/>
    <cellStyle name="Normal 49 13" xfId="27342" xr:uid="{8BFB15FE-8D4C-4372-8D52-C389CCEAC0B6}"/>
    <cellStyle name="Normal 49 14" xfId="3907" xr:uid="{C2F2221B-B790-4683-BC77-B0071174E484}"/>
    <cellStyle name="Normal 49 2" xfId="1117" xr:uid="{717E46C6-B2AD-46D8-BF04-2AF3BDE62D29}"/>
    <cellStyle name="Normal 49 2 10" xfId="25006" xr:uid="{36B05BB8-BDD1-4737-BFF3-684BE5E9F46C}"/>
    <cellStyle name="Normal 49 2 11" xfId="28185" xr:uid="{52AF717A-B04C-4C90-8387-F2D683A8FF76}"/>
    <cellStyle name="Normal 49 2 12" xfId="4096" xr:uid="{6D978D41-7F60-4E42-AEDE-F3EDA7C4170B}"/>
    <cellStyle name="Normal 49 2 2" xfId="3068" xr:uid="{C2AC1C96-B1BA-4F65-ABCF-8B423124135E}"/>
    <cellStyle name="Normal 49 2 2 10" xfId="5154" xr:uid="{45FF9A07-189D-402F-8F4C-B9E9BB490F03}"/>
    <cellStyle name="Normal 49 2 2 2" xfId="7177" xr:uid="{8EF7A4FF-179F-42FB-ACBF-ECED929397F0}"/>
    <cellStyle name="Normal 49 2 2 3" xfId="11330" xr:uid="{AE2A0423-BB3F-4EAD-9789-AB9E40DBFDD1}"/>
    <cellStyle name="Normal 49 2 2 4" xfId="14518" xr:uid="{8D432B79-DDEA-4899-B74C-E2EE9563E778}"/>
    <cellStyle name="Normal 49 2 2 5" xfId="17615" xr:uid="{317F6D8E-D4E3-4F1A-943A-DEEC62EE8BAC}"/>
    <cellStyle name="Normal 49 2 2 6" xfId="20772" xr:uid="{C77C5514-A568-4669-BE6A-2605BA8A0B46}"/>
    <cellStyle name="Normal 49 2 2 7" xfId="23927" xr:uid="{27986FD0-A37C-463D-A6C9-0CEA5E39AE34}"/>
    <cellStyle name="Normal 49 2 2 8" xfId="27103" xr:uid="{9E1CC762-32DC-47E0-8297-5CE2E6447251}"/>
    <cellStyle name="Normal 49 2 2 9" xfId="30302" xr:uid="{0D848DE8-C82D-4628-ACBF-7CA8A83DEF2E}"/>
    <cellStyle name="Normal 49 2 3" xfId="2007" xr:uid="{7D052C24-A2F1-49A7-A1FB-7712CBAFA6AD}"/>
    <cellStyle name="Normal 49 2 3 2" xfId="10272" xr:uid="{A6F7E3BF-B00E-4CF9-8412-A62DF9E0D879}"/>
    <cellStyle name="Normal 49 2 3 3" xfId="13468" xr:uid="{B27C2CDA-E859-40DD-BBCE-3D030A75D8EE}"/>
    <cellStyle name="Normal 49 2 3 4" xfId="16563" xr:uid="{C33AFF41-3A79-41B6-AF12-265D9AC9FB8A}"/>
    <cellStyle name="Normal 49 2 3 5" xfId="19717" xr:uid="{EF9C1EF2-4A60-48E7-A0E3-1E3789B8281C}"/>
    <cellStyle name="Normal 49 2 3 6" xfId="22877" xr:uid="{CCC04B03-C1F6-4067-BC72-CE54AC15F521}"/>
    <cellStyle name="Normal 49 2 3 7" xfId="26053" xr:uid="{5E81BA52-6C86-4A1E-BBDF-F70C8BAE4527}"/>
    <cellStyle name="Normal 49 2 3 8" xfId="29252" xr:uid="{ADB923AB-41E0-4717-92DC-3D321CBB83F2}"/>
    <cellStyle name="Normal 49 2 3 9" xfId="6255" xr:uid="{7C39942F-C5AA-4D0C-A815-E6690DE5D580}"/>
    <cellStyle name="Normal 49 2 4" xfId="8240" xr:uid="{19C7C7F9-0F32-4A4F-BE5A-3E031131DC57}"/>
    <cellStyle name="Normal 49 2 5" xfId="9384" xr:uid="{8FC7BFF8-F669-4B5A-9ADE-712D3CA77C74}"/>
    <cellStyle name="Normal 49 2 6" xfId="12506" xr:uid="{14B26314-04BF-47B3-9CB2-DABA8C959D6A}"/>
    <cellStyle name="Normal 49 2 7" xfId="15625" xr:uid="{53DD1CD1-CF50-4802-B4C2-57789F42A471}"/>
    <cellStyle name="Normal 49 2 8" xfId="18708" xr:uid="{B57F84D4-CDC2-402D-8DB9-B19BE2FC46AF}"/>
    <cellStyle name="Normal 49 2 9" xfId="21872" xr:uid="{0D0C05AB-7562-4532-AE11-44B47F887FC7}"/>
    <cellStyle name="Normal 49 3" xfId="927" xr:uid="{9B244B6D-7A5C-449A-9BC9-32F67774FA23}"/>
    <cellStyle name="Normal 49 3 10" xfId="27995" xr:uid="{B7894EDD-4E9C-4E09-821D-3B3A240F74D0}"/>
    <cellStyle name="Normal 49 3 11" xfId="4965" xr:uid="{555917F8-EAF7-4E15-8DFD-A7BF3FAFECEA}"/>
    <cellStyle name="Normal 49 3 2" xfId="2878" xr:uid="{F851E78B-8C43-465D-8946-88D03B5A0C71}"/>
    <cellStyle name="Normal 49 3 2 2" xfId="11141" xr:uid="{98DDB4C4-429B-40C2-BF87-FBD23BD835C8}"/>
    <cellStyle name="Normal 49 3 2 3" xfId="14330" xr:uid="{023E986F-5CE0-41A6-A0D2-FBC8E2058217}"/>
    <cellStyle name="Normal 49 3 2 4" xfId="17427" xr:uid="{7DD5FFDC-255B-49A2-B49D-FC6CFC4B3ED5}"/>
    <cellStyle name="Normal 49 3 2 5" xfId="20583" xr:uid="{03005CD9-6674-49A3-AE5A-67323AFD116A}"/>
    <cellStyle name="Normal 49 3 2 6" xfId="23739" xr:uid="{C75DBC55-3598-405C-A6E9-8D461C929CF6}"/>
    <cellStyle name="Normal 49 3 2 7" xfId="26915" xr:uid="{FFB7B6F2-C6F8-4BC4-837E-0BB1C627B5D3}"/>
    <cellStyle name="Normal 49 3 2 8" xfId="30114" xr:uid="{9C9FC245-833C-43F9-95A2-2F5CD97614CA}"/>
    <cellStyle name="Normal 49 3 2 9" xfId="6065" xr:uid="{FA22D883-624F-48C2-97DA-F808A4082AF2}"/>
    <cellStyle name="Normal 49 3 3" xfId="8050" xr:uid="{3AF90DF4-9AE8-4F56-A7ED-0CFE8825122E}"/>
    <cellStyle name="Normal 49 3 4" xfId="9195" xr:uid="{BF8B7EEB-BB66-4F77-A96B-7E56BD86FFE9}"/>
    <cellStyle name="Normal 49 3 5" xfId="12316" xr:uid="{769E101C-0FC7-4505-8E0A-D4B5A9707ED8}"/>
    <cellStyle name="Normal 49 3 6" xfId="15435" xr:uid="{14B9582B-FA6D-4342-9814-16A673439201}"/>
    <cellStyle name="Normal 49 3 7" xfId="18519" xr:uid="{AF04877E-C791-4298-94A2-187AFA8787D3}"/>
    <cellStyle name="Normal 49 3 8" xfId="21682" xr:uid="{DD92096C-948A-4749-ADBB-5B9BBEBC0A4D}"/>
    <cellStyle name="Normal 49 3 9" xfId="24817" xr:uid="{265146E6-0695-4196-B3D3-E875192AB6A6}"/>
    <cellStyle name="Normal 49 4" xfId="2225" xr:uid="{36791A96-36BF-426E-ABE9-33D945993A96}"/>
    <cellStyle name="Normal 49 4 10" xfId="4312" xr:uid="{BBA14A65-8AEC-4DFC-BABC-89DD45DB72F2}"/>
    <cellStyle name="Normal 49 4 2" xfId="6529" xr:uid="{02792388-D591-49B8-A1D0-DFE37D781BB2}"/>
    <cellStyle name="Normal 49 4 3" xfId="10488" xr:uid="{A7794EC3-A6D7-46AB-99A9-FD6428ADE66D}"/>
    <cellStyle name="Normal 49 4 4" xfId="13683" xr:uid="{5AB3FB90-306A-42E0-ADC9-1EC804EA8E7F}"/>
    <cellStyle name="Normal 49 4 5" xfId="16778" xr:uid="{B9F76FBB-D5C1-49E5-9A33-55ECA5258EB3}"/>
    <cellStyle name="Normal 49 4 6" xfId="19932" xr:uid="{4CFEFD55-5E17-41E2-99E1-9D831EFF40E3}"/>
    <cellStyle name="Normal 49 4 7" xfId="23092" xr:uid="{D0B33F6E-A60B-4571-A675-B9B3A5CFEDF7}"/>
    <cellStyle name="Normal 49 4 8" xfId="26268" xr:uid="{339A3DA2-96B0-400E-996E-F95C0CEB4D85}"/>
    <cellStyle name="Normal 49 4 9" xfId="29467" xr:uid="{80F0DBFB-F767-47B1-9351-889387E72026}"/>
    <cellStyle name="Normal 49 5" xfId="1817" xr:uid="{3BB63D8F-A9C3-4413-A695-269AC0B82B84}"/>
    <cellStyle name="Normal 49 5 2" xfId="10083" xr:uid="{0405AECA-4984-4146-A9CA-6A8D113F00E0}"/>
    <cellStyle name="Normal 49 5 3" xfId="13279" xr:uid="{C0D9454E-1BB8-4477-8DA9-C7FA13945E9A}"/>
    <cellStyle name="Normal 49 5 4" xfId="16374" xr:uid="{592A4E2A-EEF8-4966-B49B-128FC20D2316}"/>
    <cellStyle name="Normal 49 5 5" xfId="19528" xr:uid="{0ABAFA05-B014-4A55-80A1-004249DF58E2}"/>
    <cellStyle name="Normal 49 5 6" xfId="22688" xr:uid="{1BDA2D80-72B8-4A12-9EA6-05609618C73B}"/>
    <cellStyle name="Normal 49 5 7" xfId="25864" xr:uid="{EB35C56A-2150-4D36-AD03-F3E3DDE094F5}"/>
    <cellStyle name="Normal 49 5 8" xfId="29063" xr:uid="{1D0020FC-7DA7-464A-AC19-693B861C84D1}"/>
    <cellStyle name="Normal 49 5 9" xfId="5412" xr:uid="{748BDEB8-021C-4DB1-BA35-3F4ABF5A61C8}"/>
    <cellStyle name="Normal 49 6" xfId="7397" xr:uid="{FD5836C9-ABE5-442A-94AA-5BB869CA7F11}"/>
    <cellStyle name="Normal 49 7" xfId="8545" xr:uid="{332DE6D5-62A2-4F46-9B4B-65193047E993}"/>
    <cellStyle name="Normal 49 8" xfId="11663" xr:uid="{9B5F85F5-5530-4CEE-8B2D-8CEAFB84870F}"/>
    <cellStyle name="Normal 49 9" xfId="14774" xr:uid="{E6C5EF42-9EE5-4B2B-86AB-4019E19A4453}"/>
    <cellStyle name="Normal 5" xfId="11" xr:uid="{00000000-0005-0000-0000-00000D000000}"/>
    <cellStyle name="Normal 5 10" xfId="8369" xr:uid="{E74FAD59-7614-449E-94D2-75B25ED568B4}"/>
    <cellStyle name="Normal 5 11" xfId="11478" xr:uid="{38DDDE47-26F0-4FAD-9AFE-BA3B4C5B71AD}"/>
    <cellStyle name="Normal 5 12" xfId="14593" xr:uid="{4F41A35D-0E59-491A-B3C0-9A178FEF0EF0}"/>
    <cellStyle name="Normal 5 13" xfId="17685" xr:uid="{E4B6BD6B-4D89-4D1F-9736-0538FF3C4037}"/>
    <cellStyle name="Normal 5 14" xfId="20843" xr:uid="{5CA4011E-B772-44F8-897B-30F8634D7534}"/>
    <cellStyle name="Normal 5 15" xfId="23983" xr:uid="{CC703CDD-A237-4378-A8D0-ECE292456B1F}"/>
    <cellStyle name="Normal 5 16" xfId="27160" xr:uid="{93A1EDC0-ED92-49E1-9BF7-41149836B3DE}"/>
    <cellStyle name="Normal 5 17" xfId="3270" xr:uid="{6C8B8AE4-D99B-49A7-B0E7-8D84BA0A6678}"/>
    <cellStyle name="Normal 5 18" xfId="103" xr:uid="{2D116285-D279-4147-B53E-9835655A159B}"/>
    <cellStyle name="Normal 5 19" xfId="30467" xr:uid="{EA625747-0135-4054-8A22-B371C7C8D7D9}"/>
    <cellStyle name="Normal 5 2" xfId="18" xr:uid="{99BBD089-7E08-4701-9822-814D159605EC}"/>
    <cellStyle name="Normal 5 2 10" xfId="24324" xr:uid="{D088A2E3-8276-4283-A6DB-430873C98C2A}"/>
    <cellStyle name="Normal 5 2 11" xfId="27502" xr:uid="{573998A9-BD96-4002-979B-F8891CDD83CE}"/>
    <cellStyle name="Normal 5 2 12" xfId="3414" xr:uid="{02C64640-5519-485D-8131-DEC6FBA27F45}"/>
    <cellStyle name="Normal 5 2 13" xfId="30428" xr:uid="{B3A8CFCA-1EC9-475C-B9AD-334BEB414D3E}"/>
    <cellStyle name="Normal 5 2 14" xfId="434" xr:uid="{64E3C07F-325E-4EE5-A3AE-53959E3C9A08}"/>
    <cellStyle name="Normal 5 2 15" xfId="74" xr:uid="{A83074C8-1956-4130-A674-377C41C0640E}"/>
    <cellStyle name="Normal 5 2 2" xfId="2385" xr:uid="{69B0177E-9967-4DD5-A970-69A74C2B6483}"/>
    <cellStyle name="Normal 5 2 2 10" xfId="4472" xr:uid="{00204BB9-0B79-457B-A42D-71E4FC02CCAC}"/>
    <cellStyle name="Normal 5 2 2 2" xfId="6544" xr:uid="{AC01E080-17AC-40D1-8821-8563D5CB2952}"/>
    <cellStyle name="Normal 5 2 2 3" xfId="10648" xr:uid="{80D59869-13A9-4B6A-8E88-A437EB2EF877}"/>
    <cellStyle name="Normal 5 2 2 4" xfId="13843" xr:uid="{7BEF0590-FCD3-457E-A471-6753AC9C80AA}"/>
    <cellStyle name="Normal 5 2 2 5" xfId="16938" xr:uid="{333BD6D6-DA85-40F9-A659-3744F486D20C}"/>
    <cellStyle name="Normal 5 2 2 6" xfId="20092" xr:uid="{5A2692AA-D818-4DD4-B7C0-15EFF21F1874}"/>
    <cellStyle name="Normal 5 2 2 7" xfId="23252" xr:uid="{05ACEE1F-A6A5-41FF-A6A9-423CAAB107E7}"/>
    <cellStyle name="Normal 5 2 2 8" xfId="26428" xr:uid="{3336741D-9DDF-4DA7-B04B-E26FC5A82472}"/>
    <cellStyle name="Normal 5 2 2 9" xfId="29627" xr:uid="{C03DB1B5-392C-401F-A0A3-A7B49ED70D17}"/>
    <cellStyle name="Normal 5 2 3" xfId="1323" xr:uid="{45BAEA25-FDDC-4489-BE61-9D145B1ADAF0}"/>
    <cellStyle name="Normal 5 2 3 2" xfId="9590" xr:uid="{C8E8B8F0-DA5A-4FD9-991B-7CE1B2C1D728}"/>
    <cellStyle name="Normal 5 2 3 3" xfId="12786" xr:uid="{595954D8-9C80-4255-8B9D-9BFF3A8C3852}"/>
    <cellStyle name="Normal 5 2 3 4" xfId="15881" xr:uid="{139738B1-EB0B-4FB8-9BD3-0BD3F9D38D12}"/>
    <cellStyle name="Normal 5 2 3 5" xfId="19035" xr:uid="{9CA9DC1B-A97C-4A25-8803-CD300DB33943}"/>
    <cellStyle name="Normal 5 2 3 6" xfId="22195" xr:uid="{CD9F00A7-55E3-4448-89A0-44D1B4998F15}"/>
    <cellStyle name="Normal 5 2 3 7" xfId="25371" xr:uid="{7924A975-CEA8-4BBD-A599-60B046FBE1AF}"/>
    <cellStyle name="Normal 5 2 3 8" xfId="28562" xr:uid="{6F330F97-EB0F-44B6-BDC8-749F1A9F3236}"/>
    <cellStyle name="Normal 5 2 3 9" xfId="5572" xr:uid="{4905E065-9082-420A-A728-10148DCD8E4A}"/>
    <cellStyle name="Normal 5 2 4" xfId="7557" xr:uid="{CD5C3DEB-D592-4536-91FD-57AFF6F21A82}"/>
    <cellStyle name="Normal 5 2 5" xfId="8702" xr:uid="{ED6AF216-372C-47BE-B03C-272ABB99FE33}"/>
    <cellStyle name="Normal 5 2 6" xfId="11823" xr:uid="{CB84F2D8-0EF8-4768-A14F-FB8BE9CF0C0C}"/>
    <cellStyle name="Normal 5 2 7" xfId="14942" xr:uid="{31D9A57F-10B5-41CE-8603-F31BD9BF0C6E}"/>
    <cellStyle name="Normal 5 2 8" xfId="18026" xr:uid="{3EFB72AD-6354-4D24-93EC-6982A9690C54}"/>
    <cellStyle name="Normal 5 2 9" xfId="21189" xr:uid="{FEA1FB03-C526-42E5-ACDE-004C96427528}"/>
    <cellStyle name="Normal 5 20" xfId="30708" xr:uid="{777A712D-0D72-4DA6-BF6A-EFE547A68042}"/>
    <cellStyle name="Normal 5 21" xfId="30709" xr:uid="{FF6F8B2E-0B00-4290-8020-C34A9C0D4E7B}"/>
    <cellStyle name="Normal 5 22" xfId="68" xr:uid="{C4F1D9A6-A639-4A05-8A83-62583CFE590C}"/>
    <cellStyle name="Normal 5 3" xfId="574" xr:uid="{A56D8851-7FFA-4D11-BE98-E6CF019B24D5}"/>
    <cellStyle name="Normal 5 3 10" xfId="24464" xr:uid="{B8C75BD1-B365-49DA-89F5-3127A5D5F8EA}"/>
    <cellStyle name="Normal 5 3 11" xfId="27642" xr:uid="{CE557A9F-213E-42E7-8D4F-18ED34E634A5}"/>
    <cellStyle name="Normal 5 3 12" xfId="3554" xr:uid="{7B3F64FB-B6B6-4690-B085-43323849B518}"/>
    <cellStyle name="Normal 5 3 2" xfId="2525" xr:uid="{FEFB0189-9DF2-4C64-A316-8F603B14EF87}"/>
    <cellStyle name="Normal 5 3 2 10" xfId="4612" xr:uid="{8830E667-123F-41C5-93D8-FBDBADC33568}"/>
    <cellStyle name="Normal 5 3 2 2" xfId="6683" xr:uid="{2D7C35D3-FAA7-4BC0-B2F0-735598E41AE8}"/>
    <cellStyle name="Normal 5 3 2 3" xfId="10788" xr:uid="{F7BCC1A2-584D-4962-8359-E6FB2BFF8577}"/>
    <cellStyle name="Normal 5 3 2 4" xfId="13983" xr:uid="{ABB45E21-560A-458E-BC60-E79439A7928E}"/>
    <cellStyle name="Normal 5 3 2 5" xfId="17078" xr:uid="{5CEF0B59-E4C4-4C44-A5F7-182FF1C97764}"/>
    <cellStyle name="Normal 5 3 2 6" xfId="20232" xr:uid="{0E4C51F3-E424-42E5-986E-E0C58EB74DBB}"/>
    <cellStyle name="Normal 5 3 2 7" xfId="23392" xr:uid="{DE102B8F-BB90-4CBF-B0D6-92756904AC62}"/>
    <cellStyle name="Normal 5 3 2 8" xfId="26568" xr:uid="{C92EE6CB-9636-45C1-906C-6DCDC65EF98C}"/>
    <cellStyle name="Normal 5 3 2 9" xfId="29767" xr:uid="{966B52D8-8BDD-48C5-A7F3-F12756D2B4F4}"/>
    <cellStyle name="Normal 5 3 3" xfId="1463" xr:uid="{099FF6E3-EE78-4117-B1D4-78A5AD749A5F}"/>
    <cellStyle name="Normal 5 3 3 2" xfId="9730" xr:uid="{A9427FDB-8CE9-4158-8AD7-86AFCB9A7E67}"/>
    <cellStyle name="Normal 5 3 3 3" xfId="12926" xr:uid="{A0182659-E829-4742-9878-1116E067AC07}"/>
    <cellStyle name="Normal 5 3 3 4" xfId="16021" xr:uid="{3DC79409-AD72-4219-B274-619C4BF289B7}"/>
    <cellStyle name="Normal 5 3 3 5" xfId="19175" xr:uid="{0D55BF8F-53C0-43D4-808B-25B7B9EA2222}"/>
    <cellStyle name="Normal 5 3 3 6" xfId="22335" xr:uid="{7017DB6E-BFA4-4F63-A5D4-05C37FFDFEE9}"/>
    <cellStyle name="Normal 5 3 3 7" xfId="25511" xr:uid="{9C0DF74A-D50B-42AF-85D0-66EC295E1CE2}"/>
    <cellStyle name="Normal 5 3 3 8" xfId="28710" xr:uid="{3D33EEA3-415A-4114-A1DD-57D0F92FF96F}"/>
    <cellStyle name="Normal 5 3 3 9" xfId="5712" xr:uid="{B24CF39E-4AB1-4F7D-B813-4E1A3BA9BEC1}"/>
    <cellStyle name="Normal 5 3 4" xfId="7697" xr:uid="{565BCB35-BAAB-4F06-9E45-632D2FE1EEF1}"/>
    <cellStyle name="Normal 5 3 5" xfId="8842" xr:uid="{E54981E7-CB06-4030-9AE4-13FF17F17567}"/>
    <cellStyle name="Normal 5 3 6" xfId="11963" xr:uid="{18C94A1F-F11E-482B-934E-020165154722}"/>
    <cellStyle name="Normal 5 3 7" xfId="15082" xr:uid="{3E410F65-0447-4B2F-AB4D-1ED804C4B098}"/>
    <cellStyle name="Normal 5 3 8" xfId="18166" xr:uid="{4EF63E66-4321-430F-BB68-902003037C88}"/>
    <cellStyle name="Normal 5 3 9" xfId="21329" xr:uid="{EAE975CA-20E1-4250-8E8D-A1C9AAE4B11F}"/>
    <cellStyle name="Normal 5 4" xfId="743" xr:uid="{864190D5-52B4-4869-933F-0C3243500A82}"/>
    <cellStyle name="Normal 5 4 10" xfId="24633" xr:uid="{13C53FD4-9AE4-4AD8-9454-59841BC7BB40}"/>
    <cellStyle name="Normal 5 4 11" xfId="27811" xr:uid="{54027708-5D54-4333-8D87-974898072222}"/>
    <cellStyle name="Normal 5 4 12" xfId="3723" xr:uid="{3D145E56-546D-438F-802E-553410D8E2CB}"/>
    <cellStyle name="Normal 5 4 2" xfId="2694" xr:uid="{12F0EC75-7155-4E14-A8C3-255A2C474C42}"/>
    <cellStyle name="Normal 5 4 2 10" xfId="4781" xr:uid="{00BEE378-81C4-4656-B416-0A1362C02B20}"/>
    <cellStyle name="Normal 5 4 2 2" xfId="6820" xr:uid="{76F967FD-1DD5-4335-A4B9-4EABC8EFB34F}"/>
    <cellStyle name="Normal 5 4 2 3" xfId="10957" xr:uid="{F200C5E0-1D77-42A5-AD29-0D7DC3EA90A8}"/>
    <cellStyle name="Normal 5 4 2 4" xfId="14148" xr:uid="{43AD0F2E-ADD8-4C25-BBDC-9E1375971121}"/>
    <cellStyle name="Normal 5 4 2 5" xfId="17243" xr:uid="{A7833803-A377-46DE-B665-B37578C1CA31}"/>
    <cellStyle name="Normal 5 4 2 6" xfId="20401" xr:uid="{BB496371-3C0D-411E-8D07-5561697F175F}"/>
    <cellStyle name="Normal 5 4 2 7" xfId="23557" xr:uid="{3ED121B9-A566-43B4-899E-18B4DFD6A7AF}"/>
    <cellStyle name="Normal 5 4 2 8" xfId="26733" xr:uid="{69BEFC6D-4181-4CBB-92FE-612B416564E6}"/>
    <cellStyle name="Normal 5 4 2 9" xfId="29932" xr:uid="{3DF267EB-C8B9-4987-8A86-63D370C49299}"/>
    <cellStyle name="Normal 5 4 3" xfId="1632" xr:uid="{449D7265-664B-4E13-A6B3-850D6E581D65}"/>
    <cellStyle name="Normal 5 4 3 2" xfId="9899" xr:uid="{928BE2C0-F810-4EF9-A147-5208CEDE1910}"/>
    <cellStyle name="Normal 5 4 3 3" xfId="13095" xr:uid="{9EBF0D25-CCCA-43EE-880C-2F9F8D0D934C}"/>
    <cellStyle name="Normal 5 4 3 4" xfId="16190" xr:uid="{A325F7B9-C8D1-481C-AD7F-F1FD70BEAC13}"/>
    <cellStyle name="Normal 5 4 3 5" xfId="19344" xr:uid="{9036AECF-A05E-4929-A86C-084E79EAAEDF}"/>
    <cellStyle name="Normal 5 4 3 6" xfId="22504" xr:uid="{4C8C016D-536C-4191-8969-BE430E82EB02}"/>
    <cellStyle name="Normal 5 4 3 7" xfId="25680" xr:uid="{161D28F0-84BD-41F4-B70C-E5CBA1389476}"/>
    <cellStyle name="Normal 5 4 3 8" xfId="28879" xr:uid="{6C1C2D79-D757-4AB8-BAAB-268776E58ED9}"/>
    <cellStyle name="Normal 5 4 3 9" xfId="5881" xr:uid="{D8D7F2A1-6065-4759-8FA2-CAB0A0C8B916}"/>
    <cellStyle name="Normal 5 4 4" xfId="7866" xr:uid="{EDE728D1-1AE9-4598-AB03-7F8EAC5A9325}"/>
    <cellStyle name="Normal 5 4 5" xfId="9011" xr:uid="{2AA92174-9793-4B04-A358-6D4E1C75C04E}"/>
    <cellStyle name="Normal 5 4 6" xfId="12132" xr:uid="{1686DCF5-C368-4AFA-AA5A-220CA09E228A}"/>
    <cellStyle name="Normal 5 4 7" xfId="15251" xr:uid="{8D7A28AB-AB23-4E52-B449-7D1B41F7AAD2}"/>
    <cellStyle name="Normal 5 4 8" xfId="18335" xr:uid="{1E5F186A-C8BD-4084-B40D-081E4941C9BA}"/>
    <cellStyle name="Normal 5 4 9" xfId="21498" xr:uid="{DC7D1958-2BDB-4241-88F0-044C7D128C40}"/>
    <cellStyle name="Normal 5 5" xfId="936" xr:uid="{D1A3E2A9-011D-46FD-8C67-6A549074FC77}"/>
    <cellStyle name="Normal 5 5 10" xfId="24825" xr:uid="{A2BC836C-E9A2-48A5-968D-F5505EAE3C19}"/>
    <cellStyle name="Normal 5 5 11" xfId="28004" xr:uid="{568662A8-0040-47FF-B9A0-3B176772DACF}"/>
    <cellStyle name="Normal 5 5 12" xfId="3915" xr:uid="{29AF7664-1D63-4378-882F-B016CB76C403}"/>
    <cellStyle name="Normal 5 5 2" xfId="2887" xr:uid="{EFBA6B7A-1306-4EDD-A479-36DE667AD2D2}"/>
    <cellStyle name="Normal 5 5 2 10" xfId="4973" xr:uid="{9D9A03E9-2D83-49EE-8424-AAA5E69D40B2}"/>
    <cellStyle name="Normal 5 5 2 2" xfId="6996" xr:uid="{E969DB31-0B20-48E3-A994-44022E6FBA48}"/>
    <cellStyle name="Normal 5 5 2 3" xfId="11149" xr:uid="{5E1B161C-88EE-473A-8FCA-64872D8E36FA}"/>
    <cellStyle name="Normal 5 5 2 4" xfId="14337" xr:uid="{6CFDA34A-8BC8-4958-A363-BB1E1C1B7C84}"/>
    <cellStyle name="Normal 5 5 2 5" xfId="17434" xr:uid="{4E6155D5-EBBF-4B95-A4EA-2D52D8472C53}"/>
    <cellStyle name="Normal 5 5 2 6" xfId="20591" xr:uid="{0B5A7D34-DF85-4021-BC75-90230CCA8E2F}"/>
    <cellStyle name="Normal 5 5 2 7" xfId="23746" xr:uid="{EC5BC90F-5964-4B27-AA04-8C402040E3E6}"/>
    <cellStyle name="Normal 5 5 2 8" xfId="26922" xr:uid="{F32F3667-F205-41D4-9540-FCAB80194AD0}"/>
    <cellStyle name="Normal 5 5 2 9" xfId="30121" xr:uid="{6525B11D-39EF-4F87-85E4-0682A0E03D62}"/>
    <cellStyle name="Normal 5 5 3" xfId="1826" xr:uid="{8FC8A40C-A9B3-4191-A94D-ABC5879333F2}"/>
    <cellStyle name="Normal 5 5 3 2" xfId="10091" xr:uid="{98A4A78D-59CB-49D8-BEC5-C3F75ABE0DAE}"/>
    <cellStyle name="Normal 5 5 3 3" xfId="13287" xr:uid="{A6CA4A0A-1A03-4A46-9F9B-DED4FF546510}"/>
    <cellStyle name="Normal 5 5 3 4" xfId="16382" xr:uid="{A2EE0403-532A-44FB-9214-66EB3C2C20F7}"/>
    <cellStyle name="Normal 5 5 3 5" xfId="19536" xr:uid="{B8F11337-7B35-4DF3-AC7D-2478133483A2}"/>
    <cellStyle name="Normal 5 5 3 6" xfId="22696" xr:uid="{A2035AA1-EF21-401A-A2A3-3FD41AB11178}"/>
    <cellStyle name="Normal 5 5 3 7" xfId="25872" xr:uid="{FB83C44D-0DDF-4D0D-A33A-3DD62910364D}"/>
    <cellStyle name="Normal 5 5 3 8" xfId="29071" xr:uid="{F2D761E5-4D5D-4D29-9125-36D49F92D91B}"/>
    <cellStyle name="Normal 5 5 3 9" xfId="6074" xr:uid="{BD3F975A-F82D-4795-913D-4D2F4581A420}"/>
    <cellStyle name="Normal 5 5 4" xfId="8059" xr:uid="{5759A5E3-BE75-45E5-909A-0317BB56D3B7}"/>
    <cellStyle name="Normal 5 5 5" xfId="9203" xr:uid="{CCDEF43F-ED98-4607-8BA8-46841B4D9CA0}"/>
    <cellStyle name="Normal 5 5 6" xfId="12325" xr:uid="{A41515B5-6D2E-4D78-8B73-D0F7B782FD79}"/>
    <cellStyle name="Normal 5 5 7" xfId="15444" xr:uid="{BC09F780-AA28-4F71-8215-7358DEC89736}"/>
    <cellStyle name="Normal 5 5 8" xfId="18527" xr:uid="{AD90264F-40B0-46E5-9981-A70A9F5B9E95}"/>
    <cellStyle name="Normal 5 5 9" xfId="21691" xr:uid="{A1AE0FDB-F611-46C4-90B9-6D237CEF109D}"/>
    <cellStyle name="Normal 5 6" xfId="289" xr:uid="{977867B8-51BB-491B-B67B-7C1627DBE4F5}"/>
    <cellStyle name="Normal 5 6 10" xfId="27358" xr:uid="{28A96B5D-5C26-4533-BDC8-062B37E8D5E3}"/>
    <cellStyle name="Normal 5 6 11" xfId="4328" xr:uid="{1C54CA61-774A-4D5B-A810-356B8C300ED9}"/>
    <cellStyle name="Normal 5 6 2" xfId="2241" xr:uid="{194937C6-2F15-4539-9D26-C44094AD4540}"/>
    <cellStyle name="Normal 5 6 2 2" xfId="10504" xr:uid="{AADEE6D1-6269-46B1-9DBE-F17145D4F427}"/>
    <cellStyle name="Normal 5 6 2 3" xfId="13699" xr:uid="{115FD205-0A72-4BC6-B9E2-3F017605F898}"/>
    <cellStyle name="Normal 5 6 2 4" xfId="16794" xr:uid="{4F9308BA-F4B4-45E2-A019-C2B41851347F}"/>
    <cellStyle name="Normal 5 6 2 5" xfId="19948" xr:uid="{33967DBB-A335-4D8F-8F15-40D54C591D12}"/>
    <cellStyle name="Normal 5 6 2 6" xfId="23108" xr:uid="{9B67F930-01FB-4975-819D-15F14E3B9FFC}"/>
    <cellStyle name="Normal 5 6 2 7" xfId="26284" xr:uid="{C3642F9A-C089-4FC0-BF87-B828591FDE1A}"/>
    <cellStyle name="Normal 5 6 2 8" xfId="29483" xr:uid="{725A55C6-83B5-4724-8356-492BA0ECAFB2}"/>
    <cellStyle name="Normal 5 6 2 9" xfId="5428" xr:uid="{3BFC634B-A6CB-40FF-BA3A-B7AD1AFE7544}"/>
    <cellStyle name="Normal 5 6 3" xfId="7413" xr:uid="{EC6F3F98-DD9D-4221-89A2-13765196CFDE}"/>
    <cellStyle name="Normal 5 6 4" xfId="8557" xr:uid="{0947AF87-0D1D-428F-AD07-F5DC67CDA000}"/>
    <cellStyle name="Normal 5 6 5" xfId="11679" xr:uid="{BCD126B9-7FD8-482F-B014-6E07151806D1}"/>
    <cellStyle name="Normal 5 6 6" xfId="14798" xr:uid="{5C5DA312-F4F3-42FA-88C8-D8110AE39582}"/>
    <cellStyle name="Normal 5 6 7" xfId="17882" xr:uid="{0468CC3C-7E2C-425A-B701-0FB1E1435A91}"/>
    <cellStyle name="Normal 5 6 8" xfId="21045" xr:uid="{ED894B4A-E4B3-4CF8-B8CD-DC01D20BE785}"/>
    <cellStyle name="Normal 5 6 9" xfId="24180" xr:uid="{19870F7A-9656-46D7-BE36-234EE6C1F091}"/>
    <cellStyle name="Normal 5 7" xfId="2042" xr:uid="{924D2D7A-B940-43C7-9868-6501B1D228A5}"/>
    <cellStyle name="Normal 5 7 10" xfId="29286" xr:uid="{C2776F3C-8A4D-4876-9DC6-06B71A60B1B6}"/>
    <cellStyle name="Normal 5 7 11" xfId="4131" xr:uid="{B247D69C-5456-4A20-B857-CC8E9C59D5AA}"/>
    <cellStyle name="Normal 5 7 2" xfId="6347" xr:uid="{E2928A5C-9649-41D6-B246-B88830F107C5}"/>
    <cellStyle name="Normal 5 7 3" xfId="10307" xr:uid="{552A273D-4964-4827-9F70-D6A9BF551FE0}"/>
    <cellStyle name="Normal 5 7 4" xfId="13502" xr:uid="{E6550DDB-3DF7-4426-B8B8-AAA07EE3D35D}"/>
    <cellStyle name="Normal 5 7 5" xfId="16597" xr:uid="{78FC75DA-7260-466A-8EEA-A2206EA265A6}"/>
    <cellStyle name="Normal 5 7 6" xfId="18883" xr:uid="{3DB83AEC-07A2-4AD1-9A8E-130A71316AA7}"/>
    <cellStyle name="Normal 5 7 7" xfId="19751" xr:uid="{E66EA189-52C7-4DA4-AFC1-235844EABF2A}"/>
    <cellStyle name="Normal 5 7 8" xfId="22911" xr:uid="{A34536F4-174A-490B-9B52-860352A5B9F8}"/>
    <cellStyle name="Normal 5 7 9" xfId="26087" xr:uid="{7335B915-6F08-4ABE-9F28-D0E0838EE15C}"/>
    <cellStyle name="Normal 5 8" xfId="1179" xr:uid="{4F01BD2C-7611-457B-9F8A-38A5281F0997}"/>
    <cellStyle name="Normal 5 8 2" xfId="9446" xr:uid="{BE4F7E67-A9A4-4780-BBF9-430B30533C5A}"/>
    <cellStyle name="Normal 5 8 3" xfId="12653" xr:uid="{AF6627D8-C168-4F84-ADA8-DFFF838E93A7}"/>
    <cellStyle name="Normal 5 8 4" xfId="15803" xr:uid="{996C231C-7F2D-45AB-B5E1-75D125EA1A4A}"/>
    <cellStyle name="Normal 5 8 5" xfId="18992" xr:uid="{D81590C3-1E84-4B76-A888-4AD95C919B2A}"/>
    <cellStyle name="Normal 5 8 6" xfId="22151" xr:uid="{ACDBDCAB-70E6-4180-8C72-F8A9AD9EC766}"/>
    <cellStyle name="Normal 5 8 7" xfId="25331" xr:uid="{0A869415-892C-4844-A462-D040E2222473}"/>
    <cellStyle name="Normal 5 8 8" xfId="28535" xr:uid="{04DCA730-BE33-4167-A8F2-1AD33999146D}"/>
    <cellStyle name="Normal 5 8 9" xfId="5230" xr:uid="{1F77472A-D8E2-4BA7-99F5-1A045EF18240}"/>
    <cellStyle name="Normal 5 9" xfId="3220" xr:uid="{315F36F4-20B9-4881-856A-F2303BAA2B13}"/>
    <cellStyle name="Normal 5 9 2" xfId="20828" xr:uid="{3FDFC579-8B12-4F40-9D3C-C26BD054E30E}"/>
    <cellStyle name="Normal 5 9 3" xfId="7213" xr:uid="{AEDDD471-D752-4B3A-8FC0-27639F651386}"/>
    <cellStyle name="Normal 50" xfId="281" xr:uid="{9A56C1BF-0A91-4A59-AE78-B7084C0D92DD}"/>
    <cellStyle name="Normal 50 10" xfId="17870" xr:uid="{B8C30FAA-DCC6-4498-8F73-569E8D18574A}"/>
    <cellStyle name="Normal 50 11" xfId="21033" xr:uid="{D07FF42A-C093-4CFE-9F88-C3DD41B08BE3}"/>
    <cellStyle name="Normal 50 12" xfId="24168" xr:uid="{1BD6C14B-60B6-482A-AAE8-00EF6D7CB749}"/>
    <cellStyle name="Normal 50 13" xfId="27346" xr:uid="{1C895181-4292-46C5-AB3E-4456D23B9F51}"/>
    <cellStyle name="Normal 50 14" xfId="3908" xr:uid="{6B07F35B-42AF-43B8-9EFC-F9BCFC0645D0}"/>
    <cellStyle name="Normal 50 2" xfId="1121" xr:uid="{9189D4F3-D27A-4356-9B46-85590F3071A9}"/>
    <cellStyle name="Normal 50 2 10" xfId="25010" xr:uid="{8EC2EC9D-093E-40A5-874B-B37DEC684A26}"/>
    <cellStyle name="Normal 50 2 11" xfId="28189" xr:uid="{A2C4367F-210C-410F-BD8D-3C81A00BF976}"/>
    <cellStyle name="Normal 50 2 12" xfId="4100" xr:uid="{E15DD678-BF1B-4A03-B641-24D1FA12764B}"/>
    <cellStyle name="Normal 50 2 2" xfId="3072" xr:uid="{1EE41806-6BAA-4974-8D45-0027815BE468}"/>
    <cellStyle name="Normal 50 2 2 10" xfId="5158" xr:uid="{709F3132-A653-471A-A642-58745FD66DAF}"/>
    <cellStyle name="Normal 50 2 2 2" xfId="7181" xr:uid="{66C7370F-957F-45C0-9828-615C705512B6}"/>
    <cellStyle name="Normal 50 2 2 3" xfId="11334" xr:uid="{1795B08D-EBAE-418E-B9DE-E41CE48F6DA0}"/>
    <cellStyle name="Normal 50 2 2 4" xfId="14522" xr:uid="{3C182781-A628-457C-8F36-5B7F6A3E9909}"/>
    <cellStyle name="Normal 50 2 2 5" xfId="17619" xr:uid="{6BCEDAA4-DD65-4B19-AC0D-56442737DE37}"/>
    <cellStyle name="Normal 50 2 2 6" xfId="20776" xr:uid="{219AFE03-73B4-4F27-B0BD-F2CE5BDB7E7D}"/>
    <cellStyle name="Normal 50 2 2 7" xfId="23931" xr:uid="{26096630-0092-4781-BB7B-B5FC02F6FDC1}"/>
    <cellStyle name="Normal 50 2 2 8" xfId="27107" xr:uid="{BF8B957D-04C4-4AB9-A464-E124B7DD7E2F}"/>
    <cellStyle name="Normal 50 2 2 9" xfId="30306" xr:uid="{CA79DB82-7B88-4683-8702-E16FC483F0F2}"/>
    <cellStyle name="Normal 50 2 3" xfId="2011" xr:uid="{F48182C8-B2BA-43ED-BA2E-6AD252497019}"/>
    <cellStyle name="Normal 50 2 3 2" xfId="10276" xr:uid="{2AE9E623-6389-4061-8FBF-E726BB4C7CED}"/>
    <cellStyle name="Normal 50 2 3 3" xfId="13472" xr:uid="{6E0F8548-9BB7-488C-A1E0-75BE990F3A0C}"/>
    <cellStyle name="Normal 50 2 3 4" xfId="16567" xr:uid="{5C7F0DD6-F60B-43CC-A0B3-B9EBE2483B70}"/>
    <cellStyle name="Normal 50 2 3 5" xfId="19721" xr:uid="{3630707F-7B17-4008-B47B-80EF13E5693A}"/>
    <cellStyle name="Normal 50 2 3 6" xfId="22881" xr:uid="{9B4399D3-AB30-47E8-B6AA-C6A91D96C15C}"/>
    <cellStyle name="Normal 50 2 3 7" xfId="26057" xr:uid="{A9F34B5B-3C8F-4CE6-8818-12FE51C3634F}"/>
    <cellStyle name="Normal 50 2 3 8" xfId="29256" xr:uid="{102617CA-1472-437C-B3E5-747C0CBB358C}"/>
    <cellStyle name="Normal 50 2 3 9" xfId="6259" xr:uid="{8CB341C2-131E-42A8-AA88-7D7C5E981846}"/>
    <cellStyle name="Normal 50 2 4" xfId="8244" xr:uid="{5372BC62-57DC-4F2F-9470-1B9C1C1B2873}"/>
    <cellStyle name="Normal 50 2 5" xfId="9388" xr:uid="{0E3F58FA-887C-44A7-957E-53926BAC28B3}"/>
    <cellStyle name="Normal 50 2 6" xfId="12510" xr:uid="{9A6A5895-FCD2-45BE-A955-F70DDBF9A7F9}"/>
    <cellStyle name="Normal 50 2 7" xfId="15629" xr:uid="{49456A82-6467-4161-94C2-133BFCB04DA0}"/>
    <cellStyle name="Normal 50 2 8" xfId="18712" xr:uid="{798E2CB3-8871-421B-923A-40658C3EA708}"/>
    <cellStyle name="Normal 50 2 9" xfId="21876" xr:uid="{DCBD5534-A342-4F06-AEED-ECA5413C5541}"/>
    <cellStyle name="Normal 50 3" xfId="928" xr:uid="{80706D13-D619-4AE4-87BA-6E606D24076D}"/>
    <cellStyle name="Normal 50 3 10" xfId="27996" xr:uid="{10BAD8D1-068D-4FD5-BC92-58F0093845F6}"/>
    <cellStyle name="Normal 50 3 11" xfId="4966" xr:uid="{548E2D1A-44C8-4318-B8D5-6D881E713A68}"/>
    <cellStyle name="Normal 50 3 2" xfId="2879" xr:uid="{C86D1345-8D65-410C-AB3A-80F8B5773BA6}"/>
    <cellStyle name="Normal 50 3 2 2" xfId="11142" xr:uid="{199C1677-C987-4CD9-ABB5-843F96DDB083}"/>
    <cellStyle name="Normal 50 3 2 3" xfId="14331" xr:uid="{DD922643-E958-4688-8FAA-B305B4C293C8}"/>
    <cellStyle name="Normal 50 3 2 4" xfId="17428" xr:uid="{A9B24A75-921E-44E3-B357-47E1484883E2}"/>
    <cellStyle name="Normal 50 3 2 5" xfId="20584" xr:uid="{DBA2A9F7-230C-4D69-8F88-A2139EF9F404}"/>
    <cellStyle name="Normal 50 3 2 6" xfId="23740" xr:uid="{A0941C3A-AB3E-4735-B9D2-CCB2E2088685}"/>
    <cellStyle name="Normal 50 3 2 7" xfId="26916" xr:uid="{3188CE73-7F66-4041-BBBF-C936AEF16278}"/>
    <cellStyle name="Normal 50 3 2 8" xfId="30115" xr:uid="{BC942FA7-27AA-43BC-9F96-2493F7EFB98D}"/>
    <cellStyle name="Normal 50 3 2 9" xfId="6066" xr:uid="{04448B66-0961-4129-B984-65E7044C4003}"/>
    <cellStyle name="Normal 50 3 3" xfId="8051" xr:uid="{6C8FBA8A-F251-4289-8C6A-2F14656E0FD3}"/>
    <cellStyle name="Normal 50 3 4" xfId="9196" xr:uid="{76AF9E85-6A72-4B30-8539-EF24C54F0EA8}"/>
    <cellStyle name="Normal 50 3 5" xfId="12317" xr:uid="{DC79E609-C30B-4D43-9DCF-BB0914B642F9}"/>
    <cellStyle name="Normal 50 3 6" xfId="15436" xr:uid="{EF017FB9-BA3A-4CD0-A61A-499A40D5BD2D}"/>
    <cellStyle name="Normal 50 3 7" xfId="18520" xr:uid="{5A787B6B-DBA2-462D-B3D0-85D4DFC7C864}"/>
    <cellStyle name="Normal 50 3 8" xfId="21683" xr:uid="{82201E78-5249-4AE2-AD82-183C42C271F1}"/>
    <cellStyle name="Normal 50 3 9" xfId="24818" xr:uid="{D6049AAD-841B-4AC2-A1F6-F2BD0AA6BA63}"/>
    <cellStyle name="Normal 50 4" xfId="2229" xr:uid="{BD214086-163A-4FA0-9BC7-1BBB4B6FEB83}"/>
    <cellStyle name="Normal 50 4 10" xfId="4316" xr:uid="{060F1A50-EC68-4B48-BB57-B2B0FDE021C1}"/>
    <cellStyle name="Normal 50 4 2" xfId="6533" xr:uid="{D1C9670B-4856-4E34-9419-F9627732F7A5}"/>
    <cellStyle name="Normal 50 4 3" xfId="10492" xr:uid="{76A51385-88C2-43D4-AEB5-C51B2052A651}"/>
    <cellStyle name="Normal 50 4 4" xfId="13687" xr:uid="{DE6951DE-23DE-49F6-9AAF-ED067AFB1084}"/>
    <cellStyle name="Normal 50 4 5" xfId="16782" xr:uid="{603361D4-EB7A-436E-834F-A3266A7D9F99}"/>
    <cellStyle name="Normal 50 4 6" xfId="19936" xr:uid="{2F9836B2-CEC8-4DE5-B358-A431FC9727EC}"/>
    <cellStyle name="Normal 50 4 7" xfId="23096" xr:uid="{7605273F-18EF-4A0D-A058-C8A4F7257745}"/>
    <cellStyle name="Normal 50 4 8" xfId="26272" xr:uid="{FEAFD835-DD36-48FE-A647-169D90A21F5F}"/>
    <cellStyle name="Normal 50 4 9" xfId="29471" xr:uid="{76BDD1A4-FA10-4710-8690-09E42AADA239}"/>
    <cellStyle name="Normal 50 5" xfId="1818" xr:uid="{8229BADE-52F0-4889-937E-CA8F1344D3A4}"/>
    <cellStyle name="Normal 50 5 2" xfId="10084" xr:uid="{773EBB15-87CD-405A-B8F7-86CC04A38CE9}"/>
    <cellStyle name="Normal 50 5 3" xfId="13280" xr:uid="{408D4DB1-378B-44EC-84D4-372DD082646F}"/>
    <cellStyle name="Normal 50 5 4" xfId="16375" xr:uid="{E835F6B5-BFF9-4E5E-A815-054C2DDCE640}"/>
    <cellStyle name="Normal 50 5 5" xfId="19529" xr:uid="{BE226986-6ED9-44C7-BA6B-AD043331344B}"/>
    <cellStyle name="Normal 50 5 6" xfId="22689" xr:uid="{2D4BCE15-02BC-49A2-8063-D3ED46009AA9}"/>
    <cellStyle name="Normal 50 5 7" xfId="25865" xr:uid="{72746857-07C5-487B-ADC5-B42D73501320}"/>
    <cellStyle name="Normal 50 5 8" xfId="29064" xr:uid="{D48B34D9-23C5-4EE8-A423-A2FCB2B8C7C7}"/>
    <cellStyle name="Normal 50 5 9" xfId="5416" xr:uid="{3B0393EE-6102-41C1-B721-8DA682118CAD}"/>
    <cellStyle name="Normal 50 6" xfId="7401" xr:uid="{AF589C06-8B58-4398-8D7A-2E1024C683E4}"/>
    <cellStyle name="Normal 50 7" xfId="8549" xr:uid="{9FEAB59A-18A3-4B50-9D77-CF611BC4C0B0}"/>
    <cellStyle name="Normal 50 8" xfId="11667" xr:uid="{5650AA5B-DA95-4A96-9AD4-6C4832AF46AC}"/>
    <cellStyle name="Normal 50 9" xfId="14778" xr:uid="{F0C52701-0D22-4393-9648-62415E5D183D}"/>
    <cellStyle name="Normal 51" xfId="1125" xr:uid="{2267B1EC-F3DE-4CA9-BE32-2CED4949883A}"/>
    <cellStyle name="Normal 51 10" xfId="21037" xr:uid="{A516B251-35F9-4209-8E11-1F5CF6EFB291}"/>
    <cellStyle name="Normal 51 11" xfId="24172" xr:uid="{913F07EC-0DB2-4AC9-BC12-BC233336495A}"/>
    <cellStyle name="Normal 51 12" xfId="27350" xr:uid="{4F18259D-5D2D-4484-BA41-614579F7B033}"/>
    <cellStyle name="Normal 51 13" xfId="4104" xr:uid="{A86D8AA5-47E4-4684-A8C0-03F5CB89EE75}"/>
    <cellStyle name="Normal 51 2" xfId="3076" xr:uid="{60472F38-B3A2-4DD5-9AAF-A83F28CC82F0}"/>
    <cellStyle name="Normal 51 2 10" xfId="28193" xr:uid="{8E2CD87F-6EC9-4CD4-9D6E-3954EF377BCD}"/>
    <cellStyle name="Normal 51 2 11" xfId="5162" xr:uid="{A8DACFD6-F1EC-4F5F-9083-FA1FFCB7AF8E}"/>
    <cellStyle name="Normal 51 2 2" xfId="6263" xr:uid="{3186F4A3-EF58-4EB7-A413-3E03B8E977EF}"/>
    <cellStyle name="Normal 51 2 3" xfId="8248" xr:uid="{A04F7B81-12B2-4189-AC8A-F619565F3A48}"/>
    <cellStyle name="Normal 51 2 4" xfId="11338" xr:uid="{57AAC8A5-5B53-46A3-98AE-627A1C26945F}"/>
    <cellStyle name="Normal 51 2 5" xfId="12514" xr:uid="{C1A79726-69EF-4F0C-80CA-891923019A26}"/>
    <cellStyle name="Normal 51 2 6" xfId="15633" xr:uid="{DF2DBB5F-0548-49C7-8F82-0798DA393DBD}"/>
    <cellStyle name="Normal 51 2 7" xfId="18716" xr:uid="{F62B283A-9974-4CCA-8B79-4DB55EE01BDC}"/>
    <cellStyle name="Normal 51 2 8" xfId="21880" xr:uid="{B1CF6EB9-AFAB-4AFF-BE93-D8FF6660CED6}"/>
    <cellStyle name="Normal 51 2 9" xfId="25014" xr:uid="{7D1C561F-14FD-4BFB-BCF9-625707D1D900}"/>
    <cellStyle name="Normal 51 3" xfId="2233" xr:uid="{A4CA6C6E-205F-4652-AC6A-708A29409F57}"/>
    <cellStyle name="Normal 51 3 10" xfId="4320" xr:uid="{7F16D08B-C88F-4409-A04A-A3766A189A5E}"/>
    <cellStyle name="Normal 51 3 2" xfId="6537" xr:uid="{C046AEFA-2A43-4769-B709-66EF6D80F2EF}"/>
    <cellStyle name="Normal 51 3 3" xfId="10496" xr:uid="{B8EBC812-E480-4E87-8105-0604038D9030}"/>
    <cellStyle name="Normal 51 3 4" xfId="13691" xr:uid="{90D1AE51-CAF8-46D4-A878-7C669E7D0F85}"/>
    <cellStyle name="Normal 51 3 5" xfId="16786" xr:uid="{C7ECB740-E45A-4D6B-A913-C6183D8A022D}"/>
    <cellStyle name="Normal 51 3 6" xfId="19940" xr:uid="{5C2F1966-9397-482D-802D-B6E7D90F6B7A}"/>
    <cellStyle name="Normal 51 3 7" xfId="23100" xr:uid="{1EB22A30-2BC6-42C6-B968-7652C27D3F53}"/>
    <cellStyle name="Normal 51 3 8" xfId="26276" xr:uid="{FFB41E0D-3AD1-4E5B-9220-7C41820CE613}"/>
    <cellStyle name="Normal 51 3 9" xfId="29475" xr:uid="{DF9A1229-F41F-4C39-A473-51CD8D3CF09C}"/>
    <cellStyle name="Normal 51 4" xfId="2015" xr:uid="{FD30FA70-4CF1-4A98-B0FA-7F410ECE9792}"/>
    <cellStyle name="Normal 51 4 2" xfId="10280" xr:uid="{AEEC26C2-5F67-4100-93A2-1E9C40D2BAF2}"/>
    <cellStyle name="Normal 51 4 3" xfId="13476" xr:uid="{98A303D1-4FE1-44D2-828C-5D306617027C}"/>
    <cellStyle name="Normal 51 4 4" xfId="16571" xr:uid="{507A78AE-3B33-4932-8DCA-2D27BAC3AB7F}"/>
    <cellStyle name="Normal 51 4 5" xfId="19725" xr:uid="{E35ABBC9-BAF3-44E1-AA60-F82299B2A420}"/>
    <cellStyle name="Normal 51 4 6" xfId="22885" xr:uid="{B3FE46DC-7043-4A24-995B-B2BC75C555D9}"/>
    <cellStyle name="Normal 51 4 7" xfId="26061" xr:uid="{963D4AD2-A3F5-4A58-852E-8B3FF6D71F7D}"/>
    <cellStyle name="Normal 51 4 8" xfId="29260" xr:uid="{5FF1CA83-ED69-407A-8403-48A4D0016A47}"/>
    <cellStyle name="Normal 51 4 9" xfId="5420" xr:uid="{621EC903-3518-47BD-9399-654AD6CB25CE}"/>
    <cellStyle name="Normal 51 5" xfId="7405" xr:uid="{CDBD8362-1A6A-45A0-B940-7DA662A0C921}"/>
    <cellStyle name="Normal 51 6" xfId="9392" xr:uid="{E53F6483-2547-4317-9E60-B29FF04DF921}"/>
    <cellStyle name="Normal 51 7" xfId="11671" xr:uid="{DB87B43B-226D-475E-9FEE-2B2C6EF44225}"/>
    <cellStyle name="Normal 51 8" xfId="14782" xr:uid="{74755A35-494A-485D-9C12-909499ECEEF3}"/>
    <cellStyle name="Normal 51 9" xfId="17874" xr:uid="{D910A354-729E-4D60-9FDD-ED2567C3BD9B}"/>
    <cellStyle name="Normal 52" xfId="1134" xr:uid="{4ACC1023-AE25-47FD-B6BD-38FEAA07C737}"/>
    <cellStyle name="Normal 52 10" xfId="25023" xr:uid="{4C7D0DC4-5C5F-45F0-9B06-273FA381957A}"/>
    <cellStyle name="Normal 52 11" xfId="28202" xr:uid="{7E82657C-C604-4E4E-B970-B9904BACC639}"/>
    <cellStyle name="Normal 52 12" xfId="4113" xr:uid="{E4AD4346-BC91-495B-9D25-279FC2EB881B}"/>
    <cellStyle name="Normal 52 2" xfId="3085" xr:uid="{DEFC62A8-A069-4EDD-8CFE-A276432078DE}"/>
    <cellStyle name="Normal 52 2 10" xfId="5171" xr:uid="{739CE505-D2DC-46C5-AEAF-430735CCC1A2}"/>
    <cellStyle name="Normal 52 2 2" xfId="6341" xr:uid="{8C1BC923-312C-4AE4-8A4D-2300276ADACE}"/>
    <cellStyle name="Normal 52 2 3" xfId="11347" xr:uid="{BC4617A9-0490-423A-9EA6-88F6C095FFD6}"/>
    <cellStyle name="Normal 52 2 4" xfId="12703" xr:uid="{8DE36C6A-F86F-4471-94E5-17D09F6D320E}"/>
    <cellStyle name="Normal 52 2 5" xfId="15642" xr:uid="{E74DE043-53B9-4821-B836-5556A21B6432}"/>
    <cellStyle name="Normal 52 2 6" xfId="20783" xr:uid="{836C02ED-131A-49FA-8521-293039422947}"/>
    <cellStyle name="Normal 52 2 7" xfId="22154" xr:uid="{245E76B7-C162-420A-BFD7-33D03C496A33}"/>
    <cellStyle name="Normal 52 2 8" xfId="25247" xr:uid="{0C88C0D3-B71D-46A1-B33E-CD6610963723}"/>
    <cellStyle name="Normal 52 2 9" xfId="28530" xr:uid="{18734806-A1DC-4303-9455-B0F28829943D}"/>
    <cellStyle name="Normal 52 3" xfId="2024" xr:uid="{9D06E2C9-93F3-42EE-AA95-BFE714C6EC19}"/>
    <cellStyle name="Normal 52 3 2" xfId="10289" xr:uid="{D90EFE38-7612-459D-BA3A-902620EE89CA}"/>
    <cellStyle name="Normal 52 3 3" xfId="13485" xr:uid="{295D8A1C-5834-4417-8A3F-CC62D85B2941}"/>
    <cellStyle name="Normal 52 3 4" xfId="16580" xr:uid="{84AD1AEB-D0B5-4B6F-9068-AB9713CE361A}"/>
    <cellStyle name="Normal 52 3 5" xfId="19734" xr:uid="{5F17DE59-C99A-4928-96DC-C1946C6F99A4}"/>
    <cellStyle name="Normal 52 3 6" xfId="22894" xr:uid="{B33387EB-7C67-4DA7-81B8-30C757CB89D8}"/>
    <cellStyle name="Normal 52 3 7" xfId="26070" xr:uid="{0B62EE69-F5A1-473F-9056-A18EABB34DB0}"/>
    <cellStyle name="Normal 52 3 8" xfId="29269" xr:uid="{56CBABD0-A178-47A5-A10B-92AD7951E9BA}"/>
    <cellStyle name="Normal 52 3 9" xfId="6272" xr:uid="{5F64627A-6303-4C7B-9D73-F24BDF5B0008}"/>
    <cellStyle name="Normal 52 4" xfId="8257" xr:uid="{2F73BED7-F3D5-4FF3-BAE8-9C07AC826D42}"/>
    <cellStyle name="Normal 52 5" xfId="9401" xr:uid="{734BFA50-16B2-4B32-ABA9-D978491F75CE}"/>
    <cellStyle name="Normal 52 6" xfId="12523" xr:uid="{E40810D5-0870-4A21-BBCF-46CBD0444A59}"/>
    <cellStyle name="Normal 52 7" xfId="14786" xr:uid="{66DBF332-BEA2-49DD-BFC6-5236A41CB3F8}"/>
    <cellStyle name="Normal 52 8" xfId="18725" xr:uid="{7E2C31A1-8C34-4934-895F-F1A457F4BC5B}"/>
    <cellStyle name="Normal 52 9" xfId="21889" xr:uid="{9426FB4D-23BD-457A-A798-12306E9F41CC}"/>
    <cellStyle name="Normal 53" xfId="1135" xr:uid="{0E998D1C-7021-4A02-B4FD-FA48CE12B18D}"/>
    <cellStyle name="Normal 53 10" xfId="25024" xr:uid="{CBFA7EC1-AE5A-44EB-9D4A-2E3EEBC202FF}"/>
    <cellStyle name="Normal 53 11" xfId="28203" xr:uid="{D88E2F87-2DED-4726-9EFA-43A6C4531FE2}"/>
    <cellStyle name="Normal 53 12" xfId="4114" xr:uid="{E7D974BD-5C72-43FF-B16E-1DB23790D42B}"/>
    <cellStyle name="Normal 53 2" xfId="3086" xr:uid="{FE36B708-17D4-4044-A0D6-B2015335C05D}"/>
    <cellStyle name="Normal 53 2 10" xfId="5172" xr:uid="{68249FF1-0CF9-44E9-8D2B-7F55CF353212}"/>
    <cellStyle name="Normal 53 2 2" xfId="7188" xr:uid="{98668DF2-6B01-4E9E-9464-9CDA3862DBC1}"/>
    <cellStyle name="Normal 53 2 3" xfId="11348" xr:uid="{0FC2A642-648B-436B-B433-3FB26C33C1A8}"/>
    <cellStyle name="Normal 53 2 4" xfId="14529" xr:uid="{2841297D-A210-4C12-B628-56F00EB6E497}"/>
    <cellStyle name="Normal 53 2 5" xfId="17626" xr:uid="{40543E42-AD4B-4117-A09B-13C19E6B09B2}"/>
    <cellStyle name="Normal 53 2 6" xfId="20784" xr:uid="{BCEE6B4C-3FF2-4681-815A-8BF4E7A1C388}"/>
    <cellStyle name="Normal 53 2 7" xfId="23938" xr:uid="{8096FD46-52C6-4A2B-9921-DC5A5DD6E3A7}"/>
    <cellStyle name="Normal 53 2 8" xfId="27114" xr:uid="{FC3C2C5C-BC56-4AAB-8788-3FF0EA591BDA}"/>
    <cellStyle name="Normal 53 2 9" xfId="30313" xr:uid="{0B671F30-F13C-46F9-86EE-6CF1101FAF8D}"/>
    <cellStyle name="Normal 53 3" xfId="2025" xr:uid="{5F27C2F4-DF84-4A79-809A-AB7E62BF470D}"/>
    <cellStyle name="Normal 53 3 2" xfId="10290" xr:uid="{A1B1A83B-813F-457E-81F0-4018ADCC9B5C}"/>
    <cellStyle name="Normal 53 3 3" xfId="13486" xr:uid="{099DD248-4F8D-473B-8257-707D10138590}"/>
    <cellStyle name="Normal 53 3 4" xfId="16581" xr:uid="{62F65EB0-8FFD-4F40-84C9-23820514E7BB}"/>
    <cellStyle name="Normal 53 3 5" xfId="19735" xr:uid="{2D77E35F-3400-488D-902D-C59056417B9E}"/>
    <cellStyle name="Normal 53 3 6" xfId="22895" xr:uid="{9C09A147-163C-4374-BE41-083D87247D04}"/>
    <cellStyle name="Normal 53 3 7" xfId="26071" xr:uid="{0D782E87-34C6-4E4F-8F89-BC2AAFA29D23}"/>
    <cellStyle name="Normal 53 3 8" xfId="29270" xr:uid="{436E9C89-4283-45F0-A8E0-6F3B033B9CFF}"/>
    <cellStyle name="Normal 53 3 9" xfId="6273" xr:uid="{8B0424EC-D1CC-4AF3-90DA-307CBFFC6D60}"/>
    <cellStyle name="Normal 53 4" xfId="8258" xr:uid="{E84F1896-7E4F-4766-ADCA-D375B8D59D09}"/>
    <cellStyle name="Normal 53 5" xfId="9402" xr:uid="{32A5521F-2AFB-4E9A-BB47-1C2C18F8DA36}"/>
    <cellStyle name="Normal 53 6" xfId="12524" xr:uid="{3E1E82F3-74B2-4DF2-93AE-B8857ED9E02C}"/>
    <cellStyle name="Normal 53 7" xfId="14790" xr:uid="{D7C0AC26-1538-4BC7-B952-139893EA9F7C}"/>
    <cellStyle name="Normal 53 8" xfId="18726" xr:uid="{5BBE686F-B7D8-42D1-9A69-C13DEA280C70}"/>
    <cellStyle name="Normal 53 9" xfId="21890" xr:uid="{DF7D1E9C-1077-40B0-9F8D-DC1928647CCC}"/>
    <cellStyle name="Normal 54" xfId="1139" xr:uid="{BD494297-9CE2-4D5B-B697-4CE473660662}"/>
    <cellStyle name="Normal 54 10" xfId="25028" xr:uid="{4AB89EFB-081E-408E-8EC9-6AB6AA525C19}"/>
    <cellStyle name="Normal 54 11" xfId="28207" xr:uid="{4A812F92-E57A-4C3E-802E-CC45BA565B36}"/>
    <cellStyle name="Normal 54 12" xfId="4117" xr:uid="{C8F526F9-0C2B-43F2-9A19-88D7FFB9808C}"/>
    <cellStyle name="Normal 54 2" xfId="3090" xr:uid="{34B211CA-8F1D-4417-832B-73A88E30AB25}"/>
    <cellStyle name="Normal 54 2 10" xfId="5176" xr:uid="{6A5AAD6D-B8B2-4FFD-9D55-5D84DED43E34}"/>
    <cellStyle name="Normal 54 2 2" xfId="7190" xr:uid="{D0688FD5-B76F-496B-A936-7858E0EDE39F}"/>
    <cellStyle name="Normal 54 2 3" xfId="11352" xr:uid="{9996A1CD-7A14-421A-B5CB-D6FAB05D2A57}"/>
    <cellStyle name="Normal 54 2 4" xfId="14533" xr:uid="{3423A4AB-C8CD-4B82-81FE-0918A3E80FEC}"/>
    <cellStyle name="Normal 54 2 5" xfId="17630" xr:uid="{87B3C12D-CC10-4812-8906-E5AC2FB7A9C9}"/>
    <cellStyle name="Normal 54 2 6" xfId="20788" xr:uid="{A9709F05-95AB-4001-8CA9-57CDC0C4FE32}"/>
    <cellStyle name="Normal 54 2 7" xfId="23942" xr:uid="{6287E5F3-C8E6-4211-893E-67B2FD08F740}"/>
    <cellStyle name="Normal 54 2 8" xfId="27118" xr:uid="{CA4F84DE-9DDA-499F-A933-49AA489D899F}"/>
    <cellStyle name="Normal 54 2 9" xfId="30317" xr:uid="{92E915EF-AC94-4F2A-B8B7-458D1ED57F27}"/>
    <cellStyle name="Normal 54 3" xfId="2028" xr:uid="{8565AE6A-0222-4722-9A55-9C4B24568417}"/>
    <cellStyle name="Normal 54 3 2" xfId="10293" xr:uid="{A6AEE3B4-85DC-4C47-9145-D72DC846FD93}"/>
    <cellStyle name="Normal 54 3 3" xfId="13489" xr:uid="{4BD3CD61-BD63-4E56-A50E-F8861E061403}"/>
    <cellStyle name="Normal 54 3 4" xfId="16584" xr:uid="{BF7DF73F-4F62-465A-BD4F-F7CC29815E21}"/>
    <cellStyle name="Normal 54 3 5" xfId="19738" xr:uid="{1354673A-C27A-4252-9798-51225A761F58}"/>
    <cellStyle name="Normal 54 3 6" xfId="22898" xr:uid="{11C83B4D-70C7-4F74-87CE-5ED87F327B64}"/>
    <cellStyle name="Normal 54 3 7" xfId="26074" xr:uid="{1276B409-135B-43C9-AB24-A4D2DF00ACF5}"/>
    <cellStyle name="Normal 54 3 8" xfId="29273" xr:uid="{B58D61BC-7092-44F2-9ABE-937195800892}"/>
    <cellStyle name="Normal 54 3 9" xfId="6277" xr:uid="{2604947D-41D3-4F84-A874-89BA4E1B066A}"/>
    <cellStyle name="Normal 54 4" xfId="8262" xr:uid="{CD4539F8-BBF2-4635-92AF-D22B6DAAB49F}"/>
    <cellStyle name="Normal 54 5" xfId="9406" xr:uid="{7968889C-E726-4CBF-8E54-863AACDAF995}"/>
    <cellStyle name="Normal 54 6" xfId="12528" xr:uid="{FE0CD5C7-0F20-4D5B-965E-E79C30A81C94}"/>
    <cellStyle name="Normal 54 7" xfId="15643" xr:uid="{CCF7D695-A70B-4B35-B5C7-319E92757159}"/>
    <cellStyle name="Normal 54 8" xfId="18730" xr:uid="{95D4BE41-C3A3-40A0-9A77-B2D1421B66B3}"/>
    <cellStyle name="Normal 54 9" xfId="21894" xr:uid="{2FD2FC4C-86C8-4669-BB17-31EF480939C2}"/>
    <cellStyle name="Normal 55" xfId="1143" xr:uid="{4E0A8DA6-5893-4707-B915-ABFDD43F56BE}"/>
    <cellStyle name="Normal 55 10" xfId="25032" xr:uid="{82617DF7-AB25-4BD7-AB3C-125305EF67D3}"/>
    <cellStyle name="Normal 55 11" xfId="28211" xr:uid="{F2B01013-B1DF-4E47-BC8C-86C3CCF4AD4C}"/>
    <cellStyle name="Normal 55 12" xfId="4118" xr:uid="{5FB646A7-8DB4-44BB-A5A6-66D98B73155C}"/>
    <cellStyle name="Normal 55 2" xfId="3094" xr:uid="{069269AD-84BC-44EC-AD8F-1F19165343C0}"/>
    <cellStyle name="Normal 55 2 10" xfId="5180" xr:uid="{B71614E3-73B7-43AE-80FB-8F13E1D04057}"/>
    <cellStyle name="Normal 55 2 2" xfId="7191" xr:uid="{7953DCB9-4AB0-4277-8CC7-E344C27CA3CB}"/>
    <cellStyle name="Normal 55 2 3" xfId="11356" xr:uid="{F972C6DA-134D-47DA-A97B-FE3E875E244F}"/>
    <cellStyle name="Normal 55 2 4" xfId="14537" xr:uid="{80BE33B5-DFC1-499D-A222-996958252D17}"/>
    <cellStyle name="Normal 55 2 5" xfId="17634" xr:uid="{DBD4B564-D3FC-4F2B-BEFD-FA3BAE655F6B}"/>
    <cellStyle name="Normal 55 2 6" xfId="20792" xr:uid="{85D5B9E3-1384-47D5-956E-D0752735B17E}"/>
    <cellStyle name="Normal 55 2 7" xfId="23946" xr:uid="{135E620C-0888-41A8-A7B1-5C52244C29B3}"/>
    <cellStyle name="Normal 55 2 8" xfId="27122" xr:uid="{287252C5-D76D-4662-BF9F-9F5211B4DD49}"/>
    <cellStyle name="Normal 55 2 9" xfId="30321" xr:uid="{2215D811-BA10-42E4-8D89-93F890AC9565}"/>
    <cellStyle name="Normal 55 3" xfId="2029" xr:uid="{EB675AEF-ED9B-4857-8447-589DA0AAB707}"/>
    <cellStyle name="Normal 55 3 2" xfId="10294" xr:uid="{382D32BE-CA08-46A1-9906-9A35A6D77D55}"/>
    <cellStyle name="Normal 55 3 3" xfId="13490" xr:uid="{C16F6A75-3B40-4EE2-8676-2D784A848364}"/>
    <cellStyle name="Normal 55 3 4" xfId="16585" xr:uid="{ECB05516-CE39-4D78-9045-11AC064A0472}"/>
    <cellStyle name="Normal 55 3 5" xfId="19739" xr:uid="{3B9BB492-8BDB-4A57-A554-557A53A30A58}"/>
    <cellStyle name="Normal 55 3 6" xfId="22899" xr:uid="{54B0F735-03B6-4C9F-AEFE-DA414EF8F054}"/>
    <cellStyle name="Normal 55 3 7" xfId="26075" xr:uid="{C89361CA-33C2-4937-B544-3301F9C65B4C}"/>
    <cellStyle name="Normal 55 3 8" xfId="29274" xr:uid="{01F4F4E7-653B-449A-987C-1159DF624F5F}"/>
    <cellStyle name="Normal 55 3 9" xfId="6281" xr:uid="{A1681EBC-37BD-4B47-98BA-3EB5378BA8F9}"/>
    <cellStyle name="Normal 55 4" xfId="8266" xr:uid="{CAB92AA2-1209-4004-BB6F-81F0B6BFE83E}"/>
    <cellStyle name="Normal 55 5" xfId="9410" xr:uid="{12A889CE-2B2C-45E4-9E47-9ACC51583733}"/>
    <cellStyle name="Normal 55 6" xfId="12532" xr:uid="{F4B25860-6DDF-4788-8F31-91C58A57A427}"/>
    <cellStyle name="Normal 55 7" xfId="15647" xr:uid="{195D1992-73CE-4187-8F36-8B5F67395C94}"/>
    <cellStyle name="Normal 55 8" xfId="18734" xr:uid="{1EC24F6C-92B4-476D-9D37-6ADD6DC0E986}"/>
    <cellStyle name="Normal 55 9" xfId="21898" xr:uid="{0238017F-7EFB-4401-A9DB-ADD9907F861C}"/>
    <cellStyle name="Normal 56" xfId="1147" xr:uid="{11E80E7A-D9BF-4BE6-974B-A155619B1D41}"/>
    <cellStyle name="Normal 56 10" xfId="25036" xr:uid="{BC6002D8-28CB-4DB1-93D2-8516EC1A12AE}"/>
    <cellStyle name="Normal 56 11" xfId="28215" xr:uid="{38A32526-EBFF-4F17-8180-6826BF38C0B4}"/>
    <cellStyle name="Normal 56 12" xfId="4119" xr:uid="{B1252ADA-5FB3-4304-9FEC-A8A070143428}"/>
    <cellStyle name="Normal 56 2" xfId="3098" xr:uid="{D46413BB-36FA-4FFA-BDE9-FFB7C7262633}"/>
    <cellStyle name="Normal 56 2 10" xfId="5184" xr:uid="{AA0AD59F-4C99-4AD9-BEE5-CE35A6D37F21}"/>
    <cellStyle name="Normal 56 2 2" xfId="7192" xr:uid="{9DE63F14-ADBC-40CF-9521-12EFD45D149E}"/>
    <cellStyle name="Normal 56 2 3" xfId="11360" xr:uid="{FE464E6A-53D2-4282-97B8-BBB692974C2E}"/>
    <cellStyle name="Normal 56 2 4" xfId="14541" xr:uid="{1662A711-A571-4D2F-9860-7D841E52AB27}"/>
    <cellStyle name="Normal 56 2 5" xfId="17638" xr:uid="{167D3B36-DFD4-475C-B9A7-2E3362DECB1D}"/>
    <cellStyle name="Normal 56 2 6" xfId="20796" xr:uid="{9E6ED288-8099-4B31-BC5F-212E6108E3E1}"/>
    <cellStyle name="Normal 56 2 7" xfId="23950" xr:uid="{EB47E4D4-647D-44C0-A0E7-BDC95A1695FA}"/>
    <cellStyle name="Normal 56 2 8" xfId="27126" xr:uid="{44D8A7BA-37D1-4B5F-9A9F-98438144DDCE}"/>
    <cellStyle name="Normal 56 2 9" xfId="30325" xr:uid="{A0BE7BD6-4583-4F35-9424-9CEE7737363C}"/>
    <cellStyle name="Normal 56 3" xfId="2030" xr:uid="{2077CC01-1E7D-40F1-9942-D977D15C255F}"/>
    <cellStyle name="Normal 56 3 2" xfId="10295" xr:uid="{AABBD0E4-D35F-475F-B507-3A9FCFEA7647}"/>
    <cellStyle name="Normal 56 3 3" xfId="13491" xr:uid="{016169A4-92E9-42F3-A043-2FAFB78DFDF0}"/>
    <cellStyle name="Normal 56 3 4" xfId="16586" xr:uid="{F1CC51FB-5409-470C-BDE5-9B498F9B17B3}"/>
    <cellStyle name="Normal 56 3 5" xfId="19740" xr:uid="{C9849C52-3295-4410-804D-9A04B9D7B277}"/>
    <cellStyle name="Normal 56 3 6" xfId="22900" xr:uid="{B2851E4E-4137-480A-8B89-682B607B2CF3}"/>
    <cellStyle name="Normal 56 3 7" xfId="26076" xr:uid="{CF20B1BB-7D26-405F-A74F-9611CAA216CA}"/>
    <cellStyle name="Normal 56 3 8" xfId="29275" xr:uid="{485E373A-462E-4307-A46A-E5ABB49BF969}"/>
    <cellStyle name="Normal 56 3 9" xfId="6285" xr:uid="{9BBA825A-51AF-4098-9CDE-2F6DA9CC686D}"/>
    <cellStyle name="Normal 56 4" xfId="8270" xr:uid="{4D88612F-EB21-46AF-BD52-8E5FBECE3E9F}"/>
    <cellStyle name="Normal 56 5" xfId="9414" xr:uid="{BA214971-42F7-4FEB-BF88-06AA5CE15D9C}"/>
    <cellStyle name="Normal 56 6" xfId="12536" xr:uid="{10E7CE2F-921F-447A-A3D4-B3DC1031595E}"/>
    <cellStyle name="Normal 56 7" xfId="15651" xr:uid="{DE4F7C92-0324-4993-9A2A-8184BF324844}"/>
    <cellStyle name="Normal 56 8" xfId="18738" xr:uid="{A768A505-EDF2-4B26-AB91-2F00B01BFF0C}"/>
    <cellStyle name="Normal 56 9" xfId="21902" xr:uid="{F3593DD8-ADDD-4BE2-8781-C040A1F33C23}"/>
    <cellStyle name="Normal 57" xfId="1151" xr:uid="{867B3E1C-C8DF-4029-93C0-1A0C2220FDCC}"/>
    <cellStyle name="Normal 57 10" xfId="25040" xr:uid="{BEC72102-5D73-4B06-8978-0B5F9633C0E4}"/>
    <cellStyle name="Normal 57 11" xfId="28219" xr:uid="{FC63EC69-F53A-45E9-8807-510FD93D7C61}"/>
    <cellStyle name="Normal 57 12" xfId="4120" xr:uid="{F7CD6198-1255-4449-86F7-3C3BD135F8E5}"/>
    <cellStyle name="Normal 57 2" xfId="3102" xr:uid="{EFE645BA-9777-47D5-BFEE-F62D6974DFCA}"/>
    <cellStyle name="Normal 57 2 10" xfId="5188" xr:uid="{D1358F22-A8D6-4EC3-A596-345CCFB9D5DD}"/>
    <cellStyle name="Normal 57 2 2" xfId="7193" xr:uid="{9E5F7FC8-26C1-4F42-9559-93F006285F22}"/>
    <cellStyle name="Normal 57 2 3" xfId="11364" xr:uid="{847858C4-722D-411B-B7A5-78568C050CBE}"/>
    <cellStyle name="Normal 57 2 4" xfId="14545" xr:uid="{457D0E62-A807-4E98-88B9-8B1FFAA3ECB1}"/>
    <cellStyle name="Normal 57 2 5" xfId="17642" xr:uid="{D2F20B70-14DB-4A5E-BD07-7776FFFCA3AA}"/>
    <cellStyle name="Normal 57 2 6" xfId="20800" xr:uid="{8E40B903-EE0D-445A-970C-A03EB095CEEF}"/>
    <cellStyle name="Normal 57 2 7" xfId="23954" xr:uid="{4E7D1324-B402-4E44-990E-BB377C178430}"/>
    <cellStyle name="Normal 57 2 8" xfId="27130" xr:uid="{75A0274D-C549-424D-94CC-E694A28ECF92}"/>
    <cellStyle name="Normal 57 2 9" xfId="30329" xr:uid="{751E0DBB-E402-4C89-97BF-A160631488C2}"/>
    <cellStyle name="Normal 57 3" xfId="2031" xr:uid="{BBE15726-8A1B-4118-836C-421A912C09B7}"/>
    <cellStyle name="Normal 57 3 2" xfId="10296" xr:uid="{17CA3270-C7AD-4717-992C-C0F62E277EB6}"/>
    <cellStyle name="Normal 57 3 3" xfId="13492" xr:uid="{DEC447D0-72CC-4102-8FE1-44B39DB34D6B}"/>
    <cellStyle name="Normal 57 3 4" xfId="16587" xr:uid="{4660E94E-5ED4-46BB-AF19-1332BB356F9D}"/>
    <cellStyle name="Normal 57 3 5" xfId="19741" xr:uid="{C73CF15B-A40E-4CB7-B03B-640636B9E6B5}"/>
    <cellStyle name="Normal 57 3 6" xfId="22901" xr:uid="{3C3F528F-47EB-4F0E-B744-AB6F010855F6}"/>
    <cellStyle name="Normal 57 3 7" xfId="26077" xr:uid="{4FB2BAC5-64C9-4911-A5C0-0BBF6C8D8BD7}"/>
    <cellStyle name="Normal 57 3 8" xfId="29276" xr:uid="{F2200EF4-B534-4AB7-B676-2C4AEB359B8C}"/>
    <cellStyle name="Normal 57 3 9" xfId="6289" xr:uid="{81143E62-8E79-482F-9CF2-9AB881BF35D0}"/>
    <cellStyle name="Normal 57 4" xfId="8274" xr:uid="{34CD7489-D779-4AC7-82FE-3E45DE3BC72A}"/>
    <cellStyle name="Normal 57 5" xfId="9418" xr:uid="{4B29049B-2CFA-427F-BAB0-9BD3E76CE2A1}"/>
    <cellStyle name="Normal 57 6" xfId="12540" xr:uid="{F18B054D-C9F6-491C-941C-035406257FFE}"/>
    <cellStyle name="Normal 57 7" xfId="15655" xr:uid="{40B733A6-A532-4896-88A6-F5DD5900CBE5}"/>
    <cellStyle name="Normal 57 8" xfId="18742" xr:uid="{8EEDB374-F3B2-4806-A194-CACB6F124923}"/>
    <cellStyle name="Normal 57 9" xfId="21906" xr:uid="{A2AB0E65-9AEC-4E26-B434-5F9D37412A2E}"/>
    <cellStyle name="Normal 58" xfId="1155" xr:uid="{1991280A-B1BF-4CB7-AA35-7891D04CF517}"/>
    <cellStyle name="Normal 58 10" xfId="25044" xr:uid="{24D85C7C-B031-4E0A-B033-6369AE2B700F}"/>
    <cellStyle name="Normal 58 11" xfId="28223" xr:uid="{7D766C92-9093-4CE2-BA1B-F8938B254B12}"/>
    <cellStyle name="Normal 58 12" xfId="4121" xr:uid="{95959012-8719-4CA5-88A5-6A4D7756A8C4}"/>
    <cellStyle name="Normal 58 2" xfId="3106" xr:uid="{123B8DAF-B83C-4BAC-BE30-8068CF803282}"/>
    <cellStyle name="Normal 58 2 10" xfId="5192" xr:uid="{4AB52EE3-5AF8-46DB-9F56-72E417B34B9F}"/>
    <cellStyle name="Normal 58 2 2" xfId="7194" xr:uid="{B6A266F9-7EDA-47E3-966B-EC3E3A80A159}"/>
    <cellStyle name="Normal 58 2 3" xfId="11368" xr:uid="{224936D4-3713-45E4-836F-DDD78F0B8DE4}"/>
    <cellStyle name="Normal 58 2 4" xfId="14549" xr:uid="{D071ED89-C01C-4503-BA8F-0E57296617FD}"/>
    <cellStyle name="Normal 58 2 5" xfId="17646" xr:uid="{4FB8E7BA-E25F-465D-92DC-39E1EA20D99A}"/>
    <cellStyle name="Normal 58 2 6" xfId="20804" xr:uid="{384DCEC5-CB88-43A3-A4CC-BB404444EC4E}"/>
    <cellStyle name="Normal 58 2 7" xfId="23958" xr:uid="{E292B7C5-650D-4379-9656-C24C0F96C42B}"/>
    <cellStyle name="Normal 58 2 8" xfId="27134" xr:uid="{37B47A58-6551-4AB8-8D6B-F4C4C72F804A}"/>
    <cellStyle name="Normal 58 2 9" xfId="30333" xr:uid="{C0FB8742-EB81-4877-93AD-F226B516F672}"/>
    <cellStyle name="Normal 58 3" xfId="2032" xr:uid="{914C02CD-9AB0-425F-8198-BFEB437E1CF6}"/>
    <cellStyle name="Normal 58 3 2" xfId="10297" xr:uid="{E126D182-E8D0-4B76-88BE-FD8C7F1C9C3D}"/>
    <cellStyle name="Normal 58 3 3" xfId="13493" xr:uid="{05CA344D-C842-4E1C-A60F-ECC6264A1564}"/>
    <cellStyle name="Normal 58 3 4" xfId="16588" xr:uid="{0B86D2C9-23E3-4EFE-A9AA-13E2B96C605E}"/>
    <cellStyle name="Normal 58 3 5" xfId="19742" xr:uid="{220E8724-2331-4ED2-8F05-BC9A6D7B6645}"/>
    <cellStyle name="Normal 58 3 6" xfId="22902" xr:uid="{5800C5B1-AF70-4E54-8E00-CE7CB1D47201}"/>
    <cellStyle name="Normal 58 3 7" xfId="26078" xr:uid="{C08B974B-92E6-49FF-BEE0-A8116C47012C}"/>
    <cellStyle name="Normal 58 3 8" xfId="29277" xr:uid="{4A28186F-64E2-4F51-AA54-5467B640F6CF}"/>
    <cellStyle name="Normal 58 3 9" xfId="6293" xr:uid="{610D0A22-8072-485A-ACDC-CB6D6D638260}"/>
    <cellStyle name="Normal 58 4" xfId="8278" xr:uid="{C8B293DD-0849-4B47-AF81-9199DD63AD80}"/>
    <cellStyle name="Normal 58 5" xfId="9422" xr:uid="{DF357ABA-82B0-4E00-87D0-08911B7DE196}"/>
    <cellStyle name="Normal 58 6" xfId="12544" xr:uid="{45E6BAF5-C138-4667-8FEB-F31C225EF884}"/>
    <cellStyle name="Normal 58 7" xfId="15659" xr:uid="{8F83BE7D-61B8-4D9B-A81A-BB108551ABA7}"/>
    <cellStyle name="Normal 58 8" xfId="18746" xr:uid="{9E0B2F82-6790-46E0-94AC-8E764E0F8102}"/>
    <cellStyle name="Normal 58 9" xfId="21910" xr:uid="{3BC6B7DA-4CDF-4B53-BCE0-FC00B9E919FC}"/>
    <cellStyle name="Normal 59" xfId="1159" xr:uid="{6010C860-BBB2-4D73-AA9F-E8EE3A348D6C}"/>
    <cellStyle name="Normal 59 10" xfId="25048" xr:uid="{7957877B-1CA9-4170-A5B7-52268AA6F417}"/>
    <cellStyle name="Normal 59 11" xfId="28227" xr:uid="{41ED1264-7AD3-4645-8039-DC585AF039E3}"/>
    <cellStyle name="Normal 59 12" xfId="4116" xr:uid="{40CC85F3-9C88-49F0-B726-9A33E38A2D51}"/>
    <cellStyle name="Normal 59 2" xfId="3110" xr:uid="{BA9AD29A-CAF7-4429-AB3A-CB72CB835BDC}"/>
    <cellStyle name="Normal 59 2 10" xfId="5196" xr:uid="{435FE6D3-C8D3-4080-9861-8ABD387BF043}"/>
    <cellStyle name="Normal 59 2 2" xfId="7197" xr:uid="{DF110CCA-7D2E-4898-8D1E-7E8D41644D28}"/>
    <cellStyle name="Normal 59 2 3" xfId="11372" xr:uid="{09CD0FB2-75F8-4821-B141-3C4D5FDBCD77}"/>
    <cellStyle name="Normal 59 2 4" xfId="14553" xr:uid="{A9029344-4C0A-4262-B3B1-90CE9B04BAF8}"/>
    <cellStyle name="Normal 59 2 5" xfId="17650" xr:uid="{D2E5E5F0-C179-477D-A88F-9D6CFC345CB0}"/>
    <cellStyle name="Normal 59 2 6" xfId="20808" xr:uid="{7E496791-99A0-4DA5-B350-C608D04D5315}"/>
    <cellStyle name="Normal 59 2 7" xfId="23962" xr:uid="{9B4533A9-AD6F-401B-9A7A-B9739E9B3010}"/>
    <cellStyle name="Normal 59 2 8" xfId="27138" xr:uid="{4C305331-D34D-49C3-98F8-DB984D09C5A5}"/>
    <cellStyle name="Normal 59 2 9" xfId="30337" xr:uid="{27012782-7E70-4D9D-8090-7771463375B1}"/>
    <cellStyle name="Normal 59 3" xfId="2027" xr:uid="{F9E67F3B-965F-47E4-8E01-EC5932DE4085}"/>
    <cellStyle name="Normal 59 3 2" xfId="10292" xr:uid="{14C124E2-3BF7-4058-8399-13E69432CCFC}"/>
    <cellStyle name="Normal 59 3 3" xfId="13488" xr:uid="{14B2F5AF-F634-4131-8205-3FA3C1479C1E}"/>
    <cellStyle name="Normal 59 3 4" xfId="16583" xr:uid="{C3CE401F-31C5-472D-A2FF-970E262BEC8F}"/>
    <cellStyle name="Normal 59 3 5" xfId="19737" xr:uid="{2DA0F515-4F1F-4249-A29D-88DAEEA81F0D}"/>
    <cellStyle name="Normal 59 3 6" xfId="22897" xr:uid="{0C6AEAEC-BF8E-43E0-9FC8-48C5984B6341}"/>
    <cellStyle name="Normal 59 3 7" xfId="26073" xr:uid="{85F1AABC-031A-4AD3-A2A6-7626613E3F12}"/>
    <cellStyle name="Normal 59 3 8" xfId="29272" xr:uid="{4E7677E2-3926-4E1E-8394-E24F5EFEA402}"/>
    <cellStyle name="Normal 59 3 9" xfId="6297" xr:uid="{B34A6317-FF78-41BA-A001-C5814A675A78}"/>
    <cellStyle name="Normal 59 4" xfId="8282" xr:uid="{CA445781-8BC0-4B65-B9D7-CA48FC4154E4}"/>
    <cellStyle name="Normal 59 5" xfId="9426" xr:uid="{C96E928E-E46E-4114-9D2F-BF5B905D8E6E}"/>
    <cellStyle name="Normal 59 6" xfId="12548" xr:uid="{E898C422-E577-4F9E-B9BD-8BD2DEC2E635}"/>
    <cellStyle name="Normal 59 7" xfId="15663" xr:uid="{462D0FCB-BF3C-487D-821F-7E4400124B16}"/>
    <cellStyle name="Normal 59 8" xfId="18750" xr:uid="{835FC553-1699-4C03-9AA5-EF9F1CDA4EA0}"/>
    <cellStyle name="Normal 59 9" xfId="21914" xr:uid="{F90CF6A2-4FBD-4DDD-AF39-A1675FEED317}"/>
    <cellStyle name="Normal 6" xfId="12" xr:uid="{00000000-0005-0000-0000-00000E000000}"/>
    <cellStyle name="Normal 6 10" xfId="8373" xr:uid="{DCFF159E-8274-462F-9642-703237ECEDC3}"/>
    <cellStyle name="Normal 6 11" xfId="11482" xr:uid="{E24EA9CA-DA7F-4A25-AABF-500FA8C226A9}"/>
    <cellStyle name="Normal 6 12" xfId="14597" xr:uid="{6A62CDD9-9FB6-4827-B39C-94B5A6BDCBE6}"/>
    <cellStyle name="Normal 6 13" xfId="17689" xr:uid="{3011C9E5-D637-4FE0-A1DE-2CD60BAAB9AE}"/>
    <cellStyle name="Normal 6 14" xfId="20847" xr:uid="{64F072A1-29A5-4136-B18C-834B3D9B8195}"/>
    <cellStyle name="Normal 6 15" xfId="23987" xr:uid="{B7EBF747-9A78-4989-9679-D22142051DEA}"/>
    <cellStyle name="Normal 6 16" xfId="27164" xr:uid="{C75CDA2D-D009-4EE6-B5E7-00290DB1A5A7}"/>
    <cellStyle name="Normal 6 17" xfId="3274" xr:uid="{863D5F59-3894-4B21-B490-B707B4F4D79F}"/>
    <cellStyle name="Normal 6 18" xfId="108" xr:uid="{192C558C-A199-44E6-9CD4-9556E1A230F3}"/>
    <cellStyle name="Normal 6 19" xfId="30468" xr:uid="{EC97424D-8145-4071-959A-33CF68A44985}"/>
    <cellStyle name="Normal 6 2" xfId="77" xr:uid="{010F7C0E-FA94-4506-B51D-6AF44EDBFC49}"/>
    <cellStyle name="Normal 6 2 10" xfId="24328" xr:uid="{DFD12271-02B3-488C-ACA2-F0C37C489B82}"/>
    <cellStyle name="Normal 6 2 11" xfId="27506" xr:uid="{E1FCCABF-AF3A-421C-8867-24EE3D61CFEB}"/>
    <cellStyle name="Normal 6 2 12" xfId="3418" xr:uid="{D1E776F5-F863-42B1-8800-97D0B51FA6CF}"/>
    <cellStyle name="Normal 6 2 13" xfId="30372" xr:uid="{0AF746CD-6080-4F95-AB8B-E475B84A6E7F}"/>
    <cellStyle name="Normal 6 2 14" xfId="438" xr:uid="{61F44BC9-9383-408B-B10B-B1D260F87319}"/>
    <cellStyle name="Normal 6 2 15" xfId="30496" xr:uid="{E3688703-130B-4C8F-A4E3-CE70B070A631}"/>
    <cellStyle name="Normal 6 2 16" xfId="30495" xr:uid="{FFE926A7-02B3-4339-84F3-364E5A79899E}"/>
    <cellStyle name="Normal 6 2 16 2" xfId="30522" xr:uid="{31E0B93A-3EC2-4EC3-957B-75D26F9D8B36}"/>
    <cellStyle name="Normal 6 2 16 3" xfId="30561" xr:uid="{6E06B95F-3821-47F0-8AB4-4251A3A7169A}"/>
    <cellStyle name="Normal 6 2 16 3 2" xfId="30583" xr:uid="{75442FD8-A839-457E-B5F4-94EB158932FA}"/>
    <cellStyle name="Normal 6 2 16 4" xfId="30569" xr:uid="{EBFD21A2-E0F3-46A5-8113-8255C5197027}"/>
    <cellStyle name="Normal 6 2 16 4 2" xfId="30590" xr:uid="{F48D6DD1-2671-4C22-B407-070E77055046}"/>
    <cellStyle name="Normal 6 2 16 4 3" xfId="30576" xr:uid="{2224E845-D7CC-4233-9DD4-4A9F752692FD}"/>
    <cellStyle name="Normal 6 2 16 4 3 2" xfId="30597" xr:uid="{16DB2BF8-7C69-444B-8EF5-8AAF8F102446}"/>
    <cellStyle name="Normal 6 2 16 5" xfId="30518" xr:uid="{58808492-78E2-49C6-80BF-315A70937558}"/>
    <cellStyle name="Normal 6 2 2" xfId="79" xr:uid="{AB457BD3-E48E-4BB6-8057-7A5A153F2801}"/>
    <cellStyle name="Normal 6 2 2 10" xfId="4476" xr:uid="{9BDAD06B-F09B-4579-8907-C89C4429A1D2}"/>
    <cellStyle name="Normal 6 2 2 11" xfId="30383" xr:uid="{18AD0056-8616-4E51-B119-4E1B92F98CFE}"/>
    <cellStyle name="Normal 6 2 2 12" xfId="2389" xr:uid="{E485357B-0DC0-4249-931D-9BCD4A760EA4}"/>
    <cellStyle name="Normal 6 2 2 2" xfId="6548" xr:uid="{BDA0D0CB-E3DA-4E2C-9DED-65D01F41CF3D}"/>
    <cellStyle name="Normal 6 2 2 2 2" xfId="30527" xr:uid="{80293FF9-1876-4521-B772-74C3544B5FA7}"/>
    <cellStyle name="Normal 6 2 2 2 3" xfId="30524" xr:uid="{22600D2D-E531-449A-84F2-A1BF8479C2CE}"/>
    <cellStyle name="Normal 6 2 2 3" xfId="10652" xr:uid="{45249225-0A3C-4F57-B47A-7A5397DC6BD4}"/>
    <cellStyle name="Normal 6 2 2 4" xfId="13847" xr:uid="{BA5CB953-011A-4E3D-AD36-A5C535476E0A}"/>
    <cellStyle name="Normal 6 2 2 5" xfId="16942" xr:uid="{871C7496-9FBE-4DDD-B5E6-4673F9B27FAB}"/>
    <cellStyle name="Normal 6 2 2 6" xfId="20096" xr:uid="{CCB9DD46-B4FB-4F9F-8642-8B8F479017C8}"/>
    <cellStyle name="Normal 6 2 2 7" xfId="23256" xr:uid="{3A3EEC5E-EF7B-49B0-9183-236FD39C3F02}"/>
    <cellStyle name="Normal 6 2 2 8" xfId="26432" xr:uid="{7C577636-F5A5-47A0-9249-BE7C75B60580}"/>
    <cellStyle name="Normal 6 2 2 9" xfId="29631" xr:uid="{A357A987-7186-4399-B0A3-6945148314F2}"/>
    <cellStyle name="Normal 6 2 3" xfId="1327" xr:uid="{CB426E0D-474D-40AF-A584-4EFD8F034C77}"/>
    <cellStyle name="Normal 6 2 3 2" xfId="9594" xr:uid="{6811D92D-CDF2-42A1-B4F6-1D33EEBA4E99}"/>
    <cellStyle name="Normal 6 2 3 3" xfId="12790" xr:uid="{AADF3CFE-0F14-48C1-B87D-575BB05760AA}"/>
    <cellStyle name="Normal 6 2 3 4" xfId="15885" xr:uid="{C0D3A813-1F2F-4BD4-9891-47B8DFD71A01}"/>
    <cellStyle name="Normal 6 2 3 5" xfId="19039" xr:uid="{136EC537-61F1-43F6-95D4-67277A83D2A5}"/>
    <cellStyle name="Normal 6 2 3 6" xfId="22199" xr:uid="{C5CFC64E-ACC9-439D-9D02-DAE564EE0D54}"/>
    <cellStyle name="Normal 6 2 3 7" xfId="25375" xr:uid="{C738E92A-08D3-4817-8604-3B778E101B41}"/>
    <cellStyle name="Normal 6 2 3 8" xfId="28574" xr:uid="{A3906488-5DD2-45E8-BEAA-ED4E4FA2AD29}"/>
    <cellStyle name="Normal 6 2 3 9" xfId="5576" xr:uid="{F431B309-D7A1-4998-8C28-FA58E4BF91FF}"/>
    <cellStyle name="Normal 6 2 4" xfId="7561" xr:uid="{5DA478CD-0CCC-48FE-8ECA-63A2DEE5EB77}"/>
    <cellStyle name="Normal 6 2 5" xfId="8706" xr:uid="{74B2C39A-B291-4973-9C79-7A9B199ACCDA}"/>
    <cellStyle name="Normal 6 2 6" xfId="11827" xr:uid="{34E7A605-AA7D-47D2-814E-7CBB1F7B6191}"/>
    <cellStyle name="Normal 6 2 7" xfId="14946" xr:uid="{54FC31C4-F251-412C-A776-9BDFB5B5EDBA}"/>
    <cellStyle name="Normal 6 2 8" xfId="18030" xr:uid="{FD731606-44EC-4AD8-91B0-F7A29BAFB859}"/>
    <cellStyle name="Normal 6 2 9" xfId="21193" xr:uid="{2FBE8B1E-0565-4C6D-945C-91A8FD30F91C}"/>
    <cellStyle name="Normal 6 20" xfId="30466" xr:uid="{1E3E186A-C9A1-4896-82D8-EE3276CE79DA}"/>
    <cellStyle name="Normal 6 20 10" xfId="30564" xr:uid="{1EDC6931-D250-439D-8F11-ECE81DD23494}"/>
    <cellStyle name="Normal 6 20 10 2" xfId="30585" xr:uid="{2C6145DB-0DA3-42B4-A16E-DC59297D0A10}"/>
    <cellStyle name="Normal 6 20 10 3" xfId="30571" xr:uid="{CC6B9CB4-B8A5-4528-AAE0-FACC381A54BB}"/>
    <cellStyle name="Normal 6 20 10 3 2" xfId="30592" xr:uid="{310EBAD0-A618-4172-B832-ADA2382E2A55}"/>
    <cellStyle name="Normal 6 20 2" xfId="30473" xr:uid="{DFF75329-121E-4294-B65B-47629A2DBF75}"/>
    <cellStyle name="Normal 6 20 2 2" xfId="30481" xr:uid="{672B27C0-95C8-4115-93DF-2771DD3A36C9}"/>
    <cellStyle name="Normal 6 20 2 2 2" xfId="30532" xr:uid="{B3218AE7-2A3C-4E64-A1D7-B445E6976028}"/>
    <cellStyle name="Normal 6 20 2 2 3" xfId="30529" xr:uid="{06F3151B-CDA4-4E9C-A2F0-A0AC49A3E6CC}"/>
    <cellStyle name="Normal 6 20 2 2 3 2" xfId="30547" xr:uid="{FD456FF4-DBDB-4834-90E2-B79DC8A7916B}"/>
    <cellStyle name="Normal 6 20 3" xfId="30476" xr:uid="{91C23B0F-18BD-4733-B0AF-80F96713B364}"/>
    <cellStyle name="Normal 6 20 3 2" xfId="30484" xr:uid="{7538629C-2750-4FCD-BACB-B913D6CE7FB4}"/>
    <cellStyle name="Normal 6 20 4" xfId="30479" xr:uid="{0125E5EE-2357-473A-8915-F6127286CA59}"/>
    <cellStyle name="Normal 6 20 5" xfId="30471" xr:uid="{E29909DB-3A34-4122-885C-C82F82ABE605}"/>
    <cellStyle name="Normal 6 20 6" xfId="30487" xr:uid="{C18BDAA0-839D-4641-948B-2834F4FBF505}"/>
    <cellStyle name="Normal 6 20 6 2" xfId="30507" xr:uid="{4AEDB181-ECAD-4E88-A602-669CED08333C}"/>
    <cellStyle name="Normal 6 20 6 3" xfId="30538" xr:uid="{B9E4B521-B375-4A00-9CA0-BCDB186DE670}"/>
    <cellStyle name="Normal 6 20 6 4" xfId="30535" xr:uid="{B1EE61EA-2946-420D-923C-9061E21D06D9}"/>
    <cellStyle name="Normal 6 20 6 4 2" xfId="30550" xr:uid="{B6B52987-0ED5-4D63-A1BB-7BE5B9C9BA06}"/>
    <cellStyle name="Normal 6 20 7" xfId="30505" xr:uid="{5628E01E-42AA-4BB0-A303-06F261168569}"/>
    <cellStyle name="Normal 6 20 7 2" xfId="30506" xr:uid="{930E523E-969D-467D-B3EB-7918CD992809}"/>
    <cellStyle name="Normal 6 20 7 3" xfId="30541" xr:uid="{7BF40C55-127D-4C75-A58E-7ED9CAE18C78}"/>
    <cellStyle name="Normal 6 20 7 3 2" xfId="30553" xr:uid="{24B5EE00-C45B-4536-8BE1-4F022DAFC5A8}"/>
    <cellStyle name="Normal 6 20 8" xfId="30502" xr:uid="{54A82612-C0DA-4539-8E8C-3FAD8F42DF2A}"/>
    <cellStyle name="Normal 6 20 8 2" xfId="30544" xr:uid="{5F35C911-72D9-4FCF-9BD6-F134D0B43B3F}"/>
    <cellStyle name="Normal 6 20 9" xfId="30556" xr:uid="{6FFEC820-4B72-4C4E-B69A-527D560CC5F4}"/>
    <cellStyle name="Normal 6 20 9 2" xfId="30578" xr:uid="{75504806-3F07-4E70-95A8-57177EF5732F}"/>
    <cellStyle name="Normal 6 21" xfId="30710" xr:uid="{D0778FAB-AF1B-4146-AC72-31F94B59C83C}"/>
    <cellStyle name="Normal 6 22" xfId="69" xr:uid="{C76784E5-AC2F-45C7-A5FD-B02BFC44C704}"/>
    <cellStyle name="Normal 6 3" xfId="78" xr:uid="{5D72C3F4-8E4C-43DE-BEAA-68363D0D5111}"/>
    <cellStyle name="Normal 6 3 10" xfId="24468" xr:uid="{A5445DB4-A21A-4F94-B1FE-0792EE793B1A}"/>
    <cellStyle name="Normal 6 3 11" xfId="27646" xr:uid="{C442A670-4408-4F77-A95C-B51B18D03716}"/>
    <cellStyle name="Normal 6 3 12" xfId="3558" xr:uid="{9A8BD6A1-E4FE-482E-8374-CD2B6B274DC7}"/>
    <cellStyle name="Normal 6 3 13" xfId="30377" xr:uid="{D2978421-4A97-4C03-8330-64659B89FB26}"/>
    <cellStyle name="Normal 6 3 14" xfId="30408" xr:uid="{28C4515A-25C7-4BB7-98E2-F9FA43B0C030}"/>
    <cellStyle name="Normal 6 3 15" xfId="578" xr:uid="{C4297E59-5CDE-4037-8441-062D7F33B91D}"/>
    <cellStyle name="Normal 6 3 2" xfId="2529" xr:uid="{76811C57-EAA6-44B1-BBC8-41C48BA21CF9}"/>
    <cellStyle name="Normal 6 3 2 10" xfId="4616" xr:uid="{0510DC44-05B8-4E6D-993A-D2B969D5FB30}"/>
    <cellStyle name="Normal 6 3 2 11" xfId="30526" xr:uid="{94B69171-B092-4CF7-AEDE-EE5ABDEDBD6D}"/>
    <cellStyle name="Normal 6 3 2 12" xfId="30525" xr:uid="{9CA50D6E-9AE0-40A2-B59A-047019AD446C}"/>
    <cellStyle name="Normal 6 3 2 2" xfId="6687" xr:uid="{AFCB23B1-E5EC-436B-BF9D-67C40AFC7B89}"/>
    <cellStyle name="Normal 6 3 2 3" xfId="10792" xr:uid="{E637C69A-FD23-42F3-81C5-877278FFDB80}"/>
    <cellStyle name="Normal 6 3 2 4" xfId="13987" xr:uid="{24D81FBA-6C13-455B-BF87-5A6C16441B66}"/>
    <cellStyle name="Normal 6 3 2 5" xfId="17082" xr:uid="{D76957FA-18E2-4293-99CD-5C52013F1987}"/>
    <cellStyle name="Normal 6 3 2 6" xfId="20236" xr:uid="{8F2B0E94-66A4-4B2B-B794-4B096479337A}"/>
    <cellStyle name="Normal 6 3 2 7" xfId="23396" xr:uid="{5FFA70B6-73CC-45E6-84ED-B4FCD7790B15}"/>
    <cellStyle name="Normal 6 3 2 8" xfId="26572" xr:uid="{5B9575C0-ED0C-4B33-8AC3-D06AB14261E7}"/>
    <cellStyle name="Normal 6 3 2 9" xfId="29771" xr:uid="{39B145FD-C4DE-4255-9487-B669FBE9A91E}"/>
    <cellStyle name="Normal 6 3 3" xfId="1467" xr:uid="{64AB42B5-9D40-4409-B99D-4CE8A965311D}"/>
    <cellStyle name="Normal 6 3 3 2" xfId="9734" xr:uid="{1EF9142F-8EC6-4BCB-9791-0233FDBE6BEE}"/>
    <cellStyle name="Normal 6 3 3 3" xfId="12930" xr:uid="{E3C48F16-C17F-4756-8E29-5E05068E4B6B}"/>
    <cellStyle name="Normal 6 3 3 4" xfId="16025" xr:uid="{1C09EB91-566E-431A-8488-1FC05A22A1DA}"/>
    <cellStyle name="Normal 6 3 3 5" xfId="19179" xr:uid="{22F8B9FF-D310-458A-9ACC-2101F97EF029}"/>
    <cellStyle name="Normal 6 3 3 6" xfId="22339" xr:uid="{E024F7A6-F85F-42D0-A0C0-E57BD9704C83}"/>
    <cellStyle name="Normal 6 3 3 7" xfId="25515" xr:uid="{C6A9B997-073B-472C-8892-E10465BBAEBC}"/>
    <cellStyle name="Normal 6 3 3 8" xfId="28714" xr:uid="{E951B47A-580B-4116-BA1F-89C6718062A9}"/>
    <cellStyle name="Normal 6 3 3 9" xfId="5716" xr:uid="{6723818A-1C7E-42D6-B680-6460EB68A50F}"/>
    <cellStyle name="Normal 6 3 4" xfId="7701" xr:uid="{BB495C8F-8975-41F3-A4A5-C711CE48112F}"/>
    <cellStyle name="Normal 6 3 5" xfId="8846" xr:uid="{F4C0D3ED-6575-474F-84DE-6CB757FDD401}"/>
    <cellStyle name="Normal 6 3 6" xfId="11967" xr:uid="{0C12D964-5873-461F-872D-1788A0DBD147}"/>
    <cellStyle name="Normal 6 3 7" xfId="15086" xr:uid="{8C0995A4-F455-4EA2-BC1D-3092BC41FE78}"/>
    <cellStyle name="Normal 6 3 8" xfId="18170" xr:uid="{A8976F41-D340-4E67-91F8-491867686E39}"/>
    <cellStyle name="Normal 6 3 9" xfId="21333" xr:uid="{71A7A759-0F92-43D6-A480-0CA9323C6BDE}"/>
    <cellStyle name="Normal 6 4" xfId="80" xr:uid="{E41C6B39-4491-42D9-8D88-43AF0F1BFA51}"/>
    <cellStyle name="Normal 6 4 10" xfId="24637" xr:uid="{6BDB6DD4-8D5B-4918-BDA0-E7DB4AE2AB8A}"/>
    <cellStyle name="Normal 6 4 11" xfId="27815" xr:uid="{B1E1CF1D-2032-4B13-B7B0-2FF21EC56774}"/>
    <cellStyle name="Normal 6 4 12" xfId="3727" xr:uid="{1D9FD6C1-98F9-4261-BA9E-0C9E6C5F810F}"/>
    <cellStyle name="Normal 6 4 13" xfId="30382" xr:uid="{1FABC0DC-ACC2-420F-8513-170318408E58}"/>
    <cellStyle name="Normal 6 4 14" xfId="30409" xr:uid="{55328F40-0341-4947-9C82-9810AD76559C}"/>
    <cellStyle name="Normal 6 4 15" xfId="747" xr:uid="{8E712240-18CE-4D7D-8164-5E4B17DA146F}"/>
    <cellStyle name="Normal 6 4 2" xfId="83" xr:uid="{5175CEA8-DBC1-41F9-9FE3-B245917659DA}"/>
    <cellStyle name="Normal 6 4 2 10" xfId="4785" xr:uid="{1CB8E6FD-B360-47C5-A20E-472AD44055EC}"/>
    <cellStyle name="Normal 6 4 2 11" xfId="30426" xr:uid="{0DDAC3E9-5B06-440D-A0E9-6688588FAF33}"/>
    <cellStyle name="Normal 6 4 2 12" xfId="2698" xr:uid="{362FBE62-96AE-44BA-BA1B-1474D1B288C0}"/>
    <cellStyle name="Normal 6 4 2 2" xfId="6824" xr:uid="{3FEE390E-D5A8-42AE-AE54-25C83219F6F3}"/>
    <cellStyle name="Normal 6 4 2 3" xfId="10961" xr:uid="{6E3F4535-7463-469A-AE43-C239B2C6929A}"/>
    <cellStyle name="Normal 6 4 2 4" xfId="14152" xr:uid="{8AB3EB0D-4995-4788-A942-79B31B4F22DC}"/>
    <cellStyle name="Normal 6 4 2 5" xfId="17247" xr:uid="{F55C1D14-2742-4474-8BB8-19986AA86BD6}"/>
    <cellStyle name="Normal 6 4 2 6" xfId="20405" xr:uid="{6DF0AEAA-F6FF-4385-AC0F-D68A78BF4A12}"/>
    <cellStyle name="Normal 6 4 2 7" xfId="23561" xr:uid="{C794FE40-BB0D-4CC8-98AA-AD03A2BA0A27}"/>
    <cellStyle name="Normal 6 4 2 8" xfId="26737" xr:uid="{A99AC422-51DD-43A3-A011-13B0214B2E5D}"/>
    <cellStyle name="Normal 6 4 2 9" xfId="29936" xr:uid="{C3FBEFFA-18D9-495C-B96F-DA52C930E351}"/>
    <cellStyle name="Normal 6 4 3" xfId="85" xr:uid="{59EBB180-25BB-495C-ACD9-94AA1C0D05B3}"/>
    <cellStyle name="Normal 6 4 3 10" xfId="30430" xr:uid="{407DF4EC-E017-4FE2-A00B-26C0E5D679BE}"/>
    <cellStyle name="Normal 6 4 3 11" xfId="30448" xr:uid="{868E746C-65A8-4176-9C66-81E0C01DFB83}"/>
    <cellStyle name="Normal 6 4 3 12" xfId="1636" xr:uid="{7F705631-F1C6-4223-A5DB-883643E3612C}"/>
    <cellStyle name="Normal 6 4 3 2" xfId="89" xr:uid="{F466D15A-ADEB-422E-9A34-4CF2B1832E2A}"/>
    <cellStyle name="Normal 6 4 3 2 2" xfId="91" xr:uid="{47DD031D-1B13-4632-AAAA-C5F1BAFF1C57}"/>
    <cellStyle name="Normal 6 4 3 2 3" xfId="9903" xr:uid="{3B5C9D3C-C451-4104-9FBE-228D0D37ECE1}"/>
    <cellStyle name="Normal 6 4 3 3" xfId="87" xr:uid="{02C49723-59AB-4407-A442-E2F6F7C0D350}"/>
    <cellStyle name="Normal 6 4 3 3 2" xfId="30454" xr:uid="{531D2371-4E2A-44E7-9031-A2668ACC0162}"/>
    <cellStyle name="Normal 6 4 3 3 3" xfId="13099" xr:uid="{6BB5EEA9-BCB4-4CB2-BE62-88108A416C45}"/>
    <cellStyle name="Normal 6 4 3 4" xfId="16194" xr:uid="{4F03EE43-4392-4A4B-851F-D7B342DAA931}"/>
    <cellStyle name="Normal 6 4 3 5" xfId="19348" xr:uid="{53514B63-03B6-44AE-8807-847148095EC0}"/>
    <cellStyle name="Normal 6 4 3 6" xfId="22508" xr:uid="{E439F476-9A9D-4751-8891-BA9C4395ADF2}"/>
    <cellStyle name="Normal 6 4 3 7" xfId="25684" xr:uid="{8D053038-F4F1-4028-8EB6-41F66C9B9E99}"/>
    <cellStyle name="Normal 6 4 3 8" xfId="28883" xr:uid="{D3C49111-AFE2-4E6E-A697-C631EA31A0D1}"/>
    <cellStyle name="Normal 6 4 3 9" xfId="5885" xr:uid="{D2A33258-88B0-4E72-8C25-985CC11FAD09}"/>
    <cellStyle name="Normal 6 4 4" xfId="82" xr:uid="{1C29B4F4-FDCA-4ECC-97AC-93E8E7C9A4EF}"/>
    <cellStyle name="Normal 6 4 4 2" xfId="7870" xr:uid="{19669ED9-DB57-4A51-A0A5-C24C354413BC}"/>
    <cellStyle name="Normal 6 4 5" xfId="9015" xr:uid="{6157587F-EEE5-4E0E-8CDC-00AA03012FA7}"/>
    <cellStyle name="Normal 6 4 6" xfId="12136" xr:uid="{5E2962E2-6324-4F5E-B653-A4A191B381B5}"/>
    <cellStyle name="Normal 6 4 7" xfId="15255" xr:uid="{647262CF-9425-4562-85FC-086E9C931FFD}"/>
    <cellStyle name="Normal 6 4 8" xfId="18339" xr:uid="{FC3A8E6C-2408-45A2-9D17-725C4D5433ED}"/>
    <cellStyle name="Normal 6 4 9" xfId="21502" xr:uid="{F3D455E1-54CE-4C97-B3B7-641514C1B20A}"/>
    <cellStyle name="Normal 6 5" xfId="75" xr:uid="{353DF316-9588-4CDB-93DC-3B9F3FB3D5B5}"/>
    <cellStyle name="Normal 6 5 10" xfId="24829" xr:uid="{63DA6FB3-5A75-45F3-ACE5-799CDA52A22A}"/>
    <cellStyle name="Normal 6 5 11" xfId="28008" xr:uid="{6C288F0C-63F9-40CC-900B-7F4E9D110F97}"/>
    <cellStyle name="Normal 6 5 12" xfId="3919" xr:uid="{D91AD10C-5A05-44E8-969F-DDE6F4A20719}"/>
    <cellStyle name="Normal 6 5 13" xfId="30429" xr:uid="{43480EBC-2184-4356-8638-5387A41C78AB}"/>
    <cellStyle name="Normal 6 5 14" xfId="940" xr:uid="{13F9D66E-AAB6-4A4D-869C-12B3E8715AF8}"/>
    <cellStyle name="Normal 6 5 2" xfId="2891" xr:uid="{353DA758-F394-4875-A9DA-0803FD3609D6}"/>
    <cellStyle name="Normal 6 5 2 10" xfId="4977" xr:uid="{46A137B2-E3D6-43C5-A447-6F7FFFEC47BA}"/>
    <cellStyle name="Normal 6 5 2 2" xfId="7000" xr:uid="{40CC550C-84DE-42FB-9CB6-A5AD61EC46D3}"/>
    <cellStyle name="Normal 6 5 2 3" xfId="11153" xr:uid="{A1E952C3-5AAE-47EA-B849-39AD39571496}"/>
    <cellStyle name="Normal 6 5 2 4" xfId="14341" xr:uid="{2D680039-C84E-4C66-909C-9731F3DA6D93}"/>
    <cellStyle name="Normal 6 5 2 5" xfId="17438" xr:uid="{FB0214D3-1B4C-45DA-BA51-6C86EEFF499A}"/>
    <cellStyle name="Normal 6 5 2 6" xfId="20595" xr:uid="{C3F7CD78-BCF4-412A-B87F-3C25DFB01764}"/>
    <cellStyle name="Normal 6 5 2 7" xfId="23750" xr:uid="{3FE897CC-F602-4D36-AE2C-D035E90C215E}"/>
    <cellStyle name="Normal 6 5 2 8" xfId="26926" xr:uid="{020F0EC8-3662-4C35-9B1B-3FA57204B589}"/>
    <cellStyle name="Normal 6 5 2 9" xfId="30125" xr:uid="{2523A2DF-08E7-4F18-94F1-CE287519640B}"/>
    <cellStyle name="Normal 6 5 3" xfId="1830" xr:uid="{F8DFC29C-CDF1-4B3F-BF68-F2BA5C0CA432}"/>
    <cellStyle name="Normal 6 5 3 2" xfId="10095" xr:uid="{A431D53B-15E3-4596-A633-AA06BBE256AD}"/>
    <cellStyle name="Normal 6 5 3 3" xfId="13291" xr:uid="{254259B8-5090-4452-86CB-AFAA64A9B92B}"/>
    <cellStyle name="Normal 6 5 3 4" xfId="16386" xr:uid="{858B2E42-9C62-4AFC-BC0A-35A270871B9E}"/>
    <cellStyle name="Normal 6 5 3 5" xfId="19540" xr:uid="{A88F1176-6C17-4DD8-A8E2-BC2C021B3A5C}"/>
    <cellStyle name="Normal 6 5 3 6" xfId="22700" xr:uid="{045DF677-FADC-4F81-A260-785CF068D1CA}"/>
    <cellStyle name="Normal 6 5 3 7" xfId="25876" xr:uid="{18CDB4E4-FDA1-4669-BB76-03CF59C204BC}"/>
    <cellStyle name="Normal 6 5 3 8" xfId="29075" xr:uid="{18876200-1679-4E6F-95D9-D0533785218F}"/>
    <cellStyle name="Normal 6 5 3 9" xfId="6078" xr:uid="{A6140924-CBAF-4FDE-A134-2EF5DE006FF8}"/>
    <cellStyle name="Normal 6 5 4" xfId="8063" xr:uid="{F83E618E-C8E2-45ED-AD4D-E329CCD8A8F1}"/>
    <cellStyle name="Normal 6 5 5" xfId="9207" xr:uid="{2114484E-F6AF-4B59-95D7-B3C9F7450AAA}"/>
    <cellStyle name="Normal 6 5 6" xfId="12329" xr:uid="{A5BBAA4C-0292-43F2-903A-3E5B728C5344}"/>
    <cellStyle name="Normal 6 5 7" xfId="15448" xr:uid="{28D49963-383B-48FF-B5C2-AA1C67FB80AD}"/>
    <cellStyle name="Normal 6 5 8" xfId="18531" xr:uid="{33881426-BE8D-46D9-BAA4-F95DB5475C97}"/>
    <cellStyle name="Normal 6 5 9" xfId="21695" xr:uid="{C2D408DC-24C9-48E2-A5DE-F90C0EB8A048}"/>
    <cellStyle name="Normal 6 6" xfId="84" xr:uid="{982BBD31-9344-43FF-84FC-ACDA3EADBAD8}"/>
    <cellStyle name="Normal 6 6 10" xfId="27362" xr:uid="{5338EF37-A8ED-4285-B258-51EDB46AEF85}"/>
    <cellStyle name="Normal 6 6 11" xfId="4332" xr:uid="{BA28D8D3-F2BB-45F2-95FD-EF322DB67909}"/>
    <cellStyle name="Normal 6 6 12" xfId="30427" xr:uid="{3B59C6FF-DCF9-4EFA-88A7-7C8C8E08C12A}"/>
    <cellStyle name="Normal 6 6 13" xfId="30447" xr:uid="{28A1C4C5-A36F-4DAA-B093-49EF8C90CD87}"/>
    <cellStyle name="Normal 6 6 14" xfId="293" xr:uid="{E35D8D28-963B-49F3-941A-7EA5059E37E7}"/>
    <cellStyle name="Normal 6 6 2" xfId="88" xr:uid="{E24C79F2-85F3-4B24-BE3F-472F176731E7}"/>
    <cellStyle name="Normal 6 6 2 10" xfId="30455" xr:uid="{CEC81DB7-23FF-4E71-B51E-FF16C89654D3}"/>
    <cellStyle name="Normal 6 6 2 11" xfId="2245" xr:uid="{30F2C034-0555-4997-AE01-9CBE218DC25A}"/>
    <cellStyle name="Normal 6 6 2 2" xfId="90" xr:uid="{A4D2F1FD-7AC1-4309-9143-B1589CF316E7}"/>
    <cellStyle name="Normal 6 6 2 2 2" xfId="10508" xr:uid="{DFB432AC-9DA3-4E65-86DA-641EECA80C88}"/>
    <cellStyle name="Normal 6 6 2 3" xfId="13703" xr:uid="{13EB9AA0-50AB-4747-88A3-0CC46CFE6E58}"/>
    <cellStyle name="Normal 6 6 2 4" xfId="16798" xr:uid="{20991F32-334B-4739-B7E0-10C1C7215221}"/>
    <cellStyle name="Normal 6 6 2 5" xfId="19952" xr:uid="{27C13FCC-2229-46BB-A303-2174D396D5F4}"/>
    <cellStyle name="Normal 6 6 2 6" xfId="23112" xr:uid="{36B41319-C047-4FD6-B432-8E7B4E06DE74}"/>
    <cellStyle name="Normal 6 6 2 7" xfId="26288" xr:uid="{8D4A3DD2-E380-47F9-978B-F56F652441B2}"/>
    <cellStyle name="Normal 6 6 2 8" xfId="29487" xr:uid="{E577D5DF-9B49-4582-AD6A-73D9A12186EF}"/>
    <cellStyle name="Normal 6 6 2 9" xfId="5432" xr:uid="{60876B9D-F2BB-423D-B687-CF9BB7AC0DD9}"/>
    <cellStyle name="Normal 6 6 3" xfId="86" xr:uid="{C053A058-29CB-48BE-AA62-394219CDFAD6}"/>
    <cellStyle name="Normal 6 6 3 2" xfId="30453" xr:uid="{ED111BB6-4E71-467C-865F-795DE9BECBE3}"/>
    <cellStyle name="Normal 6 6 3 3" xfId="7417" xr:uid="{371B3064-1B80-47C9-9496-F62E23F0D596}"/>
    <cellStyle name="Normal 6 6 4" xfId="8561" xr:uid="{2BF3CAE2-20AA-4415-A594-8F794E8386F4}"/>
    <cellStyle name="Normal 6 6 5" xfId="11683" xr:uid="{E012FC44-3D5A-4C71-8FE2-B8CAC9BE26BA}"/>
    <cellStyle name="Normal 6 6 6" xfId="14802" xr:uid="{31E76527-E3BC-4BDE-A808-BFD5F748CC43}"/>
    <cellStyle name="Normal 6 6 7" xfId="17886" xr:uid="{FC4D668F-7BFA-4F6C-B6E5-DA349BCD8FDF}"/>
    <cellStyle name="Normal 6 6 8" xfId="21049" xr:uid="{A469CF08-4980-4FDA-A38A-C93C4645D9B2}"/>
    <cellStyle name="Normal 6 6 9" xfId="24184" xr:uid="{9C6B3B7B-FD8D-4C73-9AB1-2ED377ECD5FE}"/>
    <cellStyle name="Normal 6 7" xfId="2046" xr:uid="{58E8E1C2-A162-4F51-9E1C-5FE4C5019700}"/>
    <cellStyle name="Normal 6 7 10" xfId="29290" xr:uid="{79EA6421-983A-451E-A907-90BD0A6AADF6}"/>
    <cellStyle name="Normal 6 7 11" xfId="4135" xr:uid="{AFD9402B-C2CD-4EA1-8227-DB2E8B80C9FE}"/>
    <cellStyle name="Normal 6 7 2" xfId="6351" xr:uid="{345D254D-093C-49E2-A4F8-D89A22989F86}"/>
    <cellStyle name="Normal 6 7 3" xfId="10311" xr:uid="{329BE9DF-4783-4240-8751-7EBD9E918251}"/>
    <cellStyle name="Normal 6 7 4" xfId="13506" xr:uid="{2CCD13B9-244F-4AA3-9D7E-8B52394E802B}"/>
    <cellStyle name="Normal 6 7 5" xfId="16601" xr:uid="{21CB1B53-B668-4AA0-84E1-C2E427965638}"/>
    <cellStyle name="Normal 6 7 6" xfId="19755" xr:uid="{005C9EA1-74C4-4169-BD47-7A83A68D9E1B}"/>
    <cellStyle name="Normal 6 7 7" xfId="22915" xr:uid="{68017840-BA6D-443A-8BAB-26EE508FD940}"/>
    <cellStyle name="Normal 6 7 8" xfId="26091" xr:uid="{A47F72B3-BA74-4761-97FD-402AB9B6375C}"/>
    <cellStyle name="Normal 6 7 9" xfId="28407" xr:uid="{FCBEE813-2DAC-4D33-8610-81627AEA63BA}"/>
    <cellStyle name="Normal 6 8" xfId="1183" xr:uid="{2A8FAA90-7FA2-4FBA-9FC2-38F974A779B6}"/>
    <cellStyle name="Normal 6 8 10" xfId="5234" xr:uid="{23A5271B-5EB8-412B-99CF-AD2CCBF4D98B}"/>
    <cellStyle name="Normal 6 8 2" xfId="9450" xr:uid="{5E8958BB-A64A-4E7C-A6C2-E6E6FFF67978}"/>
    <cellStyle name="Normal 6 8 3" xfId="12676" xr:uid="{84C900DF-4ACF-4860-97F2-9165226B045C}"/>
    <cellStyle name="Normal 6 8 4" xfId="15770" xr:uid="{E478F585-0BFE-43BC-91DC-5AD5305DA239}"/>
    <cellStyle name="Normal 6 8 5" xfId="18937" xr:uid="{7D2B2E68-4454-486C-990D-B4059014DB75}"/>
    <cellStyle name="Normal 6 8 6" xfId="22071" xr:uid="{30B1D870-3670-4B3F-B23C-06E0E5B0C33D}"/>
    <cellStyle name="Normal 6 8 7" xfId="25349" xr:uid="{586BD56A-6C1D-45CA-A893-315379602A98}"/>
    <cellStyle name="Normal 6 8 8" xfId="28570" xr:uid="{205FB1A0-AB05-4DEA-B170-5DDFF6E9C9F2}"/>
    <cellStyle name="Normal 6 8 9" xfId="28442" xr:uid="{FAE485E2-1D3D-431C-BEAC-A1A43B32EC93}"/>
    <cellStyle name="Normal 6 9" xfId="3257" xr:uid="{254E1716-ADAF-4745-942C-F1C2B2D4A8D2}"/>
    <cellStyle name="Normal 6 9 2" xfId="30353" xr:uid="{F12D18DB-4559-4F0D-A6FB-E8E044A37BAF}"/>
    <cellStyle name="Normal 6 9 3" xfId="7217" xr:uid="{700ADD41-C1EA-4D3B-AF7E-ED7DB14487CB}"/>
    <cellStyle name="Normal 60" xfId="1163" xr:uid="{16F2435C-DB3A-4124-A5A9-5264C2D556BF}"/>
    <cellStyle name="Normal 60 10" xfId="25052" xr:uid="{16D09FFC-B64A-4A5D-A667-C7E92A2BAB6D}"/>
    <cellStyle name="Normal 60 11" xfId="28231" xr:uid="{C7697F2A-6450-4F14-8480-F74E8E00B56A}"/>
    <cellStyle name="Normal 60 12" xfId="4123" xr:uid="{6719E417-F9A9-42FA-9B82-9DB2398D2D5F}"/>
    <cellStyle name="Normal 60 2" xfId="3114" xr:uid="{9B08C068-1DF1-4BE0-9221-E54037B67A6B}"/>
    <cellStyle name="Normal 60 2 10" xfId="5200" xr:uid="{01E0B9F1-302E-460D-9E2A-87A7E8C40FF7}"/>
    <cellStyle name="Normal 60 2 2" xfId="7199" xr:uid="{B3CF4917-1241-495D-8280-FD06B4CCA108}"/>
    <cellStyle name="Normal 60 2 3" xfId="11376" xr:uid="{46F38574-FBC9-454D-A6CC-34E5F7A4D2C8}"/>
    <cellStyle name="Normal 60 2 4" xfId="14557" xr:uid="{9BABB035-4F2A-4BAC-AD29-DEB4467C4D31}"/>
    <cellStyle name="Normal 60 2 5" xfId="17654" xr:uid="{F037FA72-0E49-4F4E-B256-333F1669CB53}"/>
    <cellStyle name="Normal 60 2 6" xfId="20812" xr:uid="{7FF6D31D-80BE-4D9F-940A-056A8C6F2E2F}"/>
    <cellStyle name="Normal 60 2 7" xfId="23966" xr:uid="{067E30E1-1B9B-4E0C-9522-2FFFBFABFDA6}"/>
    <cellStyle name="Normal 60 2 8" xfId="27142" xr:uid="{0F07592D-84EC-42A7-828E-F267D58118CB}"/>
    <cellStyle name="Normal 60 2 9" xfId="30341" xr:uid="{ED62762A-2486-4BD5-B495-DD3DCACF4296}"/>
    <cellStyle name="Normal 60 3" xfId="2034" xr:uid="{FD7B4C42-A36F-45A7-B26C-7E702E47A8D9}"/>
    <cellStyle name="Normal 60 3 2" xfId="10299" xr:uid="{6B23C7CD-EF3A-4CFE-8438-F85F4DA0F0A4}"/>
    <cellStyle name="Normal 60 3 3" xfId="13495" xr:uid="{FC9FA4E8-AC70-47EE-8404-BB7DF2F83CA5}"/>
    <cellStyle name="Normal 60 3 4" xfId="16590" xr:uid="{2DF835E2-F3D9-4F22-AC3D-468E99DE8B5A}"/>
    <cellStyle name="Normal 60 3 5" xfId="19744" xr:uid="{08336613-3962-41C1-8627-F7C8DAC70F0B}"/>
    <cellStyle name="Normal 60 3 6" xfId="22904" xr:uid="{727AC312-EF55-441A-A54C-40EC2F858623}"/>
    <cellStyle name="Normal 60 3 7" xfId="26080" xr:uid="{2D2A0146-CD45-4CDD-8D78-3F5F665473F5}"/>
    <cellStyle name="Normal 60 3 8" xfId="29279" xr:uid="{79D297EF-EA49-4EDF-B370-E8F2F1A60786}"/>
    <cellStyle name="Normal 60 3 9" xfId="6301" xr:uid="{1A7832CD-06AB-4A66-B4BA-2C623409BEB1}"/>
    <cellStyle name="Normal 60 4" xfId="8286" xr:uid="{E70A41B5-7AC4-46A4-87F4-1E0A0C3CAAE6}"/>
    <cellStyle name="Normal 60 5" xfId="9430" xr:uid="{76C40EEB-6E34-4D79-BFC0-10425AE3FB89}"/>
    <cellStyle name="Normal 60 6" xfId="12552" xr:uid="{7FB04629-1A45-4E75-BE23-C16BA3523853}"/>
    <cellStyle name="Normal 60 7" xfId="15667" xr:uid="{6C1A6C9E-1721-45EA-885F-B44A2CDDB63D}"/>
    <cellStyle name="Normal 60 8" xfId="18754" xr:uid="{B428B9A0-2CB5-4EAE-A374-B602FAA467F6}"/>
    <cellStyle name="Normal 60 9" xfId="21918" xr:uid="{78771CE2-6663-42AE-8ADF-A5438A1256B2}"/>
    <cellStyle name="Normal 61" xfId="1167" xr:uid="{489741FD-2A30-4662-A84A-88B2DBB03D63}"/>
    <cellStyle name="Normal 61 10" xfId="28234" xr:uid="{9E27CEE7-C8F7-41AC-B561-D82B73757FA4}"/>
    <cellStyle name="Normal 61 11" xfId="5203" xr:uid="{98B32BFB-E6D1-4F60-85CB-9DE451438A38}"/>
    <cellStyle name="Normal 61 2" xfId="3117" xr:uid="{6B154901-B7D2-4B07-8EED-4D43C0D6F340}"/>
    <cellStyle name="Normal 61 2 2" xfId="11379" xr:uid="{BEE04F4A-EF36-429B-A2C7-AF03769F9739}"/>
    <cellStyle name="Normal 61 2 3" xfId="14560" xr:uid="{8799F447-A9BC-4988-A06C-D9B8F117C4F6}"/>
    <cellStyle name="Normal 61 2 4" xfId="17657" xr:uid="{990CCFA2-CCDC-48F8-B6FD-28C4CAF0395B}"/>
    <cellStyle name="Normal 61 2 5" xfId="20815" xr:uid="{13EB7AB0-4292-4037-98D3-2B924A1207C5}"/>
    <cellStyle name="Normal 61 2 6" xfId="23969" xr:uid="{674A609D-E489-4BF5-BB20-6695D18862C0}"/>
    <cellStyle name="Normal 61 2 7" xfId="27145" xr:uid="{CCDEA4C4-52EB-480E-9A66-B7788F449AB3}"/>
    <cellStyle name="Normal 61 2 8" xfId="30344" xr:uid="{0FD6954F-18AA-437E-AC41-549E6D220CBD}"/>
    <cellStyle name="Normal 61 2 9" xfId="6304" xr:uid="{39F00285-0AE3-4D4B-8A45-31E61FEB7F81}"/>
    <cellStyle name="Normal 61 3" xfId="8289" xr:uid="{12A7905A-219A-4861-8CAB-8FEEE3912453}"/>
    <cellStyle name="Normal 61 4" xfId="9434" xr:uid="{33A012B6-C1A3-49C4-A608-4E709AD59167}"/>
    <cellStyle name="Normal 61 5" xfId="12555" xr:uid="{D4D2CE06-6346-4B3A-B47E-16E8149A0F6E}"/>
    <cellStyle name="Normal 61 6" xfId="15671" xr:uid="{17EE7491-F0E7-49A1-A95B-85C754DDAD80}"/>
    <cellStyle name="Normal 61 7" xfId="18757" xr:uid="{FE153CEC-2686-4D4E-9474-44A92AB5A3EF}"/>
    <cellStyle name="Normal 61 8" xfId="21921" xr:uid="{B6B2D5A0-0487-415A-A7A4-319F351FDB69}"/>
    <cellStyle name="Normal 61 9" xfId="25055" xr:uid="{8E77526A-6F31-4BA4-968D-589104603233}"/>
    <cellStyle name="Normal 62" xfId="1171" xr:uid="{C95229DF-B9DF-4355-A75C-5A8840FF2A54}"/>
    <cellStyle name="Normal 62 10" xfId="28238" xr:uid="{1374E23F-CC35-41FD-B42D-86999E8539F6}"/>
    <cellStyle name="Normal 62 11" xfId="5207" xr:uid="{0E64C06C-6F88-4BBD-8468-B19CA0B1F023}"/>
    <cellStyle name="Normal 62 2" xfId="3121" xr:uid="{D05D6934-6479-479D-9D2C-6F9175170F09}"/>
    <cellStyle name="Normal 62 2 2" xfId="11383" xr:uid="{6AB45568-E5B9-48E7-9CB9-12692C53D39B}"/>
    <cellStyle name="Normal 62 2 3" xfId="14564" xr:uid="{DE9DA4F7-95D3-4708-8B7F-D6A9134BF866}"/>
    <cellStyle name="Normal 62 2 4" xfId="17661" xr:uid="{E19BB0E5-90E4-422E-ABCA-5EE1AE0D1B5A}"/>
    <cellStyle name="Normal 62 2 5" xfId="20819" xr:uid="{4AD19A99-DD2C-432A-B4B7-FA6532FAA970}"/>
    <cellStyle name="Normal 62 2 6" xfId="23973" xr:uid="{8E9E7E08-27F1-41AC-B7C5-6B0F9D758969}"/>
    <cellStyle name="Normal 62 2 7" xfId="27149" xr:uid="{08D5E964-2F77-4F94-A39B-24D955B464E1}"/>
    <cellStyle name="Normal 62 2 8" xfId="30348" xr:uid="{A28C2DE1-F3AA-4056-9628-9A5447735F93}"/>
    <cellStyle name="Normal 62 2 9" xfId="6308" xr:uid="{0E5C3F42-5CAF-4C7D-BDDB-A37DFEAB752B}"/>
    <cellStyle name="Normal 62 3" xfId="8293" xr:uid="{7A951322-23E2-4C42-8378-B272FBDAABC5}"/>
    <cellStyle name="Normal 62 4" xfId="9438" xr:uid="{5FD0A8FE-3846-41FC-B495-FA2347E5C4D7}"/>
    <cellStyle name="Normal 62 5" xfId="12559" xr:uid="{4506DFDA-4586-4F01-87E8-60A8D3E29FBC}"/>
    <cellStyle name="Normal 62 6" xfId="15675" xr:uid="{C7ABFFE3-46EB-4A1A-8E1E-B15BFBA4F3D1}"/>
    <cellStyle name="Normal 62 7" xfId="18761" xr:uid="{401CD73F-B0F5-4E08-8CB5-D7484514E9CD}"/>
    <cellStyle name="Normal 62 8" xfId="21925" xr:uid="{486EAF6A-2CC3-4391-A7C4-E90710456CF3}"/>
    <cellStyle name="Normal 62 9" xfId="25059" xr:uid="{3972CE4E-19EE-4F7D-9BDC-17DB671265DA}"/>
    <cellStyle name="Normal 63" xfId="3125" xr:uid="{F7505995-8A96-4041-80E2-D4FC2AFA00AC}"/>
    <cellStyle name="Normal 63 10" xfId="28242" xr:uid="{79ED8071-B3EF-4921-A5A6-F0ED42ECF777}"/>
    <cellStyle name="Normal 63 11" xfId="5211" xr:uid="{ED65B49A-591D-4479-800E-13B19A433C5C}"/>
    <cellStyle name="Normal 63 2" xfId="6312" xr:uid="{6C59D6F2-ED40-4827-9BB6-DCB82798C2A7}"/>
    <cellStyle name="Normal 63 3" xfId="8297" xr:uid="{2E578C68-1E55-4AEB-8920-0EB4544A3365}"/>
    <cellStyle name="Normal 63 4" xfId="11387" xr:uid="{8588F0FC-F24C-41F2-93A5-55A63640AAB7}"/>
    <cellStyle name="Normal 63 5" xfId="12563" xr:uid="{F35ECE05-61D4-4B00-B470-CF2288A5CD8B}"/>
    <cellStyle name="Normal 63 6" xfId="15679" xr:uid="{0A5517F1-640D-4ACB-86A5-5361EA8354DB}"/>
    <cellStyle name="Normal 63 7" xfId="18765" xr:uid="{E69A2577-39D9-4CEC-867B-016A85C271A5}"/>
    <cellStyle name="Normal 63 8" xfId="21929" xr:uid="{B51D9425-44FB-4591-AD91-9C7072523C60}"/>
    <cellStyle name="Normal 63 9" xfId="25063" xr:uid="{B1E6E9B3-E006-4A94-9B98-882AA6CF33FF}"/>
    <cellStyle name="Normal 64" xfId="3129" xr:uid="{424A6191-4E2A-4D30-9134-5E03EE5A6FD2}"/>
    <cellStyle name="Normal 64 10" xfId="28246" xr:uid="{3F41A698-0287-4634-872B-07B708DD6B26}"/>
    <cellStyle name="Normal 64 11" xfId="5215" xr:uid="{0E0197B3-7F88-4DFB-AA3E-291873F4960D}"/>
    <cellStyle name="Normal 64 2" xfId="6316" xr:uid="{CBC496DB-30B5-4000-8046-85A292F64ED4}"/>
    <cellStyle name="Normal 64 3" xfId="8301" xr:uid="{669426F6-CF14-40FE-AC5F-912864B0407B}"/>
    <cellStyle name="Normal 64 4" xfId="11391" xr:uid="{533DA3DB-1CE2-44E9-8E79-CCBBC5AEAD59}"/>
    <cellStyle name="Normal 64 5" xfId="12567" xr:uid="{76B4D9F8-1321-49E1-80A3-E9173CE9D021}"/>
    <cellStyle name="Normal 64 6" xfId="15683" xr:uid="{BD9E6C3F-05BF-4A56-9198-21670A6014BD}"/>
    <cellStyle name="Normal 64 7" xfId="18769" xr:uid="{20B0AC58-4E56-4B1F-968A-96C8BAAA0300}"/>
    <cellStyle name="Normal 64 8" xfId="21933" xr:uid="{91A5F60A-193B-4F0A-809B-D60E5F123A93}"/>
    <cellStyle name="Normal 64 9" xfId="25067" xr:uid="{658B24EC-C984-48CB-9CFA-9C3A20994406}"/>
    <cellStyle name="Normal 65" xfId="3133" xr:uid="{A843FF39-EBBD-4E2F-9069-6DDA166C2161}"/>
    <cellStyle name="Normal 65 10" xfId="28250" xr:uid="{ABAF9882-FBFC-4066-AF6E-31BE4D7CAF1D}"/>
    <cellStyle name="Normal 65 11" xfId="5219" xr:uid="{3E836A67-E77B-482F-9BB5-B1413F4FACBF}"/>
    <cellStyle name="Normal 65 2" xfId="6320" xr:uid="{059BB370-9B22-462F-BB0A-FDE35F850BAE}"/>
    <cellStyle name="Normal 65 3" xfId="8305" xr:uid="{25755453-931D-42D7-A31D-C28EA480733B}"/>
    <cellStyle name="Normal 65 4" xfId="11395" xr:uid="{655C4B06-B871-4007-9EA4-D38E709DFB79}"/>
    <cellStyle name="Normal 65 5" xfId="12571" xr:uid="{0DB1FF12-1E83-4255-8918-2F2E62D3331A}"/>
    <cellStyle name="Normal 65 6" xfId="15687" xr:uid="{51658F3E-C5B7-4B9A-8E69-9CABE0EDFE6E}"/>
    <cellStyle name="Normal 65 7" xfId="18773" xr:uid="{54D57A09-8674-4E6A-BC04-491227D8501E}"/>
    <cellStyle name="Normal 65 8" xfId="21937" xr:uid="{21DB7EBB-26F7-40A0-9138-BCEDB32820B8}"/>
    <cellStyle name="Normal 65 9" xfId="25071" xr:uid="{0EB95244-3926-4AEB-9AEC-72819B11B1D6}"/>
    <cellStyle name="Normal 66" xfId="3137" xr:uid="{56BC3A2B-351D-4A23-956E-3841E7920803}"/>
    <cellStyle name="Normal 66 10" xfId="28254" xr:uid="{805C1A94-D127-40C3-A8AD-1BD430DA2606}"/>
    <cellStyle name="Normal 66 11" xfId="5223" xr:uid="{8F1B22B2-6ACA-4837-B326-183D433EC60B}"/>
    <cellStyle name="Normal 66 2" xfId="6324" xr:uid="{5E1C8B24-C7A0-42C9-991C-F2EA36F6FB80}"/>
    <cellStyle name="Normal 66 3" xfId="8309" xr:uid="{4E5BCB9A-875D-4397-A6A7-8036A08373B6}"/>
    <cellStyle name="Normal 66 4" xfId="11399" xr:uid="{98F35172-EE53-4777-889C-BED779FC154F}"/>
    <cellStyle name="Normal 66 5" xfId="12575" xr:uid="{5BB914A6-4D17-443B-A215-843D8A356AB9}"/>
    <cellStyle name="Normal 66 6" xfId="15691" xr:uid="{A4F68846-4C59-416E-BCBF-DCD099FC5FFB}"/>
    <cellStyle name="Normal 66 7" xfId="18777" xr:uid="{97A9CFFD-A21F-4F38-9680-EF7A73DCE286}"/>
    <cellStyle name="Normal 66 8" xfId="21941" xr:uid="{42C1C1CA-9A0A-4976-82D4-540A789723E9}"/>
    <cellStyle name="Normal 66 9" xfId="25075" xr:uid="{F0236941-986D-44ED-9ABD-773B059A4CD2}"/>
    <cellStyle name="Normal 67" xfId="3141" xr:uid="{6960D4E1-C88B-43CD-84FA-5EEB1CCF08CC}"/>
    <cellStyle name="Normal 67 10" xfId="6329" xr:uid="{45D8ECEC-BEF1-4F9F-99B8-A78179508A1A}"/>
    <cellStyle name="Normal 67 2" xfId="8313" xr:uid="{7C4DBD15-EBE0-4622-A689-D84100147A3F}"/>
    <cellStyle name="Normal 67 3" xfId="11402" xr:uid="{AC9B9809-EDF5-4658-B155-B072DA6AE223}"/>
    <cellStyle name="Normal 67 4" xfId="12579" xr:uid="{932519E7-19C3-4808-BA67-53EC3F0FD20D}"/>
    <cellStyle name="Normal 67 5" xfId="15695" xr:uid="{8D25A143-DBF8-4CB9-AACE-F5D12E33B165}"/>
    <cellStyle name="Normal 67 6" xfId="18781" xr:uid="{C80E4B15-EC2B-4F0F-9CCB-409C5C29EC7E}"/>
    <cellStyle name="Normal 67 7" xfId="21946" xr:uid="{588C2983-327B-4559-A0A3-904221637D46}"/>
    <cellStyle name="Normal 67 8" xfId="25079" xr:uid="{3F753DDC-EAA7-4041-B2A2-4A9CFDD7E11B}"/>
    <cellStyle name="Normal 67 9" xfId="28259" xr:uid="{F132E4DC-BBDD-48DA-85B1-F10B924EF668}"/>
    <cellStyle name="Normal 68" xfId="3145" xr:uid="{F628281F-CEEC-42A0-B8B6-828FE0A56714}"/>
    <cellStyle name="Normal 68 10" xfId="7202" xr:uid="{770016FB-D9D7-40F9-AD28-3425EB2B47F4}"/>
    <cellStyle name="Normal 68 2" xfId="8317" xr:uid="{A623413C-B15B-4B58-BBA8-9E0CC99DB6E6}"/>
    <cellStyle name="Normal 68 3" xfId="11406" xr:uid="{0BDB2400-DA98-45F8-8338-27AF72DC3823}"/>
    <cellStyle name="Normal 68 4" xfId="12583" xr:uid="{84848714-471B-49F1-94B4-EF09B505D234}"/>
    <cellStyle name="Normal 68 5" xfId="15699" xr:uid="{A2141806-55DC-4DE8-8109-700FD618062B}"/>
    <cellStyle name="Normal 68 6" xfId="18785" xr:uid="{DC2BB334-1423-4440-BA48-8AEF4B288A3D}"/>
    <cellStyle name="Normal 68 7" xfId="21950" xr:uid="{E9473C10-54A9-4B0F-A480-A8867E6B6FD6}"/>
    <cellStyle name="Normal 68 8" xfId="25083" xr:uid="{BEFEC047-26F0-4262-A495-09AE9581C167}"/>
    <cellStyle name="Normal 68 9" xfId="28263" xr:uid="{F9125440-FBF4-4CB2-9916-A99EE2947EB0}"/>
    <cellStyle name="Normal 69" xfId="3149" xr:uid="{70A503C3-199B-4DE0-9402-CD3FB51C0326}"/>
    <cellStyle name="Normal 69 10" xfId="7205" xr:uid="{1D457D38-8645-4481-AC81-438DA9215545}"/>
    <cellStyle name="Normal 69 2" xfId="8321" xr:uid="{7B7BCD56-0223-4793-ADA1-581CF179089F}"/>
    <cellStyle name="Normal 69 3" xfId="11410" xr:uid="{2F4F0567-002C-45DC-ACE6-9A685176F4C7}"/>
    <cellStyle name="Normal 69 4" xfId="12587" xr:uid="{638CCB02-4742-46A2-84E8-DE79CFFCC758}"/>
    <cellStyle name="Normal 69 5" xfId="15703" xr:uid="{BF785011-72D2-45C2-98B0-B1A561C8090E}"/>
    <cellStyle name="Normal 69 6" xfId="18789" xr:uid="{9F311F6A-4DFE-4CCB-8729-F1F046F3B338}"/>
    <cellStyle name="Normal 69 7" xfId="21954" xr:uid="{CF4C87A7-9852-4DE3-BFED-69C81040CA19}"/>
    <cellStyle name="Normal 69 8" xfId="25087" xr:uid="{E48D345C-9835-42F7-9E89-FBD5123F9614}"/>
    <cellStyle name="Normal 69 9" xfId="28267" xr:uid="{F19FCFA4-86FA-4ACB-ABDA-43072CA984CA}"/>
    <cellStyle name="Normal 7" xfId="81" xr:uid="{5B581904-6E48-4185-9DAA-224AA2005E2B}"/>
    <cellStyle name="Normal 7 10" xfId="8377" xr:uid="{776590EA-66DD-457D-A4A8-E4C62EC402D2}"/>
    <cellStyle name="Normal 7 11" xfId="11486" xr:uid="{05B5C426-FBBE-4306-BF66-F0FD4F1E159D}"/>
    <cellStyle name="Normal 7 12" xfId="14601" xr:uid="{8D61CDFF-77BA-4B6F-9211-37A59B7B1A6C}"/>
    <cellStyle name="Normal 7 13" xfId="17693" xr:uid="{73238BC9-209E-40CC-8D62-9D6F5CF28FAB}"/>
    <cellStyle name="Normal 7 14" xfId="20851" xr:uid="{1DC3EFAB-9F7F-4CAA-98A9-BAE6E34E7D66}"/>
    <cellStyle name="Normal 7 15" xfId="23991" xr:uid="{49A91C1B-6153-4777-9BF1-B3D83DE1DC48}"/>
    <cellStyle name="Normal 7 16" xfId="27168" xr:uid="{F2EFA07B-8D99-4AAD-AB67-C83EB1B9C568}"/>
    <cellStyle name="Normal 7 17" xfId="3278" xr:uid="{C54E65A8-F542-420C-A107-4533C4473107}"/>
    <cellStyle name="Normal 7 18" xfId="106" xr:uid="{5FCA8372-01DD-4710-AC67-30297310E3A0}"/>
    <cellStyle name="Normal 7 19" xfId="30462" xr:uid="{72C6F8F0-0506-420A-AFCE-543C53286F40}"/>
    <cellStyle name="Normal 7 19 2" xfId="30464" xr:uid="{F254B0DA-AC4D-4B13-99E9-854AEBEDE877}"/>
    <cellStyle name="Normal 7 2" xfId="93" xr:uid="{5F815B6F-FFB6-4D71-93AE-33D3EEA51729}"/>
    <cellStyle name="Normal 7 2 10" xfId="24332" xr:uid="{A9C90685-94FF-47F2-8926-1392ED4E8A22}"/>
    <cellStyle name="Normal 7 2 11" xfId="27510" xr:uid="{68D4E3FA-C8D7-45C7-9BF1-643940394DCD}"/>
    <cellStyle name="Normal 7 2 12" xfId="3422" xr:uid="{67EE1958-6EE3-4574-B843-89DB4AC7339D}"/>
    <cellStyle name="Normal 7 2 13" xfId="442" xr:uid="{03B5523C-E2ED-477A-839B-EAA069835E4F}"/>
    <cellStyle name="Normal 7 2 2" xfId="2393" xr:uid="{8B94F0A7-8A93-4EDB-A93B-2ED015DE4634}"/>
    <cellStyle name="Normal 7 2 2 10" xfId="4480" xr:uid="{D010924D-2A2D-43D9-AE6D-5D541FFCA82A}"/>
    <cellStyle name="Normal 7 2 2 2" xfId="6552" xr:uid="{95A172F3-90E4-473B-8DCF-9CBA807795A5}"/>
    <cellStyle name="Normal 7 2 2 3" xfId="10656" xr:uid="{4ED3A3F8-4E26-4C59-B521-AE1CA71DF9E2}"/>
    <cellStyle name="Normal 7 2 2 4" xfId="13851" xr:uid="{6645940D-AA74-4B81-9DE2-8DEBBF7A4256}"/>
    <cellStyle name="Normal 7 2 2 5" xfId="16946" xr:uid="{C4F394BA-BB21-4B93-BB19-2E22887677BD}"/>
    <cellStyle name="Normal 7 2 2 6" xfId="20100" xr:uid="{E8816089-3F00-400B-AEB5-D8FCF85E0D4D}"/>
    <cellStyle name="Normal 7 2 2 7" xfId="23260" xr:uid="{21E1E0DC-27CF-471C-90F4-ECFADCE0329F}"/>
    <cellStyle name="Normal 7 2 2 8" xfId="26436" xr:uid="{3870410E-4EA9-4026-B763-03C14F21FEEC}"/>
    <cellStyle name="Normal 7 2 2 9" xfId="29635" xr:uid="{3EB6A58D-774A-462B-AD46-DF8133E59CF7}"/>
    <cellStyle name="Normal 7 2 3" xfId="1331" xr:uid="{BEE0108B-FF82-4101-9103-BFE3172FE54F}"/>
    <cellStyle name="Normal 7 2 3 2" xfId="9598" xr:uid="{566844DB-7A90-43DD-985B-2C408821F3D7}"/>
    <cellStyle name="Normal 7 2 3 3" xfId="12794" xr:uid="{45FEB9A9-23A5-4672-B351-017A056E71B1}"/>
    <cellStyle name="Normal 7 2 3 4" xfId="15889" xr:uid="{CB51C886-29E1-4CB6-983C-0B14AFCD95B0}"/>
    <cellStyle name="Normal 7 2 3 5" xfId="19043" xr:uid="{02D270F8-24E0-4A51-9B10-11132184CEDD}"/>
    <cellStyle name="Normal 7 2 3 6" xfId="22203" xr:uid="{F232B3A1-6B94-40A0-8B53-CBDA9B5E14E6}"/>
    <cellStyle name="Normal 7 2 3 7" xfId="25379" xr:uid="{FD5783D0-3777-4E3B-816A-DD8A9CC588EC}"/>
    <cellStyle name="Normal 7 2 3 8" xfId="28578" xr:uid="{6386C38A-18F5-440E-AAF8-6E8C2400F66F}"/>
    <cellStyle name="Normal 7 2 3 9" xfId="5580" xr:uid="{6AA0CF33-51EA-4AA2-91AB-CD606E7BE81A}"/>
    <cellStyle name="Normal 7 2 4" xfId="7565" xr:uid="{313EADF5-93C3-4F46-A753-F9E8A420BF19}"/>
    <cellStyle name="Normal 7 2 5" xfId="8710" xr:uid="{752D076F-AED8-41E7-B92A-51DF50D4FF76}"/>
    <cellStyle name="Normal 7 2 6" xfId="11831" xr:uid="{04FF30AA-BC0D-4238-9DC0-A03F467A390A}"/>
    <cellStyle name="Normal 7 2 7" xfId="14950" xr:uid="{8E2055F3-1E90-4EB7-99BA-550DE08EC786}"/>
    <cellStyle name="Normal 7 2 8" xfId="18034" xr:uid="{36572440-FC9A-4319-9B91-0F6DB3F3308A}"/>
    <cellStyle name="Normal 7 2 9" xfId="21197" xr:uid="{CA286D7B-9206-4320-A1DD-E53F328BF21C}"/>
    <cellStyle name="Normal 7 20" xfId="92" xr:uid="{1A95971B-310E-4C3F-9A25-E3DAADDA9AB2}"/>
    <cellStyle name="Normal 7 3" xfId="94" xr:uid="{41DAD2E9-1D41-48B6-A1AD-5912E1938784}"/>
    <cellStyle name="Normal 7 3 10" xfId="24472" xr:uid="{9EF7ED0E-5D12-4585-AA92-836194485AD8}"/>
    <cellStyle name="Normal 7 3 11" xfId="27650" xr:uid="{35B622D2-5DCC-4213-BF6D-EDDBEF7F72D9}"/>
    <cellStyle name="Normal 7 3 12" xfId="3562" xr:uid="{5108C700-DEAC-45AD-B770-95C58F3166FE}"/>
    <cellStyle name="Normal 7 3 13" xfId="582" xr:uid="{9C8F77CE-4F65-4769-BAB5-371B00AEF7F5}"/>
    <cellStyle name="Normal 7 3 2" xfId="123" xr:uid="{EC5C512A-FAF2-40D9-958F-ED654AAF63BC}"/>
    <cellStyle name="Normal 7 3 2 10" xfId="4620" xr:uid="{5C79D0F1-E524-47D9-BD63-B60A092B5C7C}"/>
    <cellStyle name="Normal 7 3 2 11" xfId="2533" xr:uid="{0800B75F-9C5B-41F6-A878-19F997335DC7}"/>
    <cellStyle name="Normal 7 3 2 2" xfId="6690" xr:uid="{C4AA4D91-1421-47C0-8E20-F9C7EDA9FE8B}"/>
    <cellStyle name="Normal 7 3 2 3" xfId="10796" xr:uid="{611D8095-1984-4076-AA48-21AD2251FEFC}"/>
    <cellStyle name="Normal 7 3 2 4" xfId="13991" xr:uid="{0E7D0017-9E7C-4181-8F0A-24C946EB27D7}"/>
    <cellStyle name="Normal 7 3 2 5" xfId="17086" xr:uid="{BD6BD41F-F49E-4515-AB4F-F34F90811D6A}"/>
    <cellStyle name="Normal 7 3 2 6" xfId="20240" xr:uid="{9837E397-2ABC-4853-9B43-1C67735A413A}"/>
    <cellStyle name="Normal 7 3 2 7" xfId="23400" xr:uid="{3F151A7C-F89B-484E-8245-DB479950926D}"/>
    <cellStyle name="Normal 7 3 2 8" xfId="26576" xr:uid="{58E27E86-BF18-41E2-B338-12F7B50F2609}"/>
    <cellStyle name="Normal 7 3 2 9" xfId="29775" xr:uid="{E99A67FA-7649-499F-9F29-1C0FC556FC63}"/>
    <cellStyle name="Normal 7 3 3" xfId="1471" xr:uid="{98B7FCCE-0336-4C0B-9548-CC2D138828F6}"/>
    <cellStyle name="Normal 7 3 3 2" xfId="9738" xr:uid="{F4E218B8-DB91-41A7-92E2-54A4952C6042}"/>
    <cellStyle name="Normal 7 3 3 3" xfId="12934" xr:uid="{9363D2E1-C6B6-44A1-ABF5-B2185F1271B3}"/>
    <cellStyle name="Normal 7 3 3 4" xfId="16029" xr:uid="{E9E216C0-833D-4946-9DC4-319B99D504A3}"/>
    <cellStyle name="Normal 7 3 3 5" xfId="19183" xr:uid="{2D719103-89BD-4DAA-BC08-35F80A19CBBC}"/>
    <cellStyle name="Normal 7 3 3 6" xfId="22343" xr:uid="{D242979A-A686-4F99-9FC6-BD0EF05629D1}"/>
    <cellStyle name="Normal 7 3 3 7" xfId="25519" xr:uid="{50A5BF03-D2A8-4752-A686-4410897371B5}"/>
    <cellStyle name="Normal 7 3 3 8" xfId="28718" xr:uid="{0A10EAD6-736D-4D40-AD08-598DAC01C289}"/>
    <cellStyle name="Normal 7 3 3 9" xfId="5720" xr:uid="{53BB75D0-5EA0-4750-A8F8-7BB2679546A8}"/>
    <cellStyle name="Normal 7 3 4" xfId="7705" xr:uid="{F5BFCED9-2CF9-4095-AFA5-20E2722383AA}"/>
    <cellStyle name="Normal 7 3 5" xfId="8850" xr:uid="{6455E92A-9963-462A-A09C-0B26F248A239}"/>
    <cellStyle name="Normal 7 3 6" xfId="11971" xr:uid="{93E62635-6D4C-40DA-8608-ED5567D8C81F}"/>
    <cellStyle name="Normal 7 3 7" xfId="15090" xr:uid="{92489DB9-1A77-40EB-9C87-7D121ADE8721}"/>
    <cellStyle name="Normal 7 3 8" xfId="18174" xr:uid="{E3A83E58-FC7B-4F4F-B864-E85900673ADC}"/>
    <cellStyle name="Normal 7 3 9" xfId="21337" xr:uid="{3AF1136E-3158-40AA-9553-E3EF7A897AE3}"/>
    <cellStyle name="Normal 7 4" xfId="751" xr:uid="{C6337E11-C8AE-43C7-8922-E68DEA4B8401}"/>
    <cellStyle name="Normal 7 4 10" xfId="24641" xr:uid="{7A824433-88E1-46CB-98D2-0F4F3D6533DE}"/>
    <cellStyle name="Normal 7 4 11" xfId="27819" xr:uid="{ED3C99FF-4CB1-4C4C-87BD-B900EC3208A3}"/>
    <cellStyle name="Normal 7 4 12" xfId="3731" xr:uid="{DD5891F1-B6F3-4875-ABA3-A8CC8F8EC685}"/>
    <cellStyle name="Normal 7 4 2" xfId="2702" xr:uid="{B65D7E0C-7C75-4F4A-B45E-F94572CA86A9}"/>
    <cellStyle name="Normal 7 4 2 10" xfId="4789" xr:uid="{1D9D710D-D822-479A-9C70-87D1E8E4B53D}"/>
    <cellStyle name="Normal 7 4 2 2" xfId="6828" xr:uid="{89EFA300-48EB-4E5F-AD99-C5206E897B1A}"/>
    <cellStyle name="Normal 7 4 2 3" xfId="10965" xr:uid="{D8703BA8-A5CC-479C-99A2-A822C44A19E3}"/>
    <cellStyle name="Normal 7 4 2 4" xfId="14156" xr:uid="{DA24F915-528B-4C97-A2AB-24AC55953DE9}"/>
    <cellStyle name="Normal 7 4 2 5" xfId="17251" xr:uid="{51C53E44-968E-4229-9F9F-BC89695DCCA9}"/>
    <cellStyle name="Normal 7 4 2 6" xfId="20409" xr:uid="{1218695F-ECF5-4614-841F-92D9E44C5939}"/>
    <cellStyle name="Normal 7 4 2 7" xfId="23565" xr:uid="{1AC1A5E9-9B17-4219-8515-D6F5E51E8698}"/>
    <cellStyle name="Normal 7 4 2 8" xfId="26741" xr:uid="{D42293BC-3085-4EB7-AB87-9AF0478ABC26}"/>
    <cellStyle name="Normal 7 4 2 9" xfId="29940" xr:uid="{5042B2C3-D9F1-4121-9C7B-8D61D0AB0C88}"/>
    <cellStyle name="Normal 7 4 3" xfId="1640" xr:uid="{01833F98-12FE-4153-BC88-1C0D1157DFAB}"/>
    <cellStyle name="Normal 7 4 3 2" xfId="9907" xr:uid="{EFD4ED24-36E2-424E-B587-2998F7933507}"/>
    <cellStyle name="Normal 7 4 3 3" xfId="13103" xr:uid="{F8E804E0-A8F8-47EE-B177-08E1764CC332}"/>
    <cellStyle name="Normal 7 4 3 4" xfId="16198" xr:uid="{6DAAEC73-FE6E-4B4D-ABA6-3AC3C67DF6C6}"/>
    <cellStyle name="Normal 7 4 3 5" xfId="19352" xr:uid="{0503070F-5D14-4943-BCD8-776A7F73141D}"/>
    <cellStyle name="Normal 7 4 3 6" xfId="22512" xr:uid="{CFD025CF-2B14-4D48-A7D0-D3417FE001FC}"/>
    <cellStyle name="Normal 7 4 3 7" xfId="25688" xr:uid="{5C965D53-8C74-49FD-A0AB-AE0F2802FB8E}"/>
    <cellStyle name="Normal 7 4 3 8" xfId="28887" xr:uid="{D84E5335-FEB6-47E6-8FE8-AFEC4CFF67AF}"/>
    <cellStyle name="Normal 7 4 3 9" xfId="5889" xr:uid="{5CDE25DD-C360-40CB-87CA-8B0FC5581203}"/>
    <cellStyle name="Normal 7 4 4" xfId="7874" xr:uid="{2EC82F24-3D2E-43B0-ABAC-8C4C3D95BDA5}"/>
    <cellStyle name="Normal 7 4 5" xfId="9019" xr:uid="{E89E8ADA-A722-4BDB-AFAC-B549D82C73C8}"/>
    <cellStyle name="Normal 7 4 6" xfId="12140" xr:uid="{CF748C67-234E-4431-A900-A8B9DE73F7AA}"/>
    <cellStyle name="Normal 7 4 7" xfId="15259" xr:uid="{62D99745-C335-4F6C-800D-864E13331644}"/>
    <cellStyle name="Normal 7 4 8" xfId="18343" xr:uid="{B69DDF83-AEE7-4CD6-855E-D707730ED1C3}"/>
    <cellStyle name="Normal 7 4 9" xfId="21506" xr:uid="{915B5AE2-60A0-4814-A1BB-74C211F30D6E}"/>
    <cellStyle name="Normal 7 5" xfId="944" xr:uid="{9C07F4B2-82B7-47DA-A7D7-874A41F84D19}"/>
    <cellStyle name="Normal 7 5 10" xfId="24833" xr:uid="{FD1E982C-ED6D-499A-BAD0-B1028DDBBB43}"/>
    <cellStyle name="Normal 7 5 11" xfId="28012" xr:uid="{329AD839-9E0B-41AD-B64F-50058E09AA0D}"/>
    <cellStyle name="Normal 7 5 12" xfId="3923" xr:uid="{095D6BEA-54D2-48D8-AC20-FA7148F7AB3F}"/>
    <cellStyle name="Normal 7 5 2" xfId="2895" xr:uid="{05692022-E4B1-43E5-AE6B-5C09D511CE9A}"/>
    <cellStyle name="Normal 7 5 2 10" xfId="4981" xr:uid="{0C38D260-7565-4C7B-81A6-F7BF182C317F}"/>
    <cellStyle name="Normal 7 5 2 2" xfId="7004" xr:uid="{CEFCDD1C-D1E8-47F6-9890-D415FC55D906}"/>
    <cellStyle name="Normal 7 5 2 3" xfId="11157" xr:uid="{CFC1A137-9547-46DF-A348-F72D74DC22A6}"/>
    <cellStyle name="Normal 7 5 2 4" xfId="14345" xr:uid="{023BC022-4BC2-427A-8CE6-C0B3B23A43BE}"/>
    <cellStyle name="Normal 7 5 2 5" xfId="17442" xr:uid="{6EC0E540-C690-4346-8E07-4C951AC3A71E}"/>
    <cellStyle name="Normal 7 5 2 6" xfId="20599" xr:uid="{C15EE832-A5D6-46DD-AB7B-648D51CDE62F}"/>
    <cellStyle name="Normal 7 5 2 7" xfId="23754" xr:uid="{0FA0B722-1440-4CF0-A664-5BB4A071F101}"/>
    <cellStyle name="Normal 7 5 2 8" xfId="26930" xr:uid="{CDE8DF9C-152F-4DF6-BF87-B846F9BB33DA}"/>
    <cellStyle name="Normal 7 5 2 9" xfId="30129" xr:uid="{0D5D8633-11B7-461F-A220-EA53E7441389}"/>
    <cellStyle name="Normal 7 5 3" xfId="1834" xr:uid="{088ACC2F-B372-42D9-B930-A1597A0DEE9E}"/>
    <cellStyle name="Normal 7 5 3 2" xfId="10099" xr:uid="{DE6EE501-9FAB-4201-9C28-F8B8F0E63CDD}"/>
    <cellStyle name="Normal 7 5 3 3" xfId="13295" xr:uid="{BEB79B22-67F3-4680-B89F-B0C996562CC2}"/>
    <cellStyle name="Normal 7 5 3 4" xfId="16390" xr:uid="{1CA51BB0-BE47-4D6E-B79C-86A5382F6238}"/>
    <cellStyle name="Normal 7 5 3 5" xfId="19544" xr:uid="{7A42CD72-C06E-4937-AF9C-70690439F908}"/>
    <cellStyle name="Normal 7 5 3 6" xfId="22704" xr:uid="{7D9D1749-EEC4-43E1-9D86-7E440B540F73}"/>
    <cellStyle name="Normal 7 5 3 7" xfId="25880" xr:uid="{9726D288-023A-4161-B780-1BFF457E6DAA}"/>
    <cellStyle name="Normal 7 5 3 8" xfId="29079" xr:uid="{80A7A1C6-7628-44AC-923B-55ACEF1863BD}"/>
    <cellStyle name="Normal 7 5 3 9" xfId="6082" xr:uid="{69FA86AB-B33E-43D1-9B5B-DD9632BDBD0F}"/>
    <cellStyle name="Normal 7 5 4" xfId="8067" xr:uid="{C9BFB8AD-E570-48E5-97D4-F54B09BDEF42}"/>
    <cellStyle name="Normal 7 5 5" xfId="9211" xr:uid="{A6B92641-BEFD-4F56-A480-C3EFD2512051}"/>
    <cellStyle name="Normal 7 5 6" xfId="12333" xr:uid="{F9C9C419-7BD2-4986-8A80-0E02B51DF8D9}"/>
    <cellStyle name="Normal 7 5 7" xfId="15452" xr:uid="{47D34F74-A845-44B1-9DD4-8B1C7F2F1938}"/>
    <cellStyle name="Normal 7 5 8" xfId="18535" xr:uid="{815713FD-B771-41C8-88D3-412B6F6400B6}"/>
    <cellStyle name="Normal 7 5 9" xfId="21699" xr:uid="{80EF6476-BF85-49C9-BBAA-9AE1741F14D0}"/>
    <cellStyle name="Normal 7 6" xfId="297" xr:uid="{3ABD675F-41BA-47BD-A41E-9F673DCC2DE9}"/>
    <cellStyle name="Normal 7 6 10" xfId="27366" xr:uid="{F9C53131-EBFA-4FE7-90FE-CE365EEA6EBC}"/>
    <cellStyle name="Normal 7 6 11" xfId="4336" xr:uid="{59F2651D-754C-40EF-BF9B-E7F7DED0E978}"/>
    <cellStyle name="Normal 7 6 2" xfId="2249" xr:uid="{85549683-3DE0-45BE-88C4-2F2FDF368A46}"/>
    <cellStyle name="Normal 7 6 2 2" xfId="10512" xr:uid="{2F1CE577-1586-46B4-9089-E9854A239ABD}"/>
    <cellStyle name="Normal 7 6 2 3" xfId="13707" xr:uid="{1BB8997A-8D7E-4B44-A043-EFEA0A9928AB}"/>
    <cellStyle name="Normal 7 6 2 4" xfId="16802" xr:uid="{7DCEDE0D-6D68-4FEB-8D76-EC7C5392BD2C}"/>
    <cellStyle name="Normal 7 6 2 5" xfId="19956" xr:uid="{5ACB4512-C437-4309-9017-3E9F15634703}"/>
    <cellStyle name="Normal 7 6 2 6" xfId="23116" xr:uid="{DABF421B-8834-4BBF-917B-70CE9D45AD5A}"/>
    <cellStyle name="Normal 7 6 2 7" xfId="26292" xr:uid="{C0E0F94E-D8A9-4C29-9959-C00D40E6C8D7}"/>
    <cellStyle name="Normal 7 6 2 8" xfId="29491" xr:uid="{F3620473-EFD2-488B-981F-C52E90B930FE}"/>
    <cellStyle name="Normal 7 6 2 9" xfId="5436" xr:uid="{7CD1E22E-89B7-45C1-9A44-58389C05A811}"/>
    <cellStyle name="Normal 7 6 3" xfId="7421" xr:uid="{EB180640-BF40-48E2-AE39-281E2DF139BD}"/>
    <cellStyle name="Normal 7 6 4" xfId="8565" xr:uid="{744850BD-9092-4C12-93AA-B42D93F4E572}"/>
    <cellStyle name="Normal 7 6 5" xfId="11687" xr:uid="{C810BAED-02E1-4D59-99C3-69F1F8F30BE2}"/>
    <cellStyle name="Normal 7 6 6" xfId="14806" xr:uid="{34A65575-AC96-4C43-BD14-C4E2E007923F}"/>
    <cellStyle name="Normal 7 6 7" xfId="17890" xr:uid="{711A6ED1-1718-48BD-A996-281851BDA077}"/>
    <cellStyle name="Normal 7 6 8" xfId="21053" xr:uid="{A3E1F39A-B79A-4E25-A7DA-091C0677C4A6}"/>
    <cellStyle name="Normal 7 6 9" xfId="24188" xr:uid="{F7A86E2C-71CC-4710-A45F-6055CBF54125}"/>
    <cellStyle name="Normal 7 7" xfId="2050" xr:uid="{3CB7CC4B-1E42-4E46-A20D-DFA23256543C}"/>
    <cellStyle name="Normal 7 7 10" xfId="4139" xr:uid="{1FA17757-D62D-4BE9-AED4-876D18FCE3C2}"/>
    <cellStyle name="Normal 7 7 2" xfId="6355" xr:uid="{942696E1-C4B7-4B60-89AC-1D8965025A32}"/>
    <cellStyle name="Normal 7 7 3" xfId="10315" xr:uid="{D7B69A46-2047-412B-ADC8-D3DBF958B598}"/>
    <cellStyle name="Normal 7 7 4" xfId="13510" xr:uid="{E9C73E1E-58F2-404E-9BB6-2300B194FF0D}"/>
    <cellStyle name="Normal 7 7 5" xfId="16605" xr:uid="{223835BA-9B61-4400-81EA-6EF9A299C3FE}"/>
    <cellStyle name="Normal 7 7 6" xfId="19759" xr:uid="{560001E7-9AF0-48B7-A82D-703B04012A10}"/>
    <cellStyle name="Normal 7 7 7" xfId="22919" xr:uid="{FB9DBCCD-148F-4A20-9F4B-0EC1D0F2AF41}"/>
    <cellStyle name="Normal 7 7 8" xfId="26095" xr:uid="{763945FE-65B3-408C-A6DA-86290E689F51}"/>
    <cellStyle name="Normal 7 7 9" xfId="29294" xr:uid="{88871F2D-34D8-4091-B183-850A5658A6B1}"/>
    <cellStyle name="Normal 7 8" xfId="1187" xr:uid="{467A84CC-B136-40B9-878B-2222B46F5395}"/>
    <cellStyle name="Normal 7 8 2" xfId="9454" xr:uid="{5ECBC40D-B687-4C10-A268-9F29C4D43C71}"/>
    <cellStyle name="Normal 7 8 3" xfId="12697" xr:uid="{1F16C91E-3388-40AF-B081-B6E24929B520}"/>
    <cellStyle name="Normal 7 8 4" xfId="15780" xr:uid="{1745319B-5731-4DD5-BBD8-1F30B1A314B2}"/>
    <cellStyle name="Normal 7 8 5" xfId="19002" xr:uid="{4309150B-BC31-40F3-BCD4-185E695A8716}"/>
    <cellStyle name="Normal 7 8 6" xfId="22114" xr:uid="{D49752EC-A6C5-4167-880A-E0C5381019EA}"/>
    <cellStyle name="Normal 7 8 7" xfId="25238" xr:uid="{C406083B-609E-4093-AA60-780E0A8FF3E6}"/>
    <cellStyle name="Normal 7 8 8" xfId="28536" xr:uid="{FE347407-BFB7-49E3-AE6E-32CD9E6A761B}"/>
    <cellStyle name="Normal 7 8 9" xfId="5238" xr:uid="{5DA491E7-AEBC-4F7D-BBFB-DFED95ACAB3F}"/>
    <cellStyle name="Normal 7 9" xfId="7221" xr:uid="{5604EABE-6189-4111-9CB5-A617AEB830CD}"/>
    <cellStyle name="Normal 70" xfId="3153" xr:uid="{08ECC96A-118F-4872-974B-C4C3FDC18384}"/>
    <cellStyle name="Normal 70 2" xfId="11414" xr:uid="{2819A123-DF9E-4292-9196-F609C2628C81}"/>
    <cellStyle name="Normal 70 3" xfId="12591" xr:uid="{93F380DB-107B-46BC-8B2F-CC9BA87F9306}"/>
    <cellStyle name="Normal 70 4" xfId="15707" xr:uid="{DF716EA2-EDDD-4404-A3F8-A2B1FEC0AD1F}"/>
    <cellStyle name="Normal 70 5" xfId="18793" xr:uid="{37874ABC-99D9-4D3E-A6F7-7B7527D5D572}"/>
    <cellStyle name="Normal 70 6" xfId="21958" xr:uid="{42959302-35E2-43D7-A18F-2FFC48610C68}"/>
    <cellStyle name="Normal 70 7" xfId="25091" xr:uid="{8C3572C3-7A20-4A91-820F-7292B3109E76}"/>
    <cellStyle name="Normal 70 8" xfId="28271" xr:uid="{B453E5BD-64DC-4965-8D86-415F4A784659}"/>
    <cellStyle name="Normal 70 9" xfId="8325" xr:uid="{6731D1DD-16C2-4AC7-997A-BF08AF8980D1}"/>
    <cellStyle name="Normal 71" xfId="3157" xr:uid="{36F75246-36EE-43B8-856C-999132201FDB}"/>
    <cellStyle name="Normal 71 2" xfId="11418" xr:uid="{A77A30C4-9C1A-41A0-B97B-0E00D41E52A2}"/>
    <cellStyle name="Normal 71 3" xfId="12595" xr:uid="{774D2B55-FD2B-47CE-B065-24F9C18E9EB4}"/>
    <cellStyle name="Normal 71 4" xfId="15711" xr:uid="{60177979-EBB9-464B-B96E-313EC7401D17}"/>
    <cellStyle name="Normal 71 5" xfId="18797" xr:uid="{055BCF33-4583-44F9-B865-74A5DB14E31A}"/>
    <cellStyle name="Normal 71 6" xfId="21962" xr:uid="{920B72F6-D9AA-42DF-8DD2-A05D86B8283D}"/>
    <cellStyle name="Normal 71 7" xfId="25095" xr:uid="{EB38FC61-5738-4966-998F-7A184AB99A63}"/>
    <cellStyle name="Normal 71 8" xfId="28275" xr:uid="{5E7D8AF3-7F07-46AC-A015-FE9F38C3F769}"/>
    <cellStyle name="Normal 71 9" xfId="8329" xr:uid="{715A2740-C7E2-4B70-A26D-CBB735F05095}"/>
    <cellStyle name="Normal 72" xfId="3161" xr:uid="{32EEAB95-31DF-455C-A1C1-67451F2AEB08}"/>
    <cellStyle name="Normal 72 2" xfId="11422" xr:uid="{7772FFE8-9F25-433C-831C-12BC8DD9E1F6}"/>
    <cellStyle name="Normal 72 3" xfId="12599" xr:uid="{D12275E5-5E4A-45C9-AE77-04B20E6F4E60}"/>
    <cellStyle name="Normal 72 4" xfId="15715" xr:uid="{A042C047-C2D1-4317-95CA-2C02FDDE9745}"/>
    <cellStyle name="Normal 72 5" xfId="18801" xr:uid="{9C78981B-A945-439D-8472-9D9007A953D5}"/>
    <cellStyle name="Normal 72 6" xfId="21966" xr:uid="{48C52FED-AB31-4793-B7AC-E7D3A6B07524}"/>
    <cellStyle name="Normal 72 7" xfId="25099" xr:uid="{9853973E-18D5-4356-8EA5-C71AEFEF3B08}"/>
    <cellStyle name="Normal 72 8" xfId="28279" xr:uid="{146F104B-FBC4-4D6C-A049-1BA38E883CF0}"/>
    <cellStyle name="Normal 72 9" xfId="8333" xr:uid="{94706A3E-4ACD-47AC-9FC4-2B5463BF9E51}"/>
    <cellStyle name="Normal 73" xfId="3165" xr:uid="{0DF6D223-9A44-455C-855A-AEC6D3EC80B2}"/>
    <cellStyle name="Normal 73 2" xfId="11426" xr:uid="{CA27E929-D880-4791-8980-16305A8F9570}"/>
    <cellStyle name="Normal 73 3" xfId="12603" xr:uid="{11653519-A021-4AC4-B85E-FDB54C54598B}"/>
    <cellStyle name="Normal 73 4" xfId="15719" xr:uid="{0949C2D5-1D0B-4219-A0EB-00FA3C6EEDB6}"/>
    <cellStyle name="Normal 73 5" xfId="18805" xr:uid="{40E71401-8624-41D0-9E99-78DE83B001C7}"/>
    <cellStyle name="Normal 73 6" xfId="21970" xr:uid="{B4522750-779A-4732-888C-BEAEA1BE4B20}"/>
    <cellStyle name="Normal 73 7" xfId="25103" xr:uid="{8E9CCEEF-38A9-403D-972C-3F218B5548C9}"/>
    <cellStyle name="Normal 73 8" xfId="28283" xr:uid="{8B9C2B7C-235C-4D09-825F-FFC2BAEC3943}"/>
    <cellStyle name="Normal 73 9" xfId="8337" xr:uid="{D46B7EC9-754B-4C1D-A2B1-8C7984EFDD0B}"/>
    <cellStyle name="Normal 74" xfId="3169" xr:uid="{BD4625E7-2CFC-4000-ADB1-2518618E0D4F}"/>
    <cellStyle name="Normal 74 2" xfId="11430" xr:uid="{4A1F93C5-2F76-469E-9631-CB7FC406D6ED}"/>
    <cellStyle name="Normal 74 3" xfId="12607" xr:uid="{28CBE9B1-32E3-49CA-A80F-DEE01D51D5B8}"/>
    <cellStyle name="Normal 74 4" xfId="15723" xr:uid="{C06D7350-57B5-40CE-8B1A-C7B94021A69C}"/>
    <cellStyle name="Normal 74 5" xfId="18809" xr:uid="{98C87B30-6ECC-47B6-BCB4-B06040E1EAB0}"/>
    <cellStyle name="Normal 74 6" xfId="21974" xr:uid="{AB623F7A-48B7-4108-A8E7-77068D1CB35C}"/>
    <cellStyle name="Normal 74 7" xfId="25107" xr:uid="{F8F6487A-E93A-439D-B646-443B5E9AC002}"/>
    <cellStyle name="Normal 74 8" xfId="28287" xr:uid="{7ADF63E2-2704-45A2-B87A-DB3B476E75C1}"/>
    <cellStyle name="Normal 74 9" xfId="8341" xr:uid="{11AA352A-AF99-4901-8AA6-7C4C32050A35}"/>
    <cellStyle name="Normal 75" xfId="3173" xr:uid="{763D7ACD-B2AF-4CCE-A269-EB0F7D2005B9}"/>
    <cellStyle name="Normal 75 2" xfId="11434" xr:uid="{DD2193F0-46A5-440E-80EE-A7CBFB5A8C57}"/>
    <cellStyle name="Normal 75 3" xfId="12611" xr:uid="{1325A7CC-ECC2-4AE3-B442-146C417D9757}"/>
    <cellStyle name="Normal 75 4" xfId="15727" xr:uid="{A6B50A73-22E4-4306-9D47-9762D075F6C3}"/>
    <cellStyle name="Normal 75 5" xfId="18813" xr:uid="{4A805CD4-F5F2-4F94-80BB-7BC8292F4A24}"/>
    <cellStyle name="Normal 75 6" xfId="21978" xr:uid="{F239215D-1EDF-4153-A68A-D02E2E2AA07F}"/>
    <cellStyle name="Normal 75 7" xfId="25111" xr:uid="{AC41AC21-CE06-4B18-9979-7EBF7D6DD219}"/>
    <cellStyle name="Normal 75 8" xfId="28291" xr:uid="{77B4E17A-8F87-4D48-ACAA-1F3B8F7E7502}"/>
    <cellStyle name="Normal 75 9" xfId="8345" xr:uid="{A4FAF5C2-CA2E-4517-95BD-CC4259E288F1}"/>
    <cellStyle name="Normal 76" xfId="3177" xr:uid="{75729B14-B651-48F6-A18D-2395E82D21C5}"/>
    <cellStyle name="Normal 76 2" xfId="11438" xr:uid="{36B3DBD3-C10A-46AD-9AF1-47A1DAA8F42D}"/>
    <cellStyle name="Normal 76 3" xfId="12615" xr:uid="{CB4C7925-F22A-4EB1-9604-328B2970A18D}"/>
    <cellStyle name="Normal 76 4" xfId="15731" xr:uid="{A712D8A9-BA2E-405A-BFFB-572ED73695AE}"/>
    <cellStyle name="Normal 76 5" xfId="18817" xr:uid="{86CE8BBC-68C8-45F3-AE9E-B950549D6E96}"/>
    <cellStyle name="Normal 76 6" xfId="21982" xr:uid="{5B4C1BED-1DE6-4988-828D-5622D9671429}"/>
    <cellStyle name="Normal 76 7" xfId="25115" xr:uid="{842D1ED1-9798-4D8A-BCD5-0757AE72B873}"/>
    <cellStyle name="Normal 76 8" xfId="28295" xr:uid="{7EE15CF2-591B-46B8-B087-F4B08A94AA23}"/>
    <cellStyle name="Normal 76 9" xfId="8349" xr:uid="{0CA4BE1A-39FB-4B76-9E69-DCF9908E5DD1}"/>
    <cellStyle name="Normal 77" xfId="3181" xr:uid="{3AA28364-58ED-42E9-B890-5399D616F6E6}"/>
    <cellStyle name="Normal 77 2" xfId="11442" xr:uid="{60467830-5326-4D35-AEAC-5DB9532CFE74}"/>
    <cellStyle name="Normal 77 3" xfId="12619" xr:uid="{E5ADCBE1-2BA1-4658-8533-CF5F9B9F0A41}"/>
    <cellStyle name="Normal 77 4" xfId="15735" xr:uid="{E657DF68-6319-489E-8C88-CFCD1E4D60F2}"/>
    <cellStyle name="Normal 77 5" xfId="18821" xr:uid="{FE7EF985-ADF0-463A-ADF5-5F8508BF7955}"/>
    <cellStyle name="Normal 77 6" xfId="21986" xr:uid="{68DB906A-EE73-42EF-BC90-D4718E4364DE}"/>
    <cellStyle name="Normal 77 7" xfId="25119" xr:uid="{B4F9D995-6617-4A2F-A1BD-8571B645E85E}"/>
    <cellStyle name="Normal 77 8" xfId="28299" xr:uid="{84BAC174-02B4-45C6-B595-E9972885F1D9}"/>
    <cellStyle name="Normal 77 9" xfId="8353" xr:uid="{FBC79C94-0BCF-4D6C-8612-DA1420241CB0}"/>
    <cellStyle name="Normal 78" xfId="3185" xr:uid="{734A484A-8D22-4A0C-A85F-97D42C0312A8}"/>
    <cellStyle name="Normal 78 2" xfId="11454" xr:uid="{817D4D6A-B867-4A33-9057-1E489B0B4A76}"/>
    <cellStyle name="Normal 78 3" xfId="12623" xr:uid="{3845C631-C221-4594-9AA0-D2B541B82A87}"/>
    <cellStyle name="Normal 78 4" xfId="15739" xr:uid="{16A3B0A4-19EE-4D99-83DD-B4FA620DAA46}"/>
    <cellStyle name="Normal 78 5" xfId="18825" xr:uid="{3C776CBA-3A6C-45B2-B56D-76AB5437C375}"/>
    <cellStyle name="Normal 78 6" xfId="21990" xr:uid="{45A8B802-301A-443A-A05D-5FEC43053707}"/>
    <cellStyle name="Normal 78 7" xfId="25123" xr:uid="{1FBDC034-8D67-4BC3-9541-49C76AA9B338}"/>
    <cellStyle name="Normal 78 8" xfId="28303" xr:uid="{6AD8886E-3E00-4546-8BDE-945B0AE6E1B7}"/>
    <cellStyle name="Normal 78 9" xfId="8357" xr:uid="{4321399B-2C3F-46AB-94C9-782E6B266CB0}"/>
    <cellStyle name="Normal 79" xfId="3189" xr:uid="{FD6350A7-0034-466A-B64D-0EB59C38EC24}"/>
    <cellStyle name="Normal 79 2" xfId="11447" xr:uid="{9C666209-7424-4ACF-995B-EA089A6B1753}"/>
    <cellStyle name="Normal 79 3" xfId="12627" xr:uid="{BC753988-D051-436E-8193-F842C3740601}"/>
    <cellStyle name="Normal 79 4" xfId="15744" xr:uid="{EEBCF28C-E039-4E52-83F0-FA54F5EE698F}"/>
    <cellStyle name="Normal 79 5" xfId="18829" xr:uid="{0E868038-6B38-419E-ABE4-2CA40CF6D055}"/>
    <cellStyle name="Normal 79 6" xfId="21994" xr:uid="{E1C0031C-AB69-4014-980E-137A2D6304D0}"/>
    <cellStyle name="Normal 79 7" xfId="25127" xr:uid="{71D30035-087A-4244-A157-63823CBAE362}"/>
    <cellStyle name="Normal 79 8" xfId="28307" xr:uid="{4A7F88A0-290A-4028-AED9-6C6D2F47E48F}"/>
    <cellStyle name="Normal 79 9" xfId="8361" xr:uid="{F891E2E1-0D55-4879-A6F9-93E94ECF8407}"/>
    <cellStyle name="Normal 8" xfId="104" xr:uid="{13CB74EA-EC6A-4639-8FB4-E3BE95F40CD1}"/>
    <cellStyle name="Normal 8 10" xfId="8381" xr:uid="{6C7B57D1-2281-42E6-BC77-AB85AF7113CA}"/>
    <cellStyle name="Normal 8 11" xfId="11490" xr:uid="{1FD90772-1B49-48D7-B4F5-F877841A6943}"/>
    <cellStyle name="Normal 8 12" xfId="14605" xr:uid="{B8929757-B1EF-4160-967C-DF011D0FE116}"/>
    <cellStyle name="Normal 8 13" xfId="17697" xr:uid="{4C023B58-C11E-4ED2-BF37-C9C9AE210821}"/>
    <cellStyle name="Normal 8 14" xfId="20855" xr:uid="{24FDA06E-1849-4E22-99C4-9788B74932FA}"/>
    <cellStyle name="Normal 8 15" xfId="23995" xr:uid="{B8876673-91D7-4A43-95F3-68D2435C23AA}"/>
    <cellStyle name="Normal 8 16" xfId="27172" xr:uid="{FDAD2587-C952-49FE-AC14-1E7F56F33F1F}"/>
    <cellStyle name="Normal 8 17" xfId="3282" xr:uid="{10ADDBDA-3146-48AC-9759-671629C5DF50}"/>
    <cellStyle name="Normal 8 2" xfId="446" xr:uid="{1860389C-748F-4FF4-A225-4CAF5824493A}"/>
    <cellStyle name="Normal 8 2 10" xfId="24336" xr:uid="{0D590116-C750-43D8-ADBE-EEDC4A06EA9C}"/>
    <cellStyle name="Normal 8 2 11" xfId="27514" xr:uid="{AE020154-0478-48CB-A48F-9A8EC3F405A6}"/>
    <cellStyle name="Normal 8 2 12" xfId="3426" xr:uid="{710D1F17-F1F0-4F89-9013-2FA382255FA9}"/>
    <cellStyle name="Normal 8 2 2" xfId="2397" xr:uid="{D5192CED-EA79-456F-A664-EEC95E2F32C9}"/>
    <cellStyle name="Normal 8 2 2 10" xfId="4484" xr:uid="{46B845CC-A5F0-465A-B138-230D99FA1A17}"/>
    <cellStyle name="Normal 8 2 2 2" xfId="6556" xr:uid="{784BB146-2239-4A77-90B9-A31160858B84}"/>
    <cellStyle name="Normal 8 2 2 3" xfId="10660" xr:uid="{4E9210D9-1206-4CC1-82C9-ADA6A236D849}"/>
    <cellStyle name="Normal 8 2 2 4" xfId="13855" xr:uid="{C9391DE4-CC92-42DE-B57B-47B9B44BB259}"/>
    <cellStyle name="Normal 8 2 2 5" xfId="16950" xr:uid="{58DE361F-9511-4EDB-83A2-D6CE21529D9B}"/>
    <cellStyle name="Normal 8 2 2 6" xfId="20104" xr:uid="{61DC9E76-98B2-4881-8069-B6D2CDF12AD0}"/>
    <cellStyle name="Normal 8 2 2 7" xfId="23264" xr:uid="{0995BDAB-9A61-405E-8314-011CDF64A4D7}"/>
    <cellStyle name="Normal 8 2 2 8" xfId="26440" xr:uid="{B06A6699-2F17-48E1-B08F-0E518FE76D0E}"/>
    <cellStyle name="Normal 8 2 2 9" xfId="29639" xr:uid="{F7E42D72-CBC9-4B69-95A3-7A7675FE47F1}"/>
    <cellStyle name="Normal 8 2 3" xfId="1335" xr:uid="{FD8EE39B-9E17-4E09-BBAF-D6415E303818}"/>
    <cellStyle name="Normal 8 2 3 2" xfId="9602" xr:uid="{CA7F770A-324E-4265-A0E1-F8AE93EAA2BA}"/>
    <cellStyle name="Normal 8 2 3 3" xfId="12798" xr:uid="{FF19A2DF-6945-4AF9-B3A9-EB158E5A7668}"/>
    <cellStyle name="Normal 8 2 3 4" xfId="15893" xr:uid="{C5D58A86-352F-43CB-B12C-162CD4218C2D}"/>
    <cellStyle name="Normal 8 2 3 5" xfId="19047" xr:uid="{4AE9C247-C2D0-4581-92BE-22757919095C}"/>
    <cellStyle name="Normal 8 2 3 6" xfId="22207" xr:uid="{F0AB22B3-50A5-4EAB-BF48-41DD6A2012AB}"/>
    <cellStyle name="Normal 8 2 3 7" xfId="25383" xr:uid="{617DBD31-FF24-4F1C-876B-84DC65FE80D8}"/>
    <cellStyle name="Normal 8 2 3 8" xfId="28582" xr:uid="{7480BD80-4204-4FC3-B176-8E3EE9066233}"/>
    <cellStyle name="Normal 8 2 3 9" xfId="5584" xr:uid="{9B3BFA1E-D763-4367-89C1-C3D419145B4F}"/>
    <cellStyle name="Normal 8 2 4" xfId="7569" xr:uid="{CD67C279-307D-4FB6-AD12-CA167D1FDCF6}"/>
    <cellStyle name="Normal 8 2 5" xfId="8714" xr:uid="{D6EBB9D8-3A1B-4A17-A889-3BA70FCA1AB1}"/>
    <cellStyle name="Normal 8 2 6" xfId="11835" xr:uid="{3FEDA6F6-D520-4FD3-B35C-F6384F01541C}"/>
    <cellStyle name="Normal 8 2 7" xfId="14954" xr:uid="{EE462F4E-ED86-4923-9AD5-EE750E48D5BE}"/>
    <cellStyle name="Normal 8 2 8" xfId="18038" xr:uid="{78631D00-A988-444C-A1A2-799D913D0DE3}"/>
    <cellStyle name="Normal 8 2 9" xfId="21201" xr:uid="{9FCB688F-D55A-4087-BC05-EBEF58B17244}"/>
    <cellStyle name="Normal 8 3" xfId="586" xr:uid="{C13F7DA2-DBC3-4135-AACC-E43F118D98BF}"/>
    <cellStyle name="Normal 8 3 10" xfId="24476" xr:uid="{60B7BCDD-34F0-4BD8-8273-9F93074D08DC}"/>
    <cellStyle name="Normal 8 3 11" xfId="27654" xr:uid="{866A335F-0808-4837-88D6-D84BBBD78574}"/>
    <cellStyle name="Normal 8 3 12" xfId="3566" xr:uid="{092DBE4A-F9F9-44BA-ACBA-8405E1EB539C}"/>
    <cellStyle name="Normal 8 3 2" xfId="2537" xr:uid="{C9504BE2-2B2A-42E8-A183-ED1A1DA82ABF}"/>
    <cellStyle name="Normal 8 3 2 10" xfId="4624" xr:uid="{256FCEDF-891C-4946-A856-BEC1DDC302E5}"/>
    <cellStyle name="Normal 8 3 2 2" xfId="6694" xr:uid="{762D75E4-23D5-4EC4-BD19-895F1E1FC20C}"/>
    <cellStyle name="Normal 8 3 2 3" xfId="10800" xr:uid="{DBA9FE6F-2A82-45D0-A1B8-59F293EE2D63}"/>
    <cellStyle name="Normal 8 3 2 4" xfId="13995" xr:uid="{0D1C9798-277C-4834-A628-3C76B5CF5FA3}"/>
    <cellStyle name="Normal 8 3 2 5" xfId="17090" xr:uid="{B3382895-ED54-4727-87F4-ED6D53D12EDA}"/>
    <cellStyle name="Normal 8 3 2 6" xfId="20244" xr:uid="{5F0CB388-389F-4190-B21B-2BA48ADC827F}"/>
    <cellStyle name="Normal 8 3 2 7" xfId="23404" xr:uid="{7B53B6AD-92AE-48C7-B409-35BEEFDC27B6}"/>
    <cellStyle name="Normal 8 3 2 8" xfId="26580" xr:uid="{4173F541-5E3F-488C-91DB-9F9C0254105D}"/>
    <cellStyle name="Normal 8 3 2 9" xfId="29779" xr:uid="{1EDC0BDD-527E-4A44-B71D-6966988C98A7}"/>
    <cellStyle name="Normal 8 3 3" xfId="1475" xr:uid="{F70886BE-4F2A-45AD-9081-A5F245D78175}"/>
    <cellStyle name="Normal 8 3 3 2" xfId="9742" xr:uid="{F46AE32F-0436-41D5-93B2-39BE373A2EFA}"/>
    <cellStyle name="Normal 8 3 3 3" xfId="12938" xr:uid="{E3495076-9EA2-41C4-BCFD-1573C4D63E11}"/>
    <cellStyle name="Normal 8 3 3 4" xfId="16033" xr:uid="{15210D9D-686D-4D4C-A967-5C013A882B2B}"/>
    <cellStyle name="Normal 8 3 3 5" xfId="19187" xr:uid="{AF32D715-090A-412D-99AD-1CFF7E384EB0}"/>
    <cellStyle name="Normal 8 3 3 6" xfId="22347" xr:uid="{9C047D70-3058-4BCF-A3E8-563F61DF78B8}"/>
    <cellStyle name="Normal 8 3 3 7" xfId="25523" xr:uid="{26DC54D9-65BA-49F4-97D8-DDD0AC6220AE}"/>
    <cellStyle name="Normal 8 3 3 8" xfId="28722" xr:uid="{A9D8D8F4-2FDF-41BD-AA2D-FF4B6CE9610F}"/>
    <cellStyle name="Normal 8 3 3 9" xfId="5724" xr:uid="{02D5693E-74F2-4688-A8F6-498D09C42C28}"/>
    <cellStyle name="Normal 8 3 4" xfId="7709" xr:uid="{433F5F0E-34B7-4BDC-8842-E0F9D664EEAB}"/>
    <cellStyle name="Normal 8 3 5" xfId="8854" xr:uid="{B0DC40A7-8AA7-49CB-8D27-44575B1CC475}"/>
    <cellStyle name="Normal 8 3 6" xfId="11975" xr:uid="{D175244D-DB51-4439-B356-70EB9A718C93}"/>
    <cellStyle name="Normal 8 3 7" xfId="15094" xr:uid="{52F01813-2483-4F61-83B6-D25F499FEA1B}"/>
    <cellStyle name="Normal 8 3 8" xfId="18178" xr:uid="{DF3A69E2-6873-452B-84FB-A95B050C67AF}"/>
    <cellStyle name="Normal 8 3 9" xfId="21341" xr:uid="{0726941C-AB4C-4543-A872-0E236E6638BA}"/>
    <cellStyle name="Normal 8 4" xfId="755" xr:uid="{46BEC41A-F985-471E-A673-4DC878502AA3}"/>
    <cellStyle name="Normal 8 4 10" xfId="24645" xr:uid="{AC7F5BEA-F9D5-40BB-B609-F0C96C4BE845}"/>
    <cellStyle name="Normal 8 4 11" xfId="27823" xr:uid="{64F3FAF3-A0E0-4143-B35A-EB81F7D82F61}"/>
    <cellStyle name="Normal 8 4 12" xfId="3735" xr:uid="{D74B4B19-CC32-4921-9016-0B0E9BCA210C}"/>
    <cellStyle name="Normal 8 4 2" xfId="2706" xr:uid="{9AF0F483-524D-442F-8181-8ABC8194AAD1}"/>
    <cellStyle name="Normal 8 4 2 10" xfId="4793" xr:uid="{B59C9287-68F2-4674-87A6-0D49564BD703}"/>
    <cellStyle name="Normal 8 4 2 2" xfId="6832" xr:uid="{7F38F016-154D-402D-A3F2-DFD2992978A5}"/>
    <cellStyle name="Normal 8 4 2 3" xfId="10969" xr:uid="{6AF7D36A-ABEE-4EA4-8BA8-17C348CF21D7}"/>
    <cellStyle name="Normal 8 4 2 4" xfId="14160" xr:uid="{BBD5C2C8-D1B7-434B-B2B9-75254E54C35E}"/>
    <cellStyle name="Normal 8 4 2 5" xfId="17255" xr:uid="{904994D6-FD77-4609-B84A-D020C59F5022}"/>
    <cellStyle name="Normal 8 4 2 6" xfId="20413" xr:uid="{6473776B-D57C-4017-B200-77C7B61CD502}"/>
    <cellStyle name="Normal 8 4 2 7" xfId="23569" xr:uid="{405F1DF6-68FE-49A9-8173-E10CC3C51954}"/>
    <cellStyle name="Normal 8 4 2 8" xfId="26745" xr:uid="{B6FF3E8E-3D50-41CB-B71A-EF11F790BB5C}"/>
    <cellStyle name="Normal 8 4 2 9" xfId="29944" xr:uid="{965C6F32-A57A-4784-8ED8-93822189E9AC}"/>
    <cellStyle name="Normal 8 4 3" xfId="1644" xr:uid="{6410C680-FA5A-495E-BC61-CF8E67DAE4C2}"/>
    <cellStyle name="Normal 8 4 3 2" xfId="9911" xr:uid="{B251FF54-9E67-44D3-9399-80297DC77935}"/>
    <cellStyle name="Normal 8 4 3 3" xfId="13107" xr:uid="{8BE2EACF-DBE3-404D-9283-8DA4FB3A9BD7}"/>
    <cellStyle name="Normal 8 4 3 4" xfId="16202" xr:uid="{63B2161C-BE46-4C2C-A5D9-52B43BE41C40}"/>
    <cellStyle name="Normal 8 4 3 5" xfId="19356" xr:uid="{524E476E-5CBB-4D91-89FC-DA6763B19BE4}"/>
    <cellStyle name="Normal 8 4 3 6" xfId="22516" xr:uid="{3C410163-743A-486A-B87C-01C22F5181A9}"/>
    <cellStyle name="Normal 8 4 3 7" xfId="25692" xr:uid="{98036542-91F4-4A5D-942F-096660DEFEC8}"/>
    <cellStyle name="Normal 8 4 3 8" xfId="28891" xr:uid="{49ACA648-B4BF-4108-88B6-E14163FA8ADB}"/>
    <cellStyle name="Normal 8 4 3 9" xfId="5893" xr:uid="{50D7C614-8F4B-43CD-A7EB-7F9578FD4136}"/>
    <cellStyle name="Normal 8 4 4" xfId="7878" xr:uid="{54D602C5-C797-4BFC-A438-6BCD84EE1382}"/>
    <cellStyle name="Normal 8 4 5" xfId="9023" xr:uid="{CA196592-9D79-4D9D-AC87-FAC661786415}"/>
    <cellStyle name="Normal 8 4 6" xfId="12144" xr:uid="{EDCF888A-4B28-4649-B049-7AF031B242A9}"/>
    <cellStyle name="Normal 8 4 7" xfId="15263" xr:uid="{ABEAF0FE-FCBF-49F5-9BE2-A4FE8902F4AF}"/>
    <cellStyle name="Normal 8 4 8" xfId="18347" xr:uid="{73A2FB24-40C7-43EF-AC6D-9AAD6095BD58}"/>
    <cellStyle name="Normal 8 4 9" xfId="21510" xr:uid="{8DBA76DB-29CC-4276-9B55-7977A8F3E2E4}"/>
    <cellStyle name="Normal 8 5" xfId="948" xr:uid="{77365482-9CA3-4AB9-9133-22E92319F24F}"/>
    <cellStyle name="Normal 8 5 10" xfId="24837" xr:uid="{1D57316B-CD34-40EA-9A24-1D55EFBFE0D5}"/>
    <cellStyle name="Normal 8 5 11" xfId="28016" xr:uid="{1EB23946-1A22-444A-9575-57DFCB7DCD63}"/>
    <cellStyle name="Normal 8 5 12" xfId="3927" xr:uid="{0C8A57B0-65E2-40BD-9EE9-C9F273770D63}"/>
    <cellStyle name="Normal 8 5 2" xfId="2899" xr:uid="{9AE5F6FC-4C90-41BA-ABD8-26704F1BD538}"/>
    <cellStyle name="Normal 8 5 2 10" xfId="4985" xr:uid="{1B02E49F-BF2E-4C0D-B934-13F6855571CC}"/>
    <cellStyle name="Normal 8 5 2 2" xfId="7008" xr:uid="{F6B6F05C-9282-46DE-8DCB-9B458ADDB873}"/>
    <cellStyle name="Normal 8 5 2 3" xfId="11161" xr:uid="{3F55E697-27C7-41F2-A138-CCEF08F19122}"/>
    <cellStyle name="Normal 8 5 2 4" xfId="14349" xr:uid="{2B2768C2-5856-4733-913F-70E6CB446490}"/>
    <cellStyle name="Normal 8 5 2 5" xfId="17446" xr:uid="{61B32DC7-24EA-4A6C-B032-F329F7F107B0}"/>
    <cellStyle name="Normal 8 5 2 6" xfId="20603" xr:uid="{DEFCE520-9782-49EB-8659-B8D8F529CBA2}"/>
    <cellStyle name="Normal 8 5 2 7" xfId="23758" xr:uid="{E4E21C4F-E945-4B22-AC85-BF7851A39562}"/>
    <cellStyle name="Normal 8 5 2 8" xfId="26934" xr:uid="{B7DD1E7F-5372-4207-8CE0-08B73A8FEDBB}"/>
    <cellStyle name="Normal 8 5 2 9" xfId="30133" xr:uid="{797B3EF3-1A54-4841-861E-B8F4919B2523}"/>
    <cellStyle name="Normal 8 5 3" xfId="1838" xr:uid="{503276EE-1152-4963-835A-E8C588E6C9BE}"/>
    <cellStyle name="Normal 8 5 3 2" xfId="10103" xr:uid="{ACD33B94-F368-45FF-AEED-6A0E42FE1EE7}"/>
    <cellStyle name="Normal 8 5 3 3" xfId="13299" xr:uid="{726796D1-D49E-4613-9D33-FBAB1C166D75}"/>
    <cellStyle name="Normal 8 5 3 4" xfId="16394" xr:uid="{FCAD2C0F-F8AD-4E1B-95C0-CF2EF9CBC1C3}"/>
    <cellStyle name="Normal 8 5 3 5" xfId="19548" xr:uid="{C30C7617-7EE0-4EBE-A0B0-5548AE0E2D8D}"/>
    <cellStyle name="Normal 8 5 3 6" xfId="22708" xr:uid="{AE1F926C-9284-4630-B3BA-B1EC4C1BCA89}"/>
    <cellStyle name="Normal 8 5 3 7" xfId="25884" xr:uid="{E5E7D088-D030-4BA2-B25B-C31A6E25EE54}"/>
    <cellStyle name="Normal 8 5 3 8" xfId="29083" xr:uid="{8D3286D8-549B-44F6-8540-9FB1AAF5E477}"/>
    <cellStyle name="Normal 8 5 3 9" xfId="6086" xr:uid="{1E5406B7-0A76-4689-BF48-DE824CA2F99F}"/>
    <cellStyle name="Normal 8 5 4" xfId="8071" xr:uid="{73DB8D5E-56D7-4BED-BFDB-AD2607DCEDBB}"/>
    <cellStyle name="Normal 8 5 5" xfId="9215" xr:uid="{BE3ADF3A-F300-4F49-955B-BFD8B446EDFE}"/>
    <cellStyle name="Normal 8 5 6" xfId="12337" xr:uid="{34022574-7775-4880-B76E-2D6CBD7F77FF}"/>
    <cellStyle name="Normal 8 5 7" xfId="15456" xr:uid="{92EE45ED-26F3-4BD4-91CA-A47DAC1CBEDE}"/>
    <cellStyle name="Normal 8 5 8" xfId="18539" xr:uid="{FCDE91ED-6040-4DB0-8B87-3BF67FFE6F9E}"/>
    <cellStyle name="Normal 8 5 9" xfId="21703" xr:uid="{1DB34193-9573-4BF0-8D40-1D027B334111}"/>
    <cellStyle name="Normal 8 6" xfId="301" xr:uid="{BB8D3DE9-A4D2-452D-83CD-E6F1F0C1087E}"/>
    <cellStyle name="Normal 8 6 10" xfId="27370" xr:uid="{57FFA9F4-4379-44C2-BFF7-DBA73F824AF2}"/>
    <cellStyle name="Normal 8 6 11" xfId="4340" xr:uid="{CBAE64ED-8CB0-4082-ACCE-D13AC83C7C10}"/>
    <cellStyle name="Normal 8 6 2" xfId="2253" xr:uid="{C012E0F8-B410-4A34-AE7F-6245D465EF0D}"/>
    <cellStyle name="Normal 8 6 2 2" xfId="10516" xr:uid="{6E71323D-6405-4485-9AAA-A0D290E2BC52}"/>
    <cellStyle name="Normal 8 6 2 3" xfId="13711" xr:uid="{5CFBA50E-7636-4B43-B9D6-7C8B57BCD8F0}"/>
    <cellStyle name="Normal 8 6 2 4" xfId="16806" xr:uid="{E9D313E0-D338-4960-B4AD-41174EE23FA9}"/>
    <cellStyle name="Normal 8 6 2 5" xfId="19960" xr:uid="{92CDDA5A-78CE-495C-87D9-8C8D24AF792D}"/>
    <cellStyle name="Normal 8 6 2 6" xfId="23120" xr:uid="{FBF39605-C19C-4B5B-9949-3BBBC3449047}"/>
    <cellStyle name="Normal 8 6 2 7" xfId="26296" xr:uid="{5748E331-5F0C-448C-B499-B34999A2DC46}"/>
    <cellStyle name="Normal 8 6 2 8" xfId="29495" xr:uid="{721724DC-B09C-4E94-9686-5A761808EB47}"/>
    <cellStyle name="Normal 8 6 2 9" xfId="5440" xr:uid="{8471AE4C-4470-4F0A-8CD7-069967F3815E}"/>
    <cellStyle name="Normal 8 6 3" xfId="7425" xr:uid="{1A621C14-730C-4B47-BEA0-7916E1AAADD9}"/>
    <cellStyle name="Normal 8 6 4" xfId="8569" xr:uid="{87FAD233-33B6-4168-884F-471166936647}"/>
    <cellStyle name="Normal 8 6 5" xfId="11691" xr:uid="{D87C4D4D-40A4-4BA6-9246-9170935F10D2}"/>
    <cellStyle name="Normal 8 6 6" xfId="14810" xr:uid="{D56F9C2A-5413-4474-952E-22B331E58299}"/>
    <cellStyle name="Normal 8 6 7" xfId="17894" xr:uid="{5F2CFCE3-04E3-48EE-8D9B-C9A9C59152A3}"/>
    <cellStyle name="Normal 8 6 8" xfId="21057" xr:uid="{362428B5-A6DC-489A-8549-BE13C446ADC2}"/>
    <cellStyle name="Normal 8 6 9" xfId="24192" xr:uid="{CABEFBA8-A06E-4A16-98F7-91A6FB2709CD}"/>
    <cellStyle name="Normal 8 7" xfId="2054" xr:uid="{E11100F1-D0D9-45E2-8461-637111092436}"/>
    <cellStyle name="Normal 8 7 10" xfId="4143" xr:uid="{21168C70-86D2-483B-828A-2C76304E197D}"/>
    <cellStyle name="Normal 8 7 2" xfId="6359" xr:uid="{213E2120-805D-4C58-928C-032588C11C66}"/>
    <cellStyle name="Normal 8 7 3" xfId="10319" xr:uid="{60F5EB6F-DF87-48BC-A681-B7D598ADEEFB}"/>
    <cellStyle name="Normal 8 7 4" xfId="13514" xr:uid="{17C169DE-5051-4314-BF94-18D7598A44ED}"/>
    <cellStyle name="Normal 8 7 5" xfId="16609" xr:uid="{143447C2-0441-42C4-8B8F-B6B66C030D62}"/>
    <cellStyle name="Normal 8 7 6" xfId="19763" xr:uid="{84199F16-0B28-43A2-A036-E58BB149C15A}"/>
    <cellStyle name="Normal 8 7 7" xfId="22923" xr:uid="{757B9D0F-9FF9-44EE-A2C0-75C3D2BAEE18}"/>
    <cellStyle name="Normal 8 7 8" xfId="26099" xr:uid="{1B6477CE-D5CF-456E-99FA-9B51CB2B07C3}"/>
    <cellStyle name="Normal 8 7 9" xfId="29298" xr:uid="{ECD9CE86-B4F2-4211-83D8-5DA49C0A420C}"/>
    <cellStyle name="Normal 8 8" xfId="1191" xr:uid="{B1ADF740-0A35-4A80-91B7-78AFED79BF40}"/>
    <cellStyle name="Normal 8 8 2" xfId="9458" xr:uid="{4268C6A6-FFF4-4134-B87C-BFAB7657A7E1}"/>
    <cellStyle name="Normal 8 8 3" xfId="12651" xr:uid="{E14525C5-46CB-4445-944F-4C95060EF67E}"/>
    <cellStyle name="Normal 8 8 4" xfId="15769" xr:uid="{A2F4B745-BFD9-467E-8DB4-B52E06B60C18}"/>
    <cellStyle name="Normal 8 8 5" xfId="18994" xr:uid="{998AD26D-1545-4111-AC14-AFF8840A9F88}"/>
    <cellStyle name="Normal 8 8 6" xfId="22149" xr:uid="{21F1F7D2-B1E3-431F-89F6-53A0B7885F81}"/>
    <cellStyle name="Normal 8 8 7" xfId="25327" xr:uid="{33D4A54C-9A6E-4F9B-B678-3212E93EA273}"/>
    <cellStyle name="Normal 8 8 8" xfId="28431" xr:uid="{4C457F18-3CEA-4C66-8CCC-6F58E7B9A344}"/>
    <cellStyle name="Normal 8 8 9" xfId="5242" xr:uid="{1B4A39E4-4979-42DD-B0E2-6A56C6729107}"/>
    <cellStyle name="Normal 8 9" xfId="7225" xr:uid="{4C3556F4-0DB5-47F4-BE44-AC3420F596AD}"/>
    <cellStyle name="Normal 80" xfId="3193" xr:uid="{0AAD7E6D-1595-4850-B46D-82F1E7CB6B9E}"/>
    <cellStyle name="Normal 80 2" xfId="12631" xr:uid="{F5AC27D2-307C-4D23-94AA-E203463C840D}"/>
    <cellStyle name="Normal 80 3" xfId="17669" xr:uid="{CF5F4708-FDDB-4FBC-8541-1CB82FF27E88}"/>
    <cellStyle name="Normal 80 4" xfId="18833" xr:uid="{257D07AA-959F-46AA-B79A-499CE1039FCE}"/>
    <cellStyle name="Normal 80 5" xfId="21998" xr:uid="{D31D49CC-E283-4C18-A1C2-10766A260697}"/>
    <cellStyle name="Normal 80 6" xfId="25131" xr:uid="{BCAB8436-A9AC-4DF6-B090-BBC2332B9DA4}"/>
    <cellStyle name="Normal 80 7" xfId="28311" xr:uid="{AE7E21CA-88F3-4C6E-9ADD-F6C2A9C2BB14}"/>
    <cellStyle name="Normal 80 8" xfId="11448" xr:uid="{2776BE0B-4344-4CF3-8945-71A2A2844041}"/>
    <cellStyle name="Normal 81" xfId="3197" xr:uid="{683E95A0-3D9D-4264-91E5-63A0EA7B3D3E}"/>
    <cellStyle name="Normal 81 2" xfId="17672" xr:uid="{3623E506-ABDE-4627-97DF-7880764CCB8E}"/>
    <cellStyle name="Normal 81 3" xfId="18837" xr:uid="{7A711971-A74C-462D-899D-86D60B1471D9}"/>
    <cellStyle name="Normal 81 4" xfId="22002" xr:uid="{D662DCFA-D3DB-4325-BC27-EEB74A86F6C8}"/>
    <cellStyle name="Normal 81 5" xfId="25135" xr:uid="{09B81954-E9DF-4E4A-AD64-F2300402CBE8}"/>
    <cellStyle name="Normal 81 6" xfId="28315" xr:uid="{05A0F1E8-DF7B-4AB5-8FC8-761D1F7D00EE}"/>
    <cellStyle name="Normal 81 7" xfId="12635" xr:uid="{9BD532DF-489B-474A-AAA3-3D4E683EBBCD}"/>
    <cellStyle name="Normal 82" xfId="3202" xr:uid="{99912B53-CA33-41F7-AD36-6D4AB8DE75A8}"/>
    <cellStyle name="Normal 82 2" xfId="18841" xr:uid="{C16C1104-8CFE-450C-88EA-64AFEEA792E8}"/>
    <cellStyle name="Normal 82 3" xfId="22006" xr:uid="{9CDC4FE4-C364-438F-8ADB-36A4B5909A77}"/>
    <cellStyle name="Normal 82 4" xfId="25139" xr:uid="{B6D829BB-2CBE-4464-8D0A-5059BB205FE2}"/>
    <cellStyle name="Normal 82 5" xfId="28319" xr:uid="{F296EBA1-6559-4E0B-B819-9808DC1E2ADC}"/>
    <cellStyle name="Normal 82 6" xfId="12638" xr:uid="{85BE775C-8138-49CC-8193-770ABCF1947E}"/>
    <cellStyle name="Normal 83" xfId="3209" xr:uid="{2190F733-32B8-49A2-85F1-AD3C42896DBC}"/>
    <cellStyle name="Normal 83 2" xfId="18845" xr:uid="{5817BCD6-C21B-416B-B17E-6F9408BA3C0C}"/>
    <cellStyle name="Normal 83 3" xfId="22010" xr:uid="{2680A36E-0B20-4ABE-B866-E4A2AEAE0F03}"/>
    <cellStyle name="Normal 83 4" xfId="25143" xr:uid="{63D25572-F065-411E-A314-EA267969E2D7}"/>
    <cellStyle name="Normal 83 5" xfId="28323" xr:uid="{44D619C5-D537-4AA4-8948-084AA2E878FE}"/>
    <cellStyle name="Normal 83 6" xfId="12642" xr:uid="{3F54E8D1-FA36-4F34-87DE-6FD8B49AF570}"/>
    <cellStyle name="Normal 84" xfId="3213" xr:uid="{10A94E56-85EE-4000-B58F-29D3B30089C4}"/>
    <cellStyle name="Normal 84 2" xfId="18849" xr:uid="{32FB1BAD-DB82-4092-8535-494BF84B92E3}"/>
    <cellStyle name="Normal 84 3" xfId="22014" xr:uid="{C06F438F-A2F6-4B2F-8236-55DC81FB5A9E}"/>
    <cellStyle name="Normal 84 4" xfId="25147" xr:uid="{70160D77-C872-4E4E-A939-A51355824821}"/>
    <cellStyle name="Normal 84 5" xfId="28327" xr:uid="{9FFC0D25-B74D-4E87-90F7-849E3D3B0CA2}"/>
    <cellStyle name="Normal 84 6" xfId="14569" xr:uid="{A5F37BF1-D00B-416F-8A76-676FCCE0746D}"/>
    <cellStyle name="Normal 85" xfId="3221" xr:uid="{565EF4FF-02C4-4564-B737-39023B2A48F1}"/>
    <cellStyle name="Normal 85 2" xfId="18853" xr:uid="{058EC9ED-32B0-4AA5-AF31-AD5ED5C94D76}"/>
    <cellStyle name="Normal 85 3" xfId="22018" xr:uid="{0CD4FCEC-9F0D-491F-B606-151FF6FD8D45}"/>
    <cellStyle name="Normal 85 4" xfId="25151" xr:uid="{12345B8F-0B8E-4A4F-8313-3A9B97EC0C14}"/>
    <cellStyle name="Normal 85 5" xfId="28331" xr:uid="{288BF7D8-A9D5-4EA5-A116-AA64C09C914C}"/>
    <cellStyle name="Normal 85 6" xfId="14571" xr:uid="{DBB204ED-1AC9-4A16-97C8-5F5B51485703}"/>
    <cellStyle name="Normal 86" xfId="3225" xr:uid="{186D73E3-5C06-4A47-8F3E-3F3C9BBF302D}"/>
    <cellStyle name="Normal 86 2" xfId="18857" xr:uid="{DE96177E-E813-43FF-A17E-393E042DABF7}"/>
    <cellStyle name="Normal 86 3" xfId="22022" xr:uid="{115E6469-0A04-4E7B-A091-E26BA2D74B50}"/>
    <cellStyle name="Normal 86 4" xfId="25155" xr:uid="{CF6A08C2-56AE-4C1B-A9A3-4B6811917153}"/>
    <cellStyle name="Normal 86 5" xfId="28335" xr:uid="{8FBA55F6-2CEF-433E-A316-1DD1AB68B044}"/>
    <cellStyle name="Normal 86 6" xfId="14573" xr:uid="{F579A11E-FF38-4D12-8B18-E19D2E1CC6C0}"/>
    <cellStyle name="Normal 87" xfId="3229" xr:uid="{F567ED19-D788-435F-9A76-F3CFEB2CC683}"/>
    <cellStyle name="Normal 87 2" xfId="22026" xr:uid="{A77FA366-8DA4-4994-A82F-9736AF3B403D}"/>
    <cellStyle name="Normal 87 3" xfId="25159" xr:uid="{0DE6D577-A6B7-479C-8D3E-A47AAD387363}"/>
    <cellStyle name="Normal 87 4" xfId="28339" xr:uid="{4EDC533A-3830-44B7-97A1-30461A848852}"/>
    <cellStyle name="Normal 87 5" xfId="18861" xr:uid="{E00F8FAA-BF55-4F20-9386-2D53064F2B0C}"/>
    <cellStyle name="Normal 88" xfId="3233" xr:uid="{01BE8E4A-D465-49F1-A062-711F8DFE26AC}"/>
    <cellStyle name="Normal 88 2" xfId="22031" xr:uid="{3572B469-C2BB-4C9B-AC92-CDA65429E7C1}"/>
    <cellStyle name="Normal 88 3" xfId="25163" xr:uid="{8763AC5A-8BC7-43D0-8969-4362D4A5F0B6}"/>
    <cellStyle name="Normal 88 4" xfId="28343" xr:uid="{D73D513A-6AB2-4EBD-ADA0-62FBECFE4995}"/>
    <cellStyle name="Normal 88 5" xfId="18866" xr:uid="{171F9F9B-F43A-4FB4-9A29-838CBF13456A}"/>
    <cellStyle name="Normal 89" xfId="3237" xr:uid="{35710AE6-144E-45D0-882A-21C44610C00B}"/>
    <cellStyle name="Normal 89 2" xfId="22035" xr:uid="{16DD5E1B-26F2-44A3-BED7-275576E09E90}"/>
    <cellStyle name="Normal 89 3" xfId="25167" xr:uid="{77AA5DE4-CB99-4D9D-9BC6-7290031A969B}"/>
    <cellStyle name="Normal 89 4" xfId="28347" xr:uid="{339EB913-A0BA-4C1E-9D4D-D86DD217487A}"/>
    <cellStyle name="Normal 89 5" xfId="18872" xr:uid="{F6DBD8F5-C1D6-4F06-BFE4-8BD1735135B9}"/>
    <cellStyle name="Normal 9" xfId="100" xr:uid="{41F2A36E-74E2-4B2D-95C0-06699B2BCCD3}"/>
    <cellStyle name="Normal 9 10" xfId="8385" xr:uid="{36BF48FC-DF4E-45B1-9DF9-8FACD8CF975B}"/>
    <cellStyle name="Normal 9 11" xfId="11494" xr:uid="{BD750186-942F-489F-8C1B-57D369EB3066}"/>
    <cellStyle name="Normal 9 12" xfId="14609" xr:uid="{62D506DF-DF12-43B4-B7BD-F9CA54398477}"/>
    <cellStyle name="Normal 9 13" xfId="17701" xr:uid="{07635BA5-AB59-448D-8189-4793A226ED77}"/>
    <cellStyle name="Normal 9 14" xfId="20859" xr:uid="{7F1C0B3C-D1FB-4966-A36E-C5EDAB2B10EC}"/>
    <cellStyle name="Normal 9 15" xfId="23999" xr:uid="{C85DA797-0FBF-474D-B161-303E22B21837}"/>
    <cellStyle name="Normal 9 16" xfId="27176" xr:uid="{A316FDA2-1535-44A3-92CF-6065302A5058}"/>
    <cellStyle name="Normal 9 17" xfId="3286" xr:uid="{463982A7-4451-48DA-9195-019A8709EAC0}"/>
    <cellStyle name="Normal 9 2" xfId="450" xr:uid="{99D54520-0904-4ADE-A685-BF57CAE65697}"/>
    <cellStyle name="Normal 9 2 10" xfId="24340" xr:uid="{F35B4AB1-3140-4568-9A56-7F1E2C7D514E}"/>
    <cellStyle name="Normal 9 2 11" xfId="27518" xr:uid="{26F5F789-0D72-469A-A27A-3C6B15CEFDF7}"/>
    <cellStyle name="Normal 9 2 12" xfId="3430" xr:uid="{042283A2-C227-4BD0-B680-CF7C723D7090}"/>
    <cellStyle name="Normal 9 2 2" xfId="2401" xr:uid="{C8A4A506-C9FF-44FA-8CB0-A41BDBFFAB35}"/>
    <cellStyle name="Normal 9 2 2 10" xfId="4488" xr:uid="{5AFAFA99-FF33-4D05-8A28-EC737F35C234}"/>
    <cellStyle name="Normal 9 2 2 2" xfId="6560" xr:uid="{9A7BAA74-8EE1-4496-9CFE-694590DF3BDE}"/>
    <cellStyle name="Normal 9 2 2 3" xfId="10664" xr:uid="{C16067F9-5ECC-4244-8C56-078A8802B990}"/>
    <cellStyle name="Normal 9 2 2 4" xfId="13859" xr:uid="{DFF650CF-7B69-4C47-BA06-FBFA1753754B}"/>
    <cellStyle name="Normal 9 2 2 5" xfId="16954" xr:uid="{72A57056-E7F7-4676-B908-631E1F1332DC}"/>
    <cellStyle name="Normal 9 2 2 6" xfId="20108" xr:uid="{172157B6-709D-4EAE-B9DB-2846B2029417}"/>
    <cellStyle name="Normal 9 2 2 7" xfId="23268" xr:uid="{F9297706-F4B5-4C47-8AFE-61610BCFB8EC}"/>
    <cellStyle name="Normal 9 2 2 8" xfId="26444" xr:uid="{6317F017-0849-4DD2-9748-CA7EF5495B44}"/>
    <cellStyle name="Normal 9 2 2 9" xfId="29643" xr:uid="{056BBF7C-85FA-489E-B8F3-C627BDE67D6F}"/>
    <cellStyle name="Normal 9 2 3" xfId="1339" xr:uid="{E9C58015-3AE6-4399-BB27-375A38BC8743}"/>
    <cellStyle name="Normal 9 2 3 2" xfId="9606" xr:uid="{10762F69-3395-4E75-956C-0586C73E641F}"/>
    <cellStyle name="Normal 9 2 3 3" xfId="12802" xr:uid="{3E6DC190-4EAE-4BA6-ABE5-2AFF805CBDE4}"/>
    <cellStyle name="Normal 9 2 3 4" xfId="15897" xr:uid="{214DADDF-B3C1-47E4-A609-8F40B137B63D}"/>
    <cellStyle name="Normal 9 2 3 5" xfId="19051" xr:uid="{450F0562-EEDE-4170-AB1D-319EF50FB482}"/>
    <cellStyle name="Normal 9 2 3 6" xfId="22211" xr:uid="{A309E35C-0D73-4C4F-BE29-5D30EA1B6500}"/>
    <cellStyle name="Normal 9 2 3 7" xfId="25387" xr:uid="{F81A07A0-F7DC-4E75-96CF-13D3BBB8A606}"/>
    <cellStyle name="Normal 9 2 3 8" xfId="28586" xr:uid="{FF2097E7-51AE-4A9C-A1A9-BA18EBBFFD36}"/>
    <cellStyle name="Normal 9 2 3 9" xfId="5588" xr:uid="{5DDAE736-32B3-4093-ACFB-7CEF4B6A69B9}"/>
    <cellStyle name="Normal 9 2 4" xfId="7573" xr:uid="{961AA407-1853-46B2-AEFC-C26C2B7062F8}"/>
    <cellStyle name="Normal 9 2 5" xfId="8718" xr:uid="{C01CCC7F-3DBB-4F5E-92B0-E8C98E3A4587}"/>
    <cellStyle name="Normal 9 2 6" xfId="11839" xr:uid="{1BD09DC4-DC11-4B2D-94E6-BBEAFF949824}"/>
    <cellStyle name="Normal 9 2 7" xfId="14958" xr:uid="{69C43969-C63F-4CAF-A0C3-2771B12616E2}"/>
    <cellStyle name="Normal 9 2 8" xfId="18042" xr:uid="{311B55C1-3179-49C3-BADB-F5E5FFF2D092}"/>
    <cellStyle name="Normal 9 2 9" xfId="21205" xr:uid="{EE550411-CB3A-42D8-9CA2-5F732946402C}"/>
    <cellStyle name="Normal 9 3" xfId="590" xr:uid="{0759736A-FF8E-474F-8B20-AF87E0B00624}"/>
    <cellStyle name="Normal 9 3 10" xfId="24480" xr:uid="{87A534F9-7F6E-4968-BF77-E7AA90FE015E}"/>
    <cellStyle name="Normal 9 3 11" xfId="27658" xr:uid="{2E5AF550-BDC2-4B84-AED4-FFA4134FD228}"/>
    <cellStyle name="Normal 9 3 12" xfId="3570" xr:uid="{92B51383-1257-4077-8987-BB12C2562597}"/>
    <cellStyle name="Normal 9 3 2" xfId="2541" xr:uid="{20B4259B-F70E-4240-BA0E-1CD64C68F28B}"/>
    <cellStyle name="Normal 9 3 2 10" xfId="4628" xr:uid="{87EF7257-0901-4C6F-8AFF-B30E1F3B6BDC}"/>
    <cellStyle name="Normal 9 3 2 2" xfId="6698" xr:uid="{A1639020-37F7-4B10-ADB6-D0E6780E0BFD}"/>
    <cellStyle name="Normal 9 3 2 3" xfId="10804" xr:uid="{94EAE0F6-9091-448C-B128-C84434FB72CD}"/>
    <cellStyle name="Normal 9 3 2 4" xfId="13999" xr:uid="{80BBAD74-EB96-4CE8-86BA-3DE57F30E1C4}"/>
    <cellStyle name="Normal 9 3 2 5" xfId="17094" xr:uid="{29CF504D-FF34-469D-8CD6-D977D3688DDE}"/>
    <cellStyle name="Normal 9 3 2 6" xfId="20248" xr:uid="{28E74068-76E0-479B-AEEB-037BA3D53268}"/>
    <cellStyle name="Normal 9 3 2 7" xfId="23408" xr:uid="{FEA0F531-73A0-463D-8D6B-B86006A5C32D}"/>
    <cellStyle name="Normal 9 3 2 8" xfId="26584" xr:uid="{4079D6A9-E3B6-4423-A183-1A3DD194686A}"/>
    <cellStyle name="Normal 9 3 2 9" xfId="29783" xr:uid="{D42682E3-0FB2-4DFE-B35E-52349B99B6A8}"/>
    <cellStyle name="Normal 9 3 3" xfId="1479" xr:uid="{478A856C-743C-4C4A-96A2-5935011F8121}"/>
    <cellStyle name="Normal 9 3 3 2" xfId="9746" xr:uid="{9FD14B7A-CA1A-4436-8DC6-BF252C20D104}"/>
    <cellStyle name="Normal 9 3 3 3" xfId="12942" xr:uid="{D23F0579-2EF5-45E9-AEB2-6643351A986F}"/>
    <cellStyle name="Normal 9 3 3 4" xfId="16037" xr:uid="{884EF982-9945-4FCF-8AAB-BE5666843E38}"/>
    <cellStyle name="Normal 9 3 3 5" xfId="19191" xr:uid="{25597AEF-51EE-4162-8F17-7614ABBAC84A}"/>
    <cellStyle name="Normal 9 3 3 6" xfId="22351" xr:uid="{5A43D685-08FE-4BE7-9DFC-9A4407233E7D}"/>
    <cellStyle name="Normal 9 3 3 7" xfId="25527" xr:uid="{358A5204-2ED4-44BF-ABFD-150DBE801E0E}"/>
    <cellStyle name="Normal 9 3 3 8" xfId="28726" xr:uid="{6DB71985-8B3A-4407-937C-144111F29BAB}"/>
    <cellStyle name="Normal 9 3 3 9" xfId="5728" xr:uid="{2D36C506-D528-437E-B319-143A44F3C3D6}"/>
    <cellStyle name="Normal 9 3 4" xfId="7713" xr:uid="{82009D4D-33E8-4200-BDF7-6AC5FEF8EEEE}"/>
    <cellStyle name="Normal 9 3 5" xfId="8858" xr:uid="{69B649FD-00A5-4F8B-9A0E-34D9C6F1BD9A}"/>
    <cellStyle name="Normal 9 3 6" xfId="11979" xr:uid="{1FBCA62C-E92B-4BF3-AC01-1F1D0F94E521}"/>
    <cellStyle name="Normal 9 3 7" xfId="15098" xr:uid="{81E4B2B3-E713-45BB-B1BC-2C9E7B271AAD}"/>
    <cellStyle name="Normal 9 3 8" xfId="18182" xr:uid="{EB72518B-68F5-47CB-9B55-64199DDBFF24}"/>
    <cellStyle name="Normal 9 3 9" xfId="21345" xr:uid="{273DD27E-94AD-42B6-9BC1-B7199E403BF7}"/>
    <cellStyle name="Normal 9 4" xfId="759" xr:uid="{E877F381-591F-4A29-B805-4F82A32869C3}"/>
    <cellStyle name="Normal 9 4 10" xfId="24649" xr:uid="{98D985C2-8B90-4E32-A1CD-954610245C5B}"/>
    <cellStyle name="Normal 9 4 11" xfId="27827" xr:uid="{8AA41E2A-C29F-4F18-9AEC-BDF2AB3F3AFD}"/>
    <cellStyle name="Normal 9 4 12" xfId="3739" xr:uid="{6756750E-B643-4E8C-88E8-E2722ED9E575}"/>
    <cellStyle name="Normal 9 4 2" xfId="2710" xr:uid="{03907B41-BE1B-447A-A194-89010B90F618}"/>
    <cellStyle name="Normal 9 4 2 10" xfId="4797" xr:uid="{FD75AD90-666F-4910-8A92-CCC5E2541F04}"/>
    <cellStyle name="Normal 9 4 2 2" xfId="6836" xr:uid="{10C8B94F-1BF5-4AEC-A034-B05F460627DE}"/>
    <cellStyle name="Normal 9 4 2 3" xfId="10973" xr:uid="{122AE5D1-E803-4262-A6B2-7B391ACF0ACB}"/>
    <cellStyle name="Normal 9 4 2 4" xfId="14164" xr:uid="{5E1450E2-9866-4D5A-B734-E1BF5CFF84D9}"/>
    <cellStyle name="Normal 9 4 2 5" xfId="17259" xr:uid="{730DE5A6-B7D8-4DE9-BFDF-418FC746807F}"/>
    <cellStyle name="Normal 9 4 2 6" xfId="20417" xr:uid="{2F6C76BA-8BDD-40E6-8298-FACF4608444C}"/>
    <cellStyle name="Normal 9 4 2 7" xfId="23573" xr:uid="{FA3080DA-6A2B-4124-ADAC-C7E9252BA354}"/>
    <cellStyle name="Normal 9 4 2 8" xfId="26749" xr:uid="{1FB445A3-DBAB-4881-8EFF-E4D3B8614CEC}"/>
    <cellStyle name="Normal 9 4 2 9" xfId="29948" xr:uid="{8596DBCD-9375-4FF8-909A-372D0C0DDD3A}"/>
    <cellStyle name="Normal 9 4 3" xfId="1648" xr:uid="{C3DAF6F1-F4A7-4C12-9AC7-C0B5B09DF8E3}"/>
    <cellStyle name="Normal 9 4 3 2" xfId="9915" xr:uid="{460E157B-AE05-4788-A349-75EB1B3C0147}"/>
    <cellStyle name="Normal 9 4 3 3" xfId="13111" xr:uid="{546A7D7C-536A-4C57-84A5-1724C9435301}"/>
    <cellStyle name="Normal 9 4 3 4" xfId="16206" xr:uid="{E3A1DE60-C7B0-445C-BC52-92358867C1A9}"/>
    <cellStyle name="Normal 9 4 3 5" xfId="19360" xr:uid="{D48F8E8E-5657-4F4A-9753-0103FDF21D2B}"/>
    <cellStyle name="Normal 9 4 3 6" xfId="22520" xr:uid="{7F57FE3E-E9DC-4FBF-9E18-F7DCD34CA725}"/>
    <cellStyle name="Normal 9 4 3 7" xfId="25696" xr:uid="{94384178-D5D9-4480-847A-A406A3DE64ED}"/>
    <cellStyle name="Normal 9 4 3 8" xfId="28895" xr:uid="{7BF5F1BC-212F-42CE-B585-E073B669E71B}"/>
    <cellStyle name="Normal 9 4 3 9" xfId="5897" xr:uid="{FBB0FD65-E13F-4329-BA0C-5434F49FF77A}"/>
    <cellStyle name="Normal 9 4 4" xfId="7882" xr:uid="{0A7FC58F-5202-4793-A307-9A5E5AD7D7EB}"/>
    <cellStyle name="Normal 9 4 5" xfId="9027" xr:uid="{252173FA-7160-4B18-8132-C81D7EFD56B1}"/>
    <cellStyle name="Normal 9 4 6" xfId="12148" xr:uid="{67414FAB-9520-4520-A7C5-86C858A02D52}"/>
    <cellStyle name="Normal 9 4 7" xfId="15267" xr:uid="{7F9A015C-BAFF-4DA2-B06A-E60C2058AD41}"/>
    <cellStyle name="Normal 9 4 8" xfId="18351" xr:uid="{73584FAE-25AD-4D2A-B9DB-EF8973C64A06}"/>
    <cellStyle name="Normal 9 4 9" xfId="21514" xr:uid="{CEB0F6DA-8ED4-480A-AF41-3267CAAFEB05}"/>
    <cellStyle name="Normal 9 5" xfId="952" xr:uid="{FAD764A7-8112-464B-9FD1-AB72719D9655}"/>
    <cellStyle name="Normal 9 5 10" xfId="24841" xr:uid="{EED8AE89-0754-4608-BD23-42F19FBC697A}"/>
    <cellStyle name="Normal 9 5 11" xfId="28020" xr:uid="{78D1E50D-E8C3-42DD-93A9-E30742D6AA6A}"/>
    <cellStyle name="Normal 9 5 12" xfId="3931" xr:uid="{AA287224-2F84-4592-AE29-61E4EBC88468}"/>
    <cellStyle name="Normal 9 5 2" xfId="2903" xr:uid="{B295E74D-723D-4766-A87E-D90D293BEE18}"/>
    <cellStyle name="Normal 9 5 2 10" xfId="4989" xr:uid="{45806E3D-BA24-429A-95A8-B79F80A3BA85}"/>
    <cellStyle name="Normal 9 5 2 2" xfId="7012" xr:uid="{4CC397EE-DCF1-431E-A9B4-EE313D325EE3}"/>
    <cellStyle name="Normal 9 5 2 3" xfId="11165" xr:uid="{E2E4B755-7DC8-4BEE-9740-94D0D8E55444}"/>
    <cellStyle name="Normal 9 5 2 4" xfId="14353" xr:uid="{A2C9D56B-9969-4E27-BF89-8D52DE360427}"/>
    <cellStyle name="Normal 9 5 2 5" xfId="17450" xr:uid="{3320642F-55C9-4E99-9B49-20595C92A26A}"/>
    <cellStyle name="Normal 9 5 2 6" xfId="20607" xr:uid="{4E371525-E2CD-4623-8CB5-A4CB491582E7}"/>
    <cellStyle name="Normal 9 5 2 7" xfId="23762" xr:uid="{B7CC87BA-2528-40AB-B21D-90B08D856BCB}"/>
    <cellStyle name="Normal 9 5 2 8" xfId="26938" xr:uid="{B5852B67-FC1E-43C8-8E6A-2924E5A0991C}"/>
    <cellStyle name="Normal 9 5 2 9" xfId="30137" xr:uid="{97A01E8A-5CDA-4DE8-944F-EF3445A37C44}"/>
    <cellStyle name="Normal 9 5 3" xfId="1842" xr:uid="{FB170242-C2D2-4208-BABC-F4D094939F9F}"/>
    <cellStyle name="Normal 9 5 3 2" xfId="10107" xr:uid="{31E64550-CCB6-4DB7-895F-3F17B50BF878}"/>
    <cellStyle name="Normal 9 5 3 3" xfId="13303" xr:uid="{37D4F3DB-09AE-4425-B734-73EF61B3FAEC}"/>
    <cellStyle name="Normal 9 5 3 4" xfId="16398" xr:uid="{D16F11DC-BA80-47EA-BD82-13B9181DB733}"/>
    <cellStyle name="Normal 9 5 3 5" xfId="19552" xr:uid="{2793F56D-B530-42C1-A0C8-23AB35AF0A21}"/>
    <cellStyle name="Normal 9 5 3 6" xfId="22712" xr:uid="{3229546A-4A5F-4A5B-9211-C426F47C66FB}"/>
    <cellStyle name="Normal 9 5 3 7" xfId="25888" xr:uid="{6330C310-4FEE-4ADE-BFB9-49394A90CAAF}"/>
    <cellStyle name="Normal 9 5 3 8" xfId="29087" xr:uid="{2DFB7022-8D71-4FA4-8F40-9C5D0F8E6C18}"/>
    <cellStyle name="Normal 9 5 3 9" xfId="6090" xr:uid="{1A460671-9D5F-4561-8AB8-1F90C3806457}"/>
    <cellStyle name="Normal 9 5 4" xfId="8075" xr:uid="{5EE471D8-8914-4021-BC48-B6724684CE4E}"/>
    <cellStyle name="Normal 9 5 5" xfId="9219" xr:uid="{314EF376-9617-4F21-A12C-AA1208395DE3}"/>
    <cellStyle name="Normal 9 5 6" xfId="12341" xr:uid="{0FE6F4BE-6B56-4050-B34C-58EC51941941}"/>
    <cellStyle name="Normal 9 5 7" xfId="15460" xr:uid="{366F4DF8-9881-4CD1-AD57-E9D4F15B3ED5}"/>
    <cellStyle name="Normal 9 5 8" xfId="18543" xr:uid="{A713E796-75E8-4110-9AFA-02574A5DAF17}"/>
    <cellStyle name="Normal 9 5 9" xfId="21707" xr:uid="{18B61ADB-AB4A-4912-9079-F62C0991EC0D}"/>
    <cellStyle name="Normal 9 6" xfId="305" xr:uid="{1BE0D52A-6CD1-4A50-8223-CF112FFBB032}"/>
    <cellStyle name="Normal 9 6 10" xfId="27374" xr:uid="{6F8E1761-504D-4E16-B6F2-56DDB14134B3}"/>
    <cellStyle name="Normal 9 6 11" xfId="4344" xr:uid="{61BDBE10-980B-4B6B-9B13-AD4B509E1735}"/>
    <cellStyle name="Normal 9 6 2" xfId="2257" xr:uid="{9A80B3C7-B0E8-4754-A744-B8828CCA5CCB}"/>
    <cellStyle name="Normal 9 6 2 2" xfId="10520" xr:uid="{1D4F3EF2-7F49-4C1F-80BE-167FB3E9E639}"/>
    <cellStyle name="Normal 9 6 2 3" xfId="13715" xr:uid="{15222A53-41AF-4C78-BFAC-94414BB0DB0D}"/>
    <cellStyle name="Normal 9 6 2 4" xfId="16810" xr:uid="{AF3AE1F4-573C-4D80-B57F-70B0A83D257A}"/>
    <cellStyle name="Normal 9 6 2 5" xfId="19964" xr:uid="{A7E64B17-0CF4-4121-8A04-98288FDCE82B}"/>
    <cellStyle name="Normal 9 6 2 6" xfId="23124" xr:uid="{382DCF89-2B63-4CF0-AE30-B6BB9DDA3714}"/>
    <cellStyle name="Normal 9 6 2 7" xfId="26300" xr:uid="{5AF26C77-D51B-45C4-8A47-C9D5F192B6C9}"/>
    <cellStyle name="Normal 9 6 2 8" xfId="29499" xr:uid="{5ACD6B1B-92AB-448C-8F43-D9DB9FB653DF}"/>
    <cellStyle name="Normal 9 6 2 9" xfId="5444" xr:uid="{A8EF2D72-23B1-40F0-B7C8-CBA29EE113FF}"/>
    <cellStyle name="Normal 9 6 3" xfId="7429" xr:uid="{8F4F3E16-EDC2-4A76-AE5D-EFDD44ECF1E0}"/>
    <cellStyle name="Normal 9 6 4" xfId="8573" xr:uid="{469D4D9D-3C25-438C-AC5E-6A4C669C9FCB}"/>
    <cellStyle name="Normal 9 6 5" xfId="11695" xr:uid="{BDE73771-13B9-456D-BD3B-C447AEB3B998}"/>
    <cellStyle name="Normal 9 6 6" xfId="14814" xr:uid="{BF80C693-A19A-4426-A224-120DFAD36481}"/>
    <cellStyle name="Normal 9 6 7" xfId="17898" xr:uid="{24413E79-FE6F-4A08-9953-6D95BCB2CE9E}"/>
    <cellStyle name="Normal 9 6 8" xfId="21061" xr:uid="{9D635DFC-631D-46C4-9A7F-A73A8778A5F1}"/>
    <cellStyle name="Normal 9 6 9" xfId="24196" xr:uid="{E45A0F8D-DF20-467C-B7A5-A77FCF77C54D}"/>
    <cellStyle name="Normal 9 7" xfId="2058" xr:uid="{C025672B-807F-492D-B06F-8515FA4AB853}"/>
    <cellStyle name="Normal 9 7 10" xfId="4147" xr:uid="{06E37643-A257-43F2-9BB6-D425811A53A0}"/>
    <cellStyle name="Normal 9 7 2" xfId="6363" xr:uid="{F7AF0258-F116-44C3-8E1E-B0DB1E4DECE8}"/>
    <cellStyle name="Normal 9 7 3" xfId="10323" xr:uid="{A0A8776F-DA14-4785-AF51-C76C9D808D7A}"/>
    <cellStyle name="Normal 9 7 4" xfId="13518" xr:uid="{A0C47516-272F-4A2C-B2D5-98B3EFEF215B}"/>
    <cellStyle name="Normal 9 7 5" xfId="16613" xr:uid="{446149BD-7A2F-490B-928B-535628FF27B2}"/>
    <cellStyle name="Normal 9 7 6" xfId="19767" xr:uid="{8F433EDB-90C8-484D-8FFB-107E5844EFA9}"/>
    <cellStyle name="Normal 9 7 7" xfId="22927" xr:uid="{1DA348BB-AF66-4A0A-8192-826B5C7CF8A6}"/>
    <cellStyle name="Normal 9 7 8" xfId="26103" xr:uid="{33B1D5F0-899E-4857-B6F2-CF8E5420A807}"/>
    <cellStyle name="Normal 9 7 9" xfId="29302" xr:uid="{338A1FD6-939C-4F02-83C5-A5A34CF71C0D}"/>
    <cellStyle name="Normal 9 8" xfId="1195" xr:uid="{107CDC99-3F06-43DC-8825-004BD670C77A}"/>
    <cellStyle name="Normal 9 8 2" xfId="9462" xr:uid="{2C2CE46B-24D6-49DE-B11B-3191EE568D65}"/>
    <cellStyle name="Normal 9 8 3" xfId="12674" xr:uid="{4AFD5353-3849-4216-9880-8C1700EA9403}"/>
    <cellStyle name="Normal 9 8 4" xfId="15779" xr:uid="{0139B269-143C-410A-9563-9EF3749E653D}"/>
    <cellStyle name="Normal 9 8 5" xfId="18969" xr:uid="{88192801-F198-48C0-8681-156D0278FD88}"/>
    <cellStyle name="Normal 9 8 6" xfId="22069" xr:uid="{F910E69D-14BC-44AD-8F9D-479C4745151E}"/>
    <cellStyle name="Normal 9 8 7" xfId="25297" xr:uid="{145632EF-9F0E-4B73-A817-6A91D7A403E4}"/>
    <cellStyle name="Normal 9 8 8" xfId="28468" xr:uid="{C02CCD5F-5015-4B62-BE20-C40BE629E03B}"/>
    <cellStyle name="Normal 9 8 9" xfId="5246" xr:uid="{BDCAF5DD-65EB-44A6-ADE9-1D7A5F58A1CF}"/>
    <cellStyle name="Normal 9 9" xfId="7229" xr:uid="{D5B4CEA3-3069-4195-8CF8-7CAAD97DBC89}"/>
    <cellStyle name="Normal 90" xfId="3241" xr:uid="{B3C335E3-7F6C-4040-8284-FF6F64DE481F}"/>
    <cellStyle name="Normal 90 2" xfId="22039" xr:uid="{38AB6B97-4D59-4B54-8EB4-2D2BA0BFDF9D}"/>
    <cellStyle name="Normal 90 3" xfId="25171" xr:uid="{E4321E6D-2585-49DB-8505-DC1E88663C21}"/>
    <cellStyle name="Normal 90 4" xfId="28351" xr:uid="{3526B6EA-667F-4FC2-911A-ACF8CCFDC434}"/>
    <cellStyle name="Normal 90 5" xfId="18876" xr:uid="{5E806E1C-4F91-4E6F-BA06-0D59EAE002F6}"/>
    <cellStyle name="Normal 91" xfId="3245" xr:uid="{363C37E8-FF99-45E8-BCF0-07CA4F41FB4C}"/>
    <cellStyle name="Normal 91 2" xfId="22045" xr:uid="{CCE0BE29-A783-4EBF-9F6C-CCF4DC072BE4}"/>
    <cellStyle name="Normal 91 3" xfId="25175" xr:uid="{B7829FE0-F295-4810-B50C-0CB07FA86134}"/>
    <cellStyle name="Normal 91 4" xfId="28356" xr:uid="{6FB5E356-5967-4D38-A2F7-F97F27A9B3D4}"/>
    <cellStyle name="Normal 91 5" xfId="18884" xr:uid="{583EEDF7-CA9F-47B1-98EE-0C0BE4056CF7}"/>
    <cellStyle name="Normal 92" xfId="3249" xr:uid="{F1413EAB-2A1E-4329-B769-081EE218549F}"/>
    <cellStyle name="Normal 92 2" xfId="22049" xr:uid="{F1686163-F3C9-4632-8C46-34F19D498E67}"/>
    <cellStyle name="Normal 92 3" xfId="25179" xr:uid="{27DCE514-F3EC-4FAA-A45F-3015839E36C8}"/>
    <cellStyle name="Normal 92 4" xfId="28360" xr:uid="{1607921B-2E44-43EB-854B-DBB119B64CD9}"/>
    <cellStyle name="Normal 92 5" xfId="18888" xr:uid="{374999C8-FDC6-49D4-B140-FCB493CB91D4}"/>
    <cellStyle name="Normal 93" xfId="3253" xr:uid="{D3617B5D-AF01-4F78-905E-6B37EE2BD278}"/>
    <cellStyle name="Normal 93 2" xfId="25183" xr:uid="{25A30052-11B7-455D-915D-6ABD926419A5}"/>
    <cellStyle name="Normal 93 3" xfId="28364" xr:uid="{E34C806B-6595-4614-B98E-92C298E8EE32}"/>
    <cellStyle name="Normal 93 4" xfId="22053" xr:uid="{9FF2F052-FF92-4182-BE34-FB6E98CA13D5}"/>
    <cellStyle name="Normal 94" xfId="3258" xr:uid="{E3841F7D-F67E-41E3-8D6E-7C07F82BEC91}"/>
    <cellStyle name="Normal 94 2" xfId="25187" xr:uid="{88F495DF-31F6-4F40-9600-513A17F8ADAC}"/>
    <cellStyle name="Normal 94 3" xfId="28368" xr:uid="{A3F5958F-B02F-4628-8750-86DEA7F5D50E}"/>
    <cellStyle name="Normal 94 4" xfId="22057" xr:uid="{B59648C5-0BAF-4EB2-9EFD-AD848E21F138}"/>
    <cellStyle name="Normal 95" xfId="3262" xr:uid="{B3309605-659A-4DC0-B06E-C1F271A242A5}"/>
    <cellStyle name="Normal 95 2" xfId="28372" xr:uid="{90D7BC4A-517F-41B2-8EFC-B042B4BCE766}"/>
    <cellStyle name="Normal 95 3" xfId="25191" xr:uid="{44C7E255-0A6B-4AD6-BEB8-1AFD97EBA050}"/>
    <cellStyle name="Normal 96" xfId="25195" xr:uid="{93BE6AFD-2585-480D-9D78-1D97E93A02AD}"/>
    <cellStyle name="Normal 96 2" xfId="28376" xr:uid="{3ABDE683-1ED2-4BBA-8955-9A54BFC6AE2F}"/>
    <cellStyle name="Normal 97" xfId="25199" xr:uid="{66D4E4CC-7660-4203-A902-4EA038799A91}"/>
    <cellStyle name="Normal 97 2" xfId="28380" xr:uid="{AFFB0667-1A64-4A64-BC3D-28EC75E5AF19}"/>
    <cellStyle name="Normal 98" xfId="25203" xr:uid="{D3D928A0-38DC-4C1F-B4DA-5D92C4619BB5}"/>
    <cellStyle name="Normal 98 2" xfId="28384" xr:uid="{6A117FEB-40B3-4AE5-83F3-B7000D24FD09}"/>
    <cellStyle name="Normal 99" xfId="25206" xr:uid="{77C2A4A6-5AA8-4045-B909-3E4770E2B6B4}"/>
    <cellStyle name="Normal 99 2" xfId="28387" xr:uid="{55B116D3-E37E-48CA-AAF2-42427308525D}"/>
    <cellStyle name="Note 2" xfId="30641" xr:uid="{4968DA5D-40B6-40E8-B01B-B5EB8E585464}"/>
    <cellStyle name="Output 2" xfId="30642" xr:uid="{F37CA13D-1A3C-444D-BA59-38743171DFE3}"/>
    <cellStyle name="Percent" xfId="5" builtinId="5"/>
    <cellStyle name="Percent 10" xfId="30731" xr:uid="{8891A2ED-2C38-475A-9FC4-00353D4D345A}"/>
    <cellStyle name="Percent 10 10" xfId="30807" xr:uid="{AFA09832-5837-4FD4-A580-702FA708E8CD}"/>
    <cellStyle name="Percent 10 10 2" xfId="31066" xr:uid="{F4A8CCFD-8890-46FF-92B3-983C03A6F81B}"/>
    <cellStyle name="Percent 10 10 2 2" xfId="31443" xr:uid="{FE0C1CED-6626-48E0-944F-496D515E2BD5}"/>
    <cellStyle name="Percent 10 10 3" xfId="31444" xr:uid="{4B02A03A-F14A-4F98-9173-BDA17FD39512}"/>
    <cellStyle name="Percent 10 10 4" xfId="31445" xr:uid="{C14408B6-BC77-4EAC-8989-F7D4825227F0}"/>
    <cellStyle name="Percent 10 11" xfId="30966" xr:uid="{C62A0D66-95AB-461D-A89E-495958B4BA1C}"/>
    <cellStyle name="Percent 10 11 2" xfId="31446" xr:uid="{03A89ABE-D49C-45C1-B375-D2EE476E6179}"/>
    <cellStyle name="Percent 10 12" xfId="31447" xr:uid="{45A39645-DD38-48BF-BA9B-E1548254B283}"/>
    <cellStyle name="Percent 10 13" xfId="31448" xr:uid="{CE8802CE-9057-4413-A818-80AC7105C72B}"/>
    <cellStyle name="Percent 10 2" xfId="30734" xr:uid="{E016CC98-C971-4F2B-BC38-D41334664CE1}"/>
    <cellStyle name="Percent 10 2 10" xfId="31449" xr:uid="{254AA5B8-015E-481F-BF22-28104A7E4919}"/>
    <cellStyle name="Percent 10 2 2" xfId="30752" xr:uid="{E5D15473-A051-4CB9-80BA-2EC8ABC30B0A}"/>
    <cellStyle name="Percent 10 2 2 2" xfId="30785" xr:uid="{F5D1D52A-B4FD-4617-8156-C1F12C7046C3}"/>
    <cellStyle name="Percent 10 2 2 2 2" xfId="30881" xr:uid="{FF8ACB8C-4173-4E05-A82F-8B133139F70D}"/>
    <cellStyle name="Percent 10 2 2 2 2 2" xfId="31069" xr:uid="{B88BB240-4BC0-4E25-9555-7032B9E3F18E}"/>
    <cellStyle name="Percent 10 2 2 2 2 2 2" xfId="31450" xr:uid="{3D7112FB-2F58-4CD5-A43C-7D10814127EB}"/>
    <cellStyle name="Percent 10 2 2 2 2 3" xfId="31451" xr:uid="{6C892C91-89E7-49FA-BDA0-857B5D202EDE}"/>
    <cellStyle name="Percent 10 2 2 2 2 4" xfId="31452" xr:uid="{CC4939A7-A765-4E25-845E-45C68EF7EECF}"/>
    <cellStyle name="Percent 10 2 2 2 3" xfId="30969" xr:uid="{3FE021F8-13EF-40E9-90E8-6BB942B2207E}"/>
    <cellStyle name="Percent 10 2 2 2 3 2" xfId="31453" xr:uid="{7F471EDF-5ABE-4896-AF03-EA4732EEB3CC}"/>
    <cellStyle name="Percent 10 2 2 2 4" xfId="31454" xr:uid="{F9ABE893-1DA9-4CB0-814F-628664EF0282}"/>
    <cellStyle name="Percent 10 2 2 2 5" xfId="31455" xr:uid="{D5B8C5E0-97F1-4CCC-BBE5-7E58480A4411}"/>
    <cellStyle name="Percent 10 2 2 3" xfId="30849" xr:uid="{9EB14E77-E256-4AA4-9573-4C5BC65C5DF6}"/>
    <cellStyle name="Percent 10 2 2 3 2" xfId="31070" xr:uid="{F39ADC44-4C74-45B1-A696-6866FED6CD3B}"/>
    <cellStyle name="Percent 10 2 2 3 2 2" xfId="31456" xr:uid="{1AE369C0-E76A-4E16-9127-8F1F4C3E0D13}"/>
    <cellStyle name="Percent 10 2 2 3 2 2 2" xfId="31457" xr:uid="{5182C9C3-4BBD-40C3-AFB6-E14631167C36}"/>
    <cellStyle name="Percent 10 2 2 3 2 3" xfId="31458" xr:uid="{1705B357-8B8E-4956-BDBF-8C2DE7C831E9}"/>
    <cellStyle name="Percent 10 2 2 3 2 4" xfId="31459" xr:uid="{DF8A0C70-0D09-4C18-9466-8C31569B14D5}"/>
    <cellStyle name="Percent 10 2 2 3 3" xfId="30970" xr:uid="{0C075F64-7E4E-4B68-95F2-36A767471145}"/>
    <cellStyle name="Percent 10 2 2 3 3 2" xfId="31460" xr:uid="{1F4BD675-BF88-45AB-AC31-F9C3C7D33EEE}"/>
    <cellStyle name="Percent 10 2 2 3 4" xfId="31461" xr:uid="{E62C0184-4F22-422C-80D4-5EDE1663A540}"/>
    <cellStyle name="Percent 10 2 2 3 5" xfId="31462" xr:uid="{A08263A3-97C4-4C35-9D92-4805E236B84E}"/>
    <cellStyle name="Percent 10 2 2 4" xfId="30817" xr:uid="{3BA30955-054D-4B12-ADFA-5E5A20E79009}"/>
    <cellStyle name="Percent 10 2 2 4 2" xfId="31068" xr:uid="{E375D2F5-E2E9-4386-8B08-9AFE7EE828A5}"/>
    <cellStyle name="Percent 10 2 2 4 2 2" xfId="31463" xr:uid="{5871AB23-048C-4112-B170-ABBEE6929D06}"/>
    <cellStyle name="Percent 10 2 2 4 3" xfId="31464" xr:uid="{983010C1-A3BE-4CCE-B767-2514722F04DC}"/>
    <cellStyle name="Percent 10 2 2 4 4" xfId="31465" xr:uid="{6DA02C1F-B53D-4E7A-BD3E-6B874EFD3CD6}"/>
    <cellStyle name="Percent 10 2 2 5" xfId="30968" xr:uid="{1C16D59E-684C-4DFE-9253-A31B520CFEFE}"/>
    <cellStyle name="Percent 10 2 2 5 2" xfId="31466" xr:uid="{2345A1C1-E665-4E9A-8805-89087DB426A9}"/>
    <cellStyle name="Percent 10 2 2 6" xfId="31467" xr:uid="{6868D955-64D5-45C0-A5D7-33404F870BBE}"/>
    <cellStyle name="Percent 10 2 2 7" xfId="31468" xr:uid="{54A30916-F3BB-4506-ADF5-DD256299E2C3}"/>
    <cellStyle name="Percent 10 2 3" xfId="30760" xr:uid="{0C15498F-6E06-4012-8D9D-B0A6E4546892}"/>
    <cellStyle name="Percent 10 2 3 2" xfId="30793" xr:uid="{60368EFB-AE15-4696-B2E1-EBC5E8477102}"/>
    <cellStyle name="Percent 10 2 3 2 2" xfId="30889" xr:uid="{26D097CD-DC29-4213-83D7-A0FFD8FECAAA}"/>
    <cellStyle name="Percent 10 2 3 2 2 2" xfId="31072" xr:uid="{7884BEA2-CFAB-47F2-8897-A140C70337EE}"/>
    <cellStyle name="Percent 10 2 3 2 2 2 2" xfId="31469" xr:uid="{DC963212-57E9-4C44-8073-7FBB6EFEA6F1}"/>
    <cellStyle name="Percent 10 2 3 2 2 3" xfId="31470" xr:uid="{C8731D1C-C9A8-4882-9C24-AA976DF765F3}"/>
    <cellStyle name="Percent 10 2 3 2 2 4" xfId="31471" xr:uid="{2A6C3885-AA19-4E65-BDA2-4488FEB1E99C}"/>
    <cellStyle name="Percent 10 2 3 2 3" xfId="30972" xr:uid="{9DB9B802-B245-4866-ACDA-09484871E6E9}"/>
    <cellStyle name="Percent 10 2 3 2 3 2" xfId="31472" xr:uid="{FA533989-ABC3-4CE5-BEDF-EE816A9BE429}"/>
    <cellStyle name="Percent 10 2 3 2 4" xfId="31473" xr:uid="{87877180-B56A-4009-8EB7-2C8AD46B22C2}"/>
    <cellStyle name="Percent 10 2 3 2 5" xfId="31474" xr:uid="{797444B4-1858-452F-B04D-E4A4971AC5F4}"/>
    <cellStyle name="Percent 10 2 3 3" xfId="30857" xr:uid="{2C34D4AC-6668-4855-A570-9F30E3A5CAA7}"/>
    <cellStyle name="Percent 10 2 3 3 2" xfId="31073" xr:uid="{8133387F-0F0B-4E2A-8556-327E4D28481D}"/>
    <cellStyle name="Percent 10 2 3 3 2 2" xfId="31475" xr:uid="{54A40CB3-4144-45A5-B28A-BAF1E43661D3}"/>
    <cellStyle name="Percent 10 2 3 3 2 2 2" xfId="31476" xr:uid="{A24DE895-58C6-42AE-A6FB-9B4485825E82}"/>
    <cellStyle name="Percent 10 2 3 3 2 3" xfId="31477" xr:uid="{7D9B70FD-2363-4D7C-81CA-9208DABBD6BC}"/>
    <cellStyle name="Percent 10 2 3 3 2 4" xfId="31478" xr:uid="{6DB1D50D-A6CE-4989-A8EB-1AADAB2C6E5C}"/>
    <cellStyle name="Percent 10 2 3 3 3" xfId="30973" xr:uid="{BADFA55C-B13F-449A-842A-644CC6993EF8}"/>
    <cellStyle name="Percent 10 2 3 3 3 2" xfId="31479" xr:uid="{A02F8566-143F-4191-A7E9-3970F6FDFE62}"/>
    <cellStyle name="Percent 10 2 3 3 4" xfId="31480" xr:uid="{7C3CF9A4-AD0C-4DF6-AA42-EA14AB7C1A66}"/>
    <cellStyle name="Percent 10 2 3 3 5" xfId="31481" xr:uid="{81E7B5CF-84D3-4436-8674-3A936C45E6E3}"/>
    <cellStyle name="Percent 10 2 3 4" xfId="30825" xr:uid="{8378C15D-0289-47EC-BB54-BB3DB0BCFEB9}"/>
    <cellStyle name="Percent 10 2 3 4 2" xfId="31071" xr:uid="{7334A1E4-E040-4A43-90D3-18912D5983B2}"/>
    <cellStyle name="Percent 10 2 3 4 2 2" xfId="31482" xr:uid="{9084DC9A-01B0-4F8F-ADBA-9DFEF0708B37}"/>
    <cellStyle name="Percent 10 2 3 4 3" xfId="31483" xr:uid="{6AE3E04E-9B62-4746-9704-0A6F887CA304}"/>
    <cellStyle name="Percent 10 2 3 4 4" xfId="31484" xr:uid="{EC877A7B-51EA-4F41-BAE2-F3562450E73E}"/>
    <cellStyle name="Percent 10 2 3 5" xfId="30971" xr:uid="{3FDA9A95-FA39-469B-AA7E-18F057359476}"/>
    <cellStyle name="Percent 10 2 3 5 2" xfId="31485" xr:uid="{58A4C1DC-71A0-46A4-A693-D11C7C12A130}"/>
    <cellStyle name="Percent 10 2 3 6" xfId="31486" xr:uid="{1694C30B-3E02-4C32-9005-3217B9EE5D76}"/>
    <cellStyle name="Percent 10 2 3 7" xfId="31487" xr:uid="{83EB7BF2-5838-42F3-AC28-222F21310761}"/>
    <cellStyle name="Percent 10 2 4" xfId="30768" xr:uid="{5E147EBB-7367-49B0-B7CF-56010119D532}"/>
    <cellStyle name="Percent 10 2 4 2" xfId="30801" xr:uid="{5B3AFFE2-9719-4FB3-A6D6-B5A12EEE6940}"/>
    <cellStyle name="Percent 10 2 4 2 2" xfId="30897" xr:uid="{E298EF50-6212-4856-B240-F3A2031EF89D}"/>
    <cellStyle name="Percent 10 2 4 2 2 2" xfId="31075" xr:uid="{B63C84DA-9CCB-4272-808F-B2C3F71312A1}"/>
    <cellStyle name="Percent 10 2 4 2 2 2 2" xfId="31488" xr:uid="{2BFEEDB1-EFC9-4E21-A2C2-B96A485AF573}"/>
    <cellStyle name="Percent 10 2 4 2 2 3" xfId="31489" xr:uid="{94031C7C-FCB7-4D6A-A528-50F0752365D6}"/>
    <cellStyle name="Percent 10 2 4 2 2 4" xfId="31490" xr:uid="{36B3C0EE-EEE9-4535-9AE0-2DAEA5B85B53}"/>
    <cellStyle name="Percent 10 2 4 2 3" xfId="30975" xr:uid="{52EA2869-BB4E-446C-8A27-45F4C8AD1566}"/>
    <cellStyle name="Percent 10 2 4 2 3 2" xfId="31491" xr:uid="{F8B963B4-BBF0-45C4-B9EC-ACCD76DF9582}"/>
    <cellStyle name="Percent 10 2 4 2 4" xfId="31492" xr:uid="{CC4D7F7D-B1EA-4803-8906-BCD2C6AA57EB}"/>
    <cellStyle name="Percent 10 2 4 2 5" xfId="31493" xr:uid="{18E6352A-6E35-4E46-8131-9A018EA1F4B2}"/>
    <cellStyle name="Percent 10 2 4 3" xfId="30865" xr:uid="{48E07ED3-6165-48CB-9B28-F3FBC9A14D99}"/>
    <cellStyle name="Percent 10 2 4 3 2" xfId="31076" xr:uid="{E28087A1-155E-4C88-99E1-C2C6AC1CEC94}"/>
    <cellStyle name="Percent 10 2 4 3 2 2" xfId="31494" xr:uid="{7A9DC3A2-9B36-46E4-8BF0-C67E7C22CC0C}"/>
    <cellStyle name="Percent 10 2 4 3 2 2 2" xfId="31495" xr:uid="{5EFBB9A0-44FF-41DB-9485-A58ECC51CB0B}"/>
    <cellStyle name="Percent 10 2 4 3 2 3" xfId="31496" xr:uid="{1FF74254-D356-4496-9D8C-9C229ADECEC5}"/>
    <cellStyle name="Percent 10 2 4 3 2 4" xfId="31497" xr:uid="{0BED1A82-4238-4B46-8643-3E1D2AF63362}"/>
    <cellStyle name="Percent 10 2 4 3 3" xfId="30976" xr:uid="{0CF24699-3DF2-4E6B-9DD3-61F2AE329467}"/>
    <cellStyle name="Percent 10 2 4 3 3 2" xfId="31498" xr:uid="{9699E266-7FCB-4C97-BCF2-EEF16E8337B2}"/>
    <cellStyle name="Percent 10 2 4 3 4" xfId="31499" xr:uid="{8FE8642F-C077-4FA0-8834-246827961DB2}"/>
    <cellStyle name="Percent 10 2 4 3 5" xfId="31500" xr:uid="{EABF1222-37AF-4EB4-B035-44292A2FD825}"/>
    <cellStyle name="Percent 10 2 4 4" xfId="30833" xr:uid="{E40CB804-5185-480D-866C-2C2A1B1E8566}"/>
    <cellStyle name="Percent 10 2 4 4 2" xfId="31074" xr:uid="{B2167C0E-945E-4B10-B83A-0B31902562DA}"/>
    <cellStyle name="Percent 10 2 4 4 2 2" xfId="31501" xr:uid="{FDF8F216-8E58-474F-A8F6-C627C322C448}"/>
    <cellStyle name="Percent 10 2 4 4 3" xfId="31502" xr:uid="{F63202A8-3FB9-411D-9013-6FE814881302}"/>
    <cellStyle name="Percent 10 2 4 4 4" xfId="31503" xr:uid="{4E55CA35-3C1E-4EC3-9A30-C32F6AADD175}"/>
    <cellStyle name="Percent 10 2 4 5" xfId="30974" xr:uid="{45DDDA2B-06C5-440C-A228-791C80BACBC8}"/>
    <cellStyle name="Percent 10 2 4 5 2" xfId="31504" xr:uid="{8EB5109B-0126-44D7-AA56-B7FBAB87271A}"/>
    <cellStyle name="Percent 10 2 4 6" xfId="31505" xr:uid="{36A8FA76-19ED-47B6-AA93-844F5300BA62}"/>
    <cellStyle name="Percent 10 2 4 7" xfId="31506" xr:uid="{0A8D6FA3-065D-4A75-AEBF-A0BBD4B9BA9E}"/>
    <cellStyle name="Percent 10 2 5" xfId="30777" xr:uid="{FEFD04A7-D711-447D-A01A-D6B318AF70B4}"/>
    <cellStyle name="Percent 10 2 5 2" xfId="30873" xr:uid="{D9F68A83-E354-4551-A2E8-F6C3E198309C}"/>
    <cellStyle name="Percent 10 2 5 2 2" xfId="31077" xr:uid="{0D9502CD-E8C6-42E7-ACFA-59675ECA04AD}"/>
    <cellStyle name="Percent 10 2 5 2 2 2" xfId="31507" xr:uid="{8831E348-F74D-4385-8DE7-98FBB7565758}"/>
    <cellStyle name="Percent 10 2 5 2 3" xfId="31508" xr:uid="{D6D61C6D-3FB8-43FF-8567-891AD3C3D12F}"/>
    <cellStyle name="Percent 10 2 5 2 4" xfId="31509" xr:uid="{C8B1EC22-DEF8-49EA-BA7B-7554CE7615D8}"/>
    <cellStyle name="Percent 10 2 5 3" xfId="30977" xr:uid="{AB8788C9-6EF5-4574-9BEA-C5D20305018B}"/>
    <cellStyle name="Percent 10 2 5 3 2" xfId="31510" xr:uid="{987AF119-5724-49C7-9451-A6A194BB345C}"/>
    <cellStyle name="Percent 10 2 5 4" xfId="31511" xr:uid="{C10356E3-2038-4338-9844-71BA0BC288E7}"/>
    <cellStyle name="Percent 10 2 5 5" xfId="31512" xr:uid="{885B8190-75C3-4818-85C2-DDB4EEAA1ACC}"/>
    <cellStyle name="Percent 10 2 6" xfId="30744" xr:uid="{20A6FA1E-E332-4BF9-8D05-3C0B60028DAE}"/>
    <cellStyle name="Percent 10 2 6 2" xfId="30841" xr:uid="{FF9DD8F2-1330-4AEF-942F-59B6DC3DEDF4}"/>
    <cellStyle name="Percent 10 2 6 2 2" xfId="31078" xr:uid="{E57520CB-5272-4B56-8D69-93960CB0F532}"/>
    <cellStyle name="Percent 10 2 6 2 2 2" xfId="31513" xr:uid="{E8F51B8D-249B-47E8-AA85-465BF9DB31BB}"/>
    <cellStyle name="Percent 10 2 6 2 3" xfId="31514" xr:uid="{3D330954-9E70-4972-A4FB-C1742DE5945C}"/>
    <cellStyle name="Percent 10 2 6 2 4" xfId="31515" xr:uid="{CF5D7CBD-80C1-44B1-9718-052D632E2367}"/>
    <cellStyle name="Percent 10 2 6 3" xfId="30978" xr:uid="{875371DF-8620-43F2-8A43-C1D53F79A4B4}"/>
    <cellStyle name="Percent 10 2 6 3 2" xfId="31516" xr:uid="{C51BAA0C-E8D0-4AD5-9157-2BF7DF2E270E}"/>
    <cellStyle name="Percent 10 2 6 4" xfId="31517" xr:uid="{4873A37D-29D4-48E1-8023-ECB832EB23BE}"/>
    <cellStyle name="Percent 10 2 6 5" xfId="31518" xr:uid="{9567BFD7-C5C1-412C-9334-AEFA71C91D34}"/>
    <cellStyle name="Percent 10 2 7" xfId="30809" xr:uid="{595FBDBF-F083-4072-A99B-C9448A2BCA0C}"/>
    <cellStyle name="Percent 10 2 7 2" xfId="31067" xr:uid="{E2BA5BE9-7CAA-4FBA-B27A-AF4D32935FB5}"/>
    <cellStyle name="Percent 10 2 7 2 2" xfId="31519" xr:uid="{FCD04F7F-823B-497F-B697-ABED9DFB649B}"/>
    <cellStyle name="Percent 10 2 7 3" xfId="31520" xr:uid="{34E2B136-60E9-4959-B638-860FAFD55BBE}"/>
    <cellStyle name="Percent 10 2 7 4" xfId="31521" xr:uid="{1F85FD75-B76C-4052-BD4F-0D3ECE7F077A}"/>
    <cellStyle name="Percent 10 2 8" xfId="30967" xr:uid="{19930F41-2BDB-4E2B-9133-2DC5548BF238}"/>
    <cellStyle name="Percent 10 2 8 2" xfId="31522" xr:uid="{86CFB4F2-4C8A-46D5-ADCC-E03B7F58B6F5}"/>
    <cellStyle name="Percent 10 2 9" xfId="31523" xr:uid="{2DEC3545-D92F-4DA1-AD46-033D53EC32BF}"/>
    <cellStyle name="Percent 10 3" xfId="30736" xr:uid="{DF6E311A-B25F-4C57-9FB6-962FCB4120A0}"/>
    <cellStyle name="Percent 10 3 10" xfId="31524" xr:uid="{BBE71604-CB0A-4B66-84DA-A8BF0C2A8242}"/>
    <cellStyle name="Percent 10 3 2" xfId="30754" xr:uid="{8A1E6013-73DE-498B-B3DB-D996FB92CEBF}"/>
    <cellStyle name="Percent 10 3 2 2" xfId="30787" xr:uid="{3E1B8F8D-1361-4B76-A2E4-02E85AC0F08B}"/>
    <cellStyle name="Percent 10 3 2 2 2" xfId="30883" xr:uid="{D63F53C4-1859-4DF0-928A-46BF5453ED76}"/>
    <cellStyle name="Percent 10 3 2 2 2 2" xfId="31081" xr:uid="{D8F1B7EF-B8F1-4866-B1DC-5EC5E539A50E}"/>
    <cellStyle name="Percent 10 3 2 2 2 2 2" xfId="31525" xr:uid="{C2C76F07-D6FD-4AF4-8C49-AF2C44328355}"/>
    <cellStyle name="Percent 10 3 2 2 2 3" xfId="31526" xr:uid="{15F807F3-4729-409F-BCD0-818972AD11EE}"/>
    <cellStyle name="Percent 10 3 2 2 2 4" xfId="31527" xr:uid="{D1D11DC6-2563-4D07-9BC8-721D991347B3}"/>
    <cellStyle name="Percent 10 3 2 2 3" xfId="30981" xr:uid="{0F766278-764F-4306-9DAD-47764FD2339F}"/>
    <cellStyle name="Percent 10 3 2 2 3 2" xfId="31528" xr:uid="{A5673D62-0817-4251-8293-F23FB8072281}"/>
    <cellStyle name="Percent 10 3 2 2 4" xfId="31529" xr:uid="{706B7740-2E5C-4C83-8EAA-CDED02E10645}"/>
    <cellStyle name="Percent 10 3 2 2 5" xfId="31530" xr:uid="{6B1A0BCB-C9FB-465E-B1CA-6B017810532F}"/>
    <cellStyle name="Percent 10 3 2 3" xfId="30851" xr:uid="{84F62E63-6D86-4DC5-AA1D-FC0142768F29}"/>
    <cellStyle name="Percent 10 3 2 3 2" xfId="31082" xr:uid="{706997D6-636D-4116-B952-F40B3B9EC0AC}"/>
    <cellStyle name="Percent 10 3 2 3 2 2" xfId="31531" xr:uid="{1A52A756-5283-48CB-A3C2-EC08CBBDE165}"/>
    <cellStyle name="Percent 10 3 2 3 2 2 2" xfId="31532" xr:uid="{4C28CF41-1346-4F28-9CE6-776079672EA6}"/>
    <cellStyle name="Percent 10 3 2 3 2 3" xfId="31533" xr:uid="{B290AAC2-6EA7-4310-83F9-102120B20FFF}"/>
    <cellStyle name="Percent 10 3 2 3 2 4" xfId="31534" xr:uid="{B949357A-A360-4153-9A13-04FAD688DF97}"/>
    <cellStyle name="Percent 10 3 2 3 3" xfId="30982" xr:uid="{5EC2C54E-B533-4CC0-8D9E-94593FA73C3B}"/>
    <cellStyle name="Percent 10 3 2 3 3 2" xfId="31535" xr:uid="{3C1898A4-CBFD-44CD-B4FC-7B7F0334A96D}"/>
    <cellStyle name="Percent 10 3 2 3 4" xfId="31536" xr:uid="{638BD5C7-734C-43F4-A779-F7A1A3E446B2}"/>
    <cellStyle name="Percent 10 3 2 3 5" xfId="31537" xr:uid="{58B3EDA2-DCEE-4AA7-9C65-C793184D921B}"/>
    <cellStyle name="Percent 10 3 2 4" xfId="30819" xr:uid="{90A292A8-5E9D-4CFB-874F-AC653CD4A6A0}"/>
    <cellStyle name="Percent 10 3 2 4 2" xfId="31080" xr:uid="{646EFEE3-63D8-4983-A195-96A1781D0945}"/>
    <cellStyle name="Percent 10 3 2 4 2 2" xfId="31538" xr:uid="{287C8B3F-1655-4831-86DD-167B57A5765A}"/>
    <cellStyle name="Percent 10 3 2 4 3" xfId="31539" xr:uid="{F3736BED-90A8-4BF0-BD31-5D14FBFB6F49}"/>
    <cellStyle name="Percent 10 3 2 4 4" xfId="31540" xr:uid="{A1D2A481-6BF9-4168-9B7D-FCFB09AF792E}"/>
    <cellStyle name="Percent 10 3 2 5" xfId="30980" xr:uid="{A314B5D9-E8D8-4455-9389-74F63ED05270}"/>
    <cellStyle name="Percent 10 3 2 5 2" xfId="31541" xr:uid="{E7400B52-26FF-49B3-92C8-5207C73D3FED}"/>
    <cellStyle name="Percent 10 3 2 6" xfId="31542" xr:uid="{5CC0029D-0566-4BA5-8B05-178FD4DAB1BE}"/>
    <cellStyle name="Percent 10 3 2 7" xfId="31543" xr:uid="{F5A793E3-C080-4865-BF0C-B7683CCE7637}"/>
    <cellStyle name="Percent 10 3 3" xfId="30762" xr:uid="{11D038F3-7961-49D3-A6D9-9296CA9C11C7}"/>
    <cellStyle name="Percent 10 3 3 2" xfId="30795" xr:uid="{7064B575-88BF-47AB-A1D3-AF9CFF58251C}"/>
    <cellStyle name="Percent 10 3 3 2 2" xfId="30891" xr:uid="{669E74CE-A788-4731-986A-FBAC30396DDA}"/>
    <cellStyle name="Percent 10 3 3 2 2 2" xfId="31084" xr:uid="{1251DFFD-0D32-40F2-AD47-20A8F307676D}"/>
    <cellStyle name="Percent 10 3 3 2 2 2 2" xfId="31544" xr:uid="{168C958F-91C5-41B4-8F29-744F23A7DB51}"/>
    <cellStyle name="Percent 10 3 3 2 2 3" xfId="31545" xr:uid="{17054BD8-BEC9-4CA4-A3AE-54329825F538}"/>
    <cellStyle name="Percent 10 3 3 2 2 4" xfId="31546" xr:uid="{E3F9A390-0716-4E19-A98F-EEB131C66844}"/>
    <cellStyle name="Percent 10 3 3 2 3" xfId="30984" xr:uid="{119BDE1A-B9B9-4120-AFC6-91B71C4349BE}"/>
    <cellStyle name="Percent 10 3 3 2 3 2" xfId="31547" xr:uid="{A2AF3ED0-82D1-4AAA-9AFB-F0872724E48C}"/>
    <cellStyle name="Percent 10 3 3 2 4" xfId="31548" xr:uid="{B88A382E-3801-4D15-B8B8-5DD1869E2658}"/>
    <cellStyle name="Percent 10 3 3 2 5" xfId="31549" xr:uid="{5E650E10-6E9C-4228-833A-25B1824E1060}"/>
    <cellStyle name="Percent 10 3 3 3" xfId="30859" xr:uid="{1503CC7F-0050-4DC0-99C9-C11320616F30}"/>
    <cellStyle name="Percent 10 3 3 3 2" xfId="31085" xr:uid="{28D231B3-326B-4C22-9FD2-C2CABEAAC973}"/>
    <cellStyle name="Percent 10 3 3 3 2 2" xfId="31550" xr:uid="{94E9D713-E46F-4817-B5DD-8CB2C6C68C9A}"/>
    <cellStyle name="Percent 10 3 3 3 2 2 2" xfId="31551" xr:uid="{98C6F459-3249-438F-81C2-51A77FDC7CA1}"/>
    <cellStyle name="Percent 10 3 3 3 2 3" xfId="31552" xr:uid="{0DF5C99B-B109-4A92-A97D-75A48A72C4FA}"/>
    <cellStyle name="Percent 10 3 3 3 2 4" xfId="31553" xr:uid="{ABDBFE88-6D1F-4FD5-8521-E6D4F7C26F06}"/>
    <cellStyle name="Percent 10 3 3 3 3" xfId="30985" xr:uid="{497C3F1D-958D-4079-AB7A-BB8917E82D62}"/>
    <cellStyle name="Percent 10 3 3 3 3 2" xfId="31554" xr:uid="{53627280-8E48-4300-AE8E-B8E839A96028}"/>
    <cellStyle name="Percent 10 3 3 3 4" xfId="31555" xr:uid="{D37F52E0-3309-4C0E-B155-6B3E04B44887}"/>
    <cellStyle name="Percent 10 3 3 3 5" xfId="31556" xr:uid="{159E69B2-5268-43F8-877B-E1E7C175BFCD}"/>
    <cellStyle name="Percent 10 3 3 4" xfId="30827" xr:uid="{B9724E08-37D8-4F4F-A6AF-2C5EADECCF50}"/>
    <cellStyle name="Percent 10 3 3 4 2" xfId="31083" xr:uid="{8FB32C59-509A-472C-83FB-7B5B904BE764}"/>
    <cellStyle name="Percent 10 3 3 4 2 2" xfId="31557" xr:uid="{8B100680-A46F-4BDA-9F87-556FB551F506}"/>
    <cellStyle name="Percent 10 3 3 4 3" xfId="31558" xr:uid="{C9287BE3-FF81-4590-8E86-1B8F47FB5B66}"/>
    <cellStyle name="Percent 10 3 3 4 4" xfId="31559" xr:uid="{75B98816-129B-4954-812A-8C47B1BB620C}"/>
    <cellStyle name="Percent 10 3 3 5" xfId="30983" xr:uid="{5A661BBC-E5F8-4FBA-99B7-21C8441E86C8}"/>
    <cellStyle name="Percent 10 3 3 5 2" xfId="31560" xr:uid="{FCBDF31C-DD9F-40DE-A420-F4615AA830C7}"/>
    <cellStyle name="Percent 10 3 3 6" xfId="31561" xr:uid="{C37C0941-B361-4BB2-9F09-4CACCE908E46}"/>
    <cellStyle name="Percent 10 3 3 7" xfId="31562" xr:uid="{24648DD8-FACF-4F4D-8757-8F89695C12CD}"/>
    <cellStyle name="Percent 10 3 4" xfId="30770" xr:uid="{97A2EFDB-8AD3-4483-8F1F-9235323061B7}"/>
    <cellStyle name="Percent 10 3 4 2" xfId="30803" xr:uid="{2EA39992-703E-4B34-BFC3-68397AC8924F}"/>
    <cellStyle name="Percent 10 3 4 2 2" xfId="30899" xr:uid="{11B5997E-1657-4FD4-B283-454B8343312A}"/>
    <cellStyle name="Percent 10 3 4 2 2 2" xfId="31087" xr:uid="{ECD55FE6-5A00-4816-A1A8-39754824006C}"/>
    <cellStyle name="Percent 10 3 4 2 2 2 2" xfId="31563" xr:uid="{642D7B02-4A95-4868-8292-69937F688083}"/>
    <cellStyle name="Percent 10 3 4 2 2 3" xfId="31564" xr:uid="{73FF8553-DA23-483F-BA7D-29E0487065F5}"/>
    <cellStyle name="Percent 10 3 4 2 2 4" xfId="31565" xr:uid="{FCC0C70D-A1C4-4470-9B70-F2853A38BA49}"/>
    <cellStyle name="Percent 10 3 4 2 3" xfId="30987" xr:uid="{D5873E2F-E783-4231-ABFF-93C94F5FAB3B}"/>
    <cellStyle name="Percent 10 3 4 2 3 2" xfId="31566" xr:uid="{CAF312F2-C562-459F-AEA4-48F84B4B4C36}"/>
    <cellStyle name="Percent 10 3 4 2 4" xfId="31567" xr:uid="{E428A50D-A332-454B-9DA5-A39F24D2DC68}"/>
    <cellStyle name="Percent 10 3 4 2 5" xfId="31568" xr:uid="{57A5641E-1A91-4372-AB16-6F404501BD21}"/>
    <cellStyle name="Percent 10 3 4 3" xfId="30867" xr:uid="{A45FF442-2B08-423D-A6C8-042C59672EEF}"/>
    <cellStyle name="Percent 10 3 4 3 2" xfId="31088" xr:uid="{CEA3094A-3F08-4B2C-A145-ABD8FBB2F487}"/>
    <cellStyle name="Percent 10 3 4 3 2 2" xfId="31569" xr:uid="{1D009EA6-8CC7-463F-B857-FA29E6043178}"/>
    <cellStyle name="Percent 10 3 4 3 2 2 2" xfId="31570" xr:uid="{329E27F6-0A20-433C-8AD1-802B3980AFD8}"/>
    <cellStyle name="Percent 10 3 4 3 2 3" xfId="31571" xr:uid="{AD643FC1-772C-4E84-A5A0-E79A9AEF3FEE}"/>
    <cellStyle name="Percent 10 3 4 3 2 4" xfId="31572" xr:uid="{73E6E8FC-612A-48CA-A842-E288880989BB}"/>
    <cellStyle name="Percent 10 3 4 3 3" xfId="30988" xr:uid="{766E6F17-C28C-40C5-AABE-7BDF21650477}"/>
    <cellStyle name="Percent 10 3 4 3 3 2" xfId="31573" xr:uid="{20DE91AB-02A4-4BEF-82DA-392E6022701C}"/>
    <cellStyle name="Percent 10 3 4 3 4" xfId="31574" xr:uid="{DD689C9E-2A04-40DD-AC3D-B31B6F0913C3}"/>
    <cellStyle name="Percent 10 3 4 3 5" xfId="31575" xr:uid="{942C6F5F-461B-406F-A89D-3D9D4A9B70A0}"/>
    <cellStyle name="Percent 10 3 4 4" xfId="30835" xr:uid="{9A5C8F7C-DCB3-4A71-B124-F247C30CAFE7}"/>
    <cellStyle name="Percent 10 3 4 4 2" xfId="31086" xr:uid="{6F994B2D-37D8-418D-82D7-FF09B7E517A1}"/>
    <cellStyle name="Percent 10 3 4 4 2 2" xfId="31576" xr:uid="{546670A6-4E24-45C3-8C98-068906B629D9}"/>
    <cellStyle name="Percent 10 3 4 4 3" xfId="31577" xr:uid="{7EB02B0C-2EFD-4264-B767-68C051F90652}"/>
    <cellStyle name="Percent 10 3 4 4 4" xfId="31578" xr:uid="{4D4C97AC-C3F4-4E69-9BC7-6DACBAFFA3CB}"/>
    <cellStyle name="Percent 10 3 4 5" xfId="30986" xr:uid="{78B81590-DD90-4177-826B-E0BF4E4DE821}"/>
    <cellStyle name="Percent 10 3 4 5 2" xfId="31579" xr:uid="{BFC9B96A-7AF0-41F7-A69F-4E072112E2E9}"/>
    <cellStyle name="Percent 10 3 4 6" xfId="31580" xr:uid="{7DE8EF07-AB93-4021-9A63-851DE8A168C8}"/>
    <cellStyle name="Percent 10 3 4 7" xfId="31581" xr:uid="{0D88576C-FD2A-4626-9CEA-9F431E8EB860}"/>
    <cellStyle name="Percent 10 3 5" xfId="30779" xr:uid="{370C92A1-2CA9-447E-8F94-42ED44080E52}"/>
    <cellStyle name="Percent 10 3 5 2" xfId="30875" xr:uid="{7B563230-F22C-40F3-B143-635159434219}"/>
    <cellStyle name="Percent 10 3 5 2 2" xfId="31089" xr:uid="{8299515E-352B-458E-8E30-290DD194CC00}"/>
    <cellStyle name="Percent 10 3 5 2 2 2" xfId="31582" xr:uid="{3D91497F-D19F-47A9-B96E-7482622A5E1D}"/>
    <cellStyle name="Percent 10 3 5 2 3" xfId="31583" xr:uid="{BDB31E0F-8CCE-4654-87A0-857E3CAC0647}"/>
    <cellStyle name="Percent 10 3 5 2 4" xfId="31584" xr:uid="{5D8D3747-38B5-4B0A-B682-5862AA065DA3}"/>
    <cellStyle name="Percent 10 3 5 3" xfId="30989" xr:uid="{5F52BD55-E1F8-4DE0-AA7B-893D2EDCF95F}"/>
    <cellStyle name="Percent 10 3 5 3 2" xfId="31585" xr:uid="{D4930154-345E-4DA3-97F8-C48BB6754714}"/>
    <cellStyle name="Percent 10 3 5 4" xfId="31586" xr:uid="{A84B0BB8-F7D2-4172-9223-0CCCB8ACCA45}"/>
    <cellStyle name="Percent 10 3 5 5" xfId="31587" xr:uid="{7DAE8C42-828D-4487-A267-EEDB72144CCE}"/>
    <cellStyle name="Percent 10 3 6" xfId="30746" xr:uid="{42DDABB0-2D63-4C4E-A431-6EF7FA1FAC7B}"/>
    <cellStyle name="Percent 10 3 6 2" xfId="30843" xr:uid="{F553AF75-C43E-4D60-841D-F0A1D25607BB}"/>
    <cellStyle name="Percent 10 3 6 2 2" xfId="31090" xr:uid="{F652A1E2-F0FF-49C4-882D-3A8467392B05}"/>
    <cellStyle name="Percent 10 3 6 2 2 2" xfId="31588" xr:uid="{A011C36E-D522-4BAA-9C33-4769D85E97C2}"/>
    <cellStyle name="Percent 10 3 6 2 3" xfId="31589" xr:uid="{32973D3C-0B19-472C-BC51-BF6A6F8561A1}"/>
    <cellStyle name="Percent 10 3 6 2 4" xfId="31590" xr:uid="{505E0986-75BE-4D8E-B9DB-DE45773B78AA}"/>
    <cellStyle name="Percent 10 3 6 3" xfId="30990" xr:uid="{53AC453E-EE63-49B9-9254-D3B50C34D4D9}"/>
    <cellStyle name="Percent 10 3 6 3 2" xfId="31591" xr:uid="{FCA3BFF0-672C-44D6-AE1C-9F85F11519EB}"/>
    <cellStyle name="Percent 10 3 6 4" xfId="31592" xr:uid="{EF410578-8F27-4E80-A43A-E2512EC0AE8E}"/>
    <cellStyle name="Percent 10 3 6 5" xfId="31593" xr:uid="{4F850072-C403-47C4-957A-9562F43362A0}"/>
    <cellStyle name="Percent 10 3 7" xfId="30811" xr:uid="{4A651D43-8DF1-4B05-9DCB-C05903320EA1}"/>
    <cellStyle name="Percent 10 3 7 2" xfId="31079" xr:uid="{28738E63-82FE-427A-9E4A-CFE4668917EB}"/>
    <cellStyle name="Percent 10 3 7 2 2" xfId="31594" xr:uid="{49C6FB6D-C8B1-41FC-BA13-5258A0C6A3E2}"/>
    <cellStyle name="Percent 10 3 7 3" xfId="31595" xr:uid="{29D0CB69-EF43-4549-A002-9CE3C6A8A6D8}"/>
    <cellStyle name="Percent 10 3 7 4" xfId="31596" xr:uid="{60570C0C-056F-45CA-8419-D6DAA5B53643}"/>
    <cellStyle name="Percent 10 3 8" xfId="30979" xr:uid="{5893544D-7C76-4949-9F3F-4C840D3CB984}"/>
    <cellStyle name="Percent 10 3 8 2" xfId="31597" xr:uid="{24BA9092-698D-4853-9B22-60A6B1D2DF2D}"/>
    <cellStyle name="Percent 10 3 9" xfId="31598" xr:uid="{6A67F396-8EFE-4740-8021-30AE43667915}"/>
    <cellStyle name="Percent 10 4" xfId="30738" xr:uid="{3A470A55-C282-4FD5-BD9C-D99DCDEE81AA}"/>
    <cellStyle name="Percent 10 4 10" xfId="31599" xr:uid="{24D079E3-5075-4293-8C8E-CDEA95990887}"/>
    <cellStyle name="Percent 10 4 2" xfId="30756" xr:uid="{F4B6A208-C3DA-49A9-8B10-CDF32642BEB5}"/>
    <cellStyle name="Percent 10 4 2 2" xfId="30789" xr:uid="{D703FFF6-4C08-4894-82AB-A048C9E81D12}"/>
    <cellStyle name="Percent 10 4 2 2 2" xfId="30885" xr:uid="{6543BD97-25E8-40B8-9B3A-45334F636F83}"/>
    <cellStyle name="Percent 10 4 2 2 2 2" xfId="31093" xr:uid="{B771C708-4705-47A5-83F5-51FB36D2AD00}"/>
    <cellStyle name="Percent 10 4 2 2 2 2 2" xfId="31600" xr:uid="{D8717625-0C54-4B44-A5BD-15204FB60A65}"/>
    <cellStyle name="Percent 10 4 2 2 2 3" xfId="31601" xr:uid="{1B2919C5-FBA9-44DF-B450-CC06AF0CBCD3}"/>
    <cellStyle name="Percent 10 4 2 2 2 4" xfId="31602" xr:uid="{3097C8BB-D001-446A-97A8-F429D05FB779}"/>
    <cellStyle name="Percent 10 4 2 2 3" xfId="30993" xr:uid="{66FD55CF-817D-4E15-A462-671A0DEF0E0D}"/>
    <cellStyle name="Percent 10 4 2 2 3 2" xfId="31603" xr:uid="{7BB83900-5EF9-4981-AA19-E00C29E7581B}"/>
    <cellStyle name="Percent 10 4 2 2 4" xfId="31604" xr:uid="{05476E98-F1DD-4774-B4DF-B04B2AF13286}"/>
    <cellStyle name="Percent 10 4 2 2 5" xfId="31605" xr:uid="{945E7B53-BB08-4B6B-A55B-A3F0AD692A19}"/>
    <cellStyle name="Percent 10 4 2 3" xfId="30853" xr:uid="{544F41C8-21C6-4333-951B-39933C83A182}"/>
    <cellStyle name="Percent 10 4 2 3 2" xfId="31094" xr:uid="{4AA3E30A-D11B-4662-9FE0-488A383F9F36}"/>
    <cellStyle name="Percent 10 4 2 3 2 2" xfId="31606" xr:uid="{C01DAD14-5A9F-4C07-8C28-2F253BB0C2A3}"/>
    <cellStyle name="Percent 10 4 2 3 2 2 2" xfId="31607" xr:uid="{4B82C106-7688-4180-A1FF-24CC73A15CE1}"/>
    <cellStyle name="Percent 10 4 2 3 2 3" xfId="31608" xr:uid="{70E34B52-BCD9-49D9-BD5A-D53AD28969E9}"/>
    <cellStyle name="Percent 10 4 2 3 2 4" xfId="31609" xr:uid="{00654E4E-1DB4-463D-9989-64841AEE4C44}"/>
    <cellStyle name="Percent 10 4 2 3 3" xfId="30994" xr:uid="{E37EB81B-3B85-44DA-9801-63B4E22F62E4}"/>
    <cellStyle name="Percent 10 4 2 3 3 2" xfId="31610" xr:uid="{CA5BADFC-26B8-4235-BA99-A335C2E57FA7}"/>
    <cellStyle name="Percent 10 4 2 3 4" xfId="31611" xr:uid="{AF59359D-6E6B-4B17-859A-4FDFBF727E08}"/>
    <cellStyle name="Percent 10 4 2 3 5" xfId="31612" xr:uid="{3013A169-B431-442B-BB40-6B13EF67AECE}"/>
    <cellStyle name="Percent 10 4 2 4" xfId="30821" xr:uid="{D6C6F006-DCA6-4F13-BADC-B58CC92EF569}"/>
    <cellStyle name="Percent 10 4 2 4 2" xfId="31092" xr:uid="{0B0BCB36-E6C9-47E0-8868-1A39306D4915}"/>
    <cellStyle name="Percent 10 4 2 4 2 2" xfId="31613" xr:uid="{109C6582-7C92-4787-A971-8339F60FEA70}"/>
    <cellStyle name="Percent 10 4 2 4 3" xfId="31614" xr:uid="{25B42BA7-1821-4945-9FC3-A487950DD66D}"/>
    <cellStyle name="Percent 10 4 2 4 4" xfId="31615" xr:uid="{1C349E65-9B08-4C0F-9FD4-9AAB523CD467}"/>
    <cellStyle name="Percent 10 4 2 5" xfId="30992" xr:uid="{B5BFF32D-C788-4DD0-96D7-C6A84C43DB81}"/>
    <cellStyle name="Percent 10 4 2 5 2" xfId="31616" xr:uid="{4C6B246B-48BF-40D7-AB84-44A3A095D3EB}"/>
    <cellStyle name="Percent 10 4 2 6" xfId="31617" xr:uid="{6801913A-9C3C-49CD-87DE-9D98C82B24A8}"/>
    <cellStyle name="Percent 10 4 2 7" xfId="31618" xr:uid="{F4092302-7F0D-4CBA-B381-67672BE6DC47}"/>
    <cellStyle name="Percent 10 4 3" xfId="30764" xr:uid="{02700F80-C606-447E-B632-11DFB53BC095}"/>
    <cellStyle name="Percent 10 4 3 2" xfId="30797" xr:uid="{8FACABB8-FA1D-4794-BFE5-A5ECD400849A}"/>
    <cellStyle name="Percent 10 4 3 2 2" xfId="30893" xr:uid="{87212AAD-814E-43F3-B5AA-51DC99EB4E06}"/>
    <cellStyle name="Percent 10 4 3 2 2 2" xfId="31096" xr:uid="{0C7457C6-8E43-4483-B210-92DAADE1D4A0}"/>
    <cellStyle name="Percent 10 4 3 2 2 2 2" xfId="31619" xr:uid="{9CFAAFC4-2AF4-4772-A337-288CF393EC31}"/>
    <cellStyle name="Percent 10 4 3 2 2 3" xfId="31620" xr:uid="{61352BB2-4383-4DFE-A72B-176682C2D19C}"/>
    <cellStyle name="Percent 10 4 3 2 2 4" xfId="31621" xr:uid="{B4FE3E3C-7726-47A8-90B7-0D73961B6601}"/>
    <cellStyle name="Percent 10 4 3 2 3" xfId="30996" xr:uid="{3BC53F5F-1531-4750-89A6-8BC289029CEA}"/>
    <cellStyle name="Percent 10 4 3 2 3 2" xfId="31622" xr:uid="{E53EDBA1-5697-4A8C-B04B-07762916F2B8}"/>
    <cellStyle name="Percent 10 4 3 2 4" xfId="31623" xr:uid="{3AC8C436-A4E4-4058-BC82-8912C1D2621C}"/>
    <cellStyle name="Percent 10 4 3 2 5" xfId="31624" xr:uid="{3F62EDE1-9C6F-4F3C-A02E-5D12AFE7EDBE}"/>
    <cellStyle name="Percent 10 4 3 3" xfId="30861" xr:uid="{6F0549CA-040C-44E4-956C-1AE8101FE3DC}"/>
    <cellStyle name="Percent 10 4 3 3 2" xfId="31097" xr:uid="{133CE73D-24FF-4626-A26A-E2D8CB7DC169}"/>
    <cellStyle name="Percent 10 4 3 3 2 2" xfId="31625" xr:uid="{C0410646-8806-4AED-8FE8-E5EB4B65D3F9}"/>
    <cellStyle name="Percent 10 4 3 3 2 2 2" xfId="31626" xr:uid="{CEF9EA9C-56D2-4153-AEE0-D5757F7A120A}"/>
    <cellStyle name="Percent 10 4 3 3 2 3" xfId="31627" xr:uid="{BA8524C1-5D91-40A6-B959-72C5A29E469A}"/>
    <cellStyle name="Percent 10 4 3 3 2 4" xfId="31628" xr:uid="{28A1226E-7276-4F01-98FF-B5E52A00235B}"/>
    <cellStyle name="Percent 10 4 3 3 3" xfId="30997" xr:uid="{84A40850-435B-411C-B7AC-09621A8D23D5}"/>
    <cellStyle name="Percent 10 4 3 3 3 2" xfId="31629" xr:uid="{BF32192C-3767-4797-BC5D-83A3300FBEC7}"/>
    <cellStyle name="Percent 10 4 3 3 4" xfId="31630" xr:uid="{D3623105-D6BA-482D-9B9D-34F39A760CBE}"/>
    <cellStyle name="Percent 10 4 3 3 5" xfId="31631" xr:uid="{8C9F968A-D016-47C9-B063-AA4678DFBBF7}"/>
    <cellStyle name="Percent 10 4 3 4" xfId="30829" xr:uid="{E6EBFF0A-4785-4629-8F60-B38CA162DFAE}"/>
    <cellStyle name="Percent 10 4 3 4 2" xfId="31095" xr:uid="{F10E2045-9A4B-4722-AC4C-ECF49A9519DC}"/>
    <cellStyle name="Percent 10 4 3 4 2 2" xfId="31632" xr:uid="{637B6F01-9436-4B7C-8B02-3AFC17014DF0}"/>
    <cellStyle name="Percent 10 4 3 4 3" xfId="31633" xr:uid="{02FFC114-DF31-4DA6-ADAA-C93D69828AD8}"/>
    <cellStyle name="Percent 10 4 3 4 4" xfId="31634" xr:uid="{9DCF7620-7222-4F44-A669-D2CA29CC58EE}"/>
    <cellStyle name="Percent 10 4 3 5" xfId="30995" xr:uid="{D4198EF9-39B0-4829-9DB8-E2503566268D}"/>
    <cellStyle name="Percent 10 4 3 5 2" xfId="31635" xr:uid="{BC4ED077-6AC8-4963-9236-9ABC0C7CAE8A}"/>
    <cellStyle name="Percent 10 4 3 6" xfId="31636" xr:uid="{358B18AA-9627-40E2-97CC-1ED87079D84A}"/>
    <cellStyle name="Percent 10 4 3 7" xfId="31637" xr:uid="{1CD46369-F7ED-49ED-A11B-1CAFC2CFA6C4}"/>
    <cellStyle name="Percent 10 4 4" xfId="30772" xr:uid="{E7D5EE3D-631B-4452-84A6-9EC1E97FD997}"/>
    <cellStyle name="Percent 10 4 4 2" xfId="30805" xr:uid="{83EDBB0B-BABA-498F-B67C-92469B8751BC}"/>
    <cellStyle name="Percent 10 4 4 2 2" xfId="30901" xr:uid="{978762AC-1DD2-4BE4-AEB5-FFBE5328E605}"/>
    <cellStyle name="Percent 10 4 4 2 2 2" xfId="31099" xr:uid="{C205AF7F-7916-428C-9E39-913D31C1295D}"/>
    <cellStyle name="Percent 10 4 4 2 2 2 2" xfId="31638" xr:uid="{8FE69F25-40DF-4B3D-9794-0CC09E2CC656}"/>
    <cellStyle name="Percent 10 4 4 2 2 3" xfId="31639" xr:uid="{034F5502-2FBF-48D2-9FAB-4F0B3BAC4086}"/>
    <cellStyle name="Percent 10 4 4 2 2 4" xfId="31640" xr:uid="{7DEE66F8-155D-49B9-82BE-49B6E0E24565}"/>
    <cellStyle name="Percent 10 4 4 2 3" xfId="30999" xr:uid="{7B91ECC8-0B1A-48CF-9B6B-48EB31DCCF24}"/>
    <cellStyle name="Percent 10 4 4 2 3 2" xfId="31641" xr:uid="{F3CC8181-64F2-44B6-8908-00E096386491}"/>
    <cellStyle name="Percent 10 4 4 2 4" xfId="31642" xr:uid="{2FF2ACAE-178A-4185-AA66-60688EE93FB1}"/>
    <cellStyle name="Percent 10 4 4 2 5" xfId="31643" xr:uid="{329B7460-4339-4499-9B5E-1ADA5DF8AA2F}"/>
    <cellStyle name="Percent 10 4 4 3" xfId="30869" xr:uid="{AE158CA5-A628-4BCB-945D-736E72FB9C93}"/>
    <cellStyle name="Percent 10 4 4 3 2" xfId="31100" xr:uid="{5E535851-F46B-4255-9351-51B7F084FCAC}"/>
    <cellStyle name="Percent 10 4 4 3 2 2" xfId="31644" xr:uid="{7ADC28A3-0FF8-4935-B2C4-76534D510A22}"/>
    <cellStyle name="Percent 10 4 4 3 2 2 2" xfId="31645" xr:uid="{9712D495-D90D-40EE-8024-02EC283B5135}"/>
    <cellStyle name="Percent 10 4 4 3 2 3" xfId="31646" xr:uid="{F0A59D01-4B39-4FA3-BC8E-F120CBAF1AB2}"/>
    <cellStyle name="Percent 10 4 4 3 2 4" xfId="31647" xr:uid="{ECE612BF-239C-4C4A-9013-9727E962AB9A}"/>
    <cellStyle name="Percent 10 4 4 3 3" xfId="31000" xr:uid="{ED46E7F2-6379-43AC-ACB6-5C7B1D8F74F2}"/>
    <cellStyle name="Percent 10 4 4 3 3 2" xfId="31648" xr:uid="{DE006D03-AD79-4009-BBD3-DE30EC1953DD}"/>
    <cellStyle name="Percent 10 4 4 3 4" xfId="31649" xr:uid="{4AE52C1F-0177-45D2-B293-7BE12FF4486C}"/>
    <cellStyle name="Percent 10 4 4 3 5" xfId="31650" xr:uid="{39A47B27-3DCA-4A62-9FA9-720A4C93CEB2}"/>
    <cellStyle name="Percent 10 4 4 4" xfId="30837" xr:uid="{50C30D99-1E0F-428E-B5E3-F44A6FD4DD38}"/>
    <cellStyle name="Percent 10 4 4 4 2" xfId="31098" xr:uid="{646144F4-8CD8-4786-92EE-D95B55ED8F1A}"/>
    <cellStyle name="Percent 10 4 4 4 2 2" xfId="31651" xr:uid="{741EF676-F4BE-481C-A5E7-11F76747CA72}"/>
    <cellStyle name="Percent 10 4 4 4 3" xfId="31652" xr:uid="{87465BDC-D599-4F84-96E6-D2781F762928}"/>
    <cellStyle name="Percent 10 4 4 4 4" xfId="31653" xr:uid="{3A228233-48BD-49D4-B2E8-5E86CF1A9FD5}"/>
    <cellStyle name="Percent 10 4 4 5" xfId="30998" xr:uid="{741343FB-F4BF-4DE7-A2DB-B79F246B6BF3}"/>
    <cellStyle name="Percent 10 4 4 5 2" xfId="31654" xr:uid="{70FD9241-4CD3-4F13-B1D8-67804375B1F6}"/>
    <cellStyle name="Percent 10 4 4 6" xfId="31655" xr:uid="{473A83EF-6F44-492A-A40B-8053E6A64570}"/>
    <cellStyle name="Percent 10 4 4 7" xfId="31656" xr:uid="{6B18F652-2075-49DC-9087-769C4A737926}"/>
    <cellStyle name="Percent 10 4 5" xfId="30781" xr:uid="{7E6FB3F4-AAA0-4266-8DB5-34B8321E8044}"/>
    <cellStyle name="Percent 10 4 5 2" xfId="30877" xr:uid="{838F56B4-DD3A-45F0-8153-8A6E695B63D3}"/>
    <cellStyle name="Percent 10 4 5 2 2" xfId="31101" xr:uid="{DD6B6A81-6F0E-4693-ADBA-F9466846A6E2}"/>
    <cellStyle name="Percent 10 4 5 2 2 2" xfId="31657" xr:uid="{71C3B151-7349-415D-8DE5-AA85EE74AE5D}"/>
    <cellStyle name="Percent 10 4 5 2 3" xfId="31658" xr:uid="{B917E9F5-4402-4B71-9FB6-23F3955EB958}"/>
    <cellStyle name="Percent 10 4 5 2 4" xfId="31659" xr:uid="{E2702121-724E-44ED-894A-6DD1BD5683FF}"/>
    <cellStyle name="Percent 10 4 5 3" xfId="31001" xr:uid="{BFB1F772-3424-45C5-909E-72DCA1FE315A}"/>
    <cellStyle name="Percent 10 4 5 3 2" xfId="31660" xr:uid="{570A0C35-398D-4832-87D0-C4523793715B}"/>
    <cellStyle name="Percent 10 4 5 4" xfId="31661" xr:uid="{C35E67EC-DA92-4A09-B1B2-0C890BB65442}"/>
    <cellStyle name="Percent 10 4 5 5" xfId="31662" xr:uid="{036141FD-4894-4548-AD44-2CD848B374A5}"/>
    <cellStyle name="Percent 10 4 6" xfId="30748" xr:uid="{53B4AF15-43FF-4631-97D3-2C3EEA0A0B8B}"/>
    <cellStyle name="Percent 10 4 6 2" xfId="30845" xr:uid="{FA3F6B41-B997-49F2-8B02-C04BDC7398F0}"/>
    <cellStyle name="Percent 10 4 6 2 2" xfId="31102" xr:uid="{062551BB-7908-44AC-9FF3-995316DFBBE9}"/>
    <cellStyle name="Percent 10 4 6 2 2 2" xfId="31663" xr:uid="{E6F4C224-02C0-44E1-AC59-EF22CDFDBF81}"/>
    <cellStyle name="Percent 10 4 6 2 3" xfId="31664" xr:uid="{45CADE73-F356-470E-BB10-5AF0968AC8C1}"/>
    <cellStyle name="Percent 10 4 6 2 4" xfId="31665" xr:uid="{C8A6BEBA-0001-4FE3-893A-351990112738}"/>
    <cellStyle name="Percent 10 4 6 3" xfId="31002" xr:uid="{E208F1BE-7CC3-4627-AEAE-4761BFFB121E}"/>
    <cellStyle name="Percent 10 4 6 3 2" xfId="31666" xr:uid="{8F6DE015-2211-45CB-9BD9-71CE05C3E3D0}"/>
    <cellStyle name="Percent 10 4 6 4" xfId="31667" xr:uid="{835F1F35-C98D-4D79-B47C-8200C473C404}"/>
    <cellStyle name="Percent 10 4 6 5" xfId="31668" xr:uid="{70EA2F66-2912-4240-94A1-949B636DC96F}"/>
    <cellStyle name="Percent 10 4 7" xfId="30813" xr:uid="{387E906E-8695-4828-81B7-5DF05195957C}"/>
    <cellStyle name="Percent 10 4 7 2" xfId="31091" xr:uid="{AE425B6B-75EF-442C-806F-5B1E66364121}"/>
    <cellStyle name="Percent 10 4 7 2 2" xfId="31669" xr:uid="{7DF5BE26-A4F1-4263-BF9F-0DB84270697D}"/>
    <cellStyle name="Percent 10 4 7 3" xfId="31670" xr:uid="{9872806E-ED66-4710-8F16-16D30E6A2528}"/>
    <cellStyle name="Percent 10 4 7 4" xfId="31671" xr:uid="{BDD9F4C1-028D-4443-ADED-79630808824D}"/>
    <cellStyle name="Percent 10 4 8" xfId="30991" xr:uid="{52B00CF3-5B9F-4DA0-8AF3-A866693CEA47}"/>
    <cellStyle name="Percent 10 4 8 2" xfId="31672" xr:uid="{DAFF32BF-6D0D-44A4-AFD5-068D4C6CB734}"/>
    <cellStyle name="Percent 10 4 9" xfId="31673" xr:uid="{074E7668-BFA6-4490-B715-7EC1ED57929E}"/>
    <cellStyle name="Percent 10 5" xfId="30750" xr:uid="{6CD55F6D-552A-4988-BEDE-B1B42C422FA9}"/>
    <cellStyle name="Percent 10 5 2" xfId="30783" xr:uid="{31891C18-C7EF-48A0-B8D7-0354D3C6A1E2}"/>
    <cellStyle name="Percent 10 5 2 2" xfId="30879" xr:uid="{984A24C0-6AC3-4669-87B7-FDA891B4BF6D}"/>
    <cellStyle name="Percent 10 5 2 2 2" xfId="31104" xr:uid="{8CD1DF2E-DE85-43A9-A2E8-344A588A2A61}"/>
    <cellStyle name="Percent 10 5 2 2 2 2" xfId="31674" xr:uid="{A7D5E871-880F-43D7-B65E-A9F1C2B6B512}"/>
    <cellStyle name="Percent 10 5 2 2 3" xfId="31675" xr:uid="{F3CBB9B6-313E-4A4E-AA9E-73FDA12CD3F0}"/>
    <cellStyle name="Percent 10 5 2 2 4" xfId="31676" xr:uid="{48C5ED10-3C26-48DC-9C74-2FE9CCED9C5F}"/>
    <cellStyle name="Percent 10 5 2 3" xfId="31004" xr:uid="{55EEF8D3-EEBA-4964-A9A6-3892BA8E0C4D}"/>
    <cellStyle name="Percent 10 5 2 3 2" xfId="31677" xr:uid="{70FDADB1-C329-4384-A5FA-385A2651B5A2}"/>
    <cellStyle name="Percent 10 5 2 4" xfId="31678" xr:uid="{6243FE52-CC3E-4FD9-B6EF-04D3952091E5}"/>
    <cellStyle name="Percent 10 5 2 5" xfId="31679" xr:uid="{073D740A-FCC9-4005-BB6F-BE6AB327A7D3}"/>
    <cellStyle name="Percent 10 5 3" xfId="30847" xr:uid="{3B5ED713-9567-42DE-8438-0BFC50E1657C}"/>
    <cellStyle name="Percent 10 5 3 2" xfId="31105" xr:uid="{2FA8AFB6-9F5D-4788-BCF8-60276CC89F28}"/>
    <cellStyle name="Percent 10 5 3 2 2" xfId="31680" xr:uid="{4C9A0925-9885-4F58-9A82-A15A39A1D290}"/>
    <cellStyle name="Percent 10 5 3 2 2 2" xfId="31681" xr:uid="{8385FE99-0AD2-4DF3-8832-191CCC096A80}"/>
    <cellStyle name="Percent 10 5 3 2 3" xfId="31682" xr:uid="{BC2F8945-C620-43F6-8526-25C1B519CF6A}"/>
    <cellStyle name="Percent 10 5 3 2 4" xfId="31683" xr:uid="{853BD37E-1C05-44CB-AEC6-8274576B49AE}"/>
    <cellStyle name="Percent 10 5 3 3" xfId="31005" xr:uid="{7B425B86-565A-46C2-83EE-1A91818CD6A0}"/>
    <cellStyle name="Percent 10 5 3 3 2" xfId="31684" xr:uid="{CF3E1AEE-A98F-4324-9F02-FAAFF07BF4DA}"/>
    <cellStyle name="Percent 10 5 3 4" xfId="31685" xr:uid="{F80EBAD2-BC05-48B4-8CAF-4C28AEC0D416}"/>
    <cellStyle name="Percent 10 5 3 5" xfId="31686" xr:uid="{A419FC2B-DFF9-44FA-B83E-4945B9A75444}"/>
    <cellStyle name="Percent 10 5 4" xfId="30815" xr:uid="{FEC21356-4FD5-4DAD-B2FA-F41BC0687743}"/>
    <cellStyle name="Percent 10 5 4 2" xfId="31103" xr:uid="{20F7A040-ADE7-4957-9717-98372D1BCD9B}"/>
    <cellStyle name="Percent 10 5 4 2 2" xfId="31687" xr:uid="{2B14F4B5-AFB4-4307-95D9-DD10699B9411}"/>
    <cellStyle name="Percent 10 5 4 3" xfId="31688" xr:uid="{DA5F4896-16F2-41F1-9D82-2E252DAD6E7E}"/>
    <cellStyle name="Percent 10 5 4 4" xfId="31689" xr:uid="{9A8328C5-C3C7-4030-8276-90BE2BB23A99}"/>
    <cellStyle name="Percent 10 5 5" xfId="31003" xr:uid="{4E26ECC9-7003-4216-8787-840D007CFE0C}"/>
    <cellStyle name="Percent 10 5 5 2" xfId="31690" xr:uid="{7D234475-CA92-4BC2-A50D-5154702B2438}"/>
    <cellStyle name="Percent 10 5 6" xfId="31691" xr:uid="{7A9CFA11-6F9A-401B-A441-871C98F821A4}"/>
    <cellStyle name="Percent 10 5 7" xfId="31692" xr:uid="{5F8D8D80-E9C6-4D59-8EFC-81C42816B95B}"/>
    <cellStyle name="Percent 10 6" xfId="30758" xr:uid="{75295B54-D92F-4C8E-9B59-CEF140DA3A72}"/>
    <cellStyle name="Percent 10 6 2" xfId="30791" xr:uid="{7CD3BB8C-DF81-4B28-A7BD-97D8772D0F21}"/>
    <cellStyle name="Percent 10 6 2 2" xfId="30887" xr:uid="{EA3F0949-E94C-4B8B-87C7-1C81D0049F08}"/>
    <cellStyle name="Percent 10 6 2 2 2" xfId="31107" xr:uid="{C1C219A8-6059-4544-B0AA-C990129C7FB7}"/>
    <cellStyle name="Percent 10 6 2 2 2 2" xfId="31693" xr:uid="{7E341A7C-E5B4-4F43-A03A-BCA02F7DD191}"/>
    <cellStyle name="Percent 10 6 2 2 3" xfId="31694" xr:uid="{13E18B34-8054-4B00-A89E-F437B9439D67}"/>
    <cellStyle name="Percent 10 6 2 2 4" xfId="31695" xr:uid="{6CCA1B73-CFCC-408A-80CD-C598AD7B2249}"/>
    <cellStyle name="Percent 10 6 2 3" xfId="31007" xr:uid="{117DE082-3211-438E-AE14-45F0036E8265}"/>
    <cellStyle name="Percent 10 6 2 3 2" xfId="31696" xr:uid="{9E4732E5-A71C-4273-8EBF-14AD2EE45B69}"/>
    <cellStyle name="Percent 10 6 2 4" xfId="31697" xr:uid="{47034E21-96E2-4B58-AF5A-9F184A6D23D9}"/>
    <cellStyle name="Percent 10 6 2 5" xfId="31698" xr:uid="{4F35DEC0-C2E8-4824-84D8-1D0EEAE325D4}"/>
    <cellStyle name="Percent 10 6 3" xfId="30855" xr:uid="{729BFE56-A1E7-470A-ADAE-B4DE160E931B}"/>
    <cellStyle name="Percent 10 6 3 2" xfId="31108" xr:uid="{A3A1DB00-7E43-43CB-93DC-A93AF283CAAC}"/>
    <cellStyle name="Percent 10 6 3 2 2" xfId="31699" xr:uid="{568EDFB8-4372-4547-A8C7-241B13453A9E}"/>
    <cellStyle name="Percent 10 6 3 2 2 2" xfId="31700" xr:uid="{804B6B8D-8760-43A3-8F95-9FFA50DEE965}"/>
    <cellStyle name="Percent 10 6 3 2 3" xfId="31701" xr:uid="{9CE05F05-A409-4950-B25B-6418EB5F0571}"/>
    <cellStyle name="Percent 10 6 3 2 4" xfId="31702" xr:uid="{29052072-1CDD-4C17-AD54-F92F8970FCBF}"/>
    <cellStyle name="Percent 10 6 3 3" xfId="31008" xr:uid="{7DB4702A-63CF-413C-9625-678592843F83}"/>
    <cellStyle name="Percent 10 6 3 3 2" xfId="31703" xr:uid="{2C5CC852-1F4C-455B-9FA0-7F755FEA72B4}"/>
    <cellStyle name="Percent 10 6 3 4" xfId="31704" xr:uid="{83FCB92E-1196-428F-A273-0E392F91CB72}"/>
    <cellStyle name="Percent 10 6 3 5" xfId="31705" xr:uid="{96C43AB3-713E-4A38-8046-B79422CC1647}"/>
    <cellStyle name="Percent 10 6 4" xfId="30823" xr:uid="{36CE1AB1-E56F-47A7-A068-2299A65D276E}"/>
    <cellStyle name="Percent 10 6 4 2" xfId="31106" xr:uid="{EA615A59-39DC-4869-ABE4-BAF26DDA253A}"/>
    <cellStyle name="Percent 10 6 4 2 2" xfId="31706" xr:uid="{E1CCCFF5-05B8-499E-8029-689CE87543AD}"/>
    <cellStyle name="Percent 10 6 4 3" xfId="31707" xr:uid="{BDB64B0A-0F2D-4306-AF17-71DF4FCD4F2D}"/>
    <cellStyle name="Percent 10 6 4 4" xfId="31708" xr:uid="{4A48A6F3-1418-455C-8AE8-D51B08264710}"/>
    <cellStyle name="Percent 10 6 5" xfId="31006" xr:uid="{DF2C2554-C0B4-4307-B543-2C0BE2C04C26}"/>
    <cellStyle name="Percent 10 6 5 2" xfId="31709" xr:uid="{37AF2ADA-E4BD-4AAE-A8E1-5F0CE922E458}"/>
    <cellStyle name="Percent 10 6 6" xfId="31710" xr:uid="{93D2B392-606D-4A1E-955B-307001F1E14A}"/>
    <cellStyle name="Percent 10 6 7" xfId="31711" xr:uid="{27470C07-E8F6-4037-96F8-80AA25B7A308}"/>
    <cellStyle name="Percent 10 7" xfId="30766" xr:uid="{D053F6DB-4F21-4257-B501-3FA396C490B9}"/>
    <cellStyle name="Percent 10 7 2" xfId="30799" xr:uid="{4720AC8D-26AE-43F8-A8BA-7E5AC65ED65B}"/>
    <cellStyle name="Percent 10 7 2 2" xfId="30895" xr:uid="{8CD33FE1-E4F1-4E1B-86C5-BF8357620284}"/>
    <cellStyle name="Percent 10 7 2 2 2" xfId="31110" xr:uid="{553698B3-256C-4F29-8C55-8643F7B8594D}"/>
    <cellStyle name="Percent 10 7 2 2 2 2" xfId="31712" xr:uid="{0DFF3031-3977-48D0-A1BA-CEF3D68E19E5}"/>
    <cellStyle name="Percent 10 7 2 2 3" xfId="31713" xr:uid="{8A97CF61-A6DE-4F70-96F0-3ABBCAA2CBC3}"/>
    <cellStyle name="Percent 10 7 2 2 4" xfId="31714" xr:uid="{2C486E05-BF9C-47A0-A55E-5BBFDE4242C7}"/>
    <cellStyle name="Percent 10 7 2 3" xfId="31010" xr:uid="{49300DB2-B7A2-4BDC-83ED-A33E4CFB1BB3}"/>
    <cellStyle name="Percent 10 7 2 3 2" xfId="31715" xr:uid="{3D3C1F01-0593-4033-AE15-2F7F61FCF1E3}"/>
    <cellStyle name="Percent 10 7 2 4" xfId="31716" xr:uid="{268FA0C8-A540-4E35-BD51-19ED084A3254}"/>
    <cellStyle name="Percent 10 7 2 5" xfId="31717" xr:uid="{1219E976-E7CB-463A-85EB-4A540F1EE887}"/>
    <cellStyle name="Percent 10 7 3" xfId="30863" xr:uid="{A80D280D-C71B-4E96-BC73-A73F6B7E5CB0}"/>
    <cellStyle name="Percent 10 7 3 2" xfId="31111" xr:uid="{31E6A740-0D9A-42A4-AA20-D5EC7F35BD33}"/>
    <cellStyle name="Percent 10 7 3 2 2" xfId="31718" xr:uid="{EDF2CDEE-E163-43E3-A56E-97EDA690A5AB}"/>
    <cellStyle name="Percent 10 7 3 2 2 2" xfId="31719" xr:uid="{6452292C-19D8-4FBA-80F3-C7FD122B8731}"/>
    <cellStyle name="Percent 10 7 3 2 3" xfId="31720" xr:uid="{2914B0EE-7695-4EFB-925C-238DCEFA2DC2}"/>
    <cellStyle name="Percent 10 7 3 2 4" xfId="31721" xr:uid="{98B826B9-D0FB-4A37-832C-80873B76362B}"/>
    <cellStyle name="Percent 10 7 3 3" xfId="31011" xr:uid="{1D3BCA5C-3C1F-418C-8CA4-56E5E26AAE4A}"/>
    <cellStyle name="Percent 10 7 3 3 2" xfId="31722" xr:uid="{B41D430E-557A-4269-A356-30941118408D}"/>
    <cellStyle name="Percent 10 7 3 4" xfId="31723" xr:uid="{D9A0CF02-3131-4836-BB1E-8C2BC153416E}"/>
    <cellStyle name="Percent 10 7 3 5" xfId="31724" xr:uid="{0EFA9AF9-9A50-45CD-A157-49525386637A}"/>
    <cellStyle name="Percent 10 7 4" xfId="30831" xr:uid="{B28A76EF-4FDD-4840-947A-8B5B77E23126}"/>
    <cellStyle name="Percent 10 7 4 2" xfId="31109" xr:uid="{EA538719-BA43-4D73-A74F-D7EAC484A8BB}"/>
    <cellStyle name="Percent 10 7 4 2 2" xfId="31725" xr:uid="{C5E446BF-1C9D-4CC0-AB14-1F112F6F91F0}"/>
    <cellStyle name="Percent 10 7 4 3" xfId="31726" xr:uid="{490B2B4E-A666-4406-9663-354A78E244BB}"/>
    <cellStyle name="Percent 10 7 4 4" xfId="31727" xr:uid="{8F3432EB-0760-4FF0-BC07-BAD6FF4D7E25}"/>
    <cellStyle name="Percent 10 7 5" xfId="31009" xr:uid="{05B1FD46-AE54-4FE8-B969-FE48B8232023}"/>
    <cellStyle name="Percent 10 7 5 2" xfId="31728" xr:uid="{BD591338-0671-4768-A083-2A884DA5DA16}"/>
    <cellStyle name="Percent 10 7 6" xfId="31729" xr:uid="{6667AD09-5B37-47B7-A41C-58F4A77923D8}"/>
    <cellStyle name="Percent 10 7 7" xfId="31730" xr:uid="{FE80E667-C06C-4E39-8A36-4937334BA32A}"/>
    <cellStyle name="Percent 10 8" xfId="30775" xr:uid="{6DFD2D9A-1943-44E5-B5D8-2563AE986657}"/>
    <cellStyle name="Percent 10 8 2" xfId="30871" xr:uid="{09166F5F-70B2-471C-B893-79162047EDE2}"/>
    <cellStyle name="Percent 10 8 2 2" xfId="31112" xr:uid="{33E1B28C-DB7C-410B-8751-E5B5CFB1DBE3}"/>
    <cellStyle name="Percent 10 8 2 2 2" xfId="31731" xr:uid="{A38AF73B-5E05-4EAB-8809-0230A8CBD860}"/>
    <cellStyle name="Percent 10 8 2 3" xfId="31732" xr:uid="{C1BFCB6A-44BE-4C6E-8BB6-8DE144589611}"/>
    <cellStyle name="Percent 10 8 2 4" xfId="31733" xr:uid="{C8D435BA-6C54-4983-A54F-E4FF0C1BEC6F}"/>
    <cellStyle name="Percent 10 8 3" xfId="31012" xr:uid="{BBFDC545-8536-41EF-ACC8-F8156795AB79}"/>
    <cellStyle name="Percent 10 8 3 2" xfId="31734" xr:uid="{5364A0B5-9F32-42AD-9552-37BBFCFF404C}"/>
    <cellStyle name="Percent 10 8 4" xfId="31735" xr:uid="{0AF50DA5-9ADD-45E2-BD61-903DC46DAAEC}"/>
    <cellStyle name="Percent 10 8 5" xfId="31736" xr:uid="{E1B48494-07F5-40F6-B1D2-98EAC444AC30}"/>
    <cellStyle name="Percent 10 9" xfId="30742" xr:uid="{11839B17-3069-4D68-8E60-6ED642DD5D45}"/>
    <cellStyle name="Percent 10 9 2" xfId="30839" xr:uid="{97716A7F-9FF6-4986-99E5-73C0499CD85E}"/>
    <cellStyle name="Percent 10 9 2 2" xfId="31113" xr:uid="{6DE0F840-8BAE-4FA4-9DDF-C643D0B6786B}"/>
    <cellStyle name="Percent 10 9 2 2 2" xfId="31737" xr:uid="{630D0407-A599-4658-ABB1-FC59A1ADDEEF}"/>
    <cellStyle name="Percent 10 9 2 3" xfId="31738" xr:uid="{EDE5172E-F84C-4847-8EB7-8925670D2785}"/>
    <cellStyle name="Percent 10 9 2 4" xfId="31739" xr:uid="{1D27848B-77A4-48F7-A7BD-C6422A4CBF15}"/>
    <cellStyle name="Percent 10 9 3" xfId="31013" xr:uid="{5E64D432-B532-4408-B734-E7377E8F08B6}"/>
    <cellStyle name="Percent 10 9 3 2" xfId="31740" xr:uid="{0DCEA658-6907-4B9F-BD2A-F04C85CC12A4}"/>
    <cellStyle name="Percent 10 9 4" xfId="31741" xr:uid="{E2C19078-9669-4570-8205-2499EE3BAD73}"/>
    <cellStyle name="Percent 10 9 5" xfId="31742" xr:uid="{9FED5892-D78D-401E-AE98-4679052CFDC8}"/>
    <cellStyle name="Percent 2" xfId="13" xr:uid="{00000000-0005-0000-0000-000010000000}"/>
    <cellStyle name="Percent 2 2" xfId="32" xr:uid="{0C206724-5215-45A4-9585-71029E135CD5}"/>
    <cellStyle name="Percent 3" xfId="31" xr:uid="{6189E094-33DB-45D9-AFB1-D0B4D8DF538A}"/>
    <cellStyle name="Percent 4" xfId="34" xr:uid="{0FB45858-A3A4-4309-A080-E5EAEB223B00}"/>
    <cellStyle name="Percent 5" xfId="33" xr:uid="{959291C9-D5F9-4CC7-9034-06BC488D732D}"/>
    <cellStyle name="Percent 6" xfId="30668" xr:uid="{002F000F-E33D-4606-8A5D-10D21CA39866}"/>
    <cellStyle name="Percent 6 2" xfId="30717" xr:uid="{17A39A4F-572B-4474-A0AE-345B87B33A14}"/>
    <cellStyle name="Percent 6 3" xfId="30726" xr:uid="{F46251FF-E0ED-4BBE-B934-257CB48D832B}"/>
    <cellStyle name="Percent 7" xfId="30711" xr:uid="{A85EAB16-9412-49E1-8CD0-5C3F5C303211}"/>
    <cellStyle name="Percent 8" xfId="30712" xr:uid="{958738C1-729D-4B9C-8E70-4B0D8A364953}"/>
    <cellStyle name="Percent 9" xfId="30713" xr:uid="{E27AFCA2-AEF5-4427-B720-AA5E6C68F7DF}"/>
    <cellStyle name="Sheet Title" xfId="30643" xr:uid="{B84858B4-66A6-486C-9F08-76B01BACCA97}"/>
    <cellStyle name="Total 2" xfId="30644" xr:uid="{7F821DF9-1B02-4769-AC0B-EA849B9E30D0}"/>
    <cellStyle name="Warning Text 2" xfId="30645" xr:uid="{418EA905-A71F-49FB-8E58-5F92DDF86254}"/>
  </cellStyles>
  <dxfs count="31">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b val="0"/>
        <i val="0"/>
      </font>
      <fill>
        <patternFill patternType="solid">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0"/>
  <dimension ref="B4:B12"/>
  <sheetViews>
    <sheetView workbookViewId="0">
      <selection activeCell="E12" sqref="E12"/>
    </sheetView>
  </sheetViews>
  <sheetFormatPr defaultRowHeight="15"/>
  <sheetData>
    <row r="4" spans="2:2">
      <c r="B4" t="s">
        <v>12349</v>
      </c>
    </row>
    <row r="5" spans="2:2" ht="15.75">
      <c r="B5" s="1234" t="s">
        <v>14428</v>
      </c>
    </row>
    <row r="6" spans="2:2">
      <c r="B6" t="s">
        <v>12350</v>
      </c>
    </row>
    <row r="7" spans="2:2">
      <c r="B7" t="s">
        <v>12351</v>
      </c>
    </row>
    <row r="8" spans="2:2">
      <c r="B8" t="s">
        <v>12352</v>
      </c>
    </row>
    <row r="10" spans="2:2">
      <c r="B10" t="s">
        <v>12353</v>
      </c>
    </row>
    <row r="12" spans="2:2">
      <c r="B12" t="s">
        <v>12354</v>
      </c>
    </row>
  </sheetData>
  <sheetProtection algorithmName="SHA-512" hashValue="jtQd4Z3vOecZ93U0LjcpDx9SkqyYFFk3Acb3iUzoVCYHoG1+bsV2plIZO1V6uHZVJLunD4Nbx7WUpFjPoLTkoA==" saltValue="SRtMwsvQ7Rdy8FaSoN69cA==" spinCount="100000" sheet="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76"/>
  <sheetViews>
    <sheetView showGridLines="0" zoomScaleNormal="100" zoomScalePageLayoutView="115" workbookViewId="0">
      <selection activeCell="H39" sqref="H39"/>
    </sheetView>
  </sheetViews>
  <sheetFormatPr defaultColWidth="0" defaultRowHeight="12" zeroHeight="1"/>
  <cols>
    <col min="1" max="1" width="1.77734375" style="386" customWidth="1"/>
    <col min="2" max="2" width="17.77734375" style="386" customWidth="1"/>
    <col min="3" max="3" width="5.6640625" style="386" customWidth="1"/>
    <col min="4" max="4" width="17.77734375" style="386" customWidth="1"/>
    <col min="5" max="6" width="14.6640625" style="386" customWidth="1"/>
    <col min="7" max="8" width="16" style="386" customWidth="1"/>
    <col min="9" max="9" width="2.33203125" style="180" hidden="1" customWidth="1"/>
    <col min="10" max="10" width="1.88671875" style="386" customWidth="1"/>
    <col min="11" max="11" width="9.6640625" style="386" hidden="1" customWidth="1"/>
    <col min="12" max="12" width="8.88671875" style="386" customWidth="1"/>
    <col min="13" max="16384" width="9.6640625" style="386" hidden="1"/>
  </cols>
  <sheetData>
    <row r="1" spans="1:11">
      <c r="B1" s="384" t="s">
        <v>12355</v>
      </c>
      <c r="C1" s="384"/>
      <c r="D1" s="384"/>
      <c r="E1" s="384"/>
      <c r="F1" s="384"/>
      <c r="G1" s="384"/>
      <c r="H1" s="384"/>
      <c r="I1" s="384"/>
    </row>
    <row r="2" spans="1:11">
      <c r="B2" s="384" t="s">
        <v>12356</v>
      </c>
      <c r="C2" s="384"/>
      <c r="D2" s="384"/>
      <c r="E2" s="384"/>
      <c r="F2" s="384"/>
      <c r="G2" s="384"/>
      <c r="H2" s="384"/>
      <c r="I2" s="384"/>
    </row>
    <row r="3" spans="1:11">
      <c r="B3" s="384" t="s">
        <v>12357</v>
      </c>
      <c r="C3" s="384"/>
      <c r="D3" s="384"/>
      <c r="E3" s="384"/>
      <c r="F3" s="384"/>
      <c r="G3" s="384"/>
      <c r="H3" s="384"/>
      <c r="I3" s="384"/>
    </row>
    <row r="4" spans="1:11">
      <c r="B4" s="384" t="s">
        <v>12358</v>
      </c>
      <c r="C4" s="384"/>
      <c r="D4" s="384"/>
      <c r="E4" s="384"/>
      <c r="F4" s="384"/>
      <c r="G4" s="384"/>
      <c r="H4" s="384"/>
      <c r="I4" s="384"/>
    </row>
    <row r="5" spans="1:11">
      <c r="B5" s="384"/>
      <c r="C5" s="384"/>
      <c r="D5" s="63"/>
      <c r="E5" s="384"/>
      <c r="F5" s="63"/>
      <c r="G5" s="63"/>
      <c r="H5" s="63"/>
    </row>
    <row r="6" spans="1:11">
      <c r="B6" s="384" t="s">
        <v>1183</v>
      </c>
      <c r="C6" s="63"/>
      <c r="D6" s="63"/>
      <c r="E6" s="384"/>
      <c r="F6" s="63"/>
      <c r="G6" s="63"/>
      <c r="H6" s="63"/>
    </row>
    <row r="7" spans="1:11" ht="13.5" thickBot="1">
      <c r="A7" s="1752"/>
      <c r="B7" s="1878" t="s">
        <v>14439</v>
      </c>
      <c r="C7" s="1878"/>
      <c r="D7" s="1878"/>
      <c r="H7" s="1192"/>
    </row>
    <row r="8" spans="1:11" ht="17.100000000000001" customHeight="1" thickTop="1">
      <c r="B8" s="387" t="s">
        <v>6</v>
      </c>
      <c r="C8" s="388"/>
      <c r="D8" s="388">
        <f>Facility_Name</f>
        <v>0</v>
      </c>
      <c r="E8" s="388"/>
      <c r="F8" s="388"/>
      <c r="G8" s="388"/>
      <c r="H8" s="389"/>
      <c r="J8"/>
      <c r="K8"/>
    </row>
    <row r="9" spans="1:11" ht="17.100000000000001" customHeight="1">
      <c r="B9" s="390" t="s">
        <v>7</v>
      </c>
      <c r="C9" s="391"/>
      <c r="D9" s="391" t="str">
        <f>IF(Facility_DBA = 0, "", Facility_DBA)</f>
        <v/>
      </c>
      <c r="E9" s="391"/>
      <c r="F9" s="391"/>
      <c r="G9" s="391"/>
      <c r="H9" s="392"/>
    </row>
    <row r="10" spans="1:11" ht="17.100000000000001" customHeight="1" thickBot="1">
      <c r="B10" s="393" t="s">
        <v>24</v>
      </c>
      <c r="C10" s="394"/>
      <c r="D10" s="394">
        <f>Provider_Number</f>
        <v>0</v>
      </c>
      <c r="E10" s="395" t="s">
        <v>95</v>
      </c>
      <c r="F10" s="1443">
        <f>Facility_FYB</f>
        <v>0</v>
      </c>
      <c r="G10" s="396" t="s">
        <v>385</v>
      </c>
      <c r="H10" s="1444">
        <f>Facility_FYE</f>
        <v>0</v>
      </c>
    </row>
    <row r="11" spans="1:11" ht="15" customHeight="1" thickTop="1">
      <c r="B11" s="1193" t="s">
        <v>386</v>
      </c>
      <c r="C11" s="397"/>
      <c r="D11" s="397"/>
      <c r="E11" s="397"/>
      <c r="F11" s="397"/>
      <c r="G11" s="397"/>
      <c r="H11" s="398"/>
    </row>
    <row r="12" spans="1:11" ht="15" hidden="1" customHeight="1" thickTop="1">
      <c r="B12" s="1194" t="s">
        <v>1486</v>
      </c>
      <c r="C12" s="1195" t="s">
        <v>1487</v>
      </c>
      <c r="D12" s="1195" t="s">
        <v>1488</v>
      </c>
      <c r="E12" s="1195" t="s">
        <v>1489</v>
      </c>
      <c r="F12" s="1195" t="s">
        <v>1490</v>
      </c>
      <c r="G12" s="1195" t="s">
        <v>1491</v>
      </c>
      <c r="H12" s="1196" t="s">
        <v>1492</v>
      </c>
    </row>
    <row r="13" spans="1:11">
      <c r="B13" s="402" t="s">
        <v>59</v>
      </c>
      <c r="C13" s="403"/>
      <c r="D13" s="404" t="s">
        <v>60</v>
      </c>
      <c r="E13" s="404" t="s">
        <v>61</v>
      </c>
      <c r="F13" s="405" t="s">
        <v>62</v>
      </c>
      <c r="G13" s="405" t="s">
        <v>63</v>
      </c>
      <c r="H13" s="406" t="s">
        <v>97</v>
      </c>
      <c r="I13" s="187">
        <v>1</v>
      </c>
    </row>
    <row r="14" spans="1:11" ht="48">
      <c r="B14" s="408" t="s">
        <v>1184</v>
      </c>
      <c r="C14" s="409"/>
      <c r="D14" s="410" t="s">
        <v>13178</v>
      </c>
      <c r="E14" s="410" t="s">
        <v>13179</v>
      </c>
      <c r="F14" s="410" t="s">
        <v>13180</v>
      </c>
      <c r="G14" s="410" t="s">
        <v>13181</v>
      </c>
      <c r="H14" s="411" t="s">
        <v>13182</v>
      </c>
      <c r="I14" s="187">
        <v>2</v>
      </c>
    </row>
    <row r="15" spans="1:11" ht="17.100000000000001" customHeight="1">
      <c r="B15" s="412" t="s">
        <v>388</v>
      </c>
      <c r="D15" s="108"/>
      <c r="E15" s="108"/>
      <c r="F15" s="108"/>
      <c r="G15" s="108"/>
      <c r="H15" s="109"/>
      <c r="I15" s="187">
        <v>3</v>
      </c>
    </row>
    <row r="16" spans="1:11" ht="17.100000000000001" customHeight="1">
      <c r="B16" s="413" t="s">
        <v>389</v>
      </c>
      <c r="C16" s="414"/>
      <c r="D16" s="110"/>
      <c r="E16" s="110"/>
      <c r="F16" s="110"/>
      <c r="G16" s="110"/>
      <c r="H16" s="111"/>
      <c r="I16" s="187">
        <v>4</v>
      </c>
    </row>
    <row r="17" spans="2:9" ht="17.100000000000001" customHeight="1">
      <c r="B17" s="413" t="s">
        <v>390</v>
      </c>
      <c r="C17" s="414"/>
      <c r="D17" s="110"/>
      <c r="E17" s="110"/>
      <c r="F17" s="110"/>
      <c r="G17" s="110"/>
      <c r="H17" s="111"/>
      <c r="I17" s="187">
        <v>5</v>
      </c>
    </row>
    <row r="18" spans="2:9" ht="17.100000000000001" customHeight="1">
      <c r="B18" s="413" t="s">
        <v>391</v>
      </c>
      <c r="C18" s="414"/>
      <c r="D18" s="110"/>
      <c r="E18" s="110"/>
      <c r="F18" s="110"/>
      <c r="G18" s="110"/>
      <c r="H18" s="111"/>
      <c r="I18" s="187">
        <v>6</v>
      </c>
    </row>
    <row r="19" spans="2:9" ht="17.100000000000001" customHeight="1">
      <c r="B19" s="413" t="s">
        <v>392</v>
      </c>
      <c r="C19" s="414"/>
      <c r="D19" s="110"/>
      <c r="E19" s="110"/>
      <c r="F19" s="110"/>
      <c r="G19" s="110"/>
      <c r="H19" s="111"/>
      <c r="I19" s="187">
        <v>7</v>
      </c>
    </row>
    <row r="20" spans="2:9" ht="17.100000000000001" customHeight="1">
      <c r="B20" s="413" t="s">
        <v>393</v>
      </c>
      <c r="C20" s="414"/>
      <c r="D20" s="415"/>
      <c r="E20" s="415"/>
      <c r="F20" s="415"/>
      <c r="G20" s="416"/>
      <c r="H20" s="417"/>
      <c r="I20" s="187">
        <v>8</v>
      </c>
    </row>
    <row r="21" spans="2:9" ht="17.100000000000001" customHeight="1">
      <c r="B21" s="1903"/>
      <c r="C21" s="1904"/>
      <c r="D21" s="110"/>
      <c r="E21" s="110"/>
      <c r="F21" s="110"/>
      <c r="G21" s="110"/>
      <c r="H21" s="111"/>
      <c r="I21" s="187">
        <v>9</v>
      </c>
    </row>
    <row r="22" spans="2:9" ht="17.100000000000001" customHeight="1">
      <c r="B22" s="1903"/>
      <c r="C22" s="1904"/>
      <c r="D22" s="110"/>
      <c r="E22" s="110"/>
      <c r="F22" s="110"/>
      <c r="G22" s="110"/>
      <c r="H22" s="111"/>
      <c r="I22" s="187">
        <v>10</v>
      </c>
    </row>
    <row r="23" spans="2:9" ht="17.100000000000001" customHeight="1">
      <c r="B23" s="1903"/>
      <c r="C23" s="1904"/>
      <c r="D23" s="110"/>
      <c r="E23" s="110"/>
      <c r="F23" s="110"/>
      <c r="G23" s="110"/>
      <c r="H23" s="111"/>
      <c r="I23" s="187">
        <v>11</v>
      </c>
    </row>
    <row r="24" spans="2:9" ht="17.100000000000001" customHeight="1">
      <c r="B24" s="1903"/>
      <c r="C24" s="1904"/>
      <c r="D24" s="110"/>
      <c r="E24" s="110"/>
      <c r="F24" s="110"/>
      <c r="G24" s="110"/>
      <c r="H24" s="111"/>
      <c r="I24" s="187">
        <v>12</v>
      </c>
    </row>
    <row r="25" spans="2:9" ht="17.100000000000001" customHeight="1">
      <c r="B25" s="1903"/>
      <c r="C25" s="1904"/>
      <c r="D25" s="110"/>
      <c r="E25" s="110"/>
      <c r="F25" s="110"/>
      <c r="G25" s="110"/>
      <c r="H25" s="111"/>
      <c r="I25" s="187">
        <v>13</v>
      </c>
    </row>
    <row r="26" spans="2:9" ht="17.100000000000001" customHeight="1">
      <c r="B26" s="1903"/>
      <c r="C26" s="1904"/>
      <c r="D26" s="110"/>
      <c r="E26" s="110"/>
      <c r="F26" s="110"/>
      <c r="G26" s="110"/>
      <c r="H26" s="111"/>
      <c r="I26" s="187">
        <v>14</v>
      </c>
    </row>
    <row r="27" spans="2:9" ht="17.100000000000001" customHeight="1">
      <c r="B27" s="1903"/>
      <c r="C27" s="1904"/>
      <c r="D27" s="110"/>
      <c r="E27" s="110"/>
      <c r="F27" s="110"/>
      <c r="G27" s="110"/>
      <c r="H27" s="111"/>
      <c r="I27" s="187">
        <v>15</v>
      </c>
    </row>
    <row r="28" spans="2:9" ht="17.100000000000001" customHeight="1">
      <c r="B28" s="1903"/>
      <c r="C28" s="1904"/>
      <c r="D28" s="110"/>
      <c r="E28" s="110"/>
      <c r="F28" s="110"/>
      <c r="G28" s="110"/>
      <c r="H28" s="111"/>
      <c r="I28" s="187">
        <v>16</v>
      </c>
    </row>
    <row r="29" spans="2:9" ht="17.100000000000001" customHeight="1">
      <c r="B29" s="1903"/>
      <c r="C29" s="1904"/>
      <c r="D29" s="110"/>
      <c r="E29" s="110"/>
      <c r="F29" s="110"/>
      <c r="G29" s="110"/>
      <c r="H29" s="111"/>
      <c r="I29" s="187">
        <v>17</v>
      </c>
    </row>
    <row r="30" spans="2:9" ht="17.100000000000001" customHeight="1">
      <c r="B30" s="1903"/>
      <c r="C30" s="1904"/>
      <c r="D30" s="110"/>
      <c r="E30" s="110"/>
      <c r="F30" s="110"/>
      <c r="G30" s="110"/>
      <c r="H30" s="111"/>
      <c r="I30" s="187">
        <v>18</v>
      </c>
    </row>
    <row r="31" spans="2:9" ht="17.100000000000001" customHeight="1">
      <c r="B31" s="1903"/>
      <c r="C31" s="1904"/>
      <c r="D31" s="110"/>
      <c r="E31" s="110"/>
      <c r="F31" s="110"/>
      <c r="G31" s="110"/>
      <c r="H31" s="111"/>
      <c r="I31" s="187">
        <v>19</v>
      </c>
    </row>
    <row r="32" spans="2:9" ht="17.100000000000001" customHeight="1">
      <c r="B32" s="1903"/>
      <c r="C32" s="1904"/>
      <c r="D32" s="110"/>
      <c r="E32" s="110"/>
      <c r="F32" s="110"/>
      <c r="G32" s="110"/>
      <c r="H32" s="111"/>
      <c r="I32" s="187">
        <v>20</v>
      </c>
    </row>
    <row r="33" spans="2:9" ht="17.100000000000001" customHeight="1">
      <c r="B33" s="1905"/>
      <c r="C33" s="1906"/>
      <c r="D33" s="110"/>
      <c r="E33" s="110"/>
      <c r="F33" s="110"/>
      <c r="G33" s="110"/>
      <c r="H33" s="111"/>
      <c r="I33" s="187">
        <v>21</v>
      </c>
    </row>
    <row r="34" spans="2:9" ht="17.100000000000001" customHeight="1">
      <c r="B34" s="1905"/>
      <c r="C34" s="1906"/>
      <c r="D34" s="110"/>
      <c r="E34" s="110"/>
      <c r="F34" s="110"/>
      <c r="G34" s="110"/>
      <c r="H34" s="111"/>
      <c r="I34" s="187">
        <v>22</v>
      </c>
    </row>
    <row r="35" spans="2:9" ht="17.100000000000001" customHeight="1">
      <c r="B35" s="1905"/>
      <c r="C35" s="1906"/>
      <c r="D35" s="1241"/>
      <c r="E35" s="1241"/>
      <c r="F35" s="1241"/>
      <c r="G35" s="1241"/>
      <c r="H35" s="1242"/>
      <c r="I35" s="187">
        <v>23</v>
      </c>
    </row>
    <row r="36" spans="2:9" ht="16.5" customHeight="1">
      <c r="B36" s="412" t="s">
        <v>102</v>
      </c>
      <c r="D36" s="418">
        <f>SUM(D15:D35)</f>
        <v>0</v>
      </c>
      <c r="E36" s="418">
        <f>SUM(E15:E35)</f>
        <v>0</v>
      </c>
      <c r="F36" s="418">
        <f>SUM(F15:F35)</f>
        <v>0</v>
      </c>
      <c r="G36" s="418">
        <f>SUM(G15:G35)</f>
        <v>0</v>
      </c>
      <c r="H36" s="419">
        <f>SUM(H15:H35)</f>
        <v>0</v>
      </c>
      <c r="I36" s="187">
        <v>27</v>
      </c>
    </row>
    <row r="37" spans="2:9">
      <c r="B37" s="440"/>
      <c r="C37" s="441"/>
      <c r="D37" s="442"/>
      <c r="E37" s="442"/>
      <c r="F37" s="442"/>
      <c r="G37" s="442"/>
      <c r="H37" s="443"/>
    </row>
    <row r="38" spans="2:9" ht="15" hidden="1" customHeight="1" thickTop="1" thickBot="1">
      <c r="B38" s="1197" t="s">
        <v>1486</v>
      </c>
      <c r="C38" s="1198" t="s">
        <v>1487</v>
      </c>
      <c r="D38" s="1198" t="s">
        <v>1488</v>
      </c>
      <c r="E38" s="1198" t="s">
        <v>1489</v>
      </c>
      <c r="F38" s="1198" t="s">
        <v>1490</v>
      </c>
      <c r="G38" s="1198" t="s">
        <v>1491</v>
      </c>
      <c r="H38" s="1199" t="s">
        <v>1492</v>
      </c>
    </row>
    <row r="39" spans="2:9" ht="28.5" customHeight="1">
      <c r="B39" s="1200" t="s">
        <v>394</v>
      </c>
      <c r="C39" s="421"/>
      <c r="D39" s="422"/>
      <c r="E39" s="422"/>
      <c r="F39" s="423" t="s">
        <v>81</v>
      </c>
      <c r="G39" s="423" t="s">
        <v>1185</v>
      </c>
      <c r="H39" s="424" t="s">
        <v>13183</v>
      </c>
      <c r="I39" s="187">
        <v>1</v>
      </c>
    </row>
    <row r="40" spans="2:9" ht="17.100000000000001" customHeight="1">
      <c r="B40" s="413" t="s">
        <v>395</v>
      </c>
      <c r="C40" s="414"/>
      <c r="D40" s="416"/>
      <c r="E40" s="416"/>
      <c r="F40" s="112">
        <f>G40+H40</f>
        <v>0</v>
      </c>
      <c r="G40" s="110"/>
      <c r="H40" s="111"/>
      <c r="I40" s="187">
        <v>2</v>
      </c>
    </row>
    <row r="41" spans="2:9" ht="17.100000000000001" customHeight="1">
      <c r="B41" s="413" t="s">
        <v>396</v>
      </c>
      <c r="C41" s="414"/>
      <c r="D41" s="416"/>
      <c r="E41" s="416"/>
      <c r="F41" s="112">
        <f>G41+H41</f>
        <v>0</v>
      </c>
      <c r="G41" s="110"/>
      <c r="H41" s="111"/>
      <c r="I41" s="187">
        <v>3</v>
      </c>
    </row>
    <row r="42" spans="2:9" ht="17.100000000000001" customHeight="1">
      <c r="B42" s="413" t="s">
        <v>397</v>
      </c>
      <c r="C42" s="414"/>
      <c r="D42" s="416"/>
      <c r="E42" s="416"/>
      <c r="F42" s="112">
        <f>G42+H42</f>
        <v>0</v>
      </c>
      <c r="G42" s="110"/>
      <c r="H42" s="111"/>
      <c r="I42" s="187">
        <v>4</v>
      </c>
    </row>
    <row r="43" spans="2:9" ht="17.100000000000001" customHeight="1">
      <c r="B43" s="413" t="s">
        <v>398</v>
      </c>
      <c r="C43" s="414"/>
      <c r="D43" s="416"/>
      <c r="E43" s="416"/>
      <c r="F43" s="112">
        <f>G43+H43</f>
        <v>0</v>
      </c>
      <c r="G43" s="110"/>
      <c r="H43" s="111"/>
      <c r="I43" s="187">
        <v>5</v>
      </c>
    </row>
    <row r="44" spans="2:9" ht="17.100000000000001" customHeight="1">
      <c r="B44" s="413" t="s">
        <v>399</v>
      </c>
      <c r="C44" s="414"/>
      <c r="D44" s="416"/>
      <c r="E44" s="416"/>
      <c r="F44" s="112">
        <f>SUM(F40:F43)</f>
        <v>0</v>
      </c>
      <c r="G44" s="112">
        <f>SUM(G40:G43)</f>
        <v>0</v>
      </c>
      <c r="H44" s="425">
        <f>SUM(H40:H43)</f>
        <v>0</v>
      </c>
      <c r="I44" s="187">
        <v>6</v>
      </c>
    </row>
    <row r="45" spans="2:9">
      <c r="B45" s="440"/>
      <c r="C45" s="441"/>
      <c r="D45" s="441"/>
      <c r="E45" s="441"/>
      <c r="F45" s="441"/>
      <c r="G45" s="441"/>
      <c r="H45" s="444"/>
    </row>
    <row r="46" spans="2:9" ht="15" hidden="1" customHeight="1" thickTop="1" thickBot="1">
      <c r="B46" s="1197" t="s">
        <v>1486</v>
      </c>
      <c r="C46" s="1198" t="s">
        <v>1487</v>
      </c>
      <c r="D46" s="1198" t="s">
        <v>1488</v>
      </c>
      <c r="E46" s="1198" t="s">
        <v>1489</v>
      </c>
      <c r="F46" s="1198" t="s">
        <v>1490</v>
      </c>
      <c r="G46" s="1198" t="s">
        <v>1491</v>
      </c>
      <c r="H46" s="1199" t="s">
        <v>1492</v>
      </c>
    </row>
    <row r="47" spans="2:9" ht="14.1" customHeight="1">
      <c r="B47" s="1201" t="s">
        <v>400</v>
      </c>
      <c r="C47" s="414"/>
      <c r="D47" s="414"/>
      <c r="E47" s="414"/>
      <c r="F47" s="414"/>
      <c r="G47" s="414"/>
      <c r="H47" s="427"/>
      <c r="I47" s="187">
        <v>1</v>
      </c>
    </row>
    <row r="48" spans="2:9" ht="14.1" customHeight="1">
      <c r="B48" s="1903"/>
      <c r="C48" s="1904"/>
      <c r="D48" s="438"/>
      <c r="E48" s="438"/>
      <c r="F48" s="438"/>
      <c r="G48" s="438"/>
      <c r="H48" s="439"/>
      <c r="I48" s="187">
        <v>2</v>
      </c>
    </row>
    <row r="49" spans="2:9" ht="14.1" customHeight="1">
      <c r="B49" s="1903"/>
      <c r="C49" s="1904"/>
      <c r="D49" s="438"/>
      <c r="E49" s="438"/>
      <c r="F49" s="438"/>
      <c r="G49" s="438"/>
      <c r="H49" s="439"/>
      <c r="I49" s="187">
        <v>3</v>
      </c>
    </row>
    <row r="50" spans="2:9" ht="14.1" customHeight="1">
      <c r="B50" s="1903"/>
      <c r="C50" s="1904"/>
      <c r="D50" s="438"/>
      <c r="E50" s="438"/>
      <c r="F50" s="438"/>
      <c r="G50" s="438"/>
      <c r="H50" s="439"/>
      <c r="I50" s="187">
        <v>4</v>
      </c>
    </row>
    <row r="51" spans="2:9" ht="14.1" customHeight="1">
      <c r="B51" s="1903"/>
      <c r="C51" s="1904"/>
      <c r="D51" s="438"/>
      <c r="E51" s="438"/>
      <c r="F51" s="438"/>
      <c r="G51" s="438"/>
      <c r="H51" s="439"/>
      <c r="I51" s="187">
        <v>5</v>
      </c>
    </row>
    <row r="52" spans="2:9" ht="14.1" customHeight="1">
      <c r="B52" s="1903"/>
      <c r="C52" s="1904"/>
      <c r="D52" s="438"/>
      <c r="E52" s="438"/>
      <c r="F52" s="438"/>
      <c r="G52" s="438"/>
      <c r="H52" s="439"/>
      <c r="I52" s="187">
        <v>6</v>
      </c>
    </row>
    <row r="53" spans="2:9">
      <c r="B53" s="445"/>
      <c r="C53" s="446"/>
      <c r="D53" s="446"/>
      <c r="E53" s="446"/>
      <c r="F53" s="446"/>
      <c r="G53" s="446"/>
      <c r="H53" s="447"/>
    </row>
    <row r="54" spans="2:9" ht="15" hidden="1" customHeight="1" thickTop="1" thickBot="1">
      <c r="B54" s="1197" t="s">
        <v>1486</v>
      </c>
      <c r="C54" s="1198" t="s">
        <v>1487</v>
      </c>
      <c r="D54" s="1198" t="s">
        <v>1488</v>
      </c>
      <c r="E54" s="1198" t="s">
        <v>1489</v>
      </c>
      <c r="F54" s="1198" t="s">
        <v>1490</v>
      </c>
      <c r="G54" s="1198" t="s">
        <v>1491</v>
      </c>
      <c r="H54" s="1199" t="s">
        <v>1492</v>
      </c>
    </row>
    <row r="55" spans="2:9" ht="14.1" customHeight="1">
      <c r="B55" s="1202" t="s">
        <v>401</v>
      </c>
      <c r="C55" s="384"/>
      <c r="D55" s="384"/>
      <c r="E55" s="384"/>
      <c r="F55" s="384"/>
      <c r="G55" s="384"/>
      <c r="H55" s="429"/>
      <c r="I55" s="187">
        <v>1</v>
      </c>
    </row>
    <row r="56" spans="2:9" ht="42" customHeight="1">
      <c r="B56" s="430" t="s">
        <v>402</v>
      </c>
      <c r="C56" s="410" t="s">
        <v>403</v>
      </c>
      <c r="D56" s="410" t="s">
        <v>1186</v>
      </c>
      <c r="E56" s="410" t="s">
        <v>1187</v>
      </c>
      <c r="F56" s="410" t="s">
        <v>1188</v>
      </c>
      <c r="G56" s="410" t="s">
        <v>1189</v>
      </c>
      <c r="H56" s="411" t="s">
        <v>1190</v>
      </c>
      <c r="I56" s="187">
        <v>2</v>
      </c>
    </row>
    <row r="57" spans="2:9" ht="17.100000000000001" customHeight="1">
      <c r="B57" s="113"/>
      <c r="C57" s="114"/>
      <c r="D57" s="108"/>
      <c r="E57" s="108"/>
      <c r="F57" s="115">
        <f t="shared" ref="F57:F63" si="0">IF(D57=0,0,+E57/D57*100%)</f>
        <v>0</v>
      </c>
      <c r="G57" s="108"/>
      <c r="H57" s="419">
        <f t="shared" ref="H57:H63" si="1">G57*(100%-F57)</f>
        <v>0</v>
      </c>
      <c r="I57" s="187">
        <v>3</v>
      </c>
    </row>
    <row r="58" spans="2:9" ht="17.100000000000001" customHeight="1">
      <c r="B58" s="116"/>
      <c r="C58" s="117"/>
      <c r="D58" s="110"/>
      <c r="E58" s="110"/>
      <c r="F58" s="118">
        <f t="shared" si="0"/>
        <v>0</v>
      </c>
      <c r="G58" s="110"/>
      <c r="H58" s="425">
        <f t="shared" si="1"/>
        <v>0</v>
      </c>
      <c r="I58" s="187">
        <v>4</v>
      </c>
    </row>
    <row r="59" spans="2:9" ht="17.100000000000001" customHeight="1">
      <c r="B59" s="116"/>
      <c r="C59" s="117"/>
      <c r="D59" s="110"/>
      <c r="E59" s="110"/>
      <c r="F59" s="118">
        <f t="shared" si="0"/>
        <v>0</v>
      </c>
      <c r="G59" s="110"/>
      <c r="H59" s="425">
        <f t="shared" si="1"/>
        <v>0</v>
      </c>
      <c r="I59" s="187">
        <v>5</v>
      </c>
    </row>
    <row r="60" spans="2:9" ht="17.100000000000001" customHeight="1">
      <c r="B60" s="116"/>
      <c r="C60" s="117"/>
      <c r="D60" s="110"/>
      <c r="E60" s="110"/>
      <c r="F60" s="118">
        <f t="shared" si="0"/>
        <v>0</v>
      </c>
      <c r="G60" s="110"/>
      <c r="H60" s="425">
        <f t="shared" si="1"/>
        <v>0</v>
      </c>
      <c r="I60" s="187">
        <v>6</v>
      </c>
    </row>
    <row r="61" spans="2:9" ht="17.100000000000001" customHeight="1">
      <c r="B61" s="116"/>
      <c r="C61" s="117"/>
      <c r="D61" s="110"/>
      <c r="E61" s="110"/>
      <c r="F61" s="118">
        <f t="shared" si="0"/>
        <v>0</v>
      </c>
      <c r="G61" s="110"/>
      <c r="H61" s="425">
        <f t="shared" si="1"/>
        <v>0</v>
      </c>
      <c r="I61" s="187">
        <v>7</v>
      </c>
    </row>
    <row r="62" spans="2:9" ht="17.100000000000001" customHeight="1">
      <c r="B62" s="116"/>
      <c r="C62" s="117"/>
      <c r="D62" s="110"/>
      <c r="E62" s="110"/>
      <c r="F62" s="118">
        <f t="shared" si="0"/>
        <v>0</v>
      </c>
      <c r="G62" s="110"/>
      <c r="H62" s="425">
        <f t="shared" si="1"/>
        <v>0</v>
      </c>
      <c r="I62" s="187">
        <v>8</v>
      </c>
    </row>
    <row r="63" spans="2:9" ht="17.100000000000001" customHeight="1">
      <c r="B63" s="116"/>
      <c r="C63" s="117"/>
      <c r="D63" s="110"/>
      <c r="E63" s="110"/>
      <c r="F63" s="118">
        <f t="shared" si="0"/>
        <v>0</v>
      </c>
      <c r="G63" s="110"/>
      <c r="H63" s="425">
        <f t="shared" si="1"/>
        <v>0</v>
      </c>
      <c r="I63" s="187">
        <v>9</v>
      </c>
    </row>
    <row r="64" spans="2:9" ht="17.100000000000001" customHeight="1">
      <c r="B64" s="413" t="s">
        <v>404</v>
      </c>
      <c r="C64" s="448"/>
      <c r="D64" s="449"/>
      <c r="E64" s="449"/>
      <c r="F64" s="450"/>
      <c r="G64" s="112">
        <f>SUM(G57:G63)</f>
        <v>0</v>
      </c>
      <c r="H64" s="425">
        <f>SUM(H57:H63)</f>
        <v>0</v>
      </c>
      <c r="I64" s="187">
        <v>10</v>
      </c>
    </row>
    <row r="65" spans="2:8">
      <c r="B65" s="451"/>
      <c r="C65" s="454"/>
      <c r="D65" s="454"/>
      <c r="E65" s="454"/>
      <c r="F65" s="454"/>
      <c r="G65" s="452"/>
      <c r="H65" s="453"/>
    </row>
    <row r="66" spans="2:8">
      <c r="B66" s="412"/>
      <c r="H66" s="431"/>
    </row>
    <row r="67" spans="2:8">
      <c r="B67" s="432" t="s">
        <v>405</v>
      </c>
      <c r="C67" s="433" t="s">
        <v>406</v>
      </c>
      <c r="D67" s="433"/>
      <c r="E67" s="433"/>
      <c r="F67" s="433"/>
      <c r="G67" s="433"/>
      <c r="H67" s="434"/>
    </row>
    <row r="68" spans="2:8">
      <c r="B68" s="432"/>
      <c r="C68" s="433" t="s">
        <v>407</v>
      </c>
      <c r="D68" s="433"/>
      <c r="E68" s="433"/>
      <c r="F68" s="433"/>
      <c r="G68" s="433"/>
      <c r="H68" s="434"/>
    </row>
    <row r="69" spans="2:8" ht="12.75" thickBot="1">
      <c r="B69" s="435"/>
      <c r="C69" s="436"/>
      <c r="D69" s="436"/>
      <c r="E69" s="436"/>
      <c r="F69" s="436"/>
      <c r="G69" s="436"/>
      <c r="H69" s="437"/>
    </row>
    <row r="70" spans="2:8" ht="12.75" thickTop="1">
      <c r="B70" s="1203"/>
      <c r="C70" s="1203"/>
      <c r="D70" s="1203"/>
      <c r="E70" s="1203"/>
      <c r="F70" s="1203"/>
      <c r="G70" s="1203"/>
      <c r="H70" s="1203"/>
    </row>
    <row r="71" spans="2:8">
      <c r="C71" s="384"/>
      <c r="D71" s="384"/>
      <c r="E71" s="384"/>
      <c r="F71" s="63"/>
      <c r="G71" s="63"/>
      <c r="H71" s="63"/>
    </row>
    <row r="72" spans="2:8">
      <c r="B72" s="384"/>
      <c r="C72" s="384"/>
      <c r="D72" s="384"/>
      <c r="E72" s="384"/>
      <c r="F72" s="63"/>
      <c r="G72" s="63"/>
      <c r="H72" s="63"/>
    </row>
    <row r="74" spans="2:8"/>
    <row r="75" spans="2:8"/>
    <row r="76" spans="2:8"/>
  </sheetData>
  <sheetProtection algorithmName="SHA-512" hashValue="UDMeP2NYHYZ2lI7SlkZP6vU06iFv6L2ot+SXXBJipaDoaCM4CPo37yrUFEUvrrsL7rJmeRNUvqIaWoMdVOH7SA==" saltValue="jR8BXP33nm89m+3S5crFOA==" spinCount="100000" sheet="1" objects="1" scenarios="1"/>
  <mergeCells count="21">
    <mergeCell ref="B7:D7"/>
    <mergeCell ref="B49:C49"/>
    <mergeCell ref="B50:C50"/>
    <mergeCell ref="B51:C51"/>
    <mergeCell ref="B52:C52"/>
    <mergeCell ref="B32:C32"/>
    <mergeCell ref="B33:C33"/>
    <mergeCell ref="B34:C34"/>
    <mergeCell ref="B35:C35"/>
    <mergeCell ref="B48:C48"/>
    <mergeCell ref="B27:C27"/>
    <mergeCell ref="B28:C28"/>
    <mergeCell ref="B29:C29"/>
    <mergeCell ref="B30:C30"/>
    <mergeCell ref="B31:C31"/>
    <mergeCell ref="B26:C26"/>
    <mergeCell ref="B21:C21"/>
    <mergeCell ref="B22:C22"/>
    <mergeCell ref="B23:C23"/>
    <mergeCell ref="B24:C24"/>
    <mergeCell ref="B25:C25"/>
  </mergeCells>
  <hyperlinks>
    <hyperlink ref="B7" location="Checklist!A1" display="Click here to go back to the instructions" xr:uid="{D72671D1-4B0A-4142-BDD6-671F2A271134}"/>
  </hyperlinks>
  <printOptions horizontalCentered="1"/>
  <pageMargins left="0.25" right="0.25" top="0.25" bottom="0.3" header="0.3" footer="0.3"/>
  <pageSetup scale="69" orientation="portrait" r:id="rId1"/>
  <headerFooter alignWithMargins="0">
    <oddFooter>&amp;C&amp;10&amp;A</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O58"/>
  <sheetViews>
    <sheetView showGridLines="0" zoomScaleNormal="100" workbookViewId="0">
      <selection activeCell="B7" sqref="B7:C7"/>
    </sheetView>
  </sheetViews>
  <sheetFormatPr defaultColWidth="0" defaultRowHeight="12.75" zeroHeight="1"/>
  <cols>
    <col min="1" max="1" width="1.77734375" style="12" customWidth="1"/>
    <col min="2" max="2" width="12.77734375" style="12" customWidth="1"/>
    <col min="3" max="3" width="33.77734375" style="12" customWidth="1"/>
    <col min="4" max="4" width="10.44140625" style="12" customWidth="1"/>
    <col min="5" max="6" width="13.44140625" style="12" customWidth="1"/>
    <col min="7" max="7" width="15.44140625" style="12" customWidth="1"/>
    <col min="8" max="8" width="11.6640625" style="12" customWidth="1"/>
    <col min="9" max="9" width="10.33203125" style="12" customWidth="1"/>
    <col min="10" max="11" width="11.6640625" style="12" customWidth="1"/>
    <col min="12" max="12" width="4.109375" style="12" hidden="1" customWidth="1"/>
    <col min="13" max="13" width="2.33203125" style="12" customWidth="1"/>
    <col min="14" max="14" width="9.6640625" style="12" hidden="1" customWidth="1"/>
    <col min="15" max="15" width="8.88671875" style="12" customWidth="1"/>
    <col min="16" max="16384" width="9.6640625" style="12" hidden="1"/>
  </cols>
  <sheetData>
    <row r="1" spans="1:12">
      <c r="B1" s="134" t="s">
        <v>12355</v>
      </c>
      <c r="C1" s="134"/>
      <c r="D1" s="134"/>
      <c r="E1" s="134"/>
      <c r="F1" s="134"/>
      <c r="G1" s="134"/>
      <c r="H1" s="134"/>
      <c r="I1" s="134"/>
      <c r="J1" s="134"/>
      <c r="K1" s="134"/>
    </row>
    <row r="2" spans="1:12">
      <c r="B2" s="134" t="s">
        <v>12356</v>
      </c>
      <c r="C2" s="134"/>
      <c r="D2" s="134"/>
      <c r="E2" s="134"/>
      <c r="F2" s="134"/>
      <c r="G2" s="134"/>
      <c r="H2" s="134"/>
      <c r="I2" s="134"/>
      <c r="J2" s="134"/>
      <c r="K2" s="134"/>
    </row>
    <row r="3" spans="1:12">
      <c r="B3" s="134" t="s">
        <v>12357</v>
      </c>
      <c r="C3" s="134"/>
      <c r="D3" s="134"/>
      <c r="E3" s="134"/>
      <c r="F3" s="134"/>
      <c r="G3" s="134"/>
      <c r="H3" s="134"/>
      <c r="I3" s="134"/>
      <c r="J3" s="134"/>
      <c r="K3" s="134"/>
    </row>
    <row r="4" spans="1:12">
      <c r="B4" s="134" t="s">
        <v>12358</v>
      </c>
      <c r="C4" s="134"/>
      <c r="D4" s="134"/>
      <c r="E4" s="134"/>
      <c r="F4" s="134"/>
      <c r="G4" s="134"/>
      <c r="H4" s="134"/>
      <c r="I4" s="134"/>
      <c r="J4" s="134"/>
      <c r="K4" s="134"/>
    </row>
    <row r="5" spans="1:12">
      <c r="B5" s="134"/>
      <c r="C5" s="135"/>
      <c r="D5" s="134"/>
      <c r="E5" s="135"/>
      <c r="F5" s="134"/>
      <c r="G5" s="135"/>
      <c r="H5" s="135"/>
      <c r="I5" s="135"/>
      <c r="J5" s="135"/>
      <c r="K5" s="135"/>
    </row>
    <row r="6" spans="1:12">
      <c r="B6" s="134" t="s">
        <v>1200</v>
      </c>
      <c r="C6" s="135"/>
      <c r="D6" s="135"/>
      <c r="E6" s="135"/>
      <c r="F6" s="134"/>
      <c r="G6" s="135"/>
      <c r="H6" s="135"/>
      <c r="I6" s="135"/>
      <c r="J6" s="135"/>
      <c r="K6" s="135"/>
    </row>
    <row r="7" spans="1:12" ht="13.5" thickBot="1">
      <c r="A7" s="1752"/>
      <c r="B7" s="1878" t="s">
        <v>14439</v>
      </c>
      <c r="C7" s="1878"/>
      <c r="K7" s="16"/>
    </row>
    <row r="8" spans="1:12" ht="13.5" thickTop="1">
      <c r="B8" s="136" t="s">
        <v>6</v>
      </c>
      <c r="C8" s="137"/>
      <c r="D8" s="1907">
        <f>Facility_Name</f>
        <v>0</v>
      </c>
      <c r="E8" s="1907"/>
      <c r="F8" s="1907"/>
      <c r="G8" s="137" t="s">
        <v>408</v>
      </c>
      <c r="H8" s="137" t="s">
        <v>408</v>
      </c>
      <c r="I8" s="137" t="s">
        <v>408</v>
      </c>
      <c r="J8" s="137" t="s">
        <v>408</v>
      </c>
      <c r="K8" s="139" t="s">
        <v>408</v>
      </c>
    </row>
    <row r="9" spans="1:12">
      <c r="B9" s="141" t="s">
        <v>7</v>
      </c>
      <c r="C9" s="142"/>
      <c r="D9" s="1908" t="str">
        <f>IF(Facility_DBA = 0, "", Facility_DBA)</f>
        <v/>
      </c>
      <c r="E9" s="1908"/>
      <c r="F9" s="1908"/>
      <c r="G9" s="142"/>
      <c r="H9" s="142"/>
      <c r="I9" s="142"/>
      <c r="J9" s="142"/>
      <c r="K9" s="143"/>
    </row>
    <row r="10" spans="1:12" ht="13.5" thickBot="1">
      <c r="B10" s="144" t="s">
        <v>24</v>
      </c>
      <c r="C10" s="145"/>
      <c r="D10" s="145">
        <f>Provider_Number</f>
        <v>0</v>
      </c>
      <c r="E10" s="455" t="s">
        <v>95</v>
      </c>
      <c r="F10" s="1435">
        <f>Facility_FYB</f>
        <v>0</v>
      </c>
      <c r="G10" s="455" t="str">
        <f>+'Form 7 1 of 2'!G10</f>
        <v xml:space="preserve">     To</v>
      </c>
      <c r="H10" s="1435">
        <f>Facility_FYE</f>
        <v>0</v>
      </c>
      <c r="I10" s="145"/>
      <c r="J10" s="145"/>
      <c r="K10" s="146"/>
    </row>
    <row r="11" spans="1:12" ht="13.5" thickTop="1">
      <c r="B11" s="156" t="s">
        <v>409</v>
      </c>
      <c r="K11" s="158"/>
    </row>
    <row r="12" spans="1:12" ht="13.5" hidden="1" thickTop="1">
      <c r="B12" s="457" t="s">
        <v>1486</v>
      </c>
      <c r="C12" s="458" t="s">
        <v>1487</v>
      </c>
      <c r="D12" s="458" t="s">
        <v>1488</v>
      </c>
      <c r="E12" s="458" t="s">
        <v>1489</v>
      </c>
      <c r="F12" s="458" t="s">
        <v>1490</v>
      </c>
      <c r="G12" s="458" t="s">
        <v>1491</v>
      </c>
      <c r="H12" s="458" t="s">
        <v>1492</v>
      </c>
      <c r="I12" s="458" t="s">
        <v>1493</v>
      </c>
      <c r="J12" s="458" t="s">
        <v>1494</v>
      </c>
      <c r="K12" s="459" t="s">
        <v>1499</v>
      </c>
    </row>
    <row r="13" spans="1:12">
      <c r="B13" s="460" t="s">
        <v>59</v>
      </c>
      <c r="C13" s="461" t="s">
        <v>60</v>
      </c>
      <c r="D13" s="461" t="s">
        <v>61</v>
      </c>
      <c r="E13" s="461" t="s">
        <v>62</v>
      </c>
      <c r="F13" s="461" t="s">
        <v>63</v>
      </c>
      <c r="G13" s="461" t="s">
        <v>97</v>
      </c>
      <c r="H13" s="461" t="s">
        <v>98</v>
      </c>
      <c r="I13" s="461" t="s">
        <v>99</v>
      </c>
      <c r="J13" s="461" t="s">
        <v>100</v>
      </c>
      <c r="K13" s="462" t="s">
        <v>410</v>
      </c>
      <c r="L13" s="167">
        <v>1</v>
      </c>
    </row>
    <row r="14" spans="1:12" ht="76.5">
      <c r="B14" s="463" t="s">
        <v>13184</v>
      </c>
      <c r="C14" s="232" t="s">
        <v>1191</v>
      </c>
      <c r="D14" s="232" t="s">
        <v>1192</v>
      </c>
      <c r="E14" s="232" t="s">
        <v>14435</v>
      </c>
      <c r="F14" s="232" t="s">
        <v>1193</v>
      </c>
      <c r="G14" s="232" t="s">
        <v>1194</v>
      </c>
      <c r="H14" s="232" t="s">
        <v>1195</v>
      </c>
      <c r="I14" s="232" t="s">
        <v>1196</v>
      </c>
      <c r="J14" s="232" t="s">
        <v>1197</v>
      </c>
      <c r="K14" s="464" t="s">
        <v>1198</v>
      </c>
      <c r="L14" s="167">
        <v>2</v>
      </c>
    </row>
    <row r="15" spans="1:12">
      <c r="B15" s="76"/>
      <c r="C15" s="77"/>
      <c r="D15" s="1445"/>
      <c r="E15" s="1464"/>
      <c r="F15" s="1464"/>
      <c r="G15" s="1464"/>
      <c r="H15" s="1464"/>
      <c r="I15" s="78"/>
      <c r="J15" s="1531">
        <f>ROUND(H15*I15,0)</f>
        <v>0</v>
      </c>
      <c r="K15" s="1532">
        <f>+G15+J15</f>
        <v>0</v>
      </c>
      <c r="L15" s="167">
        <v>3</v>
      </c>
    </row>
    <row r="16" spans="1:12">
      <c r="B16" s="79"/>
      <c r="C16" s="80"/>
      <c r="D16" s="1446"/>
      <c r="E16" s="1467"/>
      <c r="F16" s="1467"/>
      <c r="G16" s="1467"/>
      <c r="H16" s="1467"/>
      <c r="I16" s="81"/>
      <c r="J16" s="1470">
        <f t="shared" ref="J16:J29" si="0">ROUND(H16*I16,0)</f>
        <v>0</v>
      </c>
      <c r="K16" s="1533">
        <f t="shared" ref="K16:K29" si="1">+G16+J16</f>
        <v>0</v>
      </c>
      <c r="L16" s="167">
        <v>4</v>
      </c>
    </row>
    <row r="17" spans="2:12">
      <c r="B17" s="79"/>
      <c r="C17" s="80"/>
      <c r="D17" s="1446"/>
      <c r="E17" s="1467"/>
      <c r="F17" s="1467"/>
      <c r="G17" s="1467"/>
      <c r="H17" s="1467"/>
      <c r="I17" s="81"/>
      <c r="J17" s="1470">
        <f t="shared" si="0"/>
        <v>0</v>
      </c>
      <c r="K17" s="1533">
        <f t="shared" si="1"/>
        <v>0</v>
      </c>
      <c r="L17" s="167">
        <v>5</v>
      </c>
    </row>
    <row r="18" spans="2:12">
      <c r="B18" s="79"/>
      <c r="C18" s="80"/>
      <c r="D18" s="1446"/>
      <c r="E18" s="1467"/>
      <c r="F18" s="1467"/>
      <c r="G18" s="1467"/>
      <c r="H18" s="1467"/>
      <c r="I18" s="81"/>
      <c r="J18" s="1470">
        <f t="shared" si="0"/>
        <v>0</v>
      </c>
      <c r="K18" s="1533">
        <f t="shared" si="1"/>
        <v>0</v>
      </c>
      <c r="L18" s="167">
        <v>6</v>
      </c>
    </row>
    <row r="19" spans="2:12">
      <c r="B19" s="79"/>
      <c r="C19" s="80"/>
      <c r="D19" s="1446"/>
      <c r="E19" s="1467"/>
      <c r="F19" s="1467"/>
      <c r="G19" s="1467"/>
      <c r="H19" s="1467"/>
      <c r="I19" s="81"/>
      <c r="J19" s="1470">
        <f t="shared" si="0"/>
        <v>0</v>
      </c>
      <c r="K19" s="1533">
        <f t="shared" si="1"/>
        <v>0</v>
      </c>
      <c r="L19" s="167">
        <v>7</v>
      </c>
    </row>
    <row r="20" spans="2:12">
      <c r="B20" s="79"/>
      <c r="C20" s="80"/>
      <c r="D20" s="1446"/>
      <c r="E20" s="1467"/>
      <c r="F20" s="1467"/>
      <c r="G20" s="1467"/>
      <c r="H20" s="1467"/>
      <c r="I20" s="81"/>
      <c r="J20" s="1470">
        <f t="shared" si="0"/>
        <v>0</v>
      </c>
      <c r="K20" s="1533">
        <f t="shared" si="1"/>
        <v>0</v>
      </c>
      <c r="L20" s="167">
        <v>8</v>
      </c>
    </row>
    <row r="21" spans="2:12">
      <c r="B21" s="79"/>
      <c r="C21" s="80"/>
      <c r="D21" s="1446"/>
      <c r="E21" s="1467"/>
      <c r="F21" s="1467"/>
      <c r="G21" s="1467"/>
      <c r="H21" s="1467"/>
      <c r="I21" s="81"/>
      <c r="J21" s="1470">
        <f t="shared" si="0"/>
        <v>0</v>
      </c>
      <c r="K21" s="1533">
        <f t="shared" si="1"/>
        <v>0</v>
      </c>
      <c r="L21" s="167">
        <v>9</v>
      </c>
    </row>
    <row r="22" spans="2:12">
      <c r="B22" s="79"/>
      <c r="C22" s="80"/>
      <c r="D22" s="1446"/>
      <c r="E22" s="1467"/>
      <c r="F22" s="1467"/>
      <c r="G22" s="1467"/>
      <c r="H22" s="1467"/>
      <c r="I22" s="81"/>
      <c r="J22" s="1470">
        <f t="shared" si="0"/>
        <v>0</v>
      </c>
      <c r="K22" s="1533">
        <f t="shared" si="1"/>
        <v>0</v>
      </c>
      <c r="L22" s="167">
        <v>10</v>
      </c>
    </row>
    <row r="23" spans="2:12">
      <c r="B23" s="79"/>
      <c r="C23" s="80"/>
      <c r="D23" s="1446"/>
      <c r="E23" s="1467"/>
      <c r="F23" s="1467"/>
      <c r="G23" s="1467"/>
      <c r="H23" s="1467"/>
      <c r="I23" s="81"/>
      <c r="J23" s="1470">
        <f>ROUND(H23*I23,0)</f>
        <v>0</v>
      </c>
      <c r="K23" s="1533">
        <f>+G23+J23</f>
        <v>0</v>
      </c>
      <c r="L23" s="167">
        <v>11</v>
      </c>
    </row>
    <row r="24" spans="2:12">
      <c r="B24" s="79"/>
      <c r="C24" s="80"/>
      <c r="D24" s="1446"/>
      <c r="E24" s="1467"/>
      <c r="F24" s="1467"/>
      <c r="G24" s="1467"/>
      <c r="H24" s="1467"/>
      <c r="I24" s="81"/>
      <c r="J24" s="1470">
        <f>ROUND(H24*I24,0)</f>
        <v>0</v>
      </c>
      <c r="K24" s="1533">
        <f>+G24+J24</f>
        <v>0</v>
      </c>
      <c r="L24" s="167">
        <v>12</v>
      </c>
    </row>
    <row r="25" spans="2:12">
      <c r="B25" s="79"/>
      <c r="C25" s="80"/>
      <c r="D25" s="1446"/>
      <c r="E25" s="1467"/>
      <c r="F25" s="1467"/>
      <c r="G25" s="1467"/>
      <c r="H25" s="1467"/>
      <c r="I25" s="81"/>
      <c r="J25" s="1470">
        <f>ROUND(H25*I25,0)</f>
        <v>0</v>
      </c>
      <c r="K25" s="1533">
        <f>+G25+J25</f>
        <v>0</v>
      </c>
      <c r="L25" s="167">
        <v>13</v>
      </c>
    </row>
    <row r="26" spans="2:12">
      <c r="B26" s="79"/>
      <c r="C26" s="80"/>
      <c r="D26" s="1446"/>
      <c r="E26" s="1467"/>
      <c r="F26" s="1467"/>
      <c r="G26" s="1467"/>
      <c r="H26" s="1467"/>
      <c r="I26" s="81"/>
      <c r="J26" s="1470">
        <f t="shared" si="0"/>
        <v>0</v>
      </c>
      <c r="K26" s="1533">
        <f t="shared" si="1"/>
        <v>0</v>
      </c>
      <c r="L26" s="167">
        <v>14</v>
      </c>
    </row>
    <row r="27" spans="2:12">
      <c r="B27" s="79"/>
      <c r="C27" s="80"/>
      <c r="D27" s="1446"/>
      <c r="E27" s="1467"/>
      <c r="F27" s="1467"/>
      <c r="G27" s="1467"/>
      <c r="H27" s="1467"/>
      <c r="I27" s="81"/>
      <c r="J27" s="1470">
        <f t="shared" si="0"/>
        <v>0</v>
      </c>
      <c r="K27" s="1533">
        <f t="shared" si="1"/>
        <v>0</v>
      </c>
      <c r="L27" s="167">
        <v>15</v>
      </c>
    </row>
    <row r="28" spans="2:12">
      <c r="B28" s="79"/>
      <c r="C28" s="80"/>
      <c r="D28" s="1446"/>
      <c r="E28" s="1467"/>
      <c r="F28" s="1467"/>
      <c r="G28" s="1467"/>
      <c r="H28" s="1467"/>
      <c r="I28" s="81"/>
      <c r="J28" s="1470">
        <f t="shared" si="0"/>
        <v>0</v>
      </c>
      <c r="K28" s="1533">
        <f t="shared" si="1"/>
        <v>0</v>
      </c>
      <c r="L28" s="167">
        <v>16</v>
      </c>
    </row>
    <row r="29" spans="2:12">
      <c r="B29" s="79"/>
      <c r="C29" s="80"/>
      <c r="D29" s="1446"/>
      <c r="E29" s="1467"/>
      <c r="F29" s="1467"/>
      <c r="G29" s="1467"/>
      <c r="H29" s="1467"/>
      <c r="I29" s="81"/>
      <c r="J29" s="1470">
        <f t="shared" si="0"/>
        <v>0</v>
      </c>
      <c r="K29" s="1533">
        <f t="shared" si="1"/>
        <v>0</v>
      </c>
      <c r="L29" s="167">
        <v>18</v>
      </c>
    </row>
    <row r="30" spans="2:12">
      <c r="B30" s="79"/>
      <c r="C30" s="80"/>
      <c r="D30" s="1446"/>
      <c r="E30" s="1467"/>
      <c r="F30" s="1467"/>
      <c r="G30" s="1467"/>
      <c r="H30" s="1467"/>
      <c r="I30" s="81"/>
      <c r="J30" s="1470">
        <f t="shared" ref="J30:J39" si="2">ROUND(H30*I30,0)</f>
        <v>0</v>
      </c>
      <c r="K30" s="1533">
        <f t="shared" ref="K30:K39" si="3">+G30+J30</f>
        <v>0</v>
      </c>
      <c r="L30" s="167">
        <v>19</v>
      </c>
    </row>
    <row r="31" spans="2:12">
      <c r="B31" s="79"/>
      <c r="C31" s="80"/>
      <c r="D31" s="1446"/>
      <c r="E31" s="1467"/>
      <c r="F31" s="1467"/>
      <c r="G31" s="1467"/>
      <c r="H31" s="1467"/>
      <c r="I31" s="81"/>
      <c r="J31" s="1470">
        <f t="shared" si="2"/>
        <v>0</v>
      </c>
      <c r="K31" s="1533">
        <f t="shared" si="3"/>
        <v>0</v>
      </c>
      <c r="L31" s="167">
        <v>20</v>
      </c>
    </row>
    <row r="32" spans="2:12">
      <c r="B32" s="79"/>
      <c r="C32" s="80"/>
      <c r="D32" s="1446"/>
      <c r="E32" s="1467"/>
      <c r="F32" s="1467"/>
      <c r="G32" s="1467"/>
      <c r="H32" s="1467"/>
      <c r="I32" s="81"/>
      <c r="J32" s="1470">
        <f t="shared" si="2"/>
        <v>0</v>
      </c>
      <c r="K32" s="1533">
        <f t="shared" si="3"/>
        <v>0</v>
      </c>
      <c r="L32" s="167">
        <v>21</v>
      </c>
    </row>
    <row r="33" spans="2:12">
      <c r="B33" s="79"/>
      <c r="C33" s="80"/>
      <c r="D33" s="1446"/>
      <c r="E33" s="1467"/>
      <c r="F33" s="1467"/>
      <c r="G33" s="1467"/>
      <c r="H33" s="1467"/>
      <c r="I33" s="81"/>
      <c r="J33" s="1470">
        <f t="shared" si="2"/>
        <v>0</v>
      </c>
      <c r="K33" s="1533">
        <f t="shared" si="3"/>
        <v>0</v>
      </c>
      <c r="L33" s="167">
        <v>22</v>
      </c>
    </row>
    <row r="34" spans="2:12">
      <c r="B34" s="79"/>
      <c r="C34" s="80"/>
      <c r="D34" s="1446"/>
      <c r="E34" s="1467"/>
      <c r="F34" s="1467"/>
      <c r="G34" s="1467"/>
      <c r="H34" s="1467"/>
      <c r="I34" s="81"/>
      <c r="J34" s="1470">
        <f t="shared" si="2"/>
        <v>0</v>
      </c>
      <c r="K34" s="1533">
        <f t="shared" si="3"/>
        <v>0</v>
      </c>
      <c r="L34" s="167">
        <v>23</v>
      </c>
    </row>
    <row r="35" spans="2:12">
      <c r="B35" s="79"/>
      <c r="C35" s="80"/>
      <c r="D35" s="1446"/>
      <c r="E35" s="1467"/>
      <c r="F35" s="1467"/>
      <c r="G35" s="1467"/>
      <c r="H35" s="1467"/>
      <c r="I35" s="81"/>
      <c r="J35" s="1470">
        <f t="shared" si="2"/>
        <v>0</v>
      </c>
      <c r="K35" s="1533">
        <f t="shared" si="3"/>
        <v>0</v>
      </c>
      <c r="L35" s="167">
        <v>24</v>
      </c>
    </row>
    <row r="36" spans="2:12">
      <c r="B36" s="79"/>
      <c r="C36" s="80"/>
      <c r="D36" s="1446"/>
      <c r="E36" s="1467"/>
      <c r="F36" s="1467"/>
      <c r="G36" s="1467"/>
      <c r="H36" s="1467"/>
      <c r="I36" s="81"/>
      <c r="J36" s="1470">
        <f t="shared" si="2"/>
        <v>0</v>
      </c>
      <c r="K36" s="1533">
        <f t="shared" si="3"/>
        <v>0</v>
      </c>
      <c r="L36" s="167">
        <v>25</v>
      </c>
    </row>
    <row r="37" spans="2:12">
      <c r="B37" s="79"/>
      <c r="C37" s="80"/>
      <c r="D37" s="1446"/>
      <c r="E37" s="1467"/>
      <c r="F37" s="1467"/>
      <c r="G37" s="1467"/>
      <c r="H37" s="1467"/>
      <c r="I37" s="81"/>
      <c r="J37" s="1470">
        <f t="shared" si="2"/>
        <v>0</v>
      </c>
      <c r="K37" s="1533">
        <f t="shared" si="3"/>
        <v>0</v>
      </c>
      <c r="L37" s="167">
        <v>26</v>
      </c>
    </row>
    <row r="38" spans="2:12">
      <c r="B38" s="79"/>
      <c r="C38" s="80"/>
      <c r="D38" s="1446"/>
      <c r="E38" s="1467"/>
      <c r="F38" s="1467"/>
      <c r="G38" s="1467"/>
      <c r="H38" s="1467"/>
      <c r="I38" s="81"/>
      <c r="J38" s="1470">
        <f t="shared" si="2"/>
        <v>0</v>
      </c>
      <c r="K38" s="1533">
        <f t="shared" si="3"/>
        <v>0</v>
      </c>
      <c r="L38" s="167">
        <v>27</v>
      </c>
    </row>
    <row r="39" spans="2:12">
      <c r="B39" s="79"/>
      <c r="C39" s="80"/>
      <c r="D39" s="1446"/>
      <c r="E39" s="1467"/>
      <c r="F39" s="1467"/>
      <c r="G39" s="1467"/>
      <c r="H39" s="1467"/>
      <c r="I39" s="81"/>
      <c r="J39" s="1470">
        <f t="shared" si="2"/>
        <v>0</v>
      </c>
      <c r="K39" s="1533">
        <f t="shared" si="3"/>
        <v>0</v>
      </c>
      <c r="L39" s="167">
        <v>28</v>
      </c>
    </row>
    <row r="40" spans="2:12">
      <c r="B40" s="467" t="s">
        <v>413</v>
      </c>
      <c r="C40" s="468"/>
      <c r="D40" s="1814"/>
      <c r="E40" s="1529"/>
      <c r="F40" s="1529"/>
      <c r="G40" s="1529"/>
      <c r="H40" s="1529"/>
      <c r="I40" s="470"/>
      <c r="J40" s="1529"/>
      <c r="K40" s="1534"/>
      <c r="L40" s="167">
        <v>29</v>
      </c>
    </row>
    <row r="41" spans="2:12">
      <c r="B41" s="79"/>
      <c r="C41" s="80"/>
      <c r="D41" s="1446"/>
      <c r="E41" s="1467"/>
      <c r="F41" s="1467"/>
      <c r="G41" s="1467"/>
      <c r="H41" s="1467"/>
      <c r="I41" s="81"/>
      <c r="J41" s="1470">
        <f t="shared" ref="J41:J48" si="4">ROUND(H41*I41,0)</f>
        <v>0</v>
      </c>
      <c r="K41" s="1533">
        <f t="shared" ref="K41:K48" si="5">+G41+J41</f>
        <v>0</v>
      </c>
      <c r="L41" s="167">
        <v>30</v>
      </c>
    </row>
    <row r="42" spans="2:12">
      <c r="B42" s="79"/>
      <c r="C42" s="80"/>
      <c r="D42" s="1446"/>
      <c r="E42" s="1467"/>
      <c r="F42" s="1467"/>
      <c r="G42" s="1467"/>
      <c r="H42" s="1467"/>
      <c r="I42" s="81"/>
      <c r="J42" s="1470">
        <f t="shared" si="4"/>
        <v>0</v>
      </c>
      <c r="K42" s="1533">
        <f t="shared" si="5"/>
        <v>0</v>
      </c>
      <c r="L42" s="167">
        <v>31</v>
      </c>
    </row>
    <row r="43" spans="2:12">
      <c r="B43" s="79"/>
      <c r="C43" s="80"/>
      <c r="D43" s="1446"/>
      <c r="E43" s="1467"/>
      <c r="F43" s="1467"/>
      <c r="G43" s="1467"/>
      <c r="H43" s="1467"/>
      <c r="I43" s="81"/>
      <c r="J43" s="1470">
        <f t="shared" si="4"/>
        <v>0</v>
      </c>
      <c r="K43" s="1533">
        <f t="shared" si="5"/>
        <v>0</v>
      </c>
      <c r="L43" s="167">
        <v>32</v>
      </c>
    </row>
    <row r="44" spans="2:12">
      <c r="B44" s="79"/>
      <c r="C44" s="80"/>
      <c r="D44" s="1446"/>
      <c r="E44" s="1467"/>
      <c r="F44" s="1467"/>
      <c r="G44" s="1467"/>
      <c r="H44" s="1467"/>
      <c r="I44" s="81"/>
      <c r="J44" s="1470">
        <f t="shared" si="4"/>
        <v>0</v>
      </c>
      <c r="K44" s="1533">
        <f t="shared" si="5"/>
        <v>0</v>
      </c>
      <c r="L44" s="167">
        <v>33</v>
      </c>
    </row>
    <row r="45" spans="2:12">
      <c r="B45" s="79"/>
      <c r="C45" s="80"/>
      <c r="D45" s="1446"/>
      <c r="E45" s="1467"/>
      <c r="F45" s="1467"/>
      <c r="G45" s="1467"/>
      <c r="H45" s="1467"/>
      <c r="I45" s="81"/>
      <c r="J45" s="1470">
        <f t="shared" si="4"/>
        <v>0</v>
      </c>
      <c r="K45" s="1533">
        <f t="shared" si="5"/>
        <v>0</v>
      </c>
      <c r="L45" s="167">
        <v>34</v>
      </c>
    </row>
    <row r="46" spans="2:12">
      <c r="B46" s="79"/>
      <c r="C46" s="80"/>
      <c r="D46" s="1446"/>
      <c r="E46" s="1467"/>
      <c r="F46" s="1467"/>
      <c r="G46" s="1467"/>
      <c r="H46" s="1467"/>
      <c r="I46" s="81"/>
      <c r="J46" s="1470">
        <f t="shared" si="4"/>
        <v>0</v>
      </c>
      <c r="K46" s="1533">
        <f t="shared" si="5"/>
        <v>0</v>
      </c>
      <c r="L46" s="167">
        <v>35</v>
      </c>
    </row>
    <row r="47" spans="2:12">
      <c r="B47" s="79"/>
      <c r="C47" s="80"/>
      <c r="D47" s="1446"/>
      <c r="E47" s="1467"/>
      <c r="F47" s="1467"/>
      <c r="G47" s="1467"/>
      <c r="H47" s="1467"/>
      <c r="I47" s="81"/>
      <c r="J47" s="1470">
        <f t="shared" si="4"/>
        <v>0</v>
      </c>
      <c r="K47" s="1533">
        <f t="shared" si="5"/>
        <v>0</v>
      </c>
      <c r="L47" s="167">
        <v>36</v>
      </c>
    </row>
    <row r="48" spans="2:12">
      <c r="B48" s="79"/>
      <c r="C48" s="80"/>
      <c r="D48" s="1446"/>
      <c r="E48" s="1467"/>
      <c r="F48" s="1467"/>
      <c r="G48" s="1467"/>
      <c r="H48" s="1467"/>
      <c r="I48" s="81"/>
      <c r="J48" s="1470">
        <f t="shared" si="4"/>
        <v>0</v>
      </c>
      <c r="K48" s="1533">
        <f t="shared" si="5"/>
        <v>0</v>
      </c>
      <c r="L48" s="167">
        <v>37</v>
      </c>
    </row>
    <row r="49" spans="2:12" ht="13.5" thickBot="1">
      <c r="B49" s="472" t="s">
        <v>1199</v>
      </c>
      <c r="C49" s="145"/>
      <c r="D49" s="145"/>
      <c r="E49" s="1530">
        <f>SUM(E15:E45)</f>
        <v>0</v>
      </c>
      <c r="F49" s="1530">
        <f>SUM(F15:F45)</f>
        <v>0</v>
      </c>
      <c r="G49" s="1530">
        <f>SUM(G15:G45)</f>
        <v>0</v>
      </c>
      <c r="H49" s="1530">
        <f>SUM(H15:H45)</f>
        <v>0</v>
      </c>
      <c r="I49" s="473"/>
      <c r="J49" s="1530">
        <f>SUM(J15:J45)</f>
        <v>0</v>
      </c>
      <c r="K49" s="1535">
        <f>SUM(K15:K45)</f>
        <v>0</v>
      </c>
      <c r="L49" s="167">
        <v>38</v>
      </c>
    </row>
    <row r="50" spans="2:12" ht="13.5" thickTop="1">
      <c r="B50" s="239"/>
      <c r="C50" s="239"/>
      <c r="D50" s="239"/>
      <c r="E50" s="239"/>
      <c r="F50" s="239"/>
      <c r="G50" s="239"/>
      <c r="H50" s="239"/>
      <c r="I50" s="239"/>
      <c r="J50" s="239"/>
      <c r="K50" s="239"/>
    </row>
    <row r="51" spans="2:12">
      <c r="B51" s="134"/>
      <c r="C51" s="135"/>
      <c r="D51" s="135"/>
      <c r="E51" s="135"/>
      <c r="F51" s="134"/>
      <c r="G51" s="135"/>
      <c r="H51" s="135"/>
      <c r="I51" s="135"/>
      <c r="J51" s="135"/>
      <c r="K51" s="135"/>
    </row>
    <row r="52" spans="2:12"/>
    <row r="53" spans="2:12"/>
    <row r="54" spans="2:12"/>
    <row r="55" spans="2:12"/>
    <row r="56" spans="2:12"/>
    <row r="57" spans="2:12"/>
    <row r="58" spans="2:12"/>
  </sheetData>
  <sheetProtection algorithmName="SHA-512" hashValue="obqd0Mv4IIPr0rc0tHMxHbuWiFkfbc6foUJu/tZ+LMdz2bF8YTI8EL89FarQOGtNK6APJYzspD9lR10dvUfsvw==" saltValue="0Vyd+zSxfwmKRG/HxocdlA==" spinCount="100000" sheet="1" objects="1" scenarios="1"/>
  <mergeCells count="3">
    <mergeCell ref="D8:F8"/>
    <mergeCell ref="D9:F9"/>
    <mergeCell ref="B7:C7"/>
  </mergeCells>
  <hyperlinks>
    <hyperlink ref="B7" location="Checklist!A1" display="Click here to go back to the instructions" xr:uid="{5D219BD8-82E4-46A7-B5CB-9DF7FA1C14EC}"/>
  </hyperlinks>
  <printOptions horizontalCentered="1"/>
  <pageMargins left="0.25" right="0.25" top="0.75" bottom="0.75" header="0.3" footer="0.3"/>
  <pageSetup scale="74" orientation="landscape" r:id="rId1"/>
  <headerFooter alignWithMargins="0">
    <oddFooter>&amp;C&amp;10&amp;A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0">
    <pageSetUpPr fitToPage="1"/>
  </sheetPr>
  <dimension ref="A1:L78"/>
  <sheetViews>
    <sheetView showGridLines="0" zoomScaleNormal="100" workbookViewId="0">
      <selection activeCell="F10" sqref="F10"/>
    </sheetView>
  </sheetViews>
  <sheetFormatPr defaultColWidth="0" defaultRowHeight="12.75" zeroHeight="1"/>
  <cols>
    <col min="1" max="1" width="1.77734375" style="386" customWidth="1"/>
    <col min="2" max="2" width="16.77734375" style="386" customWidth="1"/>
    <col min="3" max="3" width="5.6640625" style="386" customWidth="1"/>
    <col min="4" max="6" width="14.6640625" style="386" customWidth="1"/>
    <col min="7" max="8" width="16" style="386" customWidth="1"/>
    <col min="9" max="9" width="2.33203125" style="385" hidden="1" customWidth="1"/>
    <col min="10" max="10" width="1.88671875" style="386" customWidth="1"/>
    <col min="11" max="11" width="9.6640625" style="386" hidden="1" customWidth="1"/>
    <col min="12" max="12" width="8.88671875" style="386" customWidth="1"/>
    <col min="13" max="16384" width="9.6640625" style="386" hidden="1"/>
  </cols>
  <sheetData>
    <row r="1" spans="1:11" ht="12">
      <c r="B1" s="384" t="s">
        <v>12355</v>
      </c>
      <c r="C1" s="384"/>
      <c r="D1" s="384"/>
      <c r="E1" s="384"/>
      <c r="F1" s="384"/>
      <c r="G1" s="384"/>
      <c r="H1" s="384"/>
      <c r="I1" s="384"/>
    </row>
    <row r="2" spans="1:11" ht="12">
      <c r="B2" s="384" t="s">
        <v>12356</v>
      </c>
      <c r="C2" s="384"/>
      <c r="D2" s="384"/>
      <c r="E2" s="384"/>
      <c r="F2" s="384"/>
      <c r="G2" s="384"/>
      <c r="H2" s="384"/>
      <c r="I2" s="384"/>
    </row>
    <row r="3" spans="1:11" ht="12">
      <c r="B3" s="384" t="s">
        <v>12357</v>
      </c>
      <c r="C3" s="384"/>
      <c r="D3" s="384"/>
      <c r="E3" s="384"/>
      <c r="F3" s="384"/>
      <c r="G3" s="384"/>
      <c r="H3" s="384"/>
      <c r="I3" s="384"/>
    </row>
    <row r="4" spans="1:11" ht="12">
      <c r="B4" s="384" t="s">
        <v>12358</v>
      </c>
      <c r="C4" s="384"/>
      <c r="D4" s="384"/>
      <c r="E4" s="384"/>
      <c r="F4" s="384"/>
      <c r="G4" s="384"/>
      <c r="H4" s="384"/>
      <c r="I4" s="384"/>
    </row>
    <row r="5" spans="1:11" ht="12">
      <c r="B5" s="384"/>
      <c r="C5" s="384"/>
      <c r="D5" s="63"/>
      <c r="E5" s="384"/>
      <c r="F5" s="63"/>
      <c r="G5" s="63"/>
      <c r="H5" s="63"/>
      <c r="I5" s="180"/>
    </row>
    <row r="6" spans="1:11" ht="12">
      <c r="B6" s="384" t="s">
        <v>9278</v>
      </c>
      <c r="C6" s="63"/>
      <c r="D6" s="63"/>
      <c r="E6" s="384"/>
      <c r="F6" s="63"/>
      <c r="G6" s="63"/>
      <c r="H6" s="63"/>
      <c r="I6" s="180"/>
    </row>
    <row r="7" spans="1:11" ht="13.5" thickBot="1">
      <c r="A7" s="1752"/>
      <c r="B7" s="1878" t="s">
        <v>14439</v>
      </c>
      <c r="C7" s="1878"/>
      <c r="D7" s="1878"/>
      <c r="H7" s="1192"/>
      <c r="I7" s="180"/>
    </row>
    <row r="8" spans="1:11" ht="17.100000000000001" customHeight="1" thickTop="1">
      <c r="B8" s="387" t="s">
        <v>6</v>
      </c>
      <c r="C8" s="388"/>
      <c r="D8" s="388">
        <f>Facility_Name</f>
        <v>0</v>
      </c>
      <c r="E8" s="388"/>
      <c r="F8" s="388"/>
      <c r="G8" s="388"/>
      <c r="H8" s="389"/>
      <c r="J8"/>
      <c r="K8"/>
    </row>
    <row r="9" spans="1:11" ht="17.100000000000001" customHeight="1">
      <c r="B9" s="390" t="s">
        <v>7</v>
      </c>
      <c r="C9" s="391"/>
      <c r="D9" s="391" t="str">
        <f>IF(Facility_DBA = 0, "", Facility_DBA)</f>
        <v/>
      </c>
      <c r="E9" s="391"/>
      <c r="F9" s="391"/>
      <c r="G9" s="391"/>
      <c r="H9" s="392"/>
      <c r="J9" s="5"/>
    </row>
    <row r="10" spans="1:11" ht="17.100000000000001" customHeight="1">
      <c r="B10" s="1158" t="s">
        <v>24</v>
      </c>
      <c r="C10" s="1159"/>
      <c r="D10" s="1159">
        <f>Provider_Number</f>
        <v>0</v>
      </c>
      <c r="E10" s="1160" t="s">
        <v>95</v>
      </c>
      <c r="F10" s="1731">
        <f>Facility_FYB</f>
        <v>0</v>
      </c>
      <c r="G10" s="1161" t="s">
        <v>385</v>
      </c>
      <c r="H10" s="1742">
        <f>Facility_FYE</f>
        <v>0</v>
      </c>
      <c r="J10" s="5"/>
    </row>
    <row r="11" spans="1:11" ht="17.100000000000001" hidden="1" customHeight="1">
      <c r="B11" s="1158"/>
      <c r="C11" s="1159"/>
      <c r="D11" s="1159"/>
      <c r="E11" s="1171" t="s">
        <v>1486</v>
      </c>
      <c r="F11" s="1171" t="s">
        <v>1487</v>
      </c>
      <c r="G11" s="1171" t="s">
        <v>1488</v>
      </c>
      <c r="H11" s="1172" t="s">
        <v>1489</v>
      </c>
      <c r="J11" s="5"/>
    </row>
    <row r="12" spans="1:11" ht="17.100000000000001" customHeight="1" thickBot="1">
      <c r="B12" s="1162" t="s">
        <v>8819</v>
      </c>
      <c r="C12" s="1163"/>
      <c r="D12" s="1163"/>
      <c r="E12" s="1909"/>
      <c r="F12" s="1910"/>
      <c r="G12" s="1910"/>
      <c r="H12" s="1911"/>
      <c r="I12" s="407">
        <v>1</v>
      </c>
      <c r="J12" s="5"/>
    </row>
    <row r="13" spans="1:11" ht="15" customHeight="1" thickTop="1">
      <c r="B13" s="1193" t="s">
        <v>386</v>
      </c>
      <c r="C13" s="397"/>
      <c r="D13" s="397"/>
      <c r="E13" s="397"/>
      <c r="F13" s="397"/>
      <c r="G13" s="397"/>
      <c r="H13" s="398"/>
      <c r="J13" s="5"/>
    </row>
    <row r="14" spans="1:11" ht="15" hidden="1" customHeight="1" thickTop="1">
      <c r="B14" s="399" t="s">
        <v>1486</v>
      </c>
      <c r="C14" s="400" t="s">
        <v>1487</v>
      </c>
      <c r="D14" s="400" t="s">
        <v>1488</v>
      </c>
      <c r="E14" s="400" t="s">
        <v>1489</v>
      </c>
      <c r="F14" s="400" t="s">
        <v>1490</v>
      </c>
      <c r="G14" s="400" t="s">
        <v>1491</v>
      </c>
      <c r="H14" s="401" t="s">
        <v>1492</v>
      </c>
      <c r="J14" s="5"/>
    </row>
    <row r="15" spans="1:11" ht="15">
      <c r="B15" s="402" t="s">
        <v>59</v>
      </c>
      <c r="C15" s="403"/>
      <c r="D15" s="404" t="s">
        <v>60</v>
      </c>
      <c r="E15" s="404" t="s">
        <v>61</v>
      </c>
      <c r="F15" s="405" t="s">
        <v>62</v>
      </c>
      <c r="G15" s="405" t="s">
        <v>63</v>
      </c>
      <c r="H15" s="406" t="s">
        <v>97</v>
      </c>
      <c r="I15" s="407">
        <v>1</v>
      </c>
      <c r="J15" s="5"/>
    </row>
    <row r="16" spans="1:11" ht="48">
      <c r="B16" s="408" t="s">
        <v>1184</v>
      </c>
      <c r="C16" s="409"/>
      <c r="D16" s="410" t="s">
        <v>13178</v>
      </c>
      <c r="E16" s="410" t="s">
        <v>13179</v>
      </c>
      <c r="F16" s="410" t="s">
        <v>13180</v>
      </c>
      <c r="G16" s="410" t="s">
        <v>13181</v>
      </c>
      <c r="H16" s="411" t="s">
        <v>14436</v>
      </c>
      <c r="I16" s="407">
        <v>2</v>
      </c>
      <c r="J16" s="5"/>
    </row>
    <row r="17" spans="2:10" ht="17.100000000000001" customHeight="1">
      <c r="B17" s="412" t="s">
        <v>388</v>
      </c>
      <c r="D17" s="108"/>
      <c r="E17" s="108"/>
      <c r="F17" s="108"/>
      <c r="G17" s="108"/>
      <c r="H17" s="109"/>
      <c r="I17" s="407">
        <v>3</v>
      </c>
      <c r="J17" s="5"/>
    </row>
    <row r="18" spans="2:10" ht="17.100000000000001" customHeight="1">
      <c r="B18" s="413" t="s">
        <v>389</v>
      </c>
      <c r="C18" s="414"/>
      <c r="D18" s="110"/>
      <c r="E18" s="110"/>
      <c r="F18" s="110"/>
      <c r="G18" s="110"/>
      <c r="H18" s="111"/>
      <c r="I18" s="407">
        <v>4</v>
      </c>
      <c r="J18" s="5"/>
    </row>
    <row r="19" spans="2:10" ht="17.100000000000001" customHeight="1">
      <c r="B19" s="413" t="s">
        <v>390</v>
      </c>
      <c r="C19" s="414"/>
      <c r="D19" s="110"/>
      <c r="E19" s="110"/>
      <c r="F19" s="110"/>
      <c r="G19" s="110"/>
      <c r="H19" s="111"/>
      <c r="I19" s="407">
        <v>5</v>
      </c>
      <c r="J19" s="5"/>
    </row>
    <row r="20" spans="2:10" ht="17.100000000000001" customHeight="1">
      <c r="B20" s="413" t="s">
        <v>391</v>
      </c>
      <c r="C20" s="414"/>
      <c r="D20" s="110"/>
      <c r="E20" s="110"/>
      <c r="F20" s="110"/>
      <c r="G20" s="110"/>
      <c r="H20" s="111"/>
      <c r="I20" s="407">
        <v>6</v>
      </c>
      <c r="J20" s="5"/>
    </row>
    <row r="21" spans="2:10" ht="17.100000000000001" customHeight="1">
      <c r="B21" s="413" t="s">
        <v>392</v>
      </c>
      <c r="C21" s="414"/>
      <c r="D21" s="110"/>
      <c r="E21" s="110"/>
      <c r="F21" s="110"/>
      <c r="G21" s="110"/>
      <c r="H21" s="111"/>
      <c r="I21" s="407">
        <v>7</v>
      </c>
      <c r="J21" s="5"/>
    </row>
    <row r="22" spans="2:10" ht="17.100000000000001" customHeight="1">
      <c r="B22" s="413" t="s">
        <v>393</v>
      </c>
      <c r="C22" s="414"/>
      <c r="D22" s="415"/>
      <c r="E22" s="415"/>
      <c r="F22" s="415"/>
      <c r="G22" s="416"/>
      <c r="H22" s="417"/>
      <c r="I22" s="407">
        <v>8</v>
      </c>
      <c r="J22" s="5"/>
    </row>
    <row r="23" spans="2:10" ht="17.100000000000001" customHeight="1">
      <c r="B23" s="1903"/>
      <c r="C23" s="1904"/>
      <c r="D23" s="110"/>
      <c r="E23" s="110"/>
      <c r="F23" s="110"/>
      <c r="G23" s="110"/>
      <c r="H23" s="111"/>
      <c r="I23" s="407">
        <v>9</v>
      </c>
      <c r="J23" s="5"/>
    </row>
    <row r="24" spans="2:10" ht="17.100000000000001" customHeight="1">
      <c r="B24" s="1903"/>
      <c r="C24" s="1904"/>
      <c r="D24" s="110"/>
      <c r="E24" s="110"/>
      <c r="F24" s="110"/>
      <c r="G24" s="110"/>
      <c r="H24" s="111"/>
      <c r="I24" s="407">
        <v>10</v>
      </c>
      <c r="J24" s="5"/>
    </row>
    <row r="25" spans="2:10" ht="17.100000000000001" customHeight="1">
      <c r="B25" s="1903"/>
      <c r="C25" s="1904"/>
      <c r="D25" s="110"/>
      <c r="E25" s="110"/>
      <c r="F25" s="110"/>
      <c r="G25" s="110"/>
      <c r="H25" s="111"/>
      <c r="I25" s="407">
        <v>11</v>
      </c>
      <c r="J25" s="5"/>
    </row>
    <row r="26" spans="2:10" ht="17.100000000000001" customHeight="1">
      <c r="B26" s="1903"/>
      <c r="C26" s="1904"/>
      <c r="D26" s="110"/>
      <c r="E26" s="110"/>
      <c r="F26" s="110"/>
      <c r="G26" s="110"/>
      <c r="H26" s="111"/>
      <c r="I26" s="407">
        <v>12</v>
      </c>
      <c r="J26" s="5"/>
    </row>
    <row r="27" spans="2:10" ht="17.100000000000001" customHeight="1">
      <c r="B27" s="1903"/>
      <c r="C27" s="1904"/>
      <c r="D27" s="110"/>
      <c r="E27" s="110"/>
      <c r="F27" s="110"/>
      <c r="G27" s="110"/>
      <c r="H27" s="111"/>
      <c r="I27" s="407">
        <v>13</v>
      </c>
      <c r="J27" s="5"/>
    </row>
    <row r="28" spans="2:10" ht="17.100000000000001" customHeight="1">
      <c r="B28" s="1903"/>
      <c r="C28" s="1904"/>
      <c r="D28" s="110"/>
      <c r="E28" s="110"/>
      <c r="F28" s="110"/>
      <c r="G28" s="110"/>
      <c r="H28" s="111"/>
      <c r="I28" s="407">
        <v>14</v>
      </c>
      <c r="J28" s="5"/>
    </row>
    <row r="29" spans="2:10" ht="17.100000000000001" customHeight="1">
      <c r="B29" s="1903"/>
      <c r="C29" s="1904"/>
      <c r="D29" s="110"/>
      <c r="E29" s="110"/>
      <c r="F29" s="110"/>
      <c r="G29" s="110"/>
      <c r="H29" s="111"/>
      <c r="I29" s="407">
        <v>15</v>
      </c>
      <c r="J29" s="5"/>
    </row>
    <row r="30" spans="2:10" ht="17.100000000000001" customHeight="1">
      <c r="B30" s="1903"/>
      <c r="C30" s="1904"/>
      <c r="D30" s="110"/>
      <c r="E30" s="110"/>
      <c r="F30" s="110"/>
      <c r="G30" s="110"/>
      <c r="H30" s="111"/>
      <c r="I30" s="407">
        <v>16</v>
      </c>
      <c r="J30" s="5"/>
    </row>
    <row r="31" spans="2:10" ht="17.100000000000001" customHeight="1">
      <c r="B31" s="1903"/>
      <c r="C31" s="1904"/>
      <c r="D31" s="110"/>
      <c r="E31" s="110"/>
      <c r="F31" s="110"/>
      <c r="G31" s="110"/>
      <c r="H31" s="111"/>
      <c r="I31" s="407">
        <v>17</v>
      </c>
      <c r="J31" s="5"/>
    </row>
    <row r="32" spans="2:10" ht="17.100000000000001" customHeight="1">
      <c r="B32" s="1903"/>
      <c r="C32" s="1904"/>
      <c r="D32" s="110"/>
      <c r="E32" s="110"/>
      <c r="F32" s="110"/>
      <c r="G32" s="110"/>
      <c r="H32" s="111"/>
      <c r="I32" s="407">
        <v>18</v>
      </c>
      <c r="J32" s="5"/>
    </row>
    <row r="33" spans="2:10" ht="17.100000000000001" customHeight="1">
      <c r="B33" s="1903"/>
      <c r="C33" s="1904"/>
      <c r="D33" s="110"/>
      <c r="E33" s="110"/>
      <c r="F33" s="110"/>
      <c r="G33" s="110"/>
      <c r="H33" s="111"/>
      <c r="I33" s="407">
        <v>19</v>
      </c>
      <c r="J33" s="5"/>
    </row>
    <row r="34" spans="2:10" ht="17.100000000000001" customHeight="1">
      <c r="B34" s="1903"/>
      <c r="C34" s="1904"/>
      <c r="D34" s="110"/>
      <c r="E34" s="110"/>
      <c r="F34" s="110"/>
      <c r="G34" s="110"/>
      <c r="H34" s="111"/>
      <c r="I34" s="407">
        <v>20</v>
      </c>
      <c r="J34" s="5"/>
    </row>
    <row r="35" spans="2:10" ht="17.100000000000001" customHeight="1">
      <c r="B35" s="1903"/>
      <c r="C35" s="1904"/>
      <c r="D35" s="110"/>
      <c r="E35" s="110"/>
      <c r="F35" s="110"/>
      <c r="G35" s="110"/>
      <c r="H35" s="111"/>
      <c r="I35" s="407">
        <v>21</v>
      </c>
      <c r="J35" s="5"/>
    </row>
    <row r="36" spans="2:10" ht="17.100000000000001" customHeight="1">
      <c r="B36" s="1903"/>
      <c r="C36" s="1904"/>
      <c r="D36" s="110"/>
      <c r="E36" s="110"/>
      <c r="F36" s="110"/>
      <c r="G36" s="110"/>
      <c r="H36" s="111"/>
      <c r="I36" s="407">
        <v>22</v>
      </c>
      <c r="J36" s="5"/>
    </row>
    <row r="37" spans="2:10" ht="17.100000000000001" customHeight="1">
      <c r="B37" s="1903"/>
      <c r="C37" s="1904"/>
      <c r="D37" s="1819"/>
      <c r="E37" s="1819"/>
      <c r="F37" s="1819"/>
      <c r="G37" s="1819"/>
      <c r="H37" s="1820"/>
      <c r="I37" s="407">
        <v>23</v>
      </c>
      <c r="J37" s="5"/>
    </row>
    <row r="38" spans="2:10" ht="16.5" customHeight="1">
      <c r="B38" s="412" t="s">
        <v>102</v>
      </c>
      <c r="D38" s="418">
        <f>SUM(D17:D37)</f>
        <v>0</v>
      </c>
      <c r="E38" s="418">
        <f>SUM(E17:E37)</f>
        <v>0</v>
      </c>
      <c r="F38" s="418">
        <f>SUM(F17:F37)</f>
        <v>0</v>
      </c>
      <c r="G38" s="418">
        <f>SUM(G17:G37)</f>
        <v>0</v>
      </c>
      <c r="H38" s="419">
        <f>SUM(H17:H37)</f>
        <v>0</v>
      </c>
      <c r="I38" s="407">
        <v>27</v>
      </c>
      <c r="J38" s="5"/>
    </row>
    <row r="39" spans="2:10" ht="15">
      <c r="B39" s="440"/>
      <c r="C39" s="441"/>
      <c r="D39" s="442"/>
      <c r="E39" s="442"/>
      <c r="F39" s="442"/>
      <c r="G39" s="442"/>
      <c r="H39" s="443"/>
      <c r="J39" s="5"/>
    </row>
    <row r="40" spans="2:10" ht="15" hidden="1" customHeight="1" thickTop="1" thickBot="1">
      <c r="B40" s="182" t="s">
        <v>1486</v>
      </c>
      <c r="C40" s="183" t="s">
        <v>1487</v>
      </c>
      <c r="D40" s="183" t="s">
        <v>1488</v>
      </c>
      <c r="E40" s="183" t="s">
        <v>1489</v>
      </c>
      <c r="F40" s="183" t="s">
        <v>1490</v>
      </c>
      <c r="G40" s="183" t="s">
        <v>1491</v>
      </c>
      <c r="H40" s="184" t="s">
        <v>1492</v>
      </c>
      <c r="J40" s="5"/>
    </row>
    <row r="41" spans="2:10" ht="24">
      <c r="B41" s="420" t="s">
        <v>394</v>
      </c>
      <c r="C41" s="421"/>
      <c r="D41" s="422"/>
      <c r="E41" s="422"/>
      <c r="F41" s="423" t="s">
        <v>81</v>
      </c>
      <c r="G41" s="423" t="s">
        <v>1185</v>
      </c>
      <c r="H41" s="424" t="s">
        <v>14437</v>
      </c>
      <c r="I41" s="407">
        <v>1</v>
      </c>
      <c r="J41" s="5"/>
    </row>
    <row r="42" spans="2:10" ht="17.100000000000001" customHeight="1">
      <c r="B42" s="413" t="s">
        <v>395</v>
      </c>
      <c r="C42" s="414"/>
      <c r="D42" s="416"/>
      <c r="E42" s="416"/>
      <c r="F42" s="112">
        <f>G42+H42</f>
        <v>0</v>
      </c>
      <c r="G42" s="110"/>
      <c r="H42" s="111"/>
      <c r="I42" s="407">
        <v>2</v>
      </c>
      <c r="J42" s="5"/>
    </row>
    <row r="43" spans="2:10" ht="17.100000000000001" customHeight="1">
      <c r="B43" s="413" t="s">
        <v>396</v>
      </c>
      <c r="C43" s="414"/>
      <c r="D43" s="416"/>
      <c r="E43" s="416"/>
      <c r="F43" s="112">
        <f>G43+H43</f>
        <v>0</v>
      </c>
      <c r="G43" s="110"/>
      <c r="H43" s="111"/>
      <c r="I43" s="407">
        <v>3</v>
      </c>
      <c r="J43" s="5"/>
    </row>
    <row r="44" spans="2:10" ht="17.100000000000001" customHeight="1">
      <c r="B44" s="413" t="s">
        <v>397</v>
      </c>
      <c r="C44" s="414"/>
      <c r="D44" s="416"/>
      <c r="E44" s="416"/>
      <c r="F44" s="112">
        <f>G44+H44</f>
        <v>0</v>
      </c>
      <c r="G44" s="110"/>
      <c r="H44" s="111"/>
      <c r="I44" s="407">
        <v>4</v>
      </c>
      <c r="J44" s="5"/>
    </row>
    <row r="45" spans="2:10" ht="17.100000000000001" customHeight="1">
      <c r="B45" s="413" t="s">
        <v>398</v>
      </c>
      <c r="C45" s="414"/>
      <c r="D45" s="416"/>
      <c r="E45" s="416"/>
      <c r="F45" s="112">
        <f>G45+H45</f>
        <v>0</v>
      </c>
      <c r="G45" s="110"/>
      <c r="H45" s="111"/>
      <c r="I45" s="407">
        <v>5</v>
      </c>
      <c r="J45" s="5"/>
    </row>
    <row r="46" spans="2:10" ht="17.100000000000001" customHeight="1">
      <c r="B46" s="413" t="s">
        <v>399</v>
      </c>
      <c r="C46" s="414"/>
      <c r="D46" s="416"/>
      <c r="E46" s="416"/>
      <c r="F46" s="112">
        <f>SUM(F42:F45)</f>
        <v>0</v>
      </c>
      <c r="G46" s="112">
        <f>SUM(G42:G45)</f>
        <v>0</v>
      </c>
      <c r="H46" s="425">
        <f>SUM(H42:H45)</f>
        <v>0</v>
      </c>
      <c r="I46" s="407">
        <v>6</v>
      </c>
      <c r="J46" s="5"/>
    </row>
    <row r="47" spans="2:10" ht="15">
      <c r="B47" s="440"/>
      <c r="C47" s="441"/>
      <c r="D47" s="441"/>
      <c r="E47" s="441"/>
      <c r="F47" s="441"/>
      <c r="G47" s="441"/>
      <c r="H47" s="444"/>
      <c r="J47" s="5"/>
    </row>
    <row r="48" spans="2:10" ht="15" hidden="1" customHeight="1" thickTop="1" thickBot="1">
      <c r="B48" s="182" t="s">
        <v>1486</v>
      </c>
      <c r="C48" s="183" t="s">
        <v>1487</v>
      </c>
      <c r="D48" s="183" t="s">
        <v>1488</v>
      </c>
      <c r="E48" s="183" t="s">
        <v>1489</v>
      </c>
      <c r="F48" s="183" t="s">
        <v>1490</v>
      </c>
      <c r="G48" s="183" t="s">
        <v>1491</v>
      </c>
      <c r="H48" s="184" t="s">
        <v>1492</v>
      </c>
      <c r="J48" s="5"/>
    </row>
    <row r="49" spans="2:10" ht="14.1" customHeight="1">
      <c r="B49" s="426" t="s">
        <v>400</v>
      </c>
      <c r="C49" s="414"/>
      <c r="D49" s="414"/>
      <c r="E49" s="414"/>
      <c r="F49" s="414"/>
      <c r="G49" s="414"/>
      <c r="H49" s="427"/>
      <c r="I49" s="407">
        <v>1</v>
      </c>
      <c r="J49" s="5"/>
    </row>
    <row r="50" spans="2:10" ht="14.1" customHeight="1">
      <c r="B50" s="1903"/>
      <c r="C50" s="1904"/>
      <c r="D50" s="438"/>
      <c r="E50" s="438"/>
      <c r="F50" s="438"/>
      <c r="G50" s="438"/>
      <c r="H50" s="439"/>
      <c r="I50" s="407">
        <v>2</v>
      </c>
      <c r="J50" s="5"/>
    </row>
    <row r="51" spans="2:10" ht="14.1" customHeight="1">
      <c r="B51" s="1903"/>
      <c r="C51" s="1904"/>
      <c r="D51" s="438"/>
      <c r="E51" s="438"/>
      <c r="F51" s="438"/>
      <c r="G51" s="438"/>
      <c r="H51" s="439"/>
      <c r="I51" s="407">
        <v>3</v>
      </c>
      <c r="J51" s="5"/>
    </row>
    <row r="52" spans="2:10" ht="14.1" customHeight="1">
      <c r="B52" s="1903"/>
      <c r="C52" s="1904"/>
      <c r="D52" s="438"/>
      <c r="E52" s="438"/>
      <c r="F52" s="438"/>
      <c r="G52" s="438"/>
      <c r="H52" s="439"/>
      <c r="I52" s="407">
        <v>4</v>
      </c>
      <c r="J52" s="5"/>
    </row>
    <row r="53" spans="2:10" ht="14.1" customHeight="1">
      <c r="B53" s="1903"/>
      <c r="C53" s="1904"/>
      <c r="D53" s="438"/>
      <c r="E53" s="438"/>
      <c r="F53" s="438"/>
      <c r="G53" s="438"/>
      <c r="H53" s="439"/>
      <c r="I53" s="407">
        <v>5</v>
      </c>
      <c r="J53" s="5"/>
    </row>
    <row r="54" spans="2:10" ht="14.1" customHeight="1">
      <c r="B54" s="1903"/>
      <c r="C54" s="1904"/>
      <c r="D54" s="438"/>
      <c r="E54" s="438"/>
      <c r="F54" s="438"/>
      <c r="G54" s="438"/>
      <c r="H54" s="439"/>
      <c r="I54" s="407">
        <v>6</v>
      </c>
      <c r="J54" s="5"/>
    </row>
    <row r="55" spans="2:10" ht="15">
      <c r="B55" s="445"/>
      <c r="C55" s="446"/>
      <c r="D55" s="446"/>
      <c r="E55" s="446"/>
      <c r="F55" s="446"/>
      <c r="G55" s="446"/>
      <c r="H55" s="447"/>
      <c r="J55" s="5"/>
    </row>
    <row r="56" spans="2:10" ht="15" hidden="1" customHeight="1" thickTop="1" thickBot="1">
      <c r="B56" s="182" t="s">
        <v>1486</v>
      </c>
      <c r="C56" s="183" t="s">
        <v>1487</v>
      </c>
      <c r="D56" s="183" t="s">
        <v>1488</v>
      </c>
      <c r="E56" s="183" t="s">
        <v>1489</v>
      </c>
      <c r="F56" s="183" t="s">
        <v>1490</v>
      </c>
      <c r="G56" s="183" t="s">
        <v>1491</v>
      </c>
      <c r="H56" s="184" t="s">
        <v>1492</v>
      </c>
      <c r="J56" s="5"/>
    </row>
    <row r="57" spans="2:10" ht="14.1" customHeight="1">
      <c r="B57" s="428" t="s">
        <v>401</v>
      </c>
      <c r="C57" s="384"/>
      <c r="D57" s="384"/>
      <c r="E57" s="384"/>
      <c r="F57" s="384"/>
      <c r="G57" s="384"/>
      <c r="H57" s="429"/>
      <c r="I57" s="407">
        <v>1</v>
      </c>
      <c r="J57" s="5"/>
    </row>
    <row r="58" spans="2:10" ht="42" customHeight="1">
      <c r="B58" s="430" t="s">
        <v>402</v>
      </c>
      <c r="C58" s="410" t="s">
        <v>403</v>
      </c>
      <c r="D58" s="410" t="s">
        <v>1186</v>
      </c>
      <c r="E58" s="410" t="s">
        <v>1187</v>
      </c>
      <c r="F58" s="410" t="s">
        <v>1188</v>
      </c>
      <c r="G58" s="410" t="s">
        <v>1189</v>
      </c>
      <c r="H58" s="411" t="s">
        <v>1190</v>
      </c>
      <c r="I58" s="407">
        <v>2</v>
      </c>
      <c r="J58" s="5"/>
    </row>
    <row r="59" spans="2:10" ht="17.100000000000001" customHeight="1">
      <c r="B59" s="113"/>
      <c r="C59" s="114"/>
      <c r="D59" s="108"/>
      <c r="E59" s="108"/>
      <c r="F59" s="115">
        <f t="shared" ref="F59:F65" si="0">IF(D59=0,0,+E59/D59*100%)</f>
        <v>0</v>
      </c>
      <c r="G59" s="108"/>
      <c r="H59" s="419">
        <f t="shared" ref="H59:H65" si="1">G59*(100%-F59)</f>
        <v>0</v>
      </c>
      <c r="I59" s="407">
        <v>3</v>
      </c>
      <c r="J59" s="5"/>
    </row>
    <row r="60" spans="2:10" ht="17.100000000000001" customHeight="1">
      <c r="B60" s="116"/>
      <c r="C60" s="117"/>
      <c r="D60" s="110"/>
      <c r="E60" s="110"/>
      <c r="F60" s="118">
        <f t="shared" si="0"/>
        <v>0</v>
      </c>
      <c r="G60" s="110"/>
      <c r="H60" s="425">
        <f t="shared" si="1"/>
        <v>0</v>
      </c>
      <c r="I60" s="407">
        <v>4</v>
      </c>
      <c r="J60" s="5"/>
    </row>
    <row r="61" spans="2:10" ht="17.100000000000001" customHeight="1">
      <c r="B61" s="116"/>
      <c r="C61" s="117"/>
      <c r="D61" s="110"/>
      <c r="E61" s="110"/>
      <c r="F61" s="118">
        <f t="shared" si="0"/>
        <v>0</v>
      </c>
      <c r="G61" s="110"/>
      <c r="H61" s="425">
        <f t="shared" si="1"/>
        <v>0</v>
      </c>
      <c r="I61" s="407">
        <v>5</v>
      </c>
      <c r="J61" s="5"/>
    </row>
    <row r="62" spans="2:10" ht="17.100000000000001" customHeight="1">
      <c r="B62" s="116"/>
      <c r="C62" s="117"/>
      <c r="D62" s="110"/>
      <c r="E62" s="110"/>
      <c r="F62" s="118">
        <f t="shared" si="0"/>
        <v>0</v>
      </c>
      <c r="G62" s="110"/>
      <c r="H62" s="425">
        <f t="shared" si="1"/>
        <v>0</v>
      </c>
      <c r="I62" s="407">
        <v>6</v>
      </c>
      <c r="J62" s="5"/>
    </row>
    <row r="63" spans="2:10" ht="17.100000000000001" customHeight="1">
      <c r="B63" s="116"/>
      <c r="C63" s="117"/>
      <c r="D63" s="110"/>
      <c r="E63" s="110"/>
      <c r="F63" s="118">
        <f t="shared" si="0"/>
        <v>0</v>
      </c>
      <c r="G63" s="110"/>
      <c r="H63" s="425">
        <f t="shared" si="1"/>
        <v>0</v>
      </c>
      <c r="I63" s="407">
        <v>7</v>
      </c>
      <c r="J63" s="5"/>
    </row>
    <row r="64" spans="2:10" ht="17.100000000000001" customHeight="1">
      <c r="B64" s="116"/>
      <c r="C64" s="117"/>
      <c r="D64" s="110"/>
      <c r="E64" s="110"/>
      <c r="F64" s="118">
        <f t="shared" si="0"/>
        <v>0</v>
      </c>
      <c r="G64" s="110"/>
      <c r="H64" s="425">
        <f t="shared" si="1"/>
        <v>0</v>
      </c>
      <c r="I64" s="407">
        <v>8</v>
      </c>
      <c r="J64" s="5"/>
    </row>
    <row r="65" spans="2:10" ht="17.100000000000001" customHeight="1">
      <c r="B65" s="116"/>
      <c r="C65" s="117"/>
      <c r="D65" s="110"/>
      <c r="E65" s="110"/>
      <c r="F65" s="118">
        <f t="shared" si="0"/>
        <v>0</v>
      </c>
      <c r="G65" s="110"/>
      <c r="H65" s="425">
        <f t="shared" si="1"/>
        <v>0</v>
      </c>
      <c r="I65" s="407">
        <v>9</v>
      </c>
      <c r="J65" s="5"/>
    </row>
    <row r="66" spans="2:10" ht="17.100000000000001" customHeight="1">
      <c r="B66" s="413" t="s">
        <v>404</v>
      </c>
      <c r="C66" s="448"/>
      <c r="D66" s="449"/>
      <c r="E66" s="449"/>
      <c r="F66" s="450"/>
      <c r="G66" s="112">
        <f>SUM(G59:G65)</f>
        <v>0</v>
      </c>
      <c r="H66" s="425">
        <f>SUM(H59:H65)</f>
        <v>0</v>
      </c>
      <c r="I66" s="407">
        <v>10</v>
      </c>
      <c r="J66" s="5"/>
    </row>
    <row r="67" spans="2:10" ht="0.75" customHeight="1">
      <c r="B67" s="451"/>
      <c r="C67" s="454"/>
      <c r="D67" s="454"/>
      <c r="E67" s="454"/>
      <c r="F67" s="454"/>
      <c r="G67" s="452"/>
      <c r="H67" s="453"/>
      <c r="J67" s="5"/>
    </row>
    <row r="68" spans="2:10" ht="15">
      <c r="B68" s="412"/>
      <c r="H68" s="431"/>
      <c r="J68" s="5"/>
    </row>
    <row r="69" spans="2:10" ht="15">
      <c r="B69" s="432" t="s">
        <v>405</v>
      </c>
      <c r="C69" s="433" t="s">
        <v>406</v>
      </c>
      <c r="D69" s="433"/>
      <c r="E69" s="433"/>
      <c r="F69" s="433"/>
      <c r="G69" s="433"/>
      <c r="H69" s="434"/>
      <c r="J69" s="5"/>
    </row>
    <row r="70" spans="2:10" ht="15">
      <c r="B70" s="432"/>
      <c r="C70" s="433" t="s">
        <v>407</v>
      </c>
      <c r="D70" s="433"/>
      <c r="E70" s="433"/>
      <c r="F70" s="433"/>
      <c r="G70" s="433"/>
      <c r="H70" s="434"/>
      <c r="J70" s="5"/>
    </row>
    <row r="71" spans="2:10" ht="15.75" thickBot="1">
      <c r="B71" s="435"/>
      <c r="C71" s="436"/>
      <c r="D71" s="436"/>
      <c r="E71" s="436"/>
      <c r="F71" s="436"/>
      <c r="G71" s="436"/>
      <c r="H71" s="437"/>
      <c r="J71" s="5"/>
    </row>
    <row r="72" spans="2:10" ht="15.75" thickTop="1">
      <c r="B72" s="179"/>
      <c r="C72" s="179"/>
      <c r="D72" s="179"/>
      <c r="E72" s="179"/>
      <c r="F72" s="179"/>
      <c r="G72" s="179"/>
      <c r="H72" s="179"/>
      <c r="J72" s="5"/>
    </row>
    <row r="73" spans="2:10" ht="15">
      <c r="B73" s="5"/>
      <c r="C73" s="384"/>
      <c r="D73" s="384"/>
      <c r="E73" s="384"/>
      <c r="F73" s="63"/>
      <c r="G73" s="63"/>
      <c r="H73" s="63"/>
      <c r="J73" s="5"/>
    </row>
    <row r="74" spans="2:10" ht="15">
      <c r="B74" s="384"/>
      <c r="C74" s="384"/>
      <c r="D74" s="384"/>
      <c r="E74" s="384"/>
      <c r="F74" s="63"/>
      <c r="G74" s="63"/>
      <c r="H74" s="63"/>
      <c r="J74" s="5"/>
    </row>
    <row r="75" spans="2:10" ht="15" hidden="1">
      <c r="B75" s="5"/>
      <c r="C75" s="5"/>
      <c r="D75" s="5"/>
      <c r="E75" s="5"/>
      <c r="F75" s="5"/>
      <c r="G75" s="5"/>
      <c r="H75" s="5"/>
    </row>
    <row r="76" spans="2:10"/>
    <row r="77" spans="2:10"/>
    <row r="78" spans="2:10"/>
  </sheetData>
  <sheetProtection algorithmName="SHA-512" hashValue="wdM1yjSUa3MPfkAI4HR/3gl+wpn4uHi6rFGT+05gHBvxIAfKoMw9We4TeJ6eK1Uk2XinotULiPYTwZY6baYusg==" saltValue="MqpVJizGCCfU8Hx7Rmxv0A==" spinCount="100000" sheet="1" objects="1" scenarios="1"/>
  <mergeCells count="22">
    <mergeCell ref="B7:D7"/>
    <mergeCell ref="B50:C50"/>
    <mergeCell ref="B51:C51"/>
    <mergeCell ref="B52:C52"/>
    <mergeCell ref="B53:C53"/>
    <mergeCell ref="B33:C33"/>
    <mergeCell ref="B54:C54"/>
    <mergeCell ref="B34:C34"/>
    <mergeCell ref="E12:H12"/>
    <mergeCell ref="B35:C35"/>
    <mergeCell ref="B36:C36"/>
    <mergeCell ref="B37:C37"/>
    <mergeCell ref="B23:C23"/>
    <mergeCell ref="B24:C24"/>
    <mergeCell ref="B25:C25"/>
    <mergeCell ref="B26:C26"/>
    <mergeCell ref="B27:C27"/>
    <mergeCell ref="B28:C28"/>
    <mergeCell ref="B29:C29"/>
    <mergeCell ref="B30:C30"/>
    <mergeCell ref="B31:C31"/>
    <mergeCell ref="B32:C32"/>
  </mergeCells>
  <hyperlinks>
    <hyperlink ref="B7" location="Checklist!A1" display="Click here to go back to the instructions" xr:uid="{51ABACC6-1577-4499-AFAB-E1248616607D}"/>
  </hyperlinks>
  <printOptions horizontalCentered="1" verticalCentered="1"/>
  <pageMargins left="0.25" right="0.25" top="0.25" bottom="0.55000000000000004" header="0.3" footer="0.3"/>
  <pageSetup scale="67" orientation="portrait" horizontalDpi="1200" verticalDpi="1200" r:id="rId1"/>
  <headerFooter alignWithMargins="0">
    <oddFooter>&amp;C&amp;10&amp;A</oddFoot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1">
    <pageSetUpPr fitToPage="1"/>
  </sheetPr>
  <dimension ref="A1:N59"/>
  <sheetViews>
    <sheetView showGridLines="0" zoomScaleNormal="100" workbookViewId="0">
      <selection activeCell="C16" sqref="C16"/>
    </sheetView>
  </sheetViews>
  <sheetFormatPr defaultColWidth="9.6640625" defaultRowHeight="12.75" zeroHeight="1"/>
  <cols>
    <col min="1" max="1" width="1.77734375" style="12" customWidth="1"/>
    <col min="2" max="2" width="10.77734375" style="12" customWidth="1"/>
    <col min="3" max="3" width="30.77734375" style="12" customWidth="1"/>
    <col min="4" max="4" width="10.44140625" style="12" customWidth="1"/>
    <col min="5" max="6" width="13.44140625" style="12" customWidth="1"/>
    <col min="7" max="7" width="15.44140625" style="12" customWidth="1"/>
    <col min="8" max="8" width="11.6640625" style="12" customWidth="1"/>
    <col min="9" max="9" width="10.33203125" style="12" customWidth="1"/>
    <col min="10" max="11" width="11.6640625" style="12" customWidth="1"/>
    <col min="12" max="12" width="4.109375" style="12" hidden="1" customWidth="1"/>
    <col min="13" max="13" width="2.33203125" style="12" customWidth="1"/>
    <col min="14" max="14" width="9.6640625" style="12" hidden="1" customWidth="1"/>
    <col min="15" max="15" width="8.88671875" style="12" customWidth="1"/>
    <col min="16" max="16384" width="9.6640625" style="12"/>
  </cols>
  <sheetData>
    <row r="1" spans="1:12">
      <c r="B1" s="134" t="s">
        <v>12355</v>
      </c>
      <c r="C1" s="134"/>
      <c r="D1" s="134"/>
      <c r="E1" s="134"/>
      <c r="F1" s="134"/>
      <c r="G1" s="134"/>
      <c r="H1" s="134"/>
      <c r="I1" s="134"/>
      <c r="J1" s="134"/>
      <c r="K1" s="134"/>
    </row>
    <row r="2" spans="1:12">
      <c r="B2" s="134" t="s">
        <v>12356</v>
      </c>
      <c r="C2" s="134"/>
      <c r="D2" s="134"/>
      <c r="E2" s="134"/>
      <c r="F2" s="134"/>
      <c r="G2" s="134"/>
      <c r="H2" s="134"/>
      <c r="I2" s="134"/>
      <c r="J2" s="134"/>
      <c r="K2" s="134"/>
    </row>
    <row r="3" spans="1:12">
      <c r="B3" s="134" t="s">
        <v>12357</v>
      </c>
      <c r="C3" s="134"/>
      <c r="D3" s="134"/>
      <c r="E3" s="134"/>
      <c r="F3" s="134"/>
      <c r="G3" s="134"/>
      <c r="H3" s="134"/>
      <c r="I3" s="134"/>
      <c r="J3" s="134"/>
      <c r="K3" s="134"/>
    </row>
    <row r="4" spans="1:12">
      <c r="B4" s="134" t="s">
        <v>12358</v>
      </c>
      <c r="C4" s="134"/>
      <c r="D4" s="134"/>
      <c r="E4" s="134"/>
      <c r="F4" s="134"/>
      <c r="G4" s="134"/>
      <c r="H4" s="134"/>
      <c r="I4" s="134"/>
      <c r="J4" s="134"/>
      <c r="K4" s="134"/>
    </row>
    <row r="5" spans="1:12">
      <c r="B5" s="134"/>
      <c r="C5" s="135"/>
      <c r="D5" s="134"/>
      <c r="E5" s="135"/>
      <c r="F5" s="134"/>
      <c r="G5" s="135"/>
      <c r="H5" s="135"/>
      <c r="I5" s="135"/>
      <c r="J5" s="135"/>
      <c r="K5" s="135"/>
    </row>
    <row r="6" spans="1:12">
      <c r="B6" s="134" t="s">
        <v>9279</v>
      </c>
      <c r="C6" s="135"/>
      <c r="D6" s="135"/>
      <c r="E6" s="135"/>
      <c r="F6" s="134"/>
      <c r="G6" s="135"/>
      <c r="H6" s="135"/>
      <c r="I6" s="135"/>
      <c r="J6" s="135"/>
      <c r="K6" s="135"/>
    </row>
    <row r="7" spans="1:12" ht="13.5" thickBot="1">
      <c r="A7" s="1752"/>
      <c r="B7" s="1878" t="s">
        <v>14439</v>
      </c>
      <c r="C7" s="1878"/>
      <c r="K7" s="16"/>
    </row>
    <row r="8" spans="1:12" ht="13.5" thickTop="1">
      <c r="B8" s="136" t="s">
        <v>6</v>
      </c>
      <c r="C8" s="137"/>
      <c r="D8" s="1907">
        <f>Facility_Name</f>
        <v>0</v>
      </c>
      <c r="E8" s="1907"/>
      <c r="F8" s="1907"/>
      <c r="G8" s="137" t="s">
        <v>408</v>
      </c>
      <c r="H8" s="137" t="s">
        <v>408</v>
      </c>
      <c r="I8" s="137" t="s">
        <v>408</v>
      </c>
      <c r="J8" s="137" t="s">
        <v>408</v>
      </c>
      <c r="K8" s="139" t="s">
        <v>408</v>
      </c>
    </row>
    <row r="9" spans="1:12">
      <c r="B9" s="141" t="s">
        <v>7</v>
      </c>
      <c r="C9" s="142"/>
      <c r="D9" s="1908" t="str">
        <f>IF(Facility_DBA = 0, "", Facility_DBA)</f>
        <v/>
      </c>
      <c r="E9" s="1908"/>
      <c r="F9" s="1908"/>
      <c r="G9" s="142"/>
      <c r="H9" s="142"/>
      <c r="I9" s="142"/>
      <c r="J9" s="142"/>
      <c r="K9" s="143"/>
    </row>
    <row r="10" spans="1:12">
      <c r="B10" s="1164" t="s">
        <v>24</v>
      </c>
      <c r="C10" s="1165"/>
      <c r="D10" s="1165">
        <f>Provider_Number</f>
        <v>0</v>
      </c>
      <c r="E10" s="1166" t="s">
        <v>95</v>
      </c>
      <c r="F10" s="1447">
        <f>Facility_FYB</f>
        <v>0</v>
      </c>
      <c r="G10" s="1166" t="str">
        <f>+'Form 7 1 of 2'!G10</f>
        <v xml:space="preserve">     To</v>
      </c>
      <c r="H10" s="1447">
        <f>Facility_FYE</f>
        <v>0</v>
      </c>
      <c r="I10" s="1165"/>
      <c r="J10" s="1165"/>
      <c r="K10" s="1204"/>
    </row>
    <row r="11" spans="1:12" ht="13.5" thickBot="1">
      <c r="B11" s="1205" t="s">
        <v>8820</v>
      </c>
      <c r="C11" s="1169"/>
      <c r="D11" s="1169"/>
      <c r="E11" s="1170" t="str">
        <f>IF('Form 7-1 1 of 2'!$E$12 = 0, "", 'Form 7-1 1 of 2'!$E$12)</f>
        <v/>
      </c>
      <c r="F11" s="1168"/>
      <c r="G11" s="1167"/>
      <c r="H11" s="1168"/>
      <c r="I11" s="1169"/>
      <c r="J11" s="1169"/>
      <c r="K11" s="1206"/>
    </row>
    <row r="12" spans="1:12" ht="13.5" thickTop="1">
      <c r="B12" s="156" t="s">
        <v>409</v>
      </c>
      <c r="K12" s="158"/>
    </row>
    <row r="13" spans="1:12" ht="13.5" hidden="1" thickTop="1">
      <c r="B13" s="457" t="s">
        <v>1486</v>
      </c>
      <c r="C13" s="458" t="s">
        <v>1487</v>
      </c>
      <c r="D13" s="458" t="s">
        <v>1488</v>
      </c>
      <c r="E13" s="458" t="s">
        <v>1489</v>
      </c>
      <c r="F13" s="458" t="s">
        <v>1490</v>
      </c>
      <c r="G13" s="458" t="s">
        <v>1491</v>
      </c>
      <c r="H13" s="458" t="s">
        <v>1492</v>
      </c>
      <c r="I13" s="458" t="s">
        <v>1493</v>
      </c>
      <c r="J13" s="458" t="s">
        <v>1494</v>
      </c>
      <c r="K13" s="459" t="s">
        <v>1499</v>
      </c>
    </row>
    <row r="14" spans="1:12">
      <c r="B14" s="460" t="s">
        <v>59</v>
      </c>
      <c r="C14" s="461" t="s">
        <v>60</v>
      </c>
      <c r="D14" s="461" t="s">
        <v>61</v>
      </c>
      <c r="E14" s="461" t="s">
        <v>62</v>
      </c>
      <c r="F14" s="461" t="s">
        <v>63</v>
      </c>
      <c r="G14" s="461" t="s">
        <v>97</v>
      </c>
      <c r="H14" s="461" t="s">
        <v>98</v>
      </c>
      <c r="I14" s="461" t="s">
        <v>99</v>
      </c>
      <c r="J14" s="461" t="s">
        <v>100</v>
      </c>
      <c r="K14" s="462" t="s">
        <v>410</v>
      </c>
      <c r="L14" s="167">
        <v>1</v>
      </c>
    </row>
    <row r="15" spans="1:12" ht="76.5">
      <c r="B15" s="463" t="s">
        <v>13184</v>
      </c>
      <c r="C15" s="232" t="s">
        <v>1191</v>
      </c>
      <c r="D15" s="232" t="s">
        <v>1192</v>
      </c>
      <c r="E15" s="232" t="s">
        <v>14435</v>
      </c>
      <c r="F15" s="232" t="s">
        <v>1193</v>
      </c>
      <c r="G15" s="232" t="s">
        <v>1194</v>
      </c>
      <c r="H15" s="232" t="s">
        <v>1195</v>
      </c>
      <c r="I15" s="232" t="s">
        <v>1196</v>
      </c>
      <c r="J15" s="232" t="s">
        <v>1197</v>
      </c>
      <c r="K15" s="464" t="s">
        <v>1198</v>
      </c>
      <c r="L15" s="167">
        <v>2</v>
      </c>
    </row>
    <row r="16" spans="1:12">
      <c r="B16" s="76"/>
      <c r="C16" s="77"/>
      <c r="D16" s="1445"/>
      <c r="E16" s="1464"/>
      <c r="F16" s="1464"/>
      <c r="G16" s="1464"/>
      <c r="H16" s="1464"/>
      <c r="I16" s="78"/>
      <c r="J16" s="1531">
        <f>ROUND(H16*I16,0)</f>
        <v>0</v>
      </c>
      <c r="K16" s="1532">
        <f>+G16+J16</f>
        <v>0</v>
      </c>
      <c r="L16" s="167">
        <v>3</v>
      </c>
    </row>
    <row r="17" spans="2:12">
      <c r="B17" s="79"/>
      <c r="C17" s="80"/>
      <c r="D17" s="1446"/>
      <c r="E17" s="1467"/>
      <c r="F17" s="1467"/>
      <c r="G17" s="1467"/>
      <c r="H17" s="1467"/>
      <c r="I17" s="81"/>
      <c r="J17" s="1470">
        <f t="shared" ref="J17:J30" si="0">ROUND(H17*I17,0)</f>
        <v>0</v>
      </c>
      <c r="K17" s="1533">
        <f t="shared" ref="K17:K30" si="1">+G17+J17</f>
        <v>0</v>
      </c>
      <c r="L17" s="167">
        <v>4</v>
      </c>
    </row>
    <row r="18" spans="2:12">
      <c r="B18" s="79"/>
      <c r="C18" s="82"/>
      <c r="D18" s="1446"/>
      <c r="E18" s="1487"/>
      <c r="F18" s="1487"/>
      <c r="G18" s="1487"/>
      <c r="H18" s="1487"/>
      <c r="I18" s="83"/>
      <c r="J18" s="1470">
        <f t="shared" si="0"/>
        <v>0</v>
      </c>
      <c r="K18" s="1533">
        <f t="shared" si="1"/>
        <v>0</v>
      </c>
      <c r="L18" s="167">
        <v>5</v>
      </c>
    </row>
    <row r="19" spans="2:12">
      <c r="B19" s="79"/>
      <c r="C19" s="82"/>
      <c r="D19" s="1446"/>
      <c r="E19" s="1487"/>
      <c r="F19" s="1487"/>
      <c r="G19" s="1487"/>
      <c r="H19" s="1487"/>
      <c r="I19" s="81"/>
      <c r="J19" s="1470">
        <f t="shared" si="0"/>
        <v>0</v>
      </c>
      <c r="K19" s="1533">
        <f t="shared" si="1"/>
        <v>0</v>
      </c>
      <c r="L19" s="167">
        <v>6</v>
      </c>
    </row>
    <row r="20" spans="2:12">
      <c r="B20" s="79"/>
      <c r="C20" s="82"/>
      <c r="D20" s="1446"/>
      <c r="E20" s="1487"/>
      <c r="F20" s="1487"/>
      <c r="G20" s="1487"/>
      <c r="H20" s="1487"/>
      <c r="I20" s="83"/>
      <c r="J20" s="1470">
        <f t="shared" si="0"/>
        <v>0</v>
      </c>
      <c r="K20" s="1533">
        <f t="shared" si="1"/>
        <v>0</v>
      </c>
      <c r="L20" s="167">
        <v>7</v>
      </c>
    </row>
    <row r="21" spans="2:12">
      <c r="B21" s="79"/>
      <c r="C21" s="82"/>
      <c r="D21" s="1446"/>
      <c r="E21" s="1487"/>
      <c r="F21" s="1487"/>
      <c r="G21" s="1487"/>
      <c r="H21" s="1487"/>
      <c r="I21" s="83"/>
      <c r="J21" s="1470">
        <f t="shared" si="0"/>
        <v>0</v>
      </c>
      <c r="K21" s="1533">
        <f t="shared" si="1"/>
        <v>0</v>
      </c>
      <c r="L21" s="167">
        <v>8</v>
      </c>
    </row>
    <row r="22" spans="2:12">
      <c r="B22" s="79"/>
      <c r="C22" s="82"/>
      <c r="D22" s="1446"/>
      <c r="E22" s="1487"/>
      <c r="F22" s="1487"/>
      <c r="G22" s="1487"/>
      <c r="H22" s="1487"/>
      <c r="I22" s="83"/>
      <c r="J22" s="1470">
        <f t="shared" si="0"/>
        <v>0</v>
      </c>
      <c r="K22" s="1533">
        <f t="shared" si="1"/>
        <v>0</v>
      </c>
      <c r="L22" s="167">
        <v>9</v>
      </c>
    </row>
    <row r="23" spans="2:12">
      <c r="B23" s="79"/>
      <c r="C23" s="82"/>
      <c r="D23" s="1446"/>
      <c r="E23" s="1487"/>
      <c r="F23" s="1487"/>
      <c r="G23" s="1487"/>
      <c r="H23" s="1487"/>
      <c r="I23" s="83"/>
      <c r="J23" s="1470">
        <f t="shared" si="0"/>
        <v>0</v>
      </c>
      <c r="K23" s="1533">
        <f t="shared" si="1"/>
        <v>0</v>
      </c>
      <c r="L23" s="167">
        <v>10</v>
      </c>
    </row>
    <row r="24" spans="2:12">
      <c r="B24" s="79"/>
      <c r="C24" s="82"/>
      <c r="D24" s="1446"/>
      <c r="E24" s="1487"/>
      <c r="F24" s="1487"/>
      <c r="G24" s="1487"/>
      <c r="H24" s="1487"/>
      <c r="I24" s="83"/>
      <c r="J24" s="1470">
        <f>ROUND(H24*I24,0)</f>
        <v>0</v>
      </c>
      <c r="K24" s="1533">
        <f>+G24+J24</f>
        <v>0</v>
      </c>
      <c r="L24" s="167">
        <v>11</v>
      </c>
    </row>
    <row r="25" spans="2:12">
      <c r="B25" s="79"/>
      <c r="C25" s="82"/>
      <c r="D25" s="1446"/>
      <c r="E25" s="1487"/>
      <c r="F25" s="1487"/>
      <c r="G25" s="1487"/>
      <c r="H25" s="1487"/>
      <c r="I25" s="83"/>
      <c r="J25" s="1470">
        <f>ROUND(H25*I25,0)</f>
        <v>0</v>
      </c>
      <c r="K25" s="1533">
        <f>+G25+J25</f>
        <v>0</v>
      </c>
      <c r="L25" s="167">
        <v>12</v>
      </c>
    </row>
    <row r="26" spans="2:12">
      <c r="B26" s="79"/>
      <c r="C26" s="82"/>
      <c r="D26" s="1446"/>
      <c r="E26" s="1487"/>
      <c r="F26" s="1487"/>
      <c r="G26" s="1487"/>
      <c r="H26" s="1487"/>
      <c r="I26" s="83"/>
      <c r="J26" s="1470">
        <f>ROUND(H26*I26,0)</f>
        <v>0</v>
      </c>
      <c r="K26" s="1533">
        <f>+G26+J26</f>
        <v>0</v>
      </c>
      <c r="L26" s="167">
        <v>13</v>
      </c>
    </row>
    <row r="27" spans="2:12">
      <c r="B27" s="79"/>
      <c r="C27" s="82"/>
      <c r="D27" s="1446"/>
      <c r="E27" s="1487"/>
      <c r="F27" s="1487"/>
      <c r="G27" s="1487"/>
      <c r="H27" s="1487"/>
      <c r="I27" s="83"/>
      <c r="J27" s="1470">
        <f t="shared" si="0"/>
        <v>0</v>
      </c>
      <c r="K27" s="1533">
        <f t="shared" si="1"/>
        <v>0</v>
      </c>
      <c r="L27" s="167">
        <v>14</v>
      </c>
    </row>
    <row r="28" spans="2:12">
      <c r="B28" s="79"/>
      <c r="C28" s="82"/>
      <c r="D28" s="1446"/>
      <c r="E28" s="1487"/>
      <c r="F28" s="1487"/>
      <c r="G28" s="1487"/>
      <c r="H28" s="1487"/>
      <c r="I28" s="83"/>
      <c r="J28" s="1470">
        <f t="shared" si="0"/>
        <v>0</v>
      </c>
      <c r="K28" s="1533">
        <f t="shared" si="1"/>
        <v>0</v>
      </c>
      <c r="L28" s="167">
        <v>15</v>
      </c>
    </row>
    <row r="29" spans="2:12">
      <c r="B29" s="79"/>
      <c r="C29" s="82"/>
      <c r="D29" s="1446"/>
      <c r="E29" s="1487"/>
      <c r="F29" s="1487"/>
      <c r="G29" s="1487"/>
      <c r="H29" s="1487"/>
      <c r="I29" s="83"/>
      <c r="J29" s="1470">
        <f t="shared" si="0"/>
        <v>0</v>
      </c>
      <c r="K29" s="1533">
        <f t="shared" si="1"/>
        <v>0</v>
      </c>
      <c r="L29" s="167">
        <v>16</v>
      </c>
    </row>
    <row r="30" spans="2:12">
      <c r="B30" s="79"/>
      <c r="C30" s="82"/>
      <c r="D30" s="1446"/>
      <c r="E30" s="1487"/>
      <c r="F30" s="1487"/>
      <c r="G30" s="1487"/>
      <c r="H30" s="1487"/>
      <c r="I30" s="83"/>
      <c r="J30" s="1470">
        <f t="shared" si="0"/>
        <v>0</v>
      </c>
      <c r="K30" s="1533">
        <f t="shared" si="1"/>
        <v>0</v>
      </c>
      <c r="L30" s="167">
        <v>18</v>
      </c>
    </row>
    <row r="31" spans="2:12">
      <c r="B31" s="79"/>
      <c r="C31" s="82"/>
      <c r="D31" s="1446"/>
      <c r="E31" s="1487"/>
      <c r="F31" s="1487"/>
      <c r="G31" s="1487"/>
      <c r="H31" s="1487"/>
      <c r="I31" s="83"/>
      <c r="J31" s="1470">
        <f t="shared" ref="J31:J40" si="2">ROUND(H31*I31,0)</f>
        <v>0</v>
      </c>
      <c r="K31" s="1533">
        <f t="shared" ref="K31:K40" si="3">+G31+J31</f>
        <v>0</v>
      </c>
      <c r="L31" s="167">
        <v>19</v>
      </c>
    </row>
    <row r="32" spans="2:12">
      <c r="B32" s="79"/>
      <c r="C32" s="82"/>
      <c r="D32" s="1446"/>
      <c r="E32" s="1487"/>
      <c r="F32" s="1487"/>
      <c r="G32" s="1487"/>
      <c r="H32" s="1487"/>
      <c r="I32" s="83"/>
      <c r="J32" s="1470">
        <f t="shared" si="2"/>
        <v>0</v>
      </c>
      <c r="K32" s="1533">
        <f t="shared" si="3"/>
        <v>0</v>
      </c>
      <c r="L32" s="167">
        <v>20</v>
      </c>
    </row>
    <row r="33" spans="2:12">
      <c r="B33" s="79"/>
      <c r="C33" s="82"/>
      <c r="D33" s="1446"/>
      <c r="E33" s="1487"/>
      <c r="F33" s="1487"/>
      <c r="G33" s="1487"/>
      <c r="H33" s="1487"/>
      <c r="I33" s="83"/>
      <c r="J33" s="1470">
        <f t="shared" si="2"/>
        <v>0</v>
      </c>
      <c r="K33" s="1533">
        <f t="shared" si="3"/>
        <v>0</v>
      </c>
      <c r="L33" s="167">
        <v>21</v>
      </c>
    </row>
    <row r="34" spans="2:12">
      <c r="B34" s="79"/>
      <c r="C34" s="82"/>
      <c r="D34" s="1446"/>
      <c r="E34" s="1487"/>
      <c r="F34" s="1487"/>
      <c r="G34" s="1487"/>
      <c r="H34" s="1487"/>
      <c r="I34" s="83"/>
      <c r="J34" s="1470">
        <f t="shared" si="2"/>
        <v>0</v>
      </c>
      <c r="K34" s="1533">
        <f t="shared" si="3"/>
        <v>0</v>
      </c>
      <c r="L34" s="167">
        <v>22</v>
      </c>
    </row>
    <row r="35" spans="2:12">
      <c r="B35" s="79"/>
      <c r="C35" s="82"/>
      <c r="D35" s="1446"/>
      <c r="E35" s="1487"/>
      <c r="F35" s="1487"/>
      <c r="G35" s="1487"/>
      <c r="H35" s="1487"/>
      <c r="I35" s="83"/>
      <c r="J35" s="1470">
        <f t="shared" si="2"/>
        <v>0</v>
      </c>
      <c r="K35" s="1533">
        <f t="shared" si="3"/>
        <v>0</v>
      </c>
      <c r="L35" s="167">
        <v>23</v>
      </c>
    </row>
    <row r="36" spans="2:12">
      <c r="B36" s="79"/>
      <c r="C36" s="82"/>
      <c r="D36" s="1446"/>
      <c r="E36" s="1487"/>
      <c r="F36" s="1487"/>
      <c r="G36" s="1487"/>
      <c r="H36" s="1487"/>
      <c r="I36" s="83"/>
      <c r="J36" s="1470">
        <f t="shared" si="2"/>
        <v>0</v>
      </c>
      <c r="K36" s="1533">
        <f t="shared" si="3"/>
        <v>0</v>
      </c>
      <c r="L36" s="167">
        <v>24</v>
      </c>
    </row>
    <row r="37" spans="2:12">
      <c r="B37" s="79"/>
      <c r="C37" s="82"/>
      <c r="D37" s="1446"/>
      <c r="E37" s="1487"/>
      <c r="F37" s="1487"/>
      <c r="G37" s="1487"/>
      <c r="H37" s="1487"/>
      <c r="I37" s="83"/>
      <c r="J37" s="1470">
        <f t="shared" si="2"/>
        <v>0</v>
      </c>
      <c r="K37" s="1533">
        <f t="shared" si="3"/>
        <v>0</v>
      </c>
      <c r="L37" s="167">
        <v>25</v>
      </c>
    </row>
    <row r="38" spans="2:12">
      <c r="B38" s="79"/>
      <c r="C38" s="82"/>
      <c r="D38" s="1446"/>
      <c r="E38" s="1487"/>
      <c r="F38" s="1487"/>
      <c r="G38" s="1487"/>
      <c r="H38" s="1487"/>
      <c r="I38" s="83"/>
      <c r="J38" s="1470">
        <f t="shared" si="2"/>
        <v>0</v>
      </c>
      <c r="K38" s="1533">
        <f t="shared" si="3"/>
        <v>0</v>
      </c>
      <c r="L38" s="167">
        <v>26</v>
      </c>
    </row>
    <row r="39" spans="2:12">
      <c r="B39" s="79"/>
      <c r="C39" s="82"/>
      <c r="D39" s="1446"/>
      <c r="E39" s="1487"/>
      <c r="F39" s="1487"/>
      <c r="G39" s="1487"/>
      <c r="H39" s="1487"/>
      <c r="I39" s="83"/>
      <c r="J39" s="1470">
        <f t="shared" si="2"/>
        <v>0</v>
      </c>
      <c r="K39" s="1533">
        <f t="shared" si="3"/>
        <v>0</v>
      </c>
      <c r="L39" s="167">
        <v>27</v>
      </c>
    </row>
    <row r="40" spans="2:12">
      <c r="B40" s="79"/>
      <c r="C40" s="82"/>
      <c r="D40" s="1446"/>
      <c r="E40" s="1487"/>
      <c r="F40" s="1487"/>
      <c r="G40" s="1487"/>
      <c r="H40" s="1487"/>
      <c r="I40" s="83"/>
      <c r="J40" s="1470">
        <f t="shared" si="2"/>
        <v>0</v>
      </c>
      <c r="K40" s="1533">
        <f t="shared" si="3"/>
        <v>0</v>
      </c>
      <c r="L40" s="167">
        <v>28</v>
      </c>
    </row>
    <row r="41" spans="2:12">
      <c r="B41" s="467" t="s">
        <v>413</v>
      </c>
      <c r="C41" s="468"/>
      <c r="D41" s="1814"/>
      <c r="E41" s="1529"/>
      <c r="F41" s="1529"/>
      <c r="G41" s="1529"/>
      <c r="H41" s="1529"/>
      <c r="I41" s="470"/>
      <c r="J41" s="1529"/>
      <c r="K41" s="1534"/>
      <c r="L41" s="167">
        <v>29</v>
      </c>
    </row>
    <row r="42" spans="2:12">
      <c r="B42" s="79"/>
      <c r="C42" s="82"/>
      <c r="D42" s="1446"/>
      <c r="E42" s="1487"/>
      <c r="F42" s="1487"/>
      <c r="G42" s="1487"/>
      <c r="H42" s="1487"/>
      <c r="I42" s="83"/>
      <c r="J42" s="1470">
        <f t="shared" ref="J42:J49" si="4">ROUND(H42*I42,0)</f>
        <v>0</v>
      </c>
      <c r="K42" s="1533">
        <f t="shared" ref="K42:K49" si="5">+G42+J42</f>
        <v>0</v>
      </c>
      <c r="L42" s="167">
        <v>30</v>
      </c>
    </row>
    <row r="43" spans="2:12">
      <c r="B43" s="79"/>
      <c r="C43" s="82"/>
      <c r="D43" s="1446"/>
      <c r="E43" s="1487"/>
      <c r="F43" s="1487"/>
      <c r="G43" s="1487"/>
      <c r="H43" s="1487"/>
      <c r="I43" s="83"/>
      <c r="J43" s="1470">
        <f t="shared" si="4"/>
        <v>0</v>
      </c>
      <c r="K43" s="1533">
        <f t="shared" si="5"/>
        <v>0</v>
      </c>
      <c r="L43" s="167">
        <v>31</v>
      </c>
    </row>
    <row r="44" spans="2:12">
      <c r="B44" s="79"/>
      <c r="C44" s="82"/>
      <c r="D44" s="1446"/>
      <c r="E44" s="1487"/>
      <c r="F44" s="1487"/>
      <c r="G44" s="1487"/>
      <c r="H44" s="1487"/>
      <c r="I44" s="83"/>
      <c r="J44" s="1470">
        <f t="shared" si="4"/>
        <v>0</v>
      </c>
      <c r="K44" s="1533">
        <f t="shared" si="5"/>
        <v>0</v>
      </c>
      <c r="L44" s="167">
        <v>32</v>
      </c>
    </row>
    <row r="45" spans="2:12">
      <c r="B45" s="79"/>
      <c r="C45" s="82"/>
      <c r="D45" s="1446"/>
      <c r="E45" s="1487"/>
      <c r="F45" s="1487"/>
      <c r="G45" s="1487"/>
      <c r="H45" s="1487"/>
      <c r="I45" s="83"/>
      <c r="J45" s="1470">
        <f t="shared" si="4"/>
        <v>0</v>
      </c>
      <c r="K45" s="1533">
        <f t="shared" si="5"/>
        <v>0</v>
      </c>
      <c r="L45" s="167">
        <v>33</v>
      </c>
    </row>
    <row r="46" spans="2:12">
      <c r="B46" s="79"/>
      <c r="C46" s="82"/>
      <c r="D46" s="1446"/>
      <c r="E46" s="1487"/>
      <c r="F46" s="1487"/>
      <c r="G46" s="1487"/>
      <c r="H46" s="1487"/>
      <c r="I46" s="83"/>
      <c r="J46" s="1470">
        <f t="shared" si="4"/>
        <v>0</v>
      </c>
      <c r="K46" s="1533">
        <f t="shared" si="5"/>
        <v>0</v>
      </c>
      <c r="L46" s="167">
        <v>34</v>
      </c>
    </row>
    <row r="47" spans="2:12">
      <c r="B47" s="79"/>
      <c r="C47" s="82"/>
      <c r="D47" s="1446"/>
      <c r="E47" s="1487"/>
      <c r="F47" s="1487"/>
      <c r="G47" s="1487"/>
      <c r="H47" s="1487"/>
      <c r="I47" s="83"/>
      <c r="J47" s="1470">
        <f t="shared" si="4"/>
        <v>0</v>
      </c>
      <c r="K47" s="1533">
        <f t="shared" si="5"/>
        <v>0</v>
      </c>
      <c r="L47" s="167">
        <v>35</v>
      </c>
    </row>
    <row r="48" spans="2:12">
      <c r="B48" s="79"/>
      <c r="C48" s="82"/>
      <c r="D48" s="1446"/>
      <c r="E48" s="1487"/>
      <c r="F48" s="1487"/>
      <c r="G48" s="1487"/>
      <c r="H48" s="1487"/>
      <c r="I48" s="83"/>
      <c r="J48" s="1470">
        <f t="shared" si="4"/>
        <v>0</v>
      </c>
      <c r="K48" s="1533">
        <f t="shared" si="5"/>
        <v>0</v>
      </c>
      <c r="L48" s="167">
        <v>36</v>
      </c>
    </row>
    <row r="49" spans="2:12">
      <c r="B49" s="79"/>
      <c r="C49" s="82"/>
      <c r="D49" s="1446"/>
      <c r="E49" s="1487"/>
      <c r="F49" s="1487"/>
      <c r="G49" s="1487"/>
      <c r="H49" s="1487"/>
      <c r="I49" s="83"/>
      <c r="J49" s="1470">
        <f t="shared" si="4"/>
        <v>0</v>
      </c>
      <c r="K49" s="1533">
        <f t="shared" si="5"/>
        <v>0</v>
      </c>
      <c r="L49" s="167">
        <v>37</v>
      </c>
    </row>
    <row r="50" spans="2:12" ht="13.5" thickBot="1">
      <c r="B50" s="472" t="s">
        <v>1199</v>
      </c>
      <c r="C50" s="145"/>
      <c r="D50" s="145"/>
      <c r="E50" s="1530">
        <f>SUM(E16:E46)</f>
        <v>0</v>
      </c>
      <c r="F50" s="1530">
        <f>SUM(F16:F46)</f>
        <v>0</v>
      </c>
      <c r="G50" s="1530">
        <f>SUM(G16:G46)</f>
        <v>0</v>
      </c>
      <c r="H50" s="1530">
        <f>SUM(H16:H46)</f>
        <v>0</v>
      </c>
      <c r="I50" s="473"/>
      <c r="J50" s="1530">
        <f>SUM(J16:J46)</f>
        <v>0</v>
      </c>
      <c r="K50" s="1535">
        <f>SUM(K16:K46)</f>
        <v>0</v>
      </c>
      <c r="L50" s="167">
        <v>38</v>
      </c>
    </row>
    <row r="51" spans="2:12" ht="13.5" thickTop="1">
      <c r="B51" s="239"/>
      <c r="C51" s="239"/>
      <c r="D51" s="239"/>
      <c r="E51" s="239"/>
      <c r="F51" s="239"/>
      <c r="G51" s="239"/>
      <c r="H51" s="239"/>
      <c r="I51" s="239"/>
      <c r="J51" s="239"/>
      <c r="K51" s="239"/>
    </row>
    <row r="52" spans="2:12">
      <c r="B52" s="134"/>
      <c r="C52" s="135"/>
      <c r="D52" s="135"/>
      <c r="E52" s="135"/>
      <c r="F52" s="134"/>
      <c r="G52" s="135"/>
      <c r="H52" s="135"/>
      <c r="I52" s="135"/>
      <c r="J52" s="135"/>
      <c r="K52" s="135"/>
    </row>
    <row r="53" spans="2:12"/>
    <row r="54" spans="2:12"/>
    <row r="55" spans="2:12"/>
    <row r="56" spans="2:12"/>
    <row r="57" spans="2:12"/>
    <row r="58" spans="2:12"/>
    <row r="59" spans="2:12"/>
  </sheetData>
  <sheetProtection algorithmName="SHA-512" hashValue="RRlJSGLUmd9zsqgjHgTxmgkoaFd8vqEgSnhGcT/P3fWrDUoMx6NNwl2u1gvnnOEZRBDXDkyVDWyW8lTKfY3LaQ==" saltValue="b+YaVtr8q9qnB0VDMCQGbg==" spinCount="100000" sheet="1" objects="1" scenarios="1"/>
  <mergeCells count="3">
    <mergeCell ref="D8:F8"/>
    <mergeCell ref="D9:F9"/>
    <mergeCell ref="B7:C7"/>
  </mergeCells>
  <hyperlinks>
    <hyperlink ref="B7" location="Checklist!A1" display="Click here to go back to the instructions" xr:uid="{4259B3AB-833F-42CF-8733-C8B1DD111201}"/>
  </hyperlinks>
  <printOptions horizontalCentered="1" verticalCentered="1"/>
  <pageMargins left="0.25" right="0.25" top="0.75" bottom="0.75" header="0.3" footer="0.3"/>
  <pageSetup scale="74" orientation="landscape" horizontalDpi="1200" verticalDpi="1200" r:id="rId1"/>
  <headerFooter alignWithMargins="0">
    <oddFooter>&amp;C&amp;10&amp;A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M63"/>
  <sheetViews>
    <sheetView showGridLines="0" zoomScaleNormal="100" workbookViewId="0">
      <selection activeCell="F16" sqref="F16"/>
    </sheetView>
  </sheetViews>
  <sheetFormatPr defaultColWidth="0" defaultRowHeight="12.75" zeroHeight="1"/>
  <cols>
    <col min="1" max="1" width="1.77734375" style="12" customWidth="1"/>
    <col min="2" max="2" width="7.6640625" style="12" customWidth="1"/>
    <col min="3" max="4" width="9.6640625" style="12" customWidth="1"/>
    <col min="5" max="5" width="11.5546875" style="12" customWidth="1"/>
    <col min="6" max="6" width="9.6640625" style="12" customWidth="1"/>
    <col min="7" max="8" width="10.6640625" style="12" customWidth="1"/>
    <col min="9" max="9" width="16" style="12" customWidth="1"/>
    <col min="10" max="10" width="5.109375" style="12" hidden="1" customWidth="1"/>
    <col min="11" max="11" width="1.77734375" style="12" customWidth="1"/>
    <col min="12" max="12" width="9.6640625" style="12" hidden="1" customWidth="1"/>
    <col min="13" max="13" width="16.77734375" style="12" bestFit="1" customWidth="1"/>
    <col min="14" max="16384" width="9.6640625" style="12" hidden="1"/>
  </cols>
  <sheetData>
    <row r="1" spans="1:13">
      <c r="B1" s="134" t="s">
        <v>12355</v>
      </c>
      <c r="C1" s="134"/>
      <c r="D1" s="134"/>
      <c r="E1" s="134"/>
      <c r="F1" s="134"/>
      <c r="G1" s="134"/>
      <c r="H1" s="134"/>
      <c r="I1" s="134"/>
      <c r="J1" s="134"/>
      <c r="K1" s="134"/>
    </row>
    <row r="2" spans="1:13">
      <c r="B2" s="134" t="s">
        <v>12356</v>
      </c>
      <c r="C2" s="134"/>
      <c r="D2" s="134"/>
      <c r="E2" s="134"/>
      <c r="F2" s="134"/>
      <c r="G2" s="134"/>
      <c r="H2" s="134"/>
      <c r="I2" s="134"/>
      <c r="J2" s="134"/>
      <c r="K2" s="134"/>
      <c r="L2" s="1370"/>
      <c r="M2" s="1370" t="str">
        <f>IF(OR(M24="WARNING: Incomplete",M50="WARNING: Incomplete"),"INCOMPLETE","")</f>
        <v/>
      </c>
    </row>
    <row r="3" spans="1:13">
      <c r="B3" s="134" t="s">
        <v>12357</v>
      </c>
      <c r="C3" s="134"/>
      <c r="D3" s="134"/>
      <c r="E3" s="134"/>
      <c r="F3" s="134"/>
      <c r="G3" s="134"/>
      <c r="H3" s="134"/>
      <c r="I3" s="134"/>
      <c r="J3" s="134"/>
      <c r="K3" s="134"/>
    </row>
    <row r="4" spans="1:13">
      <c r="B4" s="134" t="s">
        <v>12358</v>
      </c>
      <c r="C4" s="134"/>
      <c r="D4" s="134"/>
      <c r="E4" s="134"/>
      <c r="F4" s="134"/>
      <c r="G4" s="134"/>
      <c r="H4" s="134"/>
      <c r="I4" s="134"/>
      <c r="J4" s="134"/>
      <c r="K4" s="134"/>
    </row>
    <row r="5" spans="1:13">
      <c r="B5" s="134"/>
      <c r="C5" s="134"/>
      <c r="D5" s="134"/>
      <c r="E5" s="134"/>
      <c r="F5" s="134"/>
      <c r="G5" s="134"/>
      <c r="H5" s="134"/>
      <c r="I5" s="134"/>
      <c r="J5" s="474"/>
      <c r="K5" s="474"/>
    </row>
    <row r="6" spans="1:13">
      <c r="B6" s="134" t="s">
        <v>8821</v>
      </c>
      <c r="C6" s="135"/>
      <c r="D6" s="134"/>
      <c r="E6" s="134"/>
      <c r="F6" s="134"/>
      <c r="G6" s="134"/>
      <c r="H6" s="134"/>
      <c r="I6" s="134"/>
      <c r="J6" s="474"/>
      <c r="K6" s="474"/>
    </row>
    <row r="7" spans="1:13" ht="13.5" thickBot="1">
      <c r="A7" s="1752"/>
      <c r="B7" s="1878" t="s">
        <v>14439</v>
      </c>
      <c r="C7" s="1878"/>
      <c r="D7" s="1878"/>
      <c r="I7" s="16"/>
    </row>
    <row r="8" spans="1:13" ht="17.100000000000001" customHeight="1" thickTop="1">
      <c r="B8" s="136" t="s">
        <v>6</v>
      </c>
      <c r="C8" s="137"/>
      <c r="D8" s="137">
        <f>Facility_Name</f>
        <v>0</v>
      </c>
      <c r="E8" s="137"/>
      <c r="F8" s="137"/>
      <c r="G8" s="137"/>
      <c r="H8" s="137"/>
      <c r="I8" s="139"/>
      <c r="K8" s="157"/>
    </row>
    <row r="9" spans="1:13" ht="17.100000000000001" customHeight="1">
      <c r="B9" s="141" t="s">
        <v>7</v>
      </c>
      <c r="C9" s="142"/>
      <c r="D9" s="142" t="str">
        <f>IF(Facility_DBA = 0, "", Facility_DBA)</f>
        <v/>
      </c>
      <c r="E9" s="142"/>
      <c r="F9" s="142"/>
      <c r="G9" s="142"/>
      <c r="H9" s="142"/>
      <c r="I9" s="143"/>
      <c r="K9" s="157"/>
    </row>
    <row r="10" spans="1:13" ht="17.100000000000001" customHeight="1" thickBot="1">
      <c r="B10" s="144" t="s">
        <v>24</v>
      </c>
      <c r="C10" s="145"/>
      <c r="D10" s="145">
        <f>Provider_Number</f>
        <v>0</v>
      </c>
      <c r="E10" s="219" t="s">
        <v>95</v>
      </c>
      <c r="F10" s="1435">
        <f>Facility_FYB</f>
        <v>0</v>
      </c>
      <c r="G10" s="145"/>
      <c r="H10" s="455" t="s">
        <v>53</v>
      </c>
      <c r="I10" s="1436">
        <f>Facility_FYE</f>
        <v>0</v>
      </c>
      <c r="K10" s="157"/>
    </row>
    <row r="11" spans="1:13" ht="15" hidden="1" customHeight="1" thickTop="1" thickBot="1">
      <c r="B11" s="182" t="s">
        <v>1486</v>
      </c>
      <c r="C11" s="183" t="s">
        <v>1487</v>
      </c>
      <c r="D11" s="183" t="s">
        <v>1488</v>
      </c>
      <c r="E11" s="183" t="s">
        <v>1489</v>
      </c>
      <c r="F11" s="183" t="s">
        <v>1490</v>
      </c>
      <c r="G11" s="183" t="s">
        <v>1491</v>
      </c>
      <c r="H11" s="183" t="s">
        <v>1492</v>
      </c>
      <c r="I11" s="184" t="s">
        <v>1493</v>
      </c>
    </row>
    <row r="12" spans="1:13" ht="15" customHeight="1" thickTop="1">
      <c r="B12" s="157"/>
      <c r="I12" s="158"/>
      <c r="J12" s="407">
        <v>1</v>
      </c>
      <c r="K12" s="157"/>
    </row>
    <row r="13" spans="1:13" ht="15" customHeight="1">
      <c r="B13" s="428" t="s">
        <v>414</v>
      </c>
      <c r="C13" s="135"/>
      <c r="D13" s="135"/>
      <c r="E13" s="135"/>
      <c r="F13" s="135"/>
      <c r="G13" s="135"/>
      <c r="H13" s="135"/>
      <c r="I13" s="158"/>
      <c r="J13" s="407">
        <v>2</v>
      </c>
      <c r="K13" s="157"/>
    </row>
    <row r="14" spans="1:13" ht="15" customHeight="1">
      <c r="B14" s="475" t="s">
        <v>1125</v>
      </c>
      <c r="C14" s="135"/>
      <c r="D14" s="135"/>
      <c r="E14" s="135"/>
      <c r="H14" s="135"/>
      <c r="I14" s="158"/>
      <c r="J14" s="407">
        <v>3</v>
      </c>
      <c r="K14" s="157"/>
    </row>
    <row r="15" spans="1:13" ht="15" customHeight="1" thickBot="1">
      <c r="B15" s="475"/>
      <c r="C15" s="135"/>
      <c r="D15" s="135"/>
      <c r="E15" s="135"/>
      <c r="H15" s="135"/>
      <c r="I15" s="158"/>
      <c r="J15" s="407">
        <v>4</v>
      </c>
      <c r="K15" s="157"/>
    </row>
    <row r="16" spans="1:13" ht="15" customHeight="1" thickBot="1">
      <c r="B16" s="157"/>
      <c r="F16" s="489"/>
      <c r="G16" s="581" t="s">
        <v>1389</v>
      </c>
      <c r="I16" s="158"/>
      <c r="J16" s="407">
        <v>5</v>
      </c>
      <c r="K16" s="157"/>
    </row>
    <row r="17" spans="2:13" ht="15" customHeight="1">
      <c r="B17" s="157"/>
      <c r="E17" s="1187" t="s">
        <v>10872</v>
      </c>
      <c r="F17" s="135"/>
      <c r="G17" s="135"/>
      <c r="I17" s="158"/>
      <c r="J17" s="407">
        <v>6</v>
      </c>
      <c r="K17" s="157"/>
    </row>
    <row r="18" spans="2:13" ht="15" customHeight="1" thickBot="1">
      <c r="B18" s="172"/>
      <c r="C18" s="173"/>
      <c r="D18" s="173"/>
      <c r="E18" s="173"/>
      <c r="F18" s="173"/>
      <c r="G18" s="173"/>
      <c r="H18" s="173"/>
      <c r="I18" s="174"/>
      <c r="J18" s="407">
        <v>7</v>
      </c>
      <c r="K18" s="157"/>
    </row>
    <row r="19" spans="2:13" ht="5.0999999999999996" customHeight="1" thickTop="1" thickBot="1"/>
    <row r="20" spans="2:13" ht="15" customHeight="1" thickTop="1">
      <c r="B20" s="223" t="s">
        <v>416</v>
      </c>
      <c r="C20" s="239"/>
      <c r="D20" s="239"/>
      <c r="E20" s="239"/>
      <c r="F20" s="239"/>
      <c r="G20" s="239"/>
      <c r="H20" s="239"/>
      <c r="I20" s="476"/>
    </row>
    <row r="21" spans="2:13" ht="15" customHeight="1">
      <c r="B21" s="157"/>
      <c r="I21" s="158"/>
    </row>
    <row r="22" spans="2:13" ht="15" hidden="1" customHeight="1" thickTop="1">
      <c r="B22" s="399" t="s">
        <v>1486</v>
      </c>
      <c r="C22" s="400" t="s">
        <v>1487</v>
      </c>
      <c r="D22" s="400" t="s">
        <v>1488</v>
      </c>
      <c r="E22" s="400" t="s">
        <v>1489</v>
      </c>
      <c r="F22" s="400" t="s">
        <v>1490</v>
      </c>
      <c r="G22" s="400" t="s">
        <v>1491</v>
      </c>
      <c r="H22" s="400" t="s">
        <v>1492</v>
      </c>
      <c r="I22" s="401" t="s">
        <v>1493</v>
      </c>
    </row>
    <row r="23" spans="2:13" ht="38.25">
      <c r="B23" s="477" t="s">
        <v>1400</v>
      </c>
      <c r="C23" s="478" t="s">
        <v>1401</v>
      </c>
      <c r="D23" s="479" t="s">
        <v>13188</v>
      </c>
      <c r="E23" s="480"/>
      <c r="F23" s="480"/>
      <c r="G23" s="478" t="s">
        <v>529</v>
      </c>
      <c r="H23" s="478" t="s">
        <v>1201</v>
      </c>
      <c r="I23" s="481" t="s">
        <v>13189</v>
      </c>
      <c r="J23" s="407">
        <v>1</v>
      </c>
    </row>
    <row r="24" spans="2:13" ht="17.100000000000001" customHeight="1">
      <c r="B24" s="76"/>
      <c r="C24" s="1387"/>
      <c r="D24" s="1920"/>
      <c r="E24" s="1888"/>
      <c r="F24" s="1921"/>
      <c r="G24" s="84"/>
      <c r="H24" s="84"/>
      <c r="I24" s="482">
        <f>+H24-G24</f>
        <v>0</v>
      </c>
      <c r="J24" s="407">
        <v>2</v>
      </c>
      <c r="L24" s="1370"/>
      <c r="M24" s="1370" t="str">
        <f>IF(AND(_D001724="Yes",OR(_D001728="",_D001729="",_D001730="",_D001788="",_D001808="")),"WARNING: Incomplete","")</f>
        <v/>
      </c>
    </row>
    <row r="25" spans="2:13" ht="17.100000000000001" customHeight="1">
      <c r="B25" s="79"/>
      <c r="C25" s="1388"/>
      <c r="D25" s="1916"/>
      <c r="E25" s="1917"/>
      <c r="F25" s="1913"/>
      <c r="G25" s="85"/>
      <c r="H25" s="85"/>
      <c r="I25" s="483">
        <f>+H25-G25</f>
        <v>0</v>
      </c>
      <c r="J25" s="407">
        <v>3</v>
      </c>
    </row>
    <row r="26" spans="2:13" ht="17.100000000000001" customHeight="1">
      <c r="B26" s="79"/>
      <c r="C26" s="1388"/>
      <c r="D26" s="1916"/>
      <c r="E26" s="1917"/>
      <c r="F26" s="1913"/>
      <c r="G26" s="85"/>
      <c r="H26" s="85"/>
      <c r="I26" s="483">
        <f>+H26-G26</f>
        <v>0</v>
      </c>
      <c r="J26" s="407">
        <v>4</v>
      </c>
    </row>
    <row r="27" spans="2:13" ht="17.100000000000001" customHeight="1">
      <c r="B27" s="79"/>
      <c r="C27" s="1388"/>
      <c r="D27" s="1916"/>
      <c r="E27" s="1917"/>
      <c r="F27" s="1913"/>
      <c r="G27" s="85"/>
      <c r="H27" s="85"/>
      <c r="I27" s="483">
        <f t="shared" ref="I27:I36" si="0">+H27-G27</f>
        <v>0</v>
      </c>
      <c r="J27" s="407">
        <v>5</v>
      </c>
    </row>
    <row r="28" spans="2:13" ht="17.100000000000001" customHeight="1">
      <c r="B28" s="79"/>
      <c r="C28" s="1388"/>
      <c r="D28" s="1916"/>
      <c r="E28" s="1917"/>
      <c r="F28" s="1913"/>
      <c r="G28" s="85"/>
      <c r="H28" s="85"/>
      <c r="I28" s="483">
        <f t="shared" si="0"/>
        <v>0</v>
      </c>
      <c r="J28" s="407">
        <v>6</v>
      </c>
    </row>
    <row r="29" spans="2:13" ht="17.100000000000001" customHeight="1">
      <c r="B29" s="79"/>
      <c r="C29" s="1388"/>
      <c r="D29" s="1916"/>
      <c r="E29" s="1917"/>
      <c r="F29" s="1913"/>
      <c r="G29" s="85"/>
      <c r="H29" s="85"/>
      <c r="I29" s="483">
        <f t="shared" si="0"/>
        <v>0</v>
      </c>
      <c r="J29" s="407">
        <v>7</v>
      </c>
    </row>
    <row r="30" spans="2:13" ht="17.100000000000001" customHeight="1">
      <c r="B30" s="79"/>
      <c r="C30" s="1388"/>
      <c r="D30" s="1916"/>
      <c r="E30" s="1917"/>
      <c r="F30" s="1913"/>
      <c r="G30" s="85"/>
      <c r="H30" s="85"/>
      <c r="I30" s="483">
        <f t="shared" si="0"/>
        <v>0</v>
      </c>
      <c r="J30" s="407">
        <v>8</v>
      </c>
    </row>
    <row r="31" spans="2:13" ht="17.100000000000001" customHeight="1">
      <c r="B31" s="79"/>
      <c r="C31" s="1388"/>
      <c r="D31" s="1916"/>
      <c r="E31" s="1917"/>
      <c r="F31" s="1913"/>
      <c r="G31" s="85"/>
      <c r="H31" s="85"/>
      <c r="I31" s="483">
        <f t="shared" si="0"/>
        <v>0</v>
      </c>
      <c r="J31" s="407">
        <v>9</v>
      </c>
    </row>
    <row r="32" spans="2:13" ht="17.100000000000001" customHeight="1">
      <c r="B32" s="79"/>
      <c r="C32" s="1388"/>
      <c r="D32" s="1916"/>
      <c r="E32" s="1917"/>
      <c r="F32" s="1913"/>
      <c r="G32" s="85"/>
      <c r="H32" s="85"/>
      <c r="I32" s="483">
        <f t="shared" si="0"/>
        <v>0</v>
      </c>
      <c r="J32" s="407">
        <v>10</v>
      </c>
    </row>
    <row r="33" spans="2:10" ht="17.100000000000001" customHeight="1">
      <c r="B33" s="79"/>
      <c r="C33" s="1388"/>
      <c r="D33" s="1916"/>
      <c r="E33" s="1917"/>
      <c r="F33" s="1913"/>
      <c r="G33" s="85"/>
      <c r="H33" s="85"/>
      <c r="I33" s="483">
        <f t="shared" si="0"/>
        <v>0</v>
      </c>
      <c r="J33" s="407">
        <v>11</v>
      </c>
    </row>
    <row r="34" spans="2:10" ht="17.100000000000001" customHeight="1">
      <c r="B34" s="79"/>
      <c r="C34" s="1388"/>
      <c r="D34" s="1916"/>
      <c r="E34" s="1917"/>
      <c r="F34" s="1913"/>
      <c r="G34" s="85"/>
      <c r="H34" s="85"/>
      <c r="I34" s="483">
        <f t="shared" si="0"/>
        <v>0</v>
      </c>
      <c r="J34" s="407">
        <v>12</v>
      </c>
    </row>
    <row r="35" spans="2:10" ht="17.100000000000001" customHeight="1">
      <c r="B35" s="79"/>
      <c r="C35" s="1388"/>
      <c r="D35" s="1916"/>
      <c r="E35" s="1917"/>
      <c r="F35" s="1913"/>
      <c r="G35" s="85"/>
      <c r="H35" s="85"/>
      <c r="I35" s="483">
        <f t="shared" si="0"/>
        <v>0</v>
      </c>
      <c r="J35" s="407">
        <v>13</v>
      </c>
    </row>
    <row r="36" spans="2:10" ht="17.100000000000001" customHeight="1">
      <c r="B36" s="79"/>
      <c r="C36" s="1388"/>
      <c r="D36" s="1916"/>
      <c r="E36" s="1917"/>
      <c r="F36" s="1913"/>
      <c r="G36" s="85"/>
      <c r="H36" s="85"/>
      <c r="I36" s="483">
        <f t="shared" si="0"/>
        <v>0</v>
      </c>
      <c r="J36" s="407">
        <v>14</v>
      </c>
    </row>
    <row r="37" spans="2:10" ht="17.100000000000001" customHeight="1">
      <c r="B37" s="79"/>
      <c r="C37" s="1388"/>
      <c r="D37" s="1916"/>
      <c r="E37" s="1917"/>
      <c r="F37" s="1913"/>
      <c r="G37" s="85"/>
      <c r="H37" s="85"/>
      <c r="I37" s="483">
        <f t="shared" ref="I37:I43" si="1">+H37-G37</f>
        <v>0</v>
      </c>
      <c r="J37" s="407">
        <v>15</v>
      </c>
    </row>
    <row r="38" spans="2:10" ht="17.100000000000001" customHeight="1">
      <c r="B38" s="79"/>
      <c r="C38" s="1388"/>
      <c r="D38" s="1916"/>
      <c r="E38" s="1917"/>
      <c r="F38" s="1913"/>
      <c r="G38" s="85"/>
      <c r="H38" s="85"/>
      <c r="I38" s="483">
        <f t="shared" si="1"/>
        <v>0</v>
      </c>
      <c r="J38" s="407">
        <v>16</v>
      </c>
    </row>
    <row r="39" spans="2:10" ht="17.100000000000001" customHeight="1">
      <c r="B39" s="79"/>
      <c r="C39" s="1388"/>
      <c r="D39" s="1916"/>
      <c r="E39" s="1917"/>
      <c r="F39" s="1913"/>
      <c r="G39" s="85"/>
      <c r="H39" s="85"/>
      <c r="I39" s="483">
        <f t="shared" si="1"/>
        <v>0</v>
      </c>
      <c r="J39" s="407">
        <v>17</v>
      </c>
    </row>
    <row r="40" spans="2:10" ht="17.100000000000001" customHeight="1">
      <c r="B40" s="79"/>
      <c r="C40" s="1388"/>
      <c r="D40" s="1916"/>
      <c r="E40" s="1917"/>
      <c r="F40" s="1913"/>
      <c r="G40" s="85"/>
      <c r="H40" s="85"/>
      <c r="I40" s="483">
        <f t="shared" si="1"/>
        <v>0</v>
      </c>
      <c r="J40" s="407">
        <v>18</v>
      </c>
    </row>
    <row r="41" spans="2:10" ht="17.100000000000001" customHeight="1">
      <c r="B41" s="79"/>
      <c r="C41" s="1388"/>
      <c r="D41" s="1916"/>
      <c r="E41" s="1917"/>
      <c r="F41" s="1913"/>
      <c r="G41" s="85"/>
      <c r="H41" s="85"/>
      <c r="I41" s="483">
        <f t="shared" si="1"/>
        <v>0</v>
      </c>
      <c r="J41" s="407">
        <v>19</v>
      </c>
    </row>
    <row r="42" spans="2:10" ht="17.100000000000001" customHeight="1">
      <c r="B42" s="79"/>
      <c r="C42" s="1388"/>
      <c r="D42" s="1916"/>
      <c r="E42" s="1917"/>
      <c r="F42" s="1913"/>
      <c r="G42" s="85"/>
      <c r="H42" s="85"/>
      <c r="I42" s="483">
        <f t="shared" si="1"/>
        <v>0</v>
      </c>
      <c r="J42" s="407">
        <v>20</v>
      </c>
    </row>
    <row r="43" spans="2:10" ht="17.100000000000001" customHeight="1">
      <c r="B43" s="79"/>
      <c r="C43" s="1388"/>
      <c r="D43" s="1916"/>
      <c r="E43" s="1917"/>
      <c r="F43" s="1913"/>
      <c r="G43" s="85"/>
      <c r="H43" s="85"/>
      <c r="I43" s="483">
        <f t="shared" si="1"/>
        <v>0</v>
      </c>
      <c r="J43" s="407">
        <v>21</v>
      </c>
    </row>
    <row r="44" spans="2:10" ht="15" customHeight="1" thickBot="1">
      <c r="B44" s="235" t="s">
        <v>418</v>
      </c>
      <c r="C44" s="204"/>
      <c r="D44" s="204"/>
      <c r="E44" s="204"/>
      <c r="F44" s="204"/>
      <c r="G44" s="204"/>
      <c r="H44" s="204"/>
      <c r="I44" s="484"/>
      <c r="J44" s="407">
        <v>22</v>
      </c>
    </row>
    <row r="45" spans="2:10" ht="15" customHeight="1" thickTop="1">
      <c r="B45" s="238"/>
      <c r="C45" s="239"/>
      <c r="D45" s="239"/>
      <c r="E45" s="239"/>
      <c r="F45" s="239"/>
      <c r="G45" s="239"/>
      <c r="H45" s="239"/>
      <c r="I45" s="476"/>
    </row>
    <row r="46" spans="2:10" ht="15" customHeight="1">
      <c r="B46" s="156" t="s">
        <v>419</v>
      </c>
      <c r="I46" s="158"/>
    </row>
    <row r="47" spans="2:10" ht="15" customHeight="1">
      <c r="B47" s="157"/>
      <c r="I47" s="158"/>
    </row>
    <row r="48" spans="2:10" ht="15" hidden="1" customHeight="1" thickTop="1" thickBot="1">
      <c r="B48" s="182" t="s">
        <v>1486</v>
      </c>
      <c r="C48" s="183" t="s">
        <v>1487</v>
      </c>
      <c r="D48" s="183" t="s">
        <v>1488</v>
      </c>
      <c r="E48" s="183" t="s">
        <v>1489</v>
      </c>
      <c r="F48" s="183" t="s">
        <v>1490</v>
      </c>
      <c r="G48" s="183" t="s">
        <v>1491</v>
      </c>
      <c r="H48" s="183" t="s">
        <v>1492</v>
      </c>
      <c r="I48" s="184" t="s">
        <v>1493</v>
      </c>
    </row>
    <row r="49" spans="2:13" ht="30" customHeight="1">
      <c r="B49" s="485" t="s">
        <v>13190</v>
      </c>
      <c r="C49" s="486"/>
      <c r="D49" s="487" t="s">
        <v>13188</v>
      </c>
      <c r="E49" s="486"/>
      <c r="F49" s="486"/>
      <c r="G49" s="486"/>
      <c r="H49" s="486"/>
      <c r="I49" s="488" t="s">
        <v>13191</v>
      </c>
      <c r="J49" s="407">
        <v>1</v>
      </c>
    </row>
    <row r="50" spans="2:13" ht="17.100000000000001" customHeight="1">
      <c r="B50" s="1912"/>
      <c r="C50" s="1913"/>
      <c r="D50" s="1916"/>
      <c r="E50" s="1917"/>
      <c r="F50" s="1917"/>
      <c r="G50" s="1917"/>
      <c r="H50" s="1913"/>
      <c r="I50" s="86"/>
      <c r="J50" s="407">
        <v>2</v>
      </c>
      <c r="L50" s="1370"/>
      <c r="M50" s="1370" t="str">
        <f>IF(AND(_D001724="Yes",OR(_D001851="",_D001852="",_D001867="")),"WARNING: Incomplete","")</f>
        <v/>
      </c>
    </row>
    <row r="51" spans="2:13" ht="17.100000000000001" customHeight="1">
      <c r="B51" s="1912"/>
      <c r="C51" s="1913"/>
      <c r="D51" s="1916"/>
      <c r="E51" s="1917"/>
      <c r="F51" s="1917"/>
      <c r="G51" s="1917"/>
      <c r="H51" s="1913"/>
      <c r="I51" s="87"/>
      <c r="J51" s="407">
        <v>3</v>
      </c>
    </row>
    <row r="52" spans="2:13" ht="17.100000000000001" customHeight="1">
      <c r="B52" s="1912"/>
      <c r="C52" s="1913"/>
      <c r="D52" s="1916"/>
      <c r="E52" s="1917"/>
      <c r="F52" s="1917"/>
      <c r="G52" s="1917"/>
      <c r="H52" s="1913"/>
      <c r="I52" s="87"/>
      <c r="J52" s="407">
        <v>4</v>
      </c>
    </row>
    <row r="53" spans="2:13" ht="17.100000000000001" customHeight="1">
      <c r="B53" s="1912"/>
      <c r="C53" s="1913"/>
      <c r="D53" s="1916"/>
      <c r="E53" s="1917"/>
      <c r="F53" s="1917"/>
      <c r="G53" s="1917"/>
      <c r="H53" s="1913"/>
      <c r="I53" s="86"/>
      <c r="J53" s="407">
        <v>5</v>
      </c>
    </row>
    <row r="54" spans="2:13" ht="17.100000000000001" customHeight="1">
      <c r="B54" s="1912"/>
      <c r="C54" s="1913"/>
      <c r="D54" s="1916"/>
      <c r="E54" s="1917"/>
      <c r="F54" s="1917"/>
      <c r="G54" s="1917"/>
      <c r="H54" s="1913"/>
      <c r="I54" s="86"/>
      <c r="J54" s="407">
        <v>6</v>
      </c>
    </row>
    <row r="55" spans="2:13" ht="17.100000000000001" customHeight="1">
      <c r="B55" s="1912"/>
      <c r="C55" s="1913"/>
      <c r="D55" s="1916"/>
      <c r="E55" s="1917"/>
      <c r="F55" s="1917"/>
      <c r="G55" s="1917"/>
      <c r="H55" s="1913"/>
      <c r="I55" s="86"/>
      <c r="J55" s="407">
        <v>7</v>
      </c>
    </row>
    <row r="56" spans="2:13" ht="17.100000000000001" customHeight="1">
      <c r="B56" s="1912"/>
      <c r="C56" s="1913"/>
      <c r="D56" s="1916"/>
      <c r="E56" s="1917"/>
      <c r="F56" s="1917"/>
      <c r="G56" s="1917"/>
      <c r="H56" s="1913"/>
      <c r="I56" s="86"/>
      <c r="J56" s="407">
        <v>8</v>
      </c>
    </row>
    <row r="57" spans="2:13" ht="17.100000000000001" customHeight="1" thickBot="1">
      <c r="B57" s="1914"/>
      <c r="C57" s="1915"/>
      <c r="D57" s="1918"/>
      <c r="E57" s="1919"/>
      <c r="F57" s="1919"/>
      <c r="G57" s="1919"/>
      <c r="H57" s="1915"/>
      <c r="I57" s="88"/>
      <c r="J57" s="407">
        <v>9</v>
      </c>
    </row>
    <row r="58" spans="2:13" ht="13.5" thickTop="1">
      <c r="B58" s="239"/>
      <c r="C58" s="239"/>
      <c r="D58" s="239"/>
      <c r="E58" s="239"/>
      <c r="F58" s="239"/>
      <c r="G58" s="239"/>
      <c r="H58" s="239"/>
      <c r="I58" s="239"/>
    </row>
    <row r="59" spans="2:13">
      <c r="B59" s="474"/>
      <c r="C59" s="474"/>
      <c r="D59" s="474"/>
      <c r="F59" s="169"/>
    </row>
    <row r="60" spans="2:13"/>
    <row r="61" spans="2:13"/>
    <row r="62" spans="2:13"/>
    <row r="63" spans="2:13"/>
  </sheetData>
  <sheetProtection algorithmName="SHA-512" hashValue="hnR5WpCFz0MZpUkLImar6wiyCGT3fprIavQmVVL7fSxIC+sLySj4gXwjmRZQmuPx23m9d+DHkkH5j4grTk1bFg==" saltValue="Nv6Fj5Qgeg9m1nWiX7GcRw==" spinCount="100000" sheet="1" objects="1" scenarios="1"/>
  <mergeCells count="37">
    <mergeCell ref="B7:D7"/>
    <mergeCell ref="D39:F39"/>
    <mergeCell ref="D40:F40"/>
    <mergeCell ref="D41:F41"/>
    <mergeCell ref="D42:F42"/>
    <mergeCell ref="D29:F29"/>
    <mergeCell ref="D30:F30"/>
    <mergeCell ref="D31:F31"/>
    <mergeCell ref="D32:F32"/>
    <mergeCell ref="D33:F33"/>
    <mergeCell ref="D24:F24"/>
    <mergeCell ref="D25:F25"/>
    <mergeCell ref="D26:F26"/>
    <mergeCell ref="D27:F27"/>
    <mergeCell ref="D28:F28"/>
    <mergeCell ref="D43:F43"/>
    <mergeCell ref="D34:F34"/>
    <mergeCell ref="D35:F35"/>
    <mergeCell ref="D36:F36"/>
    <mergeCell ref="D37:F37"/>
    <mergeCell ref="D38:F38"/>
    <mergeCell ref="B55:C55"/>
    <mergeCell ref="B56:C56"/>
    <mergeCell ref="B57:C57"/>
    <mergeCell ref="D50:H50"/>
    <mergeCell ref="D51:H51"/>
    <mergeCell ref="D52:H52"/>
    <mergeCell ref="D53:H53"/>
    <mergeCell ref="D54:H54"/>
    <mergeCell ref="D55:H55"/>
    <mergeCell ref="D56:H56"/>
    <mergeCell ref="D57:H57"/>
    <mergeCell ref="B50:C50"/>
    <mergeCell ref="B51:C51"/>
    <mergeCell ref="B52:C52"/>
    <mergeCell ref="B53:C53"/>
    <mergeCell ref="B54:C54"/>
  </mergeCells>
  <dataValidations count="1">
    <dataValidation type="list" allowBlank="1" showInputMessage="1" showErrorMessage="1" sqref="F16" xr:uid="{00000000-0002-0000-0D00-000000000000}">
      <formula1>" , YES, NO"</formula1>
    </dataValidation>
  </dataValidations>
  <hyperlinks>
    <hyperlink ref="B7" location="Checklist!A1" display="Click here to go back to the instructions" xr:uid="{ACEE6494-8E8E-40A7-8547-42C6820B782B}"/>
  </hyperlink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pageSetUpPr fitToPage="1"/>
  </sheetPr>
  <dimension ref="A1:M63"/>
  <sheetViews>
    <sheetView showGridLines="0" zoomScaleNormal="100" workbookViewId="0">
      <selection activeCell="F16" sqref="F16"/>
    </sheetView>
  </sheetViews>
  <sheetFormatPr defaultColWidth="0" defaultRowHeight="12.75" zeroHeight="1"/>
  <cols>
    <col min="1" max="1" width="1.77734375" style="12" customWidth="1"/>
    <col min="2" max="2" width="7.6640625" style="12" customWidth="1"/>
    <col min="3" max="4" width="9.6640625" style="12" customWidth="1"/>
    <col min="5" max="5" width="11.5546875" style="12" customWidth="1"/>
    <col min="6" max="6" width="9.6640625" style="12" customWidth="1"/>
    <col min="7" max="8" width="10.6640625" style="12" customWidth="1"/>
    <col min="9" max="9" width="16" style="12" customWidth="1"/>
    <col min="10" max="10" width="5.109375" style="12" hidden="1" customWidth="1"/>
    <col min="11" max="11" width="1.77734375" style="12" customWidth="1"/>
    <col min="12" max="12" width="9.6640625" style="12" hidden="1" customWidth="1"/>
    <col min="13" max="13" width="16.77734375" style="12" bestFit="1" customWidth="1"/>
    <col min="14" max="16384" width="9.6640625" style="12" hidden="1"/>
  </cols>
  <sheetData>
    <row r="1" spans="1:13">
      <c r="B1" s="134" t="s">
        <v>12355</v>
      </c>
      <c r="C1" s="134"/>
      <c r="D1" s="134"/>
      <c r="E1" s="134"/>
      <c r="F1" s="134"/>
      <c r="G1" s="134"/>
      <c r="H1" s="134"/>
      <c r="I1" s="134"/>
      <c r="J1" s="134"/>
      <c r="K1" s="134"/>
    </row>
    <row r="2" spans="1:13">
      <c r="B2" s="134" t="s">
        <v>12356</v>
      </c>
      <c r="C2" s="134"/>
      <c r="D2" s="134"/>
      <c r="E2" s="134"/>
      <c r="F2" s="134"/>
      <c r="G2" s="134"/>
      <c r="H2" s="134"/>
      <c r="I2" s="134"/>
      <c r="J2" s="134"/>
      <c r="K2" s="134"/>
      <c r="L2" s="1370"/>
      <c r="M2" s="1370" t="str">
        <f>IF(OR(M24="WARNING: Incomplete",M50="WARNING: Incomplete"),"INCOMPLETE","")</f>
        <v/>
      </c>
    </row>
    <row r="3" spans="1:13">
      <c r="B3" s="134" t="s">
        <v>12357</v>
      </c>
      <c r="C3" s="134"/>
      <c r="D3" s="134"/>
      <c r="E3" s="134"/>
      <c r="F3" s="134"/>
      <c r="G3" s="134"/>
      <c r="H3" s="134"/>
      <c r="I3" s="134"/>
      <c r="J3" s="134"/>
      <c r="K3" s="134"/>
    </row>
    <row r="4" spans="1:13">
      <c r="B4" s="134" t="s">
        <v>12358</v>
      </c>
      <c r="C4" s="134"/>
      <c r="D4" s="134"/>
      <c r="E4" s="134"/>
      <c r="F4" s="134"/>
      <c r="G4" s="134"/>
      <c r="H4" s="134"/>
      <c r="I4" s="134"/>
      <c r="J4" s="134"/>
      <c r="K4" s="134"/>
    </row>
    <row r="5" spans="1:13">
      <c r="B5" s="134"/>
      <c r="C5" s="134"/>
      <c r="D5" s="134"/>
      <c r="E5" s="134"/>
      <c r="F5" s="134"/>
      <c r="G5" s="134"/>
      <c r="H5" s="134"/>
      <c r="I5" s="134"/>
      <c r="J5" s="474"/>
      <c r="K5" s="474"/>
    </row>
    <row r="6" spans="1:13">
      <c r="B6" s="134" t="s">
        <v>10871</v>
      </c>
      <c r="C6" s="135"/>
      <c r="D6" s="134"/>
      <c r="E6" s="134"/>
      <c r="F6" s="134"/>
      <c r="G6" s="134"/>
      <c r="H6" s="134"/>
      <c r="I6" s="134"/>
      <c r="J6" s="474"/>
      <c r="K6" s="474"/>
    </row>
    <row r="7" spans="1:13" ht="13.5" thickBot="1">
      <c r="A7" s="1752"/>
      <c r="B7" s="1878" t="s">
        <v>14439</v>
      </c>
      <c r="C7" s="1878"/>
      <c r="D7" s="1878"/>
      <c r="I7" s="16"/>
    </row>
    <row r="8" spans="1:13" ht="17.100000000000001" customHeight="1" thickTop="1">
      <c r="B8" s="136" t="s">
        <v>6</v>
      </c>
      <c r="C8" s="137"/>
      <c r="D8" s="137">
        <f>Facility_Name</f>
        <v>0</v>
      </c>
      <c r="E8" s="137"/>
      <c r="F8" s="137"/>
      <c r="G8" s="137"/>
      <c r="H8" s="137"/>
      <c r="I8" s="139"/>
      <c r="K8" s="157"/>
    </row>
    <row r="9" spans="1:13" ht="17.100000000000001" customHeight="1">
      <c r="B9" s="141" t="s">
        <v>7</v>
      </c>
      <c r="C9" s="142"/>
      <c r="D9" s="142" t="str">
        <f>IF(Facility_DBA = 0, "", Facility_DBA)</f>
        <v/>
      </c>
      <c r="E9" s="142"/>
      <c r="F9" s="142"/>
      <c r="G9" s="142"/>
      <c r="H9" s="142"/>
      <c r="I9" s="143"/>
      <c r="K9" s="157"/>
    </row>
    <row r="10" spans="1:13" ht="17.100000000000001" customHeight="1" thickBot="1">
      <c r="B10" s="144" t="s">
        <v>24</v>
      </c>
      <c r="C10" s="145"/>
      <c r="D10" s="145">
        <f>Provider_Number</f>
        <v>0</v>
      </c>
      <c r="E10" s="219" t="s">
        <v>95</v>
      </c>
      <c r="F10" s="1448">
        <f>Facility_FYB</f>
        <v>0</v>
      </c>
      <c r="G10" s="145"/>
      <c r="H10" s="455" t="s">
        <v>53</v>
      </c>
      <c r="I10" s="1449">
        <f>Facility_FYE</f>
        <v>0</v>
      </c>
      <c r="K10" s="157"/>
    </row>
    <row r="11" spans="1:13" ht="15" hidden="1" customHeight="1" thickTop="1" thickBot="1">
      <c r="B11" s="182" t="s">
        <v>1486</v>
      </c>
      <c r="C11" s="183" t="s">
        <v>1487</v>
      </c>
      <c r="D11" s="183" t="s">
        <v>1488</v>
      </c>
      <c r="E11" s="183" t="s">
        <v>1489</v>
      </c>
      <c r="F11" s="183" t="s">
        <v>1490</v>
      </c>
      <c r="G11" s="183" t="s">
        <v>1491</v>
      </c>
      <c r="H11" s="183" t="s">
        <v>1492</v>
      </c>
      <c r="I11" s="184" t="s">
        <v>1493</v>
      </c>
    </row>
    <row r="12" spans="1:13" ht="15" customHeight="1" thickTop="1">
      <c r="B12" s="235"/>
      <c r="C12" s="204"/>
      <c r="D12" s="204"/>
      <c r="E12" s="204"/>
      <c r="F12" s="204"/>
      <c r="G12" s="204"/>
      <c r="H12" s="204"/>
      <c r="I12" s="484"/>
      <c r="J12" s="407">
        <v>1</v>
      </c>
      <c r="K12" s="157"/>
    </row>
    <row r="13" spans="1:13" ht="15" customHeight="1">
      <c r="B13" s="428" t="s">
        <v>414</v>
      </c>
      <c r="C13" s="135"/>
      <c r="D13" s="135"/>
      <c r="E13" s="135"/>
      <c r="F13" s="135"/>
      <c r="G13" s="135"/>
      <c r="H13" s="135"/>
      <c r="I13" s="158"/>
      <c r="J13" s="407">
        <v>2</v>
      </c>
      <c r="K13" s="157"/>
    </row>
    <row r="14" spans="1:13" ht="15" customHeight="1">
      <c r="B14" s="475" t="s">
        <v>1125</v>
      </c>
      <c r="C14" s="135"/>
      <c r="D14" s="135"/>
      <c r="E14" s="135"/>
      <c r="H14" s="135"/>
      <c r="I14" s="158"/>
      <c r="J14" s="407">
        <v>3</v>
      </c>
      <c r="K14" s="157"/>
    </row>
    <row r="15" spans="1:13" ht="15" customHeight="1" thickBot="1">
      <c r="B15" s="475"/>
      <c r="C15" s="135"/>
      <c r="D15" s="135"/>
      <c r="E15" s="135"/>
      <c r="H15" s="135"/>
      <c r="I15" s="158"/>
      <c r="J15" s="407">
        <v>4</v>
      </c>
      <c r="K15" s="157"/>
    </row>
    <row r="16" spans="1:13" ht="15" customHeight="1" thickBot="1">
      <c r="B16" s="157"/>
      <c r="F16" s="489"/>
      <c r="G16" s="581" t="s">
        <v>1389</v>
      </c>
      <c r="I16" s="158"/>
      <c r="J16" s="407">
        <v>5</v>
      </c>
      <c r="K16" s="157"/>
    </row>
    <row r="17" spans="2:13" ht="15" customHeight="1">
      <c r="B17" s="157"/>
      <c r="E17" s="1187" t="s">
        <v>10872</v>
      </c>
      <c r="F17" s="135"/>
      <c r="G17" s="135"/>
      <c r="I17" s="158"/>
      <c r="J17" s="407">
        <v>6</v>
      </c>
      <c r="K17" s="157"/>
    </row>
    <row r="18" spans="2:13" ht="15" customHeight="1" thickBot="1">
      <c r="B18" s="172"/>
      <c r="C18" s="173"/>
      <c r="D18" s="173"/>
      <c r="E18" s="173"/>
      <c r="F18" s="173"/>
      <c r="G18" s="173"/>
      <c r="H18" s="173"/>
      <c r="I18" s="174"/>
      <c r="J18" s="407">
        <v>7</v>
      </c>
      <c r="K18" s="157"/>
    </row>
    <row r="19" spans="2:13" ht="5.0999999999999996" customHeight="1" thickTop="1" thickBot="1"/>
    <row r="20" spans="2:13" ht="15" customHeight="1" thickTop="1">
      <c r="B20" s="223" t="s">
        <v>416</v>
      </c>
      <c r="C20" s="239"/>
      <c r="D20" s="239"/>
      <c r="E20" s="239"/>
      <c r="F20" s="239"/>
      <c r="G20" s="239"/>
      <c r="H20" s="239"/>
      <c r="I20" s="476"/>
    </row>
    <row r="21" spans="2:13" ht="15.75" customHeight="1">
      <c r="B21" s="157"/>
      <c r="I21" s="158"/>
    </row>
    <row r="22" spans="2:13" ht="15" hidden="1" customHeight="1" thickTop="1">
      <c r="B22" s="399" t="s">
        <v>1486</v>
      </c>
      <c r="C22" s="400" t="s">
        <v>1487</v>
      </c>
      <c r="D22" s="400" t="s">
        <v>1488</v>
      </c>
      <c r="E22" s="400" t="s">
        <v>1489</v>
      </c>
      <c r="F22" s="400" t="s">
        <v>1490</v>
      </c>
      <c r="G22" s="400" t="s">
        <v>1491</v>
      </c>
      <c r="H22" s="400" t="s">
        <v>1492</v>
      </c>
      <c r="I22" s="401" t="s">
        <v>1493</v>
      </c>
    </row>
    <row r="23" spans="2:13" ht="38.25">
      <c r="B23" s="477" t="s">
        <v>1400</v>
      </c>
      <c r="C23" s="478" t="s">
        <v>1401</v>
      </c>
      <c r="D23" s="479" t="s">
        <v>13188</v>
      </c>
      <c r="E23" s="480"/>
      <c r="F23" s="480"/>
      <c r="G23" s="478" t="s">
        <v>529</v>
      </c>
      <c r="H23" s="478" t="s">
        <v>1201</v>
      </c>
      <c r="I23" s="481" t="s">
        <v>13189</v>
      </c>
      <c r="J23" s="407">
        <v>1</v>
      </c>
    </row>
    <row r="24" spans="2:13" ht="17.100000000000001" customHeight="1">
      <c r="B24" s="74"/>
      <c r="C24" s="93"/>
      <c r="D24" s="1920"/>
      <c r="E24" s="1888"/>
      <c r="F24" s="1921"/>
      <c r="G24" s="84"/>
      <c r="H24" s="84"/>
      <c r="I24" s="482">
        <f>+H24-G24</f>
        <v>0</v>
      </c>
      <c r="J24" s="407">
        <v>2</v>
      </c>
      <c r="L24" s="1370"/>
      <c r="M24" s="1370" t="str">
        <f>IF(AND(_D001878="Yes",OR(_D001882="",_D001883="",_D001884="",_D001942="",_D001943="")),"WARNING: Incomplete","")</f>
        <v/>
      </c>
    </row>
    <row r="25" spans="2:13" ht="17.100000000000001" customHeight="1">
      <c r="B25" s="75"/>
      <c r="C25" s="82"/>
      <c r="D25" s="1916"/>
      <c r="E25" s="1917"/>
      <c r="F25" s="1913"/>
      <c r="G25" s="85"/>
      <c r="H25" s="85"/>
      <c r="I25" s="483">
        <f t="shared" ref="I25:I43" si="0">+H25-G25</f>
        <v>0</v>
      </c>
      <c r="J25" s="407">
        <v>3</v>
      </c>
    </row>
    <row r="26" spans="2:13" ht="17.100000000000001" customHeight="1">
      <c r="B26" s="75"/>
      <c r="C26" s="82"/>
      <c r="D26" s="1916"/>
      <c r="E26" s="1917"/>
      <c r="F26" s="1913"/>
      <c r="G26" s="85"/>
      <c r="H26" s="85"/>
      <c r="I26" s="483">
        <f t="shared" si="0"/>
        <v>0</v>
      </c>
      <c r="J26" s="407">
        <v>4</v>
      </c>
    </row>
    <row r="27" spans="2:13" ht="17.100000000000001" customHeight="1">
      <c r="B27" s="75"/>
      <c r="C27" s="82"/>
      <c r="D27" s="1916"/>
      <c r="E27" s="1917"/>
      <c r="F27" s="1913"/>
      <c r="G27" s="85"/>
      <c r="H27" s="85"/>
      <c r="I27" s="483">
        <f t="shared" si="0"/>
        <v>0</v>
      </c>
      <c r="J27" s="407">
        <v>5</v>
      </c>
    </row>
    <row r="28" spans="2:13" ht="17.100000000000001" customHeight="1">
      <c r="B28" s="75"/>
      <c r="C28" s="82"/>
      <c r="D28" s="1916"/>
      <c r="E28" s="1917"/>
      <c r="F28" s="1913"/>
      <c r="G28" s="85"/>
      <c r="H28" s="85"/>
      <c r="I28" s="483">
        <f t="shared" si="0"/>
        <v>0</v>
      </c>
      <c r="J28" s="407">
        <v>6</v>
      </c>
    </row>
    <row r="29" spans="2:13" ht="17.100000000000001" customHeight="1">
      <c r="B29" s="75"/>
      <c r="C29" s="82"/>
      <c r="D29" s="1916"/>
      <c r="E29" s="1917"/>
      <c r="F29" s="1913"/>
      <c r="G29" s="85"/>
      <c r="H29" s="85"/>
      <c r="I29" s="483">
        <f t="shared" si="0"/>
        <v>0</v>
      </c>
      <c r="J29" s="407">
        <v>7</v>
      </c>
    </row>
    <row r="30" spans="2:13" ht="17.100000000000001" customHeight="1">
      <c r="B30" s="75"/>
      <c r="C30" s="82"/>
      <c r="D30" s="1916"/>
      <c r="E30" s="1917"/>
      <c r="F30" s="1913"/>
      <c r="G30" s="85"/>
      <c r="H30" s="85"/>
      <c r="I30" s="483">
        <f t="shared" si="0"/>
        <v>0</v>
      </c>
      <c r="J30" s="407">
        <v>8</v>
      </c>
    </row>
    <row r="31" spans="2:13" ht="17.100000000000001" customHeight="1">
      <c r="B31" s="75"/>
      <c r="C31" s="82"/>
      <c r="D31" s="1916"/>
      <c r="E31" s="1917"/>
      <c r="F31" s="1913"/>
      <c r="G31" s="85"/>
      <c r="H31" s="85"/>
      <c r="I31" s="483">
        <f t="shared" si="0"/>
        <v>0</v>
      </c>
      <c r="J31" s="407">
        <v>9</v>
      </c>
    </row>
    <row r="32" spans="2:13" ht="17.100000000000001" customHeight="1">
      <c r="B32" s="75"/>
      <c r="C32" s="82"/>
      <c r="D32" s="1916"/>
      <c r="E32" s="1917"/>
      <c r="F32" s="1913"/>
      <c r="G32" s="85"/>
      <c r="H32" s="85"/>
      <c r="I32" s="483">
        <f t="shared" si="0"/>
        <v>0</v>
      </c>
      <c r="J32" s="407">
        <v>10</v>
      </c>
    </row>
    <row r="33" spans="2:10" ht="17.100000000000001" customHeight="1">
      <c r="B33" s="75"/>
      <c r="C33" s="82"/>
      <c r="D33" s="1916"/>
      <c r="E33" s="1917"/>
      <c r="F33" s="1913"/>
      <c r="G33" s="85"/>
      <c r="H33" s="85"/>
      <c r="I33" s="483">
        <f t="shared" si="0"/>
        <v>0</v>
      </c>
      <c r="J33" s="407">
        <v>11</v>
      </c>
    </row>
    <row r="34" spans="2:10" ht="17.100000000000001" customHeight="1">
      <c r="B34" s="75"/>
      <c r="C34" s="82"/>
      <c r="D34" s="1916"/>
      <c r="E34" s="1917"/>
      <c r="F34" s="1913"/>
      <c r="G34" s="85"/>
      <c r="H34" s="85"/>
      <c r="I34" s="483">
        <f t="shared" si="0"/>
        <v>0</v>
      </c>
      <c r="J34" s="407">
        <v>12</v>
      </c>
    </row>
    <row r="35" spans="2:10" ht="17.100000000000001" customHeight="1">
      <c r="B35" s="75"/>
      <c r="C35" s="82"/>
      <c r="D35" s="1916"/>
      <c r="E35" s="1917"/>
      <c r="F35" s="1913"/>
      <c r="G35" s="85"/>
      <c r="H35" s="85"/>
      <c r="I35" s="483">
        <f t="shared" si="0"/>
        <v>0</v>
      </c>
      <c r="J35" s="407">
        <v>13</v>
      </c>
    </row>
    <row r="36" spans="2:10" ht="17.100000000000001" customHeight="1">
      <c r="B36" s="75"/>
      <c r="C36" s="82"/>
      <c r="D36" s="1916"/>
      <c r="E36" s="1917"/>
      <c r="F36" s="1913"/>
      <c r="G36" s="85"/>
      <c r="H36" s="85"/>
      <c r="I36" s="483">
        <f t="shared" si="0"/>
        <v>0</v>
      </c>
      <c r="J36" s="407">
        <v>14</v>
      </c>
    </row>
    <row r="37" spans="2:10" ht="17.100000000000001" customHeight="1">
      <c r="B37" s="75"/>
      <c r="C37" s="82"/>
      <c r="D37" s="1916"/>
      <c r="E37" s="1917"/>
      <c r="F37" s="1913"/>
      <c r="G37" s="85"/>
      <c r="H37" s="85"/>
      <c r="I37" s="483">
        <f t="shared" si="0"/>
        <v>0</v>
      </c>
      <c r="J37" s="407">
        <v>15</v>
      </c>
    </row>
    <row r="38" spans="2:10" ht="17.100000000000001" customHeight="1">
      <c r="B38" s="75"/>
      <c r="C38" s="82"/>
      <c r="D38" s="1916"/>
      <c r="E38" s="1917"/>
      <c r="F38" s="1913"/>
      <c r="G38" s="85"/>
      <c r="H38" s="85"/>
      <c r="I38" s="483">
        <f t="shared" si="0"/>
        <v>0</v>
      </c>
      <c r="J38" s="407">
        <v>16</v>
      </c>
    </row>
    <row r="39" spans="2:10" ht="17.100000000000001" customHeight="1">
      <c r="B39" s="75"/>
      <c r="C39" s="82"/>
      <c r="D39" s="1916"/>
      <c r="E39" s="1917"/>
      <c r="F39" s="1913"/>
      <c r="G39" s="85"/>
      <c r="H39" s="85"/>
      <c r="I39" s="483">
        <f t="shared" si="0"/>
        <v>0</v>
      </c>
      <c r="J39" s="407">
        <v>17</v>
      </c>
    </row>
    <row r="40" spans="2:10" ht="17.100000000000001" customHeight="1">
      <c r="B40" s="75"/>
      <c r="C40" s="82"/>
      <c r="D40" s="1916"/>
      <c r="E40" s="1917"/>
      <c r="F40" s="1913"/>
      <c r="G40" s="85"/>
      <c r="H40" s="85"/>
      <c r="I40" s="483">
        <f t="shared" si="0"/>
        <v>0</v>
      </c>
      <c r="J40" s="407">
        <v>18</v>
      </c>
    </row>
    <row r="41" spans="2:10" ht="17.100000000000001" customHeight="1">
      <c r="B41" s="75"/>
      <c r="C41" s="82"/>
      <c r="D41" s="1916"/>
      <c r="E41" s="1917"/>
      <c r="F41" s="1913"/>
      <c r="G41" s="85"/>
      <c r="H41" s="85"/>
      <c r="I41" s="483">
        <f t="shared" si="0"/>
        <v>0</v>
      </c>
      <c r="J41" s="407">
        <v>19</v>
      </c>
    </row>
    <row r="42" spans="2:10" ht="17.100000000000001" customHeight="1">
      <c r="B42" s="75"/>
      <c r="C42" s="82"/>
      <c r="D42" s="1916"/>
      <c r="E42" s="1917"/>
      <c r="F42" s="1913"/>
      <c r="G42" s="85"/>
      <c r="H42" s="85"/>
      <c r="I42" s="483">
        <f t="shared" si="0"/>
        <v>0</v>
      </c>
      <c r="J42" s="407">
        <v>20</v>
      </c>
    </row>
    <row r="43" spans="2:10" ht="17.100000000000001" customHeight="1">
      <c r="B43" s="75"/>
      <c r="C43" s="82"/>
      <c r="D43" s="1916"/>
      <c r="E43" s="1917"/>
      <c r="F43" s="1913"/>
      <c r="G43" s="85"/>
      <c r="H43" s="85"/>
      <c r="I43" s="483">
        <f t="shared" si="0"/>
        <v>0</v>
      </c>
      <c r="J43" s="407">
        <v>21</v>
      </c>
    </row>
    <row r="44" spans="2:10" ht="15" customHeight="1" thickBot="1">
      <c r="B44" s="235" t="s">
        <v>418</v>
      </c>
      <c r="C44" s="204"/>
      <c r="D44" s="204"/>
      <c r="E44" s="204"/>
      <c r="F44" s="204"/>
      <c r="G44" s="204"/>
      <c r="H44" s="204"/>
      <c r="I44" s="484"/>
    </row>
    <row r="45" spans="2:10" ht="15" customHeight="1" thickTop="1">
      <c r="B45" s="238"/>
      <c r="C45" s="239"/>
      <c r="D45" s="239"/>
      <c r="E45" s="239"/>
      <c r="F45" s="239"/>
      <c r="G45" s="239"/>
      <c r="H45" s="239"/>
      <c r="I45" s="476"/>
    </row>
    <row r="46" spans="2:10" ht="15" customHeight="1">
      <c r="B46" s="156" t="s">
        <v>419</v>
      </c>
      <c r="I46" s="158"/>
    </row>
    <row r="47" spans="2:10" ht="15" customHeight="1">
      <c r="B47" s="157"/>
      <c r="I47" s="158"/>
    </row>
    <row r="48" spans="2:10" ht="15" hidden="1" customHeight="1" thickTop="1" thickBot="1">
      <c r="B48" s="182" t="s">
        <v>1486</v>
      </c>
      <c r="C48" s="183" t="s">
        <v>1487</v>
      </c>
      <c r="D48" s="183" t="s">
        <v>1488</v>
      </c>
      <c r="E48" s="183" t="s">
        <v>1489</v>
      </c>
      <c r="F48" s="183" t="s">
        <v>1490</v>
      </c>
      <c r="G48" s="183" t="s">
        <v>1491</v>
      </c>
      <c r="H48" s="183" t="s">
        <v>1492</v>
      </c>
      <c r="I48" s="184" t="s">
        <v>1493</v>
      </c>
    </row>
    <row r="49" spans="2:13" ht="30" customHeight="1">
      <c r="B49" s="485" t="s">
        <v>13190</v>
      </c>
      <c r="C49" s="486"/>
      <c r="D49" s="487" t="s">
        <v>13188</v>
      </c>
      <c r="E49" s="486"/>
      <c r="F49" s="486"/>
      <c r="G49" s="486"/>
      <c r="H49" s="486"/>
      <c r="I49" s="488" t="s">
        <v>13191</v>
      </c>
      <c r="J49" s="407">
        <v>1</v>
      </c>
    </row>
    <row r="50" spans="2:13" ht="17.100000000000001" customHeight="1">
      <c r="B50" s="1912"/>
      <c r="C50" s="1913"/>
      <c r="D50" s="1916"/>
      <c r="E50" s="1917"/>
      <c r="F50" s="1917"/>
      <c r="G50" s="1917"/>
      <c r="H50" s="1913"/>
      <c r="I50" s="119"/>
      <c r="J50" s="407">
        <v>2</v>
      </c>
      <c r="L50" s="1370"/>
      <c r="M50" s="1370" t="str">
        <f>IF(AND(_D001878="Yes",OR(_D002005="",_D002006="",_D002021="")),"WARNING: Incomplete","")</f>
        <v/>
      </c>
    </row>
    <row r="51" spans="2:13" ht="17.100000000000001" customHeight="1">
      <c r="B51" s="1912"/>
      <c r="C51" s="1913"/>
      <c r="D51" s="1916"/>
      <c r="E51" s="1917"/>
      <c r="F51" s="1917"/>
      <c r="G51" s="1917"/>
      <c r="H51" s="1913"/>
      <c r="I51" s="120"/>
      <c r="J51" s="407">
        <v>3</v>
      </c>
    </row>
    <row r="52" spans="2:13" ht="17.100000000000001" customHeight="1">
      <c r="B52" s="1912"/>
      <c r="C52" s="1913"/>
      <c r="D52" s="1916"/>
      <c r="E52" s="1917"/>
      <c r="F52" s="1917"/>
      <c r="G52" s="1917"/>
      <c r="H52" s="1913"/>
      <c r="I52" s="120"/>
      <c r="J52" s="407">
        <v>4</v>
      </c>
    </row>
    <row r="53" spans="2:13" ht="17.100000000000001" customHeight="1">
      <c r="B53" s="1912"/>
      <c r="C53" s="1913"/>
      <c r="D53" s="1916"/>
      <c r="E53" s="1917"/>
      <c r="F53" s="1917"/>
      <c r="G53" s="1917"/>
      <c r="H53" s="1913"/>
      <c r="I53" s="119"/>
      <c r="J53" s="407">
        <v>5</v>
      </c>
    </row>
    <row r="54" spans="2:13" ht="17.100000000000001" customHeight="1">
      <c r="B54" s="1912"/>
      <c r="C54" s="1913"/>
      <c r="D54" s="1916"/>
      <c r="E54" s="1917"/>
      <c r="F54" s="1917"/>
      <c r="G54" s="1917"/>
      <c r="H54" s="1913"/>
      <c r="I54" s="119"/>
      <c r="J54" s="407">
        <v>6</v>
      </c>
    </row>
    <row r="55" spans="2:13" ht="17.100000000000001" customHeight="1">
      <c r="B55" s="1912"/>
      <c r="C55" s="1913"/>
      <c r="D55" s="1916"/>
      <c r="E55" s="1917"/>
      <c r="F55" s="1917"/>
      <c r="G55" s="1917"/>
      <c r="H55" s="1913"/>
      <c r="I55" s="119"/>
      <c r="J55" s="407">
        <v>7</v>
      </c>
    </row>
    <row r="56" spans="2:13" ht="17.100000000000001" customHeight="1">
      <c r="B56" s="1912"/>
      <c r="C56" s="1913"/>
      <c r="D56" s="1916"/>
      <c r="E56" s="1917"/>
      <c r="F56" s="1917"/>
      <c r="G56" s="1917"/>
      <c r="H56" s="1913"/>
      <c r="I56" s="119"/>
      <c r="J56" s="407">
        <v>8</v>
      </c>
    </row>
    <row r="57" spans="2:13" ht="17.100000000000001" customHeight="1" thickBot="1">
      <c r="B57" s="1914"/>
      <c r="C57" s="1915"/>
      <c r="D57" s="1918"/>
      <c r="E57" s="1919"/>
      <c r="F57" s="1919"/>
      <c r="G57" s="1919"/>
      <c r="H57" s="1915"/>
      <c r="I57" s="121"/>
      <c r="J57" s="407">
        <v>9</v>
      </c>
    </row>
    <row r="58" spans="2:13" ht="13.5" thickTop="1">
      <c r="B58" s="239"/>
      <c r="C58" s="239"/>
      <c r="D58" s="239"/>
      <c r="E58" s="239"/>
      <c r="F58" s="239"/>
      <c r="G58" s="239"/>
      <c r="H58" s="239"/>
      <c r="I58" s="239"/>
    </row>
    <row r="59" spans="2:13">
      <c r="B59" s="474"/>
      <c r="C59" s="474"/>
      <c r="D59" s="474"/>
      <c r="F59" s="169"/>
    </row>
    <row r="60" spans="2:13"/>
    <row r="61" spans="2:13"/>
    <row r="62" spans="2:13"/>
    <row r="63" spans="2:13"/>
  </sheetData>
  <sheetProtection algorithmName="SHA-512" hashValue="bC6QlpXVHcwmPqzG3fMU35k1pKL4r0JHNB5N9dA7VxWQqTI6sORz2EBzX5gXY5mJeANjE5dfa1gD1NVVD+7P8Q==" saltValue="0UpWXBKSzY6Ra3eMNiIHXA==" spinCount="100000" sheet="1" objects="1" scenarios="1"/>
  <mergeCells count="37">
    <mergeCell ref="B7:D7"/>
    <mergeCell ref="D29:F29"/>
    <mergeCell ref="D24:F24"/>
    <mergeCell ref="D25:F25"/>
    <mergeCell ref="D26:F26"/>
    <mergeCell ref="D27:F27"/>
    <mergeCell ref="D28:F28"/>
    <mergeCell ref="D41:F41"/>
    <mergeCell ref="D30:F30"/>
    <mergeCell ref="D31:F31"/>
    <mergeCell ref="D32:F32"/>
    <mergeCell ref="D33:F33"/>
    <mergeCell ref="D34:F34"/>
    <mergeCell ref="D35:F35"/>
    <mergeCell ref="D36:F36"/>
    <mergeCell ref="D37:F37"/>
    <mergeCell ref="D38:F38"/>
    <mergeCell ref="D39:F39"/>
    <mergeCell ref="D40:F40"/>
    <mergeCell ref="D42:F42"/>
    <mergeCell ref="D43:F43"/>
    <mergeCell ref="B50:C50"/>
    <mergeCell ref="D50:H50"/>
    <mergeCell ref="B51:C51"/>
    <mergeCell ref="D51:H51"/>
    <mergeCell ref="B52:C52"/>
    <mergeCell ref="D52:H52"/>
    <mergeCell ref="B53:C53"/>
    <mergeCell ref="D53:H53"/>
    <mergeCell ref="B54:C54"/>
    <mergeCell ref="D54:H54"/>
    <mergeCell ref="B55:C55"/>
    <mergeCell ref="D55:H55"/>
    <mergeCell ref="B56:C56"/>
    <mergeCell ref="D56:H56"/>
    <mergeCell ref="B57:C57"/>
    <mergeCell ref="D57:H57"/>
  </mergeCells>
  <dataValidations count="1">
    <dataValidation type="list" allowBlank="1" showInputMessage="1" showErrorMessage="1" sqref="F16" xr:uid="{00000000-0002-0000-0E00-000000000000}">
      <formula1>" , YES, NO"</formula1>
    </dataValidation>
  </dataValidations>
  <hyperlinks>
    <hyperlink ref="B7" location="Checklist!A1" display="Click here to go back to the instructions" xr:uid="{3C8A431A-D44A-4646-BC49-5D104A0E6041}"/>
  </hyperlink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R40"/>
  <sheetViews>
    <sheetView showGridLines="0" zoomScaleNormal="100" workbookViewId="0">
      <selection activeCell="C15" sqref="C15"/>
    </sheetView>
  </sheetViews>
  <sheetFormatPr defaultColWidth="0" defaultRowHeight="12.75" zeroHeight="1"/>
  <cols>
    <col min="1" max="1" width="1.77734375" style="12" customWidth="1"/>
    <col min="2" max="2" width="11.6640625" style="12" customWidth="1"/>
    <col min="3" max="3" width="6.6640625" style="12" customWidth="1"/>
    <col min="4" max="4" width="7.5546875" style="12" customWidth="1"/>
    <col min="5" max="6" width="6.6640625" style="12" customWidth="1"/>
    <col min="7" max="7" width="9.6640625" style="12" customWidth="1"/>
    <col min="8" max="8" width="6.6640625" style="12" customWidth="1"/>
    <col min="9" max="9" width="13.6640625" style="12" customWidth="1"/>
    <col min="10" max="10" width="9.6640625" style="12" customWidth="1"/>
    <col min="11" max="11" width="10.77734375" style="12" customWidth="1"/>
    <col min="12" max="12" width="11" style="12" customWidth="1"/>
    <col min="13" max="13" width="9.6640625" style="12" customWidth="1"/>
    <col min="14" max="14" width="11.6640625" style="12" customWidth="1"/>
    <col min="15" max="15" width="5.109375" style="12" hidden="1" customWidth="1"/>
    <col min="16" max="16" width="1.6640625" style="12" customWidth="1"/>
    <col min="17" max="17" width="9.6640625" style="12" hidden="1" customWidth="1"/>
    <col min="18" max="18" width="8.88671875" style="12" customWidth="1"/>
    <col min="19" max="16384" width="9.6640625" style="12" hidden="1"/>
  </cols>
  <sheetData>
    <row r="1" spans="1:16">
      <c r="B1" s="134" t="s">
        <v>12355</v>
      </c>
      <c r="C1" s="134"/>
      <c r="D1" s="134"/>
      <c r="E1" s="134"/>
      <c r="F1" s="134"/>
      <c r="G1" s="134"/>
      <c r="H1" s="134"/>
      <c r="I1" s="134"/>
      <c r="J1" s="134"/>
      <c r="K1" s="134"/>
      <c r="L1" s="134"/>
      <c r="M1" s="134"/>
      <c r="N1" s="134"/>
    </row>
    <row r="2" spans="1:16">
      <c r="B2" s="134" t="s">
        <v>12356</v>
      </c>
      <c r="C2" s="134"/>
      <c r="D2" s="134"/>
      <c r="E2" s="134"/>
      <c r="F2" s="134"/>
      <c r="G2" s="134"/>
      <c r="H2" s="134"/>
      <c r="I2" s="134"/>
      <c r="J2" s="134"/>
      <c r="K2" s="134"/>
      <c r="L2" s="134"/>
      <c r="M2" s="134"/>
      <c r="N2" s="134"/>
    </row>
    <row r="3" spans="1:16">
      <c r="B3" s="134" t="s">
        <v>12357</v>
      </c>
      <c r="C3" s="134"/>
      <c r="D3" s="134"/>
      <c r="E3" s="134"/>
      <c r="F3" s="134"/>
      <c r="G3" s="134"/>
      <c r="H3" s="134"/>
      <c r="I3" s="134"/>
      <c r="J3" s="134"/>
      <c r="K3" s="134"/>
      <c r="L3" s="134"/>
      <c r="M3" s="134"/>
      <c r="N3" s="134"/>
    </row>
    <row r="4" spans="1:16">
      <c r="B4" s="134" t="s">
        <v>12358</v>
      </c>
      <c r="C4" s="134"/>
      <c r="D4" s="134"/>
      <c r="E4" s="134"/>
      <c r="F4" s="134"/>
      <c r="G4" s="134"/>
      <c r="H4" s="134"/>
      <c r="I4" s="134"/>
      <c r="J4" s="134"/>
      <c r="K4" s="134"/>
      <c r="L4" s="134"/>
      <c r="M4" s="134"/>
      <c r="N4" s="134"/>
    </row>
    <row r="5" spans="1:16">
      <c r="B5" s="134"/>
      <c r="C5" s="134"/>
      <c r="D5" s="134"/>
      <c r="E5" s="134"/>
      <c r="F5" s="134"/>
      <c r="G5" s="134"/>
      <c r="H5" s="134"/>
      <c r="I5" s="134"/>
      <c r="J5" s="134"/>
      <c r="K5" s="134"/>
      <c r="L5" s="134"/>
      <c r="M5" s="134"/>
      <c r="N5" s="134"/>
    </row>
    <row r="6" spans="1:16">
      <c r="B6" s="134" t="s">
        <v>420</v>
      </c>
      <c r="C6" s="135"/>
      <c r="D6" s="135"/>
      <c r="E6" s="134"/>
      <c r="F6" s="134"/>
      <c r="G6" s="134"/>
      <c r="H6" s="134"/>
      <c r="I6" s="134"/>
      <c r="J6" s="134"/>
      <c r="K6" s="134"/>
      <c r="L6" s="134"/>
      <c r="M6" s="134"/>
      <c r="N6" s="134"/>
    </row>
    <row r="7" spans="1:16" ht="13.5" thickBot="1">
      <c r="A7" s="1752"/>
      <c r="B7" s="1878" t="s">
        <v>14439</v>
      </c>
      <c r="C7" s="1878"/>
      <c r="D7" s="1878"/>
      <c r="N7" s="16"/>
    </row>
    <row r="8" spans="1:16" ht="18" customHeight="1" thickTop="1">
      <c r="B8" s="136" t="s">
        <v>6</v>
      </c>
      <c r="C8" s="137"/>
      <c r="D8" s="137">
        <f>Facility_Name</f>
        <v>0</v>
      </c>
      <c r="E8" s="137"/>
      <c r="F8" s="137"/>
      <c r="G8" s="137"/>
      <c r="H8" s="137"/>
      <c r="I8" s="137"/>
      <c r="J8" s="137"/>
      <c r="K8" s="137"/>
      <c r="L8" s="137"/>
      <c r="M8" s="137"/>
      <c r="N8" s="139"/>
      <c r="P8" s="157"/>
    </row>
    <row r="9" spans="1:16" ht="18" customHeight="1">
      <c r="B9" s="141" t="s">
        <v>7</v>
      </c>
      <c r="C9" s="142"/>
      <c r="D9" s="142" t="str">
        <f>IF(Facility_DBA = 0, "", Facility_DBA)</f>
        <v/>
      </c>
      <c r="E9" s="142"/>
      <c r="F9" s="142"/>
      <c r="G9" s="142"/>
      <c r="H9" s="142"/>
      <c r="I9" s="504"/>
      <c r="J9" s="142"/>
      <c r="K9" s="142"/>
      <c r="L9" s="142"/>
      <c r="M9" s="142"/>
      <c r="N9" s="143"/>
      <c r="P9" s="157"/>
    </row>
    <row r="10" spans="1:16" ht="18" customHeight="1" thickBot="1">
      <c r="B10" s="144" t="s">
        <v>24</v>
      </c>
      <c r="C10" s="145"/>
      <c r="D10" s="145">
        <f>Provider_Number</f>
        <v>0</v>
      </c>
      <c r="E10" s="219" t="s">
        <v>95</v>
      </c>
      <c r="F10" s="145"/>
      <c r="G10" s="1448">
        <f>Facility_FYB</f>
        <v>0</v>
      </c>
      <c r="H10" s="1207"/>
      <c r="I10" s="181" t="s">
        <v>53</v>
      </c>
      <c r="J10" s="1448">
        <f>Facility_FYE</f>
        <v>0</v>
      </c>
      <c r="K10" s="1207"/>
      <c r="L10" s="145"/>
      <c r="M10" s="145"/>
      <c r="N10" s="146"/>
      <c r="P10" s="157"/>
    </row>
    <row r="11" spans="1:16" ht="15" customHeight="1" thickTop="1">
      <c r="B11" s="223" t="s">
        <v>421</v>
      </c>
      <c r="C11" s="239"/>
      <c r="D11" s="239"/>
      <c r="E11" s="239"/>
      <c r="F11" s="239"/>
      <c r="G11" s="239"/>
      <c r="H11" s="239"/>
      <c r="I11" s="239"/>
      <c r="J11" s="239"/>
      <c r="K11" s="239"/>
      <c r="L11" s="239"/>
      <c r="M11" s="239"/>
      <c r="N11" s="476"/>
    </row>
    <row r="12" spans="1:16" ht="15" hidden="1" customHeight="1" thickTop="1" thickBot="1">
      <c r="B12" s="182" t="s">
        <v>1486</v>
      </c>
      <c r="C12" s="183" t="s">
        <v>1487</v>
      </c>
      <c r="D12" s="183" t="s">
        <v>1488</v>
      </c>
      <c r="E12" s="183" t="s">
        <v>1489</v>
      </c>
      <c r="F12" s="183" t="s">
        <v>1490</v>
      </c>
      <c r="G12" s="183" t="s">
        <v>1491</v>
      </c>
      <c r="H12" s="183" t="s">
        <v>1492</v>
      </c>
      <c r="I12" s="183" t="s">
        <v>1493</v>
      </c>
      <c r="J12" s="183" t="s">
        <v>1494</v>
      </c>
      <c r="K12" s="400" t="s">
        <v>1499</v>
      </c>
      <c r="L12" s="400" t="s">
        <v>1500</v>
      </c>
      <c r="M12" s="400" t="s">
        <v>1501</v>
      </c>
      <c r="N12" s="401" t="s">
        <v>1502</v>
      </c>
    </row>
    <row r="13" spans="1:16" ht="15" customHeight="1">
      <c r="B13" s="156"/>
      <c r="C13" s="560"/>
      <c r="D13" s="560"/>
      <c r="E13" s="474"/>
      <c r="F13" s="560"/>
      <c r="G13" s="134"/>
      <c r="H13" s="1208"/>
      <c r="I13" s="474"/>
      <c r="J13" s="1209"/>
      <c r="K13" s="1210" t="s">
        <v>59</v>
      </c>
      <c r="L13" s="1210" t="s">
        <v>61</v>
      </c>
      <c r="M13" s="1211" t="s">
        <v>62</v>
      </c>
      <c r="N13" s="1212" t="s">
        <v>63</v>
      </c>
      <c r="O13" s="167">
        <v>1</v>
      </c>
    </row>
    <row r="14" spans="1:16" ht="51">
      <c r="B14" s="463" t="s">
        <v>422</v>
      </c>
      <c r="C14" s="1213" t="s">
        <v>1202</v>
      </c>
      <c r="D14" s="510"/>
      <c r="E14" s="1213" t="s">
        <v>1203</v>
      </c>
      <c r="F14" s="510"/>
      <c r="G14" s="1213" t="s">
        <v>1186</v>
      </c>
      <c r="H14" s="510"/>
      <c r="I14" s="232" t="s">
        <v>1187</v>
      </c>
      <c r="J14" s="232" t="s">
        <v>1188</v>
      </c>
      <c r="K14" s="232" t="s">
        <v>13187</v>
      </c>
      <c r="L14" s="232" t="s">
        <v>13186</v>
      </c>
      <c r="M14" s="1214" t="s">
        <v>1204</v>
      </c>
      <c r="N14" s="1215" t="s">
        <v>13185</v>
      </c>
      <c r="O14" s="167">
        <v>2</v>
      </c>
    </row>
    <row r="15" spans="1:16" ht="18" customHeight="1">
      <c r="B15" s="74"/>
      <c r="C15" s="93"/>
      <c r="D15" s="1216"/>
      <c r="E15" s="1217"/>
      <c r="F15" s="1218"/>
      <c r="G15" s="1924"/>
      <c r="H15" s="1925"/>
      <c r="I15" s="1485"/>
      <c r="J15" s="1219">
        <f>IF(G15=0,0,ROUND(I15/G15,2))</f>
        <v>0</v>
      </c>
      <c r="K15" s="84"/>
      <c r="L15" s="84"/>
      <c r="M15" s="1536">
        <f>ROUND(L15*J15,0)</f>
        <v>0</v>
      </c>
      <c r="N15" s="482">
        <f>+L15-M15</f>
        <v>0</v>
      </c>
      <c r="O15" s="167">
        <v>3</v>
      </c>
    </row>
    <row r="16" spans="1:16" ht="18" customHeight="1">
      <c r="B16" s="75"/>
      <c r="C16" s="82"/>
      <c r="D16" s="98"/>
      <c r="E16" s="1220"/>
      <c r="F16" s="1221"/>
      <c r="G16" s="1926"/>
      <c r="H16" s="1927"/>
      <c r="I16" s="1487"/>
      <c r="J16" s="1222">
        <f t="shared" ref="J16:J21" si="0">IF(G16=0,0,ROUND(I16/G16,2))</f>
        <v>0</v>
      </c>
      <c r="K16" s="85"/>
      <c r="L16" s="85"/>
      <c r="M16" s="900">
        <f t="shared" ref="M16:M21" si="1">ROUND(L16*J16,0)</f>
        <v>0</v>
      </c>
      <c r="N16" s="483">
        <f t="shared" ref="N16:N21" si="2">+L16-M16</f>
        <v>0</v>
      </c>
      <c r="O16" s="167">
        <v>4</v>
      </c>
    </row>
    <row r="17" spans="2:16" ht="18" customHeight="1">
      <c r="B17" s="75"/>
      <c r="C17" s="82"/>
      <c r="D17" s="98"/>
      <c r="E17" s="1220"/>
      <c r="F17" s="1221"/>
      <c r="G17" s="1926"/>
      <c r="H17" s="1927"/>
      <c r="I17" s="1487"/>
      <c r="J17" s="1222">
        <f t="shared" si="0"/>
        <v>0</v>
      </c>
      <c r="K17" s="85"/>
      <c r="L17" s="85"/>
      <c r="M17" s="900">
        <f t="shared" si="1"/>
        <v>0</v>
      </c>
      <c r="N17" s="483">
        <f t="shared" si="2"/>
        <v>0</v>
      </c>
      <c r="O17" s="167">
        <v>5</v>
      </c>
    </row>
    <row r="18" spans="2:16" ht="18" customHeight="1">
      <c r="B18" s="75"/>
      <c r="C18" s="82"/>
      <c r="D18" s="98"/>
      <c r="E18" s="1220"/>
      <c r="F18" s="1221"/>
      <c r="G18" s="1926"/>
      <c r="H18" s="1927"/>
      <c r="I18" s="1487"/>
      <c r="J18" s="1222">
        <f t="shared" si="0"/>
        <v>0</v>
      </c>
      <c r="K18" s="85"/>
      <c r="L18" s="85"/>
      <c r="M18" s="900">
        <f t="shared" si="1"/>
        <v>0</v>
      </c>
      <c r="N18" s="483">
        <f t="shared" si="2"/>
        <v>0</v>
      </c>
      <c r="O18" s="167">
        <v>6</v>
      </c>
    </row>
    <row r="19" spans="2:16" ht="18" customHeight="1">
      <c r="B19" s="75"/>
      <c r="C19" s="82"/>
      <c r="D19" s="98"/>
      <c r="E19" s="1220"/>
      <c r="F19" s="1221"/>
      <c r="G19" s="1922"/>
      <c r="H19" s="1923"/>
      <c r="I19" s="1487"/>
      <c r="J19" s="1222">
        <f t="shared" si="0"/>
        <v>0</v>
      </c>
      <c r="K19" s="85"/>
      <c r="L19" s="85"/>
      <c r="M19" s="900">
        <f t="shared" si="1"/>
        <v>0</v>
      </c>
      <c r="N19" s="483">
        <f t="shared" si="2"/>
        <v>0</v>
      </c>
      <c r="O19" s="167">
        <v>7</v>
      </c>
    </row>
    <row r="20" spans="2:16" ht="18" customHeight="1">
      <c r="B20" s="75"/>
      <c r="C20" s="82"/>
      <c r="D20" s="98"/>
      <c r="E20" s="1220"/>
      <c r="F20" s="1221"/>
      <c r="G20" s="1922"/>
      <c r="H20" s="1923"/>
      <c r="I20" s="1487"/>
      <c r="J20" s="1222">
        <f t="shared" si="0"/>
        <v>0</v>
      </c>
      <c r="K20" s="85"/>
      <c r="L20" s="85"/>
      <c r="M20" s="900">
        <f t="shared" si="1"/>
        <v>0</v>
      </c>
      <c r="N20" s="483">
        <f t="shared" si="2"/>
        <v>0</v>
      </c>
      <c r="O20" s="167">
        <v>8</v>
      </c>
    </row>
    <row r="21" spans="2:16" ht="18" customHeight="1">
      <c r="B21" s="75"/>
      <c r="C21" s="82"/>
      <c r="D21" s="98"/>
      <c r="E21" s="1220"/>
      <c r="F21" s="1221"/>
      <c r="G21" s="1922"/>
      <c r="H21" s="1923"/>
      <c r="I21" s="1487"/>
      <c r="J21" s="1222">
        <f t="shared" si="0"/>
        <v>0</v>
      </c>
      <c r="K21" s="85"/>
      <c r="L21" s="85"/>
      <c r="M21" s="900">
        <f t="shared" si="1"/>
        <v>0</v>
      </c>
      <c r="N21" s="483">
        <f t="shared" si="2"/>
        <v>0</v>
      </c>
      <c r="O21" s="167">
        <v>9</v>
      </c>
    </row>
    <row r="22" spans="2:16" ht="18" customHeight="1" thickBot="1">
      <c r="B22" s="1223" t="s">
        <v>1175</v>
      </c>
      <c r="C22" s="145"/>
      <c r="D22" s="145"/>
      <c r="E22" s="145"/>
      <c r="F22" s="145"/>
      <c r="G22" s="145"/>
      <c r="H22" s="145"/>
      <c r="I22" s="145"/>
      <c r="J22" s="145"/>
      <c r="K22" s="921">
        <f>SUM(K15:K21)</f>
        <v>0</v>
      </c>
      <c r="L22" s="921">
        <f>SUM(L15:L21)</f>
        <v>0</v>
      </c>
      <c r="M22" s="921">
        <f>SUM(M15:M21)</f>
        <v>0</v>
      </c>
      <c r="N22" s="922">
        <f>SUM(N15:N21)</f>
        <v>0</v>
      </c>
      <c r="O22" s="167">
        <v>10</v>
      </c>
    </row>
    <row r="23" spans="2:16" ht="15" customHeight="1" thickTop="1">
      <c r="B23" s="223" t="s">
        <v>423</v>
      </c>
      <c r="C23" s="239"/>
      <c r="D23" s="239"/>
      <c r="E23" s="239"/>
      <c r="F23" s="239"/>
      <c r="G23" s="239"/>
      <c r="H23" s="239"/>
      <c r="I23" s="239"/>
      <c r="J23" s="239"/>
      <c r="K23" s="239"/>
      <c r="L23" s="239"/>
      <c r="M23" s="239"/>
      <c r="N23" s="476"/>
      <c r="O23" s="167">
        <v>11</v>
      </c>
      <c r="P23" s="157"/>
    </row>
    <row r="24" spans="2:16" ht="25.5">
      <c r="B24" s="485" t="s">
        <v>422</v>
      </c>
      <c r="C24" s="486"/>
      <c r="D24" s="487" t="s">
        <v>1202</v>
      </c>
      <c r="E24" s="486"/>
      <c r="F24" s="486"/>
      <c r="G24" s="1224" t="s">
        <v>1203</v>
      </c>
      <c r="H24" s="486"/>
      <c r="I24" s="486"/>
      <c r="J24" s="1224" t="s">
        <v>1205</v>
      </c>
      <c r="K24" s="486"/>
      <c r="L24" s="486"/>
      <c r="M24" s="486"/>
      <c r="N24" s="1225" t="s">
        <v>1206</v>
      </c>
      <c r="O24" s="167">
        <v>12</v>
      </c>
      <c r="P24" s="157"/>
    </row>
    <row r="25" spans="2:16" ht="18" customHeight="1">
      <c r="B25" s="1931"/>
      <c r="C25" s="1930"/>
      <c r="D25" s="1928"/>
      <c r="E25" s="1929"/>
      <c r="F25" s="1930"/>
      <c r="G25" s="1928"/>
      <c r="H25" s="1929"/>
      <c r="I25" s="1930"/>
      <c r="J25" s="1928"/>
      <c r="K25" s="1929"/>
      <c r="L25" s="1929"/>
      <c r="M25" s="1930"/>
      <c r="N25" s="1423"/>
      <c r="O25" s="167">
        <v>13</v>
      </c>
      <c r="P25" s="157"/>
    </row>
    <row r="26" spans="2:16" ht="18" customHeight="1">
      <c r="B26" s="1931"/>
      <c r="C26" s="1930"/>
      <c r="D26" s="1928"/>
      <c r="E26" s="1929"/>
      <c r="F26" s="1930"/>
      <c r="G26" s="1928"/>
      <c r="H26" s="1929"/>
      <c r="I26" s="1930"/>
      <c r="J26" s="1928"/>
      <c r="K26" s="1929"/>
      <c r="L26" s="1929"/>
      <c r="M26" s="1930"/>
      <c r="N26" s="1423"/>
      <c r="O26" s="167">
        <v>14</v>
      </c>
      <c r="P26" s="157"/>
    </row>
    <row r="27" spans="2:16" ht="18" customHeight="1">
      <c r="B27" s="1931"/>
      <c r="C27" s="1930"/>
      <c r="D27" s="1928"/>
      <c r="E27" s="1929"/>
      <c r="F27" s="1930"/>
      <c r="G27" s="1928"/>
      <c r="H27" s="1929"/>
      <c r="I27" s="1930"/>
      <c r="J27" s="1928"/>
      <c r="K27" s="1929"/>
      <c r="L27" s="1929"/>
      <c r="M27" s="1930"/>
      <c r="N27" s="1423"/>
      <c r="O27" s="167">
        <v>15</v>
      </c>
      <c r="P27" s="157"/>
    </row>
    <row r="28" spans="2:16" ht="18" customHeight="1">
      <c r="B28" s="1931"/>
      <c r="C28" s="1930"/>
      <c r="D28" s="1928"/>
      <c r="E28" s="1929"/>
      <c r="F28" s="1930"/>
      <c r="G28" s="1928"/>
      <c r="H28" s="1929"/>
      <c r="I28" s="1930"/>
      <c r="J28" s="1928"/>
      <c r="K28" s="1929"/>
      <c r="L28" s="1929"/>
      <c r="M28" s="1930"/>
      <c r="N28" s="1423"/>
      <c r="O28" s="167">
        <v>16</v>
      </c>
      <c r="P28" s="157"/>
    </row>
    <row r="29" spans="2:16" ht="18" customHeight="1">
      <c r="B29" s="1931"/>
      <c r="C29" s="1930"/>
      <c r="D29" s="1928"/>
      <c r="E29" s="1929"/>
      <c r="F29" s="1930"/>
      <c r="G29" s="1928"/>
      <c r="H29" s="1929"/>
      <c r="I29" s="1930"/>
      <c r="J29" s="1928"/>
      <c r="K29" s="1929"/>
      <c r="L29" s="1929"/>
      <c r="M29" s="1930"/>
      <c r="N29" s="1423"/>
      <c r="O29" s="167">
        <v>17</v>
      </c>
      <c r="P29" s="157"/>
    </row>
    <row r="30" spans="2:16" ht="18" customHeight="1">
      <c r="B30" s="1931"/>
      <c r="C30" s="1930"/>
      <c r="D30" s="1928"/>
      <c r="E30" s="1929"/>
      <c r="F30" s="1930"/>
      <c r="G30" s="1928"/>
      <c r="H30" s="1929"/>
      <c r="I30" s="1930"/>
      <c r="J30" s="1928"/>
      <c r="K30" s="1929"/>
      <c r="L30" s="1929"/>
      <c r="M30" s="1930"/>
      <c r="N30" s="1423"/>
      <c r="O30" s="167">
        <v>18</v>
      </c>
      <c r="P30" s="157"/>
    </row>
    <row r="31" spans="2:16" ht="18" customHeight="1">
      <c r="B31" s="1931"/>
      <c r="C31" s="1930"/>
      <c r="D31" s="1928"/>
      <c r="E31" s="1929"/>
      <c r="F31" s="1930"/>
      <c r="G31" s="1928"/>
      <c r="H31" s="1929"/>
      <c r="I31" s="1930"/>
      <c r="J31" s="1928"/>
      <c r="K31" s="1929"/>
      <c r="L31" s="1929"/>
      <c r="M31" s="1930"/>
      <c r="N31" s="1423"/>
      <c r="O31" s="167">
        <v>19</v>
      </c>
      <c r="P31" s="157"/>
    </row>
    <row r="32" spans="2:16" ht="18" customHeight="1">
      <c r="B32" s="1931"/>
      <c r="C32" s="1930"/>
      <c r="D32" s="1928"/>
      <c r="E32" s="1929"/>
      <c r="F32" s="1930"/>
      <c r="G32" s="1928"/>
      <c r="H32" s="1929"/>
      <c r="I32" s="1930"/>
      <c r="J32" s="1928"/>
      <c r="K32" s="1929"/>
      <c r="L32" s="1929"/>
      <c r="M32" s="1930"/>
      <c r="N32" s="1423"/>
      <c r="O32" s="167">
        <v>20</v>
      </c>
      <c r="P32" s="157"/>
    </row>
    <row r="33" spans="2:16" ht="18" customHeight="1" thickBot="1">
      <c r="B33" s="1223" t="s">
        <v>1176</v>
      </c>
      <c r="C33" s="145"/>
      <c r="D33" s="145"/>
      <c r="E33" s="145"/>
      <c r="F33" s="145"/>
      <c r="G33" s="145"/>
      <c r="H33" s="145"/>
      <c r="I33" s="145"/>
      <c r="J33" s="145"/>
      <c r="K33" s="145"/>
      <c r="L33" s="145"/>
      <c r="M33" s="145"/>
      <c r="N33" s="922">
        <f>SUM(N25:N32)</f>
        <v>0</v>
      </c>
      <c r="O33" s="167">
        <v>21</v>
      </c>
      <c r="P33" s="157"/>
    </row>
    <row r="34" spans="2:16" ht="13.5" thickTop="1">
      <c r="B34" s="239"/>
      <c r="C34" s="239"/>
      <c r="D34" s="239"/>
      <c r="E34" s="239"/>
      <c r="F34" s="239"/>
      <c r="G34" s="239"/>
      <c r="H34" s="239"/>
      <c r="I34" s="239"/>
      <c r="J34" s="239"/>
      <c r="K34" s="239"/>
      <c r="L34" s="239"/>
      <c r="M34" s="239"/>
      <c r="N34" s="239"/>
    </row>
    <row r="35" spans="2:16">
      <c r="B35" s="134"/>
      <c r="C35" s="135"/>
      <c r="D35" s="135"/>
      <c r="E35" s="135"/>
      <c r="F35" s="135"/>
      <c r="G35" s="135"/>
      <c r="H35" s="135"/>
      <c r="I35" s="135"/>
      <c r="J35" s="135"/>
      <c r="K35" s="135"/>
      <c r="L35" s="135"/>
      <c r="M35" s="135"/>
      <c r="N35" s="135"/>
      <c r="P35" s="12" t="s">
        <v>424</v>
      </c>
    </row>
    <row r="36" spans="2:16"/>
    <row r="37" spans="2:16"/>
    <row r="38" spans="2:16"/>
    <row r="39" spans="2:16"/>
    <row r="40" spans="2:16"/>
  </sheetData>
  <sheetProtection algorithmName="SHA-512" hashValue="HdCCDxc387pyXx3++usduABFuCnMdcVd/kj0YywePMxnsaByY8dthUNfV/Qm6GfrcVLDDcUoknlb/fuR/r3XRA==" saltValue="a/IbIeoahxwjhswJWltMvg==" spinCount="100000" sheet="1" objects="1" scenarios="1"/>
  <mergeCells count="40">
    <mergeCell ref="B7:D7"/>
    <mergeCell ref="B31:C31"/>
    <mergeCell ref="D31:F31"/>
    <mergeCell ref="G31:I31"/>
    <mergeCell ref="J31:M31"/>
    <mergeCell ref="B27:C27"/>
    <mergeCell ref="D27:F27"/>
    <mergeCell ref="G27:I27"/>
    <mergeCell ref="J27:M27"/>
    <mergeCell ref="B28:C28"/>
    <mergeCell ref="D28:F28"/>
    <mergeCell ref="G28:I28"/>
    <mergeCell ref="J28:M28"/>
    <mergeCell ref="B25:C25"/>
    <mergeCell ref="D25:F25"/>
    <mergeCell ref="G25:I25"/>
    <mergeCell ref="B32:C32"/>
    <mergeCell ref="D32:F32"/>
    <mergeCell ref="G32:I32"/>
    <mergeCell ref="J32:M32"/>
    <mergeCell ref="B29:C29"/>
    <mergeCell ref="D29:F29"/>
    <mergeCell ref="G29:I29"/>
    <mergeCell ref="J29:M29"/>
    <mergeCell ref="B30:C30"/>
    <mergeCell ref="D30:F30"/>
    <mergeCell ref="G30:I30"/>
    <mergeCell ref="J30:M30"/>
    <mergeCell ref="J25:M25"/>
    <mergeCell ref="B26:C26"/>
    <mergeCell ref="D26:F26"/>
    <mergeCell ref="G26:I26"/>
    <mergeCell ref="J26:M26"/>
    <mergeCell ref="G20:H20"/>
    <mergeCell ref="G21:H21"/>
    <mergeCell ref="G15:H15"/>
    <mergeCell ref="G16:H16"/>
    <mergeCell ref="G17:H17"/>
    <mergeCell ref="G18:H18"/>
    <mergeCell ref="G19:H19"/>
  </mergeCells>
  <hyperlinks>
    <hyperlink ref="B7" location="Checklist!A1" display="Click here to go back to the instructions" xr:uid="{789F4B43-172B-4DF9-8415-5E3936C597BD}"/>
  </hyperlinks>
  <printOptions horizontalCentered="1"/>
  <pageMargins left="0.25" right="0.25" top="0.75" bottom="0.75" header="0.3" footer="0.3"/>
  <pageSetup scale="84" orientation="landscape" r:id="rId1"/>
  <headerFooter alignWithMargins="0">
    <oddFooter>&amp;C&amp;10&amp;A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Z95"/>
  <sheetViews>
    <sheetView showGridLines="0" zoomScaleNormal="100" workbookViewId="0">
      <selection activeCell="F19" sqref="F19"/>
    </sheetView>
  </sheetViews>
  <sheetFormatPr defaultColWidth="0" defaultRowHeight="12.75" zeroHeight="1"/>
  <cols>
    <col min="1" max="1" width="1.77734375" style="314" customWidth="1"/>
    <col min="2" max="2" width="3.6640625" style="314" customWidth="1"/>
    <col min="3" max="3" width="6.6640625" style="314" customWidth="1"/>
    <col min="4" max="4" width="9.6640625" style="314" customWidth="1"/>
    <col min="5" max="5" width="7.6640625" style="314" customWidth="1"/>
    <col min="6" max="9" width="25.77734375" style="314" customWidth="1"/>
    <col min="10" max="10" width="3" style="314" hidden="1" customWidth="1"/>
    <col min="11" max="11" width="1.44140625" style="314" customWidth="1"/>
    <col min="12" max="15" width="12.6640625" style="314" hidden="1" customWidth="1"/>
    <col min="16" max="16" width="8.6640625" style="314" hidden="1" customWidth="1"/>
    <col min="17" max="17" width="25.6640625" style="314" hidden="1" customWidth="1"/>
    <col min="18" max="18" width="11.6640625" style="314" hidden="1" customWidth="1"/>
    <col min="19" max="19" width="10.6640625" style="314" hidden="1" customWidth="1"/>
    <col min="20" max="22" width="11.6640625" style="314" hidden="1" customWidth="1"/>
    <col min="23" max="25" width="8.6640625" style="314" hidden="1" customWidth="1"/>
    <col min="26" max="26" width="8.6640625" style="314" customWidth="1"/>
    <col min="27" max="16384" width="12.6640625" style="314" hidden="1"/>
  </cols>
  <sheetData>
    <row r="1" spans="1:22">
      <c r="B1" s="134" t="s">
        <v>12355</v>
      </c>
      <c r="C1" s="1"/>
      <c r="D1" s="1"/>
      <c r="E1" s="1"/>
      <c r="F1" s="1"/>
      <c r="G1" s="1"/>
      <c r="H1" s="1"/>
      <c r="I1" s="1"/>
      <c r="J1" s="1"/>
      <c r="K1" s="1"/>
    </row>
    <row r="2" spans="1:22">
      <c r="B2" s="134" t="s">
        <v>12356</v>
      </c>
      <c r="C2" s="1"/>
      <c r="D2" s="1"/>
      <c r="E2" s="1"/>
      <c r="F2" s="1"/>
      <c r="G2" s="1"/>
      <c r="H2" s="1"/>
      <c r="I2" s="1"/>
      <c r="J2" s="1"/>
      <c r="K2" s="1"/>
    </row>
    <row r="3" spans="1:22">
      <c r="B3" s="134" t="s">
        <v>12357</v>
      </c>
      <c r="C3" s="1"/>
      <c r="D3" s="1"/>
      <c r="E3" s="1"/>
      <c r="F3" s="1"/>
      <c r="G3" s="1"/>
      <c r="H3" s="1"/>
      <c r="I3" s="1"/>
      <c r="J3" s="1"/>
      <c r="K3" s="1"/>
    </row>
    <row r="4" spans="1:22">
      <c r="B4" s="134" t="s">
        <v>12358</v>
      </c>
      <c r="C4" s="1"/>
      <c r="D4" s="1"/>
      <c r="E4" s="1"/>
      <c r="F4" s="1"/>
      <c r="G4" s="1"/>
      <c r="H4" s="1"/>
      <c r="I4" s="1"/>
      <c r="J4" s="1"/>
      <c r="K4" s="1"/>
    </row>
    <row r="5" spans="1:22">
      <c r="B5" s="135"/>
      <c r="C5" s="135"/>
      <c r="D5" s="134"/>
      <c r="E5" s="134"/>
      <c r="F5" s="134"/>
      <c r="G5" s="134"/>
      <c r="H5" s="134"/>
      <c r="I5" s="135"/>
      <c r="J5" s="12"/>
      <c r="K5" s="12"/>
    </row>
    <row r="6" spans="1:22">
      <c r="B6" s="134" t="s">
        <v>425</v>
      </c>
      <c r="C6" s="135"/>
      <c r="D6" s="135"/>
      <c r="E6" s="134"/>
      <c r="F6" s="134"/>
      <c r="G6" s="134"/>
      <c r="H6" s="134"/>
      <c r="I6" s="135"/>
      <c r="J6" s="12"/>
      <c r="K6" s="12"/>
      <c r="Q6" s="12"/>
      <c r="R6" s="12"/>
      <c r="S6" s="12"/>
      <c r="T6" s="12"/>
      <c r="U6" s="12"/>
      <c r="V6" s="12"/>
    </row>
    <row r="7" spans="1:22" ht="13.5" thickBot="1">
      <c r="A7" s="1752"/>
      <c r="B7" s="1878" t="s">
        <v>14439</v>
      </c>
      <c r="C7" s="1878"/>
      <c r="D7" s="1878"/>
      <c r="E7" s="1878"/>
      <c r="F7" s="12"/>
      <c r="G7" s="12"/>
      <c r="H7" s="12"/>
      <c r="I7" s="19"/>
      <c r="J7" s="12"/>
      <c r="K7" s="12"/>
    </row>
    <row r="8" spans="1:22" ht="15" customHeight="1" thickTop="1">
      <c r="B8" s="136" t="s">
        <v>6</v>
      </c>
      <c r="C8" s="137"/>
      <c r="D8" s="137"/>
      <c r="E8" s="137">
        <f>Facility_Name</f>
        <v>0</v>
      </c>
      <c r="F8" s="137"/>
      <c r="G8" s="137"/>
      <c r="H8" s="137"/>
      <c r="I8" s="139"/>
      <c r="J8" s="12"/>
      <c r="K8" s="157"/>
      <c r="Q8" s="12"/>
      <c r="R8" s="12"/>
      <c r="S8" s="12"/>
      <c r="T8" s="12"/>
      <c r="U8" s="12"/>
      <c r="V8" s="12"/>
    </row>
    <row r="9" spans="1:22" ht="15" customHeight="1">
      <c r="B9" s="141" t="s">
        <v>7</v>
      </c>
      <c r="C9" s="142"/>
      <c r="D9" s="142"/>
      <c r="E9" s="142" t="str">
        <f>IF(Facility_DBA = 0, "", Facility_DBA)</f>
        <v/>
      </c>
      <c r="F9" s="468"/>
      <c r="G9" s="142"/>
      <c r="H9" s="142"/>
      <c r="I9" s="143"/>
      <c r="J9" s="12"/>
      <c r="K9" s="157"/>
      <c r="R9" s="12"/>
      <c r="S9" s="12"/>
      <c r="T9" s="12"/>
      <c r="U9" s="12"/>
      <c r="V9" s="12"/>
    </row>
    <row r="10" spans="1:22" ht="15" customHeight="1" thickBot="1">
      <c r="B10" s="144" t="s">
        <v>24</v>
      </c>
      <c r="C10" s="145"/>
      <c r="D10" s="145"/>
      <c r="E10" s="145">
        <f>Provider_Number</f>
        <v>0</v>
      </c>
      <c r="F10" s="219" t="s">
        <v>1177</v>
      </c>
      <c r="G10" s="1448">
        <f>Facility_FYB</f>
        <v>0</v>
      </c>
      <c r="H10" s="455" t="s">
        <v>751</v>
      </c>
      <c r="I10" s="1449">
        <f>Facility_FYE</f>
        <v>0</v>
      </c>
      <c r="J10" s="12"/>
      <c r="K10" s="157"/>
      <c r="R10" s="12"/>
      <c r="S10" s="12"/>
      <c r="T10" s="12"/>
      <c r="U10" s="12"/>
      <c r="V10" s="12"/>
    </row>
    <row r="11" spans="1:22" ht="15" customHeight="1" thickTop="1" thickBot="1">
      <c r="B11" s="490"/>
      <c r="C11" s="491"/>
      <c r="D11" s="491"/>
      <c r="E11" s="491"/>
      <c r="F11" s="491"/>
      <c r="G11" s="491"/>
      <c r="H11" s="491"/>
      <c r="I11" s="492"/>
      <c r="J11" s="12"/>
      <c r="K11" s="157"/>
    </row>
    <row r="12" spans="1:22" ht="15" hidden="1" customHeight="1" thickTop="1" thickBot="1">
      <c r="B12" s="182" t="s">
        <v>1486</v>
      </c>
      <c r="C12" s="183" t="s">
        <v>1487</v>
      </c>
      <c r="D12" s="183" t="s">
        <v>1488</v>
      </c>
      <c r="E12" s="183" t="s">
        <v>1489</v>
      </c>
      <c r="F12" s="183" t="s">
        <v>1490</v>
      </c>
      <c r="G12" s="183" t="s">
        <v>1491</v>
      </c>
      <c r="H12" s="183" t="s">
        <v>1492</v>
      </c>
      <c r="I12" s="184" t="s">
        <v>1493</v>
      </c>
      <c r="J12" s="12"/>
      <c r="K12" s="157"/>
    </row>
    <row r="13" spans="1:22" ht="15" customHeight="1" thickTop="1">
      <c r="B13" s="493"/>
      <c r="C13" s="494"/>
      <c r="D13" s="494"/>
      <c r="E13" s="495"/>
      <c r="F13" s="496" t="s">
        <v>426</v>
      </c>
      <c r="G13" s="497" t="s">
        <v>427</v>
      </c>
      <c r="H13" s="497" t="s">
        <v>428</v>
      </c>
      <c r="I13" s="498" t="s">
        <v>429</v>
      </c>
      <c r="J13" s="167">
        <v>1</v>
      </c>
      <c r="K13" s="157"/>
      <c r="Q13" s="12"/>
      <c r="R13" s="12"/>
      <c r="S13" s="12"/>
      <c r="T13" s="12"/>
      <c r="U13" s="12"/>
      <c r="V13" s="12"/>
    </row>
    <row r="14" spans="1:22" ht="15" customHeight="1">
      <c r="B14" s="157" t="s">
        <v>54</v>
      </c>
      <c r="C14" s="12" t="s">
        <v>430</v>
      </c>
      <c r="D14" s="12"/>
      <c r="E14" s="12"/>
      <c r="F14" s="1821"/>
      <c r="G14" s="1822"/>
      <c r="H14" s="1823"/>
      <c r="I14" s="1824"/>
      <c r="J14" s="167">
        <v>2</v>
      </c>
      <c r="K14" s="157"/>
      <c r="Q14" s="12"/>
      <c r="R14" s="12"/>
      <c r="S14" s="12"/>
      <c r="T14" s="12"/>
      <c r="U14" s="12"/>
      <c r="V14" s="12"/>
    </row>
    <row r="15" spans="1:22" ht="15" customHeight="1">
      <c r="B15" s="235" t="s">
        <v>56</v>
      </c>
      <c r="C15" s="204" t="s">
        <v>431</v>
      </c>
      <c r="D15" s="204"/>
      <c r="E15" s="204"/>
      <c r="F15" s="1825"/>
      <c r="G15" s="1825"/>
      <c r="H15" s="1826"/>
      <c r="I15" s="1827"/>
      <c r="J15" s="167">
        <v>3</v>
      </c>
      <c r="K15" s="157"/>
      <c r="Q15" s="12"/>
      <c r="R15" s="12"/>
      <c r="S15" s="12"/>
      <c r="T15" s="12"/>
      <c r="U15" s="12"/>
      <c r="V15" s="12"/>
    </row>
    <row r="16" spans="1:22" ht="15" customHeight="1">
      <c r="B16" s="235" t="s">
        <v>70</v>
      </c>
      <c r="C16" s="204" t="s">
        <v>432</v>
      </c>
      <c r="D16" s="204"/>
      <c r="E16" s="204"/>
      <c r="F16" s="1825"/>
      <c r="G16" s="1825"/>
      <c r="H16" s="1826"/>
      <c r="I16" s="1827"/>
      <c r="J16" s="167">
        <v>4</v>
      </c>
      <c r="K16" s="157"/>
      <c r="Q16" s="12"/>
      <c r="R16" s="12"/>
      <c r="S16" s="12"/>
      <c r="T16" s="12"/>
      <c r="U16" s="12"/>
      <c r="V16" s="12"/>
    </row>
    <row r="17" spans="2:22" ht="15" customHeight="1">
      <c r="B17" s="235" t="s">
        <v>72</v>
      </c>
      <c r="C17" s="204" t="s">
        <v>433</v>
      </c>
      <c r="D17" s="204"/>
      <c r="E17" s="204"/>
      <c r="F17" s="1825"/>
      <c r="G17" s="1825"/>
      <c r="H17" s="1826"/>
      <c r="I17" s="1827"/>
      <c r="J17" s="167">
        <v>5</v>
      </c>
      <c r="K17" s="157"/>
      <c r="R17" s="12"/>
      <c r="S17" s="12"/>
      <c r="T17" s="12"/>
      <c r="U17" s="12"/>
      <c r="V17" s="12"/>
    </row>
    <row r="18" spans="2:22" ht="15" customHeight="1">
      <c r="B18" s="235" t="s">
        <v>74</v>
      </c>
      <c r="C18" s="204" t="s">
        <v>434</v>
      </c>
      <c r="D18" s="204"/>
      <c r="E18" s="204"/>
      <c r="F18" s="1539">
        <f>F16-F17</f>
        <v>0</v>
      </c>
      <c r="G18" s="1539">
        <f>G16-G17</f>
        <v>0</v>
      </c>
      <c r="H18" s="1540">
        <f>H16-H17</f>
        <v>0</v>
      </c>
      <c r="I18" s="1541">
        <f>I16-I17</f>
        <v>0</v>
      </c>
      <c r="J18" s="167">
        <v>6</v>
      </c>
      <c r="K18" s="157"/>
      <c r="R18" s="12"/>
      <c r="S18" s="12"/>
      <c r="T18" s="12"/>
      <c r="U18" s="12"/>
      <c r="V18" s="12"/>
    </row>
    <row r="19" spans="2:22" ht="15" customHeight="1">
      <c r="B19" s="235" t="s">
        <v>435</v>
      </c>
      <c r="C19" s="204" t="s">
        <v>436</v>
      </c>
      <c r="D19" s="204"/>
      <c r="E19" s="204"/>
      <c r="F19" s="1825"/>
      <c r="G19" s="1825"/>
      <c r="H19" s="1823"/>
      <c r="I19" s="1824"/>
      <c r="J19" s="167">
        <v>7</v>
      </c>
      <c r="K19" s="157"/>
      <c r="R19" s="12"/>
      <c r="S19" s="12"/>
      <c r="T19" s="12"/>
      <c r="U19" s="12"/>
      <c r="V19" s="12"/>
    </row>
    <row r="20" spans="2:22" ht="15" customHeight="1">
      <c r="B20" s="235" t="s">
        <v>437</v>
      </c>
      <c r="C20" s="204" t="s">
        <v>438</v>
      </c>
      <c r="D20" s="204"/>
      <c r="E20" s="204"/>
      <c r="F20" s="1825"/>
      <c r="G20" s="1825"/>
      <c r="H20" s="1823"/>
      <c r="I20" s="1824"/>
      <c r="J20" s="167">
        <v>8</v>
      </c>
      <c r="K20" s="157"/>
      <c r="R20" s="12"/>
      <c r="S20" s="12"/>
      <c r="T20" s="12"/>
      <c r="U20" s="12"/>
      <c r="V20" s="12"/>
    </row>
    <row r="21" spans="2:22" ht="15" customHeight="1">
      <c r="B21" s="235" t="s">
        <v>439</v>
      </c>
      <c r="C21" s="204" t="s">
        <v>440</v>
      </c>
      <c r="D21" s="204"/>
      <c r="E21" s="204"/>
      <c r="F21" s="1828"/>
      <c r="G21" s="1828"/>
      <c r="H21" s="1829"/>
      <c r="I21" s="1830"/>
      <c r="J21" s="167">
        <v>9</v>
      </c>
      <c r="K21" s="157"/>
      <c r="R21" s="12"/>
      <c r="S21" s="12"/>
      <c r="T21" s="12"/>
      <c r="U21" s="12"/>
      <c r="V21" s="12"/>
    </row>
    <row r="22" spans="2:22" ht="15" customHeight="1">
      <c r="B22" s="235" t="s">
        <v>441</v>
      </c>
      <c r="C22" s="204" t="s">
        <v>442</v>
      </c>
      <c r="D22" s="204"/>
      <c r="E22" s="204"/>
      <c r="F22" s="1825"/>
      <c r="G22" s="1825"/>
      <c r="H22" s="1826"/>
      <c r="I22" s="1827"/>
      <c r="J22" s="167">
        <v>10</v>
      </c>
      <c r="K22" s="157"/>
      <c r="R22" s="12"/>
      <c r="S22" s="12"/>
      <c r="T22" s="12"/>
      <c r="U22" s="12"/>
      <c r="V22" s="12"/>
    </row>
    <row r="23" spans="2:22" ht="15" customHeight="1">
      <c r="B23" s="235" t="s">
        <v>91</v>
      </c>
      <c r="C23" s="204" t="s">
        <v>443</v>
      </c>
      <c r="D23" s="204"/>
      <c r="E23" s="204"/>
      <c r="F23" s="1825"/>
      <c r="G23" s="1825"/>
      <c r="H23" s="1826"/>
      <c r="I23" s="1827"/>
      <c r="J23" s="167">
        <v>11</v>
      </c>
      <c r="K23" s="157"/>
      <c r="R23" s="12"/>
      <c r="S23" s="12"/>
      <c r="T23" s="12"/>
      <c r="U23" s="12"/>
      <c r="V23" s="12"/>
    </row>
    <row r="24" spans="2:22" ht="15" customHeight="1">
      <c r="B24" s="235" t="s">
        <v>92</v>
      </c>
      <c r="C24" s="204" t="s">
        <v>444</v>
      </c>
      <c r="D24" s="204"/>
      <c r="E24" s="204"/>
      <c r="F24" s="1825"/>
      <c r="G24" s="1825"/>
      <c r="H24" s="1826"/>
      <c r="I24" s="1827"/>
      <c r="J24" s="167">
        <v>12</v>
      </c>
      <c r="K24" s="157"/>
      <c r="R24" s="12"/>
      <c r="S24" s="12"/>
      <c r="T24" s="12"/>
      <c r="U24" s="12"/>
      <c r="V24" s="12"/>
    </row>
    <row r="25" spans="2:22" ht="15" customHeight="1">
      <c r="B25" s="499"/>
      <c r="C25" s="500"/>
      <c r="D25" s="500"/>
      <c r="E25" s="500"/>
      <c r="F25" s="1542"/>
      <c r="G25" s="1543"/>
      <c r="H25" s="1542"/>
      <c r="I25" s="1544"/>
      <c r="J25" s="167">
        <v>13</v>
      </c>
      <c r="K25" s="157"/>
    </row>
    <row r="26" spans="2:22" ht="15" customHeight="1">
      <c r="B26" s="501"/>
      <c r="C26" s="502"/>
      <c r="D26" s="502"/>
      <c r="E26" s="503"/>
      <c r="F26" s="1545" t="s">
        <v>445</v>
      </c>
      <c r="G26" s="1546" t="s">
        <v>446</v>
      </c>
      <c r="H26" s="1546" t="s">
        <v>447</v>
      </c>
      <c r="I26" s="1547" t="s">
        <v>448</v>
      </c>
      <c r="J26" s="167">
        <v>14</v>
      </c>
      <c r="K26" s="157"/>
      <c r="R26" s="12"/>
      <c r="S26" s="12"/>
      <c r="T26" s="12"/>
      <c r="U26" s="12"/>
      <c r="V26" s="12"/>
    </row>
    <row r="27" spans="2:22" ht="15" customHeight="1">
      <c r="B27" s="157" t="s">
        <v>54</v>
      </c>
      <c r="C27" s="12" t="s">
        <v>430</v>
      </c>
      <c r="D27" s="12"/>
      <c r="E27" s="12"/>
      <c r="F27" s="1822"/>
      <c r="G27" s="1822"/>
      <c r="H27" s="1823"/>
      <c r="I27" s="1824"/>
      <c r="J27" s="167">
        <v>15</v>
      </c>
      <c r="K27" s="157"/>
      <c r="R27" s="12"/>
      <c r="S27" s="12"/>
      <c r="T27" s="12"/>
      <c r="U27" s="12"/>
      <c r="V27" s="12"/>
    </row>
    <row r="28" spans="2:22" ht="15" customHeight="1">
      <c r="B28" s="235" t="s">
        <v>56</v>
      </c>
      <c r="C28" s="204" t="s">
        <v>431</v>
      </c>
      <c r="D28" s="204"/>
      <c r="E28" s="204"/>
      <c r="F28" s="1825"/>
      <c r="G28" s="1822"/>
      <c r="H28" s="1826"/>
      <c r="I28" s="1827"/>
      <c r="J28" s="167">
        <v>16</v>
      </c>
      <c r="K28" s="157"/>
      <c r="R28" s="12"/>
      <c r="S28" s="12"/>
      <c r="T28" s="12"/>
      <c r="U28" s="12"/>
      <c r="V28" s="12"/>
    </row>
    <row r="29" spans="2:22" ht="15" customHeight="1">
      <c r="B29" s="235" t="s">
        <v>70</v>
      </c>
      <c r="C29" s="204" t="s">
        <v>432</v>
      </c>
      <c r="D29" s="204"/>
      <c r="E29" s="204"/>
      <c r="F29" s="1825"/>
      <c r="G29" s="1822"/>
      <c r="H29" s="1826"/>
      <c r="I29" s="1827"/>
      <c r="J29" s="167">
        <v>17</v>
      </c>
      <c r="K29" s="157"/>
      <c r="R29" s="12"/>
      <c r="S29" s="12"/>
      <c r="T29" s="12"/>
      <c r="U29" s="12"/>
      <c r="V29" s="12"/>
    </row>
    <row r="30" spans="2:22" ht="15" customHeight="1">
      <c r="B30" s="235" t="s">
        <v>72</v>
      </c>
      <c r="C30" s="204" t="s">
        <v>433</v>
      </c>
      <c r="D30" s="204"/>
      <c r="E30" s="204"/>
      <c r="F30" s="1825"/>
      <c r="G30" s="1822"/>
      <c r="H30" s="1826"/>
      <c r="I30" s="1827"/>
      <c r="J30" s="167">
        <v>18</v>
      </c>
      <c r="K30" s="157"/>
    </row>
    <row r="31" spans="2:22" ht="15" customHeight="1">
      <c r="B31" s="235" t="s">
        <v>74</v>
      </c>
      <c r="C31" s="204" t="s">
        <v>434</v>
      </c>
      <c r="D31" s="204"/>
      <c r="E31" s="204"/>
      <c r="F31" s="1539">
        <f>F29-F30</f>
        <v>0</v>
      </c>
      <c r="G31" s="1539">
        <f>G29-G30</f>
        <v>0</v>
      </c>
      <c r="H31" s="1540">
        <f>H29-H30</f>
        <v>0</v>
      </c>
      <c r="I31" s="1541">
        <f>I29-I30</f>
        <v>0</v>
      </c>
      <c r="J31" s="167">
        <v>19</v>
      </c>
      <c r="K31" s="157"/>
    </row>
    <row r="32" spans="2:22" ht="15" customHeight="1">
      <c r="B32" s="235" t="s">
        <v>435</v>
      </c>
      <c r="C32" s="204" t="s">
        <v>436</v>
      </c>
      <c r="D32" s="204"/>
      <c r="E32" s="204"/>
      <c r="F32" s="1825"/>
      <c r="G32" s="1822"/>
      <c r="H32" s="1823"/>
      <c r="I32" s="1824"/>
      <c r="J32" s="167">
        <v>20</v>
      </c>
      <c r="K32" s="157"/>
    </row>
    <row r="33" spans="2:22" ht="15" customHeight="1">
      <c r="B33" s="235" t="s">
        <v>437</v>
      </c>
      <c r="C33" s="204" t="s">
        <v>438</v>
      </c>
      <c r="D33" s="204"/>
      <c r="E33" s="204"/>
      <c r="F33" s="1825"/>
      <c r="G33" s="1822"/>
      <c r="H33" s="1823"/>
      <c r="I33" s="1824"/>
      <c r="J33" s="167">
        <v>21</v>
      </c>
      <c r="K33" s="157"/>
    </row>
    <row r="34" spans="2:22" ht="15" customHeight="1">
      <c r="B34" s="235" t="s">
        <v>439</v>
      </c>
      <c r="C34" s="204" t="s">
        <v>440</v>
      </c>
      <c r="D34" s="204"/>
      <c r="E34" s="204"/>
      <c r="F34" s="1828"/>
      <c r="G34" s="1828"/>
      <c r="H34" s="1829"/>
      <c r="I34" s="1830"/>
      <c r="J34" s="167">
        <v>22</v>
      </c>
      <c r="K34" s="157"/>
    </row>
    <row r="35" spans="2:22" ht="15" customHeight="1">
      <c r="B35" s="235" t="s">
        <v>441</v>
      </c>
      <c r="C35" s="204" t="s">
        <v>442</v>
      </c>
      <c r="D35" s="204"/>
      <c r="E35" s="204"/>
      <c r="F35" s="1825"/>
      <c r="G35" s="1822"/>
      <c r="H35" s="1826"/>
      <c r="I35" s="1827"/>
      <c r="J35" s="167">
        <v>23</v>
      </c>
      <c r="K35" s="157"/>
      <c r="L35" s="12"/>
      <c r="R35" s="12"/>
      <c r="S35" s="12"/>
      <c r="T35" s="12"/>
      <c r="U35" s="12"/>
      <c r="V35" s="12"/>
    </row>
    <row r="36" spans="2:22" ht="15" customHeight="1">
      <c r="B36" s="235" t="s">
        <v>91</v>
      </c>
      <c r="C36" s="204" t="s">
        <v>443</v>
      </c>
      <c r="D36" s="204"/>
      <c r="E36" s="204"/>
      <c r="F36" s="1825"/>
      <c r="G36" s="1822"/>
      <c r="H36" s="1826"/>
      <c r="I36" s="1827"/>
      <c r="J36" s="167">
        <v>24</v>
      </c>
      <c r="K36" s="157"/>
      <c r="L36" s="12"/>
      <c r="R36" s="12"/>
      <c r="S36" s="12"/>
      <c r="T36" s="12"/>
      <c r="U36" s="12"/>
      <c r="V36" s="12"/>
    </row>
    <row r="37" spans="2:22" ht="15" customHeight="1">
      <c r="B37" s="235" t="s">
        <v>92</v>
      </c>
      <c r="C37" s="204" t="s">
        <v>444</v>
      </c>
      <c r="D37" s="204"/>
      <c r="E37" s="204"/>
      <c r="F37" s="1825"/>
      <c r="G37" s="1822"/>
      <c r="H37" s="1826"/>
      <c r="I37" s="1827"/>
      <c r="J37" s="167">
        <v>25</v>
      </c>
      <c r="K37" s="157"/>
      <c r="R37" s="12"/>
      <c r="S37" s="12"/>
      <c r="T37" s="12"/>
      <c r="U37" s="12"/>
      <c r="V37" s="12"/>
    </row>
    <row r="38" spans="2:22" ht="15" customHeight="1">
      <c r="B38" s="499"/>
      <c r="C38" s="500"/>
      <c r="D38" s="500"/>
      <c r="E38" s="500"/>
      <c r="F38" s="1542"/>
      <c r="G38" s="1543"/>
      <c r="H38" s="1543"/>
      <c r="I38" s="1548"/>
      <c r="J38" s="167">
        <v>26</v>
      </c>
      <c r="K38" s="157"/>
    </row>
    <row r="39" spans="2:22" ht="15" customHeight="1">
      <c r="B39" s="501"/>
      <c r="C39" s="502"/>
      <c r="D39" s="502"/>
      <c r="E39" s="503"/>
      <c r="F39" s="1545" t="s">
        <v>449</v>
      </c>
      <c r="G39" s="1546" t="s">
        <v>450</v>
      </c>
      <c r="H39" s="1546" t="s">
        <v>451</v>
      </c>
      <c r="I39" s="1547" t="s">
        <v>102</v>
      </c>
      <c r="J39" s="167">
        <v>27</v>
      </c>
      <c r="K39" s="157"/>
    </row>
    <row r="40" spans="2:22" ht="15" customHeight="1">
      <c r="B40" s="157" t="s">
        <v>54</v>
      </c>
      <c r="C40" s="12" t="s">
        <v>430</v>
      </c>
      <c r="D40" s="12"/>
      <c r="E40" s="12"/>
      <c r="F40" s="1822"/>
      <c r="G40" s="1822"/>
      <c r="H40" s="1823"/>
      <c r="I40" s="1549"/>
      <c r="J40" s="167">
        <v>28</v>
      </c>
      <c r="K40" s="157"/>
      <c r="R40" s="12"/>
      <c r="S40" s="12"/>
      <c r="T40" s="12"/>
      <c r="U40" s="12"/>
      <c r="V40" s="12"/>
    </row>
    <row r="41" spans="2:22" ht="15" customHeight="1">
      <c r="B41" s="235" t="s">
        <v>56</v>
      </c>
      <c r="C41" s="204" t="s">
        <v>431</v>
      </c>
      <c r="D41" s="204"/>
      <c r="E41" s="204"/>
      <c r="F41" s="1825"/>
      <c r="G41" s="1822"/>
      <c r="H41" s="1826"/>
      <c r="I41" s="1550">
        <f>+F15+G15+H15+I15+F28+G28+H28+I28+F41+G41+H41</f>
        <v>0</v>
      </c>
      <c r="J41" s="167">
        <v>29</v>
      </c>
      <c r="K41" s="157"/>
      <c r="Q41" s="12"/>
      <c r="R41" s="12"/>
      <c r="S41" s="12"/>
      <c r="T41" s="12"/>
      <c r="U41" s="12"/>
      <c r="V41" s="12"/>
    </row>
    <row r="42" spans="2:22" ht="15" customHeight="1">
      <c r="B42" s="235" t="s">
        <v>70</v>
      </c>
      <c r="C42" s="204" t="s">
        <v>432</v>
      </c>
      <c r="D42" s="204"/>
      <c r="E42" s="204"/>
      <c r="F42" s="1825"/>
      <c r="G42" s="1822"/>
      <c r="H42" s="1826"/>
      <c r="I42" s="1550">
        <f>+F16+G16+H16+I16+F29+G29+H29+I29+F42+G42+H42</f>
        <v>0</v>
      </c>
      <c r="J42" s="167">
        <v>30</v>
      </c>
      <c r="K42" s="157"/>
      <c r="Q42" s="12"/>
      <c r="R42" s="12"/>
      <c r="S42" s="12"/>
      <c r="T42" s="12"/>
      <c r="U42" s="12"/>
      <c r="V42" s="12"/>
    </row>
    <row r="43" spans="2:22" ht="15" customHeight="1">
      <c r="B43" s="235" t="s">
        <v>72</v>
      </c>
      <c r="C43" s="204" t="s">
        <v>433</v>
      </c>
      <c r="D43" s="204"/>
      <c r="E43" s="204"/>
      <c r="F43" s="1825"/>
      <c r="G43" s="1822"/>
      <c r="H43" s="1826"/>
      <c r="I43" s="1550">
        <f>+F17+G17+H17+I17+F30+G30+H30+I30+F43+G43+H43</f>
        <v>0</v>
      </c>
      <c r="J43" s="167">
        <v>31</v>
      </c>
      <c r="K43" s="157"/>
      <c r="Q43" s="12"/>
      <c r="R43" s="12"/>
      <c r="S43" s="12"/>
      <c r="T43" s="12"/>
      <c r="U43" s="12"/>
      <c r="V43" s="12"/>
    </row>
    <row r="44" spans="2:22" ht="15" customHeight="1">
      <c r="B44" s="235" t="s">
        <v>74</v>
      </c>
      <c r="C44" s="204" t="s">
        <v>434</v>
      </c>
      <c r="D44" s="204"/>
      <c r="E44" s="204"/>
      <c r="F44" s="1539">
        <f>F42-F43</f>
        <v>0</v>
      </c>
      <c r="G44" s="1539">
        <f>G42-G43</f>
        <v>0</v>
      </c>
      <c r="H44" s="1540">
        <f>H42-H43</f>
        <v>0</v>
      </c>
      <c r="I44" s="1550">
        <f>+F18+G18+H18+I18+F31+G31+H31+I31+F44+G44+H44</f>
        <v>0</v>
      </c>
      <c r="J44" s="167">
        <v>32</v>
      </c>
      <c r="K44" s="157"/>
      <c r="R44" s="12"/>
      <c r="S44" s="12"/>
      <c r="T44" s="12"/>
      <c r="U44" s="12"/>
      <c r="V44" s="12"/>
    </row>
    <row r="45" spans="2:22" ht="15" customHeight="1">
      <c r="B45" s="235" t="s">
        <v>435</v>
      </c>
      <c r="C45" s="204" t="s">
        <v>436</v>
      </c>
      <c r="D45" s="204"/>
      <c r="E45" s="204"/>
      <c r="F45" s="1825"/>
      <c r="G45" s="1822"/>
      <c r="H45" s="1823"/>
      <c r="I45" s="1551"/>
      <c r="J45" s="167">
        <v>33</v>
      </c>
      <c r="K45" s="157"/>
      <c r="R45" s="12"/>
      <c r="S45" s="12"/>
      <c r="T45" s="12"/>
      <c r="U45" s="12"/>
      <c r="V45" s="12"/>
    </row>
    <row r="46" spans="2:22" ht="15" customHeight="1">
      <c r="B46" s="235" t="s">
        <v>437</v>
      </c>
      <c r="C46" s="204" t="s">
        <v>438</v>
      </c>
      <c r="D46" s="204"/>
      <c r="E46" s="204"/>
      <c r="F46" s="1825"/>
      <c r="G46" s="1822"/>
      <c r="H46" s="1823"/>
      <c r="I46" s="1552"/>
      <c r="J46" s="167">
        <v>34</v>
      </c>
      <c r="K46" s="157"/>
      <c r="Q46" s="12"/>
      <c r="R46" s="12"/>
      <c r="S46" s="12"/>
      <c r="T46" s="12"/>
      <c r="U46" s="12"/>
      <c r="V46" s="12"/>
    </row>
    <row r="47" spans="2:22" ht="15" customHeight="1">
      <c r="B47" s="235" t="s">
        <v>439</v>
      </c>
      <c r="C47" s="204" t="s">
        <v>440</v>
      </c>
      <c r="D47" s="204"/>
      <c r="E47" s="204"/>
      <c r="F47" s="1828"/>
      <c r="G47" s="1828"/>
      <c r="H47" s="1829"/>
      <c r="I47" s="1552"/>
      <c r="J47" s="167">
        <v>35</v>
      </c>
      <c r="K47" s="157"/>
      <c r="Q47" s="12"/>
      <c r="R47" s="12"/>
      <c r="S47" s="12"/>
      <c r="T47" s="12"/>
      <c r="U47" s="12"/>
      <c r="V47" s="12"/>
    </row>
    <row r="48" spans="2:22" ht="15" customHeight="1">
      <c r="B48" s="235" t="s">
        <v>441</v>
      </c>
      <c r="C48" s="204" t="s">
        <v>442</v>
      </c>
      <c r="D48" s="204"/>
      <c r="E48" s="204"/>
      <c r="F48" s="1825"/>
      <c r="G48" s="1822"/>
      <c r="H48" s="1826"/>
      <c r="I48" s="1550">
        <f>+F22+G22+H22+I22+F35+G35+H35+I35+F48+G48+H48</f>
        <v>0</v>
      </c>
      <c r="J48" s="167">
        <v>36</v>
      </c>
      <c r="K48" s="157"/>
      <c r="Q48" s="12"/>
      <c r="R48" s="12"/>
      <c r="S48" s="12"/>
      <c r="T48" s="12"/>
      <c r="U48" s="12"/>
      <c r="V48" s="12"/>
    </row>
    <row r="49" spans="2:22" ht="15" customHeight="1">
      <c r="B49" s="235" t="s">
        <v>91</v>
      </c>
      <c r="C49" s="204" t="s">
        <v>443</v>
      </c>
      <c r="D49" s="204"/>
      <c r="E49" s="204"/>
      <c r="F49" s="1825"/>
      <c r="G49" s="1822"/>
      <c r="H49" s="1826"/>
      <c r="I49" s="1550">
        <f>+F23+G23+H23+I23+F36+G36+H36+I36+F49+G49+H49</f>
        <v>0</v>
      </c>
      <c r="J49" s="167">
        <v>37</v>
      </c>
      <c r="K49" s="157"/>
    </row>
    <row r="50" spans="2:22" ht="15" customHeight="1" thickBot="1">
      <c r="B50" s="472" t="s">
        <v>92</v>
      </c>
      <c r="C50" s="145" t="s">
        <v>444</v>
      </c>
      <c r="D50" s="145"/>
      <c r="E50" s="145"/>
      <c r="F50" s="1831"/>
      <c r="G50" s="1832"/>
      <c r="H50" s="1831"/>
      <c r="I50" s="1535">
        <f>+F24+G24+H24+I24+F37+G37+H37+I37+F50+G50+H50</f>
        <v>0</v>
      </c>
      <c r="J50" s="167">
        <v>38</v>
      </c>
      <c r="K50" s="157"/>
      <c r="R50" s="12"/>
      <c r="S50" s="12"/>
      <c r="T50" s="12"/>
      <c r="U50" s="12"/>
      <c r="V50" s="12"/>
    </row>
    <row r="51" spans="2:22" ht="13.5" thickTop="1">
      <c r="B51" s="239"/>
      <c r="C51" s="239"/>
      <c r="D51" s="239"/>
      <c r="E51" s="239"/>
      <c r="F51" s="239"/>
      <c r="G51" s="239"/>
      <c r="H51" s="239"/>
      <c r="I51" s="239"/>
      <c r="Q51" s="12"/>
      <c r="R51" s="12"/>
      <c r="S51" s="12"/>
      <c r="T51" s="12"/>
      <c r="U51" s="12"/>
      <c r="V51" s="12"/>
    </row>
    <row r="52" spans="2:22">
      <c r="B52" s="134"/>
      <c r="C52" s="135"/>
      <c r="D52" s="135"/>
      <c r="E52" s="135"/>
      <c r="F52" s="135"/>
      <c r="G52" s="135"/>
      <c r="H52" s="135"/>
      <c r="I52" s="135"/>
      <c r="J52" s="12"/>
      <c r="K52" s="12"/>
      <c r="Q52" s="12"/>
      <c r="R52" s="12"/>
      <c r="S52" s="12"/>
      <c r="T52" s="12"/>
      <c r="U52" s="12"/>
      <c r="V52" s="12"/>
    </row>
    <row r="53" spans="2:22">
      <c r="B53" s="12"/>
      <c r="C53" s="12"/>
      <c r="D53" s="12"/>
      <c r="E53" s="12"/>
      <c r="F53" s="12"/>
      <c r="G53" s="12"/>
      <c r="H53" s="12"/>
      <c r="I53" s="12"/>
      <c r="Q53" s="12"/>
      <c r="R53" s="12"/>
      <c r="S53" s="12"/>
      <c r="T53" s="12"/>
      <c r="U53" s="12"/>
      <c r="V53" s="12"/>
    </row>
    <row r="54" spans="2:22">
      <c r="Q54" s="12"/>
      <c r="R54" s="12"/>
      <c r="S54" s="12"/>
      <c r="T54" s="12"/>
      <c r="U54" s="12"/>
      <c r="V54" s="12"/>
    </row>
    <row r="55" spans="2:22">
      <c r="Q55" s="12"/>
      <c r="R55" s="12"/>
      <c r="S55" s="12"/>
      <c r="T55" s="12"/>
      <c r="U55" s="12"/>
      <c r="V55" s="12"/>
    </row>
    <row r="56" spans="2:22" hidden="1">
      <c r="Q56" s="12"/>
      <c r="R56" s="12"/>
      <c r="S56" s="12"/>
      <c r="T56" s="12"/>
      <c r="U56" s="12"/>
      <c r="V56" s="12"/>
    </row>
    <row r="57" spans="2:22" hidden="1">
      <c r="Q57" s="12"/>
      <c r="R57" s="12"/>
      <c r="S57" s="12"/>
      <c r="T57" s="12"/>
      <c r="U57" s="12"/>
      <c r="V57" s="12"/>
    </row>
    <row r="58" spans="2:22" hidden="1">
      <c r="Q58" s="12"/>
      <c r="R58" s="12"/>
      <c r="S58" s="12"/>
      <c r="T58" s="12"/>
      <c r="U58" s="12"/>
      <c r="V58" s="12"/>
    </row>
    <row r="59" spans="2:22" hidden="1">
      <c r="R59" s="12"/>
      <c r="S59" s="12"/>
      <c r="T59" s="12"/>
      <c r="U59" s="12"/>
      <c r="V59" s="12"/>
    </row>
    <row r="60" spans="2:22" hidden="1">
      <c r="Q60" s="12"/>
      <c r="R60" s="12"/>
      <c r="S60" s="12"/>
      <c r="T60" s="12"/>
      <c r="U60" s="12"/>
      <c r="V60" s="12"/>
    </row>
    <row r="61" spans="2:22" hidden="1">
      <c r="Q61" s="12"/>
      <c r="R61" s="12"/>
      <c r="S61" s="12"/>
      <c r="T61" s="12"/>
      <c r="U61" s="12"/>
      <c r="V61" s="12"/>
    </row>
    <row r="62" spans="2:22" hidden="1">
      <c r="R62" s="12"/>
      <c r="S62" s="12"/>
      <c r="T62" s="12"/>
      <c r="U62" s="12"/>
      <c r="V62" s="12"/>
    </row>
    <row r="63" spans="2:22" hidden="1">
      <c r="R63" s="12"/>
      <c r="S63" s="12"/>
      <c r="T63" s="12"/>
      <c r="U63" s="12"/>
      <c r="V63" s="12"/>
    </row>
    <row r="64" spans="2:22" hidden="1">
      <c r="Q64" s="12"/>
      <c r="R64" s="12"/>
      <c r="S64" s="12"/>
      <c r="T64" s="12"/>
      <c r="U64" s="12"/>
      <c r="V64" s="12"/>
    </row>
    <row r="65" spans="17:25" hidden="1">
      <c r="Q65" s="12"/>
      <c r="R65" s="12"/>
      <c r="S65" s="12"/>
      <c r="T65" s="12"/>
      <c r="U65" s="12"/>
      <c r="V65" s="12"/>
    </row>
    <row r="66" spans="17:25" hidden="1">
      <c r="R66" s="12"/>
      <c r="S66" s="12"/>
      <c r="T66" s="12"/>
      <c r="U66" s="12"/>
      <c r="V66" s="12"/>
    </row>
    <row r="67" spans="17:25" hidden="1">
      <c r="Q67" s="12"/>
      <c r="R67" s="12"/>
      <c r="S67" s="12"/>
      <c r="T67" s="12"/>
      <c r="U67" s="12"/>
      <c r="V67" s="12"/>
    </row>
    <row r="68" spans="17:25" hidden="1">
      <c r="R68" s="12"/>
      <c r="S68" s="12"/>
      <c r="T68" s="12"/>
      <c r="U68" s="12"/>
      <c r="V68" s="12"/>
    </row>
    <row r="69" spans="17:25" hidden="1">
      <c r="R69" s="12"/>
      <c r="S69" s="12"/>
      <c r="T69" s="12"/>
      <c r="U69" s="12"/>
      <c r="V69" s="12"/>
    </row>
    <row r="70" spans="17:25" hidden="1">
      <c r="R70" s="12"/>
      <c r="S70" s="12"/>
      <c r="T70" s="12"/>
      <c r="U70" s="12"/>
      <c r="V70" s="12"/>
    </row>
    <row r="74" spans="17:25" hidden="1">
      <c r="R74" s="12"/>
      <c r="S74" s="12"/>
      <c r="T74" s="12"/>
      <c r="U74" s="12"/>
      <c r="V74" s="12"/>
    </row>
    <row r="75" spans="17:25" hidden="1">
      <c r="R75" s="12"/>
      <c r="S75" s="12"/>
      <c r="T75" s="12"/>
      <c r="U75" s="12"/>
      <c r="V75" s="12"/>
    </row>
    <row r="76" spans="17:25" hidden="1">
      <c r="R76" s="12"/>
      <c r="S76" s="12"/>
      <c r="T76" s="12"/>
      <c r="U76" s="12"/>
      <c r="V76" s="12"/>
    </row>
    <row r="77" spans="17:25" hidden="1">
      <c r="R77" s="12"/>
      <c r="S77" s="12"/>
      <c r="T77" s="12"/>
      <c r="U77" s="12"/>
      <c r="V77" s="12"/>
    </row>
    <row r="78" spans="17:25" hidden="1">
      <c r="R78" s="12"/>
      <c r="S78" s="12"/>
      <c r="T78" s="12"/>
      <c r="U78" s="12"/>
      <c r="V78" s="12"/>
      <c r="Y78" s="12"/>
    </row>
    <row r="79" spans="17:25" hidden="1">
      <c r="R79" s="12"/>
      <c r="S79" s="12"/>
      <c r="T79" s="12"/>
      <c r="U79" s="12"/>
      <c r="V79" s="12"/>
      <c r="Y79" s="12"/>
    </row>
    <row r="80" spans="17:25" hidden="1">
      <c r="R80" s="12"/>
      <c r="S80" s="12"/>
      <c r="T80" s="12"/>
      <c r="U80" s="12"/>
      <c r="V80" s="12"/>
    </row>
    <row r="81" spans="17:22" hidden="1">
      <c r="R81" s="12"/>
      <c r="S81" s="12"/>
      <c r="T81" s="12"/>
      <c r="U81" s="12"/>
      <c r="V81" s="12"/>
    </row>
    <row r="82" spans="17:22" hidden="1">
      <c r="R82" s="12"/>
      <c r="S82" s="12"/>
      <c r="T82" s="12"/>
      <c r="U82" s="12"/>
      <c r="V82" s="12"/>
    </row>
    <row r="83" spans="17:22" hidden="1">
      <c r="R83" s="12"/>
      <c r="S83" s="12"/>
      <c r="T83" s="12"/>
      <c r="U83" s="12"/>
      <c r="V83" s="12"/>
    </row>
    <row r="84" spans="17:22" hidden="1">
      <c r="R84" s="12"/>
      <c r="S84" s="12"/>
      <c r="T84" s="12"/>
      <c r="U84" s="12"/>
      <c r="V84" s="12"/>
    </row>
    <row r="85" spans="17:22" hidden="1">
      <c r="R85" s="12"/>
      <c r="S85" s="12"/>
      <c r="T85" s="12"/>
      <c r="U85" s="12"/>
      <c r="V85" s="12"/>
    </row>
    <row r="86" spans="17:22" hidden="1">
      <c r="R86" s="12"/>
      <c r="S86" s="12"/>
      <c r="T86" s="12"/>
      <c r="U86" s="12"/>
      <c r="V86" s="12"/>
    </row>
    <row r="87" spans="17:22" hidden="1">
      <c r="R87" s="12"/>
      <c r="S87" s="12"/>
      <c r="T87" s="12"/>
      <c r="U87" s="12"/>
      <c r="V87" s="12"/>
    </row>
    <row r="90" spans="17:22" hidden="1">
      <c r="R90" s="12"/>
      <c r="S90" s="12"/>
      <c r="T90" s="12"/>
      <c r="U90" s="12"/>
      <c r="V90" s="12"/>
    </row>
    <row r="91" spans="17:22" hidden="1">
      <c r="Q91" s="12"/>
      <c r="R91" s="12"/>
      <c r="S91" s="12"/>
      <c r="T91" s="12"/>
      <c r="U91" s="12"/>
      <c r="V91" s="12"/>
    </row>
    <row r="92" spans="17:22" hidden="1">
      <c r="Q92" s="12"/>
      <c r="R92" s="12"/>
      <c r="S92" s="12"/>
      <c r="T92" s="12"/>
      <c r="U92" s="12"/>
      <c r="V92" s="12"/>
    </row>
    <row r="94" spans="17:22" hidden="1">
      <c r="Q94" s="12"/>
      <c r="R94" s="12"/>
      <c r="S94" s="12"/>
      <c r="T94" s="12"/>
      <c r="U94" s="12"/>
      <c r="V94" s="12"/>
    </row>
    <row r="95" spans="17:22" hidden="1">
      <c r="Q95" s="12"/>
      <c r="R95" s="12"/>
      <c r="S95" s="12"/>
      <c r="T95" s="12"/>
      <c r="U95" s="12"/>
      <c r="V95" s="12"/>
    </row>
  </sheetData>
  <sheetProtection algorithmName="SHA-512" hashValue="WCya7uxtXNJyWJvlMUqOTPTIeo7HyYI/unl/6L9TOMY5ezcl+7T4WtjaFnAzbIZxWyAlVwMQN+iCX/sWa/j3vA==" saltValue="ZXvGwmtk3FBDkiyBs4ua8g==" spinCount="100000" sheet="1" objects="1" scenarios="1"/>
  <mergeCells count="1">
    <mergeCell ref="B7:E7"/>
  </mergeCells>
  <hyperlinks>
    <hyperlink ref="B7" location="Checklist!A1" display="Click here to go back to the instructions" xr:uid="{F1E3C7CB-2007-4011-9875-F8F0174F4989}"/>
  </hyperlinks>
  <printOptions horizontalCentered="1"/>
  <pageMargins left="0.25" right="0.25" top="0.75" bottom="0.75" header="0.3" footer="0.3"/>
  <pageSetup scale="65" orientation="portrait" r:id="rId1"/>
  <headerFooter alignWithMargins="0">
    <oddFooter>&amp;C&amp;10&amp;A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M110"/>
  <sheetViews>
    <sheetView showGridLines="0" zoomScaleNormal="100" workbookViewId="0">
      <selection activeCell="H16" sqref="H16"/>
    </sheetView>
  </sheetViews>
  <sheetFormatPr defaultColWidth="0" defaultRowHeight="12.75" zeroHeight="1"/>
  <cols>
    <col min="1" max="1" width="1.77734375" style="12" customWidth="1"/>
    <col min="2" max="2" width="5.6640625" style="12" customWidth="1"/>
    <col min="3" max="3" width="9.6640625" style="12" customWidth="1"/>
    <col min="4" max="4" width="7.44140625" style="12" customWidth="1"/>
    <col min="5" max="5" width="11.6640625" style="12" customWidth="1"/>
    <col min="6" max="6" width="9.6640625" style="12" customWidth="1"/>
    <col min="7" max="7" width="2.77734375" style="12" customWidth="1"/>
    <col min="8" max="9" width="16.109375" style="12" customWidth="1"/>
    <col min="10" max="10" width="2.44140625" style="12" hidden="1" customWidth="1"/>
    <col min="11" max="11" width="1.6640625" style="12" customWidth="1"/>
    <col min="12" max="12" width="9.6640625" style="12" hidden="1" customWidth="1"/>
    <col min="13" max="13" width="8.88671875" style="12" customWidth="1"/>
    <col min="14" max="16384" width="9.6640625" style="12" hidden="1"/>
  </cols>
  <sheetData>
    <row r="1" spans="1:11">
      <c r="B1" s="134" t="s">
        <v>12355</v>
      </c>
      <c r="C1" s="134"/>
      <c r="D1" s="134"/>
      <c r="E1" s="134"/>
      <c r="F1" s="134"/>
      <c r="G1" s="134"/>
      <c r="H1" s="134"/>
      <c r="I1" s="134"/>
      <c r="J1" s="134"/>
      <c r="K1" s="134"/>
    </row>
    <row r="2" spans="1:11">
      <c r="B2" s="134" t="s">
        <v>12356</v>
      </c>
      <c r="C2" s="134"/>
      <c r="D2" s="134"/>
      <c r="E2" s="134"/>
      <c r="F2" s="134"/>
      <c r="G2" s="134"/>
      <c r="H2" s="134"/>
      <c r="I2" s="134"/>
      <c r="J2" s="134"/>
      <c r="K2" s="134"/>
    </row>
    <row r="3" spans="1:11">
      <c r="B3" s="134" t="s">
        <v>12357</v>
      </c>
      <c r="C3" s="134"/>
      <c r="D3" s="134"/>
      <c r="E3" s="134"/>
      <c r="F3" s="134"/>
      <c r="G3" s="134"/>
      <c r="H3" s="134"/>
      <c r="I3" s="134"/>
      <c r="J3" s="134"/>
      <c r="K3" s="134"/>
    </row>
    <row r="4" spans="1:11">
      <c r="B4" s="134" t="s">
        <v>12358</v>
      </c>
      <c r="C4" s="134"/>
      <c r="D4" s="134"/>
      <c r="E4" s="134"/>
      <c r="F4" s="134"/>
      <c r="G4" s="134"/>
      <c r="H4" s="134"/>
      <c r="I4" s="134"/>
      <c r="J4" s="134"/>
      <c r="K4" s="134"/>
    </row>
    <row r="5" spans="1:11">
      <c r="B5" s="134"/>
      <c r="C5" s="135"/>
      <c r="D5" s="135"/>
      <c r="E5" s="134"/>
      <c r="F5" s="134"/>
      <c r="G5" s="134"/>
      <c r="H5" s="134"/>
      <c r="I5" s="134"/>
    </row>
    <row r="6" spans="1:11">
      <c r="B6" s="134" t="s">
        <v>1144</v>
      </c>
      <c r="C6" s="135"/>
      <c r="D6" s="135"/>
      <c r="E6" s="134"/>
      <c r="F6" s="134"/>
      <c r="G6" s="134"/>
      <c r="H6" s="134"/>
      <c r="I6" s="134"/>
    </row>
    <row r="7" spans="1:11" ht="13.5" thickBot="1">
      <c r="A7" s="1752"/>
      <c r="B7" s="1878" t="s">
        <v>14439</v>
      </c>
      <c r="C7" s="1878"/>
      <c r="D7" s="1878"/>
      <c r="E7" s="1878"/>
      <c r="F7" s="135"/>
      <c r="G7" s="135"/>
      <c r="H7" s="135"/>
      <c r="I7" s="18"/>
    </row>
    <row r="8" spans="1:11" ht="18" customHeight="1" thickTop="1">
      <c r="B8" s="136" t="s">
        <v>6</v>
      </c>
      <c r="C8" s="137"/>
      <c r="D8" s="137">
        <f>Facility_Name</f>
        <v>0</v>
      </c>
      <c r="E8" s="137"/>
      <c r="F8" s="137"/>
      <c r="G8" s="137"/>
      <c r="H8" s="137"/>
      <c r="I8" s="139"/>
    </row>
    <row r="9" spans="1:11" ht="18" customHeight="1">
      <c r="B9" s="141" t="s">
        <v>7</v>
      </c>
      <c r="C9" s="142"/>
      <c r="D9" s="142" t="str">
        <f>IF(Facility_DBA = 0, "", Facility_DBA)</f>
        <v/>
      </c>
      <c r="E9" s="142"/>
      <c r="F9" s="142"/>
      <c r="G9" s="142"/>
      <c r="H9" s="504"/>
      <c r="I9" s="143"/>
    </row>
    <row r="10" spans="1:11" ht="18" customHeight="1" thickBot="1">
      <c r="B10" s="144" t="s">
        <v>24</v>
      </c>
      <c r="C10" s="145"/>
      <c r="D10" s="145">
        <f>Provider_Number</f>
        <v>0</v>
      </c>
      <c r="E10" s="181" t="s">
        <v>95</v>
      </c>
      <c r="F10" s="1448">
        <f>Facility_FYB</f>
        <v>0</v>
      </c>
      <c r="G10" s="145"/>
      <c r="H10" s="181" t="s">
        <v>53</v>
      </c>
      <c r="I10" s="1743">
        <f>Facility_FYE</f>
        <v>0</v>
      </c>
    </row>
    <row r="11" spans="1:11" ht="14.25" hidden="1" thickTop="1" thickBot="1">
      <c r="B11" s="182" t="s">
        <v>1486</v>
      </c>
      <c r="C11" s="183" t="s">
        <v>1487</v>
      </c>
      <c r="D11" s="183" t="s">
        <v>1488</v>
      </c>
      <c r="E11" s="183" t="s">
        <v>1489</v>
      </c>
      <c r="F11" s="505" t="s">
        <v>1490</v>
      </c>
      <c r="G11" s="183" t="s">
        <v>1491</v>
      </c>
      <c r="H11" s="183" t="s">
        <v>1492</v>
      </c>
      <c r="I11" s="506" t="s">
        <v>1493</v>
      </c>
    </row>
    <row r="12" spans="1:11" ht="18" customHeight="1" thickTop="1">
      <c r="B12" s="156"/>
      <c r="C12" s="474"/>
      <c r="D12" s="474"/>
      <c r="E12" s="474"/>
      <c r="H12" s="507" t="s">
        <v>59</v>
      </c>
      <c r="I12" s="508" t="s">
        <v>60</v>
      </c>
      <c r="J12" s="167">
        <v>1</v>
      </c>
    </row>
    <row r="13" spans="1:11" ht="25.5">
      <c r="B13" s="156"/>
      <c r="C13" s="509" t="s">
        <v>452</v>
      </c>
      <c r="D13" s="510"/>
      <c r="E13" s="510"/>
      <c r="F13" s="511"/>
      <c r="G13" s="512"/>
      <c r="H13" s="513" t="s">
        <v>13192</v>
      </c>
      <c r="I13" s="514" t="s">
        <v>13193</v>
      </c>
      <c r="J13" s="167">
        <v>2</v>
      </c>
    </row>
    <row r="14" spans="1:11" ht="18" customHeight="1">
      <c r="B14" s="426" t="s">
        <v>453</v>
      </c>
      <c r="H14" s="1226"/>
      <c r="I14" s="695"/>
      <c r="J14" s="167">
        <v>3</v>
      </c>
    </row>
    <row r="15" spans="1:11" ht="18" customHeight="1">
      <c r="B15" s="156" t="s">
        <v>454</v>
      </c>
      <c r="H15" s="1226"/>
      <c r="I15" s="695"/>
      <c r="J15" s="167">
        <v>4</v>
      </c>
    </row>
    <row r="16" spans="1:11" ht="18" customHeight="1">
      <c r="B16" s="515" t="s">
        <v>455</v>
      </c>
      <c r="C16" s="516" t="s">
        <v>456</v>
      </c>
      <c r="D16" s="516"/>
      <c r="E16" s="516"/>
      <c r="F16" s="516"/>
      <c r="G16" s="517"/>
      <c r="H16" s="1553"/>
      <c r="I16" s="1554"/>
      <c r="J16" s="167">
        <v>5</v>
      </c>
    </row>
    <row r="17" spans="2:10" ht="18" customHeight="1">
      <c r="B17" s="157" t="s">
        <v>457</v>
      </c>
      <c r="C17" s="12" t="s">
        <v>458</v>
      </c>
      <c r="H17" s="1555"/>
      <c r="I17" s="1556"/>
      <c r="J17" s="167">
        <v>6</v>
      </c>
    </row>
    <row r="18" spans="2:10" ht="18" customHeight="1">
      <c r="B18" s="235" t="s">
        <v>459</v>
      </c>
      <c r="C18" s="204" t="s">
        <v>460</v>
      </c>
      <c r="D18" s="204"/>
      <c r="E18" s="204"/>
      <c r="F18" s="204"/>
      <c r="G18" s="204"/>
      <c r="H18" s="1555"/>
      <c r="I18" s="1556"/>
      <c r="J18" s="167">
        <v>7</v>
      </c>
    </row>
    <row r="19" spans="2:10" ht="18" customHeight="1">
      <c r="B19" s="235" t="s">
        <v>115</v>
      </c>
      <c r="C19" s="204" t="s">
        <v>461</v>
      </c>
      <c r="D19" s="204"/>
      <c r="E19" s="204"/>
      <c r="F19" s="204"/>
      <c r="G19" s="204"/>
      <c r="H19" s="1555"/>
      <c r="I19" s="1556"/>
      <c r="J19" s="167">
        <v>8</v>
      </c>
    </row>
    <row r="20" spans="2:10" ht="18" customHeight="1">
      <c r="B20" s="235" t="s">
        <v>117</v>
      </c>
      <c r="C20" s="204" t="s">
        <v>462</v>
      </c>
      <c r="D20" s="204"/>
      <c r="E20" s="204"/>
      <c r="F20" s="204"/>
      <c r="G20" s="204"/>
      <c r="H20" s="1555"/>
      <c r="I20" s="1556"/>
      <c r="J20" s="167">
        <v>9</v>
      </c>
    </row>
    <row r="21" spans="2:10" ht="18" customHeight="1">
      <c r="B21" s="235" t="s">
        <v>118</v>
      </c>
      <c r="C21" s="204" t="s">
        <v>463</v>
      </c>
      <c r="D21" s="204"/>
      <c r="E21" s="204"/>
      <c r="F21" s="204"/>
      <c r="G21" s="204"/>
      <c r="H21" s="1555"/>
      <c r="I21" s="1556"/>
      <c r="J21" s="167">
        <v>10</v>
      </c>
    </row>
    <row r="22" spans="2:10" ht="18" customHeight="1">
      <c r="B22" s="235" t="s">
        <v>121</v>
      </c>
      <c r="C22" s="204" t="s">
        <v>464</v>
      </c>
      <c r="D22" s="204"/>
      <c r="E22" s="204"/>
      <c r="F22" s="204"/>
      <c r="G22" s="204"/>
      <c r="H22" s="1555"/>
      <c r="I22" s="1556"/>
      <c r="J22" s="167">
        <v>11</v>
      </c>
    </row>
    <row r="23" spans="2:10" ht="18" customHeight="1">
      <c r="B23" s="235" t="s">
        <v>465</v>
      </c>
      <c r="C23" s="204" t="s">
        <v>466</v>
      </c>
      <c r="D23" s="204"/>
      <c r="E23" s="204"/>
      <c r="F23" s="204"/>
      <c r="G23" s="204"/>
      <c r="H23" s="1555"/>
      <c r="I23" s="1556"/>
      <c r="J23" s="167">
        <v>12</v>
      </c>
    </row>
    <row r="24" spans="2:10" ht="18" customHeight="1">
      <c r="B24" s="235" t="s">
        <v>124</v>
      </c>
      <c r="C24" s="204" t="s">
        <v>467</v>
      </c>
      <c r="D24" s="204"/>
      <c r="E24" s="204"/>
      <c r="F24" s="204"/>
      <c r="G24" s="204"/>
      <c r="H24" s="1555"/>
      <c r="I24" s="1556"/>
      <c r="J24" s="167">
        <v>13</v>
      </c>
    </row>
    <row r="25" spans="2:10" ht="18" customHeight="1">
      <c r="B25" s="235" t="s">
        <v>126</v>
      </c>
      <c r="C25" s="204" t="s">
        <v>468</v>
      </c>
      <c r="D25" s="204"/>
      <c r="E25" s="204"/>
      <c r="F25" s="204"/>
      <c r="G25" s="204"/>
      <c r="H25" s="1555"/>
      <c r="I25" s="1556"/>
      <c r="J25" s="167">
        <v>14</v>
      </c>
    </row>
    <row r="26" spans="2:10" ht="18" customHeight="1">
      <c r="B26" s="235" t="s">
        <v>128</v>
      </c>
      <c r="C26" s="204" t="s">
        <v>469</v>
      </c>
      <c r="D26" s="204"/>
      <c r="E26" s="204"/>
      <c r="F26" s="204"/>
      <c r="G26" s="204"/>
      <c r="H26" s="1557"/>
      <c r="I26" s="1558"/>
      <c r="J26" s="167">
        <v>15</v>
      </c>
    </row>
    <row r="27" spans="2:10" ht="18" customHeight="1">
      <c r="B27" s="235"/>
      <c r="C27" s="1938"/>
      <c r="D27" s="1939"/>
      <c r="E27" s="1939"/>
      <c r="F27" s="1940"/>
      <c r="H27" s="1555"/>
      <c r="I27" s="1556"/>
      <c r="J27" s="167">
        <v>16</v>
      </c>
    </row>
    <row r="28" spans="2:10" ht="18" customHeight="1">
      <c r="B28" s="157"/>
      <c r="C28" s="1933"/>
      <c r="D28" s="1917"/>
      <c r="E28" s="1917"/>
      <c r="F28" s="1934"/>
      <c r="G28" s="518"/>
      <c r="H28" s="1555"/>
      <c r="I28" s="1556"/>
      <c r="J28" s="167">
        <v>17</v>
      </c>
    </row>
    <row r="29" spans="2:10" ht="18" customHeight="1">
      <c r="B29" s="157"/>
      <c r="C29" s="1933"/>
      <c r="D29" s="1917"/>
      <c r="E29" s="1917"/>
      <c r="F29" s="1934"/>
      <c r="H29" s="1555"/>
      <c r="I29" s="1556"/>
      <c r="J29" s="167">
        <v>18</v>
      </c>
    </row>
    <row r="30" spans="2:10" ht="18" customHeight="1">
      <c r="B30" s="157"/>
      <c r="C30" s="1933"/>
      <c r="D30" s="1917"/>
      <c r="E30" s="1917"/>
      <c r="F30" s="1934"/>
      <c r="G30" s="518"/>
      <c r="H30" s="1555"/>
      <c r="I30" s="1556"/>
      <c r="J30" s="167">
        <v>19</v>
      </c>
    </row>
    <row r="31" spans="2:10" ht="18" customHeight="1">
      <c r="B31" s="157"/>
      <c r="C31" s="1933"/>
      <c r="D31" s="1917"/>
      <c r="E31" s="1917"/>
      <c r="F31" s="1934"/>
      <c r="G31" s="518"/>
      <c r="H31" s="1555"/>
      <c r="I31" s="1556"/>
      <c r="J31" s="167">
        <v>20</v>
      </c>
    </row>
    <row r="32" spans="2:10" ht="18" customHeight="1">
      <c r="B32" s="157"/>
      <c r="C32" s="1933"/>
      <c r="D32" s="1917"/>
      <c r="E32" s="1917"/>
      <c r="F32" s="1934"/>
      <c r="G32" s="518"/>
      <c r="H32" s="1555"/>
      <c r="I32" s="1556"/>
      <c r="J32" s="167">
        <v>21</v>
      </c>
    </row>
    <row r="33" spans="2:10" ht="18" customHeight="1">
      <c r="B33" s="157"/>
      <c r="C33" s="1933"/>
      <c r="D33" s="1917"/>
      <c r="E33" s="1917"/>
      <c r="F33" s="1934"/>
      <c r="H33" s="1555"/>
      <c r="I33" s="1556"/>
      <c r="J33" s="167">
        <v>22</v>
      </c>
    </row>
    <row r="34" spans="2:10" ht="18" customHeight="1">
      <c r="B34" s="157"/>
      <c r="C34" s="1933"/>
      <c r="D34" s="1917"/>
      <c r="E34" s="1917"/>
      <c r="F34" s="1934"/>
      <c r="G34" s="518"/>
      <c r="H34" s="1555"/>
      <c r="I34" s="1556"/>
      <c r="J34" s="167">
        <v>23</v>
      </c>
    </row>
    <row r="35" spans="2:10" ht="18" customHeight="1">
      <c r="B35" s="157"/>
      <c r="C35" s="1933"/>
      <c r="D35" s="1917"/>
      <c r="E35" s="1917"/>
      <c r="F35" s="1934"/>
      <c r="G35" s="518"/>
      <c r="H35" s="1555"/>
      <c r="I35" s="1556"/>
      <c r="J35" s="167">
        <v>24</v>
      </c>
    </row>
    <row r="36" spans="2:10" ht="18" customHeight="1">
      <c r="B36" s="157"/>
      <c r="C36" s="1933"/>
      <c r="D36" s="1917"/>
      <c r="E36" s="1917"/>
      <c r="F36" s="1934"/>
      <c r="G36" s="518"/>
      <c r="H36" s="1555"/>
      <c r="I36" s="1556"/>
      <c r="J36" s="167">
        <v>25</v>
      </c>
    </row>
    <row r="37" spans="2:10" ht="18" customHeight="1">
      <c r="B37" s="157"/>
      <c r="C37" s="1933"/>
      <c r="D37" s="1917"/>
      <c r="E37" s="1917"/>
      <c r="F37" s="1934"/>
      <c r="G37" s="518"/>
      <c r="H37" s="1555"/>
      <c r="I37" s="1556"/>
      <c r="J37" s="167">
        <v>26</v>
      </c>
    </row>
    <row r="38" spans="2:10" ht="18" customHeight="1">
      <c r="B38" s="157"/>
      <c r="C38" s="1933"/>
      <c r="D38" s="1917"/>
      <c r="E38" s="1917"/>
      <c r="F38" s="1934"/>
      <c r="G38" s="518"/>
      <c r="H38" s="1555"/>
      <c r="I38" s="1556"/>
      <c r="J38" s="167">
        <v>27</v>
      </c>
    </row>
    <row r="39" spans="2:10" ht="18" customHeight="1">
      <c r="B39" s="157"/>
      <c r="C39" s="1933"/>
      <c r="D39" s="1917"/>
      <c r="E39" s="1917"/>
      <c r="F39" s="1934"/>
      <c r="H39" s="1555"/>
      <c r="I39" s="1556"/>
      <c r="J39" s="167">
        <v>28</v>
      </c>
    </row>
    <row r="40" spans="2:10" ht="18" customHeight="1">
      <c r="B40" s="157"/>
      <c r="C40" s="1933"/>
      <c r="D40" s="1917"/>
      <c r="E40" s="1917"/>
      <c r="F40" s="1934"/>
      <c r="G40" s="518"/>
      <c r="H40" s="1555"/>
      <c r="I40" s="1556"/>
      <c r="J40" s="167">
        <v>29</v>
      </c>
    </row>
    <row r="41" spans="2:10" ht="18" customHeight="1">
      <c r="B41" s="519"/>
      <c r="C41" s="1935"/>
      <c r="D41" s="1936"/>
      <c r="E41" s="1936"/>
      <c r="F41" s="1937"/>
      <c r="G41" s="520"/>
      <c r="H41" s="1555"/>
      <c r="I41" s="1556"/>
      <c r="J41" s="167">
        <v>31</v>
      </c>
    </row>
    <row r="42" spans="2:10" ht="18" customHeight="1">
      <c r="B42" s="521" t="s">
        <v>130</v>
      </c>
      <c r="C42" s="189" t="s">
        <v>470</v>
      </c>
      <c r="D42" s="189"/>
      <c r="E42" s="189"/>
      <c r="F42" s="189"/>
      <c r="G42" s="522"/>
      <c r="H42" s="1559">
        <f>SUM(H16:H41)</f>
        <v>0</v>
      </c>
      <c r="I42" s="1560">
        <f>SUM(I16:I41)</f>
        <v>0</v>
      </c>
      <c r="J42" s="167">
        <v>32</v>
      </c>
    </row>
    <row r="43" spans="2:10" ht="18" customHeight="1">
      <c r="B43" s="156" t="s">
        <v>471</v>
      </c>
      <c r="C43" s="474"/>
      <c r="H43" s="1561"/>
      <c r="I43" s="1562"/>
      <c r="J43" s="167">
        <v>33</v>
      </c>
    </row>
    <row r="44" spans="2:10" ht="18" customHeight="1">
      <c r="B44" s="523" t="s">
        <v>132</v>
      </c>
      <c r="C44" s="524" t="s">
        <v>472</v>
      </c>
      <c r="D44" s="524"/>
      <c r="E44" s="524"/>
      <c r="F44" s="524"/>
      <c r="G44" s="524"/>
      <c r="H44" s="1563"/>
      <c r="I44" s="1564">
        <f>+'Form 7 1 of 2'!D36</f>
        <v>0</v>
      </c>
      <c r="J44" s="167">
        <v>34</v>
      </c>
    </row>
    <row r="45" spans="2:10" ht="18" customHeight="1">
      <c r="B45" s="521" t="s">
        <v>134</v>
      </c>
      <c r="C45" s="522" t="s">
        <v>473</v>
      </c>
      <c r="D45" s="522"/>
      <c r="E45" s="522"/>
      <c r="F45" s="522"/>
      <c r="G45" s="522"/>
      <c r="H45" s="1565"/>
      <c r="I45" s="1566">
        <f>+'Form 7 1 of 2'!F36</f>
        <v>0</v>
      </c>
      <c r="J45" s="167">
        <v>35</v>
      </c>
    </row>
    <row r="46" spans="2:10" ht="18" customHeight="1">
      <c r="B46" s="157" t="s">
        <v>136</v>
      </c>
      <c r="C46" s="12" t="s">
        <v>474</v>
      </c>
      <c r="H46" s="1567">
        <f>+H44+H45</f>
        <v>0</v>
      </c>
      <c r="I46" s="1568">
        <f>+I44+I45</f>
        <v>0</v>
      </c>
      <c r="J46" s="167">
        <v>36</v>
      </c>
    </row>
    <row r="47" spans="2:10" ht="18" customHeight="1">
      <c r="B47" s="426" t="s">
        <v>475</v>
      </c>
      <c r="C47" s="525"/>
      <c r="D47" s="204"/>
      <c r="E47" s="204"/>
      <c r="F47" s="204"/>
      <c r="G47" s="204"/>
      <c r="H47" s="1569"/>
      <c r="I47" s="1570"/>
      <c r="J47" s="167">
        <v>37</v>
      </c>
    </row>
    <row r="48" spans="2:10" ht="18" customHeight="1">
      <c r="B48" s="515" t="s">
        <v>138</v>
      </c>
      <c r="C48" s="516" t="s">
        <v>476</v>
      </c>
      <c r="D48" s="516"/>
      <c r="E48" s="516"/>
      <c r="F48" s="516"/>
      <c r="G48" s="516"/>
      <c r="H48" s="1571"/>
      <c r="I48" s="1554"/>
      <c r="J48" s="167">
        <v>38</v>
      </c>
    </row>
    <row r="49" spans="2:10" ht="18" customHeight="1">
      <c r="B49" s="157" t="s">
        <v>140</v>
      </c>
      <c r="C49" s="12" t="s">
        <v>462</v>
      </c>
      <c r="H49" s="1555"/>
      <c r="I49" s="1556"/>
      <c r="J49" s="167">
        <v>39</v>
      </c>
    </row>
    <row r="50" spans="2:10" ht="18" customHeight="1">
      <c r="B50" s="235" t="s">
        <v>142</v>
      </c>
      <c r="C50" s="204" t="s">
        <v>477</v>
      </c>
      <c r="D50" s="204"/>
      <c r="E50" s="204"/>
      <c r="F50" s="204"/>
      <c r="G50" s="204"/>
      <c r="H50" s="1555"/>
      <c r="I50" s="1556"/>
      <c r="J50" s="167">
        <v>40</v>
      </c>
    </row>
    <row r="51" spans="2:10" ht="18" customHeight="1">
      <c r="B51" s="235" t="s">
        <v>144</v>
      </c>
      <c r="C51" s="204" t="s">
        <v>478</v>
      </c>
      <c r="D51" s="204"/>
      <c r="E51" s="204"/>
      <c r="F51" s="204"/>
      <c r="G51" s="204"/>
      <c r="H51" s="1572">
        <f>+'Schedule 10'!F32</f>
        <v>0</v>
      </c>
      <c r="I51" s="1573">
        <f>+'Schedule 10'!H32</f>
        <v>0</v>
      </c>
      <c r="J51" s="167">
        <v>41</v>
      </c>
    </row>
    <row r="52" spans="2:10" ht="18" customHeight="1">
      <c r="B52" s="235" t="s">
        <v>146</v>
      </c>
      <c r="C52" s="204" t="s">
        <v>479</v>
      </c>
      <c r="D52" s="204"/>
      <c r="E52" s="204"/>
      <c r="F52" s="204"/>
      <c r="G52" s="204"/>
      <c r="H52" s="1574"/>
      <c r="I52" s="1558"/>
      <c r="J52" s="167">
        <v>42</v>
      </c>
    </row>
    <row r="53" spans="2:10" ht="18" customHeight="1">
      <c r="B53" s="526"/>
      <c r="C53" s="1935"/>
      <c r="D53" s="1936"/>
      <c r="E53" s="1936"/>
      <c r="F53" s="1937"/>
      <c r="H53" s="1555"/>
      <c r="I53" s="1556"/>
      <c r="J53" s="167">
        <v>43</v>
      </c>
    </row>
    <row r="54" spans="2:10" ht="18" customHeight="1">
      <c r="B54" s="157"/>
      <c r="C54" s="1935"/>
      <c r="D54" s="1936"/>
      <c r="E54" s="1936"/>
      <c r="F54" s="1937"/>
      <c r="G54" s="527"/>
      <c r="H54" s="1555"/>
      <c r="I54" s="1556"/>
      <c r="J54" s="167">
        <v>44</v>
      </c>
    </row>
    <row r="55" spans="2:10" ht="18" customHeight="1">
      <c r="B55" s="528"/>
      <c r="C55" s="1935"/>
      <c r="D55" s="1936"/>
      <c r="E55" s="1936"/>
      <c r="F55" s="1937"/>
      <c r="G55" s="529"/>
      <c r="H55" s="1555"/>
      <c r="I55" s="1556"/>
      <c r="J55" s="167">
        <v>45</v>
      </c>
    </row>
    <row r="56" spans="2:10" ht="18" customHeight="1">
      <c r="B56" s="235" t="s">
        <v>148</v>
      </c>
      <c r="C56" s="204" t="s">
        <v>480</v>
      </c>
      <c r="D56" s="204"/>
      <c r="E56" s="204"/>
      <c r="F56" s="204"/>
      <c r="G56" s="204"/>
      <c r="H56" s="1575">
        <f>SUM(H48:H55)</f>
        <v>0</v>
      </c>
      <c r="I56" s="1550">
        <f>SUM(I48:I55)</f>
        <v>0</v>
      </c>
      <c r="J56" s="167">
        <v>46</v>
      </c>
    </row>
    <row r="57" spans="2:10" ht="18" customHeight="1">
      <c r="B57" s="235"/>
      <c r="C57" s="204"/>
      <c r="D57" s="204"/>
      <c r="E57" s="204"/>
      <c r="F57" s="204"/>
      <c r="G57" s="204"/>
      <c r="H57" s="1576"/>
      <c r="I57" s="1577"/>
      <c r="J57" s="167">
        <v>47</v>
      </c>
    </row>
    <row r="58" spans="2:10" ht="18" customHeight="1" thickBot="1">
      <c r="B58" s="237" t="s">
        <v>150</v>
      </c>
      <c r="C58" s="530" t="s">
        <v>481</v>
      </c>
      <c r="D58" s="173"/>
      <c r="E58" s="173"/>
      <c r="F58" s="173"/>
      <c r="G58" s="173"/>
      <c r="H58" s="1578">
        <f>+H56+H46+H42</f>
        <v>0</v>
      </c>
      <c r="I58" s="1579">
        <f>+I56+I46+I42</f>
        <v>0</v>
      </c>
      <c r="J58" s="167">
        <v>48</v>
      </c>
    </row>
    <row r="59" spans="2:10" ht="5.0999999999999996" customHeight="1" thickTop="1" thickBot="1">
      <c r="H59" s="977"/>
      <c r="I59" s="977"/>
      <c r="J59" s="167">
        <v>49</v>
      </c>
    </row>
    <row r="60" spans="2:10" ht="17.100000000000001" customHeight="1" thickTop="1">
      <c r="B60" s="223" t="s">
        <v>482</v>
      </c>
      <c r="C60" s="239"/>
      <c r="D60" s="239"/>
      <c r="E60" s="239"/>
      <c r="F60" s="239"/>
      <c r="G60" s="239"/>
      <c r="H60" s="1580"/>
      <c r="I60" s="1581"/>
      <c r="J60" s="167">
        <v>50</v>
      </c>
    </row>
    <row r="61" spans="2:10" ht="17.100000000000001" customHeight="1">
      <c r="B61" s="515" t="s">
        <v>152</v>
      </c>
      <c r="C61" s="516" t="s">
        <v>483</v>
      </c>
      <c r="D61" s="516"/>
      <c r="E61" s="516"/>
      <c r="F61" s="516"/>
      <c r="G61" s="517"/>
      <c r="H61" s="1553"/>
      <c r="I61" s="1554"/>
      <c r="J61" s="167">
        <v>51</v>
      </c>
    </row>
    <row r="62" spans="2:10" ht="17.100000000000001" customHeight="1">
      <c r="B62" s="157" t="s">
        <v>154</v>
      </c>
      <c r="C62" s="12" t="s">
        <v>484</v>
      </c>
      <c r="H62" s="1555"/>
      <c r="I62" s="1582">
        <f>'Form 10'!I43</f>
        <v>0</v>
      </c>
      <c r="J62" s="167">
        <v>52</v>
      </c>
    </row>
    <row r="63" spans="2:10" ht="17.100000000000001" customHeight="1">
      <c r="B63" s="235" t="s">
        <v>156</v>
      </c>
      <c r="C63" s="204" t="s">
        <v>485</v>
      </c>
      <c r="D63" s="204"/>
      <c r="E63" s="204"/>
      <c r="F63" s="204"/>
      <c r="G63" s="204"/>
      <c r="H63" s="1555"/>
      <c r="I63" s="1556"/>
      <c r="J63" s="167">
        <v>53</v>
      </c>
    </row>
    <row r="64" spans="2:10" ht="17.100000000000001" customHeight="1">
      <c r="B64" s="235" t="s">
        <v>158</v>
      </c>
      <c r="C64" s="204" t="s">
        <v>486</v>
      </c>
      <c r="D64" s="204"/>
      <c r="E64" s="204"/>
      <c r="F64" s="204"/>
      <c r="G64" s="204"/>
      <c r="H64" s="1555"/>
      <c r="I64" s="1556"/>
      <c r="J64" s="167">
        <v>54</v>
      </c>
    </row>
    <row r="65" spans="2:10" ht="17.100000000000001" customHeight="1">
      <c r="B65" s="235" t="s">
        <v>487</v>
      </c>
      <c r="C65" s="204" t="s">
        <v>488</v>
      </c>
      <c r="D65" s="204"/>
      <c r="E65" s="204"/>
      <c r="F65" s="204"/>
      <c r="G65" s="204"/>
      <c r="H65" s="1555"/>
      <c r="I65" s="1556"/>
      <c r="J65" s="167">
        <v>55</v>
      </c>
    </row>
    <row r="66" spans="2:10" ht="17.100000000000001" customHeight="1">
      <c r="B66" s="235" t="s">
        <v>489</v>
      </c>
      <c r="C66" s="204" t="s">
        <v>490</v>
      </c>
      <c r="D66" s="204"/>
      <c r="E66" s="204"/>
      <c r="F66" s="204"/>
      <c r="G66" s="204"/>
      <c r="H66" s="1555"/>
      <c r="I66" s="1556"/>
      <c r="J66" s="167">
        <v>56</v>
      </c>
    </row>
    <row r="67" spans="2:10" ht="17.100000000000001" customHeight="1">
      <c r="B67" s="235" t="s">
        <v>491</v>
      </c>
      <c r="C67" s="204" t="s">
        <v>492</v>
      </c>
      <c r="D67" s="204"/>
      <c r="E67" s="204"/>
      <c r="F67" s="204"/>
      <c r="G67" s="204"/>
      <c r="H67" s="1557"/>
      <c r="I67" s="1583"/>
      <c r="J67" s="167">
        <v>57</v>
      </c>
    </row>
    <row r="68" spans="2:10" ht="17.100000000000001" customHeight="1">
      <c r="B68" s="235"/>
      <c r="C68" s="1935"/>
      <c r="D68" s="1936"/>
      <c r="E68" s="1936"/>
      <c r="F68" s="1937"/>
      <c r="G68" s="518"/>
      <c r="H68" s="1555"/>
      <c r="I68" s="1556"/>
      <c r="J68" s="167">
        <v>58</v>
      </c>
    </row>
    <row r="69" spans="2:10" ht="17.100000000000001" customHeight="1">
      <c r="B69" s="157"/>
      <c r="C69" s="1935"/>
      <c r="D69" s="1936"/>
      <c r="E69" s="1936"/>
      <c r="F69" s="1937"/>
      <c r="G69" s="518"/>
      <c r="H69" s="1555"/>
      <c r="I69" s="1556"/>
      <c r="J69" s="167">
        <v>59</v>
      </c>
    </row>
    <row r="70" spans="2:10" ht="17.100000000000001" customHeight="1">
      <c r="B70" s="157"/>
      <c r="C70" s="1935"/>
      <c r="D70" s="1936"/>
      <c r="E70" s="1936"/>
      <c r="F70" s="1937"/>
      <c r="H70" s="1555"/>
      <c r="I70" s="1556"/>
      <c r="J70" s="167">
        <v>60</v>
      </c>
    </row>
    <row r="71" spans="2:10" ht="17.100000000000001" customHeight="1">
      <c r="B71" s="157"/>
      <c r="C71" s="1935"/>
      <c r="D71" s="1936"/>
      <c r="E71" s="1936"/>
      <c r="F71" s="1937"/>
      <c r="H71" s="1555"/>
      <c r="I71" s="1556"/>
      <c r="J71" s="167">
        <v>61</v>
      </c>
    </row>
    <row r="72" spans="2:10" ht="17.100000000000001" customHeight="1">
      <c r="B72" s="157"/>
      <c r="C72" s="1935"/>
      <c r="D72" s="1936"/>
      <c r="E72" s="1936"/>
      <c r="F72" s="1937"/>
      <c r="H72" s="1555"/>
      <c r="I72" s="1556"/>
      <c r="J72" s="167">
        <v>62</v>
      </c>
    </row>
    <row r="73" spans="2:10" ht="17.100000000000001" customHeight="1">
      <c r="B73" s="157"/>
      <c r="C73" s="1935"/>
      <c r="D73" s="1936"/>
      <c r="E73" s="1936"/>
      <c r="F73" s="1937"/>
      <c r="H73" s="1555"/>
      <c r="I73" s="1556"/>
      <c r="J73" s="167">
        <v>63</v>
      </c>
    </row>
    <row r="74" spans="2:10" ht="17.100000000000001" customHeight="1">
      <c r="B74" s="157"/>
      <c r="C74" s="1935"/>
      <c r="D74" s="1936"/>
      <c r="E74" s="1936"/>
      <c r="F74" s="1937"/>
      <c r="H74" s="1555"/>
      <c r="I74" s="1556"/>
      <c r="J74" s="167">
        <v>64</v>
      </c>
    </row>
    <row r="75" spans="2:10" ht="17.100000000000001" customHeight="1">
      <c r="B75" s="157"/>
      <c r="C75" s="1935"/>
      <c r="D75" s="1936"/>
      <c r="E75" s="1936"/>
      <c r="F75" s="1937"/>
      <c r="H75" s="1555"/>
      <c r="I75" s="1556"/>
      <c r="J75" s="167">
        <v>65</v>
      </c>
    </row>
    <row r="76" spans="2:10" ht="17.100000000000001" customHeight="1">
      <c r="B76" s="157"/>
      <c r="C76" s="1935"/>
      <c r="D76" s="1936"/>
      <c r="E76" s="1936"/>
      <c r="F76" s="1937"/>
      <c r="H76" s="1555"/>
      <c r="I76" s="1556"/>
      <c r="J76" s="167">
        <v>66</v>
      </c>
    </row>
    <row r="77" spans="2:10" ht="17.100000000000001" customHeight="1">
      <c r="B77" s="157"/>
      <c r="C77" s="1935"/>
      <c r="D77" s="1936"/>
      <c r="E77" s="1936"/>
      <c r="F77" s="1937"/>
      <c r="H77" s="1555"/>
      <c r="I77" s="1556"/>
      <c r="J77" s="167">
        <v>67</v>
      </c>
    </row>
    <row r="78" spans="2:10" ht="17.100000000000001" customHeight="1">
      <c r="B78" s="157"/>
      <c r="C78" s="1935"/>
      <c r="D78" s="1936"/>
      <c r="E78" s="1936"/>
      <c r="F78" s="1937"/>
      <c r="H78" s="1555"/>
      <c r="I78" s="1556"/>
      <c r="J78" s="167">
        <v>68</v>
      </c>
    </row>
    <row r="79" spans="2:10" ht="17.100000000000001" customHeight="1">
      <c r="B79" s="157"/>
      <c r="C79" s="1935"/>
      <c r="D79" s="1936"/>
      <c r="E79" s="1936"/>
      <c r="F79" s="1937"/>
      <c r="H79" s="1555"/>
      <c r="I79" s="1556"/>
      <c r="J79" s="167">
        <v>69</v>
      </c>
    </row>
    <row r="80" spans="2:10" ht="17.100000000000001" customHeight="1">
      <c r="B80" s="157"/>
      <c r="C80" s="1935"/>
      <c r="D80" s="1936"/>
      <c r="E80" s="1936"/>
      <c r="F80" s="1937"/>
      <c r="H80" s="1555"/>
      <c r="I80" s="1556"/>
      <c r="J80" s="167">
        <v>70</v>
      </c>
    </row>
    <row r="81" spans="2:10" ht="17.100000000000001" customHeight="1">
      <c r="B81" s="157"/>
      <c r="C81" s="1935"/>
      <c r="D81" s="1936"/>
      <c r="E81" s="1936"/>
      <c r="F81" s="1937"/>
      <c r="H81" s="1555"/>
      <c r="I81" s="1556"/>
      <c r="J81" s="167">
        <v>71</v>
      </c>
    </row>
    <row r="82" spans="2:10" ht="17.100000000000001" customHeight="1">
      <c r="B82" s="519"/>
      <c r="C82" s="1935"/>
      <c r="D82" s="1936"/>
      <c r="E82" s="1936"/>
      <c r="F82" s="1937"/>
      <c r="G82" s="520"/>
      <c r="H82" s="1555"/>
      <c r="I82" s="1556"/>
      <c r="J82" s="167">
        <v>72</v>
      </c>
    </row>
    <row r="83" spans="2:10" ht="17.100000000000001" customHeight="1">
      <c r="B83" s="235" t="s">
        <v>493</v>
      </c>
      <c r="C83" s="204" t="s">
        <v>494</v>
      </c>
      <c r="D83" s="204"/>
      <c r="E83" s="204"/>
      <c r="F83" s="204"/>
      <c r="G83" s="204"/>
      <c r="H83" s="1575">
        <f>SUM(H61:H82)</f>
        <v>0</v>
      </c>
      <c r="I83" s="1550">
        <f>SUM(I61:I82)</f>
        <v>0</v>
      </c>
      <c r="J83" s="167">
        <v>73</v>
      </c>
    </row>
    <row r="84" spans="2:10" ht="17.100000000000001" customHeight="1">
      <c r="B84" s="235"/>
      <c r="C84" s="204"/>
      <c r="D84" s="204"/>
      <c r="E84" s="204"/>
      <c r="F84" s="204"/>
      <c r="G84" s="204"/>
      <c r="H84" s="1569"/>
      <c r="I84" s="1570"/>
      <c r="J84" s="167">
        <v>74</v>
      </c>
    </row>
    <row r="85" spans="2:10" ht="17.100000000000001" customHeight="1">
      <c r="B85" s="156" t="s">
        <v>495</v>
      </c>
      <c r="C85" s="474"/>
      <c r="H85" s="1561"/>
      <c r="I85" s="1562"/>
      <c r="J85" s="167">
        <v>75</v>
      </c>
    </row>
    <row r="86" spans="2:10" ht="17.100000000000001" customHeight="1">
      <c r="B86" s="515" t="s">
        <v>496</v>
      </c>
      <c r="C86" s="516" t="s">
        <v>497</v>
      </c>
      <c r="D86" s="516"/>
      <c r="E86" s="516"/>
      <c r="F86" s="516"/>
      <c r="G86" s="516"/>
      <c r="H86" s="1571"/>
      <c r="I86" s="1584">
        <f>'Form 10'!I44</f>
        <v>0</v>
      </c>
      <c r="J86" s="167">
        <v>76</v>
      </c>
    </row>
    <row r="87" spans="2:10" ht="26.1" customHeight="1">
      <c r="B87" s="157" t="s">
        <v>498</v>
      </c>
      <c r="C87" s="1932" t="s">
        <v>499</v>
      </c>
      <c r="D87" s="1932"/>
      <c r="E87" s="1932"/>
      <c r="F87" s="1932"/>
      <c r="G87" s="163"/>
      <c r="H87" s="1555"/>
      <c r="I87" s="1556"/>
      <c r="J87" s="167">
        <v>77</v>
      </c>
    </row>
    <row r="88" spans="2:10" ht="17.100000000000001" customHeight="1">
      <c r="B88" s="235" t="s">
        <v>500</v>
      </c>
      <c r="C88" s="204" t="s">
        <v>501</v>
      </c>
      <c r="D88" s="204"/>
      <c r="E88" s="204"/>
      <c r="F88" s="204"/>
      <c r="G88" s="204"/>
      <c r="H88" s="1575">
        <f>+H86+H87</f>
        <v>0</v>
      </c>
      <c r="I88" s="1550">
        <f>+I86+I87</f>
        <v>0</v>
      </c>
      <c r="J88" s="167">
        <v>78</v>
      </c>
    </row>
    <row r="89" spans="2:10" ht="17.100000000000001" customHeight="1">
      <c r="B89" s="235"/>
      <c r="C89" s="204"/>
      <c r="D89" s="204"/>
      <c r="E89" s="204"/>
      <c r="F89" s="204"/>
      <c r="G89" s="204"/>
      <c r="H89" s="1576"/>
      <c r="I89" s="1577"/>
      <c r="J89" s="167">
        <v>79</v>
      </c>
    </row>
    <row r="90" spans="2:10" ht="17.100000000000001" customHeight="1">
      <c r="B90" s="157" t="s">
        <v>502</v>
      </c>
      <c r="C90" s="12" t="s">
        <v>503</v>
      </c>
      <c r="H90" s="1567">
        <f>+H88+H83</f>
        <v>0</v>
      </c>
      <c r="I90" s="1568">
        <f>+I88+I83</f>
        <v>0</v>
      </c>
      <c r="J90" s="167">
        <v>80</v>
      </c>
    </row>
    <row r="91" spans="2:10" ht="17.100000000000001" customHeight="1">
      <c r="B91" s="235"/>
      <c r="C91" s="204"/>
      <c r="D91" s="204"/>
      <c r="E91" s="204"/>
      <c r="F91" s="204"/>
      <c r="G91" s="204"/>
      <c r="H91" s="1569"/>
      <c r="I91" s="1570"/>
      <c r="J91" s="167">
        <v>81</v>
      </c>
    </row>
    <row r="92" spans="2:10" ht="17.100000000000001" customHeight="1">
      <c r="B92" s="156" t="s">
        <v>504</v>
      </c>
      <c r="C92" s="474"/>
      <c r="H92" s="1561"/>
      <c r="I92" s="1562"/>
      <c r="J92" s="167">
        <v>82</v>
      </c>
    </row>
    <row r="93" spans="2:10" ht="17.100000000000001" customHeight="1">
      <c r="B93" s="515" t="s">
        <v>505</v>
      </c>
      <c r="C93" s="516" t="s">
        <v>506</v>
      </c>
      <c r="D93" s="516"/>
      <c r="E93" s="516"/>
      <c r="F93" s="516"/>
      <c r="G93" s="516"/>
      <c r="H93" s="1571"/>
      <c r="I93" s="1554"/>
      <c r="J93" s="167">
        <v>83</v>
      </c>
    </row>
    <row r="94" spans="2:10" ht="17.100000000000001" customHeight="1">
      <c r="B94" s="157" t="s">
        <v>507</v>
      </c>
      <c r="C94" s="12" t="s">
        <v>508</v>
      </c>
      <c r="H94" s="1555"/>
      <c r="I94" s="1556"/>
      <c r="J94" s="167">
        <v>84</v>
      </c>
    </row>
    <row r="95" spans="2:10" ht="17.100000000000001" customHeight="1">
      <c r="B95" s="235" t="s">
        <v>509</v>
      </c>
      <c r="C95" s="204" t="s">
        <v>510</v>
      </c>
      <c r="D95" s="204"/>
      <c r="E95" s="204"/>
      <c r="F95" s="204"/>
      <c r="G95" s="204"/>
      <c r="H95" s="1555"/>
      <c r="I95" s="1556"/>
      <c r="J95" s="167">
        <v>85</v>
      </c>
    </row>
    <row r="96" spans="2:10" ht="17.100000000000001" customHeight="1">
      <c r="B96" s="235" t="s">
        <v>511</v>
      </c>
      <c r="C96" s="204" t="s">
        <v>512</v>
      </c>
      <c r="D96" s="204"/>
      <c r="E96" s="204"/>
      <c r="F96" s="204"/>
      <c r="G96" s="204"/>
      <c r="H96" s="1555"/>
      <c r="I96" s="1556"/>
      <c r="J96" s="167">
        <v>86</v>
      </c>
    </row>
    <row r="97" spans="2:11" ht="17.100000000000001" customHeight="1">
      <c r="B97" s="235" t="s">
        <v>513</v>
      </c>
      <c r="C97" s="204" t="s">
        <v>514</v>
      </c>
      <c r="D97" s="204"/>
      <c r="E97" s="204"/>
      <c r="F97" s="204"/>
      <c r="G97" s="204"/>
      <c r="H97" s="1555"/>
      <c r="I97" s="1556"/>
      <c r="J97" s="167">
        <v>87</v>
      </c>
    </row>
    <row r="98" spans="2:11" ht="17.100000000000001" customHeight="1">
      <c r="B98" s="235" t="s">
        <v>515</v>
      </c>
      <c r="C98" s="204" t="s">
        <v>516</v>
      </c>
      <c r="D98" s="204"/>
      <c r="E98" s="204"/>
      <c r="F98" s="204"/>
      <c r="G98" s="204"/>
      <c r="H98" s="1555"/>
      <c r="I98" s="1556"/>
      <c r="J98" s="167">
        <v>88</v>
      </c>
    </row>
    <row r="99" spans="2:11" ht="17.100000000000001" customHeight="1">
      <c r="B99" s="235" t="s">
        <v>517</v>
      </c>
      <c r="C99" s="204" t="s">
        <v>518</v>
      </c>
      <c r="D99" s="204"/>
      <c r="E99" s="204"/>
      <c r="F99" s="204"/>
      <c r="G99" s="204"/>
      <c r="H99" s="1555"/>
      <c r="I99" s="1556"/>
      <c r="J99" s="167">
        <v>89</v>
      </c>
    </row>
    <row r="100" spans="2:11" ht="17.100000000000001" customHeight="1">
      <c r="B100" s="235"/>
      <c r="C100" s="204"/>
      <c r="D100" s="204"/>
      <c r="E100" s="204"/>
      <c r="F100" s="204"/>
      <c r="G100" s="204"/>
      <c r="H100" s="1576"/>
      <c r="I100" s="1577"/>
      <c r="J100" s="167">
        <v>90</v>
      </c>
    </row>
    <row r="101" spans="2:11" ht="17.100000000000001" customHeight="1">
      <c r="B101" s="157" t="s">
        <v>519</v>
      </c>
      <c r="C101" s="12" t="s">
        <v>520</v>
      </c>
      <c r="H101" s="1567">
        <f>SUM(H93:H99)</f>
        <v>0</v>
      </c>
      <c r="I101" s="1568">
        <f>SUM(I93:I99)</f>
        <v>0</v>
      </c>
      <c r="J101" s="167">
        <v>91</v>
      </c>
    </row>
    <row r="102" spans="2:11" ht="17.100000000000001" customHeight="1">
      <c r="B102" s="235"/>
      <c r="C102" s="204"/>
      <c r="D102" s="204"/>
      <c r="E102" s="204"/>
      <c r="F102" s="204"/>
      <c r="G102" s="204"/>
      <c r="H102" s="1576"/>
      <c r="I102" s="1577"/>
      <c r="J102" s="167">
        <v>92</v>
      </c>
    </row>
    <row r="103" spans="2:11" ht="17.100000000000001" customHeight="1" thickBot="1">
      <c r="B103" s="237" t="s">
        <v>521</v>
      </c>
      <c r="C103" s="530" t="s">
        <v>522</v>
      </c>
      <c r="D103" s="530"/>
      <c r="E103" s="530"/>
      <c r="F103" s="530"/>
      <c r="G103" s="173"/>
      <c r="H103" s="1578">
        <f>+H101+H90</f>
        <v>0</v>
      </c>
      <c r="I103" s="1579">
        <f>+I101+I90</f>
        <v>0</v>
      </c>
      <c r="J103" s="167">
        <v>93</v>
      </c>
    </row>
    <row r="104" spans="2:11" ht="13.5" thickTop="1">
      <c r="B104" s="224"/>
      <c r="C104" s="224"/>
      <c r="D104" s="224"/>
      <c r="E104" s="224"/>
      <c r="F104" s="224"/>
      <c r="G104" s="239"/>
      <c r="H104" s="239"/>
      <c r="I104" s="239"/>
    </row>
    <row r="105" spans="2:11">
      <c r="B105" s="134"/>
      <c r="C105" s="135"/>
      <c r="D105" s="135"/>
      <c r="E105" s="135"/>
      <c r="F105" s="135"/>
      <c r="G105" s="135"/>
      <c r="H105" s="135"/>
      <c r="I105" s="135"/>
      <c r="K105" s="12" t="s">
        <v>424</v>
      </c>
    </row>
    <row r="106" spans="2:11"/>
    <row r="107" spans="2:11"/>
    <row r="108" spans="2:11"/>
    <row r="109" spans="2:11"/>
    <row r="110" spans="2:11"/>
  </sheetData>
  <sheetProtection algorithmName="SHA-512" hashValue="BDbox1IBi0+yOkDoR9KfLTMdRCinFTtCL+gmMutzPKYKDtuXUSKozS+MGQrdOwyLOUmKQ3PhvjiNsjDXYm5oPw==" saltValue="utfKFCr1L+Px+btphWF5XA==" spinCount="100000" sheet="1" objects="1" scenarios="1"/>
  <mergeCells count="35">
    <mergeCell ref="B7:E7"/>
    <mergeCell ref="C39:F39"/>
    <mergeCell ref="C82:F82"/>
    <mergeCell ref="C70:F70"/>
    <mergeCell ref="C71:F71"/>
    <mergeCell ref="C72:F72"/>
    <mergeCell ref="C73:F73"/>
    <mergeCell ref="C74:F74"/>
    <mergeCell ref="C75:F75"/>
    <mergeCell ref="C76:F76"/>
    <mergeCell ref="C77:F77"/>
    <mergeCell ref="C78:F78"/>
    <mergeCell ref="C79:F79"/>
    <mergeCell ref="C80:F80"/>
    <mergeCell ref="C34:F34"/>
    <mergeCell ref="C35:F35"/>
    <mergeCell ref="C36:F36"/>
    <mergeCell ref="C37:F37"/>
    <mergeCell ref="C38:F38"/>
    <mergeCell ref="C27:F27"/>
    <mergeCell ref="C28:F28"/>
    <mergeCell ref="C29:F29"/>
    <mergeCell ref="C30:F30"/>
    <mergeCell ref="C31:F31"/>
    <mergeCell ref="C32:F32"/>
    <mergeCell ref="C33:F33"/>
    <mergeCell ref="C87:F87"/>
    <mergeCell ref="C40:F40"/>
    <mergeCell ref="C41:F41"/>
    <mergeCell ref="C53:F53"/>
    <mergeCell ref="C54:F54"/>
    <mergeCell ref="C55:F55"/>
    <mergeCell ref="C68:F68"/>
    <mergeCell ref="C69:F69"/>
    <mergeCell ref="C81:F81"/>
  </mergeCells>
  <hyperlinks>
    <hyperlink ref="B7" location="Checklist!A1" display="Click here to go back to the instructions" xr:uid="{5B7259A6-E259-49D4-954D-1DFDD295F1BA}"/>
  </hyperlinks>
  <printOptions horizontalCentered="1"/>
  <pageMargins left="0.25" right="0.25" top="0.25" bottom="0.55000000000000004" header="0.3" footer="0.3"/>
  <pageSetup scale="68" fitToHeight="2" orientation="portrait" r:id="rId1"/>
  <headerFooter alignWithMargins="0">
    <oddFooter>&amp;C&amp;10&amp;A Page &amp;P of &amp;N</oddFooter>
  </headerFooter>
  <rowBreaks count="1" manualBreakCount="1">
    <brk id="58" min="1"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L85"/>
  <sheetViews>
    <sheetView showGridLines="0" zoomScaleNormal="100" workbookViewId="0">
      <selection activeCell="D18" sqref="D18"/>
    </sheetView>
  </sheetViews>
  <sheetFormatPr defaultColWidth="0" defaultRowHeight="12.75" zeroHeight="1"/>
  <cols>
    <col min="1" max="1" width="1.77734375" style="250" customWidth="1"/>
    <col min="2" max="2" width="3.77734375" style="250" customWidth="1"/>
    <col min="3" max="4" width="15.109375" style="250" customWidth="1"/>
    <col min="5" max="6" width="11.6640625" style="250" customWidth="1"/>
    <col min="7" max="8" width="9.88671875" style="250" customWidth="1"/>
    <col min="9" max="9" width="3.21875" style="250" hidden="1" customWidth="1"/>
    <col min="10" max="10" width="1.77734375" style="250" customWidth="1"/>
    <col min="11" max="11" width="9.88671875" style="250" hidden="1" customWidth="1"/>
    <col min="12" max="12" width="8.88671875" style="250" customWidth="1"/>
    <col min="13" max="16384" width="9.88671875" style="250" hidden="1"/>
  </cols>
  <sheetData>
    <row r="1" spans="1:11">
      <c r="B1" s="134" t="s">
        <v>12355</v>
      </c>
      <c r="C1" s="247"/>
      <c r="D1" s="247"/>
      <c r="E1" s="247"/>
      <c r="F1" s="247"/>
      <c r="G1" s="247"/>
      <c r="H1" s="247"/>
      <c r="I1" s="247"/>
      <c r="J1" s="12"/>
      <c r="K1" s="12"/>
    </row>
    <row r="2" spans="1:11">
      <c r="B2" s="134" t="s">
        <v>12356</v>
      </c>
      <c r="C2" s="247"/>
      <c r="D2" s="247"/>
      <c r="E2" s="247"/>
      <c r="F2" s="247"/>
      <c r="G2" s="247"/>
      <c r="H2" s="247"/>
      <c r="I2" s="247"/>
      <c r="J2" s="12"/>
      <c r="K2" s="12"/>
    </row>
    <row r="3" spans="1:11">
      <c r="B3" s="134" t="s">
        <v>12357</v>
      </c>
      <c r="C3" s="247"/>
      <c r="D3" s="247"/>
      <c r="E3" s="247"/>
      <c r="F3" s="247"/>
      <c r="G3" s="247"/>
      <c r="H3" s="247"/>
      <c r="I3" s="247"/>
      <c r="J3" s="12"/>
      <c r="K3" s="12"/>
    </row>
    <row r="4" spans="1:11">
      <c r="B4" s="134" t="s">
        <v>12358</v>
      </c>
      <c r="C4" s="247"/>
      <c r="D4" s="247"/>
      <c r="E4" s="247"/>
      <c r="F4" s="247"/>
      <c r="G4" s="247"/>
      <c r="H4" s="247"/>
      <c r="I4" s="247"/>
      <c r="J4" s="12"/>
      <c r="K4" s="12"/>
    </row>
    <row r="5" spans="1:11">
      <c r="B5" s="247"/>
      <c r="C5" s="248"/>
      <c r="D5" s="247"/>
      <c r="E5" s="247"/>
      <c r="F5" s="247"/>
      <c r="G5" s="247"/>
      <c r="H5" s="247"/>
    </row>
    <row r="6" spans="1:11">
      <c r="B6" s="247" t="s">
        <v>523</v>
      </c>
      <c r="C6" s="248"/>
      <c r="D6" s="247"/>
      <c r="E6" s="247"/>
      <c r="F6" s="247"/>
      <c r="G6" s="247"/>
      <c r="H6" s="247"/>
    </row>
    <row r="7" spans="1:11" ht="13.5" thickBot="1">
      <c r="A7" s="1752"/>
      <c r="B7" s="1878" t="s">
        <v>14439</v>
      </c>
      <c r="C7" s="1878"/>
      <c r="D7" s="1878"/>
      <c r="H7" s="18"/>
    </row>
    <row r="8" spans="1:11" ht="15" customHeight="1" thickTop="1">
      <c r="B8" s="251" t="s">
        <v>6</v>
      </c>
      <c r="C8" s="531"/>
      <c r="D8" s="252">
        <f>Facility_Name</f>
        <v>0</v>
      </c>
      <c r="E8" s="252"/>
      <c r="F8" s="252"/>
      <c r="G8" s="252"/>
      <c r="H8" s="253"/>
      <c r="J8" s="266"/>
    </row>
    <row r="9" spans="1:11" ht="15" customHeight="1">
      <c r="B9" s="254" t="s">
        <v>7</v>
      </c>
      <c r="C9" s="532"/>
      <c r="D9" s="255" t="str">
        <f>IF(Facility_DBA = 0, "", Facility_DBA)</f>
        <v/>
      </c>
      <c r="E9" s="255"/>
      <c r="F9" s="255"/>
      <c r="G9" s="255"/>
      <c r="H9" s="257"/>
      <c r="J9" s="266"/>
    </row>
    <row r="10" spans="1:11" ht="15" customHeight="1" thickBot="1">
      <c r="B10" s="258" t="s">
        <v>24</v>
      </c>
      <c r="C10" s="260"/>
      <c r="D10" s="259">
        <f>Provider_Number</f>
        <v>0</v>
      </c>
      <c r="E10" s="260" t="s">
        <v>95</v>
      </c>
      <c r="F10" s="1732">
        <f>Facility_FYB</f>
        <v>0</v>
      </c>
      <c r="G10" s="533" t="s">
        <v>53</v>
      </c>
      <c r="H10" s="1743">
        <f>Facility_FYE</f>
        <v>0</v>
      </c>
      <c r="J10" s="266"/>
    </row>
    <row r="11" spans="1:11" ht="15" hidden="1" customHeight="1" thickTop="1" thickBot="1">
      <c r="B11" s="263" t="s">
        <v>1486</v>
      </c>
      <c r="C11" s="264" t="s">
        <v>1487</v>
      </c>
      <c r="D11" s="264" t="s">
        <v>1488</v>
      </c>
      <c r="E11" s="264" t="s">
        <v>1489</v>
      </c>
      <c r="F11" s="534" t="s">
        <v>1490</v>
      </c>
      <c r="G11" s="264" t="s">
        <v>1491</v>
      </c>
      <c r="H11" s="535" t="s">
        <v>1492</v>
      </c>
    </row>
    <row r="12" spans="1:11" ht="15" customHeight="1" thickTop="1">
      <c r="B12" s="536" t="s">
        <v>524</v>
      </c>
      <c r="C12" s="551"/>
      <c r="D12" s="551"/>
      <c r="E12" s="551"/>
      <c r="F12" s="551"/>
      <c r="G12" s="537"/>
      <c r="H12" s="538"/>
      <c r="I12" s="270">
        <v>1</v>
      </c>
    </row>
    <row r="13" spans="1:11" ht="15" customHeight="1">
      <c r="B13" s="266" t="s">
        <v>525</v>
      </c>
      <c r="G13" s="1941">
        <f>+'Form 11'!H101</f>
        <v>0</v>
      </c>
      <c r="H13" s="1942"/>
      <c r="I13" s="270">
        <v>2</v>
      </c>
    </row>
    <row r="14" spans="1:11" ht="15" customHeight="1">
      <c r="B14" s="539" t="s">
        <v>526</v>
      </c>
      <c r="C14" s="293"/>
      <c r="D14" s="293"/>
      <c r="E14" s="540"/>
      <c r="F14" s="293"/>
      <c r="G14" s="541"/>
      <c r="H14" s="542"/>
      <c r="I14" s="270">
        <v>3</v>
      </c>
    </row>
    <row r="15" spans="1:11" ht="15" customHeight="1">
      <c r="B15" s="266" t="s">
        <v>54</v>
      </c>
      <c r="C15" s="250" t="s">
        <v>1390</v>
      </c>
      <c r="E15" s="1943">
        <f>+'Form 5'!G44</f>
        <v>0</v>
      </c>
      <c r="F15" s="1944"/>
      <c r="G15" s="543"/>
      <c r="H15" s="542"/>
      <c r="I15" s="270">
        <v>4</v>
      </c>
    </row>
    <row r="16" spans="1:11" ht="27" customHeight="1">
      <c r="B16" s="544" t="s">
        <v>56</v>
      </c>
      <c r="C16" s="306" t="s">
        <v>527</v>
      </c>
      <c r="D16" s="306"/>
      <c r="E16" s="545"/>
      <c r="G16" s="541"/>
      <c r="H16" s="542"/>
      <c r="I16" s="270">
        <v>5</v>
      </c>
    </row>
    <row r="17" spans="2:9">
      <c r="B17" s="266"/>
      <c r="C17" s="546" t="s">
        <v>528</v>
      </c>
      <c r="D17" s="546" t="s">
        <v>529</v>
      </c>
      <c r="E17" s="545"/>
      <c r="G17" s="541"/>
      <c r="H17" s="542"/>
      <c r="I17" s="270">
        <v>6</v>
      </c>
    </row>
    <row r="18" spans="2:9" ht="15" customHeight="1">
      <c r="B18" s="547" t="s">
        <v>3914</v>
      </c>
      <c r="C18" s="1424"/>
      <c r="D18" s="1425"/>
      <c r="E18" s="545"/>
      <c r="G18" s="541"/>
      <c r="H18" s="542"/>
      <c r="I18" s="270">
        <v>7</v>
      </c>
    </row>
    <row r="19" spans="2:9" ht="15" customHeight="1">
      <c r="B19" s="547" t="s">
        <v>3914</v>
      </c>
      <c r="C19" s="1424"/>
      <c r="D19" s="1425"/>
      <c r="E19" s="545"/>
      <c r="G19" s="541"/>
      <c r="H19" s="542"/>
      <c r="I19" s="270">
        <v>8</v>
      </c>
    </row>
    <row r="20" spans="2:9" ht="15" customHeight="1">
      <c r="B20" s="547" t="s">
        <v>3914</v>
      </c>
      <c r="C20" s="1424"/>
      <c r="D20" s="1425"/>
      <c r="E20" s="545"/>
      <c r="G20" s="541"/>
      <c r="H20" s="542"/>
      <c r="I20" s="270">
        <v>9</v>
      </c>
    </row>
    <row r="21" spans="2:9" ht="15" customHeight="1">
      <c r="B21" s="547" t="s">
        <v>3914</v>
      </c>
      <c r="C21" s="1424"/>
      <c r="D21" s="1425"/>
      <c r="E21" s="545"/>
      <c r="G21" s="541"/>
      <c r="H21" s="542"/>
      <c r="I21" s="270">
        <v>10</v>
      </c>
    </row>
    <row r="22" spans="2:9" ht="15" customHeight="1">
      <c r="B22" s="547" t="s">
        <v>3914</v>
      </c>
      <c r="C22" s="1424"/>
      <c r="D22" s="1425"/>
      <c r="E22" s="545"/>
      <c r="G22" s="541"/>
      <c r="H22" s="542"/>
      <c r="I22" s="270">
        <v>11</v>
      </c>
    </row>
    <row r="23" spans="2:9" ht="15" customHeight="1">
      <c r="B23" s="547" t="s">
        <v>3914</v>
      </c>
      <c r="C23" s="1424"/>
      <c r="D23" s="1425"/>
      <c r="E23" s="545"/>
      <c r="G23" s="541"/>
      <c r="H23" s="542"/>
      <c r="I23" s="270">
        <v>12</v>
      </c>
    </row>
    <row r="24" spans="2:9" ht="15" customHeight="1">
      <c r="B24" s="547" t="s">
        <v>3914</v>
      </c>
      <c r="C24" s="1424"/>
      <c r="D24" s="1425"/>
      <c r="E24" s="545"/>
      <c r="G24" s="541"/>
      <c r="H24" s="542"/>
      <c r="I24" s="270">
        <v>13</v>
      </c>
    </row>
    <row r="25" spans="2:9" ht="15" customHeight="1">
      <c r="B25" s="547" t="s">
        <v>3914</v>
      </c>
      <c r="C25" s="1424"/>
      <c r="D25" s="1425"/>
      <c r="E25" s="545"/>
      <c r="G25" s="541"/>
      <c r="H25" s="542"/>
      <c r="I25" s="270">
        <v>14</v>
      </c>
    </row>
    <row r="26" spans="2:9" ht="15" customHeight="1">
      <c r="B26" s="547" t="s">
        <v>3914</v>
      </c>
      <c r="C26" s="1424"/>
      <c r="D26" s="1425"/>
      <c r="E26" s="545"/>
      <c r="G26" s="541"/>
      <c r="H26" s="542"/>
      <c r="I26" s="270">
        <v>15</v>
      </c>
    </row>
    <row r="27" spans="2:9" ht="15" customHeight="1">
      <c r="B27" s="547" t="s">
        <v>3914</v>
      </c>
      <c r="C27" s="1424"/>
      <c r="D27" s="1425"/>
      <c r="E27" s="545"/>
      <c r="G27" s="541"/>
      <c r="H27" s="542"/>
      <c r="I27" s="270">
        <v>16</v>
      </c>
    </row>
    <row r="28" spans="2:9" ht="15" customHeight="1">
      <c r="B28" s="547" t="s">
        <v>3914</v>
      </c>
      <c r="C28" s="1424"/>
      <c r="D28" s="1425"/>
      <c r="E28" s="545"/>
      <c r="G28" s="541"/>
      <c r="H28" s="542"/>
      <c r="I28" s="270">
        <v>17</v>
      </c>
    </row>
    <row r="29" spans="2:9" ht="15" customHeight="1">
      <c r="B29" s="547" t="s">
        <v>3914</v>
      </c>
      <c r="C29" s="1424"/>
      <c r="D29" s="1425"/>
      <c r="E29" s="545"/>
      <c r="G29" s="541"/>
      <c r="H29" s="542"/>
      <c r="I29" s="270">
        <v>18</v>
      </c>
    </row>
    <row r="30" spans="2:9" ht="15" customHeight="1">
      <c r="B30" s="547" t="s">
        <v>3914</v>
      </c>
      <c r="C30" s="1424"/>
      <c r="D30" s="1425"/>
      <c r="E30" s="545"/>
      <c r="G30" s="541"/>
      <c r="H30" s="542"/>
      <c r="I30" s="270">
        <v>19</v>
      </c>
    </row>
    <row r="31" spans="2:9" ht="15" customHeight="1">
      <c r="B31" s="547" t="s">
        <v>3914</v>
      </c>
      <c r="C31" s="1424"/>
      <c r="D31" s="1425"/>
      <c r="E31" s="545"/>
      <c r="G31" s="541"/>
      <c r="H31" s="542"/>
      <c r="I31" s="270">
        <v>20</v>
      </c>
    </row>
    <row r="32" spans="2:9" ht="15" customHeight="1">
      <c r="B32" s="547" t="s">
        <v>3914</v>
      </c>
      <c r="C32" s="1424"/>
      <c r="D32" s="1425"/>
      <c r="E32" s="545"/>
      <c r="G32" s="541"/>
      <c r="H32" s="542"/>
      <c r="I32" s="270">
        <v>21</v>
      </c>
    </row>
    <row r="33" spans="2:11" ht="15" customHeight="1">
      <c r="B33" s="547" t="s">
        <v>3914</v>
      </c>
      <c r="C33" s="1424"/>
      <c r="D33" s="1425"/>
      <c r="E33" s="545"/>
      <c r="G33" s="541"/>
      <c r="H33" s="542"/>
      <c r="I33" s="270">
        <v>22</v>
      </c>
    </row>
    <row r="34" spans="2:11" ht="15" customHeight="1">
      <c r="B34" s="547" t="s">
        <v>3914</v>
      </c>
      <c r="C34" s="1424"/>
      <c r="D34" s="1425"/>
      <c r="E34" s="545"/>
      <c r="G34" s="541"/>
      <c r="H34" s="542"/>
      <c r="I34" s="270">
        <v>23</v>
      </c>
    </row>
    <row r="35" spans="2:11" ht="15" customHeight="1">
      <c r="B35" s="547" t="s">
        <v>3914</v>
      </c>
      <c r="C35" s="1424"/>
      <c r="D35" s="1425"/>
      <c r="E35" s="545"/>
      <c r="G35" s="541"/>
      <c r="H35" s="542"/>
      <c r="I35" s="270">
        <v>27</v>
      </c>
    </row>
    <row r="36" spans="2:11" ht="15" customHeight="1">
      <c r="B36" s="547" t="s">
        <v>3914</v>
      </c>
      <c r="C36" s="1424"/>
      <c r="D36" s="1425"/>
      <c r="E36" s="545"/>
      <c r="G36" s="541"/>
      <c r="H36" s="542"/>
      <c r="I36" s="270">
        <v>28</v>
      </c>
    </row>
    <row r="37" spans="2:11" ht="15" customHeight="1">
      <c r="B37" s="547" t="s">
        <v>3914</v>
      </c>
      <c r="C37" s="1424"/>
      <c r="D37" s="1425"/>
      <c r="E37" s="1945">
        <f>SUM(D18:D37)</f>
        <v>0</v>
      </c>
      <c r="F37" s="1946"/>
      <c r="G37" s="541"/>
      <c r="H37" s="542"/>
      <c r="I37" s="270">
        <v>29</v>
      </c>
    </row>
    <row r="38" spans="2:11" ht="15" customHeight="1">
      <c r="B38" s="544" t="s">
        <v>70</v>
      </c>
      <c r="C38" s="1959"/>
      <c r="D38" s="1960"/>
      <c r="E38" s="1947"/>
      <c r="F38" s="1948"/>
      <c r="G38" s="541"/>
      <c r="H38" s="542"/>
      <c r="I38" s="270">
        <v>30</v>
      </c>
    </row>
    <row r="39" spans="2:11" ht="15" customHeight="1">
      <c r="B39" s="544" t="s">
        <v>72</v>
      </c>
      <c r="C39" s="1961"/>
      <c r="D39" s="1962"/>
      <c r="E39" s="1947"/>
      <c r="F39" s="1948"/>
      <c r="G39" s="541"/>
      <c r="H39" s="542"/>
      <c r="I39" s="270">
        <v>31</v>
      </c>
    </row>
    <row r="40" spans="2:11" ht="18" customHeight="1">
      <c r="B40" s="544" t="s">
        <v>530</v>
      </c>
      <c r="E40" s="1949">
        <f>+E37+E38+E39+E15</f>
        <v>0</v>
      </c>
      <c r="F40" s="1950"/>
      <c r="G40" s="541"/>
      <c r="H40" s="542"/>
      <c r="I40" s="270">
        <v>32</v>
      </c>
    </row>
    <row r="41" spans="2:11" ht="15" customHeight="1">
      <c r="B41" s="544"/>
      <c r="C41" s="293"/>
      <c r="D41" s="293"/>
      <c r="E41" s="293"/>
      <c r="F41" s="293"/>
      <c r="G41" s="1585"/>
      <c r="H41" s="548"/>
      <c r="I41" s="270">
        <v>33</v>
      </c>
    </row>
    <row r="42" spans="2:11" ht="15" customHeight="1" thickBot="1">
      <c r="B42" s="549" t="s">
        <v>531</v>
      </c>
      <c r="C42" s="550"/>
      <c r="D42" s="550"/>
      <c r="E42" s="550"/>
      <c r="F42" s="550"/>
      <c r="G42" s="1951">
        <f>+G13+E40</f>
        <v>0</v>
      </c>
      <c r="H42" s="1952"/>
      <c r="I42" s="270">
        <v>34</v>
      </c>
    </row>
    <row r="43" spans="2:11" ht="13.5" thickTop="1">
      <c r="B43" s="536"/>
      <c r="C43" s="551"/>
      <c r="D43" s="551"/>
      <c r="E43" s="537"/>
      <c r="F43" s="551"/>
      <c r="G43" s="537"/>
      <c r="H43" s="538"/>
      <c r="I43" s="270">
        <v>35</v>
      </c>
      <c r="J43" s="266"/>
      <c r="K43" s="552"/>
    </row>
    <row r="44" spans="2:11" ht="15" customHeight="1">
      <c r="B44" s="277" t="s">
        <v>532</v>
      </c>
      <c r="E44" s="545"/>
      <c r="G44" s="553"/>
      <c r="H44" s="554"/>
      <c r="I44" s="270">
        <v>36</v>
      </c>
      <c r="J44" s="266"/>
    </row>
    <row r="45" spans="2:11" ht="15" customHeight="1">
      <c r="B45" s="266" t="s">
        <v>54</v>
      </c>
      <c r="C45" s="250" t="s">
        <v>533</v>
      </c>
      <c r="E45" s="1953"/>
      <c r="F45" s="1954"/>
      <c r="G45" s="543"/>
      <c r="H45" s="542"/>
      <c r="I45" s="270">
        <v>37</v>
      </c>
      <c r="J45" s="266"/>
    </row>
    <row r="46" spans="2:11" ht="27" customHeight="1">
      <c r="B46" s="544" t="s">
        <v>56</v>
      </c>
      <c r="C46" s="306" t="s">
        <v>534</v>
      </c>
      <c r="D46" s="306"/>
      <c r="E46" s="545"/>
      <c r="G46" s="541"/>
      <c r="H46" s="542"/>
      <c r="I46" s="270">
        <v>38</v>
      </c>
      <c r="J46" s="266"/>
    </row>
    <row r="47" spans="2:11" ht="15" customHeight="1">
      <c r="B47" s="266"/>
      <c r="C47" s="546" t="s">
        <v>528</v>
      </c>
      <c r="D47" s="546" t="s">
        <v>529</v>
      </c>
      <c r="E47" s="540"/>
      <c r="F47" s="293"/>
      <c r="G47" s="541"/>
      <c r="H47" s="542"/>
      <c r="I47" s="270">
        <v>39</v>
      </c>
      <c r="J47" s="266"/>
    </row>
    <row r="48" spans="2:11" ht="15" customHeight="1">
      <c r="B48" s="547" t="s">
        <v>3913</v>
      </c>
      <c r="C48" s="1424"/>
      <c r="D48" s="1425"/>
      <c r="E48" s="545"/>
      <c r="G48" s="541"/>
      <c r="H48" s="542"/>
      <c r="I48" s="270">
        <v>40</v>
      </c>
      <c r="J48" s="266"/>
    </row>
    <row r="49" spans="2:10" ht="15" customHeight="1">
      <c r="B49" s="547" t="s">
        <v>3913</v>
      </c>
      <c r="C49" s="1424"/>
      <c r="D49" s="1425"/>
      <c r="E49" s="545"/>
      <c r="G49" s="541"/>
      <c r="H49" s="542"/>
      <c r="I49" s="270">
        <v>41</v>
      </c>
      <c r="J49" s="266"/>
    </row>
    <row r="50" spans="2:10" ht="15" customHeight="1">
      <c r="B50" s="547" t="s">
        <v>3913</v>
      </c>
      <c r="C50" s="1424"/>
      <c r="D50" s="1425"/>
      <c r="E50" s="545"/>
      <c r="G50" s="541"/>
      <c r="H50" s="542"/>
      <c r="I50" s="270">
        <v>42</v>
      </c>
      <c r="J50" s="266"/>
    </row>
    <row r="51" spans="2:10" ht="15" customHeight="1">
      <c r="B51" s="547" t="s">
        <v>3913</v>
      </c>
      <c r="C51" s="1424"/>
      <c r="D51" s="1425"/>
      <c r="E51" s="545"/>
      <c r="G51" s="541"/>
      <c r="H51" s="542"/>
      <c r="I51" s="270">
        <v>43</v>
      </c>
      <c r="J51" s="266"/>
    </row>
    <row r="52" spans="2:10" ht="15" customHeight="1">
      <c r="B52" s="547" t="s">
        <v>3913</v>
      </c>
      <c r="C52" s="1424"/>
      <c r="D52" s="1425"/>
      <c r="E52" s="545"/>
      <c r="G52" s="541"/>
      <c r="H52" s="542"/>
      <c r="I52" s="270">
        <v>44</v>
      </c>
      <c r="J52" s="266"/>
    </row>
    <row r="53" spans="2:10" ht="15" customHeight="1">
      <c r="B53" s="547" t="s">
        <v>3913</v>
      </c>
      <c r="C53" s="1424"/>
      <c r="D53" s="1425"/>
      <c r="E53" s="545"/>
      <c r="G53" s="541"/>
      <c r="H53" s="542"/>
      <c r="I53" s="270">
        <v>45</v>
      </c>
      <c r="J53" s="266"/>
    </row>
    <row r="54" spans="2:10" ht="15" customHeight="1">
      <c r="B54" s="547" t="s">
        <v>3913</v>
      </c>
      <c r="C54" s="1424"/>
      <c r="D54" s="1425"/>
      <c r="E54" s="545"/>
      <c r="G54" s="541"/>
      <c r="H54" s="542"/>
      <c r="I54" s="270">
        <v>46</v>
      </c>
      <c r="J54" s="266"/>
    </row>
    <row r="55" spans="2:10" ht="15" customHeight="1">
      <c r="B55" s="547" t="s">
        <v>3913</v>
      </c>
      <c r="C55" s="1424"/>
      <c r="D55" s="1425"/>
      <c r="E55" s="545"/>
      <c r="G55" s="541"/>
      <c r="H55" s="542"/>
      <c r="I55" s="270">
        <v>47</v>
      </c>
      <c r="J55" s="266"/>
    </row>
    <row r="56" spans="2:10" ht="15" customHeight="1">
      <c r="B56" s="547" t="s">
        <v>3913</v>
      </c>
      <c r="C56" s="1424"/>
      <c r="D56" s="1425"/>
      <c r="E56" s="545"/>
      <c r="G56" s="541"/>
      <c r="H56" s="542"/>
      <c r="I56" s="270">
        <v>48</v>
      </c>
      <c r="J56" s="266"/>
    </row>
    <row r="57" spans="2:10" ht="15" customHeight="1">
      <c r="B57" s="547" t="s">
        <v>3913</v>
      </c>
      <c r="C57" s="1424"/>
      <c r="D57" s="1425"/>
      <c r="E57" s="545"/>
      <c r="G57" s="541"/>
      <c r="H57" s="542"/>
      <c r="I57" s="270">
        <v>49</v>
      </c>
      <c r="J57" s="266"/>
    </row>
    <row r="58" spans="2:10" ht="15" customHeight="1">
      <c r="B58" s="547" t="s">
        <v>3913</v>
      </c>
      <c r="C58" s="1424"/>
      <c r="D58" s="1425"/>
      <c r="E58" s="545"/>
      <c r="G58" s="541"/>
      <c r="H58" s="542"/>
      <c r="I58" s="270">
        <v>50</v>
      </c>
      <c r="J58" s="266"/>
    </row>
    <row r="59" spans="2:10" ht="15" customHeight="1">
      <c r="B59" s="547" t="s">
        <v>3913</v>
      </c>
      <c r="C59" s="1424"/>
      <c r="D59" s="1425"/>
      <c r="E59" s="545"/>
      <c r="G59" s="541"/>
      <c r="H59" s="542"/>
      <c r="I59" s="270">
        <v>51</v>
      </c>
      <c r="J59" s="266"/>
    </row>
    <row r="60" spans="2:10" ht="15" customHeight="1">
      <c r="B60" s="547" t="s">
        <v>3913</v>
      </c>
      <c r="C60" s="1424"/>
      <c r="D60" s="1425"/>
      <c r="E60" s="545"/>
      <c r="G60" s="541"/>
      <c r="H60" s="542"/>
      <c r="I60" s="270">
        <v>52</v>
      </c>
      <c r="J60" s="266"/>
    </row>
    <row r="61" spans="2:10" ht="15" customHeight="1">
      <c r="B61" s="547" t="s">
        <v>3913</v>
      </c>
      <c r="C61" s="1424"/>
      <c r="D61" s="1425"/>
      <c r="E61" s="545"/>
      <c r="G61" s="541"/>
      <c r="H61" s="542"/>
      <c r="I61" s="270">
        <v>53</v>
      </c>
      <c r="J61" s="266"/>
    </row>
    <row r="62" spans="2:10" ht="15" customHeight="1">
      <c r="B62" s="547" t="s">
        <v>3913</v>
      </c>
      <c r="C62" s="1424"/>
      <c r="D62" s="1425"/>
      <c r="E62" s="545"/>
      <c r="G62" s="541"/>
      <c r="H62" s="542"/>
      <c r="I62" s="270">
        <v>54</v>
      </c>
      <c r="J62" s="266"/>
    </row>
    <row r="63" spans="2:10" ht="15" customHeight="1">
      <c r="B63" s="547" t="s">
        <v>3913</v>
      </c>
      <c r="C63" s="1424"/>
      <c r="D63" s="1425"/>
      <c r="E63" s="545"/>
      <c r="G63" s="541"/>
      <c r="H63" s="542"/>
      <c r="I63" s="270">
        <v>55</v>
      </c>
      <c r="J63" s="266"/>
    </row>
    <row r="64" spans="2:10" ht="15" customHeight="1">
      <c r="B64" s="547" t="s">
        <v>3913</v>
      </c>
      <c r="C64" s="1424"/>
      <c r="D64" s="1425"/>
      <c r="E64" s="545"/>
      <c r="G64" s="541"/>
      <c r="H64" s="542"/>
      <c r="I64" s="270">
        <v>56</v>
      </c>
      <c r="J64" s="266"/>
    </row>
    <row r="65" spans="2:10" ht="15" customHeight="1">
      <c r="B65" s="547" t="s">
        <v>3913</v>
      </c>
      <c r="C65" s="1424"/>
      <c r="D65" s="1425"/>
      <c r="E65" s="545"/>
      <c r="G65" s="541"/>
      <c r="H65" s="542"/>
      <c r="I65" s="270">
        <v>57</v>
      </c>
      <c r="J65" s="266"/>
    </row>
    <row r="66" spans="2:10" ht="15" customHeight="1">
      <c r="B66" s="547" t="s">
        <v>3913</v>
      </c>
      <c r="C66" s="1424"/>
      <c r="D66" s="1425"/>
      <c r="E66" s="545"/>
      <c r="G66" s="541"/>
      <c r="H66" s="542"/>
      <c r="I66" s="270">
        <v>58</v>
      </c>
      <c r="J66" s="266"/>
    </row>
    <row r="67" spans="2:10" ht="15" customHeight="1">
      <c r="B67" s="266"/>
      <c r="C67" s="1424"/>
      <c r="D67" s="1425"/>
      <c r="E67" s="1955">
        <f>SUM(D48:D67)</f>
        <v>0</v>
      </c>
      <c r="F67" s="1956"/>
      <c r="G67" s="541"/>
      <c r="H67" s="542"/>
      <c r="I67" s="270">
        <v>59</v>
      </c>
      <c r="J67" s="266"/>
    </row>
    <row r="68" spans="2:10" ht="15" customHeight="1">
      <c r="B68" s="544" t="s">
        <v>70</v>
      </c>
      <c r="C68" s="1959"/>
      <c r="D68" s="1960"/>
      <c r="E68" s="1947"/>
      <c r="F68" s="1948"/>
      <c r="G68" s="541"/>
      <c r="H68" s="542"/>
      <c r="I68" s="270">
        <v>60</v>
      </c>
      <c r="J68" s="266"/>
    </row>
    <row r="69" spans="2:10" ht="15" customHeight="1">
      <c r="B69" s="544" t="s">
        <v>72</v>
      </c>
      <c r="C69" s="1961"/>
      <c r="D69" s="1962"/>
      <c r="E69" s="1957"/>
      <c r="F69" s="1958"/>
      <c r="G69" s="541"/>
      <c r="H69" s="542"/>
      <c r="I69" s="270">
        <v>61</v>
      </c>
      <c r="J69" s="266"/>
    </row>
    <row r="70" spans="2:10" ht="15" customHeight="1">
      <c r="B70" s="544"/>
      <c r="E70" s="1585"/>
      <c r="F70" s="1586"/>
      <c r="G70" s="541"/>
      <c r="H70" s="542"/>
      <c r="I70" s="270">
        <v>62</v>
      </c>
      <c r="J70" s="266"/>
    </row>
    <row r="71" spans="2:10" ht="15" customHeight="1">
      <c r="B71" s="266" t="s">
        <v>535</v>
      </c>
      <c r="E71" s="1955">
        <f>+E69+E68+E67+E45</f>
        <v>0</v>
      </c>
      <c r="F71" s="1956"/>
      <c r="G71" s="555"/>
      <c r="H71" s="556"/>
      <c r="I71" s="270">
        <v>63</v>
      </c>
      <c r="J71" s="266"/>
    </row>
    <row r="72" spans="2:10" ht="15" customHeight="1">
      <c r="B72" s="544" t="s">
        <v>536</v>
      </c>
      <c r="C72" s="293"/>
      <c r="D72" s="293"/>
      <c r="E72" s="293"/>
      <c r="F72" s="293"/>
      <c r="G72" s="540"/>
      <c r="H72" s="548"/>
      <c r="I72" s="270">
        <v>64</v>
      </c>
      <c r="J72" s="266"/>
    </row>
    <row r="73" spans="2:10" ht="15" customHeight="1" thickBot="1">
      <c r="B73" s="549" t="s">
        <v>537</v>
      </c>
      <c r="C73" s="550"/>
      <c r="D73" s="550"/>
      <c r="E73" s="550"/>
      <c r="F73" s="550"/>
      <c r="G73" s="1951">
        <f>+G42+E71</f>
        <v>0</v>
      </c>
      <c r="H73" s="1952"/>
      <c r="I73" s="270">
        <v>65</v>
      </c>
      <c r="J73" s="266"/>
    </row>
    <row r="74" spans="2:10" ht="13.5" thickTop="1">
      <c r="B74" s="551"/>
      <c r="C74" s="551"/>
      <c r="D74" s="551"/>
      <c r="E74" s="551"/>
      <c r="F74" s="551"/>
      <c r="G74" s="551"/>
      <c r="H74" s="551"/>
    </row>
    <row r="75" spans="2:10">
      <c r="B75" s="247"/>
      <c r="C75" s="247"/>
      <c r="D75" s="247"/>
      <c r="E75" s="248"/>
      <c r="F75" s="248"/>
      <c r="G75" s="248"/>
      <c r="H75" s="248"/>
    </row>
    <row r="76" spans="2:10"/>
    <row r="77" spans="2:10"/>
    <row r="78" spans="2:10"/>
    <row r="79" spans="2:10"/>
    <row r="80" spans="2:10"/>
    <row r="81"/>
    <row r="82"/>
    <row r="83"/>
    <row r="84"/>
    <row r="85"/>
  </sheetData>
  <sheetProtection algorithmName="SHA-512" hashValue="1+KfH4SZqz496fOilTW+rYlF8jYJcWQzD7f0KOA27+h2fgWjTWywWyHDAoDTeLEAQaDXEAWGPQXVTv/bibrRNQ==" saltValue="SO6FuMHd57vJjg1oMDIARg==" spinCount="100000" sheet="1" objects="1" scenarios="1"/>
  <mergeCells count="18">
    <mergeCell ref="B7:D7"/>
    <mergeCell ref="C68:D68"/>
    <mergeCell ref="C69:D69"/>
    <mergeCell ref="C38:D38"/>
    <mergeCell ref="C39:D39"/>
    <mergeCell ref="E40:F40"/>
    <mergeCell ref="G73:H73"/>
    <mergeCell ref="G42:H42"/>
    <mergeCell ref="E45:F45"/>
    <mergeCell ref="E67:F67"/>
    <mergeCell ref="E68:F68"/>
    <mergeCell ref="E69:F69"/>
    <mergeCell ref="E71:F71"/>
    <mergeCell ref="G13:H13"/>
    <mergeCell ref="E15:F15"/>
    <mergeCell ref="E37:F37"/>
    <mergeCell ref="E38:F38"/>
    <mergeCell ref="E39:F39"/>
  </mergeCells>
  <hyperlinks>
    <hyperlink ref="B7" location="Checklist!A1" display="Click here to go back to the instructions" xr:uid="{DDD766E1-6685-45AF-9777-B2D32D5976FC}"/>
  </hyperlinks>
  <printOptions horizontalCentered="1"/>
  <pageMargins left="0.25" right="0.25" top="0.75" bottom="0.75" header="0.3" footer="0.3"/>
  <pageSetup fitToHeight="0" orientation="portrait" r:id="rId1"/>
  <headerFooter alignWithMargins="0">
    <oddFooter>&amp;C&amp;10&amp;A Page &amp;P of &amp;N</oddFooter>
  </headerFooter>
  <rowBreaks count="1" manualBreakCount="1">
    <brk id="42" min="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5">
    <tabColor theme="3" tint="0.79998168889431442"/>
    <pageSetUpPr fitToPage="1"/>
  </sheetPr>
  <dimension ref="A1:P79"/>
  <sheetViews>
    <sheetView showGridLines="0" tabSelected="1" zoomScaleNormal="100" workbookViewId="0">
      <pane ySplit="10" topLeftCell="A17" activePane="bottomLeft" state="frozen"/>
      <selection activeCell="B3" sqref="B3"/>
      <selection pane="bottomLeft" activeCell="D32" sqref="D32"/>
    </sheetView>
  </sheetViews>
  <sheetFormatPr defaultColWidth="0" defaultRowHeight="15" zeroHeight="1"/>
  <cols>
    <col min="1" max="1" width="1.77734375" style="5" customWidth="1"/>
    <col min="2" max="3" width="34.33203125" style="5" customWidth="1"/>
    <col min="4" max="5" width="25.21875" style="5" customWidth="1"/>
    <col min="6" max="6" width="10.21875" style="5" customWidth="1"/>
    <col min="7" max="8" width="8" style="5" customWidth="1"/>
    <col min="9" max="9" width="1.77734375" style="5" hidden="1" customWidth="1"/>
    <col min="10" max="15" width="8.88671875" style="5" hidden="1" customWidth="1"/>
    <col min="16" max="16" width="8.88671875" style="5" customWidth="1"/>
    <col min="17" max="16384" width="8.88671875" style="5" hidden="1"/>
  </cols>
  <sheetData>
    <row r="1" spans="2:8" ht="10.5" customHeight="1" thickBot="1"/>
    <row r="2" spans="2:8" ht="15.75">
      <c r="B2" s="2" t="s">
        <v>867</v>
      </c>
      <c r="C2" s="6"/>
      <c r="D2" s="3"/>
      <c r="E2" s="3"/>
      <c r="F2" s="3"/>
      <c r="G2" s="3"/>
      <c r="H2" s="55"/>
    </row>
    <row r="3" spans="2:8" ht="32.25" thickBot="1">
      <c r="B3" s="4" t="s">
        <v>14432</v>
      </c>
      <c r="C3" s="7"/>
      <c r="D3" s="56"/>
      <c r="E3" s="56"/>
      <c r="F3" s="56"/>
      <c r="G3" s="56"/>
      <c r="H3" s="57"/>
    </row>
    <row r="4" spans="2:8">
      <c r="B4" s="48" t="s">
        <v>607</v>
      </c>
      <c r="C4" s="35">
        <f>Facility_Name</f>
        <v>0</v>
      </c>
      <c r="D4" s="49"/>
      <c r="E4" s="35"/>
      <c r="F4" s="35"/>
      <c r="G4" s="35"/>
      <c r="H4" s="50"/>
    </row>
    <row r="5" spans="2:8">
      <c r="B5" s="32" t="s">
        <v>931</v>
      </c>
      <c r="C5" s="36">
        <f>+'Form 1'!E11</f>
        <v>0</v>
      </c>
      <c r="D5" s="51"/>
      <c r="E5" s="36"/>
      <c r="F5" s="1336"/>
      <c r="G5" s="36"/>
      <c r="H5" s="52"/>
    </row>
    <row r="6" spans="2:8" ht="15.75" thickBot="1">
      <c r="B6" s="53" t="s">
        <v>615</v>
      </c>
      <c r="C6" s="54">
        <f>Provider_Number</f>
        <v>0</v>
      </c>
      <c r="D6" s="1190" t="s">
        <v>95</v>
      </c>
      <c r="E6" s="1188">
        <f>Facility_FYB</f>
        <v>0</v>
      </c>
      <c r="F6" s="1372"/>
      <c r="G6" s="34" t="s">
        <v>53</v>
      </c>
      <c r="H6" s="1189">
        <f>Facility_FYE</f>
        <v>0</v>
      </c>
    </row>
    <row r="7" spans="2:8">
      <c r="B7" s="21"/>
      <c r="C7" s="23"/>
      <c r="D7" s="1303"/>
      <c r="E7" s="1304"/>
      <c r="F7" s="1304"/>
      <c r="G7" s="1305"/>
      <c r="H7" s="1306"/>
    </row>
    <row r="8" spans="2:8" ht="15.75" thickBot="1">
      <c r="B8" s="1153"/>
      <c r="C8" s="1154"/>
      <c r="D8" s="1154"/>
      <c r="E8" s="1154"/>
      <c r="F8" s="1154"/>
      <c r="G8" s="1154"/>
      <c r="H8" s="1155"/>
    </row>
    <row r="9" spans="2:8" ht="15.75" thickBot="1">
      <c r="B9" s="26" t="s">
        <v>868</v>
      </c>
      <c r="C9" s="27"/>
      <c r="D9" s="28" t="s">
        <v>107</v>
      </c>
      <c r="E9" s="27"/>
      <c r="F9" s="27" t="s">
        <v>14403</v>
      </c>
      <c r="G9" s="29" t="s">
        <v>415</v>
      </c>
      <c r="H9" s="30" t="s">
        <v>68</v>
      </c>
    </row>
    <row r="10" spans="2:8" ht="5.0999999999999996" customHeight="1">
      <c r="B10" s="38"/>
      <c r="C10" s="37"/>
      <c r="D10" s="37"/>
      <c r="E10" s="37"/>
      <c r="F10" s="1379"/>
      <c r="G10" s="39"/>
      <c r="H10" s="40"/>
    </row>
    <row r="11" spans="2:8">
      <c r="B11" s="1753" t="s">
        <v>869</v>
      </c>
      <c r="C11" s="1330"/>
      <c r="D11" s="1331"/>
      <c r="E11" s="1374"/>
      <c r="F11" s="1395"/>
      <c r="G11" s="1404"/>
      <c r="H11" s="1405"/>
    </row>
    <row r="12" spans="2:8">
      <c r="B12" s="1332" t="s">
        <v>1358</v>
      </c>
      <c r="C12" s="1333"/>
      <c r="D12" s="1334"/>
      <c r="E12" s="1336"/>
      <c r="F12" s="1396"/>
      <c r="G12" s="1406"/>
      <c r="H12" s="1407"/>
    </row>
    <row r="13" spans="2:8">
      <c r="B13" s="1754" t="s">
        <v>870</v>
      </c>
      <c r="C13" s="1335"/>
      <c r="D13" s="1334"/>
      <c r="E13" s="1336"/>
      <c r="F13" s="1396"/>
      <c r="G13" s="1408"/>
      <c r="H13" s="1409"/>
    </row>
    <row r="14" spans="2:8">
      <c r="B14" s="1332" t="s">
        <v>1359</v>
      </c>
      <c r="C14" s="1333"/>
      <c r="D14" s="1334" t="s">
        <v>871</v>
      </c>
      <c r="E14" s="1336"/>
      <c r="F14" s="1397" t="str">
        <f>IF(G14="","INCOMPLETE","")</f>
        <v>INCOMPLETE</v>
      </c>
      <c r="G14" s="1410"/>
      <c r="H14" s="1411"/>
    </row>
    <row r="15" spans="2:8">
      <c r="B15" s="1753" t="s">
        <v>872</v>
      </c>
      <c r="C15" s="1330"/>
      <c r="D15" s="1334"/>
      <c r="E15" s="1336"/>
      <c r="F15" s="1396"/>
      <c r="G15" s="1406"/>
      <c r="H15" s="1407"/>
    </row>
    <row r="16" spans="2:8">
      <c r="B16" s="1753" t="s">
        <v>873</v>
      </c>
      <c r="C16" s="1330"/>
      <c r="D16" s="1334" t="s">
        <v>14071</v>
      </c>
      <c r="E16" s="1336"/>
      <c r="F16" s="1397" t="str">
        <f>'Form 4'!Q2</f>
        <v>INCOMPLETE</v>
      </c>
      <c r="G16" s="1406"/>
      <c r="H16" s="1407"/>
    </row>
    <row r="17" spans="2:8">
      <c r="B17" s="1753" t="s">
        <v>874</v>
      </c>
      <c r="C17" s="1337"/>
      <c r="D17" s="1334"/>
      <c r="E17" s="1336"/>
      <c r="F17" s="1397" t="str">
        <f>'Form 5'!J1</f>
        <v>INCOMPLETE</v>
      </c>
      <c r="G17" s="1406"/>
      <c r="H17" s="1407"/>
    </row>
    <row r="18" spans="2:8">
      <c r="B18" s="1753" t="s">
        <v>875</v>
      </c>
      <c r="C18" s="1330"/>
      <c r="D18" s="1334"/>
      <c r="E18" s="1336"/>
      <c r="F18" s="1397" t="str">
        <f>LEFT('Form 6'!$G$1,10)</f>
        <v/>
      </c>
      <c r="G18" s="1406"/>
      <c r="H18" s="1407"/>
    </row>
    <row r="19" spans="2:8">
      <c r="B19" s="1755" t="s">
        <v>876</v>
      </c>
      <c r="C19" s="1338"/>
      <c r="D19" s="1334"/>
      <c r="E19" s="1336"/>
      <c r="F19" s="1396"/>
      <c r="G19" s="1406"/>
      <c r="H19" s="1407"/>
    </row>
    <row r="20" spans="2:8">
      <c r="B20" s="1756" t="s">
        <v>877</v>
      </c>
      <c r="C20" s="1339"/>
      <c r="D20" s="1334"/>
      <c r="E20" s="1336"/>
      <c r="F20" s="1396"/>
      <c r="G20" s="1406"/>
      <c r="H20" s="1407"/>
    </row>
    <row r="21" spans="2:8">
      <c r="B21" s="1753" t="s">
        <v>878</v>
      </c>
      <c r="C21" s="1330"/>
      <c r="D21" s="1334"/>
      <c r="E21" s="1336"/>
      <c r="F21" s="1396"/>
      <c r="G21" s="1406"/>
      <c r="H21" s="1407"/>
    </row>
    <row r="22" spans="2:8">
      <c r="B22" s="1755" t="s">
        <v>879</v>
      </c>
      <c r="C22" s="1338"/>
      <c r="D22" s="1334"/>
      <c r="E22" s="1336"/>
      <c r="F22" s="1396"/>
      <c r="G22" s="1406"/>
      <c r="H22" s="1407"/>
    </row>
    <row r="23" spans="2:8">
      <c r="B23" s="1753" t="s">
        <v>880</v>
      </c>
      <c r="C23" s="1330"/>
      <c r="D23" s="1334"/>
      <c r="E23" s="1336"/>
      <c r="F23" s="1396"/>
      <c r="G23" s="1406"/>
      <c r="H23" s="1407"/>
    </row>
    <row r="24" spans="2:8">
      <c r="B24" s="1753" t="s">
        <v>881</v>
      </c>
      <c r="C24" s="1330"/>
      <c r="D24" s="1334" t="s">
        <v>882</v>
      </c>
      <c r="E24" s="1336"/>
      <c r="F24" s="1396"/>
      <c r="G24" s="1406"/>
      <c r="H24" s="1407"/>
    </row>
    <row r="25" spans="2:8">
      <c r="B25" s="1753" t="s">
        <v>883</v>
      </c>
      <c r="C25" s="1330"/>
      <c r="D25" s="1334" t="s">
        <v>884</v>
      </c>
      <c r="E25" s="1336"/>
      <c r="F25" s="1396"/>
      <c r="G25" s="1406"/>
      <c r="H25" s="1407"/>
    </row>
    <row r="26" spans="2:8">
      <c r="B26" s="1755" t="s">
        <v>885</v>
      </c>
      <c r="C26" s="1338"/>
      <c r="D26" s="1334" t="s">
        <v>886</v>
      </c>
      <c r="E26" s="1375"/>
      <c r="F26" s="1386"/>
      <c r="G26" s="1406"/>
      <c r="H26" s="1407"/>
    </row>
    <row r="27" spans="2:8" ht="39" customHeight="1">
      <c r="B27" s="1757" t="s">
        <v>887</v>
      </c>
      <c r="C27" s="1340"/>
      <c r="D27" s="1857" t="s">
        <v>888</v>
      </c>
      <c r="E27" s="1858"/>
      <c r="F27" s="1397" t="str">
        <f>IF(OR('Form 15'!N2&lt;&gt;"",'Form 15-2'!N2&lt;&gt;"",'Form 15-3'!N2&lt;&gt;"",'Form 15-4'!N2&lt;&gt;"",'Form 15-5'!N2&lt;&gt;"",'Form 15-6'!N2&lt;&gt;"",'Form 15-7'!N2&lt;&gt;"",'Form 15-8'!N2&lt;&gt;"",'Form 15-9'!N2&lt;&gt;"",'Form 15-10'!N2&lt;&gt;""),"INCOMPLETE","")</f>
        <v/>
      </c>
      <c r="G27" s="1406"/>
      <c r="H27" s="1407"/>
    </row>
    <row r="28" spans="2:8">
      <c r="B28" s="1753" t="s">
        <v>889</v>
      </c>
      <c r="C28" s="1330"/>
      <c r="D28" s="1334"/>
      <c r="E28" s="1336"/>
      <c r="F28" s="1396"/>
      <c r="G28" s="1406"/>
      <c r="H28" s="1407"/>
    </row>
    <row r="29" spans="2:8">
      <c r="B29" s="1755" t="s">
        <v>890</v>
      </c>
      <c r="C29" s="1338"/>
      <c r="D29" s="1334"/>
      <c r="E29" s="1336"/>
      <c r="F29" s="1396"/>
      <c r="G29" s="1406"/>
      <c r="H29" s="1407"/>
    </row>
    <row r="30" spans="2:8">
      <c r="B30" s="1755" t="s">
        <v>891</v>
      </c>
      <c r="C30" s="1338"/>
      <c r="D30" s="1334"/>
      <c r="E30" s="1336"/>
      <c r="F30" s="1396"/>
      <c r="G30" s="1406"/>
      <c r="H30" s="1407"/>
    </row>
    <row r="31" spans="2:8">
      <c r="B31" s="1753" t="s">
        <v>892</v>
      </c>
      <c r="C31" s="1337"/>
      <c r="D31" s="1334" t="s">
        <v>16283</v>
      </c>
      <c r="E31" s="1336"/>
      <c r="F31" s="1398"/>
      <c r="G31" s="1406"/>
      <c r="H31" s="1407"/>
    </row>
    <row r="32" spans="2:8">
      <c r="B32" s="1753" t="s">
        <v>893</v>
      </c>
      <c r="C32" s="1330"/>
      <c r="D32" s="1334" t="s">
        <v>894</v>
      </c>
      <c r="E32" s="1336"/>
      <c r="F32" s="1397" t="str">
        <f>'Schedule 1'!L2</f>
        <v/>
      </c>
      <c r="G32" s="1406"/>
      <c r="H32" s="1407"/>
    </row>
    <row r="33" spans="2:8">
      <c r="B33" s="1753" t="s">
        <v>895</v>
      </c>
      <c r="C33" s="1330"/>
      <c r="D33" s="1341" t="s">
        <v>14411</v>
      </c>
      <c r="E33" s="1376"/>
      <c r="F33" s="1399" t="str">
        <f>'Schedule 2'!K2</f>
        <v/>
      </c>
      <c r="G33" s="1406"/>
      <c r="H33" s="1407"/>
    </row>
    <row r="34" spans="2:8">
      <c r="B34" s="1753" t="s">
        <v>896</v>
      </c>
      <c r="C34" s="1330"/>
      <c r="D34" s="1341" t="s">
        <v>932</v>
      </c>
      <c r="E34" s="1376"/>
      <c r="F34" s="1399" t="str">
        <f>'Schedule 3'!K2</f>
        <v/>
      </c>
      <c r="G34" s="1406"/>
      <c r="H34" s="1407"/>
    </row>
    <row r="35" spans="2:8">
      <c r="B35" s="1753" t="s">
        <v>897</v>
      </c>
      <c r="C35" s="1330"/>
      <c r="D35" s="1341" t="s">
        <v>933</v>
      </c>
      <c r="E35" s="1376"/>
      <c r="F35" s="1399" t="str">
        <f>'Schedule 4'!K2</f>
        <v/>
      </c>
      <c r="G35" s="1406"/>
      <c r="H35" s="1407"/>
    </row>
    <row r="36" spans="2:8">
      <c r="B36" s="1753" t="s">
        <v>898</v>
      </c>
      <c r="C36" s="1330"/>
      <c r="D36" s="1341" t="s">
        <v>899</v>
      </c>
      <c r="E36" s="1376"/>
      <c r="F36" s="1399" t="str">
        <f>'Schedule 5'!L2</f>
        <v/>
      </c>
      <c r="G36" s="1406"/>
      <c r="H36" s="1407"/>
    </row>
    <row r="37" spans="2:8">
      <c r="B37" s="1753" t="s">
        <v>900</v>
      </c>
      <c r="C37" s="1330"/>
      <c r="D37" s="1341" t="s">
        <v>934</v>
      </c>
      <c r="E37" s="1376"/>
      <c r="F37" s="1399" t="str">
        <f>'Schedule 6'!M2</f>
        <v/>
      </c>
      <c r="G37" s="1406"/>
      <c r="H37" s="1407"/>
    </row>
    <row r="38" spans="2:8">
      <c r="B38" s="1753" t="s">
        <v>901</v>
      </c>
      <c r="C38" s="1330"/>
      <c r="D38" s="1341" t="s">
        <v>935</v>
      </c>
      <c r="E38" s="1376"/>
      <c r="F38" s="1399" t="str">
        <f>'Schedule 7'!K2</f>
        <v/>
      </c>
      <c r="G38" s="1406"/>
      <c r="H38" s="1407"/>
    </row>
    <row r="39" spans="2:8">
      <c r="B39" s="1753" t="s">
        <v>902</v>
      </c>
      <c r="C39" s="1330"/>
      <c r="D39" s="1334" t="s">
        <v>903</v>
      </c>
      <c r="E39" s="1336"/>
      <c r="F39" s="1397" t="str">
        <f>'Schedule 8'!L2</f>
        <v/>
      </c>
      <c r="G39" s="1406"/>
      <c r="H39" s="1407"/>
    </row>
    <row r="40" spans="2:8" ht="15" customHeight="1">
      <c r="B40" s="1753" t="s">
        <v>904</v>
      </c>
      <c r="C40" s="1330"/>
      <c r="D40" s="1342" t="s">
        <v>905</v>
      </c>
      <c r="E40" s="1377"/>
      <c r="F40" s="1400" t="str">
        <f>'Schedule 9'!P5</f>
        <v/>
      </c>
      <c r="G40" s="1412"/>
      <c r="H40" s="1407"/>
    </row>
    <row r="41" spans="2:8">
      <c r="B41" s="1753" t="s">
        <v>906</v>
      </c>
      <c r="C41" s="1330"/>
      <c r="D41" s="1334" t="s">
        <v>907</v>
      </c>
      <c r="E41" s="1336"/>
      <c r="F41" s="1397" t="str">
        <f>'Schedule 10'!K2</f>
        <v/>
      </c>
      <c r="G41" s="1413"/>
      <c r="H41" s="1407"/>
    </row>
    <row r="42" spans="2:8">
      <c r="B42" s="1755" t="s">
        <v>908</v>
      </c>
      <c r="C42" s="1338"/>
      <c r="D42" s="1334" t="s">
        <v>909</v>
      </c>
      <c r="E42" s="1336"/>
      <c r="F42" s="1397" t="str">
        <f>'Schedule 11'!I2</f>
        <v/>
      </c>
      <c r="G42" s="1406"/>
      <c r="H42" s="1407"/>
    </row>
    <row r="43" spans="2:8">
      <c r="B43" s="1755" t="s">
        <v>910</v>
      </c>
      <c r="C43" s="1338"/>
      <c r="D43" s="1334" t="s">
        <v>911</v>
      </c>
      <c r="E43" s="1336"/>
      <c r="F43" s="1397" t="str">
        <f>'Schedule 12'!K2</f>
        <v/>
      </c>
      <c r="G43" s="1406"/>
      <c r="H43" s="1407"/>
    </row>
    <row r="44" spans="2:8" ht="15.75">
      <c r="B44" s="1755" t="s">
        <v>912</v>
      </c>
      <c r="C44" s="1340"/>
      <c r="D44" s="1341" t="s">
        <v>913</v>
      </c>
      <c r="E44" s="1336"/>
      <c r="F44" s="1397" t="str">
        <f>'Schedule 13'!K2</f>
        <v/>
      </c>
      <c r="G44" s="1406"/>
      <c r="H44" s="1407"/>
    </row>
    <row r="45" spans="2:8" ht="15.75">
      <c r="B45" s="1755" t="s">
        <v>914</v>
      </c>
      <c r="C45" s="1340"/>
      <c r="D45" s="1341" t="s">
        <v>915</v>
      </c>
      <c r="E45" s="1336"/>
      <c r="F45" s="1397" t="str">
        <f>'Schedule 13A'!L2</f>
        <v/>
      </c>
      <c r="G45" s="1406"/>
      <c r="H45" s="1407"/>
    </row>
    <row r="46" spans="2:8" ht="15.75">
      <c r="B46" s="1755" t="s">
        <v>916</v>
      </c>
      <c r="C46" s="1340"/>
      <c r="D46" s="1341" t="s">
        <v>917</v>
      </c>
      <c r="E46" s="1336"/>
      <c r="F46" s="1397" t="str">
        <f>'Schedule 14'!L2</f>
        <v/>
      </c>
      <c r="G46" s="1406"/>
      <c r="H46" s="1407"/>
    </row>
    <row r="47" spans="2:8" ht="15.75">
      <c r="B47" s="1755" t="s">
        <v>918</v>
      </c>
      <c r="C47" s="1340"/>
      <c r="D47" s="1341" t="s">
        <v>919</v>
      </c>
      <c r="E47" s="1336"/>
      <c r="F47" s="1397">
        <f>'Schedule 15'!K2</f>
        <v>0</v>
      </c>
      <c r="G47" s="1406"/>
      <c r="H47" s="1407"/>
    </row>
    <row r="48" spans="2:8" ht="15.75">
      <c r="B48" s="1755" t="s">
        <v>920</v>
      </c>
      <c r="C48" s="1340"/>
      <c r="D48" s="1341" t="s">
        <v>921</v>
      </c>
      <c r="E48" s="1336"/>
      <c r="F48" s="1397" t="str">
        <f>'Schedule 16'!J2</f>
        <v/>
      </c>
      <c r="G48" s="1406"/>
      <c r="H48" s="1407"/>
    </row>
    <row r="49" spans="2:8" ht="15.75">
      <c r="B49" s="1755" t="s">
        <v>922</v>
      </c>
      <c r="C49" s="1340"/>
      <c r="D49" s="1341" t="s">
        <v>923</v>
      </c>
      <c r="E49" s="1336"/>
      <c r="F49" s="1397" t="str">
        <f>'Schedule 17'!P2</f>
        <v/>
      </c>
      <c r="G49" s="1406"/>
      <c r="H49" s="1407"/>
    </row>
    <row r="50" spans="2:8">
      <c r="B50" s="31" t="s">
        <v>14093</v>
      </c>
      <c r="C50" s="1337"/>
      <c r="D50" s="1334" t="s">
        <v>924</v>
      </c>
      <c r="E50" s="1336"/>
      <c r="F50" s="1401"/>
      <c r="G50" s="1406"/>
      <c r="H50" s="1407"/>
    </row>
    <row r="51" spans="2:8">
      <c r="B51" s="31" t="s">
        <v>925</v>
      </c>
      <c r="C51" s="1337"/>
      <c r="D51" s="1334" t="s">
        <v>926</v>
      </c>
      <c r="E51" s="1336"/>
      <c r="F51" s="1402"/>
      <c r="G51" s="1406"/>
      <c r="H51" s="1407"/>
    </row>
    <row r="52" spans="2:8">
      <c r="B52" s="31" t="s">
        <v>1355</v>
      </c>
      <c r="C52" s="1337"/>
      <c r="D52" s="1334"/>
      <c r="E52" s="1336"/>
      <c r="F52" s="1397" t="str">
        <f>IF(G52="","INCOMPLETE","")</f>
        <v>INCOMPLETE</v>
      </c>
      <c r="G52" s="1406"/>
      <c r="H52" s="1407"/>
    </row>
    <row r="53" spans="2:8">
      <c r="B53" s="31" t="s">
        <v>1356</v>
      </c>
      <c r="C53" s="1337"/>
      <c r="D53" s="1334"/>
      <c r="E53" s="1336"/>
      <c r="F53" s="1402"/>
      <c r="G53" s="1406"/>
      <c r="H53" s="1407"/>
    </row>
    <row r="54" spans="2:8" ht="15.75" customHeight="1">
      <c r="B54" s="1343" t="s">
        <v>1357</v>
      </c>
      <c r="C54" s="1340"/>
      <c r="D54" s="1342"/>
      <c r="E54" s="1378"/>
      <c r="F54" s="1403"/>
      <c r="G54" s="1406"/>
      <c r="H54" s="1407"/>
    </row>
    <row r="55" spans="2:8">
      <c r="B55" s="1344" t="s">
        <v>927</v>
      </c>
      <c r="C55" s="1345"/>
      <c r="D55" s="1334"/>
      <c r="E55" s="1336"/>
      <c r="F55" s="1402"/>
      <c r="G55" s="1406"/>
      <c r="H55" s="1407"/>
    </row>
    <row r="56" spans="2:8">
      <c r="B56" s="25" t="s">
        <v>928</v>
      </c>
      <c r="C56" s="41"/>
      <c r="D56" s="1334" t="s">
        <v>929</v>
      </c>
      <c r="E56" s="1336"/>
      <c r="F56" s="1397" t="str">
        <f>IF(G56="","INCOMPLETE","")</f>
        <v>INCOMPLETE</v>
      </c>
      <c r="G56" s="1406"/>
      <c r="H56" s="1407"/>
    </row>
    <row r="57" spans="2:8" ht="25.5" customHeight="1">
      <c r="B57" s="1855" t="s">
        <v>14407</v>
      </c>
      <c r="C57" s="1856"/>
      <c r="D57" s="1856"/>
      <c r="E57" s="1856"/>
      <c r="F57" s="1397" t="str">
        <f>IF(G57="","INCOMPLETE","")</f>
        <v>INCOMPLETE</v>
      </c>
      <c r="G57" s="1406"/>
      <c r="H57" s="1407"/>
    </row>
    <row r="58" spans="2:8">
      <c r="B58" s="1344" t="s">
        <v>14431</v>
      </c>
      <c r="C58" s="1346"/>
      <c r="D58" s="1334"/>
      <c r="E58" s="1336"/>
      <c r="F58" s="1402"/>
      <c r="G58" s="1406"/>
      <c r="H58" s="1407"/>
    </row>
    <row r="59" spans="2:8">
      <c r="B59" s="1344" t="s">
        <v>14094</v>
      </c>
      <c r="C59" s="1346"/>
      <c r="D59" s="1334" t="s">
        <v>14095</v>
      </c>
      <c r="E59" s="1336"/>
      <c r="F59" s="1397" t="str">
        <f>IF(G59="","INCOMPLETE","")</f>
        <v>INCOMPLETE</v>
      </c>
      <c r="G59" s="1406"/>
      <c r="H59" s="1407"/>
    </row>
    <row r="60" spans="2:8">
      <c r="B60" s="1344" t="s">
        <v>14094</v>
      </c>
      <c r="C60" s="1346"/>
      <c r="D60" s="1334" t="s">
        <v>14096</v>
      </c>
      <c r="E60" s="1336"/>
      <c r="F60" s="1397" t="str">
        <f>IF(G60="","INCOMPLETE","")</f>
        <v>INCOMPLETE</v>
      </c>
      <c r="G60" s="1406"/>
      <c r="H60" s="1407"/>
    </row>
    <row r="61" spans="2:8">
      <c r="B61" s="21" t="s">
        <v>1360</v>
      </c>
      <c r="D61" s="1347"/>
      <c r="E61" s="1347"/>
      <c r="F61" s="1380"/>
      <c r="G61" s="1414"/>
      <c r="H61" s="1415"/>
    </row>
    <row r="62" spans="2:8">
      <c r="B62" s="1851"/>
      <c r="C62" s="1852"/>
      <c r="D62" s="1853"/>
      <c r="E62" s="1854"/>
      <c r="F62" s="1383"/>
      <c r="G62" s="1416"/>
      <c r="H62" s="1407"/>
    </row>
    <row r="63" spans="2:8">
      <c r="B63" s="1851"/>
      <c r="C63" s="1852"/>
      <c r="D63" s="1853"/>
      <c r="E63" s="1854"/>
      <c r="F63" s="1384"/>
      <c r="G63" s="1416"/>
      <c r="H63" s="1407"/>
    </row>
    <row r="64" spans="2:8">
      <c r="B64" s="1851"/>
      <c r="C64" s="1852"/>
      <c r="D64" s="1853"/>
      <c r="E64" s="1854"/>
      <c r="F64" s="1384"/>
      <c r="G64" s="1416"/>
      <c r="H64" s="1407"/>
    </row>
    <row r="65" spans="2:8">
      <c r="B65" s="1851"/>
      <c r="C65" s="1852"/>
      <c r="D65" s="1853"/>
      <c r="E65" s="1854"/>
      <c r="F65" s="1384"/>
      <c r="G65" s="1416"/>
      <c r="H65" s="1407"/>
    </row>
    <row r="66" spans="2:8">
      <c r="B66" s="1851"/>
      <c r="C66" s="1852"/>
      <c r="D66" s="1853"/>
      <c r="E66" s="1854"/>
      <c r="F66" s="1384"/>
      <c r="G66" s="1416"/>
      <c r="H66" s="1407"/>
    </row>
    <row r="67" spans="2:8">
      <c r="B67" s="1851"/>
      <c r="C67" s="1852"/>
      <c r="D67" s="1853"/>
      <c r="E67" s="1854"/>
      <c r="F67" s="1384"/>
      <c r="G67" s="1416"/>
      <c r="H67" s="1407"/>
    </row>
    <row r="68" spans="2:8">
      <c r="B68" s="1851"/>
      <c r="C68" s="1852"/>
      <c r="D68" s="1853"/>
      <c r="E68" s="1854"/>
      <c r="F68" s="1384"/>
      <c r="G68" s="1416"/>
      <c r="H68" s="1407"/>
    </row>
    <row r="69" spans="2:8">
      <c r="B69" s="1851"/>
      <c r="C69" s="1852"/>
      <c r="D69" s="1853"/>
      <c r="E69" s="1854"/>
      <c r="F69" s="1384"/>
      <c r="G69" s="1416"/>
      <c r="H69" s="1407"/>
    </row>
    <row r="70" spans="2:8">
      <c r="B70" s="1861"/>
      <c r="C70" s="1862"/>
      <c r="D70" s="1849"/>
      <c r="E70" s="1850"/>
      <c r="F70" s="1385"/>
      <c r="G70" s="1417"/>
      <c r="H70" s="1418"/>
    </row>
    <row r="71" spans="2:8">
      <c r="B71" s="21"/>
      <c r="C71" s="22"/>
      <c r="D71" s="23"/>
      <c r="E71" s="23"/>
      <c r="F71" s="23"/>
      <c r="G71" s="59"/>
      <c r="H71" s="60"/>
    </row>
    <row r="72" spans="2:8">
      <c r="B72" s="61" t="s">
        <v>1396</v>
      </c>
      <c r="C72" s="62"/>
      <c r="D72" s="42"/>
      <c r="E72" s="63"/>
      <c r="F72" s="63"/>
      <c r="G72" s="42"/>
      <c r="H72" s="58"/>
    </row>
    <row r="73" spans="2:8">
      <c r="B73" s="21"/>
      <c r="C73" s="22"/>
      <c r="D73" s="23"/>
      <c r="E73" s="23"/>
      <c r="F73" s="23"/>
      <c r="G73" s="23"/>
      <c r="H73" s="24"/>
    </row>
    <row r="74" spans="2:8" ht="32.25" customHeight="1">
      <c r="B74" s="71"/>
      <c r="C74" s="72"/>
      <c r="D74" s="1859"/>
      <c r="E74" s="1859"/>
      <c r="F74" s="1859"/>
      <c r="G74" s="1859"/>
      <c r="H74" s="1860"/>
    </row>
    <row r="75" spans="2:8" ht="15.75" thickBot="1">
      <c r="B75" s="33" t="s">
        <v>930</v>
      </c>
      <c r="C75" s="34"/>
      <c r="D75" s="1156" t="s">
        <v>42</v>
      </c>
      <c r="E75" s="1156"/>
      <c r="F75" s="1373"/>
      <c r="G75" s="1156" t="s">
        <v>43</v>
      </c>
      <c r="H75" s="1157"/>
    </row>
    <row r="76" spans="2:8"/>
    <row r="77" spans="2:8"/>
    <row r="78" spans="2:8"/>
    <row r="79" spans="2:8"/>
  </sheetData>
  <sheetProtection algorithmName="SHA-512" hashValue="j416zRzcxMg2wAkToHlE0BQ3oR8voqiEbn6q+fiQQ6VwE+GIgxfNc4y7pMiWwMNidyFya1jzSXBkEc9ju6ZQLQ==" saltValue="Yat20qLV9SBL0Ujy0XZopA==" spinCount="100000" sheet="1" objects="1" scenarios="1"/>
  <mergeCells count="22">
    <mergeCell ref="B57:E57"/>
    <mergeCell ref="D27:E27"/>
    <mergeCell ref="G74:H74"/>
    <mergeCell ref="B67:C67"/>
    <mergeCell ref="D67:E67"/>
    <mergeCell ref="B68:C68"/>
    <mergeCell ref="D68:E68"/>
    <mergeCell ref="D65:E65"/>
    <mergeCell ref="D66:E66"/>
    <mergeCell ref="B69:C69"/>
    <mergeCell ref="B70:C70"/>
    <mergeCell ref="D62:E62"/>
    <mergeCell ref="D63:E63"/>
    <mergeCell ref="D64:E64"/>
    <mergeCell ref="B62:C62"/>
    <mergeCell ref="D74:F74"/>
    <mergeCell ref="D70:E70"/>
    <mergeCell ref="B63:C63"/>
    <mergeCell ref="B64:C64"/>
    <mergeCell ref="B65:C65"/>
    <mergeCell ref="B66:C66"/>
    <mergeCell ref="D69:E69"/>
  </mergeCells>
  <hyperlinks>
    <hyperlink ref="B11" location="'Form 1'!A1" display="Form 1, General Information" xr:uid="{1FC2EFCA-5A23-4335-BF87-251F81877689}"/>
    <hyperlink ref="B13" location="'Form 2'!A1" display="Form 2, Certification by Officer or Administrator of Provider" xr:uid="{B9C36D1E-B4DF-47D1-942A-081E6EA5533A}"/>
    <hyperlink ref="B15" location="'Form 3'!A1" display="Form 3, Statistical Data" xr:uid="{1F6FCA59-E826-4154-82F3-3067905FCA24}"/>
    <hyperlink ref="B16" location="'Form 4'!A1" display="Form 4, Patient Day Statistics" xr:uid="{74C19B89-FD99-4059-81C4-9EF7A4BC51B5}"/>
    <hyperlink ref="B17" location="'Form 5'!A1" display="Form 5, Statement of Revenues and Expenses" xr:uid="{05DB1133-C0D6-4BA4-B647-92727FD7446F}"/>
    <hyperlink ref="B18" location="'Form 6'!A1" display="Form 6, pages 1-4, Schedule of Expenses" xr:uid="{E7E92182-5B6F-4880-970D-06D048D29092}"/>
    <hyperlink ref="B19" location="'Form 7 1 of 2'!A1" display="Form 7, pages 1-2, Schedule of Fixed Assets &amp; Depreciation" xr:uid="{A0258AC1-4040-4421-8C9E-919C5F56103F}"/>
    <hyperlink ref="B20" location="'Form 8-1'!A1" display="Form 8, Facility Transactions with Related Organizations" xr:uid="{CE7E0BFC-6A22-4DA8-998B-34E5778F687E}"/>
    <hyperlink ref="B21" location="'Form 9'!A1" display="Form 9, Rental of Vehicles and Property" xr:uid="{361C89C2-46FD-4AD1-B66A-32AF5A890D38}"/>
    <hyperlink ref="B22" location="'Form 10'!A1" display="Form 10,  Analysis of Interest Bearing Debt &amp; Related Interest Expense" xr:uid="{6E8292DD-7354-4960-B7C7-7508147C17B5}"/>
    <hyperlink ref="B23" location="'Form 11'!A1" display="Form 11, pages 1-2, Balance Sheet" xr:uid="{7FAF7AE6-6384-4124-90D2-480553795F7C}"/>
    <hyperlink ref="B24" location="'Form 12'!A1" display="Form 12, Capital Reconciliation" xr:uid="{3D9B6CC9-9A98-4066-B9CE-5CF9306A23FD}"/>
    <hyperlink ref="B25" location="'Form 13'!A1" display="Form 13, pages 1-3, Return on Equity" xr:uid="{05FC963B-70B3-47BF-973F-951853F48D86}"/>
    <hyperlink ref="B26" location="'Form 14'!A1" display="Form 14, pages 1-3, Computation of Per Diem Cost for Facilities with Less Than 80% Occupancy" xr:uid="{6666693F-7CE6-4686-A1A0-EB2E49D2F7C3}"/>
    <hyperlink ref="B27" location="'Form 15'!A1" display="Form 15, pages 1-3, Owners, Officers and Directors  Compensation" xr:uid="{6FA74AFE-CE1B-4792-AD95-1701E1FA91CA}"/>
    <hyperlink ref="B28" location="'Form 16'!A1" display="Form 16, Ownership Disclosure" xr:uid="{3339AC2C-B6CF-4F41-A59F-850F56B257CA}"/>
    <hyperlink ref="B29" location="'Form 17'!A1" display="Form 17, pages 1-2, Home Office/Related Management Company Cost Report" xr:uid="{C6F50B34-A413-4D09-B0DC-625D9C2DA866}"/>
    <hyperlink ref="B30" location="'Form 18'!A1" display="Form 18, Computation of Return on Net Working Capital for Home Office" xr:uid="{92ACBEEA-9B9D-46B0-B75F-45D544A09FBD}"/>
    <hyperlink ref="B31" location="'Form 19'!A1" display="Form 19, Ventilator Dependent Care Expenses" xr:uid="{55EF36CE-5D3F-49D3-B56D-AF0AC335A27C}"/>
    <hyperlink ref="B32" location="'Schedule 1'!A1" display="Schedule 1, Other Income" xr:uid="{CDC10708-671D-4452-B4E6-53010D74766F}"/>
    <hyperlink ref="B33" location="'Schedule 2'!A1" display="Schedule 2, Direct Care Allocated Costs" xr:uid="{60F92005-79D5-4D97-9B0D-0B7E1CDD9A86}"/>
    <hyperlink ref="B34" location="'Schedule 3'!A1" display="Schedule 3, Therapy Allocated Costs" xr:uid="{6C48013B-3CEA-43F6-84EF-8AB8AEC6A2CD}"/>
    <hyperlink ref="B35" location="'Schedule 4'!A1" display="Schedule 4, Care Related Allocated Costs" xr:uid="{D7E34EF8-86B8-4BD0-94CE-095B9DF8FF00}"/>
    <hyperlink ref="B36" location="'Schedule 5'!A1" display="Schedule 5, Miscellaneous Expense" xr:uid="{40E33CCD-80AE-485C-8CDF-BC9952DE0606}"/>
    <hyperlink ref="B37" location="'Schedule 6'!A1" display="Schedule 6, Administrative &amp; Operating Allocated Costs" xr:uid="{021C335E-16BC-4FC2-8319-104EF238D8F4}"/>
    <hyperlink ref="B38" location="'Schedule 7'!A1" display="Schedule 7, Property &amp; Equipment  Allocated Costs" xr:uid="{EEC7C1E0-9A34-4D6D-BD03-E41EF903CFCC}"/>
    <hyperlink ref="B39" location="'Schedule 8'!A1" display="Schedule 8, Other Non-allowable Costs" xr:uid="{98E1E29F-2650-46A9-A057-63848C8B64CB}"/>
    <hyperlink ref="B40" location="'Schedule 9'!A1" display="Schedule 9, Form 6 Cost Variances" xr:uid="{00947EED-59EB-4AF1-8BEC-EE914EEBC7BF}"/>
    <hyperlink ref="B41" location="'Schedule 10'!A1" display="Schedule 10, Deposits" xr:uid="{590F326F-3ACA-46D8-AA71-83BD1999D7E2}"/>
    <hyperlink ref="B42" location="'Schedule 11'!A1" display="Schedule 11, Home Office/Related Management Company Other Income" xr:uid="{A437CCE2-EC9E-4C63-B6F2-E2CAD3219E1E}"/>
    <hyperlink ref="B43" location="'Schedule 12'!A1" display="Schedule 12, Home Office/Related Management Company Other Expense" xr:uid="{4EAD17BF-7DB7-4731-894A-C1C952616976}"/>
    <hyperlink ref="B44" location="'Schedule 13'!A1" display="Schedule 13, Employee Benefits Allocation" xr:uid="{07A5E152-B1AD-421B-AF6A-32EF6908AD98}"/>
    <hyperlink ref="B45" location="'Schedule 13A'!A1" display="Schedule 13A, Employee Benefits Allocation To Remove Depreciation" xr:uid="{D0CA279E-AFDB-4E72-98F0-7D84584E4B70}"/>
    <hyperlink ref="B46" location="'Schedule 14'!A1" display="Schedule 14, Apportionment of Direct Care &amp; Care Related Allocated Costs" xr:uid="{DFC5D8A9-9342-49D4-AC3C-3B592E4B9CA1}"/>
    <hyperlink ref="B47" location="'Schedule 15'!A1" display="Schedule 15, Apportionment of Administrative &amp; Operating Allocated Costs" xr:uid="{85FE5203-4BB5-47B6-9650-35C84D90788D}"/>
    <hyperlink ref="B48" location="'Schedule 16'!A1" display="Schedule 16, Apportionment of Capital Allocated Costs" xr:uid="{25944B70-288A-4879-81F3-1B4766319165}"/>
    <hyperlink ref="B49" location="'Schedule 17'!A1" display="Schedule 17, Apportionment of Raw Food Costs" xr:uid="{D0F79F77-24C4-44FD-84F3-7D526CE924D0}"/>
  </hyperlinks>
  <printOptions horizontalCentered="1" verticalCentered="1"/>
  <pageMargins left="0" right="0" top="0.5" bottom="0.25" header="0" footer="0"/>
  <pageSetup scale="62" orientation="portrait" r:id="rId1"/>
  <headerFooter alignWithMargins="0">
    <oddHeader>&amp;LDOM 500-0
Revised 09/01/2023</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M111"/>
  <sheetViews>
    <sheetView showGridLines="0" zoomScaleNormal="100" workbookViewId="0">
      <selection activeCell="I37" sqref="I37"/>
    </sheetView>
  </sheetViews>
  <sheetFormatPr defaultColWidth="0" defaultRowHeight="12.75" zeroHeight="1"/>
  <cols>
    <col min="1" max="1" width="1.77734375" style="12" customWidth="1"/>
    <col min="2" max="2" width="3.6640625" style="12" customWidth="1"/>
    <col min="3" max="3" width="9.6640625" style="12" customWidth="1"/>
    <col min="4" max="4" width="8.6640625" style="12" customWidth="1"/>
    <col min="5" max="5" width="9.44140625" style="12" customWidth="1"/>
    <col min="6" max="6" width="13.6640625" style="12" bestFit="1" customWidth="1"/>
    <col min="7" max="7" width="15.77734375" style="12" customWidth="1"/>
    <col min="8" max="8" width="13.6640625" style="12" bestFit="1" customWidth="1"/>
    <col min="9" max="9" width="12.77734375" style="12" customWidth="1"/>
    <col min="10" max="10" width="2.44140625" style="12" hidden="1" customWidth="1"/>
    <col min="11" max="11" width="2.33203125" style="12" customWidth="1"/>
    <col min="12" max="12" width="12.6640625" style="12" hidden="1" customWidth="1"/>
    <col min="13" max="13" width="8.88671875" style="12" customWidth="1"/>
    <col min="14" max="16384" width="12.6640625" style="12" hidden="1"/>
  </cols>
  <sheetData>
    <row r="1" spans="1:11">
      <c r="B1" s="134" t="s">
        <v>12355</v>
      </c>
      <c r="C1" s="134"/>
      <c r="D1" s="134"/>
      <c r="E1" s="134"/>
      <c r="F1" s="134"/>
      <c r="G1" s="134"/>
      <c r="H1" s="134"/>
      <c r="I1" s="134"/>
      <c r="J1" s="134"/>
      <c r="K1" s="134"/>
    </row>
    <row r="2" spans="1:11">
      <c r="B2" s="134" t="s">
        <v>12356</v>
      </c>
      <c r="C2" s="134"/>
      <c r="D2" s="134"/>
      <c r="E2" s="134"/>
      <c r="F2" s="134"/>
      <c r="G2" s="134"/>
      <c r="H2" s="134"/>
      <c r="I2" s="134"/>
      <c r="J2" s="134"/>
      <c r="K2" s="134"/>
    </row>
    <row r="3" spans="1:11">
      <c r="B3" s="134" t="s">
        <v>12357</v>
      </c>
      <c r="C3" s="134"/>
      <c r="D3" s="134"/>
      <c r="E3" s="134"/>
      <c r="F3" s="134"/>
      <c r="G3" s="134"/>
      <c r="H3" s="134"/>
      <c r="I3" s="134"/>
      <c r="J3" s="134"/>
      <c r="K3" s="134"/>
    </row>
    <row r="4" spans="1:11">
      <c r="B4" s="134" t="s">
        <v>12358</v>
      </c>
      <c r="C4" s="134"/>
      <c r="D4" s="134"/>
      <c r="E4" s="134"/>
      <c r="F4" s="134"/>
      <c r="G4" s="134"/>
      <c r="H4" s="134"/>
      <c r="I4" s="134"/>
      <c r="J4" s="134"/>
      <c r="K4" s="134"/>
    </row>
    <row r="5" spans="1:11">
      <c r="B5" s="134"/>
      <c r="C5" s="134"/>
      <c r="D5" s="134"/>
      <c r="E5" s="134"/>
      <c r="F5" s="134"/>
      <c r="G5" s="134"/>
      <c r="H5" s="134"/>
      <c r="I5" s="134"/>
    </row>
    <row r="6" spans="1:11">
      <c r="B6" s="134" t="s">
        <v>1143</v>
      </c>
      <c r="C6" s="134"/>
      <c r="D6" s="135"/>
      <c r="E6" s="134"/>
      <c r="F6" s="134"/>
      <c r="G6" s="134"/>
      <c r="H6" s="134"/>
      <c r="I6" s="134"/>
    </row>
    <row r="7" spans="1:11" ht="13.5" thickBot="1">
      <c r="A7" s="1752"/>
      <c r="B7" s="1878" t="s">
        <v>14439</v>
      </c>
      <c r="C7" s="1878"/>
      <c r="D7" s="1878"/>
      <c r="E7" s="1878"/>
      <c r="I7" s="43"/>
    </row>
    <row r="8" spans="1:11" ht="15" customHeight="1" thickTop="1">
      <c r="B8" s="136" t="s">
        <v>6</v>
      </c>
      <c r="C8" s="137"/>
      <c r="D8" s="137"/>
      <c r="E8" s="137">
        <f>Facility_Name</f>
        <v>0</v>
      </c>
      <c r="F8" s="137"/>
      <c r="G8" s="137"/>
      <c r="H8" s="137"/>
      <c r="I8" s="139"/>
    </row>
    <row r="9" spans="1:11" ht="15" customHeight="1">
      <c r="B9" s="141" t="s">
        <v>7</v>
      </c>
      <c r="C9" s="142"/>
      <c r="D9" s="142"/>
      <c r="E9" s="142" t="str">
        <f>IF(Facility_DBA = 0, "", Facility_DBA)</f>
        <v/>
      </c>
      <c r="F9" s="142"/>
      <c r="G9" s="142" t="s">
        <v>408</v>
      </c>
      <c r="H9" s="557"/>
      <c r="I9" s="143" t="s">
        <v>408</v>
      </c>
    </row>
    <row r="10" spans="1:11" ht="15" customHeight="1" thickBot="1">
      <c r="B10" s="144" t="s">
        <v>24</v>
      </c>
      <c r="C10" s="145"/>
      <c r="D10" s="145"/>
      <c r="E10" s="145">
        <f>Provider_Number</f>
        <v>0</v>
      </c>
      <c r="F10" s="219" t="s">
        <v>95</v>
      </c>
      <c r="G10" s="1448">
        <f>Facility_FYB</f>
        <v>0</v>
      </c>
      <c r="H10" s="455" t="s">
        <v>53</v>
      </c>
      <c r="I10" s="1743">
        <f>Facility_FYE</f>
        <v>0</v>
      </c>
    </row>
    <row r="11" spans="1:11" ht="15" hidden="1" customHeight="1" thickTop="1" thickBot="1">
      <c r="B11" s="182" t="s">
        <v>1486</v>
      </c>
      <c r="C11" s="183" t="s">
        <v>1487</v>
      </c>
      <c r="D11" s="183" t="s">
        <v>1488</v>
      </c>
      <c r="E11" s="183" t="s">
        <v>1489</v>
      </c>
      <c r="F11" s="183" t="s">
        <v>1490</v>
      </c>
      <c r="G11" s="505" t="s">
        <v>1491</v>
      </c>
      <c r="H11" s="183" t="s">
        <v>1492</v>
      </c>
      <c r="I11" s="558" t="s">
        <v>1493</v>
      </c>
    </row>
    <row r="12" spans="1:11" ht="15" customHeight="1" thickTop="1">
      <c r="B12" s="156"/>
      <c r="C12" s="474"/>
      <c r="D12" s="474"/>
      <c r="E12" s="474"/>
      <c r="F12" s="559"/>
      <c r="G12" s="560" t="s">
        <v>538</v>
      </c>
      <c r="H12" s="560"/>
      <c r="I12" s="561"/>
      <c r="J12" s="407">
        <v>1</v>
      </c>
    </row>
    <row r="13" spans="1:11" ht="15" customHeight="1">
      <c r="B13" s="156"/>
      <c r="C13" s="474"/>
      <c r="D13" s="474"/>
      <c r="E13" s="474"/>
      <c r="F13" s="507" t="s">
        <v>59</v>
      </c>
      <c r="G13" s="507" t="s">
        <v>60</v>
      </c>
      <c r="H13" s="507" t="s">
        <v>61</v>
      </c>
      <c r="I13" s="562" t="s">
        <v>62</v>
      </c>
      <c r="J13" s="407">
        <v>2</v>
      </c>
    </row>
    <row r="14" spans="1:11" ht="25.5">
      <c r="B14" s="156"/>
      <c r="C14" s="563" t="s">
        <v>412</v>
      </c>
      <c r="D14" s="564"/>
      <c r="E14" s="564"/>
      <c r="F14" s="232" t="s">
        <v>13194</v>
      </c>
      <c r="G14" s="565" t="s">
        <v>411</v>
      </c>
      <c r="H14" s="565" t="s">
        <v>539</v>
      </c>
      <c r="I14" s="233" t="s">
        <v>13195</v>
      </c>
      <c r="J14" s="407">
        <v>3</v>
      </c>
    </row>
    <row r="15" spans="1:11" ht="40.5" customHeight="1">
      <c r="B15" s="566">
        <v>1</v>
      </c>
      <c r="C15" s="1964" t="s">
        <v>13196</v>
      </c>
      <c r="D15" s="1964"/>
      <c r="E15" s="1965"/>
      <c r="F15" s="1587">
        <f>'Form 11'!H101</f>
        <v>0</v>
      </c>
      <c r="G15" s="1587">
        <f>+I58</f>
        <v>0</v>
      </c>
      <c r="H15" s="1587">
        <f>I75</f>
        <v>0</v>
      </c>
      <c r="I15" s="1532">
        <f>+F15+G15-H15</f>
        <v>0</v>
      </c>
      <c r="J15" s="407">
        <v>4</v>
      </c>
    </row>
    <row r="16" spans="1:11" ht="15" customHeight="1">
      <c r="B16" s="566"/>
      <c r="C16" s="204"/>
      <c r="D16" s="204"/>
      <c r="E16" s="204"/>
      <c r="F16" s="1470"/>
      <c r="G16" s="1470"/>
      <c r="H16" s="1470"/>
      <c r="I16" s="1533"/>
      <c r="J16" s="407">
        <v>5</v>
      </c>
    </row>
    <row r="17" spans="2:10" ht="37.5" customHeight="1">
      <c r="B17" s="567">
        <v>2</v>
      </c>
      <c r="C17" s="1932" t="s">
        <v>13197</v>
      </c>
      <c r="D17" s="1932"/>
      <c r="E17" s="1963"/>
      <c r="F17" s="1587">
        <f>+'Form 11'!I101</f>
        <v>0</v>
      </c>
      <c r="G17" s="1587">
        <f>+I92</f>
        <v>0</v>
      </c>
      <c r="H17" s="1587">
        <f>I109</f>
        <v>0</v>
      </c>
      <c r="I17" s="1532">
        <f>+F17+G17-H17</f>
        <v>0</v>
      </c>
      <c r="J17" s="407">
        <v>6</v>
      </c>
    </row>
    <row r="18" spans="2:10" ht="15" customHeight="1">
      <c r="B18" s="566"/>
      <c r="C18" s="204"/>
      <c r="D18" s="204"/>
      <c r="E18" s="204"/>
      <c r="F18" s="1470"/>
      <c r="G18" s="1470"/>
      <c r="H18" s="1470"/>
      <c r="I18" s="1533"/>
      <c r="J18" s="407">
        <v>7</v>
      </c>
    </row>
    <row r="19" spans="2:10" ht="15" customHeight="1">
      <c r="B19" s="567">
        <v>3</v>
      </c>
      <c r="C19" s="12" t="s">
        <v>81</v>
      </c>
      <c r="F19" s="1531">
        <f>+F15+F17</f>
        <v>0</v>
      </c>
      <c r="G19" s="1531">
        <f>+G15+G17</f>
        <v>0</v>
      </c>
      <c r="H19" s="1531">
        <f>+H15+H17</f>
        <v>0</v>
      </c>
      <c r="I19" s="1532">
        <f>+I15+I17</f>
        <v>0</v>
      </c>
      <c r="J19" s="407">
        <v>8</v>
      </c>
    </row>
    <row r="20" spans="2:10" ht="15" customHeight="1">
      <c r="B20" s="566"/>
      <c r="C20" s="204"/>
      <c r="D20" s="204"/>
      <c r="E20" s="204"/>
      <c r="F20" s="568"/>
      <c r="G20" s="569"/>
      <c r="H20" s="568"/>
      <c r="I20" s="466"/>
      <c r="J20" s="407">
        <v>9</v>
      </c>
    </row>
    <row r="21" spans="2:10" ht="15" customHeight="1">
      <c r="B21" s="567">
        <v>4</v>
      </c>
      <c r="C21" s="12" t="s">
        <v>941</v>
      </c>
      <c r="F21" s="570"/>
      <c r="G21" s="571"/>
      <c r="H21" s="122">
        <f>IF('Form 6'!D155=0,0,ROUND('Form 6'!H155/'Form 6'!D155,4))</f>
        <v>0</v>
      </c>
      <c r="I21" s="1532">
        <f>ROUND(I19/2,0)*H21</f>
        <v>0</v>
      </c>
      <c r="J21" s="407">
        <v>10</v>
      </c>
    </row>
    <row r="22" spans="2:10" ht="15" customHeight="1">
      <c r="B22" s="572"/>
      <c r="C22" s="204"/>
      <c r="D22" s="204"/>
      <c r="E22" s="204"/>
      <c r="F22" s="568"/>
      <c r="G22" s="568"/>
      <c r="H22" s="568"/>
      <c r="I22" s="1533"/>
      <c r="J22" s="407">
        <v>11</v>
      </c>
    </row>
    <row r="23" spans="2:10" ht="23.25" customHeight="1">
      <c r="B23" s="567">
        <v>5</v>
      </c>
      <c r="C23" s="1932" t="s">
        <v>3967</v>
      </c>
      <c r="D23" s="1932"/>
      <c r="E23" s="1932"/>
      <c r="F23" s="1932"/>
      <c r="G23" s="570"/>
      <c r="H23" s="570"/>
      <c r="I23" s="1588">
        <f>IF(H33=0,0,ROUND(('Form 6'!H155/'Form 13'!H33)*2,0))</f>
        <v>0</v>
      </c>
      <c r="J23" s="407">
        <v>12</v>
      </c>
    </row>
    <row r="24" spans="2:10">
      <c r="B24" s="566"/>
      <c r="C24" s="204"/>
      <c r="D24" s="204"/>
      <c r="E24" s="204"/>
      <c r="F24" s="568"/>
      <c r="G24" s="568"/>
      <c r="H24" s="568"/>
      <c r="I24" s="1533"/>
      <c r="J24" s="407">
        <v>13</v>
      </c>
    </row>
    <row r="25" spans="2:10">
      <c r="B25" s="567">
        <v>6</v>
      </c>
      <c r="C25" s="12" t="s">
        <v>541</v>
      </c>
      <c r="F25" s="570"/>
      <c r="G25" s="570"/>
      <c r="H25" s="570"/>
      <c r="I25" s="1532">
        <f>IF(I21&gt;I23,I23,I21)</f>
        <v>0</v>
      </c>
      <c r="J25" s="407">
        <v>14</v>
      </c>
    </row>
    <row r="26" spans="2:10" ht="15" customHeight="1">
      <c r="B26" s="566"/>
      <c r="C26" s="204"/>
      <c r="D26" s="204"/>
      <c r="E26" s="204"/>
      <c r="F26" s="204"/>
      <c r="G26" s="204"/>
      <c r="H26" s="204"/>
      <c r="I26" s="236"/>
      <c r="J26" s="407">
        <v>15</v>
      </c>
    </row>
    <row r="27" spans="2:10" ht="15" customHeight="1">
      <c r="B27" s="567">
        <v>7</v>
      </c>
      <c r="C27" s="12" t="s">
        <v>542</v>
      </c>
      <c r="G27" s="573"/>
      <c r="I27" s="574">
        <v>5.7500000000000002E-2</v>
      </c>
      <c r="J27" s="407">
        <v>16</v>
      </c>
    </row>
    <row r="28" spans="2:10" ht="15" customHeight="1">
      <c r="B28" s="566"/>
      <c r="C28" s="204"/>
      <c r="D28" s="204"/>
      <c r="E28" s="204"/>
      <c r="F28" s="204"/>
      <c r="G28" s="204"/>
      <c r="H28" s="204"/>
      <c r="I28" s="236"/>
      <c r="J28" s="407">
        <v>17</v>
      </c>
    </row>
    <row r="29" spans="2:10" ht="15" customHeight="1">
      <c r="B29" s="567">
        <v>8</v>
      </c>
      <c r="C29" s="12" t="s">
        <v>543</v>
      </c>
      <c r="I29" s="1532">
        <f>IF(I25*I27&lt;0,0,ROUND(I25*I27,0))</f>
        <v>0</v>
      </c>
      <c r="J29" s="407">
        <v>18</v>
      </c>
    </row>
    <row r="30" spans="2:10" ht="15" customHeight="1">
      <c r="B30" s="566"/>
      <c r="C30" s="204"/>
      <c r="D30" s="204"/>
      <c r="E30" s="204"/>
      <c r="F30" s="204"/>
      <c r="G30" s="204"/>
      <c r="H30" s="575"/>
      <c r="I30" s="576"/>
      <c r="J30" s="407">
        <v>19</v>
      </c>
    </row>
    <row r="31" spans="2:10" ht="15" customHeight="1">
      <c r="B31" s="567">
        <v>9</v>
      </c>
      <c r="C31" s="12" t="s">
        <v>14434</v>
      </c>
      <c r="H31" s="1589">
        <f>MAX('Form 3'!F37,ROUND(_D000307*0.8,0))</f>
        <v>0</v>
      </c>
      <c r="I31" s="577"/>
      <c r="J31" s="407">
        <v>20</v>
      </c>
    </row>
    <row r="32" spans="2:10" ht="15" customHeight="1">
      <c r="B32" s="566"/>
      <c r="C32" s="204"/>
      <c r="D32" s="204"/>
      <c r="E32" s="204"/>
      <c r="F32" s="204"/>
      <c r="G32" s="204"/>
      <c r="H32" s="575"/>
      <c r="I32" s="577"/>
      <c r="J32" s="407">
        <v>21</v>
      </c>
    </row>
    <row r="33" spans="2:11" ht="15" customHeight="1">
      <c r="B33" s="567">
        <v>10</v>
      </c>
      <c r="C33" s="12" t="s">
        <v>544</v>
      </c>
      <c r="H33" s="123">
        <f>'Form 1'!K17</f>
        <v>0</v>
      </c>
      <c r="I33" s="577"/>
      <c r="J33" s="407">
        <v>22</v>
      </c>
    </row>
    <row r="34" spans="2:11" ht="15" customHeight="1">
      <c r="B34" s="566"/>
      <c r="C34" s="204"/>
      <c r="D34" s="204"/>
      <c r="E34" s="204"/>
      <c r="F34" s="204"/>
      <c r="G34" s="204"/>
      <c r="H34" s="575"/>
      <c r="I34" s="577"/>
      <c r="J34" s="407">
        <v>23</v>
      </c>
    </row>
    <row r="35" spans="2:11" ht="15" customHeight="1">
      <c r="B35" s="567">
        <v>11</v>
      </c>
      <c r="C35" s="12" t="s">
        <v>545</v>
      </c>
      <c r="H35" s="578">
        <v>12</v>
      </c>
      <c r="I35" s="577"/>
      <c r="J35" s="407">
        <v>24</v>
      </c>
    </row>
    <row r="36" spans="2:11" ht="15" customHeight="1">
      <c r="B36" s="566"/>
      <c r="C36" s="204"/>
      <c r="D36" s="204"/>
      <c r="E36" s="204"/>
      <c r="F36" s="204"/>
      <c r="G36" s="204"/>
      <c r="H36" s="204"/>
      <c r="I36" s="236"/>
      <c r="J36" s="407">
        <v>25</v>
      </c>
    </row>
    <row r="37" spans="2:11" ht="15" customHeight="1">
      <c r="B37" s="567">
        <v>12</v>
      </c>
      <c r="C37" s="12" t="s">
        <v>16269</v>
      </c>
      <c r="I37" s="1590">
        <f>IF(H33=0,0,ROUND(H31/H33*H35,0))</f>
        <v>0</v>
      </c>
      <c r="J37" s="407">
        <v>26</v>
      </c>
    </row>
    <row r="38" spans="2:11">
      <c r="B38" s="566"/>
      <c r="C38" s="204"/>
      <c r="D38" s="204"/>
      <c r="E38" s="204"/>
      <c r="F38" s="204"/>
      <c r="G38" s="204"/>
      <c r="H38" s="204"/>
      <c r="I38" s="236"/>
      <c r="J38" s="407">
        <v>27</v>
      </c>
    </row>
    <row r="39" spans="2:11" ht="13.5" thickBot="1">
      <c r="B39" s="579">
        <v>13</v>
      </c>
      <c r="C39" s="173" t="s">
        <v>546</v>
      </c>
      <c r="D39" s="173"/>
      <c r="E39" s="173"/>
      <c r="F39" s="173"/>
      <c r="G39" s="173"/>
      <c r="H39" s="173"/>
      <c r="I39" s="580">
        <f>IF(I29=0,0,ROUND(I29/I37,2))</f>
        <v>0</v>
      </c>
      <c r="J39" s="407">
        <v>28</v>
      </c>
    </row>
    <row r="40" spans="2:11" ht="13.5" thickTop="1">
      <c r="B40" s="239"/>
      <c r="C40" s="239"/>
      <c r="D40" s="239"/>
      <c r="E40" s="239"/>
      <c r="F40" s="239"/>
      <c r="G40" s="239"/>
      <c r="H40" s="239"/>
      <c r="I40" s="239"/>
    </row>
    <row r="41" spans="2:11">
      <c r="C41" s="581"/>
      <c r="D41" s="581"/>
      <c r="E41" s="581"/>
    </row>
    <row r="42" spans="2:11" ht="13.5" thickBot="1"/>
    <row r="43" spans="2:11" ht="15" hidden="1" customHeight="1" thickTop="1" thickBot="1">
      <c r="B43" s="182" t="s">
        <v>1486</v>
      </c>
      <c r="C43" s="183" t="s">
        <v>1487</v>
      </c>
      <c r="D43" s="183" t="s">
        <v>1488</v>
      </c>
      <c r="E43" s="183" t="s">
        <v>1489</v>
      </c>
      <c r="F43" s="183" t="s">
        <v>1490</v>
      </c>
      <c r="G43" s="505" t="s">
        <v>1491</v>
      </c>
      <c r="H43" s="183" t="s">
        <v>1492</v>
      </c>
      <c r="I43" s="558" t="s">
        <v>1493</v>
      </c>
    </row>
    <row r="44" spans="2:11" ht="13.5" thickTop="1">
      <c r="B44" s="240" t="s">
        <v>547</v>
      </c>
      <c r="C44" s="185"/>
      <c r="D44" s="185"/>
      <c r="E44" s="185"/>
      <c r="F44" s="185"/>
      <c r="G44" s="185"/>
      <c r="H44" s="185"/>
      <c r="I44" s="177"/>
      <c r="J44" s="407">
        <v>1</v>
      </c>
      <c r="K44" s="157"/>
    </row>
    <row r="45" spans="2:11">
      <c r="B45" s="582" t="s">
        <v>412</v>
      </c>
      <c r="C45" s="583"/>
      <c r="D45" s="583"/>
      <c r="E45" s="583"/>
      <c r="F45" s="583"/>
      <c r="G45" s="583"/>
      <c r="H45" s="584"/>
      <c r="I45" s="585" t="s">
        <v>417</v>
      </c>
      <c r="J45" s="407">
        <v>2</v>
      </c>
      <c r="K45" s="157"/>
    </row>
    <row r="46" spans="2:11">
      <c r="B46" s="586" t="s">
        <v>1178</v>
      </c>
      <c r="C46" s="587"/>
      <c r="D46" s="587"/>
      <c r="E46" s="587"/>
      <c r="F46" s="587"/>
      <c r="G46" s="587"/>
      <c r="I46" s="1591"/>
      <c r="J46" s="407">
        <v>3</v>
      </c>
      <c r="K46" s="157"/>
    </row>
    <row r="47" spans="2:11">
      <c r="B47" s="1966"/>
      <c r="C47" s="1967"/>
      <c r="D47" s="1967"/>
      <c r="E47" s="1967"/>
      <c r="F47" s="1967"/>
      <c r="G47" s="1967"/>
      <c r="H47" s="1968"/>
      <c r="I47" s="1591"/>
      <c r="J47" s="407">
        <v>4</v>
      </c>
      <c r="K47" s="157"/>
    </row>
    <row r="48" spans="2:11">
      <c r="B48" s="1966"/>
      <c r="C48" s="1967"/>
      <c r="D48" s="1967"/>
      <c r="E48" s="1967"/>
      <c r="F48" s="1967"/>
      <c r="G48" s="1967"/>
      <c r="H48" s="1968"/>
      <c r="I48" s="1591"/>
      <c r="J48" s="407">
        <v>5</v>
      </c>
      <c r="K48" s="157"/>
    </row>
    <row r="49" spans="2:11">
      <c r="B49" s="1966"/>
      <c r="C49" s="1967"/>
      <c r="D49" s="1967"/>
      <c r="E49" s="1967"/>
      <c r="F49" s="1967"/>
      <c r="G49" s="1967"/>
      <c r="H49" s="1968"/>
      <c r="I49" s="1591"/>
      <c r="J49" s="407">
        <v>6</v>
      </c>
      <c r="K49" s="157"/>
    </row>
    <row r="50" spans="2:11">
      <c r="B50" s="1966"/>
      <c r="C50" s="1967"/>
      <c r="D50" s="1967"/>
      <c r="E50" s="1967"/>
      <c r="F50" s="1967"/>
      <c r="G50" s="1967"/>
      <c r="H50" s="1968"/>
      <c r="I50" s="1591"/>
      <c r="J50" s="407">
        <v>7</v>
      </c>
      <c r="K50" s="157"/>
    </row>
    <row r="51" spans="2:11">
      <c r="B51" s="1966"/>
      <c r="C51" s="1967"/>
      <c r="D51" s="1967"/>
      <c r="E51" s="1967"/>
      <c r="F51" s="1967"/>
      <c r="G51" s="1967"/>
      <c r="H51" s="1968"/>
      <c r="I51" s="1591"/>
      <c r="J51" s="407">
        <v>8</v>
      </c>
      <c r="K51" s="157"/>
    </row>
    <row r="52" spans="2:11">
      <c r="B52" s="1966"/>
      <c r="C52" s="1967"/>
      <c r="D52" s="1967"/>
      <c r="E52" s="1967"/>
      <c r="F52" s="1967"/>
      <c r="G52" s="1967"/>
      <c r="H52" s="1968"/>
      <c r="I52" s="1591"/>
      <c r="J52" s="407">
        <v>9</v>
      </c>
      <c r="K52" s="157"/>
    </row>
    <row r="53" spans="2:11">
      <c r="B53" s="1966"/>
      <c r="C53" s="1967"/>
      <c r="D53" s="1967"/>
      <c r="E53" s="1967"/>
      <c r="F53" s="1967"/>
      <c r="G53" s="1967"/>
      <c r="H53" s="1968"/>
      <c r="I53" s="1591"/>
      <c r="J53" s="407">
        <v>10</v>
      </c>
      <c r="K53" s="157"/>
    </row>
    <row r="54" spans="2:11">
      <c r="B54" s="1966"/>
      <c r="C54" s="1967"/>
      <c r="D54" s="1967"/>
      <c r="E54" s="1967"/>
      <c r="F54" s="1967"/>
      <c r="G54" s="1967"/>
      <c r="H54" s="1968"/>
      <c r="I54" s="1591"/>
      <c r="J54" s="407">
        <v>11</v>
      </c>
      <c r="K54" s="157"/>
    </row>
    <row r="55" spans="2:11">
      <c r="B55" s="1966"/>
      <c r="C55" s="1967"/>
      <c r="D55" s="1967"/>
      <c r="E55" s="1967"/>
      <c r="F55" s="1967"/>
      <c r="G55" s="1967"/>
      <c r="H55" s="1968"/>
      <c r="I55" s="1591"/>
      <c r="J55" s="407">
        <v>12</v>
      </c>
      <c r="K55" s="157"/>
    </row>
    <row r="56" spans="2:11">
      <c r="B56" s="1966"/>
      <c r="C56" s="1967"/>
      <c r="D56" s="1967"/>
      <c r="E56" s="1967"/>
      <c r="F56" s="1967"/>
      <c r="G56" s="1967"/>
      <c r="H56" s="1968"/>
      <c r="I56" s="1591"/>
      <c r="J56" s="407">
        <v>13</v>
      </c>
      <c r="K56" s="157"/>
    </row>
    <row r="57" spans="2:11">
      <c r="B57" s="1966"/>
      <c r="C57" s="1967"/>
      <c r="D57" s="1967"/>
      <c r="E57" s="1967"/>
      <c r="F57" s="1967"/>
      <c r="G57" s="1967"/>
      <c r="H57" s="1968"/>
      <c r="I57" s="1591"/>
      <c r="J57" s="407">
        <v>14</v>
      </c>
      <c r="K57" s="157"/>
    </row>
    <row r="58" spans="2:11" ht="13.5" thickBot="1">
      <c r="B58" s="588" t="s">
        <v>3968</v>
      </c>
      <c r="C58" s="589"/>
      <c r="D58" s="589"/>
      <c r="E58" s="589"/>
      <c r="F58" s="589"/>
      <c r="G58" s="589"/>
      <c r="H58" s="173"/>
      <c r="I58" s="1579">
        <f>SUM(I46:I57)</f>
        <v>0</v>
      </c>
      <c r="J58" s="407">
        <v>15</v>
      </c>
      <c r="K58" s="157"/>
    </row>
    <row r="59" spans="2:11" ht="14.25" thickTop="1" thickBot="1">
      <c r="B59" s="590"/>
      <c r="C59" s="591"/>
      <c r="D59" s="591"/>
      <c r="E59" s="591"/>
      <c r="F59" s="591"/>
      <c r="G59" s="591"/>
      <c r="H59" s="592"/>
      <c r="I59" s="592"/>
    </row>
    <row r="60" spans="2:11" ht="15" hidden="1" customHeight="1" thickTop="1" thickBot="1">
      <c r="B60" s="182" t="s">
        <v>1486</v>
      </c>
      <c r="C60" s="183" t="s">
        <v>1487</v>
      </c>
      <c r="D60" s="183" t="s">
        <v>1488</v>
      </c>
      <c r="E60" s="183" t="s">
        <v>1489</v>
      </c>
      <c r="F60" s="183" t="s">
        <v>1490</v>
      </c>
      <c r="G60" s="505" t="s">
        <v>1491</v>
      </c>
      <c r="H60" s="183" t="s">
        <v>1492</v>
      </c>
      <c r="I60" s="558" t="s">
        <v>1493</v>
      </c>
    </row>
    <row r="61" spans="2:11" ht="13.5" thickTop="1">
      <c r="B61" s="593" t="s">
        <v>548</v>
      </c>
      <c r="C61" s="594"/>
      <c r="D61" s="594"/>
      <c r="E61" s="594"/>
      <c r="F61" s="594"/>
      <c r="G61" s="594"/>
      <c r="H61" s="595"/>
      <c r="I61" s="596"/>
      <c r="J61" s="407">
        <v>1</v>
      </c>
      <c r="K61" s="157"/>
    </row>
    <row r="62" spans="2:11">
      <c r="B62" s="582" t="s">
        <v>412</v>
      </c>
      <c r="C62" s="583"/>
      <c r="D62" s="583"/>
      <c r="E62" s="583"/>
      <c r="F62" s="583"/>
      <c r="G62" s="583"/>
      <c r="H62" s="584"/>
      <c r="I62" s="597" t="s">
        <v>417</v>
      </c>
      <c r="J62" s="407">
        <v>2</v>
      </c>
      <c r="K62" s="157"/>
    </row>
    <row r="63" spans="2:11">
      <c r="B63" s="598" t="s">
        <v>1179</v>
      </c>
      <c r="C63" s="599"/>
      <c r="D63" s="599"/>
      <c r="E63" s="599"/>
      <c r="F63" s="599"/>
      <c r="G63" s="599"/>
      <c r="I63" s="1591"/>
      <c r="J63" s="407">
        <v>3</v>
      </c>
      <c r="K63" s="157"/>
    </row>
    <row r="64" spans="2:11">
      <c r="B64" s="1966"/>
      <c r="C64" s="1967"/>
      <c r="D64" s="1967"/>
      <c r="E64" s="1967"/>
      <c r="F64" s="1967"/>
      <c r="G64" s="1967"/>
      <c r="H64" s="1968"/>
      <c r="I64" s="1591"/>
      <c r="J64" s="407">
        <v>4</v>
      </c>
      <c r="K64" s="157"/>
    </row>
    <row r="65" spans="2:11">
      <c r="B65" s="1966"/>
      <c r="C65" s="1967"/>
      <c r="D65" s="1967"/>
      <c r="E65" s="1967"/>
      <c r="F65" s="1967"/>
      <c r="G65" s="1967"/>
      <c r="H65" s="1968"/>
      <c r="I65" s="1591"/>
      <c r="J65" s="407">
        <v>5</v>
      </c>
      <c r="K65" s="157"/>
    </row>
    <row r="66" spans="2:11">
      <c r="B66" s="1966"/>
      <c r="C66" s="1967"/>
      <c r="D66" s="1967"/>
      <c r="E66" s="1967"/>
      <c r="F66" s="1967"/>
      <c r="G66" s="1967"/>
      <c r="H66" s="1968"/>
      <c r="I66" s="1591"/>
      <c r="J66" s="407">
        <v>6</v>
      </c>
      <c r="K66" s="157"/>
    </row>
    <row r="67" spans="2:11">
      <c r="B67" s="1966"/>
      <c r="C67" s="1967"/>
      <c r="D67" s="1967"/>
      <c r="E67" s="1967"/>
      <c r="F67" s="1967"/>
      <c r="G67" s="1967"/>
      <c r="H67" s="1968"/>
      <c r="I67" s="1591"/>
      <c r="J67" s="407">
        <v>7</v>
      </c>
      <c r="K67" s="157"/>
    </row>
    <row r="68" spans="2:11">
      <c r="B68" s="1966"/>
      <c r="C68" s="1967"/>
      <c r="D68" s="1967"/>
      <c r="E68" s="1967"/>
      <c r="F68" s="1967"/>
      <c r="G68" s="1967"/>
      <c r="H68" s="1968"/>
      <c r="I68" s="1591"/>
      <c r="J68" s="407">
        <v>8</v>
      </c>
      <c r="K68" s="157"/>
    </row>
    <row r="69" spans="2:11">
      <c r="B69" s="1966"/>
      <c r="C69" s="1967"/>
      <c r="D69" s="1967"/>
      <c r="E69" s="1967"/>
      <c r="F69" s="1967"/>
      <c r="G69" s="1967"/>
      <c r="H69" s="1968"/>
      <c r="I69" s="1591"/>
      <c r="J69" s="407">
        <v>9</v>
      </c>
      <c r="K69" s="157"/>
    </row>
    <row r="70" spans="2:11">
      <c r="B70" s="1966"/>
      <c r="C70" s="1967"/>
      <c r="D70" s="1967"/>
      <c r="E70" s="1967"/>
      <c r="F70" s="1967"/>
      <c r="G70" s="1967"/>
      <c r="H70" s="1968"/>
      <c r="I70" s="1591"/>
      <c r="J70" s="407">
        <v>10</v>
      </c>
      <c r="K70" s="157"/>
    </row>
    <row r="71" spans="2:11">
      <c r="B71" s="1966"/>
      <c r="C71" s="1967"/>
      <c r="D71" s="1967"/>
      <c r="E71" s="1967"/>
      <c r="F71" s="1967"/>
      <c r="G71" s="1967"/>
      <c r="H71" s="1968"/>
      <c r="I71" s="1591"/>
      <c r="J71" s="407">
        <v>11</v>
      </c>
      <c r="K71" s="157"/>
    </row>
    <row r="72" spans="2:11">
      <c r="B72" s="1966"/>
      <c r="C72" s="1967"/>
      <c r="D72" s="1967"/>
      <c r="E72" s="1967"/>
      <c r="F72" s="1967"/>
      <c r="G72" s="1967"/>
      <c r="H72" s="1968"/>
      <c r="I72" s="1591"/>
      <c r="J72" s="407">
        <v>12</v>
      </c>
      <c r="K72" s="157"/>
    </row>
    <row r="73" spans="2:11">
      <c r="B73" s="1966"/>
      <c r="C73" s="1967"/>
      <c r="D73" s="1967"/>
      <c r="E73" s="1967"/>
      <c r="F73" s="1967"/>
      <c r="G73" s="1967"/>
      <c r="H73" s="1968"/>
      <c r="I73" s="1591"/>
      <c r="J73" s="407">
        <v>13</v>
      </c>
      <c r="K73" s="157"/>
    </row>
    <row r="74" spans="2:11">
      <c r="B74" s="1966"/>
      <c r="C74" s="1967"/>
      <c r="D74" s="1967"/>
      <c r="E74" s="1967"/>
      <c r="F74" s="1967"/>
      <c r="G74" s="1967"/>
      <c r="H74" s="1968"/>
      <c r="I74" s="1591"/>
      <c r="J74" s="407">
        <v>14</v>
      </c>
      <c r="K74" s="157"/>
    </row>
    <row r="75" spans="2:11" ht="13.5" thickBot="1">
      <c r="B75" s="600" t="s">
        <v>3969</v>
      </c>
      <c r="C75" s="589"/>
      <c r="D75" s="589"/>
      <c r="E75" s="589"/>
      <c r="F75" s="589"/>
      <c r="G75" s="589"/>
      <c r="H75" s="173"/>
      <c r="I75" s="1579">
        <f>SUM(I63:I74)</f>
        <v>0</v>
      </c>
      <c r="J75" s="407">
        <v>15</v>
      </c>
      <c r="K75" s="157"/>
    </row>
    <row r="76" spans="2:11" ht="14.25" thickTop="1" thickBot="1">
      <c r="B76" s="239"/>
      <c r="C76" s="239"/>
      <c r="D76" s="239"/>
      <c r="E76" s="239"/>
      <c r="F76" s="239"/>
      <c r="G76" s="239"/>
      <c r="H76" s="239"/>
      <c r="I76" s="239"/>
    </row>
    <row r="77" spans="2:11" ht="15" hidden="1" customHeight="1" thickTop="1" thickBot="1">
      <c r="B77" s="182" t="s">
        <v>1486</v>
      </c>
      <c r="C77" s="183" t="s">
        <v>1487</v>
      </c>
      <c r="D77" s="183" t="s">
        <v>1488</v>
      </c>
      <c r="E77" s="183" t="s">
        <v>1489</v>
      </c>
      <c r="F77" s="183" t="s">
        <v>1490</v>
      </c>
      <c r="G77" s="505" t="s">
        <v>1491</v>
      </c>
      <c r="H77" s="183" t="s">
        <v>1492</v>
      </c>
      <c r="I77" s="558" t="s">
        <v>1493</v>
      </c>
    </row>
    <row r="78" spans="2:11" ht="13.5" thickTop="1">
      <c r="B78" s="240" t="s">
        <v>549</v>
      </c>
      <c r="C78" s="185"/>
      <c r="D78" s="185"/>
      <c r="E78" s="185"/>
      <c r="F78" s="185"/>
      <c r="G78" s="185"/>
      <c r="H78" s="185"/>
      <c r="I78" s="177"/>
      <c r="J78" s="407">
        <v>1</v>
      </c>
      <c r="K78" s="157"/>
    </row>
    <row r="79" spans="2:11">
      <c r="B79" s="582" t="s">
        <v>412</v>
      </c>
      <c r="C79" s="583"/>
      <c r="D79" s="583"/>
      <c r="E79" s="583"/>
      <c r="F79" s="583"/>
      <c r="G79" s="583"/>
      <c r="H79" s="584"/>
      <c r="I79" s="597" t="s">
        <v>417</v>
      </c>
      <c r="J79" s="407">
        <v>2</v>
      </c>
      <c r="K79" s="157"/>
    </row>
    <row r="80" spans="2:11">
      <c r="B80" s="598" t="s">
        <v>1178</v>
      </c>
      <c r="C80" s="599"/>
      <c r="D80" s="599"/>
      <c r="E80" s="599"/>
      <c r="F80" s="599"/>
      <c r="G80" s="599"/>
      <c r="I80" s="1591"/>
      <c r="J80" s="407">
        <v>3</v>
      </c>
      <c r="K80" s="157"/>
    </row>
    <row r="81" spans="2:11">
      <c r="B81" s="1966"/>
      <c r="C81" s="1967"/>
      <c r="D81" s="1967"/>
      <c r="E81" s="1967"/>
      <c r="F81" s="1967"/>
      <c r="G81" s="1967"/>
      <c r="H81" s="1968"/>
      <c r="I81" s="1591"/>
      <c r="J81" s="407">
        <v>4</v>
      </c>
      <c r="K81" s="157"/>
    </row>
    <row r="82" spans="2:11">
      <c r="B82" s="1966"/>
      <c r="C82" s="1967"/>
      <c r="D82" s="1967"/>
      <c r="E82" s="1967"/>
      <c r="F82" s="1967"/>
      <c r="G82" s="1967"/>
      <c r="H82" s="1968"/>
      <c r="I82" s="1591"/>
      <c r="J82" s="407">
        <v>5</v>
      </c>
      <c r="K82" s="157"/>
    </row>
    <row r="83" spans="2:11">
      <c r="B83" s="1966"/>
      <c r="C83" s="1967"/>
      <c r="D83" s="1967"/>
      <c r="E83" s="1967"/>
      <c r="F83" s="1967"/>
      <c r="G83" s="1967"/>
      <c r="H83" s="1968"/>
      <c r="I83" s="1591"/>
      <c r="J83" s="407">
        <v>6</v>
      </c>
      <c r="K83" s="157"/>
    </row>
    <row r="84" spans="2:11">
      <c r="B84" s="1966"/>
      <c r="C84" s="1967"/>
      <c r="D84" s="1967"/>
      <c r="E84" s="1967"/>
      <c r="F84" s="1967"/>
      <c r="G84" s="1967"/>
      <c r="H84" s="1968"/>
      <c r="I84" s="1591"/>
      <c r="J84" s="407">
        <v>7</v>
      </c>
      <c r="K84" s="157"/>
    </row>
    <row r="85" spans="2:11">
      <c r="B85" s="1966"/>
      <c r="C85" s="1967"/>
      <c r="D85" s="1967"/>
      <c r="E85" s="1967"/>
      <c r="F85" s="1967"/>
      <c r="G85" s="1967"/>
      <c r="H85" s="1968"/>
      <c r="I85" s="1591"/>
      <c r="J85" s="407">
        <v>8</v>
      </c>
      <c r="K85" s="157"/>
    </row>
    <row r="86" spans="2:11">
      <c r="B86" s="1966"/>
      <c r="C86" s="1967"/>
      <c r="D86" s="1967"/>
      <c r="E86" s="1967"/>
      <c r="F86" s="1967"/>
      <c r="G86" s="1967"/>
      <c r="H86" s="1968"/>
      <c r="I86" s="1591"/>
      <c r="J86" s="407">
        <v>9</v>
      </c>
      <c r="K86" s="157"/>
    </row>
    <row r="87" spans="2:11">
      <c r="B87" s="1966"/>
      <c r="C87" s="1967"/>
      <c r="D87" s="1967"/>
      <c r="E87" s="1967"/>
      <c r="F87" s="1967"/>
      <c r="G87" s="1967"/>
      <c r="H87" s="1968"/>
      <c r="I87" s="1591"/>
      <c r="J87" s="407">
        <v>10</v>
      </c>
      <c r="K87" s="157"/>
    </row>
    <row r="88" spans="2:11">
      <c r="B88" s="1966"/>
      <c r="C88" s="1967"/>
      <c r="D88" s="1967"/>
      <c r="E88" s="1967"/>
      <c r="F88" s="1967"/>
      <c r="G88" s="1967"/>
      <c r="H88" s="1968"/>
      <c r="I88" s="1591"/>
      <c r="J88" s="407">
        <v>11</v>
      </c>
      <c r="K88" s="157"/>
    </row>
    <row r="89" spans="2:11">
      <c r="B89" s="1966"/>
      <c r="C89" s="1967"/>
      <c r="D89" s="1967"/>
      <c r="E89" s="1967"/>
      <c r="F89" s="1967"/>
      <c r="G89" s="1967"/>
      <c r="H89" s="1968"/>
      <c r="I89" s="1591"/>
      <c r="J89" s="407">
        <v>12</v>
      </c>
      <c r="K89" s="157"/>
    </row>
    <row r="90" spans="2:11">
      <c r="B90" s="1966"/>
      <c r="C90" s="1967"/>
      <c r="D90" s="1967"/>
      <c r="E90" s="1967"/>
      <c r="F90" s="1967"/>
      <c r="G90" s="1967"/>
      <c r="H90" s="1968"/>
      <c r="I90" s="1591"/>
      <c r="J90" s="407">
        <v>13</v>
      </c>
      <c r="K90" s="157"/>
    </row>
    <row r="91" spans="2:11">
      <c r="B91" s="1966"/>
      <c r="C91" s="1967"/>
      <c r="D91" s="1967"/>
      <c r="E91" s="1967"/>
      <c r="F91" s="1967"/>
      <c r="G91" s="1967"/>
      <c r="H91" s="1968"/>
      <c r="I91" s="1591"/>
      <c r="J91" s="407">
        <v>14</v>
      </c>
      <c r="K91" s="157"/>
    </row>
    <row r="92" spans="2:11" ht="13.5" thickBot="1">
      <c r="B92" s="172" t="s">
        <v>3970</v>
      </c>
      <c r="C92" s="173"/>
      <c r="D92" s="173"/>
      <c r="E92" s="173"/>
      <c r="F92" s="173"/>
      <c r="G92" s="173"/>
      <c r="H92" s="173"/>
      <c r="I92" s="1579">
        <f>SUM(I80:I91)</f>
        <v>0</v>
      </c>
      <c r="J92" s="407">
        <v>15</v>
      </c>
      <c r="K92" s="157"/>
    </row>
    <row r="93" spans="2:11" ht="14.25" thickTop="1" thickBot="1">
      <c r="B93" s="239"/>
      <c r="C93" s="239"/>
      <c r="D93" s="239"/>
      <c r="E93" s="239"/>
      <c r="F93" s="239"/>
      <c r="G93" s="239"/>
      <c r="H93" s="601"/>
      <c r="I93" s="602"/>
    </row>
    <row r="94" spans="2:11" ht="15" hidden="1" customHeight="1" thickTop="1" thickBot="1">
      <c r="B94" s="182" t="s">
        <v>1486</v>
      </c>
      <c r="C94" s="183" t="s">
        <v>1487</v>
      </c>
      <c r="D94" s="183" t="s">
        <v>1488</v>
      </c>
      <c r="E94" s="183" t="s">
        <v>1489</v>
      </c>
      <c r="F94" s="183" t="s">
        <v>1490</v>
      </c>
      <c r="G94" s="505" t="s">
        <v>1491</v>
      </c>
      <c r="H94" s="183" t="s">
        <v>1492</v>
      </c>
      <c r="I94" s="558" t="s">
        <v>1493</v>
      </c>
    </row>
    <row r="95" spans="2:11" ht="13.5" thickTop="1">
      <c r="B95" s="240" t="s">
        <v>550</v>
      </c>
      <c r="C95" s="185"/>
      <c r="D95" s="185"/>
      <c r="E95" s="185"/>
      <c r="F95" s="185"/>
      <c r="G95" s="185"/>
      <c r="H95" s="595"/>
      <c r="I95" s="596"/>
      <c r="J95" s="407">
        <v>1</v>
      </c>
      <c r="K95" s="157"/>
    </row>
    <row r="96" spans="2:11">
      <c r="B96" s="582" t="s">
        <v>412</v>
      </c>
      <c r="C96" s="583"/>
      <c r="D96" s="583"/>
      <c r="E96" s="583"/>
      <c r="F96" s="583"/>
      <c r="G96" s="583"/>
      <c r="H96" s="584"/>
      <c r="I96" s="597" t="s">
        <v>417</v>
      </c>
      <c r="J96" s="407">
        <v>2</v>
      </c>
      <c r="K96" s="157"/>
    </row>
    <row r="97" spans="2:11">
      <c r="B97" s="598" t="s">
        <v>1179</v>
      </c>
      <c r="C97" s="599"/>
      <c r="D97" s="599"/>
      <c r="E97" s="599"/>
      <c r="F97" s="599"/>
      <c r="G97" s="599"/>
      <c r="I97" s="1591"/>
      <c r="J97" s="407">
        <v>3</v>
      </c>
      <c r="K97" s="157"/>
    </row>
    <row r="98" spans="2:11">
      <c r="B98" s="1966"/>
      <c r="C98" s="1967"/>
      <c r="D98" s="1967"/>
      <c r="E98" s="1967"/>
      <c r="F98" s="1967"/>
      <c r="G98" s="1967"/>
      <c r="H98" s="1968"/>
      <c r="I98" s="1591"/>
      <c r="J98" s="407">
        <v>4</v>
      </c>
      <c r="K98" s="157"/>
    </row>
    <row r="99" spans="2:11">
      <c r="B99" s="1966"/>
      <c r="C99" s="1967"/>
      <c r="D99" s="1967"/>
      <c r="E99" s="1967"/>
      <c r="F99" s="1967"/>
      <c r="G99" s="1967"/>
      <c r="H99" s="1968"/>
      <c r="I99" s="1591"/>
      <c r="J99" s="407">
        <v>5</v>
      </c>
      <c r="K99" s="157"/>
    </row>
    <row r="100" spans="2:11">
      <c r="B100" s="1966"/>
      <c r="C100" s="1967"/>
      <c r="D100" s="1967"/>
      <c r="E100" s="1967"/>
      <c r="F100" s="1967"/>
      <c r="G100" s="1967"/>
      <c r="H100" s="1968"/>
      <c r="I100" s="1591"/>
      <c r="J100" s="407">
        <v>6</v>
      </c>
      <c r="K100" s="157"/>
    </row>
    <row r="101" spans="2:11">
      <c r="B101" s="1966"/>
      <c r="C101" s="1967"/>
      <c r="D101" s="1967"/>
      <c r="E101" s="1967"/>
      <c r="F101" s="1967"/>
      <c r="G101" s="1967"/>
      <c r="H101" s="1968"/>
      <c r="I101" s="1591"/>
      <c r="J101" s="407">
        <v>7</v>
      </c>
      <c r="K101" s="157"/>
    </row>
    <row r="102" spans="2:11">
      <c r="B102" s="1966"/>
      <c r="C102" s="1967"/>
      <c r="D102" s="1967"/>
      <c r="E102" s="1967"/>
      <c r="F102" s="1967"/>
      <c r="G102" s="1967"/>
      <c r="H102" s="1968"/>
      <c r="I102" s="1591"/>
      <c r="J102" s="407">
        <v>8</v>
      </c>
      <c r="K102" s="157"/>
    </row>
    <row r="103" spans="2:11">
      <c r="B103" s="1966"/>
      <c r="C103" s="1967"/>
      <c r="D103" s="1967"/>
      <c r="E103" s="1967"/>
      <c r="F103" s="1967"/>
      <c r="G103" s="1967"/>
      <c r="H103" s="1968"/>
      <c r="I103" s="1591"/>
      <c r="J103" s="407">
        <v>9</v>
      </c>
      <c r="K103" s="157"/>
    </row>
    <row r="104" spans="2:11">
      <c r="B104" s="1966"/>
      <c r="C104" s="1967"/>
      <c r="D104" s="1967"/>
      <c r="E104" s="1967"/>
      <c r="F104" s="1967"/>
      <c r="G104" s="1967"/>
      <c r="H104" s="1968"/>
      <c r="I104" s="1591"/>
      <c r="J104" s="407">
        <v>10</v>
      </c>
      <c r="K104" s="157"/>
    </row>
    <row r="105" spans="2:11">
      <c r="B105" s="1966"/>
      <c r="C105" s="1967"/>
      <c r="D105" s="1967"/>
      <c r="E105" s="1967"/>
      <c r="F105" s="1967"/>
      <c r="G105" s="1967"/>
      <c r="H105" s="1968"/>
      <c r="I105" s="1591"/>
      <c r="J105" s="407">
        <v>11</v>
      </c>
      <c r="K105" s="157"/>
    </row>
    <row r="106" spans="2:11">
      <c r="B106" s="1966"/>
      <c r="C106" s="1967"/>
      <c r="D106" s="1967"/>
      <c r="E106" s="1967"/>
      <c r="F106" s="1967"/>
      <c r="G106" s="1967"/>
      <c r="H106" s="1968"/>
      <c r="I106" s="1591"/>
      <c r="J106" s="407">
        <v>12</v>
      </c>
      <c r="K106" s="157"/>
    </row>
    <row r="107" spans="2:11">
      <c r="B107" s="1966"/>
      <c r="C107" s="1967"/>
      <c r="D107" s="1967"/>
      <c r="E107" s="1967"/>
      <c r="F107" s="1967"/>
      <c r="G107" s="1967"/>
      <c r="H107" s="1968"/>
      <c r="I107" s="1591"/>
      <c r="J107" s="407">
        <v>13</v>
      </c>
      <c r="K107" s="157"/>
    </row>
    <row r="108" spans="2:11">
      <c r="B108" s="1966"/>
      <c r="C108" s="1967"/>
      <c r="D108" s="1967"/>
      <c r="E108" s="1967"/>
      <c r="F108" s="1967"/>
      <c r="G108" s="1967"/>
      <c r="H108" s="1968"/>
      <c r="I108" s="1591"/>
      <c r="J108" s="407">
        <v>14</v>
      </c>
      <c r="K108" s="157"/>
    </row>
    <row r="109" spans="2:11" ht="13.5" thickBot="1">
      <c r="B109" s="172" t="s">
        <v>3971</v>
      </c>
      <c r="C109" s="173"/>
      <c r="D109" s="173"/>
      <c r="E109" s="173"/>
      <c r="F109" s="173"/>
      <c r="G109" s="173"/>
      <c r="H109" s="173"/>
      <c r="I109" s="1579">
        <f>SUM(I97:I108)</f>
        <v>0</v>
      </c>
      <c r="J109" s="407">
        <v>15</v>
      </c>
      <c r="K109" s="157"/>
    </row>
    <row r="110" spans="2:11" ht="13.5" thickTop="1">
      <c r="B110" s="239"/>
      <c r="C110" s="239"/>
      <c r="D110" s="239"/>
      <c r="E110" s="239"/>
      <c r="F110" s="239"/>
      <c r="G110" s="239"/>
      <c r="H110" s="239"/>
      <c r="I110" s="239"/>
    </row>
    <row r="111" spans="2:11">
      <c r="B111" s="134"/>
      <c r="C111" s="134"/>
      <c r="D111" s="134"/>
      <c r="E111" s="135"/>
      <c r="F111" s="135"/>
      <c r="G111" s="135"/>
      <c r="H111" s="135"/>
      <c r="I111" s="135"/>
    </row>
  </sheetData>
  <sheetProtection algorithmName="SHA-512" hashValue="LRRB7zO7y7ToIRh6dX6xrWxQCvh4+1bZemQ8bD5Q0QjCj+krygpMEngwBsZuEZWJk7Mlqfft4/zzVP0fMr+eHg==" saltValue="Z3A0V70a1PDPOqt6N2Oavg==" spinCount="100000" sheet="1" objects="1" scenarios="1"/>
  <mergeCells count="48">
    <mergeCell ref="B7:E7"/>
    <mergeCell ref="B107:H107"/>
    <mergeCell ref="B108:H108"/>
    <mergeCell ref="B101:H101"/>
    <mergeCell ref="B102:H102"/>
    <mergeCell ref="B103:H103"/>
    <mergeCell ref="B104:H104"/>
    <mergeCell ref="B105:H105"/>
    <mergeCell ref="B91:H91"/>
    <mergeCell ref="B98:H98"/>
    <mergeCell ref="B99:H99"/>
    <mergeCell ref="B100:H100"/>
    <mergeCell ref="B106:H106"/>
    <mergeCell ref="B86:H86"/>
    <mergeCell ref="B87:H87"/>
    <mergeCell ref="B88:H88"/>
    <mergeCell ref="B89:H89"/>
    <mergeCell ref="B90:H90"/>
    <mergeCell ref="B81:H81"/>
    <mergeCell ref="B82:H82"/>
    <mergeCell ref="B83:H83"/>
    <mergeCell ref="B84:H84"/>
    <mergeCell ref="B85:H85"/>
    <mergeCell ref="B70:H70"/>
    <mergeCell ref="B71:H71"/>
    <mergeCell ref="B72:H72"/>
    <mergeCell ref="B73:H73"/>
    <mergeCell ref="B74:H74"/>
    <mergeCell ref="B65:H65"/>
    <mergeCell ref="B66:H66"/>
    <mergeCell ref="B67:H67"/>
    <mergeCell ref="B68:H68"/>
    <mergeCell ref="B69:H69"/>
    <mergeCell ref="B54:H54"/>
    <mergeCell ref="B55:H55"/>
    <mergeCell ref="B56:H56"/>
    <mergeCell ref="B57:H57"/>
    <mergeCell ref="B64:H64"/>
    <mergeCell ref="B49:H49"/>
    <mergeCell ref="B50:H50"/>
    <mergeCell ref="B51:H51"/>
    <mergeCell ref="B52:H52"/>
    <mergeCell ref="B53:H53"/>
    <mergeCell ref="C17:E17"/>
    <mergeCell ref="C15:E15"/>
    <mergeCell ref="C23:F23"/>
    <mergeCell ref="B47:H47"/>
    <mergeCell ref="B48:H48"/>
  </mergeCells>
  <hyperlinks>
    <hyperlink ref="B7" location="Checklist!A1" display="Click here to go back to the instructions" xr:uid="{06DA7018-D2FA-43BE-8C75-43B59F398CAD}"/>
  </hyperlinks>
  <printOptions horizontalCentered="1"/>
  <pageMargins left="0.25" right="0.25" top="0.75" bottom="0.75" header="0.3" footer="0.3"/>
  <pageSetup scale="97" fitToHeight="3" orientation="portrait" r:id="rId1"/>
  <headerFooter alignWithMargins="0">
    <oddFooter>&amp;C&amp;10&amp;A Page &amp;P of &amp;N</oddFooter>
  </headerFooter>
  <rowBreaks count="2" manualBreakCount="2">
    <brk id="42" min="1" max="8" man="1"/>
    <brk id="77" min="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Y133"/>
  <sheetViews>
    <sheetView showGridLines="0" zoomScaleNormal="100" zoomScaleSheetLayoutView="85" workbookViewId="0">
      <selection activeCell="H85" sqref="H85"/>
    </sheetView>
  </sheetViews>
  <sheetFormatPr defaultColWidth="0" defaultRowHeight="11.25" zeroHeight="1"/>
  <cols>
    <col min="1" max="1" width="1.77734375" style="318" customWidth="1"/>
    <col min="2" max="2" width="5.6640625" style="318" customWidth="1"/>
    <col min="3" max="3" width="23.6640625" style="318" customWidth="1"/>
    <col min="4" max="8" width="10.6640625" style="318" customWidth="1"/>
    <col min="9" max="9" width="1.6640625" style="318" customWidth="1"/>
    <col min="10" max="12" width="12.6640625" style="318" customWidth="1"/>
    <col min="13" max="13" width="2.77734375" style="318" customWidth="1"/>
    <col min="14" max="14" width="12.6640625" style="318" hidden="1" customWidth="1"/>
    <col min="15" max="15" width="8.6640625" style="318" hidden="1" customWidth="1"/>
    <col min="16" max="16" width="25.6640625" style="318" hidden="1" customWidth="1"/>
    <col min="17" max="17" width="11.6640625" style="318" hidden="1" customWidth="1"/>
    <col min="18" max="18" width="10.6640625" style="318" hidden="1" customWidth="1"/>
    <col min="19" max="21" width="11.6640625" style="318" hidden="1" customWidth="1"/>
    <col min="22" max="25" width="8.6640625" style="318" hidden="1" customWidth="1"/>
    <col min="26" max="16384" width="0" style="318" hidden="1"/>
  </cols>
  <sheetData>
    <row r="1" spans="1:11" ht="12.75">
      <c r="B1" s="134" t="s">
        <v>12355</v>
      </c>
      <c r="C1" s="316"/>
      <c r="D1" s="316"/>
      <c r="E1" s="316"/>
      <c r="F1" s="316"/>
      <c r="G1" s="316"/>
      <c r="H1" s="316"/>
      <c r="K1" s="316"/>
    </row>
    <row r="2" spans="1:11" ht="12.75">
      <c r="B2" s="134" t="s">
        <v>12356</v>
      </c>
      <c r="C2" s="316"/>
      <c r="D2" s="316"/>
      <c r="E2" s="316"/>
      <c r="F2" s="316"/>
      <c r="G2" s="316"/>
      <c r="H2" s="316"/>
      <c r="K2" s="316"/>
    </row>
    <row r="3" spans="1:11" ht="12.75">
      <c r="B3" s="134" t="s">
        <v>12357</v>
      </c>
      <c r="C3" s="316"/>
      <c r="D3" s="316"/>
      <c r="E3" s="316"/>
      <c r="F3" s="316"/>
      <c r="G3" s="316"/>
      <c r="H3" s="316"/>
      <c r="K3" s="316"/>
    </row>
    <row r="4" spans="1:11" ht="12.75">
      <c r="B4" s="134" t="s">
        <v>12358</v>
      </c>
      <c r="C4" s="316"/>
      <c r="D4" s="316"/>
      <c r="E4" s="316"/>
      <c r="F4" s="316"/>
      <c r="G4" s="316"/>
      <c r="H4" s="316"/>
      <c r="K4" s="316"/>
    </row>
    <row r="5" spans="1:11" ht="12.95" customHeight="1">
      <c r="B5" s="134"/>
      <c r="C5" s="316"/>
      <c r="D5" s="316"/>
      <c r="E5" s="317"/>
      <c r="F5" s="316"/>
      <c r="G5" s="316"/>
      <c r="H5" s="316"/>
    </row>
    <row r="6" spans="1:11" ht="12.95" customHeight="1">
      <c r="B6" s="134" t="s">
        <v>1207</v>
      </c>
      <c r="C6" s="317"/>
      <c r="D6" s="317"/>
      <c r="E6" s="317"/>
      <c r="F6" s="317"/>
      <c r="G6" s="317"/>
      <c r="H6" s="317"/>
    </row>
    <row r="7" spans="1:11" ht="12.95" customHeight="1" thickBot="1">
      <c r="A7" s="1752"/>
      <c r="B7" s="1878" t="s">
        <v>14439</v>
      </c>
      <c r="C7" s="1878"/>
      <c r="H7" s="17"/>
    </row>
    <row r="8" spans="1:11" ht="15" customHeight="1" thickTop="1">
      <c r="B8" s="369" t="s">
        <v>6</v>
      </c>
      <c r="C8" s="603"/>
      <c r="D8" s="370">
        <f>Facility_Name</f>
        <v>0</v>
      </c>
      <c r="E8" s="603"/>
      <c r="F8" s="603"/>
      <c r="G8" s="603"/>
      <c r="H8" s="604"/>
      <c r="I8" s="770"/>
    </row>
    <row r="9" spans="1:11" ht="15" customHeight="1">
      <c r="B9" s="605" t="s">
        <v>7</v>
      </c>
      <c r="C9" s="380"/>
      <c r="D9" s="318" t="str">
        <f>IF(Facility_DBA = 0, "", Facility_DBA)</f>
        <v/>
      </c>
      <c r="E9" s="380"/>
      <c r="F9" s="380"/>
      <c r="G9" s="380"/>
      <c r="H9" s="606"/>
      <c r="I9" s="770"/>
    </row>
    <row r="10" spans="1:11" ht="15" customHeight="1" thickBot="1">
      <c r="B10" s="367" t="s">
        <v>24</v>
      </c>
      <c r="C10" s="607"/>
      <c r="D10" s="608">
        <f>Provider_Number</f>
        <v>0</v>
      </c>
      <c r="E10" s="607" t="s">
        <v>95</v>
      </c>
      <c r="F10" s="1733">
        <f>Facility_FYB</f>
        <v>0</v>
      </c>
      <c r="G10" s="609" t="s">
        <v>551</v>
      </c>
      <c r="H10" s="1744">
        <f>Facility_FYE</f>
        <v>0</v>
      </c>
      <c r="I10" s="770"/>
    </row>
    <row r="11" spans="1:11" ht="15" hidden="1" customHeight="1" thickTop="1" thickBot="1">
      <c r="B11" s="331" t="s">
        <v>1486</v>
      </c>
      <c r="C11" s="332" t="s">
        <v>1487</v>
      </c>
      <c r="D11" s="332" t="s">
        <v>1488</v>
      </c>
      <c r="E11" s="332" t="s">
        <v>1489</v>
      </c>
      <c r="F11" s="610" t="s">
        <v>1490</v>
      </c>
      <c r="G11" s="332" t="s">
        <v>1491</v>
      </c>
      <c r="H11" s="334" t="s">
        <v>1492</v>
      </c>
      <c r="I11" s="770"/>
    </row>
    <row r="12" spans="1:11" ht="12" thickTop="1">
      <c r="B12" s="611"/>
      <c r="C12" s="612"/>
      <c r="D12" s="612"/>
      <c r="E12" s="612"/>
      <c r="F12" s="613" t="s">
        <v>59</v>
      </c>
      <c r="G12" s="613" t="s">
        <v>60</v>
      </c>
      <c r="H12" s="614" t="s">
        <v>61</v>
      </c>
      <c r="I12" s="770"/>
    </row>
    <row r="13" spans="1:11" ht="23.25" thickBot="1">
      <c r="B13" s="615" t="s">
        <v>13198</v>
      </c>
      <c r="C13" s="616" t="s">
        <v>1180</v>
      </c>
      <c r="D13" s="617"/>
      <c r="E13" s="618"/>
      <c r="F13" s="619" t="s">
        <v>13199</v>
      </c>
      <c r="G13" s="620" t="s">
        <v>13200</v>
      </c>
      <c r="H13" s="621" t="s">
        <v>13201</v>
      </c>
      <c r="I13" s="770"/>
    </row>
    <row r="14" spans="1:11" ht="15" customHeight="1" thickTop="1" thickBot="1">
      <c r="B14" s="369" t="s">
        <v>200</v>
      </c>
      <c r="C14" s="356" t="s">
        <v>201</v>
      </c>
      <c r="D14" s="370"/>
      <c r="E14" s="370"/>
      <c r="F14" s="622"/>
      <c r="G14" s="623"/>
      <c r="H14" s="624"/>
      <c r="I14" s="770"/>
    </row>
    <row r="15" spans="1:11" ht="15" customHeight="1" thickTop="1">
      <c r="B15" s="625" t="s">
        <v>202</v>
      </c>
      <c r="C15" s="626" t="s">
        <v>203</v>
      </c>
      <c r="D15" s="370"/>
      <c r="E15" s="370"/>
      <c r="F15" s="1592">
        <f>IF(Percentage_of_Occupancy=0, 0, IF(Percentage_of_Occupancy &gt; 0.8, 0, +'Form 6'!H56))</f>
        <v>0</v>
      </c>
      <c r="G15" s="1593">
        <f>+F15</f>
        <v>0</v>
      </c>
      <c r="H15" s="1594"/>
      <c r="I15" s="770"/>
    </row>
    <row r="16" spans="1:11" ht="15" customHeight="1">
      <c r="B16" s="627" t="s">
        <v>204</v>
      </c>
      <c r="C16" s="351" t="s">
        <v>205</v>
      </c>
      <c r="D16" s="377"/>
      <c r="E16" s="377"/>
      <c r="F16" s="1502">
        <f>IF(Percentage_of_Occupancy=0, 0, IF(Percentage_of_Occupancy &gt; 0.8, 0, +'Form 6'!H57))</f>
        <v>0</v>
      </c>
      <c r="G16" s="1500">
        <f>+F16</f>
        <v>0</v>
      </c>
      <c r="H16" s="1594"/>
      <c r="I16" s="770"/>
    </row>
    <row r="17" spans="2:9" ht="15" customHeight="1">
      <c r="B17" s="627" t="s">
        <v>206</v>
      </c>
      <c r="C17" s="351" t="s">
        <v>207</v>
      </c>
      <c r="D17" s="377"/>
      <c r="E17" s="377"/>
      <c r="F17" s="1502">
        <f>IF(Percentage_of_Occupancy=0, 0, IF(Percentage_of_Occupancy &gt; 0.8, 0, +'Form 6'!H58))</f>
        <v>0</v>
      </c>
      <c r="G17" s="1500">
        <f t="shared" ref="G17:G27" si="0">+F17</f>
        <v>0</v>
      </c>
      <c r="H17" s="1594"/>
      <c r="I17" s="770"/>
    </row>
    <row r="18" spans="2:9" ht="15" customHeight="1">
      <c r="B18" s="627" t="s">
        <v>208</v>
      </c>
      <c r="C18" s="351" t="s">
        <v>209</v>
      </c>
      <c r="D18" s="377"/>
      <c r="E18" s="377"/>
      <c r="F18" s="1502">
        <f>IF(Percentage_of_Occupancy=0, 0, IF(Percentage_of_Occupancy &gt; 0.8, 0, +'Form 6'!H59))</f>
        <v>0</v>
      </c>
      <c r="G18" s="1500">
        <f t="shared" si="0"/>
        <v>0</v>
      </c>
      <c r="H18" s="1594"/>
      <c r="I18" s="770"/>
    </row>
    <row r="19" spans="2:9" ht="15" customHeight="1">
      <c r="B19" s="627" t="s">
        <v>210</v>
      </c>
      <c r="C19" s="351" t="s">
        <v>211</v>
      </c>
      <c r="D19" s="377"/>
      <c r="E19" s="377"/>
      <c r="F19" s="1502">
        <f>IF(Percentage_of_Occupancy=0, 0, IF(Percentage_of_Occupancy &gt; 0.8, 0, +'Form 6'!H60))</f>
        <v>0</v>
      </c>
      <c r="G19" s="1500">
        <f t="shared" si="0"/>
        <v>0</v>
      </c>
      <c r="H19" s="1594"/>
      <c r="I19" s="770"/>
    </row>
    <row r="20" spans="2:9" ht="15" customHeight="1">
      <c r="B20" s="627" t="s">
        <v>212</v>
      </c>
      <c r="C20" s="351" t="s">
        <v>213</v>
      </c>
      <c r="D20" s="377"/>
      <c r="E20" s="377"/>
      <c r="F20" s="1502">
        <f>IF(Percentage_of_Occupancy=0, 0, IF(Percentage_of_Occupancy &gt; 0.8, 0, +'Form 6'!H61))</f>
        <v>0</v>
      </c>
      <c r="G20" s="1500">
        <f t="shared" si="0"/>
        <v>0</v>
      </c>
      <c r="H20" s="1594"/>
      <c r="I20" s="770"/>
    </row>
    <row r="21" spans="2:9" ht="15" customHeight="1">
      <c r="B21" s="627" t="s">
        <v>214</v>
      </c>
      <c r="C21" s="351" t="s">
        <v>215</v>
      </c>
      <c r="D21" s="377"/>
      <c r="E21" s="377"/>
      <c r="F21" s="1502">
        <f>IF(Percentage_of_Occupancy=0, 0, IF(Percentage_of_Occupancy &gt; 0.8, 0, +'Form 6'!H62))</f>
        <v>0</v>
      </c>
      <c r="G21" s="1500">
        <f t="shared" si="0"/>
        <v>0</v>
      </c>
      <c r="H21" s="1594"/>
      <c r="I21" s="770"/>
    </row>
    <row r="22" spans="2:9" ht="15" customHeight="1">
      <c r="B22" s="627" t="s">
        <v>216</v>
      </c>
      <c r="C22" s="351" t="s">
        <v>217</v>
      </c>
      <c r="D22" s="377"/>
      <c r="E22" s="377"/>
      <c r="F22" s="1502">
        <f>IF(Percentage_of_Occupancy=0, 0, IF(Percentage_of_Occupancy &gt; 0.8, 0, +'Form 6'!H63))</f>
        <v>0</v>
      </c>
      <c r="G22" s="1500">
        <f t="shared" si="0"/>
        <v>0</v>
      </c>
      <c r="H22" s="1594"/>
      <c r="I22" s="770"/>
    </row>
    <row r="23" spans="2:9" ht="15" customHeight="1">
      <c r="B23" s="627" t="s">
        <v>218</v>
      </c>
      <c r="C23" s="351" t="s">
        <v>219</v>
      </c>
      <c r="D23" s="377"/>
      <c r="E23" s="377"/>
      <c r="F23" s="1502">
        <f>IF(Percentage_of_Occupancy=0, 0, IF(Percentage_of_Occupancy &gt; 0.8, 0, +'Form 6'!H64))</f>
        <v>0</v>
      </c>
      <c r="G23" s="1500">
        <f t="shared" si="0"/>
        <v>0</v>
      </c>
      <c r="H23" s="1594"/>
      <c r="I23" s="770"/>
    </row>
    <row r="24" spans="2:9" ht="15" customHeight="1">
      <c r="B24" s="627" t="s">
        <v>220</v>
      </c>
      <c r="C24" s="351" t="s">
        <v>221</v>
      </c>
      <c r="D24" s="377"/>
      <c r="E24" s="377"/>
      <c r="F24" s="1502">
        <f>IF(Percentage_of_Occupancy=0, 0, IF(Percentage_of_Occupancy &gt; 0.8, 0, +'Form 6'!H65))</f>
        <v>0</v>
      </c>
      <c r="G24" s="1500">
        <f t="shared" si="0"/>
        <v>0</v>
      </c>
      <c r="H24" s="1594"/>
      <c r="I24" s="770"/>
    </row>
    <row r="25" spans="2:9" ht="15" customHeight="1">
      <c r="B25" s="627" t="s">
        <v>222</v>
      </c>
      <c r="C25" s="351" t="s">
        <v>223</v>
      </c>
      <c r="D25" s="377"/>
      <c r="E25" s="377"/>
      <c r="F25" s="1502">
        <f>IF(Percentage_of_Occupancy=0, 0, IF(Percentage_of_Occupancy &gt; 0.8, 0, +'Form 6'!H66))</f>
        <v>0</v>
      </c>
      <c r="G25" s="1500">
        <f t="shared" si="0"/>
        <v>0</v>
      </c>
      <c r="H25" s="1594"/>
      <c r="I25" s="770"/>
    </row>
    <row r="26" spans="2:9" ht="15" customHeight="1">
      <c r="B26" s="627" t="s">
        <v>224</v>
      </c>
      <c r="C26" s="351" t="s">
        <v>225</v>
      </c>
      <c r="D26" s="377"/>
      <c r="E26" s="377"/>
      <c r="F26" s="1502">
        <f>IF(Percentage_of_Occupancy=0, 0, IF(Percentage_of_Occupancy &gt; 0.8, 0, +'Form 6'!H67))</f>
        <v>0</v>
      </c>
      <c r="G26" s="1500">
        <f t="shared" si="0"/>
        <v>0</v>
      </c>
      <c r="H26" s="1594"/>
      <c r="I26" s="770"/>
    </row>
    <row r="27" spans="2:9" ht="15" customHeight="1">
      <c r="B27" s="627" t="s">
        <v>226</v>
      </c>
      <c r="C27" s="351" t="s">
        <v>227</v>
      </c>
      <c r="D27" s="377"/>
      <c r="E27" s="377"/>
      <c r="F27" s="1502">
        <f>IF(Percentage_of_Occupancy=0, 0, IF(Percentage_of_Occupancy &gt; 0.8, 0, +'Form 6'!H68))</f>
        <v>0</v>
      </c>
      <c r="G27" s="1500">
        <f t="shared" si="0"/>
        <v>0</v>
      </c>
      <c r="H27" s="1594"/>
      <c r="I27" s="770"/>
    </row>
    <row r="28" spans="2:9" ht="15" customHeight="1">
      <c r="B28" s="627" t="s">
        <v>228</v>
      </c>
      <c r="C28" s="351" t="s">
        <v>229</v>
      </c>
      <c r="D28" s="377"/>
      <c r="E28" s="377"/>
      <c r="F28" s="1502">
        <f>IF(Percentage_of_Occupancy=0, 0, IF(Percentage_of_Occupancy &gt; 0.8, 0, +'Form 6'!H69))</f>
        <v>0</v>
      </c>
      <c r="G28" s="1595"/>
      <c r="H28" s="1501">
        <f t="shared" ref="H28:H33" si="1">+F28</f>
        <v>0</v>
      </c>
      <c r="I28" s="770"/>
    </row>
    <row r="29" spans="2:9" ht="15" customHeight="1">
      <c r="B29" s="627" t="s">
        <v>230</v>
      </c>
      <c r="C29" s="351" t="s">
        <v>231</v>
      </c>
      <c r="D29" s="377"/>
      <c r="E29" s="377"/>
      <c r="F29" s="1502">
        <f>IF(Percentage_of_Occupancy=0, 0, IF(Percentage_of_Occupancy &gt; 0.8, 0, +'Form 6'!H70))</f>
        <v>0</v>
      </c>
      <c r="G29" s="1596"/>
      <c r="H29" s="1501">
        <f t="shared" si="1"/>
        <v>0</v>
      </c>
      <c r="I29" s="770"/>
    </row>
    <row r="30" spans="2:9" ht="15" customHeight="1">
      <c r="B30" s="627" t="s">
        <v>232</v>
      </c>
      <c r="C30" s="351" t="s">
        <v>233</v>
      </c>
      <c r="D30" s="377"/>
      <c r="E30" s="377"/>
      <c r="F30" s="1502">
        <f>IF(Percentage_of_Occupancy=0, 0, IF(Percentage_of_Occupancy &gt; 0.8, 0, +'Form 6'!H71))</f>
        <v>0</v>
      </c>
      <c r="G30" s="1596"/>
      <c r="H30" s="1501">
        <f t="shared" si="1"/>
        <v>0</v>
      </c>
      <c r="I30" s="770"/>
    </row>
    <row r="31" spans="2:9" ht="15" customHeight="1">
      <c r="B31" s="627" t="s">
        <v>234</v>
      </c>
      <c r="C31" s="351" t="s">
        <v>235</v>
      </c>
      <c r="D31" s="377"/>
      <c r="E31" s="377"/>
      <c r="F31" s="1502">
        <f>IF(Percentage_of_Occupancy=0, 0, IF(Percentage_of_Occupancy &gt; 0.8, 0, +'Form 6'!H72))</f>
        <v>0</v>
      </c>
      <c r="G31" s="1596"/>
      <c r="H31" s="1501">
        <f t="shared" si="1"/>
        <v>0</v>
      </c>
      <c r="I31" s="770"/>
    </row>
    <row r="32" spans="2:9" ht="15" customHeight="1">
      <c r="B32" s="627" t="s">
        <v>236</v>
      </c>
      <c r="C32" s="351" t="s">
        <v>237</v>
      </c>
      <c r="D32" s="377"/>
      <c r="E32" s="377"/>
      <c r="F32" s="1502">
        <f>IF(Percentage_of_Occupancy=0, 0, IF(Percentage_of_Occupancy &gt; 0.8, 0, +'Form 6'!H73))</f>
        <v>0</v>
      </c>
      <c r="G32" s="1596"/>
      <c r="H32" s="1501">
        <f t="shared" si="1"/>
        <v>0</v>
      </c>
      <c r="I32" s="770"/>
    </row>
    <row r="33" spans="2:12" ht="15" customHeight="1">
      <c r="B33" s="627" t="s">
        <v>238</v>
      </c>
      <c r="C33" s="351" t="s">
        <v>239</v>
      </c>
      <c r="D33" s="377"/>
      <c r="E33" s="377"/>
      <c r="F33" s="1502">
        <f>IF(Percentage_of_Occupancy=0, 0, IF(Percentage_of_Occupancy &gt; 0.8, 0, +'Form 6'!H74))</f>
        <v>0</v>
      </c>
      <c r="G33" s="1596"/>
      <c r="H33" s="1501">
        <f t="shared" si="1"/>
        <v>0</v>
      </c>
      <c r="I33" s="770"/>
    </row>
    <row r="34" spans="2:12" ht="15" customHeight="1">
      <c r="B34" s="627" t="s">
        <v>240</v>
      </c>
      <c r="C34" s="351" t="s">
        <v>241</v>
      </c>
      <c r="D34" s="377"/>
      <c r="E34" s="377"/>
      <c r="F34" s="1502">
        <f>IF(Percentage_of_Occupancy=0, 0, IF(Percentage_of_Occupancy &gt; 0.8, 0, +'Form 6'!H75))</f>
        <v>0</v>
      </c>
      <c r="G34" s="1500">
        <f>+F34</f>
        <v>0</v>
      </c>
      <c r="H34" s="1597"/>
      <c r="I34" s="770"/>
    </row>
    <row r="35" spans="2:12" ht="15" customHeight="1">
      <c r="B35" s="627" t="s">
        <v>242</v>
      </c>
      <c r="C35" s="351" t="s">
        <v>243</v>
      </c>
      <c r="D35" s="377"/>
      <c r="E35" s="377"/>
      <c r="F35" s="1502">
        <f>IF(Percentage_of_Occupancy=0, 0, IF(Percentage_of_Occupancy &gt; 0.8, 0, +'Form 6'!H76))</f>
        <v>0</v>
      </c>
      <c r="G35" s="1500">
        <f>+F35</f>
        <v>0</v>
      </c>
      <c r="H35" s="1594"/>
      <c r="I35" s="770"/>
    </row>
    <row r="36" spans="2:12" ht="15" customHeight="1" thickBot="1">
      <c r="B36" s="627" t="s">
        <v>244</v>
      </c>
      <c r="C36" s="351" t="s">
        <v>245</v>
      </c>
      <c r="D36" s="377"/>
      <c r="E36" s="377"/>
      <c r="F36" s="1502">
        <f>IF(Percentage_of_Occupancy=0, 0, IF(Percentage_of_Occupancy &gt; 0.8, 0, +'Form 6'!H77))</f>
        <v>0</v>
      </c>
      <c r="G36" s="1499"/>
      <c r="H36" s="1598">
        <f>+F36-G36</f>
        <v>0</v>
      </c>
      <c r="I36" s="770"/>
    </row>
    <row r="37" spans="2:12" ht="15" customHeight="1" thickTop="1" thickBot="1">
      <c r="B37" s="628" t="s">
        <v>246</v>
      </c>
      <c r="C37" s="354" t="s">
        <v>553</v>
      </c>
      <c r="D37" s="629"/>
      <c r="E37" s="629"/>
      <c r="F37" s="1504">
        <f>SUM(F15:F36)</f>
        <v>0</v>
      </c>
      <c r="G37" s="1504">
        <f>SUM(G15:G27)+G34+G35+G36</f>
        <v>0</v>
      </c>
      <c r="H37" s="1505">
        <f>SUM(H28:H33)+H36</f>
        <v>0</v>
      </c>
      <c r="I37" s="770"/>
    </row>
    <row r="38" spans="2:12" ht="26.25" customHeight="1" thickTop="1" thickBot="1">
      <c r="B38" s="369" t="s">
        <v>248</v>
      </c>
      <c r="C38" s="356" t="s">
        <v>249</v>
      </c>
      <c r="D38" s="370"/>
      <c r="E38" s="370"/>
      <c r="F38" s="1599"/>
      <c r="G38" s="1600"/>
      <c r="H38" s="1601"/>
      <c r="I38" s="770"/>
      <c r="J38" s="1969" t="s">
        <v>16056</v>
      </c>
      <c r="K38" s="1969"/>
      <c r="L38" s="1969"/>
    </row>
    <row r="39" spans="2:12" ht="12.95" customHeight="1" thickTop="1">
      <c r="B39" s="625" t="s">
        <v>250</v>
      </c>
      <c r="C39" s="626" t="s">
        <v>251</v>
      </c>
      <c r="D39" s="370"/>
      <c r="E39" s="370"/>
      <c r="F39" s="1592">
        <f>IF(Percentage_of_Occupancy=0, 0, IF(Percentage_of_Occupancy &gt; 0.8, 0, +'Form 6'!H80))</f>
        <v>0</v>
      </c>
      <c r="G39" s="1602"/>
      <c r="H39" s="1603">
        <f>+F39</f>
        <v>0</v>
      </c>
      <c r="I39" s="770"/>
      <c r="J39" s="1784">
        <f>SUM(F39:F47)</f>
        <v>0</v>
      </c>
      <c r="K39" s="1785" t="str">
        <f>IFERROR(J39/$J$39,"")</f>
        <v/>
      </c>
      <c r="L39" s="1786" t="s">
        <v>81</v>
      </c>
    </row>
    <row r="40" spans="2:12" ht="12.95" customHeight="1">
      <c r="B40" s="627" t="s">
        <v>252</v>
      </c>
      <c r="C40" s="351" t="s">
        <v>253</v>
      </c>
      <c r="D40" s="377"/>
      <c r="E40" s="377"/>
      <c r="F40" s="1502">
        <f>IF(Percentage_of_Occupancy=0, 0, IF(Percentage_of_Occupancy &gt; 0.8, 0, +'Form 6'!H81))</f>
        <v>0</v>
      </c>
      <c r="G40" s="1596"/>
      <c r="H40" s="1501">
        <f>+F40</f>
        <v>0</v>
      </c>
      <c r="I40" s="770"/>
      <c r="J40" s="1784">
        <f>_D002807+_D002809+_D002811</f>
        <v>0</v>
      </c>
      <c r="K40" s="1785" t="str">
        <f>IFERROR(J40/$J$39,"")</f>
        <v/>
      </c>
      <c r="L40" s="1786" t="s">
        <v>16048</v>
      </c>
    </row>
    <row r="41" spans="2:12" ht="12.95" customHeight="1">
      <c r="B41" s="627" t="s">
        <v>254</v>
      </c>
      <c r="C41" s="351" t="s">
        <v>255</v>
      </c>
      <c r="D41" s="377"/>
      <c r="E41" s="377"/>
      <c r="F41" s="1502">
        <f>IF(Percentage_of_Occupancy=0, 0, IF(Percentage_of_Occupancy &gt; 0.8, 0, +'Form 6'!H82))</f>
        <v>0</v>
      </c>
      <c r="G41" s="1500">
        <f>+F41</f>
        <v>0</v>
      </c>
      <c r="H41" s="1604"/>
      <c r="I41" s="770"/>
      <c r="J41" s="1784">
        <f>_D002805+_D002806+_D002808+_D002810+_D002812+_D002813</f>
        <v>0</v>
      </c>
      <c r="K41" s="1785" t="str">
        <f>IFERROR(J41/$J$39,"")</f>
        <v/>
      </c>
      <c r="L41" s="1786" t="s">
        <v>16049</v>
      </c>
    </row>
    <row r="42" spans="2:12" ht="12.95" customHeight="1">
      <c r="B42" s="627" t="s">
        <v>256</v>
      </c>
      <c r="C42" s="351" t="s">
        <v>257</v>
      </c>
      <c r="D42" s="377"/>
      <c r="E42" s="377"/>
      <c r="F42" s="1502">
        <f>IF(Percentage_of_Occupancy=0, 0, IF(Percentage_of_Occupancy &gt; 0.8, 0, +'Form 6'!H83))</f>
        <v>0</v>
      </c>
      <c r="G42" s="1595"/>
      <c r="H42" s="1605">
        <f>+F42</f>
        <v>0</v>
      </c>
    </row>
    <row r="43" spans="2:12" ht="12.95" customHeight="1">
      <c r="B43" s="627" t="s">
        <v>258</v>
      </c>
      <c r="C43" s="351" t="s">
        <v>259</v>
      </c>
      <c r="D43" s="377"/>
      <c r="E43" s="377"/>
      <c r="F43" s="1502">
        <f>IF(Percentage_of_Occupancy=0, 0, IF(Percentage_of_Occupancy &gt; 0.8, 0, +'Form 6'!H84))</f>
        <v>0</v>
      </c>
      <c r="G43" s="1500">
        <f>+F43</f>
        <v>0</v>
      </c>
      <c r="H43" s="1606"/>
      <c r="I43" s="770"/>
    </row>
    <row r="44" spans="2:12" ht="12.95" customHeight="1">
      <c r="B44" s="627" t="s">
        <v>260</v>
      </c>
      <c r="C44" s="351" t="s">
        <v>261</v>
      </c>
      <c r="D44" s="377"/>
      <c r="E44" s="377"/>
      <c r="F44" s="1502">
        <f>IF(Percentage_of_Occupancy=0, 0, IF(Percentage_of_Occupancy &gt; 0.8, 0, +'Form 6'!H85))</f>
        <v>0</v>
      </c>
      <c r="G44" s="1595"/>
      <c r="H44" s="1501">
        <f>+F44</f>
        <v>0</v>
      </c>
      <c r="I44" s="770"/>
    </row>
    <row r="45" spans="2:12" ht="12.95" customHeight="1">
      <c r="B45" s="627" t="s">
        <v>262</v>
      </c>
      <c r="C45" s="351" t="s">
        <v>263</v>
      </c>
      <c r="D45" s="377"/>
      <c r="E45" s="377"/>
      <c r="F45" s="1502">
        <f>IF(Percentage_of_Occupancy=0, 0, IF(Percentage_of_Occupancy &gt; 0.8, 0, +'Form 6'!H86))</f>
        <v>0</v>
      </c>
      <c r="G45" s="1500">
        <f>+F45</f>
        <v>0</v>
      </c>
      <c r="H45" s="1607"/>
      <c r="I45" s="770"/>
    </row>
    <row r="46" spans="2:12" ht="12.95" customHeight="1">
      <c r="B46" s="627" t="s">
        <v>264</v>
      </c>
      <c r="C46" s="351" t="s">
        <v>265</v>
      </c>
      <c r="D46" s="377"/>
      <c r="E46" s="377"/>
      <c r="F46" s="1502">
        <f>IF(Percentage_of_Occupancy=0, 0, IF(Percentage_of_Occupancy &gt; 0.8, 0, +'Form 6'!H87))</f>
        <v>0</v>
      </c>
      <c r="G46" s="1595"/>
      <c r="H46" s="1501">
        <f>+F46</f>
        <v>0</v>
      </c>
      <c r="I46" s="770"/>
    </row>
    <row r="47" spans="2:12" ht="12.95" customHeight="1">
      <c r="B47" s="627" t="s">
        <v>266</v>
      </c>
      <c r="C47" s="351" t="s">
        <v>267</v>
      </c>
      <c r="D47" s="377"/>
      <c r="E47" s="377"/>
      <c r="F47" s="1502">
        <f>IF(Percentage_of_Occupancy=0, 0, IF(Percentage_of_Occupancy &gt; 0.8, 0, +'Form 6'!H88))</f>
        <v>0</v>
      </c>
      <c r="G47" s="1596"/>
      <c r="H47" s="1501">
        <f>+F47</f>
        <v>0</v>
      </c>
      <c r="I47" s="770"/>
    </row>
    <row r="48" spans="2:12" ht="12.95" customHeight="1">
      <c r="B48" s="627" t="s">
        <v>268</v>
      </c>
      <c r="C48" s="351" t="s">
        <v>269</v>
      </c>
      <c r="D48" s="377"/>
      <c r="E48" s="377"/>
      <c r="F48" s="1502">
        <f>IF(Percentage_of_Occupancy=0, 0, IF(Percentage_of_Occupancy &gt; 0.8, 0, +'Form 6'!H89))</f>
        <v>0</v>
      </c>
      <c r="G48" s="1499">
        <f>IFERROR(SUM($G$39:$G$47)/SUM($F$39:$F$47)*F48,0)</f>
        <v>0</v>
      </c>
      <c r="H48" s="1598">
        <f t="shared" ref="H48:H53" si="2">+F48-G48</f>
        <v>0</v>
      </c>
      <c r="I48" s="770"/>
    </row>
    <row r="49" spans="2:9" ht="12.95" customHeight="1">
      <c r="B49" s="627" t="s">
        <v>270</v>
      </c>
      <c r="C49" s="351" t="s">
        <v>271</v>
      </c>
      <c r="D49" s="377"/>
      <c r="E49" s="377"/>
      <c r="F49" s="1502">
        <f>IF(Percentage_of_Occupancy=0, 0, IF(Percentage_of_Occupancy &gt; 0.8, 0, +'Form 6'!H90))</f>
        <v>0</v>
      </c>
      <c r="G49" s="1499">
        <f t="shared" ref="G49:G53" si="3">IFERROR(SUM($G$39:$G$47)/SUM($F$39:$F$47)*F49,0)</f>
        <v>0</v>
      </c>
      <c r="H49" s="1598">
        <f t="shared" si="2"/>
        <v>0</v>
      </c>
      <c r="I49" s="770"/>
    </row>
    <row r="50" spans="2:9" ht="12.95" customHeight="1">
      <c r="B50" s="627" t="s">
        <v>272</v>
      </c>
      <c r="C50" s="351" t="s">
        <v>273</v>
      </c>
      <c r="D50" s="377"/>
      <c r="E50" s="377"/>
      <c r="F50" s="1502">
        <f>IF(Percentage_of_Occupancy=0, 0, IF(Percentage_of_Occupancy &gt; 0.8, 0, +'Form 6'!H91))</f>
        <v>0</v>
      </c>
      <c r="G50" s="1499">
        <f t="shared" si="3"/>
        <v>0</v>
      </c>
      <c r="H50" s="1598">
        <f t="shared" si="2"/>
        <v>0</v>
      </c>
      <c r="I50" s="770"/>
    </row>
    <row r="51" spans="2:9" ht="12.95" customHeight="1">
      <c r="B51" s="627" t="s">
        <v>274</v>
      </c>
      <c r="C51" s="351" t="s">
        <v>275</v>
      </c>
      <c r="D51" s="377"/>
      <c r="E51" s="377"/>
      <c r="F51" s="1502">
        <f>IF(Percentage_of_Occupancy=0, 0, IF(Percentage_of_Occupancy &gt; 0.8, 0, +'Form 6'!H92))</f>
        <v>0</v>
      </c>
      <c r="G51" s="1499">
        <f t="shared" si="3"/>
        <v>0</v>
      </c>
      <c r="H51" s="1598">
        <f t="shared" si="2"/>
        <v>0</v>
      </c>
      <c r="I51" s="770"/>
    </row>
    <row r="52" spans="2:9" ht="12.95" customHeight="1">
      <c r="B52" s="627" t="s">
        <v>276</v>
      </c>
      <c r="C52" s="351" t="s">
        <v>277</v>
      </c>
      <c r="D52" s="377"/>
      <c r="E52" s="377"/>
      <c r="F52" s="1502">
        <f>IF(Percentage_of_Occupancy=0, 0, IF(Percentage_of_Occupancy &gt; 0.8, 0, +'Form 6'!H93))</f>
        <v>0</v>
      </c>
      <c r="G52" s="1499">
        <f t="shared" si="3"/>
        <v>0</v>
      </c>
      <c r="H52" s="1598">
        <f t="shared" si="2"/>
        <v>0</v>
      </c>
      <c r="I52" s="770"/>
    </row>
    <row r="53" spans="2:9" ht="12.95" customHeight="1">
      <c r="B53" s="627" t="s">
        <v>278</v>
      </c>
      <c r="C53" s="351" t="s">
        <v>279</v>
      </c>
      <c r="D53" s="377"/>
      <c r="E53" s="377"/>
      <c r="F53" s="1502">
        <f>IF(Percentage_of_Occupancy=0, 0, IF(Percentage_of_Occupancy &gt; 0.8, 0, +'Form 6'!H94))</f>
        <v>0</v>
      </c>
      <c r="G53" s="1499">
        <f t="shared" si="3"/>
        <v>0</v>
      </c>
      <c r="H53" s="1598">
        <f t="shared" si="2"/>
        <v>0</v>
      </c>
      <c r="I53" s="770"/>
    </row>
    <row r="54" spans="2:9" ht="12.95" customHeight="1">
      <c r="B54" s="627" t="s">
        <v>280</v>
      </c>
      <c r="C54" s="351" t="s">
        <v>281</v>
      </c>
      <c r="D54" s="377"/>
      <c r="E54" s="377"/>
      <c r="F54" s="1502">
        <f>IF(Percentage_of_Occupancy=0, 0, IF(Percentage_of_Occupancy &gt; 0.8, 0, +'Form 6'!H95))</f>
        <v>0</v>
      </c>
      <c r="G54" s="1500">
        <f>+F54</f>
        <v>0</v>
      </c>
      <c r="H54" s="1606"/>
      <c r="I54" s="770"/>
    </row>
    <row r="55" spans="2:9" ht="12.95" customHeight="1">
      <c r="B55" s="627" t="s">
        <v>282</v>
      </c>
      <c r="C55" s="351" t="s">
        <v>283</v>
      </c>
      <c r="D55" s="377"/>
      <c r="E55" s="377"/>
      <c r="F55" s="1502">
        <f>IF(Percentage_of_Occupancy=0, 0, IF(Percentage_of_Occupancy &gt; 0.8, 0, +'Form 6'!H96))</f>
        <v>0</v>
      </c>
      <c r="G55" s="1595"/>
      <c r="H55" s="1501">
        <f>+F55</f>
        <v>0</v>
      </c>
      <c r="I55" s="770"/>
    </row>
    <row r="56" spans="2:9" ht="12.95" customHeight="1">
      <c r="B56" s="627" t="s">
        <v>284</v>
      </c>
      <c r="C56" s="351" t="s">
        <v>285</v>
      </c>
      <c r="D56" s="377"/>
      <c r="E56" s="377"/>
      <c r="F56" s="1502">
        <f>IF(Percentage_of_Occupancy=0, 0, IF(Percentage_of_Occupancy &gt; 0.8, 0, +'Form 6'!H97))</f>
        <v>0</v>
      </c>
      <c r="G56" s="1500">
        <f>+F56</f>
        <v>0</v>
      </c>
      <c r="H56" s="1606"/>
      <c r="I56" s="770"/>
    </row>
    <row r="57" spans="2:9" ht="12.95" customHeight="1">
      <c r="B57" s="627" t="s">
        <v>286</v>
      </c>
      <c r="C57" s="351" t="s">
        <v>287</v>
      </c>
      <c r="D57" s="377"/>
      <c r="E57" s="377"/>
      <c r="F57" s="1502">
        <f>IF(Percentage_of_Occupancy=0, 0, IF(Percentage_of_Occupancy &gt; 0.8, 0, +'Form 6'!H98))</f>
        <v>0</v>
      </c>
      <c r="G57" s="1608"/>
      <c r="H57" s="1501">
        <f t="shared" ref="H57:H64" si="4">+F57</f>
        <v>0</v>
      </c>
      <c r="I57" s="770"/>
    </row>
    <row r="58" spans="2:9" ht="12.95" customHeight="1">
      <c r="B58" s="627" t="s">
        <v>288</v>
      </c>
      <c r="C58" s="351" t="s">
        <v>554</v>
      </c>
      <c r="D58" s="377"/>
      <c r="E58" s="377"/>
      <c r="F58" s="1502">
        <f>IF(Percentage_of_Occupancy=0, 0, IF(Percentage_of_Occupancy &gt; 0.8, 0, +'Form 6'!H99))</f>
        <v>0</v>
      </c>
      <c r="G58" s="1596"/>
      <c r="H58" s="1501">
        <f t="shared" si="4"/>
        <v>0</v>
      </c>
      <c r="I58" s="770"/>
    </row>
    <row r="59" spans="2:9" ht="12.95" customHeight="1">
      <c r="B59" s="627" t="s">
        <v>290</v>
      </c>
      <c r="C59" s="351" t="s">
        <v>291</v>
      </c>
      <c r="D59" s="377"/>
      <c r="E59" s="377"/>
      <c r="F59" s="1502">
        <f>IF(Percentage_of_Occupancy=0, 0, IF(Percentage_of_Occupancy &gt; 0.8, 0, +'Form 6'!H100))</f>
        <v>0</v>
      </c>
      <c r="G59" s="1596"/>
      <c r="H59" s="1501">
        <f t="shared" si="4"/>
        <v>0</v>
      </c>
      <c r="I59" s="770"/>
    </row>
    <row r="60" spans="2:9" ht="12.95" customHeight="1">
      <c r="B60" s="627" t="s">
        <v>292</v>
      </c>
      <c r="C60" s="351" t="s">
        <v>293</v>
      </c>
      <c r="D60" s="377"/>
      <c r="E60" s="377"/>
      <c r="F60" s="1502">
        <f>IF(Percentage_of_Occupancy=0, 0, IF(Percentage_of_Occupancy &gt; 0.8, 0, +'Form 6'!H101))</f>
        <v>0</v>
      </c>
      <c r="G60" s="1596"/>
      <c r="H60" s="1501">
        <f t="shared" si="4"/>
        <v>0</v>
      </c>
      <c r="I60" s="770"/>
    </row>
    <row r="61" spans="2:9" ht="12.95" customHeight="1">
      <c r="B61" s="627" t="s">
        <v>294</v>
      </c>
      <c r="C61" s="351" t="s">
        <v>295</v>
      </c>
      <c r="D61" s="377"/>
      <c r="E61" s="377"/>
      <c r="F61" s="1502">
        <f>IF(Percentage_of_Occupancy=0, 0, IF(Percentage_of_Occupancy &gt; 0.8, 0, +'Form 6'!H102))</f>
        <v>0</v>
      </c>
      <c r="G61" s="1596"/>
      <c r="H61" s="1501">
        <f t="shared" si="4"/>
        <v>0</v>
      </c>
      <c r="I61" s="770"/>
    </row>
    <row r="62" spans="2:9" ht="12.95" customHeight="1">
      <c r="B62" s="627" t="s">
        <v>296</v>
      </c>
      <c r="C62" s="351" t="s">
        <v>297</v>
      </c>
      <c r="D62" s="377"/>
      <c r="E62" s="377"/>
      <c r="F62" s="1502">
        <f>IF(Percentage_of_Occupancy=0, 0, IF(Percentage_of_Occupancy &gt; 0.8, 0, +'Form 6'!H103))</f>
        <v>0</v>
      </c>
      <c r="G62" s="1596"/>
      <c r="H62" s="1501">
        <f t="shared" si="4"/>
        <v>0</v>
      </c>
      <c r="I62" s="770"/>
    </row>
    <row r="63" spans="2:9" ht="12.95" customHeight="1">
      <c r="B63" s="627" t="s">
        <v>298</v>
      </c>
      <c r="C63" s="351" t="s">
        <v>299</v>
      </c>
      <c r="D63" s="377"/>
      <c r="E63" s="377"/>
      <c r="F63" s="1502">
        <f>IF(Percentage_of_Occupancy=0, 0, IF(Percentage_of_Occupancy &gt; 0.8, 0, +'Form 6'!H104))</f>
        <v>0</v>
      </c>
      <c r="G63" s="1596"/>
      <c r="H63" s="1501">
        <f t="shared" si="4"/>
        <v>0</v>
      </c>
      <c r="I63" s="770"/>
    </row>
    <row r="64" spans="2:9" ht="12.95" customHeight="1">
      <c r="B64" s="627" t="s">
        <v>300</v>
      </c>
      <c r="C64" s="351" t="s">
        <v>301</v>
      </c>
      <c r="D64" s="377"/>
      <c r="E64" s="377"/>
      <c r="F64" s="1502">
        <f>IF(Percentage_of_Occupancy=0, 0, IF(Percentage_of_Occupancy &gt; 0.8, 0, +'Form 6'!H105))</f>
        <v>0</v>
      </c>
      <c r="G64" s="1596"/>
      <c r="H64" s="1501">
        <f t="shared" si="4"/>
        <v>0</v>
      </c>
      <c r="I64" s="770"/>
    </row>
    <row r="65" spans="2:9" ht="12.95" customHeight="1">
      <c r="B65" s="627" t="s">
        <v>302</v>
      </c>
      <c r="C65" s="351" t="s">
        <v>303</v>
      </c>
      <c r="D65" s="377"/>
      <c r="E65" s="377"/>
      <c r="F65" s="1502">
        <f>IF(Percentage_of_Occupancy=0, 0, IF(Percentage_of_Occupancy &gt; 0.8, 0, +'Form 6'!H106))</f>
        <v>0</v>
      </c>
      <c r="G65" s="1500">
        <f>+F65</f>
        <v>0</v>
      </c>
      <c r="H65" s="1597"/>
      <c r="I65" s="770"/>
    </row>
    <row r="66" spans="2:9" ht="12.95" customHeight="1">
      <c r="B66" s="627" t="s">
        <v>304</v>
      </c>
      <c r="C66" s="351" t="s">
        <v>555</v>
      </c>
      <c r="D66" s="377"/>
      <c r="E66" s="377"/>
      <c r="F66" s="1502">
        <f>IF(Percentage_of_Occupancy=0, 0, IF(Percentage_of_Occupancy &gt; 0.8, 0, +'Form 6'!H107))</f>
        <v>0</v>
      </c>
      <c r="G66" s="1595"/>
      <c r="H66" s="1501">
        <f t="shared" ref="H66:H71" si="5">+F66</f>
        <v>0</v>
      </c>
      <c r="I66" s="770"/>
    </row>
    <row r="67" spans="2:9" ht="12.95" customHeight="1">
      <c r="B67" s="627" t="s">
        <v>306</v>
      </c>
      <c r="C67" s="351" t="s">
        <v>556</v>
      </c>
      <c r="D67" s="377"/>
      <c r="E67" s="377"/>
      <c r="F67" s="1502">
        <f>IF(Percentage_of_Occupancy=0, 0, IF(Percentage_of_Occupancy &gt; 0.8, 0, +'Form 6'!H108))</f>
        <v>0</v>
      </c>
      <c r="G67" s="1609"/>
      <c r="H67" s="1501">
        <f t="shared" si="5"/>
        <v>0</v>
      </c>
      <c r="I67" s="770"/>
    </row>
    <row r="68" spans="2:9" ht="12.95" customHeight="1">
      <c r="B68" s="627" t="s">
        <v>308</v>
      </c>
      <c r="C68" s="351" t="s">
        <v>309</v>
      </c>
      <c r="D68" s="377"/>
      <c r="E68" s="377"/>
      <c r="F68" s="1502">
        <f>IF(Percentage_of_Occupancy=0, 0, IF(Percentage_of_Occupancy &gt; 0.8, 0, +'Form 6'!H109))</f>
        <v>0</v>
      </c>
      <c r="G68" s="1610"/>
      <c r="H68" s="1501">
        <f t="shared" si="5"/>
        <v>0</v>
      </c>
      <c r="I68" s="770"/>
    </row>
    <row r="69" spans="2:9" ht="12.95" customHeight="1">
      <c r="B69" s="627" t="s">
        <v>310</v>
      </c>
      <c r="C69" s="351" t="s">
        <v>311</v>
      </c>
      <c r="D69" s="377"/>
      <c r="E69" s="377"/>
      <c r="F69" s="1502">
        <f>IF(Percentage_of_Occupancy=0, 0, IF(Percentage_of_Occupancy &gt; 0.8, 0, +'Form 6'!H110))</f>
        <v>0</v>
      </c>
      <c r="G69" s="1610"/>
      <c r="H69" s="1501">
        <f t="shared" si="5"/>
        <v>0</v>
      </c>
      <c r="I69" s="770"/>
    </row>
    <row r="70" spans="2:9" ht="12.95" customHeight="1">
      <c r="B70" s="627" t="s">
        <v>312</v>
      </c>
      <c r="C70" s="351" t="s">
        <v>313</v>
      </c>
      <c r="D70" s="377"/>
      <c r="E70" s="377"/>
      <c r="F70" s="1502">
        <f>IF(Percentage_of_Occupancy=0, 0, IF(Percentage_of_Occupancy &gt; 0.8, 0, +'Form 6'!H111))</f>
        <v>0</v>
      </c>
      <c r="G70" s="1610"/>
      <c r="H70" s="1501">
        <f t="shared" si="5"/>
        <v>0</v>
      </c>
      <c r="I70" s="770"/>
    </row>
    <row r="71" spans="2:9" ht="12.95" customHeight="1">
      <c r="B71" s="627" t="s">
        <v>314</v>
      </c>
      <c r="C71" s="351" t="s">
        <v>315</v>
      </c>
      <c r="D71" s="377"/>
      <c r="E71" s="377"/>
      <c r="F71" s="1502">
        <f>IF(Percentage_of_Occupancy=0, 0, IF(Percentage_of_Occupancy &gt; 0.8, 0, +'Form 6'!H112))</f>
        <v>0</v>
      </c>
      <c r="G71" s="1596"/>
      <c r="H71" s="1501">
        <f t="shared" si="5"/>
        <v>0</v>
      </c>
      <c r="I71" s="770"/>
    </row>
    <row r="72" spans="2:9" ht="12.95" customHeight="1">
      <c r="B72" s="627" t="s">
        <v>316</v>
      </c>
      <c r="C72" s="351" t="s">
        <v>317</v>
      </c>
      <c r="D72" s="377"/>
      <c r="E72" s="377"/>
      <c r="F72" s="1502">
        <f>IF(Percentage_of_Occupancy=0, 0, IF(Percentage_of_Occupancy &gt; 0.8, 0, +'Form 6'!H113))</f>
        <v>0</v>
      </c>
      <c r="G72" s="1500">
        <f>+F72</f>
        <v>0</v>
      </c>
      <c r="H72" s="1597"/>
      <c r="I72" s="770"/>
    </row>
    <row r="73" spans="2:9" ht="12.95" customHeight="1">
      <c r="B73" s="627" t="s">
        <v>318</v>
      </c>
      <c r="C73" s="351" t="s">
        <v>319</v>
      </c>
      <c r="D73" s="377"/>
      <c r="E73" s="377"/>
      <c r="F73" s="1502">
        <f>IF(Percentage_of_Occupancy=0, 0, IF(Percentage_of_Occupancy &gt; 0.8, 0, +'Form 6'!H114))</f>
        <v>0</v>
      </c>
      <c r="G73" s="1595"/>
      <c r="H73" s="1501">
        <f>+F73</f>
        <v>0</v>
      </c>
      <c r="I73" s="770"/>
    </row>
    <row r="74" spans="2:9" ht="12.95" customHeight="1">
      <c r="B74" s="627" t="s">
        <v>320</v>
      </c>
      <c r="C74" s="351" t="s">
        <v>321</v>
      </c>
      <c r="D74" s="377"/>
      <c r="E74" s="377"/>
      <c r="F74" s="1502">
        <f>IF(Percentage_of_Occupancy=0, 0, IF(Percentage_of_Occupancy &gt; 0.8, 0, +'Form 6'!H115))</f>
        <v>0</v>
      </c>
      <c r="G74" s="1500">
        <f>+F74</f>
        <v>0</v>
      </c>
      <c r="H74" s="1604"/>
      <c r="I74" s="770"/>
    </row>
    <row r="75" spans="2:9" ht="12.95" customHeight="1">
      <c r="B75" s="627" t="s">
        <v>322</v>
      </c>
      <c r="C75" s="351" t="s">
        <v>323</v>
      </c>
      <c r="D75" s="377"/>
      <c r="E75" s="377"/>
      <c r="F75" s="1502">
        <f>IF(Percentage_of_Occupancy=0, 0, IF(Percentage_of_Occupancy &gt; 0.8, 0, +'Form 6'!H116))</f>
        <v>0</v>
      </c>
      <c r="G75" s="1499"/>
      <c r="H75" s="1598">
        <f>+F75-G75</f>
        <v>0</v>
      </c>
      <c r="I75" s="770"/>
    </row>
    <row r="76" spans="2:9" ht="12.95" customHeight="1">
      <c r="B76" s="627" t="s">
        <v>324</v>
      </c>
      <c r="C76" s="351" t="s">
        <v>325</v>
      </c>
      <c r="D76" s="377"/>
      <c r="E76" s="377"/>
      <c r="F76" s="1502">
        <f>IF(Percentage_of_Occupancy=0, 0, IF(Percentage_of_Occupancy &gt; 0.8, 0, +'Form 6'!H117))</f>
        <v>0</v>
      </c>
      <c r="G76" s="1595"/>
      <c r="H76" s="1501">
        <f>+F76</f>
        <v>0</v>
      </c>
      <c r="I76" s="770"/>
    </row>
    <row r="77" spans="2:9" ht="12.95" customHeight="1">
      <c r="B77" s="627" t="s">
        <v>326</v>
      </c>
      <c r="C77" s="351" t="s">
        <v>327</v>
      </c>
      <c r="D77" s="377"/>
      <c r="E77" s="377"/>
      <c r="F77" s="1502">
        <f>IF(Percentage_of_Occupancy=0, 0, IF(Percentage_of_Occupancy &gt; 0.8, 0, +'Form 6'!H118))</f>
        <v>0</v>
      </c>
      <c r="G77" s="1500">
        <f>+F77</f>
        <v>0</v>
      </c>
      <c r="H77" s="1597"/>
      <c r="I77" s="770"/>
    </row>
    <row r="78" spans="2:9" ht="12.95" customHeight="1">
      <c r="B78" s="627" t="s">
        <v>328</v>
      </c>
      <c r="C78" s="351" t="s">
        <v>329</v>
      </c>
      <c r="D78" s="377"/>
      <c r="E78" s="377"/>
      <c r="F78" s="1502">
        <f>IF(Percentage_of_Occupancy=0, 0, IF(Percentage_of_Occupancy &gt; 0.8, 0, +'Form 6'!H119))</f>
        <v>0</v>
      </c>
      <c r="G78" s="1595"/>
      <c r="H78" s="1501">
        <f>+F78</f>
        <v>0</v>
      </c>
      <c r="I78" s="770"/>
    </row>
    <row r="79" spans="2:9" ht="12.95" customHeight="1">
      <c r="B79" s="627" t="s">
        <v>330</v>
      </c>
      <c r="C79" s="351" t="s">
        <v>331</v>
      </c>
      <c r="D79" s="377"/>
      <c r="E79" s="377"/>
      <c r="F79" s="1502">
        <f>IF(Percentage_of_Occupancy=0, 0, IF(Percentage_of_Occupancy &gt; 0.8, 0, +'Form 6'!H120))</f>
        <v>0</v>
      </c>
      <c r="G79" s="1611"/>
      <c r="H79" s="1501">
        <f>+F79</f>
        <v>0</v>
      </c>
      <c r="I79" s="770"/>
    </row>
    <row r="80" spans="2:9" ht="12.95" customHeight="1">
      <c r="B80" s="627" t="s">
        <v>332</v>
      </c>
      <c r="C80" s="351" t="s">
        <v>333</v>
      </c>
      <c r="D80" s="377"/>
      <c r="E80" s="377"/>
      <c r="F80" s="1502">
        <f>IF(Percentage_of_Occupancy=0, 0, IF(Percentage_of_Occupancy &gt; 0.8, 0, +'Form 6'!H121))</f>
        <v>0</v>
      </c>
      <c r="G80" s="1596"/>
      <c r="H80" s="1501">
        <f>+F80</f>
        <v>0</v>
      </c>
      <c r="I80" s="770"/>
    </row>
    <row r="81" spans="2:9" ht="12.95" customHeight="1">
      <c r="B81" s="627" t="s">
        <v>334</v>
      </c>
      <c r="C81" s="351" t="s">
        <v>335</v>
      </c>
      <c r="D81" s="630" t="s">
        <v>1181</v>
      </c>
      <c r="E81" s="96"/>
      <c r="F81" s="1612">
        <f>IF(Percentage_of_Occupancy=0, 0, IF(Percentage_of_Occupancy &gt; 0.8, 0, +'Form 6'!H122))</f>
        <v>0</v>
      </c>
      <c r="G81" s="1502">
        <f>IF(F81 = 0, 0, ROUND('Form 3'!F37*$E$81, 2))</f>
        <v>0</v>
      </c>
      <c r="H81" s="1501">
        <f>+F81-G81</f>
        <v>0</v>
      </c>
      <c r="I81" s="770"/>
    </row>
    <row r="82" spans="2:9" ht="12.95" customHeight="1">
      <c r="B82" s="627" t="s">
        <v>336</v>
      </c>
      <c r="C82" s="351" t="s">
        <v>337</v>
      </c>
      <c r="D82" s="377"/>
      <c r="F82" s="1502">
        <f>IF(Percentage_of_Occupancy=0, 0, IF(Percentage_of_Occupancy &gt; 0.8, 0, +'Form 6'!H123))</f>
        <v>0</v>
      </c>
      <c r="G82" s="1500">
        <f>+F82</f>
        <v>0</v>
      </c>
      <c r="H82" s="1613"/>
      <c r="I82" s="770"/>
    </row>
    <row r="83" spans="2:9" ht="12.95" customHeight="1">
      <c r="B83" s="627" t="s">
        <v>338</v>
      </c>
      <c r="C83" s="351" t="s">
        <v>339</v>
      </c>
      <c r="D83" s="377"/>
      <c r="E83" s="377"/>
      <c r="F83" s="1502">
        <f>IF(Percentage_of_Occupancy=0, 0, IF(Percentage_of_Occupancy &gt; 0.8, 0, +'Form 6'!H124))</f>
        <v>0</v>
      </c>
      <c r="G83" s="1608"/>
      <c r="H83" s="1501">
        <f>+F83</f>
        <v>0</v>
      </c>
      <c r="I83" s="770"/>
    </row>
    <row r="84" spans="2:9" ht="12.95" customHeight="1">
      <c r="B84" s="627" t="s">
        <v>340</v>
      </c>
      <c r="C84" s="351" t="s">
        <v>341</v>
      </c>
      <c r="D84" s="377"/>
      <c r="E84" s="377"/>
      <c r="F84" s="1502">
        <f>IF(Percentage_of_Occupancy=0, 0, IF(Percentage_of_Occupancy &gt; 0.8, 0, +'Form 6'!H125))</f>
        <v>0</v>
      </c>
      <c r="G84" s="1614"/>
      <c r="H84" s="1501">
        <f>+F84</f>
        <v>0</v>
      </c>
      <c r="I84" s="770"/>
    </row>
    <row r="85" spans="2:9" ht="12.95" customHeight="1" thickBot="1">
      <c r="B85" s="627" t="s">
        <v>342</v>
      </c>
      <c r="C85" s="351" t="s">
        <v>343</v>
      </c>
      <c r="D85" s="377"/>
      <c r="E85" s="377"/>
      <c r="F85" s="1502">
        <f>IF(Percentage_of_Occupancy=0, 0, IF(Percentage_of_Occupancy &gt; 0.8, 0, +'Form 6'!H126))</f>
        <v>0</v>
      </c>
      <c r="G85" s="1499">
        <f>'Schedule 6'!K62</f>
        <v>0</v>
      </c>
      <c r="H85" s="1598">
        <f>+F85-G85</f>
        <v>0</v>
      </c>
      <c r="I85" s="770"/>
    </row>
    <row r="86" spans="2:9" ht="12.95" customHeight="1" thickTop="1" thickBot="1">
      <c r="B86" s="628" t="s">
        <v>344</v>
      </c>
      <c r="C86" s="354" t="s">
        <v>557</v>
      </c>
      <c r="D86" s="629"/>
      <c r="E86" s="629"/>
      <c r="F86" s="1504">
        <f>SUM(F39:F85)</f>
        <v>0</v>
      </c>
      <c r="G86" s="1504">
        <f>SUM(G39:G85)</f>
        <v>0</v>
      </c>
      <c r="H86" s="1505">
        <f>SUM(H39:H85)</f>
        <v>0</v>
      </c>
      <c r="I86" s="770"/>
    </row>
    <row r="87" spans="2:9" ht="5.0999999999999996" customHeight="1" thickTop="1" thickBot="1"/>
    <row r="88" spans="2:9" ht="32.25" customHeight="1" thickTop="1" thickBot="1">
      <c r="B88" s="631" t="s">
        <v>558</v>
      </c>
      <c r="C88" s="632"/>
      <c r="D88" s="632"/>
      <c r="E88" s="632"/>
      <c r="F88" s="632"/>
      <c r="G88" s="632"/>
      <c r="H88" s="633"/>
      <c r="I88" s="770"/>
    </row>
    <row r="89" spans="2:9" ht="15" hidden="1" customHeight="1" thickTop="1" thickBot="1">
      <c r="B89" s="331" t="s">
        <v>1486</v>
      </c>
      <c r="C89" s="332" t="s">
        <v>1487</v>
      </c>
      <c r="D89" s="332" t="s">
        <v>1488</v>
      </c>
      <c r="E89" s="332" t="s">
        <v>1489</v>
      </c>
      <c r="F89" s="610" t="s">
        <v>1490</v>
      </c>
      <c r="G89" s="332" t="s">
        <v>1491</v>
      </c>
      <c r="H89" s="334" t="s">
        <v>1492</v>
      </c>
      <c r="I89" s="770"/>
    </row>
    <row r="90" spans="2:9" ht="15" customHeight="1" thickTop="1">
      <c r="B90" s="634" t="s">
        <v>600</v>
      </c>
      <c r="C90" s="369" t="s">
        <v>64</v>
      </c>
      <c r="D90" s="370"/>
      <c r="E90" s="370"/>
      <c r="F90" s="370"/>
      <c r="G90" s="635"/>
      <c r="H90" s="44"/>
      <c r="I90" s="770"/>
    </row>
    <row r="91" spans="2:9" ht="15" customHeight="1">
      <c r="B91" s="636" t="s">
        <v>4070</v>
      </c>
      <c r="C91" s="627" t="s">
        <v>559</v>
      </c>
      <c r="D91" s="377"/>
      <c r="E91" s="377"/>
      <c r="F91" s="377"/>
      <c r="G91" s="377"/>
      <c r="H91" s="1503">
        <f>+'Form 3'!F37</f>
        <v>0</v>
      </c>
      <c r="I91" s="770"/>
    </row>
    <row r="92" spans="2:9" ht="15" customHeight="1">
      <c r="B92" s="636" t="s">
        <v>4071</v>
      </c>
      <c r="C92" s="627" t="s">
        <v>560</v>
      </c>
      <c r="D92" s="377"/>
      <c r="E92" s="377"/>
      <c r="F92" s="377"/>
      <c r="G92" s="377"/>
      <c r="H92" s="1615">
        <f>'Form 3'!J44</f>
        <v>0</v>
      </c>
      <c r="I92" s="770"/>
    </row>
    <row r="93" spans="2:9" ht="15" customHeight="1" thickBot="1">
      <c r="B93" s="636" t="s">
        <v>4072</v>
      </c>
      <c r="C93" s="627" t="s">
        <v>561</v>
      </c>
      <c r="D93" s="377"/>
      <c r="E93" s="377"/>
      <c r="F93" s="377"/>
      <c r="G93" s="377"/>
      <c r="H93" s="1616">
        <f>ROUND(H92*0.8,0)</f>
        <v>0</v>
      </c>
      <c r="I93" s="770"/>
    </row>
    <row r="94" spans="2:9" ht="15" customHeight="1" thickTop="1">
      <c r="B94" s="634" t="s">
        <v>602</v>
      </c>
      <c r="C94" s="369" t="s">
        <v>562</v>
      </c>
      <c r="D94" s="370"/>
      <c r="E94" s="370"/>
      <c r="F94" s="370"/>
      <c r="G94" s="370"/>
      <c r="H94" s="44"/>
      <c r="I94" s="770"/>
    </row>
    <row r="95" spans="2:9" ht="15" customHeight="1">
      <c r="B95" s="636" t="s">
        <v>4073</v>
      </c>
      <c r="C95" s="627" t="s">
        <v>563</v>
      </c>
      <c r="D95" s="377"/>
      <c r="E95" s="377"/>
      <c r="F95" s="377"/>
      <c r="G95" s="377"/>
      <c r="H95" s="1503">
        <f>+G37</f>
        <v>0</v>
      </c>
      <c r="I95" s="770"/>
    </row>
    <row r="96" spans="2:9" ht="15" customHeight="1">
      <c r="B96" s="636" t="s">
        <v>4074</v>
      </c>
      <c r="C96" s="627" t="s">
        <v>564</v>
      </c>
      <c r="D96" s="377"/>
      <c r="E96" s="377"/>
      <c r="F96" s="377"/>
      <c r="G96" s="377"/>
      <c r="H96" s="45">
        <f>IF(H91=0,0,ROUND(H95/H91,2))</f>
        <v>0</v>
      </c>
      <c r="I96" s="770"/>
    </row>
    <row r="97" spans="2:9" ht="15" customHeight="1">
      <c r="B97" s="636" t="s">
        <v>4075</v>
      </c>
      <c r="C97" s="627" t="s">
        <v>565</v>
      </c>
      <c r="D97" s="377"/>
      <c r="E97" s="377"/>
      <c r="F97" s="377"/>
      <c r="G97" s="377"/>
      <c r="H97" s="1503">
        <f>+H37</f>
        <v>0</v>
      </c>
      <c r="I97" s="770"/>
    </row>
    <row r="98" spans="2:9" ht="15" customHeight="1">
      <c r="B98" s="636" t="s">
        <v>4076</v>
      </c>
      <c r="C98" s="627" t="s">
        <v>566</v>
      </c>
      <c r="D98" s="377"/>
      <c r="E98" s="377"/>
      <c r="F98" s="377"/>
      <c r="G98" s="377"/>
      <c r="H98" s="45">
        <f>IF(H93=0,0,ROUND(H97/H93,2))</f>
        <v>0</v>
      </c>
      <c r="I98" s="770"/>
    </row>
    <row r="99" spans="2:9" ht="15" customHeight="1" thickBot="1">
      <c r="B99" s="636" t="s">
        <v>4077</v>
      </c>
      <c r="C99" s="627" t="s">
        <v>567</v>
      </c>
      <c r="D99" s="377"/>
      <c r="E99" s="377"/>
      <c r="F99" s="377"/>
      <c r="G99" s="377"/>
      <c r="H99" s="45">
        <f>+H98+H96</f>
        <v>0</v>
      </c>
      <c r="I99" s="770"/>
    </row>
    <row r="100" spans="2:9" ht="15" customHeight="1" thickTop="1">
      <c r="B100" s="634" t="s">
        <v>605</v>
      </c>
      <c r="C100" s="369" t="s">
        <v>568</v>
      </c>
      <c r="D100" s="370"/>
      <c r="E100" s="370"/>
      <c r="F100" s="370"/>
      <c r="G100" s="370"/>
      <c r="H100" s="44"/>
      <c r="I100" s="770"/>
    </row>
    <row r="101" spans="2:9" ht="15" customHeight="1">
      <c r="B101" s="636" t="s">
        <v>4078</v>
      </c>
      <c r="C101" s="627" t="s">
        <v>569</v>
      </c>
      <c r="D101" s="377"/>
      <c r="E101" s="377"/>
      <c r="F101" s="377"/>
      <c r="G101" s="377"/>
      <c r="H101" s="1503">
        <f>+G86</f>
        <v>0</v>
      </c>
      <c r="I101" s="770"/>
    </row>
    <row r="102" spans="2:9" ht="15" customHeight="1">
      <c r="B102" s="636" t="s">
        <v>4079</v>
      </c>
      <c r="C102" s="627" t="s">
        <v>570</v>
      </c>
      <c r="D102" s="377"/>
      <c r="E102" s="377"/>
      <c r="F102" s="377"/>
      <c r="G102" s="377"/>
      <c r="H102" s="45">
        <f>IF(H91=0,0,ROUND(H101/H91,2))</f>
        <v>0</v>
      </c>
      <c r="I102" s="770"/>
    </row>
    <row r="103" spans="2:9" ht="15" customHeight="1">
      <c r="B103" s="636" t="s">
        <v>4080</v>
      </c>
      <c r="C103" s="627" t="s">
        <v>571</v>
      </c>
      <c r="D103" s="377"/>
      <c r="E103" s="377"/>
      <c r="F103" s="377"/>
      <c r="G103" s="377"/>
      <c r="H103" s="1503">
        <f>+H86</f>
        <v>0</v>
      </c>
      <c r="I103" s="770"/>
    </row>
    <row r="104" spans="2:9" ht="15" customHeight="1">
      <c r="B104" s="636" t="s">
        <v>4081</v>
      </c>
      <c r="C104" s="627" t="s">
        <v>572</v>
      </c>
      <c r="D104" s="377"/>
      <c r="E104" s="377"/>
      <c r="F104" s="377"/>
      <c r="G104" s="377"/>
      <c r="H104" s="45">
        <f>IF(H93=0,0,ROUND(H103/H93,2))</f>
        <v>0</v>
      </c>
      <c r="I104" s="770"/>
    </row>
    <row r="105" spans="2:9" ht="15" customHeight="1" thickBot="1">
      <c r="B105" s="636" t="s">
        <v>4082</v>
      </c>
      <c r="C105" s="627" t="s">
        <v>573</v>
      </c>
      <c r="D105" s="377"/>
      <c r="E105" s="377"/>
      <c r="F105" s="377"/>
      <c r="G105" s="377"/>
      <c r="H105" s="45">
        <f>+H104+H102</f>
        <v>0</v>
      </c>
      <c r="I105" s="770"/>
    </row>
    <row r="106" spans="2:9" ht="15" customHeight="1" thickTop="1">
      <c r="B106" s="634" t="s">
        <v>608</v>
      </c>
      <c r="C106" s="369" t="s">
        <v>574</v>
      </c>
      <c r="D106" s="370"/>
      <c r="E106" s="370"/>
      <c r="F106" s="370"/>
      <c r="G106" s="370"/>
      <c r="H106" s="44"/>
      <c r="I106" s="770"/>
    </row>
    <row r="107" spans="2:9" ht="15" customHeight="1">
      <c r="B107" s="636" t="s">
        <v>4083</v>
      </c>
      <c r="C107" s="627" t="s">
        <v>575</v>
      </c>
      <c r="D107" s="377"/>
      <c r="E107" s="377"/>
      <c r="F107" s="377"/>
      <c r="G107" s="377"/>
      <c r="H107" s="46">
        <f>IF(Percentage_of_Occupancy &gt; 0.8, 0, +'Form 6'!H162)</f>
        <v>0</v>
      </c>
      <c r="I107" s="770"/>
    </row>
    <row r="108" spans="2:9" ht="15" customHeight="1">
      <c r="B108" s="636" t="s">
        <v>4084</v>
      </c>
      <c r="C108" s="627" t="s">
        <v>576</v>
      </c>
      <c r="D108" s="377"/>
      <c r="E108" s="377"/>
      <c r="F108" s="377"/>
      <c r="G108" s="377"/>
      <c r="H108" s="46">
        <f>IF(Percentage_of_Occupancy &gt; 0.8, 0, +'Form 6'!H163)</f>
        <v>0</v>
      </c>
      <c r="I108" s="770"/>
    </row>
    <row r="109" spans="2:9" ht="15" customHeight="1">
      <c r="B109" s="636" t="s">
        <v>4085</v>
      </c>
      <c r="C109" s="627" t="s">
        <v>577</v>
      </c>
      <c r="D109" s="377"/>
      <c r="E109" s="377"/>
      <c r="F109" s="377"/>
      <c r="G109" s="377"/>
      <c r="H109" s="45">
        <f>+H99</f>
        <v>0</v>
      </c>
      <c r="I109" s="770"/>
    </row>
    <row r="110" spans="2:9" ht="15" customHeight="1">
      <c r="B110" s="636" t="s">
        <v>4086</v>
      </c>
      <c r="C110" s="627" t="s">
        <v>578</v>
      </c>
      <c r="D110" s="377"/>
      <c r="E110" s="377"/>
      <c r="F110" s="377"/>
      <c r="G110" s="377"/>
      <c r="H110" s="45">
        <f>+H105</f>
        <v>0</v>
      </c>
      <c r="I110" s="770"/>
    </row>
    <row r="111" spans="2:9" ht="15" customHeight="1">
      <c r="B111" s="636" t="s">
        <v>4087</v>
      </c>
      <c r="C111" s="627" t="s">
        <v>579</v>
      </c>
      <c r="D111" s="377"/>
      <c r="E111" s="377"/>
      <c r="F111" s="377"/>
      <c r="G111" s="377"/>
      <c r="H111" s="46">
        <f>IF(Percentage_of_Occupancy &gt; 0.8, 0, +'Form 6'!H166)</f>
        <v>0</v>
      </c>
      <c r="I111" s="770"/>
    </row>
    <row r="112" spans="2:9" ht="15" customHeight="1" thickBot="1">
      <c r="B112" s="637" t="s">
        <v>4088</v>
      </c>
      <c r="C112" s="638" t="s">
        <v>580</v>
      </c>
      <c r="D112" s="329"/>
      <c r="E112" s="329"/>
      <c r="F112" s="329"/>
      <c r="G112" s="329"/>
      <c r="H112" s="47">
        <f>SUM(H107:H111)</f>
        <v>0</v>
      </c>
      <c r="I112" s="770"/>
    </row>
    <row r="113" spans="2:8" ht="12" thickTop="1">
      <c r="B113" s="370"/>
      <c r="C113" s="370"/>
      <c r="D113" s="370"/>
      <c r="E113" s="370"/>
      <c r="F113" s="370"/>
      <c r="G113" s="370"/>
      <c r="H113" s="370"/>
    </row>
    <row r="114" spans="2:8"/>
    <row r="115" spans="2:8"/>
    <row r="116" spans="2:8" ht="12.95" customHeight="1">
      <c r="B116" s="316"/>
      <c r="C116" s="316"/>
      <c r="D116" s="317"/>
      <c r="E116" s="317"/>
      <c r="F116" s="317"/>
      <c r="G116" s="317"/>
      <c r="H116" s="317"/>
    </row>
    <row r="117" spans="2:8" ht="12.95" customHeight="1"/>
    <row r="118" spans="2:8" ht="12.95" customHeight="1"/>
    <row r="119" spans="2:8" ht="12.95" customHeight="1"/>
    <row r="120" spans="2:8" ht="12.95" customHeight="1"/>
    <row r="121" spans="2:8" ht="12.95" hidden="1" customHeight="1"/>
    <row r="122" spans="2:8" ht="12.2" hidden="1" customHeight="1"/>
    <row r="125" spans="2:8" hidden="1">
      <c r="B125" s="380"/>
      <c r="C125" s="380"/>
      <c r="D125" s="380"/>
      <c r="E125" s="380"/>
      <c r="F125" s="380"/>
      <c r="G125" s="380"/>
      <c r="H125" s="380"/>
    </row>
    <row r="126" spans="2:8" hidden="1">
      <c r="B126" s="380"/>
      <c r="C126" s="380"/>
      <c r="D126" s="380"/>
      <c r="F126" s="380"/>
      <c r="G126" s="380"/>
      <c r="H126" s="380"/>
    </row>
    <row r="127" spans="2:8" hidden="1">
      <c r="B127" s="380"/>
      <c r="C127" s="380"/>
      <c r="D127" s="380"/>
      <c r="F127" s="380"/>
      <c r="G127" s="380"/>
      <c r="H127" s="380"/>
    </row>
    <row r="128" spans="2:8" hidden="1">
      <c r="C128" s="380"/>
      <c r="D128" s="380"/>
      <c r="F128" s="380"/>
      <c r="G128" s="380"/>
      <c r="H128" s="380"/>
    </row>
    <row r="129" spans="2:8" hidden="1">
      <c r="B129" s="316"/>
      <c r="C129" s="316"/>
      <c r="D129" s="316"/>
      <c r="E129" s="317"/>
      <c r="F129" s="316"/>
      <c r="G129" s="316"/>
      <c r="H129" s="316"/>
    </row>
    <row r="130" spans="2:8" hidden="1">
      <c r="B130" s="316"/>
      <c r="C130" s="316"/>
      <c r="D130" s="316"/>
      <c r="E130" s="317"/>
      <c r="F130" s="316"/>
      <c r="G130" s="316"/>
      <c r="H130" s="316"/>
    </row>
    <row r="131" spans="2:8" ht="15" hidden="1" customHeight="1">
      <c r="B131" s="316"/>
      <c r="C131" s="316"/>
      <c r="D131" s="316"/>
      <c r="E131" s="317"/>
      <c r="F131" s="316"/>
      <c r="G131" s="316"/>
      <c r="H131" s="316"/>
    </row>
    <row r="132" spans="2:8" ht="15" hidden="1" customHeight="1">
      <c r="B132" s="316"/>
      <c r="C132" s="316"/>
      <c r="D132" s="316"/>
      <c r="E132" s="317"/>
      <c r="F132" s="316"/>
      <c r="G132" s="316"/>
      <c r="H132" s="316"/>
    </row>
    <row r="133" spans="2:8" hidden="1">
      <c r="B133" s="380"/>
      <c r="C133" s="380"/>
      <c r="D133" s="380"/>
      <c r="E133" s="380"/>
      <c r="F133" s="380"/>
      <c r="G133" s="380"/>
      <c r="H133" s="380"/>
    </row>
  </sheetData>
  <sheetProtection algorithmName="SHA-512" hashValue="Sd/cwTnWdreb82pa1Ln67zxSzvcPSEREJNLuvpSqClx0pWAHHam0Xi6yTJYU0xS9FInXQyRLdecx/YDZC8RhOQ==" saltValue="2zXf6wDWY/q5BD+/fL+LJA==" spinCount="100000" sheet="1" objects="1" scenarios="1"/>
  <mergeCells count="2">
    <mergeCell ref="J38:L38"/>
    <mergeCell ref="B7:C7"/>
  </mergeCells>
  <hyperlinks>
    <hyperlink ref="B7" location="Checklist!A1" display="Click here to go back to the instructions" xr:uid="{39394DC4-74E6-49CE-92DA-E885F7F6E3F5}"/>
  </hyperlinks>
  <printOptions horizontalCentered="1"/>
  <pageMargins left="0.25" right="0.25" top="0.75" bottom="0.75" header="0.3" footer="0.3"/>
  <pageSetup scale="87" fitToHeight="3" orientation="portrait" r:id="rId1"/>
  <headerFooter alignWithMargins="0">
    <oddFooter>&amp;C&amp;10&amp;A Page &amp;P of &amp;N</oddFooter>
  </headerFooter>
  <rowBreaks count="2" manualBreakCount="2">
    <brk id="37" min="1" max="7" man="1"/>
    <brk id="87" min="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N129"/>
  <sheetViews>
    <sheetView showGridLines="0" zoomScaleNormal="100" zoomScaleSheetLayoutView="66" workbookViewId="0">
      <selection activeCell="J17" sqref="J17"/>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8.77734375" style="12" customWidth="1"/>
    <col min="8" max="8" width="8.6640625" style="12" customWidth="1"/>
    <col min="9" max="9" width="12.6640625" style="12" customWidth="1"/>
    <col min="10" max="11" width="11" style="12" customWidth="1"/>
    <col min="12" max="12" width="3.5546875" style="12" hidden="1" customWidth="1"/>
    <col min="13" max="13" width="1.77734375" style="12" hidden="1" customWidth="1"/>
    <col min="14" max="14" width="71.44140625" style="12" bestFit="1" customWidth="1"/>
    <col min="15" max="16384" width="9.6640625" style="12" hidden="1"/>
  </cols>
  <sheetData>
    <row r="1" spans="1:14">
      <c r="B1" s="134" t="s">
        <v>12355</v>
      </c>
      <c r="C1" s="134"/>
      <c r="D1" s="134"/>
      <c r="E1" s="134"/>
      <c r="F1" s="134"/>
      <c r="G1" s="134"/>
      <c r="H1" s="134"/>
      <c r="I1" s="134"/>
      <c r="J1" s="134"/>
      <c r="K1" s="134"/>
    </row>
    <row r="2" spans="1:14">
      <c r="B2" s="134" t="s">
        <v>12356</v>
      </c>
      <c r="C2" s="134"/>
      <c r="D2" s="134"/>
      <c r="E2" s="134"/>
      <c r="F2" s="134"/>
      <c r="G2" s="134"/>
      <c r="H2" s="134"/>
      <c r="I2" s="134"/>
      <c r="J2" s="134"/>
      <c r="K2" s="134"/>
      <c r="N2" s="1370" t="str">
        <f>IF(COUNTIF(N3:N117,"WARNING: Line Incomplete."),"INCOMPLETE","")</f>
        <v/>
      </c>
    </row>
    <row r="3" spans="1:14">
      <c r="B3" s="134" t="s">
        <v>12357</v>
      </c>
      <c r="C3" s="134"/>
      <c r="D3" s="134"/>
      <c r="E3" s="134"/>
      <c r="F3" s="134"/>
      <c r="G3" s="134"/>
      <c r="H3" s="134"/>
      <c r="I3" s="134"/>
      <c r="J3" s="134"/>
      <c r="K3" s="134"/>
    </row>
    <row r="4" spans="1:14">
      <c r="B4" s="134" t="s">
        <v>12358</v>
      </c>
      <c r="C4" s="134"/>
      <c r="D4" s="134"/>
      <c r="E4" s="134"/>
      <c r="F4" s="134"/>
      <c r="G4" s="134"/>
      <c r="H4" s="134"/>
      <c r="I4" s="134"/>
      <c r="J4" s="134"/>
      <c r="K4" s="134"/>
    </row>
    <row r="5" spans="1:14" ht="8.1" customHeight="1">
      <c r="B5" s="134"/>
      <c r="C5" s="134"/>
      <c r="D5" s="135"/>
      <c r="E5" s="134"/>
      <c r="F5" s="134"/>
      <c r="G5" s="134"/>
      <c r="H5" s="134"/>
      <c r="I5" s="134"/>
      <c r="J5" s="135"/>
      <c r="K5" s="135"/>
    </row>
    <row r="6" spans="1:14">
      <c r="B6" s="134" t="s">
        <v>1146</v>
      </c>
      <c r="C6" s="134"/>
      <c r="D6" s="135"/>
      <c r="E6" s="134"/>
      <c r="F6" s="134"/>
      <c r="G6" s="134"/>
      <c r="H6" s="134"/>
      <c r="I6" s="134"/>
      <c r="J6" s="135"/>
      <c r="K6" s="135"/>
    </row>
    <row r="7" spans="1:14" ht="13.5" thickBot="1">
      <c r="A7" s="1752"/>
      <c r="B7" s="1878" t="s">
        <v>14439</v>
      </c>
      <c r="C7" s="1878"/>
      <c r="D7" s="1878"/>
      <c r="K7" s="16"/>
    </row>
    <row r="8" spans="1:14" ht="18" customHeight="1" thickTop="1">
      <c r="B8" s="645" t="s">
        <v>6</v>
      </c>
      <c r="C8" s="148"/>
      <c r="D8" s="148"/>
      <c r="E8" s="148">
        <f>Facility_Name</f>
        <v>0</v>
      </c>
      <c r="F8" s="148"/>
      <c r="G8" s="148"/>
      <c r="H8" s="148"/>
      <c r="I8" s="148"/>
      <c r="J8" s="148"/>
      <c r="K8" s="150"/>
      <c r="L8" s="5"/>
      <c r="M8" s="5"/>
    </row>
    <row r="9" spans="1:14" ht="18" customHeight="1">
      <c r="B9" s="646" t="s">
        <v>7</v>
      </c>
      <c r="C9" s="647"/>
      <c r="D9" s="647"/>
      <c r="E9" s="647" t="str">
        <f>IF(Facility_DBA = 0, "", Facility_DBA)</f>
        <v/>
      </c>
      <c r="F9" s="647"/>
      <c r="G9" s="647"/>
      <c r="H9" s="647"/>
      <c r="I9" s="647"/>
      <c r="J9" s="647"/>
      <c r="K9" s="648"/>
      <c r="L9" s="5"/>
      <c r="M9" s="5"/>
    </row>
    <row r="10" spans="1: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1:14" ht="65.099999999999994" customHeight="1" thickTop="1">
      <c r="B11" s="654" t="s">
        <v>581</v>
      </c>
      <c r="C11" s="655"/>
      <c r="D11" s="655"/>
      <c r="E11" s="655"/>
      <c r="F11" s="656"/>
      <c r="G11" s="655"/>
      <c r="H11" s="655"/>
      <c r="I11" s="655"/>
      <c r="J11" s="656"/>
      <c r="K11" s="657"/>
      <c r="L11" s="5"/>
      <c r="M11" s="5"/>
    </row>
    <row r="12" spans="1:14" ht="16.5" hidden="1" thickTop="1" thickBot="1">
      <c r="B12" s="658" t="s">
        <v>1486</v>
      </c>
      <c r="C12" s="659" t="s">
        <v>1487</v>
      </c>
      <c r="D12" s="659" t="s">
        <v>1488</v>
      </c>
      <c r="E12" s="458" t="s">
        <v>1489</v>
      </c>
      <c r="F12" s="660" t="s">
        <v>1490</v>
      </c>
      <c r="G12" s="458" t="s">
        <v>1491</v>
      </c>
      <c r="H12" s="458" t="s">
        <v>1492</v>
      </c>
      <c r="I12" s="458" t="s">
        <v>1493</v>
      </c>
      <c r="J12" s="661" t="s">
        <v>1494</v>
      </c>
      <c r="K12" s="662" t="s">
        <v>1499</v>
      </c>
      <c r="L12" s="5"/>
      <c r="M12" s="5"/>
    </row>
    <row r="13" spans="1:14" ht="15">
      <c r="B13" s="157" t="s">
        <v>16</v>
      </c>
      <c r="E13" s="1981"/>
      <c r="F13" s="1982"/>
      <c r="G13" s="1982"/>
      <c r="H13" s="1982"/>
      <c r="I13" s="1983"/>
      <c r="K13" s="158"/>
      <c r="L13" s="167">
        <v>1</v>
      </c>
      <c r="M13" s="5"/>
    </row>
    <row r="14" spans="1:14" ht="15">
      <c r="B14" s="157" t="s">
        <v>582</v>
      </c>
      <c r="E14" s="1981"/>
      <c r="F14" s="1982"/>
      <c r="G14" s="1982"/>
      <c r="H14" s="1982"/>
      <c r="I14" s="1983"/>
      <c r="K14" s="158"/>
      <c r="L14" s="167">
        <v>2</v>
      </c>
      <c r="M14" s="5"/>
    </row>
    <row r="15" spans="1:14" ht="16.5" hidden="1" thickTop="1" thickBot="1">
      <c r="B15" s="658" t="s">
        <v>1486</v>
      </c>
      <c r="C15" s="659" t="s">
        <v>1487</v>
      </c>
      <c r="D15" s="659" t="s">
        <v>1488</v>
      </c>
      <c r="E15" s="659" t="s">
        <v>1489</v>
      </c>
      <c r="F15" s="661" t="s">
        <v>1490</v>
      </c>
      <c r="G15" s="659" t="s">
        <v>1491</v>
      </c>
      <c r="H15" s="659" t="s">
        <v>1492</v>
      </c>
      <c r="I15" s="659" t="s">
        <v>1493</v>
      </c>
      <c r="J15" s="661" t="s">
        <v>1494</v>
      </c>
      <c r="K15" s="662" t="s">
        <v>1499</v>
      </c>
      <c r="M15" s="5"/>
    </row>
    <row r="16" spans="1:14" ht="40.700000000000003" customHeight="1">
      <c r="B16" s="663" t="s">
        <v>4279</v>
      </c>
      <c r="C16" s="486" t="s">
        <v>583</v>
      </c>
      <c r="D16" s="664"/>
      <c r="E16" s="665"/>
      <c r="F16" s="665"/>
      <c r="G16" s="665"/>
      <c r="H16" s="666"/>
      <c r="I16" s="135"/>
      <c r="J16" s="667" t="s">
        <v>13202</v>
      </c>
      <c r="K16" s="668" t="s">
        <v>13203</v>
      </c>
      <c r="L16" s="167">
        <v>1</v>
      </c>
      <c r="M16" s="5"/>
    </row>
    <row r="17" spans="2:14" ht="18" customHeight="1">
      <c r="B17" s="157"/>
      <c r="C17" s="12" t="s">
        <v>584</v>
      </c>
      <c r="E17" s="669"/>
      <c r="F17" s="670"/>
      <c r="G17" s="670"/>
      <c r="H17" s="670"/>
      <c r="I17" s="671"/>
      <c r="J17" s="1390"/>
      <c r="K17" s="1617"/>
      <c r="L17" s="167">
        <v>2</v>
      </c>
      <c r="M17" s="5"/>
      <c r="N17" s="1370" t="str">
        <f t="shared" ref="N17:N24" si="0">IF(AND(K17&lt;&gt;"",J17=""),"WARNING: Line incomplete.","")</f>
        <v/>
      </c>
    </row>
    <row r="18" spans="2:14" ht="18" customHeight="1">
      <c r="B18" s="157"/>
      <c r="C18" s="204" t="s">
        <v>585</v>
      </c>
      <c r="D18" s="204"/>
      <c r="E18" s="672"/>
      <c r="F18" s="673"/>
      <c r="G18" s="673"/>
      <c r="H18" s="673"/>
      <c r="I18" s="674"/>
      <c r="J18" s="1391"/>
      <c r="K18" s="1618"/>
      <c r="L18" s="167">
        <v>3</v>
      </c>
      <c r="M18" s="5"/>
      <c r="N18" s="1370" t="str">
        <f t="shared" si="0"/>
        <v/>
      </c>
    </row>
    <row r="19" spans="2:14" ht="18" customHeight="1">
      <c r="B19" s="157"/>
      <c r="C19" s="675" t="s">
        <v>586</v>
      </c>
      <c r="D19" s="675"/>
      <c r="E19" s="676"/>
      <c r="F19" s="677"/>
      <c r="G19" s="677"/>
      <c r="H19" s="677"/>
      <c r="I19" s="678"/>
      <c r="J19" s="1392"/>
      <c r="K19" s="1619"/>
      <c r="L19" s="167">
        <v>4</v>
      </c>
      <c r="M19" s="5"/>
      <c r="N19" s="1370" t="str">
        <f t="shared" si="0"/>
        <v/>
      </c>
    </row>
    <row r="20" spans="2:14" ht="18" customHeight="1">
      <c r="B20" s="157"/>
      <c r="C20" s="679" t="s">
        <v>587</v>
      </c>
      <c r="D20" s="679"/>
      <c r="E20" s="1981"/>
      <c r="F20" s="1990"/>
      <c r="G20" s="1990"/>
      <c r="H20" s="1990"/>
      <c r="I20" s="1991"/>
      <c r="J20" s="1392"/>
      <c r="K20" s="1619"/>
      <c r="L20" s="167">
        <v>5</v>
      </c>
      <c r="M20" s="5"/>
      <c r="N20" s="1370" t="str">
        <f t="shared" si="0"/>
        <v/>
      </c>
    </row>
    <row r="21" spans="2:14" ht="18" customHeight="1">
      <c r="B21" s="157"/>
      <c r="C21" s="680" t="s">
        <v>587</v>
      </c>
      <c r="D21" s="680"/>
      <c r="E21" s="1981"/>
      <c r="F21" s="1990"/>
      <c r="G21" s="1990"/>
      <c r="H21" s="1990"/>
      <c r="I21" s="1991"/>
      <c r="J21" s="1392"/>
      <c r="K21" s="1619"/>
      <c r="L21" s="167">
        <v>6</v>
      </c>
      <c r="M21" s="5"/>
      <c r="N21" s="1370" t="str">
        <f t="shared" si="0"/>
        <v/>
      </c>
    </row>
    <row r="22" spans="2:14" ht="18" customHeight="1">
      <c r="B22" s="157"/>
      <c r="C22" s="680" t="s">
        <v>587</v>
      </c>
      <c r="D22" s="680"/>
      <c r="E22" s="1981"/>
      <c r="F22" s="1990"/>
      <c r="G22" s="1990"/>
      <c r="H22" s="1990"/>
      <c r="I22" s="1991"/>
      <c r="J22" s="1393"/>
      <c r="K22" s="1620"/>
      <c r="L22" s="167">
        <v>7</v>
      </c>
      <c r="M22" s="5"/>
      <c r="N22" s="1370" t="str">
        <f t="shared" si="0"/>
        <v/>
      </c>
    </row>
    <row r="23" spans="2:14" ht="18" customHeight="1">
      <c r="B23" s="157"/>
      <c r="C23" s="680" t="s">
        <v>587</v>
      </c>
      <c r="D23" s="680"/>
      <c r="E23" s="1981"/>
      <c r="F23" s="1990"/>
      <c r="G23" s="1990"/>
      <c r="H23" s="1990"/>
      <c r="I23" s="1991"/>
      <c r="J23" s="1390"/>
      <c r="K23" s="1617"/>
      <c r="L23" s="167">
        <v>8</v>
      </c>
      <c r="M23" s="5"/>
      <c r="N23" s="1370" t="str">
        <f t="shared" si="0"/>
        <v/>
      </c>
    </row>
    <row r="24" spans="2:14" ht="18" customHeight="1">
      <c r="B24" s="157"/>
      <c r="C24" s="680" t="s">
        <v>587</v>
      </c>
      <c r="D24" s="680"/>
      <c r="E24" s="1981"/>
      <c r="F24" s="1990"/>
      <c r="G24" s="1990"/>
      <c r="H24" s="1990"/>
      <c r="I24" s="1991"/>
      <c r="J24" s="1390"/>
      <c r="K24" s="1617"/>
      <c r="L24" s="167">
        <v>9</v>
      </c>
      <c r="M24" s="5"/>
      <c r="N24" s="1370" t="str">
        <f t="shared" si="0"/>
        <v/>
      </c>
    </row>
    <row r="25" spans="2:14" ht="15" customHeight="1">
      <c r="B25" s="157"/>
      <c r="J25" s="681"/>
      <c r="K25" s="1475"/>
      <c r="L25" s="167">
        <v>10</v>
      </c>
      <c r="M25" s="5"/>
    </row>
    <row r="26" spans="2:14" ht="15" customHeight="1" thickBot="1">
      <c r="B26" s="157"/>
      <c r="C26" s="12" t="s">
        <v>588</v>
      </c>
      <c r="J26" s="679"/>
      <c r="K26" s="1621">
        <f>SUM(K17:K24)</f>
        <v>0</v>
      </c>
      <c r="L26" s="167">
        <v>11</v>
      </c>
      <c r="M26" s="5"/>
    </row>
    <row r="27" spans="2:14" ht="14.1" customHeight="1" thickTop="1">
      <c r="B27" s="682" t="s">
        <v>1208</v>
      </c>
      <c r="C27" s="204"/>
      <c r="D27" s="204"/>
      <c r="E27" s="204"/>
      <c r="F27" s="204"/>
      <c r="G27" s="204"/>
      <c r="H27" s="204"/>
      <c r="I27" s="204"/>
      <c r="J27" s="683"/>
      <c r="K27" s="177"/>
      <c r="L27" s="167">
        <v>12</v>
      </c>
      <c r="M27" s="5"/>
    </row>
    <row r="28" spans="2:14" ht="14.1" customHeight="1">
      <c r="B28" s="684" t="s">
        <v>1209</v>
      </c>
      <c r="K28" s="158"/>
      <c r="L28" s="167">
        <v>13</v>
      </c>
      <c r="M28" s="5"/>
    </row>
    <row r="29" spans="2:14" ht="14.1" customHeight="1">
      <c r="B29" s="684" t="s">
        <v>1210</v>
      </c>
      <c r="K29" s="158"/>
      <c r="L29" s="167">
        <v>14</v>
      </c>
      <c r="M29" s="5"/>
    </row>
    <row r="30" spans="2:14" ht="14.1" customHeight="1">
      <c r="B30" s="684" t="s">
        <v>1211</v>
      </c>
      <c r="K30" s="158"/>
      <c r="L30" s="167">
        <v>15</v>
      </c>
      <c r="M30" s="5"/>
    </row>
    <row r="31" spans="2:14" ht="14.1" customHeight="1">
      <c r="B31" s="684" t="s">
        <v>1212</v>
      </c>
      <c r="K31" s="158"/>
      <c r="L31" s="167">
        <v>16</v>
      </c>
      <c r="M31" s="5"/>
    </row>
    <row r="32" spans="2:14" ht="14.1" customHeight="1">
      <c r="B32" s="684" t="s">
        <v>1213</v>
      </c>
      <c r="K32" s="158"/>
      <c r="L32" s="167">
        <v>17</v>
      </c>
      <c r="M32" s="5"/>
    </row>
    <row r="33" spans="2:14" ht="14.1" customHeight="1">
      <c r="B33" s="684" t="s">
        <v>1214</v>
      </c>
      <c r="K33" s="158"/>
      <c r="L33" s="167">
        <v>18</v>
      </c>
      <c r="M33" s="5"/>
    </row>
    <row r="34" spans="2:14" ht="14.1" customHeight="1">
      <c r="B34" s="684" t="s">
        <v>1215</v>
      </c>
      <c r="K34" s="158"/>
      <c r="L34" s="167">
        <v>19</v>
      </c>
      <c r="M34" s="5"/>
    </row>
    <row r="35" spans="2:14" ht="14.1" customHeight="1">
      <c r="B35" s="157"/>
      <c r="K35" s="685"/>
      <c r="L35" s="167">
        <v>20</v>
      </c>
      <c r="M35" s="5"/>
    </row>
    <row r="36" spans="2:14" ht="26.45" customHeight="1">
      <c r="B36" s="157"/>
      <c r="C36" s="163" t="s">
        <v>4280</v>
      </c>
      <c r="D36" s="163"/>
      <c r="E36" s="163"/>
      <c r="F36" s="163"/>
      <c r="G36" s="163"/>
      <c r="H36" s="163"/>
      <c r="I36" s="163"/>
      <c r="J36" s="163"/>
      <c r="K36" s="126"/>
      <c r="L36" s="167">
        <v>21</v>
      </c>
      <c r="N36" s="1370" t="str">
        <f>IF(AND(OR($E$13&lt;&gt;"",$E$14&lt;&gt;""),K36=""),"WARNING: Line incomplete.","")</f>
        <v/>
      </c>
    </row>
    <row r="37" spans="2:14" ht="13.5" customHeight="1">
      <c r="B37" s="157"/>
      <c r="D37" s="686"/>
      <c r="K37" s="158"/>
      <c r="L37" s="167">
        <v>22</v>
      </c>
      <c r="M37" s="5"/>
    </row>
    <row r="38" spans="2:14" ht="14.1" customHeight="1">
      <c r="B38" s="157"/>
      <c r="K38" s="158"/>
      <c r="L38" s="5"/>
      <c r="M38" s="5"/>
    </row>
    <row r="39" spans="2:14" ht="14.1" hidden="1" customHeight="1" thickTop="1" thickBot="1">
      <c r="B39" s="182" t="s">
        <v>1486</v>
      </c>
      <c r="C39" s="183" t="s">
        <v>1487</v>
      </c>
      <c r="D39" s="183" t="s">
        <v>1488</v>
      </c>
      <c r="E39" s="183" t="s">
        <v>1489</v>
      </c>
      <c r="F39" s="183" t="s">
        <v>1490</v>
      </c>
      <c r="G39" s="183" t="s">
        <v>1491</v>
      </c>
      <c r="H39" s="183" t="s">
        <v>1492</v>
      </c>
      <c r="I39" s="183" t="s">
        <v>1493</v>
      </c>
      <c r="J39" s="183" t="s">
        <v>1494</v>
      </c>
      <c r="K39" s="184" t="s">
        <v>1499</v>
      </c>
      <c r="L39" s="5"/>
      <c r="M39" s="5"/>
    </row>
    <row r="40" spans="2:14" ht="14.1" customHeight="1">
      <c r="B40" s="687" t="s">
        <v>4278</v>
      </c>
      <c r="C40" s="474" t="s">
        <v>1137</v>
      </c>
      <c r="K40" s="158"/>
      <c r="L40" s="167">
        <v>1</v>
      </c>
      <c r="M40" s="5"/>
    </row>
    <row r="41" spans="2:14" ht="14.1" customHeight="1">
      <c r="B41" s="157"/>
      <c r="C41" s="169"/>
      <c r="D41" s="169"/>
      <c r="E41" s="169"/>
      <c r="F41" s="169"/>
      <c r="G41" s="169"/>
      <c r="H41" s="169"/>
      <c r="I41" s="169"/>
      <c r="J41" s="169"/>
      <c r="K41" s="688"/>
      <c r="L41" s="167">
        <v>2</v>
      </c>
      <c r="M41" s="5"/>
    </row>
    <row r="42" spans="2:14" ht="14.1" customHeight="1">
      <c r="B42" s="157"/>
      <c r="C42" s="1986"/>
      <c r="D42" s="1988"/>
      <c r="E42" s="1988"/>
      <c r="F42" s="1989"/>
      <c r="G42" s="191" t="s">
        <v>1216</v>
      </c>
      <c r="K42" s="158"/>
      <c r="L42" s="167">
        <v>3</v>
      </c>
      <c r="M42" s="5"/>
      <c r="N42" s="1370" t="str">
        <f>IF(AND(OR($E$13&lt;&gt;"",$E$14&lt;&gt;""),C42=""),"WARNING: Line incomplete.","")</f>
        <v/>
      </c>
    </row>
    <row r="43" spans="2:14" ht="14.1" customHeight="1">
      <c r="B43" s="157"/>
      <c r="C43" s="1389"/>
      <c r="D43" s="189"/>
      <c r="E43" s="189"/>
      <c r="F43" s="189"/>
      <c r="G43" s="189"/>
      <c r="H43" s="189"/>
      <c r="I43" s="189"/>
      <c r="J43" s="189"/>
      <c r="K43" s="190"/>
      <c r="L43" s="167">
        <v>4</v>
      </c>
      <c r="M43" s="5"/>
    </row>
    <row r="44" spans="2:14" ht="18" customHeight="1">
      <c r="B44" s="157"/>
      <c r="C44" s="1992"/>
      <c r="D44" s="1992"/>
      <c r="E44" s="1992"/>
      <c r="F44" s="1992"/>
      <c r="G44" s="1992"/>
      <c r="H44" s="1992"/>
      <c r="I44" s="1992"/>
      <c r="J44" s="1992"/>
      <c r="K44" s="1992"/>
      <c r="L44" s="167">
        <v>5</v>
      </c>
      <c r="M44" s="5"/>
    </row>
    <row r="45" spans="2:14" ht="18" customHeight="1">
      <c r="B45" s="157"/>
      <c r="C45" s="1992"/>
      <c r="D45" s="1992"/>
      <c r="E45" s="1992"/>
      <c r="F45" s="1992"/>
      <c r="G45" s="1992"/>
      <c r="H45" s="1992"/>
      <c r="I45" s="1992"/>
      <c r="J45" s="1992"/>
      <c r="K45" s="1992"/>
      <c r="L45" s="167">
        <v>6</v>
      </c>
      <c r="M45" s="5"/>
    </row>
    <row r="46" spans="2:14" ht="18" customHeight="1">
      <c r="B46" s="157"/>
      <c r="C46" s="1992"/>
      <c r="D46" s="1992"/>
      <c r="E46" s="1992"/>
      <c r="F46" s="1992"/>
      <c r="G46" s="1992"/>
      <c r="H46" s="1992"/>
      <c r="I46" s="1992"/>
      <c r="J46" s="1992"/>
      <c r="K46" s="1992"/>
      <c r="L46" s="167">
        <v>7</v>
      </c>
      <c r="M46" s="5"/>
    </row>
    <row r="47" spans="2:14" ht="15">
      <c r="B47" s="157"/>
      <c r="K47" s="158"/>
      <c r="L47" s="167">
        <v>8</v>
      </c>
      <c r="M47" s="5"/>
    </row>
    <row r="48" spans="2:14" ht="14.1" hidden="1" customHeight="1" thickTop="1" thickBot="1">
      <c r="B48" s="182" t="s">
        <v>1486</v>
      </c>
      <c r="C48" s="183" t="s">
        <v>1487</v>
      </c>
      <c r="D48" s="183" t="s">
        <v>1488</v>
      </c>
      <c r="E48" s="183" t="s">
        <v>1489</v>
      </c>
      <c r="F48" s="183" t="s">
        <v>1490</v>
      </c>
      <c r="G48" s="183" t="s">
        <v>1491</v>
      </c>
      <c r="H48" s="183" t="s">
        <v>1492</v>
      </c>
      <c r="I48" s="183" t="s">
        <v>1493</v>
      </c>
      <c r="J48" s="183" t="s">
        <v>1494</v>
      </c>
      <c r="K48" s="184" t="s">
        <v>1499</v>
      </c>
      <c r="L48" s="5"/>
      <c r="M48" s="5"/>
    </row>
    <row r="49" spans="2:14" ht="15">
      <c r="B49" s="687" t="s">
        <v>589</v>
      </c>
      <c r="C49" s="474" t="s">
        <v>590</v>
      </c>
      <c r="K49" s="158"/>
      <c r="L49" s="167">
        <v>1</v>
      </c>
      <c r="M49" s="5"/>
    </row>
    <row r="50" spans="2:14" ht="12.2" customHeight="1">
      <c r="B50" s="157"/>
      <c r="C50" s="1993"/>
      <c r="D50" s="1994"/>
      <c r="E50" s="1994"/>
      <c r="F50" s="1994"/>
      <c r="G50" s="1994"/>
      <c r="H50" s="1994"/>
      <c r="I50" s="1994"/>
      <c r="J50" s="1994"/>
      <c r="K50" s="1995"/>
      <c r="L50" s="167">
        <v>2</v>
      </c>
      <c r="M50" s="5"/>
      <c r="N50" s="1370" t="str">
        <f>IF(AND(OR($E$13&lt;&gt;"",$E$14&lt;&gt;""),C50=""),"WARNING: Line incomplete.","")</f>
        <v/>
      </c>
    </row>
    <row r="51" spans="2:14" ht="14.25" customHeight="1">
      <c r="B51" s="157"/>
      <c r="C51" s="1996"/>
      <c r="D51" s="1997"/>
      <c r="E51" s="1997"/>
      <c r="F51" s="1997"/>
      <c r="G51" s="1997"/>
      <c r="H51" s="1997"/>
      <c r="I51" s="1997"/>
      <c r="J51" s="1997"/>
      <c r="K51" s="1998"/>
      <c r="L51" s="167">
        <v>3</v>
      </c>
      <c r="M51" s="5"/>
    </row>
    <row r="52" spans="2:14" ht="15" customHeight="1" thickBot="1">
      <c r="B52" s="172"/>
      <c r="C52" s="650"/>
      <c r="D52" s="650"/>
      <c r="E52" s="650"/>
      <c r="F52" s="650"/>
      <c r="G52" s="650"/>
      <c r="H52" s="650"/>
      <c r="I52" s="650"/>
      <c r="J52" s="650"/>
      <c r="K52" s="689"/>
      <c r="L52" s="167">
        <v>4</v>
      </c>
      <c r="M52" s="5"/>
    </row>
    <row r="53" spans="2:14" ht="14.1" hidden="1" customHeight="1" thickTop="1" thickBot="1">
      <c r="B53" s="182" t="s">
        <v>1486</v>
      </c>
      <c r="C53" s="183" t="s">
        <v>1487</v>
      </c>
      <c r="D53" s="183" t="s">
        <v>1488</v>
      </c>
      <c r="E53" s="183" t="s">
        <v>1489</v>
      </c>
      <c r="F53" s="183" t="s">
        <v>1490</v>
      </c>
      <c r="G53" s="183" t="s">
        <v>1491</v>
      </c>
      <c r="H53" s="183" t="s">
        <v>1492</v>
      </c>
      <c r="I53" s="183" t="s">
        <v>1493</v>
      </c>
      <c r="J53" s="183" t="s">
        <v>1494</v>
      </c>
      <c r="K53" s="184" t="s">
        <v>1499</v>
      </c>
      <c r="L53" s="5"/>
      <c r="M53" s="5"/>
    </row>
    <row r="54" spans="2:14" ht="15" customHeight="1" thickTop="1">
      <c r="B54" s="690" t="s">
        <v>4275</v>
      </c>
      <c r="C54" s="241" t="s">
        <v>1217</v>
      </c>
      <c r="D54" s="185"/>
      <c r="E54" s="185"/>
      <c r="F54" s="185"/>
      <c r="G54" s="185"/>
      <c r="H54" s="185"/>
      <c r="I54" s="185"/>
      <c r="J54" s="185"/>
      <c r="K54" s="177"/>
      <c r="L54" s="167">
        <v>1</v>
      </c>
      <c r="M54" s="5"/>
    </row>
    <row r="55" spans="2:14" ht="15" customHeight="1">
      <c r="B55" s="157"/>
      <c r="C55" s="1984"/>
      <c r="D55" s="1985"/>
      <c r="E55" s="191" t="s">
        <v>1216</v>
      </c>
      <c r="K55" s="158"/>
      <c r="L55" s="167">
        <v>2</v>
      </c>
      <c r="M55" s="5"/>
      <c r="N55" s="1370" t="str">
        <f>IF(AND(OR($E$13&lt;&gt;"",$E$14&lt;&gt;""),C55=""),"WARNING: Line incomplete.","")</f>
        <v/>
      </c>
    </row>
    <row r="56" spans="2:14" ht="15" customHeight="1">
      <c r="B56" s="157"/>
      <c r="C56" s="2011"/>
      <c r="D56" s="2012"/>
      <c r="E56" s="2012"/>
      <c r="F56" s="2012"/>
      <c r="G56" s="2013"/>
      <c r="J56" s="5"/>
      <c r="K56" s="691"/>
      <c r="L56" s="167">
        <v>3</v>
      </c>
      <c r="M56" s="5"/>
      <c r="N56" s="1370" t="str">
        <f>IF(AND(C55="Other (Please identify)",C56=""),"WARNING: Line incomplete.","")</f>
        <v/>
      </c>
    </row>
    <row r="57" spans="2:14" ht="14.1" hidden="1" customHeight="1" thickTop="1" thickBot="1">
      <c r="B57" s="182" t="s">
        <v>1486</v>
      </c>
      <c r="C57" s="692" t="s">
        <v>1487</v>
      </c>
      <c r="D57" s="692" t="s">
        <v>1488</v>
      </c>
      <c r="E57" s="692" t="s">
        <v>1489</v>
      </c>
      <c r="F57" s="692" t="s">
        <v>1490</v>
      </c>
      <c r="G57" s="692" t="s">
        <v>1491</v>
      </c>
      <c r="H57" s="183" t="s">
        <v>1492</v>
      </c>
      <c r="I57" s="183" t="s">
        <v>1493</v>
      </c>
      <c r="J57" s="183" t="s">
        <v>1494</v>
      </c>
      <c r="K57" s="184" t="s">
        <v>1499</v>
      </c>
      <c r="L57" s="5"/>
      <c r="M57" s="5"/>
    </row>
    <row r="58" spans="2:14" ht="15" customHeight="1">
      <c r="B58" s="687" t="s">
        <v>4276</v>
      </c>
      <c r="C58" s="474" t="s">
        <v>591</v>
      </c>
      <c r="K58" s="158"/>
      <c r="L58" s="167">
        <v>1</v>
      </c>
      <c r="M58" s="5"/>
    </row>
    <row r="59" spans="2:14" ht="15" customHeight="1">
      <c r="B59" s="156"/>
      <c r="C59" s="1986"/>
      <c r="D59" s="1989"/>
      <c r="G59" s="5"/>
      <c r="H59" s="5"/>
      <c r="K59" s="158"/>
      <c r="L59" s="167">
        <v>2</v>
      </c>
      <c r="M59" s="5"/>
      <c r="N59" s="1370" t="str">
        <f>IF(AND(OR($E$13&lt;&gt;"",$E$14&lt;&gt;""),C59=""),"WARNING: Line incomplete.","")</f>
        <v/>
      </c>
    </row>
    <row r="60" spans="2:14" ht="14.1" hidden="1" customHeight="1" thickTop="1" thickBot="1">
      <c r="B60" s="182" t="s">
        <v>1486</v>
      </c>
      <c r="C60" s="183" t="s">
        <v>1487</v>
      </c>
      <c r="D60" s="183" t="s">
        <v>1488</v>
      </c>
      <c r="E60" s="183" t="s">
        <v>1489</v>
      </c>
      <c r="F60" s="183" t="s">
        <v>1490</v>
      </c>
      <c r="G60" s="183" t="s">
        <v>1491</v>
      </c>
      <c r="H60" s="183" t="s">
        <v>1492</v>
      </c>
      <c r="I60" s="183" t="s">
        <v>1493</v>
      </c>
      <c r="J60" s="183" t="s">
        <v>1494</v>
      </c>
      <c r="K60" s="184" t="s">
        <v>1499</v>
      </c>
      <c r="L60" s="5"/>
      <c r="M60" s="5"/>
    </row>
    <row r="61" spans="2:14" ht="15" customHeight="1">
      <c r="B61" s="687" t="s">
        <v>4277</v>
      </c>
      <c r="C61" s="474" t="s">
        <v>592</v>
      </c>
      <c r="K61" s="158"/>
      <c r="L61" s="167">
        <v>1</v>
      </c>
      <c r="M61" s="5"/>
    </row>
    <row r="62" spans="2:14" ht="15" customHeight="1">
      <c r="B62" s="157"/>
      <c r="C62" s="1986"/>
      <c r="D62" s="1987"/>
      <c r="E62" s="191" t="s">
        <v>1216</v>
      </c>
      <c r="K62" s="158"/>
      <c r="L62" s="167">
        <v>2</v>
      </c>
      <c r="M62" s="5"/>
      <c r="N62" s="1370" t="str">
        <f>IF(AND(OR($E$13&lt;&gt;"",$E$14&lt;&gt;""),C62=""),"WARNING: Line incomplete.","")</f>
        <v/>
      </c>
    </row>
    <row r="63" spans="2:14" ht="15" customHeight="1">
      <c r="B63" s="157"/>
      <c r="C63" s="12" t="s">
        <v>593</v>
      </c>
      <c r="K63" s="158"/>
      <c r="L63" s="167">
        <v>3</v>
      </c>
      <c r="M63" s="5"/>
    </row>
    <row r="64" spans="2:14" ht="27" customHeight="1">
      <c r="B64" s="157"/>
      <c r="C64" s="487" t="s">
        <v>13204</v>
      </c>
      <c r="D64" s="486"/>
      <c r="E64" s="693"/>
      <c r="F64" s="487" t="s">
        <v>8</v>
      </c>
      <c r="G64" s="486"/>
      <c r="H64" s="486"/>
      <c r="I64" s="486"/>
      <c r="J64" s="694" t="s">
        <v>13205</v>
      </c>
      <c r="K64" s="158"/>
      <c r="L64" s="167">
        <v>4</v>
      </c>
      <c r="M64" s="5"/>
    </row>
    <row r="65" spans="2:14" ht="18" customHeight="1">
      <c r="B65" s="157"/>
      <c r="C65" s="1970"/>
      <c r="D65" s="1971"/>
      <c r="E65" s="1972"/>
      <c r="F65" s="1970"/>
      <c r="G65" s="1971"/>
      <c r="H65" s="1971"/>
      <c r="I65" s="1972"/>
      <c r="J65" s="639"/>
      <c r="K65" s="158"/>
      <c r="L65" s="167">
        <v>5</v>
      </c>
      <c r="M65" s="5"/>
      <c r="N65" s="1370" t="str">
        <f>IF(AND(OR($E$13&lt;&gt;"",$E$14&lt;&gt;""),C62="Yes",OR(C65="",F65="",J65="")),"WARNING: Line incomplete.","")</f>
        <v/>
      </c>
    </row>
    <row r="66" spans="2:14" ht="18" customHeight="1">
      <c r="B66" s="157"/>
      <c r="C66" s="1970"/>
      <c r="D66" s="1971"/>
      <c r="E66" s="1972"/>
      <c r="F66" s="1970"/>
      <c r="G66" s="1971"/>
      <c r="H66" s="1971"/>
      <c r="I66" s="1972"/>
      <c r="J66" s="639"/>
      <c r="K66" s="158"/>
      <c r="L66" s="167">
        <v>6</v>
      </c>
      <c r="M66" s="5"/>
    </row>
    <row r="67" spans="2:14" ht="18" customHeight="1">
      <c r="B67" s="157"/>
      <c r="C67" s="1970"/>
      <c r="D67" s="1971"/>
      <c r="E67" s="1972"/>
      <c r="F67" s="1970"/>
      <c r="G67" s="1971"/>
      <c r="H67" s="1971"/>
      <c r="I67" s="1972"/>
      <c r="J67" s="639"/>
      <c r="K67" s="158"/>
      <c r="L67" s="167">
        <v>7</v>
      </c>
      <c r="M67" s="5"/>
    </row>
    <row r="68" spans="2:14" ht="18" customHeight="1">
      <c r="B68" s="157"/>
      <c r="C68" s="1970"/>
      <c r="D68" s="1971"/>
      <c r="E68" s="1972"/>
      <c r="F68" s="1970"/>
      <c r="G68" s="1971"/>
      <c r="H68" s="1971"/>
      <c r="I68" s="1972"/>
      <c r="J68" s="639"/>
      <c r="K68" s="158"/>
      <c r="L68" s="167">
        <v>8</v>
      </c>
      <c r="M68" s="5"/>
    </row>
    <row r="69" spans="2:14" ht="18" customHeight="1">
      <c r="B69" s="157"/>
      <c r="C69" s="1970"/>
      <c r="D69" s="1971"/>
      <c r="E69" s="1972"/>
      <c r="F69" s="1970"/>
      <c r="G69" s="1971"/>
      <c r="H69" s="1971"/>
      <c r="I69" s="1972"/>
      <c r="J69" s="639"/>
      <c r="K69" s="158"/>
      <c r="L69" s="167">
        <v>9</v>
      </c>
      <c r="M69" s="5"/>
    </row>
    <row r="70" spans="2:14" ht="18" customHeight="1">
      <c r="B70" s="157"/>
      <c r="C70" s="1970"/>
      <c r="D70" s="1971"/>
      <c r="E70" s="1972"/>
      <c r="F70" s="1970"/>
      <c r="G70" s="1971"/>
      <c r="H70" s="1971"/>
      <c r="I70" s="1972"/>
      <c r="J70" s="639"/>
      <c r="K70" s="695"/>
      <c r="L70" s="167">
        <v>10</v>
      </c>
      <c r="M70" s="5"/>
    </row>
    <row r="71" spans="2:14" ht="15">
      <c r="B71" s="696"/>
      <c r="C71" s="697"/>
      <c r="K71" s="164"/>
      <c r="L71" s="167">
        <v>11</v>
      </c>
      <c r="M71" s="5"/>
    </row>
    <row r="72" spans="2:14" ht="25.5">
      <c r="B72" s="698"/>
      <c r="C72" s="163" t="s">
        <v>13206</v>
      </c>
      <c r="D72" s="163"/>
      <c r="E72" s="163"/>
      <c r="F72" s="163"/>
      <c r="G72" s="163"/>
      <c r="H72" s="163"/>
      <c r="I72" s="699"/>
      <c r="J72" s="73"/>
      <c r="K72" s="158"/>
      <c r="L72" s="167">
        <v>12</v>
      </c>
      <c r="M72" s="5"/>
      <c r="N72" s="1370" t="str">
        <f>IF(AND(OR($E$13&lt;&gt;"",$E$14&lt;&gt;""),J72=""),"WARNING: Line incomplete.","")</f>
        <v/>
      </c>
    </row>
    <row r="73" spans="2:14" ht="14.1" customHeight="1">
      <c r="B73" s="157"/>
      <c r="E73" s="700" t="s">
        <v>594</v>
      </c>
      <c r="G73" s="700"/>
      <c r="H73" s="700"/>
      <c r="I73" s="700"/>
      <c r="K73" s="158"/>
      <c r="L73" s="167">
        <v>13</v>
      </c>
      <c r="M73" s="5"/>
    </row>
    <row r="74" spans="2:14" ht="15">
      <c r="B74" s="157"/>
      <c r="K74" s="158"/>
      <c r="L74" s="167">
        <v>14</v>
      </c>
      <c r="M74" s="5"/>
    </row>
    <row r="75" spans="2:14" ht="14.1" hidden="1" customHeight="1" thickTop="1" thickBot="1">
      <c r="B75" s="182" t="s">
        <v>1486</v>
      </c>
      <c r="C75" s="183" t="s">
        <v>1487</v>
      </c>
      <c r="D75" s="183" t="s">
        <v>1488</v>
      </c>
      <c r="E75" s="183" t="s">
        <v>1489</v>
      </c>
      <c r="F75" s="183" t="s">
        <v>1490</v>
      </c>
      <c r="G75" s="183" t="s">
        <v>1491</v>
      </c>
      <c r="H75" s="183" t="s">
        <v>1492</v>
      </c>
      <c r="I75" s="183" t="s">
        <v>1493</v>
      </c>
      <c r="J75" s="183" t="s">
        <v>1494</v>
      </c>
      <c r="K75" s="184" t="s">
        <v>1499</v>
      </c>
      <c r="L75" s="5"/>
      <c r="M75" s="5"/>
    </row>
    <row r="76" spans="2:14" ht="14.1" customHeight="1">
      <c r="B76" s="687" t="s">
        <v>595</v>
      </c>
      <c r="C76" s="474" t="s">
        <v>596</v>
      </c>
      <c r="K76" s="158"/>
      <c r="L76" s="5"/>
      <c r="M76" s="5"/>
    </row>
    <row r="77" spans="2:14" ht="67.5" customHeight="1">
      <c r="B77" s="701" t="s">
        <v>1218</v>
      </c>
      <c r="C77" s="665"/>
      <c r="D77" s="665"/>
      <c r="E77" s="665"/>
      <c r="F77" s="665"/>
      <c r="G77" s="665"/>
      <c r="H77" s="665"/>
      <c r="I77" s="665"/>
      <c r="J77" s="665"/>
      <c r="K77" s="702"/>
      <c r="L77" s="167">
        <v>1</v>
      </c>
      <c r="M77" s="5"/>
    </row>
    <row r="78" spans="2:14" ht="15">
      <c r="B78" s="242"/>
      <c r="C78" s="163"/>
      <c r="D78" s="163"/>
      <c r="E78" s="163"/>
      <c r="F78" s="163"/>
      <c r="G78" s="163"/>
      <c r="H78" s="163"/>
      <c r="I78" s="163"/>
      <c r="J78" s="163"/>
      <c r="K78" s="164"/>
      <c r="L78" s="167">
        <v>2</v>
      </c>
      <c r="M78" s="5"/>
    </row>
    <row r="79" spans="2:14" ht="38.25">
      <c r="B79" s="485" t="s">
        <v>597</v>
      </c>
      <c r="C79" s="486"/>
      <c r="D79" s="486"/>
      <c r="E79" s="667" t="s">
        <v>598</v>
      </c>
      <c r="F79" s="703"/>
      <c r="G79" s="667" t="s">
        <v>599</v>
      </c>
      <c r="H79" s="703"/>
      <c r="I79" s="704" t="s">
        <v>1219</v>
      </c>
      <c r="J79" s="704" t="s">
        <v>1220</v>
      </c>
      <c r="K79" s="488" t="s">
        <v>13207</v>
      </c>
      <c r="L79" s="167">
        <v>3</v>
      </c>
      <c r="M79" s="5"/>
    </row>
    <row r="80" spans="2:14" ht="15">
      <c r="B80" s="1973"/>
      <c r="C80" s="1974"/>
      <c r="D80" s="1975"/>
      <c r="E80" s="1976"/>
      <c r="F80" s="1975"/>
      <c r="G80" s="1976"/>
      <c r="H80" s="1975"/>
      <c r="I80" s="1388"/>
      <c r="J80" s="1622"/>
      <c r="K80" s="640"/>
      <c r="L80" s="167">
        <v>4</v>
      </c>
      <c r="M80" s="5"/>
      <c r="N80" s="1370" t="str">
        <f>IF(AND(OR($E$13&lt;&gt;"",$E$14&lt;&gt;""),OR(B80="",E80="",G80="",I80="",J80="",K80="")),"WARNING: Line incomplete.","")</f>
        <v/>
      </c>
    </row>
    <row r="81" spans="2:14" ht="15">
      <c r="B81" s="1973"/>
      <c r="C81" s="1974"/>
      <c r="D81" s="1975"/>
      <c r="E81" s="1976"/>
      <c r="F81" s="1975"/>
      <c r="G81" s="1976"/>
      <c r="H81" s="1975"/>
      <c r="I81" s="1388"/>
      <c r="J81" s="1622"/>
      <c r="K81" s="640"/>
      <c r="L81" s="167">
        <v>5</v>
      </c>
      <c r="M81" s="5"/>
    </row>
    <row r="82" spans="2:14" ht="15">
      <c r="B82" s="1973"/>
      <c r="C82" s="1974"/>
      <c r="D82" s="1975"/>
      <c r="E82" s="1976"/>
      <c r="F82" s="1975"/>
      <c r="G82" s="1976"/>
      <c r="H82" s="1975"/>
      <c r="I82" s="1388"/>
      <c r="J82" s="1622"/>
      <c r="K82" s="640"/>
      <c r="L82" s="167">
        <v>6</v>
      </c>
      <c r="M82" s="5"/>
    </row>
    <row r="83" spans="2:14" ht="15">
      <c r="B83" s="1973"/>
      <c r="C83" s="1974"/>
      <c r="D83" s="1975"/>
      <c r="E83" s="1976"/>
      <c r="F83" s="1975"/>
      <c r="G83" s="1976"/>
      <c r="H83" s="1975"/>
      <c r="I83" s="1388"/>
      <c r="J83" s="1622"/>
      <c r="K83" s="640"/>
      <c r="L83" s="167">
        <v>7</v>
      </c>
      <c r="M83" s="5"/>
    </row>
    <row r="84" spans="2:14" ht="15">
      <c r="B84" s="1973"/>
      <c r="C84" s="1974"/>
      <c r="D84" s="1975"/>
      <c r="E84" s="1976"/>
      <c r="F84" s="1975"/>
      <c r="G84" s="1976"/>
      <c r="H84" s="1975"/>
      <c r="I84" s="1388"/>
      <c r="J84" s="1622"/>
      <c r="K84" s="640"/>
      <c r="L84" s="167">
        <v>8</v>
      </c>
      <c r="M84" s="5"/>
    </row>
    <row r="85" spans="2:14" ht="15">
      <c r="B85" s="1973"/>
      <c r="C85" s="1974"/>
      <c r="D85" s="1975"/>
      <c r="E85" s="1976"/>
      <c r="F85" s="1975"/>
      <c r="G85" s="1976"/>
      <c r="H85" s="1975"/>
      <c r="I85" s="1388"/>
      <c r="J85" s="1622"/>
      <c r="K85" s="640"/>
      <c r="L85" s="167">
        <v>9</v>
      </c>
      <c r="M85" s="5"/>
    </row>
    <row r="86" spans="2:14" ht="15">
      <c r="B86" s="1973"/>
      <c r="C86" s="1974"/>
      <c r="D86" s="1975"/>
      <c r="E86" s="1976"/>
      <c r="F86" s="1975"/>
      <c r="G86" s="1976"/>
      <c r="H86" s="1975"/>
      <c r="I86" s="1388"/>
      <c r="J86" s="1622"/>
      <c r="K86" s="640"/>
      <c r="L86" s="167">
        <v>10</v>
      </c>
      <c r="M86" s="5"/>
    </row>
    <row r="87" spans="2:14" ht="15">
      <c r="B87" s="1973"/>
      <c r="C87" s="1974"/>
      <c r="D87" s="1975"/>
      <c r="E87" s="1976"/>
      <c r="F87" s="1975"/>
      <c r="G87" s="1976"/>
      <c r="H87" s="1975"/>
      <c r="I87" s="1388"/>
      <c r="J87" s="1622"/>
      <c r="K87" s="640"/>
      <c r="L87" s="167">
        <v>11</v>
      </c>
      <c r="M87" s="5"/>
    </row>
    <row r="88" spans="2:14" ht="15.75" thickBot="1">
      <c r="B88" s="1977"/>
      <c r="C88" s="1978"/>
      <c r="D88" s="1979"/>
      <c r="E88" s="1980"/>
      <c r="F88" s="1979"/>
      <c r="G88" s="1980"/>
      <c r="H88" s="1979"/>
      <c r="I88" s="1394"/>
      <c r="J88" s="1623"/>
      <c r="K88" s="641"/>
      <c r="L88" s="167">
        <v>12</v>
      </c>
      <c r="M88" s="5"/>
    </row>
    <row r="89" spans="2:14" ht="18" customHeight="1" thickTop="1" thickBot="1">
      <c r="B89" s="1182"/>
      <c r="C89" s="1183"/>
      <c r="D89" s="1183"/>
      <c r="E89" s="1183"/>
      <c r="F89" s="1183"/>
      <c r="G89" s="1183"/>
      <c r="H89" s="1183"/>
      <c r="I89" s="1183"/>
      <c r="J89" s="1183"/>
      <c r="K89" s="1184"/>
      <c r="L89" s="169"/>
      <c r="M89" s="5"/>
    </row>
    <row r="90" spans="2:14" ht="14.1" hidden="1" customHeight="1" thickTop="1" thickBot="1">
      <c r="B90" s="1177" t="s">
        <v>1486</v>
      </c>
      <c r="C90" s="692" t="s">
        <v>1487</v>
      </c>
      <c r="D90" s="692" t="s">
        <v>1488</v>
      </c>
      <c r="E90" s="692" t="s">
        <v>1489</v>
      </c>
      <c r="F90" s="692" t="s">
        <v>1490</v>
      </c>
      <c r="G90" s="692" t="s">
        <v>1491</v>
      </c>
      <c r="H90" s="692" t="s">
        <v>1492</v>
      </c>
      <c r="I90" s="692" t="s">
        <v>1493</v>
      </c>
      <c r="J90" s="692" t="s">
        <v>1494</v>
      </c>
      <c r="K90" s="1178" t="s">
        <v>1499</v>
      </c>
      <c r="L90" s="5"/>
      <c r="M90" s="5"/>
    </row>
    <row r="91" spans="2:14" ht="51.75" thickTop="1">
      <c r="B91" s="705" t="s">
        <v>4274</v>
      </c>
      <c r="C91" s="706" t="s">
        <v>600</v>
      </c>
      <c r="D91" s="655" t="s">
        <v>601</v>
      </c>
      <c r="E91" s="655"/>
      <c r="F91" s="655"/>
      <c r="G91" s="655"/>
      <c r="H91" s="655"/>
      <c r="I91" s="655"/>
      <c r="J91" s="496"/>
      <c r="K91" s="707" t="s">
        <v>4427</v>
      </c>
      <c r="L91" s="167">
        <v>1</v>
      </c>
      <c r="M91" s="5"/>
    </row>
    <row r="92" spans="2:14" ht="15">
      <c r="B92" s="708"/>
      <c r="C92" s="709"/>
      <c r="D92" s="710"/>
      <c r="E92" s="710"/>
      <c r="F92" s="710"/>
      <c r="G92" s="710"/>
      <c r="H92" s="710"/>
      <c r="I92" s="710"/>
      <c r="J92" s="210"/>
      <c r="K92" s="642"/>
      <c r="L92" s="167">
        <v>2</v>
      </c>
      <c r="M92" s="5"/>
      <c r="N92" s="1370" t="str">
        <f>IF(AND(OR($E$13&lt;&gt;"",$E$14&lt;&gt;""),K92=""),"WARNING: Line incomplete.","")</f>
        <v/>
      </c>
    </row>
    <row r="93" spans="2:14" ht="28.15" customHeight="1">
      <c r="B93" s="157"/>
      <c r="C93" s="474" t="s">
        <v>602</v>
      </c>
      <c r="D93" s="711" t="s">
        <v>603</v>
      </c>
      <c r="E93" s="711"/>
      <c r="F93" s="711"/>
      <c r="G93" s="711"/>
      <c r="H93" s="711"/>
      <c r="I93" s="711"/>
      <c r="J93" s="204"/>
      <c r="K93" s="127"/>
      <c r="L93" s="167">
        <v>3</v>
      </c>
      <c r="M93" s="5"/>
    </row>
    <row r="94" spans="2:14" ht="15">
      <c r="B94" s="157"/>
      <c r="D94" s="12" t="s">
        <v>604</v>
      </c>
      <c r="E94" s="2008"/>
      <c r="F94" s="2009"/>
      <c r="G94" s="2009"/>
      <c r="H94" s="2009"/>
      <c r="I94" s="2010"/>
      <c r="K94" s="642"/>
      <c r="L94" s="167">
        <v>4</v>
      </c>
      <c r="M94" s="5"/>
    </row>
    <row r="95" spans="2:14" ht="15">
      <c r="B95" s="157"/>
      <c r="D95" s="204" t="s">
        <v>604</v>
      </c>
      <c r="E95" s="1999"/>
      <c r="F95" s="2000"/>
      <c r="G95" s="2000"/>
      <c r="H95" s="2000"/>
      <c r="I95" s="2001"/>
      <c r="K95" s="643"/>
      <c r="L95" s="167">
        <v>5</v>
      </c>
      <c r="M95" s="5"/>
    </row>
    <row r="96" spans="2:14" ht="15">
      <c r="B96" s="157"/>
      <c r="D96" s="204" t="s">
        <v>604</v>
      </c>
      <c r="E96" s="2005"/>
      <c r="F96" s="2006"/>
      <c r="G96" s="2006"/>
      <c r="H96" s="2006"/>
      <c r="I96" s="2007"/>
      <c r="K96" s="644"/>
      <c r="L96" s="167">
        <v>6</v>
      </c>
      <c r="M96" s="5"/>
    </row>
    <row r="97" spans="2:14" ht="21.75" customHeight="1">
      <c r="B97" s="712"/>
      <c r="C97" s="713" t="s">
        <v>605</v>
      </c>
      <c r="D97" s="713" t="s">
        <v>606</v>
      </c>
      <c r="E97" s="713"/>
      <c r="F97" s="713"/>
      <c r="G97" s="713"/>
      <c r="H97" s="713"/>
      <c r="I97" s="713"/>
      <c r="J97" s="683"/>
      <c r="K97" s="128"/>
      <c r="L97" s="167">
        <v>7</v>
      </c>
      <c r="M97" s="5"/>
    </row>
    <row r="98" spans="2:14" ht="15">
      <c r="B98" s="157"/>
      <c r="D98" s="12" t="s">
        <v>607</v>
      </c>
      <c r="E98" s="2008"/>
      <c r="F98" s="2009"/>
      <c r="G98" s="2009"/>
      <c r="H98" s="2009"/>
      <c r="I98" s="2010"/>
      <c r="K98" s="642"/>
      <c r="L98" s="167">
        <v>8</v>
      </c>
      <c r="M98" s="5"/>
      <c r="N98" s="1370" t="str">
        <f>IF(AND(OR($E$13&lt;&gt;"",$E$14&lt;&gt;""),OR(E98="",K98="")),"WARNING: Line incomplete.","")</f>
        <v/>
      </c>
    </row>
    <row r="99" spans="2:14" ht="15">
      <c r="B99" s="157"/>
      <c r="D99" s="204" t="s">
        <v>607</v>
      </c>
      <c r="E99" s="1999"/>
      <c r="F99" s="2000"/>
      <c r="G99" s="2000"/>
      <c r="H99" s="2000"/>
      <c r="I99" s="2001"/>
      <c r="K99" s="643"/>
      <c r="L99" s="167">
        <v>9</v>
      </c>
      <c r="M99" s="5"/>
    </row>
    <row r="100" spans="2:14" ht="15">
      <c r="B100" s="157"/>
      <c r="D100" s="204" t="s">
        <v>607</v>
      </c>
      <c r="E100" s="1999"/>
      <c r="F100" s="2000"/>
      <c r="G100" s="2000"/>
      <c r="H100" s="2000"/>
      <c r="I100" s="2001"/>
      <c r="K100" s="643"/>
      <c r="L100" s="167">
        <v>10</v>
      </c>
      <c r="M100" s="5"/>
    </row>
    <row r="101" spans="2:14" ht="15">
      <c r="B101" s="157"/>
      <c r="D101" s="204" t="s">
        <v>607</v>
      </c>
      <c r="E101" s="1999"/>
      <c r="F101" s="2000"/>
      <c r="G101" s="2000"/>
      <c r="H101" s="2000"/>
      <c r="I101" s="2001"/>
      <c r="K101" s="643"/>
      <c r="L101" s="167">
        <v>11</v>
      </c>
      <c r="M101" s="5"/>
    </row>
    <row r="102" spans="2:14" ht="15">
      <c r="B102" s="157"/>
      <c r="D102" s="204" t="s">
        <v>607</v>
      </c>
      <c r="E102" s="1999"/>
      <c r="F102" s="2000"/>
      <c r="G102" s="2000"/>
      <c r="H102" s="2000"/>
      <c r="I102" s="2001"/>
      <c r="K102" s="643"/>
      <c r="L102" s="167">
        <v>12</v>
      </c>
      <c r="M102" s="5"/>
    </row>
    <row r="103" spans="2:14" ht="15">
      <c r="B103" s="157"/>
      <c r="D103" s="204" t="s">
        <v>607</v>
      </c>
      <c r="E103" s="1999"/>
      <c r="F103" s="2000"/>
      <c r="G103" s="2000"/>
      <c r="H103" s="2000"/>
      <c r="I103" s="2001"/>
      <c r="K103" s="643"/>
      <c r="L103" s="167">
        <v>13</v>
      </c>
      <c r="M103" s="5"/>
    </row>
    <row r="104" spans="2:14" ht="15">
      <c r="B104" s="157"/>
      <c r="D104" s="204" t="s">
        <v>607</v>
      </c>
      <c r="E104" s="1999"/>
      <c r="F104" s="2000"/>
      <c r="G104" s="2000"/>
      <c r="H104" s="2000"/>
      <c r="I104" s="2001"/>
      <c r="K104" s="643"/>
      <c r="L104" s="167">
        <v>14</v>
      </c>
      <c r="M104" s="5"/>
    </row>
    <row r="105" spans="2:14" ht="15">
      <c r="B105" s="157"/>
      <c r="D105" s="204" t="s">
        <v>607</v>
      </c>
      <c r="E105" s="1999"/>
      <c r="F105" s="2000"/>
      <c r="G105" s="2000"/>
      <c r="H105" s="2000"/>
      <c r="I105" s="2001"/>
      <c r="K105" s="643"/>
      <c r="L105" s="167">
        <v>15</v>
      </c>
      <c r="M105" s="5"/>
    </row>
    <row r="106" spans="2:14" ht="15">
      <c r="B106" s="157"/>
      <c r="D106" s="204" t="s">
        <v>607</v>
      </c>
      <c r="E106" s="1999"/>
      <c r="F106" s="2000"/>
      <c r="G106" s="2000"/>
      <c r="H106" s="2000"/>
      <c r="I106" s="2001"/>
      <c r="K106" s="643"/>
      <c r="L106" s="167">
        <v>16</v>
      </c>
      <c r="M106" s="5"/>
    </row>
    <row r="107" spans="2:14" ht="15">
      <c r="B107" s="157"/>
      <c r="D107" s="204" t="s">
        <v>607</v>
      </c>
      <c r="E107" s="1999"/>
      <c r="F107" s="2000"/>
      <c r="G107" s="2000"/>
      <c r="H107" s="2000"/>
      <c r="I107" s="2001"/>
      <c r="K107" s="643"/>
      <c r="L107" s="167">
        <v>17</v>
      </c>
      <c r="M107" s="5"/>
    </row>
    <row r="108" spans="2:14" ht="15">
      <c r="B108" s="157"/>
      <c r="D108" s="204" t="s">
        <v>607</v>
      </c>
      <c r="E108" s="1999"/>
      <c r="F108" s="2000"/>
      <c r="G108" s="2000"/>
      <c r="H108" s="2000"/>
      <c r="I108" s="2001"/>
      <c r="K108" s="643"/>
      <c r="L108" s="167">
        <v>18</v>
      </c>
      <c r="M108" s="5"/>
    </row>
    <row r="109" spans="2:14" ht="15">
      <c r="B109" s="157"/>
      <c r="D109" s="204" t="s">
        <v>607</v>
      </c>
      <c r="E109" s="1999"/>
      <c r="F109" s="2000"/>
      <c r="G109" s="2000"/>
      <c r="H109" s="2000"/>
      <c r="I109" s="2001"/>
      <c r="K109" s="643"/>
      <c r="L109" s="167">
        <v>19</v>
      </c>
      <c r="M109" s="5"/>
    </row>
    <row r="110" spans="2:14" ht="15">
      <c r="B110" s="157"/>
      <c r="D110" s="204" t="s">
        <v>607</v>
      </c>
      <c r="E110" s="1999"/>
      <c r="F110" s="2000"/>
      <c r="G110" s="2000"/>
      <c r="H110" s="2000"/>
      <c r="I110" s="2001"/>
      <c r="K110" s="643"/>
      <c r="L110" s="167">
        <v>20</v>
      </c>
      <c r="M110" s="5"/>
    </row>
    <row r="111" spans="2:14" ht="15">
      <c r="B111" s="157"/>
      <c r="D111" s="204" t="s">
        <v>607</v>
      </c>
      <c r="E111" s="1999"/>
      <c r="F111" s="2000"/>
      <c r="G111" s="2000"/>
      <c r="H111" s="2000"/>
      <c r="I111" s="2001"/>
      <c r="K111" s="643"/>
      <c r="L111" s="167">
        <v>21</v>
      </c>
      <c r="M111" s="5"/>
    </row>
    <row r="112" spans="2:14" ht="15">
      <c r="B112" s="157"/>
      <c r="D112" s="204" t="s">
        <v>607</v>
      </c>
      <c r="E112" s="1999"/>
      <c r="F112" s="2000"/>
      <c r="G112" s="2000"/>
      <c r="H112" s="2000"/>
      <c r="I112" s="2001"/>
      <c r="K112" s="643"/>
      <c r="L112" s="167">
        <v>22</v>
      </c>
      <c r="M112" s="5"/>
    </row>
    <row r="113" spans="2:13" ht="15">
      <c r="B113" s="157"/>
      <c r="D113" s="204" t="s">
        <v>607</v>
      </c>
      <c r="E113" s="1999"/>
      <c r="F113" s="2000"/>
      <c r="G113" s="2000"/>
      <c r="H113" s="2000"/>
      <c r="I113" s="2001"/>
      <c r="K113" s="643"/>
      <c r="L113" s="167">
        <v>23</v>
      </c>
      <c r="M113" s="5"/>
    </row>
    <row r="114" spans="2:13" ht="15">
      <c r="B114" s="157"/>
      <c r="D114" s="204" t="s">
        <v>607</v>
      </c>
      <c r="E114" s="1999"/>
      <c r="F114" s="2000"/>
      <c r="G114" s="2000"/>
      <c r="H114" s="2000"/>
      <c r="I114" s="2001"/>
      <c r="K114" s="643"/>
      <c r="L114" s="167">
        <v>24</v>
      </c>
      <c r="M114" s="5"/>
    </row>
    <row r="115" spans="2:13" ht="15">
      <c r="B115" s="157"/>
      <c r="D115" s="204" t="s">
        <v>607</v>
      </c>
      <c r="E115" s="1999"/>
      <c r="F115" s="2000"/>
      <c r="G115" s="2000"/>
      <c r="H115" s="2000"/>
      <c r="I115" s="2001"/>
      <c r="K115" s="643"/>
      <c r="L115" s="167">
        <v>25</v>
      </c>
      <c r="M115" s="5"/>
    </row>
    <row r="116" spans="2:13" ht="15">
      <c r="B116" s="519"/>
      <c r="C116" s="210"/>
      <c r="D116" s="204" t="s">
        <v>607</v>
      </c>
      <c r="E116" s="2002"/>
      <c r="F116" s="2003"/>
      <c r="G116" s="2003"/>
      <c r="H116" s="2003"/>
      <c r="I116" s="2004"/>
      <c r="J116" s="714"/>
      <c r="K116" s="643"/>
      <c r="L116" s="167">
        <v>29</v>
      </c>
      <c r="M116" s="5"/>
    </row>
    <row r="117" spans="2:13" ht="15.75" thickBot="1">
      <c r="B117" s="715"/>
      <c r="C117" s="651" t="s">
        <v>608</v>
      </c>
      <c r="D117" s="651" t="s">
        <v>609</v>
      </c>
      <c r="E117" s="173"/>
      <c r="F117" s="173"/>
      <c r="G117" s="173"/>
      <c r="H117" s="173"/>
      <c r="I117" s="173"/>
      <c r="J117" s="173"/>
      <c r="K117" s="716">
        <f>SUM(K92:K116)</f>
        <v>0</v>
      </c>
      <c r="L117" s="167">
        <v>30</v>
      </c>
      <c r="M117" s="5"/>
    </row>
    <row r="118" spans="2:13" ht="13.5" thickTop="1">
      <c r="B118" s="175"/>
      <c r="C118" s="185"/>
      <c r="D118" s="185"/>
      <c r="E118" s="185"/>
      <c r="F118" s="185"/>
      <c r="G118" s="185"/>
      <c r="H118" s="185"/>
      <c r="I118" s="185"/>
      <c r="J118" s="185"/>
      <c r="K118" s="177"/>
    </row>
    <row r="119" spans="2:13">
      <c r="B119" s="157"/>
      <c r="K119" s="158"/>
    </row>
    <row r="120" spans="2:13" ht="13.5" thickBot="1">
      <c r="B120" s="717"/>
      <c r="C120" s="718"/>
      <c r="D120" s="718"/>
      <c r="E120" s="719"/>
      <c r="F120" s="718"/>
      <c r="G120" s="719"/>
      <c r="H120" s="719"/>
      <c r="I120" s="719"/>
      <c r="J120" s="719"/>
      <c r="K120" s="720"/>
      <c r="M120" s="12" t="s">
        <v>424</v>
      </c>
    </row>
    <row r="121" spans="2:13" ht="13.5" thickTop="1"/>
    <row r="122" spans="2:13"/>
    <row r="123" spans="2:13"/>
    <row r="124" spans="2:13"/>
    <row r="125" spans="2:13"/>
    <row r="126" spans="2:13"/>
    <row r="127" spans="2:13"/>
    <row r="128" spans="2:13"/>
    <row r="129"/>
  </sheetData>
  <sheetProtection algorithmName="SHA-512" hashValue="ZrQZsOBglEvVkFZNBqYoz/oCyyYCZr/0NBle5HwHzAgRLjrhdJ9yjWJO/TR8Ccxq12/27UiU5ohqX9bbBui29w==" saltValue="phLX+Nw4Iy9wcJWLyPWRzA==" spinCount="100000" sheet="1" objects="1" scenarios="1"/>
  <mergeCells count="76">
    <mergeCell ref="B7:D7"/>
    <mergeCell ref="E13:I13"/>
    <mergeCell ref="E112:I112"/>
    <mergeCell ref="E113:I113"/>
    <mergeCell ref="C56:G56"/>
    <mergeCell ref="F65:I65"/>
    <mergeCell ref="F66:I66"/>
    <mergeCell ref="F67:I67"/>
    <mergeCell ref="E101:I101"/>
    <mergeCell ref="E102:I102"/>
    <mergeCell ref="E103:I103"/>
    <mergeCell ref="E104:I104"/>
    <mergeCell ref="E105:I105"/>
    <mergeCell ref="E106:I106"/>
    <mergeCell ref="E107:I107"/>
    <mergeCell ref="E94:I94"/>
    <mergeCell ref="E95:I95"/>
    <mergeCell ref="E116:I116"/>
    <mergeCell ref="E99:I99"/>
    <mergeCell ref="E100:I100"/>
    <mergeCell ref="E108:I108"/>
    <mergeCell ref="E115:I115"/>
    <mergeCell ref="E111:I111"/>
    <mergeCell ref="E96:I96"/>
    <mergeCell ref="E98:I98"/>
    <mergeCell ref="E114:I114"/>
    <mergeCell ref="E109:I109"/>
    <mergeCell ref="E110:I110"/>
    <mergeCell ref="E14:I14"/>
    <mergeCell ref="C55:D55"/>
    <mergeCell ref="C62:D62"/>
    <mergeCell ref="C42:F42"/>
    <mergeCell ref="C59:D59"/>
    <mergeCell ref="E20:I20"/>
    <mergeCell ref="E21:I21"/>
    <mergeCell ref="E22:I22"/>
    <mergeCell ref="E23:I23"/>
    <mergeCell ref="E24:I24"/>
    <mergeCell ref="C44:K46"/>
    <mergeCell ref="C50:K51"/>
    <mergeCell ref="G87:H87"/>
    <mergeCell ref="G88:H88"/>
    <mergeCell ref="G80:H80"/>
    <mergeCell ref="G81:H81"/>
    <mergeCell ref="G82:H82"/>
    <mergeCell ref="G83:H83"/>
    <mergeCell ref="G84:H84"/>
    <mergeCell ref="G85:H85"/>
    <mergeCell ref="G86:H86"/>
    <mergeCell ref="B88:D88"/>
    <mergeCell ref="E84:F84"/>
    <mergeCell ref="E85:F85"/>
    <mergeCell ref="E86:F86"/>
    <mergeCell ref="E87:F87"/>
    <mergeCell ref="E88:F88"/>
    <mergeCell ref="E81:F81"/>
    <mergeCell ref="B85:D85"/>
    <mergeCell ref="B86:D86"/>
    <mergeCell ref="B84:D84"/>
    <mergeCell ref="B87:D87"/>
    <mergeCell ref="C65:E65"/>
    <mergeCell ref="C66:E66"/>
    <mergeCell ref="C67:E67"/>
    <mergeCell ref="C68:E68"/>
    <mergeCell ref="B83:D83"/>
    <mergeCell ref="C69:E69"/>
    <mergeCell ref="C70:E70"/>
    <mergeCell ref="E82:F82"/>
    <mergeCell ref="E83:F83"/>
    <mergeCell ref="B80:D80"/>
    <mergeCell ref="B81:D81"/>
    <mergeCell ref="B82:D82"/>
    <mergeCell ref="F68:I68"/>
    <mergeCell ref="F69:I69"/>
    <mergeCell ref="F70:I70"/>
    <mergeCell ref="E80:F80"/>
  </mergeCells>
  <conditionalFormatting sqref="C44">
    <cfRule type="expression" dxfId="29" priority="7">
      <formula>$C$42&lt;&gt;"Other (Identify and give a brief work description)"</formula>
    </cfRule>
  </conditionalFormatting>
  <conditionalFormatting sqref="C56">
    <cfRule type="expression" dxfId="28" priority="5">
      <formula>$C$55="Other (Please Identify)"</formula>
    </cfRule>
  </conditionalFormatting>
  <conditionalFormatting sqref="E73 G73:I73">
    <cfRule type="expression" dxfId="27" priority="41">
      <formula>$J$72="Yes"</formula>
    </cfRule>
  </conditionalFormatting>
  <dataValidations count="4">
    <dataValidation type="list" allowBlank="1" showInputMessage="1" showErrorMessage="1" sqref="K36" xr:uid="{00000000-0002-0000-1500-000000000000}">
      <formula1>Compensation_Paid_Question</formula1>
    </dataValidation>
    <dataValidation type="list" allowBlank="1" showInputMessage="1" showErrorMessage="1" sqref="C42" xr:uid="{00000000-0002-0000-1500-000001000000}">
      <formula1>Patient_Care_Function_Question</formula1>
    </dataValidation>
    <dataValidation type="list" allowBlank="1" showInputMessage="1" showErrorMessage="1" sqref="C55:D55" xr:uid="{00000000-0002-0000-1500-000002000000}">
      <formula1>Owner_Responsibility_Question</formula1>
    </dataValidation>
    <dataValidation type="list" allowBlank="1" showInputMessage="1" showErrorMessage="1" sqref="C62:D62 J72" xr:uid="{00000000-0002-0000-1500-000003000000}">
      <formula1>"Yes, No"</formula1>
    </dataValidation>
  </dataValidations>
  <hyperlinks>
    <hyperlink ref="B7" location="Checklist!A1" display="Click here to go back to the instructions" xr:uid="{E2D89C8C-EDA1-460F-B0BD-60B7EE0F4A9F}"/>
  </hyperlinks>
  <printOptions horizontalCentered="1"/>
  <pageMargins left="0.25" right="0.25" top="0.75" bottom="0.75" header="0.3" footer="0.3"/>
  <pageSetup scale="73" fitToHeight="3" orientation="portrait" r:id="rId1"/>
  <headerFooter alignWithMargins="0">
    <oddFooter>&amp;C&amp;10&amp;A Page &amp;P of &amp;N</oddFooter>
  </headerFooter>
  <rowBreaks count="2" manualBreakCount="2">
    <brk id="53" min="1" max="10" man="1"/>
    <brk id="90"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N129"/>
  <sheetViews>
    <sheetView showGridLines="0" zoomScaleNormal="100" zoomScaleSheetLayoutView="90" workbookViewId="0">
      <selection activeCell="I27" sqref="I27"/>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1" width="11" style="12" customWidth="1"/>
    <col min="12" max="12" width="3.5546875" style="12" hidden="1" customWidth="1"/>
    <col min="13" max="13" width="1.77734375" style="12" hidden="1" customWidth="1"/>
    <col min="14" max="14" width="71.44140625" style="12" bestFit="1" customWidth="1"/>
    <col min="15" max="16384" width="9.6640625" style="12" hidden="1"/>
  </cols>
  <sheetData>
    <row r="1" spans="1:14">
      <c r="B1" s="134" t="s">
        <v>12355</v>
      </c>
      <c r="C1" s="134"/>
      <c r="D1" s="134"/>
      <c r="E1" s="134"/>
      <c r="F1" s="134"/>
      <c r="G1" s="134"/>
      <c r="H1" s="134"/>
      <c r="I1" s="134"/>
      <c r="J1" s="134"/>
      <c r="K1" s="134"/>
    </row>
    <row r="2" spans="1:14">
      <c r="B2" s="134" t="s">
        <v>12356</v>
      </c>
      <c r="C2" s="134"/>
      <c r="D2" s="134"/>
      <c r="E2" s="134"/>
      <c r="F2" s="134"/>
      <c r="G2" s="134"/>
      <c r="H2" s="134"/>
      <c r="I2" s="134"/>
      <c r="J2" s="134"/>
      <c r="K2" s="134"/>
      <c r="N2" s="1370" t="str">
        <f>IF(COUNTIF(N3:N117,"WARNING: Line Incomplete."),"INCOMPLETE","")</f>
        <v/>
      </c>
    </row>
    <row r="3" spans="1:14">
      <c r="B3" s="134" t="s">
        <v>12357</v>
      </c>
      <c r="C3" s="134"/>
      <c r="D3" s="134"/>
      <c r="E3" s="134"/>
      <c r="F3" s="134"/>
      <c r="G3" s="134"/>
      <c r="H3" s="134"/>
      <c r="I3" s="134"/>
      <c r="J3" s="134"/>
      <c r="K3" s="134"/>
    </row>
    <row r="4" spans="1:14">
      <c r="B4" s="134" t="s">
        <v>12358</v>
      </c>
      <c r="C4" s="134"/>
      <c r="D4" s="134"/>
      <c r="E4" s="134"/>
      <c r="F4" s="134"/>
      <c r="G4" s="134"/>
      <c r="H4" s="134"/>
      <c r="I4" s="134"/>
      <c r="J4" s="134"/>
      <c r="K4" s="134"/>
    </row>
    <row r="5" spans="1:14" ht="8.1" customHeight="1">
      <c r="B5" s="134"/>
      <c r="C5" s="134"/>
      <c r="D5" s="135"/>
      <c r="E5" s="134"/>
      <c r="F5" s="134"/>
      <c r="G5" s="134"/>
      <c r="H5" s="134"/>
      <c r="I5" s="134"/>
      <c r="J5" s="135"/>
      <c r="K5" s="135"/>
    </row>
    <row r="6" spans="1:14">
      <c r="B6" s="134" t="s">
        <v>9463</v>
      </c>
      <c r="C6" s="134"/>
      <c r="D6" s="135"/>
      <c r="E6" s="134"/>
      <c r="F6" s="134"/>
      <c r="G6" s="134"/>
      <c r="H6" s="134"/>
      <c r="I6" s="134"/>
      <c r="J6" s="135"/>
      <c r="K6" s="135"/>
    </row>
    <row r="7" spans="1:14" ht="13.5" thickBot="1">
      <c r="A7" s="1752"/>
      <c r="B7" s="1878" t="s">
        <v>14439</v>
      </c>
      <c r="C7" s="1878"/>
      <c r="D7" s="1878"/>
      <c r="K7" s="16"/>
    </row>
    <row r="8" spans="1:14" ht="18" customHeight="1" thickTop="1">
      <c r="B8" s="645" t="s">
        <v>6</v>
      </c>
      <c r="C8" s="148"/>
      <c r="D8" s="148"/>
      <c r="E8" s="148">
        <f>Facility_Name</f>
        <v>0</v>
      </c>
      <c r="F8" s="148"/>
      <c r="G8" s="148"/>
      <c r="H8" s="148"/>
      <c r="I8" s="148"/>
      <c r="J8" s="148"/>
      <c r="K8" s="150"/>
      <c r="L8" s="5"/>
      <c r="M8" s="5"/>
    </row>
    <row r="9" spans="1:14" ht="18" customHeight="1">
      <c r="B9" s="646" t="s">
        <v>7</v>
      </c>
      <c r="C9" s="647"/>
      <c r="D9" s="647"/>
      <c r="E9" s="647" t="str">
        <f>IF(Facility_DBA = 0, "", Facility_DBA)</f>
        <v/>
      </c>
      <c r="F9" s="647"/>
      <c r="G9" s="647"/>
      <c r="H9" s="647"/>
      <c r="I9" s="647"/>
      <c r="J9" s="647"/>
      <c r="K9" s="648"/>
      <c r="L9" s="5"/>
      <c r="M9" s="5"/>
    </row>
    <row r="10" spans="1: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1:14" ht="65.099999999999994" customHeight="1" thickTop="1">
      <c r="B11" s="654" t="s">
        <v>581</v>
      </c>
      <c r="C11" s="655"/>
      <c r="D11" s="655"/>
      <c r="E11" s="655"/>
      <c r="F11" s="656"/>
      <c r="G11" s="655"/>
      <c r="H11" s="655"/>
      <c r="I11" s="655"/>
      <c r="J11" s="656"/>
      <c r="K11" s="657"/>
      <c r="L11" s="5"/>
      <c r="M11" s="5"/>
    </row>
    <row r="12" spans="1:14" ht="16.5" hidden="1" thickTop="1" thickBot="1">
      <c r="B12" s="658" t="s">
        <v>1486</v>
      </c>
      <c r="C12" s="659" t="s">
        <v>1487</v>
      </c>
      <c r="D12" s="659" t="s">
        <v>1488</v>
      </c>
      <c r="E12" s="458" t="s">
        <v>1489</v>
      </c>
      <c r="F12" s="660" t="s">
        <v>1490</v>
      </c>
      <c r="G12" s="458" t="s">
        <v>1491</v>
      </c>
      <c r="H12" s="458" t="s">
        <v>1492</v>
      </c>
      <c r="I12" s="458" t="s">
        <v>1493</v>
      </c>
      <c r="J12" s="661" t="s">
        <v>1494</v>
      </c>
      <c r="K12" s="662" t="s">
        <v>1499</v>
      </c>
      <c r="L12" s="5"/>
      <c r="M12" s="5"/>
    </row>
    <row r="13" spans="1:14" ht="15">
      <c r="B13" s="157" t="s">
        <v>16</v>
      </c>
      <c r="E13" s="1981"/>
      <c r="F13" s="1982"/>
      <c r="G13" s="1982"/>
      <c r="H13" s="1982"/>
      <c r="I13" s="1983"/>
      <c r="K13" s="158"/>
      <c r="L13" s="167">
        <v>1</v>
      </c>
      <c r="M13" s="5"/>
    </row>
    <row r="14" spans="1:14" ht="15">
      <c r="B14" s="157" t="s">
        <v>582</v>
      </c>
      <c r="E14" s="1981"/>
      <c r="F14" s="1982"/>
      <c r="G14" s="1982"/>
      <c r="H14" s="1982"/>
      <c r="I14" s="1983"/>
      <c r="K14" s="158"/>
      <c r="L14" s="167">
        <v>2</v>
      </c>
      <c r="M14" s="5"/>
    </row>
    <row r="15" spans="1:14" ht="16.5" hidden="1" thickTop="1" thickBot="1">
      <c r="B15" s="658" t="s">
        <v>1486</v>
      </c>
      <c r="C15" s="659" t="s">
        <v>1487</v>
      </c>
      <c r="D15" s="659" t="s">
        <v>1488</v>
      </c>
      <c r="E15" s="659" t="s">
        <v>1489</v>
      </c>
      <c r="F15" s="661" t="s">
        <v>1490</v>
      </c>
      <c r="G15" s="659" t="s">
        <v>1491</v>
      </c>
      <c r="H15" s="659" t="s">
        <v>1492</v>
      </c>
      <c r="I15" s="659" t="s">
        <v>1493</v>
      </c>
      <c r="J15" s="661" t="s">
        <v>1494</v>
      </c>
      <c r="K15" s="662" t="s">
        <v>1499</v>
      </c>
      <c r="M15" s="5"/>
    </row>
    <row r="16" spans="1:14" ht="40.700000000000003" customHeight="1">
      <c r="B16" s="663" t="s">
        <v>4279</v>
      </c>
      <c r="C16" s="486" t="s">
        <v>583</v>
      </c>
      <c r="D16" s="664"/>
      <c r="E16" s="665"/>
      <c r="F16" s="665"/>
      <c r="G16" s="665"/>
      <c r="H16" s="666"/>
      <c r="I16" s="135"/>
      <c r="J16" s="667" t="s">
        <v>13202</v>
      </c>
      <c r="K16" s="668" t="s">
        <v>13203</v>
      </c>
      <c r="L16" s="167">
        <v>1</v>
      </c>
      <c r="M16" s="5"/>
    </row>
    <row r="17" spans="2:14" ht="18" customHeight="1">
      <c r="B17" s="157"/>
      <c r="C17" s="12" t="s">
        <v>584</v>
      </c>
      <c r="E17" s="669"/>
      <c r="F17" s="670"/>
      <c r="G17" s="670"/>
      <c r="H17" s="670"/>
      <c r="I17" s="671"/>
      <c r="J17" s="1390"/>
      <c r="K17" s="1617"/>
      <c r="L17" s="167">
        <v>2</v>
      </c>
      <c r="M17" s="5"/>
      <c r="N17" s="1370" t="str">
        <f t="shared" ref="N17:N24" si="0">IF(AND(K17&lt;&gt;"",J17=""),"WARNING: Line incomplete.","")</f>
        <v/>
      </c>
    </row>
    <row r="18" spans="2:14" ht="18" customHeight="1">
      <c r="B18" s="157"/>
      <c r="C18" s="204" t="s">
        <v>585</v>
      </c>
      <c r="D18" s="204"/>
      <c r="E18" s="672"/>
      <c r="F18" s="673"/>
      <c r="G18" s="673"/>
      <c r="H18" s="673"/>
      <c r="I18" s="674"/>
      <c r="J18" s="1391"/>
      <c r="K18" s="1618"/>
      <c r="L18" s="167">
        <v>3</v>
      </c>
      <c r="M18" s="5"/>
      <c r="N18" s="1370" t="str">
        <f t="shared" si="0"/>
        <v/>
      </c>
    </row>
    <row r="19" spans="2:14" ht="18" customHeight="1">
      <c r="B19" s="157"/>
      <c r="C19" s="675" t="s">
        <v>586</v>
      </c>
      <c r="D19" s="675"/>
      <c r="E19" s="676"/>
      <c r="F19" s="677"/>
      <c r="G19" s="677"/>
      <c r="H19" s="677"/>
      <c r="I19" s="678"/>
      <c r="J19" s="1392"/>
      <c r="K19" s="1619"/>
      <c r="L19" s="167">
        <v>4</v>
      </c>
      <c r="M19" s="5"/>
      <c r="N19" s="1370" t="str">
        <f t="shared" si="0"/>
        <v/>
      </c>
    </row>
    <row r="20" spans="2:14" ht="18" customHeight="1">
      <c r="B20" s="157"/>
      <c r="C20" s="679" t="s">
        <v>587</v>
      </c>
      <c r="D20" s="679"/>
      <c r="E20" s="1981"/>
      <c r="F20" s="1990"/>
      <c r="G20" s="1990"/>
      <c r="H20" s="1990"/>
      <c r="I20" s="1991"/>
      <c r="J20" s="1392"/>
      <c r="K20" s="1619"/>
      <c r="L20" s="167">
        <v>5</v>
      </c>
      <c r="M20" s="5"/>
      <c r="N20" s="1370" t="str">
        <f t="shared" si="0"/>
        <v/>
      </c>
    </row>
    <row r="21" spans="2:14" ht="18" customHeight="1">
      <c r="B21" s="157"/>
      <c r="C21" s="680" t="s">
        <v>587</v>
      </c>
      <c r="D21" s="680"/>
      <c r="E21" s="1981"/>
      <c r="F21" s="1990"/>
      <c r="G21" s="1990"/>
      <c r="H21" s="1990"/>
      <c r="I21" s="1991"/>
      <c r="J21" s="1392"/>
      <c r="K21" s="1619"/>
      <c r="L21" s="167">
        <v>6</v>
      </c>
      <c r="M21" s="5"/>
      <c r="N21" s="1370" t="str">
        <f t="shared" si="0"/>
        <v/>
      </c>
    </row>
    <row r="22" spans="2:14" ht="18" customHeight="1">
      <c r="B22" s="157"/>
      <c r="C22" s="680" t="s">
        <v>587</v>
      </c>
      <c r="D22" s="680"/>
      <c r="E22" s="1981"/>
      <c r="F22" s="1990"/>
      <c r="G22" s="1990"/>
      <c r="H22" s="1990"/>
      <c r="I22" s="1991"/>
      <c r="J22" s="1393"/>
      <c r="K22" s="1620"/>
      <c r="L22" s="167">
        <v>7</v>
      </c>
      <c r="M22" s="5"/>
      <c r="N22" s="1370" t="str">
        <f t="shared" si="0"/>
        <v/>
      </c>
    </row>
    <row r="23" spans="2:14" ht="18" customHeight="1">
      <c r="B23" s="157"/>
      <c r="C23" s="680" t="s">
        <v>587</v>
      </c>
      <c r="D23" s="680"/>
      <c r="E23" s="1981"/>
      <c r="F23" s="1990"/>
      <c r="G23" s="1990"/>
      <c r="H23" s="1990"/>
      <c r="I23" s="1991"/>
      <c r="J23" s="1390"/>
      <c r="K23" s="1617"/>
      <c r="L23" s="167">
        <v>8</v>
      </c>
      <c r="M23" s="5"/>
      <c r="N23" s="1370" t="str">
        <f t="shared" si="0"/>
        <v/>
      </c>
    </row>
    <row r="24" spans="2:14" ht="18" customHeight="1">
      <c r="B24" s="157"/>
      <c r="C24" s="680" t="s">
        <v>587</v>
      </c>
      <c r="D24" s="680"/>
      <c r="E24" s="1981"/>
      <c r="F24" s="1990"/>
      <c r="G24" s="1990"/>
      <c r="H24" s="1990"/>
      <c r="I24" s="1991"/>
      <c r="J24" s="1390"/>
      <c r="K24" s="1617"/>
      <c r="L24" s="167">
        <v>9</v>
      </c>
      <c r="M24" s="5"/>
      <c r="N24" s="1370" t="str">
        <f t="shared" si="0"/>
        <v/>
      </c>
    </row>
    <row r="25" spans="2:14" ht="15" customHeight="1">
      <c r="B25" s="157"/>
      <c r="J25" s="681"/>
      <c r="K25" s="1475"/>
      <c r="L25" s="167">
        <v>10</v>
      </c>
      <c r="M25" s="5"/>
    </row>
    <row r="26" spans="2:14" ht="15.75" thickBot="1">
      <c r="B26" s="157"/>
      <c r="C26" s="12" t="s">
        <v>588</v>
      </c>
      <c r="J26" s="679"/>
      <c r="K26" s="1621">
        <f>SUM(K17:K24)</f>
        <v>0</v>
      </c>
      <c r="L26" s="167">
        <v>11</v>
      </c>
      <c r="M26" s="5"/>
    </row>
    <row r="27" spans="2:14" ht="14.1" customHeight="1" thickTop="1">
      <c r="B27" s="682" t="s">
        <v>1208</v>
      </c>
      <c r="C27" s="204"/>
      <c r="D27" s="204"/>
      <c r="E27" s="204"/>
      <c r="F27" s="204"/>
      <c r="G27" s="204"/>
      <c r="H27" s="204"/>
      <c r="I27" s="204"/>
      <c r="J27" s="683"/>
      <c r="K27" s="177"/>
      <c r="L27" s="167">
        <v>12</v>
      </c>
      <c r="M27" s="5"/>
    </row>
    <row r="28" spans="2:14" ht="14.1" customHeight="1">
      <c r="B28" s="684" t="s">
        <v>1209</v>
      </c>
      <c r="K28" s="158"/>
      <c r="L28" s="167">
        <v>13</v>
      </c>
      <c r="M28" s="5"/>
    </row>
    <row r="29" spans="2:14" ht="14.1" customHeight="1">
      <c r="B29" s="684" t="s">
        <v>1210</v>
      </c>
      <c r="K29" s="158"/>
      <c r="L29" s="167">
        <v>14</v>
      </c>
      <c r="M29" s="5"/>
    </row>
    <row r="30" spans="2:14" ht="14.1" customHeight="1">
      <c r="B30" s="684" t="s">
        <v>1211</v>
      </c>
      <c r="K30" s="158"/>
      <c r="L30" s="167">
        <v>15</v>
      </c>
      <c r="M30" s="5"/>
    </row>
    <row r="31" spans="2:14" ht="14.1" customHeight="1">
      <c r="B31" s="684" t="s">
        <v>1212</v>
      </c>
      <c r="K31" s="158"/>
      <c r="L31" s="167">
        <v>16</v>
      </c>
      <c r="M31" s="5"/>
    </row>
    <row r="32" spans="2:14" ht="14.1" customHeight="1">
      <c r="B32" s="684" t="s">
        <v>1213</v>
      </c>
      <c r="K32" s="158"/>
      <c r="L32" s="167">
        <v>17</v>
      </c>
      <c r="M32" s="5"/>
    </row>
    <row r="33" spans="2:14" ht="14.1" customHeight="1">
      <c r="B33" s="684" t="s">
        <v>1214</v>
      </c>
      <c r="K33" s="158"/>
      <c r="L33" s="167">
        <v>18</v>
      </c>
      <c r="M33" s="5"/>
    </row>
    <row r="34" spans="2:14" ht="14.1" customHeight="1">
      <c r="B34" s="684" t="s">
        <v>1215</v>
      </c>
      <c r="K34" s="158"/>
      <c r="L34" s="167">
        <v>19</v>
      </c>
      <c r="M34" s="5"/>
    </row>
    <row r="35" spans="2:14" ht="14.1" customHeight="1">
      <c r="B35" s="157"/>
      <c r="K35" s="685"/>
      <c r="L35" s="167">
        <v>20</v>
      </c>
      <c r="M35" s="5"/>
    </row>
    <row r="36" spans="2:14" ht="26.45" customHeight="1">
      <c r="B36" s="157"/>
      <c r="C36" s="163" t="s">
        <v>4280</v>
      </c>
      <c r="D36" s="163"/>
      <c r="E36" s="163"/>
      <c r="F36" s="163"/>
      <c r="G36" s="163"/>
      <c r="H36" s="163"/>
      <c r="I36" s="163"/>
      <c r="J36" s="163"/>
      <c r="K36" s="126"/>
      <c r="L36" s="167">
        <v>21</v>
      </c>
      <c r="N36" s="1370" t="str">
        <f>IF(AND(OR($E$13&lt;&gt;"",$E$14&lt;&gt;""),K36=""),"WARNING: Line incomplete.","")</f>
        <v/>
      </c>
    </row>
    <row r="37" spans="2:14" ht="13.5" customHeight="1">
      <c r="B37" s="157"/>
      <c r="D37" s="686"/>
      <c r="K37" s="158"/>
      <c r="L37" s="167">
        <v>22</v>
      </c>
      <c r="M37" s="5"/>
    </row>
    <row r="38" spans="2:14" ht="14.1" customHeight="1">
      <c r="B38" s="157"/>
      <c r="K38" s="158"/>
      <c r="L38" s="5"/>
      <c r="M38" s="5"/>
    </row>
    <row r="39" spans="2:14" ht="14.1" hidden="1" customHeight="1" thickTop="1" thickBot="1">
      <c r="B39" s="182" t="s">
        <v>1486</v>
      </c>
      <c r="C39" s="183" t="s">
        <v>1487</v>
      </c>
      <c r="D39" s="183" t="s">
        <v>1488</v>
      </c>
      <c r="E39" s="183" t="s">
        <v>1489</v>
      </c>
      <c r="F39" s="183" t="s">
        <v>1490</v>
      </c>
      <c r="G39" s="183" t="s">
        <v>1491</v>
      </c>
      <c r="H39" s="183" t="s">
        <v>1492</v>
      </c>
      <c r="I39" s="183" t="s">
        <v>1493</v>
      </c>
      <c r="J39" s="183" t="s">
        <v>1494</v>
      </c>
      <c r="K39" s="184" t="s">
        <v>1499</v>
      </c>
      <c r="L39" s="5"/>
      <c r="M39" s="5"/>
    </row>
    <row r="40" spans="2:14" ht="14.1" customHeight="1">
      <c r="B40" s="687" t="s">
        <v>4278</v>
      </c>
      <c r="C40" s="474" t="s">
        <v>1137</v>
      </c>
      <c r="K40" s="158"/>
      <c r="L40" s="167">
        <v>1</v>
      </c>
      <c r="M40" s="5"/>
    </row>
    <row r="41" spans="2:14" ht="14.1" customHeight="1">
      <c r="B41" s="157"/>
      <c r="C41" s="169"/>
      <c r="D41" s="169"/>
      <c r="E41" s="169"/>
      <c r="F41" s="169"/>
      <c r="G41" s="169"/>
      <c r="H41" s="169"/>
      <c r="I41" s="169"/>
      <c r="J41" s="169"/>
      <c r="K41" s="688"/>
      <c r="L41" s="167">
        <v>2</v>
      </c>
      <c r="M41" s="5"/>
    </row>
    <row r="42" spans="2:14" ht="14.1" customHeight="1">
      <c r="B42" s="157"/>
      <c r="C42" s="1986"/>
      <c r="D42" s="1988"/>
      <c r="E42" s="1988"/>
      <c r="F42" s="1989"/>
      <c r="G42" s="191" t="s">
        <v>1216</v>
      </c>
      <c r="K42" s="158"/>
      <c r="L42" s="167">
        <v>3</v>
      </c>
      <c r="M42" s="5"/>
      <c r="N42" s="1370" t="str">
        <f>IF(AND(OR($E$13&lt;&gt;"",$E$14&lt;&gt;""),C42=""),"WARNING: Line incomplete.","")</f>
        <v/>
      </c>
    </row>
    <row r="43" spans="2:14" ht="14.1" customHeight="1">
      <c r="B43" s="157"/>
      <c r="C43" s="1173"/>
      <c r="K43" s="158"/>
      <c r="L43" s="167">
        <v>4</v>
      </c>
      <c r="M43" s="5"/>
    </row>
    <row r="44" spans="2:14" ht="18" customHeight="1">
      <c r="B44" s="157"/>
      <c r="C44" s="2019"/>
      <c r="D44" s="2020"/>
      <c r="E44" s="2020"/>
      <c r="F44" s="2020"/>
      <c r="G44" s="2020"/>
      <c r="H44" s="2020"/>
      <c r="I44" s="2020"/>
      <c r="J44" s="2020"/>
      <c r="K44" s="2021"/>
      <c r="L44" s="167">
        <v>5</v>
      </c>
      <c r="M44" s="5"/>
    </row>
    <row r="45" spans="2:14" ht="18" customHeight="1">
      <c r="B45" s="157"/>
      <c r="C45" s="2022"/>
      <c r="D45" s="2023"/>
      <c r="E45" s="2023"/>
      <c r="F45" s="2023"/>
      <c r="G45" s="2023"/>
      <c r="H45" s="2023"/>
      <c r="I45" s="2023"/>
      <c r="J45" s="2023"/>
      <c r="K45" s="2024"/>
      <c r="L45" s="167">
        <v>6</v>
      </c>
      <c r="M45" s="5"/>
    </row>
    <row r="46" spans="2:14" ht="18" customHeight="1">
      <c r="B46" s="157"/>
      <c r="C46" s="2025"/>
      <c r="D46" s="2026"/>
      <c r="E46" s="2026"/>
      <c r="F46" s="2026"/>
      <c r="G46" s="2026"/>
      <c r="H46" s="2026"/>
      <c r="I46" s="2026"/>
      <c r="J46" s="2026"/>
      <c r="K46" s="2027"/>
      <c r="L46" s="167">
        <v>7</v>
      </c>
      <c r="M46" s="5"/>
    </row>
    <row r="47" spans="2:14" ht="15">
      <c r="B47" s="157"/>
      <c r="C47" s="204"/>
      <c r="D47" s="204"/>
      <c r="E47" s="204"/>
      <c r="F47" s="204"/>
      <c r="G47" s="204"/>
      <c r="H47" s="204"/>
      <c r="I47" s="204"/>
      <c r="J47" s="204"/>
      <c r="K47" s="484"/>
      <c r="L47" s="167">
        <v>8</v>
      </c>
      <c r="M47" s="5"/>
    </row>
    <row r="48" spans="2:14" ht="15">
      <c r="B48" s="687" t="s">
        <v>589</v>
      </c>
      <c r="C48" s="474" t="s">
        <v>590</v>
      </c>
      <c r="K48" s="158"/>
      <c r="L48" s="167">
        <v>9</v>
      </c>
      <c r="M48" s="5"/>
    </row>
    <row r="49" spans="2:14" ht="12.2" customHeight="1">
      <c r="B49" s="157"/>
      <c r="C49" s="2019"/>
      <c r="D49" s="2028"/>
      <c r="E49" s="2028"/>
      <c r="F49" s="2028"/>
      <c r="G49" s="2028"/>
      <c r="H49" s="2028"/>
      <c r="I49" s="2028"/>
      <c r="J49" s="2028"/>
      <c r="K49" s="2029"/>
      <c r="L49" s="167">
        <v>10</v>
      </c>
      <c r="M49" s="5"/>
      <c r="N49" s="1370" t="str">
        <f>IF(AND(OR($E$13&lt;&gt;"",$E$14&lt;&gt;""),C49=""),"WARNING: Line incomplete.","")</f>
        <v/>
      </c>
    </row>
    <row r="50" spans="2:14" ht="14.25" customHeight="1" thickBot="1">
      <c r="B50" s="1179"/>
      <c r="C50" s="2030"/>
      <c r="D50" s="2031"/>
      <c r="E50" s="2031"/>
      <c r="F50" s="2031"/>
      <c r="G50" s="2031"/>
      <c r="H50" s="2031"/>
      <c r="I50" s="2031"/>
      <c r="J50" s="2031"/>
      <c r="K50" s="2032"/>
      <c r="L50" s="167">
        <v>11</v>
      </c>
      <c r="M50" s="5"/>
    </row>
    <row r="51" spans="2:14" ht="15" customHeight="1" thickTop="1">
      <c r="B51" s="157"/>
      <c r="K51" s="158"/>
      <c r="L51" s="167">
        <v>12</v>
      </c>
      <c r="M51" s="5"/>
    </row>
    <row r="52" spans="2:14" ht="15" customHeight="1">
      <c r="B52" s="687" t="s">
        <v>4275</v>
      </c>
      <c r="C52" s="474" t="s">
        <v>1217</v>
      </c>
      <c r="K52" s="158"/>
      <c r="L52" s="167">
        <v>13</v>
      </c>
      <c r="M52" s="5"/>
    </row>
    <row r="53" spans="2:14" ht="15" customHeight="1">
      <c r="B53" s="157"/>
      <c r="C53" s="2014"/>
      <c r="D53" s="2015"/>
      <c r="E53" s="191" t="s">
        <v>1216</v>
      </c>
      <c r="K53" s="158"/>
      <c r="L53" s="167">
        <v>14</v>
      </c>
      <c r="M53" s="5"/>
      <c r="N53" s="1370" t="str">
        <f>IF(AND(OR($E$13&lt;&gt;"",$E$14&lt;&gt;""),C53=""),"WARNING: Line incomplete.","")</f>
        <v/>
      </c>
    </row>
    <row r="54" spans="2:14" ht="15" customHeight="1">
      <c r="B54" s="157"/>
      <c r="C54" s="2016"/>
      <c r="D54" s="2017"/>
      <c r="E54" s="2017"/>
      <c r="F54" s="2017"/>
      <c r="G54" s="2018"/>
      <c r="J54" s="5"/>
      <c r="K54" s="691"/>
      <c r="L54" s="167">
        <v>15</v>
      </c>
      <c r="M54" s="5"/>
      <c r="N54" s="1370" t="str">
        <f>IF(AND(C53="Other (Please identify)",C54=""),"WARNING: Line incomplete.","")</f>
        <v/>
      </c>
    </row>
    <row r="55" spans="2:14" ht="15" customHeight="1">
      <c r="B55" s="687" t="s">
        <v>4276</v>
      </c>
      <c r="C55" s="474" t="s">
        <v>591</v>
      </c>
      <c r="K55" s="158"/>
      <c r="L55" s="167">
        <v>16</v>
      </c>
      <c r="M55" s="5"/>
    </row>
    <row r="56" spans="2:14" ht="15" customHeight="1">
      <c r="B56" s="156"/>
      <c r="C56" s="1986"/>
      <c r="D56" s="1989"/>
      <c r="G56" s="5"/>
      <c r="H56" s="5"/>
      <c r="K56" s="158"/>
      <c r="L56" s="167">
        <v>17</v>
      </c>
      <c r="M56" s="5"/>
      <c r="N56" s="1370" t="str">
        <f>IF(AND(OR($E$13&lt;&gt;"",$E$14&lt;&gt;""),C56=""),"WARNING: Line incomplete.","")</f>
        <v/>
      </c>
    </row>
    <row r="57" spans="2:14" ht="15" customHeight="1">
      <c r="B57" s="687" t="s">
        <v>4277</v>
      </c>
      <c r="C57" s="474" t="s">
        <v>592</v>
      </c>
      <c r="K57" s="158"/>
      <c r="L57" s="167">
        <v>18</v>
      </c>
      <c r="M57" s="5"/>
    </row>
    <row r="58" spans="2:14" ht="15" customHeight="1">
      <c r="B58" s="157"/>
      <c r="C58" s="1986"/>
      <c r="D58" s="1987"/>
      <c r="E58" s="191" t="s">
        <v>1216</v>
      </c>
      <c r="K58" s="158"/>
      <c r="L58" s="167">
        <v>19</v>
      </c>
      <c r="M58" s="5"/>
      <c r="N58" s="1370" t="str">
        <f>IF(AND(OR($E$13&lt;&gt;"",$E$14&lt;&gt;""),C58=""),"WARNING: Line incomplete.","")</f>
        <v/>
      </c>
    </row>
    <row r="59" spans="2:14" ht="15" customHeight="1">
      <c r="B59" s="157"/>
      <c r="C59" s="12" t="s">
        <v>593</v>
      </c>
      <c r="K59" s="158"/>
      <c r="L59" s="167">
        <v>20</v>
      </c>
      <c r="M59" s="5"/>
    </row>
    <row r="60" spans="2:14" ht="27" customHeight="1">
      <c r="B60" s="157"/>
      <c r="C60" s="487" t="s">
        <v>13204</v>
      </c>
      <c r="D60" s="486"/>
      <c r="E60" s="693"/>
      <c r="F60" s="487" t="s">
        <v>8</v>
      </c>
      <c r="G60" s="486"/>
      <c r="H60" s="486"/>
      <c r="I60" s="486"/>
      <c r="J60" s="694" t="s">
        <v>13205</v>
      </c>
      <c r="K60" s="158"/>
      <c r="L60" s="167">
        <v>21</v>
      </c>
      <c r="M60" s="5"/>
    </row>
    <row r="61" spans="2:14" ht="18" customHeight="1">
      <c r="B61" s="157"/>
      <c r="C61" s="1970"/>
      <c r="D61" s="1971"/>
      <c r="E61" s="1972"/>
      <c r="F61" s="1970"/>
      <c r="G61" s="1971"/>
      <c r="H61" s="1971"/>
      <c r="I61" s="1972"/>
      <c r="J61" s="639"/>
      <c r="K61" s="158"/>
      <c r="L61" s="167">
        <v>22</v>
      </c>
      <c r="M61" s="5"/>
      <c r="N61" s="1370" t="str">
        <f>IF(AND(OR($E$13&lt;&gt;"",$E$14&lt;&gt;""),C58="Yes",OR(C61="",F61="",J61="")),"WARNING: Line incomplete.","")</f>
        <v/>
      </c>
    </row>
    <row r="62" spans="2:14" ht="18" customHeight="1">
      <c r="B62" s="157"/>
      <c r="C62" s="1970"/>
      <c r="D62" s="1971"/>
      <c r="E62" s="1972"/>
      <c r="F62" s="1970"/>
      <c r="G62" s="1971"/>
      <c r="H62" s="1971"/>
      <c r="I62" s="1972"/>
      <c r="J62" s="639"/>
      <c r="K62" s="158"/>
      <c r="L62" s="167">
        <v>23</v>
      </c>
      <c r="M62" s="5"/>
    </row>
    <row r="63" spans="2:14" ht="18" customHeight="1">
      <c r="B63" s="157"/>
      <c r="C63" s="1970"/>
      <c r="D63" s="1971"/>
      <c r="E63" s="1972"/>
      <c r="F63" s="1970"/>
      <c r="G63" s="1971"/>
      <c r="H63" s="1971"/>
      <c r="I63" s="1972"/>
      <c r="J63" s="639"/>
      <c r="K63" s="158"/>
      <c r="L63" s="167">
        <v>24</v>
      </c>
      <c r="M63" s="5"/>
    </row>
    <row r="64" spans="2:14" ht="18" customHeight="1">
      <c r="B64" s="157"/>
      <c r="C64" s="1970"/>
      <c r="D64" s="1971"/>
      <c r="E64" s="1972"/>
      <c r="F64" s="1970"/>
      <c r="G64" s="1971"/>
      <c r="H64" s="1971"/>
      <c r="I64" s="1972"/>
      <c r="J64" s="639"/>
      <c r="K64" s="158"/>
      <c r="L64" s="167">
        <v>25</v>
      </c>
      <c r="M64" s="5"/>
    </row>
    <row r="65" spans="2:14" ht="18" customHeight="1">
      <c r="B65" s="157"/>
      <c r="C65" s="1970"/>
      <c r="D65" s="1971"/>
      <c r="E65" s="1972"/>
      <c r="F65" s="1970"/>
      <c r="G65" s="1971"/>
      <c r="H65" s="1971"/>
      <c r="I65" s="1972"/>
      <c r="J65" s="639"/>
      <c r="K65" s="158"/>
      <c r="L65" s="167">
        <v>26</v>
      </c>
      <c r="M65" s="5"/>
    </row>
    <row r="66" spans="2:14" ht="18" customHeight="1">
      <c r="B66" s="157"/>
      <c r="C66" s="1970"/>
      <c r="D66" s="1971"/>
      <c r="E66" s="1972"/>
      <c r="F66" s="1970"/>
      <c r="G66" s="1971"/>
      <c r="H66" s="1971"/>
      <c r="I66" s="1972"/>
      <c r="J66" s="639"/>
      <c r="K66" s="695"/>
      <c r="L66" s="167">
        <v>27</v>
      </c>
      <c r="M66" s="5"/>
    </row>
    <row r="67" spans="2:14" ht="15">
      <c r="B67" s="696"/>
      <c r="C67" s="697"/>
      <c r="K67" s="164"/>
      <c r="L67" s="167">
        <v>28</v>
      </c>
      <c r="M67" s="5"/>
    </row>
    <row r="68" spans="2:14" ht="25.5">
      <c r="B68" s="698"/>
      <c r="C68" s="163" t="s">
        <v>13206</v>
      </c>
      <c r="D68" s="163"/>
      <c r="E68" s="163"/>
      <c r="F68" s="163"/>
      <c r="G68" s="163"/>
      <c r="H68" s="163"/>
      <c r="I68" s="699"/>
      <c r="J68" s="73"/>
      <c r="K68" s="158"/>
      <c r="L68" s="167">
        <v>29</v>
      </c>
      <c r="M68" s="5"/>
      <c r="N68" s="1370" t="str">
        <f>IF(AND(OR($E$13&lt;&gt;"",$E$14&lt;&gt;""),J68=""),"WARNING: Line incomplete.","")</f>
        <v/>
      </c>
    </row>
    <row r="69" spans="2:14" ht="14.1" customHeight="1">
      <c r="B69" s="157"/>
      <c r="E69" s="700" t="s">
        <v>594</v>
      </c>
      <c r="G69" s="700"/>
      <c r="H69" s="700"/>
      <c r="I69" s="700"/>
      <c r="K69" s="158"/>
      <c r="L69" s="167">
        <v>30</v>
      </c>
      <c r="M69" s="5"/>
    </row>
    <row r="70" spans="2:14" ht="15">
      <c r="B70" s="157"/>
      <c r="K70" s="158"/>
      <c r="L70" s="167">
        <v>31</v>
      </c>
      <c r="M70" s="5"/>
    </row>
    <row r="71" spans="2:14" ht="14.1" hidden="1" customHeight="1" thickTop="1" thickBot="1">
      <c r="B71" s="182" t="s">
        <v>1486</v>
      </c>
      <c r="C71" s="183" t="s">
        <v>1487</v>
      </c>
      <c r="D71" s="183" t="s">
        <v>1488</v>
      </c>
      <c r="E71" s="183" t="s">
        <v>1489</v>
      </c>
      <c r="F71" s="183" t="s">
        <v>1490</v>
      </c>
      <c r="G71" s="183" t="s">
        <v>1491</v>
      </c>
      <c r="H71" s="183" t="s">
        <v>1492</v>
      </c>
      <c r="I71" s="183" t="s">
        <v>1493</v>
      </c>
      <c r="J71" s="183" t="s">
        <v>1494</v>
      </c>
      <c r="K71" s="184" t="s">
        <v>1499</v>
      </c>
      <c r="L71" s="5"/>
      <c r="M71" s="5"/>
    </row>
    <row r="72" spans="2:14" ht="14.1" customHeight="1">
      <c r="B72" s="687" t="s">
        <v>595</v>
      </c>
      <c r="C72" s="474" t="s">
        <v>596</v>
      </c>
      <c r="K72" s="158"/>
      <c r="L72" s="167">
        <v>1</v>
      </c>
      <c r="M72" s="5"/>
    </row>
    <row r="73" spans="2:14" ht="67.5" customHeight="1">
      <c r="B73" s="701" t="s">
        <v>1218</v>
      </c>
      <c r="C73" s="665"/>
      <c r="D73" s="665"/>
      <c r="E73" s="665"/>
      <c r="F73" s="665"/>
      <c r="G73" s="665"/>
      <c r="H73" s="665"/>
      <c r="I73" s="665"/>
      <c r="J73" s="665"/>
      <c r="K73" s="702"/>
      <c r="L73" s="167">
        <v>2</v>
      </c>
      <c r="M73" s="5"/>
    </row>
    <row r="74" spans="2:14" ht="15">
      <c r="B74" s="242"/>
      <c r="C74" s="163"/>
      <c r="D74" s="163"/>
      <c r="E74" s="163"/>
      <c r="F74" s="163"/>
      <c r="G74" s="163"/>
      <c r="H74" s="163"/>
      <c r="I74" s="163"/>
      <c r="J74" s="163"/>
      <c r="K74" s="164"/>
      <c r="L74" s="167">
        <v>3</v>
      </c>
      <c r="M74" s="5"/>
    </row>
    <row r="75" spans="2:14" ht="38.25">
      <c r="B75" s="485" t="s">
        <v>597</v>
      </c>
      <c r="C75" s="486"/>
      <c r="D75" s="486"/>
      <c r="E75" s="667" t="s">
        <v>598</v>
      </c>
      <c r="F75" s="703"/>
      <c r="G75" s="667" t="s">
        <v>599</v>
      </c>
      <c r="H75" s="703"/>
      <c r="I75" s="704" t="s">
        <v>1219</v>
      </c>
      <c r="J75" s="704" t="s">
        <v>1220</v>
      </c>
      <c r="K75" s="488" t="s">
        <v>13207</v>
      </c>
      <c r="L75" s="167">
        <v>4</v>
      </c>
      <c r="M75" s="5"/>
    </row>
    <row r="76" spans="2:14" ht="15">
      <c r="B76" s="1973"/>
      <c r="C76" s="1974"/>
      <c r="D76" s="1975"/>
      <c r="E76" s="1976"/>
      <c r="F76" s="1975"/>
      <c r="G76" s="1976"/>
      <c r="H76" s="1975"/>
      <c r="I76" s="1388"/>
      <c r="J76" s="1622"/>
      <c r="K76" s="640"/>
      <c r="L76" s="167">
        <v>5</v>
      </c>
      <c r="M76" s="5"/>
      <c r="N76" s="1370" t="str">
        <f>IF(AND(OR($E$13&lt;&gt;"",$E$14&lt;&gt;""),OR(B76="",E76="",G76="",I76="",J76="",K76="")),"WARNING: Line incomplete.","")</f>
        <v/>
      </c>
    </row>
    <row r="77" spans="2:14" ht="15">
      <c r="B77" s="1973"/>
      <c r="C77" s="1974"/>
      <c r="D77" s="1975"/>
      <c r="E77" s="1976"/>
      <c r="F77" s="1975"/>
      <c r="G77" s="1976"/>
      <c r="H77" s="1975"/>
      <c r="I77" s="1388"/>
      <c r="J77" s="1622"/>
      <c r="K77" s="640"/>
      <c r="L77" s="167">
        <v>6</v>
      </c>
      <c r="M77" s="5"/>
    </row>
    <row r="78" spans="2:14" ht="15">
      <c r="B78" s="1973"/>
      <c r="C78" s="1974"/>
      <c r="D78" s="1975"/>
      <c r="E78" s="1976"/>
      <c r="F78" s="1975"/>
      <c r="G78" s="1976"/>
      <c r="H78" s="1975"/>
      <c r="I78" s="1388"/>
      <c r="J78" s="1622"/>
      <c r="K78" s="640"/>
      <c r="L78" s="167">
        <v>7</v>
      </c>
      <c r="M78" s="5"/>
    </row>
    <row r="79" spans="2:14" ht="15">
      <c r="B79" s="1973"/>
      <c r="C79" s="1974"/>
      <c r="D79" s="1975"/>
      <c r="E79" s="1976"/>
      <c r="F79" s="1975"/>
      <c r="G79" s="1976"/>
      <c r="H79" s="1975"/>
      <c r="I79" s="1388"/>
      <c r="J79" s="1622"/>
      <c r="K79" s="640"/>
      <c r="L79" s="167">
        <v>8</v>
      </c>
      <c r="M79" s="5"/>
    </row>
    <row r="80" spans="2:14" ht="15">
      <c r="B80" s="1973"/>
      <c r="C80" s="1974"/>
      <c r="D80" s="1975"/>
      <c r="E80" s="1976"/>
      <c r="F80" s="1975"/>
      <c r="G80" s="1976"/>
      <c r="H80" s="1975"/>
      <c r="I80" s="1388"/>
      <c r="J80" s="1622"/>
      <c r="K80" s="640"/>
      <c r="L80" s="167">
        <v>9</v>
      </c>
      <c r="M80" s="5"/>
    </row>
    <row r="81" spans="2:14" ht="15">
      <c r="B81" s="1973"/>
      <c r="C81" s="1974"/>
      <c r="D81" s="1975"/>
      <c r="E81" s="1976"/>
      <c r="F81" s="1975"/>
      <c r="G81" s="1976"/>
      <c r="H81" s="1975"/>
      <c r="I81" s="1388"/>
      <c r="J81" s="1622"/>
      <c r="K81" s="640"/>
      <c r="L81" s="167">
        <v>10</v>
      </c>
      <c r="M81" s="5"/>
    </row>
    <row r="82" spans="2:14" ht="15">
      <c r="B82" s="1973"/>
      <c r="C82" s="1974"/>
      <c r="D82" s="1975"/>
      <c r="E82" s="1976"/>
      <c r="F82" s="1975"/>
      <c r="G82" s="1976"/>
      <c r="H82" s="1975"/>
      <c r="I82" s="1388"/>
      <c r="J82" s="1622"/>
      <c r="K82" s="640"/>
      <c r="L82" s="167">
        <v>11</v>
      </c>
      <c r="M82" s="5"/>
    </row>
    <row r="83" spans="2:14" ht="15">
      <c r="B83" s="1973"/>
      <c r="C83" s="1974"/>
      <c r="D83" s="1975"/>
      <c r="E83" s="1976"/>
      <c r="F83" s="1975"/>
      <c r="G83" s="1976"/>
      <c r="H83" s="1975"/>
      <c r="I83" s="1388"/>
      <c r="J83" s="1622"/>
      <c r="K83" s="640"/>
      <c r="L83" s="167">
        <v>12</v>
      </c>
      <c r="M83" s="5"/>
    </row>
    <row r="84" spans="2:14" ht="15.75" thickBot="1">
      <c r="B84" s="1977"/>
      <c r="C84" s="1978"/>
      <c r="D84" s="1979"/>
      <c r="E84" s="1980"/>
      <c r="F84" s="1979"/>
      <c r="G84" s="1980"/>
      <c r="H84" s="1979"/>
      <c r="I84" s="1394"/>
      <c r="J84" s="1623"/>
      <c r="K84" s="641"/>
      <c r="L84" s="167">
        <v>13</v>
      </c>
      <c r="M84" s="5"/>
    </row>
    <row r="85" spans="2:14" ht="18" customHeight="1" thickTop="1" thickBot="1">
      <c r="B85" s="1182"/>
      <c r="C85" s="1183"/>
      <c r="D85" s="1183"/>
      <c r="E85" s="1183"/>
      <c r="F85" s="1183"/>
      <c r="G85" s="1183"/>
      <c r="H85" s="1183"/>
      <c r="I85" s="1183"/>
      <c r="J85" s="1183"/>
      <c r="K85" s="1184"/>
      <c r="L85" s="169"/>
      <c r="M85" s="5"/>
    </row>
    <row r="86" spans="2:14" ht="14.1" hidden="1" customHeight="1" thickTop="1" thickBot="1">
      <c r="B86" s="1177" t="s">
        <v>1486</v>
      </c>
      <c r="C86" s="692" t="s">
        <v>1487</v>
      </c>
      <c r="D86" s="692" t="s">
        <v>1488</v>
      </c>
      <c r="E86" s="692" t="s">
        <v>1489</v>
      </c>
      <c r="F86" s="692" t="s">
        <v>1490</v>
      </c>
      <c r="G86" s="692" t="s">
        <v>1491</v>
      </c>
      <c r="H86" s="692" t="s">
        <v>1492</v>
      </c>
      <c r="I86" s="692" t="s">
        <v>1493</v>
      </c>
      <c r="J86" s="692" t="s">
        <v>1494</v>
      </c>
      <c r="K86" s="1178" t="s">
        <v>1499</v>
      </c>
      <c r="L86" s="5"/>
      <c r="M86" s="5"/>
    </row>
    <row r="87" spans="2:14" ht="51.75" thickTop="1">
      <c r="B87" s="705" t="s">
        <v>4274</v>
      </c>
      <c r="C87" s="706" t="s">
        <v>600</v>
      </c>
      <c r="D87" s="655" t="s">
        <v>601</v>
      </c>
      <c r="E87" s="655"/>
      <c r="F87" s="655"/>
      <c r="G87" s="655"/>
      <c r="H87" s="655"/>
      <c r="I87" s="655"/>
      <c r="J87" s="496"/>
      <c r="K87" s="707" t="s">
        <v>4427</v>
      </c>
      <c r="L87" s="167">
        <v>1</v>
      </c>
      <c r="M87" s="5"/>
    </row>
    <row r="88" spans="2:14" ht="15">
      <c r="B88" s="708"/>
      <c r="C88" s="709"/>
      <c r="D88" s="710"/>
      <c r="E88" s="710"/>
      <c r="F88" s="710"/>
      <c r="G88" s="710"/>
      <c r="H88" s="710"/>
      <c r="I88" s="710"/>
      <c r="J88" s="210"/>
      <c r="K88" s="642"/>
      <c r="L88" s="167">
        <v>2</v>
      </c>
      <c r="M88" s="5"/>
      <c r="N88" s="1370" t="str">
        <f>IF(AND(OR($E$13&lt;&gt;"",$E$14&lt;&gt;""),K88=""),"WARNING: Line incomplete.","")</f>
        <v/>
      </c>
    </row>
    <row r="89" spans="2:14" ht="28.15" customHeight="1">
      <c r="B89" s="157"/>
      <c r="C89" s="474" t="s">
        <v>602</v>
      </c>
      <c r="D89" s="711" t="s">
        <v>603</v>
      </c>
      <c r="E89" s="711"/>
      <c r="F89" s="711"/>
      <c r="G89" s="711"/>
      <c r="H89" s="711"/>
      <c r="I89" s="711"/>
      <c r="J89" s="204"/>
      <c r="K89" s="127"/>
      <c r="L89" s="167">
        <v>3</v>
      </c>
      <c r="M89" s="5"/>
    </row>
    <row r="90" spans="2:14" ht="15">
      <c r="B90" s="157"/>
      <c r="D90" s="12" t="s">
        <v>604</v>
      </c>
      <c r="E90" s="2008"/>
      <c r="F90" s="2009"/>
      <c r="G90" s="2009"/>
      <c r="H90" s="2009"/>
      <c r="I90" s="2010"/>
      <c r="K90" s="642"/>
      <c r="L90" s="167">
        <v>4</v>
      </c>
      <c r="M90" s="5"/>
    </row>
    <row r="91" spans="2:14" ht="15">
      <c r="B91" s="157"/>
      <c r="D91" s="204" t="s">
        <v>604</v>
      </c>
      <c r="E91" s="1999"/>
      <c r="F91" s="2000"/>
      <c r="G91" s="2000"/>
      <c r="H91" s="2000"/>
      <c r="I91" s="2001"/>
      <c r="K91" s="643"/>
      <c r="L91" s="167">
        <v>5</v>
      </c>
      <c r="M91" s="5"/>
    </row>
    <row r="92" spans="2:14" ht="15">
      <c r="B92" s="157"/>
      <c r="D92" s="204" t="s">
        <v>604</v>
      </c>
      <c r="E92" s="2005"/>
      <c r="F92" s="2006"/>
      <c r="G92" s="2006"/>
      <c r="H92" s="2006"/>
      <c r="I92" s="2007"/>
      <c r="K92" s="644"/>
      <c r="L92" s="167">
        <v>6</v>
      </c>
      <c r="M92" s="5"/>
    </row>
    <row r="93" spans="2:14" ht="21.75" customHeight="1">
      <c r="B93" s="712"/>
      <c r="C93" s="713" t="s">
        <v>605</v>
      </c>
      <c r="D93" s="713" t="s">
        <v>606</v>
      </c>
      <c r="E93" s="713"/>
      <c r="F93" s="713"/>
      <c r="G93" s="713"/>
      <c r="H93" s="713"/>
      <c r="I93" s="713"/>
      <c r="J93" s="683"/>
      <c r="K93" s="128"/>
      <c r="L93" s="167">
        <v>7</v>
      </c>
      <c r="M93" s="5"/>
    </row>
    <row r="94" spans="2:14" ht="15">
      <c r="B94" s="157"/>
      <c r="D94" s="12" t="s">
        <v>607</v>
      </c>
      <c r="E94" s="2008"/>
      <c r="F94" s="2009"/>
      <c r="G94" s="2009"/>
      <c r="H94" s="2009"/>
      <c r="I94" s="2010"/>
      <c r="K94" s="642"/>
      <c r="L94" s="167">
        <v>8</v>
      </c>
      <c r="M94" s="5"/>
      <c r="N94" s="1370" t="str">
        <f>IF(AND(OR($E$13&lt;&gt;"",$E$14&lt;&gt;""),OR(E94="",K94="")),"WARNING: Line incomplete.","")</f>
        <v/>
      </c>
    </row>
    <row r="95" spans="2:14" ht="15">
      <c r="B95" s="157"/>
      <c r="D95" s="204" t="s">
        <v>607</v>
      </c>
      <c r="E95" s="1999"/>
      <c r="F95" s="2000"/>
      <c r="G95" s="2000"/>
      <c r="H95" s="2000"/>
      <c r="I95" s="2001"/>
      <c r="K95" s="643"/>
      <c r="L95" s="167">
        <v>9</v>
      </c>
      <c r="M95" s="5"/>
      <c r="N95" s="1370"/>
    </row>
    <row r="96" spans="2:14" ht="15">
      <c r="B96" s="157"/>
      <c r="D96" s="204" t="s">
        <v>607</v>
      </c>
      <c r="E96" s="1999"/>
      <c r="F96" s="2000"/>
      <c r="G96" s="2000"/>
      <c r="H96" s="2000"/>
      <c r="I96" s="2001"/>
      <c r="K96" s="643"/>
      <c r="L96" s="167">
        <v>10</v>
      </c>
      <c r="M96" s="5"/>
      <c r="N96" s="1370"/>
    </row>
    <row r="97" spans="2:14" ht="15">
      <c r="B97" s="157"/>
      <c r="D97" s="204" t="s">
        <v>607</v>
      </c>
      <c r="E97" s="1999"/>
      <c r="F97" s="2000"/>
      <c r="G97" s="2000"/>
      <c r="H97" s="2000"/>
      <c r="I97" s="2001"/>
      <c r="K97" s="643"/>
      <c r="L97" s="167">
        <v>11</v>
      </c>
      <c r="M97" s="5"/>
      <c r="N97" s="1370"/>
    </row>
    <row r="98" spans="2:14" ht="15">
      <c r="B98" s="157"/>
      <c r="D98" s="204" t="s">
        <v>607</v>
      </c>
      <c r="E98" s="1999"/>
      <c r="F98" s="2000"/>
      <c r="G98" s="2000"/>
      <c r="H98" s="2000"/>
      <c r="I98" s="2001"/>
      <c r="K98" s="643"/>
      <c r="L98" s="167">
        <v>12</v>
      </c>
      <c r="M98" s="5"/>
      <c r="N98" s="1370"/>
    </row>
    <row r="99" spans="2:14" ht="15">
      <c r="B99" s="157"/>
      <c r="D99" s="204" t="s">
        <v>607</v>
      </c>
      <c r="E99" s="1999"/>
      <c r="F99" s="2000"/>
      <c r="G99" s="2000"/>
      <c r="H99" s="2000"/>
      <c r="I99" s="2001"/>
      <c r="K99" s="643"/>
      <c r="L99" s="167">
        <v>13</v>
      </c>
      <c r="M99" s="5"/>
    </row>
    <row r="100" spans="2:14" ht="15">
      <c r="B100" s="157"/>
      <c r="D100" s="204" t="s">
        <v>607</v>
      </c>
      <c r="E100" s="1999"/>
      <c r="F100" s="2000"/>
      <c r="G100" s="2000"/>
      <c r="H100" s="2000"/>
      <c r="I100" s="2001"/>
      <c r="K100" s="643"/>
      <c r="L100" s="167">
        <v>14</v>
      </c>
      <c r="M100" s="5"/>
    </row>
    <row r="101" spans="2:14" ht="15">
      <c r="B101" s="157"/>
      <c r="D101" s="204" t="s">
        <v>607</v>
      </c>
      <c r="E101" s="1999"/>
      <c r="F101" s="2000"/>
      <c r="G101" s="2000"/>
      <c r="H101" s="2000"/>
      <c r="I101" s="2001"/>
      <c r="K101" s="643"/>
      <c r="L101" s="167">
        <v>15</v>
      </c>
      <c r="M101" s="5"/>
    </row>
    <row r="102" spans="2:14" ht="15">
      <c r="B102" s="157"/>
      <c r="D102" s="204" t="s">
        <v>607</v>
      </c>
      <c r="E102" s="1999"/>
      <c r="F102" s="2000"/>
      <c r="G102" s="2000"/>
      <c r="H102" s="2000"/>
      <c r="I102" s="2001"/>
      <c r="K102" s="643"/>
      <c r="L102" s="167">
        <v>16</v>
      </c>
      <c r="M102" s="5"/>
    </row>
    <row r="103" spans="2:14" ht="15">
      <c r="B103" s="157"/>
      <c r="D103" s="204" t="s">
        <v>607</v>
      </c>
      <c r="E103" s="1999"/>
      <c r="F103" s="2000"/>
      <c r="G103" s="2000"/>
      <c r="H103" s="2000"/>
      <c r="I103" s="2001"/>
      <c r="K103" s="643"/>
      <c r="L103" s="167">
        <v>17</v>
      </c>
      <c r="M103" s="5"/>
    </row>
    <row r="104" spans="2:14" ht="15">
      <c r="B104" s="157"/>
      <c r="D104" s="204" t="s">
        <v>607</v>
      </c>
      <c r="E104" s="1999"/>
      <c r="F104" s="2000"/>
      <c r="G104" s="2000"/>
      <c r="H104" s="2000"/>
      <c r="I104" s="2001"/>
      <c r="K104" s="643"/>
      <c r="L104" s="167">
        <v>18</v>
      </c>
      <c r="M104" s="5"/>
    </row>
    <row r="105" spans="2:14" ht="15">
      <c r="B105" s="157"/>
      <c r="D105" s="204" t="s">
        <v>607</v>
      </c>
      <c r="E105" s="1999"/>
      <c r="F105" s="2000"/>
      <c r="G105" s="2000"/>
      <c r="H105" s="2000"/>
      <c r="I105" s="2001"/>
      <c r="K105" s="643"/>
      <c r="L105" s="167">
        <v>19</v>
      </c>
      <c r="M105" s="5"/>
    </row>
    <row r="106" spans="2:14" ht="15">
      <c r="B106" s="157"/>
      <c r="D106" s="204" t="s">
        <v>607</v>
      </c>
      <c r="E106" s="1999"/>
      <c r="F106" s="2000"/>
      <c r="G106" s="2000"/>
      <c r="H106" s="2000"/>
      <c r="I106" s="2001"/>
      <c r="K106" s="643"/>
      <c r="L106" s="167">
        <v>20</v>
      </c>
      <c r="M106" s="5"/>
    </row>
    <row r="107" spans="2:14" ht="15">
      <c r="B107" s="157"/>
      <c r="D107" s="204" t="s">
        <v>607</v>
      </c>
      <c r="E107" s="1999"/>
      <c r="F107" s="2000"/>
      <c r="G107" s="2000"/>
      <c r="H107" s="2000"/>
      <c r="I107" s="2001"/>
      <c r="K107" s="643"/>
      <c r="L107" s="167">
        <v>21</v>
      </c>
      <c r="M107" s="5"/>
    </row>
    <row r="108" spans="2:14" ht="15">
      <c r="B108" s="157"/>
      <c r="D108" s="204" t="s">
        <v>607</v>
      </c>
      <c r="E108" s="1999"/>
      <c r="F108" s="2000"/>
      <c r="G108" s="2000"/>
      <c r="H108" s="2000"/>
      <c r="I108" s="2001"/>
      <c r="K108" s="643"/>
      <c r="L108" s="167">
        <v>22</v>
      </c>
      <c r="M108" s="5"/>
    </row>
    <row r="109" spans="2:14" ht="15">
      <c r="B109" s="157"/>
      <c r="D109" s="204" t="s">
        <v>607</v>
      </c>
      <c r="E109" s="1999"/>
      <c r="F109" s="2000"/>
      <c r="G109" s="2000"/>
      <c r="H109" s="2000"/>
      <c r="I109" s="2001"/>
      <c r="K109" s="643"/>
      <c r="L109" s="167">
        <v>23</v>
      </c>
      <c r="M109" s="5"/>
    </row>
    <row r="110" spans="2:14" ht="15">
      <c r="B110" s="157"/>
      <c r="D110" s="204" t="s">
        <v>607</v>
      </c>
      <c r="E110" s="1999"/>
      <c r="F110" s="2000"/>
      <c r="G110" s="2000"/>
      <c r="H110" s="2000"/>
      <c r="I110" s="2001"/>
      <c r="K110" s="643"/>
      <c r="L110" s="167">
        <v>24</v>
      </c>
      <c r="M110" s="5"/>
    </row>
    <row r="111" spans="2:14" ht="15">
      <c r="B111" s="157"/>
      <c r="D111" s="204" t="s">
        <v>607</v>
      </c>
      <c r="E111" s="1999"/>
      <c r="F111" s="2000"/>
      <c r="G111" s="2000"/>
      <c r="H111" s="2000"/>
      <c r="I111" s="2001"/>
      <c r="K111" s="643"/>
      <c r="L111" s="167">
        <v>25</v>
      </c>
      <c r="M111" s="5"/>
    </row>
    <row r="112" spans="2:14" ht="15">
      <c r="B112" s="157"/>
      <c r="D112" s="204" t="s">
        <v>607</v>
      </c>
      <c r="E112" s="1999"/>
      <c r="F112" s="2000"/>
      <c r="G112" s="2000"/>
      <c r="H112" s="2000"/>
      <c r="I112" s="2001"/>
      <c r="K112" s="643"/>
      <c r="L112" s="167">
        <v>26</v>
      </c>
      <c r="M112" s="5"/>
    </row>
    <row r="113" spans="2:14" ht="15">
      <c r="B113" s="157"/>
      <c r="D113" s="204" t="s">
        <v>607</v>
      </c>
      <c r="E113" s="1999"/>
      <c r="F113" s="2000"/>
      <c r="G113" s="2000"/>
      <c r="H113" s="2000"/>
      <c r="I113" s="2001"/>
      <c r="K113" s="643"/>
      <c r="L113" s="167">
        <v>27</v>
      </c>
      <c r="M113" s="5"/>
    </row>
    <row r="114" spans="2:14" ht="15">
      <c r="B114" s="157"/>
      <c r="D114" s="204" t="s">
        <v>607</v>
      </c>
      <c r="E114" s="1999"/>
      <c r="F114" s="2000"/>
      <c r="G114" s="2000"/>
      <c r="H114" s="2000"/>
      <c r="I114" s="2001"/>
      <c r="K114" s="643"/>
      <c r="L114" s="167">
        <v>28</v>
      </c>
      <c r="M114" s="5"/>
    </row>
    <row r="115" spans="2:14" ht="15.75" thickBot="1">
      <c r="B115" s="1311"/>
      <c r="C115" s="1312" t="s">
        <v>608</v>
      </c>
      <c r="D115" s="1312" t="s">
        <v>609</v>
      </c>
      <c r="E115" s="1313"/>
      <c r="F115" s="1312"/>
      <c r="G115" s="1313"/>
      <c r="H115" s="1313"/>
      <c r="I115" s="1313"/>
      <c r="J115" s="1313"/>
      <c r="K115" s="1315">
        <f>SUM(K88:K114)</f>
        <v>0</v>
      </c>
      <c r="L115" s="167">
        <v>29</v>
      </c>
      <c r="M115" s="5"/>
    </row>
    <row r="116" spans="2:14" customFormat="1" ht="15.75" thickTop="1">
      <c r="N116" s="12"/>
    </row>
    <row r="117" spans="2:14"/>
    <row r="118" spans="2:14"/>
    <row r="119" spans="2:14"/>
    <row r="120" spans="2:14"/>
    <row r="121" spans="2:14"/>
    <row r="122" spans="2:14"/>
    <row r="123" spans="2:14"/>
    <row r="124" spans="2:14"/>
    <row r="125" spans="2:14"/>
    <row r="126" spans="2:14"/>
    <row r="127" spans="2:14"/>
    <row r="128" spans="2:14"/>
    <row r="129"/>
  </sheetData>
  <sheetProtection algorithmName="SHA-512" hashValue="ea3Nlx8oZ9Wj4J0HGnpyTz0bUByocTLJbODEvsxoCsUCUixMsPHaefjc8tBz1f857/d5rqC7oryq9Rk9tCdEKw==" saltValue="Smzi9FHZcVc/jTEciGdaww==" spinCount="100000" sheet="1" objects="1" scenarios="1"/>
  <mergeCells count="78">
    <mergeCell ref="E102:I102"/>
    <mergeCell ref="B7:D7"/>
    <mergeCell ref="C44:K46"/>
    <mergeCell ref="C49:K50"/>
    <mergeCell ref="E109:I109"/>
    <mergeCell ref="E96:I96"/>
    <mergeCell ref="B83:D83"/>
    <mergeCell ref="E83:F83"/>
    <mergeCell ref="G83:H83"/>
    <mergeCell ref="B84:D84"/>
    <mergeCell ref="E94:I94"/>
    <mergeCell ref="E95:I95"/>
    <mergeCell ref="B81:D81"/>
    <mergeCell ref="E81:F81"/>
    <mergeCell ref="G81:H81"/>
    <mergeCell ref="B82:D82"/>
    <mergeCell ref="E97:I97"/>
    <mergeCell ref="E98:I98"/>
    <mergeCell ref="E99:I99"/>
    <mergeCell ref="E100:I100"/>
    <mergeCell ref="E101:I101"/>
    <mergeCell ref="E112:I112"/>
    <mergeCell ref="E113:I113"/>
    <mergeCell ref="E114:I114"/>
    <mergeCell ref="E103:I103"/>
    <mergeCell ref="E104:I104"/>
    <mergeCell ref="E105:I105"/>
    <mergeCell ref="E106:I106"/>
    <mergeCell ref="E107:I107"/>
    <mergeCell ref="E108:I108"/>
    <mergeCell ref="E111:I111"/>
    <mergeCell ref="E110:I110"/>
    <mergeCell ref="E91:I91"/>
    <mergeCell ref="E92:I92"/>
    <mergeCell ref="B79:D79"/>
    <mergeCell ref="E79:F79"/>
    <mergeCell ref="G79:H79"/>
    <mergeCell ref="B80:D80"/>
    <mergeCell ref="E80:F80"/>
    <mergeCell ref="G80:H80"/>
    <mergeCell ref="E82:F82"/>
    <mergeCell ref="G82:H82"/>
    <mergeCell ref="E84:F84"/>
    <mergeCell ref="G84:H84"/>
    <mergeCell ref="E90:I90"/>
    <mergeCell ref="B77:D77"/>
    <mergeCell ref="E77:F77"/>
    <mergeCell ref="G77:H77"/>
    <mergeCell ref="B78:D78"/>
    <mergeCell ref="E78:F78"/>
    <mergeCell ref="G78:H78"/>
    <mergeCell ref="C65:E65"/>
    <mergeCell ref="F65:I65"/>
    <mergeCell ref="C66:E66"/>
    <mergeCell ref="F66:I66"/>
    <mergeCell ref="B76:D76"/>
    <mergeCell ref="E76:F76"/>
    <mergeCell ref="G76:H76"/>
    <mergeCell ref="C62:E62"/>
    <mergeCell ref="F62:I62"/>
    <mergeCell ref="C63:E63"/>
    <mergeCell ref="F63:I63"/>
    <mergeCell ref="C64:E64"/>
    <mergeCell ref="F64:I64"/>
    <mergeCell ref="C53:D53"/>
    <mergeCell ref="C54:G54"/>
    <mergeCell ref="C56:D56"/>
    <mergeCell ref="C58:D58"/>
    <mergeCell ref="C61:E61"/>
    <mergeCell ref="F61:I61"/>
    <mergeCell ref="E24:I24"/>
    <mergeCell ref="C42:F42"/>
    <mergeCell ref="E13:I13"/>
    <mergeCell ref="E14:I14"/>
    <mergeCell ref="E20:I20"/>
    <mergeCell ref="E21:I21"/>
    <mergeCell ref="E22:I22"/>
    <mergeCell ref="E23:I23"/>
  </mergeCells>
  <conditionalFormatting sqref="C44">
    <cfRule type="expression" dxfId="26" priority="2">
      <formula>$C$42&lt;&gt;"Other (Identify and give a brief work description)"</formula>
    </cfRule>
  </conditionalFormatting>
  <conditionalFormatting sqref="C54">
    <cfRule type="expression" dxfId="25" priority="1">
      <formula>$C$53="Other (Please Identify)"</formula>
    </cfRule>
  </conditionalFormatting>
  <conditionalFormatting sqref="E69 G69:I69">
    <cfRule type="expression" dxfId="24" priority="3">
      <formula>$J$68="Yes"</formula>
    </cfRule>
  </conditionalFormatting>
  <dataValidations count="4">
    <dataValidation type="list" allowBlank="1" showInputMessage="1" showErrorMessage="1" sqref="C58:D58 J68" xr:uid="{00000000-0002-0000-1600-000000000000}">
      <formula1>"Yes, No"</formula1>
    </dataValidation>
    <dataValidation type="list" allowBlank="1" showInputMessage="1" showErrorMessage="1" sqref="C53:D53" xr:uid="{00000000-0002-0000-1600-000001000000}">
      <formula1>Owner_Responsibility_Question</formula1>
    </dataValidation>
    <dataValidation type="list" allowBlank="1" showInputMessage="1" showErrorMessage="1" sqref="C42" xr:uid="{00000000-0002-0000-1600-000002000000}">
      <formula1>Patient_Care_Function_Question</formula1>
    </dataValidation>
    <dataValidation type="list" allowBlank="1" showInputMessage="1" showErrorMessage="1" sqref="K36" xr:uid="{00000000-0002-0000-1600-000003000000}">
      <formula1>Compensation_Paid_Question</formula1>
    </dataValidation>
  </dataValidations>
  <hyperlinks>
    <hyperlink ref="B7" location="Checklist!A1" display="Click here to go back to the instructions" xr:uid="{4DA240FE-D134-4F29-BBE4-9E2BD2E4C7EA}"/>
  </hyperlinks>
  <printOptions horizontalCentered="1"/>
  <pageMargins left="0.25" right="0.25" top="0.25" bottom="0.55000000000000004" header="0.3" footer="0.3"/>
  <pageSetup scale="74" fitToHeight="0" orientation="portrait" horizontalDpi="1200" verticalDpi="1200" r:id="rId1"/>
  <headerFooter alignWithMargins="0">
    <oddFooter>&amp;C&amp;10&amp;A Page &amp;P of &amp;N</oddFooter>
  </headerFooter>
  <rowBreaks count="2" manualBreakCount="2">
    <brk id="50" max="16383" man="1"/>
    <brk id="8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3"/>
  <dimension ref="A1:N129"/>
  <sheetViews>
    <sheetView showGridLines="0" topLeftCell="A5" zoomScaleNormal="100" zoomScaleSheetLayoutView="66" workbookViewId="0">
      <selection activeCell="J16" sqref="J16"/>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1" width="11" style="12" customWidth="1"/>
    <col min="12" max="12" width="3.5546875" style="12" hidden="1" customWidth="1"/>
    <col min="13" max="13" width="1.77734375" style="12" hidden="1" customWidth="1"/>
    <col min="14" max="14" width="71.44140625" style="12" bestFit="1" customWidth="1"/>
    <col min="15" max="16384" width="9.6640625" style="12" hidden="1"/>
  </cols>
  <sheetData>
    <row r="1" spans="1:14">
      <c r="B1" s="134" t="s">
        <v>12355</v>
      </c>
      <c r="C1" s="134"/>
      <c r="D1" s="134"/>
      <c r="E1" s="134"/>
      <c r="F1" s="134"/>
      <c r="G1" s="134"/>
      <c r="H1" s="134"/>
      <c r="I1" s="134"/>
      <c r="J1" s="134"/>
      <c r="K1" s="134"/>
    </row>
    <row r="2" spans="1:14">
      <c r="B2" s="134" t="s">
        <v>12356</v>
      </c>
      <c r="C2" s="134"/>
      <c r="D2" s="134"/>
      <c r="E2" s="134"/>
      <c r="F2" s="134"/>
      <c r="G2" s="134"/>
      <c r="H2" s="134"/>
      <c r="I2" s="134"/>
      <c r="J2" s="134"/>
      <c r="K2" s="134"/>
      <c r="N2" s="1370" t="str">
        <f>IF(COUNTIF(N3:N117,"WARNING: Line Incomplete."),"INCOMPLETE","")</f>
        <v/>
      </c>
    </row>
    <row r="3" spans="1:14">
      <c r="B3" s="134" t="s">
        <v>12357</v>
      </c>
      <c r="C3" s="134"/>
      <c r="D3" s="134"/>
      <c r="E3" s="134"/>
      <c r="F3" s="134"/>
      <c r="G3" s="134"/>
      <c r="H3" s="134"/>
      <c r="I3" s="134"/>
      <c r="J3" s="134"/>
      <c r="K3" s="134"/>
    </row>
    <row r="4" spans="1:14">
      <c r="B4" s="134" t="s">
        <v>12358</v>
      </c>
      <c r="C4" s="134"/>
      <c r="D4" s="134"/>
      <c r="E4" s="134"/>
      <c r="F4" s="134"/>
      <c r="G4" s="134"/>
      <c r="H4" s="134"/>
      <c r="I4" s="134"/>
      <c r="J4" s="134"/>
      <c r="K4" s="134"/>
    </row>
    <row r="5" spans="1:14" ht="8.1" customHeight="1">
      <c r="B5" s="134"/>
      <c r="C5" s="134"/>
      <c r="D5" s="135"/>
      <c r="E5" s="134"/>
      <c r="F5" s="134"/>
      <c r="G5" s="134"/>
      <c r="H5" s="134"/>
      <c r="I5" s="134"/>
      <c r="J5" s="135"/>
      <c r="K5" s="135"/>
    </row>
    <row r="6" spans="1:14">
      <c r="B6" s="134" t="s">
        <v>8822</v>
      </c>
      <c r="C6" s="134"/>
      <c r="D6" s="135"/>
      <c r="E6" s="134"/>
      <c r="F6" s="134"/>
      <c r="G6" s="134"/>
      <c r="H6" s="134"/>
      <c r="I6" s="134"/>
      <c r="J6" s="135"/>
      <c r="K6" s="135"/>
    </row>
    <row r="7" spans="1:14" ht="13.5" thickBot="1">
      <c r="A7" s="1752"/>
      <c r="B7" s="1878" t="s">
        <v>14439</v>
      </c>
      <c r="C7" s="1878"/>
      <c r="D7" s="1878"/>
      <c r="K7" s="16"/>
    </row>
    <row r="8" spans="1:14" ht="18" customHeight="1" thickTop="1">
      <c r="B8" s="645" t="s">
        <v>6</v>
      </c>
      <c r="C8" s="148"/>
      <c r="D8" s="148"/>
      <c r="E8" s="148">
        <f>Facility_Name</f>
        <v>0</v>
      </c>
      <c r="F8" s="148"/>
      <c r="G8" s="148"/>
      <c r="H8" s="148"/>
      <c r="I8" s="148"/>
      <c r="J8" s="148"/>
      <c r="K8" s="150"/>
      <c r="L8" s="5"/>
      <c r="M8" s="5"/>
    </row>
    <row r="9" spans="1:14" ht="18" customHeight="1">
      <c r="B9" s="646" t="s">
        <v>7</v>
      </c>
      <c r="C9" s="647"/>
      <c r="D9" s="647"/>
      <c r="E9" s="647" t="str">
        <f>IF(Facility_DBA = 0, "", Facility_DBA)</f>
        <v/>
      </c>
      <c r="F9" s="647"/>
      <c r="G9" s="647"/>
      <c r="H9" s="647"/>
      <c r="I9" s="647"/>
      <c r="J9" s="647"/>
      <c r="K9" s="648"/>
      <c r="L9" s="5"/>
      <c r="M9" s="5"/>
    </row>
    <row r="10" spans="1: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1:14" ht="65.099999999999994" customHeight="1" thickTop="1">
      <c r="B11" s="654" t="s">
        <v>581</v>
      </c>
      <c r="C11" s="655"/>
      <c r="D11" s="655"/>
      <c r="E11" s="655"/>
      <c r="F11" s="656"/>
      <c r="G11" s="655"/>
      <c r="H11" s="655"/>
      <c r="I11" s="655"/>
      <c r="J11" s="656"/>
      <c r="K11" s="657"/>
      <c r="L11" s="5"/>
      <c r="M11" s="5"/>
    </row>
    <row r="12" spans="1:14" ht="16.5" hidden="1" thickTop="1" thickBot="1">
      <c r="B12" s="658" t="s">
        <v>1486</v>
      </c>
      <c r="C12" s="659" t="s">
        <v>1487</v>
      </c>
      <c r="D12" s="659" t="s">
        <v>1488</v>
      </c>
      <c r="E12" s="458" t="s">
        <v>1489</v>
      </c>
      <c r="F12" s="660" t="s">
        <v>1490</v>
      </c>
      <c r="G12" s="458" t="s">
        <v>1491</v>
      </c>
      <c r="H12" s="458" t="s">
        <v>1492</v>
      </c>
      <c r="I12" s="458" t="s">
        <v>1493</v>
      </c>
      <c r="J12" s="661" t="s">
        <v>1494</v>
      </c>
      <c r="K12" s="662" t="s">
        <v>1499</v>
      </c>
      <c r="L12" s="5"/>
      <c r="M12" s="5"/>
    </row>
    <row r="13" spans="1:14" ht="15">
      <c r="B13" s="157" t="s">
        <v>16</v>
      </c>
      <c r="E13" s="1981"/>
      <c r="F13" s="1982"/>
      <c r="G13" s="1982"/>
      <c r="H13" s="1982"/>
      <c r="I13" s="1983"/>
      <c r="K13" s="158"/>
      <c r="L13" s="167">
        <v>1</v>
      </c>
      <c r="M13" s="5"/>
    </row>
    <row r="14" spans="1:14" ht="15">
      <c r="B14" s="157" t="s">
        <v>582</v>
      </c>
      <c r="E14" s="1981"/>
      <c r="F14" s="1982"/>
      <c r="G14" s="1982"/>
      <c r="H14" s="1982"/>
      <c r="I14" s="1983"/>
      <c r="K14" s="158"/>
      <c r="L14" s="167">
        <v>2</v>
      </c>
      <c r="M14" s="5"/>
    </row>
    <row r="15" spans="1:14" ht="40.700000000000003" customHeight="1">
      <c r="B15" s="663" t="s">
        <v>4279</v>
      </c>
      <c r="C15" s="486" t="s">
        <v>583</v>
      </c>
      <c r="D15" s="664"/>
      <c r="E15" s="665"/>
      <c r="F15" s="665"/>
      <c r="G15" s="665"/>
      <c r="H15" s="666"/>
      <c r="I15" s="135"/>
      <c r="J15" s="667" t="s">
        <v>13202</v>
      </c>
      <c r="K15" s="668" t="s">
        <v>13203</v>
      </c>
      <c r="L15" s="167">
        <v>3</v>
      </c>
      <c r="M15" s="5"/>
    </row>
    <row r="16" spans="1:14" ht="18" customHeight="1">
      <c r="B16" s="157"/>
      <c r="C16" s="12" t="s">
        <v>584</v>
      </c>
      <c r="E16" s="669"/>
      <c r="F16" s="670"/>
      <c r="G16" s="670"/>
      <c r="H16" s="670"/>
      <c r="I16" s="671"/>
      <c r="J16" s="1390"/>
      <c r="K16" s="1617"/>
      <c r="L16" s="167">
        <v>4</v>
      </c>
      <c r="M16" s="5"/>
      <c r="N16" s="1370" t="str">
        <f t="shared" ref="N16:N23" si="0">IF(AND(K16&lt;&gt;"",J16=""),"WARNING: Line incomplete.","")</f>
        <v/>
      </c>
    </row>
    <row r="17" spans="2:14" ht="18" customHeight="1">
      <c r="B17" s="157"/>
      <c r="C17" s="204" t="s">
        <v>585</v>
      </c>
      <c r="D17" s="204"/>
      <c r="E17" s="672"/>
      <c r="F17" s="673"/>
      <c r="G17" s="673"/>
      <c r="H17" s="673"/>
      <c r="I17" s="674"/>
      <c r="J17" s="1391"/>
      <c r="K17" s="1618"/>
      <c r="L17" s="167">
        <v>5</v>
      </c>
      <c r="M17" s="5"/>
      <c r="N17" s="1370" t="str">
        <f t="shared" si="0"/>
        <v/>
      </c>
    </row>
    <row r="18" spans="2:14" ht="18" customHeight="1">
      <c r="B18" s="157"/>
      <c r="C18" s="675" t="s">
        <v>586</v>
      </c>
      <c r="D18" s="675"/>
      <c r="E18" s="676"/>
      <c r="F18" s="677"/>
      <c r="G18" s="677"/>
      <c r="H18" s="677"/>
      <c r="I18" s="678"/>
      <c r="J18" s="1392"/>
      <c r="K18" s="1619"/>
      <c r="L18" s="167">
        <v>6</v>
      </c>
      <c r="M18" s="5"/>
      <c r="N18" s="1370" t="str">
        <f t="shared" si="0"/>
        <v/>
      </c>
    </row>
    <row r="19" spans="2:14" ht="18" customHeight="1">
      <c r="B19" s="157"/>
      <c r="C19" s="679" t="s">
        <v>587</v>
      </c>
      <c r="D19" s="679"/>
      <c r="E19" s="1981"/>
      <c r="F19" s="1990"/>
      <c r="G19" s="1990"/>
      <c r="H19" s="1990"/>
      <c r="I19" s="1991"/>
      <c r="J19" s="1392"/>
      <c r="K19" s="1619"/>
      <c r="L19" s="167">
        <v>7</v>
      </c>
      <c r="M19" s="5"/>
      <c r="N19" s="1370" t="str">
        <f t="shared" si="0"/>
        <v/>
      </c>
    </row>
    <row r="20" spans="2:14" ht="18" customHeight="1">
      <c r="B20" s="157"/>
      <c r="C20" s="680" t="s">
        <v>587</v>
      </c>
      <c r="D20" s="680"/>
      <c r="E20" s="1981"/>
      <c r="F20" s="1990"/>
      <c r="G20" s="1990"/>
      <c r="H20" s="1990"/>
      <c r="I20" s="1991"/>
      <c r="J20" s="1392"/>
      <c r="K20" s="1619"/>
      <c r="L20" s="167">
        <v>8</v>
      </c>
      <c r="M20" s="5"/>
      <c r="N20" s="1370" t="str">
        <f t="shared" si="0"/>
        <v/>
      </c>
    </row>
    <row r="21" spans="2:14" ht="18" customHeight="1">
      <c r="B21" s="157"/>
      <c r="C21" s="680" t="s">
        <v>587</v>
      </c>
      <c r="D21" s="680"/>
      <c r="E21" s="1981"/>
      <c r="F21" s="1990"/>
      <c r="G21" s="1990"/>
      <c r="H21" s="1990"/>
      <c r="I21" s="1991"/>
      <c r="J21" s="1393"/>
      <c r="K21" s="1620"/>
      <c r="L21" s="167">
        <v>9</v>
      </c>
      <c r="M21" s="5"/>
      <c r="N21" s="1370" t="str">
        <f t="shared" si="0"/>
        <v/>
      </c>
    </row>
    <row r="22" spans="2:14" ht="18" customHeight="1">
      <c r="B22" s="157"/>
      <c r="C22" s="680" t="s">
        <v>587</v>
      </c>
      <c r="D22" s="680"/>
      <c r="E22" s="1981"/>
      <c r="F22" s="1990"/>
      <c r="G22" s="1990"/>
      <c r="H22" s="1990"/>
      <c r="I22" s="1991"/>
      <c r="J22" s="1390"/>
      <c r="K22" s="1617"/>
      <c r="L22" s="167">
        <v>10</v>
      </c>
      <c r="M22" s="5"/>
      <c r="N22" s="1370" t="str">
        <f t="shared" si="0"/>
        <v/>
      </c>
    </row>
    <row r="23" spans="2:14" ht="18" customHeight="1">
      <c r="B23" s="157"/>
      <c r="C23" s="680" t="s">
        <v>587</v>
      </c>
      <c r="D23" s="680"/>
      <c r="E23" s="1981"/>
      <c r="F23" s="1990"/>
      <c r="G23" s="1990"/>
      <c r="H23" s="1990"/>
      <c r="I23" s="1991"/>
      <c r="J23" s="1390"/>
      <c r="K23" s="1617"/>
      <c r="L23" s="167">
        <v>11</v>
      </c>
      <c r="M23" s="5"/>
      <c r="N23" s="1370" t="str">
        <f t="shared" si="0"/>
        <v/>
      </c>
    </row>
    <row r="24" spans="2:14" ht="15" customHeight="1">
      <c r="B24" s="157"/>
      <c r="J24" s="681"/>
      <c r="K24" s="1475"/>
      <c r="L24" s="167">
        <v>12</v>
      </c>
      <c r="M24" s="5"/>
    </row>
    <row r="25" spans="2:14" ht="15.75" thickBot="1">
      <c r="B25" s="157"/>
      <c r="C25" s="12" t="s">
        <v>588</v>
      </c>
      <c r="J25" s="679"/>
      <c r="K25" s="1621">
        <f>SUM(K16:K23)</f>
        <v>0</v>
      </c>
      <c r="L25" s="167">
        <v>13</v>
      </c>
      <c r="M25" s="5"/>
    </row>
    <row r="26" spans="2:14" ht="14.1" customHeight="1" thickTop="1">
      <c r="B26" s="682" t="s">
        <v>1208</v>
      </c>
      <c r="C26" s="204"/>
      <c r="D26" s="204"/>
      <c r="E26" s="204"/>
      <c r="F26" s="204"/>
      <c r="G26" s="204"/>
      <c r="H26" s="204"/>
      <c r="I26" s="204"/>
      <c r="J26" s="683"/>
      <c r="K26" s="177"/>
      <c r="L26" s="167">
        <v>14</v>
      </c>
      <c r="M26" s="5"/>
    </row>
    <row r="27" spans="2:14" ht="14.1" customHeight="1">
      <c r="B27" s="684" t="s">
        <v>1209</v>
      </c>
      <c r="K27" s="158"/>
      <c r="L27" s="167">
        <v>15</v>
      </c>
      <c r="M27" s="5"/>
    </row>
    <row r="28" spans="2:14" ht="14.1" customHeight="1">
      <c r="B28" s="684" t="s">
        <v>1210</v>
      </c>
      <c r="K28" s="158"/>
      <c r="L28" s="167">
        <v>16</v>
      </c>
      <c r="M28" s="5"/>
    </row>
    <row r="29" spans="2:14" ht="14.1" customHeight="1">
      <c r="B29" s="684" t="s">
        <v>1211</v>
      </c>
      <c r="K29" s="158"/>
      <c r="L29" s="167">
        <v>17</v>
      </c>
      <c r="M29" s="5"/>
    </row>
    <row r="30" spans="2:14" ht="14.1" customHeight="1">
      <c r="B30" s="684" t="s">
        <v>1212</v>
      </c>
      <c r="K30" s="158"/>
      <c r="L30" s="167">
        <v>18</v>
      </c>
      <c r="M30" s="5"/>
    </row>
    <row r="31" spans="2:14" ht="14.1" customHeight="1">
      <c r="B31" s="684" t="s">
        <v>1213</v>
      </c>
      <c r="K31" s="158"/>
      <c r="L31" s="167">
        <v>19</v>
      </c>
      <c r="M31" s="5"/>
    </row>
    <row r="32" spans="2:14" ht="14.1" customHeight="1">
      <c r="B32" s="684" t="s">
        <v>1214</v>
      </c>
      <c r="K32" s="158"/>
      <c r="L32" s="167">
        <v>20</v>
      </c>
      <c r="M32" s="5"/>
    </row>
    <row r="33" spans="2:14" ht="14.1" customHeight="1">
      <c r="B33" s="684" t="s">
        <v>1215</v>
      </c>
      <c r="K33" s="158"/>
      <c r="L33" s="167">
        <v>21</v>
      </c>
      <c r="M33" s="5"/>
    </row>
    <row r="34" spans="2:14" ht="14.1" customHeight="1">
      <c r="B34" s="157"/>
      <c r="K34" s="685"/>
      <c r="L34" s="167">
        <v>22</v>
      </c>
      <c r="M34" s="5"/>
    </row>
    <row r="35" spans="2:14" ht="26.45" customHeight="1">
      <c r="B35" s="157"/>
      <c r="C35" s="163" t="s">
        <v>4280</v>
      </c>
      <c r="D35" s="163"/>
      <c r="E35" s="163"/>
      <c r="F35" s="163"/>
      <c r="G35" s="163"/>
      <c r="H35" s="163"/>
      <c r="I35" s="163"/>
      <c r="J35" s="163"/>
      <c r="K35" s="126"/>
      <c r="L35" s="167">
        <v>23</v>
      </c>
      <c r="N35" s="1370" t="str">
        <f>IF(AND(OR($E$13&lt;&gt;"",$E$14&lt;&gt;""),K35=""),"WARNING: Line incomplete.","")</f>
        <v/>
      </c>
    </row>
    <row r="36" spans="2:14" ht="13.5" customHeight="1">
      <c r="B36" s="157"/>
      <c r="D36" s="686"/>
      <c r="K36" s="158"/>
      <c r="L36" s="167">
        <v>24</v>
      </c>
      <c r="M36" s="5"/>
    </row>
    <row r="37" spans="2:14" ht="14.1" customHeight="1">
      <c r="B37" s="157"/>
      <c r="K37" s="158"/>
      <c r="L37" s="167">
        <v>25</v>
      </c>
      <c r="M37" s="5"/>
    </row>
    <row r="38" spans="2:14" ht="14.1" hidden="1" customHeight="1" thickTop="1" thickBot="1">
      <c r="B38" s="182" t="s">
        <v>1486</v>
      </c>
      <c r="C38" s="183" t="s">
        <v>1487</v>
      </c>
      <c r="D38" s="183" t="s">
        <v>1488</v>
      </c>
      <c r="E38" s="183" t="s">
        <v>1489</v>
      </c>
      <c r="F38" s="183" t="s">
        <v>1490</v>
      </c>
      <c r="G38" s="183" t="s">
        <v>1491</v>
      </c>
      <c r="H38" s="183" t="s">
        <v>1492</v>
      </c>
      <c r="I38" s="183" t="s">
        <v>1493</v>
      </c>
      <c r="J38" s="183" t="s">
        <v>1494</v>
      </c>
      <c r="K38" s="184" t="s">
        <v>1499</v>
      </c>
      <c r="L38" s="5"/>
      <c r="M38" s="5"/>
    </row>
    <row r="39" spans="2:14" ht="14.1" customHeight="1">
      <c r="B39" s="687" t="s">
        <v>4278</v>
      </c>
      <c r="C39" s="474" t="s">
        <v>1137</v>
      </c>
      <c r="K39" s="158"/>
      <c r="L39" s="167">
        <v>1</v>
      </c>
      <c r="M39" s="5"/>
    </row>
    <row r="40" spans="2:14" ht="14.1" customHeight="1">
      <c r="B40" s="157"/>
      <c r="C40" s="169"/>
      <c r="D40" s="169"/>
      <c r="E40" s="169"/>
      <c r="F40" s="169"/>
      <c r="G40" s="169"/>
      <c r="H40" s="169"/>
      <c r="I40" s="169"/>
      <c r="J40" s="169"/>
      <c r="K40" s="688"/>
      <c r="L40" s="167">
        <v>2</v>
      </c>
      <c r="M40" s="5"/>
    </row>
    <row r="41" spans="2:14" ht="14.1" customHeight="1">
      <c r="B41" s="157"/>
      <c r="C41" s="1986"/>
      <c r="D41" s="1988"/>
      <c r="E41" s="1988"/>
      <c r="F41" s="1989"/>
      <c r="G41" s="191" t="s">
        <v>1216</v>
      </c>
      <c r="K41" s="158"/>
      <c r="L41" s="167">
        <v>3</v>
      </c>
      <c r="M41" s="5"/>
      <c r="N41" s="1370" t="str">
        <f>IF(AND(OR($E$13&lt;&gt;"",$E$14&lt;&gt;""),C41=""),"WARNING: Line incomplete.","")</f>
        <v/>
      </c>
    </row>
    <row r="42" spans="2:14" ht="14.1" customHeight="1">
      <c r="B42" s="157"/>
      <c r="C42" s="1173"/>
      <c r="K42" s="158"/>
      <c r="L42" s="167">
        <v>4</v>
      </c>
      <c r="M42" s="5"/>
    </row>
    <row r="43" spans="2:14" ht="18" customHeight="1">
      <c r="B43" s="157"/>
      <c r="C43" s="2019"/>
      <c r="D43" s="2020"/>
      <c r="E43" s="2020"/>
      <c r="F43" s="2020"/>
      <c r="G43" s="2020"/>
      <c r="H43" s="2020"/>
      <c r="I43" s="2020"/>
      <c r="J43" s="2020"/>
      <c r="K43" s="2021"/>
      <c r="L43" s="167">
        <v>5</v>
      </c>
      <c r="M43" s="5"/>
    </row>
    <row r="44" spans="2:14" ht="18" customHeight="1">
      <c r="B44" s="157"/>
      <c r="C44" s="2022"/>
      <c r="D44" s="2023"/>
      <c r="E44" s="2023"/>
      <c r="F44" s="2023"/>
      <c r="G44" s="2023"/>
      <c r="H44" s="2023"/>
      <c r="I44" s="2023"/>
      <c r="J44" s="2023"/>
      <c r="K44" s="2024"/>
      <c r="L44" s="167">
        <v>6</v>
      </c>
      <c r="M44" s="5"/>
    </row>
    <row r="45" spans="2:14" ht="18" customHeight="1">
      <c r="B45" s="157"/>
      <c r="C45" s="2025"/>
      <c r="D45" s="2026"/>
      <c r="E45" s="2026"/>
      <c r="F45" s="2026"/>
      <c r="G45" s="2026"/>
      <c r="H45" s="2026"/>
      <c r="I45" s="2026"/>
      <c r="J45" s="2026"/>
      <c r="K45" s="2027"/>
      <c r="L45" s="167">
        <v>7</v>
      </c>
      <c r="M45" s="5"/>
    </row>
    <row r="46" spans="2:14" ht="15">
      <c r="B46" s="157"/>
      <c r="C46" s="204"/>
      <c r="D46" s="204"/>
      <c r="E46" s="204"/>
      <c r="F46" s="204"/>
      <c r="G46" s="204"/>
      <c r="H46" s="204"/>
      <c r="I46" s="204"/>
      <c r="J46" s="204"/>
      <c r="K46" s="484"/>
      <c r="L46" s="167">
        <v>8</v>
      </c>
      <c r="M46" s="5"/>
    </row>
    <row r="47" spans="2:14" ht="15">
      <c r="B47" s="687" t="s">
        <v>589</v>
      </c>
      <c r="C47" s="474" t="s">
        <v>590</v>
      </c>
      <c r="K47" s="158"/>
      <c r="L47" s="167">
        <v>9</v>
      </c>
      <c r="M47" s="5"/>
    </row>
    <row r="48" spans="2:14" ht="12.2" customHeight="1">
      <c r="B48" s="157"/>
      <c r="C48" s="2019"/>
      <c r="D48" s="2020"/>
      <c r="E48" s="2020"/>
      <c r="F48" s="2020"/>
      <c r="G48" s="2020"/>
      <c r="H48" s="2020"/>
      <c r="I48" s="2020"/>
      <c r="J48" s="2020"/>
      <c r="K48" s="2021"/>
      <c r="L48" s="167">
        <v>10</v>
      </c>
      <c r="M48" s="5"/>
      <c r="N48" s="1370" t="str">
        <f>IF(AND(OR($E$13&lt;&gt;"",$E$14&lt;&gt;""),C48=""),"WARNING: Line incomplete.","")</f>
        <v/>
      </c>
    </row>
    <row r="49" spans="2:14" ht="14.25" customHeight="1">
      <c r="B49" s="157"/>
      <c r="C49" s="2025"/>
      <c r="D49" s="2026"/>
      <c r="E49" s="2026"/>
      <c r="F49" s="2026"/>
      <c r="G49" s="2026"/>
      <c r="H49" s="2026"/>
      <c r="I49" s="2026"/>
      <c r="J49" s="2026"/>
      <c r="K49" s="2027"/>
      <c r="L49" s="167">
        <v>11</v>
      </c>
      <c r="M49" s="5"/>
    </row>
    <row r="50" spans="2:14" ht="15" customHeight="1" thickBot="1">
      <c r="B50" s="1179"/>
      <c r="C50" s="1180"/>
      <c r="D50" s="1180"/>
      <c r="E50" s="1180"/>
      <c r="F50" s="1180"/>
      <c r="G50" s="1180"/>
      <c r="H50" s="1180"/>
      <c r="I50" s="1180"/>
      <c r="J50" s="1180"/>
      <c r="K50" s="1181"/>
      <c r="L50" s="167">
        <v>12</v>
      </c>
      <c r="M50" s="5"/>
    </row>
    <row r="51" spans="2:14" ht="15" customHeight="1" thickTop="1">
      <c r="B51" s="687" t="s">
        <v>4275</v>
      </c>
      <c r="C51" s="474" t="s">
        <v>1217</v>
      </c>
      <c r="K51" s="158"/>
      <c r="L51" s="167">
        <v>13</v>
      </c>
      <c r="M51" s="5"/>
    </row>
    <row r="52" spans="2:14" ht="15" customHeight="1">
      <c r="B52" s="157"/>
      <c r="C52" s="2014"/>
      <c r="D52" s="2015"/>
      <c r="E52" s="191" t="s">
        <v>1216</v>
      </c>
      <c r="K52" s="158"/>
      <c r="L52" s="167">
        <v>14</v>
      </c>
      <c r="M52" s="5"/>
      <c r="N52" s="1370" t="str">
        <f>IF(AND(OR($E$13&lt;&gt;"",$E$14&lt;&gt;""),C52=""),"WARNING: Line incomplete.","")</f>
        <v/>
      </c>
    </row>
    <row r="53" spans="2:14" ht="15" customHeight="1">
      <c r="B53" s="157"/>
      <c r="C53" s="2016"/>
      <c r="D53" s="2017"/>
      <c r="E53" s="2017"/>
      <c r="F53" s="2017"/>
      <c r="G53" s="2018"/>
      <c r="J53" s="5"/>
      <c r="K53" s="691"/>
      <c r="L53" s="167">
        <v>15</v>
      </c>
      <c r="M53" s="5"/>
      <c r="N53" s="1370" t="str">
        <f>IF(AND(C52="Other (Please identify)",C53=""),"WARNING: Line incomplete.","")</f>
        <v/>
      </c>
    </row>
    <row r="54" spans="2:14" ht="15" customHeight="1">
      <c r="B54" s="687" t="s">
        <v>4276</v>
      </c>
      <c r="C54" s="474" t="s">
        <v>591</v>
      </c>
      <c r="K54" s="158"/>
      <c r="L54" s="167">
        <v>16</v>
      </c>
      <c r="M54" s="5"/>
    </row>
    <row r="55" spans="2:14" ht="15" customHeight="1">
      <c r="B55" s="156"/>
      <c r="C55" s="1986"/>
      <c r="D55" s="1989"/>
      <c r="G55" s="5"/>
      <c r="H55" s="5"/>
      <c r="K55" s="158"/>
      <c r="L55" s="167">
        <v>17</v>
      </c>
      <c r="M55" s="5"/>
      <c r="N55" s="1370" t="str">
        <f>IF(AND(OR($E$13&lt;&gt;"",$E$14&lt;&gt;""),C55=""),"WARNING: Line incomplete.","")</f>
        <v/>
      </c>
    </row>
    <row r="56" spans="2:14" ht="15" customHeight="1">
      <c r="B56" s="687" t="s">
        <v>4277</v>
      </c>
      <c r="C56" s="474" t="s">
        <v>592</v>
      </c>
      <c r="K56" s="158"/>
      <c r="L56" s="167">
        <v>18</v>
      </c>
      <c r="M56" s="5"/>
    </row>
    <row r="57" spans="2:14" ht="15" customHeight="1">
      <c r="B57" s="157"/>
      <c r="C57" s="1986"/>
      <c r="D57" s="1987"/>
      <c r="E57" s="191" t="s">
        <v>1216</v>
      </c>
      <c r="K57" s="158"/>
      <c r="L57" s="167">
        <v>19</v>
      </c>
      <c r="M57" s="5"/>
      <c r="N57" s="1370" t="str">
        <f>IF(AND(OR($E$13&lt;&gt;"",$E$14&lt;&gt;""),C57=""),"WARNING: Line incomplete.","")</f>
        <v/>
      </c>
    </row>
    <row r="58" spans="2:14" ht="15" customHeight="1">
      <c r="B58" s="157"/>
      <c r="C58" s="12" t="s">
        <v>593</v>
      </c>
      <c r="K58" s="158"/>
      <c r="L58" s="167">
        <v>20</v>
      </c>
      <c r="M58" s="5"/>
    </row>
    <row r="59" spans="2:14" ht="27" customHeight="1">
      <c r="B59" s="157"/>
      <c r="C59" s="487" t="s">
        <v>13204</v>
      </c>
      <c r="D59" s="486"/>
      <c r="E59" s="693"/>
      <c r="F59" s="487" t="s">
        <v>8</v>
      </c>
      <c r="G59" s="486"/>
      <c r="H59" s="486"/>
      <c r="I59" s="486"/>
      <c r="J59" s="694" t="s">
        <v>13205</v>
      </c>
      <c r="K59" s="158"/>
      <c r="L59" s="167">
        <v>21</v>
      </c>
      <c r="M59" s="5"/>
    </row>
    <row r="60" spans="2:14" ht="18" customHeight="1">
      <c r="B60" s="157"/>
      <c r="C60" s="1970"/>
      <c r="D60" s="1971"/>
      <c r="E60" s="1972"/>
      <c r="F60" s="1970"/>
      <c r="G60" s="1971"/>
      <c r="H60" s="1971"/>
      <c r="I60" s="1972"/>
      <c r="J60" s="639"/>
      <c r="K60" s="158"/>
      <c r="L60" s="167">
        <v>22</v>
      </c>
      <c r="M60" s="5"/>
      <c r="N60" s="1370" t="str">
        <f>IF(AND(OR($E$13&lt;&gt;"",$E$14&lt;&gt;""),C57="Yes",OR(C60="",F60="",J60="")),"WARNING: Line incomplete.","")</f>
        <v/>
      </c>
    </row>
    <row r="61" spans="2:14" ht="18" customHeight="1">
      <c r="B61" s="157"/>
      <c r="C61" s="1970"/>
      <c r="D61" s="1971"/>
      <c r="E61" s="1972"/>
      <c r="F61" s="1970"/>
      <c r="G61" s="1971"/>
      <c r="H61" s="1971"/>
      <c r="I61" s="1972"/>
      <c r="J61" s="639"/>
      <c r="K61" s="158"/>
      <c r="L61" s="167">
        <v>23</v>
      </c>
      <c r="M61" s="5"/>
    </row>
    <row r="62" spans="2:14" ht="18" customHeight="1">
      <c r="B62" s="157"/>
      <c r="C62" s="1970"/>
      <c r="D62" s="1971"/>
      <c r="E62" s="1972"/>
      <c r="F62" s="1970"/>
      <c r="G62" s="1971"/>
      <c r="H62" s="1971"/>
      <c r="I62" s="1972"/>
      <c r="J62" s="639"/>
      <c r="K62" s="158"/>
      <c r="L62" s="167">
        <v>24</v>
      </c>
      <c r="M62" s="5"/>
    </row>
    <row r="63" spans="2:14" ht="18" customHeight="1">
      <c r="B63" s="157"/>
      <c r="C63" s="1970"/>
      <c r="D63" s="1971"/>
      <c r="E63" s="1972"/>
      <c r="F63" s="1970"/>
      <c r="G63" s="1971"/>
      <c r="H63" s="1971"/>
      <c r="I63" s="1972"/>
      <c r="J63" s="639"/>
      <c r="K63" s="158"/>
      <c r="L63" s="167">
        <v>25</v>
      </c>
      <c r="M63" s="5"/>
    </row>
    <row r="64" spans="2:14" ht="18" customHeight="1">
      <c r="B64" s="157"/>
      <c r="C64" s="1970"/>
      <c r="D64" s="1971"/>
      <c r="E64" s="1972"/>
      <c r="F64" s="1970"/>
      <c r="G64" s="1971"/>
      <c r="H64" s="1971"/>
      <c r="I64" s="1972"/>
      <c r="J64" s="639"/>
      <c r="K64" s="158"/>
      <c r="L64" s="167">
        <v>26</v>
      </c>
      <c r="M64" s="5"/>
    </row>
    <row r="65" spans="2:14" ht="18" customHeight="1">
      <c r="B65" s="157"/>
      <c r="C65" s="1970"/>
      <c r="D65" s="1971"/>
      <c r="E65" s="1972"/>
      <c r="F65" s="1970"/>
      <c r="G65" s="1971"/>
      <c r="H65" s="1971"/>
      <c r="I65" s="1972"/>
      <c r="J65" s="639"/>
      <c r="K65" s="695"/>
      <c r="L65" s="167">
        <v>27</v>
      </c>
      <c r="M65" s="5"/>
    </row>
    <row r="66" spans="2:14" ht="15">
      <c r="B66" s="696"/>
      <c r="C66" s="697"/>
      <c r="K66" s="164"/>
      <c r="L66" s="167">
        <v>28</v>
      </c>
      <c r="M66" s="5"/>
    </row>
    <row r="67" spans="2:14" ht="25.5">
      <c r="B67" s="698"/>
      <c r="C67" s="163" t="s">
        <v>13206</v>
      </c>
      <c r="D67" s="163"/>
      <c r="E67" s="163"/>
      <c r="F67" s="163"/>
      <c r="G67" s="163"/>
      <c r="H67" s="163"/>
      <c r="I67" s="699"/>
      <c r="J67" s="73"/>
      <c r="K67" s="158"/>
      <c r="L67" s="167">
        <v>29</v>
      </c>
      <c r="M67" s="5"/>
      <c r="N67" s="1370" t="str">
        <f>IF(AND(OR($E$13&lt;&gt;"",$E$14&lt;&gt;""),J67=""),"WARNING: Line incomplete.","")</f>
        <v/>
      </c>
    </row>
    <row r="68" spans="2:14" ht="14.1" customHeight="1">
      <c r="B68" s="157"/>
      <c r="E68" s="700" t="s">
        <v>594</v>
      </c>
      <c r="G68" s="700"/>
      <c r="H68" s="700"/>
      <c r="I68" s="700"/>
      <c r="K68" s="158"/>
      <c r="L68" s="167">
        <v>30</v>
      </c>
      <c r="M68" s="5"/>
    </row>
    <row r="69" spans="2:14" ht="15">
      <c r="B69" s="157"/>
      <c r="K69" s="158"/>
      <c r="L69" s="167">
        <v>31</v>
      </c>
      <c r="M69" s="5"/>
    </row>
    <row r="70" spans="2:14" ht="14.1" hidden="1" customHeight="1" thickTop="1" thickBot="1">
      <c r="B70" s="182" t="s">
        <v>1486</v>
      </c>
      <c r="C70" s="183" t="s">
        <v>1487</v>
      </c>
      <c r="D70" s="183" t="s">
        <v>1488</v>
      </c>
      <c r="E70" s="183" t="s">
        <v>1489</v>
      </c>
      <c r="F70" s="183" t="s">
        <v>1490</v>
      </c>
      <c r="G70" s="183" t="s">
        <v>1491</v>
      </c>
      <c r="H70" s="183" t="s">
        <v>1492</v>
      </c>
      <c r="I70" s="183" t="s">
        <v>1493</v>
      </c>
      <c r="J70" s="183" t="s">
        <v>1494</v>
      </c>
      <c r="K70" s="184" t="s">
        <v>1499</v>
      </c>
      <c r="L70" s="5"/>
      <c r="M70" s="5"/>
    </row>
    <row r="71" spans="2:14" ht="14.1" customHeight="1">
      <c r="B71" s="687" t="s">
        <v>595</v>
      </c>
      <c r="C71" s="474" t="s">
        <v>596</v>
      </c>
      <c r="K71" s="158"/>
      <c r="L71" s="167">
        <v>1</v>
      </c>
      <c r="M71" s="5"/>
    </row>
    <row r="72" spans="2:14" ht="67.5" customHeight="1">
      <c r="B72" s="701" t="s">
        <v>1218</v>
      </c>
      <c r="C72" s="665"/>
      <c r="D72" s="665"/>
      <c r="E72" s="665"/>
      <c r="F72" s="665"/>
      <c r="G72" s="665"/>
      <c r="H72" s="665"/>
      <c r="I72" s="665"/>
      <c r="J72" s="665"/>
      <c r="K72" s="702"/>
      <c r="L72" s="167">
        <v>2</v>
      </c>
      <c r="M72" s="5"/>
    </row>
    <row r="73" spans="2:14" ht="15">
      <c r="B73" s="242"/>
      <c r="C73" s="163"/>
      <c r="D73" s="163"/>
      <c r="E73" s="163"/>
      <c r="F73" s="163"/>
      <c r="G73" s="163"/>
      <c r="H73" s="163"/>
      <c r="I73" s="163"/>
      <c r="J73" s="163"/>
      <c r="K73" s="164"/>
      <c r="L73" s="167">
        <v>3</v>
      </c>
      <c r="M73" s="5"/>
    </row>
    <row r="74" spans="2:14" ht="38.25">
      <c r="B74" s="485" t="s">
        <v>597</v>
      </c>
      <c r="C74" s="486"/>
      <c r="D74" s="486"/>
      <c r="E74" s="667" t="s">
        <v>598</v>
      </c>
      <c r="F74" s="703"/>
      <c r="G74" s="667" t="s">
        <v>599</v>
      </c>
      <c r="H74" s="703"/>
      <c r="I74" s="704" t="s">
        <v>1219</v>
      </c>
      <c r="J74" s="704" t="s">
        <v>1220</v>
      </c>
      <c r="K74" s="488" t="s">
        <v>13207</v>
      </c>
      <c r="L74" s="167">
        <v>4</v>
      </c>
      <c r="M74" s="5"/>
    </row>
    <row r="75" spans="2:14" ht="15">
      <c r="B75" s="1973"/>
      <c r="C75" s="1974"/>
      <c r="D75" s="1975"/>
      <c r="E75" s="1976"/>
      <c r="F75" s="1975"/>
      <c r="G75" s="1976"/>
      <c r="H75" s="1975"/>
      <c r="I75" s="1388"/>
      <c r="J75" s="1622"/>
      <c r="K75" s="640"/>
      <c r="L75" s="167">
        <v>5</v>
      </c>
      <c r="M75" s="5"/>
      <c r="N75" s="1370" t="str">
        <f>IF(AND(OR($E$13&lt;&gt;"",$E$14&lt;&gt;""),OR(B75="",E75="",G75="",I75="",J75="",K75="")),"WARNING: Line incomplete.","")</f>
        <v/>
      </c>
    </row>
    <row r="76" spans="2:14" ht="15">
      <c r="B76" s="1973"/>
      <c r="C76" s="1974"/>
      <c r="D76" s="1975"/>
      <c r="E76" s="1976"/>
      <c r="F76" s="1975"/>
      <c r="G76" s="1976"/>
      <c r="H76" s="1975"/>
      <c r="I76" s="1388"/>
      <c r="J76" s="1622"/>
      <c r="K76" s="640"/>
      <c r="L76" s="167">
        <v>6</v>
      </c>
      <c r="M76" s="5"/>
    </row>
    <row r="77" spans="2:14" ht="15">
      <c r="B77" s="1973"/>
      <c r="C77" s="1974"/>
      <c r="D77" s="1975"/>
      <c r="E77" s="1976"/>
      <c r="F77" s="1975"/>
      <c r="G77" s="1976"/>
      <c r="H77" s="1975"/>
      <c r="I77" s="1388"/>
      <c r="J77" s="1622"/>
      <c r="K77" s="640"/>
      <c r="L77" s="167">
        <v>7</v>
      </c>
      <c r="M77" s="5"/>
    </row>
    <row r="78" spans="2:14" ht="15">
      <c r="B78" s="1973"/>
      <c r="C78" s="1974"/>
      <c r="D78" s="1975"/>
      <c r="E78" s="1976"/>
      <c r="F78" s="1975"/>
      <c r="G78" s="1976"/>
      <c r="H78" s="1975"/>
      <c r="I78" s="1388"/>
      <c r="J78" s="1622"/>
      <c r="K78" s="640"/>
      <c r="L78" s="167">
        <v>8</v>
      </c>
      <c r="M78" s="5"/>
    </row>
    <row r="79" spans="2:14" ht="15">
      <c r="B79" s="1973"/>
      <c r="C79" s="1974"/>
      <c r="D79" s="1975"/>
      <c r="E79" s="1976"/>
      <c r="F79" s="1975"/>
      <c r="G79" s="1976"/>
      <c r="H79" s="1975"/>
      <c r="I79" s="1388"/>
      <c r="J79" s="1622"/>
      <c r="K79" s="640"/>
      <c r="L79" s="167">
        <v>9</v>
      </c>
      <c r="M79" s="5"/>
    </row>
    <row r="80" spans="2:14" ht="15">
      <c r="B80" s="1973"/>
      <c r="C80" s="1974"/>
      <c r="D80" s="1975"/>
      <c r="E80" s="1976"/>
      <c r="F80" s="1975"/>
      <c r="G80" s="1976"/>
      <c r="H80" s="1975"/>
      <c r="I80" s="1388"/>
      <c r="J80" s="1622"/>
      <c r="K80" s="640"/>
      <c r="L80" s="167">
        <v>10</v>
      </c>
      <c r="M80" s="5"/>
    </row>
    <row r="81" spans="2:14" ht="15">
      <c r="B81" s="1973"/>
      <c r="C81" s="1974"/>
      <c r="D81" s="1975"/>
      <c r="E81" s="1976"/>
      <c r="F81" s="1975"/>
      <c r="G81" s="1976"/>
      <c r="H81" s="1975"/>
      <c r="I81" s="1388"/>
      <c r="J81" s="1622"/>
      <c r="K81" s="640"/>
      <c r="L81" s="167">
        <v>11</v>
      </c>
      <c r="M81" s="5"/>
    </row>
    <row r="82" spans="2:14" ht="15">
      <c r="B82" s="1973"/>
      <c r="C82" s="1974"/>
      <c r="D82" s="1975"/>
      <c r="E82" s="1976"/>
      <c r="F82" s="1975"/>
      <c r="G82" s="1976"/>
      <c r="H82" s="1975"/>
      <c r="I82" s="1388"/>
      <c r="J82" s="1622"/>
      <c r="K82" s="640"/>
      <c r="L82" s="167">
        <v>12</v>
      </c>
      <c r="M82" s="5"/>
    </row>
    <row r="83" spans="2:14" ht="15.75" thickBot="1">
      <c r="B83" s="1977"/>
      <c r="C83" s="1978"/>
      <c r="D83" s="1979"/>
      <c r="E83" s="1980"/>
      <c r="F83" s="1979"/>
      <c r="G83" s="1980"/>
      <c r="H83" s="1979"/>
      <c r="I83" s="1394"/>
      <c r="J83" s="1623"/>
      <c r="K83" s="641"/>
      <c r="L83" s="167">
        <v>13</v>
      </c>
      <c r="M83" s="5"/>
    </row>
    <row r="84" spans="2:14" ht="18" customHeight="1" thickTop="1" thickBot="1">
      <c r="B84" s="1182"/>
      <c r="C84" s="1183"/>
      <c r="D84" s="1183"/>
      <c r="E84" s="1183"/>
      <c r="F84" s="1183"/>
      <c r="G84" s="1183"/>
      <c r="H84" s="1183"/>
      <c r="I84" s="1183"/>
      <c r="J84" s="1183"/>
      <c r="K84" s="1184"/>
      <c r="L84" s="169"/>
      <c r="M84" s="5"/>
    </row>
    <row r="85" spans="2:14" ht="14.1" hidden="1" customHeight="1" thickTop="1" thickBot="1">
      <c r="B85" s="1177" t="s">
        <v>1486</v>
      </c>
      <c r="C85" s="692" t="s">
        <v>1487</v>
      </c>
      <c r="D85" s="692" t="s">
        <v>1488</v>
      </c>
      <c r="E85" s="692" t="s">
        <v>1489</v>
      </c>
      <c r="F85" s="692" t="s">
        <v>1490</v>
      </c>
      <c r="G85" s="692" t="s">
        <v>1491</v>
      </c>
      <c r="H85" s="692" t="s">
        <v>1492</v>
      </c>
      <c r="I85" s="692" t="s">
        <v>1493</v>
      </c>
      <c r="J85" s="692" t="s">
        <v>1494</v>
      </c>
      <c r="K85" s="1178" t="s">
        <v>1499</v>
      </c>
      <c r="L85" s="5"/>
      <c r="M85" s="5"/>
    </row>
    <row r="86" spans="2:14" ht="51.75" thickTop="1">
      <c r="B86" s="705" t="s">
        <v>4274</v>
      </c>
      <c r="C86" s="706" t="s">
        <v>600</v>
      </c>
      <c r="D86" s="655" t="s">
        <v>601</v>
      </c>
      <c r="E86" s="655"/>
      <c r="F86" s="655"/>
      <c r="G86" s="655"/>
      <c r="H86" s="655"/>
      <c r="I86" s="655"/>
      <c r="J86" s="496"/>
      <c r="K86" s="707" t="s">
        <v>4427</v>
      </c>
      <c r="L86" s="167">
        <v>1</v>
      </c>
      <c r="M86" s="5"/>
    </row>
    <row r="87" spans="2:14" ht="15">
      <c r="B87" s="708"/>
      <c r="C87" s="709"/>
      <c r="D87" s="710"/>
      <c r="E87" s="1174" t="s">
        <v>412</v>
      </c>
      <c r="F87" s="710"/>
      <c r="G87" s="710"/>
      <c r="H87" s="710"/>
      <c r="I87" s="710"/>
      <c r="J87" s="210"/>
      <c r="K87" s="642"/>
      <c r="L87" s="167">
        <v>2</v>
      </c>
      <c r="M87" s="5"/>
      <c r="N87" s="1370" t="str">
        <f>IF(AND(OR($E$13&lt;&gt;"",$E$14&lt;&gt;""),K87=""),"WARNING: Line incomplete.","")</f>
        <v/>
      </c>
    </row>
    <row r="88" spans="2:14" ht="28.15" customHeight="1">
      <c r="B88" s="157"/>
      <c r="C88" s="474" t="s">
        <v>602</v>
      </c>
      <c r="D88" s="711" t="s">
        <v>603</v>
      </c>
      <c r="E88" s="711"/>
      <c r="F88" s="711"/>
      <c r="G88" s="711"/>
      <c r="H88" s="711"/>
      <c r="I88" s="711"/>
      <c r="J88" s="204"/>
      <c r="K88" s="127"/>
      <c r="L88" s="167">
        <v>3</v>
      </c>
      <c r="M88" s="5"/>
    </row>
    <row r="89" spans="2:14" ht="15">
      <c r="B89" s="157"/>
      <c r="D89" s="12" t="s">
        <v>604</v>
      </c>
      <c r="E89" s="2008"/>
      <c r="F89" s="2009"/>
      <c r="G89" s="2009"/>
      <c r="H89" s="2009"/>
      <c r="I89" s="2010"/>
      <c r="K89" s="642"/>
      <c r="L89" s="167">
        <v>4</v>
      </c>
      <c r="M89" s="5"/>
    </row>
    <row r="90" spans="2:14" ht="15">
      <c r="B90" s="157"/>
      <c r="D90" s="204" t="s">
        <v>604</v>
      </c>
      <c r="E90" s="1999"/>
      <c r="F90" s="2000"/>
      <c r="G90" s="2000"/>
      <c r="H90" s="2000"/>
      <c r="I90" s="2001"/>
      <c r="K90" s="643"/>
      <c r="L90" s="167">
        <v>5</v>
      </c>
      <c r="M90" s="5"/>
    </row>
    <row r="91" spans="2:14" ht="15">
      <c r="B91" s="157"/>
      <c r="D91" s="204" t="s">
        <v>604</v>
      </c>
      <c r="E91" s="2005"/>
      <c r="F91" s="2006"/>
      <c r="G91" s="2006"/>
      <c r="H91" s="2006"/>
      <c r="I91" s="2007"/>
      <c r="K91" s="644"/>
      <c r="L91" s="167">
        <v>6</v>
      </c>
      <c r="M91" s="5"/>
    </row>
    <row r="92" spans="2:14" ht="21.75" customHeight="1">
      <c r="B92" s="712"/>
      <c r="C92" s="713" t="s">
        <v>605</v>
      </c>
      <c r="D92" s="713" t="s">
        <v>606</v>
      </c>
      <c r="E92" s="713"/>
      <c r="F92" s="713"/>
      <c r="G92" s="713"/>
      <c r="H92" s="713"/>
      <c r="I92" s="713"/>
      <c r="J92" s="683"/>
      <c r="K92" s="128"/>
      <c r="L92" s="167">
        <v>7</v>
      </c>
      <c r="M92" s="5"/>
    </row>
    <row r="93" spans="2:14" ht="15">
      <c r="B93" s="157"/>
      <c r="D93" s="12" t="s">
        <v>607</v>
      </c>
      <c r="E93" s="2008"/>
      <c r="F93" s="2009"/>
      <c r="G93" s="2009"/>
      <c r="H93" s="2009"/>
      <c r="I93" s="2010"/>
      <c r="K93" s="642"/>
      <c r="L93" s="167">
        <v>8</v>
      </c>
      <c r="M93" s="5"/>
      <c r="N93" s="1370" t="str">
        <f>IF(AND(OR($E$13&lt;&gt;"",$E$14&lt;&gt;""),OR(E93="",K93="")),"WARNING: Line incomplete.","")</f>
        <v/>
      </c>
    </row>
    <row r="94" spans="2:14" ht="15">
      <c r="B94" s="157"/>
      <c r="D94" s="204" t="s">
        <v>607</v>
      </c>
      <c r="E94" s="1999"/>
      <c r="F94" s="2000"/>
      <c r="G94" s="2000"/>
      <c r="H94" s="2000"/>
      <c r="I94" s="2001"/>
      <c r="K94" s="643"/>
      <c r="L94" s="167">
        <v>9</v>
      </c>
      <c r="M94" s="5"/>
      <c r="N94" s="1370"/>
    </row>
    <row r="95" spans="2:14" ht="15">
      <c r="B95" s="157"/>
      <c r="D95" s="204" t="s">
        <v>607</v>
      </c>
      <c r="E95" s="1999"/>
      <c r="F95" s="2000"/>
      <c r="G95" s="2000"/>
      <c r="H95" s="2000"/>
      <c r="I95" s="2001"/>
      <c r="K95" s="643"/>
      <c r="L95" s="167">
        <v>10</v>
      </c>
      <c r="M95" s="5"/>
      <c r="N95" s="1370"/>
    </row>
    <row r="96" spans="2:14" ht="15">
      <c r="B96" s="157"/>
      <c r="D96" s="204" t="s">
        <v>607</v>
      </c>
      <c r="E96" s="1999"/>
      <c r="F96" s="2000"/>
      <c r="G96" s="2000"/>
      <c r="H96" s="2000"/>
      <c r="I96" s="2001"/>
      <c r="K96" s="643"/>
      <c r="L96" s="167">
        <v>11</v>
      </c>
      <c r="M96" s="5"/>
      <c r="N96" s="1370"/>
    </row>
    <row r="97" spans="2:14" ht="15">
      <c r="B97" s="157"/>
      <c r="D97" s="204" t="s">
        <v>607</v>
      </c>
      <c r="E97" s="1999"/>
      <c r="F97" s="2000"/>
      <c r="G97" s="2000"/>
      <c r="H97" s="2000"/>
      <c r="I97" s="2001"/>
      <c r="K97" s="643"/>
      <c r="L97" s="167">
        <v>12</v>
      </c>
      <c r="M97" s="5"/>
      <c r="N97" s="1370"/>
    </row>
    <row r="98" spans="2:14" ht="15">
      <c r="B98" s="157"/>
      <c r="D98" s="204" t="s">
        <v>607</v>
      </c>
      <c r="E98" s="1999"/>
      <c r="F98" s="2000"/>
      <c r="G98" s="2000"/>
      <c r="H98" s="2000"/>
      <c r="I98" s="2001"/>
      <c r="K98" s="643"/>
      <c r="L98" s="167">
        <v>13</v>
      </c>
      <c r="M98" s="5"/>
      <c r="N98" s="1370"/>
    </row>
    <row r="99" spans="2:14" ht="15">
      <c r="B99" s="157"/>
      <c r="D99" s="204" t="s">
        <v>607</v>
      </c>
      <c r="E99" s="1999"/>
      <c r="F99" s="2000"/>
      <c r="G99" s="2000"/>
      <c r="H99" s="2000"/>
      <c r="I99" s="2001"/>
      <c r="K99" s="643"/>
      <c r="L99" s="167">
        <v>14</v>
      </c>
      <c r="M99" s="5"/>
    </row>
    <row r="100" spans="2:14" ht="15">
      <c r="B100" s="157"/>
      <c r="D100" s="204" t="s">
        <v>607</v>
      </c>
      <c r="E100" s="1999"/>
      <c r="F100" s="2000"/>
      <c r="G100" s="2000"/>
      <c r="H100" s="2000"/>
      <c r="I100" s="2001"/>
      <c r="K100" s="643"/>
      <c r="L100" s="167">
        <v>15</v>
      </c>
      <c r="M100" s="5"/>
    </row>
    <row r="101" spans="2:14" ht="15">
      <c r="B101" s="157"/>
      <c r="D101" s="204" t="s">
        <v>607</v>
      </c>
      <c r="E101" s="1999"/>
      <c r="F101" s="2000"/>
      <c r="G101" s="2000"/>
      <c r="H101" s="2000"/>
      <c r="I101" s="2001"/>
      <c r="K101" s="643"/>
      <c r="L101" s="167">
        <v>16</v>
      </c>
      <c r="M101" s="5"/>
    </row>
    <row r="102" spans="2:14" ht="15">
      <c r="B102" s="157"/>
      <c r="D102" s="204" t="s">
        <v>607</v>
      </c>
      <c r="E102" s="1999"/>
      <c r="F102" s="2000"/>
      <c r="G102" s="2000"/>
      <c r="H102" s="2000"/>
      <c r="I102" s="2001"/>
      <c r="K102" s="643"/>
      <c r="L102" s="167">
        <v>17</v>
      </c>
      <c r="M102" s="5"/>
    </row>
    <row r="103" spans="2:14" ht="15">
      <c r="B103" s="157"/>
      <c r="D103" s="204" t="s">
        <v>607</v>
      </c>
      <c r="E103" s="1999"/>
      <c r="F103" s="2000"/>
      <c r="G103" s="2000"/>
      <c r="H103" s="2000"/>
      <c r="I103" s="2001"/>
      <c r="K103" s="643"/>
      <c r="L103" s="167">
        <v>18</v>
      </c>
      <c r="M103" s="5"/>
    </row>
    <row r="104" spans="2:14" ht="15">
      <c r="B104" s="157"/>
      <c r="D104" s="204" t="s">
        <v>607</v>
      </c>
      <c r="E104" s="1999"/>
      <c r="F104" s="2000"/>
      <c r="G104" s="2000"/>
      <c r="H104" s="2000"/>
      <c r="I104" s="2001"/>
      <c r="K104" s="643"/>
      <c r="L104" s="167">
        <v>19</v>
      </c>
      <c r="M104" s="5"/>
    </row>
    <row r="105" spans="2:14" ht="15">
      <c r="B105" s="157"/>
      <c r="D105" s="204" t="s">
        <v>607</v>
      </c>
      <c r="E105" s="1999"/>
      <c r="F105" s="2000"/>
      <c r="G105" s="2000"/>
      <c r="H105" s="2000"/>
      <c r="I105" s="2001"/>
      <c r="K105" s="643"/>
      <c r="L105" s="167">
        <v>20</v>
      </c>
      <c r="M105" s="5"/>
    </row>
    <row r="106" spans="2:14" ht="15">
      <c r="B106" s="157"/>
      <c r="D106" s="204" t="s">
        <v>607</v>
      </c>
      <c r="E106" s="1999"/>
      <c r="F106" s="2000"/>
      <c r="G106" s="2000"/>
      <c r="H106" s="2000"/>
      <c r="I106" s="2001"/>
      <c r="K106" s="643"/>
      <c r="L106" s="167">
        <v>21</v>
      </c>
      <c r="M106" s="5"/>
    </row>
    <row r="107" spans="2:14" ht="15">
      <c r="B107" s="157"/>
      <c r="D107" s="204" t="s">
        <v>607</v>
      </c>
      <c r="E107" s="1999"/>
      <c r="F107" s="2000"/>
      <c r="G107" s="2000"/>
      <c r="H107" s="2000"/>
      <c r="I107" s="2001"/>
      <c r="K107" s="643"/>
      <c r="L107" s="167">
        <v>22</v>
      </c>
      <c r="M107" s="5"/>
    </row>
    <row r="108" spans="2:14" ht="15">
      <c r="B108" s="157"/>
      <c r="D108" s="204" t="s">
        <v>607</v>
      </c>
      <c r="E108" s="1999"/>
      <c r="F108" s="2000"/>
      <c r="G108" s="2000"/>
      <c r="H108" s="2000"/>
      <c r="I108" s="2001"/>
      <c r="K108" s="643"/>
      <c r="L108" s="167">
        <v>23</v>
      </c>
      <c r="M108" s="5"/>
    </row>
    <row r="109" spans="2:14" ht="15">
      <c r="B109" s="157"/>
      <c r="D109" s="204" t="s">
        <v>607</v>
      </c>
      <c r="E109" s="1999"/>
      <c r="F109" s="2000"/>
      <c r="G109" s="2000"/>
      <c r="H109" s="2000"/>
      <c r="I109" s="2001"/>
      <c r="K109" s="643"/>
      <c r="L109" s="167">
        <v>24</v>
      </c>
      <c r="M109" s="5"/>
    </row>
    <row r="110" spans="2:14" ht="15">
      <c r="B110" s="157"/>
      <c r="D110" s="204" t="s">
        <v>607</v>
      </c>
      <c r="E110" s="1999"/>
      <c r="F110" s="2000"/>
      <c r="G110" s="2000"/>
      <c r="H110" s="2000"/>
      <c r="I110" s="2001"/>
      <c r="K110" s="643"/>
      <c r="L110" s="167">
        <v>25</v>
      </c>
      <c r="M110" s="5"/>
    </row>
    <row r="111" spans="2:14" ht="15">
      <c r="B111" s="157"/>
      <c r="D111" s="204" t="s">
        <v>607</v>
      </c>
      <c r="E111" s="1999"/>
      <c r="F111" s="2000"/>
      <c r="G111" s="2000"/>
      <c r="H111" s="2000"/>
      <c r="I111" s="2001"/>
      <c r="K111" s="643"/>
      <c r="L111" s="167">
        <v>26</v>
      </c>
      <c r="M111" s="5"/>
    </row>
    <row r="112" spans="2:14" ht="15">
      <c r="B112" s="157"/>
      <c r="D112" s="204" t="s">
        <v>607</v>
      </c>
      <c r="E112" s="1999"/>
      <c r="F112" s="2000"/>
      <c r="G112" s="2000"/>
      <c r="H112" s="2000"/>
      <c r="I112" s="2001"/>
      <c r="K112" s="643"/>
      <c r="L112" s="167">
        <v>27</v>
      </c>
      <c r="M112" s="5"/>
    </row>
    <row r="113" spans="2:13" ht="15">
      <c r="B113" s="157"/>
      <c r="D113" s="204" t="s">
        <v>607</v>
      </c>
      <c r="E113" s="1999"/>
      <c r="F113" s="2000"/>
      <c r="G113" s="2000"/>
      <c r="H113" s="2000"/>
      <c r="I113" s="2001"/>
      <c r="K113" s="643"/>
      <c r="L113" s="167">
        <v>28</v>
      </c>
      <c r="M113" s="5"/>
    </row>
    <row r="114" spans="2:13" ht="15">
      <c r="B114" s="519"/>
      <c r="C114" s="210"/>
      <c r="D114" s="204" t="s">
        <v>607</v>
      </c>
      <c r="E114" s="2002"/>
      <c r="F114" s="2003"/>
      <c r="G114" s="2003"/>
      <c r="H114" s="2003"/>
      <c r="I114" s="2004"/>
      <c r="J114" s="714"/>
      <c r="K114" s="643"/>
      <c r="L114" s="167">
        <v>29</v>
      </c>
      <c r="M114" s="5"/>
    </row>
    <row r="115" spans="2:13" ht="15.75" thickBot="1">
      <c r="B115" s="715"/>
      <c r="C115" s="651" t="s">
        <v>608</v>
      </c>
      <c r="D115" s="651" t="s">
        <v>609</v>
      </c>
      <c r="E115" s="173"/>
      <c r="F115" s="173"/>
      <c r="G115" s="173"/>
      <c r="H115" s="173"/>
      <c r="I115" s="173"/>
      <c r="J115" s="173"/>
      <c r="K115" s="716">
        <f>SUM(K87:K114)</f>
        <v>0</v>
      </c>
      <c r="L115" s="167">
        <v>30</v>
      </c>
      <c r="M115" s="5"/>
    </row>
    <row r="116" spans="2:13" ht="13.5" thickTop="1"/>
    <row r="117" spans="2:13"/>
    <row r="118" spans="2:13"/>
    <row r="119" spans="2:13"/>
    <row r="120" spans="2:13"/>
    <row r="121" spans="2:13"/>
    <row r="122" spans="2:13"/>
    <row r="123" spans="2:13"/>
    <row r="124" spans="2:13"/>
    <row r="125" spans="2:13"/>
    <row r="126" spans="2:13"/>
    <row r="127" spans="2:13"/>
    <row r="128" spans="2:13"/>
    <row r="129"/>
  </sheetData>
  <sheetProtection algorithmName="SHA-512" hashValue="l9FCbwP4bB47cHVfaMrTOWf/pgYDvEFw2U+tAO8Q6SixCkKFFheChw8as//c3JCsqYYZzzi0m9CbYGHNIq1F4w==" saltValue="WdPx+3xc8q83yF5y5bcTBA==" spinCount="100000" sheet="1" objects="1" scenarios="1"/>
  <mergeCells count="79">
    <mergeCell ref="B7:D7"/>
    <mergeCell ref="E112:I112"/>
    <mergeCell ref="E113:I113"/>
    <mergeCell ref="E114:I114"/>
    <mergeCell ref="E111:I111"/>
    <mergeCell ref="E100:I100"/>
    <mergeCell ref="E101:I101"/>
    <mergeCell ref="E102:I102"/>
    <mergeCell ref="E103:I103"/>
    <mergeCell ref="E104:I104"/>
    <mergeCell ref="E105:I105"/>
    <mergeCell ref="E106:I106"/>
    <mergeCell ref="E107:I107"/>
    <mergeCell ref="E108:I108"/>
    <mergeCell ref="E109:I109"/>
    <mergeCell ref="E110:I110"/>
    <mergeCell ref="E99:I99"/>
    <mergeCell ref="E89:I89"/>
    <mergeCell ref="E90:I90"/>
    <mergeCell ref="E91:I91"/>
    <mergeCell ref="E96:I96"/>
    <mergeCell ref="E93:I93"/>
    <mergeCell ref="E94:I94"/>
    <mergeCell ref="E95:I95"/>
    <mergeCell ref="E97:I97"/>
    <mergeCell ref="E98:I98"/>
    <mergeCell ref="B82:D82"/>
    <mergeCell ref="E82:F82"/>
    <mergeCell ref="G82:H82"/>
    <mergeCell ref="B83:D83"/>
    <mergeCell ref="E83:F83"/>
    <mergeCell ref="G83:H83"/>
    <mergeCell ref="B80:D80"/>
    <mergeCell ref="E80:F80"/>
    <mergeCell ref="G80:H80"/>
    <mergeCell ref="B81:D81"/>
    <mergeCell ref="E81:F81"/>
    <mergeCell ref="G81:H81"/>
    <mergeCell ref="C62:E62"/>
    <mergeCell ref="F62:I62"/>
    <mergeCell ref="C65:E65"/>
    <mergeCell ref="F65:I65"/>
    <mergeCell ref="B79:D79"/>
    <mergeCell ref="E79:F79"/>
    <mergeCell ref="G79:H79"/>
    <mergeCell ref="B76:D76"/>
    <mergeCell ref="E76:F76"/>
    <mergeCell ref="G76:H76"/>
    <mergeCell ref="B77:D77"/>
    <mergeCell ref="E77:F77"/>
    <mergeCell ref="G77:H77"/>
    <mergeCell ref="B78:D78"/>
    <mergeCell ref="E78:F78"/>
    <mergeCell ref="G78:H78"/>
    <mergeCell ref="C55:D55"/>
    <mergeCell ref="C57:D57"/>
    <mergeCell ref="C60:E60"/>
    <mergeCell ref="F60:I60"/>
    <mergeCell ref="C61:E61"/>
    <mergeCell ref="F61:I61"/>
    <mergeCell ref="E13:I13"/>
    <mergeCell ref="E14:I14"/>
    <mergeCell ref="E19:I19"/>
    <mergeCell ref="E20:I20"/>
    <mergeCell ref="E21:I21"/>
    <mergeCell ref="E22:I22"/>
    <mergeCell ref="C43:K45"/>
    <mergeCell ref="C48:K49"/>
    <mergeCell ref="C52:D52"/>
    <mergeCell ref="C53:G53"/>
    <mergeCell ref="E23:I23"/>
    <mergeCell ref="C41:F41"/>
    <mergeCell ref="C63:E63"/>
    <mergeCell ref="F63:I63"/>
    <mergeCell ref="B75:D75"/>
    <mergeCell ref="E75:F75"/>
    <mergeCell ref="G75:H75"/>
    <mergeCell ref="C64:E64"/>
    <mergeCell ref="F64:I64"/>
  </mergeCells>
  <conditionalFormatting sqref="C43">
    <cfRule type="expression" dxfId="23" priority="2">
      <formula>$C$41&lt;&gt;"Other (Identify and give a brief work description)"</formula>
    </cfRule>
  </conditionalFormatting>
  <conditionalFormatting sqref="C53">
    <cfRule type="expression" dxfId="22" priority="1">
      <formula>$C$52="Other (Please Identify)"</formula>
    </cfRule>
  </conditionalFormatting>
  <conditionalFormatting sqref="E68 G68:I68">
    <cfRule type="expression" dxfId="21" priority="3">
      <formula>$J$67="Yes"</formula>
    </cfRule>
  </conditionalFormatting>
  <dataValidations count="4">
    <dataValidation type="list" allowBlank="1" showInputMessage="1" showErrorMessage="1" sqref="K35" xr:uid="{00000000-0002-0000-1700-000000000000}">
      <formula1>Compensation_Paid_Question</formula1>
    </dataValidation>
    <dataValidation type="list" allowBlank="1" showInputMessage="1" showErrorMessage="1" sqref="C41" xr:uid="{00000000-0002-0000-1700-000001000000}">
      <formula1>Patient_Care_Function_Question</formula1>
    </dataValidation>
    <dataValidation type="list" allowBlank="1" showInputMessage="1" showErrorMessage="1" sqref="C52:D52" xr:uid="{00000000-0002-0000-1700-000002000000}">
      <formula1>Owner_Responsibility_Question</formula1>
    </dataValidation>
    <dataValidation type="list" allowBlank="1" showInputMessage="1" showErrorMessage="1" sqref="C57:D57 J67" xr:uid="{00000000-0002-0000-1700-000003000000}">
      <formula1>"Yes, No"</formula1>
    </dataValidation>
  </dataValidations>
  <hyperlinks>
    <hyperlink ref="B7" location="Checklist!A1" display="Click here to go back to the instructions" xr:uid="{8D8DDFAE-D5D2-4B73-A864-8FCB76A9D470}"/>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4" min="1"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4"/>
  <dimension ref="A1:N129"/>
  <sheetViews>
    <sheetView showGridLines="0" zoomScaleNormal="100" zoomScaleSheetLayoutView="66" workbookViewId="0">
      <selection activeCell="J16" sqref="J16"/>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1" width="10.6640625" style="12" bestFit="1" customWidth="1"/>
    <col min="12" max="12" width="2.33203125" style="12" hidden="1" customWidth="1"/>
    <col min="13" max="13" width="1.77734375" style="12" hidden="1" customWidth="1"/>
    <col min="14" max="14" width="71.44140625" style="12" bestFit="1" customWidth="1"/>
    <col min="15" max="16384" width="9.6640625" style="12" hidden="1"/>
  </cols>
  <sheetData>
    <row r="1" spans="1:14">
      <c r="B1" s="134" t="s">
        <v>12355</v>
      </c>
      <c r="C1" s="134"/>
      <c r="D1" s="134"/>
      <c r="E1" s="134"/>
      <c r="F1" s="134"/>
      <c r="G1" s="134"/>
      <c r="H1" s="134"/>
      <c r="I1" s="134"/>
      <c r="J1" s="134"/>
      <c r="K1" s="134"/>
    </row>
    <row r="2" spans="1:14">
      <c r="B2" s="134" t="s">
        <v>12356</v>
      </c>
      <c r="C2" s="134"/>
      <c r="D2" s="134"/>
      <c r="E2" s="134"/>
      <c r="F2" s="134"/>
      <c r="G2" s="134"/>
      <c r="H2" s="134"/>
      <c r="I2" s="134"/>
      <c r="J2" s="134"/>
      <c r="K2" s="134"/>
      <c r="N2" s="1370" t="str">
        <f>IF(COUNTIF(N3:N117,"WARNING: Line Incomplete."),"INCOMPLETE","")</f>
        <v/>
      </c>
    </row>
    <row r="3" spans="1:14">
      <c r="B3" s="134" t="s">
        <v>12357</v>
      </c>
      <c r="C3" s="134"/>
      <c r="D3" s="134"/>
      <c r="E3" s="134"/>
      <c r="F3" s="134"/>
      <c r="G3" s="134"/>
      <c r="H3" s="134"/>
      <c r="I3" s="134"/>
      <c r="J3" s="134"/>
      <c r="K3" s="134"/>
    </row>
    <row r="4" spans="1:14">
      <c r="B4" s="134" t="s">
        <v>12358</v>
      </c>
      <c r="C4" s="134"/>
      <c r="D4" s="134"/>
      <c r="E4" s="134"/>
      <c r="F4" s="134"/>
      <c r="G4" s="134"/>
      <c r="H4" s="134"/>
      <c r="I4" s="134"/>
      <c r="J4" s="134"/>
      <c r="K4" s="134"/>
    </row>
    <row r="5" spans="1:14" ht="8.1" customHeight="1">
      <c r="B5" s="134"/>
      <c r="C5" s="134"/>
      <c r="D5" s="135"/>
      <c r="E5" s="134"/>
      <c r="F5" s="134"/>
      <c r="G5" s="134"/>
      <c r="H5" s="134"/>
      <c r="I5" s="134"/>
      <c r="J5" s="135"/>
      <c r="K5" s="135"/>
    </row>
    <row r="6" spans="1:14">
      <c r="B6" s="134" t="s">
        <v>8823</v>
      </c>
      <c r="C6" s="134"/>
      <c r="D6" s="135"/>
      <c r="E6" s="134"/>
      <c r="F6" s="134"/>
      <c r="G6" s="134"/>
      <c r="H6" s="134"/>
      <c r="I6" s="134"/>
      <c r="J6" s="135"/>
      <c r="K6" s="135"/>
    </row>
    <row r="7" spans="1:14" ht="13.5" thickBot="1">
      <c r="A7" s="1752"/>
      <c r="B7" s="2033" t="s">
        <v>14439</v>
      </c>
      <c r="C7" s="2033"/>
      <c r="D7" s="2033"/>
      <c r="K7" s="16"/>
    </row>
    <row r="8" spans="1:14" ht="18" customHeight="1" thickTop="1">
      <c r="B8" s="645" t="s">
        <v>6</v>
      </c>
      <c r="C8" s="148"/>
      <c r="D8" s="148"/>
      <c r="E8" s="148">
        <f>Facility_Name</f>
        <v>0</v>
      </c>
      <c r="F8" s="148"/>
      <c r="G8" s="148"/>
      <c r="H8" s="148"/>
      <c r="I8" s="148"/>
      <c r="J8" s="148"/>
      <c r="K8" s="150"/>
      <c r="L8" s="5"/>
      <c r="M8" s="5"/>
    </row>
    <row r="9" spans="1:14" ht="18" customHeight="1">
      <c r="B9" s="646" t="s">
        <v>7</v>
      </c>
      <c r="C9" s="647"/>
      <c r="D9" s="647"/>
      <c r="E9" s="647" t="str">
        <f>IF(Facility_DBA = 0, "", Facility_DBA)</f>
        <v/>
      </c>
      <c r="F9" s="647"/>
      <c r="G9" s="647"/>
      <c r="H9" s="647"/>
      <c r="I9" s="647"/>
      <c r="J9" s="647"/>
      <c r="K9" s="648"/>
      <c r="L9" s="5"/>
      <c r="M9" s="5"/>
    </row>
    <row r="10" spans="1: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1:14" ht="65.099999999999994" customHeight="1" thickTop="1">
      <c r="B11" s="654" t="s">
        <v>581</v>
      </c>
      <c r="C11" s="655"/>
      <c r="D11" s="655"/>
      <c r="E11" s="655"/>
      <c r="F11" s="656"/>
      <c r="G11" s="655"/>
      <c r="H11" s="655"/>
      <c r="I11" s="655"/>
      <c r="J11" s="656"/>
      <c r="K11" s="657"/>
      <c r="L11" s="5"/>
      <c r="M11" s="5"/>
    </row>
    <row r="12" spans="1:14" ht="16.5" hidden="1" thickTop="1" thickBot="1">
      <c r="B12" s="658" t="s">
        <v>1486</v>
      </c>
      <c r="C12" s="659" t="s">
        <v>1487</v>
      </c>
      <c r="D12" s="659" t="s">
        <v>1488</v>
      </c>
      <c r="E12" s="458" t="s">
        <v>1489</v>
      </c>
      <c r="F12" s="660" t="s">
        <v>1490</v>
      </c>
      <c r="G12" s="458" t="s">
        <v>1491</v>
      </c>
      <c r="H12" s="458" t="s">
        <v>1492</v>
      </c>
      <c r="I12" s="458" t="s">
        <v>1493</v>
      </c>
      <c r="J12" s="661" t="s">
        <v>1494</v>
      </c>
      <c r="K12" s="662" t="s">
        <v>1499</v>
      </c>
      <c r="L12" s="5"/>
      <c r="M12" s="5"/>
    </row>
    <row r="13" spans="1:14" ht="15">
      <c r="B13" s="157" t="s">
        <v>16</v>
      </c>
      <c r="E13" s="1981"/>
      <c r="F13" s="1982"/>
      <c r="G13" s="1982"/>
      <c r="H13" s="1982"/>
      <c r="I13" s="1983"/>
      <c r="K13" s="158"/>
      <c r="L13" s="167">
        <v>1</v>
      </c>
      <c r="M13" s="5"/>
    </row>
    <row r="14" spans="1:14" ht="15">
      <c r="B14" s="157" t="s">
        <v>582</v>
      </c>
      <c r="E14" s="1981"/>
      <c r="F14" s="1982"/>
      <c r="G14" s="1982"/>
      <c r="H14" s="1982"/>
      <c r="I14" s="1983"/>
      <c r="K14" s="158"/>
      <c r="L14" s="167">
        <v>2</v>
      </c>
      <c r="M14" s="5"/>
    </row>
    <row r="15" spans="1:14" ht="40.700000000000003" customHeight="1">
      <c r="B15" s="663" t="s">
        <v>4279</v>
      </c>
      <c r="C15" s="486" t="s">
        <v>583</v>
      </c>
      <c r="D15" s="664"/>
      <c r="E15" s="665"/>
      <c r="F15" s="665"/>
      <c r="G15" s="665"/>
      <c r="H15" s="666"/>
      <c r="I15" s="135"/>
      <c r="J15" s="667" t="s">
        <v>13202</v>
      </c>
      <c r="K15" s="668" t="s">
        <v>13203</v>
      </c>
      <c r="L15" s="167">
        <v>3</v>
      </c>
      <c r="M15" s="5"/>
    </row>
    <row r="16" spans="1:14" ht="18" customHeight="1">
      <c r="B16" s="157"/>
      <c r="C16" s="12" t="s">
        <v>584</v>
      </c>
      <c r="E16" s="669"/>
      <c r="F16" s="670"/>
      <c r="G16" s="670"/>
      <c r="H16" s="670"/>
      <c r="I16" s="671"/>
      <c r="J16" s="1390"/>
      <c r="K16" s="1617"/>
      <c r="L16" s="167">
        <v>4</v>
      </c>
      <c r="M16" s="5"/>
      <c r="N16" s="1370" t="str">
        <f t="shared" ref="N16:N23" si="0">IF(AND(K16&lt;&gt;"",J16=""),"WARNING: Line incomplete.","")</f>
        <v/>
      </c>
    </row>
    <row r="17" spans="2:14" ht="18" customHeight="1">
      <c r="B17" s="157"/>
      <c r="C17" s="204" t="s">
        <v>585</v>
      </c>
      <c r="D17" s="204"/>
      <c r="E17" s="672"/>
      <c r="F17" s="673"/>
      <c r="G17" s="673"/>
      <c r="H17" s="673"/>
      <c r="I17" s="674"/>
      <c r="J17" s="1391"/>
      <c r="K17" s="1618"/>
      <c r="L17" s="167">
        <v>5</v>
      </c>
      <c r="M17" s="5"/>
      <c r="N17" s="1370" t="str">
        <f t="shared" si="0"/>
        <v/>
      </c>
    </row>
    <row r="18" spans="2:14" ht="18" customHeight="1">
      <c r="B18" s="157"/>
      <c r="C18" s="675" t="s">
        <v>586</v>
      </c>
      <c r="D18" s="675"/>
      <c r="E18" s="676"/>
      <c r="F18" s="677"/>
      <c r="G18" s="677"/>
      <c r="H18" s="677"/>
      <c r="I18" s="678"/>
      <c r="J18" s="1392"/>
      <c r="K18" s="1619"/>
      <c r="L18" s="167">
        <v>6</v>
      </c>
      <c r="M18" s="5"/>
      <c r="N18" s="1370" t="str">
        <f t="shared" si="0"/>
        <v/>
      </c>
    </row>
    <row r="19" spans="2:14" ht="18" customHeight="1">
      <c r="B19" s="157"/>
      <c r="C19" s="679" t="s">
        <v>587</v>
      </c>
      <c r="D19" s="679"/>
      <c r="E19" s="1981"/>
      <c r="F19" s="1990"/>
      <c r="G19" s="1990"/>
      <c r="H19" s="1990"/>
      <c r="I19" s="1991"/>
      <c r="J19" s="1392"/>
      <c r="K19" s="1619"/>
      <c r="L19" s="167">
        <v>7</v>
      </c>
      <c r="M19" s="5"/>
      <c r="N19" s="1370" t="str">
        <f t="shared" si="0"/>
        <v/>
      </c>
    </row>
    <row r="20" spans="2:14" ht="18" customHeight="1">
      <c r="B20" s="157"/>
      <c r="C20" s="680" t="s">
        <v>587</v>
      </c>
      <c r="D20" s="680"/>
      <c r="E20" s="1981"/>
      <c r="F20" s="1990"/>
      <c r="G20" s="1990"/>
      <c r="H20" s="1990"/>
      <c r="I20" s="1991"/>
      <c r="J20" s="1392"/>
      <c r="K20" s="1619"/>
      <c r="L20" s="167">
        <v>8</v>
      </c>
      <c r="M20" s="5"/>
      <c r="N20" s="1370" t="str">
        <f t="shared" si="0"/>
        <v/>
      </c>
    </row>
    <row r="21" spans="2:14" ht="18" customHeight="1">
      <c r="B21" s="157"/>
      <c r="C21" s="680" t="s">
        <v>587</v>
      </c>
      <c r="D21" s="680"/>
      <c r="E21" s="1981"/>
      <c r="F21" s="1990"/>
      <c r="G21" s="1990"/>
      <c r="H21" s="1990"/>
      <c r="I21" s="1991"/>
      <c r="J21" s="1393"/>
      <c r="K21" s="1620"/>
      <c r="L21" s="167">
        <v>9</v>
      </c>
      <c r="M21" s="5"/>
      <c r="N21" s="1370" t="str">
        <f t="shared" si="0"/>
        <v/>
      </c>
    </row>
    <row r="22" spans="2:14" ht="18" customHeight="1">
      <c r="B22" s="157"/>
      <c r="C22" s="680" t="s">
        <v>587</v>
      </c>
      <c r="D22" s="680"/>
      <c r="E22" s="1981"/>
      <c r="F22" s="1990"/>
      <c r="G22" s="1990"/>
      <c r="H22" s="1990"/>
      <c r="I22" s="1991"/>
      <c r="J22" s="1390"/>
      <c r="K22" s="1617"/>
      <c r="L22" s="167">
        <v>10</v>
      </c>
      <c r="M22" s="5"/>
      <c r="N22" s="1370" t="str">
        <f t="shared" si="0"/>
        <v/>
      </c>
    </row>
    <row r="23" spans="2:14" ht="18" customHeight="1">
      <c r="B23" s="157"/>
      <c r="C23" s="680" t="s">
        <v>587</v>
      </c>
      <c r="D23" s="680"/>
      <c r="E23" s="1981"/>
      <c r="F23" s="1990"/>
      <c r="G23" s="1990"/>
      <c r="H23" s="1990"/>
      <c r="I23" s="1991"/>
      <c r="J23" s="1390"/>
      <c r="K23" s="1617"/>
      <c r="L23" s="167">
        <v>11</v>
      </c>
      <c r="M23" s="5"/>
      <c r="N23" s="1370" t="str">
        <f t="shared" si="0"/>
        <v/>
      </c>
    </row>
    <row r="24" spans="2:14" ht="15" customHeight="1">
      <c r="B24" s="157"/>
      <c r="J24" s="681"/>
      <c r="K24" s="1475"/>
      <c r="L24" s="167">
        <v>12</v>
      </c>
      <c r="M24" s="5"/>
    </row>
    <row r="25" spans="2:14" ht="15.75" thickBot="1">
      <c r="B25" s="157"/>
      <c r="C25" s="12" t="s">
        <v>588</v>
      </c>
      <c r="J25" s="679"/>
      <c r="K25" s="1621">
        <f>SUM(K16:K23)</f>
        <v>0</v>
      </c>
      <c r="L25" s="167">
        <v>13</v>
      </c>
      <c r="M25" s="5"/>
    </row>
    <row r="26" spans="2:14" ht="14.1" customHeight="1" thickTop="1">
      <c r="B26" s="682" t="s">
        <v>1208</v>
      </c>
      <c r="C26" s="204"/>
      <c r="D26" s="204"/>
      <c r="E26" s="204"/>
      <c r="F26" s="204"/>
      <c r="G26" s="204"/>
      <c r="H26" s="204"/>
      <c r="I26" s="204"/>
      <c r="J26" s="683"/>
      <c r="K26" s="177"/>
      <c r="L26" s="167">
        <v>14</v>
      </c>
      <c r="M26" s="5"/>
    </row>
    <row r="27" spans="2:14" ht="14.1" customHeight="1">
      <c r="B27" s="684" t="s">
        <v>1209</v>
      </c>
      <c r="K27" s="158"/>
      <c r="L27" s="167">
        <v>15</v>
      </c>
      <c r="M27" s="5"/>
    </row>
    <row r="28" spans="2:14" ht="14.1" customHeight="1">
      <c r="B28" s="684" t="s">
        <v>1210</v>
      </c>
      <c r="K28" s="158"/>
      <c r="L28" s="167">
        <v>16</v>
      </c>
      <c r="M28" s="5"/>
    </row>
    <row r="29" spans="2:14" ht="14.1" customHeight="1">
      <c r="B29" s="684" t="s">
        <v>1211</v>
      </c>
      <c r="K29" s="158"/>
      <c r="L29" s="167">
        <v>17</v>
      </c>
      <c r="M29" s="5"/>
    </row>
    <row r="30" spans="2:14" ht="14.1" customHeight="1">
      <c r="B30" s="684" t="s">
        <v>1212</v>
      </c>
      <c r="K30" s="158"/>
      <c r="L30" s="167">
        <v>18</v>
      </c>
      <c r="M30" s="5"/>
    </row>
    <row r="31" spans="2:14" ht="14.1" customHeight="1">
      <c r="B31" s="684" t="s">
        <v>1213</v>
      </c>
      <c r="K31" s="158"/>
      <c r="L31" s="167">
        <v>19</v>
      </c>
      <c r="M31" s="5"/>
    </row>
    <row r="32" spans="2:14" ht="14.1" customHeight="1">
      <c r="B32" s="684" t="s">
        <v>1214</v>
      </c>
      <c r="K32" s="158"/>
      <c r="L32" s="167">
        <v>20</v>
      </c>
      <c r="M32" s="5"/>
    </row>
    <row r="33" spans="2:14" ht="14.1" customHeight="1">
      <c r="B33" s="684" t="s">
        <v>1215</v>
      </c>
      <c r="K33" s="158"/>
      <c r="L33" s="167">
        <v>21</v>
      </c>
      <c r="M33" s="5"/>
    </row>
    <row r="34" spans="2:14" ht="14.1" customHeight="1">
      <c r="B34" s="157"/>
      <c r="K34" s="685"/>
      <c r="L34" s="167">
        <v>22</v>
      </c>
      <c r="M34" s="5"/>
    </row>
    <row r="35" spans="2:14" ht="26.45" customHeight="1">
      <c r="B35" s="157"/>
      <c r="C35" s="163" t="s">
        <v>4280</v>
      </c>
      <c r="D35" s="163"/>
      <c r="E35" s="163"/>
      <c r="F35" s="163"/>
      <c r="G35" s="163"/>
      <c r="H35" s="163"/>
      <c r="I35" s="163"/>
      <c r="J35" s="163"/>
      <c r="K35" s="126"/>
      <c r="L35" s="167">
        <v>23</v>
      </c>
      <c r="N35" s="1370" t="str">
        <f>IF(AND(OR($E$13&lt;&gt;"",$E$14&lt;&gt;""),K35=""),"WARNING: Line incomplete.","")</f>
        <v/>
      </c>
    </row>
    <row r="36" spans="2:14" ht="13.5" customHeight="1">
      <c r="B36" s="157"/>
      <c r="D36" s="686"/>
      <c r="K36" s="158"/>
      <c r="L36" s="167">
        <v>24</v>
      </c>
      <c r="M36" s="5"/>
    </row>
    <row r="37" spans="2:14" ht="14.1" customHeight="1">
      <c r="B37" s="157"/>
      <c r="K37" s="158"/>
      <c r="L37" s="167">
        <v>25</v>
      </c>
      <c r="M37" s="5"/>
    </row>
    <row r="38" spans="2:14" ht="14.1" hidden="1" customHeight="1" thickTop="1" thickBot="1">
      <c r="B38" s="182" t="s">
        <v>1486</v>
      </c>
      <c r="C38" s="183" t="s">
        <v>1487</v>
      </c>
      <c r="D38" s="183" t="s">
        <v>1488</v>
      </c>
      <c r="E38" s="183" t="s">
        <v>1489</v>
      </c>
      <c r="F38" s="183" t="s">
        <v>1490</v>
      </c>
      <c r="G38" s="183" t="s">
        <v>1491</v>
      </c>
      <c r="H38" s="183" t="s">
        <v>1492</v>
      </c>
      <c r="I38" s="183" t="s">
        <v>1493</v>
      </c>
      <c r="J38" s="183" t="s">
        <v>1494</v>
      </c>
      <c r="K38" s="184" t="s">
        <v>1499</v>
      </c>
      <c r="L38" s="5"/>
      <c r="M38" s="5"/>
    </row>
    <row r="39" spans="2:14" ht="14.1" customHeight="1">
      <c r="B39" s="687" t="s">
        <v>4278</v>
      </c>
      <c r="C39" s="474" t="s">
        <v>1137</v>
      </c>
      <c r="K39" s="158"/>
      <c r="L39" s="167">
        <v>1</v>
      </c>
      <c r="M39" s="5"/>
    </row>
    <row r="40" spans="2:14" ht="14.1" customHeight="1">
      <c r="B40" s="157"/>
      <c r="C40" s="169"/>
      <c r="D40" s="169"/>
      <c r="E40" s="169"/>
      <c r="F40" s="169"/>
      <c r="G40" s="169"/>
      <c r="H40" s="169"/>
      <c r="I40" s="169"/>
      <c r="J40" s="169"/>
      <c r="K40" s="688"/>
      <c r="L40" s="167">
        <v>2</v>
      </c>
      <c r="M40" s="5"/>
    </row>
    <row r="41" spans="2:14" ht="14.1" customHeight="1">
      <c r="B41" s="157"/>
      <c r="C41" s="1986"/>
      <c r="D41" s="1988"/>
      <c r="E41" s="1988"/>
      <c r="F41" s="1989"/>
      <c r="G41" s="191" t="s">
        <v>1216</v>
      </c>
      <c r="K41" s="158"/>
      <c r="L41" s="167">
        <v>3</v>
      </c>
      <c r="M41" s="5"/>
      <c r="N41" s="1370" t="str">
        <f>IF(AND(OR($E$13&lt;&gt;"",$E$14&lt;&gt;""),C41=""),"WARNING: Line incomplete.","")</f>
        <v/>
      </c>
    </row>
    <row r="42" spans="2:14" ht="14.1" customHeight="1">
      <c r="B42" s="157"/>
      <c r="C42" s="1173"/>
      <c r="K42" s="158"/>
      <c r="L42" s="167">
        <v>4</v>
      </c>
      <c r="M42" s="5"/>
    </row>
    <row r="43" spans="2:14" ht="18" customHeight="1">
      <c r="B43" s="157"/>
      <c r="C43" s="2019"/>
      <c r="D43" s="2020"/>
      <c r="E43" s="2020"/>
      <c r="F43" s="2020"/>
      <c r="G43" s="2020"/>
      <c r="H43" s="2020"/>
      <c r="I43" s="2020"/>
      <c r="J43" s="2020"/>
      <c r="K43" s="2021"/>
      <c r="L43" s="167">
        <v>5</v>
      </c>
      <c r="M43" s="5"/>
    </row>
    <row r="44" spans="2:14" ht="18" customHeight="1">
      <c r="B44" s="157"/>
      <c r="C44" s="2022"/>
      <c r="D44" s="2023"/>
      <c r="E44" s="2023"/>
      <c r="F44" s="2023"/>
      <c r="G44" s="2023"/>
      <c r="H44" s="2023"/>
      <c r="I44" s="2023"/>
      <c r="J44" s="2023"/>
      <c r="K44" s="2024"/>
      <c r="L44" s="167">
        <v>6</v>
      </c>
      <c r="M44" s="5"/>
    </row>
    <row r="45" spans="2:14" ht="18" customHeight="1">
      <c r="B45" s="157"/>
      <c r="C45" s="2025"/>
      <c r="D45" s="2026"/>
      <c r="E45" s="2026"/>
      <c r="F45" s="2026"/>
      <c r="G45" s="2026"/>
      <c r="H45" s="2026"/>
      <c r="I45" s="2026"/>
      <c r="J45" s="2026"/>
      <c r="K45" s="2027"/>
      <c r="L45" s="167">
        <v>7</v>
      </c>
      <c r="M45" s="5"/>
    </row>
    <row r="46" spans="2:14" ht="15">
      <c r="B46" s="157"/>
      <c r="C46" s="204"/>
      <c r="D46" s="204"/>
      <c r="E46" s="204"/>
      <c r="F46" s="204"/>
      <c r="G46" s="204"/>
      <c r="H46" s="204"/>
      <c r="I46" s="204"/>
      <c r="J46" s="204"/>
      <c r="K46" s="484"/>
      <c r="L46" s="167">
        <v>8</v>
      </c>
      <c r="M46" s="5"/>
    </row>
    <row r="47" spans="2:14" ht="15">
      <c r="B47" s="687" t="s">
        <v>589</v>
      </c>
      <c r="C47" s="474" t="s">
        <v>590</v>
      </c>
      <c r="K47" s="158"/>
      <c r="L47" s="167">
        <v>9</v>
      </c>
      <c r="M47" s="5"/>
    </row>
    <row r="48" spans="2:14" ht="12.2" customHeight="1">
      <c r="B48" s="157"/>
      <c r="C48" s="2019"/>
      <c r="D48" s="2020"/>
      <c r="E48" s="2020"/>
      <c r="F48" s="2020"/>
      <c r="G48" s="2020"/>
      <c r="H48" s="2020"/>
      <c r="I48" s="2020"/>
      <c r="J48" s="2020"/>
      <c r="K48" s="2021"/>
      <c r="L48" s="167">
        <v>10</v>
      </c>
      <c r="M48" s="5"/>
      <c r="N48" s="1370" t="str">
        <f>IF(AND(OR($E$13&lt;&gt;"",$E$14&lt;&gt;""),C48=""),"WARNING: Line incomplete.","")</f>
        <v/>
      </c>
    </row>
    <row r="49" spans="2:14" ht="14.25" customHeight="1">
      <c r="B49" s="157"/>
      <c r="C49" s="2025"/>
      <c r="D49" s="2026"/>
      <c r="E49" s="2026"/>
      <c r="F49" s="2026"/>
      <c r="G49" s="2026"/>
      <c r="H49" s="2026"/>
      <c r="I49" s="2026"/>
      <c r="J49" s="2026"/>
      <c r="K49" s="2027"/>
      <c r="L49" s="167">
        <v>11</v>
      </c>
      <c r="M49" s="5"/>
    </row>
    <row r="50" spans="2:14" ht="15" customHeight="1" thickBot="1">
      <c r="B50" s="1179"/>
      <c r="C50" s="1180"/>
      <c r="D50" s="1180"/>
      <c r="E50" s="1180"/>
      <c r="F50" s="1180"/>
      <c r="G50" s="1180"/>
      <c r="H50" s="1180"/>
      <c r="I50" s="1180"/>
      <c r="J50" s="1180"/>
      <c r="K50" s="1181"/>
      <c r="L50" s="167">
        <v>12</v>
      </c>
      <c r="M50" s="5"/>
    </row>
    <row r="51" spans="2:14" ht="15" customHeight="1" thickTop="1">
      <c r="B51" s="687" t="s">
        <v>4275</v>
      </c>
      <c r="C51" s="474" t="s">
        <v>1217</v>
      </c>
      <c r="K51" s="158"/>
      <c r="L51" s="167">
        <v>13</v>
      </c>
      <c r="M51" s="5"/>
    </row>
    <row r="52" spans="2:14" ht="15" customHeight="1">
      <c r="B52" s="157"/>
      <c r="C52" s="2014"/>
      <c r="D52" s="2015"/>
      <c r="E52" s="191" t="s">
        <v>1216</v>
      </c>
      <c r="K52" s="158"/>
      <c r="L52" s="167">
        <v>14</v>
      </c>
      <c r="M52" s="5"/>
      <c r="N52" s="1370" t="str">
        <f>IF(AND(OR($E$13&lt;&gt;"",$E$14&lt;&gt;""),C52=""),"WARNING: Line incomplete.","")</f>
        <v/>
      </c>
    </row>
    <row r="53" spans="2:14" ht="15" customHeight="1">
      <c r="B53" s="157"/>
      <c r="C53" s="2016"/>
      <c r="D53" s="2017"/>
      <c r="E53" s="2017"/>
      <c r="F53" s="2017"/>
      <c r="G53" s="2018"/>
      <c r="J53" s="5"/>
      <c r="K53" s="691"/>
      <c r="L53" s="167">
        <v>15</v>
      </c>
      <c r="M53" s="5"/>
      <c r="N53" s="1370" t="str">
        <f>IF(AND(C52="Other (Please identify)",C53=""),"WARNING: Line incomplete.","")</f>
        <v/>
      </c>
    </row>
    <row r="54" spans="2:14" ht="15" customHeight="1">
      <c r="B54" s="687" t="s">
        <v>4276</v>
      </c>
      <c r="C54" s="474" t="s">
        <v>591</v>
      </c>
      <c r="K54" s="158"/>
      <c r="L54" s="167">
        <v>16</v>
      </c>
      <c r="M54" s="5"/>
    </row>
    <row r="55" spans="2:14" ht="15" customHeight="1">
      <c r="B55" s="156"/>
      <c r="C55" s="1986"/>
      <c r="D55" s="1989"/>
      <c r="G55" s="5"/>
      <c r="H55" s="5"/>
      <c r="K55" s="158"/>
      <c r="L55" s="167">
        <v>17</v>
      </c>
      <c r="M55" s="5"/>
      <c r="N55" s="1370" t="str">
        <f>IF(AND(OR($E$13&lt;&gt;"",$E$14&lt;&gt;""),C55=""),"WARNING: Line incomplete.","")</f>
        <v/>
      </c>
    </row>
    <row r="56" spans="2:14" ht="15" customHeight="1">
      <c r="B56" s="687" t="s">
        <v>4277</v>
      </c>
      <c r="C56" s="474" t="s">
        <v>592</v>
      </c>
      <c r="K56" s="158"/>
      <c r="L56" s="167">
        <v>18</v>
      </c>
      <c r="M56" s="5"/>
    </row>
    <row r="57" spans="2:14" ht="15" customHeight="1">
      <c r="B57" s="157"/>
      <c r="C57" s="1986"/>
      <c r="D57" s="1987"/>
      <c r="E57" s="191" t="s">
        <v>1216</v>
      </c>
      <c r="K57" s="158"/>
      <c r="L57" s="167">
        <v>19</v>
      </c>
      <c r="M57" s="5"/>
      <c r="N57" s="1370" t="str">
        <f>IF(AND(OR($E$13&lt;&gt;"",$E$14&lt;&gt;""),C57=""),"WARNING: Line incomplete.","")</f>
        <v/>
      </c>
    </row>
    <row r="58" spans="2:14" ht="15" customHeight="1">
      <c r="B58" s="157"/>
      <c r="C58" s="12" t="s">
        <v>593</v>
      </c>
      <c r="K58" s="158"/>
      <c r="L58" s="167">
        <v>20</v>
      </c>
      <c r="M58" s="5"/>
    </row>
    <row r="59" spans="2:14" ht="27" customHeight="1">
      <c r="B59" s="157"/>
      <c r="C59" s="487" t="s">
        <v>13204</v>
      </c>
      <c r="D59" s="486"/>
      <c r="E59" s="693"/>
      <c r="F59" s="487" t="s">
        <v>8</v>
      </c>
      <c r="G59" s="486"/>
      <c r="H59" s="486"/>
      <c r="I59" s="486"/>
      <c r="J59" s="694" t="s">
        <v>13205</v>
      </c>
      <c r="K59" s="158"/>
      <c r="L59" s="167">
        <v>21</v>
      </c>
      <c r="M59" s="5"/>
    </row>
    <row r="60" spans="2:14" ht="18" customHeight="1">
      <c r="B60" s="157"/>
      <c r="C60" s="1970"/>
      <c r="D60" s="1971"/>
      <c r="E60" s="1972"/>
      <c r="F60" s="1970"/>
      <c r="G60" s="1971"/>
      <c r="H60" s="1971"/>
      <c r="I60" s="1972"/>
      <c r="J60" s="639"/>
      <c r="K60" s="158"/>
      <c r="L60" s="167">
        <v>22</v>
      </c>
      <c r="M60" s="5"/>
      <c r="N60" s="1370" t="str">
        <f>IF(AND(OR($E$13&lt;&gt;"",$E$14&lt;&gt;""),C57="Yes",OR(C60="",F60="",J60="")),"WARNING: Line incomplete.","")</f>
        <v/>
      </c>
    </row>
    <row r="61" spans="2:14" ht="18" customHeight="1">
      <c r="B61" s="157"/>
      <c r="C61" s="1970"/>
      <c r="D61" s="1971"/>
      <c r="E61" s="1972"/>
      <c r="F61" s="1970"/>
      <c r="G61" s="1971"/>
      <c r="H61" s="1971"/>
      <c r="I61" s="1972"/>
      <c r="J61" s="639"/>
      <c r="K61" s="158"/>
      <c r="L61" s="167">
        <v>23</v>
      </c>
      <c r="M61" s="5"/>
    </row>
    <row r="62" spans="2:14" ht="18" customHeight="1">
      <c r="B62" s="157"/>
      <c r="C62" s="1970"/>
      <c r="D62" s="1971"/>
      <c r="E62" s="1972"/>
      <c r="F62" s="1970"/>
      <c r="G62" s="1971"/>
      <c r="H62" s="1971"/>
      <c r="I62" s="1972"/>
      <c r="J62" s="639"/>
      <c r="K62" s="158"/>
      <c r="L62" s="167">
        <v>24</v>
      </c>
      <c r="M62" s="5"/>
    </row>
    <row r="63" spans="2:14" ht="18" customHeight="1">
      <c r="B63" s="157"/>
      <c r="C63" s="1970"/>
      <c r="D63" s="1971"/>
      <c r="E63" s="1972"/>
      <c r="F63" s="1970"/>
      <c r="G63" s="1971"/>
      <c r="H63" s="1971"/>
      <c r="I63" s="1972"/>
      <c r="J63" s="639"/>
      <c r="K63" s="158"/>
      <c r="L63" s="167">
        <v>25</v>
      </c>
      <c r="M63" s="5"/>
    </row>
    <row r="64" spans="2:14" ht="18" customHeight="1">
      <c r="B64" s="157"/>
      <c r="C64" s="1970"/>
      <c r="D64" s="1971"/>
      <c r="E64" s="1972"/>
      <c r="F64" s="1970"/>
      <c r="G64" s="1971"/>
      <c r="H64" s="1971"/>
      <c r="I64" s="1972"/>
      <c r="J64" s="639"/>
      <c r="K64" s="158"/>
      <c r="L64" s="167">
        <v>26</v>
      </c>
      <c r="M64" s="5"/>
    </row>
    <row r="65" spans="2:14" ht="18" customHeight="1">
      <c r="B65" s="157"/>
      <c r="C65" s="1970"/>
      <c r="D65" s="1971"/>
      <c r="E65" s="1972"/>
      <c r="F65" s="1970"/>
      <c r="G65" s="1971"/>
      <c r="H65" s="1971"/>
      <c r="I65" s="1972"/>
      <c r="J65" s="639"/>
      <c r="K65" s="695"/>
      <c r="L65" s="167">
        <v>27</v>
      </c>
      <c r="M65" s="5"/>
    </row>
    <row r="66" spans="2:14" ht="15">
      <c r="B66" s="696"/>
      <c r="C66" s="697"/>
      <c r="K66" s="164"/>
      <c r="L66" s="167">
        <v>28</v>
      </c>
      <c r="M66" s="5"/>
    </row>
    <row r="67" spans="2:14" ht="25.5">
      <c r="B67" s="698"/>
      <c r="C67" s="163" t="s">
        <v>13206</v>
      </c>
      <c r="D67" s="163"/>
      <c r="E67" s="163"/>
      <c r="F67" s="163"/>
      <c r="G67" s="163"/>
      <c r="H67" s="163"/>
      <c r="I67" s="699"/>
      <c r="J67" s="73"/>
      <c r="K67" s="158"/>
      <c r="L67" s="167">
        <v>29</v>
      </c>
      <c r="M67" s="5"/>
      <c r="N67" s="1370" t="str">
        <f>IF(AND(OR($E$13&lt;&gt;"",$E$14&lt;&gt;""),J67=""),"WARNING: Line incomplete.","")</f>
        <v/>
      </c>
    </row>
    <row r="68" spans="2:14" ht="14.1" customHeight="1">
      <c r="B68" s="157"/>
      <c r="E68" s="700" t="s">
        <v>594</v>
      </c>
      <c r="G68" s="700"/>
      <c r="H68" s="700"/>
      <c r="I68" s="700"/>
      <c r="K68" s="158"/>
      <c r="L68" s="167">
        <v>30</v>
      </c>
      <c r="M68" s="5"/>
    </row>
    <row r="69" spans="2:14" ht="15">
      <c r="B69" s="157"/>
      <c r="K69" s="158"/>
      <c r="L69" s="167">
        <v>31</v>
      </c>
      <c r="M69" s="5"/>
    </row>
    <row r="70" spans="2:14" ht="14.1" hidden="1" customHeight="1" thickTop="1" thickBot="1">
      <c r="B70" s="182" t="s">
        <v>1486</v>
      </c>
      <c r="C70" s="183" t="s">
        <v>1487</v>
      </c>
      <c r="D70" s="183" t="s">
        <v>1488</v>
      </c>
      <c r="E70" s="183" t="s">
        <v>1489</v>
      </c>
      <c r="F70" s="183" t="s">
        <v>1490</v>
      </c>
      <c r="G70" s="183" t="s">
        <v>1491</v>
      </c>
      <c r="H70" s="183" t="s">
        <v>1492</v>
      </c>
      <c r="I70" s="183" t="s">
        <v>1493</v>
      </c>
      <c r="J70" s="183" t="s">
        <v>1494</v>
      </c>
      <c r="K70" s="184" t="s">
        <v>1499</v>
      </c>
      <c r="L70" s="5"/>
      <c r="M70" s="5"/>
    </row>
    <row r="71" spans="2:14" ht="14.1" customHeight="1">
      <c r="B71" s="687" t="s">
        <v>595</v>
      </c>
      <c r="C71" s="474" t="s">
        <v>596</v>
      </c>
      <c r="K71" s="158"/>
      <c r="L71" s="167">
        <v>1</v>
      </c>
      <c r="M71" s="5"/>
    </row>
    <row r="72" spans="2:14" ht="67.5" customHeight="1">
      <c r="B72" s="701" t="s">
        <v>1218</v>
      </c>
      <c r="C72" s="665"/>
      <c r="D72" s="665"/>
      <c r="E72" s="665"/>
      <c r="F72" s="665"/>
      <c r="G72" s="665"/>
      <c r="H72" s="665"/>
      <c r="I72" s="665"/>
      <c r="J72" s="665"/>
      <c r="K72" s="702"/>
      <c r="L72" s="167">
        <v>2</v>
      </c>
      <c r="M72" s="5"/>
    </row>
    <row r="73" spans="2:14" ht="15">
      <c r="B73" s="242"/>
      <c r="C73" s="163"/>
      <c r="D73" s="163"/>
      <c r="E73" s="163"/>
      <c r="F73" s="163"/>
      <c r="G73" s="163"/>
      <c r="H73" s="163"/>
      <c r="I73" s="163"/>
      <c r="J73" s="163"/>
      <c r="K73" s="164"/>
      <c r="L73" s="167">
        <v>3</v>
      </c>
      <c r="M73" s="5"/>
    </row>
    <row r="74" spans="2:14" ht="38.25">
      <c r="B74" s="485" t="s">
        <v>597</v>
      </c>
      <c r="C74" s="486"/>
      <c r="D74" s="486"/>
      <c r="E74" s="667" t="s">
        <v>598</v>
      </c>
      <c r="F74" s="703"/>
      <c r="G74" s="667" t="s">
        <v>599</v>
      </c>
      <c r="H74" s="703"/>
      <c r="I74" s="704" t="s">
        <v>1219</v>
      </c>
      <c r="J74" s="704" t="s">
        <v>1220</v>
      </c>
      <c r="K74" s="488" t="s">
        <v>13207</v>
      </c>
      <c r="L74" s="167">
        <v>4</v>
      </c>
      <c r="M74" s="5"/>
    </row>
    <row r="75" spans="2:14" ht="15">
      <c r="B75" s="1973"/>
      <c r="C75" s="1974"/>
      <c r="D75" s="1975"/>
      <c r="E75" s="1976"/>
      <c r="F75" s="1975"/>
      <c r="G75" s="1976"/>
      <c r="H75" s="1975"/>
      <c r="I75" s="1388"/>
      <c r="J75" s="1622"/>
      <c r="K75" s="640"/>
      <c r="L75" s="167">
        <v>5</v>
      </c>
      <c r="M75" s="5"/>
      <c r="N75" s="1370" t="str">
        <f>IF(AND(OR($E$13&lt;&gt;"",$E$14&lt;&gt;""),OR(B75="",E75="",G75="",I75="",J75="",K75="")),"WARNING: Line incomplete.","")</f>
        <v/>
      </c>
    </row>
    <row r="76" spans="2:14" ht="15">
      <c r="B76" s="1973"/>
      <c r="C76" s="1974"/>
      <c r="D76" s="1975"/>
      <c r="E76" s="1976"/>
      <c r="F76" s="1975"/>
      <c r="G76" s="1976"/>
      <c r="H76" s="1975"/>
      <c r="I76" s="1388"/>
      <c r="J76" s="1622"/>
      <c r="K76" s="640"/>
      <c r="L76" s="167">
        <v>6</v>
      </c>
      <c r="M76" s="5"/>
    </row>
    <row r="77" spans="2:14" ht="15">
      <c r="B77" s="1973"/>
      <c r="C77" s="1974"/>
      <c r="D77" s="1975"/>
      <c r="E77" s="1976"/>
      <c r="F77" s="1975"/>
      <c r="G77" s="1976"/>
      <c r="H77" s="1975"/>
      <c r="I77" s="1388"/>
      <c r="J77" s="1622"/>
      <c r="K77" s="640"/>
      <c r="L77" s="167">
        <v>7</v>
      </c>
      <c r="M77" s="5"/>
    </row>
    <row r="78" spans="2:14" ht="15">
      <c r="B78" s="1973"/>
      <c r="C78" s="1974"/>
      <c r="D78" s="1975"/>
      <c r="E78" s="1976"/>
      <c r="F78" s="1975"/>
      <c r="G78" s="1976"/>
      <c r="H78" s="1975"/>
      <c r="I78" s="1388"/>
      <c r="J78" s="1622"/>
      <c r="K78" s="640"/>
      <c r="L78" s="167">
        <v>8</v>
      </c>
      <c r="M78" s="5"/>
    </row>
    <row r="79" spans="2:14" ht="15">
      <c r="B79" s="1973"/>
      <c r="C79" s="1974"/>
      <c r="D79" s="1975"/>
      <c r="E79" s="1976"/>
      <c r="F79" s="1975"/>
      <c r="G79" s="1976"/>
      <c r="H79" s="1975"/>
      <c r="I79" s="1388"/>
      <c r="J79" s="1622"/>
      <c r="K79" s="640"/>
      <c r="L79" s="167">
        <v>9</v>
      </c>
      <c r="M79" s="5"/>
    </row>
    <row r="80" spans="2:14" ht="15">
      <c r="B80" s="1973"/>
      <c r="C80" s="1974"/>
      <c r="D80" s="1975"/>
      <c r="E80" s="1976"/>
      <c r="F80" s="1975"/>
      <c r="G80" s="1976"/>
      <c r="H80" s="1975"/>
      <c r="I80" s="1388"/>
      <c r="J80" s="1622"/>
      <c r="K80" s="640"/>
      <c r="L80" s="167">
        <v>10</v>
      </c>
      <c r="M80" s="5"/>
    </row>
    <row r="81" spans="2:14" ht="15">
      <c r="B81" s="1973"/>
      <c r="C81" s="1974"/>
      <c r="D81" s="1975"/>
      <c r="E81" s="1976"/>
      <c r="F81" s="1975"/>
      <c r="G81" s="1976"/>
      <c r="H81" s="1975"/>
      <c r="I81" s="1388"/>
      <c r="J81" s="1622"/>
      <c r="K81" s="640"/>
      <c r="L81" s="167">
        <v>11</v>
      </c>
      <c r="M81" s="5"/>
    </row>
    <row r="82" spans="2:14" ht="15">
      <c r="B82" s="1973"/>
      <c r="C82" s="1974"/>
      <c r="D82" s="1975"/>
      <c r="E82" s="1976"/>
      <c r="F82" s="1975"/>
      <c r="G82" s="1976"/>
      <c r="H82" s="1975"/>
      <c r="I82" s="1388"/>
      <c r="J82" s="1622"/>
      <c r="K82" s="640"/>
      <c r="L82" s="167">
        <v>12</v>
      </c>
      <c r="M82" s="5"/>
    </row>
    <row r="83" spans="2:14" ht="15.75" thickBot="1">
      <c r="B83" s="1977"/>
      <c r="C83" s="1978"/>
      <c r="D83" s="1979"/>
      <c r="E83" s="1980"/>
      <c r="F83" s="1979"/>
      <c r="G83" s="1980"/>
      <c r="H83" s="1979"/>
      <c r="I83" s="1394"/>
      <c r="J83" s="1623"/>
      <c r="K83" s="641"/>
      <c r="L83" s="167">
        <v>13</v>
      </c>
      <c r="M83" s="5"/>
    </row>
    <row r="84" spans="2:14" ht="18" customHeight="1" thickTop="1" thickBot="1">
      <c r="B84" s="1182"/>
      <c r="C84" s="1183"/>
      <c r="D84" s="1183"/>
      <c r="E84" s="1183"/>
      <c r="F84" s="1183"/>
      <c r="G84" s="1183"/>
      <c r="H84" s="1183"/>
      <c r="I84" s="1183"/>
      <c r="J84" s="1183"/>
      <c r="K84" s="1184"/>
      <c r="L84" s="169"/>
      <c r="M84" s="5"/>
    </row>
    <row r="85" spans="2:14" ht="14.1" hidden="1" customHeight="1" thickTop="1" thickBot="1">
      <c r="B85" s="1177" t="s">
        <v>1486</v>
      </c>
      <c r="C85" s="692" t="s">
        <v>1487</v>
      </c>
      <c r="D85" s="692" t="s">
        <v>1488</v>
      </c>
      <c r="E85" s="692" t="s">
        <v>1489</v>
      </c>
      <c r="F85" s="692" t="s">
        <v>1490</v>
      </c>
      <c r="G85" s="692" t="s">
        <v>1491</v>
      </c>
      <c r="H85" s="692" t="s">
        <v>1492</v>
      </c>
      <c r="I85" s="692" t="s">
        <v>1493</v>
      </c>
      <c r="J85" s="692" t="s">
        <v>1494</v>
      </c>
      <c r="K85" s="1178" t="s">
        <v>1499</v>
      </c>
      <c r="L85" s="5"/>
      <c r="M85" s="5"/>
    </row>
    <row r="86" spans="2:14" ht="51.75" thickTop="1">
      <c r="B86" s="705" t="s">
        <v>4274</v>
      </c>
      <c r="C86" s="706" t="s">
        <v>600</v>
      </c>
      <c r="D86" s="655" t="s">
        <v>601</v>
      </c>
      <c r="E86" s="655"/>
      <c r="F86" s="655"/>
      <c r="G86" s="655"/>
      <c r="H86" s="655"/>
      <c r="I86" s="655"/>
      <c r="J86" s="496"/>
      <c r="K86" s="707" t="s">
        <v>4427</v>
      </c>
      <c r="L86" s="167">
        <v>1</v>
      </c>
      <c r="M86" s="5"/>
    </row>
    <row r="87" spans="2:14" ht="15">
      <c r="B87" s="708"/>
      <c r="C87" s="709"/>
      <c r="D87" s="710"/>
      <c r="E87" s="1174" t="s">
        <v>412</v>
      </c>
      <c r="F87" s="710"/>
      <c r="G87" s="710"/>
      <c r="H87" s="710"/>
      <c r="I87" s="710"/>
      <c r="J87" s="210"/>
      <c r="K87" s="642"/>
      <c r="L87" s="167">
        <v>2</v>
      </c>
      <c r="M87" s="5"/>
      <c r="N87" s="1370" t="str">
        <f>IF(AND(OR($E$13&lt;&gt;"",$E$14&lt;&gt;""),K87=""),"WARNING: Line incomplete.","")</f>
        <v/>
      </c>
    </row>
    <row r="88" spans="2:14" ht="28.15" customHeight="1">
      <c r="B88" s="157"/>
      <c r="C88" s="474" t="s">
        <v>602</v>
      </c>
      <c r="D88" s="711" t="s">
        <v>603</v>
      </c>
      <c r="E88" s="711"/>
      <c r="F88" s="711"/>
      <c r="G88" s="711"/>
      <c r="H88" s="711"/>
      <c r="I88" s="711"/>
      <c r="J88" s="204"/>
      <c r="K88" s="127"/>
      <c r="L88" s="167">
        <v>3</v>
      </c>
      <c r="M88" s="5"/>
    </row>
    <row r="89" spans="2:14" ht="15">
      <c r="B89" s="157"/>
      <c r="D89" s="12" t="s">
        <v>604</v>
      </c>
      <c r="E89" s="2008"/>
      <c r="F89" s="2009"/>
      <c r="G89" s="2009"/>
      <c r="H89" s="2009"/>
      <c r="I89" s="2010"/>
      <c r="K89" s="642"/>
      <c r="L89" s="167">
        <v>4</v>
      </c>
      <c r="M89" s="5"/>
    </row>
    <row r="90" spans="2:14" ht="15">
      <c r="B90" s="157"/>
      <c r="D90" s="204" t="s">
        <v>604</v>
      </c>
      <c r="E90" s="1999"/>
      <c r="F90" s="2000"/>
      <c r="G90" s="2000"/>
      <c r="H90" s="2000"/>
      <c r="I90" s="2001"/>
      <c r="K90" s="643"/>
      <c r="L90" s="167">
        <v>5</v>
      </c>
      <c r="M90" s="5"/>
    </row>
    <row r="91" spans="2:14" ht="15">
      <c r="B91" s="157"/>
      <c r="D91" s="204" t="s">
        <v>604</v>
      </c>
      <c r="E91" s="2005"/>
      <c r="F91" s="2006"/>
      <c r="G91" s="2006"/>
      <c r="H91" s="2006"/>
      <c r="I91" s="2007"/>
      <c r="K91" s="644"/>
      <c r="L91" s="167">
        <v>6</v>
      </c>
      <c r="M91" s="5"/>
    </row>
    <row r="92" spans="2:14" ht="21.75" customHeight="1">
      <c r="B92" s="712"/>
      <c r="C92" s="713" t="s">
        <v>605</v>
      </c>
      <c r="D92" s="713" t="s">
        <v>606</v>
      </c>
      <c r="E92" s="713"/>
      <c r="F92" s="713"/>
      <c r="G92" s="713"/>
      <c r="H92" s="713"/>
      <c r="I92" s="713"/>
      <c r="J92" s="683"/>
      <c r="K92" s="128"/>
      <c r="L92" s="167">
        <v>7</v>
      </c>
      <c r="M92" s="5"/>
    </row>
    <row r="93" spans="2:14" ht="15">
      <c r="B93" s="157"/>
      <c r="D93" s="12" t="s">
        <v>607</v>
      </c>
      <c r="E93" s="2008"/>
      <c r="F93" s="2009"/>
      <c r="G93" s="2009"/>
      <c r="H93" s="2009"/>
      <c r="I93" s="2010"/>
      <c r="K93" s="642"/>
      <c r="L93" s="167">
        <v>8</v>
      </c>
      <c r="M93" s="5"/>
      <c r="N93" s="1370" t="str">
        <f>IF(AND(OR($E$13&lt;&gt;"",$E$14&lt;&gt;""),OR(E93="",K93="")),"WARNING: Line incomplete.","")</f>
        <v/>
      </c>
    </row>
    <row r="94" spans="2:14" ht="15">
      <c r="B94" s="157"/>
      <c r="D94" s="204" t="s">
        <v>607</v>
      </c>
      <c r="E94" s="1999"/>
      <c r="F94" s="2000"/>
      <c r="G94" s="2000"/>
      <c r="H94" s="2000"/>
      <c r="I94" s="2001"/>
      <c r="K94" s="643"/>
      <c r="L94" s="167">
        <v>9</v>
      </c>
      <c r="M94" s="5"/>
      <c r="N94" s="1370"/>
    </row>
    <row r="95" spans="2:14" ht="15">
      <c r="B95" s="157"/>
      <c r="D95" s="204" t="s">
        <v>607</v>
      </c>
      <c r="E95" s="1999"/>
      <c r="F95" s="2000"/>
      <c r="G95" s="2000"/>
      <c r="H95" s="2000"/>
      <c r="I95" s="2001"/>
      <c r="K95" s="643"/>
      <c r="L95" s="167">
        <v>10</v>
      </c>
      <c r="M95" s="5"/>
      <c r="N95" s="1370"/>
    </row>
    <row r="96" spans="2:14" ht="15">
      <c r="B96" s="157"/>
      <c r="D96" s="204" t="s">
        <v>607</v>
      </c>
      <c r="E96" s="1999"/>
      <c r="F96" s="2000"/>
      <c r="G96" s="2000"/>
      <c r="H96" s="2000"/>
      <c r="I96" s="2001"/>
      <c r="K96" s="643"/>
      <c r="L96" s="167">
        <v>11</v>
      </c>
      <c r="M96" s="5"/>
      <c r="N96" s="1370"/>
    </row>
    <row r="97" spans="2:14" ht="15">
      <c r="B97" s="157"/>
      <c r="D97" s="204" t="s">
        <v>607</v>
      </c>
      <c r="E97" s="1999"/>
      <c r="F97" s="2000"/>
      <c r="G97" s="2000"/>
      <c r="H97" s="2000"/>
      <c r="I97" s="2001"/>
      <c r="K97" s="643"/>
      <c r="L97" s="167">
        <v>12</v>
      </c>
      <c r="M97" s="5"/>
      <c r="N97" s="1370"/>
    </row>
    <row r="98" spans="2:14" ht="15">
      <c r="B98" s="157"/>
      <c r="D98" s="204" t="s">
        <v>607</v>
      </c>
      <c r="E98" s="1999"/>
      <c r="F98" s="2000"/>
      <c r="G98" s="2000"/>
      <c r="H98" s="2000"/>
      <c r="I98" s="2001"/>
      <c r="K98" s="643"/>
      <c r="L98" s="167">
        <v>13</v>
      </c>
      <c r="M98" s="5"/>
      <c r="N98" s="1370"/>
    </row>
    <row r="99" spans="2:14" ht="15">
      <c r="B99" s="157"/>
      <c r="D99" s="204" t="s">
        <v>607</v>
      </c>
      <c r="E99" s="1999"/>
      <c r="F99" s="2000"/>
      <c r="G99" s="2000"/>
      <c r="H99" s="2000"/>
      <c r="I99" s="2001"/>
      <c r="K99" s="643"/>
      <c r="L99" s="167">
        <v>14</v>
      </c>
      <c r="M99" s="5"/>
    </row>
    <row r="100" spans="2:14" ht="15">
      <c r="B100" s="157"/>
      <c r="D100" s="204" t="s">
        <v>607</v>
      </c>
      <c r="E100" s="1999"/>
      <c r="F100" s="2000"/>
      <c r="G100" s="2000"/>
      <c r="H100" s="2000"/>
      <c r="I100" s="2001"/>
      <c r="K100" s="643"/>
      <c r="L100" s="167">
        <v>15</v>
      </c>
      <c r="M100" s="5"/>
    </row>
    <row r="101" spans="2:14" ht="15">
      <c r="B101" s="157"/>
      <c r="D101" s="204" t="s">
        <v>607</v>
      </c>
      <c r="E101" s="1999"/>
      <c r="F101" s="2000"/>
      <c r="G101" s="2000"/>
      <c r="H101" s="2000"/>
      <c r="I101" s="2001"/>
      <c r="K101" s="643"/>
      <c r="L101" s="167">
        <v>16</v>
      </c>
      <c r="M101" s="5"/>
    </row>
    <row r="102" spans="2:14" ht="15">
      <c r="B102" s="157"/>
      <c r="D102" s="204" t="s">
        <v>607</v>
      </c>
      <c r="E102" s="1999"/>
      <c r="F102" s="2000"/>
      <c r="G102" s="2000"/>
      <c r="H102" s="2000"/>
      <c r="I102" s="2001"/>
      <c r="K102" s="643"/>
      <c r="L102" s="167">
        <v>17</v>
      </c>
      <c r="M102" s="5"/>
    </row>
    <row r="103" spans="2:14" ht="15">
      <c r="B103" s="157"/>
      <c r="D103" s="204" t="s">
        <v>607</v>
      </c>
      <c r="E103" s="1999"/>
      <c r="F103" s="2000"/>
      <c r="G103" s="2000"/>
      <c r="H103" s="2000"/>
      <c r="I103" s="2001"/>
      <c r="K103" s="643"/>
      <c r="L103" s="167">
        <v>18</v>
      </c>
      <c r="M103" s="5"/>
    </row>
    <row r="104" spans="2:14" ht="15">
      <c r="B104" s="157"/>
      <c r="D104" s="204" t="s">
        <v>607</v>
      </c>
      <c r="E104" s="1999"/>
      <c r="F104" s="2000"/>
      <c r="G104" s="2000"/>
      <c r="H104" s="2000"/>
      <c r="I104" s="2001"/>
      <c r="K104" s="643"/>
      <c r="L104" s="167">
        <v>19</v>
      </c>
      <c r="M104" s="5"/>
    </row>
    <row r="105" spans="2:14" ht="15">
      <c r="B105" s="157"/>
      <c r="D105" s="204" t="s">
        <v>607</v>
      </c>
      <c r="E105" s="1999"/>
      <c r="F105" s="2000"/>
      <c r="G105" s="2000"/>
      <c r="H105" s="2000"/>
      <c r="I105" s="2001"/>
      <c r="K105" s="643"/>
      <c r="L105" s="167">
        <v>20</v>
      </c>
      <c r="M105" s="5"/>
    </row>
    <row r="106" spans="2:14" ht="15">
      <c r="B106" s="157"/>
      <c r="D106" s="204" t="s">
        <v>607</v>
      </c>
      <c r="E106" s="1999"/>
      <c r="F106" s="2000"/>
      <c r="G106" s="2000"/>
      <c r="H106" s="2000"/>
      <c r="I106" s="2001"/>
      <c r="K106" s="643"/>
      <c r="L106" s="167">
        <v>21</v>
      </c>
      <c r="M106" s="5"/>
    </row>
    <row r="107" spans="2:14" ht="15">
      <c r="B107" s="157"/>
      <c r="D107" s="204" t="s">
        <v>607</v>
      </c>
      <c r="E107" s="1999"/>
      <c r="F107" s="2000"/>
      <c r="G107" s="2000"/>
      <c r="H107" s="2000"/>
      <c r="I107" s="2001"/>
      <c r="K107" s="643"/>
      <c r="L107" s="167">
        <v>22</v>
      </c>
      <c r="M107" s="5"/>
    </row>
    <row r="108" spans="2:14" ht="15">
      <c r="B108" s="157"/>
      <c r="D108" s="204" t="s">
        <v>607</v>
      </c>
      <c r="E108" s="1999"/>
      <c r="F108" s="2000"/>
      <c r="G108" s="2000"/>
      <c r="H108" s="2000"/>
      <c r="I108" s="2001"/>
      <c r="K108" s="643"/>
      <c r="L108" s="167">
        <v>23</v>
      </c>
      <c r="M108" s="5"/>
    </row>
    <row r="109" spans="2:14" ht="15">
      <c r="B109" s="157"/>
      <c r="D109" s="204" t="s">
        <v>607</v>
      </c>
      <c r="E109" s="1999"/>
      <c r="F109" s="2000"/>
      <c r="G109" s="2000"/>
      <c r="H109" s="2000"/>
      <c r="I109" s="2001"/>
      <c r="K109" s="643"/>
      <c r="L109" s="167">
        <v>24</v>
      </c>
      <c r="M109" s="5"/>
    </row>
    <row r="110" spans="2:14" ht="15">
      <c r="B110" s="157"/>
      <c r="D110" s="204" t="s">
        <v>607</v>
      </c>
      <c r="E110" s="1999"/>
      <c r="F110" s="2000"/>
      <c r="G110" s="2000"/>
      <c r="H110" s="2000"/>
      <c r="I110" s="2001"/>
      <c r="K110" s="643"/>
      <c r="L110" s="167">
        <v>25</v>
      </c>
      <c r="M110" s="5"/>
    </row>
    <row r="111" spans="2:14" ht="15">
      <c r="B111" s="157"/>
      <c r="D111" s="204" t="s">
        <v>607</v>
      </c>
      <c r="E111" s="1999"/>
      <c r="F111" s="2000"/>
      <c r="G111" s="2000"/>
      <c r="H111" s="2000"/>
      <c r="I111" s="2001"/>
      <c r="K111" s="643"/>
      <c r="L111" s="167">
        <v>26</v>
      </c>
      <c r="M111" s="5"/>
    </row>
    <row r="112" spans="2:14" ht="15">
      <c r="B112" s="157"/>
      <c r="D112" s="204" t="s">
        <v>607</v>
      </c>
      <c r="E112" s="1999"/>
      <c r="F112" s="2000"/>
      <c r="G112" s="2000"/>
      <c r="H112" s="2000"/>
      <c r="I112" s="2001"/>
      <c r="K112" s="643"/>
      <c r="L112" s="167">
        <v>27</v>
      </c>
      <c r="M112" s="5"/>
    </row>
    <row r="113" spans="2:13" ht="15">
      <c r="B113" s="157"/>
      <c r="D113" s="204" t="s">
        <v>607</v>
      </c>
      <c r="E113" s="1999"/>
      <c r="F113" s="2000"/>
      <c r="G113" s="2000"/>
      <c r="H113" s="2000"/>
      <c r="I113" s="2001"/>
      <c r="K113" s="643"/>
      <c r="L113" s="167">
        <v>28</v>
      </c>
      <c r="M113" s="5"/>
    </row>
    <row r="114" spans="2:13" ht="15">
      <c r="B114" s="519"/>
      <c r="C114" s="210"/>
      <c r="D114" s="204" t="s">
        <v>607</v>
      </c>
      <c r="E114" s="2002"/>
      <c r="F114" s="2003"/>
      <c r="G114" s="2003"/>
      <c r="H114" s="2003"/>
      <c r="I114" s="2004"/>
      <c r="J114" s="714"/>
      <c r="K114" s="643"/>
      <c r="L114" s="167">
        <v>29</v>
      </c>
      <c r="M114" s="5"/>
    </row>
    <row r="115" spans="2:13" ht="15.75" thickBot="1">
      <c r="B115" s="715"/>
      <c r="C115" s="651" t="s">
        <v>608</v>
      </c>
      <c r="D115" s="651" t="s">
        <v>609</v>
      </c>
      <c r="E115" s="173"/>
      <c r="F115" s="173"/>
      <c r="G115" s="173"/>
      <c r="H115" s="173"/>
      <c r="I115" s="173"/>
      <c r="J115" s="173"/>
      <c r="K115" s="716">
        <f>SUM(K87:K114)</f>
        <v>0</v>
      </c>
      <c r="L115" s="167">
        <v>30</v>
      </c>
      <c r="M115" s="5"/>
    </row>
    <row r="116" spans="2:13" ht="13.5" thickTop="1"/>
    <row r="117" spans="2:13"/>
    <row r="118" spans="2:13"/>
    <row r="119" spans="2:13"/>
    <row r="120" spans="2:13"/>
    <row r="121" spans="2:13"/>
    <row r="122" spans="2:13"/>
    <row r="123" spans="2:13"/>
    <row r="124" spans="2:13"/>
    <row r="125" spans="2:13"/>
    <row r="126" spans="2:13"/>
    <row r="127" spans="2:13"/>
    <row r="128" spans="2:13"/>
    <row r="129"/>
  </sheetData>
  <sheetProtection algorithmName="SHA-512" hashValue="h7xbmimQK6KLtnY30C9b/HuwZkn8sGTR+U4zkNZ3cem/4T6oXWNBz/ZllrMlNxTQrSo7/TB1n26If2D/EYRvrQ==" saltValue="c5OYZNY/Sp88cObSRe3hSg==" spinCount="100000" sheet="1" objects="1" scenarios="1"/>
  <mergeCells count="79">
    <mergeCell ref="B7:D7"/>
    <mergeCell ref="B79:D79"/>
    <mergeCell ref="E79:F79"/>
    <mergeCell ref="G79:H79"/>
    <mergeCell ref="E89:I89"/>
    <mergeCell ref="B80:D80"/>
    <mergeCell ref="E80:F80"/>
    <mergeCell ref="G80:H80"/>
    <mergeCell ref="C64:E64"/>
    <mergeCell ref="F64:I64"/>
    <mergeCell ref="B75:D75"/>
    <mergeCell ref="E75:F75"/>
    <mergeCell ref="G75:H75"/>
    <mergeCell ref="C61:E61"/>
    <mergeCell ref="F61:I61"/>
    <mergeCell ref="C62:E62"/>
    <mergeCell ref="B81:D81"/>
    <mergeCell ref="E81:F81"/>
    <mergeCell ref="G81:H81"/>
    <mergeCell ref="B82:D82"/>
    <mergeCell ref="E82:F82"/>
    <mergeCell ref="G82:H82"/>
    <mergeCell ref="F62:I62"/>
    <mergeCell ref="C63:E63"/>
    <mergeCell ref="F63:I63"/>
    <mergeCell ref="C52:D52"/>
    <mergeCell ref="C53:G53"/>
    <mergeCell ref="C57:D57"/>
    <mergeCell ref="C60:E60"/>
    <mergeCell ref="F60:I60"/>
    <mergeCell ref="C55:D55"/>
    <mergeCell ref="E113:I113"/>
    <mergeCell ref="E114:I114"/>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E91:I91"/>
    <mergeCell ref="E93:I93"/>
    <mergeCell ref="E97:I97"/>
    <mergeCell ref="B83:D83"/>
    <mergeCell ref="E83:F83"/>
    <mergeCell ref="G83:H83"/>
    <mergeCell ref="E90:I90"/>
    <mergeCell ref="B78:D78"/>
    <mergeCell ref="E78:F78"/>
    <mergeCell ref="G78:H78"/>
    <mergeCell ref="C65:E65"/>
    <mergeCell ref="F65:I65"/>
    <mergeCell ref="B76:D76"/>
    <mergeCell ref="E76:F76"/>
    <mergeCell ref="G76:H76"/>
    <mergeCell ref="B77:D77"/>
    <mergeCell ref="E77:F77"/>
    <mergeCell ref="G77:H77"/>
    <mergeCell ref="C41:F41"/>
    <mergeCell ref="C43:K45"/>
    <mergeCell ref="C48:K49"/>
    <mergeCell ref="E23:I23"/>
    <mergeCell ref="E13:I13"/>
    <mergeCell ref="E14:I14"/>
    <mergeCell ref="E20:I20"/>
    <mergeCell ref="E21:I21"/>
    <mergeCell ref="E22:I22"/>
    <mergeCell ref="E19:I19"/>
  </mergeCells>
  <conditionalFormatting sqref="C43">
    <cfRule type="expression" dxfId="20" priority="2">
      <formula>$C$41&lt;&gt;"Other (Identify and give a brief work description)"</formula>
    </cfRule>
  </conditionalFormatting>
  <conditionalFormatting sqref="C53">
    <cfRule type="expression" dxfId="19" priority="1">
      <formula>$C$52="Other (Please Identify)"</formula>
    </cfRule>
  </conditionalFormatting>
  <conditionalFormatting sqref="E68 G68:I68">
    <cfRule type="expression" dxfId="18" priority="3">
      <formula>$J$67="Yes"</formula>
    </cfRule>
  </conditionalFormatting>
  <dataValidations count="4">
    <dataValidation type="list" allowBlank="1" showInputMessage="1" showErrorMessage="1" sqref="C57:D57 J67" xr:uid="{00000000-0002-0000-1800-000000000000}">
      <formula1>"Yes, No"</formula1>
    </dataValidation>
    <dataValidation type="list" allowBlank="1" showInputMessage="1" showErrorMessage="1" sqref="C52:D52" xr:uid="{00000000-0002-0000-1800-000001000000}">
      <formula1>Owner_Responsibility_Question</formula1>
    </dataValidation>
    <dataValidation type="list" allowBlank="1" showInputMessage="1" showErrorMessage="1" sqref="C41" xr:uid="{00000000-0002-0000-1800-000002000000}">
      <formula1>Patient_Care_Function_Question</formula1>
    </dataValidation>
    <dataValidation type="list" allowBlank="1" showInputMessage="1" showErrorMessage="1" sqref="K35" xr:uid="{00000000-0002-0000-1800-000003000000}">
      <formula1>Compensation_Paid_Question</formula1>
    </dataValidation>
  </dataValidations>
  <hyperlinks>
    <hyperlink ref="B7" location="Checklist!A1" display="Click here to go back to the instructions" xr:uid="{028EA78D-EB40-43A2-9351-F1A05E0E757F}"/>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5" min="1"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5"/>
  <dimension ref="A1:N129"/>
  <sheetViews>
    <sheetView showGridLines="0" zoomScaleNormal="100" zoomScaleSheetLayoutView="66" workbookViewId="0">
      <selection activeCell="J16" sqref="J16"/>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0" width="12.109375" style="12" customWidth="1"/>
    <col min="11" max="11" width="11" style="12" customWidth="1"/>
    <col min="12" max="12" width="2.6640625" style="12" hidden="1" customWidth="1"/>
    <col min="13" max="13" width="1.77734375" style="12" hidden="1" customWidth="1"/>
    <col min="14" max="14" width="71.44140625" style="12" bestFit="1" customWidth="1"/>
    <col min="15" max="16384" width="9.6640625" style="12" hidden="1"/>
  </cols>
  <sheetData>
    <row r="1" spans="2:14">
      <c r="B1" s="134" t="s">
        <v>12355</v>
      </c>
      <c r="C1" s="134"/>
      <c r="D1" s="134"/>
      <c r="E1" s="134"/>
      <c r="F1" s="134"/>
      <c r="G1" s="134"/>
      <c r="H1" s="134"/>
      <c r="I1" s="134"/>
      <c r="J1" s="134"/>
      <c r="K1" s="134"/>
    </row>
    <row r="2" spans="2:14">
      <c r="B2" s="134" t="s">
        <v>12356</v>
      </c>
      <c r="C2" s="134"/>
      <c r="D2" s="134"/>
      <c r="E2" s="134"/>
      <c r="F2" s="134"/>
      <c r="G2" s="134"/>
      <c r="H2" s="134"/>
      <c r="I2" s="134"/>
      <c r="J2" s="134"/>
      <c r="K2" s="134"/>
      <c r="N2" s="1370" t="str">
        <f>IF(COUNTIF(N3:N117,"WARNING: Line Incomplete."),"INCOMPLETE","")</f>
        <v/>
      </c>
    </row>
    <row r="3" spans="2:14">
      <c r="B3" s="134" t="s">
        <v>12357</v>
      </c>
      <c r="C3" s="134"/>
      <c r="D3" s="134"/>
      <c r="E3" s="134"/>
      <c r="F3" s="134"/>
      <c r="G3" s="134"/>
      <c r="H3" s="134"/>
      <c r="I3" s="134"/>
      <c r="J3" s="134"/>
      <c r="K3" s="134"/>
    </row>
    <row r="4" spans="2:14">
      <c r="B4" s="134" t="s">
        <v>12358</v>
      </c>
      <c r="C4" s="134"/>
      <c r="D4" s="134"/>
      <c r="E4" s="134"/>
      <c r="F4" s="134"/>
      <c r="G4" s="134"/>
      <c r="H4" s="134"/>
      <c r="I4" s="134"/>
      <c r="J4" s="134"/>
      <c r="K4" s="134"/>
    </row>
    <row r="5" spans="2:14" ht="8.1" customHeight="1">
      <c r="B5" s="134"/>
      <c r="C5" s="134"/>
      <c r="D5" s="135"/>
      <c r="E5" s="134"/>
      <c r="F5" s="134"/>
      <c r="G5" s="134"/>
      <c r="H5" s="134"/>
      <c r="I5" s="134"/>
      <c r="J5" s="135"/>
      <c r="K5" s="135"/>
    </row>
    <row r="6" spans="2:14">
      <c r="B6" s="134" t="s">
        <v>9989</v>
      </c>
      <c r="C6" s="134"/>
      <c r="D6" s="135"/>
      <c r="E6" s="134"/>
      <c r="F6" s="134"/>
      <c r="G6" s="134"/>
      <c r="H6" s="134"/>
      <c r="I6" s="134"/>
      <c r="J6" s="135"/>
      <c r="K6" s="135"/>
    </row>
    <row r="7" spans="2:14" ht="13.5" thickBot="1">
      <c r="B7" s="1878" t="s">
        <v>14439</v>
      </c>
      <c r="C7" s="1878"/>
      <c r="D7" s="1878"/>
      <c r="K7" s="16"/>
    </row>
    <row r="8" spans="2:14" ht="18" customHeight="1" thickTop="1">
      <c r="B8" s="645" t="s">
        <v>6</v>
      </c>
      <c r="C8" s="148"/>
      <c r="D8" s="148"/>
      <c r="E8" s="148">
        <f>Facility_Name</f>
        <v>0</v>
      </c>
      <c r="F8" s="148"/>
      <c r="G8" s="148"/>
      <c r="H8" s="148"/>
      <c r="I8" s="148"/>
      <c r="J8" s="148"/>
      <c r="K8" s="150"/>
      <c r="L8" s="5"/>
      <c r="M8" s="5"/>
    </row>
    <row r="9" spans="2:14" ht="18" customHeight="1">
      <c r="B9" s="646" t="s">
        <v>7</v>
      </c>
      <c r="C9" s="647"/>
      <c r="D9" s="647"/>
      <c r="E9" s="647" t="str">
        <f>IF(Facility_DBA = 0, "", Facility_DBA)</f>
        <v/>
      </c>
      <c r="F9" s="647"/>
      <c r="G9" s="647"/>
      <c r="H9" s="647"/>
      <c r="I9" s="647"/>
      <c r="J9" s="647"/>
      <c r="K9" s="648"/>
      <c r="L9" s="5"/>
      <c r="M9" s="5"/>
    </row>
    <row r="10" spans="2: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2:14" ht="65.099999999999994" customHeight="1" thickTop="1">
      <c r="B11" s="654" t="s">
        <v>581</v>
      </c>
      <c r="C11" s="655"/>
      <c r="D11" s="655"/>
      <c r="E11" s="655"/>
      <c r="F11" s="656"/>
      <c r="G11" s="655"/>
      <c r="H11" s="655"/>
      <c r="I11" s="655"/>
      <c r="J11" s="656"/>
      <c r="K11" s="657"/>
      <c r="L11" s="5"/>
      <c r="M11" s="5"/>
    </row>
    <row r="12" spans="2:14" ht="16.5" hidden="1" thickTop="1" thickBot="1">
      <c r="B12" s="658" t="s">
        <v>1486</v>
      </c>
      <c r="C12" s="659" t="s">
        <v>1487</v>
      </c>
      <c r="D12" s="659" t="s">
        <v>1488</v>
      </c>
      <c r="E12" s="458" t="s">
        <v>1489</v>
      </c>
      <c r="F12" s="458" t="s">
        <v>1490</v>
      </c>
      <c r="G12" s="458" t="s">
        <v>1491</v>
      </c>
      <c r="H12" s="458" t="s">
        <v>1492</v>
      </c>
      <c r="I12" s="458" t="s">
        <v>1493</v>
      </c>
      <c r="J12" s="659" t="s">
        <v>1494</v>
      </c>
      <c r="K12" s="1175" t="s">
        <v>1499</v>
      </c>
      <c r="L12" s="5"/>
      <c r="M12" s="5"/>
    </row>
    <row r="13" spans="2:14" ht="15">
      <c r="B13" s="157" t="s">
        <v>16</v>
      </c>
      <c r="E13" s="1981"/>
      <c r="F13" s="1982"/>
      <c r="G13" s="1982"/>
      <c r="H13" s="1982"/>
      <c r="I13" s="1983"/>
      <c r="K13" s="158"/>
      <c r="L13" s="167">
        <v>1</v>
      </c>
      <c r="M13" s="5"/>
    </row>
    <row r="14" spans="2:14" ht="15">
      <c r="B14" s="157" t="s">
        <v>582</v>
      </c>
      <c r="E14" s="1981"/>
      <c r="F14" s="1982"/>
      <c r="G14" s="1982"/>
      <c r="H14" s="1982"/>
      <c r="I14" s="1983"/>
      <c r="K14" s="158"/>
      <c r="L14" s="167">
        <v>2</v>
      </c>
      <c r="M14" s="5"/>
    </row>
    <row r="15" spans="2:14" ht="40.700000000000003" customHeight="1">
      <c r="B15" s="663" t="s">
        <v>4279</v>
      </c>
      <c r="C15" s="486" t="s">
        <v>583</v>
      </c>
      <c r="D15" s="664"/>
      <c r="E15" s="665"/>
      <c r="F15" s="665"/>
      <c r="G15" s="665"/>
      <c r="H15" s="666"/>
      <c r="I15" s="135"/>
      <c r="J15" s="667" t="s">
        <v>13202</v>
      </c>
      <c r="K15" s="668" t="s">
        <v>13203</v>
      </c>
      <c r="L15" s="167">
        <v>3</v>
      </c>
      <c r="M15" s="5"/>
    </row>
    <row r="16" spans="2:14" ht="18" customHeight="1">
      <c r="B16" s="157"/>
      <c r="C16" s="12" t="s">
        <v>584</v>
      </c>
      <c r="E16" s="669"/>
      <c r="F16" s="670"/>
      <c r="G16" s="670"/>
      <c r="H16" s="670"/>
      <c r="I16" s="671"/>
      <c r="J16" s="1390"/>
      <c r="K16" s="1617"/>
      <c r="L16" s="167">
        <v>4</v>
      </c>
      <c r="M16" s="5"/>
      <c r="N16" s="1370" t="str">
        <f t="shared" ref="N16:N23" si="0">IF(AND(K16&lt;&gt;"",J16=""),"WARNING: Line incomplete.","")</f>
        <v/>
      </c>
    </row>
    <row r="17" spans="2:14" ht="18" customHeight="1">
      <c r="B17" s="157"/>
      <c r="C17" s="204" t="s">
        <v>585</v>
      </c>
      <c r="D17" s="204"/>
      <c r="E17" s="672"/>
      <c r="F17" s="673"/>
      <c r="G17" s="673"/>
      <c r="H17" s="673"/>
      <c r="I17" s="674"/>
      <c r="J17" s="1391"/>
      <c r="K17" s="1618"/>
      <c r="L17" s="167">
        <v>5</v>
      </c>
      <c r="M17" s="5"/>
      <c r="N17" s="1370" t="str">
        <f t="shared" si="0"/>
        <v/>
      </c>
    </row>
    <row r="18" spans="2:14" ht="18" customHeight="1">
      <c r="B18" s="157"/>
      <c r="C18" s="675" t="s">
        <v>586</v>
      </c>
      <c r="D18" s="675"/>
      <c r="E18" s="676"/>
      <c r="F18" s="677"/>
      <c r="G18" s="677"/>
      <c r="H18" s="677"/>
      <c r="I18" s="678"/>
      <c r="J18" s="1392"/>
      <c r="K18" s="1619"/>
      <c r="L18" s="167">
        <v>6</v>
      </c>
      <c r="M18" s="5"/>
      <c r="N18" s="1370" t="str">
        <f t="shared" si="0"/>
        <v/>
      </c>
    </row>
    <row r="19" spans="2:14" ht="18" customHeight="1">
      <c r="B19" s="157"/>
      <c r="C19" s="679" t="s">
        <v>587</v>
      </c>
      <c r="D19" s="679"/>
      <c r="E19" s="1981"/>
      <c r="F19" s="1990"/>
      <c r="G19" s="1990"/>
      <c r="H19" s="1990"/>
      <c r="I19" s="1991"/>
      <c r="J19" s="1392"/>
      <c r="K19" s="1619"/>
      <c r="L19" s="167">
        <v>7</v>
      </c>
      <c r="M19" s="5"/>
      <c r="N19" s="1370" t="str">
        <f t="shared" si="0"/>
        <v/>
      </c>
    </row>
    <row r="20" spans="2:14" ht="18" customHeight="1">
      <c r="B20" s="157"/>
      <c r="C20" s="680" t="s">
        <v>587</v>
      </c>
      <c r="D20" s="680"/>
      <c r="E20" s="1981"/>
      <c r="F20" s="1990"/>
      <c r="G20" s="1990"/>
      <c r="H20" s="1990"/>
      <c r="I20" s="1991"/>
      <c r="J20" s="1392"/>
      <c r="K20" s="1619"/>
      <c r="L20" s="167">
        <v>8</v>
      </c>
      <c r="M20" s="5"/>
      <c r="N20" s="1370" t="str">
        <f t="shared" si="0"/>
        <v/>
      </c>
    </row>
    <row r="21" spans="2:14" ht="18" customHeight="1">
      <c r="B21" s="157"/>
      <c r="C21" s="680" t="s">
        <v>587</v>
      </c>
      <c r="D21" s="680"/>
      <c r="E21" s="1981"/>
      <c r="F21" s="1990"/>
      <c r="G21" s="1990"/>
      <c r="H21" s="1990"/>
      <c r="I21" s="1991"/>
      <c r="J21" s="1393"/>
      <c r="K21" s="1620"/>
      <c r="L21" s="167">
        <v>9</v>
      </c>
      <c r="M21" s="5"/>
      <c r="N21" s="1370" t="str">
        <f t="shared" si="0"/>
        <v/>
      </c>
    </row>
    <row r="22" spans="2:14" ht="18" customHeight="1">
      <c r="B22" s="157"/>
      <c r="C22" s="680" t="s">
        <v>587</v>
      </c>
      <c r="D22" s="680"/>
      <c r="E22" s="1981"/>
      <c r="F22" s="1990"/>
      <c r="G22" s="1990"/>
      <c r="H22" s="1990"/>
      <c r="I22" s="1991"/>
      <c r="J22" s="1390"/>
      <c r="K22" s="1617"/>
      <c r="L22" s="167">
        <v>10</v>
      </c>
      <c r="M22" s="5"/>
      <c r="N22" s="1370" t="str">
        <f t="shared" si="0"/>
        <v/>
      </c>
    </row>
    <row r="23" spans="2:14" ht="18" customHeight="1">
      <c r="B23" s="157"/>
      <c r="C23" s="680" t="s">
        <v>587</v>
      </c>
      <c r="D23" s="680"/>
      <c r="E23" s="1981"/>
      <c r="F23" s="1990"/>
      <c r="G23" s="1990"/>
      <c r="H23" s="1990"/>
      <c r="I23" s="1991"/>
      <c r="J23" s="1390"/>
      <c r="K23" s="1617"/>
      <c r="L23" s="167">
        <v>11</v>
      </c>
      <c r="M23" s="5"/>
      <c r="N23" s="1370" t="str">
        <f t="shared" si="0"/>
        <v/>
      </c>
    </row>
    <row r="24" spans="2:14" ht="15" customHeight="1">
      <c r="B24" s="157"/>
      <c r="J24" s="681"/>
      <c r="K24" s="1475"/>
      <c r="L24" s="167">
        <v>12</v>
      </c>
      <c r="M24" s="5"/>
    </row>
    <row r="25" spans="2:14" ht="15.75" thickBot="1">
      <c r="B25" s="157"/>
      <c r="C25" s="12" t="s">
        <v>588</v>
      </c>
      <c r="J25" s="679"/>
      <c r="K25" s="1621">
        <f>SUM(K16:K23)</f>
        <v>0</v>
      </c>
      <c r="L25" s="167">
        <v>13</v>
      </c>
      <c r="M25" s="5"/>
    </row>
    <row r="26" spans="2:14" ht="14.1" customHeight="1" thickTop="1">
      <c r="B26" s="682" t="s">
        <v>1208</v>
      </c>
      <c r="C26" s="204"/>
      <c r="D26" s="204"/>
      <c r="E26" s="204"/>
      <c r="F26" s="204"/>
      <c r="G26" s="204"/>
      <c r="H26" s="204"/>
      <c r="I26" s="204"/>
      <c r="J26" s="683"/>
      <c r="K26" s="177"/>
      <c r="L26" s="167">
        <v>14</v>
      </c>
      <c r="M26" s="5"/>
    </row>
    <row r="27" spans="2:14" ht="14.1" customHeight="1">
      <c r="B27" s="684" t="s">
        <v>1209</v>
      </c>
      <c r="K27" s="158"/>
      <c r="L27" s="167">
        <v>15</v>
      </c>
      <c r="M27" s="5"/>
    </row>
    <row r="28" spans="2:14" ht="14.1" customHeight="1">
      <c r="B28" s="684" t="s">
        <v>1210</v>
      </c>
      <c r="K28" s="158"/>
      <c r="L28" s="167">
        <v>16</v>
      </c>
      <c r="M28" s="5"/>
    </row>
    <row r="29" spans="2:14" ht="14.1" customHeight="1">
      <c r="B29" s="684" t="s">
        <v>1211</v>
      </c>
      <c r="K29" s="158"/>
      <c r="L29" s="167">
        <v>17</v>
      </c>
      <c r="M29" s="5"/>
    </row>
    <row r="30" spans="2:14" ht="14.1" customHeight="1">
      <c r="B30" s="684" t="s">
        <v>1212</v>
      </c>
      <c r="K30" s="158"/>
      <c r="L30" s="167">
        <v>18</v>
      </c>
      <c r="M30" s="5"/>
    </row>
    <row r="31" spans="2:14" ht="14.1" customHeight="1">
      <c r="B31" s="684" t="s">
        <v>1213</v>
      </c>
      <c r="K31" s="158"/>
      <c r="L31" s="167">
        <v>19</v>
      </c>
      <c r="M31" s="5"/>
    </row>
    <row r="32" spans="2:14" ht="14.1" customHeight="1">
      <c r="B32" s="684" t="s">
        <v>1214</v>
      </c>
      <c r="K32" s="158"/>
      <c r="L32" s="167">
        <v>20</v>
      </c>
      <c r="M32" s="5"/>
    </row>
    <row r="33" spans="2:14" ht="14.1" customHeight="1">
      <c r="B33" s="684" t="s">
        <v>1215</v>
      </c>
      <c r="K33" s="158"/>
      <c r="L33" s="167">
        <v>21</v>
      </c>
      <c r="M33" s="5"/>
    </row>
    <row r="34" spans="2:14" ht="14.1" customHeight="1">
      <c r="B34" s="157"/>
      <c r="K34" s="685"/>
      <c r="L34" s="167">
        <v>22</v>
      </c>
      <c r="M34" s="5"/>
    </row>
    <row r="35" spans="2:14" ht="26.45" customHeight="1">
      <c r="B35" s="157"/>
      <c r="C35" s="163" t="s">
        <v>4280</v>
      </c>
      <c r="D35" s="163"/>
      <c r="E35" s="163"/>
      <c r="F35" s="163"/>
      <c r="G35" s="163"/>
      <c r="H35" s="163"/>
      <c r="I35" s="163"/>
      <c r="J35" s="163"/>
      <c r="K35" s="126"/>
      <c r="L35" s="167">
        <v>23</v>
      </c>
      <c r="N35" s="1370" t="str">
        <f>IF(AND(OR($E$13&lt;&gt;"",$E$14&lt;&gt;""),K35=""),"WARNING: Line incomplete.","")</f>
        <v/>
      </c>
    </row>
    <row r="36" spans="2:14" ht="13.5" customHeight="1">
      <c r="B36" s="157"/>
      <c r="D36" s="686"/>
      <c r="K36" s="158"/>
      <c r="L36" s="167">
        <v>24</v>
      </c>
      <c r="M36" s="5"/>
    </row>
    <row r="37" spans="2:14" ht="14.1" customHeight="1">
      <c r="B37" s="157"/>
      <c r="K37" s="158"/>
      <c r="L37" s="167">
        <v>25</v>
      </c>
      <c r="M37" s="5"/>
    </row>
    <row r="38" spans="2:14" ht="14.1" hidden="1" customHeight="1" thickTop="1" thickBot="1">
      <c r="B38" s="182" t="s">
        <v>1486</v>
      </c>
      <c r="C38" s="183" t="s">
        <v>1487</v>
      </c>
      <c r="D38" s="183" t="s">
        <v>1488</v>
      </c>
      <c r="E38" s="183" t="s">
        <v>1489</v>
      </c>
      <c r="F38" s="183" t="s">
        <v>1490</v>
      </c>
      <c r="G38" s="183" t="s">
        <v>1491</v>
      </c>
      <c r="H38" s="183" t="s">
        <v>1492</v>
      </c>
      <c r="I38" s="183" t="s">
        <v>1493</v>
      </c>
      <c r="J38" s="183" t="s">
        <v>1494</v>
      </c>
      <c r="K38" s="184" t="s">
        <v>1499</v>
      </c>
      <c r="L38" s="5"/>
      <c r="M38" s="5"/>
    </row>
    <row r="39" spans="2:14" ht="14.1" customHeight="1">
      <c r="B39" s="687" t="s">
        <v>4278</v>
      </c>
      <c r="C39" s="474" t="s">
        <v>1137</v>
      </c>
      <c r="K39" s="158"/>
      <c r="L39" s="167">
        <v>1</v>
      </c>
      <c r="M39" s="5"/>
    </row>
    <row r="40" spans="2:14" ht="14.1" customHeight="1">
      <c r="B40" s="157"/>
      <c r="C40" s="169"/>
      <c r="D40" s="169"/>
      <c r="E40" s="169"/>
      <c r="F40" s="169"/>
      <c r="G40" s="169"/>
      <c r="H40" s="169"/>
      <c r="I40" s="169"/>
      <c r="J40" s="169"/>
      <c r="K40" s="688"/>
      <c r="L40" s="167">
        <v>2</v>
      </c>
      <c r="M40" s="5"/>
    </row>
    <row r="41" spans="2:14" ht="14.1" customHeight="1">
      <c r="B41" s="157"/>
      <c r="C41" s="1986"/>
      <c r="D41" s="1988"/>
      <c r="E41" s="1988"/>
      <c r="F41" s="1989"/>
      <c r="G41" s="191" t="s">
        <v>1216</v>
      </c>
      <c r="K41" s="158"/>
      <c r="L41" s="167">
        <v>3</v>
      </c>
      <c r="M41" s="5"/>
      <c r="N41" s="1370" t="str">
        <f>IF(AND(OR($E$13&lt;&gt;"",$E$14&lt;&gt;""),C41=""),"WARNING: Line incomplete.","")</f>
        <v/>
      </c>
    </row>
    <row r="42" spans="2:14" ht="14.1" customHeight="1">
      <c r="B42" s="157"/>
      <c r="C42" s="1173"/>
      <c r="K42" s="158"/>
      <c r="L42" s="167">
        <v>4</v>
      </c>
      <c r="M42" s="5"/>
    </row>
    <row r="43" spans="2:14" ht="18" customHeight="1">
      <c r="B43" s="157"/>
      <c r="C43" s="2019"/>
      <c r="D43" s="2020"/>
      <c r="E43" s="2020"/>
      <c r="F43" s="2020"/>
      <c r="G43" s="2020"/>
      <c r="H43" s="2020"/>
      <c r="I43" s="2020"/>
      <c r="J43" s="2020"/>
      <c r="K43" s="2021"/>
      <c r="L43" s="167">
        <v>5</v>
      </c>
      <c r="M43" s="5"/>
    </row>
    <row r="44" spans="2:14" ht="18" customHeight="1">
      <c r="B44" s="157"/>
      <c r="C44" s="2022"/>
      <c r="D44" s="2023"/>
      <c r="E44" s="2023"/>
      <c r="F44" s="2023"/>
      <c r="G44" s="2023"/>
      <c r="H44" s="2023"/>
      <c r="I44" s="2023"/>
      <c r="J44" s="2023"/>
      <c r="K44" s="2024"/>
      <c r="L44" s="167">
        <v>6</v>
      </c>
      <c r="M44" s="5"/>
    </row>
    <row r="45" spans="2:14" ht="18" customHeight="1">
      <c r="B45" s="157"/>
      <c r="C45" s="2025"/>
      <c r="D45" s="2026"/>
      <c r="E45" s="2026"/>
      <c r="F45" s="2026"/>
      <c r="G45" s="2026"/>
      <c r="H45" s="2026"/>
      <c r="I45" s="2026"/>
      <c r="J45" s="2026"/>
      <c r="K45" s="2027"/>
      <c r="L45" s="167">
        <v>7</v>
      </c>
      <c r="M45" s="5"/>
    </row>
    <row r="46" spans="2:14" ht="15">
      <c r="B46" s="157"/>
      <c r="C46" s="204"/>
      <c r="D46" s="204"/>
      <c r="E46" s="204"/>
      <c r="F46" s="204"/>
      <c r="G46" s="204"/>
      <c r="H46" s="204"/>
      <c r="I46" s="204"/>
      <c r="J46" s="204"/>
      <c r="K46" s="484"/>
      <c r="L46" s="167">
        <v>8</v>
      </c>
      <c r="M46" s="5"/>
    </row>
    <row r="47" spans="2:14" ht="15">
      <c r="B47" s="687" t="s">
        <v>589</v>
      </c>
      <c r="C47" s="474" t="s">
        <v>590</v>
      </c>
      <c r="K47" s="158"/>
      <c r="L47" s="167">
        <v>9</v>
      </c>
      <c r="M47" s="5"/>
    </row>
    <row r="48" spans="2:14" ht="12.2" customHeight="1">
      <c r="B48" s="157"/>
      <c r="C48" s="2019"/>
      <c r="D48" s="2020"/>
      <c r="E48" s="2020"/>
      <c r="F48" s="2020"/>
      <c r="G48" s="2020"/>
      <c r="H48" s="2020"/>
      <c r="I48" s="2020"/>
      <c r="J48" s="2020"/>
      <c r="K48" s="2021"/>
      <c r="L48" s="167">
        <v>10</v>
      </c>
      <c r="M48" s="5"/>
      <c r="N48" s="1370" t="str">
        <f>IF(AND(OR($E$13&lt;&gt;"",$E$14&lt;&gt;""),C48=""),"WARNING: Line incomplete.","")</f>
        <v/>
      </c>
    </row>
    <row r="49" spans="2:14" ht="14.25" customHeight="1">
      <c r="B49" s="157"/>
      <c r="C49" s="2025"/>
      <c r="D49" s="2026"/>
      <c r="E49" s="2026"/>
      <c r="F49" s="2026"/>
      <c r="G49" s="2026"/>
      <c r="H49" s="2026"/>
      <c r="I49" s="2026"/>
      <c r="J49" s="2026"/>
      <c r="K49" s="2027"/>
      <c r="L49" s="167">
        <v>11</v>
      </c>
      <c r="M49" s="5"/>
    </row>
    <row r="50" spans="2:14" ht="15" customHeight="1" thickBot="1">
      <c r="B50" s="1179"/>
      <c r="C50" s="1180"/>
      <c r="D50" s="1180"/>
      <c r="E50" s="1180"/>
      <c r="F50" s="1180"/>
      <c r="G50" s="1180"/>
      <c r="H50" s="1180"/>
      <c r="I50" s="1180"/>
      <c r="J50" s="1180"/>
      <c r="K50" s="1181"/>
      <c r="L50" s="167">
        <v>12</v>
      </c>
      <c r="M50" s="5"/>
    </row>
    <row r="51" spans="2:14" ht="15" customHeight="1" thickTop="1">
      <c r="B51" s="687" t="s">
        <v>4275</v>
      </c>
      <c r="C51" s="474" t="s">
        <v>1217</v>
      </c>
      <c r="K51" s="158"/>
      <c r="L51" s="167">
        <v>13</v>
      </c>
      <c r="M51" s="5"/>
    </row>
    <row r="52" spans="2:14" ht="15" customHeight="1">
      <c r="B52" s="157"/>
      <c r="C52" s="2014"/>
      <c r="D52" s="2015"/>
      <c r="E52" s="191" t="s">
        <v>1216</v>
      </c>
      <c r="K52" s="158"/>
      <c r="L52" s="167">
        <v>14</v>
      </c>
      <c r="M52" s="5"/>
      <c r="N52" s="1370" t="str">
        <f>IF(AND(OR($E$13&lt;&gt;"",$E$14&lt;&gt;""),C52=""),"WARNING: Line incomplete.","")</f>
        <v/>
      </c>
    </row>
    <row r="53" spans="2:14" ht="15" customHeight="1">
      <c r="B53" s="157"/>
      <c r="C53" s="2016"/>
      <c r="D53" s="2017"/>
      <c r="E53" s="2017"/>
      <c r="F53" s="2017"/>
      <c r="G53" s="2018"/>
      <c r="J53" s="5"/>
      <c r="K53" s="691"/>
      <c r="L53" s="167">
        <v>15</v>
      </c>
      <c r="M53" s="5"/>
      <c r="N53" s="1370" t="str">
        <f>IF(AND(C52="Other (Please identify)",C53=""),"WARNING: Line incomplete.","")</f>
        <v/>
      </c>
    </row>
    <row r="54" spans="2:14" ht="15" customHeight="1">
      <c r="B54" s="687" t="s">
        <v>4276</v>
      </c>
      <c r="C54" s="474" t="s">
        <v>591</v>
      </c>
      <c r="K54" s="158"/>
      <c r="L54" s="167">
        <v>16</v>
      </c>
      <c r="M54" s="5"/>
    </row>
    <row r="55" spans="2:14" ht="15" customHeight="1">
      <c r="B55" s="156"/>
      <c r="C55" s="1986"/>
      <c r="D55" s="1989"/>
      <c r="G55" s="5"/>
      <c r="H55" s="5"/>
      <c r="K55" s="158"/>
      <c r="L55" s="167">
        <v>17</v>
      </c>
      <c r="M55" s="5"/>
      <c r="N55" s="1370" t="str">
        <f>IF(AND(OR($E$13&lt;&gt;"",$E$14&lt;&gt;""),C55=""),"WARNING: Line incomplete.","")</f>
        <v/>
      </c>
    </row>
    <row r="56" spans="2:14" ht="15" customHeight="1">
      <c r="B56" s="687" t="s">
        <v>4277</v>
      </c>
      <c r="C56" s="474" t="s">
        <v>592</v>
      </c>
      <c r="K56" s="158"/>
      <c r="L56" s="167">
        <v>18</v>
      </c>
      <c r="M56" s="5"/>
    </row>
    <row r="57" spans="2:14" ht="15" customHeight="1">
      <c r="B57" s="157"/>
      <c r="C57" s="1986"/>
      <c r="D57" s="1987"/>
      <c r="E57" s="191" t="s">
        <v>1216</v>
      </c>
      <c r="K57" s="158"/>
      <c r="L57" s="167">
        <v>19</v>
      </c>
      <c r="M57" s="5"/>
      <c r="N57" s="1370" t="str">
        <f>IF(AND(OR($E$13&lt;&gt;"",$E$14&lt;&gt;""),C57=""),"WARNING: Line incomplete.","")</f>
        <v/>
      </c>
    </row>
    <row r="58" spans="2:14" ht="15" customHeight="1">
      <c r="B58" s="157"/>
      <c r="C58" s="12" t="s">
        <v>593</v>
      </c>
      <c r="K58" s="158"/>
      <c r="L58" s="167">
        <v>20</v>
      </c>
      <c r="M58" s="5"/>
    </row>
    <row r="59" spans="2:14" ht="27" customHeight="1">
      <c r="B59" s="157"/>
      <c r="C59" s="487" t="s">
        <v>13204</v>
      </c>
      <c r="D59" s="486"/>
      <c r="E59" s="693"/>
      <c r="F59" s="487" t="s">
        <v>8</v>
      </c>
      <c r="G59" s="486"/>
      <c r="H59" s="486"/>
      <c r="I59" s="486"/>
      <c r="J59" s="694" t="s">
        <v>13205</v>
      </c>
      <c r="K59" s="158"/>
      <c r="L59" s="167">
        <v>21</v>
      </c>
      <c r="M59" s="5"/>
    </row>
    <row r="60" spans="2:14" ht="18" customHeight="1">
      <c r="B60" s="157"/>
      <c r="C60" s="1970"/>
      <c r="D60" s="1971"/>
      <c r="E60" s="1972"/>
      <c r="F60" s="1970"/>
      <c r="G60" s="1971"/>
      <c r="H60" s="1971"/>
      <c r="I60" s="1972"/>
      <c r="J60" s="639"/>
      <c r="K60" s="158"/>
      <c r="L60" s="167">
        <v>22</v>
      </c>
      <c r="M60" s="5"/>
      <c r="N60" s="1370" t="str">
        <f>IF(AND(OR($E$13&lt;&gt;"",$E$14&lt;&gt;""),C57="Yes",OR(C60="",F60="",J60="")),"WARNING: Line incomplete.","")</f>
        <v/>
      </c>
    </row>
    <row r="61" spans="2:14" ht="18" customHeight="1">
      <c r="B61" s="157"/>
      <c r="C61" s="1970"/>
      <c r="D61" s="1971"/>
      <c r="E61" s="1972"/>
      <c r="F61" s="1970"/>
      <c r="G61" s="1971"/>
      <c r="H61" s="1971"/>
      <c r="I61" s="1972"/>
      <c r="J61" s="639"/>
      <c r="K61" s="158"/>
      <c r="L61" s="167">
        <v>23</v>
      </c>
      <c r="M61" s="5"/>
    </row>
    <row r="62" spans="2:14" ht="18" customHeight="1">
      <c r="B62" s="157"/>
      <c r="C62" s="1970"/>
      <c r="D62" s="1971"/>
      <c r="E62" s="1972"/>
      <c r="F62" s="1970"/>
      <c r="G62" s="1971"/>
      <c r="H62" s="1971"/>
      <c r="I62" s="1972"/>
      <c r="J62" s="639"/>
      <c r="K62" s="158"/>
      <c r="L62" s="167">
        <v>24</v>
      </c>
      <c r="M62" s="5"/>
    </row>
    <row r="63" spans="2:14" ht="18" customHeight="1">
      <c r="B63" s="157"/>
      <c r="C63" s="1970"/>
      <c r="D63" s="1971"/>
      <c r="E63" s="1972"/>
      <c r="F63" s="1970"/>
      <c r="G63" s="1971"/>
      <c r="H63" s="1971"/>
      <c r="I63" s="1972"/>
      <c r="J63" s="639"/>
      <c r="K63" s="158"/>
      <c r="L63" s="167">
        <v>25</v>
      </c>
      <c r="M63" s="5"/>
    </row>
    <row r="64" spans="2:14" ht="18" customHeight="1">
      <c r="B64" s="157"/>
      <c r="C64" s="1970"/>
      <c r="D64" s="1971"/>
      <c r="E64" s="1972"/>
      <c r="F64" s="1970"/>
      <c r="G64" s="1971"/>
      <c r="H64" s="1971"/>
      <c r="I64" s="1972"/>
      <c r="J64" s="639"/>
      <c r="K64" s="158"/>
      <c r="L64" s="167">
        <v>26</v>
      </c>
      <c r="M64" s="5"/>
    </row>
    <row r="65" spans="2:14" ht="18" customHeight="1">
      <c r="B65" s="157"/>
      <c r="C65" s="1970"/>
      <c r="D65" s="1971"/>
      <c r="E65" s="1972"/>
      <c r="F65" s="1970"/>
      <c r="G65" s="1971"/>
      <c r="H65" s="1971"/>
      <c r="I65" s="1972"/>
      <c r="J65" s="639"/>
      <c r="K65" s="695"/>
      <c r="L65" s="167">
        <v>27</v>
      </c>
      <c r="M65" s="5"/>
    </row>
    <row r="66" spans="2:14" ht="15">
      <c r="B66" s="696"/>
      <c r="C66" s="697"/>
      <c r="K66" s="164"/>
      <c r="L66" s="167">
        <v>28</v>
      </c>
      <c r="M66" s="5"/>
    </row>
    <row r="67" spans="2:14" ht="25.5">
      <c r="B67" s="698"/>
      <c r="C67" s="163" t="s">
        <v>13206</v>
      </c>
      <c r="D67" s="163"/>
      <c r="E67" s="163"/>
      <c r="F67" s="163"/>
      <c r="G67" s="163"/>
      <c r="H67" s="163"/>
      <c r="I67" s="699"/>
      <c r="J67" s="73"/>
      <c r="K67" s="158"/>
      <c r="L67" s="167">
        <v>29</v>
      </c>
      <c r="M67" s="5"/>
      <c r="N67" s="1370" t="str">
        <f>IF(AND(OR($E$13&lt;&gt;"",$E$14&lt;&gt;""),J67=""),"WARNING: Line incomplete.","")</f>
        <v/>
      </c>
    </row>
    <row r="68" spans="2:14" ht="14.1" customHeight="1">
      <c r="B68" s="157"/>
      <c r="E68" s="700" t="s">
        <v>594</v>
      </c>
      <c r="G68" s="700"/>
      <c r="H68" s="700"/>
      <c r="I68" s="700"/>
      <c r="K68" s="158"/>
      <c r="L68" s="167">
        <v>30</v>
      </c>
      <c r="M68" s="5"/>
    </row>
    <row r="69" spans="2:14" ht="15">
      <c r="B69" s="157"/>
      <c r="K69" s="158"/>
      <c r="L69" s="167">
        <v>31</v>
      </c>
      <c r="M69" s="5"/>
    </row>
    <row r="70" spans="2:14" ht="14.1" hidden="1" customHeight="1" thickTop="1" thickBot="1">
      <c r="B70" s="182" t="s">
        <v>1486</v>
      </c>
      <c r="C70" s="183" t="s">
        <v>1487</v>
      </c>
      <c r="D70" s="183" t="s">
        <v>1488</v>
      </c>
      <c r="E70" s="183" t="s">
        <v>1489</v>
      </c>
      <c r="F70" s="183" t="s">
        <v>1490</v>
      </c>
      <c r="G70" s="183" t="s">
        <v>1491</v>
      </c>
      <c r="H70" s="183" t="s">
        <v>1492</v>
      </c>
      <c r="I70" s="183" t="s">
        <v>1493</v>
      </c>
      <c r="J70" s="183" t="s">
        <v>1494</v>
      </c>
      <c r="K70" s="184" t="s">
        <v>1499</v>
      </c>
      <c r="L70" s="5"/>
      <c r="M70" s="5"/>
    </row>
    <row r="71" spans="2:14" ht="14.1" customHeight="1">
      <c r="B71" s="687" t="s">
        <v>595</v>
      </c>
      <c r="C71" s="474" t="s">
        <v>596</v>
      </c>
      <c r="K71" s="158"/>
      <c r="L71" s="167">
        <v>1</v>
      </c>
      <c r="M71" s="5"/>
    </row>
    <row r="72" spans="2:14" ht="67.5" customHeight="1">
      <c r="B72" s="701" t="s">
        <v>1218</v>
      </c>
      <c r="C72" s="665"/>
      <c r="D72" s="665"/>
      <c r="E72" s="665"/>
      <c r="F72" s="665"/>
      <c r="G72" s="665"/>
      <c r="H72" s="665"/>
      <c r="I72" s="665"/>
      <c r="J72" s="665"/>
      <c r="K72" s="702"/>
      <c r="L72" s="167">
        <v>2</v>
      </c>
      <c r="M72" s="5"/>
    </row>
    <row r="73" spans="2:14" ht="15">
      <c r="B73" s="242"/>
      <c r="C73" s="163"/>
      <c r="D73" s="163"/>
      <c r="E73" s="163"/>
      <c r="F73" s="163"/>
      <c r="G73" s="163"/>
      <c r="H73" s="163"/>
      <c r="I73" s="163"/>
      <c r="J73" s="163"/>
      <c r="K73" s="164"/>
      <c r="L73" s="167">
        <v>3</v>
      </c>
      <c r="M73" s="5"/>
    </row>
    <row r="74" spans="2:14" ht="38.25">
      <c r="B74" s="485" t="s">
        <v>597</v>
      </c>
      <c r="C74" s="486"/>
      <c r="D74" s="486"/>
      <c r="E74" s="667" t="s">
        <v>598</v>
      </c>
      <c r="F74" s="703"/>
      <c r="G74" s="667" t="s">
        <v>599</v>
      </c>
      <c r="H74" s="703"/>
      <c r="I74" s="704" t="s">
        <v>1219</v>
      </c>
      <c r="J74" s="704" t="s">
        <v>1220</v>
      </c>
      <c r="K74" s="488" t="s">
        <v>13207</v>
      </c>
      <c r="L74" s="167">
        <v>4</v>
      </c>
      <c r="M74" s="5"/>
    </row>
    <row r="75" spans="2:14" ht="15">
      <c r="B75" s="1973"/>
      <c r="C75" s="1974"/>
      <c r="D75" s="1975"/>
      <c r="E75" s="1976"/>
      <c r="F75" s="1975"/>
      <c r="G75" s="1976"/>
      <c r="H75" s="1975"/>
      <c r="I75" s="1388"/>
      <c r="J75" s="1622"/>
      <c r="K75" s="640"/>
      <c r="L75" s="167">
        <v>5</v>
      </c>
      <c r="M75" s="5"/>
      <c r="N75" s="1370" t="str">
        <f>IF(AND(OR($E$13&lt;&gt;"",$E$14&lt;&gt;""),OR(B75="",E75="",G75="",I75="",J75="",K75="")),"WARNING: Line incomplete.","")</f>
        <v/>
      </c>
    </row>
    <row r="76" spans="2:14" ht="15">
      <c r="B76" s="1973"/>
      <c r="C76" s="1974"/>
      <c r="D76" s="1975"/>
      <c r="E76" s="1976"/>
      <c r="F76" s="1975"/>
      <c r="G76" s="1976"/>
      <c r="H76" s="1975"/>
      <c r="I76" s="1388"/>
      <c r="J76" s="1622"/>
      <c r="K76" s="640"/>
      <c r="L76" s="167">
        <v>6</v>
      </c>
      <c r="M76" s="5"/>
    </row>
    <row r="77" spans="2:14" ht="15">
      <c r="B77" s="1973"/>
      <c r="C77" s="1974"/>
      <c r="D77" s="1975"/>
      <c r="E77" s="1976"/>
      <c r="F77" s="1975"/>
      <c r="G77" s="1976"/>
      <c r="H77" s="1975"/>
      <c r="I77" s="1388"/>
      <c r="J77" s="1622"/>
      <c r="K77" s="640"/>
      <c r="L77" s="167">
        <v>7</v>
      </c>
      <c r="M77" s="5"/>
    </row>
    <row r="78" spans="2:14" ht="15">
      <c r="B78" s="1973"/>
      <c r="C78" s="1974"/>
      <c r="D78" s="1975"/>
      <c r="E78" s="1976"/>
      <c r="F78" s="1975"/>
      <c r="G78" s="1976"/>
      <c r="H78" s="1975"/>
      <c r="I78" s="1388"/>
      <c r="J78" s="1622"/>
      <c r="K78" s="640"/>
      <c r="L78" s="167">
        <v>8</v>
      </c>
      <c r="M78" s="5"/>
    </row>
    <row r="79" spans="2:14" ht="15">
      <c r="B79" s="1973"/>
      <c r="C79" s="1974"/>
      <c r="D79" s="1975"/>
      <c r="E79" s="1976"/>
      <c r="F79" s="1975"/>
      <c r="G79" s="1976"/>
      <c r="H79" s="1975"/>
      <c r="I79" s="1388"/>
      <c r="J79" s="1622"/>
      <c r="K79" s="640"/>
      <c r="L79" s="167">
        <v>9</v>
      </c>
      <c r="M79" s="5"/>
    </row>
    <row r="80" spans="2:14" ht="15">
      <c r="B80" s="1973"/>
      <c r="C80" s="1974"/>
      <c r="D80" s="1975"/>
      <c r="E80" s="1976"/>
      <c r="F80" s="1975"/>
      <c r="G80" s="1976"/>
      <c r="H80" s="1975"/>
      <c r="I80" s="1388"/>
      <c r="J80" s="1622"/>
      <c r="K80" s="640"/>
      <c r="L80" s="167">
        <v>10</v>
      </c>
      <c r="M80" s="5"/>
    </row>
    <row r="81" spans="2:14" ht="15">
      <c r="B81" s="1973"/>
      <c r="C81" s="1974"/>
      <c r="D81" s="1975"/>
      <c r="E81" s="1976"/>
      <c r="F81" s="1975"/>
      <c r="G81" s="1976"/>
      <c r="H81" s="1975"/>
      <c r="I81" s="1388"/>
      <c r="J81" s="1622"/>
      <c r="K81" s="640"/>
      <c r="L81" s="167">
        <v>11</v>
      </c>
      <c r="M81" s="5"/>
    </row>
    <row r="82" spans="2:14" ht="15">
      <c r="B82" s="1973"/>
      <c r="C82" s="1974"/>
      <c r="D82" s="1975"/>
      <c r="E82" s="1976"/>
      <c r="F82" s="1975"/>
      <c r="G82" s="1976"/>
      <c r="H82" s="1975"/>
      <c r="I82" s="1388"/>
      <c r="J82" s="1622"/>
      <c r="K82" s="640"/>
      <c r="L82" s="167">
        <v>12</v>
      </c>
      <c r="M82" s="5"/>
    </row>
    <row r="83" spans="2:14" ht="15.75" thickBot="1">
      <c r="B83" s="1977"/>
      <c r="C83" s="1978"/>
      <c r="D83" s="1979"/>
      <c r="E83" s="1980"/>
      <c r="F83" s="1979"/>
      <c r="G83" s="1980"/>
      <c r="H83" s="1979"/>
      <c r="I83" s="1394"/>
      <c r="J83" s="1623"/>
      <c r="K83" s="641"/>
      <c r="L83" s="167">
        <v>13</v>
      </c>
      <c r="M83" s="5"/>
    </row>
    <row r="84" spans="2:14" ht="18" customHeight="1" thickTop="1" thickBot="1">
      <c r="B84" s="1182"/>
      <c r="C84" s="1183"/>
      <c r="D84" s="1183"/>
      <c r="E84" s="1183"/>
      <c r="F84" s="1183"/>
      <c r="G84" s="1183"/>
      <c r="H84" s="1183"/>
      <c r="I84" s="1183"/>
      <c r="J84" s="1183"/>
      <c r="K84" s="1184"/>
      <c r="L84" s="169"/>
      <c r="M84" s="5"/>
    </row>
    <row r="85" spans="2:14" ht="14.1" hidden="1" customHeight="1" thickTop="1" thickBot="1">
      <c r="B85" s="1177" t="s">
        <v>1486</v>
      </c>
      <c r="C85" s="692" t="s">
        <v>1487</v>
      </c>
      <c r="D85" s="692" t="s">
        <v>1488</v>
      </c>
      <c r="E85" s="692" t="s">
        <v>1489</v>
      </c>
      <c r="F85" s="692" t="s">
        <v>1490</v>
      </c>
      <c r="G85" s="692" t="s">
        <v>1491</v>
      </c>
      <c r="H85" s="692" t="s">
        <v>1492</v>
      </c>
      <c r="I85" s="692" t="s">
        <v>1493</v>
      </c>
      <c r="J85" s="692" t="s">
        <v>1494</v>
      </c>
      <c r="K85" s="1178" t="s">
        <v>1499</v>
      </c>
      <c r="L85" s="5"/>
      <c r="M85" s="5"/>
    </row>
    <row r="86" spans="2:14" ht="51.75" thickTop="1">
      <c r="B86" s="705" t="s">
        <v>4274</v>
      </c>
      <c r="C86" s="706" t="s">
        <v>600</v>
      </c>
      <c r="D86" s="655" t="s">
        <v>601</v>
      </c>
      <c r="E86" s="655"/>
      <c r="F86" s="655"/>
      <c r="G86" s="655"/>
      <c r="H86" s="655"/>
      <c r="I86" s="655"/>
      <c r="J86" s="496"/>
      <c r="K86" s="707" t="s">
        <v>4427</v>
      </c>
      <c r="L86" s="167">
        <v>1</v>
      </c>
      <c r="M86" s="5"/>
    </row>
    <row r="87" spans="2:14" ht="15">
      <c r="B87" s="708"/>
      <c r="C87" s="709"/>
      <c r="D87" s="710"/>
      <c r="E87" s="1174" t="s">
        <v>412</v>
      </c>
      <c r="F87" s="710"/>
      <c r="G87" s="710"/>
      <c r="H87" s="710"/>
      <c r="I87" s="710"/>
      <c r="J87" s="210"/>
      <c r="K87" s="642"/>
      <c r="L87" s="167">
        <v>2</v>
      </c>
      <c r="M87" s="5"/>
      <c r="N87" s="1370" t="str">
        <f>IF(AND(OR($E$13&lt;&gt;"",$E$14&lt;&gt;""),K87=""),"WARNING: Line incomplete.","")</f>
        <v/>
      </c>
    </row>
    <row r="88" spans="2:14" ht="28.15" customHeight="1">
      <c r="B88" s="157"/>
      <c r="C88" s="474" t="s">
        <v>602</v>
      </c>
      <c r="D88" s="711" t="s">
        <v>603</v>
      </c>
      <c r="E88" s="711"/>
      <c r="F88" s="711"/>
      <c r="G88" s="711"/>
      <c r="H88" s="711"/>
      <c r="I88" s="711"/>
      <c r="J88" s="204"/>
      <c r="K88" s="127"/>
      <c r="L88" s="167">
        <v>3</v>
      </c>
      <c r="M88" s="5"/>
    </row>
    <row r="89" spans="2:14" ht="15">
      <c r="B89" s="157"/>
      <c r="D89" s="12" t="s">
        <v>604</v>
      </c>
      <c r="E89" s="2008"/>
      <c r="F89" s="2009"/>
      <c r="G89" s="2009"/>
      <c r="H89" s="2009"/>
      <c r="I89" s="2010"/>
      <c r="K89" s="642"/>
      <c r="L89" s="167">
        <v>4</v>
      </c>
      <c r="M89" s="5"/>
    </row>
    <row r="90" spans="2:14" ht="15">
      <c r="B90" s="157"/>
      <c r="D90" s="204" t="s">
        <v>604</v>
      </c>
      <c r="E90" s="1999"/>
      <c r="F90" s="2000"/>
      <c r="G90" s="2000"/>
      <c r="H90" s="2000"/>
      <c r="I90" s="2001"/>
      <c r="K90" s="643"/>
      <c r="L90" s="167">
        <v>5</v>
      </c>
      <c r="M90" s="5"/>
    </row>
    <row r="91" spans="2:14" ht="15">
      <c r="B91" s="157"/>
      <c r="D91" s="204" t="s">
        <v>604</v>
      </c>
      <c r="E91" s="2005"/>
      <c r="F91" s="2006"/>
      <c r="G91" s="2006"/>
      <c r="H91" s="2006"/>
      <c r="I91" s="2007"/>
      <c r="K91" s="644"/>
      <c r="L91" s="167">
        <v>6</v>
      </c>
      <c r="M91" s="5"/>
    </row>
    <row r="92" spans="2:14" ht="21.75" customHeight="1">
      <c r="B92" s="712"/>
      <c r="C92" s="713" t="s">
        <v>605</v>
      </c>
      <c r="D92" s="713" t="s">
        <v>606</v>
      </c>
      <c r="E92" s="713"/>
      <c r="F92" s="713"/>
      <c r="G92" s="713"/>
      <c r="H92" s="713"/>
      <c r="I92" s="713"/>
      <c r="J92" s="683"/>
      <c r="K92" s="128"/>
      <c r="L92" s="167">
        <v>7</v>
      </c>
      <c r="M92" s="5"/>
    </row>
    <row r="93" spans="2:14" ht="15">
      <c r="B93" s="157"/>
      <c r="D93" s="12" t="s">
        <v>607</v>
      </c>
      <c r="E93" s="2008"/>
      <c r="F93" s="2009"/>
      <c r="G93" s="2009"/>
      <c r="H93" s="2009"/>
      <c r="I93" s="2010"/>
      <c r="K93" s="642"/>
      <c r="L93" s="167">
        <v>8</v>
      </c>
      <c r="M93" s="5"/>
      <c r="N93" s="1370" t="str">
        <f>IF(AND(OR($E$13&lt;&gt;"",$E$14&lt;&gt;""),OR(E93="",K93="")),"WARNING: Line incomplete.","")</f>
        <v/>
      </c>
    </row>
    <row r="94" spans="2:14" ht="15">
      <c r="B94" s="157"/>
      <c r="D94" s="204" t="s">
        <v>607</v>
      </c>
      <c r="E94" s="1999"/>
      <c r="F94" s="2000"/>
      <c r="G94" s="2000"/>
      <c r="H94" s="2000"/>
      <c r="I94" s="2001"/>
      <c r="K94" s="643"/>
      <c r="L94" s="167">
        <v>9</v>
      </c>
      <c r="M94" s="5"/>
      <c r="N94" s="1370"/>
    </row>
    <row r="95" spans="2:14" ht="15">
      <c r="B95" s="157"/>
      <c r="D95" s="204" t="s">
        <v>607</v>
      </c>
      <c r="E95" s="1999"/>
      <c r="F95" s="2000"/>
      <c r="G95" s="2000"/>
      <c r="H95" s="2000"/>
      <c r="I95" s="2001"/>
      <c r="K95" s="643"/>
      <c r="L95" s="167">
        <v>10</v>
      </c>
      <c r="M95" s="5"/>
      <c r="N95" s="1370"/>
    </row>
    <row r="96" spans="2:14" ht="15">
      <c r="B96" s="157"/>
      <c r="D96" s="204" t="s">
        <v>607</v>
      </c>
      <c r="E96" s="1999"/>
      <c r="F96" s="2000"/>
      <c r="G96" s="2000"/>
      <c r="H96" s="2000"/>
      <c r="I96" s="2001"/>
      <c r="K96" s="643"/>
      <c r="L96" s="167">
        <v>11</v>
      </c>
      <c r="M96" s="5"/>
      <c r="N96" s="1370"/>
    </row>
    <row r="97" spans="2:14" ht="15">
      <c r="B97" s="157"/>
      <c r="D97" s="204" t="s">
        <v>607</v>
      </c>
      <c r="E97" s="1999"/>
      <c r="F97" s="2000"/>
      <c r="G97" s="2000"/>
      <c r="H97" s="2000"/>
      <c r="I97" s="2001"/>
      <c r="K97" s="643"/>
      <c r="L97" s="167">
        <v>12</v>
      </c>
      <c r="M97" s="5"/>
      <c r="N97" s="1370"/>
    </row>
    <row r="98" spans="2:14" ht="15">
      <c r="B98" s="157"/>
      <c r="D98" s="204" t="s">
        <v>607</v>
      </c>
      <c r="E98" s="1999"/>
      <c r="F98" s="2000"/>
      <c r="G98" s="2000"/>
      <c r="H98" s="2000"/>
      <c r="I98" s="2001"/>
      <c r="K98" s="643"/>
      <c r="L98" s="167">
        <v>13</v>
      </c>
      <c r="M98" s="5"/>
      <c r="N98" s="1370"/>
    </row>
    <row r="99" spans="2:14" ht="15">
      <c r="B99" s="157"/>
      <c r="D99" s="204" t="s">
        <v>607</v>
      </c>
      <c r="E99" s="1999"/>
      <c r="F99" s="2000"/>
      <c r="G99" s="2000"/>
      <c r="H99" s="2000"/>
      <c r="I99" s="2001"/>
      <c r="K99" s="643"/>
      <c r="L99" s="167">
        <v>14</v>
      </c>
      <c r="M99" s="5"/>
    </row>
    <row r="100" spans="2:14" ht="15">
      <c r="B100" s="157"/>
      <c r="D100" s="204" t="s">
        <v>607</v>
      </c>
      <c r="E100" s="1999"/>
      <c r="F100" s="2000"/>
      <c r="G100" s="2000"/>
      <c r="H100" s="2000"/>
      <c r="I100" s="2001"/>
      <c r="K100" s="643"/>
      <c r="L100" s="167">
        <v>15</v>
      </c>
      <c r="M100" s="5"/>
    </row>
    <row r="101" spans="2:14" ht="15">
      <c r="B101" s="157"/>
      <c r="D101" s="204" t="s">
        <v>607</v>
      </c>
      <c r="E101" s="1999"/>
      <c r="F101" s="2000"/>
      <c r="G101" s="2000"/>
      <c r="H101" s="2000"/>
      <c r="I101" s="2001"/>
      <c r="K101" s="643"/>
      <c r="L101" s="167">
        <v>16</v>
      </c>
      <c r="M101" s="5"/>
    </row>
    <row r="102" spans="2:14" ht="15">
      <c r="B102" s="157"/>
      <c r="D102" s="204" t="s">
        <v>607</v>
      </c>
      <c r="E102" s="1999"/>
      <c r="F102" s="2000"/>
      <c r="G102" s="2000"/>
      <c r="H102" s="2000"/>
      <c r="I102" s="2001"/>
      <c r="K102" s="643"/>
      <c r="L102" s="167">
        <v>17</v>
      </c>
      <c r="M102" s="5"/>
    </row>
    <row r="103" spans="2:14" ht="15">
      <c r="B103" s="157"/>
      <c r="D103" s="204" t="s">
        <v>607</v>
      </c>
      <c r="E103" s="1999"/>
      <c r="F103" s="2000"/>
      <c r="G103" s="2000"/>
      <c r="H103" s="2000"/>
      <c r="I103" s="2001"/>
      <c r="K103" s="643"/>
      <c r="L103" s="167">
        <v>18</v>
      </c>
      <c r="M103" s="5"/>
    </row>
    <row r="104" spans="2:14" ht="15">
      <c r="B104" s="157"/>
      <c r="D104" s="204" t="s">
        <v>607</v>
      </c>
      <c r="E104" s="1999"/>
      <c r="F104" s="2000"/>
      <c r="G104" s="2000"/>
      <c r="H104" s="2000"/>
      <c r="I104" s="2001"/>
      <c r="K104" s="643"/>
      <c r="L104" s="167">
        <v>19</v>
      </c>
      <c r="M104" s="5"/>
    </row>
    <row r="105" spans="2:14" ht="15">
      <c r="B105" s="157"/>
      <c r="D105" s="204" t="s">
        <v>607</v>
      </c>
      <c r="E105" s="1999"/>
      <c r="F105" s="2000"/>
      <c r="G105" s="2000"/>
      <c r="H105" s="2000"/>
      <c r="I105" s="2001"/>
      <c r="K105" s="643"/>
      <c r="L105" s="167">
        <v>20</v>
      </c>
      <c r="M105" s="5"/>
    </row>
    <row r="106" spans="2:14" ht="15">
      <c r="B106" s="157"/>
      <c r="D106" s="204" t="s">
        <v>607</v>
      </c>
      <c r="E106" s="1999"/>
      <c r="F106" s="2000"/>
      <c r="G106" s="2000"/>
      <c r="H106" s="2000"/>
      <c r="I106" s="2001"/>
      <c r="K106" s="643"/>
      <c r="L106" s="167">
        <v>21</v>
      </c>
      <c r="M106" s="5"/>
    </row>
    <row r="107" spans="2:14" ht="15">
      <c r="B107" s="157"/>
      <c r="D107" s="204" t="s">
        <v>607</v>
      </c>
      <c r="E107" s="1999"/>
      <c r="F107" s="2000"/>
      <c r="G107" s="2000"/>
      <c r="H107" s="2000"/>
      <c r="I107" s="2001"/>
      <c r="K107" s="643"/>
      <c r="L107" s="167">
        <v>22</v>
      </c>
      <c r="M107" s="5"/>
    </row>
    <row r="108" spans="2:14" ht="15">
      <c r="B108" s="157"/>
      <c r="D108" s="204" t="s">
        <v>607</v>
      </c>
      <c r="E108" s="1999"/>
      <c r="F108" s="2000"/>
      <c r="G108" s="2000"/>
      <c r="H108" s="2000"/>
      <c r="I108" s="2001"/>
      <c r="K108" s="643"/>
      <c r="L108" s="167">
        <v>23</v>
      </c>
      <c r="M108" s="5"/>
    </row>
    <row r="109" spans="2:14" ht="15">
      <c r="B109" s="157"/>
      <c r="D109" s="204" t="s">
        <v>607</v>
      </c>
      <c r="E109" s="1999"/>
      <c r="F109" s="2000"/>
      <c r="G109" s="2000"/>
      <c r="H109" s="2000"/>
      <c r="I109" s="2001"/>
      <c r="K109" s="643"/>
      <c r="L109" s="167">
        <v>24</v>
      </c>
      <c r="M109" s="5"/>
    </row>
    <row r="110" spans="2:14" ht="15">
      <c r="B110" s="157"/>
      <c r="D110" s="204" t="s">
        <v>607</v>
      </c>
      <c r="E110" s="1999"/>
      <c r="F110" s="2000"/>
      <c r="G110" s="2000"/>
      <c r="H110" s="2000"/>
      <c r="I110" s="2001"/>
      <c r="K110" s="643"/>
      <c r="L110" s="167">
        <v>25</v>
      </c>
      <c r="M110" s="5"/>
    </row>
    <row r="111" spans="2:14" ht="15">
      <c r="B111" s="157"/>
      <c r="D111" s="204" t="s">
        <v>607</v>
      </c>
      <c r="E111" s="1999"/>
      <c r="F111" s="2000"/>
      <c r="G111" s="2000"/>
      <c r="H111" s="2000"/>
      <c r="I111" s="2001"/>
      <c r="K111" s="643"/>
      <c r="L111" s="167">
        <v>26</v>
      </c>
      <c r="M111" s="5"/>
    </row>
    <row r="112" spans="2:14" ht="15">
      <c r="B112" s="157"/>
      <c r="D112" s="204" t="s">
        <v>607</v>
      </c>
      <c r="E112" s="1999"/>
      <c r="F112" s="2000"/>
      <c r="G112" s="2000"/>
      <c r="H112" s="2000"/>
      <c r="I112" s="2001"/>
      <c r="K112" s="643"/>
      <c r="L112" s="167">
        <v>27</v>
      </c>
      <c r="M112" s="5"/>
    </row>
    <row r="113" spans="2:13" ht="15">
      <c r="B113" s="157"/>
      <c r="D113" s="204" t="s">
        <v>607</v>
      </c>
      <c r="E113" s="1999"/>
      <c r="F113" s="2000"/>
      <c r="G113" s="2000"/>
      <c r="H113" s="2000"/>
      <c r="I113" s="2001"/>
      <c r="K113" s="643"/>
      <c r="L113" s="167">
        <v>28</v>
      </c>
      <c r="M113" s="5"/>
    </row>
    <row r="114" spans="2:13" ht="15">
      <c r="B114" s="519"/>
      <c r="C114" s="210"/>
      <c r="D114" s="204" t="s">
        <v>607</v>
      </c>
      <c r="E114" s="2002"/>
      <c r="F114" s="2003"/>
      <c r="G114" s="2003"/>
      <c r="H114" s="2003"/>
      <c r="I114" s="2004"/>
      <c r="J114" s="714"/>
      <c r="K114" s="643"/>
      <c r="L114" s="167">
        <v>29</v>
      </c>
      <c r="M114" s="5"/>
    </row>
    <row r="115" spans="2:13" ht="15.75" thickBot="1">
      <c r="B115" s="715"/>
      <c r="C115" s="651" t="s">
        <v>608</v>
      </c>
      <c r="D115" s="651" t="s">
        <v>609</v>
      </c>
      <c r="E115" s="173"/>
      <c r="F115" s="173"/>
      <c r="G115" s="173"/>
      <c r="H115" s="173"/>
      <c r="I115" s="173"/>
      <c r="J115" s="173"/>
      <c r="K115" s="716">
        <f>SUM(K87:K114)</f>
        <v>0</v>
      </c>
      <c r="L115" s="167">
        <v>30</v>
      </c>
      <c r="M115" s="5"/>
    </row>
    <row r="116" spans="2:13" ht="13.5" thickTop="1"/>
    <row r="117" spans="2:13"/>
    <row r="118" spans="2:13"/>
    <row r="119" spans="2:13"/>
    <row r="120" spans="2:13"/>
    <row r="121" spans="2:13"/>
    <row r="127" spans="2:13"/>
    <row r="128" spans="2:13"/>
    <row r="129"/>
  </sheetData>
  <sheetProtection algorithmName="SHA-512" hashValue="XV1z3ec/HKjy1ZhgUQU+gKsRp+f+H2ur3//sTjBGN4U4TYMoApsqyTnYr7m0KiW0IU+uX1xclp57Dhkii1DxuA==" saltValue="mJ2QVmlklNWHLzRFKXPQmw==" spinCount="100000" sheet="1" objects="1" scenarios="1"/>
  <mergeCells count="79">
    <mergeCell ref="B7:D7"/>
    <mergeCell ref="B79:D79"/>
    <mergeCell ref="E79:F79"/>
    <mergeCell ref="G79:H79"/>
    <mergeCell ref="E89:I89"/>
    <mergeCell ref="B80:D80"/>
    <mergeCell ref="E80:F80"/>
    <mergeCell ref="G80:H80"/>
    <mergeCell ref="C64:E64"/>
    <mergeCell ref="F64:I64"/>
    <mergeCell ref="B75:D75"/>
    <mergeCell ref="E75:F75"/>
    <mergeCell ref="G75:H75"/>
    <mergeCell ref="C61:E61"/>
    <mergeCell ref="F61:I61"/>
    <mergeCell ref="C62:E62"/>
    <mergeCell ref="B81:D81"/>
    <mergeCell ref="E81:F81"/>
    <mergeCell ref="G81:H81"/>
    <mergeCell ref="B82:D82"/>
    <mergeCell ref="E82:F82"/>
    <mergeCell ref="G82:H82"/>
    <mergeCell ref="F62:I62"/>
    <mergeCell ref="C63:E63"/>
    <mergeCell ref="F63:I63"/>
    <mergeCell ref="C52:D52"/>
    <mergeCell ref="C53:G53"/>
    <mergeCell ref="C57:D57"/>
    <mergeCell ref="C60:E60"/>
    <mergeCell ref="F60:I60"/>
    <mergeCell ref="C55:D55"/>
    <mergeCell ref="E113:I113"/>
    <mergeCell ref="E114:I114"/>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E91:I91"/>
    <mergeCell ref="E93:I93"/>
    <mergeCell ref="E97:I97"/>
    <mergeCell ref="B83:D83"/>
    <mergeCell ref="E83:F83"/>
    <mergeCell ref="G83:H83"/>
    <mergeCell ref="E90:I90"/>
    <mergeCell ref="B78:D78"/>
    <mergeCell ref="E78:F78"/>
    <mergeCell ref="G78:H78"/>
    <mergeCell ref="C65:E65"/>
    <mergeCell ref="F65:I65"/>
    <mergeCell ref="B76:D76"/>
    <mergeCell ref="E76:F76"/>
    <mergeCell ref="G76:H76"/>
    <mergeCell ref="B77:D77"/>
    <mergeCell ref="E77:F77"/>
    <mergeCell ref="G77:H77"/>
    <mergeCell ref="C41:F41"/>
    <mergeCell ref="C43:K45"/>
    <mergeCell ref="C48:K49"/>
    <mergeCell ref="E23:I23"/>
    <mergeCell ref="E13:I13"/>
    <mergeCell ref="E14:I14"/>
    <mergeCell ref="E20:I20"/>
    <mergeCell ref="E21:I21"/>
    <mergeCell ref="E22:I22"/>
    <mergeCell ref="E19:I19"/>
  </mergeCells>
  <conditionalFormatting sqref="C43">
    <cfRule type="expression" dxfId="17" priority="2">
      <formula>$C$41&lt;&gt;"Other (Identify and give a brief work description)"</formula>
    </cfRule>
  </conditionalFormatting>
  <conditionalFormatting sqref="C53">
    <cfRule type="expression" dxfId="16" priority="1">
      <formula>$C$52="Other (Please Identify)"</formula>
    </cfRule>
  </conditionalFormatting>
  <conditionalFormatting sqref="E68 G68:I68">
    <cfRule type="expression" dxfId="15" priority="3">
      <formula>$J$67="Yes"</formula>
    </cfRule>
  </conditionalFormatting>
  <dataValidations count="4">
    <dataValidation type="list" allowBlank="1" showInputMessage="1" showErrorMessage="1" sqref="K35" xr:uid="{00000000-0002-0000-1900-000000000000}">
      <formula1>Compensation_Paid_Question</formula1>
    </dataValidation>
    <dataValidation type="list" allowBlank="1" showInputMessage="1" showErrorMessage="1" sqref="C41" xr:uid="{00000000-0002-0000-1900-000001000000}">
      <formula1>Patient_Care_Function_Question</formula1>
    </dataValidation>
    <dataValidation type="list" allowBlank="1" showInputMessage="1" showErrorMessage="1" sqref="C52:D52" xr:uid="{00000000-0002-0000-1900-000002000000}">
      <formula1>Owner_Responsibility_Question</formula1>
    </dataValidation>
    <dataValidation type="list" allowBlank="1" showInputMessage="1" showErrorMessage="1" sqref="C57:D57 J67" xr:uid="{00000000-0002-0000-1900-000003000000}">
      <formula1>"Yes, No"</formula1>
    </dataValidation>
  </dataValidations>
  <hyperlinks>
    <hyperlink ref="B7" location="Checklist!A1" display="Click here to go back to the instructions" xr:uid="{85C6F4F7-2755-466C-8291-A1CCD05A7EE4}"/>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4"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dimension ref="A1:N129"/>
  <sheetViews>
    <sheetView showGridLines="0" zoomScaleNormal="100" zoomScaleSheetLayoutView="66" workbookViewId="0">
      <selection activeCell="J16" sqref="J16"/>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0" width="12.109375" style="12" customWidth="1"/>
    <col min="11" max="11" width="11" style="12" customWidth="1"/>
    <col min="12" max="12" width="2.6640625" style="12" hidden="1" customWidth="1"/>
    <col min="13" max="13" width="1.77734375" style="12" hidden="1" customWidth="1"/>
    <col min="14" max="14" width="71.44140625" style="12" bestFit="1" customWidth="1"/>
    <col min="15" max="16384" width="9.6640625" style="12" hidden="1"/>
  </cols>
  <sheetData>
    <row r="1" spans="2:14">
      <c r="B1" s="134" t="s">
        <v>12355</v>
      </c>
      <c r="C1" s="134"/>
      <c r="D1" s="134"/>
      <c r="E1" s="134"/>
      <c r="F1" s="134"/>
      <c r="G1" s="134"/>
      <c r="H1" s="134"/>
      <c r="I1" s="134"/>
      <c r="J1" s="134"/>
      <c r="K1" s="134"/>
    </row>
    <row r="2" spans="2:14">
      <c r="B2" s="134" t="s">
        <v>12356</v>
      </c>
      <c r="C2" s="134"/>
      <c r="D2" s="134"/>
      <c r="E2" s="134"/>
      <c r="F2" s="134"/>
      <c r="G2" s="134"/>
      <c r="H2" s="134"/>
      <c r="I2" s="134"/>
      <c r="J2" s="134"/>
      <c r="K2" s="134"/>
      <c r="N2" s="1370" t="str">
        <f>IF(COUNTIF(N3:N117,"WARNING: Line Incomplete."),"INCOMPLETE","")</f>
        <v/>
      </c>
    </row>
    <row r="3" spans="2:14">
      <c r="B3" s="134" t="s">
        <v>12357</v>
      </c>
      <c r="C3" s="134"/>
      <c r="D3" s="134"/>
      <c r="E3" s="134"/>
      <c r="F3" s="134"/>
      <c r="G3" s="134"/>
      <c r="H3" s="134"/>
      <c r="I3" s="134"/>
      <c r="J3" s="134"/>
      <c r="K3" s="134"/>
    </row>
    <row r="4" spans="2:14">
      <c r="B4" s="134" t="s">
        <v>12358</v>
      </c>
      <c r="C4" s="134"/>
      <c r="D4" s="134"/>
      <c r="E4" s="134"/>
      <c r="F4" s="134"/>
      <c r="G4" s="134"/>
      <c r="H4" s="134"/>
      <c r="I4" s="134"/>
      <c r="J4" s="134"/>
      <c r="K4" s="134"/>
    </row>
    <row r="5" spans="2:14" ht="8.1" customHeight="1">
      <c r="B5" s="134"/>
      <c r="C5" s="134"/>
      <c r="D5" s="135"/>
      <c r="E5" s="134"/>
      <c r="F5" s="134"/>
      <c r="G5" s="134"/>
      <c r="H5" s="134"/>
      <c r="I5" s="134"/>
      <c r="J5" s="135"/>
      <c r="K5" s="135"/>
    </row>
    <row r="6" spans="2:14">
      <c r="B6" s="134" t="s">
        <v>8824</v>
      </c>
      <c r="C6" s="134"/>
      <c r="D6" s="135"/>
      <c r="E6" s="134"/>
      <c r="F6" s="134"/>
      <c r="G6" s="134"/>
      <c r="H6" s="134"/>
      <c r="I6" s="134"/>
      <c r="J6" s="135"/>
      <c r="K6" s="135"/>
    </row>
    <row r="7" spans="2:14" ht="13.5" thickBot="1">
      <c r="B7" s="1878" t="s">
        <v>14439</v>
      </c>
      <c r="C7" s="1878"/>
      <c r="D7" s="1878"/>
      <c r="K7" s="16"/>
    </row>
    <row r="8" spans="2:14" ht="18" customHeight="1" thickTop="1">
      <c r="B8" s="645" t="s">
        <v>6</v>
      </c>
      <c r="C8" s="148"/>
      <c r="D8" s="148"/>
      <c r="E8" s="148">
        <f>Facility_Name</f>
        <v>0</v>
      </c>
      <c r="F8" s="148"/>
      <c r="G8" s="148"/>
      <c r="H8" s="148"/>
      <c r="I8" s="148"/>
      <c r="J8" s="148"/>
      <c r="K8" s="150"/>
      <c r="L8" s="5"/>
      <c r="M8" s="5"/>
    </row>
    <row r="9" spans="2:14" ht="18" customHeight="1">
      <c r="B9" s="646" t="s">
        <v>7</v>
      </c>
      <c r="C9" s="647"/>
      <c r="D9" s="647"/>
      <c r="E9" s="647" t="str">
        <f>IF(Facility_DBA = 0, "", Facility_DBA)</f>
        <v/>
      </c>
      <c r="F9" s="647"/>
      <c r="G9" s="647"/>
      <c r="H9" s="647"/>
      <c r="I9" s="647"/>
      <c r="J9" s="647"/>
      <c r="K9" s="648"/>
      <c r="L9" s="5"/>
      <c r="M9" s="5"/>
    </row>
    <row r="10" spans="2: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2:14" ht="65.099999999999994" customHeight="1" thickTop="1">
      <c r="B11" s="654" t="s">
        <v>581</v>
      </c>
      <c r="C11" s="655"/>
      <c r="D11" s="655"/>
      <c r="E11" s="655"/>
      <c r="F11" s="656"/>
      <c r="G11" s="655"/>
      <c r="H11" s="655"/>
      <c r="I11" s="655"/>
      <c r="J11" s="656"/>
      <c r="K11" s="657"/>
      <c r="L11" s="5"/>
      <c r="M11" s="5"/>
    </row>
    <row r="12" spans="2:14" ht="16.5" hidden="1" thickTop="1" thickBot="1">
      <c r="B12" s="658" t="s">
        <v>1486</v>
      </c>
      <c r="C12" s="659" t="s">
        <v>1487</v>
      </c>
      <c r="D12" s="659" t="s">
        <v>1488</v>
      </c>
      <c r="E12" s="458" t="s">
        <v>1489</v>
      </c>
      <c r="F12" s="458" t="s">
        <v>1490</v>
      </c>
      <c r="G12" s="458" t="s">
        <v>1491</v>
      </c>
      <c r="H12" s="458" t="s">
        <v>1492</v>
      </c>
      <c r="I12" s="458" t="s">
        <v>1493</v>
      </c>
      <c r="J12" s="659" t="s">
        <v>1494</v>
      </c>
      <c r="K12" s="1175" t="s">
        <v>1499</v>
      </c>
      <c r="L12" s="5"/>
      <c r="M12" s="5"/>
    </row>
    <row r="13" spans="2:14" ht="15">
      <c r="B13" s="157" t="s">
        <v>16</v>
      </c>
      <c r="E13" s="1981"/>
      <c r="F13" s="1982"/>
      <c r="G13" s="1982"/>
      <c r="H13" s="1982"/>
      <c r="I13" s="1983"/>
      <c r="K13" s="158"/>
      <c r="L13" s="167">
        <v>1</v>
      </c>
      <c r="M13" s="5"/>
    </row>
    <row r="14" spans="2:14" ht="15">
      <c r="B14" s="157" t="s">
        <v>582</v>
      </c>
      <c r="E14" s="1981"/>
      <c r="F14" s="1982"/>
      <c r="G14" s="1982"/>
      <c r="H14" s="1982"/>
      <c r="I14" s="1983"/>
      <c r="K14" s="158"/>
      <c r="L14" s="167">
        <v>2</v>
      </c>
      <c r="M14" s="5"/>
    </row>
    <row r="15" spans="2:14" ht="40.700000000000003" customHeight="1">
      <c r="B15" s="663" t="s">
        <v>4279</v>
      </c>
      <c r="C15" s="486" t="s">
        <v>583</v>
      </c>
      <c r="D15" s="664"/>
      <c r="E15" s="665"/>
      <c r="F15" s="665"/>
      <c r="G15" s="665"/>
      <c r="H15" s="666"/>
      <c r="I15" s="135"/>
      <c r="J15" s="667" t="s">
        <v>13202</v>
      </c>
      <c r="K15" s="668" t="s">
        <v>13203</v>
      </c>
      <c r="L15" s="167">
        <v>3</v>
      </c>
      <c r="M15" s="5"/>
    </row>
    <row r="16" spans="2:14" ht="18" customHeight="1">
      <c r="B16" s="157"/>
      <c r="C16" s="12" t="s">
        <v>584</v>
      </c>
      <c r="E16" s="669"/>
      <c r="F16" s="670"/>
      <c r="G16" s="670"/>
      <c r="H16" s="670"/>
      <c r="I16" s="671"/>
      <c r="J16" s="1390"/>
      <c r="K16" s="1617"/>
      <c r="L16" s="167">
        <v>4</v>
      </c>
      <c r="M16" s="5"/>
      <c r="N16" s="1370" t="str">
        <f t="shared" ref="N16:N23" si="0">IF(AND(K16&lt;&gt;"",J16=""),"WARNING: Line incomplete.","")</f>
        <v/>
      </c>
    </row>
    <row r="17" spans="2:14" ht="18" customHeight="1">
      <c r="B17" s="157"/>
      <c r="C17" s="204" t="s">
        <v>585</v>
      </c>
      <c r="D17" s="204"/>
      <c r="E17" s="672"/>
      <c r="F17" s="673"/>
      <c r="G17" s="673"/>
      <c r="H17" s="673"/>
      <c r="I17" s="674"/>
      <c r="J17" s="1391"/>
      <c r="K17" s="1618"/>
      <c r="L17" s="167">
        <v>5</v>
      </c>
      <c r="M17" s="5"/>
      <c r="N17" s="1370" t="str">
        <f t="shared" si="0"/>
        <v/>
      </c>
    </row>
    <row r="18" spans="2:14" ht="18" customHeight="1">
      <c r="B18" s="157"/>
      <c r="C18" s="675" t="s">
        <v>586</v>
      </c>
      <c r="D18" s="675"/>
      <c r="E18" s="676"/>
      <c r="F18" s="677"/>
      <c r="G18" s="677"/>
      <c r="H18" s="677"/>
      <c r="I18" s="678"/>
      <c r="J18" s="1392"/>
      <c r="K18" s="1619"/>
      <c r="L18" s="167">
        <v>6</v>
      </c>
      <c r="M18" s="5"/>
      <c r="N18" s="1370" t="str">
        <f t="shared" si="0"/>
        <v/>
      </c>
    </row>
    <row r="19" spans="2:14" ht="18" customHeight="1">
      <c r="B19" s="157"/>
      <c r="C19" s="679" t="s">
        <v>587</v>
      </c>
      <c r="D19" s="679"/>
      <c r="E19" s="1981"/>
      <c r="F19" s="1990"/>
      <c r="G19" s="1990"/>
      <c r="H19" s="1990"/>
      <c r="I19" s="1991"/>
      <c r="J19" s="1392"/>
      <c r="K19" s="1619"/>
      <c r="L19" s="167">
        <v>7</v>
      </c>
      <c r="M19" s="5"/>
      <c r="N19" s="1370" t="str">
        <f t="shared" si="0"/>
        <v/>
      </c>
    </row>
    <row r="20" spans="2:14" ht="18" customHeight="1">
      <c r="B20" s="157"/>
      <c r="C20" s="680" t="s">
        <v>587</v>
      </c>
      <c r="D20" s="680"/>
      <c r="E20" s="1981"/>
      <c r="F20" s="1990"/>
      <c r="G20" s="1990"/>
      <c r="H20" s="1990"/>
      <c r="I20" s="1991"/>
      <c r="J20" s="1392"/>
      <c r="K20" s="1619"/>
      <c r="L20" s="167">
        <v>8</v>
      </c>
      <c r="M20" s="5"/>
      <c r="N20" s="1370" t="str">
        <f t="shared" si="0"/>
        <v/>
      </c>
    </row>
    <row r="21" spans="2:14" ht="18" customHeight="1">
      <c r="B21" s="157"/>
      <c r="C21" s="680" t="s">
        <v>587</v>
      </c>
      <c r="D21" s="680"/>
      <c r="E21" s="1981"/>
      <c r="F21" s="1990"/>
      <c r="G21" s="1990"/>
      <c r="H21" s="1990"/>
      <c r="I21" s="1991"/>
      <c r="J21" s="1393"/>
      <c r="K21" s="1620"/>
      <c r="L21" s="167">
        <v>9</v>
      </c>
      <c r="M21" s="5"/>
      <c r="N21" s="1370" t="str">
        <f t="shared" si="0"/>
        <v/>
      </c>
    </row>
    <row r="22" spans="2:14" ht="18" customHeight="1">
      <c r="B22" s="157"/>
      <c r="C22" s="680" t="s">
        <v>587</v>
      </c>
      <c r="D22" s="680"/>
      <c r="E22" s="1981"/>
      <c r="F22" s="1990"/>
      <c r="G22" s="1990"/>
      <c r="H22" s="1990"/>
      <c r="I22" s="1991"/>
      <c r="J22" s="1390"/>
      <c r="K22" s="1617"/>
      <c r="L22" s="167">
        <v>10</v>
      </c>
      <c r="M22" s="5"/>
      <c r="N22" s="1370" t="str">
        <f t="shared" si="0"/>
        <v/>
      </c>
    </row>
    <row r="23" spans="2:14" ht="18" customHeight="1">
      <c r="B23" s="157"/>
      <c r="C23" s="680" t="s">
        <v>587</v>
      </c>
      <c r="D23" s="680"/>
      <c r="E23" s="1981"/>
      <c r="F23" s="1990"/>
      <c r="G23" s="1990"/>
      <c r="H23" s="1990"/>
      <c r="I23" s="1991"/>
      <c r="J23" s="1390"/>
      <c r="K23" s="1617"/>
      <c r="L23" s="167">
        <v>11</v>
      </c>
      <c r="M23" s="5"/>
      <c r="N23" s="1370" t="str">
        <f t="shared" si="0"/>
        <v/>
      </c>
    </row>
    <row r="24" spans="2:14" ht="15" customHeight="1">
      <c r="B24" s="157"/>
      <c r="J24" s="681"/>
      <c r="K24" s="1475"/>
      <c r="L24" s="167">
        <v>12</v>
      </c>
      <c r="M24" s="5"/>
    </row>
    <row r="25" spans="2:14" ht="15.75" thickBot="1">
      <c r="B25" s="157"/>
      <c r="C25" s="12" t="s">
        <v>588</v>
      </c>
      <c r="J25" s="679"/>
      <c r="K25" s="1621">
        <f>SUM(K16:K23)</f>
        <v>0</v>
      </c>
      <c r="L25" s="167">
        <v>13</v>
      </c>
      <c r="M25" s="5"/>
    </row>
    <row r="26" spans="2:14" ht="14.1" customHeight="1" thickTop="1">
      <c r="B26" s="682" t="s">
        <v>1208</v>
      </c>
      <c r="C26" s="204"/>
      <c r="D26" s="204"/>
      <c r="E26" s="204"/>
      <c r="F26" s="204"/>
      <c r="G26" s="204"/>
      <c r="H26" s="204"/>
      <c r="I26" s="204"/>
      <c r="J26" s="683"/>
      <c r="K26" s="177"/>
      <c r="L26" s="167">
        <v>14</v>
      </c>
      <c r="M26" s="5"/>
    </row>
    <row r="27" spans="2:14" ht="14.1" customHeight="1">
      <c r="B27" s="684" t="s">
        <v>1209</v>
      </c>
      <c r="K27" s="158"/>
      <c r="L27" s="167">
        <v>15</v>
      </c>
      <c r="M27" s="5"/>
    </row>
    <row r="28" spans="2:14" ht="14.1" customHeight="1">
      <c r="B28" s="684" t="s">
        <v>1210</v>
      </c>
      <c r="K28" s="158"/>
      <c r="L28" s="167">
        <v>16</v>
      </c>
      <c r="M28" s="5"/>
    </row>
    <row r="29" spans="2:14" ht="14.1" customHeight="1">
      <c r="B29" s="684" t="s">
        <v>1211</v>
      </c>
      <c r="K29" s="158"/>
      <c r="L29" s="167">
        <v>17</v>
      </c>
      <c r="M29" s="5"/>
    </row>
    <row r="30" spans="2:14" ht="14.1" customHeight="1">
      <c r="B30" s="684" t="s">
        <v>1212</v>
      </c>
      <c r="K30" s="158"/>
      <c r="L30" s="167">
        <v>18</v>
      </c>
      <c r="M30" s="5"/>
    </row>
    <row r="31" spans="2:14" ht="14.1" customHeight="1">
      <c r="B31" s="684" t="s">
        <v>1213</v>
      </c>
      <c r="K31" s="158"/>
      <c r="L31" s="167">
        <v>19</v>
      </c>
      <c r="M31" s="5"/>
    </row>
    <row r="32" spans="2:14" ht="14.1" customHeight="1">
      <c r="B32" s="684" t="s">
        <v>1214</v>
      </c>
      <c r="K32" s="158"/>
      <c r="L32" s="167">
        <v>20</v>
      </c>
      <c r="M32" s="5"/>
    </row>
    <row r="33" spans="2:14" ht="14.1" customHeight="1">
      <c r="B33" s="684" t="s">
        <v>1215</v>
      </c>
      <c r="K33" s="158"/>
      <c r="L33" s="167">
        <v>21</v>
      </c>
      <c r="M33" s="5"/>
    </row>
    <row r="34" spans="2:14" ht="14.1" customHeight="1">
      <c r="B34" s="157"/>
      <c r="K34" s="685"/>
      <c r="L34" s="167">
        <v>22</v>
      </c>
      <c r="M34" s="5"/>
    </row>
    <row r="35" spans="2:14" ht="26.45" customHeight="1">
      <c r="B35" s="157"/>
      <c r="C35" s="163" t="s">
        <v>4280</v>
      </c>
      <c r="D35" s="163"/>
      <c r="E35" s="163"/>
      <c r="F35" s="163"/>
      <c r="G35" s="163"/>
      <c r="H35" s="163"/>
      <c r="I35" s="163"/>
      <c r="J35" s="163"/>
      <c r="K35" s="126"/>
      <c r="L35" s="167">
        <v>23</v>
      </c>
      <c r="N35" s="1370" t="str">
        <f>IF(AND(OR($E$13&lt;&gt;"",$E$14&lt;&gt;""),K35=""),"WARNING: Line incomplete.","")</f>
        <v/>
      </c>
    </row>
    <row r="36" spans="2:14" ht="13.5" customHeight="1">
      <c r="B36" s="157"/>
      <c r="D36" s="686"/>
      <c r="K36" s="158"/>
      <c r="L36" s="167">
        <v>24</v>
      </c>
      <c r="M36" s="5"/>
    </row>
    <row r="37" spans="2:14" ht="14.1" customHeight="1">
      <c r="B37" s="157"/>
      <c r="K37" s="158"/>
      <c r="L37" s="167">
        <v>25</v>
      </c>
      <c r="M37" s="5"/>
    </row>
    <row r="38" spans="2:14" ht="14.1" hidden="1" customHeight="1" thickTop="1" thickBot="1">
      <c r="B38" s="182" t="s">
        <v>1486</v>
      </c>
      <c r="C38" s="183" t="s">
        <v>1487</v>
      </c>
      <c r="D38" s="183" t="s">
        <v>1488</v>
      </c>
      <c r="E38" s="183" t="s">
        <v>1489</v>
      </c>
      <c r="F38" s="183" t="s">
        <v>1490</v>
      </c>
      <c r="G38" s="183" t="s">
        <v>1491</v>
      </c>
      <c r="H38" s="183" t="s">
        <v>1492</v>
      </c>
      <c r="I38" s="183" t="s">
        <v>1493</v>
      </c>
      <c r="J38" s="183" t="s">
        <v>1494</v>
      </c>
      <c r="K38" s="184" t="s">
        <v>1499</v>
      </c>
      <c r="L38" s="5"/>
      <c r="M38" s="5"/>
    </row>
    <row r="39" spans="2:14" ht="14.1" customHeight="1">
      <c r="B39" s="687" t="s">
        <v>4278</v>
      </c>
      <c r="C39" s="474" t="s">
        <v>1137</v>
      </c>
      <c r="K39" s="158"/>
      <c r="L39" s="167">
        <v>1</v>
      </c>
      <c r="M39" s="5"/>
    </row>
    <row r="40" spans="2:14" ht="14.1" customHeight="1">
      <c r="B40" s="157"/>
      <c r="C40" s="169"/>
      <c r="D40" s="169"/>
      <c r="E40" s="169"/>
      <c r="F40" s="169"/>
      <c r="G40" s="169"/>
      <c r="H40" s="169"/>
      <c r="I40" s="169"/>
      <c r="J40" s="169"/>
      <c r="K40" s="688"/>
      <c r="L40" s="167">
        <v>2</v>
      </c>
      <c r="M40" s="5"/>
    </row>
    <row r="41" spans="2:14" ht="14.1" customHeight="1">
      <c r="B41" s="157"/>
      <c r="C41" s="1986"/>
      <c r="D41" s="1988"/>
      <c r="E41" s="1988"/>
      <c r="F41" s="1989"/>
      <c r="G41" s="191" t="s">
        <v>1216</v>
      </c>
      <c r="K41" s="158"/>
      <c r="L41" s="167">
        <v>3</v>
      </c>
      <c r="M41" s="5"/>
      <c r="N41" s="1370" t="str">
        <f>IF(AND(OR($E$13&lt;&gt;"",$E$14&lt;&gt;""),C41=""),"WARNING: Line incomplete.","")</f>
        <v/>
      </c>
    </row>
    <row r="42" spans="2:14" ht="14.1" customHeight="1">
      <c r="B42" s="157"/>
      <c r="C42" s="1173"/>
      <c r="K42" s="158"/>
      <c r="L42" s="167">
        <v>4</v>
      </c>
      <c r="M42" s="5"/>
    </row>
    <row r="43" spans="2:14" ht="18" customHeight="1">
      <c r="B43" s="157"/>
      <c r="C43" s="2019"/>
      <c r="D43" s="2020"/>
      <c r="E43" s="2020"/>
      <c r="F43" s="2020"/>
      <c r="G43" s="2020"/>
      <c r="H43" s="2020"/>
      <c r="I43" s="2020"/>
      <c r="J43" s="2020"/>
      <c r="K43" s="2021"/>
      <c r="L43" s="167">
        <v>5</v>
      </c>
      <c r="M43" s="5"/>
    </row>
    <row r="44" spans="2:14" ht="18" customHeight="1">
      <c r="B44" s="157"/>
      <c r="C44" s="2022"/>
      <c r="D44" s="2023"/>
      <c r="E44" s="2023"/>
      <c r="F44" s="2023"/>
      <c r="G44" s="2023"/>
      <c r="H44" s="2023"/>
      <c r="I44" s="2023"/>
      <c r="J44" s="2023"/>
      <c r="K44" s="2024"/>
      <c r="L44" s="167">
        <v>6</v>
      </c>
      <c r="M44" s="5"/>
    </row>
    <row r="45" spans="2:14" ht="18" customHeight="1">
      <c r="B45" s="157"/>
      <c r="C45" s="2025"/>
      <c r="D45" s="2026"/>
      <c r="E45" s="2026"/>
      <c r="F45" s="2026"/>
      <c r="G45" s="2026"/>
      <c r="H45" s="2026"/>
      <c r="I45" s="2026"/>
      <c r="J45" s="2026"/>
      <c r="K45" s="2027"/>
      <c r="L45" s="167">
        <v>7</v>
      </c>
      <c r="M45" s="5"/>
    </row>
    <row r="46" spans="2:14" ht="15">
      <c r="B46" s="157"/>
      <c r="C46" s="204"/>
      <c r="D46" s="204"/>
      <c r="E46" s="204"/>
      <c r="F46" s="204"/>
      <c r="G46" s="204"/>
      <c r="H46" s="204"/>
      <c r="I46" s="204"/>
      <c r="J46" s="204"/>
      <c r="K46" s="484"/>
      <c r="L46" s="167">
        <v>8</v>
      </c>
      <c r="M46" s="5"/>
    </row>
    <row r="47" spans="2:14" ht="15">
      <c r="B47" s="687" t="s">
        <v>589</v>
      </c>
      <c r="C47" s="474" t="s">
        <v>590</v>
      </c>
      <c r="K47" s="158"/>
      <c r="L47" s="167">
        <v>9</v>
      </c>
      <c r="M47" s="5"/>
    </row>
    <row r="48" spans="2:14" ht="12.2" customHeight="1">
      <c r="B48" s="157"/>
      <c r="C48" s="2019"/>
      <c r="D48" s="2028"/>
      <c r="E48" s="2028"/>
      <c r="F48" s="2028"/>
      <c r="G48" s="2028"/>
      <c r="H48" s="2028"/>
      <c r="I48" s="2028"/>
      <c r="J48" s="2028"/>
      <c r="K48" s="2029"/>
      <c r="L48" s="167">
        <v>10</v>
      </c>
      <c r="M48" s="5"/>
      <c r="N48" s="1370" t="str">
        <f>IF(AND(OR($E$13&lt;&gt;"",$E$14&lt;&gt;""),C48=""),"WARNING: Line incomplete.","")</f>
        <v/>
      </c>
    </row>
    <row r="49" spans="2:14" ht="14.25" customHeight="1" thickBot="1">
      <c r="B49" s="1179"/>
      <c r="C49" s="2030"/>
      <c r="D49" s="2031"/>
      <c r="E49" s="2031"/>
      <c r="F49" s="2031"/>
      <c r="G49" s="2031"/>
      <c r="H49" s="2031"/>
      <c r="I49" s="2031"/>
      <c r="J49" s="2031"/>
      <c r="K49" s="2032"/>
      <c r="L49" s="167">
        <v>11</v>
      </c>
      <c r="M49" s="5"/>
    </row>
    <row r="50" spans="2:14" ht="15" customHeight="1" thickTop="1">
      <c r="B50" s="157"/>
      <c r="K50" s="158"/>
      <c r="L50" s="167">
        <v>12</v>
      </c>
      <c r="M50" s="5"/>
    </row>
    <row r="51" spans="2:14" ht="15" customHeight="1">
      <c r="B51" s="687" t="s">
        <v>4275</v>
      </c>
      <c r="C51" s="474" t="s">
        <v>1217</v>
      </c>
      <c r="K51" s="158"/>
      <c r="L51" s="167">
        <v>13</v>
      </c>
      <c r="M51" s="5"/>
    </row>
    <row r="52" spans="2:14" ht="15" customHeight="1">
      <c r="B52" s="157"/>
      <c r="C52" s="2014"/>
      <c r="D52" s="2015"/>
      <c r="E52" s="191" t="s">
        <v>1216</v>
      </c>
      <c r="K52" s="158"/>
      <c r="L52" s="167">
        <v>14</v>
      </c>
      <c r="M52" s="5"/>
      <c r="N52" s="1370" t="str">
        <f>IF(AND(OR($E$13&lt;&gt;"",$E$14&lt;&gt;""),C52=""),"WARNING: Line incomplete.","")</f>
        <v/>
      </c>
    </row>
    <row r="53" spans="2:14" ht="15" customHeight="1">
      <c r="B53" s="157"/>
      <c r="C53" s="2016"/>
      <c r="D53" s="2017"/>
      <c r="E53" s="2017"/>
      <c r="F53" s="2017"/>
      <c r="G53" s="2018"/>
      <c r="J53" s="5"/>
      <c r="K53" s="691"/>
      <c r="L53" s="167">
        <v>15</v>
      </c>
      <c r="M53" s="5"/>
      <c r="N53" s="1370" t="str">
        <f>IF(AND(C52="Other (Please identify)",C53=""),"WARNING: Line incomplete.","")</f>
        <v/>
      </c>
    </row>
    <row r="54" spans="2:14" ht="15" customHeight="1">
      <c r="B54" s="687" t="s">
        <v>4276</v>
      </c>
      <c r="C54" s="474" t="s">
        <v>591</v>
      </c>
      <c r="K54" s="158"/>
      <c r="L54" s="167">
        <v>16</v>
      </c>
      <c r="M54" s="5"/>
    </row>
    <row r="55" spans="2:14" ht="15" customHeight="1">
      <c r="B55" s="156"/>
      <c r="C55" s="1986"/>
      <c r="D55" s="1989"/>
      <c r="G55" s="5"/>
      <c r="H55" s="5"/>
      <c r="K55" s="158"/>
      <c r="L55" s="167">
        <v>17</v>
      </c>
      <c r="M55" s="5"/>
      <c r="N55" s="1370" t="str">
        <f>IF(AND(OR($E$13&lt;&gt;"",$E$14&lt;&gt;""),C55=""),"WARNING: Line incomplete.","")</f>
        <v/>
      </c>
    </row>
    <row r="56" spans="2:14" ht="15" customHeight="1">
      <c r="B56" s="687" t="s">
        <v>4277</v>
      </c>
      <c r="C56" s="474" t="s">
        <v>592</v>
      </c>
      <c r="K56" s="158"/>
      <c r="L56" s="167">
        <v>18</v>
      </c>
      <c r="M56" s="5"/>
    </row>
    <row r="57" spans="2:14" ht="15" customHeight="1">
      <c r="B57" s="157"/>
      <c r="C57" s="1986"/>
      <c r="D57" s="1987"/>
      <c r="E57" s="191" t="s">
        <v>1216</v>
      </c>
      <c r="K57" s="158"/>
      <c r="L57" s="167">
        <v>19</v>
      </c>
      <c r="M57" s="5"/>
      <c r="N57" s="1370" t="str">
        <f>IF(AND(OR($E$13&lt;&gt;"",$E$14&lt;&gt;""),C57=""),"WARNING: Line incomplete.","")</f>
        <v/>
      </c>
    </row>
    <row r="58" spans="2:14" ht="15" customHeight="1">
      <c r="B58" s="157"/>
      <c r="C58" s="12" t="s">
        <v>593</v>
      </c>
      <c r="K58" s="158"/>
      <c r="L58" s="167">
        <v>20</v>
      </c>
      <c r="M58" s="5"/>
    </row>
    <row r="59" spans="2:14" ht="27" customHeight="1">
      <c r="B59" s="157"/>
      <c r="C59" s="487" t="s">
        <v>13204</v>
      </c>
      <c r="D59" s="486"/>
      <c r="E59" s="693"/>
      <c r="F59" s="487" t="s">
        <v>8</v>
      </c>
      <c r="G59" s="486"/>
      <c r="H59" s="486"/>
      <c r="I59" s="486"/>
      <c r="J59" s="694" t="s">
        <v>13205</v>
      </c>
      <c r="K59" s="158"/>
      <c r="L59" s="167">
        <v>21</v>
      </c>
      <c r="M59" s="5"/>
    </row>
    <row r="60" spans="2:14" ht="18" customHeight="1">
      <c r="B60" s="157"/>
      <c r="C60" s="1970"/>
      <c r="D60" s="1971"/>
      <c r="E60" s="1972"/>
      <c r="F60" s="1970"/>
      <c r="G60" s="1971"/>
      <c r="H60" s="1971"/>
      <c r="I60" s="1972"/>
      <c r="J60" s="639"/>
      <c r="K60" s="158"/>
      <c r="L60" s="167">
        <v>22</v>
      </c>
      <c r="M60" s="5"/>
      <c r="N60" s="1370" t="str">
        <f>IF(AND(OR($E$13&lt;&gt;"",$E$14&lt;&gt;""),C57="Yes",OR(C60="",F60="",J60="")),"WARNING: Line incomplete.","")</f>
        <v/>
      </c>
    </row>
    <row r="61" spans="2:14" ht="18" customHeight="1">
      <c r="B61" s="157"/>
      <c r="C61" s="1970"/>
      <c r="D61" s="1971"/>
      <c r="E61" s="1972"/>
      <c r="F61" s="1970"/>
      <c r="G61" s="1971"/>
      <c r="H61" s="1971"/>
      <c r="I61" s="1972"/>
      <c r="J61" s="639"/>
      <c r="K61" s="158"/>
      <c r="L61" s="167">
        <v>23</v>
      </c>
      <c r="M61" s="5"/>
    </row>
    <row r="62" spans="2:14" ht="18" customHeight="1">
      <c r="B62" s="157"/>
      <c r="C62" s="1970"/>
      <c r="D62" s="1971"/>
      <c r="E62" s="1972"/>
      <c r="F62" s="1970"/>
      <c r="G62" s="1971"/>
      <c r="H62" s="1971"/>
      <c r="I62" s="1972"/>
      <c r="J62" s="639"/>
      <c r="K62" s="158"/>
      <c r="L62" s="167">
        <v>24</v>
      </c>
      <c r="M62" s="5"/>
    </row>
    <row r="63" spans="2:14" ht="18" customHeight="1">
      <c r="B63" s="157"/>
      <c r="C63" s="1970"/>
      <c r="D63" s="1971"/>
      <c r="E63" s="1972"/>
      <c r="F63" s="1970"/>
      <c r="G63" s="1971"/>
      <c r="H63" s="1971"/>
      <c r="I63" s="1972"/>
      <c r="J63" s="639"/>
      <c r="K63" s="158"/>
      <c r="L63" s="167">
        <v>25</v>
      </c>
      <c r="M63" s="5"/>
    </row>
    <row r="64" spans="2:14" ht="18" customHeight="1">
      <c r="B64" s="157"/>
      <c r="C64" s="1970"/>
      <c r="D64" s="1971"/>
      <c r="E64" s="1972"/>
      <c r="F64" s="1970"/>
      <c r="G64" s="1971"/>
      <c r="H64" s="1971"/>
      <c r="I64" s="1972"/>
      <c r="J64" s="639"/>
      <c r="K64" s="158"/>
      <c r="L64" s="167">
        <v>26</v>
      </c>
      <c r="M64" s="5"/>
    </row>
    <row r="65" spans="2:14" ht="18" customHeight="1">
      <c r="B65" s="157"/>
      <c r="C65" s="1970"/>
      <c r="D65" s="1971"/>
      <c r="E65" s="1972"/>
      <c r="F65" s="1970"/>
      <c r="G65" s="1971"/>
      <c r="H65" s="1971"/>
      <c r="I65" s="1972"/>
      <c r="J65" s="639"/>
      <c r="K65" s="695"/>
      <c r="L65" s="167">
        <v>27</v>
      </c>
      <c r="M65" s="5"/>
    </row>
    <row r="66" spans="2:14" ht="15">
      <c r="B66" s="696"/>
      <c r="C66" s="697"/>
      <c r="K66" s="164"/>
      <c r="L66" s="167">
        <v>28</v>
      </c>
      <c r="M66" s="5"/>
    </row>
    <row r="67" spans="2:14" ht="25.5">
      <c r="B67" s="698"/>
      <c r="C67" s="163" t="s">
        <v>13206</v>
      </c>
      <c r="D67" s="163"/>
      <c r="E67" s="163"/>
      <c r="F67" s="163"/>
      <c r="G67" s="163"/>
      <c r="H67" s="163"/>
      <c r="I67" s="699"/>
      <c r="J67" s="73"/>
      <c r="K67" s="158"/>
      <c r="L67" s="167">
        <v>29</v>
      </c>
      <c r="M67" s="5"/>
      <c r="N67" s="1370" t="str">
        <f>IF(AND(OR($E$13&lt;&gt;"",$E$14&lt;&gt;""),J67=""),"WARNING: Line incomplete.","")</f>
        <v/>
      </c>
    </row>
    <row r="68" spans="2:14" ht="14.1" customHeight="1">
      <c r="B68" s="157"/>
      <c r="E68" s="700" t="s">
        <v>594</v>
      </c>
      <c r="G68" s="700"/>
      <c r="H68" s="700"/>
      <c r="I68" s="700"/>
      <c r="K68" s="158"/>
      <c r="L68" s="167">
        <v>30</v>
      </c>
      <c r="M68" s="5"/>
    </row>
    <row r="69" spans="2:14" ht="15">
      <c r="B69" s="157"/>
      <c r="K69" s="158"/>
      <c r="L69" s="167">
        <v>31</v>
      </c>
      <c r="M69" s="5"/>
    </row>
    <row r="70" spans="2:14" ht="14.1" hidden="1" customHeight="1" thickTop="1" thickBot="1">
      <c r="B70" s="182" t="s">
        <v>1486</v>
      </c>
      <c r="C70" s="183" t="s">
        <v>1487</v>
      </c>
      <c r="D70" s="183" t="s">
        <v>1488</v>
      </c>
      <c r="E70" s="183" t="s">
        <v>1489</v>
      </c>
      <c r="F70" s="183" t="s">
        <v>1490</v>
      </c>
      <c r="G70" s="183" t="s">
        <v>1491</v>
      </c>
      <c r="H70" s="183" t="s">
        <v>1492</v>
      </c>
      <c r="I70" s="183" t="s">
        <v>1493</v>
      </c>
      <c r="J70" s="183" t="s">
        <v>1494</v>
      </c>
      <c r="K70" s="184" t="s">
        <v>1499</v>
      </c>
      <c r="L70" s="5"/>
      <c r="M70" s="5"/>
    </row>
    <row r="71" spans="2:14" ht="14.1" customHeight="1">
      <c r="B71" s="687" t="s">
        <v>595</v>
      </c>
      <c r="C71" s="474" t="s">
        <v>596</v>
      </c>
      <c r="K71" s="158"/>
      <c r="L71" s="167">
        <v>1</v>
      </c>
      <c r="M71" s="5"/>
    </row>
    <row r="72" spans="2:14" ht="67.5" customHeight="1">
      <c r="B72" s="701" t="s">
        <v>1218</v>
      </c>
      <c r="C72" s="665"/>
      <c r="D72" s="665"/>
      <c r="E72" s="665"/>
      <c r="F72" s="665"/>
      <c r="G72" s="665"/>
      <c r="H72" s="665"/>
      <c r="I72" s="665"/>
      <c r="J72" s="665"/>
      <c r="K72" s="702"/>
      <c r="L72" s="167">
        <v>2</v>
      </c>
      <c r="M72" s="5"/>
    </row>
    <row r="73" spans="2:14" ht="15">
      <c r="B73" s="242"/>
      <c r="C73" s="163"/>
      <c r="D73" s="163"/>
      <c r="E73" s="163"/>
      <c r="F73" s="163"/>
      <c r="G73" s="163"/>
      <c r="H73" s="163"/>
      <c r="I73" s="163"/>
      <c r="J73" s="163"/>
      <c r="K73" s="164"/>
      <c r="L73" s="167">
        <v>3</v>
      </c>
      <c r="M73" s="5"/>
    </row>
    <row r="74" spans="2:14" ht="38.25">
      <c r="B74" s="485" t="s">
        <v>597</v>
      </c>
      <c r="C74" s="486"/>
      <c r="D74" s="486"/>
      <c r="E74" s="667" t="s">
        <v>598</v>
      </c>
      <c r="F74" s="703"/>
      <c r="G74" s="667" t="s">
        <v>599</v>
      </c>
      <c r="H74" s="703"/>
      <c r="I74" s="704" t="s">
        <v>1219</v>
      </c>
      <c r="J74" s="704" t="s">
        <v>1220</v>
      </c>
      <c r="K74" s="488" t="s">
        <v>13207</v>
      </c>
      <c r="L74" s="167">
        <v>4</v>
      </c>
      <c r="M74" s="5"/>
    </row>
    <row r="75" spans="2:14" ht="15">
      <c r="B75" s="1973"/>
      <c r="C75" s="1974"/>
      <c r="D75" s="1975"/>
      <c r="E75" s="1976"/>
      <c r="F75" s="1975"/>
      <c r="G75" s="1976"/>
      <c r="H75" s="1975"/>
      <c r="I75" s="1388"/>
      <c r="J75" s="1622"/>
      <c r="K75" s="640"/>
      <c r="L75" s="167">
        <v>5</v>
      </c>
      <c r="M75" s="5"/>
      <c r="N75" s="1370" t="str">
        <f>IF(AND(OR($E$13&lt;&gt;"",$E$14&lt;&gt;""),OR(B75="",E75="",G75="",I75="",J75="",K75="")),"WARNING: Line incomplete.","")</f>
        <v/>
      </c>
    </row>
    <row r="76" spans="2:14" ht="15">
      <c r="B76" s="1973"/>
      <c r="C76" s="1974"/>
      <c r="D76" s="1975"/>
      <c r="E76" s="1976"/>
      <c r="F76" s="1975"/>
      <c r="G76" s="1976"/>
      <c r="H76" s="1975"/>
      <c r="I76" s="1388"/>
      <c r="J76" s="1622"/>
      <c r="K76" s="640"/>
      <c r="L76" s="167">
        <v>6</v>
      </c>
      <c r="M76" s="5"/>
    </row>
    <row r="77" spans="2:14" ht="15">
      <c r="B77" s="1973"/>
      <c r="C77" s="1974"/>
      <c r="D77" s="1975"/>
      <c r="E77" s="1976"/>
      <c r="F77" s="1975"/>
      <c r="G77" s="1976"/>
      <c r="H77" s="1975"/>
      <c r="I77" s="1388"/>
      <c r="J77" s="1622"/>
      <c r="K77" s="640"/>
      <c r="L77" s="167">
        <v>7</v>
      </c>
      <c r="M77" s="5"/>
    </row>
    <row r="78" spans="2:14" ht="15">
      <c r="B78" s="1973"/>
      <c r="C78" s="1974"/>
      <c r="D78" s="1975"/>
      <c r="E78" s="1976"/>
      <c r="F78" s="1975"/>
      <c r="G78" s="1976"/>
      <c r="H78" s="1975"/>
      <c r="I78" s="1388"/>
      <c r="J78" s="1622"/>
      <c r="K78" s="640"/>
      <c r="L78" s="167">
        <v>8</v>
      </c>
      <c r="M78" s="5"/>
    </row>
    <row r="79" spans="2:14" ht="15">
      <c r="B79" s="1973"/>
      <c r="C79" s="1974"/>
      <c r="D79" s="1975"/>
      <c r="E79" s="1976"/>
      <c r="F79" s="1975"/>
      <c r="G79" s="1976"/>
      <c r="H79" s="1975"/>
      <c r="I79" s="1388"/>
      <c r="J79" s="1622"/>
      <c r="K79" s="640"/>
      <c r="L79" s="167">
        <v>9</v>
      </c>
      <c r="M79" s="5"/>
    </row>
    <row r="80" spans="2:14" ht="15">
      <c r="B80" s="1973"/>
      <c r="C80" s="1974"/>
      <c r="D80" s="1975"/>
      <c r="E80" s="1976"/>
      <c r="F80" s="1975"/>
      <c r="G80" s="1976"/>
      <c r="H80" s="1975"/>
      <c r="I80" s="1388"/>
      <c r="J80" s="1622"/>
      <c r="K80" s="640"/>
      <c r="L80" s="167">
        <v>10</v>
      </c>
      <c r="M80" s="5"/>
    </row>
    <row r="81" spans="2:14" ht="15">
      <c r="B81" s="1973"/>
      <c r="C81" s="1974"/>
      <c r="D81" s="1975"/>
      <c r="E81" s="1976"/>
      <c r="F81" s="1975"/>
      <c r="G81" s="1976"/>
      <c r="H81" s="1975"/>
      <c r="I81" s="1388"/>
      <c r="J81" s="1622"/>
      <c r="K81" s="640"/>
      <c r="L81" s="167">
        <v>11</v>
      </c>
      <c r="M81" s="5"/>
    </row>
    <row r="82" spans="2:14" ht="15">
      <c r="B82" s="1973"/>
      <c r="C82" s="1974"/>
      <c r="D82" s="1975"/>
      <c r="E82" s="1976"/>
      <c r="F82" s="1975"/>
      <c r="G82" s="1976"/>
      <c r="H82" s="1975"/>
      <c r="I82" s="1388"/>
      <c r="J82" s="1622"/>
      <c r="K82" s="640"/>
      <c r="L82" s="167">
        <v>12</v>
      </c>
      <c r="M82" s="5"/>
    </row>
    <row r="83" spans="2:14" ht="15.75" thickBot="1">
      <c r="B83" s="1977"/>
      <c r="C83" s="1978"/>
      <c r="D83" s="1979"/>
      <c r="E83" s="1980"/>
      <c r="F83" s="1979"/>
      <c r="G83" s="1980"/>
      <c r="H83" s="1979"/>
      <c r="I83" s="1394"/>
      <c r="J83" s="1623"/>
      <c r="K83" s="641"/>
      <c r="L83" s="167">
        <v>13</v>
      </c>
      <c r="M83" s="5"/>
    </row>
    <row r="84" spans="2:14" ht="18" customHeight="1" thickTop="1" thickBot="1">
      <c r="B84" s="1182"/>
      <c r="C84" s="1183"/>
      <c r="D84" s="1183"/>
      <c r="E84" s="1183"/>
      <c r="F84" s="1183"/>
      <c r="G84" s="1183"/>
      <c r="H84" s="1183"/>
      <c r="I84" s="1183"/>
      <c r="J84" s="1183"/>
      <c r="K84" s="1184"/>
      <c r="L84" s="169"/>
      <c r="M84" s="5"/>
    </row>
    <row r="85" spans="2:14" ht="14.1" hidden="1" customHeight="1" thickTop="1" thickBot="1">
      <c r="B85" s="1177" t="s">
        <v>1486</v>
      </c>
      <c r="C85" s="692" t="s">
        <v>1487</v>
      </c>
      <c r="D85" s="692" t="s">
        <v>1488</v>
      </c>
      <c r="E85" s="692" t="s">
        <v>1489</v>
      </c>
      <c r="F85" s="692" t="s">
        <v>1490</v>
      </c>
      <c r="G85" s="692" t="s">
        <v>1491</v>
      </c>
      <c r="H85" s="692" t="s">
        <v>1492</v>
      </c>
      <c r="I85" s="692" t="s">
        <v>1493</v>
      </c>
      <c r="J85" s="692" t="s">
        <v>1494</v>
      </c>
      <c r="K85" s="1178" t="s">
        <v>1499</v>
      </c>
      <c r="L85" s="5"/>
      <c r="M85" s="5"/>
    </row>
    <row r="86" spans="2:14" ht="51.75" thickTop="1">
      <c r="B86" s="705" t="s">
        <v>4274</v>
      </c>
      <c r="C86" s="706" t="s">
        <v>600</v>
      </c>
      <c r="D86" s="655" t="s">
        <v>601</v>
      </c>
      <c r="E86" s="655"/>
      <c r="F86" s="655"/>
      <c r="G86" s="655"/>
      <c r="H86" s="655"/>
      <c r="I86" s="655"/>
      <c r="J86" s="496"/>
      <c r="K86" s="707" t="s">
        <v>4427</v>
      </c>
      <c r="L86" s="167">
        <v>1</v>
      </c>
      <c r="M86" s="5"/>
    </row>
    <row r="87" spans="2:14" ht="15">
      <c r="B87" s="708"/>
      <c r="C87" s="709"/>
      <c r="D87" s="710"/>
      <c r="E87" s="1174" t="s">
        <v>412</v>
      </c>
      <c r="F87" s="710"/>
      <c r="G87" s="710"/>
      <c r="H87" s="710"/>
      <c r="I87" s="710"/>
      <c r="J87" s="210"/>
      <c r="K87" s="642"/>
      <c r="L87" s="167">
        <v>2</v>
      </c>
      <c r="M87" s="5"/>
      <c r="N87" s="1370" t="str">
        <f>IF(AND(OR($E$13&lt;&gt;"",$E$14&lt;&gt;""),K87=""),"WARNING: Line incomplete.","")</f>
        <v/>
      </c>
    </row>
    <row r="88" spans="2:14" ht="28.15" customHeight="1">
      <c r="B88" s="157"/>
      <c r="C88" s="474" t="s">
        <v>602</v>
      </c>
      <c r="D88" s="711" t="s">
        <v>603</v>
      </c>
      <c r="E88" s="711"/>
      <c r="F88" s="711"/>
      <c r="G88" s="711"/>
      <c r="H88" s="711"/>
      <c r="I88" s="711"/>
      <c r="J88" s="204"/>
      <c r="K88" s="127"/>
      <c r="L88" s="167">
        <v>3</v>
      </c>
      <c r="M88" s="5"/>
    </row>
    <row r="89" spans="2:14" ht="15">
      <c r="B89" s="157"/>
      <c r="D89" s="12" t="s">
        <v>604</v>
      </c>
      <c r="E89" s="2008"/>
      <c r="F89" s="2009"/>
      <c r="G89" s="2009"/>
      <c r="H89" s="2009"/>
      <c r="I89" s="2010"/>
      <c r="K89" s="642"/>
      <c r="L89" s="167">
        <v>4</v>
      </c>
      <c r="M89" s="5"/>
    </row>
    <row r="90" spans="2:14" ht="15">
      <c r="B90" s="157"/>
      <c r="D90" s="204" t="s">
        <v>604</v>
      </c>
      <c r="E90" s="1999"/>
      <c r="F90" s="2000"/>
      <c r="G90" s="2000"/>
      <c r="H90" s="2000"/>
      <c r="I90" s="2001"/>
      <c r="K90" s="643"/>
      <c r="L90" s="167">
        <v>5</v>
      </c>
      <c r="M90" s="5"/>
    </row>
    <row r="91" spans="2:14" ht="15">
      <c r="B91" s="157"/>
      <c r="D91" s="204" t="s">
        <v>604</v>
      </c>
      <c r="E91" s="2005"/>
      <c r="F91" s="2006"/>
      <c r="G91" s="2006"/>
      <c r="H91" s="2006"/>
      <c r="I91" s="2007"/>
      <c r="K91" s="644"/>
      <c r="L91" s="167">
        <v>6</v>
      </c>
      <c r="M91" s="5"/>
    </row>
    <row r="92" spans="2:14" ht="21.75" customHeight="1">
      <c r="B92" s="712"/>
      <c r="C92" s="713" t="s">
        <v>605</v>
      </c>
      <c r="D92" s="713" t="s">
        <v>606</v>
      </c>
      <c r="E92" s="713"/>
      <c r="F92" s="713"/>
      <c r="G92" s="713"/>
      <c r="H92" s="713"/>
      <c r="I92" s="713"/>
      <c r="J92" s="683"/>
      <c r="K92" s="128"/>
      <c r="L92" s="167">
        <v>7</v>
      </c>
      <c r="M92" s="5"/>
    </row>
    <row r="93" spans="2:14" ht="15">
      <c r="B93" s="157"/>
      <c r="D93" s="12" t="s">
        <v>607</v>
      </c>
      <c r="E93" s="2008"/>
      <c r="F93" s="2009"/>
      <c r="G93" s="2009"/>
      <c r="H93" s="2009"/>
      <c r="I93" s="2010"/>
      <c r="K93" s="642"/>
      <c r="L93" s="167">
        <v>8</v>
      </c>
      <c r="M93" s="5"/>
      <c r="N93" s="1370" t="str">
        <f>IF(AND(OR($E$13&lt;&gt;"",$E$14&lt;&gt;""),OR(E93="",K93="")),"WARNING: Line incomplete.","")</f>
        <v/>
      </c>
    </row>
    <row r="94" spans="2:14" ht="15">
      <c r="B94" s="157"/>
      <c r="D94" s="204" t="s">
        <v>607</v>
      </c>
      <c r="E94" s="1999"/>
      <c r="F94" s="2000"/>
      <c r="G94" s="2000"/>
      <c r="H94" s="2000"/>
      <c r="I94" s="2001"/>
      <c r="K94" s="643"/>
      <c r="L94" s="167">
        <v>9</v>
      </c>
      <c r="M94" s="5"/>
      <c r="N94" s="1370"/>
    </row>
    <row r="95" spans="2:14" ht="15">
      <c r="B95" s="157"/>
      <c r="D95" s="204" t="s">
        <v>607</v>
      </c>
      <c r="E95" s="1999"/>
      <c r="F95" s="2000"/>
      <c r="G95" s="2000"/>
      <c r="H95" s="2000"/>
      <c r="I95" s="2001"/>
      <c r="K95" s="643"/>
      <c r="L95" s="167">
        <v>10</v>
      </c>
      <c r="M95" s="5"/>
      <c r="N95" s="1370"/>
    </row>
    <row r="96" spans="2:14" ht="15">
      <c r="B96" s="157"/>
      <c r="D96" s="204" t="s">
        <v>607</v>
      </c>
      <c r="E96" s="1999"/>
      <c r="F96" s="2000"/>
      <c r="G96" s="2000"/>
      <c r="H96" s="2000"/>
      <c r="I96" s="2001"/>
      <c r="K96" s="643"/>
      <c r="L96" s="167">
        <v>11</v>
      </c>
      <c r="M96" s="5"/>
      <c r="N96" s="1370"/>
    </row>
    <row r="97" spans="2:14" ht="15">
      <c r="B97" s="157"/>
      <c r="D97" s="204" t="s">
        <v>607</v>
      </c>
      <c r="E97" s="1999"/>
      <c r="F97" s="2000"/>
      <c r="G97" s="2000"/>
      <c r="H97" s="2000"/>
      <c r="I97" s="2001"/>
      <c r="K97" s="643"/>
      <c r="L97" s="167">
        <v>12</v>
      </c>
      <c r="M97" s="5"/>
      <c r="N97" s="1370"/>
    </row>
    <row r="98" spans="2:14" ht="15">
      <c r="B98" s="157"/>
      <c r="D98" s="204" t="s">
        <v>607</v>
      </c>
      <c r="E98" s="1999"/>
      <c r="F98" s="2000"/>
      <c r="G98" s="2000"/>
      <c r="H98" s="2000"/>
      <c r="I98" s="2001"/>
      <c r="K98" s="643"/>
      <c r="L98" s="167">
        <v>13</v>
      </c>
      <c r="M98" s="5"/>
      <c r="N98" s="1370"/>
    </row>
    <row r="99" spans="2:14" ht="15">
      <c r="B99" s="157"/>
      <c r="D99" s="204" t="s">
        <v>607</v>
      </c>
      <c r="E99" s="1999"/>
      <c r="F99" s="2000"/>
      <c r="G99" s="2000"/>
      <c r="H99" s="2000"/>
      <c r="I99" s="2001"/>
      <c r="K99" s="643"/>
      <c r="L99" s="167">
        <v>14</v>
      </c>
      <c r="M99" s="5"/>
    </row>
    <row r="100" spans="2:14" ht="15">
      <c r="B100" s="157"/>
      <c r="D100" s="204" t="s">
        <v>607</v>
      </c>
      <c r="E100" s="1999"/>
      <c r="F100" s="2000"/>
      <c r="G100" s="2000"/>
      <c r="H100" s="2000"/>
      <c r="I100" s="2001"/>
      <c r="K100" s="643"/>
      <c r="L100" s="167">
        <v>15</v>
      </c>
      <c r="M100" s="5"/>
    </row>
    <row r="101" spans="2:14" ht="15">
      <c r="B101" s="157"/>
      <c r="D101" s="204" t="s">
        <v>607</v>
      </c>
      <c r="E101" s="1999"/>
      <c r="F101" s="2000"/>
      <c r="G101" s="2000"/>
      <c r="H101" s="2000"/>
      <c r="I101" s="2001"/>
      <c r="K101" s="643"/>
      <c r="L101" s="167">
        <v>16</v>
      </c>
      <c r="M101" s="5"/>
    </row>
    <row r="102" spans="2:14" ht="15">
      <c r="B102" s="157"/>
      <c r="D102" s="204" t="s">
        <v>607</v>
      </c>
      <c r="E102" s="1999"/>
      <c r="F102" s="2000"/>
      <c r="G102" s="2000"/>
      <c r="H102" s="2000"/>
      <c r="I102" s="2001"/>
      <c r="K102" s="643"/>
      <c r="L102" s="167">
        <v>17</v>
      </c>
      <c r="M102" s="5"/>
    </row>
    <row r="103" spans="2:14" ht="15">
      <c r="B103" s="157"/>
      <c r="D103" s="204" t="s">
        <v>607</v>
      </c>
      <c r="E103" s="1999"/>
      <c r="F103" s="2000"/>
      <c r="G103" s="2000"/>
      <c r="H103" s="2000"/>
      <c r="I103" s="2001"/>
      <c r="K103" s="643"/>
      <c r="L103" s="167">
        <v>18</v>
      </c>
      <c r="M103" s="5"/>
    </row>
    <row r="104" spans="2:14" ht="15">
      <c r="B104" s="157"/>
      <c r="D104" s="204" t="s">
        <v>607</v>
      </c>
      <c r="E104" s="1999"/>
      <c r="F104" s="2000"/>
      <c r="G104" s="2000"/>
      <c r="H104" s="2000"/>
      <c r="I104" s="2001"/>
      <c r="K104" s="643"/>
      <c r="L104" s="167">
        <v>19</v>
      </c>
      <c r="M104" s="5"/>
    </row>
    <row r="105" spans="2:14" ht="15">
      <c r="B105" s="157"/>
      <c r="D105" s="204" t="s">
        <v>607</v>
      </c>
      <c r="E105" s="1999"/>
      <c r="F105" s="2000"/>
      <c r="G105" s="2000"/>
      <c r="H105" s="2000"/>
      <c r="I105" s="2001"/>
      <c r="K105" s="643"/>
      <c r="L105" s="167">
        <v>20</v>
      </c>
      <c r="M105" s="5"/>
    </row>
    <row r="106" spans="2:14" ht="15">
      <c r="B106" s="157"/>
      <c r="D106" s="204" t="s">
        <v>607</v>
      </c>
      <c r="E106" s="1999"/>
      <c r="F106" s="2000"/>
      <c r="G106" s="2000"/>
      <c r="H106" s="2000"/>
      <c r="I106" s="2001"/>
      <c r="K106" s="643"/>
      <c r="L106" s="167">
        <v>21</v>
      </c>
      <c r="M106" s="5"/>
    </row>
    <row r="107" spans="2:14" ht="15">
      <c r="B107" s="157"/>
      <c r="D107" s="204" t="s">
        <v>607</v>
      </c>
      <c r="E107" s="1999"/>
      <c r="F107" s="2000"/>
      <c r="G107" s="2000"/>
      <c r="H107" s="2000"/>
      <c r="I107" s="2001"/>
      <c r="K107" s="643"/>
      <c r="L107" s="167">
        <v>22</v>
      </c>
      <c r="M107" s="5"/>
    </row>
    <row r="108" spans="2:14" ht="15">
      <c r="B108" s="157"/>
      <c r="D108" s="204" t="s">
        <v>607</v>
      </c>
      <c r="E108" s="1999"/>
      <c r="F108" s="2000"/>
      <c r="G108" s="2000"/>
      <c r="H108" s="2000"/>
      <c r="I108" s="2001"/>
      <c r="K108" s="643"/>
      <c r="L108" s="167">
        <v>23</v>
      </c>
      <c r="M108" s="5"/>
    </row>
    <row r="109" spans="2:14" ht="15">
      <c r="B109" s="157"/>
      <c r="D109" s="204" t="s">
        <v>607</v>
      </c>
      <c r="E109" s="1999"/>
      <c r="F109" s="2000"/>
      <c r="G109" s="2000"/>
      <c r="H109" s="2000"/>
      <c r="I109" s="2001"/>
      <c r="K109" s="643"/>
      <c r="L109" s="167">
        <v>24</v>
      </c>
      <c r="M109" s="5"/>
    </row>
    <row r="110" spans="2:14" ht="15">
      <c r="B110" s="157"/>
      <c r="D110" s="204" t="s">
        <v>607</v>
      </c>
      <c r="E110" s="1999"/>
      <c r="F110" s="2000"/>
      <c r="G110" s="2000"/>
      <c r="H110" s="2000"/>
      <c r="I110" s="2001"/>
      <c r="K110" s="643"/>
      <c r="L110" s="167">
        <v>25</v>
      </c>
      <c r="M110" s="5"/>
    </row>
    <row r="111" spans="2:14" ht="15">
      <c r="B111" s="157"/>
      <c r="D111" s="204" t="s">
        <v>607</v>
      </c>
      <c r="E111" s="1999"/>
      <c r="F111" s="2000"/>
      <c r="G111" s="2000"/>
      <c r="H111" s="2000"/>
      <c r="I111" s="2001"/>
      <c r="K111" s="643"/>
      <c r="L111" s="167">
        <v>26</v>
      </c>
      <c r="M111" s="5"/>
    </row>
    <row r="112" spans="2:14" ht="15">
      <c r="B112" s="157"/>
      <c r="D112" s="204" t="s">
        <v>607</v>
      </c>
      <c r="E112" s="1999"/>
      <c r="F112" s="2000"/>
      <c r="G112" s="2000"/>
      <c r="H112" s="2000"/>
      <c r="I112" s="2001"/>
      <c r="K112" s="643"/>
      <c r="L112" s="167">
        <v>27</v>
      </c>
      <c r="M112" s="5"/>
    </row>
    <row r="113" spans="2:13" ht="15">
      <c r="B113" s="157"/>
      <c r="D113" s="204" t="s">
        <v>607</v>
      </c>
      <c r="E113" s="1999"/>
      <c r="F113" s="2000"/>
      <c r="G113" s="2000"/>
      <c r="H113" s="2000"/>
      <c r="I113" s="2001"/>
      <c r="K113" s="643"/>
      <c r="L113" s="167">
        <v>28</v>
      </c>
      <c r="M113" s="5"/>
    </row>
    <row r="114" spans="2:13" ht="15">
      <c r="B114" s="519"/>
      <c r="C114" s="210"/>
      <c r="D114" s="204" t="s">
        <v>607</v>
      </c>
      <c r="E114" s="2002"/>
      <c r="F114" s="2003"/>
      <c r="G114" s="2003"/>
      <c r="H114" s="2003"/>
      <c r="I114" s="2004"/>
      <c r="J114" s="714"/>
      <c r="K114" s="643"/>
      <c r="L114" s="167">
        <v>29</v>
      </c>
      <c r="M114" s="5"/>
    </row>
    <row r="115" spans="2:13" ht="15.75" thickBot="1">
      <c r="B115" s="715"/>
      <c r="C115" s="651" t="s">
        <v>608</v>
      </c>
      <c r="D115" s="651" t="s">
        <v>609</v>
      </c>
      <c r="E115" s="173"/>
      <c r="F115" s="173"/>
      <c r="G115" s="173"/>
      <c r="H115" s="173"/>
      <c r="I115" s="173"/>
      <c r="J115" s="173"/>
      <c r="K115" s="716">
        <f>SUM(K87:K114)</f>
        <v>0</v>
      </c>
      <c r="L115" s="167">
        <v>30</v>
      </c>
      <c r="M115" s="5"/>
    </row>
    <row r="116" spans="2:13" ht="13.5" thickTop="1"/>
    <row r="117" spans="2:13"/>
    <row r="118" spans="2:13"/>
    <row r="119" spans="2:13"/>
    <row r="120" spans="2:13"/>
    <row r="121" spans="2:13"/>
    <row r="127" spans="2:13"/>
    <row r="128" spans="2:13"/>
    <row r="129"/>
  </sheetData>
  <sheetProtection algorithmName="SHA-512" hashValue="KMQOBn8GfwFplHSb9pYiKUGtU/YiCdzt0gylnklsAHsfTQJODmAbdocArSf/IsJRf12E92e0F/f5QctA63ffZg==" saltValue="jYTxoRyzWw+xnB/MiqfzFw=="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14" priority="2">
      <formula>$C$41&lt;&gt;"Other (Identify and give a brief work description)"</formula>
    </cfRule>
  </conditionalFormatting>
  <conditionalFormatting sqref="C53">
    <cfRule type="expression" dxfId="13" priority="1">
      <formula>$C$52="Other (Please Identify)"</formula>
    </cfRule>
  </conditionalFormatting>
  <conditionalFormatting sqref="E68 G68:I68">
    <cfRule type="expression" dxfId="12" priority="3">
      <formula>$J$67="Yes"</formula>
    </cfRule>
  </conditionalFormatting>
  <dataValidations count="4">
    <dataValidation type="list" allowBlank="1" showInputMessage="1" showErrorMessage="1" sqref="C57:D57 J67" xr:uid="{00000000-0002-0000-1A00-000000000000}">
      <formula1>"Yes, No"</formula1>
    </dataValidation>
    <dataValidation type="list" allowBlank="1" showInputMessage="1" showErrorMessage="1" sqref="C52:D52" xr:uid="{00000000-0002-0000-1A00-000001000000}">
      <formula1>Owner_Responsibility_Question</formula1>
    </dataValidation>
    <dataValidation type="list" allowBlank="1" showInputMessage="1" showErrorMessage="1" sqref="C41" xr:uid="{00000000-0002-0000-1A00-000002000000}">
      <formula1>Patient_Care_Function_Question</formula1>
    </dataValidation>
    <dataValidation type="list" allowBlank="1" showInputMessage="1" showErrorMessage="1" sqref="K35" xr:uid="{00000000-0002-0000-1A00-000003000000}">
      <formula1>Compensation_Paid_Question</formula1>
    </dataValidation>
  </dataValidations>
  <hyperlinks>
    <hyperlink ref="B7" location="Checklist!A1" display="Click here to go back to the instructions" xr:uid="{188A7ABB-2687-4F08-B5CC-314EC0BB77E3}"/>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7"/>
  <dimension ref="A1:N129"/>
  <sheetViews>
    <sheetView showGridLines="0" zoomScaleNormal="100" zoomScaleSheetLayoutView="66" workbookViewId="0">
      <selection activeCell="J17" sqref="J17"/>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0" width="12.109375" style="12" customWidth="1"/>
    <col min="11" max="11" width="11" style="12" customWidth="1"/>
    <col min="12" max="12" width="2.6640625" style="12" hidden="1" customWidth="1"/>
    <col min="13" max="13" width="1.77734375" style="12" hidden="1" customWidth="1"/>
    <col min="14" max="14" width="71.44140625" style="12" bestFit="1" customWidth="1"/>
    <col min="15" max="16384" width="9.6640625" style="12" hidden="1"/>
  </cols>
  <sheetData>
    <row r="1" spans="2:14">
      <c r="B1" s="134" t="s">
        <v>12355</v>
      </c>
      <c r="C1" s="134"/>
      <c r="D1" s="134"/>
      <c r="E1" s="134"/>
      <c r="F1" s="134"/>
      <c r="G1" s="134"/>
      <c r="H1" s="134"/>
      <c r="I1" s="134"/>
      <c r="J1" s="134"/>
      <c r="K1" s="134"/>
    </row>
    <row r="2" spans="2:14">
      <c r="B2" s="134" t="s">
        <v>12356</v>
      </c>
      <c r="C2" s="134"/>
      <c r="D2" s="134"/>
      <c r="E2" s="134"/>
      <c r="F2" s="134"/>
      <c r="G2" s="134"/>
      <c r="H2" s="134"/>
      <c r="I2" s="134"/>
      <c r="J2" s="134"/>
      <c r="K2" s="134"/>
      <c r="N2" s="1370" t="str">
        <f>IF(COUNTIF(N3:N117,"WARNING: Line Incomplete."),"INCOMPLETE","")</f>
        <v/>
      </c>
    </row>
    <row r="3" spans="2:14">
      <c r="B3" s="134" t="s">
        <v>12357</v>
      </c>
      <c r="C3" s="134"/>
      <c r="D3" s="134"/>
      <c r="E3" s="134"/>
      <c r="F3" s="134"/>
      <c r="G3" s="134"/>
      <c r="H3" s="134"/>
      <c r="I3" s="134"/>
      <c r="J3" s="134"/>
      <c r="K3" s="134"/>
    </row>
    <row r="4" spans="2:14">
      <c r="B4" s="134" t="s">
        <v>12358</v>
      </c>
      <c r="C4" s="134"/>
      <c r="D4" s="134"/>
      <c r="E4" s="134"/>
      <c r="F4" s="134"/>
      <c r="G4" s="134"/>
      <c r="H4" s="134"/>
      <c r="I4" s="134"/>
      <c r="J4" s="134"/>
      <c r="K4" s="134"/>
    </row>
    <row r="5" spans="2:14" ht="8.1" customHeight="1">
      <c r="B5" s="134"/>
      <c r="C5" s="134"/>
      <c r="D5" s="135"/>
      <c r="E5" s="134"/>
      <c r="F5" s="134"/>
      <c r="G5" s="134"/>
      <c r="H5" s="134"/>
      <c r="I5" s="134"/>
      <c r="J5" s="135"/>
      <c r="K5" s="135"/>
    </row>
    <row r="6" spans="2:14">
      <c r="B6" s="134" t="s">
        <v>8825</v>
      </c>
      <c r="C6" s="134"/>
      <c r="D6" s="135"/>
      <c r="E6" s="134"/>
      <c r="F6" s="134"/>
      <c r="G6" s="134"/>
      <c r="H6" s="134"/>
      <c r="I6" s="134"/>
      <c r="J6" s="135"/>
      <c r="K6" s="135"/>
    </row>
    <row r="7" spans="2:14" ht="13.5" thickBot="1">
      <c r="B7" s="1878" t="s">
        <v>14439</v>
      </c>
      <c r="C7" s="1878"/>
      <c r="D7" s="1878"/>
      <c r="K7" s="16"/>
    </row>
    <row r="8" spans="2:14" ht="18" customHeight="1" thickTop="1">
      <c r="B8" s="645" t="s">
        <v>6</v>
      </c>
      <c r="C8" s="148"/>
      <c r="D8" s="148"/>
      <c r="E8" s="148">
        <f>Facility_Name</f>
        <v>0</v>
      </c>
      <c r="F8" s="148"/>
      <c r="G8" s="148"/>
      <c r="H8" s="148"/>
      <c r="I8" s="148"/>
      <c r="J8" s="148"/>
      <c r="K8" s="150"/>
      <c r="L8" s="5"/>
      <c r="M8" s="5"/>
    </row>
    <row r="9" spans="2:14" ht="18" customHeight="1">
      <c r="B9" s="646" t="s">
        <v>7</v>
      </c>
      <c r="C9" s="647"/>
      <c r="D9" s="647"/>
      <c r="E9" s="647" t="str">
        <f>IF(Facility_DBA = 0, "", Facility_DBA)</f>
        <v/>
      </c>
      <c r="F9" s="647"/>
      <c r="G9" s="647"/>
      <c r="H9" s="647"/>
      <c r="I9" s="647"/>
      <c r="J9" s="647"/>
      <c r="K9" s="648"/>
      <c r="L9" s="5"/>
      <c r="M9" s="5"/>
    </row>
    <row r="10" spans="2: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2:14" ht="65.099999999999994" customHeight="1" thickTop="1">
      <c r="B11" s="654" t="s">
        <v>581</v>
      </c>
      <c r="C11" s="655"/>
      <c r="D11" s="655"/>
      <c r="E11" s="655"/>
      <c r="F11" s="656"/>
      <c r="G11" s="655"/>
      <c r="H11" s="655"/>
      <c r="I11" s="655"/>
      <c r="J11" s="656"/>
      <c r="K11" s="657"/>
      <c r="L11" s="5"/>
      <c r="M11" s="5"/>
    </row>
    <row r="12" spans="2:14" ht="16.5" hidden="1" thickTop="1" thickBot="1">
      <c r="B12" s="658" t="s">
        <v>1486</v>
      </c>
      <c r="C12" s="659" t="s">
        <v>1487</v>
      </c>
      <c r="D12" s="659" t="s">
        <v>1488</v>
      </c>
      <c r="E12" s="458" t="s">
        <v>1489</v>
      </c>
      <c r="F12" s="458" t="s">
        <v>1490</v>
      </c>
      <c r="G12" s="458" t="s">
        <v>1491</v>
      </c>
      <c r="H12" s="458" t="s">
        <v>1492</v>
      </c>
      <c r="I12" s="458" t="s">
        <v>1493</v>
      </c>
      <c r="J12" s="659" t="s">
        <v>1494</v>
      </c>
      <c r="K12" s="1175" t="s">
        <v>1499</v>
      </c>
      <c r="L12" s="5"/>
      <c r="M12" s="5"/>
    </row>
    <row r="13" spans="2:14" ht="15">
      <c r="B13" s="157" t="s">
        <v>16</v>
      </c>
      <c r="E13" s="1981"/>
      <c r="F13" s="1982"/>
      <c r="G13" s="1982"/>
      <c r="H13" s="1982"/>
      <c r="I13" s="1983"/>
      <c r="K13" s="158"/>
      <c r="L13" s="167">
        <v>1</v>
      </c>
      <c r="M13" s="5"/>
    </row>
    <row r="14" spans="2:14" ht="15">
      <c r="B14" s="157" t="s">
        <v>582</v>
      </c>
      <c r="E14" s="1981"/>
      <c r="F14" s="1982"/>
      <c r="G14" s="1982"/>
      <c r="H14" s="1982"/>
      <c r="I14" s="1983"/>
      <c r="K14" s="158"/>
      <c r="L14" s="167">
        <v>2</v>
      </c>
      <c r="M14" s="5"/>
    </row>
    <row r="15" spans="2:14" ht="40.700000000000003" customHeight="1">
      <c r="B15" s="663" t="s">
        <v>4279</v>
      </c>
      <c r="C15" s="486" t="s">
        <v>583</v>
      </c>
      <c r="D15" s="664"/>
      <c r="E15" s="665"/>
      <c r="F15" s="665"/>
      <c r="G15" s="665"/>
      <c r="H15" s="666"/>
      <c r="I15" s="135"/>
      <c r="J15" s="667" t="s">
        <v>13202</v>
      </c>
      <c r="K15" s="668" t="s">
        <v>13203</v>
      </c>
      <c r="L15" s="167">
        <v>3</v>
      </c>
      <c r="M15" s="5"/>
    </row>
    <row r="16" spans="2:14" ht="18" customHeight="1">
      <c r="B16" s="157"/>
      <c r="C16" s="12" t="s">
        <v>584</v>
      </c>
      <c r="E16" s="669"/>
      <c r="F16" s="670"/>
      <c r="G16" s="670"/>
      <c r="H16" s="670"/>
      <c r="I16" s="671"/>
      <c r="J16" s="1390"/>
      <c r="K16" s="1617"/>
      <c r="L16" s="167">
        <v>4</v>
      </c>
      <c r="M16" s="5"/>
      <c r="N16" s="1370" t="str">
        <f t="shared" ref="N16:N23" si="0">IF(AND(K16&lt;&gt;"",J16=""),"WARNING: Line incomplete.","")</f>
        <v/>
      </c>
    </row>
    <row r="17" spans="2:14" ht="18" customHeight="1">
      <c r="B17" s="157"/>
      <c r="C17" s="204" t="s">
        <v>585</v>
      </c>
      <c r="D17" s="204"/>
      <c r="E17" s="672"/>
      <c r="F17" s="673"/>
      <c r="G17" s="673"/>
      <c r="H17" s="673"/>
      <c r="I17" s="674"/>
      <c r="J17" s="1391"/>
      <c r="K17" s="1618"/>
      <c r="L17" s="167">
        <v>5</v>
      </c>
      <c r="M17" s="5"/>
      <c r="N17" s="1370" t="str">
        <f t="shared" si="0"/>
        <v/>
      </c>
    </row>
    <row r="18" spans="2:14" ht="18" customHeight="1">
      <c r="B18" s="157"/>
      <c r="C18" s="675" t="s">
        <v>586</v>
      </c>
      <c r="D18" s="675"/>
      <c r="E18" s="676"/>
      <c r="F18" s="677"/>
      <c r="G18" s="677"/>
      <c r="H18" s="677"/>
      <c r="I18" s="678"/>
      <c r="J18" s="1392"/>
      <c r="K18" s="1619"/>
      <c r="L18" s="167">
        <v>6</v>
      </c>
      <c r="M18" s="5"/>
      <c r="N18" s="1370" t="str">
        <f t="shared" si="0"/>
        <v/>
      </c>
    </row>
    <row r="19" spans="2:14" ht="18" customHeight="1">
      <c r="B19" s="157"/>
      <c r="C19" s="679" t="s">
        <v>587</v>
      </c>
      <c r="D19" s="679"/>
      <c r="E19" s="1981"/>
      <c r="F19" s="1990"/>
      <c r="G19" s="1990"/>
      <c r="H19" s="1990"/>
      <c r="I19" s="1991"/>
      <c r="J19" s="1392"/>
      <c r="K19" s="1619"/>
      <c r="L19" s="167">
        <v>7</v>
      </c>
      <c r="M19" s="5"/>
      <c r="N19" s="1370" t="str">
        <f t="shared" si="0"/>
        <v/>
      </c>
    </row>
    <row r="20" spans="2:14" ht="18" customHeight="1">
      <c r="B20" s="157"/>
      <c r="C20" s="680" t="s">
        <v>587</v>
      </c>
      <c r="D20" s="680"/>
      <c r="E20" s="1981"/>
      <c r="F20" s="1990"/>
      <c r="G20" s="1990"/>
      <c r="H20" s="1990"/>
      <c r="I20" s="1991"/>
      <c r="J20" s="1392"/>
      <c r="K20" s="1619"/>
      <c r="L20" s="167">
        <v>8</v>
      </c>
      <c r="M20" s="5"/>
      <c r="N20" s="1370" t="str">
        <f t="shared" si="0"/>
        <v/>
      </c>
    </row>
    <row r="21" spans="2:14" ht="18" customHeight="1">
      <c r="B21" s="157"/>
      <c r="C21" s="680" t="s">
        <v>587</v>
      </c>
      <c r="D21" s="680"/>
      <c r="E21" s="1981"/>
      <c r="F21" s="1990"/>
      <c r="G21" s="1990"/>
      <c r="H21" s="1990"/>
      <c r="I21" s="1991"/>
      <c r="J21" s="1393"/>
      <c r="K21" s="1620"/>
      <c r="L21" s="167">
        <v>9</v>
      </c>
      <c r="M21" s="5"/>
      <c r="N21" s="1370" t="str">
        <f t="shared" si="0"/>
        <v/>
      </c>
    </row>
    <row r="22" spans="2:14" ht="18" customHeight="1">
      <c r="B22" s="157"/>
      <c r="C22" s="680" t="s">
        <v>587</v>
      </c>
      <c r="D22" s="680"/>
      <c r="E22" s="1981"/>
      <c r="F22" s="1990"/>
      <c r="G22" s="1990"/>
      <c r="H22" s="1990"/>
      <c r="I22" s="1991"/>
      <c r="J22" s="1390"/>
      <c r="K22" s="1617"/>
      <c r="L22" s="167">
        <v>10</v>
      </c>
      <c r="M22" s="5"/>
      <c r="N22" s="1370" t="str">
        <f t="shared" si="0"/>
        <v/>
      </c>
    </row>
    <row r="23" spans="2:14" ht="18" customHeight="1">
      <c r="B23" s="157"/>
      <c r="C23" s="680" t="s">
        <v>587</v>
      </c>
      <c r="D23" s="680"/>
      <c r="E23" s="1981"/>
      <c r="F23" s="1990"/>
      <c r="G23" s="1990"/>
      <c r="H23" s="1990"/>
      <c r="I23" s="1991"/>
      <c r="J23" s="1390"/>
      <c r="K23" s="1617"/>
      <c r="L23" s="167">
        <v>11</v>
      </c>
      <c r="M23" s="5"/>
      <c r="N23" s="1370" t="str">
        <f t="shared" si="0"/>
        <v/>
      </c>
    </row>
    <row r="24" spans="2:14" ht="15" customHeight="1">
      <c r="B24" s="157"/>
      <c r="J24" s="681"/>
      <c r="K24" s="1475"/>
      <c r="L24" s="167">
        <v>12</v>
      </c>
      <c r="M24" s="5"/>
    </row>
    <row r="25" spans="2:14" ht="15.75" thickBot="1">
      <c r="B25" s="157"/>
      <c r="C25" s="12" t="s">
        <v>588</v>
      </c>
      <c r="J25" s="679"/>
      <c r="K25" s="1621">
        <f>SUM(K16:K23)</f>
        <v>0</v>
      </c>
      <c r="L25" s="167">
        <v>13</v>
      </c>
      <c r="M25" s="5"/>
    </row>
    <row r="26" spans="2:14" ht="14.1" customHeight="1" thickTop="1">
      <c r="B26" s="682" t="s">
        <v>1208</v>
      </c>
      <c r="C26" s="204"/>
      <c r="D26" s="204"/>
      <c r="E26" s="204"/>
      <c r="F26" s="204"/>
      <c r="G26" s="204"/>
      <c r="H26" s="204"/>
      <c r="I26" s="204"/>
      <c r="J26" s="683"/>
      <c r="K26" s="177"/>
      <c r="L26" s="167">
        <v>14</v>
      </c>
      <c r="M26" s="5"/>
    </row>
    <row r="27" spans="2:14" ht="14.1" customHeight="1">
      <c r="B27" s="684" t="s">
        <v>1209</v>
      </c>
      <c r="K27" s="158"/>
      <c r="L27" s="167">
        <v>15</v>
      </c>
      <c r="M27" s="5"/>
    </row>
    <row r="28" spans="2:14" ht="14.1" customHeight="1">
      <c r="B28" s="684" t="s">
        <v>1210</v>
      </c>
      <c r="K28" s="158"/>
      <c r="L28" s="167">
        <v>16</v>
      </c>
      <c r="M28" s="5"/>
    </row>
    <row r="29" spans="2:14" ht="14.1" customHeight="1">
      <c r="B29" s="684" t="s">
        <v>1211</v>
      </c>
      <c r="K29" s="158"/>
      <c r="L29" s="167">
        <v>17</v>
      </c>
      <c r="M29" s="5"/>
    </row>
    <row r="30" spans="2:14" ht="14.1" customHeight="1">
      <c r="B30" s="684" t="s">
        <v>1212</v>
      </c>
      <c r="K30" s="158"/>
      <c r="L30" s="167">
        <v>18</v>
      </c>
      <c r="M30" s="5"/>
    </row>
    <row r="31" spans="2:14" ht="14.1" customHeight="1">
      <c r="B31" s="684" t="s">
        <v>1213</v>
      </c>
      <c r="K31" s="158"/>
      <c r="L31" s="167">
        <v>19</v>
      </c>
      <c r="M31" s="5"/>
    </row>
    <row r="32" spans="2:14" ht="14.1" customHeight="1">
      <c r="B32" s="684" t="s">
        <v>1214</v>
      </c>
      <c r="K32" s="158"/>
      <c r="L32" s="167">
        <v>20</v>
      </c>
      <c r="M32" s="5"/>
    </row>
    <row r="33" spans="2:14" ht="14.1" customHeight="1">
      <c r="B33" s="684" t="s">
        <v>1215</v>
      </c>
      <c r="K33" s="158"/>
      <c r="L33" s="167">
        <v>21</v>
      </c>
      <c r="M33" s="5"/>
    </row>
    <row r="34" spans="2:14" ht="14.1" customHeight="1">
      <c r="B34" s="157"/>
      <c r="K34" s="685"/>
      <c r="L34" s="167">
        <v>22</v>
      </c>
      <c r="M34" s="5"/>
    </row>
    <row r="35" spans="2:14" ht="26.45" customHeight="1">
      <c r="B35" s="157"/>
      <c r="C35" s="163" t="s">
        <v>4280</v>
      </c>
      <c r="D35" s="163"/>
      <c r="E35" s="163"/>
      <c r="F35" s="163"/>
      <c r="G35" s="163"/>
      <c r="H35" s="163"/>
      <c r="I35" s="163"/>
      <c r="J35" s="163"/>
      <c r="K35" s="126"/>
      <c r="L35" s="167">
        <v>23</v>
      </c>
      <c r="N35" s="1370" t="str">
        <f>IF(AND(OR($E$13&lt;&gt;"",$E$14&lt;&gt;""),K35=""),"WARNING: Line incomplete.","")</f>
        <v/>
      </c>
    </row>
    <row r="36" spans="2:14" ht="13.5" customHeight="1">
      <c r="B36" s="157"/>
      <c r="D36" s="686"/>
      <c r="K36" s="158"/>
      <c r="L36" s="167">
        <v>24</v>
      </c>
      <c r="M36" s="5"/>
    </row>
    <row r="37" spans="2:14" ht="14.1" customHeight="1">
      <c r="B37" s="157"/>
      <c r="K37" s="158"/>
      <c r="L37" s="167">
        <v>25</v>
      </c>
      <c r="M37" s="5"/>
    </row>
    <row r="38" spans="2:14" ht="14.1" hidden="1" customHeight="1" thickTop="1" thickBot="1">
      <c r="B38" s="182" t="s">
        <v>1486</v>
      </c>
      <c r="C38" s="183" t="s">
        <v>1487</v>
      </c>
      <c r="D38" s="183" t="s">
        <v>1488</v>
      </c>
      <c r="E38" s="183" t="s">
        <v>1489</v>
      </c>
      <c r="F38" s="183" t="s">
        <v>1490</v>
      </c>
      <c r="G38" s="183" t="s">
        <v>1491</v>
      </c>
      <c r="H38" s="183" t="s">
        <v>1492</v>
      </c>
      <c r="I38" s="183" t="s">
        <v>1493</v>
      </c>
      <c r="J38" s="183" t="s">
        <v>1494</v>
      </c>
      <c r="K38" s="184" t="s">
        <v>1499</v>
      </c>
      <c r="L38" s="5"/>
      <c r="M38" s="5"/>
    </row>
    <row r="39" spans="2:14" ht="14.1" customHeight="1">
      <c r="B39" s="687" t="s">
        <v>4278</v>
      </c>
      <c r="C39" s="474" t="s">
        <v>1137</v>
      </c>
      <c r="K39" s="158"/>
      <c r="L39" s="167">
        <v>1</v>
      </c>
      <c r="M39" s="5"/>
    </row>
    <row r="40" spans="2:14" ht="14.1" customHeight="1">
      <c r="B40" s="157"/>
      <c r="C40" s="169"/>
      <c r="D40" s="169"/>
      <c r="E40" s="169"/>
      <c r="F40" s="169"/>
      <c r="G40" s="169"/>
      <c r="H40" s="169"/>
      <c r="I40" s="169"/>
      <c r="J40" s="169"/>
      <c r="K40" s="688"/>
      <c r="L40" s="167">
        <v>2</v>
      </c>
      <c r="M40" s="5"/>
    </row>
    <row r="41" spans="2:14" ht="14.1" customHeight="1">
      <c r="B41" s="157"/>
      <c r="C41" s="1986"/>
      <c r="D41" s="1988"/>
      <c r="E41" s="1988"/>
      <c r="F41" s="1989"/>
      <c r="G41" s="191" t="s">
        <v>1216</v>
      </c>
      <c r="K41" s="158"/>
      <c r="L41" s="167">
        <v>3</v>
      </c>
      <c r="M41" s="5"/>
      <c r="N41" s="1370" t="str">
        <f>IF(AND(OR($E$13&lt;&gt;"",$E$14&lt;&gt;""),C41=""),"WARNING: Line incomplete.","")</f>
        <v/>
      </c>
    </row>
    <row r="42" spans="2:14" ht="14.1" customHeight="1">
      <c r="B42" s="157"/>
      <c r="C42" s="1173"/>
      <c r="K42" s="158"/>
      <c r="L42" s="167">
        <v>4</v>
      </c>
      <c r="M42" s="5"/>
    </row>
    <row r="43" spans="2:14" ht="18" customHeight="1">
      <c r="B43" s="157"/>
      <c r="C43" s="2019"/>
      <c r="D43" s="2020"/>
      <c r="E43" s="2020"/>
      <c r="F43" s="2020"/>
      <c r="G43" s="2020"/>
      <c r="H43" s="2020"/>
      <c r="I43" s="2020"/>
      <c r="J43" s="2020"/>
      <c r="K43" s="2021"/>
      <c r="L43" s="167">
        <v>5</v>
      </c>
      <c r="M43" s="5"/>
    </row>
    <row r="44" spans="2:14" ht="18" customHeight="1">
      <c r="B44" s="157"/>
      <c r="C44" s="2022"/>
      <c r="D44" s="2023"/>
      <c r="E44" s="2023"/>
      <c r="F44" s="2023"/>
      <c r="G44" s="2023"/>
      <c r="H44" s="2023"/>
      <c r="I44" s="2023"/>
      <c r="J44" s="2023"/>
      <c r="K44" s="2024"/>
      <c r="L44" s="167">
        <v>6</v>
      </c>
      <c r="M44" s="5"/>
    </row>
    <row r="45" spans="2:14" ht="18" customHeight="1">
      <c r="B45" s="157"/>
      <c r="C45" s="2025"/>
      <c r="D45" s="2026"/>
      <c r="E45" s="2026"/>
      <c r="F45" s="2026"/>
      <c r="G45" s="2026"/>
      <c r="H45" s="2026"/>
      <c r="I45" s="2026"/>
      <c r="J45" s="2026"/>
      <c r="K45" s="2027"/>
      <c r="L45" s="167">
        <v>7</v>
      </c>
      <c r="M45" s="5"/>
    </row>
    <row r="46" spans="2:14" ht="15">
      <c r="B46" s="157"/>
      <c r="C46" s="204"/>
      <c r="D46" s="204"/>
      <c r="E46" s="204"/>
      <c r="F46" s="204"/>
      <c r="G46" s="204"/>
      <c r="H46" s="204"/>
      <c r="I46" s="204"/>
      <c r="J46" s="204"/>
      <c r="K46" s="484"/>
      <c r="L46" s="167">
        <v>8</v>
      </c>
      <c r="M46" s="5"/>
    </row>
    <row r="47" spans="2:14" ht="15">
      <c r="B47" s="687" t="s">
        <v>589</v>
      </c>
      <c r="C47" s="474" t="s">
        <v>590</v>
      </c>
      <c r="K47" s="158"/>
      <c r="L47" s="167">
        <v>9</v>
      </c>
      <c r="M47" s="5"/>
    </row>
    <row r="48" spans="2:14" ht="12.2" customHeight="1">
      <c r="B48" s="157"/>
      <c r="C48" s="2019"/>
      <c r="D48" s="2028"/>
      <c r="E48" s="2028"/>
      <c r="F48" s="2028"/>
      <c r="G48" s="2028"/>
      <c r="H48" s="2028"/>
      <c r="I48" s="2028"/>
      <c r="J48" s="2028"/>
      <c r="K48" s="2029"/>
      <c r="L48" s="167">
        <v>10</v>
      </c>
      <c r="M48" s="5"/>
      <c r="N48" s="1370" t="str">
        <f>IF(AND(OR($E$13&lt;&gt;"",$E$14&lt;&gt;""),C48=""),"WARNING: Line incomplete.","")</f>
        <v/>
      </c>
    </row>
    <row r="49" spans="2:14" ht="14.25" customHeight="1" thickBot="1">
      <c r="B49" s="1179"/>
      <c r="C49" s="2030"/>
      <c r="D49" s="2031"/>
      <c r="E49" s="2031"/>
      <c r="F49" s="2031"/>
      <c r="G49" s="2031"/>
      <c r="H49" s="2031"/>
      <c r="I49" s="2031"/>
      <c r="J49" s="2031"/>
      <c r="K49" s="2032"/>
      <c r="L49" s="167">
        <v>11</v>
      </c>
      <c r="M49" s="5"/>
    </row>
    <row r="50" spans="2:14" ht="15" customHeight="1" thickTop="1">
      <c r="B50" s="157"/>
      <c r="K50" s="158"/>
      <c r="L50" s="167">
        <v>12</v>
      </c>
      <c r="M50" s="5"/>
    </row>
    <row r="51" spans="2:14" ht="15" customHeight="1">
      <c r="B51" s="687" t="s">
        <v>4275</v>
      </c>
      <c r="C51" s="474" t="s">
        <v>1217</v>
      </c>
      <c r="K51" s="158"/>
      <c r="L51" s="167">
        <v>13</v>
      </c>
      <c r="M51" s="5"/>
    </row>
    <row r="52" spans="2:14" ht="15" customHeight="1">
      <c r="B52" s="157"/>
      <c r="C52" s="2014"/>
      <c r="D52" s="2015"/>
      <c r="E52" s="191" t="s">
        <v>1216</v>
      </c>
      <c r="K52" s="158"/>
      <c r="L52" s="167">
        <v>14</v>
      </c>
      <c r="M52" s="5"/>
      <c r="N52" s="1370" t="str">
        <f>IF(AND(OR($E$13&lt;&gt;"",$E$14&lt;&gt;""),C52=""),"WARNING: Line incomplete.","")</f>
        <v/>
      </c>
    </row>
    <row r="53" spans="2:14" ht="15" customHeight="1">
      <c r="B53" s="157"/>
      <c r="C53" s="2016"/>
      <c r="D53" s="2017"/>
      <c r="E53" s="2017"/>
      <c r="F53" s="2017"/>
      <c r="G53" s="2018"/>
      <c r="J53" s="5"/>
      <c r="K53" s="691"/>
      <c r="L53" s="167">
        <v>15</v>
      </c>
      <c r="M53" s="5"/>
      <c r="N53" s="1370" t="str">
        <f>IF(AND(C52="Other (Please identify)",C53=""),"WARNING: Line incomplete.","")</f>
        <v/>
      </c>
    </row>
    <row r="54" spans="2:14" ht="15" customHeight="1">
      <c r="B54" s="687" t="s">
        <v>4276</v>
      </c>
      <c r="C54" s="474" t="s">
        <v>591</v>
      </c>
      <c r="K54" s="158"/>
      <c r="L54" s="167">
        <v>16</v>
      </c>
      <c r="M54" s="5"/>
    </row>
    <row r="55" spans="2:14" ht="15" customHeight="1">
      <c r="B55" s="156"/>
      <c r="C55" s="1986"/>
      <c r="D55" s="1989"/>
      <c r="G55" s="5"/>
      <c r="H55" s="5"/>
      <c r="K55" s="158"/>
      <c r="L55" s="167">
        <v>17</v>
      </c>
      <c r="M55" s="5"/>
      <c r="N55" s="1370" t="str">
        <f>IF(AND(OR($E$13&lt;&gt;"",$E$14&lt;&gt;""),C55=""),"WARNING: Line incomplete.","")</f>
        <v/>
      </c>
    </row>
    <row r="56" spans="2:14" ht="15" customHeight="1">
      <c r="B56" s="687" t="s">
        <v>4277</v>
      </c>
      <c r="C56" s="474" t="s">
        <v>592</v>
      </c>
      <c r="K56" s="158"/>
      <c r="L56" s="167">
        <v>18</v>
      </c>
      <c r="M56" s="5"/>
    </row>
    <row r="57" spans="2:14" ht="15" customHeight="1">
      <c r="B57" s="157"/>
      <c r="C57" s="1986"/>
      <c r="D57" s="1987"/>
      <c r="E57" s="191" t="s">
        <v>1216</v>
      </c>
      <c r="K57" s="158"/>
      <c r="L57" s="167">
        <v>19</v>
      </c>
      <c r="M57" s="5"/>
      <c r="N57" s="1370" t="str">
        <f>IF(AND(OR($E$13&lt;&gt;"",$E$14&lt;&gt;""),C57=""),"WARNING: Line incomplete.","")</f>
        <v/>
      </c>
    </row>
    <row r="58" spans="2:14" ht="15" customHeight="1">
      <c r="B58" s="157"/>
      <c r="C58" s="12" t="s">
        <v>593</v>
      </c>
      <c r="K58" s="158"/>
      <c r="L58" s="167">
        <v>20</v>
      </c>
      <c r="M58" s="5"/>
    </row>
    <row r="59" spans="2:14" ht="27" customHeight="1">
      <c r="B59" s="157"/>
      <c r="C59" s="487" t="s">
        <v>13204</v>
      </c>
      <c r="D59" s="486"/>
      <c r="E59" s="693"/>
      <c r="F59" s="487" t="s">
        <v>8</v>
      </c>
      <c r="G59" s="486"/>
      <c r="H59" s="486"/>
      <c r="I59" s="486"/>
      <c r="J59" s="694" t="s">
        <v>13205</v>
      </c>
      <c r="K59" s="158"/>
      <c r="L59" s="167">
        <v>21</v>
      </c>
      <c r="M59" s="5"/>
    </row>
    <row r="60" spans="2:14" ht="18" customHeight="1">
      <c r="B60" s="157"/>
      <c r="C60" s="1970"/>
      <c r="D60" s="1971"/>
      <c r="E60" s="1972"/>
      <c r="F60" s="1970"/>
      <c r="G60" s="1971"/>
      <c r="H60" s="1971"/>
      <c r="I60" s="1972"/>
      <c r="J60" s="639"/>
      <c r="K60" s="158"/>
      <c r="L60" s="167">
        <v>22</v>
      </c>
      <c r="M60" s="5"/>
      <c r="N60" s="1370" t="str">
        <f>IF(AND(OR($E$13&lt;&gt;"",$E$14&lt;&gt;""),C57="Yes",OR(C60="",F60="",J60="")),"WARNING: Line incomplete.","")</f>
        <v/>
      </c>
    </row>
    <row r="61" spans="2:14" ht="18" customHeight="1">
      <c r="B61" s="157"/>
      <c r="C61" s="1970"/>
      <c r="D61" s="1971"/>
      <c r="E61" s="1972"/>
      <c r="F61" s="1970"/>
      <c r="G61" s="1971"/>
      <c r="H61" s="1971"/>
      <c r="I61" s="1972"/>
      <c r="J61" s="639"/>
      <c r="K61" s="158"/>
      <c r="L61" s="167">
        <v>23</v>
      </c>
      <c r="M61" s="5"/>
    </row>
    <row r="62" spans="2:14" ht="18" customHeight="1">
      <c r="B62" s="157"/>
      <c r="C62" s="1970"/>
      <c r="D62" s="1971"/>
      <c r="E62" s="1972"/>
      <c r="F62" s="1970"/>
      <c r="G62" s="1971"/>
      <c r="H62" s="1971"/>
      <c r="I62" s="1972"/>
      <c r="J62" s="639"/>
      <c r="K62" s="158"/>
      <c r="L62" s="167">
        <v>24</v>
      </c>
      <c r="M62" s="5"/>
    </row>
    <row r="63" spans="2:14" ht="18" customHeight="1">
      <c r="B63" s="157"/>
      <c r="C63" s="1970"/>
      <c r="D63" s="1971"/>
      <c r="E63" s="1972"/>
      <c r="F63" s="1970"/>
      <c r="G63" s="1971"/>
      <c r="H63" s="1971"/>
      <c r="I63" s="1972"/>
      <c r="J63" s="639"/>
      <c r="K63" s="158"/>
      <c r="L63" s="167">
        <v>25</v>
      </c>
      <c r="M63" s="5"/>
    </row>
    <row r="64" spans="2:14" ht="18" customHeight="1">
      <c r="B64" s="157"/>
      <c r="C64" s="1970"/>
      <c r="D64" s="1971"/>
      <c r="E64" s="1972"/>
      <c r="F64" s="1970"/>
      <c r="G64" s="1971"/>
      <c r="H64" s="1971"/>
      <c r="I64" s="1972"/>
      <c r="J64" s="639"/>
      <c r="K64" s="158"/>
      <c r="L64" s="167">
        <v>26</v>
      </c>
      <c r="M64" s="5"/>
    </row>
    <row r="65" spans="2:14" ht="18" customHeight="1">
      <c r="B65" s="157"/>
      <c r="C65" s="1970"/>
      <c r="D65" s="1971"/>
      <c r="E65" s="1972"/>
      <c r="F65" s="1970"/>
      <c r="G65" s="1971"/>
      <c r="H65" s="1971"/>
      <c r="I65" s="1972"/>
      <c r="J65" s="639"/>
      <c r="K65" s="695"/>
      <c r="L65" s="167">
        <v>27</v>
      </c>
      <c r="M65" s="5"/>
    </row>
    <row r="66" spans="2:14" ht="15">
      <c r="B66" s="696"/>
      <c r="C66" s="697"/>
      <c r="K66" s="164"/>
      <c r="L66" s="167">
        <v>28</v>
      </c>
      <c r="M66" s="5"/>
    </row>
    <row r="67" spans="2:14" ht="25.5">
      <c r="B67" s="698"/>
      <c r="C67" s="163" t="s">
        <v>13206</v>
      </c>
      <c r="D67" s="163"/>
      <c r="E67" s="163"/>
      <c r="F67" s="163"/>
      <c r="G67" s="163"/>
      <c r="H67" s="163"/>
      <c r="I67" s="699"/>
      <c r="J67" s="73"/>
      <c r="K67" s="158"/>
      <c r="L67" s="167">
        <v>29</v>
      </c>
      <c r="M67" s="5"/>
      <c r="N67" s="1370" t="str">
        <f>IF(AND(OR($E$13&lt;&gt;"",$E$14&lt;&gt;""),J67=""),"WARNING: Line incomplete.","")</f>
        <v/>
      </c>
    </row>
    <row r="68" spans="2:14" ht="14.1" customHeight="1">
      <c r="B68" s="157"/>
      <c r="E68" s="700" t="s">
        <v>594</v>
      </c>
      <c r="G68" s="700"/>
      <c r="H68" s="700"/>
      <c r="I68" s="700"/>
      <c r="K68" s="158"/>
      <c r="L68" s="167">
        <v>30</v>
      </c>
      <c r="M68" s="5"/>
    </row>
    <row r="69" spans="2:14" ht="15">
      <c r="B69" s="157"/>
      <c r="K69" s="158"/>
      <c r="L69" s="167">
        <v>31</v>
      </c>
      <c r="M69" s="5"/>
    </row>
    <row r="70" spans="2:14" ht="14.1" hidden="1" customHeight="1" thickTop="1" thickBot="1">
      <c r="B70" s="182" t="s">
        <v>1486</v>
      </c>
      <c r="C70" s="183" t="s">
        <v>1487</v>
      </c>
      <c r="D70" s="183" t="s">
        <v>1488</v>
      </c>
      <c r="E70" s="183" t="s">
        <v>1489</v>
      </c>
      <c r="F70" s="183" t="s">
        <v>1490</v>
      </c>
      <c r="G70" s="183" t="s">
        <v>1491</v>
      </c>
      <c r="H70" s="183" t="s">
        <v>1492</v>
      </c>
      <c r="I70" s="183" t="s">
        <v>1493</v>
      </c>
      <c r="J70" s="183" t="s">
        <v>1494</v>
      </c>
      <c r="K70" s="184" t="s">
        <v>1499</v>
      </c>
      <c r="L70" s="5"/>
      <c r="M70" s="5"/>
    </row>
    <row r="71" spans="2:14" ht="14.1" customHeight="1">
      <c r="B71" s="687" t="s">
        <v>595</v>
      </c>
      <c r="C71" s="474" t="s">
        <v>596</v>
      </c>
      <c r="K71" s="158"/>
      <c r="L71" s="167">
        <v>1</v>
      </c>
      <c r="M71" s="5"/>
    </row>
    <row r="72" spans="2:14" ht="67.5" customHeight="1">
      <c r="B72" s="701" t="s">
        <v>1218</v>
      </c>
      <c r="C72" s="665"/>
      <c r="D72" s="665"/>
      <c r="E72" s="665"/>
      <c r="F72" s="665"/>
      <c r="G72" s="665"/>
      <c r="H72" s="665"/>
      <c r="I72" s="665"/>
      <c r="J72" s="665"/>
      <c r="K72" s="702"/>
      <c r="L72" s="167">
        <v>2</v>
      </c>
      <c r="M72" s="5"/>
    </row>
    <row r="73" spans="2:14" ht="15">
      <c r="B73" s="242"/>
      <c r="C73" s="163"/>
      <c r="D73" s="163"/>
      <c r="E73" s="163"/>
      <c r="F73" s="163"/>
      <c r="G73" s="163"/>
      <c r="H73" s="163"/>
      <c r="I73" s="163"/>
      <c r="J73" s="163"/>
      <c r="K73" s="164"/>
      <c r="L73" s="167">
        <v>3</v>
      </c>
      <c r="M73" s="5"/>
    </row>
    <row r="74" spans="2:14" ht="38.25">
      <c r="B74" s="485" t="s">
        <v>597</v>
      </c>
      <c r="C74" s="486"/>
      <c r="D74" s="486"/>
      <c r="E74" s="667" t="s">
        <v>598</v>
      </c>
      <c r="F74" s="703"/>
      <c r="G74" s="667" t="s">
        <v>599</v>
      </c>
      <c r="H74" s="703"/>
      <c r="I74" s="704" t="s">
        <v>1219</v>
      </c>
      <c r="J74" s="704" t="s">
        <v>1220</v>
      </c>
      <c r="K74" s="488" t="s">
        <v>13207</v>
      </c>
      <c r="L74" s="167">
        <v>4</v>
      </c>
      <c r="M74" s="5"/>
    </row>
    <row r="75" spans="2:14" ht="15">
      <c r="B75" s="1973"/>
      <c r="C75" s="1974"/>
      <c r="D75" s="1975"/>
      <c r="E75" s="1976"/>
      <c r="F75" s="1975"/>
      <c r="G75" s="1976"/>
      <c r="H75" s="1975"/>
      <c r="I75" s="1388"/>
      <c r="J75" s="1622"/>
      <c r="K75" s="640"/>
      <c r="L75" s="167">
        <v>5</v>
      </c>
      <c r="M75" s="5"/>
      <c r="N75" s="1370" t="str">
        <f>IF(AND(OR($E$13&lt;&gt;"",$E$14&lt;&gt;""),OR(B75="",E75="",G75="",I75="",J75="",K75="")),"WARNING: Line incomplete.","")</f>
        <v/>
      </c>
    </row>
    <row r="76" spans="2:14" ht="15">
      <c r="B76" s="1973"/>
      <c r="C76" s="1974"/>
      <c r="D76" s="1975"/>
      <c r="E76" s="1976"/>
      <c r="F76" s="1975"/>
      <c r="G76" s="1976"/>
      <c r="H76" s="1975"/>
      <c r="I76" s="1388"/>
      <c r="J76" s="1622"/>
      <c r="K76" s="640"/>
      <c r="L76" s="167">
        <v>6</v>
      </c>
      <c r="M76" s="5"/>
    </row>
    <row r="77" spans="2:14" ht="15">
      <c r="B77" s="1973"/>
      <c r="C77" s="1974"/>
      <c r="D77" s="1975"/>
      <c r="E77" s="1976"/>
      <c r="F77" s="1975"/>
      <c r="G77" s="1976"/>
      <c r="H77" s="1975"/>
      <c r="I77" s="1388"/>
      <c r="J77" s="1622"/>
      <c r="K77" s="640"/>
      <c r="L77" s="167">
        <v>7</v>
      </c>
      <c r="M77" s="5"/>
    </row>
    <row r="78" spans="2:14" ht="15">
      <c r="B78" s="1973"/>
      <c r="C78" s="1974"/>
      <c r="D78" s="1975"/>
      <c r="E78" s="1976"/>
      <c r="F78" s="1975"/>
      <c r="G78" s="1976"/>
      <c r="H78" s="1975"/>
      <c r="I78" s="1388"/>
      <c r="J78" s="1622"/>
      <c r="K78" s="640"/>
      <c r="L78" s="167">
        <v>8</v>
      </c>
      <c r="M78" s="5"/>
    </row>
    <row r="79" spans="2:14" ht="15">
      <c r="B79" s="1973"/>
      <c r="C79" s="1974"/>
      <c r="D79" s="1975"/>
      <c r="E79" s="1976"/>
      <c r="F79" s="1975"/>
      <c r="G79" s="1976"/>
      <c r="H79" s="1975"/>
      <c r="I79" s="1388"/>
      <c r="J79" s="1622"/>
      <c r="K79" s="640"/>
      <c r="L79" s="167">
        <v>9</v>
      </c>
      <c r="M79" s="5"/>
    </row>
    <row r="80" spans="2:14" ht="15">
      <c r="B80" s="1973"/>
      <c r="C80" s="1974"/>
      <c r="D80" s="1975"/>
      <c r="E80" s="1976"/>
      <c r="F80" s="1975"/>
      <c r="G80" s="1976"/>
      <c r="H80" s="1975"/>
      <c r="I80" s="1388"/>
      <c r="J80" s="1622"/>
      <c r="K80" s="640"/>
      <c r="L80" s="167">
        <v>10</v>
      </c>
      <c r="M80" s="5"/>
    </row>
    <row r="81" spans="2:14" ht="15">
      <c r="B81" s="1973"/>
      <c r="C81" s="1974"/>
      <c r="D81" s="1975"/>
      <c r="E81" s="1976"/>
      <c r="F81" s="1975"/>
      <c r="G81" s="1976"/>
      <c r="H81" s="1975"/>
      <c r="I81" s="1388"/>
      <c r="J81" s="1622"/>
      <c r="K81" s="640"/>
      <c r="L81" s="167">
        <v>11</v>
      </c>
      <c r="M81" s="5"/>
    </row>
    <row r="82" spans="2:14" ht="15">
      <c r="B82" s="1973"/>
      <c r="C82" s="1974"/>
      <c r="D82" s="1975"/>
      <c r="E82" s="1976"/>
      <c r="F82" s="1975"/>
      <c r="G82" s="1976"/>
      <c r="H82" s="1975"/>
      <c r="I82" s="1388"/>
      <c r="J82" s="1622"/>
      <c r="K82" s="640"/>
      <c r="L82" s="167">
        <v>12</v>
      </c>
      <c r="M82" s="5"/>
    </row>
    <row r="83" spans="2:14" ht="15.75" thickBot="1">
      <c r="B83" s="1977"/>
      <c r="C83" s="1978"/>
      <c r="D83" s="1979"/>
      <c r="E83" s="1980"/>
      <c r="F83" s="1979"/>
      <c r="G83" s="1980"/>
      <c r="H83" s="1979"/>
      <c r="I83" s="1394"/>
      <c r="J83" s="1623"/>
      <c r="K83" s="641"/>
      <c r="L83" s="167">
        <v>13</v>
      </c>
      <c r="M83" s="5"/>
    </row>
    <row r="84" spans="2:14" ht="18" customHeight="1" thickTop="1" thickBot="1">
      <c r="B84" s="1182"/>
      <c r="C84" s="1183"/>
      <c r="D84" s="1183"/>
      <c r="E84" s="1183"/>
      <c r="F84" s="1183"/>
      <c r="G84" s="1183"/>
      <c r="H84" s="1183"/>
      <c r="I84" s="1183"/>
      <c r="J84" s="1183"/>
      <c r="K84" s="1184"/>
      <c r="L84" s="169"/>
      <c r="M84" s="5"/>
    </row>
    <row r="85" spans="2:14" ht="14.1" hidden="1" customHeight="1" thickTop="1" thickBot="1">
      <c r="B85" s="1177" t="s">
        <v>1486</v>
      </c>
      <c r="C85" s="692" t="s">
        <v>1487</v>
      </c>
      <c r="D85" s="692" t="s">
        <v>1488</v>
      </c>
      <c r="E85" s="692" t="s">
        <v>1489</v>
      </c>
      <c r="F85" s="692" t="s">
        <v>1490</v>
      </c>
      <c r="G85" s="692" t="s">
        <v>1491</v>
      </c>
      <c r="H85" s="692" t="s">
        <v>1492</v>
      </c>
      <c r="I85" s="692" t="s">
        <v>1493</v>
      </c>
      <c r="J85" s="692" t="s">
        <v>1494</v>
      </c>
      <c r="K85" s="1178" t="s">
        <v>1499</v>
      </c>
      <c r="L85" s="5"/>
      <c r="M85" s="5"/>
    </row>
    <row r="86" spans="2:14" ht="51.75" thickTop="1">
      <c r="B86" s="705" t="s">
        <v>4274</v>
      </c>
      <c r="C86" s="706" t="s">
        <v>600</v>
      </c>
      <c r="D86" s="655" t="s">
        <v>601</v>
      </c>
      <c r="E86" s="655"/>
      <c r="F86" s="655"/>
      <c r="G86" s="655"/>
      <c r="H86" s="655"/>
      <c r="I86" s="655"/>
      <c r="J86" s="496"/>
      <c r="K86" s="707" t="s">
        <v>4427</v>
      </c>
      <c r="L86" s="167">
        <v>1</v>
      </c>
      <c r="M86" s="5"/>
    </row>
    <row r="87" spans="2:14" ht="15">
      <c r="B87" s="708"/>
      <c r="C87" s="709"/>
      <c r="D87" s="710"/>
      <c r="E87" s="1174" t="s">
        <v>412</v>
      </c>
      <c r="F87" s="710"/>
      <c r="G87" s="710"/>
      <c r="H87" s="710"/>
      <c r="I87" s="710"/>
      <c r="J87" s="210"/>
      <c r="K87" s="642"/>
      <c r="L87" s="167">
        <v>2</v>
      </c>
      <c r="M87" s="5"/>
      <c r="N87" s="1370" t="str">
        <f>IF(AND(OR($E$13&lt;&gt;"",$E$14&lt;&gt;""),K87=""),"WARNING: Line incomplete.","")</f>
        <v/>
      </c>
    </row>
    <row r="88" spans="2:14" ht="28.15" customHeight="1">
      <c r="B88" s="157"/>
      <c r="C88" s="474" t="s">
        <v>602</v>
      </c>
      <c r="D88" s="711" t="s">
        <v>603</v>
      </c>
      <c r="E88" s="711"/>
      <c r="F88" s="711"/>
      <c r="G88" s="711"/>
      <c r="H88" s="711"/>
      <c r="I88" s="711"/>
      <c r="J88" s="204"/>
      <c r="K88" s="127"/>
      <c r="L88" s="167">
        <v>3</v>
      </c>
      <c r="M88" s="5"/>
    </row>
    <row r="89" spans="2:14" ht="15">
      <c r="B89" s="157"/>
      <c r="D89" s="12" t="s">
        <v>604</v>
      </c>
      <c r="E89" s="2008"/>
      <c r="F89" s="2009"/>
      <c r="G89" s="2009"/>
      <c r="H89" s="2009"/>
      <c r="I89" s="2010"/>
      <c r="K89" s="642"/>
      <c r="L89" s="167">
        <v>4</v>
      </c>
      <c r="M89" s="5"/>
    </row>
    <row r="90" spans="2:14" ht="15">
      <c r="B90" s="157"/>
      <c r="D90" s="204" t="s">
        <v>604</v>
      </c>
      <c r="E90" s="1999"/>
      <c r="F90" s="2000"/>
      <c r="G90" s="2000"/>
      <c r="H90" s="2000"/>
      <c r="I90" s="2001"/>
      <c r="K90" s="643"/>
      <c r="L90" s="167">
        <v>5</v>
      </c>
      <c r="M90" s="5"/>
    </row>
    <row r="91" spans="2:14" ht="15">
      <c r="B91" s="157"/>
      <c r="D91" s="204" t="s">
        <v>604</v>
      </c>
      <c r="E91" s="2005"/>
      <c r="F91" s="2006"/>
      <c r="G91" s="2006"/>
      <c r="H91" s="2006"/>
      <c r="I91" s="2007"/>
      <c r="K91" s="644"/>
      <c r="L91" s="167">
        <v>6</v>
      </c>
      <c r="M91" s="5"/>
    </row>
    <row r="92" spans="2:14" ht="21.75" customHeight="1">
      <c r="B92" s="712"/>
      <c r="C92" s="713" t="s">
        <v>605</v>
      </c>
      <c r="D92" s="713" t="s">
        <v>606</v>
      </c>
      <c r="E92" s="713"/>
      <c r="F92" s="713"/>
      <c r="G92" s="713"/>
      <c r="H92" s="713"/>
      <c r="I92" s="713"/>
      <c r="J92" s="683"/>
      <c r="K92" s="128"/>
      <c r="L92" s="167">
        <v>7</v>
      </c>
      <c r="M92" s="5"/>
    </row>
    <row r="93" spans="2:14" ht="15">
      <c r="B93" s="157"/>
      <c r="D93" s="12" t="s">
        <v>607</v>
      </c>
      <c r="E93" s="2008"/>
      <c r="F93" s="2009"/>
      <c r="G93" s="2009"/>
      <c r="H93" s="2009"/>
      <c r="I93" s="2010"/>
      <c r="K93" s="642"/>
      <c r="L93" s="167">
        <v>8</v>
      </c>
      <c r="M93" s="5"/>
      <c r="N93" s="1370" t="str">
        <f>IF(AND(OR($E$13&lt;&gt;"",$E$14&lt;&gt;""),OR(E93="",K93="")),"WARNING: Line incomplete.","")</f>
        <v/>
      </c>
    </row>
    <row r="94" spans="2:14" ht="15">
      <c r="B94" s="157"/>
      <c r="D94" s="204" t="s">
        <v>607</v>
      </c>
      <c r="E94" s="1999"/>
      <c r="F94" s="2000"/>
      <c r="G94" s="2000"/>
      <c r="H94" s="2000"/>
      <c r="I94" s="2001"/>
      <c r="K94" s="643"/>
      <c r="L94" s="167">
        <v>9</v>
      </c>
      <c r="M94" s="5"/>
      <c r="N94" s="1370"/>
    </row>
    <row r="95" spans="2:14" ht="15">
      <c r="B95" s="157"/>
      <c r="D95" s="204" t="s">
        <v>607</v>
      </c>
      <c r="E95" s="1999"/>
      <c r="F95" s="2000"/>
      <c r="G95" s="2000"/>
      <c r="H95" s="2000"/>
      <c r="I95" s="2001"/>
      <c r="K95" s="643"/>
      <c r="L95" s="167">
        <v>10</v>
      </c>
      <c r="M95" s="5"/>
      <c r="N95" s="1370"/>
    </row>
    <row r="96" spans="2:14" ht="15">
      <c r="B96" s="157"/>
      <c r="D96" s="204" t="s">
        <v>607</v>
      </c>
      <c r="E96" s="1999"/>
      <c r="F96" s="2000"/>
      <c r="G96" s="2000"/>
      <c r="H96" s="2000"/>
      <c r="I96" s="2001"/>
      <c r="K96" s="643"/>
      <c r="L96" s="167">
        <v>11</v>
      </c>
      <c r="M96" s="5"/>
      <c r="N96" s="1370"/>
    </row>
    <row r="97" spans="2:14" ht="15">
      <c r="B97" s="157"/>
      <c r="D97" s="204" t="s">
        <v>607</v>
      </c>
      <c r="E97" s="1999"/>
      <c r="F97" s="2000"/>
      <c r="G97" s="2000"/>
      <c r="H97" s="2000"/>
      <c r="I97" s="2001"/>
      <c r="K97" s="643"/>
      <c r="L97" s="167">
        <v>12</v>
      </c>
      <c r="M97" s="5"/>
      <c r="N97" s="1370"/>
    </row>
    <row r="98" spans="2:14" ht="15">
      <c r="B98" s="157"/>
      <c r="D98" s="204" t="s">
        <v>607</v>
      </c>
      <c r="E98" s="1999"/>
      <c r="F98" s="2000"/>
      <c r="G98" s="2000"/>
      <c r="H98" s="2000"/>
      <c r="I98" s="2001"/>
      <c r="K98" s="643"/>
      <c r="L98" s="167">
        <v>13</v>
      </c>
      <c r="M98" s="5"/>
      <c r="N98" s="1370"/>
    </row>
    <row r="99" spans="2:14" ht="15">
      <c r="B99" s="157"/>
      <c r="D99" s="204" t="s">
        <v>607</v>
      </c>
      <c r="E99" s="1999"/>
      <c r="F99" s="2000"/>
      <c r="G99" s="2000"/>
      <c r="H99" s="2000"/>
      <c r="I99" s="2001"/>
      <c r="K99" s="643"/>
      <c r="L99" s="167">
        <v>14</v>
      </c>
      <c r="M99" s="5"/>
    </row>
    <row r="100" spans="2:14" ht="15">
      <c r="B100" s="157"/>
      <c r="D100" s="204" t="s">
        <v>607</v>
      </c>
      <c r="E100" s="1999"/>
      <c r="F100" s="2000"/>
      <c r="G100" s="2000"/>
      <c r="H100" s="2000"/>
      <c r="I100" s="2001"/>
      <c r="K100" s="643"/>
      <c r="L100" s="167">
        <v>15</v>
      </c>
      <c r="M100" s="5"/>
    </row>
    <row r="101" spans="2:14" ht="15">
      <c r="B101" s="157"/>
      <c r="D101" s="204" t="s">
        <v>607</v>
      </c>
      <c r="E101" s="1999"/>
      <c r="F101" s="2000"/>
      <c r="G101" s="2000"/>
      <c r="H101" s="2000"/>
      <c r="I101" s="2001"/>
      <c r="K101" s="643"/>
      <c r="L101" s="167">
        <v>16</v>
      </c>
      <c r="M101" s="5"/>
    </row>
    <row r="102" spans="2:14" ht="15">
      <c r="B102" s="157"/>
      <c r="D102" s="204" t="s">
        <v>607</v>
      </c>
      <c r="E102" s="1999"/>
      <c r="F102" s="2000"/>
      <c r="G102" s="2000"/>
      <c r="H102" s="2000"/>
      <c r="I102" s="2001"/>
      <c r="K102" s="643"/>
      <c r="L102" s="167">
        <v>17</v>
      </c>
      <c r="M102" s="5"/>
    </row>
    <row r="103" spans="2:14" ht="15">
      <c r="B103" s="157"/>
      <c r="D103" s="204" t="s">
        <v>607</v>
      </c>
      <c r="E103" s="1999"/>
      <c r="F103" s="2000"/>
      <c r="G103" s="2000"/>
      <c r="H103" s="2000"/>
      <c r="I103" s="2001"/>
      <c r="K103" s="643"/>
      <c r="L103" s="167">
        <v>18</v>
      </c>
      <c r="M103" s="5"/>
    </row>
    <row r="104" spans="2:14" ht="15">
      <c r="B104" s="157"/>
      <c r="D104" s="204" t="s">
        <v>607</v>
      </c>
      <c r="E104" s="1999"/>
      <c r="F104" s="2000"/>
      <c r="G104" s="2000"/>
      <c r="H104" s="2000"/>
      <c r="I104" s="2001"/>
      <c r="K104" s="643"/>
      <c r="L104" s="167">
        <v>19</v>
      </c>
      <c r="M104" s="5"/>
    </row>
    <row r="105" spans="2:14" ht="15">
      <c r="B105" s="157"/>
      <c r="D105" s="204" t="s">
        <v>607</v>
      </c>
      <c r="E105" s="1999"/>
      <c r="F105" s="2000"/>
      <c r="G105" s="2000"/>
      <c r="H105" s="2000"/>
      <c r="I105" s="2001"/>
      <c r="K105" s="643"/>
      <c r="L105" s="167">
        <v>20</v>
      </c>
      <c r="M105" s="5"/>
    </row>
    <row r="106" spans="2:14" ht="15">
      <c r="B106" s="157"/>
      <c r="D106" s="204" t="s">
        <v>607</v>
      </c>
      <c r="E106" s="1999"/>
      <c r="F106" s="2000"/>
      <c r="G106" s="2000"/>
      <c r="H106" s="2000"/>
      <c r="I106" s="2001"/>
      <c r="K106" s="643"/>
      <c r="L106" s="167">
        <v>21</v>
      </c>
      <c r="M106" s="5"/>
    </row>
    <row r="107" spans="2:14" ht="15">
      <c r="B107" s="157"/>
      <c r="D107" s="204" t="s">
        <v>607</v>
      </c>
      <c r="E107" s="1999"/>
      <c r="F107" s="2000"/>
      <c r="G107" s="2000"/>
      <c r="H107" s="2000"/>
      <c r="I107" s="2001"/>
      <c r="K107" s="643"/>
      <c r="L107" s="167">
        <v>22</v>
      </c>
      <c r="M107" s="5"/>
    </row>
    <row r="108" spans="2:14" ht="15">
      <c r="B108" s="157"/>
      <c r="D108" s="204" t="s">
        <v>607</v>
      </c>
      <c r="E108" s="1999"/>
      <c r="F108" s="2000"/>
      <c r="G108" s="2000"/>
      <c r="H108" s="2000"/>
      <c r="I108" s="2001"/>
      <c r="K108" s="643"/>
      <c r="L108" s="167">
        <v>23</v>
      </c>
      <c r="M108" s="5"/>
    </row>
    <row r="109" spans="2:14" ht="15">
      <c r="B109" s="157"/>
      <c r="D109" s="204" t="s">
        <v>607</v>
      </c>
      <c r="E109" s="1999"/>
      <c r="F109" s="2000"/>
      <c r="G109" s="2000"/>
      <c r="H109" s="2000"/>
      <c r="I109" s="2001"/>
      <c r="K109" s="643"/>
      <c r="L109" s="167">
        <v>24</v>
      </c>
      <c r="M109" s="5"/>
    </row>
    <row r="110" spans="2:14" ht="15">
      <c r="B110" s="157"/>
      <c r="D110" s="204" t="s">
        <v>607</v>
      </c>
      <c r="E110" s="1999"/>
      <c r="F110" s="2000"/>
      <c r="G110" s="2000"/>
      <c r="H110" s="2000"/>
      <c r="I110" s="2001"/>
      <c r="K110" s="643"/>
      <c r="L110" s="167">
        <v>25</v>
      </c>
      <c r="M110" s="5"/>
    </row>
    <row r="111" spans="2:14" ht="15">
      <c r="B111" s="157"/>
      <c r="D111" s="204" t="s">
        <v>607</v>
      </c>
      <c r="E111" s="1999"/>
      <c r="F111" s="2000"/>
      <c r="G111" s="2000"/>
      <c r="H111" s="2000"/>
      <c r="I111" s="2001"/>
      <c r="K111" s="643"/>
      <c r="L111" s="167">
        <v>26</v>
      </c>
      <c r="M111" s="5"/>
    </row>
    <row r="112" spans="2:14" ht="15">
      <c r="B112" s="157"/>
      <c r="D112" s="204" t="s">
        <v>607</v>
      </c>
      <c r="E112" s="1999"/>
      <c r="F112" s="2000"/>
      <c r="G112" s="2000"/>
      <c r="H112" s="2000"/>
      <c r="I112" s="2001"/>
      <c r="K112" s="643"/>
      <c r="L112" s="167">
        <v>27</v>
      </c>
      <c r="M112" s="5"/>
    </row>
    <row r="113" spans="2:13" ht="15">
      <c r="B113" s="157"/>
      <c r="D113" s="204" t="s">
        <v>607</v>
      </c>
      <c r="E113" s="1999"/>
      <c r="F113" s="2000"/>
      <c r="G113" s="2000"/>
      <c r="H113" s="2000"/>
      <c r="I113" s="2001"/>
      <c r="K113" s="643"/>
      <c r="L113" s="167">
        <v>28</v>
      </c>
      <c r="M113" s="5"/>
    </row>
    <row r="114" spans="2:13" ht="15">
      <c r="B114" s="519"/>
      <c r="C114" s="210"/>
      <c r="D114" s="204" t="s">
        <v>607</v>
      </c>
      <c r="E114" s="2002"/>
      <c r="F114" s="2003"/>
      <c r="G114" s="2003"/>
      <c r="H114" s="2003"/>
      <c r="I114" s="2004"/>
      <c r="J114" s="714"/>
      <c r="K114" s="643"/>
      <c r="L114" s="167">
        <v>29</v>
      </c>
      <c r="M114" s="5"/>
    </row>
    <row r="115" spans="2:13" ht="15.75" thickBot="1">
      <c r="B115" s="715"/>
      <c r="C115" s="651" t="s">
        <v>608</v>
      </c>
      <c r="D115" s="651" t="s">
        <v>609</v>
      </c>
      <c r="E115" s="173"/>
      <c r="F115" s="173"/>
      <c r="G115" s="173"/>
      <c r="H115" s="173"/>
      <c r="I115" s="173"/>
      <c r="J115" s="173"/>
      <c r="K115" s="716">
        <f>SUM(K87:K114)</f>
        <v>0</v>
      </c>
      <c r="L115" s="167">
        <v>30</v>
      </c>
      <c r="M115" s="5"/>
    </row>
    <row r="116" spans="2:13" ht="13.5" thickTop="1"/>
    <row r="117" spans="2:13"/>
    <row r="118" spans="2:13"/>
    <row r="119" spans="2:13"/>
    <row r="120" spans="2:13"/>
    <row r="121" spans="2:13"/>
    <row r="127" spans="2:13"/>
    <row r="128" spans="2:13"/>
    <row r="129"/>
  </sheetData>
  <sheetProtection algorithmName="SHA-512" hashValue="8jtGHHKyUEvm9Vr7n4SNSI5LMhTT6sBReOKVDPvH6qZ78524tDQ0I/vxli5E/sk5vtdEDVlklYoX9xh6/QYUbw==" saltValue="+gSB/YjuWknc/E6j/r1V0w=="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11" priority="2">
      <formula>$C$41&lt;&gt;"Other (Identify and give a brief work description)"</formula>
    </cfRule>
  </conditionalFormatting>
  <conditionalFormatting sqref="C53">
    <cfRule type="expression" dxfId="10" priority="1">
      <formula>$C$52="Other (Please Identify)"</formula>
    </cfRule>
  </conditionalFormatting>
  <conditionalFormatting sqref="E68 G68:I68">
    <cfRule type="expression" dxfId="9" priority="3">
      <formula>$J$67="Yes"</formula>
    </cfRule>
  </conditionalFormatting>
  <dataValidations count="4">
    <dataValidation type="list" allowBlank="1" showInputMessage="1" showErrorMessage="1" sqref="K35" xr:uid="{00000000-0002-0000-1B00-000000000000}">
      <formula1>Compensation_Paid_Question</formula1>
    </dataValidation>
    <dataValidation type="list" allowBlank="1" showInputMessage="1" showErrorMessage="1" sqref="C41" xr:uid="{00000000-0002-0000-1B00-000001000000}">
      <formula1>Patient_Care_Function_Question</formula1>
    </dataValidation>
    <dataValidation type="list" allowBlank="1" showInputMessage="1" showErrorMessage="1" sqref="C52:D52" xr:uid="{00000000-0002-0000-1B00-000002000000}">
      <formula1>Owner_Responsibility_Question</formula1>
    </dataValidation>
    <dataValidation type="list" allowBlank="1" showInputMessage="1" showErrorMessage="1" sqref="C57:D57 J67" xr:uid="{00000000-0002-0000-1B00-000003000000}">
      <formula1>"Yes, No"</formula1>
    </dataValidation>
  </dataValidations>
  <hyperlinks>
    <hyperlink ref="B7" location="Checklist!A1" display="Click here to go back to the instructions" xr:uid="{BCDFCFF2-3800-484D-BDE6-18B27FE07099}"/>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5" min="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8"/>
  <dimension ref="A1:N129"/>
  <sheetViews>
    <sheetView showGridLines="0" zoomScaleNormal="100" zoomScaleSheetLayoutView="66" workbookViewId="0">
      <selection activeCell="J16" sqref="J16"/>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0" width="12.109375" style="12" customWidth="1"/>
    <col min="11" max="11" width="11" style="12" customWidth="1"/>
    <col min="12" max="12" width="2.6640625" style="12" hidden="1" customWidth="1"/>
    <col min="13" max="13" width="1.77734375" style="12" hidden="1" customWidth="1"/>
    <col min="14" max="14" width="71.44140625" style="12" bestFit="1" customWidth="1"/>
    <col min="15" max="16384" width="9.6640625" style="12" hidden="1"/>
  </cols>
  <sheetData>
    <row r="1" spans="2:14">
      <c r="B1" s="134" t="s">
        <v>12355</v>
      </c>
      <c r="C1" s="134"/>
      <c r="D1" s="134"/>
      <c r="E1" s="134"/>
      <c r="F1" s="134"/>
      <c r="G1" s="134"/>
      <c r="H1" s="134"/>
      <c r="I1" s="134"/>
      <c r="J1" s="134"/>
      <c r="K1" s="134"/>
    </row>
    <row r="2" spans="2:14">
      <c r="B2" s="134" t="s">
        <v>12356</v>
      </c>
      <c r="C2" s="134"/>
      <c r="D2" s="134"/>
      <c r="E2" s="134"/>
      <c r="F2" s="134"/>
      <c r="G2" s="134"/>
      <c r="H2" s="134"/>
      <c r="I2" s="134"/>
      <c r="J2" s="134"/>
      <c r="K2" s="134"/>
      <c r="N2" s="1370" t="str">
        <f>IF(COUNTIF(N3:N117,"WARNING: Line Incomplete."),"INCOMPLETE","")</f>
        <v/>
      </c>
    </row>
    <row r="3" spans="2:14">
      <c r="B3" s="134" t="s">
        <v>12357</v>
      </c>
      <c r="C3" s="134"/>
      <c r="D3" s="134"/>
      <c r="E3" s="134"/>
      <c r="F3" s="134"/>
      <c r="G3" s="134"/>
      <c r="H3" s="134"/>
      <c r="I3" s="134"/>
      <c r="J3" s="134"/>
      <c r="K3" s="134"/>
    </row>
    <row r="4" spans="2:14">
      <c r="B4" s="134" t="s">
        <v>12358</v>
      </c>
      <c r="C4" s="134"/>
      <c r="D4" s="134"/>
      <c r="E4" s="134"/>
      <c r="F4" s="134"/>
      <c r="G4" s="134"/>
      <c r="H4" s="134"/>
      <c r="I4" s="134"/>
      <c r="J4" s="134"/>
      <c r="K4" s="134"/>
    </row>
    <row r="5" spans="2:14" ht="8.1" customHeight="1">
      <c r="B5" s="134"/>
      <c r="C5" s="134"/>
      <c r="D5" s="135"/>
      <c r="E5" s="134"/>
      <c r="F5" s="134"/>
      <c r="G5" s="134"/>
      <c r="H5" s="134"/>
      <c r="I5" s="134"/>
      <c r="J5" s="135"/>
      <c r="K5" s="135"/>
    </row>
    <row r="6" spans="2:14">
      <c r="B6" s="134" t="s">
        <v>10513</v>
      </c>
      <c r="C6" s="134"/>
      <c r="D6" s="135"/>
      <c r="E6" s="134"/>
      <c r="F6" s="134"/>
      <c r="G6" s="134"/>
      <c r="H6" s="134"/>
      <c r="I6" s="134"/>
      <c r="J6" s="135"/>
      <c r="K6" s="135"/>
    </row>
    <row r="7" spans="2:14" ht="13.5" thickBot="1">
      <c r="B7" s="1878" t="s">
        <v>14439</v>
      </c>
      <c r="C7" s="1878"/>
      <c r="D7" s="1878"/>
      <c r="K7" s="16"/>
    </row>
    <row r="8" spans="2:14" ht="18" customHeight="1" thickTop="1">
      <c r="B8" s="645" t="s">
        <v>6</v>
      </c>
      <c r="C8" s="148"/>
      <c r="D8" s="148"/>
      <c r="E8" s="148">
        <f>Facility_Name</f>
        <v>0</v>
      </c>
      <c r="F8" s="148"/>
      <c r="G8" s="148"/>
      <c r="H8" s="148"/>
      <c r="I8" s="148"/>
      <c r="J8" s="148"/>
      <c r="K8" s="150"/>
      <c r="L8" s="5"/>
      <c r="M8" s="5"/>
    </row>
    <row r="9" spans="2:14" ht="18" customHeight="1">
      <c r="B9" s="646" t="s">
        <v>7</v>
      </c>
      <c r="C9" s="647"/>
      <c r="D9" s="647"/>
      <c r="E9" s="647" t="str">
        <f>IF(Facility_DBA = 0, "", Facility_DBA)</f>
        <v/>
      </c>
      <c r="F9" s="647"/>
      <c r="G9" s="647"/>
      <c r="H9" s="647"/>
      <c r="I9" s="647"/>
      <c r="J9" s="647"/>
      <c r="K9" s="648"/>
      <c r="L9" s="5"/>
      <c r="M9" s="5"/>
    </row>
    <row r="10" spans="2: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2:14" ht="65.099999999999994" customHeight="1" thickTop="1">
      <c r="B11" s="654" t="s">
        <v>581</v>
      </c>
      <c r="C11" s="655"/>
      <c r="D11" s="655"/>
      <c r="E11" s="655"/>
      <c r="F11" s="656"/>
      <c r="G11" s="655"/>
      <c r="H11" s="655"/>
      <c r="I11" s="655"/>
      <c r="J11" s="656"/>
      <c r="K11" s="657"/>
      <c r="L11" s="5"/>
      <c r="M11" s="5"/>
    </row>
    <row r="12" spans="2:14" ht="16.5" hidden="1" thickTop="1" thickBot="1">
      <c r="B12" s="658" t="s">
        <v>1486</v>
      </c>
      <c r="C12" s="659" t="s">
        <v>1487</v>
      </c>
      <c r="D12" s="659" t="s">
        <v>1488</v>
      </c>
      <c r="E12" s="458" t="s">
        <v>1489</v>
      </c>
      <c r="F12" s="458" t="s">
        <v>1490</v>
      </c>
      <c r="G12" s="458" t="s">
        <v>1491</v>
      </c>
      <c r="H12" s="458" t="s">
        <v>1492</v>
      </c>
      <c r="I12" s="458" t="s">
        <v>1493</v>
      </c>
      <c r="J12" s="659" t="s">
        <v>1494</v>
      </c>
      <c r="K12" s="1175" t="s">
        <v>1499</v>
      </c>
      <c r="L12" s="5"/>
      <c r="M12" s="5"/>
    </row>
    <row r="13" spans="2:14" ht="15">
      <c r="B13" s="157" t="s">
        <v>16</v>
      </c>
      <c r="E13" s="1981"/>
      <c r="F13" s="1982"/>
      <c r="G13" s="1982"/>
      <c r="H13" s="1982"/>
      <c r="I13" s="1983"/>
      <c r="K13" s="158"/>
      <c r="L13" s="167">
        <v>1</v>
      </c>
      <c r="M13" s="5"/>
    </row>
    <row r="14" spans="2:14" ht="15">
      <c r="B14" s="157" t="s">
        <v>582</v>
      </c>
      <c r="E14" s="1981"/>
      <c r="F14" s="1982"/>
      <c r="G14" s="1982"/>
      <c r="H14" s="1982"/>
      <c r="I14" s="1983"/>
      <c r="K14" s="158"/>
      <c r="L14" s="167">
        <v>2</v>
      </c>
      <c r="M14" s="5"/>
    </row>
    <row r="15" spans="2:14" ht="40.700000000000003" customHeight="1">
      <c r="B15" s="663" t="s">
        <v>4279</v>
      </c>
      <c r="C15" s="486" t="s">
        <v>583</v>
      </c>
      <c r="D15" s="664"/>
      <c r="E15" s="665"/>
      <c r="F15" s="665"/>
      <c r="G15" s="665"/>
      <c r="H15" s="666"/>
      <c r="I15" s="135"/>
      <c r="J15" s="667" t="s">
        <v>13202</v>
      </c>
      <c r="K15" s="668" t="s">
        <v>13203</v>
      </c>
      <c r="L15" s="167">
        <v>3</v>
      </c>
      <c r="M15" s="5"/>
    </row>
    <row r="16" spans="2:14" ht="18" customHeight="1">
      <c r="B16" s="157"/>
      <c r="C16" s="12" t="s">
        <v>584</v>
      </c>
      <c r="E16" s="669"/>
      <c r="F16" s="670"/>
      <c r="G16" s="670"/>
      <c r="H16" s="670"/>
      <c r="I16" s="671"/>
      <c r="J16" s="1390"/>
      <c r="K16" s="1617"/>
      <c r="L16" s="167">
        <v>4</v>
      </c>
      <c r="M16" s="5"/>
      <c r="N16" s="1370" t="str">
        <f t="shared" ref="N16:N23" si="0">IF(AND(K16&lt;&gt;"",J16=""),"WARNING: Line incomplete.","")</f>
        <v/>
      </c>
    </row>
    <row r="17" spans="2:14" ht="18" customHeight="1">
      <c r="B17" s="157"/>
      <c r="C17" s="204" t="s">
        <v>585</v>
      </c>
      <c r="D17" s="204"/>
      <c r="E17" s="672"/>
      <c r="F17" s="673"/>
      <c r="G17" s="673"/>
      <c r="H17" s="673"/>
      <c r="I17" s="674"/>
      <c r="J17" s="1391"/>
      <c r="K17" s="1618"/>
      <c r="L17" s="167">
        <v>5</v>
      </c>
      <c r="M17" s="5"/>
      <c r="N17" s="1370" t="str">
        <f t="shared" si="0"/>
        <v/>
      </c>
    </row>
    <row r="18" spans="2:14" ht="18" customHeight="1">
      <c r="B18" s="157"/>
      <c r="C18" s="675" t="s">
        <v>586</v>
      </c>
      <c r="D18" s="675"/>
      <c r="E18" s="676"/>
      <c r="F18" s="677"/>
      <c r="G18" s="677"/>
      <c r="H18" s="677"/>
      <c r="I18" s="678"/>
      <c r="J18" s="1392"/>
      <c r="K18" s="1619"/>
      <c r="L18" s="167">
        <v>6</v>
      </c>
      <c r="M18" s="5"/>
      <c r="N18" s="1370" t="str">
        <f t="shared" si="0"/>
        <v/>
      </c>
    </row>
    <row r="19" spans="2:14" ht="18" customHeight="1">
      <c r="B19" s="157"/>
      <c r="C19" s="679" t="s">
        <v>587</v>
      </c>
      <c r="D19" s="679"/>
      <c r="E19" s="1981"/>
      <c r="F19" s="1990"/>
      <c r="G19" s="1990"/>
      <c r="H19" s="1990"/>
      <c r="I19" s="1991"/>
      <c r="J19" s="1392"/>
      <c r="K19" s="1619"/>
      <c r="L19" s="167">
        <v>7</v>
      </c>
      <c r="M19" s="5"/>
      <c r="N19" s="1370" t="str">
        <f t="shared" si="0"/>
        <v/>
      </c>
    </row>
    <row r="20" spans="2:14" ht="18" customHeight="1">
      <c r="B20" s="157"/>
      <c r="C20" s="680" t="s">
        <v>587</v>
      </c>
      <c r="D20" s="680"/>
      <c r="E20" s="1981"/>
      <c r="F20" s="1990"/>
      <c r="G20" s="1990"/>
      <c r="H20" s="1990"/>
      <c r="I20" s="1991"/>
      <c r="J20" s="1392"/>
      <c r="K20" s="1619"/>
      <c r="L20" s="167">
        <v>8</v>
      </c>
      <c r="M20" s="5"/>
      <c r="N20" s="1370" t="str">
        <f t="shared" si="0"/>
        <v/>
      </c>
    </row>
    <row r="21" spans="2:14" ht="18" customHeight="1">
      <c r="B21" s="157"/>
      <c r="C21" s="680" t="s">
        <v>587</v>
      </c>
      <c r="D21" s="680"/>
      <c r="E21" s="1981"/>
      <c r="F21" s="1990"/>
      <c r="G21" s="1990"/>
      <c r="H21" s="1990"/>
      <c r="I21" s="1991"/>
      <c r="J21" s="1393"/>
      <c r="K21" s="1620"/>
      <c r="L21" s="167">
        <v>9</v>
      </c>
      <c r="M21" s="5"/>
      <c r="N21" s="1370" t="str">
        <f t="shared" si="0"/>
        <v/>
      </c>
    </row>
    <row r="22" spans="2:14" ht="18" customHeight="1">
      <c r="B22" s="157"/>
      <c r="C22" s="680" t="s">
        <v>587</v>
      </c>
      <c r="D22" s="680"/>
      <c r="E22" s="1981"/>
      <c r="F22" s="1990"/>
      <c r="G22" s="1990"/>
      <c r="H22" s="1990"/>
      <c r="I22" s="1991"/>
      <c r="J22" s="1390"/>
      <c r="K22" s="1617"/>
      <c r="L22" s="167">
        <v>10</v>
      </c>
      <c r="M22" s="5"/>
      <c r="N22" s="1370" t="str">
        <f t="shared" si="0"/>
        <v/>
      </c>
    </row>
    <row r="23" spans="2:14" ht="18" customHeight="1">
      <c r="B23" s="157"/>
      <c r="C23" s="680" t="s">
        <v>587</v>
      </c>
      <c r="D23" s="680"/>
      <c r="E23" s="1981"/>
      <c r="F23" s="1990"/>
      <c r="G23" s="1990"/>
      <c r="H23" s="1990"/>
      <c r="I23" s="1991"/>
      <c r="J23" s="1390"/>
      <c r="K23" s="1617"/>
      <c r="L23" s="167">
        <v>11</v>
      </c>
      <c r="M23" s="5"/>
      <c r="N23" s="1370" t="str">
        <f t="shared" si="0"/>
        <v/>
      </c>
    </row>
    <row r="24" spans="2:14" ht="15" customHeight="1">
      <c r="B24" s="157"/>
      <c r="J24" s="681"/>
      <c r="K24" s="1475"/>
      <c r="L24" s="167">
        <v>12</v>
      </c>
      <c r="M24" s="5"/>
    </row>
    <row r="25" spans="2:14" ht="15.75" thickBot="1">
      <c r="B25" s="157"/>
      <c r="C25" s="12" t="s">
        <v>588</v>
      </c>
      <c r="J25" s="679"/>
      <c r="K25" s="1621">
        <f>SUM(K16:K23)</f>
        <v>0</v>
      </c>
      <c r="L25" s="167">
        <v>13</v>
      </c>
      <c r="M25" s="5"/>
    </row>
    <row r="26" spans="2:14" ht="14.1" customHeight="1" thickTop="1">
      <c r="B26" s="682" t="s">
        <v>1208</v>
      </c>
      <c r="C26" s="204"/>
      <c r="D26" s="204"/>
      <c r="E26" s="204"/>
      <c r="F26" s="204"/>
      <c r="G26" s="204"/>
      <c r="H26" s="204"/>
      <c r="I26" s="204"/>
      <c r="J26" s="683"/>
      <c r="K26" s="177"/>
      <c r="L26" s="167">
        <v>14</v>
      </c>
      <c r="M26" s="5"/>
    </row>
    <row r="27" spans="2:14" ht="14.1" customHeight="1">
      <c r="B27" s="684" t="s">
        <v>1209</v>
      </c>
      <c r="K27" s="158"/>
      <c r="L27" s="167">
        <v>15</v>
      </c>
      <c r="M27" s="5"/>
    </row>
    <row r="28" spans="2:14" ht="14.1" customHeight="1">
      <c r="B28" s="684" t="s">
        <v>1210</v>
      </c>
      <c r="K28" s="158"/>
      <c r="L28" s="167">
        <v>16</v>
      </c>
      <c r="M28" s="5"/>
    </row>
    <row r="29" spans="2:14" ht="14.1" customHeight="1">
      <c r="B29" s="684" t="s">
        <v>1211</v>
      </c>
      <c r="K29" s="158"/>
      <c r="L29" s="167">
        <v>17</v>
      </c>
      <c r="M29" s="5"/>
    </row>
    <row r="30" spans="2:14" ht="14.1" customHeight="1">
      <c r="B30" s="684" t="s">
        <v>1212</v>
      </c>
      <c r="K30" s="158"/>
      <c r="L30" s="167">
        <v>18</v>
      </c>
      <c r="M30" s="5"/>
    </row>
    <row r="31" spans="2:14" ht="14.1" customHeight="1">
      <c r="B31" s="684" t="s">
        <v>1213</v>
      </c>
      <c r="K31" s="158"/>
      <c r="L31" s="167">
        <v>19</v>
      </c>
      <c r="M31" s="5"/>
    </row>
    <row r="32" spans="2:14" ht="14.1" customHeight="1">
      <c r="B32" s="684" t="s">
        <v>1214</v>
      </c>
      <c r="K32" s="158"/>
      <c r="L32" s="167">
        <v>20</v>
      </c>
      <c r="M32" s="5"/>
    </row>
    <row r="33" spans="2:14" ht="14.1" customHeight="1">
      <c r="B33" s="684" t="s">
        <v>1215</v>
      </c>
      <c r="K33" s="158"/>
      <c r="L33" s="167">
        <v>21</v>
      </c>
      <c r="M33" s="5"/>
    </row>
    <row r="34" spans="2:14" ht="14.1" customHeight="1">
      <c r="B34" s="157"/>
      <c r="K34" s="685"/>
      <c r="L34" s="167">
        <v>22</v>
      </c>
      <c r="M34" s="5"/>
    </row>
    <row r="35" spans="2:14" ht="26.45" customHeight="1">
      <c r="B35" s="157"/>
      <c r="C35" s="163" t="s">
        <v>4280</v>
      </c>
      <c r="D35" s="163"/>
      <c r="E35" s="163"/>
      <c r="F35" s="163"/>
      <c r="G35" s="163"/>
      <c r="H35" s="163"/>
      <c r="I35" s="163"/>
      <c r="J35" s="163"/>
      <c r="K35" s="126"/>
      <c r="L35" s="167">
        <v>23</v>
      </c>
      <c r="N35" s="1370" t="str">
        <f>IF(AND(OR($E$13&lt;&gt;"",$E$14&lt;&gt;""),K35=""),"WARNING: Line incomplete.","")</f>
        <v/>
      </c>
    </row>
    <row r="36" spans="2:14" ht="13.5" customHeight="1">
      <c r="B36" s="157"/>
      <c r="D36" s="686"/>
      <c r="K36" s="158"/>
      <c r="L36" s="167">
        <v>24</v>
      </c>
      <c r="M36" s="5"/>
    </row>
    <row r="37" spans="2:14" ht="14.1" customHeight="1">
      <c r="B37" s="157"/>
      <c r="K37" s="158"/>
      <c r="L37" s="167">
        <v>25</v>
      </c>
      <c r="M37" s="5"/>
    </row>
    <row r="38" spans="2:14" ht="14.1" hidden="1" customHeight="1" thickTop="1" thickBot="1">
      <c r="B38" s="182" t="s">
        <v>1486</v>
      </c>
      <c r="C38" s="183" t="s">
        <v>1487</v>
      </c>
      <c r="D38" s="183" t="s">
        <v>1488</v>
      </c>
      <c r="E38" s="183" t="s">
        <v>1489</v>
      </c>
      <c r="F38" s="183" t="s">
        <v>1490</v>
      </c>
      <c r="G38" s="183" t="s">
        <v>1491</v>
      </c>
      <c r="H38" s="183" t="s">
        <v>1492</v>
      </c>
      <c r="I38" s="183" t="s">
        <v>1493</v>
      </c>
      <c r="J38" s="183" t="s">
        <v>1494</v>
      </c>
      <c r="K38" s="184" t="s">
        <v>1499</v>
      </c>
      <c r="L38" s="5"/>
      <c r="M38" s="5"/>
    </row>
    <row r="39" spans="2:14" ht="14.1" customHeight="1">
      <c r="B39" s="687" t="s">
        <v>4278</v>
      </c>
      <c r="C39" s="474" t="s">
        <v>1137</v>
      </c>
      <c r="K39" s="158"/>
      <c r="L39" s="167">
        <v>1</v>
      </c>
      <c r="M39" s="5"/>
    </row>
    <row r="40" spans="2:14" ht="14.1" customHeight="1">
      <c r="B40" s="157"/>
      <c r="C40" s="169"/>
      <c r="D40" s="169"/>
      <c r="E40" s="169"/>
      <c r="F40" s="169"/>
      <c r="G40" s="169"/>
      <c r="H40" s="169"/>
      <c r="I40" s="169"/>
      <c r="J40" s="169"/>
      <c r="K40" s="688"/>
      <c r="L40" s="167">
        <v>2</v>
      </c>
      <c r="M40" s="5"/>
    </row>
    <row r="41" spans="2:14" ht="14.1" customHeight="1">
      <c r="B41" s="157"/>
      <c r="C41" s="1986"/>
      <c r="D41" s="1988"/>
      <c r="E41" s="1988"/>
      <c r="F41" s="1989"/>
      <c r="G41" s="191" t="s">
        <v>1216</v>
      </c>
      <c r="K41" s="158"/>
      <c r="L41" s="167">
        <v>3</v>
      </c>
      <c r="M41" s="5"/>
      <c r="N41" s="1370" t="str">
        <f>IF(AND(OR($E$13&lt;&gt;"",$E$14&lt;&gt;""),C41=""),"WARNING: Line incomplete.","")</f>
        <v/>
      </c>
    </row>
    <row r="42" spans="2:14" ht="14.1" customHeight="1">
      <c r="B42" s="157"/>
      <c r="C42" s="1173"/>
      <c r="K42" s="158"/>
      <c r="L42" s="167">
        <v>4</v>
      </c>
      <c r="M42" s="5"/>
    </row>
    <row r="43" spans="2:14" ht="18" customHeight="1">
      <c r="B43" s="157"/>
      <c r="C43" s="2019"/>
      <c r="D43" s="2020"/>
      <c r="E43" s="2020"/>
      <c r="F43" s="2020"/>
      <c r="G43" s="2020"/>
      <c r="H43" s="2020"/>
      <c r="I43" s="2020"/>
      <c r="J43" s="2020"/>
      <c r="K43" s="2021"/>
      <c r="L43" s="167">
        <v>5</v>
      </c>
      <c r="M43" s="5"/>
    </row>
    <row r="44" spans="2:14" ht="18" customHeight="1">
      <c r="B44" s="157"/>
      <c r="C44" s="2022"/>
      <c r="D44" s="2023"/>
      <c r="E44" s="2023"/>
      <c r="F44" s="2023"/>
      <c r="G44" s="2023"/>
      <c r="H44" s="2023"/>
      <c r="I44" s="2023"/>
      <c r="J44" s="2023"/>
      <c r="K44" s="2024"/>
      <c r="L44" s="167">
        <v>6</v>
      </c>
      <c r="M44" s="5"/>
    </row>
    <row r="45" spans="2:14" ht="18" customHeight="1">
      <c r="B45" s="157"/>
      <c r="C45" s="2025"/>
      <c r="D45" s="2026"/>
      <c r="E45" s="2026"/>
      <c r="F45" s="2026"/>
      <c r="G45" s="2026"/>
      <c r="H45" s="2026"/>
      <c r="I45" s="2026"/>
      <c r="J45" s="2026"/>
      <c r="K45" s="2027"/>
      <c r="L45" s="167">
        <v>7</v>
      </c>
      <c r="M45" s="5"/>
    </row>
    <row r="46" spans="2:14" ht="15">
      <c r="B46" s="157"/>
      <c r="C46" s="204"/>
      <c r="D46" s="204"/>
      <c r="E46" s="204"/>
      <c r="F46" s="204"/>
      <c r="G46" s="204"/>
      <c r="H46" s="204"/>
      <c r="I46" s="204"/>
      <c r="J46" s="204"/>
      <c r="K46" s="484"/>
      <c r="L46" s="167">
        <v>8</v>
      </c>
      <c r="M46" s="5"/>
    </row>
    <row r="47" spans="2:14" ht="15">
      <c r="B47" s="687" t="s">
        <v>589</v>
      </c>
      <c r="C47" s="474" t="s">
        <v>590</v>
      </c>
      <c r="K47" s="158"/>
      <c r="L47" s="167">
        <v>9</v>
      </c>
      <c r="M47" s="5"/>
    </row>
    <row r="48" spans="2:14" ht="12.2" customHeight="1">
      <c r="B48" s="157"/>
      <c r="C48" s="2019"/>
      <c r="D48" s="2028"/>
      <c r="E48" s="2028"/>
      <c r="F48" s="2028"/>
      <c r="G48" s="2028"/>
      <c r="H48" s="2028"/>
      <c r="I48" s="2028"/>
      <c r="J48" s="2028"/>
      <c r="K48" s="2029"/>
      <c r="L48" s="167">
        <v>10</v>
      </c>
      <c r="M48" s="5"/>
      <c r="N48" s="1370" t="str">
        <f>IF(AND(OR($E$13&lt;&gt;"",$E$14&lt;&gt;""),C48=""),"WARNING: Line incomplete.","")</f>
        <v/>
      </c>
    </row>
    <row r="49" spans="2:14" ht="14.25" customHeight="1" thickBot="1">
      <c r="B49" s="1179"/>
      <c r="C49" s="2030"/>
      <c r="D49" s="2031"/>
      <c r="E49" s="2031"/>
      <c r="F49" s="2031"/>
      <c r="G49" s="2031"/>
      <c r="H49" s="2031"/>
      <c r="I49" s="2031"/>
      <c r="J49" s="2031"/>
      <c r="K49" s="2032"/>
      <c r="L49" s="167">
        <v>11</v>
      </c>
      <c r="M49" s="5"/>
    </row>
    <row r="50" spans="2:14" ht="15" customHeight="1" thickTop="1">
      <c r="B50" s="157"/>
      <c r="K50" s="158"/>
      <c r="L50" s="167">
        <v>12</v>
      </c>
      <c r="M50" s="5"/>
    </row>
    <row r="51" spans="2:14" ht="15" customHeight="1">
      <c r="B51" s="687" t="s">
        <v>4275</v>
      </c>
      <c r="C51" s="474" t="s">
        <v>1217</v>
      </c>
      <c r="K51" s="158"/>
      <c r="L51" s="167">
        <v>13</v>
      </c>
      <c r="M51" s="5"/>
    </row>
    <row r="52" spans="2:14" ht="15" customHeight="1">
      <c r="B52" s="157"/>
      <c r="C52" s="2014"/>
      <c r="D52" s="2015"/>
      <c r="E52" s="191" t="s">
        <v>1216</v>
      </c>
      <c r="K52" s="158"/>
      <c r="L52" s="167">
        <v>14</v>
      </c>
      <c r="M52" s="5"/>
      <c r="N52" s="1370" t="str">
        <f>IF(AND(OR($E$13&lt;&gt;"",$E$14&lt;&gt;""),C52=""),"WARNING: Line incomplete.","")</f>
        <v/>
      </c>
    </row>
    <row r="53" spans="2:14" ht="15" customHeight="1">
      <c r="B53" s="157"/>
      <c r="C53" s="2016"/>
      <c r="D53" s="2017"/>
      <c r="E53" s="2017"/>
      <c r="F53" s="2017"/>
      <c r="G53" s="2018"/>
      <c r="J53" s="5"/>
      <c r="K53" s="691"/>
      <c r="L53" s="167">
        <v>15</v>
      </c>
      <c r="M53" s="5"/>
      <c r="N53" s="1370" t="str">
        <f>IF(AND(C52="Other (Please identify)",C53=""),"WARNING: Line incomplete.","")</f>
        <v/>
      </c>
    </row>
    <row r="54" spans="2:14" ht="15" customHeight="1">
      <c r="B54" s="687" t="s">
        <v>4276</v>
      </c>
      <c r="C54" s="474" t="s">
        <v>591</v>
      </c>
      <c r="K54" s="158"/>
      <c r="L54" s="167">
        <v>16</v>
      </c>
      <c r="M54" s="5"/>
    </row>
    <row r="55" spans="2:14" ht="15" customHeight="1">
      <c r="B55" s="156"/>
      <c r="C55" s="1986"/>
      <c r="D55" s="1989"/>
      <c r="G55" s="5"/>
      <c r="H55" s="5"/>
      <c r="K55" s="158"/>
      <c r="L55" s="167">
        <v>17</v>
      </c>
      <c r="M55" s="5"/>
      <c r="N55" s="1370" t="str">
        <f>IF(AND(OR($E$13&lt;&gt;"",$E$14&lt;&gt;""),C55=""),"WARNING: Line incomplete.","")</f>
        <v/>
      </c>
    </row>
    <row r="56" spans="2:14" ht="15" customHeight="1">
      <c r="B56" s="687" t="s">
        <v>4277</v>
      </c>
      <c r="C56" s="474" t="s">
        <v>592</v>
      </c>
      <c r="K56" s="158"/>
      <c r="L56" s="167">
        <v>18</v>
      </c>
      <c r="M56" s="5"/>
    </row>
    <row r="57" spans="2:14" ht="15" customHeight="1">
      <c r="B57" s="157"/>
      <c r="C57" s="1986"/>
      <c r="D57" s="1987"/>
      <c r="E57" s="191" t="s">
        <v>1216</v>
      </c>
      <c r="K57" s="158"/>
      <c r="L57" s="167">
        <v>19</v>
      </c>
      <c r="M57" s="5"/>
      <c r="N57" s="1370" t="str">
        <f>IF(AND(OR($E$13&lt;&gt;"",$E$14&lt;&gt;""),C57=""),"WARNING: Line incomplete.","")</f>
        <v/>
      </c>
    </row>
    <row r="58" spans="2:14" ht="15" customHeight="1">
      <c r="B58" s="157"/>
      <c r="C58" s="12" t="s">
        <v>593</v>
      </c>
      <c r="K58" s="158"/>
      <c r="L58" s="167">
        <v>20</v>
      </c>
      <c r="M58" s="5"/>
    </row>
    <row r="59" spans="2:14" ht="27" customHeight="1">
      <c r="B59" s="157"/>
      <c r="C59" s="487" t="s">
        <v>13204</v>
      </c>
      <c r="D59" s="486"/>
      <c r="E59" s="693"/>
      <c r="F59" s="487" t="s">
        <v>8</v>
      </c>
      <c r="G59" s="486"/>
      <c r="H59" s="486"/>
      <c r="I59" s="486"/>
      <c r="J59" s="694" t="s">
        <v>13205</v>
      </c>
      <c r="K59" s="158"/>
      <c r="L59" s="167">
        <v>21</v>
      </c>
      <c r="M59" s="5"/>
    </row>
    <row r="60" spans="2:14" ht="18" customHeight="1">
      <c r="B60" s="157"/>
      <c r="C60" s="1970"/>
      <c r="D60" s="1971"/>
      <c r="E60" s="1972"/>
      <c r="F60" s="1970"/>
      <c r="G60" s="1971"/>
      <c r="H60" s="1971"/>
      <c r="I60" s="1972"/>
      <c r="J60" s="639"/>
      <c r="K60" s="158"/>
      <c r="L60" s="167">
        <v>22</v>
      </c>
      <c r="M60" s="5"/>
      <c r="N60" s="1370" t="str">
        <f>IF(AND(OR($E$13&lt;&gt;"",$E$14&lt;&gt;""),C57="Yes",OR(C60="",F60="",J60="")),"WARNING: Line incomplete.","")</f>
        <v/>
      </c>
    </row>
    <row r="61" spans="2:14" ht="18" customHeight="1">
      <c r="B61" s="157"/>
      <c r="C61" s="1970"/>
      <c r="D61" s="1971"/>
      <c r="E61" s="1972"/>
      <c r="F61" s="1970"/>
      <c r="G61" s="1971"/>
      <c r="H61" s="1971"/>
      <c r="I61" s="1972"/>
      <c r="J61" s="639"/>
      <c r="K61" s="158"/>
      <c r="L61" s="167">
        <v>23</v>
      </c>
      <c r="M61" s="5"/>
    </row>
    <row r="62" spans="2:14" ht="18" customHeight="1">
      <c r="B62" s="157"/>
      <c r="C62" s="1970"/>
      <c r="D62" s="1971"/>
      <c r="E62" s="1972"/>
      <c r="F62" s="1970"/>
      <c r="G62" s="1971"/>
      <c r="H62" s="1971"/>
      <c r="I62" s="1972"/>
      <c r="J62" s="639"/>
      <c r="K62" s="158"/>
      <c r="L62" s="167">
        <v>24</v>
      </c>
      <c r="M62" s="5"/>
    </row>
    <row r="63" spans="2:14" ht="18" customHeight="1">
      <c r="B63" s="157"/>
      <c r="C63" s="1970"/>
      <c r="D63" s="1971"/>
      <c r="E63" s="1972"/>
      <c r="F63" s="1970"/>
      <c r="G63" s="1971"/>
      <c r="H63" s="1971"/>
      <c r="I63" s="1972"/>
      <c r="J63" s="639"/>
      <c r="K63" s="158"/>
      <c r="L63" s="167">
        <v>25</v>
      </c>
      <c r="M63" s="5"/>
    </row>
    <row r="64" spans="2:14" ht="18" customHeight="1">
      <c r="B64" s="157"/>
      <c r="C64" s="1970"/>
      <c r="D64" s="1971"/>
      <c r="E64" s="1972"/>
      <c r="F64" s="1970"/>
      <c r="G64" s="1971"/>
      <c r="H64" s="1971"/>
      <c r="I64" s="1972"/>
      <c r="J64" s="639"/>
      <c r="K64" s="158"/>
      <c r="L64" s="167">
        <v>26</v>
      </c>
      <c r="M64" s="5"/>
    </row>
    <row r="65" spans="2:14" ht="18" customHeight="1">
      <c r="B65" s="157"/>
      <c r="C65" s="1970"/>
      <c r="D65" s="1971"/>
      <c r="E65" s="1972"/>
      <c r="F65" s="1970"/>
      <c r="G65" s="1971"/>
      <c r="H65" s="1971"/>
      <c r="I65" s="1972"/>
      <c r="J65" s="639"/>
      <c r="K65" s="695"/>
      <c r="L65" s="167">
        <v>27</v>
      </c>
      <c r="M65" s="5"/>
    </row>
    <row r="66" spans="2:14" ht="15">
      <c r="B66" s="696"/>
      <c r="C66" s="697"/>
      <c r="K66" s="164"/>
      <c r="L66" s="167">
        <v>28</v>
      </c>
      <c r="M66" s="5"/>
    </row>
    <row r="67" spans="2:14" ht="25.5">
      <c r="B67" s="698"/>
      <c r="C67" s="163" t="s">
        <v>13206</v>
      </c>
      <c r="D67" s="163"/>
      <c r="E67" s="163"/>
      <c r="F67" s="163"/>
      <c r="G67" s="163"/>
      <c r="H67" s="163"/>
      <c r="I67" s="699"/>
      <c r="J67" s="73"/>
      <c r="K67" s="158"/>
      <c r="L67" s="167">
        <v>29</v>
      </c>
      <c r="M67" s="5"/>
      <c r="N67" s="1370" t="str">
        <f>IF(AND(OR($E$13&lt;&gt;"",$E$14&lt;&gt;""),J67=""),"WARNING: Line incomplete.","")</f>
        <v/>
      </c>
    </row>
    <row r="68" spans="2:14" ht="14.1" customHeight="1">
      <c r="B68" s="157"/>
      <c r="E68" s="700" t="s">
        <v>594</v>
      </c>
      <c r="G68" s="700"/>
      <c r="H68" s="700"/>
      <c r="I68" s="700"/>
      <c r="K68" s="158"/>
      <c r="L68" s="167">
        <v>30</v>
      </c>
      <c r="M68" s="5"/>
    </row>
    <row r="69" spans="2:14" ht="15">
      <c r="B69" s="157"/>
      <c r="K69" s="158"/>
      <c r="L69" s="167">
        <v>31</v>
      </c>
      <c r="M69" s="5"/>
    </row>
    <row r="70" spans="2:14" ht="14.1" hidden="1" customHeight="1" thickTop="1" thickBot="1">
      <c r="B70" s="182" t="s">
        <v>1486</v>
      </c>
      <c r="C70" s="183" t="s">
        <v>1487</v>
      </c>
      <c r="D70" s="183" t="s">
        <v>1488</v>
      </c>
      <c r="E70" s="183" t="s">
        <v>1489</v>
      </c>
      <c r="F70" s="183" t="s">
        <v>1490</v>
      </c>
      <c r="G70" s="183" t="s">
        <v>1491</v>
      </c>
      <c r="H70" s="183" t="s">
        <v>1492</v>
      </c>
      <c r="I70" s="183" t="s">
        <v>1493</v>
      </c>
      <c r="J70" s="183" t="s">
        <v>1494</v>
      </c>
      <c r="K70" s="184" t="s">
        <v>1499</v>
      </c>
      <c r="L70" s="5"/>
      <c r="M70" s="5"/>
    </row>
    <row r="71" spans="2:14" ht="14.1" customHeight="1">
      <c r="B71" s="687" t="s">
        <v>595</v>
      </c>
      <c r="C71" s="474" t="s">
        <v>596</v>
      </c>
      <c r="K71" s="158"/>
      <c r="L71" s="167">
        <v>1</v>
      </c>
      <c r="M71" s="5"/>
    </row>
    <row r="72" spans="2:14" ht="67.5" customHeight="1">
      <c r="B72" s="701" t="s">
        <v>1218</v>
      </c>
      <c r="C72" s="665"/>
      <c r="D72" s="665"/>
      <c r="E72" s="665"/>
      <c r="F72" s="665"/>
      <c r="G72" s="665"/>
      <c r="H72" s="665"/>
      <c r="I72" s="665"/>
      <c r="J72" s="665"/>
      <c r="K72" s="702"/>
      <c r="L72" s="167">
        <v>2</v>
      </c>
      <c r="M72" s="5"/>
    </row>
    <row r="73" spans="2:14" ht="15">
      <c r="B73" s="242"/>
      <c r="C73" s="163"/>
      <c r="D73" s="163"/>
      <c r="E73" s="163"/>
      <c r="F73" s="163"/>
      <c r="G73" s="163"/>
      <c r="H73" s="163"/>
      <c r="I73" s="163"/>
      <c r="J73" s="163"/>
      <c r="K73" s="164"/>
      <c r="L73" s="167">
        <v>3</v>
      </c>
      <c r="M73" s="5"/>
    </row>
    <row r="74" spans="2:14" ht="38.25">
      <c r="B74" s="485" t="s">
        <v>597</v>
      </c>
      <c r="C74" s="486"/>
      <c r="D74" s="486"/>
      <c r="E74" s="667" t="s">
        <v>598</v>
      </c>
      <c r="F74" s="703"/>
      <c r="G74" s="667" t="s">
        <v>599</v>
      </c>
      <c r="H74" s="703"/>
      <c r="I74" s="704" t="s">
        <v>1219</v>
      </c>
      <c r="J74" s="704" t="s">
        <v>1220</v>
      </c>
      <c r="K74" s="488" t="s">
        <v>13207</v>
      </c>
      <c r="L74" s="167">
        <v>4</v>
      </c>
      <c r="M74" s="5"/>
    </row>
    <row r="75" spans="2:14" ht="15">
      <c r="B75" s="1973"/>
      <c r="C75" s="1974"/>
      <c r="D75" s="1975"/>
      <c r="E75" s="1976"/>
      <c r="F75" s="1975"/>
      <c r="G75" s="1976"/>
      <c r="H75" s="1975"/>
      <c r="I75" s="1388"/>
      <c r="J75" s="1622"/>
      <c r="K75" s="640"/>
      <c r="L75" s="167">
        <v>5</v>
      </c>
      <c r="M75" s="5"/>
      <c r="N75" s="1370" t="str">
        <f>IF(AND(OR($E$13&lt;&gt;"",$E$14&lt;&gt;""),OR(B75="",E75="",G75="",I75="",J75="",K75="")),"WARNING: Line incomplete.","")</f>
        <v/>
      </c>
    </row>
    <row r="76" spans="2:14" ht="15">
      <c r="B76" s="1973"/>
      <c r="C76" s="1974"/>
      <c r="D76" s="1975"/>
      <c r="E76" s="1976"/>
      <c r="F76" s="1975"/>
      <c r="G76" s="1976"/>
      <c r="H76" s="1975"/>
      <c r="I76" s="1388"/>
      <c r="J76" s="1622"/>
      <c r="K76" s="640"/>
      <c r="L76" s="167">
        <v>6</v>
      </c>
      <c r="M76" s="5"/>
    </row>
    <row r="77" spans="2:14" ht="15">
      <c r="B77" s="1973"/>
      <c r="C77" s="1974"/>
      <c r="D77" s="1975"/>
      <c r="E77" s="1976"/>
      <c r="F77" s="1975"/>
      <c r="G77" s="1976"/>
      <c r="H77" s="1975"/>
      <c r="I77" s="1388"/>
      <c r="J77" s="1622"/>
      <c r="K77" s="640"/>
      <c r="L77" s="167">
        <v>7</v>
      </c>
      <c r="M77" s="5"/>
    </row>
    <row r="78" spans="2:14" ht="15">
      <c r="B78" s="1973"/>
      <c r="C78" s="1974"/>
      <c r="D78" s="1975"/>
      <c r="E78" s="1976"/>
      <c r="F78" s="1975"/>
      <c r="G78" s="1976"/>
      <c r="H78" s="1975"/>
      <c r="I78" s="1388"/>
      <c r="J78" s="1622"/>
      <c r="K78" s="640"/>
      <c r="L78" s="167">
        <v>8</v>
      </c>
      <c r="M78" s="5"/>
    </row>
    <row r="79" spans="2:14" ht="15">
      <c r="B79" s="1973"/>
      <c r="C79" s="1974"/>
      <c r="D79" s="1975"/>
      <c r="E79" s="1976"/>
      <c r="F79" s="1975"/>
      <c r="G79" s="1976"/>
      <c r="H79" s="1975"/>
      <c r="I79" s="1388"/>
      <c r="J79" s="1622"/>
      <c r="K79" s="640"/>
      <c r="L79" s="167">
        <v>9</v>
      </c>
      <c r="M79" s="5"/>
    </row>
    <row r="80" spans="2:14" ht="15">
      <c r="B80" s="1973"/>
      <c r="C80" s="1974"/>
      <c r="D80" s="1975"/>
      <c r="E80" s="1976"/>
      <c r="F80" s="1975"/>
      <c r="G80" s="1976"/>
      <c r="H80" s="1975"/>
      <c r="I80" s="1388"/>
      <c r="J80" s="1622"/>
      <c r="K80" s="640"/>
      <c r="L80" s="167">
        <v>10</v>
      </c>
      <c r="M80" s="5"/>
    </row>
    <row r="81" spans="2:14" ht="15">
      <c r="B81" s="1973"/>
      <c r="C81" s="1974"/>
      <c r="D81" s="1975"/>
      <c r="E81" s="1976"/>
      <c r="F81" s="1975"/>
      <c r="G81" s="1976"/>
      <c r="H81" s="1975"/>
      <c r="I81" s="1388"/>
      <c r="J81" s="1622"/>
      <c r="K81" s="640"/>
      <c r="L81" s="167">
        <v>11</v>
      </c>
      <c r="M81" s="5"/>
    </row>
    <row r="82" spans="2:14" ht="15">
      <c r="B82" s="1973"/>
      <c r="C82" s="1974"/>
      <c r="D82" s="1975"/>
      <c r="E82" s="1976"/>
      <c r="F82" s="1975"/>
      <c r="G82" s="1976"/>
      <c r="H82" s="1975"/>
      <c r="I82" s="1388"/>
      <c r="J82" s="1622"/>
      <c r="K82" s="640"/>
      <c r="L82" s="167">
        <v>12</v>
      </c>
      <c r="M82" s="5"/>
    </row>
    <row r="83" spans="2:14" ht="15.75" thickBot="1">
      <c r="B83" s="1977"/>
      <c r="C83" s="1978"/>
      <c r="D83" s="1979"/>
      <c r="E83" s="1980"/>
      <c r="F83" s="1979"/>
      <c r="G83" s="1980"/>
      <c r="H83" s="1979"/>
      <c r="I83" s="1394"/>
      <c r="J83" s="1623"/>
      <c r="K83" s="641"/>
      <c r="L83" s="167">
        <v>13</v>
      </c>
      <c r="M83" s="5"/>
    </row>
    <row r="84" spans="2:14" ht="18" customHeight="1" thickTop="1" thickBot="1">
      <c r="B84" s="1182"/>
      <c r="C84" s="1183"/>
      <c r="D84" s="1183"/>
      <c r="E84" s="1183"/>
      <c r="F84" s="1183"/>
      <c r="G84" s="1183"/>
      <c r="H84" s="1183"/>
      <c r="I84" s="1183"/>
      <c r="J84" s="1183"/>
      <c r="K84" s="1184"/>
      <c r="L84" s="169"/>
      <c r="M84" s="5"/>
    </row>
    <row r="85" spans="2:14" ht="14.1" hidden="1" customHeight="1" thickTop="1" thickBot="1">
      <c r="B85" s="1177" t="s">
        <v>1486</v>
      </c>
      <c r="C85" s="692" t="s">
        <v>1487</v>
      </c>
      <c r="D85" s="692" t="s">
        <v>1488</v>
      </c>
      <c r="E85" s="692" t="s">
        <v>1489</v>
      </c>
      <c r="F85" s="692" t="s">
        <v>1490</v>
      </c>
      <c r="G85" s="692" t="s">
        <v>1491</v>
      </c>
      <c r="H85" s="692" t="s">
        <v>1492</v>
      </c>
      <c r="I85" s="692" t="s">
        <v>1493</v>
      </c>
      <c r="J85" s="692" t="s">
        <v>1494</v>
      </c>
      <c r="K85" s="1178" t="s">
        <v>1499</v>
      </c>
      <c r="L85" s="5"/>
      <c r="M85" s="5"/>
    </row>
    <row r="86" spans="2:14" ht="51.75" thickTop="1">
      <c r="B86" s="705" t="s">
        <v>4274</v>
      </c>
      <c r="C86" s="706" t="s">
        <v>600</v>
      </c>
      <c r="D86" s="655" t="s">
        <v>601</v>
      </c>
      <c r="E86" s="655"/>
      <c r="F86" s="655"/>
      <c r="G86" s="655"/>
      <c r="H86" s="655"/>
      <c r="I86" s="655"/>
      <c r="J86" s="496"/>
      <c r="K86" s="707" t="s">
        <v>4427</v>
      </c>
      <c r="L86" s="167">
        <v>1</v>
      </c>
      <c r="M86" s="5"/>
    </row>
    <row r="87" spans="2:14" ht="15">
      <c r="B87" s="708"/>
      <c r="C87" s="709"/>
      <c r="D87" s="710"/>
      <c r="E87" s="1174" t="s">
        <v>412</v>
      </c>
      <c r="F87" s="710"/>
      <c r="G87" s="710"/>
      <c r="H87" s="710"/>
      <c r="I87" s="710"/>
      <c r="J87" s="210"/>
      <c r="K87" s="642"/>
      <c r="L87" s="167">
        <v>2</v>
      </c>
      <c r="M87" s="5"/>
      <c r="N87" s="1370" t="str">
        <f>IF(AND(OR($E$13&lt;&gt;"",$E$14&lt;&gt;""),K87=""),"WARNING: Line incomplete.","")</f>
        <v/>
      </c>
    </row>
    <row r="88" spans="2:14" ht="28.15" customHeight="1">
      <c r="B88" s="157"/>
      <c r="C88" s="474" t="s">
        <v>602</v>
      </c>
      <c r="D88" s="711" t="s">
        <v>603</v>
      </c>
      <c r="E88" s="711"/>
      <c r="F88" s="711"/>
      <c r="G88" s="711"/>
      <c r="H88" s="711"/>
      <c r="I88" s="711"/>
      <c r="J88" s="204"/>
      <c r="K88" s="127"/>
      <c r="L88" s="167">
        <v>3</v>
      </c>
      <c r="M88" s="5"/>
    </row>
    <row r="89" spans="2:14" ht="15">
      <c r="B89" s="157"/>
      <c r="D89" s="12" t="s">
        <v>604</v>
      </c>
      <c r="E89" s="2008"/>
      <c r="F89" s="2009"/>
      <c r="G89" s="2009"/>
      <c r="H89" s="2009"/>
      <c r="I89" s="2010"/>
      <c r="K89" s="642"/>
      <c r="L89" s="167">
        <v>4</v>
      </c>
      <c r="M89" s="5"/>
    </row>
    <row r="90" spans="2:14" ht="15">
      <c r="B90" s="157"/>
      <c r="D90" s="204" t="s">
        <v>604</v>
      </c>
      <c r="E90" s="1999"/>
      <c r="F90" s="2000"/>
      <c r="G90" s="2000"/>
      <c r="H90" s="2000"/>
      <c r="I90" s="2001"/>
      <c r="K90" s="643"/>
      <c r="L90" s="167">
        <v>5</v>
      </c>
      <c r="M90" s="5"/>
    </row>
    <row r="91" spans="2:14" ht="15">
      <c r="B91" s="157"/>
      <c r="D91" s="204" t="s">
        <v>604</v>
      </c>
      <c r="E91" s="2005"/>
      <c r="F91" s="2006"/>
      <c r="G91" s="2006"/>
      <c r="H91" s="2006"/>
      <c r="I91" s="2007"/>
      <c r="K91" s="644"/>
      <c r="L91" s="167">
        <v>6</v>
      </c>
      <c r="M91" s="5"/>
    </row>
    <row r="92" spans="2:14" ht="21.75" customHeight="1">
      <c r="B92" s="712"/>
      <c r="C92" s="713" t="s">
        <v>605</v>
      </c>
      <c r="D92" s="713" t="s">
        <v>606</v>
      </c>
      <c r="E92" s="713"/>
      <c r="F92" s="713"/>
      <c r="G92" s="713"/>
      <c r="H92" s="713"/>
      <c r="I92" s="713"/>
      <c r="J92" s="683"/>
      <c r="K92" s="128"/>
      <c r="L92" s="167">
        <v>7</v>
      </c>
      <c r="M92" s="5"/>
    </row>
    <row r="93" spans="2:14" ht="15">
      <c r="B93" s="157"/>
      <c r="D93" s="12" t="s">
        <v>607</v>
      </c>
      <c r="E93" s="2008"/>
      <c r="F93" s="2009"/>
      <c r="G93" s="2009"/>
      <c r="H93" s="2009"/>
      <c r="I93" s="2010"/>
      <c r="K93" s="642"/>
      <c r="L93" s="167">
        <v>8</v>
      </c>
      <c r="M93" s="5"/>
      <c r="N93" s="1370" t="str">
        <f>IF(AND(OR($E$13&lt;&gt;"",$E$14&lt;&gt;""),OR(E93="",K93="")),"WARNING: Line incomplete.","")</f>
        <v/>
      </c>
    </row>
    <row r="94" spans="2:14" ht="15">
      <c r="B94" s="157"/>
      <c r="D94" s="204" t="s">
        <v>607</v>
      </c>
      <c r="E94" s="1999"/>
      <c r="F94" s="2000"/>
      <c r="G94" s="2000"/>
      <c r="H94" s="2000"/>
      <c r="I94" s="2001"/>
      <c r="K94" s="643"/>
      <c r="L94" s="167">
        <v>9</v>
      </c>
      <c r="M94" s="5"/>
      <c r="N94" s="1370"/>
    </row>
    <row r="95" spans="2:14" ht="15">
      <c r="B95" s="157"/>
      <c r="D95" s="204" t="s">
        <v>607</v>
      </c>
      <c r="E95" s="1999"/>
      <c r="F95" s="2000"/>
      <c r="G95" s="2000"/>
      <c r="H95" s="2000"/>
      <c r="I95" s="2001"/>
      <c r="K95" s="643"/>
      <c r="L95" s="167">
        <v>10</v>
      </c>
      <c r="M95" s="5"/>
      <c r="N95" s="1370"/>
    </row>
    <row r="96" spans="2:14" ht="15">
      <c r="B96" s="157"/>
      <c r="D96" s="204" t="s">
        <v>607</v>
      </c>
      <c r="E96" s="1999"/>
      <c r="F96" s="2000"/>
      <c r="G96" s="2000"/>
      <c r="H96" s="2000"/>
      <c r="I96" s="2001"/>
      <c r="K96" s="643"/>
      <c r="L96" s="167">
        <v>11</v>
      </c>
      <c r="M96" s="5"/>
      <c r="N96" s="1370"/>
    </row>
    <row r="97" spans="2:14" ht="15">
      <c r="B97" s="157"/>
      <c r="D97" s="204" t="s">
        <v>607</v>
      </c>
      <c r="E97" s="1999"/>
      <c r="F97" s="2000"/>
      <c r="G97" s="2000"/>
      <c r="H97" s="2000"/>
      <c r="I97" s="2001"/>
      <c r="K97" s="643"/>
      <c r="L97" s="167">
        <v>12</v>
      </c>
      <c r="M97" s="5"/>
      <c r="N97" s="1370"/>
    </row>
    <row r="98" spans="2:14" ht="15">
      <c r="B98" s="157"/>
      <c r="D98" s="204" t="s">
        <v>607</v>
      </c>
      <c r="E98" s="1999"/>
      <c r="F98" s="2000"/>
      <c r="G98" s="2000"/>
      <c r="H98" s="2000"/>
      <c r="I98" s="2001"/>
      <c r="K98" s="643"/>
      <c r="L98" s="167">
        <v>13</v>
      </c>
      <c r="M98" s="5"/>
      <c r="N98" s="1370"/>
    </row>
    <row r="99" spans="2:14" ht="15">
      <c r="B99" s="157"/>
      <c r="D99" s="204" t="s">
        <v>607</v>
      </c>
      <c r="E99" s="1999"/>
      <c r="F99" s="2000"/>
      <c r="G99" s="2000"/>
      <c r="H99" s="2000"/>
      <c r="I99" s="2001"/>
      <c r="K99" s="643"/>
      <c r="L99" s="167">
        <v>14</v>
      </c>
      <c r="M99" s="5"/>
    </row>
    <row r="100" spans="2:14" ht="15">
      <c r="B100" s="157"/>
      <c r="D100" s="204" t="s">
        <v>607</v>
      </c>
      <c r="E100" s="1999"/>
      <c r="F100" s="2000"/>
      <c r="G100" s="2000"/>
      <c r="H100" s="2000"/>
      <c r="I100" s="2001"/>
      <c r="K100" s="643"/>
      <c r="L100" s="167">
        <v>15</v>
      </c>
      <c r="M100" s="5"/>
    </row>
    <row r="101" spans="2:14" ht="15">
      <c r="B101" s="157"/>
      <c r="D101" s="204" t="s">
        <v>607</v>
      </c>
      <c r="E101" s="1999"/>
      <c r="F101" s="2000"/>
      <c r="G101" s="2000"/>
      <c r="H101" s="2000"/>
      <c r="I101" s="2001"/>
      <c r="K101" s="643"/>
      <c r="L101" s="167">
        <v>16</v>
      </c>
      <c r="M101" s="5"/>
    </row>
    <row r="102" spans="2:14" ht="15">
      <c r="B102" s="157"/>
      <c r="D102" s="204" t="s">
        <v>607</v>
      </c>
      <c r="E102" s="1999"/>
      <c r="F102" s="2000"/>
      <c r="G102" s="2000"/>
      <c r="H102" s="2000"/>
      <c r="I102" s="2001"/>
      <c r="K102" s="643"/>
      <c r="L102" s="167">
        <v>17</v>
      </c>
      <c r="M102" s="5"/>
    </row>
    <row r="103" spans="2:14" ht="15">
      <c r="B103" s="157"/>
      <c r="D103" s="204" t="s">
        <v>607</v>
      </c>
      <c r="E103" s="1999"/>
      <c r="F103" s="2000"/>
      <c r="G103" s="2000"/>
      <c r="H103" s="2000"/>
      <c r="I103" s="2001"/>
      <c r="K103" s="643"/>
      <c r="L103" s="167">
        <v>18</v>
      </c>
      <c r="M103" s="5"/>
    </row>
    <row r="104" spans="2:14" ht="15">
      <c r="B104" s="157"/>
      <c r="D104" s="204" t="s">
        <v>607</v>
      </c>
      <c r="E104" s="1999"/>
      <c r="F104" s="2000"/>
      <c r="G104" s="2000"/>
      <c r="H104" s="2000"/>
      <c r="I104" s="2001"/>
      <c r="K104" s="643"/>
      <c r="L104" s="167">
        <v>19</v>
      </c>
      <c r="M104" s="5"/>
    </row>
    <row r="105" spans="2:14" ht="15">
      <c r="B105" s="157"/>
      <c r="D105" s="204" t="s">
        <v>607</v>
      </c>
      <c r="E105" s="1999"/>
      <c r="F105" s="2000"/>
      <c r="G105" s="2000"/>
      <c r="H105" s="2000"/>
      <c r="I105" s="2001"/>
      <c r="K105" s="643"/>
      <c r="L105" s="167">
        <v>20</v>
      </c>
      <c r="M105" s="5"/>
    </row>
    <row r="106" spans="2:14" ht="15">
      <c r="B106" s="157"/>
      <c r="D106" s="204" t="s">
        <v>607</v>
      </c>
      <c r="E106" s="1999"/>
      <c r="F106" s="2000"/>
      <c r="G106" s="2000"/>
      <c r="H106" s="2000"/>
      <c r="I106" s="2001"/>
      <c r="K106" s="643"/>
      <c r="L106" s="167">
        <v>21</v>
      </c>
      <c r="M106" s="5"/>
    </row>
    <row r="107" spans="2:14" ht="15">
      <c r="B107" s="157"/>
      <c r="D107" s="204" t="s">
        <v>607</v>
      </c>
      <c r="E107" s="1999"/>
      <c r="F107" s="2000"/>
      <c r="G107" s="2000"/>
      <c r="H107" s="2000"/>
      <c r="I107" s="2001"/>
      <c r="K107" s="643"/>
      <c r="L107" s="167">
        <v>22</v>
      </c>
      <c r="M107" s="5"/>
    </row>
    <row r="108" spans="2:14" ht="15">
      <c r="B108" s="157"/>
      <c r="D108" s="204" t="s">
        <v>607</v>
      </c>
      <c r="E108" s="1999"/>
      <c r="F108" s="2000"/>
      <c r="G108" s="2000"/>
      <c r="H108" s="2000"/>
      <c r="I108" s="2001"/>
      <c r="K108" s="643"/>
      <c r="L108" s="167">
        <v>23</v>
      </c>
      <c r="M108" s="5"/>
    </row>
    <row r="109" spans="2:14" ht="15">
      <c r="B109" s="157"/>
      <c r="D109" s="204" t="s">
        <v>607</v>
      </c>
      <c r="E109" s="1999"/>
      <c r="F109" s="2000"/>
      <c r="G109" s="2000"/>
      <c r="H109" s="2000"/>
      <c r="I109" s="2001"/>
      <c r="K109" s="643"/>
      <c r="L109" s="167">
        <v>24</v>
      </c>
      <c r="M109" s="5"/>
    </row>
    <row r="110" spans="2:14" ht="15">
      <c r="B110" s="157"/>
      <c r="D110" s="204" t="s">
        <v>607</v>
      </c>
      <c r="E110" s="1999"/>
      <c r="F110" s="2000"/>
      <c r="G110" s="2000"/>
      <c r="H110" s="2000"/>
      <c r="I110" s="2001"/>
      <c r="K110" s="643"/>
      <c r="L110" s="167">
        <v>25</v>
      </c>
      <c r="M110" s="5"/>
    </row>
    <row r="111" spans="2:14" ht="15">
      <c r="B111" s="157"/>
      <c r="D111" s="204" t="s">
        <v>607</v>
      </c>
      <c r="E111" s="1999"/>
      <c r="F111" s="2000"/>
      <c r="G111" s="2000"/>
      <c r="H111" s="2000"/>
      <c r="I111" s="2001"/>
      <c r="K111" s="643"/>
      <c r="L111" s="167">
        <v>26</v>
      </c>
      <c r="M111" s="5"/>
    </row>
    <row r="112" spans="2:14" ht="15">
      <c r="B112" s="157"/>
      <c r="D112" s="204" t="s">
        <v>607</v>
      </c>
      <c r="E112" s="1999"/>
      <c r="F112" s="2000"/>
      <c r="G112" s="2000"/>
      <c r="H112" s="2000"/>
      <c r="I112" s="2001"/>
      <c r="K112" s="643"/>
      <c r="L112" s="167">
        <v>27</v>
      </c>
      <c r="M112" s="5"/>
    </row>
    <row r="113" spans="2:13" ht="15">
      <c r="B113" s="157"/>
      <c r="D113" s="204" t="s">
        <v>607</v>
      </c>
      <c r="E113" s="1999"/>
      <c r="F113" s="2000"/>
      <c r="G113" s="2000"/>
      <c r="H113" s="2000"/>
      <c r="I113" s="2001"/>
      <c r="K113" s="643"/>
      <c r="L113" s="167">
        <v>28</v>
      </c>
      <c r="M113" s="5"/>
    </row>
    <row r="114" spans="2:13" ht="15">
      <c r="B114" s="519"/>
      <c r="C114" s="210"/>
      <c r="D114" s="204" t="s">
        <v>607</v>
      </c>
      <c r="E114" s="2002"/>
      <c r="F114" s="2003"/>
      <c r="G114" s="2003"/>
      <c r="H114" s="2003"/>
      <c r="I114" s="2004"/>
      <c r="J114" s="714"/>
      <c r="K114" s="643"/>
      <c r="L114" s="167">
        <v>29</v>
      </c>
      <c r="M114" s="5"/>
    </row>
    <row r="115" spans="2:13" ht="15.75" thickBot="1">
      <c r="B115" s="715"/>
      <c r="C115" s="651" t="s">
        <v>608</v>
      </c>
      <c r="D115" s="651" t="s">
        <v>609</v>
      </c>
      <c r="E115" s="173"/>
      <c r="F115" s="173"/>
      <c r="G115" s="173"/>
      <c r="H115" s="173"/>
      <c r="I115" s="173"/>
      <c r="J115" s="173"/>
      <c r="K115" s="716">
        <f>SUM(K87:K114)</f>
        <v>0</v>
      </c>
      <c r="L115" s="167">
        <v>30</v>
      </c>
      <c r="M115" s="5"/>
    </row>
    <row r="116" spans="2:13" ht="13.5" thickTop="1"/>
    <row r="117" spans="2:13"/>
    <row r="118" spans="2:13"/>
    <row r="119" spans="2:13"/>
    <row r="120" spans="2:13"/>
    <row r="121" spans="2:13"/>
    <row r="127" spans="2:13"/>
    <row r="128" spans="2:13"/>
    <row r="129"/>
  </sheetData>
  <sheetProtection algorithmName="SHA-512" hashValue="IZOAYxCBGRmfincc0lSWp7L5d0uOzrVyxbZQ/yUIzWxIg17S56HxRKKvypW5JaIf2bZYrscWi8131rUMFOk/qQ==" saltValue="ndMOrJpu87OezHlCOBvOXw=="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8" priority="2">
      <formula>$C$41&lt;&gt;"Other (Identify and give a brief work description)"</formula>
    </cfRule>
  </conditionalFormatting>
  <conditionalFormatting sqref="C53">
    <cfRule type="expression" dxfId="7" priority="1">
      <formula>$C$52="Other (Please Identify)"</formula>
    </cfRule>
  </conditionalFormatting>
  <conditionalFormatting sqref="E68 G68:I68">
    <cfRule type="expression" dxfId="6" priority="3">
      <formula>$J$67="Yes"</formula>
    </cfRule>
  </conditionalFormatting>
  <dataValidations count="4">
    <dataValidation type="list" allowBlank="1" showInputMessage="1" showErrorMessage="1" sqref="C57:D57 J67" xr:uid="{00000000-0002-0000-1C00-000000000000}">
      <formula1>"Yes, No"</formula1>
    </dataValidation>
    <dataValidation type="list" allowBlank="1" showInputMessage="1" showErrorMessage="1" sqref="C52:D52" xr:uid="{00000000-0002-0000-1C00-000001000000}">
      <formula1>Owner_Responsibility_Question</formula1>
    </dataValidation>
    <dataValidation type="list" allowBlank="1" showInputMessage="1" showErrorMessage="1" sqref="C41" xr:uid="{00000000-0002-0000-1C00-000002000000}">
      <formula1>Patient_Care_Function_Question</formula1>
    </dataValidation>
    <dataValidation type="list" allowBlank="1" showInputMessage="1" showErrorMessage="1" sqref="K35" xr:uid="{00000000-0002-0000-1C00-000003000000}">
      <formula1>Compensation_Paid_Question</formula1>
    </dataValidation>
  </dataValidations>
  <hyperlinks>
    <hyperlink ref="B7" location="Checklist!A1" display="Click here to go back to the instructions" xr:uid="{A2A2682B-7952-443C-B59D-5F13AFC8A5A0}"/>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4"/>
  <sheetViews>
    <sheetView workbookViewId="0"/>
  </sheetViews>
  <sheetFormatPr defaultRowHeight="15"/>
  <sheetData>
    <row r="1" spans="1:6">
      <c r="A1" s="1310" t="s">
        <v>1403</v>
      </c>
      <c r="B1" s="1310" t="s">
        <v>14392</v>
      </c>
      <c r="E1" s="1310" t="s">
        <v>14392</v>
      </c>
      <c r="F1" s="1310" t="s">
        <v>14393</v>
      </c>
    </row>
    <row r="2" spans="1:6">
      <c r="E2">
        <v>1</v>
      </c>
      <c r="F2" t="s">
        <v>14380</v>
      </c>
    </row>
    <row r="3" spans="1:6">
      <c r="E3">
        <v>2</v>
      </c>
      <c r="F3" t="s">
        <v>14381</v>
      </c>
    </row>
    <row r="4" spans="1:6">
      <c r="E4">
        <v>3</v>
      </c>
      <c r="F4" t="s">
        <v>14382</v>
      </c>
    </row>
    <row r="5" spans="1:6">
      <c r="E5">
        <v>4</v>
      </c>
      <c r="F5" t="s">
        <v>14383</v>
      </c>
    </row>
    <row r="6" spans="1:6">
      <c r="E6">
        <v>5</v>
      </c>
      <c r="F6" t="s">
        <v>14384</v>
      </c>
    </row>
    <row r="7" spans="1:6">
      <c r="E7">
        <v>6</v>
      </c>
      <c r="F7" t="s">
        <v>14385</v>
      </c>
    </row>
    <row r="8" spans="1:6">
      <c r="E8">
        <v>7</v>
      </c>
      <c r="F8" t="s">
        <v>799</v>
      </c>
    </row>
    <row r="9" spans="1:6">
      <c r="E9">
        <v>8</v>
      </c>
      <c r="F9" t="s">
        <v>14386</v>
      </c>
    </row>
    <row r="10" spans="1:6">
      <c r="E10">
        <v>9</v>
      </c>
      <c r="F10" t="s">
        <v>14387</v>
      </c>
    </row>
    <row r="11" spans="1:6">
      <c r="E11">
        <v>10</v>
      </c>
      <c r="F11" t="s">
        <v>14388</v>
      </c>
    </row>
    <row r="12" spans="1:6">
      <c r="E12">
        <v>11</v>
      </c>
      <c r="F12" t="s">
        <v>14389</v>
      </c>
    </row>
    <row r="13" spans="1:6">
      <c r="E13">
        <v>12</v>
      </c>
      <c r="F13" t="s">
        <v>14390</v>
      </c>
    </row>
    <row r="14" spans="1:6">
      <c r="E14">
        <v>13</v>
      </c>
      <c r="F14" t="s">
        <v>14391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9"/>
  <dimension ref="A1:N129"/>
  <sheetViews>
    <sheetView showGridLines="0" zoomScaleNormal="100" zoomScaleSheetLayoutView="66" workbookViewId="0">
      <selection activeCell="J19" sqref="J19"/>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0" width="12.109375" style="12" customWidth="1"/>
    <col min="11" max="11" width="11" style="12" customWidth="1"/>
    <col min="12" max="12" width="2.6640625" style="12" hidden="1" customWidth="1"/>
    <col min="13" max="13" width="1.77734375" style="12" hidden="1" customWidth="1"/>
    <col min="14" max="14" width="71.44140625" style="12" bestFit="1" customWidth="1"/>
    <col min="15" max="16384" width="9.6640625" style="12" hidden="1"/>
  </cols>
  <sheetData>
    <row r="1" spans="2:14">
      <c r="B1" s="134" t="s">
        <v>12355</v>
      </c>
      <c r="C1" s="134"/>
      <c r="D1" s="134"/>
      <c r="E1" s="134"/>
      <c r="F1" s="134"/>
      <c r="G1" s="134"/>
      <c r="H1" s="134"/>
      <c r="I1" s="134"/>
      <c r="J1" s="134"/>
      <c r="K1" s="134"/>
    </row>
    <row r="2" spans="2:14">
      <c r="B2" s="134" t="s">
        <v>12356</v>
      </c>
      <c r="C2" s="134"/>
      <c r="D2" s="134"/>
      <c r="E2" s="134"/>
      <c r="F2" s="134"/>
      <c r="G2" s="134"/>
      <c r="H2" s="134"/>
      <c r="I2" s="134"/>
      <c r="J2" s="134"/>
      <c r="K2" s="134"/>
      <c r="N2" s="1370" t="str">
        <f>IF(COUNTIF(N3:N117,"WARNING: Line Incomplete."),"INCOMPLETE","")</f>
        <v/>
      </c>
    </row>
    <row r="3" spans="2:14">
      <c r="B3" s="134" t="s">
        <v>12357</v>
      </c>
      <c r="C3" s="134"/>
      <c r="D3" s="134"/>
      <c r="E3" s="134"/>
      <c r="F3" s="134"/>
      <c r="G3" s="134"/>
      <c r="H3" s="134"/>
      <c r="I3" s="134"/>
      <c r="J3" s="134"/>
      <c r="K3" s="134"/>
    </row>
    <row r="4" spans="2:14">
      <c r="B4" s="134" t="s">
        <v>12358</v>
      </c>
      <c r="C4" s="134"/>
      <c r="D4" s="134"/>
      <c r="E4" s="134"/>
      <c r="F4" s="134"/>
      <c r="G4" s="134"/>
      <c r="H4" s="134"/>
      <c r="I4" s="134"/>
      <c r="J4" s="134"/>
      <c r="K4" s="134"/>
    </row>
    <row r="5" spans="2:14" ht="8.1" customHeight="1">
      <c r="B5" s="134"/>
      <c r="C5" s="134"/>
      <c r="D5" s="135"/>
      <c r="E5" s="134"/>
      <c r="F5" s="134"/>
      <c r="G5" s="134"/>
      <c r="H5" s="134"/>
      <c r="I5" s="134"/>
      <c r="J5" s="135"/>
      <c r="K5" s="135"/>
    </row>
    <row r="6" spans="2:14">
      <c r="B6" s="134" t="s">
        <v>8826</v>
      </c>
      <c r="C6" s="134"/>
      <c r="D6" s="135"/>
      <c r="E6" s="134"/>
      <c r="F6" s="134"/>
      <c r="G6" s="134"/>
      <c r="H6" s="134"/>
      <c r="I6" s="134"/>
      <c r="J6" s="135"/>
      <c r="K6" s="135"/>
    </row>
    <row r="7" spans="2:14" ht="13.5" thickBot="1">
      <c r="B7" s="1878" t="s">
        <v>14439</v>
      </c>
      <c r="C7" s="1878"/>
      <c r="D7" s="1878"/>
      <c r="K7" s="16"/>
    </row>
    <row r="8" spans="2:14" ht="18" customHeight="1" thickTop="1">
      <c r="B8" s="645" t="s">
        <v>6</v>
      </c>
      <c r="C8" s="148"/>
      <c r="D8" s="148"/>
      <c r="E8" s="148">
        <f>Facility_Name</f>
        <v>0</v>
      </c>
      <c r="F8" s="148"/>
      <c r="G8" s="148"/>
      <c r="H8" s="148"/>
      <c r="I8" s="148"/>
      <c r="J8" s="148"/>
      <c r="K8" s="150"/>
      <c r="L8" s="5"/>
      <c r="M8" s="5"/>
    </row>
    <row r="9" spans="2:14" ht="18" customHeight="1">
      <c r="B9" s="646" t="s">
        <v>7</v>
      </c>
      <c r="C9" s="647"/>
      <c r="D9" s="647"/>
      <c r="E9" s="647" t="str">
        <f>IF(Facility_DBA = 0, "", Facility_DBA)</f>
        <v/>
      </c>
      <c r="F9" s="647"/>
      <c r="G9" s="647"/>
      <c r="H9" s="647"/>
      <c r="I9" s="647"/>
      <c r="J9" s="647"/>
      <c r="K9" s="648"/>
      <c r="L9" s="5"/>
      <c r="M9" s="5"/>
    </row>
    <row r="10" spans="2: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2:14" ht="65.099999999999994" customHeight="1" thickTop="1">
      <c r="B11" s="654" t="s">
        <v>581</v>
      </c>
      <c r="C11" s="655"/>
      <c r="D11" s="655"/>
      <c r="E11" s="655"/>
      <c r="F11" s="656"/>
      <c r="G11" s="655"/>
      <c r="H11" s="655"/>
      <c r="I11" s="655"/>
      <c r="J11" s="656"/>
      <c r="K11" s="657"/>
      <c r="L11" s="5"/>
      <c r="M11" s="5"/>
    </row>
    <row r="12" spans="2:14" ht="16.5" hidden="1" thickTop="1" thickBot="1">
      <c r="B12" s="658" t="s">
        <v>1486</v>
      </c>
      <c r="C12" s="659" t="s">
        <v>1487</v>
      </c>
      <c r="D12" s="659" t="s">
        <v>1488</v>
      </c>
      <c r="E12" s="458" t="s">
        <v>1489</v>
      </c>
      <c r="F12" s="458" t="s">
        <v>1490</v>
      </c>
      <c r="G12" s="458" t="s">
        <v>1491</v>
      </c>
      <c r="H12" s="458" t="s">
        <v>1492</v>
      </c>
      <c r="I12" s="458" t="s">
        <v>1493</v>
      </c>
      <c r="J12" s="659" t="s">
        <v>1494</v>
      </c>
      <c r="K12" s="1175" t="s">
        <v>1499</v>
      </c>
      <c r="L12" s="5"/>
      <c r="M12" s="5"/>
    </row>
    <row r="13" spans="2:14" ht="15">
      <c r="B13" s="157" t="s">
        <v>16</v>
      </c>
      <c r="E13" s="1981"/>
      <c r="F13" s="1982"/>
      <c r="G13" s="1982"/>
      <c r="H13" s="1982"/>
      <c r="I13" s="1983"/>
      <c r="K13" s="158"/>
      <c r="L13" s="167">
        <v>1</v>
      </c>
      <c r="M13" s="5"/>
    </row>
    <row r="14" spans="2:14" ht="15">
      <c r="B14" s="157" t="s">
        <v>582</v>
      </c>
      <c r="E14" s="1981"/>
      <c r="F14" s="1982"/>
      <c r="G14" s="1982"/>
      <c r="H14" s="1982"/>
      <c r="I14" s="1983"/>
      <c r="K14" s="158"/>
      <c r="L14" s="167">
        <v>2</v>
      </c>
      <c r="M14" s="5"/>
    </row>
    <row r="15" spans="2:14" ht="40.700000000000003" customHeight="1">
      <c r="B15" s="663" t="s">
        <v>4279</v>
      </c>
      <c r="C15" s="486" t="s">
        <v>583</v>
      </c>
      <c r="D15" s="664"/>
      <c r="E15" s="665"/>
      <c r="F15" s="665"/>
      <c r="G15" s="665"/>
      <c r="H15" s="666"/>
      <c r="I15" s="135"/>
      <c r="J15" s="667" t="s">
        <v>13202</v>
      </c>
      <c r="K15" s="668" t="s">
        <v>13203</v>
      </c>
      <c r="L15" s="167">
        <v>3</v>
      </c>
      <c r="M15" s="5"/>
    </row>
    <row r="16" spans="2:14" ht="18" customHeight="1">
      <c r="B16" s="157"/>
      <c r="C16" s="12" t="s">
        <v>584</v>
      </c>
      <c r="E16" s="669"/>
      <c r="F16" s="670"/>
      <c r="G16" s="670"/>
      <c r="H16" s="670"/>
      <c r="I16" s="671"/>
      <c r="J16" s="1390"/>
      <c r="K16" s="1617"/>
      <c r="L16" s="167">
        <v>4</v>
      </c>
      <c r="M16" s="5"/>
      <c r="N16" s="1370" t="str">
        <f t="shared" ref="N16:N23" si="0">IF(AND(K16&lt;&gt;"",J16=""),"WARNING: Line incomplete.","")</f>
        <v/>
      </c>
    </row>
    <row r="17" spans="2:14" ht="18" customHeight="1">
      <c r="B17" s="157"/>
      <c r="C17" s="204" t="s">
        <v>585</v>
      </c>
      <c r="D17" s="204"/>
      <c r="E17" s="672"/>
      <c r="F17" s="673"/>
      <c r="G17" s="673"/>
      <c r="H17" s="673"/>
      <c r="I17" s="674"/>
      <c r="J17" s="1391"/>
      <c r="K17" s="1618"/>
      <c r="L17" s="167">
        <v>5</v>
      </c>
      <c r="M17" s="5"/>
      <c r="N17" s="1370" t="str">
        <f t="shared" si="0"/>
        <v/>
      </c>
    </row>
    <row r="18" spans="2:14" ht="18" customHeight="1">
      <c r="B18" s="157"/>
      <c r="C18" s="675" t="s">
        <v>586</v>
      </c>
      <c r="D18" s="675"/>
      <c r="E18" s="676"/>
      <c r="F18" s="677"/>
      <c r="G18" s="677"/>
      <c r="H18" s="677"/>
      <c r="I18" s="678"/>
      <c r="J18" s="1392"/>
      <c r="K18" s="1619"/>
      <c r="L18" s="167">
        <v>6</v>
      </c>
      <c r="M18" s="5"/>
      <c r="N18" s="1370" t="str">
        <f t="shared" si="0"/>
        <v/>
      </c>
    </row>
    <row r="19" spans="2:14" ht="18" customHeight="1">
      <c r="B19" s="157"/>
      <c r="C19" s="679" t="s">
        <v>587</v>
      </c>
      <c r="D19" s="679"/>
      <c r="E19" s="1981"/>
      <c r="F19" s="1990"/>
      <c r="G19" s="1990"/>
      <c r="H19" s="1990"/>
      <c r="I19" s="1991"/>
      <c r="J19" s="1392"/>
      <c r="K19" s="1619"/>
      <c r="L19" s="167">
        <v>7</v>
      </c>
      <c r="M19" s="5"/>
      <c r="N19" s="1370" t="str">
        <f t="shared" si="0"/>
        <v/>
      </c>
    </row>
    <row r="20" spans="2:14" ht="18" customHeight="1">
      <c r="B20" s="157"/>
      <c r="C20" s="680" t="s">
        <v>587</v>
      </c>
      <c r="D20" s="680"/>
      <c r="E20" s="1981"/>
      <c r="F20" s="1990"/>
      <c r="G20" s="1990"/>
      <c r="H20" s="1990"/>
      <c r="I20" s="1991"/>
      <c r="J20" s="1392"/>
      <c r="K20" s="1619"/>
      <c r="L20" s="167">
        <v>8</v>
      </c>
      <c r="M20" s="5"/>
      <c r="N20" s="1370" t="str">
        <f t="shared" si="0"/>
        <v/>
      </c>
    </row>
    <row r="21" spans="2:14" ht="18" customHeight="1">
      <c r="B21" s="157"/>
      <c r="C21" s="680" t="s">
        <v>587</v>
      </c>
      <c r="D21" s="680"/>
      <c r="E21" s="1981"/>
      <c r="F21" s="1990"/>
      <c r="G21" s="1990"/>
      <c r="H21" s="1990"/>
      <c r="I21" s="1991"/>
      <c r="J21" s="1393"/>
      <c r="K21" s="1620"/>
      <c r="L21" s="167">
        <v>9</v>
      </c>
      <c r="M21" s="5"/>
      <c r="N21" s="1370" t="str">
        <f t="shared" si="0"/>
        <v/>
      </c>
    </row>
    <row r="22" spans="2:14" ht="18" customHeight="1">
      <c r="B22" s="157"/>
      <c r="C22" s="680" t="s">
        <v>587</v>
      </c>
      <c r="D22" s="680"/>
      <c r="E22" s="1981"/>
      <c r="F22" s="1990"/>
      <c r="G22" s="1990"/>
      <c r="H22" s="1990"/>
      <c r="I22" s="1991"/>
      <c r="J22" s="1390"/>
      <c r="K22" s="1617"/>
      <c r="L22" s="167">
        <v>10</v>
      </c>
      <c r="M22" s="5"/>
      <c r="N22" s="1370" t="str">
        <f t="shared" si="0"/>
        <v/>
      </c>
    </row>
    <row r="23" spans="2:14" ht="18" customHeight="1">
      <c r="B23" s="157"/>
      <c r="C23" s="680" t="s">
        <v>587</v>
      </c>
      <c r="D23" s="680"/>
      <c r="E23" s="1981"/>
      <c r="F23" s="1990"/>
      <c r="G23" s="1990"/>
      <c r="H23" s="1990"/>
      <c r="I23" s="1991"/>
      <c r="J23" s="1390"/>
      <c r="K23" s="1617"/>
      <c r="L23" s="167">
        <v>11</v>
      </c>
      <c r="M23" s="5"/>
      <c r="N23" s="1370" t="str">
        <f t="shared" si="0"/>
        <v/>
      </c>
    </row>
    <row r="24" spans="2:14" ht="15" customHeight="1">
      <c r="B24" s="157"/>
      <c r="J24" s="681"/>
      <c r="K24" s="1475"/>
      <c r="L24" s="167">
        <v>12</v>
      </c>
      <c r="M24" s="5"/>
    </row>
    <row r="25" spans="2:14" ht="15.75" thickBot="1">
      <c r="B25" s="157"/>
      <c r="C25" s="12" t="s">
        <v>588</v>
      </c>
      <c r="J25" s="679"/>
      <c r="K25" s="1621">
        <f>SUM(K16:K23)</f>
        <v>0</v>
      </c>
      <c r="L25" s="167">
        <v>13</v>
      </c>
      <c r="M25" s="5"/>
    </row>
    <row r="26" spans="2:14" ht="14.1" customHeight="1" thickTop="1">
      <c r="B26" s="682" t="s">
        <v>1208</v>
      </c>
      <c r="C26" s="204"/>
      <c r="D26" s="204"/>
      <c r="E26" s="204"/>
      <c r="F26" s="204"/>
      <c r="G26" s="204"/>
      <c r="H26" s="204"/>
      <c r="I26" s="204"/>
      <c r="J26" s="683"/>
      <c r="K26" s="177"/>
      <c r="L26" s="167">
        <v>14</v>
      </c>
      <c r="M26" s="5"/>
    </row>
    <row r="27" spans="2:14" ht="14.1" customHeight="1">
      <c r="B27" s="684" t="s">
        <v>1209</v>
      </c>
      <c r="K27" s="158"/>
      <c r="L27" s="167">
        <v>15</v>
      </c>
      <c r="M27" s="5"/>
    </row>
    <row r="28" spans="2:14" ht="14.1" customHeight="1">
      <c r="B28" s="684" t="s">
        <v>1210</v>
      </c>
      <c r="K28" s="158"/>
      <c r="L28" s="167">
        <v>16</v>
      </c>
      <c r="M28" s="5"/>
    </row>
    <row r="29" spans="2:14" ht="14.1" customHeight="1">
      <c r="B29" s="684" t="s">
        <v>1211</v>
      </c>
      <c r="K29" s="158"/>
      <c r="L29" s="167">
        <v>17</v>
      </c>
      <c r="M29" s="5"/>
    </row>
    <row r="30" spans="2:14" ht="14.1" customHeight="1">
      <c r="B30" s="684" t="s">
        <v>1212</v>
      </c>
      <c r="K30" s="158"/>
      <c r="L30" s="167">
        <v>18</v>
      </c>
      <c r="M30" s="5"/>
    </row>
    <row r="31" spans="2:14" ht="14.1" customHeight="1">
      <c r="B31" s="684" t="s">
        <v>1213</v>
      </c>
      <c r="K31" s="158"/>
      <c r="L31" s="167">
        <v>19</v>
      </c>
      <c r="M31" s="5"/>
    </row>
    <row r="32" spans="2:14" ht="14.1" customHeight="1">
      <c r="B32" s="684" t="s">
        <v>1214</v>
      </c>
      <c r="K32" s="158"/>
      <c r="L32" s="167">
        <v>20</v>
      </c>
      <c r="M32" s="5"/>
    </row>
    <row r="33" spans="2:14" ht="14.1" customHeight="1">
      <c r="B33" s="684" t="s">
        <v>1215</v>
      </c>
      <c r="K33" s="158"/>
      <c r="L33" s="167">
        <v>21</v>
      </c>
      <c r="M33" s="5"/>
    </row>
    <row r="34" spans="2:14" ht="14.1" customHeight="1">
      <c r="B34" s="157"/>
      <c r="K34" s="685"/>
      <c r="L34" s="167">
        <v>22</v>
      </c>
      <c r="M34" s="5"/>
    </row>
    <row r="35" spans="2:14" ht="26.45" customHeight="1">
      <c r="B35" s="157"/>
      <c r="C35" s="163" t="s">
        <v>4280</v>
      </c>
      <c r="D35" s="163"/>
      <c r="E35" s="163"/>
      <c r="F35" s="163"/>
      <c r="G35" s="163"/>
      <c r="H35" s="163"/>
      <c r="I35" s="163"/>
      <c r="J35" s="163"/>
      <c r="K35" s="126"/>
      <c r="L35" s="167">
        <v>23</v>
      </c>
      <c r="N35" s="1370" t="str">
        <f>IF(AND(OR($E$13&lt;&gt;"",$E$14&lt;&gt;""),K35=""),"WARNING: Line incomplete.","")</f>
        <v/>
      </c>
    </row>
    <row r="36" spans="2:14" ht="13.5" customHeight="1">
      <c r="B36" s="157"/>
      <c r="D36" s="686"/>
      <c r="K36" s="158"/>
      <c r="L36" s="167">
        <v>24</v>
      </c>
      <c r="M36" s="5"/>
    </row>
    <row r="37" spans="2:14" ht="14.1" customHeight="1">
      <c r="B37" s="157"/>
      <c r="K37" s="158"/>
      <c r="L37" s="167">
        <v>25</v>
      </c>
      <c r="M37" s="5"/>
    </row>
    <row r="38" spans="2:14" ht="14.1" hidden="1" customHeight="1" thickTop="1" thickBot="1">
      <c r="B38" s="182" t="s">
        <v>1486</v>
      </c>
      <c r="C38" s="183" t="s">
        <v>1487</v>
      </c>
      <c r="D38" s="183" t="s">
        <v>1488</v>
      </c>
      <c r="E38" s="183" t="s">
        <v>1489</v>
      </c>
      <c r="F38" s="183" t="s">
        <v>1490</v>
      </c>
      <c r="G38" s="183" t="s">
        <v>1491</v>
      </c>
      <c r="H38" s="183" t="s">
        <v>1492</v>
      </c>
      <c r="I38" s="183" t="s">
        <v>1493</v>
      </c>
      <c r="J38" s="183" t="s">
        <v>1494</v>
      </c>
      <c r="K38" s="184" t="s">
        <v>1499</v>
      </c>
      <c r="L38" s="5"/>
      <c r="M38" s="5"/>
    </row>
    <row r="39" spans="2:14" ht="14.1" customHeight="1">
      <c r="B39" s="687" t="s">
        <v>4278</v>
      </c>
      <c r="C39" s="474" t="s">
        <v>1137</v>
      </c>
      <c r="K39" s="158"/>
      <c r="L39" s="167">
        <v>1</v>
      </c>
      <c r="M39" s="5"/>
    </row>
    <row r="40" spans="2:14" ht="14.1" customHeight="1">
      <c r="B40" s="157"/>
      <c r="C40" s="169"/>
      <c r="D40" s="169"/>
      <c r="E40" s="169"/>
      <c r="F40" s="169"/>
      <c r="G40" s="169"/>
      <c r="H40" s="169"/>
      <c r="I40" s="169"/>
      <c r="J40" s="169"/>
      <c r="K40" s="688"/>
      <c r="L40" s="167">
        <v>2</v>
      </c>
      <c r="M40" s="5"/>
    </row>
    <row r="41" spans="2:14" ht="14.1" customHeight="1">
      <c r="B41" s="157"/>
      <c r="C41" s="1986"/>
      <c r="D41" s="1988"/>
      <c r="E41" s="1988"/>
      <c r="F41" s="1989"/>
      <c r="G41" s="191" t="s">
        <v>1216</v>
      </c>
      <c r="K41" s="158"/>
      <c r="L41" s="167">
        <v>3</v>
      </c>
      <c r="M41" s="5"/>
      <c r="N41" s="1370" t="str">
        <f>IF(AND(OR($E$13&lt;&gt;"",$E$14&lt;&gt;""),C41=""),"WARNING: Line incomplete.","")</f>
        <v/>
      </c>
    </row>
    <row r="42" spans="2:14" ht="14.1" customHeight="1">
      <c r="B42" s="157"/>
      <c r="C42" s="1173"/>
      <c r="K42" s="158"/>
      <c r="L42" s="167">
        <v>4</v>
      </c>
      <c r="M42" s="5"/>
    </row>
    <row r="43" spans="2:14" ht="18" customHeight="1">
      <c r="B43" s="157"/>
      <c r="C43" s="2019"/>
      <c r="D43" s="2020"/>
      <c r="E43" s="2020"/>
      <c r="F43" s="2020"/>
      <c r="G43" s="2020"/>
      <c r="H43" s="2020"/>
      <c r="I43" s="2020"/>
      <c r="J43" s="2020"/>
      <c r="K43" s="2021"/>
      <c r="L43" s="167">
        <v>5</v>
      </c>
      <c r="M43" s="5"/>
    </row>
    <row r="44" spans="2:14" ht="18" customHeight="1">
      <c r="B44" s="157"/>
      <c r="C44" s="2022"/>
      <c r="D44" s="2023"/>
      <c r="E44" s="2023"/>
      <c r="F44" s="2023"/>
      <c r="G44" s="2023"/>
      <c r="H44" s="2023"/>
      <c r="I44" s="2023"/>
      <c r="J44" s="2023"/>
      <c r="K44" s="2024"/>
      <c r="L44" s="167">
        <v>6</v>
      </c>
      <c r="M44" s="5"/>
    </row>
    <row r="45" spans="2:14" ht="18" customHeight="1">
      <c r="B45" s="157"/>
      <c r="C45" s="2025"/>
      <c r="D45" s="2026"/>
      <c r="E45" s="2026"/>
      <c r="F45" s="2026"/>
      <c r="G45" s="2026"/>
      <c r="H45" s="2026"/>
      <c r="I45" s="2026"/>
      <c r="J45" s="2026"/>
      <c r="K45" s="2027"/>
      <c r="L45" s="167">
        <v>7</v>
      </c>
      <c r="M45" s="5"/>
    </row>
    <row r="46" spans="2:14" ht="15">
      <c r="B46" s="157"/>
      <c r="C46" s="204"/>
      <c r="D46" s="204"/>
      <c r="E46" s="204"/>
      <c r="F46" s="204"/>
      <c r="G46" s="204"/>
      <c r="H46" s="204"/>
      <c r="I46" s="204"/>
      <c r="J46" s="204"/>
      <c r="K46" s="484"/>
      <c r="L46" s="167">
        <v>8</v>
      </c>
      <c r="M46" s="5"/>
    </row>
    <row r="47" spans="2:14" ht="15">
      <c r="B47" s="687" t="s">
        <v>589</v>
      </c>
      <c r="C47" s="474" t="s">
        <v>590</v>
      </c>
      <c r="K47" s="158"/>
      <c r="L47" s="167">
        <v>9</v>
      </c>
      <c r="M47" s="5"/>
    </row>
    <row r="48" spans="2:14" ht="12.2" customHeight="1">
      <c r="B48" s="157"/>
      <c r="C48" s="2019"/>
      <c r="D48" s="2028"/>
      <c r="E48" s="2028"/>
      <c r="F48" s="2028"/>
      <c r="G48" s="2028"/>
      <c r="H48" s="2028"/>
      <c r="I48" s="2028"/>
      <c r="J48" s="2028"/>
      <c r="K48" s="2029"/>
      <c r="L48" s="167">
        <v>10</v>
      </c>
      <c r="M48" s="5"/>
      <c r="N48" s="1370" t="str">
        <f>IF(AND(OR($E$13&lt;&gt;"",$E$14&lt;&gt;""),C48=""),"WARNING: Line incomplete.","")</f>
        <v/>
      </c>
    </row>
    <row r="49" spans="2:14" ht="14.25" customHeight="1" thickBot="1">
      <c r="B49" s="1179"/>
      <c r="C49" s="2030"/>
      <c r="D49" s="2031"/>
      <c r="E49" s="2031"/>
      <c r="F49" s="2031"/>
      <c r="G49" s="2031"/>
      <c r="H49" s="2031"/>
      <c r="I49" s="2031"/>
      <c r="J49" s="2031"/>
      <c r="K49" s="2032"/>
      <c r="L49" s="167">
        <v>11</v>
      </c>
      <c r="M49" s="5"/>
    </row>
    <row r="50" spans="2:14" ht="15" customHeight="1" thickTop="1">
      <c r="B50" s="157"/>
      <c r="K50" s="158"/>
      <c r="L50" s="167">
        <v>12</v>
      </c>
      <c r="M50" s="5"/>
    </row>
    <row r="51" spans="2:14" ht="15" customHeight="1">
      <c r="B51" s="687" t="s">
        <v>4275</v>
      </c>
      <c r="C51" s="474" t="s">
        <v>1217</v>
      </c>
      <c r="K51" s="158"/>
      <c r="L51" s="167">
        <v>13</v>
      </c>
      <c r="M51" s="5"/>
    </row>
    <row r="52" spans="2:14" ht="15" customHeight="1">
      <c r="B52" s="157"/>
      <c r="C52" s="2014"/>
      <c r="D52" s="2015"/>
      <c r="E52" s="191" t="s">
        <v>1216</v>
      </c>
      <c r="K52" s="158"/>
      <c r="L52" s="167">
        <v>14</v>
      </c>
      <c r="M52" s="5"/>
      <c r="N52" s="1370" t="str">
        <f>IF(AND(OR($E$13&lt;&gt;"",$E$14&lt;&gt;""),C52=""),"WARNING: Line incomplete.","")</f>
        <v/>
      </c>
    </row>
    <row r="53" spans="2:14" ht="15" customHeight="1">
      <c r="B53" s="157"/>
      <c r="C53" s="2016"/>
      <c r="D53" s="2017"/>
      <c r="E53" s="2017"/>
      <c r="F53" s="2017"/>
      <c r="G53" s="2018"/>
      <c r="J53" s="5"/>
      <c r="K53" s="691"/>
      <c r="L53" s="167">
        <v>15</v>
      </c>
      <c r="M53" s="5"/>
      <c r="N53" s="1370" t="str">
        <f>IF(AND(C52="Other (Please identify)",C53=""),"WARNING: Line incomplete.","")</f>
        <v/>
      </c>
    </row>
    <row r="54" spans="2:14" ht="15" customHeight="1">
      <c r="B54" s="687" t="s">
        <v>4276</v>
      </c>
      <c r="C54" s="474" t="s">
        <v>591</v>
      </c>
      <c r="K54" s="158"/>
      <c r="L54" s="167">
        <v>16</v>
      </c>
      <c r="M54" s="5"/>
    </row>
    <row r="55" spans="2:14" ht="15" customHeight="1">
      <c r="B55" s="156"/>
      <c r="C55" s="1986"/>
      <c r="D55" s="1989"/>
      <c r="G55" s="5"/>
      <c r="H55" s="5"/>
      <c r="K55" s="158"/>
      <c r="L55" s="167">
        <v>17</v>
      </c>
      <c r="M55" s="5"/>
      <c r="N55" s="1370" t="str">
        <f>IF(AND(OR($E$13&lt;&gt;"",$E$14&lt;&gt;""),C55=""),"WARNING: Line incomplete.","")</f>
        <v/>
      </c>
    </row>
    <row r="56" spans="2:14" ht="15" customHeight="1">
      <c r="B56" s="687" t="s">
        <v>4277</v>
      </c>
      <c r="C56" s="474" t="s">
        <v>592</v>
      </c>
      <c r="K56" s="158"/>
      <c r="L56" s="167">
        <v>18</v>
      </c>
      <c r="M56" s="5"/>
    </row>
    <row r="57" spans="2:14" ht="15" customHeight="1">
      <c r="B57" s="157"/>
      <c r="C57" s="1986"/>
      <c r="D57" s="1987"/>
      <c r="E57" s="191" t="s">
        <v>1216</v>
      </c>
      <c r="K57" s="158"/>
      <c r="L57" s="167">
        <v>19</v>
      </c>
      <c r="M57" s="5"/>
      <c r="N57" s="1370" t="str">
        <f>IF(AND(OR($E$13&lt;&gt;"",$E$14&lt;&gt;""),C57=""),"WARNING: Line incomplete.","")</f>
        <v/>
      </c>
    </row>
    <row r="58" spans="2:14" ht="15" customHeight="1">
      <c r="B58" s="157"/>
      <c r="C58" s="12" t="s">
        <v>593</v>
      </c>
      <c r="K58" s="158"/>
      <c r="L58" s="167">
        <v>20</v>
      </c>
      <c r="M58" s="5"/>
    </row>
    <row r="59" spans="2:14" ht="27" customHeight="1">
      <c r="B59" s="157"/>
      <c r="C59" s="487" t="s">
        <v>13204</v>
      </c>
      <c r="D59" s="486"/>
      <c r="E59" s="693"/>
      <c r="F59" s="487" t="s">
        <v>8</v>
      </c>
      <c r="G59" s="486"/>
      <c r="H59" s="486"/>
      <c r="I59" s="486"/>
      <c r="J59" s="694" t="s">
        <v>13205</v>
      </c>
      <c r="K59" s="158"/>
      <c r="L59" s="167">
        <v>21</v>
      </c>
      <c r="M59" s="5"/>
    </row>
    <row r="60" spans="2:14" ht="18" customHeight="1">
      <c r="B60" s="157"/>
      <c r="C60" s="1970"/>
      <c r="D60" s="1971"/>
      <c r="E60" s="1972"/>
      <c r="F60" s="1970"/>
      <c r="G60" s="1971"/>
      <c r="H60" s="1971"/>
      <c r="I60" s="1972"/>
      <c r="J60" s="639"/>
      <c r="K60" s="158"/>
      <c r="L60" s="167">
        <v>22</v>
      </c>
      <c r="M60" s="5"/>
      <c r="N60" s="1370" t="str">
        <f>IF(AND(OR($E$13&lt;&gt;"",$E$14&lt;&gt;""),C57="Yes",OR(C60="",F60="",J60="")),"WARNING: Line incomplete.","")</f>
        <v/>
      </c>
    </row>
    <row r="61" spans="2:14" ht="18" customHeight="1">
      <c r="B61" s="157"/>
      <c r="C61" s="1970"/>
      <c r="D61" s="1971"/>
      <c r="E61" s="1972"/>
      <c r="F61" s="1970"/>
      <c r="G61" s="1971"/>
      <c r="H61" s="1971"/>
      <c r="I61" s="1972"/>
      <c r="J61" s="639"/>
      <c r="K61" s="158"/>
      <c r="L61" s="167">
        <v>23</v>
      </c>
      <c r="M61" s="5"/>
    </row>
    <row r="62" spans="2:14" ht="18" customHeight="1">
      <c r="B62" s="157"/>
      <c r="C62" s="1970"/>
      <c r="D62" s="1971"/>
      <c r="E62" s="1972"/>
      <c r="F62" s="1970"/>
      <c r="G62" s="1971"/>
      <c r="H62" s="1971"/>
      <c r="I62" s="1972"/>
      <c r="J62" s="639"/>
      <c r="K62" s="158"/>
      <c r="L62" s="167">
        <v>24</v>
      </c>
      <c r="M62" s="5"/>
    </row>
    <row r="63" spans="2:14" ht="18" customHeight="1">
      <c r="B63" s="157"/>
      <c r="C63" s="1970"/>
      <c r="D63" s="1971"/>
      <c r="E63" s="1972"/>
      <c r="F63" s="1970"/>
      <c r="G63" s="1971"/>
      <c r="H63" s="1971"/>
      <c r="I63" s="1972"/>
      <c r="J63" s="639"/>
      <c r="K63" s="158"/>
      <c r="L63" s="167">
        <v>25</v>
      </c>
      <c r="M63" s="5"/>
    </row>
    <row r="64" spans="2:14" ht="18" customHeight="1">
      <c r="B64" s="157"/>
      <c r="C64" s="1970"/>
      <c r="D64" s="1971"/>
      <c r="E64" s="1972"/>
      <c r="F64" s="1970"/>
      <c r="G64" s="1971"/>
      <c r="H64" s="1971"/>
      <c r="I64" s="1972"/>
      <c r="J64" s="639"/>
      <c r="K64" s="158"/>
      <c r="L64" s="167">
        <v>26</v>
      </c>
      <c r="M64" s="5"/>
    </row>
    <row r="65" spans="2:14" ht="18" customHeight="1">
      <c r="B65" s="157"/>
      <c r="C65" s="1970"/>
      <c r="D65" s="1971"/>
      <c r="E65" s="1972"/>
      <c r="F65" s="1970"/>
      <c r="G65" s="1971"/>
      <c r="H65" s="1971"/>
      <c r="I65" s="1972"/>
      <c r="J65" s="639"/>
      <c r="K65" s="695"/>
      <c r="L65" s="167">
        <v>27</v>
      </c>
      <c r="M65" s="5"/>
    </row>
    <row r="66" spans="2:14" ht="15">
      <c r="B66" s="696"/>
      <c r="C66" s="697"/>
      <c r="K66" s="164"/>
      <c r="L66" s="167">
        <v>28</v>
      </c>
      <c r="M66" s="5"/>
    </row>
    <row r="67" spans="2:14" ht="25.5">
      <c r="B67" s="698"/>
      <c r="C67" s="163" t="s">
        <v>13206</v>
      </c>
      <c r="D67" s="163"/>
      <c r="E67" s="163"/>
      <c r="F67" s="163"/>
      <c r="G67" s="163"/>
      <c r="H67" s="163"/>
      <c r="I67" s="699"/>
      <c r="J67" s="73"/>
      <c r="K67" s="158"/>
      <c r="L67" s="167">
        <v>29</v>
      </c>
      <c r="M67" s="5"/>
      <c r="N67" s="1370" t="str">
        <f>IF(AND(OR($E$13&lt;&gt;"",$E$14&lt;&gt;""),J67=""),"WARNING: Line incomplete.","")</f>
        <v/>
      </c>
    </row>
    <row r="68" spans="2:14" ht="14.1" customHeight="1">
      <c r="B68" s="157"/>
      <c r="E68" s="700" t="s">
        <v>594</v>
      </c>
      <c r="G68" s="700"/>
      <c r="H68" s="700"/>
      <c r="I68" s="700"/>
      <c r="K68" s="158"/>
      <c r="L68" s="167">
        <v>30</v>
      </c>
      <c r="M68" s="5"/>
    </row>
    <row r="69" spans="2:14" ht="15">
      <c r="B69" s="157"/>
      <c r="K69" s="158"/>
      <c r="L69" s="167">
        <v>31</v>
      </c>
      <c r="M69" s="5"/>
    </row>
    <row r="70" spans="2:14" ht="14.1" hidden="1" customHeight="1" thickTop="1" thickBot="1">
      <c r="B70" s="182" t="s">
        <v>1486</v>
      </c>
      <c r="C70" s="183" t="s">
        <v>1487</v>
      </c>
      <c r="D70" s="183" t="s">
        <v>1488</v>
      </c>
      <c r="E70" s="183" t="s">
        <v>1489</v>
      </c>
      <c r="F70" s="183" t="s">
        <v>1490</v>
      </c>
      <c r="G70" s="183" t="s">
        <v>1491</v>
      </c>
      <c r="H70" s="183" t="s">
        <v>1492</v>
      </c>
      <c r="I70" s="183" t="s">
        <v>1493</v>
      </c>
      <c r="J70" s="183" t="s">
        <v>1494</v>
      </c>
      <c r="K70" s="184" t="s">
        <v>1499</v>
      </c>
      <c r="L70" s="5"/>
      <c r="M70" s="5"/>
    </row>
    <row r="71" spans="2:14" ht="14.1" customHeight="1">
      <c r="B71" s="687" t="s">
        <v>595</v>
      </c>
      <c r="C71" s="474" t="s">
        <v>596</v>
      </c>
      <c r="K71" s="158"/>
      <c r="L71" s="167">
        <v>1</v>
      </c>
      <c r="M71" s="5"/>
    </row>
    <row r="72" spans="2:14" ht="67.5" customHeight="1">
      <c r="B72" s="701" t="s">
        <v>1218</v>
      </c>
      <c r="C72" s="665"/>
      <c r="D72" s="665"/>
      <c r="E72" s="665"/>
      <c r="F72" s="665"/>
      <c r="G72" s="665"/>
      <c r="H72" s="665"/>
      <c r="I72" s="665"/>
      <c r="J72" s="665"/>
      <c r="K72" s="702"/>
      <c r="L72" s="167">
        <v>2</v>
      </c>
      <c r="M72" s="5"/>
    </row>
    <row r="73" spans="2:14" ht="15">
      <c r="B73" s="242"/>
      <c r="C73" s="163"/>
      <c r="D73" s="163"/>
      <c r="E73" s="163"/>
      <c r="F73" s="163"/>
      <c r="G73" s="163"/>
      <c r="H73" s="163"/>
      <c r="I73" s="163"/>
      <c r="J73" s="163"/>
      <c r="K73" s="164"/>
      <c r="L73" s="167">
        <v>3</v>
      </c>
      <c r="M73" s="5"/>
    </row>
    <row r="74" spans="2:14" ht="38.25">
      <c r="B74" s="485" t="s">
        <v>597</v>
      </c>
      <c r="C74" s="486"/>
      <c r="D74" s="486"/>
      <c r="E74" s="667" t="s">
        <v>598</v>
      </c>
      <c r="F74" s="703"/>
      <c r="G74" s="667" t="s">
        <v>599</v>
      </c>
      <c r="H74" s="703"/>
      <c r="I74" s="704" t="s">
        <v>1219</v>
      </c>
      <c r="J74" s="704" t="s">
        <v>1220</v>
      </c>
      <c r="K74" s="488" t="s">
        <v>13207</v>
      </c>
      <c r="L74" s="167">
        <v>4</v>
      </c>
      <c r="M74" s="5"/>
    </row>
    <row r="75" spans="2:14" ht="15">
      <c r="B75" s="1973"/>
      <c r="C75" s="1974"/>
      <c r="D75" s="1975"/>
      <c r="E75" s="1976"/>
      <c r="F75" s="1975"/>
      <c r="G75" s="1976"/>
      <c r="H75" s="1975"/>
      <c r="I75" s="1388"/>
      <c r="J75" s="1622"/>
      <c r="K75" s="640"/>
      <c r="L75" s="167">
        <v>5</v>
      </c>
      <c r="M75" s="5"/>
      <c r="N75" s="1370" t="str">
        <f>IF(AND(OR($E$13&lt;&gt;"",$E$14&lt;&gt;""),OR(B75="",E75="",G75="",I75="",J75="",K75="")),"WARNING: Line incomplete.","")</f>
        <v/>
      </c>
    </row>
    <row r="76" spans="2:14" ht="15">
      <c r="B76" s="1973"/>
      <c r="C76" s="1974"/>
      <c r="D76" s="1975"/>
      <c r="E76" s="1976"/>
      <c r="F76" s="1975"/>
      <c r="G76" s="1976"/>
      <c r="H76" s="1975"/>
      <c r="I76" s="1388"/>
      <c r="J76" s="1622"/>
      <c r="K76" s="640"/>
      <c r="L76" s="167">
        <v>6</v>
      </c>
      <c r="M76" s="5"/>
    </row>
    <row r="77" spans="2:14" ht="15">
      <c r="B77" s="1973"/>
      <c r="C77" s="1974"/>
      <c r="D77" s="1975"/>
      <c r="E77" s="1976"/>
      <c r="F77" s="1975"/>
      <c r="G77" s="1976"/>
      <c r="H77" s="1975"/>
      <c r="I77" s="1388"/>
      <c r="J77" s="1622"/>
      <c r="K77" s="640"/>
      <c r="L77" s="167">
        <v>7</v>
      </c>
      <c r="M77" s="5"/>
    </row>
    <row r="78" spans="2:14" ht="15">
      <c r="B78" s="1973"/>
      <c r="C78" s="1974"/>
      <c r="D78" s="1975"/>
      <c r="E78" s="1976"/>
      <c r="F78" s="1975"/>
      <c r="G78" s="1976"/>
      <c r="H78" s="1975"/>
      <c r="I78" s="1388"/>
      <c r="J78" s="1622"/>
      <c r="K78" s="640"/>
      <c r="L78" s="167">
        <v>8</v>
      </c>
      <c r="M78" s="5"/>
    </row>
    <row r="79" spans="2:14" ht="15">
      <c r="B79" s="1973"/>
      <c r="C79" s="1974"/>
      <c r="D79" s="1975"/>
      <c r="E79" s="1976"/>
      <c r="F79" s="1975"/>
      <c r="G79" s="1976"/>
      <c r="H79" s="1975"/>
      <c r="I79" s="1388"/>
      <c r="J79" s="1622"/>
      <c r="K79" s="640"/>
      <c r="L79" s="167">
        <v>9</v>
      </c>
      <c r="M79" s="5"/>
    </row>
    <row r="80" spans="2:14" ht="15">
      <c r="B80" s="1973"/>
      <c r="C80" s="1974"/>
      <c r="D80" s="1975"/>
      <c r="E80" s="1976"/>
      <c r="F80" s="1975"/>
      <c r="G80" s="1976"/>
      <c r="H80" s="1975"/>
      <c r="I80" s="1388"/>
      <c r="J80" s="1622"/>
      <c r="K80" s="640"/>
      <c r="L80" s="167">
        <v>10</v>
      </c>
      <c r="M80" s="5"/>
    </row>
    <row r="81" spans="2:14" ht="15">
      <c r="B81" s="1973"/>
      <c r="C81" s="1974"/>
      <c r="D81" s="1975"/>
      <c r="E81" s="1976"/>
      <c r="F81" s="1975"/>
      <c r="G81" s="1976"/>
      <c r="H81" s="1975"/>
      <c r="I81" s="1388"/>
      <c r="J81" s="1622"/>
      <c r="K81" s="640"/>
      <c r="L81" s="167">
        <v>11</v>
      </c>
      <c r="M81" s="5"/>
    </row>
    <row r="82" spans="2:14" ht="15">
      <c r="B82" s="1973"/>
      <c r="C82" s="1974"/>
      <c r="D82" s="1975"/>
      <c r="E82" s="1976"/>
      <c r="F82" s="1975"/>
      <c r="G82" s="1976"/>
      <c r="H82" s="1975"/>
      <c r="I82" s="1388"/>
      <c r="J82" s="1622"/>
      <c r="K82" s="640"/>
      <c r="L82" s="167">
        <v>12</v>
      </c>
      <c r="M82" s="5"/>
    </row>
    <row r="83" spans="2:14" ht="15.75" thickBot="1">
      <c r="B83" s="1977"/>
      <c r="C83" s="1978"/>
      <c r="D83" s="1979"/>
      <c r="E83" s="1980"/>
      <c r="F83" s="1979"/>
      <c r="G83" s="1980"/>
      <c r="H83" s="1979"/>
      <c r="I83" s="1394"/>
      <c r="J83" s="1623"/>
      <c r="K83" s="641"/>
      <c r="L83" s="167">
        <v>13</v>
      </c>
      <c r="M83" s="5"/>
    </row>
    <row r="84" spans="2:14" ht="18" customHeight="1" thickTop="1" thickBot="1">
      <c r="B84" s="1182"/>
      <c r="C84" s="1183"/>
      <c r="D84" s="1183"/>
      <c r="E84" s="1183"/>
      <c r="F84" s="1183"/>
      <c r="G84" s="1183"/>
      <c r="H84" s="1183"/>
      <c r="I84" s="1183"/>
      <c r="J84" s="1183"/>
      <c r="K84" s="1184"/>
      <c r="L84" s="169"/>
      <c r="M84" s="5"/>
    </row>
    <row r="85" spans="2:14" ht="14.1" hidden="1" customHeight="1" thickTop="1" thickBot="1">
      <c r="B85" s="1177" t="s">
        <v>1486</v>
      </c>
      <c r="C85" s="692" t="s">
        <v>1487</v>
      </c>
      <c r="D85" s="692" t="s">
        <v>1488</v>
      </c>
      <c r="E85" s="692" t="s">
        <v>1489</v>
      </c>
      <c r="F85" s="692" t="s">
        <v>1490</v>
      </c>
      <c r="G85" s="692" t="s">
        <v>1491</v>
      </c>
      <c r="H85" s="692" t="s">
        <v>1492</v>
      </c>
      <c r="I85" s="692" t="s">
        <v>1493</v>
      </c>
      <c r="J85" s="692" t="s">
        <v>1494</v>
      </c>
      <c r="K85" s="1178" t="s">
        <v>1499</v>
      </c>
      <c r="L85" s="5"/>
      <c r="M85" s="5"/>
    </row>
    <row r="86" spans="2:14" ht="51.75" thickTop="1">
      <c r="B86" s="705" t="s">
        <v>4274</v>
      </c>
      <c r="C86" s="706" t="s">
        <v>600</v>
      </c>
      <c r="D86" s="655" t="s">
        <v>601</v>
      </c>
      <c r="E86" s="655"/>
      <c r="F86" s="655"/>
      <c r="G86" s="655"/>
      <c r="H86" s="655"/>
      <c r="I86" s="655"/>
      <c r="J86" s="496"/>
      <c r="K86" s="707" t="s">
        <v>4427</v>
      </c>
      <c r="L86" s="167">
        <v>1</v>
      </c>
      <c r="M86" s="5"/>
    </row>
    <row r="87" spans="2:14" ht="15">
      <c r="B87" s="708"/>
      <c r="C87" s="709"/>
      <c r="D87" s="710"/>
      <c r="E87" s="1174" t="s">
        <v>412</v>
      </c>
      <c r="F87" s="710"/>
      <c r="G87" s="710"/>
      <c r="H87" s="710"/>
      <c r="I87" s="710"/>
      <c r="J87" s="210"/>
      <c r="K87" s="642"/>
      <c r="L87" s="167">
        <v>2</v>
      </c>
      <c r="M87" s="5"/>
      <c r="N87" s="1370" t="str">
        <f>IF(AND(OR($E$13&lt;&gt;"",$E$14&lt;&gt;""),K87=""),"WARNING: Line incomplete.","")</f>
        <v/>
      </c>
    </row>
    <row r="88" spans="2:14" ht="28.15" customHeight="1">
      <c r="B88" s="157"/>
      <c r="C88" s="474" t="s">
        <v>602</v>
      </c>
      <c r="D88" s="711" t="s">
        <v>603</v>
      </c>
      <c r="E88" s="711"/>
      <c r="F88" s="711"/>
      <c r="G88" s="711"/>
      <c r="H88" s="711"/>
      <c r="I88" s="711"/>
      <c r="J88" s="204"/>
      <c r="K88" s="127"/>
      <c r="L88" s="167">
        <v>3</v>
      </c>
      <c r="M88" s="5"/>
    </row>
    <row r="89" spans="2:14" ht="15">
      <c r="B89" s="157"/>
      <c r="D89" s="12" t="s">
        <v>604</v>
      </c>
      <c r="E89" s="2008"/>
      <c r="F89" s="2009"/>
      <c r="G89" s="2009"/>
      <c r="H89" s="2009"/>
      <c r="I89" s="2010"/>
      <c r="K89" s="642"/>
      <c r="L89" s="167">
        <v>4</v>
      </c>
      <c r="M89" s="5"/>
    </row>
    <row r="90" spans="2:14" ht="15">
      <c r="B90" s="157"/>
      <c r="D90" s="204" t="s">
        <v>604</v>
      </c>
      <c r="E90" s="1999"/>
      <c r="F90" s="2000"/>
      <c r="G90" s="2000"/>
      <c r="H90" s="2000"/>
      <c r="I90" s="2001"/>
      <c r="K90" s="643"/>
      <c r="L90" s="167">
        <v>5</v>
      </c>
      <c r="M90" s="5"/>
    </row>
    <row r="91" spans="2:14" ht="15">
      <c r="B91" s="157"/>
      <c r="D91" s="204" t="s">
        <v>604</v>
      </c>
      <c r="E91" s="2005"/>
      <c r="F91" s="2006"/>
      <c r="G91" s="2006"/>
      <c r="H91" s="2006"/>
      <c r="I91" s="2007"/>
      <c r="K91" s="644"/>
      <c r="L91" s="167">
        <v>6</v>
      </c>
      <c r="M91" s="5"/>
    </row>
    <row r="92" spans="2:14" ht="21.75" customHeight="1">
      <c r="B92" s="712"/>
      <c r="C92" s="713" t="s">
        <v>605</v>
      </c>
      <c r="D92" s="713" t="s">
        <v>606</v>
      </c>
      <c r="E92" s="713"/>
      <c r="F92" s="713"/>
      <c r="G92" s="713"/>
      <c r="H92" s="713"/>
      <c r="I92" s="713"/>
      <c r="J92" s="683"/>
      <c r="K92" s="128"/>
      <c r="L92" s="167">
        <v>7</v>
      </c>
      <c r="M92" s="5"/>
    </row>
    <row r="93" spans="2:14" ht="15">
      <c r="B93" s="157"/>
      <c r="D93" s="12" t="s">
        <v>607</v>
      </c>
      <c r="E93" s="2008"/>
      <c r="F93" s="2009"/>
      <c r="G93" s="2009"/>
      <c r="H93" s="2009"/>
      <c r="I93" s="2010"/>
      <c r="K93" s="642"/>
      <c r="L93" s="167">
        <v>8</v>
      </c>
      <c r="M93" s="5"/>
      <c r="N93" s="1370" t="str">
        <f>IF(AND(OR($E$13&lt;&gt;"",$E$14&lt;&gt;""),OR(E93="",K93="")),"WARNING: Line incomplete.","")</f>
        <v/>
      </c>
    </row>
    <row r="94" spans="2:14" ht="15">
      <c r="B94" s="157"/>
      <c r="D94" s="204" t="s">
        <v>607</v>
      </c>
      <c r="E94" s="1999"/>
      <c r="F94" s="2000"/>
      <c r="G94" s="2000"/>
      <c r="H94" s="2000"/>
      <c r="I94" s="2001"/>
      <c r="K94" s="643"/>
      <c r="L94" s="167">
        <v>9</v>
      </c>
      <c r="M94" s="5"/>
      <c r="N94" s="1370"/>
    </row>
    <row r="95" spans="2:14" ht="15">
      <c r="B95" s="157"/>
      <c r="D95" s="204" t="s">
        <v>607</v>
      </c>
      <c r="E95" s="1999"/>
      <c r="F95" s="2000"/>
      <c r="G95" s="2000"/>
      <c r="H95" s="2000"/>
      <c r="I95" s="2001"/>
      <c r="K95" s="643"/>
      <c r="L95" s="167">
        <v>10</v>
      </c>
      <c r="M95" s="5"/>
      <c r="N95" s="1370"/>
    </row>
    <row r="96" spans="2:14" ht="15">
      <c r="B96" s="157"/>
      <c r="D96" s="204" t="s">
        <v>607</v>
      </c>
      <c r="E96" s="1999"/>
      <c r="F96" s="2000"/>
      <c r="G96" s="2000"/>
      <c r="H96" s="2000"/>
      <c r="I96" s="2001"/>
      <c r="K96" s="643"/>
      <c r="L96" s="167">
        <v>11</v>
      </c>
      <c r="M96" s="5"/>
      <c r="N96" s="1370"/>
    </row>
    <row r="97" spans="2:14" ht="15">
      <c r="B97" s="157"/>
      <c r="D97" s="204" t="s">
        <v>607</v>
      </c>
      <c r="E97" s="1999"/>
      <c r="F97" s="2000"/>
      <c r="G97" s="2000"/>
      <c r="H97" s="2000"/>
      <c r="I97" s="2001"/>
      <c r="K97" s="643"/>
      <c r="L97" s="167">
        <v>12</v>
      </c>
      <c r="M97" s="5"/>
      <c r="N97" s="1370"/>
    </row>
    <row r="98" spans="2:14" ht="15">
      <c r="B98" s="157"/>
      <c r="D98" s="204" t="s">
        <v>607</v>
      </c>
      <c r="E98" s="1999"/>
      <c r="F98" s="2000"/>
      <c r="G98" s="2000"/>
      <c r="H98" s="2000"/>
      <c r="I98" s="2001"/>
      <c r="K98" s="643"/>
      <c r="L98" s="167">
        <v>13</v>
      </c>
      <c r="M98" s="5"/>
      <c r="N98" s="1370"/>
    </row>
    <row r="99" spans="2:14" ht="15">
      <c r="B99" s="157"/>
      <c r="D99" s="204" t="s">
        <v>607</v>
      </c>
      <c r="E99" s="1999"/>
      <c r="F99" s="2000"/>
      <c r="G99" s="2000"/>
      <c r="H99" s="2000"/>
      <c r="I99" s="2001"/>
      <c r="K99" s="643"/>
      <c r="L99" s="167">
        <v>14</v>
      </c>
      <c r="M99" s="5"/>
    </row>
    <row r="100" spans="2:14" ht="15">
      <c r="B100" s="157"/>
      <c r="D100" s="204" t="s">
        <v>607</v>
      </c>
      <c r="E100" s="1999"/>
      <c r="F100" s="2000"/>
      <c r="G100" s="2000"/>
      <c r="H100" s="2000"/>
      <c r="I100" s="2001"/>
      <c r="K100" s="643"/>
      <c r="L100" s="167">
        <v>15</v>
      </c>
      <c r="M100" s="5"/>
    </row>
    <row r="101" spans="2:14" ht="15">
      <c r="B101" s="157"/>
      <c r="D101" s="204" t="s">
        <v>607</v>
      </c>
      <c r="E101" s="1999"/>
      <c r="F101" s="2000"/>
      <c r="G101" s="2000"/>
      <c r="H101" s="2000"/>
      <c r="I101" s="2001"/>
      <c r="K101" s="643"/>
      <c r="L101" s="167">
        <v>16</v>
      </c>
      <c r="M101" s="5"/>
    </row>
    <row r="102" spans="2:14" ht="15">
      <c r="B102" s="157"/>
      <c r="D102" s="204" t="s">
        <v>607</v>
      </c>
      <c r="E102" s="1999"/>
      <c r="F102" s="2000"/>
      <c r="G102" s="2000"/>
      <c r="H102" s="2000"/>
      <c r="I102" s="2001"/>
      <c r="K102" s="643"/>
      <c r="L102" s="167">
        <v>17</v>
      </c>
      <c r="M102" s="5"/>
    </row>
    <row r="103" spans="2:14" ht="15">
      <c r="B103" s="157"/>
      <c r="D103" s="204" t="s">
        <v>607</v>
      </c>
      <c r="E103" s="1999"/>
      <c r="F103" s="2000"/>
      <c r="G103" s="2000"/>
      <c r="H103" s="2000"/>
      <c r="I103" s="2001"/>
      <c r="K103" s="643"/>
      <c r="L103" s="167">
        <v>18</v>
      </c>
      <c r="M103" s="5"/>
    </row>
    <row r="104" spans="2:14" ht="15">
      <c r="B104" s="157"/>
      <c r="D104" s="204" t="s">
        <v>607</v>
      </c>
      <c r="E104" s="1999"/>
      <c r="F104" s="2000"/>
      <c r="G104" s="2000"/>
      <c r="H104" s="2000"/>
      <c r="I104" s="2001"/>
      <c r="K104" s="643"/>
      <c r="L104" s="167">
        <v>19</v>
      </c>
      <c r="M104" s="5"/>
    </row>
    <row r="105" spans="2:14" ht="15">
      <c r="B105" s="157"/>
      <c r="D105" s="204" t="s">
        <v>607</v>
      </c>
      <c r="E105" s="1999"/>
      <c r="F105" s="2000"/>
      <c r="G105" s="2000"/>
      <c r="H105" s="2000"/>
      <c r="I105" s="2001"/>
      <c r="K105" s="643"/>
      <c r="L105" s="167">
        <v>20</v>
      </c>
      <c r="M105" s="5"/>
    </row>
    <row r="106" spans="2:14" ht="15">
      <c r="B106" s="157"/>
      <c r="D106" s="204" t="s">
        <v>607</v>
      </c>
      <c r="E106" s="1999"/>
      <c r="F106" s="2000"/>
      <c r="G106" s="2000"/>
      <c r="H106" s="2000"/>
      <c r="I106" s="2001"/>
      <c r="K106" s="643"/>
      <c r="L106" s="167">
        <v>21</v>
      </c>
      <c r="M106" s="5"/>
    </row>
    <row r="107" spans="2:14" ht="15">
      <c r="B107" s="157"/>
      <c r="D107" s="204" t="s">
        <v>607</v>
      </c>
      <c r="E107" s="1999"/>
      <c r="F107" s="2000"/>
      <c r="G107" s="2000"/>
      <c r="H107" s="2000"/>
      <c r="I107" s="2001"/>
      <c r="K107" s="643"/>
      <c r="L107" s="167">
        <v>22</v>
      </c>
      <c r="M107" s="5"/>
    </row>
    <row r="108" spans="2:14" ht="15">
      <c r="B108" s="157"/>
      <c r="D108" s="204" t="s">
        <v>607</v>
      </c>
      <c r="E108" s="1999"/>
      <c r="F108" s="2000"/>
      <c r="G108" s="2000"/>
      <c r="H108" s="2000"/>
      <c r="I108" s="2001"/>
      <c r="K108" s="643"/>
      <c r="L108" s="167">
        <v>23</v>
      </c>
      <c r="M108" s="5"/>
    </row>
    <row r="109" spans="2:14" ht="15">
      <c r="B109" s="157"/>
      <c r="D109" s="204" t="s">
        <v>607</v>
      </c>
      <c r="E109" s="1999"/>
      <c r="F109" s="2000"/>
      <c r="G109" s="2000"/>
      <c r="H109" s="2000"/>
      <c r="I109" s="2001"/>
      <c r="K109" s="643"/>
      <c r="L109" s="167">
        <v>24</v>
      </c>
      <c r="M109" s="5"/>
    </row>
    <row r="110" spans="2:14" ht="15">
      <c r="B110" s="157"/>
      <c r="D110" s="204" t="s">
        <v>607</v>
      </c>
      <c r="E110" s="1999"/>
      <c r="F110" s="2000"/>
      <c r="G110" s="2000"/>
      <c r="H110" s="2000"/>
      <c r="I110" s="2001"/>
      <c r="K110" s="643"/>
      <c r="L110" s="167">
        <v>25</v>
      </c>
      <c r="M110" s="5"/>
    </row>
    <row r="111" spans="2:14" ht="15">
      <c r="B111" s="157"/>
      <c r="D111" s="204" t="s">
        <v>607</v>
      </c>
      <c r="E111" s="1999"/>
      <c r="F111" s="2000"/>
      <c r="G111" s="2000"/>
      <c r="H111" s="2000"/>
      <c r="I111" s="2001"/>
      <c r="K111" s="643"/>
      <c r="L111" s="167">
        <v>26</v>
      </c>
      <c r="M111" s="5"/>
    </row>
    <row r="112" spans="2:14" ht="15">
      <c r="B112" s="157"/>
      <c r="D112" s="204" t="s">
        <v>607</v>
      </c>
      <c r="E112" s="1999"/>
      <c r="F112" s="2000"/>
      <c r="G112" s="2000"/>
      <c r="H112" s="2000"/>
      <c r="I112" s="2001"/>
      <c r="K112" s="643"/>
      <c r="L112" s="167">
        <v>27</v>
      </c>
      <c r="M112" s="5"/>
    </row>
    <row r="113" spans="2:13" ht="15">
      <c r="B113" s="157"/>
      <c r="D113" s="204" t="s">
        <v>607</v>
      </c>
      <c r="E113" s="1999"/>
      <c r="F113" s="2000"/>
      <c r="G113" s="2000"/>
      <c r="H113" s="2000"/>
      <c r="I113" s="2001"/>
      <c r="K113" s="643"/>
      <c r="L113" s="167">
        <v>28</v>
      </c>
      <c r="M113" s="5"/>
    </row>
    <row r="114" spans="2:13" ht="15">
      <c r="B114" s="519"/>
      <c r="C114" s="210"/>
      <c r="D114" s="204" t="s">
        <v>607</v>
      </c>
      <c r="E114" s="2002"/>
      <c r="F114" s="2003"/>
      <c r="G114" s="2003"/>
      <c r="H114" s="2003"/>
      <c r="I114" s="2004"/>
      <c r="J114" s="714"/>
      <c r="K114" s="643"/>
      <c r="L114" s="167">
        <v>29</v>
      </c>
      <c r="M114" s="5"/>
    </row>
    <row r="115" spans="2:13" ht="15.75" thickBot="1">
      <c r="B115" s="715"/>
      <c r="C115" s="651" t="s">
        <v>608</v>
      </c>
      <c r="D115" s="651" t="s">
        <v>609</v>
      </c>
      <c r="E115" s="173"/>
      <c r="F115" s="173"/>
      <c r="G115" s="173"/>
      <c r="H115" s="173"/>
      <c r="I115" s="173"/>
      <c r="J115" s="173"/>
      <c r="K115" s="716">
        <f>SUM(K87:K114)</f>
        <v>0</v>
      </c>
      <c r="L115" s="167">
        <v>30</v>
      </c>
      <c r="M115" s="5"/>
    </row>
    <row r="116" spans="2:13" ht="13.5" thickTop="1"/>
    <row r="127" spans="2:13"/>
    <row r="128" spans="2:13"/>
    <row r="129"/>
  </sheetData>
  <sheetProtection algorithmName="SHA-512" hashValue="eGbPv8Xg+WfvdrFXNiuhPIlLY2ZV6GcXmzK5+YKOtE43P6750e8SOePkHDjiZGFQJxxvcsQTpqbrdizkOxcL0g==" saltValue="T3m56Ky/VyGDCzuBVG67Ag=="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5" priority="2">
      <formula>$C$41&lt;&gt;"Other (Identify and give a brief work description)"</formula>
    </cfRule>
  </conditionalFormatting>
  <conditionalFormatting sqref="C53">
    <cfRule type="expression" dxfId="4" priority="1">
      <formula>$C$52="Other (Please Identify)"</formula>
    </cfRule>
  </conditionalFormatting>
  <conditionalFormatting sqref="E68 G68:I68">
    <cfRule type="expression" dxfId="3" priority="3">
      <formula>$J$67="Yes"</formula>
    </cfRule>
  </conditionalFormatting>
  <dataValidations count="4">
    <dataValidation type="list" allowBlank="1" showInputMessage="1" showErrorMessage="1" sqref="K35" xr:uid="{00000000-0002-0000-1D00-000000000000}">
      <formula1>Compensation_Paid_Question</formula1>
    </dataValidation>
    <dataValidation type="list" allowBlank="1" showInputMessage="1" showErrorMessage="1" sqref="C41" xr:uid="{00000000-0002-0000-1D00-000001000000}">
      <formula1>Patient_Care_Function_Question</formula1>
    </dataValidation>
    <dataValidation type="list" allowBlank="1" showInputMessage="1" showErrorMessage="1" sqref="C52:D52" xr:uid="{00000000-0002-0000-1D00-000002000000}">
      <formula1>Owner_Responsibility_Question</formula1>
    </dataValidation>
    <dataValidation type="list" allowBlank="1" showInputMessage="1" showErrorMessage="1" sqref="C57:D57 J67" xr:uid="{00000000-0002-0000-1D00-000003000000}">
      <formula1>"Yes, No"</formula1>
    </dataValidation>
  </dataValidations>
  <hyperlinks>
    <hyperlink ref="B7" location="Checklist!A1" display="Click here to go back to the instructions" xr:uid="{B07C02FF-B4F9-4DD3-AD50-BEF14A283172}"/>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0"/>
  <dimension ref="A1:N129"/>
  <sheetViews>
    <sheetView showGridLines="0" zoomScaleNormal="100" zoomScaleSheetLayoutView="66" workbookViewId="0">
      <selection activeCell="E13" sqref="E13:I13"/>
    </sheetView>
  </sheetViews>
  <sheetFormatPr defaultColWidth="0" defaultRowHeight="12.75" zeroHeight="1"/>
  <cols>
    <col min="1" max="1" width="1.77734375" style="12" customWidth="1"/>
    <col min="2" max="2" width="5.6640625" style="12" customWidth="1"/>
    <col min="3" max="3" width="4.6640625" style="12" customWidth="1"/>
    <col min="4" max="4" width="14.88671875" style="12" customWidth="1"/>
    <col min="5" max="5" width="7.5546875" style="12" customWidth="1"/>
    <col min="6" max="6" width="11.109375" style="12" customWidth="1"/>
    <col min="7" max="7" width="7.6640625" style="12" customWidth="1"/>
    <col min="8" max="8" width="8.6640625" style="12" customWidth="1"/>
    <col min="9" max="9" width="12.6640625" style="12" customWidth="1"/>
    <col min="10" max="10" width="12.109375" style="12" customWidth="1"/>
    <col min="11" max="11" width="11" style="12" customWidth="1"/>
    <col min="12" max="12" width="2.6640625" style="12" hidden="1" customWidth="1"/>
    <col min="13" max="13" width="1.77734375" style="12" hidden="1" customWidth="1"/>
    <col min="14" max="14" width="71.44140625" style="12" bestFit="1" customWidth="1"/>
    <col min="15" max="16384" width="9.6640625" style="12" hidden="1"/>
  </cols>
  <sheetData>
    <row r="1" spans="2:14">
      <c r="B1" s="134" t="s">
        <v>12355</v>
      </c>
      <c r="C1" s="134"/>
      <c r="D1" s="134"/>
      <c r="E1" s="134"/>
      <c r="F1" s="134"/>
      <c r="G1" s="134"/>
      <c r="H1" s="134"/>
      <c r="I1" s="134"/>
      <c r="J1" s="134"/>
      <c r="K1" s="134"/>
    </row>
    <row r="2" spans="2:14">
      <c r="B2" s="134" t="s">
        <v>12356</v>
      </c>
      <c r="C2" s="134"/>
      <c r="D2" s="134"/>
      <c r="E2" s="134"/>
      <c r="F2" s="134"/>
      <c r="G2" s="134"/>
      <c r="H2" s="134"/>
      <c r="I2" s="134"/>
      <c r="J2" s="134"/>
      <c r="K2" s="134"/>
      <c r="N2" s="1370" t="str">
        <f>IF(COUNTIF(N3:N117,"WARNING: Line Incomplete."),"INCOMPLETE","")</f>
        <v/>
      </c>
    </row>
    <row r="3" spans="2:14">
      <c r="B3" s="134" t="s">
        <v>12357</v>
      </c>
      <c r="C3" s="134"/>
      <c r="D3" s="134"/>
      <c r="E3" s="134"/>
      <c r="F3" s="134"/>
      <c r="G3" s="134"/>
      <c r="H3" s="134"/>
      <c r="I3" s="134"/>
      <c r="J3" s="134"/>
      <c r="K3" s="134"/>
    </row>
    <row r="4" spans="2:14">
      <c r="B4" s="134" t="s">
        <v>12358</v>
      </c>
      <c r="C4" s="134"/>
      <c r="D4" s="134"/>
      <c r="E4" s="134"/>
      <c r="F4" s="134"/>
      <c r="G4" s="134"/>
      <c r="H4" s="134"/>
      <c r="I4" s="134"/>
      <c r="J4" s="134"/>
      <c r="K4" s="134"/>
    </row>
    <row r="5" spans="2:14" ht="8.1" customHeight="1">
      <c r="B5" s="134"/>
      <c r="C5" s="134"/>
      <c r="D5" s="135"/>
      <c r="E5" s="134"/>
      <c r="F5" s="134"/>
      <c r="G5" s="134"/>
      <c r="H5" s="134"/>
      <c r="I5" s="134"/>
      <c r="J5" s="135"/>
      <c r="K5" s="135"/>
    </row>
    <row r="6" spans="2:14">
      <c r="B6" s="134" t="s">
        <v>8827</v>
      </c>
      <c r="C6" s="134"/>
      <c r="D6" s="135"/>
      <c r="E6" s="134"/>
      <c r="F6" s="134"/>
      <c r="G6" s="134"/>
      <c r="H6" s="134"/>
      <c r="I6" s="134"/>
      <c r="J6" s="135"/>
      <c r="K6" s="135"/>
    </row>
    <row r="7" spans="2:14" ht="13.5" thickBot="1">
      <c r="B7" s="1878" t="s">
        <v>14439</v>
      </c>
      <c r="C7" s="1878"/>
      <c r="D7" s="1878"/>
      <c r="K7" s="16"/>
    </row>
    <row r="8" spans="2:14" ht="18" customHeight="1" thickTop="1">
      <c r="B8" s="645" t="s">
        <v>6</v>
      </c>
      <c r="C8" s="148"/>
      <c r="D8" s="148"/>
      <c r="E8" s="148">
        <f>Facility_Name</f>
        <v>0</v>
      </c>
      <c r="F8" s="148"/>
      <c r="G8" s="148"/>
      <c r="H8" s="148"/>
      <c r="I8" s="148"/>
      <c r="J8" s="148"/>
      <c r="K8" s="150"/>
      <c r="L8" s="5"/>
      <c r="M8" s="5"/>
    </row>
    <row r="9" spans="2:14" ht="18" customHeight="1">
      <c r="B9" s="646" t="s">
        <v>7</v>
      </c>
      <c r="C9" s="647"/>
      <c r="D9" s="647"/>
      <c r="E9" s="647" t="str">
        <f>IF(Facility_DBA = 0, "", Facility_DBA)</f>
        <v/>
      </c>
      <c r="F9" s="647"/>
      <c r="G9" s="647"/>
      <c r="H9" s="647"/>
      <c r="I9" s="647"/>
      <c r="J9" s="647"/>
      <c r="K9" s="648"/>
      <c r="L9" s="5"/>
      <c r="M9" s="5"/>
    </row>
    <row r="10" spans="2:14" ht="18" customHeight="1" thickBot="1">
      <c r="B10" s="649" t="s">
        <v>24</v>
      </c>
      <c r="C10" s="650"/>
      <c r="D10" s="650"/>
      <c r="E10" s="650">
        <f>Provider_Number</f>
        <v>0</v>
      </c>
      <c r="F10" s="651" t="s">
        <v>95</v>
      </c>
      <c r="G10" s="1734">
        <f>Facility_FYB</f>
        <v>0</v>
      </c>
      <c r="H10" s="650"/>
      <c r="I10" s="652" t="s">
        <v>53</v>
      </c>
      <c r="J10" s="1734">
        <f>Facility_FYE</f>
        <v>0</v>
      </c>
      <c r="K10" s="653"/>
      <c r="L10" s="5"/>
      <c r="M10" s="5"/>
    </row>
    <row r="11" spans="2:14" ht="65.099999999999994" customHeight="1" thickTop="1">
      <c r="B11" s="654" t="s">
        <v>581</v>
      </c>
      <c r="C11" s="655"/>
      <c r="D11" s="655"/>
      <c r="E11" s="655"/>
      <c r="F11" s="656"/>
      <c r="G11" s="655"/>
      <c r="H11" s="655"/>
      <c r="I11" s="655"/>
      <c r="J11" s="656"/>
      <c r="K11" s="657"/>
      <c r="L11" s="5"/>
      <c r="M11" s="5"/>
    </row>
    <row r="12" spans="2:14" ht="16.5" hidden="1" thickTop="1" thickBot="1">
      <c r="B12" s="658" t="s">
        <v>1486</v>
      </c>
      <c r="C12" s="659" t="s">
        <v>1487</v>
      </c>
      <c r="D12" s="659" t="s">
        <v>1488</v>
      </c>
      <c r="E12" s="458" t="s">
        <v>1489</v>
      </c>
      <c r="F12" s="458" t="s">
        <v>1490</v>
      </c>
      <c r="G12" s="458" t="s">
        <v>1491</v>
      </c>
      <c r="H12" s="458" t="s">
        <v>1492</v>
      </c>
      <c r="I12" s="458" t="s">
        <v>1493</v>
      </c>
      <c r="J12" s="659" t="s">
        <v>1494</v>
      </c>
      <c r="K12" s="1175" t="s">
        <v>1499</v>
      </c>
      <c r="L12" s="5"/>
      <c r="M12" s="5"/>
    </row>
    <row r="13" spans="2:14" ht="15">
      <c r="B13" s="157" t="s">
        <v>16</v>
      </c>
      <c r="E13" s="1981"/>
      <c r="F13" s="1982"/>
      <c r="G13" s="1982"/>
      <c r="H13" s="1982"/>
      <c r="I13" s="1983"/>
      <c r="K13" s="158"/>
      <c r="L13" s="167">
        <v>1</v>
      </c>
      <c r="M13" s="5"/>
    </row>
    <row r="14" spans="2:14" ht="15">
      <c r="B14" s="157" t="s">
        <v>582</v>
      </c>
      <c r="E14" s="1981"/>
      <c r="F14" s="1982"/>
      <c r="G14" s="1982"/>
      <c r="H14" s="1982"/>
      <c r="I14" s="1983"/>
      <c r="K14" s="158"/>
      <c r="L14" s="167">
        <v>2</v>
      </c>
      <c r="M14" s="5"/>
    </row>
    <row r="15" spans="2:14" ht="40.700000000000003" customHeight="1">
      <c r="B15" s="663" t="s">
        <v>4279</v>
      </c>
      <c r="C15" s="486" t="s">
        <v>583</v>
      </c>
      <c r="D15" s="664"/>
      <c r="E15" s="665"/>
      <c r="F15" s="665"/>
      <c r="G15" s="665"/>
      <c r="H15" s="666"/>
      <c r="I15" s="135"/>
      <c r="J15" s="667" t="s">
        <v>13202</v>
      </c>
      <c r="K15" s="668" t="s">
        <v>13203</v>
      </c>
      <c r="L15" s="167">
        <v>3</v>
      </c>
      <c r="M15" s="5"/>
    </row>
    <row r="16" spans="2:14" ht="18" customHeight="1">
      <c r="B16" s="157"/>
      <c r="C16" s="12" t="s">
        <v>584</v>
      </c>
      <c r="E16" s="669"/>
      <c r="F16" s="670"/>
      <c r="G16" s="670"/>
      <c r="H16" s="670"/>
      <c r="I16" s="671"/>
      <c r="J16" s="1390"/>
      <c r="K16" s="1617"/>
      <c r="L16" s="167">
        <v>4</v>
      </c>
      <c r="M16" s="5"/>
      <c r="N16" s="1370" t="str">
        <f t="shared" ref="N16:N23" si="0">IF(AND(K16&lt;&gt;"",J16=""),"WARNING: Line incomplete.","")</f>
        <v/>
      </c>
    </row>
    <row r="17" spans="2:14" ht="18" customHeight="1">
      <c r="B17" s="157"/>
      <c r="C17" s="204" t="s">
        <v>585</v>
      </c>
      <c r="D17" s="204"/>
      <c r="E17" s="672"/>
      <c r="F17" s="673"/>
      <c r="G17" s="673"/>
      <c r="H17" s="673"/>
      <c r="I17" s="674"/>
      <c r="J17" s="1391"/>
      <c r="K17" s="1618"/>
      <c r="L17" s="167">
        <v>5</v>
      </c>
      <c r="M17" s="5"/>
      <c r="N17" s="1370" t="str">
        <f t="shared" si="0"/>
        <v/>
      </c>
    </row>
    <row r="18" spans="2:14" ht="18" customHeight="1">
      <c r="B18" s="157"/>
      <c r="C18" s="675" t="s">
        <v>586</v>
      </c>
      <c r="D18" s="675"/>
      <c r="E18" s="676"/>
      <c r="F18" s="677"/>
      <c r="G18" s="677"/>
      <c r="H18" s="677"/>
      <c r="I18" s="678"/>
      <c r="J18" s="1392"/>
      <c r="K18" s="1619"/>
      <c r="L18" s="167">
        <v>6</v>
      </c>
      <c r="M18" s="5"/>
      <c r="N18" s="1370" t="str">
        <f t="shared" si="0"/>
        <v/>
      </c>
    </row>
    <row r="19" spans="2:14" ht="18" customHeight="1">
      <c r="B19" s="157"/>
      <c r="C19" s="679" t="s">
        <v>587</v>
      </c>
      <c r="D19" s="679"/>
      <c r="E19" s="1981"/>
      <c r="F19" s="1990"/>
      <c r="G19" s="1990"/>
      <c r="H19" s="1990"/>
      <c r="I19" s="1991"/>
      <c r="J19" s="1392"/>
      <c r="K19" s="1619"/>
      <c r="L19" s="167">
        <v>7</v>
      </c>
      <c r="M19" s="5"/>
      <c r="N19" s="1370" t="str">
        <f t="shared" si="0"/>
        <v/>
      </c>
    </row>
    <row r="20" spans="2:14" ht="18" customHeight="1">
      <c r="B20" s="157"/>
      <c r="C20" s="680" t="s">
        <v>587</v>
      </c>
      <c r="D20" s="680"/>
      <c r="E20" s="1981"/>
      <c r="F20" s="1990"/>
      <c r="G20" s="1990"/>
      <c r="H20" s="1990"/>
      <c r="I20" s="1991"/>
      <c r="J20" s="1392"/>
      <c r="K20" s="1619"/>
      <c r="L20" s="167">
        <v>8</v>
      </c>
      <c r="M20" s="5"/>
      <c r="N20" s="1370" t="str">
        <f t="shared" si="0"/>
        <v/>
      </c>
    </row>
    <row r="21" spans="2:14" ht="18" customHeight="1">
      <c r="B21" s="157"/>
      <c r="C21" s="680" t="s">
        <v>587</v>
      </c>
      <c r="D21" s="680"/>
      <c r="E21" s="1981"/>
      <c r="F21" s="1990"/>
      <c r="G21" s="1990"/>
      <c r="H21" s="1990"/>
      <c r="I21" s="1991"/>
      <c r="J21" s="1393"/>
      <c r="K21" s="1620"/>
      <c r="L21" s="167">
        <v>9</v>
      </c>
      <c r="M21" s="5"/>
      <c r="N21" s="1370" t="str">
        <f t="shared" si="0"/>
        <v/>
      </c>
    </row>
    <row r="22" spans="2:14" ht="18" customHeight="1">
      <c r="B22" s="157"/>
      <c r="C22" s="680" t="s">
        <v>587</v>
      </c>
      <c r="D22" s="680"/>
      <c r="E22" s="1981"/>
      <c r="F22" s="1990"/>
      <c r="G22" s="1990"/>
      <c r="H22" s="1990"/>
      <c r="I22" s="1991"/>
      <c r="J22" s="1390"/>
      <c r="K22" s="1617"/>
      <c r="L22" s="167">
        <v>10</v>
      </c>
      <c r="M22" s="5"/>
      <c r="N22" s="1370" t="str">
        <f t="shared" si="0"/>
        <v/>
      </c>
    </row>
    <row r="23" spans="2:14" ht="18" customHeight="1">
      <c r="B23" s="157"/>
      <c r="C23" s="680" t="s">
        <v>587</v>
      </c>
      <c r="D23" s="680"/>
      <c r="E23" s="1981"/>
      <c r="F23" s="1990"/>
      <c r="G23" s="1990"/>
      <c r="H23" s="1990"/>
      <c r="I23" s="1991"/>
      <c r="J23" s="1390"/>
      <c r="K23" s="1617"/>
      <c r="L23" s="167">
        <v>11</v>
      </c>
      <c r="M23" s="5"/>
      <c r="N23" s="1370" t="str">
        <f t="shared" si="0"/>
        <v/>
      </c>
    </row>
    <row r="24" spans="2:14" ht="15" customHeight="1">
      <c r="B24" s="157"/>
      <c r="J24" s="681"/>
      <c r="K24" s="1475"/>
      <c r="L24" s="167">
        <v>12</v>
      </c>
      <c r="M24" s="5"/>
    </row>
    <row r="25" spans="2:14" ht="15.75" thickBot="1">
      <c r="B25" s="157"/>
      <c r="C25" s="12" t="s">
        <v>588</v>
      </c>
      <c r="J25" s="679"/>
      <c r="K25" s="1621">
        <f>SUM(K16:K23)</f>
        <v>0</v>
      </c>
      <c r="L25" s="167">
        <v>13</v>
      </c>
      <c r="M25" s="5"/>
    </row>
    <row r="26" spans="2:14" ht="14.1" customHeight="1" thickTop="1">
      <c r="B26" s="682" t="s">
        <v>1208</v>
      </c>
      <c r="C26" s="204"/>
      <c r="D26" s="204"/>
      <c r="E26" s="204"/>
      <c r="F26" s="204"/>
      <c r="G26" s="204"/>
      <c r="H26" s="204"/>
      <c r="I26" s="204"/>
      <c r="J26" s="683"/>
      <c r="K26" s="177"/>
      <c r="L26" s="167">
        <v>14</v>
      </c>
      <c r="M26" s="5"/>
    </row>
    <row r="27" spans="2:14" ht="14.1" customHeight="1">
      <c r="B27" s="684" t="s">
        <v>1209</v>
      </c>
      <c r="K27" s="158"/>
      <c r="L27" s="167">
        <v>15</v>
      </c>
      <c r="M27" s="5"/>
    </row>
    <row r="28" spans="2:14" ht="14.1" customHeight="1">
      <c r="B28" s="684" t="s">
        <v>1210</v>
      </c>
      <c r="K28" s="158"/>
      <c r="L28" s="167">
        <v>16</v>
      </c>
      <c r="M28" s="5"/>
    </row>
    <row r="29" spans="2:14" ht="14.1" customHeight="1">
      <c r="B29" s="684" t="s">
        <v>1211</v>
      </c>
      <c r="K29" s="158"/>
      <c r="L29" s="167">
        <v>17</v>
      </c>
      <c r="M29" s="5"/>
    </row>
    <row r="30" spans="2:14" ht="14.1" customHeight="1">
      <c r="B30" s="684" t="s">
        <v>1212</v>
      </c>
      <c r="K30" s="158"/>
      <c r="L30" s="167">
        <v>18</v>
      </c>
      <c r="M30" s="5"/>
    </row>
    <row r="31" spans="2:14" ht="14.1" customHeight="1">
      <c r="B31" s="684" t="s">
        <v>1213</v>
      </c>
      <c r="K31" s="158"/>
      <c r="L31" s="167">
        <v>19</v>
      </c>
      <c r="M31" s="5"/>
    </row>
    <row r="32" spans="2:14" ht="14.1" customHeight="1">
      <c r="B32" s="684" t="s">
        <v>1214</v>
      </c>
      <c r="K32" s="158"/>
      <c r="L32" s="167">
        <v>20</v>
      </c>
      <c r="M32" s="5"/>
    </row>
    <row r="33" spans="2:14" ht="14.1" customHeight="1">
      <c r="B33" s="684" t="s">
        <v>1215</v>
      </c>
      <c r="K33" s="158"/>
      <c r="L33" s="167">
        <v>21</v>
      </c>
      <c r="M33" s="5"/>
    </row>
    <row r="34" spans="2:14" ht="14.1" customHeight="1">
      <c r="B34" s="157"/>
      <c r="K34" s="685"/>
      <c r="L34" s="167">
        <v>22</v>
      </c>
      <c r="M34" s="5"/>
    </row>
    <row r="35" spans="2:14" ht="26.45" customHeight="1">
      <c r="B35" s="157"/>
      <c r="C35" s="163" t="s">
        <v>4280</v>
      </c>
      <c r="D35" s="163"/>
      <c r="E35" s="163"/>
      <c r="F35" s="163"/>
      <c r="G35" s="163"/>
      <c r="H35" s="163"/>
      <c r="I35" s="163"/>
      <c r="J35" s="163"/>
      <c r="K35" s="126"/>
      <c r="L35" s="167">
        <v>23</v>
      </c>
      <c r="N35" s="1370" t="str">
        <f>IF(AND(OR($E$13&lt;&gt;"",$E$14&lt;&gt;""),K35=""),"WARNING: Line incomplete.","")</f>
        <v/>
      </c>
    </row>
    <row r="36" spans="2:14" ht="13.5" customHeight="1">
      <c r="B36" s="157"/>
      <c r="D36" s="686"/>
      <c r="K36" s="158"/>
      <c r="L36" s="167">
        <v>24</v>
      </c>
      <c r="M36" s="5"/>
    </row>
    <row r="37" spans="2:14" ht="14.1" customHeight="1">
      <c r="B37" s="157"/>
      <c r="K37" s="158"/>
      <c r="L37" s="167">
        <v>25</v>
      </c>
      <c r="M37" s="5"/>
    </row>
    <row r="38" spans="2:14" ht="14.1" hidden="1" customHeight="1" thickTop="1" thickBot="1">
      <c r="B38" s="182" t="s">
        <v>1486</v>
      </c>
      <c r="C38" s="183" t="s">
        <v>1487</v>
      </c>
      <c r="D38" s="183" t="s">
        <v>1488</v>
      </c>
      <c r="E38" s="183" t="s">
        <v>1489</v>
      </c>
      <c r="F38" s="183" t="s">
        <v>1490</v>
      </c>
      <c r="G38" s="183" t="s">
        <v>1491</v>
      </c>
      <c r="H38" s="183" t="s">
        <v>1492</v>
      </c>
      <c r="I38" s="183" t="s">
        <v>1493</v>
      </c>
      <c r="J38" s="183" t="s">
        <v>1494</v>
      </c>
      <c r="K38" s="184" t="s">
        <v>1499</v>
      </c>
      <c r="L38" s="5"/>
      <c r="M38" s="5"/>
    </row>
    <row r="39" spans="2:14" ht="14.1" customHeight="1">
      <c r="B39" s="687" t="s">
        <v>4278</v>
      </c>
      <c r="C39" s="474" t="s">
        <v>1137</v>
      </c>
      <c r="K39" s="158"/>
      <c r="L39" s="167">
        <v>1</v>
      </c>
      <c r="M39" s="5"/>
    </row>
    <row r="40" spans="2:14" ht="14.1" customHeight="1">
      <c r="B40" s="157"/>
      <c r="C40" s="169"/>
      <c r="D40" s="169"/>
      <c r="E40" s="169"/>
      <c r="F40" s="169"/>
      <c r="G40" s="169"/>
      <c r="H40" s="169"/>
      <c r="I40" s="169"/>
      <c r="J40" s="169"/>
      <c r="K40" s="688"/>
      <c r="L40" s="167">
        <v>2</v>
      </c>
      <c r="M40" s="5"/>
    </row>
    <row r="41" spans="2:14" ht="14.1" customHeight="1">
      <c r="B41" s="157"/>
      <c r="C41" s="1986"/>
      <c r="D41" s="1988"/>
      <c r="E41" s="1988"/>
      <c r="F41" s="1989"/>
      <c r="G41" s="191" t="s">
        <v>1216</v>
      </c>
      <c r="K41" s="158"/>
      <c r="L41" s="167">
        <v>3</v>
      </c>
      <c r="M41" s="5"/>
      <c r="N41" s="1370" t="str">
        <f>IF(AND(OR($E$13&lt;&gt;"",$E$14&lt;&gt;""),C41=""),"WARNING: Line incomplete.","")</f>
        <v/>
      </c>
    </row>
    <row r="42" spans="2:14" ht="14.1" customHeight="1">
      <c r="B42" s="157"/>
      <c r="C42" s="1173"/>
      <c r="K42" s="158"/>
      <c r="L42" s="167">
        <v>4</v>
      </c>
      <c r="M42" s="5"/>
    </row>
    <row r="43" spans="2:14" ht="18" customHeight="1">
      <c r="B43" s="157"/>
      <c r="C43" s="2019"/>
      <c r="D43" s="2020"/>
      <c r="E43" s="2020"/>
      <c r="F43" s="2020"/>
      <c r="G43" s="2020"/>
      <c r="H43" s="2020"/>
      <c r="I43" s="2020"/>
      <c r="J43" s="2020"/>
      <c r="K43" s="2021"/>
      <c r="L43" s="167">
        <v>5</v>
      </c>
      <c r="M43" s="5"/>
    </row>
    <row r="44" spans="2:14" ht="18" customHeight="1">
      <c r="B44" s="157"/>
      <c r="C44" s="2022"/>
      <c r="D44" s="2023"/>
      <c r="E44" s="2023"/>
      <c r="F44" s="2023"/>
      <c r="G44" s="2023"/>
      <c r="H44" s="2023"/>
      <c r="I44" s="2023"/>
      <c r="J44" s="2023"/>
      <c r="K44" s="2024"/>
      <c r="L44" s="167">
        <v>6</v>
      </c>
      <c r="M44" s="5"/>
    </row>
    <row r="45" spans="2:14" ht="18" customHeight="1">
      <c r="B45" s="157"/>
      <c r="C45" s="2025"/>
      <c r="D45" s="2026"/>
      <c r="E45" s="2026"/>
      <c r="F45" s="2026"/>
      <c r="G45" s="2026"/>
      <c r="H45" s="2026"/>
      <c r="I45" s="2026"/>
      <c r="J45" s="2026"/>
      <c r="K45" s="2027"/>
      <c r="L45" s="167">
        <v>7</v>
      </c>
      <c r="M45" s="5"/>
    </row>
    <row r="46" spans="2:14" ht="15">
      <c r="B46" s="157"/>
      <c r="C46" s="204"/>
      <c r="D46" s="204"/>
      <c r="E46" s="204"/>
      <c r="F46" s="204"/>
      <c r="G46" s="204"/>
      <c r="H46" s="204"/>
      <c r="I46" s="204"/>
      <c r="J46" s="204"/>
      <c r="K46" s="484"/>
      <c r="L46" s="167">
        <v>8</v>
      </c>
      <c r="M46" s="5"/>
    </row>
    <row r="47" spans="2:14" ht="15">
      <c r="B47" s="687" t="s">
        <v>589</v>
      </c>
      <c r="C47" s="474" t="s">
        <v>590</v>
      </c>
      <c r="K47" s="158"/>
      <c r="L47" s="167">
        <v>9</v>
      </c>
      <c r="M47" s="5"/>
    </row>
    <row r="48" spans="2:14" ht="12.2" customHeight="1">
      <c r="B48" s="157"/>
      <c r="C48" s="2019"/>
      <c r="D48" s="2028"/>
      <c r="E48" s="2028"/>
      <c r="F48" s="2028"/>
      <c r="G48" s="2028"/>
      <c r="H48" s="2028"/>
      <c r="I48" s="2028"/>
      <c r="J48" s="2028"/>
      <c r="K48" s="2029"/>
      <c r="L48" s="167">
        <v>10</v>
      </c>
      <c r="M48" s="5"/>
      <c r="N48" s="1370" t="str">
        <f>IF(AND(OR($E$13&lt;&gt;"",$E$14&lt;&gt;""),C48=""),"WARNING: Line incomplete.","")</f>
        <v/>
      </c>
    </row>
    <row r="49" spans="2:14" ht="14.25" customHeight="1" thickBot="1">
      <c r="B49" s="1179"/>
      <c r="C49" s="2030"/>
      <c r="D49" s="2031"/>
      <c r="E49" s="2031"/>
      <c r="F49" s="2031"/>
      <c r="G49" s="2031"/>
      <c r="H49" s="2031"/>
      <c r="I49" s="2031"/>
      <c r="J49" s="2031"/>
      <c r="K49" s="2032"/>
      <c r="L49" s="167">
        <v>11</v>
      </c>
      <c r="M49" s="5"/>
    </row>
    <row r="50" spans="2:14" ht="15" customHeight="1" thickTop="1">
      <c r="B50" s="157"/>
      <c r="K50" s="158"/>
      <c r="L50" s="167">
        <v>12</v>
      </c>
      <c r="M50" s="5"/>
    </row>
    <row r="51" spans="2:14" ht="15" customHeight="1">
      <c r="B51" s="687" t="s">
        <v>4275</v>
      </c>
      <c r="C51" s="474" t="s">
        <v>1217</v>
      </c>
      <c r="K51" s="158"/>
      <c r="L51" s="167">
        <v>13</v>
      </c>
      <c r="M51" s="5"/>
    </row>
    <row r="52" spans="2:14" ht="15" customHeight="1">
      <c r="B52" s="157"/>
      <c r="C52" s="2014"/>
      <c r="D52" s="2015"/>
      <c r="E52" s="191" t="s">
        <v>1216</v>
      </c>
      <c r="K52" s="158"/>
      <c r="L52" s="167">
        <v>14</v>
      </c>
      <c r="M52" s="5"/>
      <c r="N52" s="1370" t="str">
        <f>IF(AND(OR($E$13&lt;&gt;"",$E$14&lt;&gt;""),C52=""),"WARNING: Line incomplete.","")</f>
        <v/>
      </c>
    </row>
    <row r="53" spans="2:14" ht="15" customHeight="1">
      <c r="B53" s="157"/>
      <c r="C53" s="2016"/>
      <c r="D53" s="2017"/>
      <c r="E53" s="2017"/>
      <c r="F53" s="2017"/>
      <c r="G53" s="2018"/>
      <c r="J53" s="5"/>
      <c r="K53" s="691"/>
      <c r="L53" s="167">
        <v>15</v>
      </c>
      <c r="M53" s="5"/>
      <c r="N53" s="1370" t="str">
        <f>IF(AND(C52="Other (Please identify)",C53=""),"WARNING: Line incomplete.","")</f>
        <v/>
      </c>
    </row>
    <row r="54" spans="2:14" ht="15" customHeight="1">
      <c r="B54" s="687" t="s">
        <v>4276</v>
      </c>
      <c r="C54" s="474" t="s">
        <v>591</v>
      </c>
      <c r="K54" s="158"/>
      <c r="L54" s="167">
        <v>16</v>
      </c>
      <c r="M54" s="5"/>
    </row>
    <row r="55" spans="2:14" ht="15" customHeight="1">
      <c r="B55" s="156"/>
      <c r="C55" s="1986"/>
      <c r="D55" s="1989"/>
      <c r="G55" s="5"/>
      <c r="H55" s="5"/>
      <c r="K55" s="158"/>
      <c r="L55" s="167">
        <v>17</v>
      </c>
      <c r="M55" s="5"/>
      <c r="N55" s="1370" t="str">
        <f>IF(AND(OR($E$13&lt;&gt;"",$E$14&lt;&gt;""),C55=""),"WARNING: Line incomplete.","")</f>
        <v/>
      </c>
    </row>
    <row r="56" spans="2:14" ht="15" customHeight="1">
      <c r="B56" s="687" t="s">
        <v>4277</v>
      </c>
      <c r="C56" s="474" t="s">
        <v>592</v>
      </c>
      <c r="K56" s="158"/>
      <c r="L56" s="167">
        <v>18</v>
      </c>
      <c r="M56" s="5"/>
    </row>
    <row r="57" spans="2:14" ht="15" customHeight="1">
      <c r="B57" s="157"/>
      <c r="C57" s="1986"/>
      <c r="D57" s="1987"/>
      <c r="E57" s="191" t="s">
        <v>1216</v>
      </c>
      <c r="K57" s="158"/>
      <c r="L57" s="167">
        <v>19</v>
      </c>
      <c r="M57" s="5"/>
      <c r="N57" s="1370" t="str">
        <f>IF(AND(OR($E$13&lt;&gt;"",$E$14&lt;&gt;""),C57=""),"WARNING: Line incomplete.","")</f>
        <v/>
      </c>
    </row>
    <row r="58" spans="2:14" ht="15" customHeight="1">
      <c r="B58" s="157"/>
      <c r="C58" s="12" t="s">
        <v>593</v>
      </c>
      <c r="K58" s="158"/>
      <c r="L58" s="167">
        <v>20</v>
      </c>
      <c r="M58" s="5"/>
    </row>
    <row r="59" spans="2:14" ht="27" customHeight="1">
      <c r="B59" s="157"/>
      <c r="C59" s="487" t="s">
        <v>13204</v>
      </c>
      <c r="D59" s="486"/>
      <c r="E59" s="693"/>
      <c r="F59" s="487" t="s">
        <v>8</v>
      </c>
      <c r="G59" s="486"/>
      <c r="H59" s="486"/>
      <c r="I59" s="486"/>
      <c r="J59" s="694" t="s">
        <v>13205</v>
      </c>
      <c r="K59" s="158"/>
      <c r="L59" s="167">
        <v>21</v>
      </c>
      <c r="M59" s="5"/>
    </row>
    <row r="60" spans="2:14" ht="18" customHeight="1">
      <c r="B60" s="157"/>
      <c r="C60" s="1970"/>
      <c r="D60" s="1971"/>
      <c r="E60" s="1972"/>
      <c r="F60" s="1970"/>
      <c r="G60" s="1971"/>
      <c r="H60" s="1971"/>
      <c r="I60" s="1972"/>
      <c r="J60" s="639"/>
      <c r="K60" s="158"/>
      <c r="L60" s="167">
        <v>22</v>
      </c>
      <c r="M60" s="5"/>
      <c r="N60" s="1370" t="str">
        <f>IF(AND(OR($E$13&lt;&gt;"",$E$14&lt;&gt;""),C57="Yes",OR(C60="",F60="",J60="")),"WARNING: Line incomplete.","")</f>
        <v/>
      </c>
    </row>
    <row r="61" spans="2:14" ht="18" customHeight="1">
      <c r="B61" s="157"/>
      <c r="C61" s="1970"/>
      <c r="D61" s="1971"/>
      <c r="E61" s="1972"/>
      <c r="F61" s="1970"/>
      <c r="G61" s="1971"/>
      <c r="H61" s="1971"/>
      <c r="I61" s="1972"/>
      <c r="J61" s="639"/>
      <c r="K61" s="158"/>
      <c r="L61" s="167">
        <v>23</v>
      </c>
      <c r="M61" s="5"/>
    </row>
    <row r="62" spans="2:14" ht="18" customHeight="1">
      <c r="B62" s="157"/>
      <c r="C62" s="1970"/>
      <c r="D62" s="1971"/>
      <c r="E62" s="1972"/>
      <c r="F62" s="1970"/>
      <c r="G62" s="1971"/>
      <c r="H62" s="1971"/>
      <c r="I62" s="1972"/>
      <c r="J62" s="639"/>
      <c r="K62" s="158"/>
      <c r="L62" s="167">
        <v>24</v>
      </c>
      <c r="M62" s="5"/>
    </row>
    <row r="63" spans="2:14" ht="18" customHeight="1">
      <c r="B63" s="157"/>
      <c r="C63" s="1970"/>
      <c r="D63" s="1971"/>
      <c r="E63" s="1972"/>
      <c r="F63" s="1970"/>
      <c r="G63" s="1971"/>
      <c r="H63" s="1971"/>
      <c r="I63" s="1972"/>
      <c r="J63" s="639"/>
      <c r="K63" s="158"/>
      <c r="L63" s="167">
        <v>25</v>
      </c>
      <c r="M63" s="5"/>
    </row>
    <row r="64" spans="2:14" ht="18" customHeight="1">
      <c r="B64" s="157"/>
      <c r="C64" s="1970"/>
      <c r="D64" s="1971"/>
      <c r="E64" s="1972"/>
      <c r="F64" s="1970"/>
      <c r="G64" s="1971"/>
      <c r="H64" s="1971"/>
      <c r="I64" s="1972"/>
      <c r="J64" s="639"/>
      <c r="K64" s="158"/>
      <c r="L64" s="167">
        <v>26</v>
      </c>
      <c r="M64" s="5"/>
    </row>
    <row r="65" spans="2:14" ht="18" customHeight="1">
      <c r="B65" s="157"/>
      <c r="C65" s="1970"/>
      <c r="D65" s="1971"/>
      <c r="E65" s="1972"/>
      <c r="F65" s="1970"/>
      <c r="G65" s="1971"/>
      <c r="H65" s="1971"/>
      <c r="I65" s="1972"/>
      <c r="J65" s="639"/>
      <c r="K65" s="695"/>
      <c r="L65" s="167">
        <v>27</v>
      </c>
      <c r="M65" s="5"/>
    </row>
    <row r="66" spans="2:14" ht="15">
      <c r="B66" s="696"/>
      <c r="C66" s="697"/>
      <c r="K66" s="164"/>
      <c r="L66" s="167">
        <v>28</v>
      </c>
      <c r="M66" s="5"/>
    </row>
    <row r="67" spans="2:14" ht="25.5">
      <c r="B67" s="698"/>
      <c r="C67" s="163" t="s">
        <v>13206</v>
      </c>
      <c r="D67" s="163"/>
      <c r="E67" s="163"/>
      <c r="F67" s="163"/>
      <c r="G67" s="163"/>
      <c r="H67" s="163"/>
      <c r="I67" s="699"/>
      <c r="J67" s="73"/>
      <c r="K67" s="158"/>
      <c r="L67" s="167">
        <v>29</v>
      </c>
      <c r="M67" s="5"/>
      <c r="N67" s="1370" t="str">
        <f>IF(AND(OR($E$13&lt;&gt;"",$E$14&lt;&gt;""),J67=""),"WARNING: Line incomplete.","")</f>
        <v/>
      </c>
    </row>
    <row r="68" spans="2:14" ht="14.1" customHeight="1">
      <c r="B68" s="157"/>
      <c r="E68" s="700" t="s">
        <v>594</v>
      </c>
      <c r="G68" s="700"/>
      <c r="H68" s="700"/>
      <c r="I68" s="700"/>
      <c r="K68" s="158"/>
      <c r="L68" s="167">
        <v>30</v>
      </c>
      <c r="M68" s="5"/>
    </row>
    <row r="69" spans="2:14" ht="15">
      <c r="B69" s="157"/>
      <c r="K69" s="158"/>
      <c r="L69" s="167">
        <v>31</v>
      </c>
      <c r="M69" s="5"/>
    </row>
    <row r="70" spans="2:14" ht="14.1" hidden="1" customHeight="1" thickTop="1" thickBot="1">
      <c r="B70" s="182" t="s">
        <v>1486</v>
      </c>
      <c r="C70" s="183" t="s">
        <v>1487</v>
      </c>
      <c r="D70" s="183" t="s">
        <v>1488</v>
      </c>
      <c r="E70" s="183" t="s">
        <v>1489</v>
      </c>
      <c r="F70" s="183" t="s">
        <v>1490</v>
      </c>
      <c r="G70" s="183" t="s">
        <v>1491</v>
      </c>
      <c r="H70" s="183" t="s">
        <v>1492</v>
      </c>
      <c r="I70" s="183" t="s">
        <v>1493</v>
      </c>
      <c r="J70" s="183" t="s">
        <v>1494</v>
      </c>
      <c r="K70" s="184" t="s">
        <v>1499</v>
      </c>
      <c r="L70" s="5"/>
      <c r="M70" s="5"/>
    </row>
    <row r="71" spans="2:14" ht="14.1" customHeight="1">
      <c r="B71" s="687" t="s">
        <v>595</v>
      </c>
      <c r="C71" s="474" t="s">
        <v>596</v>
      </c>
      <c r="K71" s="158"/>
      <c r="L71" s="167">
        <v>1</v>
      </c>
      <c r="M71" s="5"/>
    </row>
    <row r="72" spans="2:14" ht="67.5" customHeight="1">
      <c r="B72" s="701" t="s">
        <v>1218</v>
      </c>
      <c r="C72" s="665"/>
      <c r="D72" s="665"/>
      <c r="E72" s="665"/>
      <c r="F72" s="665"/>
      <c r="G72" s="665"/>
      <c r="H72" s="665"/>
      <c r="I72" s="665"/>
      <c r="J72" s="665"/>
      <c r="K72" s="702"/>
      <c r="L72" s="167">
        <v>2</v>
      </c>
      <c r="M72" s="5"/>
    </row>
    <row r="73" spans="2:14" ht="15">
      <c r="B73" s="242"/>
      <c r="C73" s="163"/>
      <c r="D73" s="163"/>
      <c r="E73" s="163"/>
      <c r="F73" s="163"/>
      <c r="G73" s="163"/>
      <c r="H73" s="163"/>
      <c r="I73" s="163"/>
      <c r="J73" s="163"/>
      <c r="K73" s="164"/>
      <c r="L73" s="167">
        <v>3</v>
      </c>
      <c r="M73" s="5"/>
    </row>
    <row r="74" spans="2:14" ht="38.25">
      <c r="B74" s="485" t="s">
        <v>597</v>
      </c>
      <c r="C74" s="486"/>
      <c r="D74" s="486"/>
      <c r="E74" s="667" t="s">
        <v>598</v>
      </c>
      <c r="F74" s="703"/>
      <c r="G74" s="667" t="s">
        <v>599</v>
      </c>
      <c r="H74" s="703"/>
      <c r="I74" s="704" t="s">
        <v>1219</v>
      </c>
      <c r="J74" s="704" t="s">
        <v>1220</v>
      </c>
      <c r="K74" s="488" t="s">
        <v>13207</v>
      </c>
      <c r="L74" s="167">
        <v>4</v>
      </c>
      <c r="M74" s="5"/>
    </row>
    <row r="75" spans="2:14" ht="15">
      <c r="B75" s="1973"/>
      <c r="C75" s="1974"/>
      <c r="D75" s="1975"/>
      <c r="E75" s="1976"/>
      <c r="F75" s="1975"/>
      <c r="G75" s="1976"/>
      <c r="H75" s="1975"/>
      <c r="I75" s="1388"/>
      <c r="J75" s="1622"/>
      <c r="K75" s="640"/>
      <c r="L75" s="167">
        <v>5</v>
      </c>
      <c r="M75" s="5"/>
      <c r="N75" s="1370" t="str">
        <f>IF(AND(OR($E$13&lt;&gt;"",$E$14&lt;&gt;""),OR(B75="",E75="",G75="",I75="",J75="",K75="")),"WARNING: Line incomplete.","")</f>
        <v/>
      </c>
    </row>
    <row r="76" spans="2:14" ht="15">
      <c r="B76" s="1973"/>
      <c r="C76" s="1974"/>
      <c r="D76" s="1975"/>
      <c r="E76" s="1976"/>
      <c r="F76" s="1975"/>
      <c r="G76" s="1976"/>
      <c r="H76" s="1975"/>
      <c r="I76" s="1388"/>
      <c r="J76" s="1622"/>
      <c r="K76" s="640"/>
      <c r="L76" s="167">
        <v>6</v>
      </c>
      <c r="M76" s="5"/>
    </row>
    <row r="77" spans="2:14" ht="15">
      <c r="B77" s="1973"/>
      <c r="C77" s="1974"/>
      <c r="D77" s="1975"/>
      <c r="E77" s="1976"/>
      <c r="F77" s="1975"/>
      <c r="G77" s="1976"/>
      <c r="H77" s="1975"/>
      <c r="I77" s="1388"/>
      <c r="J77" s="1622"/>
      <c r="K77" s="640"/>
      <c r="L77" s="167">
        <v>7</v>
      </c>
      <c r="M77" s="5"/>
    </row>
    <row r="78" spans="2:14" ht="15">
      <c r="B78" s="1973"/>
      <c r="C78" s="1974"/>
      <c r="D78" s="1975"/>
      <c r="E78" s="1976"/>
      <c r="F78" s="1975"/>
      <c r="G78" s="1976"/>
      <c r="H78" s="1975"/>
      <c r="I78" s="1388"/>
      <c r="J78" s="1622"/>
      <c r="K78" s="640"/>
      <c r="L78" s="167">
        <v>8</v>
      </c>
      <c r="M78" s="5"/>
    </row>
    <row r="79" spans="2:14" ht="15">
      <c r="B79" s="1973"/>
      <c r="C79" s="1974"/>
      <c r="D79" s="1975"/>
      <c r="E79" s="1976"/>
      <c r="F79" s="1975"/>
      <c r="G79" s="1976"/>
      <c r="H79" s="1975"/>
      <c r="I79" s="1388"/>
      <c r="J79" s="1622"/>
      <c r="K79" s="640"/>
      <c r="L79" s="167">
        <v>9</v>
      </c>
      <c r="M79" s="5"/>
    </row>
    <row r="80" spans="2:14" ht="15">
      <c r="B80" s="1973"/>
      <c r="C80" s="1974"/>
      <c r="D80" s="1975"/>
      <c r="E80" s="1976"/>
      <c r="F80" s="1975"/>
      <c r="G80" s="1976"/>
      <c r="H80" s="1975"/>
      <c r="I80" s="1388"/>
      <c r="J80" s="1622"/>
      <c r="K80" s="640"/>
      <c r="L80" s="167">
        <v>10</v>
      </c>
      <c r="M80" s="5"/>
    </row>
    <row r="81" spans="2:14" ht="15">
      <c r="B81" s="1973"/>
      <c r="C81" s="1974"/>
      <c r="D81" s="1975"/>
      <c r="E81" s="1976"/>
      <c r="F81" s="1975"/>
      <c r="G81" s="1976"/>
      <c r="H81" s="1975"/>
      <c r="I81" s="1388"/>
      <c r="J81" s="1622"/>
      <c r="K81" s="640"/>
      <c r="L81" s="167">
        <v>11</v>
      </c>
      <c r="M81" s="5"/>
    </row>
    <row r="82" spans="2:14" ht="15">
      <c r="B82" s="1973"/>
      <c r="C82" s="1974"/>
      <c r="D82" s="1975"/>
      <c r="E82" s="1976"/>
      <c r="F82" s="1975"/>
      <c r="G82" s="1976"/>
      <c r="H82" s="1975"/>
      <c r="I82" s="1388"/>
      <c r="J82" s="1622"/>
      <c r="K82" s="640"/>
      <c r="L82" s="167">
        <v>12</v>
      </c>
      <c r="M82" s="5"/>
    </row>
    <row r="83" spans="2:14" ht="15.75" thickBot="1">
      <c r="B83" s="1977"/>
      <c r="C83" s="1978"/>
      <c r="D83" s="1979"/>
      <c r="E83" s="1980"/>
      <c r="F83" s="1979"/>
      <c r="G83" s="1980"/>
      <c r="H83" s="1979"/>
      <c r="I83" s="1394"/>
      <c r="J83" s="1623"/>
      <c r="K83" s="641"/>
      <c r="L83" s="167">
        <v>13</v>
      </c>
      <c r="M83" s="5"/>
    </row>
    <row r="84" spans="2:14" ht="18" customHeight="1" thickTop="1" thickBot="1">
      <c r="B84" s="1182"/>
      <c r="C84" s="1183"/>
      <c r="D84" s="1183"/>
      <c r="E84" s="1183"/>
      <c r="F84" s="1183"/>
      <c r="G84" s="1183"/>
      <c r="H84" s="1183"/>
      <c r="I84" s="1183"/>
      <c r="J84" s="1183"/>
      <c r="K84" s="1184"/>
      <c r="L84" s="169"/>
      <c r="M84" s="5"/>
    </row>
    <row r="85" spans="2:14" ht="14.1" hidden="1" customHeight="1" thickTop="1" thickBot="1">
      <c r="B85" s="1177" t="s">
        <v>1486</v>
      </c>
      <c r="C85" s="692" t="s">
        <v>1487</v>
      </c>
      <c r="D85" s="692" t="s">
        <v>1488</v>
      </c>
      <c r="E85" s="692" t="s">
        <v>1489</v>
      </c>
      <c r="F85" s="692" t="s">
        <v>1490</v>
      </c>
      <c r="G85" s="692" t="s">
        <v>1491</v>
      </c>
      <c r="H85" s="692" t="s">
        <v>1492</v>
      </c>
      <c r="I85" s="692" t="s">
        <v>1493</v>
      </c>
      <c r="J85" s="692" t="s">
        <v>1494</v>
      </c>
      <c r="K85" s="1178" t="s">
        <v>1499</v>
      </c>
      <c r="L85" s="5"/>
      <c r="M85" s="5"/>
    </row>
    <row r="86" spans="2:14" ht="51.75" thickTop="1">
      <c r="B86" s="705" t="s">
        <v>4274</v>
      </c>
      <c r="C86" s="706" t="s">
        <v>600</v>
      </c>
      <c r="D86" s="655" t="s">
        <v>601</v>
      </c>
      <c r="E86" s="655"/>
      <c r="F86" s="655"/>
      <c r="G86" s="655"/>
      <c r="H86" s="655"/>
      <c r="I86" s="655"/>
      <c r="J86" s="496"/>
      <c r="K86" s="707" t="s">
        <v>4427</v>
      </c>
      <c r="L86" s="167">
        <v>1</v>
      </c>
      <c r="M86" s="5"/>
    </row>
    <row r="87" spans="2:14" ht="15">
      <c r="B87" s="708"/>
      <c r="C87" s="709"/>
      <c r="D87" s="710"/>
      <c r="E87" s="1174" t="s">
        <v>412</v>
      </c>
      <c r="F87" s="710"/>
      <c r="G87" s="710"/>
      <c r="H87" s="710"/>
      <c r="I87" s="710"/>
      <c r="J87" s="210"/>
      <c r="K87" s="642"/>
      <c r="L87" s="167">
        <v>2</v>
      </c>
      <c r="M87" s="5"/>
      <c r="N87" s="1370" t="str">
        <f>IF(AND(OR($E$13&lt;&gt;"",$E$14&lt;&gt;""),K87=""),"WARNING: Line incomplete.","")</f>
        <v/>
      </c>
    </row>
    <row r="88" spans="2:14" ht="28.15" customHeight="1">
      <c r="B88" s="157"/>
      <c r="C88" s="474" t="s">
        <v>602</v>
      </c>
      <c r="D88" s="711" t="s">
        <v>603</v>
      </c>
      <c r="E88" s="711"/>
      <c r="F88" s="711"/>
      <c r="G88" s="711"/>
      <c r="H88" s="711"/>
      <c r="I88" s="711"/>
      <c r="J88" s="204"/>
      <c r="K88" s="127"/>
      <c r="L88" s="167">
        <v>3</v>
      </c>
      <c r="M88" s="5"/>
    </row>
    <row r="89" spans="2:14" ht="15">
      <c r="B89" s="157"/>
      <c r="D89" s="12" t="s">
        <v>604</v>
      </c>
      <c r="E89" s="2008"/>
      <c r="F89" s="2009"/>
      <c r="G89" s="2009"/>
      <c r="H89" s="2009"/>
      <c r="I89" s="2010"/>
      <c r="K89" s="642"/>
      <c r="L89" s="167">
        <v>4</v>
      </c>
      <c r="M89" s="5"/>
    </row>
    <row r="90" spans="2:14" ht="15">
      <c r="B90" s="157"/>
      <c r="D90" s="204" t="s">
        <v>604</v>
      </c>
      <c r="E90" s="1999"/>
      <c r="F90" s="2000"/>
      <c r="G90" s="2000"/>
      <c r="H90" s="2000"/>
      <c r="I90" s="2001"/>
      <c r="K90" s="643"/>
      <c r="L90" s="167">
        <v>5</v>
      </c>
      <c r="M90" s="5"/>
    </row>
    <row r="91" spans="2:14" ht="15">
      <c r="B91" s="157"/>
      <c r="D91" s="204" t="s">
        <v>604</v>
      </c>
      <c r="E91" s="2005"/>
      <c r="F91" s="2006"/>
      <c r="G91" s="2006"/>
      <c r="H91" s="2006"/>
      <c r="I91" s="2007"/>
      <c r="K91" s="644"/>
      <c r="L91" s="167">
        <v>6</v>
      </c>
      <c r="M91" s="5"/>
    </row>
    <row r="92" spans="2:14" ht="21.75" customHeight="1">
      <c r="B92" s="712"/>
      <c r="C92" s="713" t="s">
        <v>605</v>
      </c>
      <c r="D92" s="713" t="s">
        <v>606</v>
      </c>
      <c r="E92" s="713"/>
      <c r="F92" s="713"/>
      <c r="G92" s="713"/>
      <c r="H92" s="713"/>
      <c r="I92" s="713"/>
      <c r="J92" s="683"/>
      <c r="K92" s="128"/>
      <c r="L92" s="167">
        <v>7</v>
      </c>
      <c r="M92" s="5"/>
    </row>
    <row r="93" spans="2:14" ht="15">
      <c r="B93" s="157"/>
      <c r="D93" s="12" t="s">
        <v>607</v>
      </c>
      <c r="E93" s="2008"/>
      <c r="F93" s="2009"/>
      <c r="G93" s="2009"/>
      <c r="H93" s="2009"/>
      <c r="I93" s="2010"/>
      <c r="K93" s="642"/>
      <c r="L93" s="167">
        <v>8</v>
      </c>
      <c r="M93" s="5"/>
      <c r="N93" s="1370" t="str">
        <f>IF(AND(OR($E$13&lt;&gt;"",$E$14&lt;&gt;""),OR(E93="",K93="")),"WARNING: Line incomplete.","")</f>
        <v/>
      </c>
    </row>
    <row r="94" spans="2:14" ht="15">
      <c r="B94" s="157"/>
      <c r="D94" s="204" t="s">
        <v>607</v>
      </c>
      <c r="E94" s="1999"/>
      <c r="F94" s="2000"/>
      <c r="G94" s="2000"/>
      <c r="H94" s="2000"/>
      <c r="I94" s="2001"/>
      <c r="K94" s="643"/>
      <c r="L94" s="167">
        <v>9</v>
      </c>
      <c r="M94" s="5"/>
      <c r="N94" s="1370"/>
    </row>
    <row r="95" spans="2:14" ht="15">
      <c r="B95" s="157"/>
      <c r="D95" s="204" t="s">
        <v>607</v>
      </c>
      <c r="E95" s="1999"/>
      <c r="F95" s="2000"/>
      <c r="G95" s="2000"/>
      <c r="H95" s="2000"/>
      <c r="I95" s="2001"/>
      <c r="K95" s="643"/>
      <c r="L95" s="167">
        <v>10</v>
      </c>
      <c r="M95" s="5"/>
      <c r="N95" s="1370"/>
    </row>
    <row r="96" spans="2:14" ht="15">
      <c r="B96" s="157"/>
      <c r="D96" s="204" t="s">
        <v>607</v>
      </c>
      <c r="E96" s="1999"/>
      <c r="F96" s="2000"/>
      <c r="G96" s="2000"/>
      <c r="H96" s="2000"/>
      <c r="I96" s="2001"/>
      <c r="K96" s="643"/>
      <c r="L96" s="167">
        <v>11</v>
      </c>
      <c r="M96" s="5"/>
      <c r="N96" s="1370"/>
    </row>
    <row r="97" spans="2:14" ht="15">
      <c r="B97" s="157"/>
      <c r="D97" s="204" t="s">
        <v>607</v>
      </c>
      <c r="E97" s="1999"/>
      <c r="F97" s="2000"/>
      <c r="G97" s="2000"/>
      <c r="H97" s="2000"/>
      <c r="I97" s="2001"/>
      <c r="K97" s="643"/>
      <c r="L97" s="167">
        <v>12</v>
      </c>
      <c r="M97" s="5"/>
      <c r="N97" s="1370"/>
    </row>
    <row r="98" spans="2:14" ht="15">
      <c r="B98" s="157"/>
      <c r="D98" s="204" t="s">
        <v>607</v>
      </c>
      <c r="E98" s="1999"/>
      <c r="F98" s="2000"/>
      <c r="G98" s="2000"/>
      <c r="H98" s="2000"/>
      <c r="I98" s="2001"/>
      <c r="K98" s="643"/>
      <c r="L98" s="167">
        <v>13</v>
      </c>
      <c r="M98" s="5"/>
      <c r="N98" s="1370"/>
    </row>
    <row r="99" spans="2:14" ht="15">
      <c r="B99" s="157"/>
      <c r="D99" s="204" t="s">
        <v>607</v>
      </c>
      <c r="E99" s="1999"/>
      <c r="F99" s="2000"/>
      <c r="G99" s="2000"/>
      <c r="H99" s="2000"/>
      <c r="I99" s="2001"/>
      <c r="K99" s="643"/>
      <c r="L99" s="167">
        <v>14</v>
      </c>
      <c r="M99" s="5"/>
    </row>
    <row r="100" spans="2:14" ht="15">
      <c r="B100" s="157"/>
      <c r="D100" s="204" t="s">
        <v>607</v>
      </c>
      <c r="E100" s="1999"/>
      <c r="F100" s="2000"/>
      <c r="G100" s="2000"/>
      <c r="H100" s="2000"/>
      <c r="I100" s="2001"/>
      <c r="K100" s="643"/>
      <c r="L100" s="167">
        <v>15</v>
      </c>
      <c r="M100" s="5"/>
    </row>
    <row r="101" spans="2:14" ht="15">
      <c r="B101" s="157"/>
      <c r="D101" s="204" t="s">
        <v>607</v>
      </c>
      <c r="E101" s="1999"/>
      <c r="F101" s="2000"/>
      <c r="G101" s="2000"/>
      <c r="H101" s="2000"/>
      <c r="I101" s="2001"/>
      <c r="K101" s="643"/>
      <c r="L101" s="167">
        <v>16</v>
      </c>
      <c r="M101" s="5"/>
    </row>
    <row r="102" spans="2:14" ht="15">
      <c r="B102" s="157"/>
      <c r="D102" s="204" t="s">
        <v>607</v>
      </c>
      <c r="E102" s="1999"/>
      <c r="F102" s="2000"/>
      <c r="G102" s="2000"/>
      <c r="H102" s="2000"/>
      <c r="I102" s="2001"/>
      <c r="K102" s="643"/>
      <c r="L102" s="167">
        <v>17</v>
      </c>
      <c r="M102" s="5"/>
    </row>
    <row r="103" spans="2:14" ht="15">
      <c r="B103" s="157"/>
      <c r="D103" s="204" t="s">
        <v>607</v>
      </c>
      <c r="E103" s="1999"/>
      <c r="F103" s="2000"/>
      <c r="G103" s="2000"/>
      <c r="H103" s="2000"/>
      <c r="I103" s="2001"/>
      <c r="K103" s="643"/>
      <c r="L103" s="167">
        <v>18</v>
      </c>
      <c r="M103" s="5"/>
    </row>
    <row r="104" spans="2:14" ht="15">
      <c r="B104" s="157"/>
      <c r="D104" s="204" t="s">
        <v>607</v>
      </c>
      <c r="E104" s="1999"/>
      <c r="F104" s="2000"/>
      <c r="G104" s="2000"/>
      <c r="H104" s="2000"/>
      <c r="I104" s="2001"/>
      <c r="K104" s="643"/>
      <c r="L104" s="167">
        <v>19</v>
      </c>
      <c r="M104" s="5"/>
    </row>
    <row r="105" spans="2:14" ht="15">
      <c r="B105" s="157"/>
      <c r="D105" s="204" t="s">
        <v>607</v>
      </c>
      <c r="E105" s="1999"/>
      <c r="F105" s="2000"/>
      <c r="G105" s="2000"/>
      <c r="H105" s="2000"/>
      <c r="I105" s="2001"/>
      <c r="K105" s="643"/>
      <c r="L105" s="167">
        <v>20</v>
      </c>
      <c r="M105" s="5"/>
    </row>
    <row r="106" spans="2:14" ht="15">
      <c r="B106" s="157"/>
      <c r="D106" s="204" t="s">
        <v>607</v>
      </c>
      <c r="E106" s="1999"/>
      <c r="F106" s="2000"/>
      <c r="G106" s="2000"/>
      <c r="H106" s="2000"/>
      <c r="I106" s="2001"/>
      <c r="K106" s="643"/>
      <c r="L106" s="167">
        <v>21</v>
      </c>
      <c r="M106" s="5"/>
    </row>
    <row r="107" spans="2:14" ht="15">
      <c r="B107" s="157"/>
      <c r="D107" s="204" t="s">
        <v>607</v>
      </c>
      <c r="E107" s="1999"/>
      <c r="F107" s="2000"/>
      <c r="G107" s="2000"/>
      <c r="H107" s="2000"/>
      <c r="I107" s="2001"/>
      <c r="K107" s="643"/>
      <c r="L107" s="167">
        <v>22</v>
      </c>
      <c r="M107" s="5"/>
    </row>
    <row r="108" spans="2:14" ht="15">
      <c r="B108" s="157"/>
      <c r="D108" s="204" t="s">
        <v>607</v>
      </c>
      <c r="E108" s="1999"/>
      <c r="F108" s="2000"/>
      <c r="G108" s="2000"/>
      <c r="H108" s="2000"/>
      <c r="I108" s="2001"/>
      <c r="K108" s="643"/>
      <c r="L108" s="167">
        <v>23</v>
      </c>
      <c r="M108" s="5"/>
    </row>
    <row r="109" spans="2:14" ht="15">
      <c r="B109" s="157"/>
      <c r="D109" s="204" t="s">
        <v>607</v>
      </c>
      <c r="E109" s="1999"/>
      <c r="F109" s="2000"/>
      <c r="G109" s="2000"/>
      <c r="H109" s="2000"/>
      <c r="I109" s="2001"/>
      <c r="K109" s="643"/>
      <c r="L109" s="167">
        <v>24</v>
      </c>
      <c r="M109" s="5"/>
    </row>
    <row r="110" spans="2:14" ht="15">
      <c r="B110" s="157"/>
      <c r="D110" s="204" t="s">
        <v>607</v>
      </c>
      <c r="E110" s="1999"/>
      <c r="F110" s="2000"/>
      <c r="G110" s="2000"/>
      <c r="H110" s="2000"/>
      <c r="I110" s="2001"/>
      <c r="K110" s="643"/>
      <c r="L110" s="167">
        <v>25</v>
      </c>
      <c r="M110" s="5"/>
    </row>
    <row r="111" spans="2:14" ht="15">
      <c r="B111" s="157"/>
      <c r="D111" s="204" t="s">
        <v>607</v>
      </c>
      <c r="E111" s="1999"/>
      <c r="F111" s="2000"/>
      <c r="G111" s="2000"/>
      <c r="H111" s="2000"/>
      <c r="I111" s="2001"/>
      <c r="K111" s="643"/>
      <c r="L111" s="167">
        <v>26</v>
      </c>
      <c r="M111" s="5"/>
    </row>
    <row r="112" spans="2:14" ht="15">
      <c r="B112" s="157"/>
      <c r="D112" s="204" t="s">
        <v>607</v>
      </c>
      <c r="E112" s="1999"/>
      <c r="F112" s="2000"/>
      <c r="G112" s="2000"/>
      <c r="H112" s="2000"/>
      <c r="I112" s="2001"/>
      <c r="K112" s="643"/>
      <c r="L112" s="167">
        <v>27</v>
      </c>
      <c r="M112" s="5"/>
    </row>
    <row r="113" spans="2:13" ht="15">
      <c r="B113" s="157"/>
      <c r="D113" s="204" t="s">
        <v>607</v>
      </c>
      <c r="E113" s="1999"/>
      <c r="F113" s="2000"/>
      <c r="G113" s="2000"/>
      <c r="H113" s="2000"/>
      <c r="I113" s="2001"/>
      <c r="K113" s="643"/>
      <c r="L113" s="167">
        <v>28</v>
      </c>
      <c r="M113" s="5"/>
    </row>
    <row r="114" spans="2:13" ht="15">
      <c r="B114" s="519"/>
      <c r="C114" s="210"/>
      <c r="D114" s="204" t="s">
        <v>607</v>
      </c>
      <c r="E114" s="2002"/>
      <c r="F114" s="2003"/>
      <c r="G114" s="2003"/>
      <c r="H114" s="2003"/>
      <c r="I114" s="2004"/>
      <c r="J114" s="714"/>
      <c r="K114" s="643"/>
      <c r="L114" s="167">
        <v>29</v>
      </c>
      <c r="M114" s="5"/>
    </row>
    <row r="115" spans="2:13" ht="15.75" thickBot="1">
      <c r="B115" s="715"/>
      <c r="C115" s="651" t="s">
        <v>608</v>
      </c>
      <c r="D115" s="651" t="s">
        <v>609</v>
      </c>
      <c r="E115" s="173"/>
      <c r="F115" s="173"/>
      <c r="G115" s="173"/>
      <c r="H115" s="173"/>
      <c r="I115" s="173"/>
      <c r="J115" s="173"/>
      <c r="K115" s="716">
        <f>SUM(K87:K114)</f>
        <v>0</v>
      </c>
      <c r="L115" s="167">
        <v>30</v>
      </c>
      <c r="M115" s="5"/>
    </row>
    <row r="116" spans="2:13" ht="13.5" thickTop="1"/>
    <row r="117" spans="2:13"/>
    <row r="127" spans="2:13"/>
    <row r="128" spans="2:13"/>
    <row r="129"/>
  </sheetData>
  <sheetProtection algorithmName="SHA-512" hashValue="oXJ7Vse4nl0AmlvYnf7oiM7Gkx+m94pB4N/BGnznEWobdOuDn06mWittbbLHZbLeIj0YnJPtGWGBsaAi6wUwog==" saltValue="n74RfAk3I4/zZdFBBl7A6w=="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2" priority="2">
      <formula>$C$41&lt;&gt;"Other (Identify and give a brief work description)"</formula>
    </cfRule>
  </conditionalFormatting>
  <conditionalFormatting sqref="C53">
    <cfRule type="expression" dxfId="1" priority="1">
      <formula>$C$52="Other (Please Identify)"</formula>
    </cfRule>
  </conditionalFormatting>
  <conditionalFormatting sqref="E68 G68:I68">
    <cfRule type="expression" dxfId="0" priority="3">
      <formula>$J$67="Yes"</formula>
    </cfRule>
  </conditionalFormatting>
  <dataValidations count="4">
    <dataValidation type="list" allowBlank="1" showInputMessage="1" showErrorMessage="1" sqref="C57:D57 J67" xr:uid="{00000000-0002-0000-1E00-000000000000}">
      <formula1>"Yes, No"</formula1>
    </dataValidation>
    <dataValidation type="list" allowBlank="1" showInputMessage="1" showErrorMessage="1" sqref="C52:D52" xr:uid="{00000000-0002-0000-1E00-000001000000}">
      <formula1>Owner_Responsibility_Question</formula1>
    </dataValidation>
    <dataValidation type="list" allowBlank="1" showInputMessage="1" showErrorMessage="1" sqref="C41" xr:uid="{00000000-0002-0000-1E00-000002000000}">
      <formula1>Patient_Care_Function_Question</formula1>
    </dataValidation>
    <dataValidation type="list" allowBlank="1" showInputMessage="1" showErrorMessage="1" sqref="K35" xr:uid="{00000000-0002-0000-1E00-000003000000}">
      <formula1>Compensation_Paid_Question</formula1>
    </dataValidation>
  </dataValidations>
  <hyperlinks>
    <hyperlink ref="B7" location="Checklist!A1" display="Click here to go back to the instructions" xr:uid="{CD94C181-AC75-4B03-999F-0DBDF3D7FE71}"/>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pageSetUpPr fitToPage="1"/>
  </sheetPr>
  <dimension ref="A1:L50"/>
  <sheetViews>
    <sheetView showGridLines="0" zoomScaleNormal="100" workbookViewId="0">
      <selection activeCell="H17" sqref="H17"/>
    </sheetView>
  </sheetViews>
  <sheetFormatPr defaultColWidth="0" defaultRowHeight="12.75" zeroHeight="1"/>
  <cols>
    <col min="1" max="1" width="1.77734375" style="12" customWidth="1"/>
    <col min="2" max="2" width="9.77734375" style="12" customWidth="1"/>
    <col min="3" max="3" width="25.33203125" style="12" customWidth="1"/>
    <col min="4" max="4" width="17" style="12" customWidth="1"/>
    <col min="5" max="6" width="14.109375" style="12" customWidth="1"/>
    <col min="7" max="7" width="10.6640625" style="12" customWidth="1"/>
    <col min="8" max="8" width="12.6640625" style="12" customWidth="1"/>
    <col min="9" max="9" width="2.33203125" style="12" hidden="1" customWidth="1"/>
    <col min="10" max="10" width="2.109375" style="12" customWidth="1"/>
    <col min="11" max="11" width="9.6640625" style="12" hidden="1" customWidth="1"/>
    <col min="12" max="12" width="8.88671875" style="12" customWidth="1"/>
    <col min="13"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row>
    <row r="3" spans="2:11">
      <c r="B3" s="134" t="s">
        <v>12357</v>
      </c>
      <c r="C3" s="134"/>
      <c r="D3" s="134"/>
      <c r="E3" s="134"/>
      <c r="F3" s="134"/>
      <c r="G3" s="134"/>
      <c r="H3" s="134"/>
      <c r="I3" s="134"/>
    </row>
    <row r="4" spans="2:11">
      <c r="B4" s="134" t="s">
        <v>12358</v>
      </c>
      <c r="C4" s="134"/>
      <c r="D4" s="134"/>
      <c r="E4" s="134"/>
      <c r="F4" s="134"/>
      <c r="G4" s="134"/>
      <c r="H4" s="134"/>
      <c r="I4" s="134"/>
    </row>
    <row r="5" spans="2:11">
      <c r="B5" s="134"/>
      <c r="C5" s="134"/>
      <c r="D5" s="135"/>
      <c r="E5" s="135"/>
      <c r="F5" s="134"/>
      <c r="G5" s="134"/>
      <c r="H5" s="134"/>
      <c r="I5" s="474"/>
    </row>
    <row r="6" spans="2:11">
      <c r="B6" s="134" t="s">
        <v>610</v>
      </c>
      <c r="C6" s="134"/>
      <c r="D6" s="135"/>
      <c r="E6" s="135"/>
      <c r="F6" s="134"/>
      <c r="G6" s="134"/>
      <c r="H6" s="134"/>
      <c r="I6" s="474"/>
      <c r="J6" s="474"/>
      <c r="K6" s="474"/>
    </row>
    <row r="7" spans="2:11" ht="13.5" thickBot="1">
      <c r="B7" s="1878" t="s">
        <v>14439</v>
      </c>
      <c r="C7" s="1878"/>
      <c r="H7" s="18"/>
    </row>
    <row r="8" spans="2:11" ht="12.95" customHeight="1" thickTop="1">
      <c r="B8" s="136" t="s">
        <v>6</v>
      </c>
      <c r="C8" s="137"/>
      <c r="D8" s="137">
        <f>Facility_Name</f>
        <v>0</v>
      </c>
      <c r="E8" s="137"/>
      <c r="F8" s="137"/>
      <c r="G8" s="137"/>
      <c r="H8" s="139"/>
    </row>
    <row r="9" spans="2:11" ht="12.95" customHeight="1">
      <c r="B9" s="141" t="s">
        <v>7</v>
      </c>
      <c r="C9" s="142"/>
      <c r="D9" s="142" t="str">
        <f>IF(Facility_DBA = 0, "", Facility_DBA)</f>
        <v/>
      </c>
      <c r="E9" s="142"/>
      <c r="F9" s="142"/>
      <c r="G9" s="142"/>
      <c r="H9" s="143"/>
    </row>
    <row r="10" spans="2:11" ht="12.95" customHeight="1" thickBot="1">
      <c r="B10" s="144" t="s">
        <v>24</v>
      </c>
      <c r="C10" s="145"/>
      <c r="D10" s="145">
        <f>Provider_Number</f>
        <v>0</v>
      </c>
      <c r="E10" s="455" t="s">
        <v>95</v>
      </c>
      <c r="F10" s="1448">
        <f>Facility_FYB</f>
        <v>0</v>
      </c>
      <c r="G10" s="455" t="s">
        <v>53</v>
      </c>
      <c r="H10" s="1449">
        <f>Facility_FYE</f>
        <v>0</v>
      </c>
    </row>
    <row r="11" spans="2:11" ht="12.95" hidden="1" customHeight="1" thickTop="1" thickBot="1">
      <c r="B11" s="722" t="s">
        <v>1486</v>
      </c>
      <c r="C11" s="167" t="s">
        <v>1487</v>
      </c>
      <c r="D11" s="167" t="s">
        <v>1488</v>
      </c>
      <c r="E11" s="167" t="s">
        <v>1489</v>
      </c>
      <c r="F11" s="723" t="s">
        <v>1490</v>
      </c>
      <c r="G11" s="167" t="s">
        <v>1491</v>
      </c>
      <c r="H11" s="724" t="s">
        <v>1492</v>
      </c>
    </row>
    <row r="12" spans="2:11" ht="26.25" thickTop="1">
      <c r="B12" s="725" t="s">
        <v>597</v>
      </c>
      <c r="C12" s="726"/>
      <c r="D12" s="727" t="s">
        <v>42</v>
      </c>
      <c r="E12" s="727" t="s">
        <v>8</v>
      </c>
      <c r="F12" s="726"/>
      <c r="G12" s="728" t="s">
        <v>1223</v>
      </c>
      <c r="H12" s="729" t="s">
        <v>1224</v>
      </c>
      <c r="I12" s="167">
        <v>1</v>
      </c>
    </row>
    <row r="13" spans="2:11" ht="12.95" customHeight="1">
      <c r="B13" s="426" t="s">
        <v>612</v>
      </c>
      <c r="C13" s="204"/>
      <c r="D13" s="204"/>
      <c r="E13" s="204"/>
      <c r="F13" s="204"/>
      <c r="G13" s="730"/>
      <c r="H13" s="731"/>
      <c r="I13" s="167">
        <v>2</v>
      </c>
    </row>
    <row r="14" spans="2:11" ht="12.95" customHeight="1">
      <c r="B14" s="698" t="s">
        <v>597</v>
      </c>
      <c r="C14" s="721"/>
      <c r="D14" s="89"/>
      <c r="E14" s="1928"/>
      <c r="F14" s="1930"/>
      <c r="G14" s="90"/>
      <c r="H14" s="1624"/>
      <c r="I14" s="167">
        <v>3</v>
      </c>
    </row>
    <row r="15" spans="2:11" ht="12.95" customHeight="1">
      <c r="B15" s="426"/>
      <c r="D15" s="204"/>
      <c r="E15" s="204"/>
      <c r="F15" s="204"/>
      <c r="G15" s="732"/>
      <c r="H15" s="1625"/>
      <c r="I15" s="167">
        <v>4</v>
      </c>
    </row>
    <row r="16" spans="2:11" ht="12.95" customHeight="1">
      <c r="B16" s="733" t="s">
        <v>1226</v>
      </c>
      <c r="C16" s="189"/>
      <c r="D16" s="189"/>
      <c r="E16" s="189"/>
      <c r="F16" s="189"/>
      <c r="G16" s="734"/>
      <c r="H16" s="1626"/>
      <c r="I16" s="167">
        <v>5</v>
      </c>
    </row>
    <row r="17" spans="2:9" ht="12.95" customHeight="1">
      <c r="B17" s="2039"/>
      <c r="C17" s="2038"/>
      <c r="D17" s="91"/>
      <c r="E17" s="2037"/>
      <c r="F17" s="2038"/>
      <c r="G17" s="92"/>
      <c r="H17" s="1627"/>
      <c r="I17" s="167">
        <v>6</v>
      </c>
    </row>
    <row r="18" spans="2:9" ht="12.95" customHeight="1">
      <c r="B18" s="2039"/>
      <c r="C18" s="2038"/>
      <c r="D18" s="91"/>
      <c r="E18" s="2037"/>
      <c r="F18" s="2038"/>
      <c r="G18" s="92"/>
      <c r="H18" s="1627"/>
      <c r="I18" s="167">
        <v>7</v>
      </c>
    </row>
    <row r="19" spans="2:9" ht="12.95" customHeight="1">
      <c r="B19" s="2039"/>
      <c r="C19" s="2038"/>
      <c r="D19" s="91"/>
      <c r="E19" s="2037"/>
      <c r="F19" s="2038"/>
      <c r="G19" s="92"/>
      <c r="H19" s="1627"/>
      <c r="I19" s="167">
        <v>8</v>
      </c>
    </row>
    <row r="20" spans="2:9" ht="12.95" customHeight="1">
      <c r="B20" s="2039"/>
      <c r="C20" s="2038"/>
      <c r="D20" s="91"/>
      <c r="E20" s="2037"/>
      <c r="F20" s="2038"/>
      <c r="G20" s="92"/>
      <c r="H20" s="1627"/>
      <c r="I20" s="167">
        <v>9</v>
      </c>
    </row>
    <row r="21" spans="2:9" ht="12.95" customHeight="1">
      <c r="B21" s="2039"/>
      <c r="C21" s="2038"/>
      <c r="D21" s="91"/>
      <c r="E21" s="2037"/>
      <c r="F21" s="2038"/>
      <c r="G21" s="92"/>
      <c r="H21" s="1627"/>
      <c r="I21" s="167">
        <v>10</v>
      </c>
    </row>
    <row r="22" spans="2:9" ht="12.95" customHeight="1">
      <c r="B22" s="2039"/>
      <c r="C22" s="2038"/>
      <c r="D22" s="93"/>
      <c r="E22" s="2037"/>
      <c r="F22" s="2038"/>
      <c r="G22" s="94"/>
      <c r="H22" s="1628"/>
      <c r="I22" s="167">
        <v>11</v>
      </c>
    </row>
    <row r="23" spans="2:9" ht="12.95" customHeight="1">
      <c r="B23" s="2039"/>
      <c r="C23" s="2038"/>
      <c r="D23" s="82"/>
      <c r="E23" s="2037"/>
      <c r="F23" s="2038"/>
      <c r="G23" s="95"/>
      <c r="H23" s="1618"/>
      <c r="I23" s="167">
        <v>12</v>
      </c>
    </row>
    <row r="24" spans="2:9" ht="12.95" customHeight="1">
      <c r="B24" s="2039"/>
      <c r="C24" s="2038"/>
      <c r="D24" s="82"/>
      <c r="E24" s="2037"/>
      <c r="F24" s="2038"/>
      <c r="G24" s="95"/>
      <c r="H24" s="1618"/>
      <c r="I24" s="167">
        <v>13</v>
      </c>
    </row>
    <row r="25" spans="2:9" ht="12.95" customHeight="1">
      <c r="B25" s="2039"/>
      <c r="C25" s="2038"/>
      <c r="D25" s="82"/>
      <c r="E25" s="2037"/>
      <c r="F25" s="2038"/>
      <c r="G25" s="95"/>
      <c r="H25" s="1618"/>
      <c r="I25" s="167">
        <v>14</v>
      </c>
    </row>
    <row r="26" spans="2:9" ht="12.95" customHeight="1">
      <c r="B26" s="2039"/>
      <c r="C26" s="2038"/>
      <c r="D26" s="82"/>
      <c r="E26" s="2037"/>
      <c r="F26" s="2038"/>
      <c r="G26" s="95"/>
      <c r="H26" s="1618"/>
      <c r="I26" s="167">
        <v>15</v>
      </c>
    </row>
    <row r="27" spans="2:9" ht="12.95" customHeight="1">
      <c r="B27" s="735"/>
      <c r="C27" s="736" t="s">
        <v>1227</v>
      </c>
      <c r="D27" s="2040"/>
      <c r="E27" s="2041"/>
      <c r="F27" s="2041"/>
      <c r="G27" s="2042"/>
      <c r="H27" s="1629"/>
      <c r="I27" s="167">
        <v>16</v>
      </c>
    </row>
    <row r="28" spans="2:9" ht="12.95" customHeight="1">
      <c r="B28" s="426"/>
      <c r="C28" s="204"/>
      <c r="G28" s="737"/>
      <c r="H28" s="1629"/>
      <c r="I28" s="167">
        <v>17</v>
      </c>
    </row>
    <row r="29" spans="2:9" ht="12.95" customHeight="1">
      <c r="B29" s="738" t="s">
        <v>1225</v>
      </c>
      <c r="C29" s="210"/>
      <c r="D29" s="210"/>
      <c r="F29" s="210"/>
      <c r="G29" s="739"/>
      <c r="H29" s="1630"/>
      <c r="I29" s="167">
        <v>18</v>
      </c>
    </row>
    <row r="30" spans="2:9" ht="12.95" customHeight="1">
      <c r="B30" s="2039"/>
      <c r="C30" s="2038"/>
      <c r="D30" s="82"/>
      <c r="E30" s="2037"/>
      <c r="F30" s="2038"/>
      <c r="G30" s="95"/>
      <c r="H30" s="1618"/>
      <c r="I30" s="167">
        <v>19</v>
      </c>
    </row>
    <row r="31" spans="2:9" ht="12.95" customHeight="1">
      <c r="B31" s="2039"/>
      <c r="C31" s="2038"/>
      <c r="D31" s="82"/>
      <c r="E31" s="2037"/>
      <c r="F31" s="2038"/>
      <c r="G31" s="95"/>
      <c r="H31" s="1618"/>
      <c r="I31" s="167">
        <v>20</v>
      </c>
    </row>
    <row r="32" spans="2:9" ht="12.95" customHeight="1">
      <c r="B32" s="2039"/>
      <c r="C32" s="2038"/>
      <c r="D32" s="82"/>
      <c r="E32" s="2037"/>
      <c r="F32" s="2038"/>
      <c r="G32" s="95"/>
      <c r="H32" s="1618"/>
      <c r="I32" s="167">
        <v>21</v>
      </c>
    </row>
    <row r="33" spans="2:9" ht="12.95" customHeight="1">
      <c r="B33" s="2039"/>
      <c r="C33" s="2038"/>
      <c r="D33" s="82"/>
      <c r="E33" s="2037"/>
      <c r="F33" s="2038"/>
      <c r="G33" s="95"/>
      <c r="H33" s="1618"/>
      <c r="I33" s="167">
        <v>22</v>
      </c>
    </row>
    <row r="34" spans="2:9" ht="12.95" customHeight="1">
      <c r="B34" s="2039"/>
      <c r="C34" s="2038"/>
      <c r="D34" s="82"/>
      <c r="E34" s="2037"/>
      <c r="F34" s="2038"/>
      <c r="G34" s="95"/>
      <c r="H34" s="1618"/>
      <c r="I34" s="167">
        <v>23</v>
      </c>
    </row>
    <row r="35" spans="2:9" ht="12.95" customHeight="1">
      <c r="B35" s="2039"/>
      <c r="C35" s="2038"/>
      <c r="D35" s="82"/>
      <c r="E35" s="2037"/>
      <c r="F35" s="2038"/>
      <c r="G35" s="95"/>
      <c r="H35" s="1618"/>
      <c r="I35" s="167">
        <v>24</v>
      </c>
    </row>
    <row r="36" spans="2:9" ht="12.95" customHeight="1">
      <c r="B36" s="2039"/>
      <c r="C36" s="2038"/>
      <c r="D36" s="82"/>
      <c r="E36" s="2037"/>
      <c r="F36" s="2038"/>
      <c r="G36" s="95"/>
      <c r="H36" s="1618"/>
      <c r="I36" s="167">
        <v>25</v>
      </c>
    </row>
    <row r="37" spans="2:9" ht="12.95" customHeight="1">
      <c r="B37" s="2039"/>
      <c r="C37" s="2038"/>
      <c r="D37" s="82"/>
      <c r="E37" s="2037"/>
      <c r="F37" s="2038"/>
      <c r="G37" s="95"/>
      <c r="H37" s="1618"/>
      <c r="I37" s="167">
        <v>26</v>
      </c>
    </row>
    <row r="38" spans="2:9" ht="12.95" customHeight="1">
      <c r="B38" s="2039"/>
      <c r="C38" s="2038"/>
      <c r="D38" s="82"/>
      <c r="E38" s="2037"/>
      <c r="F38" s="2038"/>
      <c r="G38" s="95"/>
      <c r="H38" s="1618"/>
      <c r="I38" s="167">
        <v>27</v>
      </c>
    </row>
    <row r="39" spans="2:9" ht="12.95" customHeight="1">
      <c r="B39" s="2039"/>
      <c r="C39" s="2038"/>
      <c r="D39" s="82"/>
      <c r="E39" s="2037"/>
      <c r="F39" s="2038"/>
      <c r="G39" s="95"/>
      <c r="H39" s="1618"/>
      <c r="I39" s="167">
        <v>28</v>
      </c>
    </row>
    <row r="40" spans="2:9" ht="12.95" customHeight="1">
      <c r="B40" s="2039"/>
      <c r="C40" s="2038"/>
      <c r="D40" s="82"/>
      <c r="E40" s="2037"/>
      <c r="F40" s="2038"/>
      <c r="G40" s="95"/>
      <c r="H40" s="1618"/>
      <c r="I40" s="167">
        <v>29</v>
      </c>
    </row>
    <row r="41" spans="2:9" ht="12.95" customHeight="1">
      <c r="B41" s="2039"/>
      <c r="C41" s="2038"/>
      <c r="D41" s="82"/>
      <c r="E41" s="2037"/>
      <c r="F41" s="2038"/>
      <c r="G41" s="95"/>
      <c r="H41" s="1618"/>
      <c r="I41" s="167">
        <v>30</v>
      </c>
    </row>
    <row r="42" spans="2:9" ht="12.95" customHeight="1">
      <c r="B42" s="426"/>
      <c r="C42" s="736" t="s">
        <v>613</v>
      </c>
      <c r="D42" s="2040"/>
      <c r="E42" s="2041"/>
      <c r="F42" s="2041"/>
      <c r="G42" s="2042"/>
      <c r="H42" s="740"/>
      <c r="I42" s="167">
        <v>31</v>
      </c>
    </row>
    <row r="43" spans="2:9" ht="12.95" customHeight="1">
      <c r="B43" s="235"/>
      <c r="C43" s="204"/>
      <c r="H43" s="158"/>
      <c r="I43" s="167">
        <v>32</v>
      </c>
    </row>
    <row r="44" spans="2:9" ht="12.95" customHeight="1" thickBot="1">
      <c r="B44" s="237" t="s">
        <v>614</v>
      </c>
      <c r="C44" s="173"/>
      <c r="D44" s="2034"/>
      <c r="E44" s="2035"/>
      <c r="F44" s="2035"/>
      <c r="G44" s="2035"/>
      <c r="H44" s="2036"/>
      <c r="I44" s="167">
        <v>33</v>
      </c>
    </row>
    <row r="45" spans="2:9" ht="13.5" thickTop="1"/>
    <row r="46" spans="2:9"/>
    <row r="47" spans="2:9"/>
    <row r="48" spans="2:9"/>
    <row r="49"/>
    <row r="50"/>
  </sheetData>
  <sheetProtection algorithmName="SHA-512" hashValue="yW+9D7Zv0JOb4tXD1grPKfK+HAvvl9jXnDNQaH1TI1n3lGJLXq5847ZgJfuYGOvTNK+txUB5o9loGzHAj/C4Og==" saltValue="H/HswIP6ZAQX0fJYqn1XVw==" spinCount="100000" sheet="1" objects="1" scenarios="1"/>
  <mergeCells count="49">
    <mergeCell ref="B7:C7"/>
    <mergeCell ref="B21:C21"/>
    <mergeCell ref="D42:G42"/>
    <mergeCell ref="D27:G27"/>
    <mergeCell ref="E14:F14"/>
    <mergeCell ref="B17:C17"/>
    <mergeCell ref="B18:C18"/>
    <mergeCell ref="B19:C19"/>
    <mergeCell ref="B20:C20"/>
    <mergeCell ref="B30:C30"/>
    <mergeCell ref="B31:C31"/>
    <mergeCell ref="B32:C32"/>
    <mergeCell ref="B33:C33"/>
    <mergeCell ref="B39:C39"/>
    <mergeCell ref="B22:C22"/>
    <mergeCell ref="B23:C23"/>
    <mergeCell ref="B24:C24"/>
    <mergeCell ref="B25:C25"/>
    <mergeCell ref="B26:C26"/>
    <mergeCell ref="E32:F32"/>
    <mergeCell ref="B40:C40"/>
    <mergeCell ref="E33:F33"/>
    <mergeCell ref="E34:F34"/>
    <mergeCell ref="E35:F35"/>
    <mergeCell ref="E36:F36"/>
    <mergeCell ref="E37:F37"/>
    <mergeCell ref="E38:F38"/>
    <mergeCell ref="B41:C41"/>
    <mergeCell ref="B34:C34"/>
    <mergeCell ref="B35:C35"/>
    <mergeCell ref="B36:C36"/>
    <mergeCell ref="B37:C37"/>
    <mergeCell ref="B38:C38"/>
    <mergeCell ref="D44:H44"/>
    <mergeCell ref="E17:F17"/>
    <mergeCell ref="E18:F18"/>
    <mergeCell ref="E19:F19"/>
    <mergeCell ref="E20:F20"/>
    <mergeCell ref="E21:F21"/>
    <mergeCell ref="E22:F22"/>
    <mergeCell ref="E23:F23"/>
    <mergeCell ref="E24:F24"/>
    <mergeCell ref="E25:F25"/>
    <mergeCell ref="E26:F26"/>
    <mergeCell ref="E30:F30"/>
    <mergeCell ref="E31:F31"/>
    <mergeCell ref="E39:F39"/>
    <mergeCell ref="E40:F40"/>
    <mergeCell ref="E41:F41"/>
  </mergeCells>
  <hyperlinks>
    <hyperlink ref="B7" location="Checklist!A1" display="Click here to go back to the instructions" xr:uid="{39EFB1F2-9337-44D7-9B18-630B2B42AE32}"/>
  </hyperlinks>
  <printOptions horizontalCentered="1"/>
  <pageMargins left="0.25" right="0.25" top="0.75" bottom="0.75" header="0.3" footer="0.3"/>
  <pageSetup scale="90" orientation="landscape" r:id="rId1"/>
  <headerFooter alignWithMargins="0">
    <oddFooter>&amp;C&amp;10&amp;A 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dimension ref="A1:R104"/>
  <sheetViews>
    <sheetView showGridLines="0" zoomScaleNormal="100" workbookViewId="0">
      <selection activeCell="I13" sqref="I13"/>
    </sheetView>
  </sheetViews>
  <sheetFormatPr defaultColWidth="0" defaultRowHeight="11.25" zeroHeight="1"/>
  <cols>
    <col min="1" max="1" width="1.77734375" style="318" customWidth="1"/>
    <col min="2" max="3" width="4.6640625" style="318" customWidth="1"/>
    <col min="4" max="4" width="21.6640625" style="318" customWidth="1"/>
    <col min="5" max="5" width="13.6640625" style="318" customWidth="1"/>
    <col min="6" max="6" width="14.109375" style="318" customWidth="1"/>
    <col min="7" max="7" width="13.77734375" style="318" customWidth="1"/>
    <col min="8" max="8" width="13" style="318" customWidth="1"/>
    <col min="9" max="9" width="14.33203125" style="318" customWidth="1"/>
    <col min="10" max="10" width="3.109375" style="318" hidden="1" customWidth="1"/>
    <col min="11" max="11" width="1.6640625" style="318" customWidth="1"/>
    <col min="12" max="12" width="11.6640625" style="318" hidden="1" customWidth="1"/>
    <col min="13" max="17" width="8.6640625" style="318" hidden="1" customWidth="1"/>
    <col min="18" max="18" width="8.6640625" style="318" customWidth="1"/>
    <col min="19" max="16384" width="12.6640625" style="318" hidden="1"/>
  </cols>
  <sheetData>
    <row r="1" spans="2:11">
      <c r="B1" s="316" t="s">
        <v>12355</v>
      </c>
      <c r="C1" s="316"/>
      <c r="D1" s="316"/>
      <c r="E1" s="316"/>
      <c r="F1" s="316"/>
      <c r="G1" s="316"/>
      <c r="H1" s="316"/>
      <c r="I1" s="316"/>
      <c r="J1" s="316"/>
      <c r="K1" s="316"/>
    </row>
    <row r="2" spans="2:11">
      <c r="B2" s="316" t="s">
        <v>12356</v>
      </c>
      <c r="C2" s="316"/>
      <c r="D2" s="316"/>
      <c r="E2" s="316"/>
      <c r="F2" s="316"/>
      <c r="G2" s="316"/>
      <c r="H2" s="316"/>
      <c r="I2" s="316"/>
      <c r="J2" s="316"/>
      <c r="K2" s="316"/>
    </row>
    <row r="3" spans="2:11">
      <c r="B3" s="316" t="s">
        <v>12357</v>
      </c>
      <c r="C3" s="316"/>
      <c r="D3" s="316"/>
      <c r="E3" s="316"/>
      <c r="F3" s="316"/>
      <c r="G3" s="316"/>
      <c r="H3" s="316"/>
      <c r="I3" s="316"/>
      <c r="J3" s="316"/>
      <c r="K3" s="316"/>
    </row>
    <row r="4" spans="2:11">
      <c r="B4" s="316" t="s">
        <v>12358</v>
      </c>
      <c r="C4" s="316"/>
      <c r="D4" s="316"/>
      <c r="E4" s="316"/>
      <c r="F4" s="316"/>
      <c r="G4" s="316"/>
      <c r="H4" s="316"/>
      <c r="I4" s="316"/>
      <c r="J4" s="316"/>
      <c r="K4" s="316"/>
    </row>
    <row r="5" spans="2:11"/>
    <row r="6" spans="2:11">
      <c r="B6" s="316" t="s">
        <v>1147</v>
      </c>
      <c r="C6" s="316"/>
      <c r="D6" s="316"/>
      <c r="E6" s="316"/>
      <c r="F6" s="317"/>
      <c r="G6" s="316"/>
      <c r="H6" s="316"/>
      <c r="I6" s="316"/>
    </row>
    <row r="7" spans="2:11" ht="13.5" thickBot="1">
      <c r="B7" s="1878" t="s">
        <v>14439</v>
      </c>
      <c r="C7" s="1878"/>
      <c r="D7" s="1878"/>
      <c r="E7" s="741"/>
      <c r="F7" s="742"/>
      <c r="G7" s="741"/>
      <c r="H7" s="741"/>
      <c r="I7" s="17"/>
    </row>
    <row r="8" spans="2:11" ht="15.95" customHeight="1" thickTop="1">
      <c r="B8" s="319" t="s">
        <v>6</v>
      </c>
      <c r="C8" s="320"/>
      <c r="D8" s="320"/>
      <c r="E8" s="321">
        <f>Facility_Name</f>
        <v>0</v>
      </c>
      <c r="F8" s="321"/>
      <c r="G8" s="320"/>
      <c r="H8" s="743" t="s">
        <v>615</v>
      </c>
      <c r="I8" s="744">
        <f>Provider_Number</f>
        <v>0</v>
      </c>
    </row>
    <row r="9" spans="2:11" ht="15.95" customHeight="1">
      <c r="B9" s="745" t="s">
        <v>7</v>
      </c>
      <c r="C9" s="746"/>
      <c r="D9" s="746"/>
      <c r="E9" s="377" t="str">
        <f>IF(Facility_DBA = 0, "", Facility_DBA)</f>
        <v/>
      </c>
      <c r="F9" s="377"/>
      <c r="G9" s="746"/>
      <c r="H9" s="747" t="s">
        <v>95</v>
      </c>
      <c r="I9" s="1735">
        <f>Facility_FYB</f>
        <v>0</v>
      </c>
    </row>
    <row r="10" spans="2:11" hidden="1">
      <c r="B10" s="748" t="s">
        <v>1486</v>
      </c>
      <c r="C10" s="749" t="s">
        <v>1487</v>
      </c>
      <c r="D10" s="749" t="s">
        <v>1488</v>
      </c>
      <c r="E10" s="749" t="s">
        <v>1489</v>
      </c>
      <c r="F10" s="749" t="s">
        <v>1490</v>
      </c>
      <c r="G10" s="749" t="s">
        <v>1491</v>
      </c>
      <c r="H10" s="750" t="s">
        <v>1492</v>
      </c>
      <c r="I10" s="751" t="s">
        <v>1493</v>
      </c>
    </row>
    <row r="11" spans="2:11" ht="15.95" customHeight="1" thickBot="1">
      <c r="B11" s="752" t="s">
        <v>1235</v>
      </c>
      <c r="C11" s="753"/>
      <c r="D11" s="753"/>
      <c r="E11" s="2046"/>
      <c r="F11" s="2047"/>
      <c r="G11" s="2048"/>
      <c r="H11" s="754" t="s">
        <v>53</v>
      </c>
      <c r="I11" s="1745">
        <f>Facility_FYE</f>
        <v>0</v>
      </c>
      <c r="J11" s="755">
        <v>1</v>
      </c>
    </row>
    <row r="12" spans="2:11" ht="15.95" hidden="1" customHeight="1" thickTop="1" thickBot="1">
      <c r="B12" s="331" t="s">
        <v>1486</v>
      </c>
      <c r="C12" s="332" t="s">
        <v>1487</v>
      </c>
      <c r="D12" s="332" t="s">
        <v>1488</v>
      </c>
      <c r="E12" s="332" t="s">
        <v>1489</v>
      </c>
      <c r="F12" s="332" t="s">
        <v>1490</v>
      </c>
      <c r="G12" s="332" t="s">
        <v>1491</v>
      </c>
      <c r="H12" s="610" t="s">
        <v>1492</v>
      </c>
      <c r="I12" s="334" t="s">
        <v>1493</v>
      </c>
    </row>
    <row r="13" spans="2:11" ht="34.5" thickTop="1">
      <c r="B13" s="756" t="s">
        <v>1232</v>
      </c>
      <c r="C13" s="757" t="s">
        <v>161</v>
      </c>
      <c r="D13" s="336"/>
      <c r="E13" s="758" t="s">
        <v>1230</v>
      </c>
      <c r="F13" s="758" t="s">
        <v>1231</v>
      </c>
      <c r="G13" s="758" t="s">
        <v>1228</v>
      </c>
      <c r="H13" s="758" t="s">
        <v>14394</v>
      </c>
      <c r="I13" s="759" t="s">
        <v>1229</v>
      </c>
      <c r="J13"/>
    </row>
    <row r="14" spans="2:11" ht="15" customHeight="1">
      <c r="B14" s="760"/>
      <c r="C14" s="761"/>
      <c r="D14" s="762"/>
      <c r="E14" s="342" t="s">
        <v>59</v>
      </c>
      <c r="F14" s="342" t="s">
        <v>60</v>
      </c>
      <c r="G14" s="342" t="s">
        <v>61</v>
      </c>
      <c r="H14" s="342" t="s">
        <v>62</v>
      </c>
      <c r="I14" s="763" t="s">
        <v>63</v>
      </c>
      <c r="J14"/>
    </row>
    <row r="15" spans="2:11" ht="15" customHeight="1">
      <c r="B15" s="764" t="s">
        <v>1289</v>
      </c>
      <c r="C15" s="346" t="s">
        <v>616</v>
      </c>
      <c r="D15" s="380"/>
      <c r="E15" s="347"/>
      <c r="F15" s="348"/>
      <c r="G15" s="348"/>
      <c r="H15" s="348"/>
      <c r="I15" s="349"/>
      <c r="J15"/>
    </row>
    <row r="16" spans="2:11" ht="17.45" customHeight="1">
      <c r="B16" s="765" t="s">
        <v>948</v>
      </c>
      <c r="C16" s="351" t="s">
        <v>617</v>
      </c>
      <c r="D16" s="377"/>
      <c r="E16" s="1632"/>
      <c r="F16" s="1633"/>
      <c r="G16" s="1633"/>
      <c r="H16" s="1633"/>
      <c r="I16" s="1634"/>
      <c r="J16"/>
    </row>
    <row r="17" spans="2:10" ht="17.45" customHeight="1">
      <c r="B17" s="765" t="s">
        <v>949</v>
      </c>
      <c r="C17" s="351" t="s">
        <v>618</v>
      </c>
      <c r="D17" s="377"/>
      <c r="E17" s="1635"/>
      <c r="F17" s="1633"/>
      <c r="G17" s="1633"/>
      <c r="H17" s="1633"/>
      <c r="I17" s="1634"/>
      <c r="J17"/>
    </row>
    <row r="18" spans="2:10" ht="17.45" customHeight="1">
      <c r="B18" s="765" t="s">
        <v>950</v>
      </c>
      <c r="C18" s="351" t="s">
        <v>619</v>
      </c>
      <c r="D18" s="377"/>
      <c r="E18" s="1499"/>
      <c r="F18" s="1635"/>
      <c r="G18" s="1636"/>
      <c r="H18" s="1633"/>
      <c r="I18" s="1634"/>
      <c r="J18"/>
    </row>
    <row r="19" spans="2:10" ht="17.45" customHeight="1">
      <c r="B19" s="765" t="s">
        <v>951</v>
      </c>
      <c r="C19" s="351" t="s">
        <v>620</v>
      </c>
      <c r="D19" s="377"/>
      <c r="E19" s="1499"/>
      <c r="F19" s="1499"/>
      <c r="G19" s="1636"/>
      <c r="H19" s="1633"/>
      <c r="I19" s="1634"/>
      <c r="J19"/>
    </row>
    <row r="20" spans="2:10" ht="17.45" customHeight="1">
      <c r="B20" s="765" t="s">
        <v>1272</v>
      </c>
      <c r="C20" s="351" t="s">
        <v>621</v>
      </c>
      <c r="D20" s="377"/>
      <c r="E20" s="1499"/>
      <c r="F20" s="1499"/>
      <c r="G20" s="1636"/>
      <c r="H20" s="1633"/>
      <c r="I20" s="1634"/>
      <c r="J20"/>
    </row>
    <row r="21" spans="2:10" ht="17.45" customHeight="1">
      <c r="B21" s="765" t="s">
        <v>1273</v>
      </c>
      <c r="C21" s="351" t="s">
        <v>622</v>
      </c>
      <c r="D21" s="377"/>
      <c r="E21" s="1499"/>
      <c r="F21" s="1499"/>
      <c r="G21" s="1636"/>
      <c r="H21" s="1633"/>
      <c r="I21" s="1634"/>
      <c r="J21"/>
    </row>
    <row r="22" spans="2:10" ht="17.45" customHeight="1">
      <c r="B22" s="765" t="s">
        <v>1274</v>
      </c>
      <c r="C22" s="351" t="s">
        <v>129</v>
      </c>
      <c r="D22" s="377"/>
      <c r="E22" s="1499"/>
      <c r="F22" s="1499"/>
      <c r="G22" s="1636"/>
      <c r="H22" s="1633"/>
      <c r="I22" s="1634"/>
      <c r="J22"/>
    </row>
    <row r="23" spans="2:10" ht="17.45" customHeight="1" thickBot="1">
      <c r="B23" s="765" t="s">
        <v>1275</v>
      </c>
      <c r="C23" s="351" t="s">
        <v>623</v>
      </c>
      <c r="D23" s="377"/>
      <c r="E23" s="1502">
        <f>'Schedule 11'!$E$55</f>
        <v>0</v>
      </c>
      <c r="F23" s="1502">
        <f>'Schedule 11'!$F$55</f>
        <v>0</v>
      </c>
      <c r="G23" s="1636"/>
      <c r="H23" s="1633"/>
      <c r="I23" s="1634"/>
      <c r="J23"/>
    </row>
    <row r="24" spans="2:10" ht="17.100000000000001" customHeight="1" thickTop="1" thickBot="1">
      <c r="B24" s="767" t="s">
        <v>1276</v>
      </c>
      <c r="C24" s="354" t="s">
        <v>624</v>
      </c>
      <c r="D24" s="768"/>
      <c r="E24" s="1504">
        <f>SUM(E16:E23)</f>
        <v>0</v>
      </c>
      <c r="F24" s="1637">
        <f>SUM(F18:F23)</f>
        <v>0</v>
      </c>
      <c r="G24" s="1636"/>
      <c r="H24" s="1633"/>
      <c r="I24" s="1634"/>
      <c r="J24"/>
    </row>
    <row r="25" spans="2:10" ht="17.100000000000001" customHeight="1" thickTop="1">
      <c r="B25" s="764" t="s">
        <v>1288</v>
      </c>
      <c r="C25" s="346" t="s">
        <v>625</v>
      </c>
      <c r="D25" s="380"/>
      <c r="E25" s="1636"/>
      <c r="F25" s="1633"/>
      <c r="G25" s="1633"/>
      <c r="H25" s="1633"/>
      <c r="I25" s="1634"/>
      <c r="J25"/>
    </row>
    <row r="26" spans="2:10" ht="17.45" customHeight="1">
      <c r="B26" s="765" t="s">
        <v>952</v>
      </c>
      <c r="C26" s="351" t="s">
        <v>626</v>
      </c>
      <c r="D26" s="377"/>
      <c r="E26" s="1499"/>
      <c r="F26" s="1499"/>
      <c r="G26" s="1499"/>
      <c r="H26" s="1638">
        <f>+E26+F26</f>
        <v>0</v>
      </c>
      <c r="I26" s="1639"/>
      <c r="J26"/>
    </row>
    <row r="27" spans="2:10" ht="17.100000000000001" customHeight="1">
      <c r="B27" s="765" t="s">
        <v>953</v>
      </c>
      <c r="C27" s="351" t="s">
        <v>627</v>
      </c>
      <c r="D27" s="377"/>
      <c r="E27" s="1499"/>
      <c r="F27" s="1499"/>
      <c r="G27" s="1499"/>
      <c r="H27" s="1638">
        <f t="shared" ref="H27:H51" si="0">+E27+F27</f>
        <v>0</v>
      </c>
      <c r="I27" s="1639"/>
      <c r="J27"/>
    </row>
    <row r="28" spans="2:10" ht="17.100000000000001" customHeight="1">
      <c r="B28" s="765" t="s">
        <v>954</v>
      </c>
      <c r="C28" s="351" t="s">
        <v>628</v>
      </c>
      <c r="D28" s="377"/>
      <c r="E28" s="1499"/>
      <c r="F28" s="1499"/>
      <c r="G28" s="1499"/>
      <c r="H28" s="1638">
        <f t="shared" si="0"/>
        <v>0</v>
      </c>
      <c r="I28" s="1639"/>
      <c r="J28"/>
    </row>
    <row r="29" spans="2:10" ht="17.100000000000001" customHeight="1">
      <c r="B29" s="765" t="s">
        <v>955</v>
      </c>
      <c r="C29" s="351" t="s">
        <v>629</v>
      </c>
      <c r="D29" s="377"/>
      <c r="E29" s="1499"/>
      <c r="F29" s="1499"/>
      <c r="G29" s="1499"/>
      <c r="H29" s="1638">
        <f t="shared" si="0"/>
        <v>0</v>
      </c>
      <c r="I29" s="1639"/>
      <c r="J29"/>
    </row>
    <row r="30" spans="2:10" ht="17.100000000000001" customHeight="1">
      <c r="B30" s="765" t="s">
        <v>956</v>
      </c>
      <c r="C30" s="351" t="s">
        <v>630</v>
      </c>
      <c r="D30" s="377"/>
      <c r="E30" s="1499"/>
      <c r="F30" s="1499"/>
      <c r="G30" s="1499"/>
      <c r="H30" s="1638">
        <f t="shared" si="0"/>
        <v>0</v>
      </c>
      <c r="I30" s="1639"/>
      <c r="J30"/>
    </row>
    <row r="31" spans="2:10" ht="17.100000000000001" customHeight="1">
      <c r="B31" s="765" t="s">
        <v>957</v>
      </c>
      <c r="C31" s="351" t="s">
        <v>631</v>
      </c>
      <c r="D31" s="377"/>
      <c r="E31" s="1499"/>
      <c r="F31" s="1499"/>
      <c r="G31" s="1499"/>
      <c r="H31" s="1638">
        <f t="shared" si="0"/>
        <v>0</v>
      </c>
      <c r="I31" s="1639"/>
      <c r="J31"/>
    </row>
    <row r="32" spans="2:10" ht="17.100000000000001" customHeight="1">
      <c r="B32" s="765" t="s">
        <v>958</v>
      </c>
      <c r="C32" s="351" t="s">
        <v>632</v>
      </c>
      <c r="D32" s="377"/>
      <c r="E32" s="1499"/>
      <c r="F32" s="1499"/>
      <c r="G32" s="1499"/>
      <c r="H32" s="1638">
        <f t="shared" si="0"/>
        <v>0</v>
      </c>
      <c r="I32" s="1639"/>
      <c r="J32"/>
    </row>
    <row r="33" spans="2:10" ht="17.100000000000001" customHeight="1">
      <c r="B33" s="765" t="s">
        <v>959</v>
      </c>
      <c r="C33" s="351" t="s">
        <v>619</v>
      </c>
      <c r="D33" s="377"/>
      <c r="E33" s="1499"/>
      <c r="F33" s="1499"/>
      <c r="G33" s="1499"/>
      <c r="H33" s="1638">
        <f t="shared" si="0"/>
        <v>0</v>
      </c>
      <c r="I33" s="1639"/>
      <c r="J33"/>
    </row>
    <row r="34" spans="2:10" ht="17.100000000000001" customHeight="1">
      <c r="B34" s="765" t="s">
        <v>960</v>
      </c>
      <c r="C34" s="351" t="s">
        <v>357</v>
      </c>
      <c r="D34" s="377"/>
      <c r="E34" s="1499"/>
      <c r="F34" s="1499"/>
      <c r="G34" s="1499"/>
      <c r="H34" s="1638">
        <f t="shared" si="0"/>
        <v>0</v>
      </c>
      <c r="I34" s="1639"/>
      <c r="J34"/>
    </row>
    <row r="35" spans="2:10" ht="17.100000000000001" customHeight="1">
      <c r="B35" s="765" t="s">
        <v>961</v>
      </c>
      <c r="C35" s="351" t="s">
        <v>633</v>
      </c>
      <c r="D35" s="377"/>
      <c r="E35" s="1499"/>
      <c r="F35" s="1499"/>
      <c r="G35" s="1499"/>
      <c r="H35" s="1638">
        <f t="shared" si="0"/>
        <v>0</v>
      </c>
      <c r="I35" s="1639"/>
      <c r="J35"/>
    </row>
    <row r="36" spans="2:10" ht="17.100000000000001" customHeight="1">
      <c r="B36" s="765" t="s">
        <v>962</v>
      </c>
      <c r="C36" s="351" t="s">
        <v>634</v>
      </c>
      <c r="D36" s="377"/>
      <c r="E36" s="1499"/>
      <c r="F36" s="1499"/>
      <c r="G36" s="1499"/>
      <c r="H36" s="1638">
        <f t="shared" si="0"/>
        <v>0</v>
      </c>
      <c r="I36" s="1639"/>
      <c r="J36"/>
    </row>
    <row r="37" spans="2:10" ht="17.100000000000001" customHeight="1">
      <c r="B37" s="765" t="s">
        <v>963</v>
      </c>
      <c r="C37" s="351" t="s">
        <v>635</v>
      </c>
      <c r="D37" s="377"/>
      <c r="E37" s="1499"/>
      <c r="F37" s="1499"/>
      <c r="G37" s="1499"/>
      <c r="H37" s="1638">
        <f t="shared" si="0"/>
        <v>0</v>
      </c>
      <c r="I37" s="1639"/>
      <c r="J37"/>
    </row>
    <row r="38" spans="2:10" ht="17.100000000000001" customHeight="1">
      <c r="B38" s="765" t="s">
        <v>964</v>
      </c>
      <c r="C38" s="351" t="s">
        <v>305</v>
      </c>
      <c r="D38" s="377"/>
      <c r="E38" s="1499"/>
      <c r="F38" s="1499"/>
      <c r="G38" s="1499"/>
      <c r="H38" s="1638">
        <f t="shared" si="0"/>
        <v>0</v>
      </c>
      <c r="I38" s="1639"/>
      <c r="J38"/>
    </row>
    <row r="39" spans="2:10" ht="17.100000000000001" customHeight="1">
      <c r="B39" s="765" t="s">
        <v>965</v>
      </c>
      <c r="C39" s="351" t="s">
        <v>636</v>
      </c>
      <c r="D39" s="377"/>
      <c r="E39" s="1499"/>
      <c r="F39" s="1499"/>
      <c r="G39" s="1499"/>
      <c r="H39" s="1638">
        <f t="shared" si="0"/>
        <v>0</v>
      </c>
      <c r="I39" s="1639"/>
      <c r="J39"/>
    </row>
    <row r="40" spans="2:10" ht="17.100000000000001" customHeight="1">
      <c r="B40" s="765" t="s">
        <v>691</v>
      </c>
      <c r="C40" s="351" t="s">
        <v>637</v>
      </c>
      <c r="D40" s="377"/>
      <c r="E40" s="1499"/>
      <c r="F40" s="1499"/>
      <c r="G40" s="1499"/>
      <c r="H40" s="1638">
        <f t="shared" si="0"/>
        <v>0</v>
      </c>
      <c r="I40" s="1639"/>
      <c r="J40"/>
    </row>
    <row r="41" spans="2:10" ht="17.100000000000001" customHeight="1">
      <c r="B41" s="765" t="s">
        <v>966</v>
      </c>
      <c r="C41" s="351" t="s">
        <v>638</v>
      </c>
      <c r="D41" s="377"/>
      <c r="E41" s="1499"/>
      <c r="F41" s="1499"/>
      <c r="G41" s="1499"/>
      <c r="H41" s="1638">
        <f t="shared" si="0"/>
        <v>0</v>
      </c>
      <c r="I41" s="1639"/>
      <c r="J41"/>
    </row>
    <row r="42" spans="2:10" ht="17.100000000000001" customHeight="1">
      <c r="B42" s="765" t="s">
        <v>967</v>
      </c>
      <c r="C42" s="351" t="s">
        <v>639</v>
      </c>
      <c r="D42" s="377"/>
      <c r="E42" s="1499"/>
      <c r="F42" s="1499"/>
      <c r="G42" s="1499"/>
      <c r="H42" s="1638">
        <f t="shared" si="0"/>
        <v>0</v>
      </c>
      <c r="I42" s="1639"/>
      <c r="J42"/>
    </row>
    <row r="43" spans="2:10" ht="17.100000000000001" customHeight="1">
      <c r="B43" s="765" t="s">
        <v>1283</v>
      </c>
      <c r="C43" s="351" t="s">
        <v>640</v>
      </c>
      <c r="D43" s="377"/>
      <c r="E43" s="1499"/>
      <c r="F43" s="1499"/>
      <c r="G43" s="1499"/>
      <c r="H43" s="1638">
        <f t="shared" si="0"/>
        <v>0</v>
      </c>
      <c r="I43" s="1639"/>
      <c r="J43"/>
    </row>
    <row r="44" spans="2:10" ht="17.100000000000001" customHeight="1">
      <c r="B44" s="765" t="s">
        <v>1284</v>
      </c>
      <c r="C44" s="351" t="s">
        <v>641</v>
      </c>
      <c r="D44" s="377"/>
      <c r="E44" s="1499"/>
      <c r="F44" s="1499"/>
      <c r="G44" s="1499"/>
      <c r="H44" s="1638">
        <f t="shared" si="0"/>
        <v>0</v>
      </c>
      <c r="I44" s="1639"/>
      <c r="J44"/>
    </row>
    <row r="45" spans="2:10" ht="17.100000000000001" customHeight="1">
      <c r="B45" s="765" t="s">
        <v>1285</v>
      </c>
      <c r="C45" s="351" t="s">
        <v>642</v>
      </c>
      <c r="D45" s="377"/>
      <c r="E45" s="1499"/>
      <c r="F45" s="1499"/>
      <c r="G45" s="1499"/>
      <c r="H45" s="1638">
        <f t="shared" si="0"/>
        <v>0</v>
      </c>
      <c r="I45" s="1639"/>
      <c r="J45"/>
    </row>
    <row r="46" spans="2:10" ht="17.100000000000001" customHeight="1">
      <c r="B46" s="765" t="s">
        <v>4615</v>
      </c>
      <c r="C46" s="351" t="s">
        <v>333</v>
      </c>
      <c r="D46" s="377"/>
      <c r="E46" s="1499"/>
      <c r="F46" s="1499"/>
      <c r="G46" s="1499"/>
      <c r="H46" s="1638">
        <f t="shared" si="0"/>
        <v>0</v>
      </c>
      <c r="I46" s="1639"/>
      <c r="J46"/>
    </row>
    <row r="47" spans="2:10" ht="17.100000000000001" customHeight="1">
      <c r="B47" s="765" t="s">
        <v>4616</v>
      </c>
      <c r="C47" s="351" t="s">
        <v>643</v>
      </c>
      <c r="D47" s="377"/>
      <c r="E47" s="1499"/>
      <c r="F47" s="1499"/>
      <c r="G47" s="1499"/>
      <c r="H47" s="1638">
        <f t="shared" si="0"/>
        <v>0</v>
      </c>
      <c r="I47" s="1639"/>
      <c r="J47"/>
    </row>
    <row r="48" spans="2:10" ht="17.100000000000001" customHeight="1">
      <c r="B48" s="765" t="s">
        <v>4617</v>
      </c>
      <c r="C48" s="351" t="s">
        <v>335</v>
      </c>
      <c r="D48" s="377"/>
      <c r="E48" s="1499"/>
      <c r="F48" s="1499"/>
      <c r="G48" s="1499"/>
      <c r="H48" s="1638">
        <f t="shared" si="0"/>
        <v>0</v>
      </c>
      <c r="I48" s="1639"/>
      <c r="J48"/>
    </row>
    <row r="49" spans="2:11" ht="17.100000000000001" customHeight="1">
      <c r="B49" s="765" t="s">
        <v>4618</v>
      </c>
      <c r="C49" s="351" t="s">
        <v>644</v>
      </c>
      <c r="D49" s="377"/>
      <c r="E49" s="1499"/>
      <c r="F49" s="1499"/>
      <c r="G49" s="1499"/>
      <c r="H49" s="1638">
        <f t="shared" si="0"/>
        <v>0</v>
      </c>
      <c r="I49" s="1639"/>
      <c r="J49"/>
    </row>
    <row r="50" spans="2:11" ht="17.100000000000001" customHeight="1">
      <c r="B50" s="765" t="s">
        <v>4619</v>
      </c>
      <c r="C50" s="351" t="s">
        <v>645</v>
      </c>
      <c r="D50" s="377"/>
      <c r="E50" s="1499"/>
      <c r="F50" s="1499"/>
      <c r="G50" s="1499"/>
      <c r="H50" s="1638">
        <f t="shared" si="0"/>
        <v>0</v>
      </c>
      <c r="I50" s="1639"/>
      <c r="J50"/>
    </row>
    <row r="51" spans="2:11" ht="17.100000000000001" customHeight="1">
      <c r="B51" s="765" t="s">
        <v>4620</v>
      </c>
      <c r="C51" s="351" t="s">
        <v>341</v>
      </c>
      <c r="D51" s="377"/>
      <c r="E51" s="1499"/>
      <c r="F51" s="1499"/>
      <c r="G51" s="1499"/>
      <c r="H51" s="1638">
        <f t="shared" si="0"/>
        <v>0</v>
      </c>
      <c r="I51" s="1639"/>
      <c r="J51"/>
    </row>
    <row r="52" spans="2:11" ht="17.100000000000001" customHeight="1">
      <c r="B52" s="765" t="s">
        <v>4621</v>
      </c>
      <c r="C52" s="351" t="s">
        <v>646</v>
      </c>
      <c r="D52" s="377"/>
      <c r="E52" s="1502">
        <f>+'Schedule 12'!E65</f>
        <v>0</v>
      </c>
      <c r="F52" s="1502">
        <f>+'Schedule 12'!F65</f>
        <v>0</v>
      </c>
      <c r="G52" s="1502">
        <f>+'Schedule 12'!G65</f>
        <v>0</v>
      </c>
      <c r="H52" s="1502">
        <f>+'Schedule 12'!H65</f>
        <v>0</v>
      </c>
      <c r="I52" s="1639"/>
      <c r="J52"/>
    </row>
    <row r="53" spans="2:11" ht="17.100000000000001" customHeight="1">
      <c r="B53" s="765" t="s">
        <v>4622</v>
      </c>
      <c r="C53" s="351" t="s">
        <v>360</v>
      </c>
      <c r="D53" s="377"/>
      <c r="E53" s="1499"/>
      <c r="F53" s="1499"/>
      <c r="G53" s="1499"/>
      <c r="H53" s="1638">
        <f>+E53+F53</f>
        <v>0</v>
      </c>
      <c r="I53" s="1639"/>
      <c r="J53"/>
    </row>
    <row r="54" spans="2:11" ht="17.100000000000001" customHeight="1" thickBot="1">
      <c r="B54" s="765" t="s">
        <v>4623</v>
      </c>
      <c r="C54" s="351" t="s">
        <v>647</v>
      </c>
      <c r="D54" s="377"/>
      <c r="E54" s="1499"/>
      <c r="F54" s="1499"/>
      <c r="G54" s="1499"/>
      <c r="H54" s="1638">
        <f>+E54+F54</f>
        <v>0</v>
      </c>
      <c r="I54" s="1639"/>
      <c r="J54"/>
    </row>
    <row r="55" spans="2:11" ht="17.100000000000001" customHeight="1" thickTop="1" thickBot="1">
      <c r="B55" s="767" t="s">
        <v>4624</v>
      </c>
      <c r="C55" s="354" t="s">
        <v>648</v>
      </c>
      <c r="D55" s="768"/>
      <c r="E55" s="1504">
        <f>SUM(E26:E54)</f>
        <v>0</v>
      </c>
      <c r="F55" s="1504">
        <f>SUM(F26:F54)</f>
        <v>0</v>
      </c>
      <c r="G55" s="1504">
        <f>SUM(G26:G54)</f>
        <v>0</v>
      </c>
      <c r="H55" s="1504">
        <f>SUM(H26:H54)</f>
        <v>0</v>
      </c>
      <c r="I55" s="1505">
        <f>SUM(I26:I54)</f>
        <v>0</v>
      </c>
      <c r="J55"/>
    </row>
    <row r="56" spans="2:11" ht="5.0999999999999996" customHeight="1" thickTop="1" thickBot="1">
      <c r="B56" s="628"/>
      <c r="C56" s="768"/>
      <c r="D56" s="768"/>
      <c r="E56" s="769"/>
      <c r="F56" s="769"/>
      <c r="G56" s="769"/>
      <c r="H56" s="769"/>
      <c r="I56" s="769"/>
      <c r="K56" s="770"/>
    </row>
    <row r="57" spans="2:11" ht="15.95" hidden="1" customHeight="1" thickTop="1" thickBot="1">
      <c r="B57" s="331" t="s">
        <v>1486</v>
      </c>
      <c r="C57" s="332" t="s">
        <v>1487</v>
      </c>
      <c r="D57" s="332" t="s">
        <v>1488</v>
      </c>
      <c r="E57" s="332" t="s">
        <v>1489</v>
      </c>
      <c r="F57" s="332" t="s">
        <v>1490</v>
      </c>
      <c r="G57" s="332" t="s">
        <v>1491</v>
      </c>
      <c r="H57" s="610" t="s">
        <v>1492</v>
      </c>
      <c r="I57" s="334" t="s">
        <v>1493</v>
      </c>
    </row>
    <row r="58" spans="2:11" ht="23.25" thickTop="1">
      <c r="B58" s="771" t="s">
        <v>1232</v>
      </c>
      <c r="C58" s="346"/>
      <c r="D58" s="380"/>
      <c r="E58" s="772"/>
      <c r="F58" s="772"/>
      <c r="G58" s="772"/>
      <c r="H58" s="772" t="s">
        <v>649</v>
      </c>
      <c r="I58" s="773" t="s">
        <v>13208</v>
      </c>
      <c r="J58" s="755">
        <v>1</v>
      </c>
      <c r="K58" s="770"/>
    </row>
    <row r="59" spans="2:11" ht="15" customHeight="1">
      <c r="B59" s="774" t="s">
        <v>1286</v>
      </c>
      <c r="C59" s="775" t="s">
        <v>650</v>
      </c>
      <c r="D59" s="746"/>
      <c r="E59" s="776"/>
      <c r="F59" s="777"/>
      <c r="G59" s="777"/>
      <c r="H59" s="778"/>
      <c r="I59" s="779"/>
      <c r="J59" s="755">
        <v>2</v>
      </c>
      <c r="K59" s="770"/>
    </row>
    <row r="60" spans="2:11" ht="17.100000000000001" customHeight="1">
      <c r="B60" s="765" t="s">
        <v>968</v>
      </c>
      <c r="C60" s="351" t="s">
        <v>651</v>
      </c>
      <c r="D60" s="377"/>
      <c r="E60" s="776"/>
      <c r="F60" s="776"/>
      <c r="G60" s="776"/>
      <c r="H60" s="766"/>
      <c r="I60" s="1638">
        <f>+G55</f>
        <v>0</v>
      </c>
      <c r="J60" s="755">
        <v>3</v>
      </c>
      <c r="K60" s="770"/>
    </row>
    <row r="61" spans="2:11" ht="17.100000000000001" customHeight="1" thickBot="1">
      <c r="B61" s="765" t="s">
        <v>969</v>
      </c>
      <c r="C61" s="351" t="s">
        <v>652</v>
      </c>
      <c r="D61" s="377"/>
      <c r="E61" s="776"/>
      <c r="F61" s="776"/>
      <c r="G61" s="776"/>
      <c r="H61" s="766"/>
      <c r="I61" s="1500">
        <f>+I55</f>
        <v>0</v>
      </c>
      <c r="J61" s="755">
        <v>4</v>
      </c>
      <c r="K61" s="770"/>
    </row>
    <row r="62" spans="2:11" ht="15" customHeight="1" thickTop="1" thickBot="1">
      <c r="B62" s="767" t="s">
        <v>970</v>
      </c>
      <c r="C62" s="354" t="s">
        <v>939</v>
      </c>
      <c r="D62" s="768"/>
      <c r="E62" s="780"/>
      <c r="F62" s="780"/>
      <c r="G62" s="780"/>
      <c r="H62" s="781"/>
      <c r="I62" s="1504">
        <f>+I60+I61</f>
        <v>0</v>
      </c>
      <c r="J62" s="755">
        <v>5</v>
      </c>
      <c r="K62" s="770"/>
    </row>
    <row r="63" spans="2:11" ht="5.0999999999999996" customHeight="1" thickTop="1" thickBot="1"/>
    <row r="64" spans="2:11" ht="15.95" hidden="1" customHeight="1" thickTop="1" thickBot="1">
      <c r="B64" s="331" t="s">
        <v>1486</v>
      </c>
      <c r="C64" s="332" t="s">
        <v>1487</v>
      </c>
      <c r="D64" s="332" t="s">
        <v>1488</v>
      </c>
      <c r="E64" s="332" t="s">
        <v>1489</v>
      </c>
      <c r="F64" s="332" t="s">
        <v>1490</v>
      </c>
      <c r="G64" s="332" t="s">
        <v>1491</v>
      </c>
      <c r="H64" s="610" t="s">
        <v>1492</v>
      </c>
      <c r="I64" s="334" t="s">
        <v>1493</v>
      </c>
    </row>
    <row r="65" spans="2:11" ht="17.100000000000001" customHeight="1" thickTop="1">
      <c r="B65" s="782" t="s">
        <v>1290</v>
      </c>
      <c r="C65" s="356" t="s">
        <v>653</v>
      </c>
      <c r="D65" s="603"/>
      <c r="E65" s="370"/>
      <c r="F65" s="370"/>
      <c r="G65" s="370"/>
      <c r="H65" s="370"/>
      <c r="I65" s="44"/>
      <c r="J65" s="755">
        <v>1</v>
      </c>
    </row>
    <row r="66" spans="2:11" ht="118.5" customHeight="1" thickBot="1">
      <c r="B66" s="795" t="s">
        <v>990</v>
      </c>
      <c r="C66" s="2049"/>
      <c r="D66" s="2050"/>
      <c r="E66" s="2050"/>
      <c r="F66" s="2050"/>
      <c r="G66" s="2050"/>
      <c r="H66" s="2050"/>
      <c r="I66" s="2051"/>
      <c r="J66" s="755">
        <v>2</v>
      </c>
    </row>
    <row r="67" spans="2:11" s="786" customFormat="1" ht="17.100000000000001" customHeight="1" thickTop="1" thickBot="1">
      <c r="B67" s="796"/>
      <c r="C67" s="783" t="s">
        <v>654</v>
      </c>
      <c r="D67" s="783"/>
      <c r="E67" s="784"/>
      <c r="F67" s="784"/>
      <c r="G67" s="784"/>
      <c r="H67" s="784"/>
      <c r="I67" s="784"/>
      <c r="J67" s="755">
        <v>3</v>
      </c>
      <c r="K67" s="785"/>
    </row>
    <row r="68" spans="2:11" ht="12" thickTop="1">
      <c r="B68" s="797"/>
      <c r="C68" s="787" t="s">
        <v>6</v>
      </c>
      <c r="D68" s="787"/>
      <c r="E68" s="787"/>
      <c r="F68" s="788" t="s">
        <v>14433</v>
      </c>
      <c r="G68" s="788" t="s">
        <v>1233</v>
      </c>
      <c r="H68" s="788" t="s">
        <v>1234</v>
      </c>
      <c r="I68" s="789"/>
      <c r="J68" s="755">
        <v>4</v>
      </c>
      <c r="K68" s="770"/>
    </row>
    <row r="69" spans="2:11" ht="14.25" customHeight="1">
      <c r="B69" s="795" t="s">
        <v>991</v>
      </c>
      <c r="C69" s="2043"/>
      <c r="D69" s="2044"/>
      <c r="E69" s="2045"/>
      <c r="F69" s="1631"/>
      <c r="G69" s="97"/>
      <c r="H69" s="1426"/>
      <c r="I69" s="790"/>
      <c r="J69" s="755">
        <v>5</v>
      </c>
      <c r="K69" s="770"/>
    </row>
    <row r="70" spans="2:11" ht="14.25" customHeight="1">
      <c r="B70" s="795" t="s">
        <v>992</v>
      </c>
      <c r="C70" s="2043"/>
      <c r="D70" s="2044"/>
      <c r="E70" s="2045"/>
      <c r="F70" s="1631"/>
      <c r="G70" s="97"/>
      <c r="H70" s="1426"/>
      <c r="I70" s="790"/>
      <c r="J70" s="755">
        <v>6</v>
      </c>
      <c r="K70" s="770"/>
    </row>
    <row r="71" spans="2:11" ht="14.25" customHeight="1">
      <c r="B71" s="795" t="s">
        <v>993</v>
      </c>
      <c r="C71" s="2043"/>
      <c r="D71" s="2044"/>
      <c r="E71" s="2045"/>
      <c r="F71" s="1631"/>
      <c r="G71" s="97"/>
      <c r="H71" s="1426"/>
      <c r="I71" s="790"/>
      <c r="J71" s="755">
        <v>7</v>
      </c>
      <c r="K71" s="770"/>
    </row>
    <row r="72" spans="2:11" ht="14.25" customHeight="1">
      <c r="B72" s="795" t="s">
        <v>994</v>
      </c>
      <c r="C72" s="2043"/>
      <c r="D72" s="2044"/>
      <c r="E72" s="2045"/>
      <c r="F72" s="1631"/>
      <c r="G72" s="97"/>
      <c r="H72" s="1426"/>
      <c r="I72" s="790"/>
      <c r="J72" s="755">
        <v>8</v>
      </c>
      <c r="K72" s="770"/>
    </row>
    <row r="73" spans="2:11" ht="14.25" customHeight="1">
      <c r="B73" s="795" t="s">
        <v>995</v>
      </c>
      <c r="C73" s="2043"/>
      <c r="D73" s="2044"/>
      <c r="E73" s="2045"/>
      <c r="F73" s="1631"/>
      <c r="G73" s="97"/>
      <c r="H73" s="1426"/>
      <c r="I73" s="790"/>
      <c r="J73" s="755">
        <v>9</v>
      </c>
      <c r="K73" s="770"/>
    </row>
    <row r="74" spans="2:11" ht="14.25" customHeight="1">
      <c r="B74" s="795" t="s">
        <v>996</v>
      </c>
      <c r="C74" s="2043"/>
      <c r="D74" s="2044"/>
      <c r="E74" s="2045"/>
      <c r="F74" s="1631"/>
      <c r="G74" s="97"/>
      <c r="H74" s="1426"/>
      <c r="I74" s="790"/>
      <c r="J74" s="755">
        <v>10</v>
      </c>
      <c r="K74" s="770"/>
    </row>
    <row r="75" spans="2:11" ht="14.25" customHeight="1">
      <c r="B75" s="795" t="s">
        <v>693</v>
      </c>
      <c r="C75" s="2043"/>
      <c r="D75" s="2044"/>
      <c r="E75" s="2045"/>
      <c r="F75" s="1631"/>
      <c r="G75" s="97"/>
      <c r="H75" s="1426"/>
      <c r="I75" s="790"/>
      <c r="J75" s="755">
        <v>11</v>
      </c>
      <c r="K75" s="770"/>
    </row>
    <row r="76" spans="2:11" ht="14.25" customHeight="1">
      <c r="B76" s="795" t="s">
        <v>997</v>
      </c>
      <c r="C76" s="2043"/>
      <c r="D76" s="2044"/>
      <c r="E76" s="2045"/>
      <c r="F76" s="1631"/>
      <c r="G76" s="97"/>
      <c r="H76" s="1426"/>
      <c r="I76" s="790"/>
      <c r="J76" s="755">
        <v>12</v>
      </c>
      <c r="K76" s="770"/>
    </row>
    <row r="77" spans="2:11" ht="14.25" customHeight="1">
      <c r="B77" s="795" t="s">
        <v>998</v>
      </c>
      <c r="C77" s="2043"/>
      <c r="D77" s="2044"/>
      <c r="E77" s="2045"/>
      <c r="F77" s="1631"/>
      <c r="G77" s="97"/>
      <c r="H77" s="1426"/>
      <c r="I77" s="790"/>
      <c r="J77" s="755">
        <v>13</v>
      </c>
      <c r="K77" s="770"/>
    </row>
    <row r="78" spans="2:11" ht="14.25" customHeight="1">
      <c r="B78" s="795" t="s">
        <v>999</v>
      </c>
      <c r="C78" s="2043"/>
      <c r="D78" s="2044"/>
      <c r="E78" s="2045"/>
      <c r="F78" s="1631"/>
      <c r="G78" s="97"/>
      <c r="H78" s="1426"/>
      <c r="I78" s="790"/>
      <c r="J78" s="755">
        <v>14</v>
      </c>
      <c r="K78" s="770"/>
    </row>
    <row r="79" spans="2:11" ht="14.25" customHeight="1">
      <c r="B79" s="795" t="s">
        <v>1000</v>
      </c>
      <c r="C79" s="2043"/>
      <c r="D79" s="2044"/>
      <c r="E79" s="2045"/>
      <c r="F79" s="1631"/>
      <c r="G79" s="97"/>
      <c r="H79" s="1426"/>
      <c r="I79" s="790"/>
      <c r="J79" s="755">
        <v>15</v>
      </c>
      <c r="K79" s="770"/>
    </row>
    <row r="80" spans="2:11" ht="14.25" customHeight="1">
      <c r="B80" s="795" t="s">
        <v>1001</v>
      </c>
      <c r="C80" s="2043"/>
      <c r="D80" s="2044"/>
      <c r="E80" s="2045"/>
      <c r="F80" s="1631"/>
      <c r="G80" s="97"/>
      <c r="H80" s="1426"/>
      <c r="I80" s="790"/>
      <c r="J80" s="755">
        <v>16</v>
      </c>
      <c r="K80" s="770"/>
    </row>
    <row r="81" spans="2:11" ht="14.25" customHeight="1">
      <c r="B81" s="795" t="s">
        <v>1002</v>
      </c>
      <c r="C81" s="2043"/>
      <c r="D81" s="2044"/>
      <c r="E81" s="2045"/>
      <c r="F81" s="1631"/>
      <c r="G81" s="97"/>
      <c r="H81" s="1426"/>
      <c r="I81" s="790"/>
      <c r="J81" s="755">
        <v>17</v>
      </c>
      <c r="K81" s="770"/>
    </row>
    <row r="82" spans="2:11" ht="14.25" customHeight="1">
      <c r="B82" s="795" t="s">
        <v>694</v>
      </c>
      <c r="C82" s="2043"/>
      <c r="D82" s="2044"/>
      <c r="E82" s="2045"/>
      <c r="F82" s="1631"/>
      <c r="G82" s="97"/>
      <c r="H82" s="1426"/>
      <c r="I82" s="790"/>
      <c r="J82" s="755">
        <v>18</v>
      </c>
      <c r="K82" s="770"/>
    </row>
    <row r="83" spans="2:11" ht="14.25" customHeight="1">
      <c r="B83" s="795" t="s">
        <v>1003</v>
      </c>
      <c r="C83" s="2043"/>
      <c r="D83" s="2044"/>
      <c r="E83" s="2045"/>
      <c r="F83" s="1631"/>
      <c r="G83" s="97"/>
      <c r="H83" s="1426"/>
      <c r="I83" s="790"/>
      <c r="J83" s="755">
        <v>19</v>
      </c>
      <c r="K83" s="770"/>
    </row>
    <row r="84" spans="2:11" ht="14.25" customHeight="1">
      <c r="B84" s="795" t="s">
        <v>1004</v>
      </c>
      <c r="C84" s="2043"/>
      <c r="D84" s="2044"/>
      <c r="E84" s="2045"/>
      <c r="F84" s="1631"/>
      <c r="G84" s="97"/>
      <c r="H84" s="1426"/>
      <c r="I84" s="790"/>
      <c r="J84" s="755">
        <v>20</v>
      </c>
      <c r="K84" s="770"/>
    </row>
    <row r="85" spans="2:11" ht="14.25" customHeight="1">
      <c r="B85" s="795" t="s">
        <v>1005</v>
      </c>
      <c r="C85" s="2043"/>
      <c r="D85" s="2044"/>
      <c r="E85" s="2045"/>
      <c r="F85" s="1631"/>
      <c r="G85" s="97"/>
      <c r="H85" s="1426"/>
      <c r="I85" s="790"/>
      <c r="J85" s="755">
        <v>21</v>
      </c>
      <c r="K85" s="770"/>
    </row>
    <row r="86" spans="2:11" ht="14.25" customHeight="1">
      <c r="B86" s="795" t="s">
        <v>1006</v>
      </c>
      <c r="C86" s="2043"/>
      <c r="D86" s="2044"/>
      <c r="E86" s="2045"/>
      <c r="F86" s="1631"/>
      <c r="G86" s="97"/>
      <c r="H86" s="1426"/>
      <c r="I86" s="790"/>
      <c r="J86" s="755">
        <v>22</v>
      </c>
      <c r="K86" s="770"/>
    </row>
    <row r="87" spans="2:11" ht="14.25" customHeight="1">
      <c r="B87" s="795" t="s">
        <v>1007</v>
      </c>
      <c r="C87" s="2043"/>
      <c r="D87" s="2044"/>
      <c r="E87" s="2045"/>
      <c r="F87" s="1631"/>
      <c r="G87" s="97"/>
      <c r="H87" s="1426"/>
      <c r="I87" s="790"/>
      <c r="J87" s="755">
        <v>23</v>
      </c>
      <c r="K87" s="770"/>
    </row>
    <row r="88" spans="2:11" ht="14.25" customHeight="1">
      <c r="B88" s="795" t="s">
        <v>1008</v>
      </c>
      <c r="C88" s="2043"/>
      <c r="D88" s="2044"/>
      <c r="E88" s="2045"/>
      <c r="F88" s="1631"/>
      <c r="G88" s="97"/>
      <c r="H88" s="1426"/>
      <c r="I88" s="790"/>
      <c r="J88" s="755">
        <v>24</v>
      </c>
      <c r="K88" s="770"/>
    </row>
    <row r="89" spans="2:11" ht="14.25" customHeight="1">
      <c r="B89" s="795" t="s">
        <v>695</v>
      </c>
      <c r="C89" s="2043"/>
      <c r="D89" s="2044"/>
      <c r="E89" s="2045"/>
      <c r="F89" s="1631"/>
      <c r="G89" s="97"/>
      <c r="H89" s="1426"/>
      <c r="I89" s="790"/>
      <c r="J89" s="755">
        <v>25</v>
      </c>
      <c r="K89" s="770"/>
    </row>
    <row r="90" spans="2:11" ht="14.25" customHeight="1">
      <c r="B90" s="795" t="s">
        <v>1009</v>
      </c>
      <c r="C90" s="2043"/>
      <c r="D90" s="2044"/>
      <c r="E90" s="2045"/>
      <c r="F90" s="1631"/>
      <c r="G90" s="97"/>
      <c r="H90" s="1426"/>
      <c r="I90" s="790"/>
      <c r="J90" s="755">
        <v>26</v>
      </c>
      <c r="K90" s="770"/>
    </row>
    <row r="91" spans="2:11" ht="14.25" customHeight="1">
      <c r="B91" s="795" t="s">
        <v>1010</v>
      </c>
      <c r="C91" s="2043"/>
      <c r="D91" s="2044"/>
      <c r="E91" s="2045"/>
      <c r="F91" s="1631"/>
      <c r="G91" s="97"/>
      <c r="H91" s="1426"/>
      <c r="I91" s="790"/>
      <c r="J91" s="755">
        <v>27</v>
      </c>
      <c r="K91" s="770"/>
    </row>
    <row r="92" spans="2:11" ht="14.25" customHeight="1">
      <c r="B92" s="795" t="s">
        <v>1011</v>
      </c>
      <c r="C92" s="2043"/>
      <c r="D92" s="2044"/>
      <c r="E92" s="2045"/>
      <c r="F92" s="1631"/>
      <c r="G92" s="97"/>
      <c r="H92" s="1426"/>
      <c r="I92" s="790"/>
      <c r="J92" s="755">
        <v>28</v>
      </c>
      <c r="K92" s="770"/>
    </row>
    <row r="93" spans="2:11" ht="14.25" customHeight="1">
      <c r="B93" s="795" t="s">
        <v>1012</v>
      </c>
      <c r="C93" s="2043"/>
      <c r="D93" s="2044"/>
      <c r="E93" s="2045"/>
      <c r="F93" s="1631"/>
      <c r="G93" s="97"/>
      <c r="H93" s="1426"/>
      <c r="I93" s="790"/>
      <c r="J93" s="755">
        <v>29</v>
      </c>
      <c r="K93" s="770"/>
    </row>
    <row r="94" spans="2:11" ht="17.100000000000001" customHeight="1" thickBot="1">
      <c r="B94" s="791"/>
      <c r="C94" s="329"/>
      <c r="D94" s="329"/>
      <c r="E94" s="792" t="s">
        <v>81</v>
      </c>
      <c r="F94" s="1427">
        <f>SUM(F69:F93)</f>
        <v>0</v>
      </c>
      <c r="G94" s="793">
        <f>SUM(G69:G93)</f>
        <v>0</v>
      </c>
      <c r="H94" s="1427">
        <f>SUM(H69:H93)</f>
        <v>0</v>
      </c>
      <c r="I94" s="794"/>
      <c r="J94" s="755">
        <v>37</v>
      </c>
      <c r="K94" s="770"/>
    </row>
    <row r="95" spans="2:11" ht="12" thickTop="1"/>
    <row r="96" spans="2:11">
      <c r="B96" s="316"/>
      <c r="C96" s="741"/>
      <c r="D96" s="741"/>
      <c r="E96" s="741"/>
      <c r="F96" s="741"/>
      <c r="G96" s="741"/>
      <c r="H96" s="741"/>
      <c r="I96" s="741"/>
      <c r="K96" s="318" t="s">
        <v>424</v>
      </c>
    </row>
    <row r="97"/>
    <row r="98"/>
    <row r="99"/>
    <row r="100"/>
    <row r="101"/>
    <row r="102"/>
    <row r="103"/>
    <row r="104"/>
  </sheetData>
  <sheetProtection algorithmName="SHA-512" hashValue="//8IlrRfTS6JYVBBRxpvtRPXRwF1lOjEHyXOVYkx1OrNcS27pcfXYjuzSUsxZ1FY4bvTO9xmUhEWYzmmuE+Wzg==" saltValue="Vebfd5jxFDFmgD050E+JuQ==" spinCount="100000" sheet="1" objects="1" scenarios="1"/>
  <mergeCells count="28">
    <mergeCell ref="B7:D7"/>
    <mergeCell ref="E11:G11"/>
    <mergeCell ref="C66:I66"/>
    <mergeCell ref="C72:E72"/>
    <mergeCell ref="C73:E73"/>
    <mergeCell ref="C69:E69"/>
    <mergeCell ref="C70:E70"/>
    <mergeCell ref="C77:E77"/>
    <mergeCell ref="C71:E71"/>
    <mergeCell ref="C78:E78"/>
    <mergeCell ref="C79:E79"/>
    <mergeCell ref="C74:E74"/>
    <mergeCell ref="C75:E75"/>
    <mergeCell ref="C76:E76"/>
    <mergeCell ref="C80:E80"/>
    <mergeCell ref="C81:E81"/>
    <mergeCell ref="C82:E82"/>
    <mergeCell ref="C83:E83"/>
    <mergeCell ref="C84:E84"/>
    <mergeCell ref="C90:E90"/>
    <mergeCell ref="C91:E91"/>
    <mergeCell ref="C92:E92"/>
    <mergeCell ref="C93:E93"/>
    <mergeCell ref="C85:E85"/>
    <mergeCell ref="C86:E86"/>
    <mergeCell ref="C87:E87"/>
    <mergeCell ref="C88:E88"/>
    <mergeCell ref="C89:E89"/>
  </mergeCells>
  <hyperlinks>
    <hyperlink ref="B7" location="Checklist!A1" display="Click here to go back to the instructions" xr:uid="{C307AC50-4A1A-4B05-82C5-D9F795AB3CE4}"/>
  </hyperlinks>
  <printOptions horizontalCentered="1"/>
  <pageMargins left="0.25" right="0.25" top="0.75" bottom="0.75" header="0.3" footer="0.3"/>
  <pageSetup scale="71" fitToHeight="3" orientation="portrait" r:id="rId1"/>
  <headerFooter alignWithMargins="0">
    <oddFooter>&amp;C&amp;10&amp;A Page &amp;P of &amp;N</oddFooter>
  </headerFooter>
  <rowBreaks count="1" manualBreakCount="1">
    <brk id="57" min="1"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2"/>
  <dimension ref="A1:R104"/>
  <sheetViews>
    <sheetView showGridLines="0" zoomScaleNormal="100" workbookViewId="0">
      <selection activeCell="I26" sqref="I26"/>
    </sheetView>
  </sheetViews>
  <sheetFormatPr defaultColWidth="0" defaultRowHeight="11.25" zeroHeight="1"/>
  <cols>
    <col min="1" max="1" width="1.77734375" style="318" customWidth="1"/>
    <col min="2" max="3" width="4.6640625" style="318" customWidth="1"/>
    <col min="4" max="4" width="21.6640625" style="318" customWidth="1"/>
    <col min="5" max="5" width="13.6640625" style="318" customWidth="1"/>
    <col min="6" max="6" width="14.109375" style="318" customWidth="1"/>
    <col min="7" max="7" width="13.77734375" style="318" customWidth="1"/>
    <col min="8" max="8" width="13" style="318" customWidth="1"/>
    <col min="9" max="9" width="14.33203125" style="318" customWidth="1"/>
    <col min="10" max="10" width="3.109375" style="318" hidden="1" customWidth="1"/>
    <col min="11" max="11" width="1.6640625" style="318" customWidth="1"/>
    <col min="12" max="12" width="11.6640625" style="318" hidden="1" customWidth="1"/>
    <col min="13" max="17" width="8.6640625" style="318" hidden="1" customWidth="1"/>
    <col min="18" max="18" width="8.6640625" style="318" customWidth="1"/>
    <col min="19" max="16384" width="12.6640625" style="318" hidden="1"/>
  </cols>
  <sheetData>
    <row r="1" spans="2:11">
      <c r="B1" s="316" t="s">
        <v>12355</v>
      </c>
      <c r="C1" s="316"/>
      <c r="D1" s="316"/>
      <c r="E1" s="316"/>
      <c r="F1" s="316"/>
      <c r="G1" s="316"/>
      <c r="H1" s="316"/>
      <c r="I1" s="316"/>
      <c r="J1" s="316"/>
      <c r="K1" s="316"/>
    </row>
    <row r="2" spans="2:11">
      <c r="B2" s="316" t="s">
        <v>12356</v>
      </c>
      <c r="C2" s="316"/>
      <c r="D2" s="316"/>
      <c r="E2" s="316"/>
      <c r="F2" s="316"/>
      <c r="G2" s="316"/>
      <c r="H2" s="316"/>
      <c r="I2" s="316"/>
      <c r="J2" s="316"/>
      <c r="K2" s="316"/>
    </row>
    <row r="3" spans="2:11">
      <c r="B3" s="316" t="s">
        <v>12357</v>
      </c>
      <c r="C3" s="316"/>
      <c r="D3" s="316"/>
      <c r="E3" s="316"/>
      <c r="F3" s="316"/>
      <c r="G3" s="316"/>
      <c r="H3" s="316"/>
      <c r="I3" s="316"/>
      <c r="J3" s="316"/>
      <c r="K3" s="316"/>
    </row>
    <row r="4" spans="2:11">
      <c r="B4" s="316" t="s">
        <v>12358</v>
      </c>
      <c r="C4" s="316"/>
      <c r="D4" s="316"/>
      <c r="E4" s="316"/>
      <c r="F4" s="316"/>
      <c r="G4" s="316"/>
      <c r="H4" s="316"/>
      <c r="I4" s="316"/>
      <c r="J4" s="316"/>
      <c r="K4" s="316"/>
    </row>
    <row r="5" spans="2:11"/>
    <row r="6" spans="2:11">
      <c r="B6" s="316" t="s">
        <v>10515</v>
      </c>
      <c r="C6" s="316"/>
      <c r="D6" s="316"/>
      <c r="E6" s="316"/>
      <c r="F6" s="317"/>
      <c r="G6" s="316"/>
      <c r="H6" s="316"/>
      <c r="I6" s="316"/>
    </row>
    <row r="7" spans="2:11" ht="13.5" thickBot="1">
      <c r="B7" s="1878" t="s">
        <v>14439</v>
      </c>
      <c r="C7" s="1878"/>
      <c r="D7" s="1878"/>
      <c r="E7" s="741"/>
      <c r="F7" s="742"/>
      <c r="G7" s="741"/>
      <c r="H7" s="741"/>
      <c r="I7" s="17"/>
    </row>
    <row r="8" spans="2:11" ht="15.95" customHeight="1" thickTop="1">
      <c r="B8" s="319" t="s">
        <v>6</v>
      </c>
      <c r="C8" s="320"/>
      <c r="D8" s="320"/>
      <c r="E8" s="321">
        <f>Facility_Name</f>
        <v>0</v>
      </c>
      <c r="F8" s="321"/>
      <c r="G8" s="320"/>
      <c r="H8" s="743" t="s">
        <v>615</v>
      </c>
      <c r="I8" s="744">
        <f>Provider_Number</f>
        <v>0</v>
      </c>
    </row>
    <row r="9" spans="2:11" ht="15.95" customHeight="1">
      <c r="B9" s="745" t="s">
        <v>7</v>
      </c>
      <c r="C9" s="746"/>
      <c r="D9" s="746"/>
      <c r="E9" s="377" t="str">
        <f>IF(Facility_DBA = 0, "", Facility_DBA)</f>
        <v/>
      </c>
      <c r="F9" s="377"/>
      <c r="G9" s="746"/>
      <c r="H9" s="747" t="s">
        <v>95</v>
      </c>
      <c r="I9" s="1735">
        <f>Facility_FYB</f>
        <v>0</v>
      </c>
    </row>
    <row r="10" spans="2:11" hidden="1">
      <c r="B10" s="748" t="s">
        <v>1486</v>
      </c>
      <c r="C10" s="749" t="s">
        <v>1487</v>
      </c>
      <c r="D10" s="749" t="s">
        <v>1488</v>
      </c>
      <c r="E10" s="749" t="s">
        <v>1489</v>
      </c>
      <c r="F10" s="749" t="s">
        <v>1490</v>
      </c>
      <c r="G10" s="749" t="s">
        <v>1491</v>
      </c>
      <c r="H10" s="750" t="s">
        <v>1492</v>
      </c>
      <c r="I10" s="1186" t="s">
        <v>1493</v>
      </c>
    </row>
    <row r="11" spans="2:11" ht="15.95" customHeight="1" thickBot="1">
      <c r="B11" s="752" t="s">
        <v>1235</v>
      </c>
      <c r="C11" s="753"/>
      <c r="D11" s="753"/>
      <c r="E11" s="2046"/>
      <c r="F11" s="2047"/>
      <c r="G11" s="2048"/>
      <c r="H11" s="754" t="s">
        <v>53</v>
      </c>
      <c r="I11" s="1745">
        <f>Facility_FYE</f>
        <v>0</v>
      </c>
      <c r="J11" s="755">
        <v>1</v>
      </c>
    </row>
    <row r="12" spans="2:11" ht="15.95" hidden="1" customHeight="1" thickTop="1" thickBot="1">
      <c r="B12" s="331" t="s">
        <v>1486</v>
      </c>
      <c r="C12" s="332" t="s">
        <v>1487</v>
      </c>
      <c r="D12" s="332" t="s">
        <v>1488</v>
      </c>
      <c r="E12" s="332" t="s">
        <v>1489</v>
      </c>
      <c r="F12" s="332" t="s">
        <v>1490</v>
      </c>
      <c r="G12" s="332" t="s">
        <v>1491</v>
      </c>
      <c r="H12" s="610" t="s">
        <v>1492</v>
      </c>
      <c r="I12" s="334" t="s">
        <v>1493</v>
      </c>
    </row>
    <row r="13" spans="2:11" ht="34.5" thickTop="1">
      <c r="B13" s="756" t="s">
        <v>1232</v>
      </c>
      <c r="C13" s="757" t="s">
        <v>161</v>
      </c>
      <c r="D13" s="336"/>
      <c r="E13" s="758" t="s">
        <v>1230</v>
      </c>
      <c r="F13" s="758" t="s">
        <v>1231</v>
      </c>
      <c r="G13" s="758" t="s">
        <v>1228</v>
      </c>
      <c r="H13" s="758" t="s">
        <v>14394</v>
      </c>
      <c r="I13" s="759" t="s">
        <v>1229</v>
      </c>
      <c r="J13"/>
    </row>
    <row r="14" spans="2:11" ht="15" customHeight="1">
      <c r="B14" s="760"/>
      <c r="C14" s="761"/>
      <c r="D14" s="762"/>
      <c r="E14" s="342" t="s">
        <v>59</v>
      </c>
      <c r="F14" s="342" t="s">
        <v>60</v>
      </c>
      <c r="G14" s="342" t="s">
        <v>61</v>
      </c>
      <c r="H14" s="342" t="s">
        <v>62</v>
      </c>
      <c r="I14" s="763" t="s">
        <v>63</v>
      </c>
      <c r="J14"/>
    </row>
    <row r="15" spans="2:11" ht="15" customHeight="1">
      <c r="B15" s="764" t="s">
        <v>1289</v>
      </c>
      <c r="C15" s="346" t="s">
        <v>616</v>
      </c>
      <c r="D15" s="380"/>
      <c r="E15" s="347"/>
      <c r="F15" s="348"/>
      <c r="G15" s="348"/>
      <c r="H15" s="348"/>
      <c r="I15" s="349"/>
      <c r="J15"/>
    </row>
    <row r="16" spans="2:11" ht="17.45" customHeight="1">
      <c r="B16" s="765" t="s">
        <v>948</v>
      </c>
      <c r="C16" s="351" t="s">
        <v>617</v>
      </c>
      <c r="D16" s="377"/>
      <c r="E16" s="1632"/>
      <c r="F16" s="1633"/>
      <c r="G16" s="1633"/>
      <c r="H16" s="1633"/>
      <c r="I16" s="1634"/>
      <c r="J16"/>
    </row>
    <row r="17" spans="2:10" ht="17.45" customHeight="1">
      <c r="B17" s="765" t="s">
        <v>949</v>
      </c>
      <c r="C17" s="351" t="s">
        <v>618</v>
      </c>
      <c r="D17" s="377"/>
      <c r="E17" s="1635"/>
      <c r="F17" s="1633"/>
      <c r="G17" s="1633"/>
      <c r="H17" s="1633"/>
      <c r="I17" s="1634"/>
      <c r="J17"/>
    </row>
    <row r="18" spans="2:10" ht="17.45" customHeight="1">
      <c r="B18" s="765" t="s">
        <v>950</v>
      </c>
      <c r="C18" s="351" t="s">
        <v>619</v>
      </c>
      <c r="D18" s="377"/>
      <c r="E18" s="1499"/>
      <c r="F18" s="1635"/>
      <c r="G18" s="1636"/>
      <c r="H18" s="1633"/>
      <c r="I18" s="1634"/>
      <c r="J18"/>
    </row>
    <row r="19" spans="2:10" ht="17.45" customHeight="1">
      <c r="B19" s="765" t="s">
        <v>951</v>
      </c>
      <c r="C19" s="351" t="s">
        <v>620</v>
      </c>
      <c r="D19" s="377"/>
      <c r="E19" s="1499"/>
      <c r="F19" s="1499"/>
      <c r="G19" s="1636"/>
      <c r="H19" s="1633"/>
      <c r="I19" s="1634"/>
      <c r="J19"/>
    </row>
    <row r="20" spans="2:10" ht="17.45" customHeight="1">
      <c r="B20" s="765" t="s">
        <v>1272</v>
      </c>
      <c r="C20" s="351" t="s">
        <v>621</v>
      </c>
      <c r="D20" s="377"/>
      <c r="E20" s="1499"/>
      <c r="F20" s="1499"/>
      <c r="G20" s="1636"/>
      <c r="H20" s="1633"/>
      <c r="I20" s="1634"/>
      <c r="J20"/>
    </row>
    <row r="21" spans="2:10" ht="17.45" customHeight="1">
      <c r="B21" s="765" t="s">
        <v>1273</v>
      </c>
      <c r="C21" s="351" t="s">
        <v>622</v>
      </c>
      <c r="D21" s="377"/>
      <c r="E21" s="1499"/>
      <c r="F21" s="1499"/>
      <c r="G21" s="1636"/>
      <c r="H21" s="1633"/>
      <c r="I21" s="1634"/>
      <c r="J21"/>
    </row>
    <row r="22" spans="2:10" ht="17.45" customHeight="1">
      <c r="B22" s="765" t="s">
        <v>1274</v>
      </c>
      <c r="C22" s="351" t="s">
        <v>129</v>
      </c>
      <c r="D22" s="377"/>
      <c r="E22" s="1499"/>
      <c r="F22" s="1499"/>
      <c r="G22" s="1636"/>
      <c r="H22" s="1633"/>
      <c r="I22" s="1634"/>
      <c r="J22"/>
    </row>
    <row r="23" spans="2:10" ht="17.45" customHeight="1" thickBot="1">
      <c r="B23" s="765" t="s">
        <v>1275</v>
      </c>
      <c r="C23" s="351" t="s">
        <v>623</v>
      </c>
      <c r="D23" s="377"/>
      <c r="E23" s="1502">
        <f>'Schedule 11-2'!$E$55</f>
        <v>0</v>
      </c>
      <c r="F23" s="1502">
        <f>'Schedule 11-2'!$F$55</f>
        <v>0</v>
      </c>
      <c r="G23" s="1636"/>
      <c r="H23" s="1633"/>
      <c r="I23" s="1634"/>
      <c r="J23"/>
    </row>
    <row r="24" spans="2:10" ht="17.100000000000001" customHeight="1" thickTop="1" thickBot="1">
      <c r="B24" s="767" t="s">
        <v>1276</v>
      </c>
      <c r="C24" s="354" t="s">
        <v>624</v>
      </c>
      <c r="D24" s="768"/>
      <c r="E24" s="1504">
        <f>SUM(E16:E23)</f>
        <v>0</v>
      </c>
      <c r="F24" s="1637">
        <f>SUM(F18:F23)</f>
        <v>0</v>
      </c>
      <c r="G24" s="1636"/>
      <c r="H24" s="1633"/>
      <c r="I24" s="1634"/>
      <c r="J24"/>
    </row>
    <row r="25" spans="2:10" ht="17.100000000000001" customHeight="1" thickTop="1">
      <c r="B25" s="764" t="s">
        <v>1288</v>
      </c>
      <c r="C25" s="346" t="s">
        <v>625</v>
      </c>
      <c r="D25" s="380"/>
      <c r="E25" s="1636"/>
      <c r="F25" s="1633"/>
      <c r="G25" s="1633"/>
      <c r="H25" s="1633"/>
      <c r="I25" s="1634"/>
      <c r="J25"/>
    </row>
    <row r="26" spans="2:10" ht="17.45" customHeight="1">
      <c r="B26" s="765" t="s">
        <v>952</v>
      </c>
      <c r="C26" s="351" t="s">
        <v>626</v>
      </c>
      <c r="D26" s="377"/>
      <c r="E26" s="1499"/>
      <c r="F26" s="1499"/>
      <c r="G26" s="1499"/>
      <c r="H26" s="1638">
        <f>+E26+F26</f>
        <v>0</v>
      </c>
      <c r="I26" s="1639"/>
      <c r="J26"/>
    </row>
    <row r="27" spans="2:10" ht="17.100000000000001" customHeight="1">
      <c r="B27" s="765" t="s">
        <v>953</v>
      </c>
      <c r="C27" s="351" t="s">
        <v>627</v>
      </c>
      <c r="D27" s="377"/>
      <c r="E27" s="1499"/>
      <c r="F27" s="1499"/>
      <c r="G27" s="1499"/>
      <c r="H27" s="1638">
        <f t="shared" ref="H27:H51" si="0">+E27+F27</f>
        <v>0</v>
      </c>
      <c r="I27" s="1639"/>
      <c r="J27"/>
    </row>
    <row r="28" spans="2:10" ht="17.100000000000001" customHeight="1">
      <c r="B28" s="765" t="s">
        <v>954</v>
      </c>
      <c r="C28" s="351" t="s">
        <v>628</v>
      </c>
      <c r="D28" s="377"/>
      <c r="E28" s="1499"/>
      <c r="F28" s="1499"/>
      <c r="G28" s="1499"/>
      <c r="H28" s="1638">
        <f t="shared" si="0"/>
        <v>0</v>
      </c>
      <c r="I28" s="1639"/>
      <c r="J28"/>
    </row>
    <row r="29" spans="2:10" ht="17.100000000000001" customHeight="1">
      <c r="B29" s="765" t="s">
        <v>955</v>
      </c>
      <c r="C29" s="351" t="s">
        <v>629</v>
      </c>
      <c r="D29" s="377"/>
      <c r="E29" s="1499"/>
      <c r="F29" s="1499"/>
      <c r="G29" s="1499"/>
      <c r="H29" s="1638">
        <f t="shared" si="0"/>
        <v>0</v>
      </c>
      <c r="I29" s="1639"/>
      <c r="J29"/>
    </row>
    <row r="30" spans="2:10" ht="17.100000000000001" customHeight="1">
      <c r="B30" s="765" t="s">
        <v>956</v>
      </c>
      <c r="C30" s="351" t="s">
        <v>630</v>
      </c>
      <c r="D30" s="377"/>
      <c r="E30" s="1499"/>
      <c r="F30" s="1499"/>
      <c r="G30" s="1499"/>
      <c r="H30" s="1638">
        <f t="shared" si="0"/>
        <v>0</v>
      </c>
      <c r="I30" s="1639"/>
      <c r="J30"/>
    </row>
    <row r="31" spans="2:10" ht="17.100000000000001" customHeight="1">
      <c r="B31" s="765" t="s">
        <v>957</v>
      </c>
      <c r="C31" s="351" t="s">
        <v>631</v>
      </c>
      <c r="D31" s="377"/>
      <c r="E31" s="1499"/>
      <c r="F31" s="1499"/>
      <c r="G31" s="1499"/>
      <c r="H31" s="1638">
        <f t="shared" si="0"/>
        <v>0</v>
      </c>
      <c r="I31" s="1639"/>
      <c r="J31"/>
    </row>
    <row r="32" spans="2:10" ht="17.100000000000001" customHeight="1">
      <c r="B32" s="765" t="s">
        <v>958</v>
      </c>
      <c r="C32" s="351" t="s">
        <v>632</v>
      </c>
      <c r="D32" s="377"/>
      <c r="E32" s="1499"/>
      <c r="F32" s="1499"/>
      <c r="G32" s="1499"/>
      <c r="H32" s="1638">
        <f t="shared" si="0"/>
        <v>0</v>
      </c>
      <c r="I32" s="1639"/>
      <c r="J32"/>
    </row>
    <row r="33" spans="2:10" ht="17.100000000000001" customHeight="1">
      <c r="B33" s="765" t="s">
        <v>959</v>
      </c>
      <c r="C33" s="351" t="s">
        <v>619</v>
      </c>
      <c r="D33" s="377"/>
      <c r="E33" s="1499"/>
      <c r="F33" s="1499"/>
      <c r="G33" s="1499"/>
      <c r="H33" s="1638">
        <f t="shared" si="0"/>
        <v>0</v>
      </c>
      <c r="I33" s="1639"/>
      <c r="J33"/>
    </row>
    <row r="34" spans="2:10" ht="17.100000000000001" customHeight="1">
      <c r="B34" s="765" t="s">
        <v>960</v>
      </c>
      <c r="C34" s="351" t="s">
        <v>357</v>
      </c>
      <c r="D34" s="377"/>
      <c r="E34" s="1499"/>
      <c r="F34" s="1499"/>
      <c r="G34" s="1499"/>
      <c r="H34" s="1638">
        <f t="shared" si="0"/>
        <v>0</v>
      </c>
      <c r="I34" s="1639"/>
      <c r="J34"/>
    </row>
    <row r="35" spans="2:10" ht="17.100000000000001" customHeight="1">
      <c r="B35" s="765" t="s">
        <v>961</v>
      </c>
      <c r="C35" s="351" t="s">
        <v>633</v>
      </c>
      <c r="D35" s="377"/>
      <c r="E35" s="1499"/>
      <c r="F35" s="1499"/>
      <c r="G35" s="1499"/>
      <c r="H35" s="1638">
        <f t="shared" si="0"/>
        <v>0</v>
      </c>
      <c r="I35" s="1639"/>
      <c r="J35"/>
    </row>
    <row r="36" spans="2:10" ht="17.100000000000001" customHeight="1">
      <c r="B36" s="765" t="s">
        <v>962</v>
      </c>
      <c r="C36" s="351" t="s">
        <v>634</v>
      </c>
      <c r="D36" s="377"/>
      <c r="E36" s="1499"/>
      <c r="F36" s="1499"/>
      <c r="G36" s="1499"/>
      <c r="H36" s="1638">
        <f t="shared" si="0"/>
        <v>0</v>
      </c>
      <c r="I36" s="1639"/>
      <c r="J36"/>
    </row>
    <row r="37" spans="2:10" ht="17.100000000000001" customHeight="1">
      <c r="B37" s="765" t="s">
        <v>963</v>
      </c>
      <c r="C37" s="351" t="s">
        <v>635</v>
      </c>
      <c r="D37" s="377"/>
      <c r="E37" s="1499"/>
      <c r="F37" s="1499"/>
      <c r="G37" s="1499"/>
      <c r="H37" s="1638">
        <f t="shared" si="0"/>
        <v>0</v>
      </c>
      <c r="I37" s="1639"/>
      <c r="J37"/>
    </row>
    <row r="38" spans="2:10" ht="17.100000000000001" customHeight="1">
      <c r="B38" s="765" t="s">
        <v>964</v>
      </c>
      <c r="C38" s="351" t="s">
        <v>305</v>
      </c>
      <c r="D38" s="377"/>
      <c r="E38" s="1499"/>
      <c r="F38" s="1499"/>
      <c r="G38" s="1499"/>
      <c r="H38" s="1638">
        <f t="shared" si="0"/>
        <v>0</v>
      </c>
      <c r="I38" s="1639"/>
      <c r="J38"/>
    </row>
    <row r="39" spans="2:10" ht="17.100000000000001" customHeight="1">
      <c r="B39" s="765" t="s">
        <v>965</v>
      </c>
      <c r="C39" s="351" t="s">
        <v>636</v>
      </c>
      <c r="D39" s="377"/>
      <c r="E39" s="1499"/>
      <c r="F39" s="1499"/>
      <c r="G39" s="1499"/>
      <c r="H39" s="1638">
        <f t="shared" si="0"/>
        <v>0</v>
      </c>
      <c r="I39" s="1639"/>
      <c r="J39"/>
    </row>
    <row r="40" spans="2:10" ht="17.100000000000001" customHeight="1">
      <c r="B40" s="765" t="s">
        <v>691</v>
      </c>
      <c r="C40" s="351" t="s">
        <v>637</v>
      </c>
      <c r="D40" s="377"/>
      <c r="E40" s="1499"/>
      <c r="F40" s="1499"/>
      <c r="G40" s="1499"/>
      <c r="H40" s="1638">
        <f t="shared" si="0"/>
        <v>0</v>
      </c>
      <c r="I40" s="1639"/>
      <c r="J40"/>
    </row>
    <row r="41" spans="2:10" ht="17.100000000000001" customHeight="1">
      <c r="B41" s="765" t="s">
        <v>966</v>
      </c>
      <c r="C41" s="351" t="s">
        <v>638</v>
      </c>
      <c r="D41" s="377"/>
      <c r="E41" s="1499"/>
      <c r="F41" s="1499"/>
      <c r="G41" s="1499"/>
      <c r="H41" s="1638">
        <f t="shared" si="0"/>
        <v>0</v>
      </c>
      <c r="I41" s="1639"/>
      <c r="J41"/>
    </row>
    <row r="42" spans="2:10" ht="17.100000000000001" customHeight="1">
      <c r="B42" s="765" t="s">
        <v>967</v>
      </c>
      <c r="C42" s="351" t="s">
        <v>639</v>
      </c>
      <c r="D42" s="377"/>
      <c r="E42" s="1499"/>
      <c r="F42" s="1499"/>
      <c r="G42" s="1499"/>
      <c r="H42" s="1638">
        <f t="shared" si="0"/>
        <v>0</v>
      </c>
      <c r="I42" s="1639"/>
      <c r="J42"/>
    </row>
    <row r="43" spans="2:10" ht="17.100000000000001" customHeight="1">
      <c r="B43" s="765" t="s">
        <v>1283</v>
      </c>
      <c r="C43" s="351" t="s">
        <v>640</v>
      </c>
      <c r="D43" s="377"/>
      <c r="E43" s="1499"/>
      <c r="F43" s="1499"/>
      <c r="G43" s="1499"/>
      <c r="H43" s="1638">
        <f t="shared" si="0"/>
        <v>0</v>
      </c>
      <c r="I43" s="1639"/>
      <c r="J43"/>
    </row>
    <row r="44" spans="2:10" ht="17.100000000000001" customHeight="1">
      <c r="B44" s="765" t="s">
        <v>1284</v>
      </c>
      <c r="C44" s="351" t="s">
        <v>641</v>
      </c>
      <c r="D44" s="377"/>
      <c r="E44" s="1499"/>
      <c r="F44" s="1499"/>
      <c r="G44" s="1499"/>
      <c r="H44" s="1638">
        <f t="shared" si="0"/>
        <v>0</v>
      </c>
      <c r="I44" s="1639"/>
      <c r="J44"/>
    </row>
    <row r="45" spans="2:10" ht="17.100000000000001" customHeight="1">
      <c r="B45" s="765" t="s">
        <v>1285</v>
      </c>
      <c r="C45" s="351" t="s">
        <v>642</v>
      </c>
      <c r="D45" s="377"/>
      <c r="E45" s="1499"/>
      <c r="F45" s="1499"/>
      <c r="G45" s="1499"/>
      <c r="H45" s="1638">
        <f t="shared" si="0"/>
        <v>0</v>
      </c>
      <c r="I45" s="1639"/>
      <c r="J45"/>
    </row>
    <row r="46" spans="2:10" ht="17.100000000000001" customHeight="1">
      <c r="B46" s="765" t="s">
        <v>4615</v>
      </c>
      <c r="C46" s="351" t="s">
        <v>333</v>
      </c>
      <c r="D46" s="377"/>
      <c r="E46" s="1499"/>
      <c r="F46" s="1499"/>
      <c r="G46" s="1499"/>
      <c r="H46" s="1638">
        <f t="shared" si="0"/>
        <v>0</v>
      </c>
      <c r="I46" s="1639"/>
      <c r="J46"/>
    </row>
    <row r="47" spans="2:10" ht="17.100000000000001" customHeight="1">
      <c r="B47" s="765" t="s">
        <v>4616</v>
      </c>
      <c r="C47" s="351" t="s">
        <v>643</v>
      </c>
      <c r="D47" s="377"/>
      <c r="E47" s="1499"/>
      <c r="F47" s="1499"/>
      <c r="G47" s="1499"/>
      <c r="H47" s="1638">
        <f t="shared" si="0"/>
        <v>0</v>
      </c>
      <c r="I47" s="1639"/>
      <c r="J47"/>
    </row>
    <row r="48" spans="2:10" ht="17.100000000000001" customHeight="1">
      <c r="B48" s="765" t="s">
        <v>4617</v>
      </c>
      <c r="C48" s="351" t="s">
        <v>335</v>
      </c>
      <c r="D48" s="377"/>
      <c r="E48" s="1499"/>
      <c r="F48" s="1499"/>
      <c r="G48" s="1499"/>
      <c r="H48" s="1638">
        <f t="shared" si="0"/>
        <v>0</v>
      </c>
      <c r="I48" s="1639"/>
      <c r="J48"/>
    </row>
    <row r="49" spans="2:11" ht="17.100000000000001" customHeight="1">
      <c r="B49" s="765" t="s">
        <v>4618</v>
      </c>
      <c r="C49" s="351" t="s">
        <v>644</v>
      </c>
      <c r="D49" s="377"/>
      <c r="E49" s="1499"/>
      <c r="F49" s="1499"/>
      <c r="G49" s="1499"/>
      <c r="H49" s="1638">
        <f t="shared" si="0"/>
        <v>0</v>
      </c>
      <c r="I49" s="1639"/>
      <c r="J49"/>
    </row>
    <row r="50" spans="2:11" ht="17.100000000000001" customHeight="1">
      <c r="B50" s="765" t="s">
        <v>4619</v>
      </c>
      <c r="C50" s="351" t="s">
        <v>645</v>
      </c>
      <c r="D50" s="377"/>
      <c r="E50" s="1499"/>
      <c r="F50" s="1499"/>
      <c r="G50" s="1499"/>
      <c r="H50" s="1638">
        <f t="shared" si="0"/>
        <v>0</v>
      </c>
      <c r="I50" s="1639"/>
      <c r="J50"/>
    </row>
    <row r="51" spans="2:11" ht="17.100000000000001" customHeight="1">
      <c r="B51" s="765" t="s">
        <v>4620</v>
      </c>
      <c r="C51" s="351" t="s">
        <v>341</v>
      </c>
      <c r="D51" s="377"/>
      <c r="E51" s="1499"/>
      <c r="F51" s="1499"/>
      <c r="G51" s="1499"/>
      <c r="H51" s="1638">
        <f t="shared" si="0"/>
        <v>0</v>
      </c>
      <c r="I51" s="1639"/>
      <c r="J51"/>
    </row>
    <row r="52" spans="2:11" ht="17.100000000000001" customHeight="1">
      <c r="B52" s="765" t="s">
        <v>4621</v>
      </c>
      <c r="C52" s="351" t="s">
        <v>646</v>
      </c>
      <c r="D52" s="377"/>
      <c r="E52" s="1502">
        <f>+'Schedule 12-2'!E65</f>
        <v>0</v>
      </c>
      <c r="F52" s="1502">
        <f>+'Schedule 12-2'!F65</f>
        <v>0</v>
      </c>
      <c r="G52" s="1502">
        <f>+'Schedule 12-2'!G65</f>
        <v>0</v>
      </c>
      <c r="H52" s="1502">
        <f>+'Schedule 12-2'!H65</f>
        <v>0</v>
      </c>
      <c r="I52" s="1639"/>
      <c r="J52"/>
    </row>
    <row r="53" spans="2:11" ht="17.100000000000001" customHeight="1">
      <c r="B53" s="765" t="s">
        <v>4622</v>
      </c>
      <c r="C53" s="351" t="s">
        <v>360</v>
      </c>
      <c r="D53" s="377"/>
      <c r="E53" s="1499"/>
      <c r="F53" s="1499"/>
      <c r="G53" s="1499"/>
      <c r="H53" s="1638">
        <f>+E53+F53</f>
        <v>0</v>
      </c>
      <c r="I53" s="1639"/>
      <c r="J53"/>
    </row>
    <row r="54" spans="2:11" ht="17.100000000000001" customHeight="1" thickBot="1">
      <c r="B54" s="765" t="s">
        <v>4623</v>
      </c>
      <c r="C54" s="351" t="s">
        <v>647</v>
      </c>
      <c r="D54" s="377"/>
      <c r="E54" s="1499"/>
      <c r="F54" s="1499"/>
      <c r="G54" s="1499"/>
      <c r="H54" s="1638">
        <f>+E54+F54</f>
        <v>0</v>
      </c>
      <c r="I54" s="1639"/>
      <c r="J54"/>
    </row>
    <row r="55" spans="2:11" ht="17.100000000000001" customHeight="1" thickTop="1" thickBot="1">
      <c r="B55" s="767" t="s">
        <v>4624</v>
      </c>
      <c r="C55" s="354" t="s">
        <v>648</v>
      </c>
      <c r="D55" s="768"/>
      <c r="E55" s="1504">
        <f>SUM(E26:E54)</f>
        <v>0</v>
      </c>
      <c r="F55" s="1504">
        <f>SUM(F26:F54)</f>
        <v>0</v>
      </c>
      <c r="G55" s="1504">
        <f>SUM(G26:G54)</f>
        <v>0</v>
      </c>
      <c r="H55" s="1504">
        <f>SUM(H26:H54)</f>
        <v>0</v>
      </c>
      <c r="I55" s="1505">
        <f>SUM(I26:I54)</f>
        <v>0</v>
      </c>
      <c r="J55"/>
    </row>
    <row r="56" spans="2:11" ht="5.0999999999999996" customHeight="1" thickTop="1" thickBot="1">
      <c r="B56" s="628"/>
      <c r="C56" s="768"/>
      <c r="D56" s="768"/>
      <c r="E56" s="769"/>
      <c r="F56" s="769"/>
      <c r="G56" s="769"/>
      <c r="H56" s="769"/>
      <c r="I56" s="769"/>
      <c r="K56" s="770"/>
    </row>
    <row r="57" spans="2:11" ht="15.95" hidden="1" customHeight="1" thickTop="1" thickBot="1">
      <c r="B57" s="331" t="s">
        <v>1486</v>
      </c>
      <c r="C57" s="332" t="s">
        <v>1487</v>
      </c>
      <c r="D57" s="332" t="s">
        <v>1488</v>
      </c>
      <c r="E57" s="332" t="s">
        <v>1489</v>
      </c>
      <c r="F57" s="332" t="s">
        <v>1490</v>
      </c>
      <c r="G57" s="332" t="s">
        <v>1491</v>
      </c>
      <c r="H57" s="610" t="s">
        <v>1492</v>
      </c>
      <c r="I57" s="334" t="s">
        <v>1493</v>
      </c>
    </row>
    <row r="58" spans="2:11" ht="23.25" thickTop="1">
      <c r="B58" s="771" t="s">
        <v>1232</v>
      </c>
      <c r="C58" s="346"/>
      <c r="D58" s="380"/>
      <c r="E58" s="772"/>
      <c r="F58" s="772"/>
      <c r="G58" s="772"/>
      <c r="H58" s="772" t="s">
        <v>649</v>
      </c>
      <c r="I58" s="773" t="s">
        <v>13208</v>
      </c>
      <c r="J58" s="755">
        <v>1</v>
      </c>
      <c r="K58" s="770"/>
    </row>
    <row r="59" spans="2:11" ht="15" customHeight="1">
      <c r="B59" s="774" t="s">
        <v>1286</v>
      </c>
      <c r="C59" s="775" t="s">
        <v>650</v>
      </c>
      <c r="D59" s="746"/>
      <c r="E59" s="776"/>
      <c r="F59" s="777"/>
      <c r="G59" s="777"/>
      <c r="H59" s="778"/>
      <c r="I59" s="779"/>
      <c r="J59" s="755">
        <v>2</v>
      </c>
      <c r="K59" s="770"/>
    </row>
    <row r="60" spans="2:11" ht="17.100000000000001" customHeight="1">
      <c r="B60" s="765" t="s">
        <v>968</v>
      </c>
      <c r="C60" s="351" t="s">
        <v>651</v>
      </c>
      <c r="D60" s="377"/>
      <c r="E60" s="776"/>
      <c r="F60" s="776"/>
      <c r="G60" s="776"/>
      <c r="H60" s="766"/>
      <c r="I60" s="1638">
        <f>+G55</f>
        <v>0</v>
      </c>
      <c r="J60" s="755">
        <v>3</v>
      </c>
      <c r="K60" s="770"/>
    </row>
    <row r="61" spans="2:11" ht="17.100000000000001" customHeight="1" thickBot="1">
      <c r="B61" s="765" t="s">
        <v>969</v>
      </c>
      <c r="C61" s="351" t="s">
        <v>652</v>
      </c>
      <c r="D61" s="377"/>
      <c r="E61" s="776"/>
      <c r="F61" s="776"/>
      <c r="G61" s="776"/>
      <c r="H61" s="766"/>
      <c r="I61" s="1500">
        <f>+I55</f>
        <v>0</v>
      </c>
      <c r="J61" s="755">
        <v>4</v>
      </c>
      <c r="K61" s="770"/>
    </row>
    <row r="62" spans="2:11" ht="15" customHeight="1" thickTop="1" thickBot="1">
      <c r="B62" s="767" t="s">
        <v>970</v>
      </c>
      <c r="C62" s="354" t="s">
        <v>939</v>
      </c>
      <c r="D62" s="768"/>
      <c r="E62" s="780"/>
      <c r="F62" s="780"/>
      <c r="G62" s="780"/>
      <c r="H62" s="781"/>
      <c r="I62" s="1504">
        <f>+I60+I61</f>
        <v>0</v>
      </c>
      <c r="J62" s="755">
        <v>5</v>
      </c>
      <c r="K62" s="770"/>
    </row>
    <row r="63" spans="2:11" ht="5.0999999999999996" customHeight="1" thickTop="1" thickBot="1"/>
    <row r="64" spans="2:11" ht="15.95" hidden="1" customHeight="1" thickTop="1" thickBot="1">
      <c r="B64" s="331" t="s">
        <v>1486</v>
      </c>
      <c r="C64" s="332" t="s">
        <v>1487</v>
      </c>
      <c r="D64" s="332" t="s">
        <v>1488</v>
      </c>
      <c r="E64" s="332" t="s">
        <v>1489</v>
      </c>
      <c r="F64" s="332" t="s">
        <v>1490</v>
      </c>
      <c r="G64" s="332" t="s">
        <v>1491</v>
      </c>
      <c r="H64" s="610" t="s">
        <v>1492</v>
      </c>
      <c r="I64" s="334" t="s">
        <v>1493</v>
      </c>
    </row>
    <row r="65" spans="2:11" ht="17.100000000000001" customHeight="1" thickTop="1">
      <c r="B65" s="782" t="s">
        <v>1290</v>
      </c>
      <c r="C65" s="356" t="s">
        <v>653</v>
      </c>
      <c r="D65" s="603"/>
      <c r="E65" s="370"/>
      <c r="F65" s="370"/>
      <c r="G65" s="370"/>
      <c r="H65" s="370"/>
      <c r="I65" s="44"/>
      <c r="J65" s="755">
        <v>1</v>
      </c>
    </row>
    <row r="66" spans="2:11" ht="118.5" customHeight="1" thickBot="1">
      <c r="B66" s="795" t="s">
        <v>990</v>
      </c>
      <c r="C66" s="2049"/>
      <c r="D66" s="2050"/>
      <c r="E66" s="2050"/>
      <c r="F66" s="2050"/>
      <c r="G66" s="2050"/>
      <c r="H66" s="2050"/>
      <c r="I66" s="2051"/>
      <c r="J66" s="755">
        <v>2</v>
      </c>
    </row>
    <row r="67" spans="2:11" s="786" customFormat="1" ht="17.100000000000001" customHeight="1" thickTop="1" thickBot="1">
      <c r="B67" s="796"/>
      <c r="C67" s="783" t="s">
        <v>654</v>
      </c>
      <c r="D67" s="783"/>
      <c r="E67" s="784"/>
      <c r="F67" s="784"/>
      <c r="G67" s="784"/>
      <c r="H67" s="784"/>
      <c r="I67" s="784"/>
      <c r="J67" s="755">
        <v>3</v>
      </c>
      <c r="K67" s="785"/>
    </row>
    <row r="68" spans="2:11" ht="12" thickTop="1">
      <c r="B68" s="797"/>
      <c r="C68" s="787" t="s">
        <v>6</v>
      </c>
      <c r="D68" s="787"/>
      <c r="E68" s="787"/>
      <c r="F68" s="788" t="s">
        <v>14433</v>
      </c>
      <c r="G68" s="788" t="s">
        <v>1233</v>
      </c>
      <c r="H68" s="788" t="s">
        <v>1234</v>
      </c>
      <c r="I68" s="789"/>
      <c r="J68" s="755">
        <v>4</v>
      </c>
      <c r="K68" s="770"/>
    </row>
    <row r="69" spans="2:11" ht="14.25" customHeight="1">
      <c r="B69" s="795" t="s">
        <v>991</v>
      </c>
      <c r="C69" s="2043"/>
      <c r="D69" s="2044"/>
      <c r="E69" s="2045"/>
      <c r="F69" s="1426"/>
      <c r="G69" s="97"/>
      <c r="H69" s="1426"/>
      <c r="I69" s="790"/>
      <c r="J69" s="755">
        <v>5</v>
      </c>
      <c r="K69" s="770"/>
    </row>
    <row r="70" spans="2:11" ht="14.25" customHeight="1">
      <c r="B70" s="795" t="s">
        <v>992</v>
      </c>
      <c r="C70" s="2043"/>
      <c r="D70" s="2044"/>
      <c r="E70" s="2045"/>
      <c r="F70" s="1426"/>
      <c r="G70" s="97"/>
      <c r="H70" s="1426"/>
      <c r="I70" s="790"/>
      <c r="J70" s="755">
        <v>6</v>
      </c>
      <c r="K70" s="770"/>
    </row>
    <row r="71" spans="2:11" ht="14.25" customHeight="1">
      <c r="B71" s="795" t="s">
        <v>993</v>
      </c>
      <c r="C71" s="2043"/>
      <c r="D71" s="2044"/>
      <c r="E71" s="2045"/>
      <c r="F71" s="1426"/>
      <c r="G71" s="97"/>
      <c r="H71" s="1426"/>
      <c r="I71" s="790"/>
      <c r="J71" s="755">
        <v>7</v>
      </c>
      <c r="K71" s="770"/>
    </row>
    <row r="72" spans="2:11" ht="14.25" customHeight="1">
      <c r="B72" s="795" t="s">
        <v>994</v>
      </c>
      <c r="C72" s="2043"/>
      <c r="D72" s="2044"/>
      <c r="E72" s="2045"/>
      <c r="F72" s="1426"/>
      <c r="G72" s="97"/>
      <c r="H72" s="1426"/>
      <c r="I72" s="790"/>
      <c r="J72" s="755">
        <v>8</v>
      </c>
      <c r="K72" s="770"/>
    </row>
    <row r="73" spans="2:11" ht="14.25" customHeight="1">
      <c r="B73" s="795" t="s">
        <v>995</v>
      </c>
      <c r="C73" s="2043"/>
      <c r="D73" s="2044"/>
      <c r="E73" s="2045"/>
      <c r="F73" s="1426"/>
      <c r="G73" s="97"/>
      <c r="H73" s="1426"/>
      <c r="I73" s="790"/>
      <c r="J73" s="755">
        <v>9</v>
      </c>
      <c r="K73" s="770"/>
    </row>
    <row r="74" spans="2:11" ht="14.25" customHeight="1">
      <c r="B74" s="795" t="s">
        <v>996</v>
      </c>
      <c r="C74" s="2043"/>
      <c r="D74" s="2044"/>
      <c r="E74" s="2045"/>
      <c r="F74" s="1426"/>
      <c r="G74" s="97"/>
      <c r="H74" s="1426"/>
      <c r="I74" s="790"/>
      <c r="J74" s="755">
        <v>10</v>
      </c>
      <c r="K74" s="770"/>
    </row>
    <row r="75" spans="2:11" ht="14.25" customHeight="1">
      <c r="B75" s="795" t="s">
        <v>693</v>
      </c>
      <c r="C75" s="2043"/>
      <c r="D75" s="2044"/>
      <c r="E75" s="2045"/>
      <c r="F75" s="1426"/>
      <c r="G75" s="97"/>
      <c r="H75" s="1426"/>
      <c r="I75" s="790"/>
      <c r="J75" s="755">
        <v>11</v>
      </c>
      <c r="K75" s="770"/>
    </row>
    <row r="76" spans="2:11" ht="14.25" customHeight="1">
      <c r="B76" s="795" t="s">
        <v>997</v>
      </c>
      <c r="C76" s="2043"/>
      <c r="D76" s="2044"/>
      <c r="E76" s="2045"/>
      <c r="F76" s="1426"/>
      <c r="G76" s="97"/>
      <c r="H76" s="1426"/>
      <c r="I76" s="790"/>
      <c r="J76" s="755">
        <v>12</v>
      </c>
      <c r="K76" s="770"/>
    </row>
    <row r="77" spans="2:11" ht="14.25" customHeight="1">
      <c r="B77" s="795" t="s">
        <v>998</v>
      </c>
      <c r="C77" s="2043"/>
      <c r="D77" s="2044"/>
      <c r="E77" s="2045"/>
      <c r="F77" s="1426"/>
      <c r="G77" s="97"/>
      <c r="H77" s="1426"/>
      <c r="I77" s="790"/>
      <c r="J77" s="755">
        <v>13</v>
      </c>
      <c r="K77" s="770"/>
    </row>
    <row r="78" spans="2:11" ht="14.25" customHeight="1">
      <c r="B78" s="795" t="s">
        <v>999</v>
      </c>
      <c r="C78" s="2043"/>
      <c r="D78" s="2044"/>
      <c r="E78" s="2045"/>
      <c r="F78" s="1426"/>
      <c r="G78" s="97"/>
      <c r="H78" s="1426"/>
      <c r="I78" s="790"/>
      <c r="J78" s="755">
        <v>14</v>
      </c>
      <c r="K78" s="770"/>
    </row>
    <row r="79" spans="2:11" ht="14.25" customHeight="1">
      <c r="B79" s="795" t="s">
        <v>1000</v>
      </c>
      <c r="C79" s="2043"/>
      <c r="D79" s="2044"/>
      <c r="E79" s="2045"/>
      <c r="F79" s="1426"/>
      <c r="G79" s="97"/>
      <c r="H79" s="1426"/>
      <c r="I79" s="790"/>
      <c r="J79" s="755">
        <v>15</v>
      </c>
      <c r="K79" s="770"/>
    </row>
    <row r="80" spans="2:11" ht="14.25" customHeight="1">
      <c r="B80" s="795" t="s">
        <v>1001</v>
      </c>
      <c r="C80" s="2043"/>
      <c r="D80" s="2044"/>
      <c r="E80" s="2045"/>
      <c r="F80" s="1426"/>
      <c r="G80" s="97"/>
      <c r="H80" s="1426"/>
      <c r="I80" s="790"/>
      <c r="J80" s="755">
        <v>16</v>
      </c>
      <c r="K80" s="770"/>
    </row>
    <row r="81" spans="2:11" ht="14.25" customHeight="1">
      <c r="B81" s="795" t="s">
        <v>1002</v>
      </c>
      <c r="C81" s="2043"/>
      <c r="D81" s="2044"/>
      <c r="E81" s="2045"/>
      <c r="F81" s="1426"/>
      <c r="G81" s="97"/>
      <c r="H81" s="1426"/>
      <c r="I81" s="790"/>
      <c r="J81" s="755">
        <v>17</v>
      </c>
      <c r="K81" s="770"/>
    </row>
    <row r="82" spans="2:11" ht="14.25" customHeight="1">
      <c r="B82" s="795" t="s">
        <v>694</v>
      </c>
      <c r="C82" s="2043"/>
      <c r="D82" s="2044"/>
      <c r="E82" s="2045"/>
      <c r="F82" s="1426"/>
      <c r="G82" s="97"/>
      <c r="H82" s="1426"/>
      <c r="I82" s="790"/>
      <c r="J82" s="755">
        <v>18</v>
      </c>
      <c r="K82" s="770"/>
    </row>
    <row r="83" spans="2:11" ht="14.25" customHeight="1">
      <c r="B83" s="795" t="s">
        <v>1003</v>
      </c>
      <c r="C83" s="2043"/>
      <c r="D83" s="2044"/>
      <c r="E83" s="2045"/>
      <c r="F83" s="1426"/>
      <c r="G83" s="97"/>
      <c r="H83" s="1426"/>
      <c r="I83" s="790"/>
      <c r="J83" s="755">
        <v>19</v>
      </c>
      <c r="K83" s="770"/>
    </row>
    <row r="84" spans="2:11" ht="14.25" customHeight="1">
      <c r="B84" s="795" t="s">
        <v>1004</v>
      </c>
      <c r="C84" s="2043"/>
      <c r="D84" s="2044"/>
      <c r="E84" s="2045"/>
      <c r="F84" s="1426"/>
      <c r="G84" s="97"/>
      <c r="H84" s="1426"/>
      <c r="I84" s="790"/>
      <c r="J84" s="755">
        <v>20</v>
      </c>
      <c r="K84" s="770"/>
    </row>
    <row r="85" spans="2:11" ht="14.25" customHeight="1">
      <c r="B85" s="795" t="s">
        <v>1005</v>
      </c>
      <c r="C85" s="2043"/>
      <c r="D85" s="2044"/>
      <c r="E85" s="2045"/>
      <c r="F85" s="1426"/>
      <c r="G85" s="97"/>
      <c r="H85" s="1426"/>
      <c r="I85" s="790"/>
      <c r="J85" s="755">
        <v>21</v>
      </c>
      <c r="K85" s="770"/>
    </row>
    <row r="86" spans="2:11" ht="14.25" customHeight="1">
      <c r="B86" s="795" t="s">
        <v>1006</v>
      </c>
      <c r="C86" s="2043"/>
      <c r="D86" s="2044"/>
      <c r="E86" s="2045"/>
      <c r="F86" s="1426"/>
      <c r="G86" s="97"/>
      <c r="H86" s="1426"/>
      <c r="I86" s="790"/>
      <c r="J86" s="755">
        <v>22</v>
      </c>
      <c r="K86" s="770"/>
    </row>
    <row r="87" spans="2:11" ht="14.25" customHeight="1">
      <c r="B87" s="795" t="s">
        <v>1007</v>
      </c>
      <c r="C87" s="2043"/>
      <c r="D87" s="2044"/>
      <c r="E87" s="2045"/>
      <c r="F87" s="1426"/>
      <c r="G87" s="97"/>
      <c r="H87" s="1426"/>
      <c r="I87" s="790"/>
      <c r="J87" s="755">
        <v>23</v>
      </c>
      <c r="K87" s="770"/>
    </row>
    <row r="88" spans="2:11" ht="14.25" customHeight="1">
      <c r="B88" s="795" t="s">
        <v>1008</v>
      </c>
      <c r="C88" s="2043"/>
      <c r="D88" s="2044"/>
      <c r="E88" s="2045"/>
      <c r="F88" s="1426"/>
      <c r="G88" s="97"/>
      <c r="H88" s="1426"/>
      <c r="I88" s="790"/>
      <c r="J88" s="755">
        <v>24</v>
      </c>
      <c r="K88" s="770"/>
    </row>
    <row r="89" spans="2:11" ht="14.25" customHeight="1">
      <c r="B89" s="795" t="s">
        <v>695</v>
      </c>
      <c r="C89" s="2043"/>
      <c r="D89" s="2044"/>
      <c r="E89" s="2045"/>
      <c r="F89" s="1426"/>
      <c r="G89" s="97"/>
      <c r="H89" s="1426"/>
      <c r="I89" s="790"/>
      <c r="J89" s="755">
        <v>25</v>
      </c>
      <c r="K89" s="770"/>
    </row>
    <row r="90" spans="2:11" ht="14.25" customHeight="1">
      <c r="B90" s="795" t="s">
        <v>1009</v>
      </c>
      <c r="C90" s="2043"/>
      <c r="D90" s="2044"/>
      <c r="E90" s="2045"/>
      <c r="F90" s="1426"/>
      <c r="G90" s="97"/>
      <c r="H90" s="1426"/>
      <c r="I90" s="790"/>
      <c r="J90" s="755">
        <v>26</v>
      </c>
      <c r="K90" s="770"/>
    </row>
    <row r="91" spans="2:11" ht="14.25" customHeight="1">
      <c r="B91" s="795" t="s">
        <v>1010</v>
      </c>
      <c r="C91" s="2043"/>
      <c r="D91" s="2044"/>
      <c r="E91" s="2045"/>
      <c r="F91" s="1426"/>
      <c r="G91" s="97"/>
      <c r="H91" s="1426"/>
      <c r="I91" s="790"/>
      <c r="J91" s="755">
        <v>27</v>
      </c>
      <c r="K91" s="770"/>
    </row>
    <row r="92" spans="2:11" ht="14.25" customHeight="1">
      <c r="B92" s="795" t="s">
        <v>1011</v>
      </c>
      <c r="C92" s="2043"/>
      <c r="D92" s="2044"/>
      <c r="E92" s="2045"/>
      <c r="F92" s="1426"/>
      <c r="G92" s="97"/>
      <c r="H92" s="1426"/>
      <c r="I92" s="790"/>
      <c r="J92" s="755">
        <v>28</v>
      </c>
      <c r="K92" s="770"/>
    </row>
    <row r="93" spans="2:11" ht="14.25" customHeight="1">
      <c r="B93" s="795" t="s">
        <v>1012</v>
      </c>
      <c r="C93" s="2043"/>
      <c r="D93" s="2044"/>
      <c r="E93" s="2045"/>
      <c r="F93" s="1426"/>
      <c r="G93" s="97"/>
      <c r="H93" s="1426"/>
      <c r="I93" s="790"/>
      <c r="J93" s="755">
        <v>29</v>
      </c>
      <c r="K93" s="770"/>
    </row>
    <row r="94" spans="2:11" ht="17.100000000000001" customHeight="1" thickBot="1">
      <c r="B94" s="1307" t="s">
        <v>81</v>
      </c>
      <c r="C94" s="329"/>
      <c r="D94" s="329"/>
      <c r="E94" s="792" t="s">
        <v>81</v>
      </c>
      <c r="F94" s="1428">
        <f>SUM(F69:F93)</f>
        <v>0</v>
      </c>
      <c r="G94" s="793">
        <f>SUM(G69:G93)</f>
        <v>0</v>
      </c>
      <c r="H94" s="1428">
        <f>SUM(H69:H93)</f>
        <v>0</v>
      </c>
      <c r="I94" s="794"/>
      <c r="J94" s="755">
        <v>37</v>
      </c>
      <c r="K94" s="770"/>
    </row>
    <row r="95" spans="2:11" ht="12" thickTop="1"/>
    <row r="96" spans="2:11">
      <c r="B96" s="316"/>
      <c r="C96" s="741"/>
      <c r="D96" s="741"/>
      <c r="E96" s="741"/>
      <c r="F96" s="741"/>
      <c r="G96" s="741"/>
      <c r="H96" s="741"/>
      <c r="I96" s="741"/>
      <c r="K96" s="318" t="s">
        <v>424</v>
      </c>
    </row>
    <row r="97"/>
    <row r="98"/>
    <row r="99"/>
    <row r="100"/>
    <row r="101"/>
    <row r="102"/>
    <row r="103"/>
    <row r="104"/>
  </sheetData>
  <sheetProtection algorithmName="SHA-512" hashValue="6ikG3M+DCGCHyMD0HIW6pzf6KmKCHIQUt46Q/tvCet7zO1/dgI+pVyP2XnNnpHwci/x7Hyg4ox4/kN5Elr+l2g==" saltValue="yhE9V+Y/P8DRZAhUIRYrgw==" spinCount="100000" sheet="1" objects="1" scenarios="1"/>
  <mergeCells count="28">
    <mergeCell ref="B7:D7"/>
    <mergeCell ref="C78:E78"/>
    <mergeCell ref="E11:G11"/>
    <mergeCell ref="C66:I66"/>
    <mergeCell ref="C69:E69"/>
    <mergeCell ref="C70:E70"/>
    <mergeCell ref="C71:E71"/>
    <mergeCell ref="C72:E72"/>
    <mergeCell ref="C73:E73"/>
    <mergeCell ref="C74:E74"/>
    <mergeCell ref="C75:E75"/>
    <mergeCell ref="C76:E76"/>
    <mergeCell ref="C77:E77"/>
    <mergeCell ref="C91:E91"/>
    <mergeCell ref="C92:E92"/>
    <mergeCell ref="C93:E93"/>
    <mergeCell ref="C90:E90"/>
    <mergeCell ref="C79:E79"/>
    <mergeCell ref="C80:E80"/>
    <mergeCell ref="C81:E81"/>
    <mergeCell ref="C82:E82"/>
    <mergeCell ref="C83:E83"/>
    <mergeCell ref="C84:E84"/>
    <mergeCell ref="C85:E85"/>
    <mergeCell ref="C86:E86"/>
    <mergeCell ref="C87:E87"/>
    <mergeCell ref="C88:E88"/>
    <mergeCell ref="C89:E89"/>
  </mergeCells>
  <hyperlinks>
    <hyperlink ref="B7" location="Checklist!A1" display="Click here to go back to the instructions" xr:uid="{88323978-E68C-4985-9A5A-CA11EAAB17CE}"/>
  </hyperlink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7" min="1"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3"/>
  <dimension ref="A1:R104"/>
  <sheetViews>
    <sheetView showGridLines="0" zoomScaleNormal="100" workbookViewId="0">
      <selection activeCell="E16" sqref="E16"/>
    </sheetView>
  </sheetViews>
  <sheetFormatPr defaultColWidth="0" defaultRowHeight="11.25" zeroHeight="1"/>
  <cols>
    <col min="1" max="1" width="1.77734375" style="318" customWidth="1"/>
    <col min="2" max="3" width="4.6640625" style="318" customWidth="1"/>
    <col min="4" max="4" width="21.6640625" style="318" customWidth="1"/>
    <col min="5" max="5" width="13.6640625" style="318" customWidth="1"/>
    <col min="6" max="6" width="14.109375" style="318" customWidth="1"/>
    <col min="7" max="7" width="13.77734375" style="318" customWidth="1"/>
    <col min="8" max="8" width="13" style="318" customWidth="1"/>
    <col min="9" max="9" width="14.33203125" style="318" customWidth="1"/>
    <col min="10" max="10" width="3.109375" style="318" hidden="1" customWidth="1"/>
    <col min="11" max="11" width="1.6640625" style="318" customWidth="1"/>
    <col min="12" max="12" width="11.6640625" style="318" hidden="1" customWidth="1"/>
    <col min="13" max="17" width="8.6640625" style="318" hidden="1" customWidth="1"/>
    <col min="18" max="18" width="8.6640625" style="318" customWidth="1"/>
    <col min="19" max="16384" width="12.6640625" style="318" hidden="1"/>
  </cols>
  <sheetData>
    <row r="1" spans="2:11">
      <c r="B1" s="316" t="s">
        <v>12355</v>
      </c>
      <c r="C1" s="316"/>
      <c r="D1" s="316"/>
      <c r="E1" s="316"/>
      <c r="F1" s="316"/>
      <c r="G1" s="316"/>
      <c r="H1" s="316"/>
      <c r="I1" s="316"/>
      <c r="J1" s="316"/>
      <c r="K1" s="316"/>
    </row>
    <row r="2" spans="2:11">
      <c r="B2" s="316" t="s">
        <v>12356</v>
      </c>
      <c r="C2" s="316"/>
      <c r="D2" s="316"/>
      <c r="E2" s="316"/>
      <c r="F2" s="316"/>
      <c r="G2" s="316"/>
      <c r="H2" s="316"/>
      <c r="I2" s="316"/>
      <c r="J2" s="316"/>
      <c r="K2" s="316"/>
    </row>
    <row r="3" spans="2:11">
      <c r="B3" s="316" t="s">
        <v>12357</v>
      </c>
      <c r="C3" s="316"/>
      <c r="D3" s="316"/>
      <c r="E3" s="316"/>
      <c r="F3" s="316"/>
      <c r="G3" s="316"/>
      <c r="H3" s="316"/>
      <c r="I3" s="316"/>
      <c r="J3" s="316"/>
      <c r="K3" s="316"/>
    </row>
    <row r="4" spans="2:11">
      <c r="B4" s="316" t="s">
        <v>12358</v>
      </c>
      <c r="C4" s="316"/>
      <c r="D4" s="316"/>
      <c r="E4" s="316"/>
      <c r="F4" s="316"/>
      <c r="G4" s="316"/>
      <c r="H4" s="316"/>
      <c r="I4" s="316"/>
      <c r="J4" s="316"/>
      <c r="K4" s="316"/>
    </row>
    <row r="5" spans="2:11"/>
    <row r="6" spans="2:11">
      <c r="B6" s="316" t="s">
        <v>10514</v>
      </c>
      <c r="C6" s="316"/>
      <c r="D6" s="316"/>
      <c r="E6" s="316"/>
      <c r="F6" s="317"/>
      <c r="G6" s="316"/>
      <c r="H6" s="316"/>
      <c r="I6" s="316"/>
    </row>
    <row r="7" spans="2:11" ht="13.5" thickBot="1">
      <c r="B7" s="1878" t="s">
        <v>14439</v>
      </c>
      <c r="C7" s="1878"/>
      <c r="D7" s="1878"/>
      <c r="E7" s="741"/>
      <c r="F7" s="742"/>
      <c r="G7" s="741"/>
      <c r="H7" s="741"/>
      <c r="I7" s="17"/>
    </row>
    <row r="8" spans="2:11" ht="15.95" customHeight="1" thickTop="1">
      <c r="B8" s="319" t="s">
        <v>6</v>
      </c>
      <c r="C8" s="320"/>
      <c r="D8" s="320"/>
      <c r="E8" s="321">
        <f>Facility_Name</f>
        <v>0</v>
      </c>
      <c r="F8" s="321"/>
      <c r="G8" s="320"/>
      <c r="H8" s="743" t="s">
        <v>615</v>
      </c>
      <c r="I8" s="744">
        <f>Provider_Number</f>
        <v>0</v>
      </c>
    </row>
    <row r="9" spans="2:11" ht="15.95" customHeight="1">
      <c r="B9" s="745" t="s">
        <v>7</v>
      </c>
      <c r="C9" s="746"/>
      <c r="D9" s="746"/>
      <c r="E9" s="377" t="str">
        <f>IF(Facility_DBA = 0, "", Facility_DBA)</f>
        <v/>
      </c>
      <c r="F9" s="377"/>
      <c r="G9" s="746"/>
      <c r="H9" s="747" t="s">
        <v>95</v>
      </c>
      <c r="I9" s="1735">
        <f>Facility_FYB</f>
        <v>0</v>
      </c>
    </row>
    <row r="10" spans="2:11" hidden="1">
      <c r="B10" s="748" t="s">
        <v>1486</v>
      </c>
      <c r="C10" s="749" t="s">
        <v>1487</v>
      </c>
      <c r="D10" s="749" t="s">
        <v>1488</v>
      </c>
      <c r="E10" s="749" t="s">
        <v>1489</v>
      </c>
      <c r="F10" s="749" t="s">
        <v>1490</v>
      </c>
      <c r="G10" s="749" t="s">
        <v>1491</v>
      </c>
      <c r="H10" s="750" t="s">
        <v>1492</v>
      </c>
      <c r="I10" s="1186" t="s">
        <v>1493</v>
      </c>
    </row>
    <row r="11" spans="2:11" ht="15.95" customHeight="1" thickBot="1">
      <c r="B11" s="752" t="s">
        <v>1235</v>
      </c>
      <c r="C11" s="753"/>
      <c r="D11" s="753"/>
      <c r="E11" s="2046"/>
      <c r="F11" s="2047"/>
      <c r="G11" s="2048"/>
      <c r="H11" s="754" t="s">
        <v>53</v>
      </c>
      <c r="I11" s="1745">
        <f>Facility_FYE</f>
        <v>0</v>
      </c>
      <c r="J11" s="755">
        <v>1</v>
      </c>
    </row>
    <row r="12" spans="2:11" ht="15.95" hidden="1" customHeight="1" thickTop="1" thickBot="1">
      <c r="B12" s="331" t="s">
        <v>1486</v>
      </c>
      <c r="C12" s="332" t="s">
        <v>1487</v>
      </c>
      <c r="D12" s="332" t="s">
        <v>1488</v>
      </c>
      <c r="E12" s="332" t="s">
        <v>1489</v>
      </c>
      <c r="F12" s="332" t="s">
        <v>1490</v>
      </c>
      <c r="G12" s="332" t="s">
        <v>1491</v>
      </c>
      <c r="H12" s="610" t="s">
        <v>1492</v>
      </c>
      <c r="I12" s="334" t="s">
        <v>1493</v>
      </c>
    </row>
    <row r="13" spans="2:11" ht="34.5" thickTop="1">
      <c r="B13" s="756" t="s">
        <v>1232</v>
      </c>
      <c r="C13" s="757" t="s">
        <v>161</v>
      </c>
      <c r="D13" s="336"/>
      <c r="E13" s="758" t="s">
        <v>1230</v>
      </c>
      <c r="F13" s="758" t="s">
        <v>1231</v>
      </c>
      <c r="G13" s="758" t="s">
        <v>1228</v>
      </c>
      <c r="H13" s="758" t="s">
        <v>14394</v>
      </c>
      <c r="I13" s="759" t="s">
        <v>1229</v>
      </c>
      <c r="J13"/>
    </row>
    <row r="14" spans="2:11" ht="15" customHeight="1">
      <c r="B14" s="760"/>
      <c r="C14" s="761"/>
      <c r="D14" s="762"/>
      <c r="E14" s="342" t="s">
        <v>59</v>
      </c>
      <c r="F14" s="342" t="s">
        <v>60</v>
      </c>
      <c r="G14" s="342" t="s">
        <v>61</v>
      </c>
      <c r="H14" s="342" t="s">
        <v>62</v>
      </c>
      <c r="I14" s="763" t="s">
        <v>63</v>
      </c>
      <c r="J14"/>
    </row>
    <row r="15" spans="2:11" ht="15" customHeight="1">
      <c r="B15" s="764" t="s">
        <v>1289</v>
      </c>
      <c r="C15" s="346" t="s">
        <v>616</v>
      </c>
      <c r="D15" s="380"/>
      <c r="E15" s="347"/>
      <c r="F15" s="348"/>
      <c r="G15" s="348"/>
      <c r="H15" s="348"/>
      <c r="I15" s="349"/>
      <c r="J15"/>
    </row>
    <row r="16" spans="2:11" ht="17.45" customHeight="1">
      <c r="B16" s="765" t="s">
        <v>948</v>
      </c>
      <c r="C16" s="351" t="s">
        <v>617</v>
      </c>
      <c r="D16" s="377"/>
      <c r="E16" s="1632"/>
      <c r="F16" s="1633"/>
      <c r="G16" s="1633"/>
      <c r="H16" s="1633"/>
      <c r="I16" s="1634"/>
      <c r="J16"/>
    </row>
    <row r="17" spans="2:10" ht="17.45" customHeight="1">
      <c r="B17" s="765" t="s">
        <v>949</v>
      </c>
      <c r="C17" s="351" t="s">
        <v>618</v>
      </c>
      <c r="D17" s="377"/>
      <c r="E17" s="1635"/>
      <c r="F17" s="1633"/>
      <c r="G17" s="1633"/>
      <c r="H17" s="1633"/>
      <c r="I17" s="1634"/>
      <c r="J17"/>
    </row>
    <row r="18" spans="2:10" ht="17.45" customHeight="1">
      <c r="B18" s="765" t="s">
        <v>950</v>
      </c>
      <c r="C18" s="351" t="s">
        <v>619</v>
      </c>
      <c r="D18" s="377"/>
      <c r="E18" s="1499"/>
      <c r="F18" s="1635"/>
      <c r="G18" s="1636"/>
      <c r="H18" s="1633"/>
      <c r="I18" s="1634"/>
      <c r="J18"/>
    </row>
    <row r="19" spans="2:10" ht="17.45" customHeight="1">
      <c r="B19" s="765" t="s">
        <v>951</v>
      </c>
      <c r="C19" s="351" t="s">
        <v>620</v>
      </c>
      <c r="D19" s="377"/>
      <c r="E19" s="1499"/>
      <c r="F19" s="1499"/>
      <c r="G19" s="1636"/>
      <c r="H19" s="1633"/>
      <c r="I19" s="1634"/>
      <c r="J19"/>
    </row>
    <row r="20" spans="2:10" ht="17.45" customHeight="1">
      <c r="B20" s="765" t="s">
        <v>1272</v>
      </c>
      <c r="C20" s="351" t="s">
        <v>621</v>
      </c>
      <c r="D20" s="377"/>
      <c r="E20" s="1499"/>
      <c r="F20" s="1499"/>
      <c r="G20" s="1636"/>
      <c r="H20" s="1633"/>
      <c r="I20" s="1634"/>
      <c r="J20"/>
    </row>
    <row r="21" spans="2:10" ht="17.45" customHeight="1">
      <c r="B21" s="765" t="s">
        <v>1273</v>
      </c>
      <c r="C21" s="351" t="s">
        <v>622</v>
      </c>
      <c r="D21" s="377"/>
      <c r="E21" s="1499"/>
      <c r="F21" s="1499"/>
      <c r="G21" s="1636"/>
      <c r="H21" s="1633"/>
      <c r="I21" s="1634"/>
      <c r="J21"/>
    </row>
    <row r="22" spans="2:10" ht="17.45" customHeight="1">
      <c r="B22" s="765" t="s">
        <v>1274</v>
      </c>
      <c r="C22" s="351" t="s">
        <v>129</v>
      </c>
      <c r="D22" s="377"/>
      <c r="E22" s="1499"/>
      <c r="F22" s="1499"/>
      <c r="G22" s="1636"/>
      <c r="H22" s="1633"/>
      <c r="I22" s="1634"/>
      <c r="J22"/>
    </row>
    <row r="23" spans="2:10" ht="17.45" customHeight="1" thickBot="1">
      <c r="B23" s="765" t="s">
        <v>1275</v>
      </c>
      <c r="C23" s="351" t="s">
        <v>623</v>
      </c>
      <c r="D23" s="377"/>
      <c r="E23" s="1502">
        <f>'Schedule 11-3'!$E$55</f>
        <v>0</v>
      </c>
      <c r="F23" s="1502">
        <f>'Schedule 11-3'!$F$55</f>
        <v>0</v>
      </c>
      <c r="G23" s="1636"/>
      <c r="H23" s="1633"/>
      <c r="I23" s="1634"/>
      <c r="J23"/>
    </row>
    <row r="24" spans="2:10" ht="17.100000000000001" customHeight="1" thickTop="1" thickBot="1">
      <c r="B24" s="767" t="s">
        <v>1276</v>
      </c>
      <c r="C24" s="354" t="s">
        <v>624</v>
      </c>
      <c r="D24" s="768"/>
      <c r="E24" s="1504">
        <f>SUM(E16:E23)</f>
        <v>0</v>
      </c>
      <c r="F24" s="1637">
        <f>SUM(F18:F23)</f>
        <v>0</v>
      </c>
      <c r="G24" s="1636"/>
      <c r="H24" s="1633"/>
      <c r="I24" s="1634"/>
      <c r="J24"/>
    </row>
    <row r="25" spans="2:10" ht="17.100000000000001" customHeight="1" thickTop="1">
      <c r="B25" s="764" t="s">
        <v>1288</v>
      </c>
      <c r="C25" s="346" t="s">
        <v>625</v>
      </c>
      <c r="D25" s="380"/>
      <c r="E25" s="1636"/>
      <c r="F25" s="1633"/>
      <c r="G25" s="1633"/>
      <c r="H25" s="1633"/>
      <c r="I25" s="1634"/>
      <c r="J25"/>
    </row>
    <row r="26" spans="2:10" ht="17.45" customHeight="1">
      <c r="B26" s="765" t="s">
        <v>952</v>
      </c>
      <c r="C26" s="351" t="s">
        <v>626</v>
      </c>
      <c r="D26" s="377"/>
      <c r="E26" s="1499"/>
      <c r="F26" s="1499"/>
      <c r="G26" s="1499"/>
      <c r="H26" s="1638">
        <f>+E26+F26</f>
        <v>0</v>
      </c>
      <c r="I26" s="1639"/>
      <c r="J26"/>
    </row>
    <row r="27" spans="2:10" ht="17.100000000000001" customHeight="1">
      <c r="B27" s="765" t="s">
        <v>953</v>
      </c>
      <c r="C27" s="351" t="s">
        <v>627</v>
      </c>
      <c r="D27" s="377"/>
      <c r="E27" s="1499"/>
      <c r="F27" s="1499"/>
      <c r="G27" s="1499"/>
      <c r="H27" s="1638">
        <f t="shared" ref="H27:H51" si="0">+E27+F27</f>
        <v>0</v>
      </c>
      <c r="I27" s="1639"/>
      <c r="J27"/>
    </row>
    <row r="28" spans="2:10" ht="17.100000000000001" customHeight="1">
      <c r="B28" s="765" t="s">
        <v>954</v>
      </c>
      <c r="C28" s="351" t="s">
        <v>628</v>
      </c>
      <c r="D28" s="377"/>
      <c r="E28" s="1499"/>
      <c r="F28" s="1499"/>
      <c r="G28" s="1499"/>
      <c r="H28" s="1638">
        <f t="shared" si="0"/>
        <v>0</v>
      </c>
      <c r="I28" s="1639"/>
      <c r="J28"/>
    </row>
    <row r="29" spans="2:10" ht="17.100000000000001" customHeight="1">
      <c r="B29" s="765" t="s">
        <v>955</v>
      </c>
      <c r="C29" s="351" t="s">
        <v>629</v>
      </c>
      <c r="D29" s="377"/>
      <c r="E29" s="1499"/>
      <c r="F29" s="1499"/>
      <c r="G29" s="1499"/>
      <c r="H29" s="1638">
        <f t="shared" si="0"/>
        <v>0</v>
      </c>
      <c r="I29" s="1639"/>
      <c r="J29"/>
    </row>
    <row r="30" spans="2:10" ht="17.100000000000001" customHeight="1">
      <c r="B30" s="765" t="s">
        <v>956</v>
      </c>
      <c r="C30" s="351" t="s">
        <v>630</v>
      </c>
      <c r="D30" s="377"/>
      <c r="E30" s="1499"/>
      <c r="F30" s="1499"/>
      <c r="G30" s="1499"/>
      <c r="H30" s="1638">
        <f t="shared" si="0"/>
        <v>0</v>
      </c>
      <c r="I30" s="1639"/>
      <c r="J30"/>
    </row>
    <row r="31" spans="2:10" ht="17.100000000000001" customHeight="1">
      <c r="B31" s="765" t="s">
        <v>957</v>
      </c>
      <c r="C31" s="351" t="s">
        <v>631</v>
      </c>
      <c r="D31" s="377"/>
      <c r="E31" s="1499"/>
      <c r="F31" s="1499"/>
      <c r="G31" s="1499"/>
      <c r="H31" s="1638">
        <f t="shared" si="0"/>
        <v>0</v>
      </c>
      <c r="I31" s="1639"/>
      <c r="J31"/>
    </row>
    <row r="32" spans="2:10" ht="17.100000000000001" customHeight="1">
      <c r="B32" s="765" t="s">
        <v>958</v>
      </c>
      <c r="C32" s="351" t="s">
        <v>632</v>
      </c>
      <c r="D32" s="377"/>
      <c r="E32" s="1499"/>
      <c r="F32" s="1499"/>
      <c r="G32" s="1499"/>
      <c r="H32" s="1638">
        <f t="shared" si="0"/>
        <v>0</v>
      </c>
      <c r="I32" s="1639"/>
      <c r="J32"/>
    </row>
    <row r="33" spans="2:10" ht="17.100000000000001" customHeight="1">
      <c r="B33" s="765" t="s">
        <v>959</v>
      </c>
      <c r="C33" s="351" t="s">
        <v>619</v>
      </c>
      <c r="D33" s="377"/>
      <c r="E33" s="1499"/>
      <c r="F33" s="1499"/>
      <c r="G33" s="1499"/>
      <c r="H33" s="1638">
        <f t="shared" si="0"/>
        <v>0</v>
      </c>
      <c r="I33" s="1639"/>
      <c r="J33"/>
    </row>
    <row r="34" spans="2:10" ht="17.100000000000001" customHeight="1">
      <c r="B34" s="765" t="s">
        <v>960</v>
      </c>
      <c r="C34" s="351" t="s">
        <v>357</v>
      </c>
      <c r="D34" s="377"/>
      <c r="E34" s="1499"/>
      <c r="F34" s="1499"/>
      <c r="G34" s="1499"/>
      <c r="H34" s="1638">
        <f t="shared" si="0"/>
        <v>0</v>
      </c>
      <c r="I34" s="1639"/>
      <c r="J34"/>
    </row>
    <row r="35" spans="2:10" ht="17.100000000000001" customHeight="1">
      <c r="B35" s="765" t="s">
        <v>961</v>
      </c>
      <c r="C35" s="351" t="s">
        <v>633</v>
      </c>
      <c r="D35" s="377"/>
      <c r="E35" s="1499"/>
      <c r="F35" s="1499"/>
      <c r="G35" s="1499"/>
      <c r="H35" s="1638">
        <f t="shared" si="0"/>
        <v>0</v>
      </c>
      <c r="I35" s="1639"/>
      <c r="J35"/>
    </row>
    <row r="36" spans="2:10" ht="17.100000000000001" customHeight="1">
      <c r="B36" s="765" t="s">
        <v>962</v>
      </c>
      <c r="C36" s="351" t="s">
        <v>634</v>
      </c>
      <c r="D36" s="377"/>
      <c r="E36" s="1499"/>
      <c r="F36" s="1499"/>
      <c r="G36" s="1499"/>
      <c r="H36" s="1638">
        <f t="shared" si="0"/>
        <v>0</v>
      </c>
      <c r="I36" s="1639"/>
      <c r="J36"/>
    </row>
    <row r="37" spans="2:10" ht="17.100000000000001" customHeight="1">
      <c r="B37" s="765" t="s">
        <v>963</v>
      </c>
      <c r="C37" s="351" t="s">
        <v>635</v>
      </c>
      <c r="D37" s="377"/>
      <c r="E37" s="1499"/>
      <c r="F37" s="1499"/>
      <c r="G37" s="1499"/>
      <c r="H37" s="1638">
        <f t="shared" si="0"/>
        <v>0</v>
      </c>
      <c r="I37" s="1639"/>
      <c r="J37"/>
    </row>
    <row r="38" spans="2:10" ht="17.100000000000001" customHeight="1">
      <c r="B38" s="765" t="s">
        <v>964</v>
      </c>
      <c r="C38" s="351" t="s">
        <v>305</v>
      </c>
      <c r="D38" s="377"/>
      <c r="E38" s="1499"/>
      <c r="F38" s="1499"/>
      <c r="G38" s="1499"/>
      <c r="H38" s="1638">
        <f t="shared" si="0"/>
        <v>0</v>
      </c>
      <c r="I38" s="1639"/>
      <c r="J38"/>
    </row>
    <row r="39" spans="2:10" ht="17.100000000000001" customHeight="1">
      <c r="B39" s="765" t="s">
        <v>965</v>
      </c>
      <c r="C39" s="351" t="s">
        <v>636</v>
      </c>
      <c r="D39" s="377"/>
      <c r="E39" s="1499"/>
      <c r="F39" s="1499"/>
      <c r="G39" s="1499"/>
      <c r="H39" s="1638">
        <f t="shared" si="0"/>
        <v>0</v>
      </c>
      <c r="I39" s="1639"/>
      <c r="J39"/>
    </row>
    <row r="40" spans="2:10" ht="17.100000000000001" customHeight="1">
      <c r="B40" s="765" t="s">
        <v>691</v>
      </c>
      <c r="C40" s="351" t="s">
        <v>637</v>
      </c>
      <c r="D40" s="377"/>
      <c r="E40" s="1499"/>
      <c r="F40" s="1499"/>
      <c r="G40" s="1499"/>
      <c r="H40" s="1638">
        <f t="shared" si="0"/>
        <v>0</v>
      </c>
      <c r="I40" s="1639"/>
      <c r="J40"/>
    </row>
    <row r="41" spans="2:10" ht="17.100000000000001" customHeight="1">
      <c r="B41" s="765" t="s">
        <v>966</v>
      </c>
      <c r="C41" s="351" t="s">
        <v>638</v>
      </c>
      <c r="D41" s="377"/>
      <c r="E41" s="1499"/>
      <c r="F41" s="1499"/>
      <c r="G41" s="1499"/>
      <c r="H41" s="1638">
        <f t="shared" si="0"/>
        <v>0</v>
      </c>
      <c r="I41" s="1639"/>
      <c r="J41"/>
    </row>
    <row r="42" spans="2:10" ht="17.100000000000001" customHeight="1">
      <c r="B42" s="765" t="s">
        <v>967</v>
      </c>
      <c r="C42" s="351" t="s">
        <v>639</v>
      </c>
      <c r="D42" s="377"/>
      <c r="E42" s="1499"/>
      <c r="F42" s="1499"/>
      <c r="G42" s="1499"/>
      <c r="H42" s="1638">
        <f t="shared" si="0"/>
        <v>0</v>
      </c>
      <c r="I42" s="1639"/>
      <c r="J42"/>
    </row>
    <row r="43" spans="2:10" ht="17.100000000000001" customHeight="1">
      <c r="B43" s="765" t="s">
        <v>1283</v>
      </c>
      <c r="C43" s="351" t="s">
        <v>640</v>
      </c>
      <c r="D43" s="377"/>
      <c r="E43" s="1499"/>
      <c r="F43" s="1499"/>
      <c r="G43" s="1499"/>
      <c r="H43" s="1638">
        <f t="shared" si="0"/>
        <v>0</v>
      </c>
      <c r="I43" s="1639"/>
      <c r="J43"/>
    </row>
    <row r="44" spans="2:10" ht="17.100000000000001" customHeight="1">
      <c r="B44" s="765" t="s">
        <v>1284</v>
      </c>
      <c r="C44" s="351" t="s">
        <v>641</v>
      </c>
      <c r="D44" s="377"/>
      <c r="E44" s="1499"/>
      <c r="F44" s="1499"/>
      <c r="G44" s="1499"/>
      <c r="H44" s="1638">
        <f t="shared" si="0"/>
        <v>0</v>
      </c>
      <c r="I44" s="1639"/>
      <c r="J44"/>
    </row>
    <row r="45" spans="2:10" ht="17.100000000000001" customHeight="1">
      <c r="B45" s="765" t="s">
        <v>1285</v>
      </c>
      <c r="C45" s="351" t="s">
        <v>642</v>
      </c>
      <c r="D45" s="377"/>
      <c r="E45" s="1499"/>
      <c r="F45" s="1499"/>
      <c r="G45" s="1499"/>
      <c r="H45" s="1638">
        <f t="shared" si="0"/>
        <v>0</v>
      </c>
      <c r="I45" s="1639"/>
      <c r="J45"/>
    </row>
    <row r="46" spans="2:10" ht="17.100000000000001" customHeight="1">
      <c r="B46" s="765" t="s">
        <v>4615</v>
      </c>
      <c r="C46" s="351" t="s">
        <v>333</v>
      </c>
      <c r="D46" s="377"/>
      <c r="E46" s="1499"/>
      <c r="F46" s="1499"/>
      <c r="G46" s="1499"/>
      <c r="H46" s="1638">
        <f t="shared" si="0"/>
        <v>0</v>
      </c>
      <c r="I46" s="1639"/>
      <c r="J46"/>
    </row>
    <row r="47" spans="2:10" ht="17.100000000000001" customHeight="1">
      <c r="B47" s="765" t="s">
        <v>4616</v>
      </c>
      <c r="C47" s="351" t="s">
        <v>643</v>
      </c>
      <c r="D47" s="377"/>
      <c r="E47" s="1499"/>
      <c r="F47" s="1499"/>
      <c r="G47" s="1499"/>
      <c r="H47" s="1638">
        <f t="shared" si="0"/>
        <v>0</v>
      </c>
      <c r="I47" s="1639"/>
      <c r="J47"/>
    </row>
    <row r="48" spans="2:10" ht="17.100000000000001" customHeight="1">
      <c r="B48" s="765" t="s">
        <v>4617</v>
      </c>
      <c r="C48" s="351" t="s">
        <v>335</v>
      </c>
      <c r="D48" s="377"/>
      <c r="E48" s="1499"/>
      <c r="F48" s="1499"/>
      <c r="G48" s="1499"/>
      <c r="H48" s="1638">
        <f t="shared" si="0"/>
        <v>0</v>
      </c>
      <c r="I48" s="1639"/>
      <c r="J48"/>
    </row>
    <row r="49" spans="2:11" ht="17.100000000000001" customHeight="1">
      <c r="B49" s="765" t="s">
        <v>4618</v>
      </c>
      <c r="C49" s="351" t="s">
        <v>644</v>
      </c>
      <c r="D49" s="377"/>
      <c r="E49" s="1499"/>
      <c r="F49" s="1499"/>
      <c r="G49" s="1499"/>
      <c r="H49" s="1638">
        <f t="shared" si="0"/>
        <v>0</v>
      </c>
      <c r="I49" s="1639"/>
      <c r="J49"/>
    </row>
    <row r="50" spans="2:11" ht="17.100000000000001" customHeight="1">
      <c r="B50" s="765" t="s">
        <v>4619</v>
      </c>
      <c r="C50" s="351" t="s">
        <v>645</v>
      </c>
      <c r="D50" s="377"/>
      <c r="E50" s="1499"/>
      <c r="F50" s="1499"/>
      <c r="G50" s="1499"/>
      <c r="H50" s="1638">
        <f t="shared" si="0"/>
        <v>0</v>
      </c>
      <c r="I50" s="1639"/>
      <c r="J50"/>
    </row>
    <row r="51" spans="2:11" ht="17.100000000000001" customHeight="1">
      <c r="B51" s="765" t="s">
        <v>4620</v>
      </c>
      <c r="C51" s="351" t="s">
        <v>341</v>
      </c>
      <c r="D51" s="377"/>
      <c r="E51" s="1499"/>
      <c r="F51" s="1499"/>
      <c r="G51" s="1499"/>
      <c r="H51" s="1638">
        <f t="shared" si="0"/>
        <v>0</v>
      </c>
      <c r="I51" s="1639"/>
      <c r="J51"/>
    </row>
    <row r="52" spans="2:11" ht="17.100000000000001" customHeight="1">
      <c r="B52" s="765" t="s">
        <v>4621</v>
      </c>
      <c r="C52" s="351" t="s">
        <v>646</v>
      </c>
      <c r="D52" s="377"/>
      <c r="E52" s="1502">
        <f>+'Schedule 12-3'!E65</f>
        <v>0</v>
      </c>
      <c r="F52" s="1502">
        <f>+'Schedule 12-3'!F65</f>
        <v>0</v>
      </c>
      <c r="G52" s="1502">
        <f>+'Schedule 12-3'!G65</f>
        <v>0</v>
      </c>
      <c r="H52" s="1502">
        <f>+'Schedule 12-3'!H65</f>
        <v>0</v>
      </c>
      <c r="I52" s="1639"/>
      <c r="J52"/>
    </row>
    <row r="53" spans="2:11" ht="17.100000000000001" customHeight="1">
      <c r="B53" s="765" t="s">
        <v>4622</v>
      </c>
      <c r="C53" s="351" t="s">
        <v>360</v>
      </c>
      <c r="D53" s="377"/>
      <c r="E53" s="1499"/>
      <c r="F53" s="1499"/>
      <c r="G53" s="1499"/>
      <c r="H53" s="1638">
        <f>+E53+F53</f>
        <v>0</v>
      </c>
      <c r="I53" s="1639"/>
      <c r="J53"/>
    </row>
    <row r="54" spans="2:11" ht="17.100000000000001" customHeight="1" thickBot="1">
      <c r="B54" s="765" t="s">
        <v>4623</v>
      </c>
      <c r="C54" s="351" t="s">
        <v>647</v>
      </c>
      <c r="D54" s="377"/>
      <c r="E54" s="1499"/>
      <c r="F54" s="1499"/>
      <c r="G54" s="1499"/>
      <c r="H54" s="1638">
        <f>+E54+F54</f>
        <v>0</v>
      </c>
      <c r="I54" s="1639"/>
      <c r="J54"/>
    </row>
    <row r="55" spans="2:11" ht="17.100000000000001" customHeight="1" thickTop="1" thickBot="1">
      <c r="B55" s="767" t="s">
        <v>4624</v>
      </c>
      <c r="C55" s="354" t="s">
        <v>648</v>
      </c>
      <c r="D55" s="768"/>
      <c r="E55" s="1504">
        <f>SUM(E26:E54)</f>
        <v>0</v>
      </c>
      <c r="F55" s="1504">
        <f>SUM(F26:F54)</f>
        <v>0</v>
      </c>
      <c r="G55" s="1504">
        <f>SUM(G26:G54)</f>
        <v>0</v>
      </c>
      <c r="H55" s="1504">
        <f>SUM(H26:H54)</f>
        <v>0</v>
      </c>
      <c r="I55" s="1505">
        <f>SUM(I26:I54)</f>
        <v>0</v>
      </c>
      <c r="J55"/>
    </row>
    <row r="56" spans="2:11" ht="5.0999999999999996" customHeight="1" thickTop="1" thickBot="1">
      <c r="B56" s="628"/>
      <c r="C56" s="768"/>
      <c r="D56" s="768"/>
      <c r="E56" s="769"/>
      <c r="F56" s="769"/>
      <c r="G56" s="769"/>
      <c r="H56" s="769"/>
      <c r="I56" s="769"/>
      <c r="K56" s="770"/>
    </row>
    <row r="57" spans="2:11" ht="15.95" hidden="1" customHeight="1" thickTop="1" thickBot="1">
      <c r="B57" s="331" t="s">
        <v>1486</v>
      </c>
      <c r="C57" s="332" t="s">
        <v>1487</v>
      </c>
      <c r="D57" s="332" t="s">
        <v>1488</v>
      </c>
      <c r="E57" s="332" t="s">
        <v>1489</v>
      </c>
      <c r="F57" s="332" t="s">
        <v>1490</v>
      </c>
      <c r="G57" s="332" t="s">
        <v>1491</v>
      </c>
      <c r="H57" s="610" t="s">
        <v>1492</v>
      </c>
      <c r="I57" s="334" t="s">
        <v>1493</v>
      </c>
    </row>
    <row r="58" spans="2:11" ht="23.25" thickTop="1">
      <c r="B58" s="1243" t="s">
        <v>1232</v>
      </c>
      <c r="C58" s="1244"/>
      <c r="D58" s="1245"/>
      <c r="E58" s="1246"/>
      <c r="F58" s="1246"/>
      <c r="G58" s="1246"/>
      <c r="H58" s="1246" t="s">
        <v>649</v>
      </c>
      <c r="I58" s="1247" t="s">
        <v>13208</v>
      </c>
      <c r="J58" s="755">
        <v>1</v>
      </c>
      <c r="K58" s="770"/>
    </row>
    <row r="59" spans="2:11" ht="15" customHeight="1">
      <c r="B59" s="1248" t="s">
        <v>1286</v>
      </c>
      <c r="C59" s="1249" t="s">
        <v>650</v>
      </c>
      <c r="D59" s="1250"/>
      <c r="E59" s="1251"/>
      <c r="F59" s="1252"/>
      <c r="G59" s="1252"/>
      <c r="H59" s="1253"/>
      <c r="I59" s="1254"/>
      <c r="J59" s="755">
        <v>2</v>
      </c>
      <c r="K59" s="770"/>
    </row>
    <row r="60" spans="2:11" ht="17.100000000000001" customHeight="1">
      <c r="B60" s="1255" t="s">
        <v>968</v>
      </c>
      <c r="C60" s="1256" t="s">
        <v>651</v>
      </c>
      <c r="D60" s="1257"/>
      <c r="E60" s="1251"/>
      <c r="F60" s="1251"/>
      <c r="G60" s="1251"/>
      <c r="H60" s="766"/>
      <c r="I60" s="1640">
        <f>+G55</f>
        <v>0</v>
      </c>
      <c r="J60" s="755">
        <v>3</v>
      </c>
      <c r="K60" s="770"/>
    </row>
    <row r="61" spans="2:11" ht="17.100000000000001" customHeight="1" thickBot="1">
      <c r="B61" s="1255" t="s">
        <v>969</v>
      </c>
      <c r="C61" s="1256" t="s">
        <v>652</v>
      </c>
      <c r="D61" s="1257"/>
      <c r="E61" s="1251"/>
      <c r="F61" s="1251"/>
      <c r="G61" s="1251"/>
      <c r="H61" s="766"/>
      <c r="I61" s="1641">
        <f>+I55</f>
        <v>0</v>
      </c>
      <c r="J61" s="755">
        <v>4</v>
      </c>
      <c r="K61" s="770"/>
    </row>
    <row r="62" spans="2:11" ht="15" customHeight="1" thickTop="1" thickBot="1">
      <c r="B62" s="1258" t="s">
        <v>970</v>
      </c>
      <c r="C62" s="1259" t="s">
        <v>939</v>
      </c>
      <c r="D62" s="1260"/>
      <c r="E62" s="1261"/>
      <c r="F62" s="1261"/>
      <c r="G62" s="1261"/>
      <c r="H62" s="781"/>
      <c r="I62" s="1642">
        <f>+I60+I61</f>
        <v>0</v>
      </c>
      <c r="J62" s="755">
        <v>5</v>
      </c>
      <c r="K62" s="770"/>
    </row>
    <row r="63" spans="2:11" ht="5.0999999999999996" customHeight="1" thickTop="1" thickBot="1"/>
    <row r="64" spans="2:11" ht="15.95" hidden="1" customHeight="1" thickTop="1" thickBot="1">
      <c r="B64" s="331" t="s">
        <v>1486</v>
      </c>
      <c r="C64" s="332" t="s">
        <v>1487</v>
      </c>
      <c r="D64" s="332" t="s">
        <v>1488</v>
      </c>
      <c r="E64" s="332" t="s">
        <v>1489</v>
      </c>
      <c r="F64" s="332" t="s">
        <v>1490</v>
      </c>
      <c r="G64" s="332" t="s">
        <v>1491</v>
      </c>
      <c r="H64" s="610" t="s">
        <v>1492</v>
      </c>
      <c r="I64" s="334" t="s">
        <v>1493</v>
      </c>
    </row>
    <row r="65" spans="2:11" ht="17.100000000000001" customHeight="1" thickTop="1">
      <c r="B65" s="1262" t="s">
        <v>1290</v>
      </c>
      <c r="C65" s="1244" t="s">
        <v>653</v>
      </c>
      <c r="D65" s="1245"/>
      <c r="E65" s="1263"/>
      <c r="F65" s="1263"/>
      <c r="G65" s="1263"/>
      <c r="H65" s="1263"/>
      <c r="I65" s="1264"/>
      <c r="J65" s="755">
        <v>1</v>
      </c>
    </row>
    <row r="66" spans="2:11" ht="118.5" customHeight="1" thickBot="1">
      <c r="B66" s="795" t="s">
        <v>990</v>
      </c>
      <c r="C66" s="2055"/>
      <c r="D66" s="2056"/>
      <c r="E66" s="2056"/>
      <c r="F66" s="2056"/>
      <c r="G66" s="2056"/>
      <c r="H66" s="2056"/>
      <c r="I66" s="2057"/>
      <c r="J66" s="755">
        <v>2</v>
      </c>
    </row>
    <row r="67" spans="2:11" s="786" customFormat="1" ht="17.100000000000001" customHeight="1" thickTop="1" thickBot="1">
      <c r="B67" s="1265"/>
      <c r="C67" s="1266" t="s">
        <v>654</v>
      </c>
      <c r="D67" s="1266"/>
      <c r="E67" s="1267"/>
      <c r="F67" s="1267"/>
      <c r="G67" s="1267"/>
      <c r="H67" s="1267"/>
      <c r="I67" s="1268"/>
      <c r="J67" s="755">
        <v>3</v>
      </c>
      <c r="K67" s="785"/>
    </row>
    <row r="68" spans="2:11" ht="12" thickTop="1">
      <c r="B68" s="1269"/>
      <c r="C68" s="787" t="s">
        <v>6</v>
      </c>
      <c r="D68" s="787"/>
      <c r="E68" s="787"/>
      <c r="F68" s="788" t="s">
        <v>14433</v>
      </c>
      <c r="G68" s="788" t="s">
        <v>1233</v>
      </c>
      <c r="H68" s="788" t="s">
        <v>1234</v>
      </c>
      <c r="I68" s="1270"/>
      <c r="J68" s="755">
        <v>4</v>
      </c>
      <c r="K68" s="770"/>
    </row>
    <row r="69" spans="2:11" ht="14.25" customHeight="1">
      <c r="B69" s="795" t="s">
        <v>991</v>
      </c>
      <c r="C69" s="2052"/>
      <c r="D69" s="2053"/>
      <c r="E69" s="2054"/>
      <c r="F69" s="1429"/>
      <c r="G69" s="1271"/>
      <c r="H69" s="1429"/>
      <c r="I69" s="790"/>
      <c r="J69" s="755">
        <v>5</v>
      </c>
      <c r="K69" s="770"/>
    </row>
    <row r="70" spans="2:11" ht="14.25" customHeight="1">
      <c r="B70" s="795" t="s">
        <v>992</v>
      </c>
      <c r="C70" s="2052"/>
      <c r="D70" s="2053"/>
      <c r="E70" s="2054"/>
      <c r="F70" s="1429"/>
      <c r="G70" s="1271"/>
      <c r="H70" s="1429"/>
      <c r="I70" s="790"/>
      <c r="J70" s="755">
        <v>6</v>
      </c>
      <c r="K70" s="770"/>
    </row>
    <row r="71" spans="2:11" ht="14.25" customHeight="1">
      <c r="B71" s="795" t="s">
        <v>993</v>
      </c>
      <c r="C71" s="2052"/>
      <c r="D71" s="2053"/>
      <c r="E71" s="2054"/>
      <c r="F71" s="1429"/>
      <c r="G71" s="1271"/>
      <c r="H71" s="1429"/>
      <c r="I71" s="790"/>
      <c r="J71" s="755">
        <v>7</v>
      </c>
      <c r="K71" s="770"/>
    </row>
    <row r="72" spans="2:11" ht="14.25" customHeight="1">
      <c r="B72" s="795" t="s">
        <v>994</v>
      </c>
      <c r="C72" s="2052"/>
      <c r="D72" s="2053"/>
      <c r="E72" s="2054"/>
      <c r="F72" s="1429"/>
      <c r="G72" s="1271"/>
      <c r="H72" s="1429"/>
      <c r="I72" s="790"/>
      <c r="J72" s="755">
        <v>8</v>
      </c>
      <c r="K72" s="770"/>
    </row>
    <row r="73" spans="2:11" ht="14.25" customHeight="1">
      <c r="B73" s="795" t="s">
        <v>995</v>
      </c>
      <c r="C73" s="2052"/>
      <c r="D73" s="2053"/>
      <c r="E73" s="2054"/>
      <c r="F73" s="1429"/>
      <c r="G73" s="1271"/>
      <c r="H73" s="1429"/>
      <c r="I73" s="790"/>
      <c r="J73" s="755">
        <v>9</v>
      </c>
      <c r="K73" s="770"/>
    </row>
    <row r="74" spans="2:11" ht="14.25" customHeight="1">
      <c r="B74" s="795" t="s">
        <v>996</v>
      </c>
      <c r="C74" s="2052"/>
      <c r="D74" s="2053"/>
      <c r="E74" s="2054"/>
      <c r="F74" s="1429"/>
      <c r="G74" s="1271"/>
      <c r="H74" s="1429"/>
      <c r="I74" s="790"/>
      <c r="J74" s="755">
        <v>10</v>
      </c>
      <c r="K74" s="770"/>
    </row>
    <row r="75" spans="2:11" ht="14.25" customHeight="1">
      <c r="B75" s="795" t="s">
        <v>693</v>
      </c>
      <c r="C75" s="2052"/>
      <c r="D75" s="2053"/>
      <c r="E75" s="2054"/>
      <c r="F75" s="1429"/>
      <c r="G75" s="1271"/>
      <c r="H75" s="1429"/>
      <c r="I75" s="790"/>
      <c r="J75" s="755">
        <v>11</v>
      </c>
      <c r="K75" s="770"/>
    </row>
    <row r="76" spans="2:11" ht="14.25" customHeight="1">
      <c r="B76" s="795" t="s">
        <v>997</v>
      </c>
      <c r="C76" s="2052"/>
      <c r="D76" s="2053"/>
      <c r="E76" s="2054"/>
      <c r="F76" s="1429"/>
      <c r="G76" s="1271"/>
      <c r="H76" s="1429"/>
      <c r="I76" s="790"/>
      <c r="J76" s="755">
        <v>12</v>
      </c>
      <c r="K76" s="770"/>
    </row>
    <row r="77" spans="2:11" ht="14.25" customHeight="1">
      <c r="B77" s="795" t="s">
        <v>998</v>
      </c>
      <c r="C77" s="2052"/>
      <c r="D77" s="2053"/>
      <c r="E77" s="2054"/>
      <c r="F77" s="1429"/>
      <c r="G77" s="1271"/>
      <c r="H77" s="1429"/>
      <c r="I77" s="790"/>
      <c r="J77" s="755">
        <v>13</v>
      </c>
      <c r="K77" s="770"/>
    </row>
    <row r="78" spans="2:11" ht="14.25" customHeight="1">
      <c r="B78" s="795" t="s">
        <v>999</v>
      </c>
      <c r="C78" s="2052"/>
      <c r="D78" s="2053"/>
      <c r="E78" s="2054"/>
      <c r="F78" s="1429"/>
      <c r="G78" s="1271"/>
      <c r="H78" s="1429"/>
      <c r="I78" s="790"/>
      <c r="J78" s="755">
        <v>14</v>
      </c>
      <c r="K78" s="770"/>
    </row>
    <row r="79" spans="2:11" ht="14.25" customHeight="1">
      <c r="B79" s="795" t="s">
        <v>1000</v>
      </c>
      <c r="C79" s="2052"/>
      <c r="D79" s="2053"/>
      <c r="E79" s="2054"/>
      <c r="F79" s="1429"/>
      <c r="G79" s="1271"/>
      <c r="H79" s="1429"/>
      <c r="I79" s="790"/>
      <c r="J79" s="755">
        <v>15</v>
      </c>
      <c r="K79" s="770"/>
    </row>
    <row r="80" spans="2:11" ht="14.25" customHeight="1">
      <c r="B80" s="795" t="s">
        <v>1001</v>
      </c>
      <c r="C80" s="2052"/>
      <c r="D80" s="2053"/>
      <c r="E80" s="2054"/>
      <c r="F80" s="1429"/>
      <c r="G80" s="1271"/>
      <c r="H80" s="1429"/>
      <c r="I80" s="790"/>
      <c r="J80" s="755">
        <v>16</v>
      </c>
      <c r="K80" s="770"/>
    </row>
    <row r="81" spans="2:11" ht="14.25" customHeight="1">
      <c r="B81" s="795" t="s">
        <v>1002</v>
      </c>
      <c r="C81" s="2052"/>
      <c r="D81" s="2053"/>
      <c r="E81" s="2054"/>
      <c r="F81" s="1429"/>
      <c r="G81" s="1271"/>
      <c r="H81" s="1429"/>
      <c r="I81" s="790"/>
      <c r="J81" s="755">
        <v>17</v>
      </c>
      <c r="K81" s="770"/>
    </row>
    <row r="82" spans="2:11" ht="14.25" customHeight="1">
      <c r="B82" s="795" t="s">
        <v>694</v>
      </c>
      <c r="C82" s="2052"/>
      <c r="D82" s="2053"/>
      <c r="E82" s="2054"/>
      <c r="F82" s="1429"/>
      <c r="G82" s="1271"/>
      <c r="H82" s="1429"/>
      <c r="I82" s="790"/>
      <c r="J82" s="755">
        <v>18</v>
      </c>
      <c r="K82" s="770"/>
    </row>
    <row r="83" spans="2:11" ht="14.25" customHeight="1">
      <c r="B83" s="795" t="s">
        <v>1003</v>
      </c>
      <c r="C83" s="2052"/>
      <c r="D83" s="2053"/>
      <c r="E83" s="2054"/>
      <c r="F83" s="1429"/>
      <c r="G83" s="1271"/>
      <c r="H83" s="1429"/>
      <c r="I83" s="790"/>
      <c r="J83" s="755">
        <v>19</v>
      </c>
      <c r="K83" s="770"/>
    </row>
    <row r="84" spans="2:11" ht="14.25" customHeight="1">
      <c r="B84" s="795" t="s">
        <v>1004</v>
      </c>
      <c r="C84" s="2052"/>
      <c r="D84" s="2053"/>
      <c r="E84" s="2054"/>
      <c r="F84" s="1429"/>
      <c r="G84" s="1271"/>
      <c r="H84" s="1429"/>
      <c r="I84" s="790"/>
      <c r="J84" s="755">
        <v>20</v>
      </c>
      <c r="K84" s="770"/>
    </row>
    <row r="85" spans="2:11" ht="14.25" customHeight="1">
      <c r="B85" s="795" t="s">
        <v>1005</v>
      </c>
      <c r="C85" s="2052"/>
      <c r="D85" s="2053"/>
      <c r="E85" s="2054"/>
      <c r="F85" s="1429"/>
      <c r="G85" s="1271"/>
      <c r="H85" s="1429"/>
      <c r="I85" s="790"/>
      <c r="J85" s="755">
        <v>21</v>
      </c>
      <c r="K85" s="770"/>
    </row>
    <row r="86" spans="2:11" ht="14.25" customHeight="1">
      <c r="B86" s="795" t="s">
        <v>1006</v>
      </c>
      <c r="C86" s="2052"/>
      <c r="D86" s="2053"/>
      <c r="E86" s="2054"/>
      <c r="F86" s="1429"/>
      <c r="G86" s="1271"/>
      <c r="H86" s="1429"/>
      <c r="I86" s="790"/>
      <c r="J86" s="755">
        <v>22</v>
      </c>
      <c r="K86" s="770"/>
    </row>
    <row r="87" spans="2:11" ht="14.25" customHeight="1">
      <c r="B87" s="795" t="s">
        <v>1007</v>
      </c>
      <c r="C87" s="2052"/>
      <c r="D87" s="2053"/>
      <c r="E87" s="2054"/>
      <c r="F87" s="1429"/>
      <c r="G87" s="1271"/>
      <c r="H87" s="1429"/>
      <c r="I87" s="790"/>
      <c r="J87" s="755">
        <v>23</v>
      </c>
      <c r="K87" s="770"/>
    </row>
    <row r="88" spans="2:11" ht="14.25" customHeight="1">
      <c r="B88" s="795" t="s">
        <v>1008</v>
      </c>
      <c r="C88" s="2052"/>
      <c r="D88" s="2053"/>
      <c r="E88" s="2054"/>
      <c r="F88" s="1429"/>
      <c r="G88" s="1271"/>
      <c r="H88" s="1429"/>
      <c r="I88" s="790"/>
      <c r="J88" s="755">
        <v>24</v>
      </c>
      <c r="K88" s="770"/>
    </row>
    <row r="89" spans="2:11" ht="14.25" customHeight="1">
      <c r="B89" s="795" t="s">
        <v>695</v>
      </c>
      <c r="C89" s="2052"/>
      <c r="D89" s="2053"/>
      <c r="E89" s="2054"/>
      <c r="F89" s="1429"/>
      <c r="G89" s="1271"/>
      <c r="H89" s="1429"/>
      <c r="I89" s="790"/>
      <c r="J89" s="755">
        <v>25</v>
      </c>
      <c r="K89" s="770"/>
    </row>
    <row r="90" spans="2:11" ht="14.25" customHeight="1">
      <c r="B90" s="795" t="s">
        <v>1009</v>
      </c>
      <c r="C90" s="2052"/>
      <c r="D90" s="2053"/>
      <c r="E90" s="2054"/>
      <c r="F90" s="1429"/>
      <c r="G90" s="1271"/>
      <c r="H90" s="1429"/>
      <c r="I90" s="790"/>
      <c r="J90" s="755">
        <v>26</v>
      </c>
      <c r="K90" s="770"/>
    </row>
    <row r="91" spans="2:11" ht="14.25" customHeight="1">
      <c r="B91" s="795" t="s">
        <v>1010</v>
      </c>
      <c r="C91" s="2052"/>
      <c r="D91" s="2053"/>
      <c r="E91" s="2054"/>
      <c r="F91" s="1429"/>
      <c r="G91" s="1271"/>
      <c r="H91" s="1429"/>
      <c r="I91" s="790"/>
      <c r="J91" s="755">
        <v>27</v>
      </c>
      <c r="K91" s="770"/>
    </row>
    <row r="92" spans="2:11" ht="14.25" customHeight="1">
      <c r="B92" s="795" t="s">
        <v>1011</v>
      </c>
      <c r="C92" s="2052"/>
      <c r="D92" s="2053"/>
      <c r="E92" s="2054"/>
      <c r="F92" s="1429"/>
      <c r="G92" s="1271"/>
      <c r="H92" s="1429"/>
      <c r="I92" s="790"/>
      <c r="J92" s="755">
        <v>28</v>
      </c>
      <c r="K92" s="770"/>
    </row>
    <row r="93" spans="2:11" ht="14.25" customHeight="1">
      <c r="B93" s="795" t="s">
        <v>1012</v>
      </c>
      <c r="C93" s="2052"/>
      <c r="D93" s="2053"/>
      <c r="E93" s="2054"/>
      <c r="F93" s="1429"/>
      <c r="G93" s="1271"/>
      <c r="H93" s="1429"/>
      <c r="I93" s="790"/>
      <c r="J93" s="755">
        <v>29</v>
      </c>
      <c r="K93" s="770"/>
    </row>
    <row r="94" spans="2:11" ht="17.100000000000001" customHeight="1" thickBot="1">
      <c r="B94" s="1308" t="s">
        <v>81</v>
      </c>
      <c r="C94" s="1272"/>
      <c r="D94" s="1272"/>
      <c r="E94" s="1273" t="s">
        <v>81</v>
      </c>
      <c r="F94" s="1430">
        <f>SUM(F69:F93)</f>
        <v>0</v>
      </c>
      <c r="G94" s="1274">
        <f>SUM(G69:G93)</f>
        <v>0</v>
      </c>
      <c r="H94" s="1430">
        <f>SUM(H69:H93)</f>
        <v>0</v>
      </c>
      <c r="I94" s="1275"/>
      <c r="J94" s="755">
        <v>37</v>
      </c>
      <c r="K94" s="770"/>
    </row>
    <row r="95" spans="2:11" ht="12" thickTop="1"/>
    <row r="96" spans="2:11">
      <c r="B96" s="316"/>
      <c r="C96" s="741"/>
      <c r="D96" s="741"/>
      <c r="E96" s="741"/>
      <c r="F96" s="741"/>
      <c r="G96" s="741"/>
      <c r="H96" s="741"/>
      <c r="I96" s="741"/>
      <c r="K96" s="318" t="s">
        <v>424</v>
      </c>
    </row>
    <row r="97"/>
    <row r="98"/>
    <row r="99"/>
    <row r="100"/>
    <row r="101"/>
    <row r="102"/>
    <row r="103"/>
    <row r="104"/>
  </sheetData>
  <sheetProtection algorithmName="SHA-512" hashValue="8fup+EWpqdE26GG2WnqygOJyBkgTi6v7toL0VVcH8pq+hE1PCwlfVzi8DrmFB762xM+4hj0STp2ZwPmak27a5g==" saltValue="82j3MZ8bFk1uC6/23NL3Pw==" spinCount="100000" sheet="1" objects="1" scenarios="1"/>
  <mergeCells count="28">
    <mergeCell ref="B7:D7"/>
    <mergeCell ref="C78:E78"/>
    <mergeCell ref="E11:G11"/>
    <mergeCell ref="C66:I66"/>
    <mergeCell ref="C69:E69"/>
    <mergeCell ref="C70:E70"/>
    <mergeCell ref="C71:E71"/>
    <mergeCell ref="C72:E72"/>
    <mergeCell ref="C73:E73"/>
    <mergeCell ref="C74:E74"/>
    <mergeCell ref="C75:E75"/>
    <mergeCell ref="C76:E76"/>
    <mergeCell ref="C77:E77"/>
    <mergeCell ref="C91:E91"/>
    <mergeCell ref="C92:E92"/>
    <mergeCell ref="C93:E93"/>
    <mergeCell ref="C90:E90"/>
    <mergeCell ref="C79:E79"/>
    <mergeCell ref="C80:E80"/>
    <mergeCell ref="C81:E81"/>
    <mergeCell ref="C82:E82"/>
    <mergeCell ref="C83:E83"/>
    <mergeCell ref="C84:E84"/>
    <mergeCell ref="C85:E85"/>
    <mergeCell ref="C86:E86"/>
    <mergeCell ref="C87:E87"/>
    <mergeCell ref="C88:E88"/>
    <mergeCell ref="C89:E89"/>
  </mergeCells>
  <hyperlinks>
    <hyperlink ref="B7" location="Checklist!A1" display="Click here to go back to the instructions" xr:uid="{F697945F-E9C8-41C4-B7E8-727CC0FFC850}"/>
  </hyperlink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A1:Y53"/>
  <sheetViews>
    <sheetView showGridLines="0" zoomScaleNormal="100" workbookViewId="0">
      <selection activeCell="G13" sqref="G13"/>
    </sheetView>
  </sheetViews>
  <sheetFormatPr defaultColWidth="0" defaultRowHeight="12.75" zeroHeight="1"/>
  <cols>
    <col min="1" max="1" width="1.77734375" style="12" customWidth="1"/>
    <col min="2" max="2" width="3.6640625" style="12" customWidth="1"/>
    <col min="3" max="3" width="9.6640625" style="12" customWidth="1"/>
    <col min="4" max="4" width="8.6640625" style="12" customWidth="1"/>
    <col min="5" max="5" width="9.44140625" style="12" customWidth="1"/>
    <col min="6" max="6" width="25.88671875" style="12" customWidth="1"/>
    <col min="7" max="7" width="12.6640625" style="12" customWidth="1"/>
    <col min="8" max="8" width="14.44140625" style="12" customWidth="1"/>
    <col min="9" max="9" width="13.6640625" style="12" customWidth="1"/>
    <col min="10" max="10" width="2.77734375" style="12" hidden="1" customWidth="1"/>
    <col min="11" max="11" width="1.88671875" style="12" customWidth="1"/>
    <col min="12" max="12" width="4" style="12" hidden="1" customWidth="1"/>
    <col min="13" max="14" width="12.6640625" style="12" hidden="1" customWidth="1"/>
    <col min="15" max="15" width="8.6640625" style="12" hidden="1" customWidth="1"/>
    <col min="16" max="16" width="25.6640625" style="12" hidden="1" customWidth="1"/>
    <col min="17" max="17" width="11.6640625" style="12" hidden="1" customWidth="1"/>
    <col min="18" max="18" width="10.6640625" style="12" hidden="1" customWidth="1"/>
    <col min="19" max="21" width="11.6640625" style="12" hidden="1" customWidth="1"/>
    <col min="22" max="24" width="8.6640625" style="12" hidden="1" customWidth="1"/>
    <col min="25" max="25" width="8.6640625" style="12" customWidth="1"/>
    <col min="26" max="16384" width="12.6640625" style="12" hidden="1"/>
  </cols>
  <sheetData>
    <row r="1" spans="2:10">
      <c r="B1" s="134" t="s">
        <v>12355</v>
      </c>
      <c r="C1" s="134"/>
      <c r="D1" s="134"/>
      <c r="E1" s="134"/>
      <c r="F1" s="134"/>
      <c r="G1" s="134"/>
      <c r="H1" s="134"/>
      <c r="I1" s="134"/>
      <c r="J1" s="134"/>
    </row>
    <row r="2" spans="2:10">
      <c r="B2" s="134" t="s">
        <v>12356</v>
      </c>
      <c r="C2" s="134"/>
      <c r="D2" s="134"/>
      <c r="E2" s="134"/>
      <c r="F2" s="134"/>
      <c r="G2" s="134"/>
      <c r="H2" s="134"/>
      <c r="I2" s="134"/>
      <c r="J2" s="134"/>
    </row>
    <row r="3" spans="2:10">
      <c r="B3" s="134" t="s">
        <v>12357</v>
      </c>
      <c r="C3" s="134"/>
      <c r="D3" s="134"/>
      <c r="E3" s="134"/>
      <c r="F3" s="134"/>
      <c r="G3" s="134"/>
      <c r="H3" s="134"/>
      <c r="I3" s="134"/>
      <c r="J3" s="134"/>
    </row>
    <row r="4" spans="2:10">
      <c r="B4" s="134" t="s">
        <v>12358</v>
      </c>
      <c r="C4" s="134"/>
      <c r="D4" s="134"/>
      <c r="E4" s="134"/>
      <c r="F4" s="134"/>
      <c r="G4" s="134"/>
      <c r="H4" s="134"/>
      <c r="I4" s="134"/>
      <c r="J4" s="134"/>
    </row>
    <row r="5" spans="2:10">
      <c r="B5" s="134"/>
      <c r="C5" s="134"/>
      <c r="D5" s="134"/>
      <c r="E5" s="134"/>
      <c r="F5" s="134"/>
      <c r="G5" s="134"/>
      <c r="H5" s="134"/>
      <c r="I5" s="134"/>
    </row>
    <row r="6" spans="2:10">
      <c r="B6" s="134" t="s">
        <v>1236</v>
      </c>
      <c r="C6" s="135"/>
      <c r="D6" s="134"/>
      <c r="E6" s="134"/>
      <c r="F6" s="134"/>
      <c r="G6" s="134"/>
      <c r="H6" s="134"/>
      <c r="I6" s="134"/>
    </row>
    <row r="7" spans="2:10" ht="12.95" customHeight="1" thickBot="1">
      <c r="B7" s="1878" t="s">
        <v>14439</v>
      </c>
      <c r="C7" s="1878"/>
      <c r="D7" s="1878"/>
      <c r="E7" s="1878"/>
      <c r="I7" s="19"/>
    </row>
    <row r="8" spans="2:10" ht="13.5" thickTop="1">
      <c r="B8" s="798" t="s">
        <v>6</v>
      </c>
      <c r="C8" s="799"/>
      <c r="D8" s="799"/>
      <c r="E8" s="800">
        <f>Facility_Name</f>
        <v>0</v>
      </c>
      <c r="F8" s="799"/>
      <c r="G8" s="2061" t="s">
        <v>24</v>
      </c>
      <c r="H8" s="2061"/>
      <c r="I8" s="801">
        <f>Provider_Number</f>
        <v>0</v>
      </c>
    </row>
    <row r="9" spans="2:10">
      <c r="B9" s="157" t="s">
        <v>7</v>
      </c>
      <c r="E9" s="802" t="str">
        <f>IF(Facility_DBA = 0, "", Facility_DBA)</f>
        <v/>
      </c>
      <c r="I9" s="158"/>
    </row>
    <row r="10" spans="2:10" ht="13.5" thickBot="1">
      <c r="B10" s="157" t="s">
        <v>1237</v>
      </c>
      <c r="E10" s="686"/>
      <c r="F10" s="686" t="s">
        <v>1238</v>
      </c>
      <c r="G10" s="1736">
        <f>Facility_FYB</f>
        <v>0</v>
      </c>
      <c r="H10" s="686" t="s">
        <v>751</v>
      </c>
      <c r="I10" s="1746">
        <f>Facility_FYE</f>
        <v>0</v>
      </c>
    </row>
    <row r="11" spans="2:10" ht="14.25" hidden="1" thickTop="1" thickBot="1">
      <c r="B11" s="182" t="s">
        <v>1486</v>
      </c>
      <c r="C11" s="183" t="s">
        <v>1487</v>
      </c>
      <c r="D11" s="183" t="s">
        <v>1488</v>
      </c>
      <c r="E11" s="183" t="s">
        <v>1489</v>
      </c>
      <c r="F11" s="183" t="s">
        <v>1490</v>
      </c>
      <c r="G11" s="505" t="s">
        <v>1491</v>
      </c>
      <c r="H11" s="183" t="s">
        <v>1492</v>
      </c>
      <c r="I11" s="558" t="s">
        <v>1493</v>
      </c>
    </row>
    <row r="12" spans="2:10" ht="13.5" thickTop="1">
      <c r="B12" s="798" t="s">
        <v>655</v>
      </c>
      <c r="C12" s="799"/>
      <c r="D12" s="799"/>
      <c r="E12" s="799">
        <f>+'Form 17'!E11</f>
        <v>0</v>
      </c>
      <c r="F12" s="799"/>
      <c r="G12" s="799"/>
      <c r="H12" s="799"/>
      <c r="I12" s="803"/>
      <c r="J12" s="167">
        <v>1</v>
      </c>
    </row>
    <row r="13" spans="2:10" ht="13.5" thickBot="1">
      <c r="B13" s="172" t="s">
        <v>1239</v>
      </c>
      <c r="C13" s="173"/>
      <c r="D13" s="173"/>
      <c r="E13" s="804"/>
      <c r="F13" s="804" t="s">
        <v>1238</v>
      </c>
      <c r="G13" s="1815"/>
      <c r="H13" s="804" t="s">
        <v>751</v>
      </c>
      <c r="I13" s="1816"/>
      <c r="J13" s="167">
        <v>2</v>
      </c>
    </row>
    <row r="14" spans="2:10" ht="13.5" thickTop="1">
      <c r="B14" s="157"/>
      <c r="I14" s="158"/>
      <c r="J14" s="167">
        <v>3</v>
      </c>
    </row>
    <row r="15" spans="2:10">
      <c r="B15" s="805" t="s">
        <v>412</v>
      </c>
      <c r="C15" s="806"/>
      <c r="D15" s="806"/>
      <c r="E15" s="806"/>
      <c r="F15" s="806"/>
      <c r="G15" s="807"/>
      <c r="H15" s="808" t="s">
        <v>656</v>
      </c>
      <c r="I15" s="809" t="s">
        <v>387</v>
      </c>
      <c r="J15" s="167">
        <v>4</v>
      </c>
    </row>
    <row r="16" spans="2:10">
      <c r="B16" s="810"/>
      <c r="C16" s="811"/>
      <c r="D16" s="811"/>
      <c r="E16" s="811"/>
      <c r="F16" s="811"/>
      <c r="G16" s="811"/>
      <c r="H16" s="812"/>
      <c r="I16" s="813"/>
      <c r="J16" s="167">
        <v>5</v>
      </c>
    </row>
    <row r="17" spans="2:10">
      <c r="B17" s="156" t="s">
        <v>540</v>
      </c>
      <c r="H17" s="1643"/>
      <c r="I17" s="1644"/>
      <c r="J17" s="167">
        <v>6</v>
      </c>
    </row>
    <row r="18" spans="2:10">
      <c r="B18" s="810"/>
      <c r="C18" s="811"/>
      <c r="D18" s="811"/>
      <c r="E18" s="811"/>
      <c r="F18" s="811"/>
      <c r="G18" s="811"/>
      <c r="H18" s="814"/>
      <c r="I18" s="815"/>
      <c r="J18" s="167">
        <v>7</v>
      </c>
    </row>
    <row r="19" spans="2:10">
      <c r="B19" s="156" t="s">
        <v>657</v>
      </c>
      <c r="H19" s="814"/>
      <c r="I19" s="815"/>
      <c r="J19" s="167">
        <v>8</v>
      </c>
    </row>
    <row r="20" spans="2:10">
      <c r="B20" s="2058"/>
      <c r="C20" s="2059"/>
      <c r="D20" s="2059"/>
      <c r="E20" s="2059"/>
      <c r="F20" s="2059"/>
      <c r="G20" s="2060"/>
      <c r="H20" s="1645"/>
      <c r="I20" s="1646"/>
      <c r="J20" s="167">
        <v>9</v>
      </c>
    </row>
    <row r="21" spans="2:10">
      <c r="B21" s="2058"/>
      <c r="C21" s="2059"/>
      <c r="D21" s="2059"/>
      <c r="E21" s="2059"/>
      <c r="F21" s="2059"/>
      <c r="G21" s="2060"/>
      <c r="H21" s="1645"/>
      <c r="I21" s="1646"/>
      <c r="J21" s="167">
        <v>10</v>
      </c>
    </row>
    <row r="22" spans="2:10">
      <c r="B22" s="2058"/>
      <c r="C22" s="2059"/>
      <c r="D22" s="2059"/>
      <c r="E22" s="2059"/>
      <c r="F22" s="2059"/>
      <c r="G22" s="2060"/>
      <c r="H22" s="1645"/>
      <c r="I22" s="1646"/>
      <c r="J22" s="167">
        <v>11</v>
      </c>
    </row>
    <row r="23" spans="2:10">
      <c r="B23" s="2058"/>
      <c r="C23" s="2059"/>
      <c r="D23" s="2059"/>
      <c r="E23" s="2059"/>
      <c r="F23" s="2059"/>
      <c r="G23" s="2060"/>
      <c r="H23" s="1645"/>
      <c r="I23" s="1646"/>
      <c r="J23" s="167">
        <v>12</v>
      </c>
    </row>
    <row r="24" spans="2:10">
      <c r="B24" s="2058"/>
      <c r="C24" s="2059"/>
      <c r="D24" s="2059"/>
      <c r="E24" s="2059"/>
      <c r="F24" s="2059"/>
      <c r="G24" s="2060"/>
      <c r="H24" s="1645"/>
      <c r="I24" s="1646"/>
      <c r="J24" s="167">
        <v>13</v>
      </c>
    </row>
    <row r="25" spans="2:10">
      <c r="B25" s="2058"/>
      <c r="C25" s="2059"/>
      <c r="D25" s="2059"/>
      <c r="E25" s="2059"/>
      <c r="F25" s="2059"/>
      <c r="G25" s="2060"/>
      <c r="H25" s="1645"/>
      <c r="I25" s="1646"/>
      <c r="J25" s="167">
        <v>14</v>
      </c>
    </row>
    <row r="26" spans="2:10">
      <c r="B26" s="2058"/>
      <c r="C26" s="2059"/>
      <c r="D26" s="2059"/>
      <c r="E26" s="2059"/>
      <c r="F26" s="2059"/>
      <c r="G26" s="2060"/>
      <c r="H26" s="1645"/>
      <c r="I26" s="1646"/>
      <c r="J26" s="167">
        <v>15</v>
      </c>
    </row>
    <row r="27" spans="2:10">
      <c r="B27" s="2058"/>
      <c r="C27" s="2059"/>
      <c r="D27" s="2059"/>
      <c r="E27" s="2059"/>
      <c r="F27" s="2059"/>
      <c r="G27" s="2060"/>
      <c r="H27" s="1645"/>
      <c r="I27" s="1646"/>
      <c r="J27" s="167">
        <v>16</v>
      </c>
    </row>
    <row r="28" spans="2:10">
      <c r="B28" s="2058"/>
      <c r="C28" s="2059"/>
      <c r="D28" s="2059"/>
      <c r="E28" s="2059"/>
      <c r="F28" s="2059"/>
      <c r="G28" s="2060"/>
      <c r="H28" s="1645"/>
      <c r="I28" s="1646"/>
      <c r="J28" s="167">
        <v>17</v>
      </c>
    </row>
    <row r="29" spans="2:10">
      <c r="B29" s="2058"/>
      <c r="C29" s="2059"/>
      <c r="D29" s="2059"/>
      <c r="E29" s="2059"/>
      <c r="F29" s="2059"/>
      <c r="G29" s="2060"/>
      <c r="H29" s="1645"/>
      <c r="I29" s="1646"/>
      <c r="J29" s="167">
        <v>18</v>
      </c>
    </row>
    <row r="30" spans="2:10">
      <c r="B30" s="2058"/>
      <c r="C30" s="2059"/>
      <c r="D30" s="2059"/>
      <c r="E30" s="2059"/>
      <c r="F30" s="2059"/>
      <c r="G30" s="2060"/>
      <c r="H30" s="1645"/>
      <c r="I30" s="1646"/>
      <c r="J30" s="167">
        <v>19</v>
      </c>
    </row>
    <row r="31" spans="2:10">
      <c r="B31" s="2058"/>
      <c r="C31" s="2059"/>
      <c r="D31" s="2059"/>
      <c r="E31" s="2059"/>
      <c r="F31" s="2059"/>
      <c r="G31" s="2060"/>
      <c r="H31" s="1647"/>
      <c r="I31" s="1646"/>
      <c r="J31" s="167">
        <v>20</v>
      </c>
    </row>
    <row r="32" spans="2:10">
      <c r="B32" s="810"/>
      <c r="C32" s="811"/>
      <c r="D32" s="811"/>
      <c r="E32" s="811"/>
      <c r="F32" s="811"/>
      <c r="G32" s="811"/>
      <c r="H32" s="1648"/>
      <c r="I32" s="1649"/>
      <c r="J32" s="167">
        <v>21</v>
      </c>
    </row>
    <row r="33" spans="2:10">
      <c r="B33" s="156" t="s">
        <v>658</v>
      </c>
      <c r="H33" s="1561"/>
      <c r="I33" s="1650"/>
      <c r="J33" s="167">
        <v>22</v>
      </c>
    </row>
    <row r="34" spans="2:10">
      <c r="B34" s="2058"/>
      <c r="C34" s="2059"/>
      <c r="D34" s="2059"/>
      <c r="E34" s="2059"/>
      <c r="F34" s="2059"/>
      <c r="G34" s="2060"/>
      <c r="H34" s="1645"/>
      <c r="I34" s="1646"/>
      <c r="J34" s="167">
        <v>23</v>
      </c>
    </row>
    <row r="35" spans="2:10">
      <c r="B35" s="2058"/>
      <c r="C35" s="2059"/>
      <c r="D35" s="2059"/>
      <c r="E35" s="2059"/>
      <c r="F35" s="2059"/>
      <c r="G35" s="2060"/>
      <c r="H35" s="1645"/>
      <c r="I35" s="1646"/>
      <c r="J35" s="167">
        <v>24</v>
      </c>
    </row>
    <row r="36" spans="2:10">
      <c r="B36" s="2058"/>
      <c r="C36" s="2059"/>
      <c r="D36" s="2059"/>
      <c r="E36" s="2059"/>
      <c r="F36" s="2059"/>
      <c r="G36" s="2060"/>
      <c r="H36" s="1645"/>
      <c r="I36" s="1646"/>
      <c r="J36" s="167">
        <v>25</v>
      </c>
    </row>
    <row r="37" spans="2:10">
      <c r="B37" s="2058"/>
      <c r="C37" s="2059"/>
      <c r="D37" s="2059"/>
      <c r="E37" s="2059"/>
      <c r="F37" s="2059"/>
      <c r="G37" s="2060"/>
      <c r="H37" s="1645"/>
      <c r="I37" s="1646"/>
      <c r="J37" s="167">
        <v>26</v>
      </c>
    </row>
    <row r="38" spans="2:10">
      <c r="B38" s="2058"/>
      <c r="C38" s="2059"/>
      <c r="D38" s="2059"/>
      <c r="E38" s="2059"/>
      <c r="F38" s="2059"/>
      <c r="G38" s="2060"/>
      <c r="H38" s="1645"/>
      <c r="I38" s="1646"/>
      <c r="J38" s="167">
        <v>27</v>
      </c>
    </row>
    <row r="39" spans="2:10">
      <c r="B39" s="2058"/>
      <c r="C39" s="2059"/>
      <c r="D39" s="2059"/>
      <c r="E39" s="2059"/>
      <c r="F39" s="2059"/>
      <c r="G39" s="2060"/>
      <c r="H39" s="1645"/>
      <c r="I39" s="1646"/>
      <c r="J39" s="167">
        <v>28</v>
      </c>
    </row>
    <row r="40" spans="2:10">
      <c r="B40" s="2058"/>
      <c r="C40" s="2059"/>
      <c r="D40" s="2059"/>
      <c r="E40" s="2059"/>
      <c r="F40" s="2059"/>
      <c r="G40" s="2060"/>
      <c r="H40" s="1645"/>
      <c r="I40" s="1646"/>
      <c r="J40" s="167">
        <v>29</v>
      </c>
    </row>
    <row r="41" spans="2:10">
      <c r="B41" s="2058"/>
      <c r="C41" s="2059"/>
      <c r="D41" s="2059"/>
      <c r="E41" s="2059"/>
      <c r="F41" s="2059"/>
      <c r="G41" s="2060"/>
      <c r="H41" s="1645"/>
      <c r="I41" s="1646"/>
      <c r="J41" s="167">
        <v>30</v>
      </c>
    </row>
    <row r="42" spans="2:10">
      <c r="B42" s="2058"/>
      <c r="C42" s="2059"/>
      <c r="D42" s="2059"/>
      <c r="E42" s="2059"/>
      <c r="F42" s="2059"/>
      <c r="G42" s="2060"/>
      <c r="H42" s="1645"/>
      <c r="I42" s="1646"/>
      <c r="J42" s="167">
        <v>31</v>
      </c>
    </row>
    <row r="43" spans="2:10">
      <c r="B43" s="2058"/>
      <c r="C43" s="2059"/>
      <c r="D43" s="2059"/>
      <c r="E43" s="2059"/>
      <c r="F43" s="2059"/>
      <c r="G43" s="2060"/>
      <c r="H43" s="1645"/>
      <c r="I43" s="1646"/>
      <c r="J43" s="167">
        <v>32</v>
      </c>
    </row>
    <row r="44" spans="2:10">
      <c r="B44" s="2058"/>
      <c r="C44" s="2059"/>
      <c r="D44" s="2059"/>
      <c r="E44" s="2059"/>
      <c r="F44" s="2059"/>
      <c r="G44" s="2060"/>
      <c r="H44" s="1645"/>
      <c r="I44" s="1646"/>
      <c r="J44" s="167">
        <v>33</v>
      </c>
    </row>
    <row r="45" spans="2:10">
      <c r="B45" s="2058"/>
      <c r="C45" s="2059"/>
      <c r="D45" s="2059"/>
      <c r="E45" s="2059"/>
      <c r="F45" s="2059"/>
      <c r="G45" s="2060"/>
      <c r="H45" s="1645"/>
      <c r="I45" s="1646"/>
      <c r="J45" s="167">
        <v>34</v>
      </c>
    </row>
    <row r="46" spans="2:10">
      <c r="B46" s="810"/>
      <c r="C46" s="811"/>
      <c r="D46" s="811"/>
      <c r="E46" s="811"/>
      <c r="F46" s="811"/>
      <c r="G46" s="811"/>
      <c r="H46" s="1651"/>
      <c r="I46" s="1652"/>
      <c r="J46" s="167">
        <v>35</v>
      </c>
    </row>
    <row r="47" spans="2:10">
      <c r="B47" s="816" t="s">
        <v>659</v>
      </c>
      <c r="C47" s="817"/>
      <c r="D47" s="818"/>
      <c r="E47" s="818"/>
      <c r="F47" s="818"/>
      <c r="G47" s="818"/>
      <c r="H47" s="1653">
        <f>+H17+SUM(H20:H31)-SUM(H34:H45)</f>
        <v>0</v>
      </c>
      <c r="I47" s="1654">
        <f>+I17+SUM(I20:I31)-SUM(I34:I45)</f>
        <v>0</v>
      </c>
      <c r="J47" s="167">
        <v>36</v>
      </c>
    </row>
    <row r="48" spans="2:10" ht="13.5" thickBot="1">
      <c r="B48" s="819" t="s">
        <v>1240</v>
      </c>
      <c r="C48" s="820"/>
      <c r="D48" s="820"/>
      <c r="E48" s="820">
        <f>IF(Facility_DBA = 0, Facility_Name, Facility_DBA)</f>
        <v>0</v>
      </c>
      <c r="F48" s="820"/>
      <c r="G48" s="820"/>
      <c r="H48" s="825"/>
      <c r="I48" s="824"/>
      <c r="J48" s="167">
        <v>37</v>
      </c>
    </row>
    <row r="49" spans="2:10" ht="14.25" thickTop="1" thickBot="1">
      <c r="B49" s="821" t="s">
        <v>1241</v>
      </c>
      <c r="C49" s="822"/>
      <c r="D49" s="822"/>
      <c r="E49" s="823"/>
      <c r="F49" s="823"/>
      <c r="G49" s="823"/>
      <c r="H49" s="826"/>
      <c r="I49" s="1655">
        <f>ROUND(I47*I48, 0)</f>
        <v>0</v>
      </c>
      <c r="J49" s="167">
        <v>38</v>
      </c>
    </row>
    <row r="50" spans="2:10" ht="13.5" thickTop="1"/>
    <row r="51" spans="2:10"/>
    <row r="52" spans="2:10"/>
    <row r="53" spans="2:10"/>
  </sheetData>
  <sheetProtection algorithmName="SHA-512" hashValue="1xE+mgwVZrVRVPMZDzcW1d0oZO9TFkwIuHa+1IyZSAjh/7vf/k2aFZodCBUSKOS07sT9TIewFp1fWdqEEXUiJg==" saltValue="qjf/E1mxDeCdh6P+NHT39w==" spinCount="100000" sheet="1" objects="1" scenarios="1"/>
  <mergeCells count="26">
    <mergeCell ref="B7:E7"/>
    <mergeCell ref="G8:H8"/>
    <mergeCell ref="B20:G20"/>
    <mergeCell ref="B21:G21"/>
    <mergeCell ref="B22:G22"/>
    <mergeCell ref="B23:G23"/>
    <mergeCell ref="B24:G24"/>
    <mergeCell ref="B25:G25"/>
    <mergeCell ref="B26:G26"/>
    <mergeCell ref="B27:G27"/>
    <mergeCell ref="B28:G28"/>
    <mergeCell ref="B29:G29"/>
    <mergeCell ref="B30:G30"/>
    <mergeCell ref="B31:G31"/>
    <mergeCell ref="B34:G34"/>
    <mergeCell ref="B35:G35"/>
    <mergeCell ref="B36:G36"/>
    <mergeCell ref="B37:G37"/>
    <mergeCell ref="B38:G38"/>
    <mergeCell ref="B39:G39"/>
    <mergeCell ref="B45:G45"/>
    <mergeCell ref="B40:G40"/>
    <mergeCell ref="B41:G41"/>
    <mergeCell ref="B42:G42"/>
    <mergeCell ref="B43:G43"/>
    <mergeCell ref="B44:G44"/>
  </mergeCells>
  <hyperlinks>
    <hyperlink ref="B7" location="Checklist!A1" display="Click here to go back to the instructions" xr:uid="{16BF53B5-3E6E-4094-8B04-E006347DCDC5}"/>
  </hyperlinks>
  <printOptions horizontalCentered="1"/>
  <pageMargins left="0.25" right="0.25" top="0.75" bottom="0.75" header="0.3" footer="0.3"/>
  <pageSetup scale="85" orientation="portrait" r:id="rId1"/>
  <headerFooter alignWithMargins="0">
    <oddFooter>&amp;C&amp;10&amp;A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4">
    <pageSetUpPr fitToPage="1"/>
  </sheetPr>
  <dimension ref="A1:Y53"/>
  <sheetViews>
    <sheetView showGridLines="0" zoomScaleNormal="100" workbookViewId="0">
      <selection activeCell="G13" sqref="G13"/>
    </sheetView>
  </sheetViews>
  <sheetFormatPr defaultColWidth="0" defaultRowHeight="12.75" zeroHeight="1"/>
  <cols>
    <col min="1" max="1" width="1.77734375" style="12" customWidth="1"/>
    <col min="2" max="2" width="3.6640625" style="12" customWidth="1"/>
    <col min="3" max="3" width="9.6640625" style="12" customWidth="1"/>
    <col min="4" max="4" width="8.6640625" style="12" customWidth="1"/>
    <col min="5" max="5" width="9.44140625" style="12" customWidth="1"/>
    <col min="6" max="6" width="25.88671875" style="12" customWidth="1"/>
    <col min="7" max="7" width="12.6640625" style="12" customWidth="1"/>
    <col min="8" max="8" width="14.44140625" style="12" customWidth="1"/>
    <col min="9" max="9" width="13.6640625" style="12" customWidth="1"/>
    <col min="10" max="10" width="2.77734375" style="12" hidden="1" customWidth="1"/>
    <col min="11" max="11" width="1.88671875" style="12" customWidth="1"/>
    <col min="12" max="12" width="4" style="12" hidden="1" customWidth="1"/>
    <col min="13" max="14" width="12.6640625" style="12" hidden="1" customWidth="1"/>
    <col min="15" max="15" width="8.6640625" style="12" hidden="1" customWidth="1"/>
    <col min="16" max="16" width="25.6640625" style="12" hidden="1" customWidth="1"/>
    <col min="17" max="17" width="11.6640625" style="12" hidden="1" customWidth="1"/>
    <col min="18" max="18" width="10.6640625" style="12" hidden="1" customWidth="1"/>
    <col min="19" max="21" width="11.6640625" style="12" hidden="1" customWidth="1"/>
    <col min="22" max="24" width="8.6640625" style="12" hidden="1" customWidth="1"/>
    <col min="25" max="25" width="8.6640625" style="12" customWidth="1"/>
    <col min="26" max="16384" width="12.6640625" style="12" hidden="1"/>
  </cols>
  <sheetData>
    <row r="1" spans="2:10">
      <c r="B1" s="134" t="s">
        <v>12355</v>
      </c>
      <c r="C1" s="134"/>
      <c r="D1" s="134"/>
      <c r="E1" s="134"/>
      <c r="F1" s="134"/>
      <c r="G1" s="134"/>
      <c r="H1" s="134"/>
      <c r="I1" s="134"/>
      <c r="J1" s="134"/>
    </row>
    <row r="2" spans="2:10">
      <c r="B2" s="134" t="s">
        <v>12356</v>
      </c>
      <c r="C2" s="134"/>
      <c r="D2" s="134"/>
      <c r="E2" s="134"/>
      <c r="F2" s="134"/>
      <c r="G2" s="134"/>
      <c r="H2" s="134"/>
      <c r="I2" s="134"/>
      <c r="J2" s="134"/>
    </row>
    <row r="3" spans="2:10">
      <c r="B3" s="134" t="s">
        <v>12357</v>
      </c>
      <c r="C3" s="134"/>
      <c r="D3" s="134"/>
      <c r="E3" s="134"/>
      <c r="F3" s="134"/>
      <c r="G3" s="134"/>
      <c r="H3" s="134"/>
      <c r="I3" s="134"/>
      <c r="J3" s="134"/>
    </row>
    <row r="4" spans="2:10">
      <c r="B4" s="134" t="s">
        <v>12358</v>
      </c>
      <c r="C4" s="134"/>
      <c r="D4" s="134"/>
      <c r="E4" s="134"/>
      <c r="F4" s="134"/>
      <c r="G4" s="134"/>
      <c r="H4" s="134"/>
      <c r="I4" s="134"/>
      <c r="J4" s="134"/>
    </row>
    <row r="5" spans="2:10">
      <c r="B5" s="134"/>
      <c r="C5" s="134"/>
      <c r="D5" s="134"/>
      <c r="E5" s="134"/>
      <c r="F5" s="134"/>
      <c r="G5" s="134"/>
      <c r="H5" s="134"/>
      <c r="I5" s="134"/>
    </row>
    <row r="6" spans="2:10">
      <c r="B6" s="134" t="s">
        <v>10516</v>
      </c>
      <c r="C6" s="135"/>
      <c r="D6" s="134"/>
      <c r="E6" s="134"/>
      <c r="F6" s="134"/>
      <c r="G6" s="134"/>
      <c r="H6" s="134"/>
      <c r="I6" s="134"/>
    </row>
    <row r="7" spans="2:10" ht="12.95" customHeight="1" thickBot="1">
      <c r="B7" s="1878" t="s">
        <v>14439</v>
      </c>
      <c r="C7" s="1878"/>
      <c r="D7" s="1878"/>
      <c r="E7" s="1878"/>
      <c r="I7" s="19"/>
    </row>
    <row r="8" spans="2:10" ht="13.5" thickTop="1">
      <c r="B8" s="798" t="s">
        <v>6</v>
      </c>
      <c r="C8" s="799"/>
      <c r="D8" s="799"/>
      <c r="E8" s="800">
        <f>Facility_Name</f>
        <v>0</v>
      </c>
      <c r="F8" s="799"/>
      <c r="G8" s="2061" t="s">
        <v>24</v>
      </c>
      <c r="H8" s="2061"/>
      <c r="I8" s="801">
        <f>Provider_Number</f>
        <v>0</v>
      </c>
    </row>
    <row r="9" spans="2:10">
      <c r="B9" s="157" t="s">
        <v>7</v>
      </c>
      <c r="E9" s="802" t="str">
        <f>IF(Facility_DBA = 0, "", Facility_DBA)</f>
        <v/>
      </c>
      <c r="I9" s="158"/>
    </row>
    <row r="10" spans="2:10" ht="13.5" thickBot="1">
      <c r="B10" s="157" t="s">
        <v>1237</v>
      </c>
      <c r="E10" s="686"/>
      <c r="F10" s="686" t="s">
        <v>1238</v>
      </c>
      <c r="G10" s="1736">
        <f>Facility_FYB</f>
        <v>0</v>
      </c>
      <c r="H10" s="686" t="s">
        <v>751</v>
      </c>
      <c r="I10" s="1746">
        <f>Facility_FYE</f>
        <v>0</v>
      </c>
    </row>
    <row r="11" spans="2:10" ht="14.25" hidden="1" thickTop="1" thickBot="1">
      <c r="B11" s="182" t="s">
        <v>1486</v>
      </c>
      <c r="C11" s="183" t="s">
        <v>1487</v>
      </c>
      <c r="D11" s="183" t="s">
        <v>1488</v>
      </c>
      <c r="E11" s="183" t="s">
        <v>1489</v>
      </c>
      <c r="F11" s="183" t="s">
        <v>1490</v>
      </c>
      <c r="G11" s="505" t="s">
        <v>1491</v>
      </c>
      <c r="H11" s="183" t="s">
        <v>1492</v>
      </c>
      <c r="I11" s="558" t="s">
        <v>1493</v>
      </c>
    </row>
    <row r="12" spans="2:10" ht="13.5" thickTop="1">
      <c r="B12" s="798" t="s">
        <v>655</v>
      </c>
      <c r="C12" s="799"/>
      <c r="D12" s="799"/>
      <c r="E12" s="799">
        <f>+'Form 17-2'!E11</f>
        <v>0</v>
      </c>
      <c r="F12" s="799"/>
      <c r="G12" s="799"/>
      <c r="H12" s="799"/>
      <c r="I12" s="803"/>
      <c r="J12" s="167">
        <v>1</v>
      </c>
    </row>
    <row r="13" spans="2:10" ht="13.5" thickBot="1">
      <c r="B13" s="172" t="s">
        <v>1239</v>
      </c>
      <c r="C13" s="173"/>
      <c r="D13" s="173"/>
      <c r="E13" s="804"/>
      <c r="F13" s="804" t="s">
        <v>1238</v>
      </c>
      <c r="G13" s="1815"/>
      <c r="H13" s="804" t="s">
        <v>751</v>
      </c>
      <c r="I13" s="1816"/>
      <c r="J13" s="167">
        <v>2</v>
      </c>
    </row>
    <row r="14" spans="2:10" ht="13.5" thickTop="1">
      <c r="B14" s="157"/>
      <c r="I14" s="158"/>
      <c r="J14" s="167">
        <v>3</v>
      </c>
    </row>
    <row r="15" spans="2:10">
      <c r="B15" s="805" t="s">
        <v>412</v>
      </c>
      <c r="C15" s="806"/>
      <c r="D15" s="806"/>
      <c r="E15" s="806"/>
      <c r="F15" s="806"/>
      <c r="G15" s="807"/>
      <c r="H15" s="808" t="s">
        <v>656</v>
      </c>
      <c r="I15" s="809" t="s">
        <v>387</v>
      </c>
      <c r="J15" s="167">
        <v>4</v>
      </c>
    </row>
    <row r="16" spans="2:10">
      <c r="B16" s="810"/>
      <c r="C16" s="811"/>
      <c r="D16" s="811"/>
      <c r="E16" s="811"/>
      <c r="F16" s="811"/>
      <c r="G16" s="811"/>
      <c r="H16" s="812"/>
      <c r="I16" s="813"/>
      <c r="J16" s="167">
        <v>5</v>
      </c>
    </row>
    <row r="17" spans="2:10">
      <c r="B17" s="156" t="s">
        <v>540</v>
      </c>
      <c r="H17" s="1643"/>
      <c r="I17" s="1644"/>
      <c r="J17" s="167">
        <v>6</v>
      </c>
    </row>
    <row r="18" spans="2:10">
      <c r="B18" s="810"/>
      <c r="C18" s="811"/>
      <c r="D18" s="811"/>
      <c r="E18" s="811"/>
      <c r="F18" s="811"/>
      <c r="G18" s="811"/>
      <c r="H18" s="1656"/>
      <c r="I18" s="1650"/>
      <c r="J18" s="167">
        <v>7</v>
      </c>
    </row>
    <row r="19" spans="2:10">
      <c r="B19" s="156" t="s">
        <v>657</v>
      </c>
      <c r="H19" s="1656"/>
      <c r="I19" s="1650"/>
      <c r="J19" s="167">
        <v>8</v>
      </c>
    </row>
    <row r="20" spans="2:10">
      <c r="B20" s="2058"/>
      <c r="C20" s="2059"/>
      <c r="D20" s="2059"/>
      <c r="E20" s="2059"/>
      <c r="F20" s="2059"/>
      <c r="G20" s="2060"/>
      <c r="H20" s="1645"/>
      <c r="I20" s="1646"/>
      <c r="J20" s="167">
        <v>9</v>
      </c>
    </row>
    <row r="21" spans="2:10">
      <c r="B21" s="2058"/>
      <c r="C21" s="2059"/>
      <c r="D21" s="2059"/>
      <c r="E21" s="2059"/>
      <c r="F21" s="2059"/>
      <c r="G21" s="2060"/>
      <c r="H21" s="1645"/>
      <c r="I21" s="1646"/>
      <c r="J21" s="167">
        <v>10</v>
      </c>
    </row>
    <row r="22" spans="2:10">
      <c r="B22" s="2058"/>
      <c r="C22" s="2059"/>
      <c r="D22" s="2059"/>
      <c r="E22" s="2059"/>
      <c r="F22" s="2059"/>
      <c r="G22" s="2060"/>
      <c r="H22" s="1645"/>
      <c r="I22" s="1646"/>
      <c r="J22" s="167">
        <v>11</v>
      </c>
    </row>
    <row r="23" spans="2:10">
      <c r="B23" s="2058"/>
      <c r="C23" s="2059"/>
      <c r="D23" s="2059"/>
      <c r="E23" s="2059"/>
      <c r="F23" s="2059"/>
      <c r="G23" s="2060"/>
      <c r="H23" s="1645"/>
      <c r="I23" s="1646"/>
      <c r="J23" s="167">
        <v>12</v>
      </c>
    </row>
    <row r="24" spans="2:10">
      <c r="B24" s="2058"/>
      <c r="C24" s="2059"/>
      <c r="D24" s="2059"/>
      <c r="E24" s="2059"/>
      <c r="F24" s="2059"/>
      <c r="G24" s="2060"/>
      <c r="H24" s="1645"/>
      <c r="I24" s="1646"/>
      <c r="J24" s="167">
        <v>13</v>
      </c>
    </row>
    <row r="25" spans="2:10">
      <c r="B25" s="2058"/>
      <c r="C25" s="2059"/>
      <c r="D25" s="2059"/>
      <c r="E25" s="2059"/>
      <c r="F25" s="2059"/>
      <c r="G25" s="2060"/>
      <c r="H25" s="1645"/>
      <c r="I25" s="1646"/>
      <c r="J25" s="167">
        <v>14</v>
      </c>
    </row>
    <row r="26" spans="2:10">
      <c r="B26" s="2058"/>
      <c r="C26" s="2059"/>
      <c r="D26" s="2059"/>
      <c r="E26" s="2059"/>
      <c r="F26" s="2059"/>
      <c r="G26" s="2060"/>
      <c r="H26" s="1645"/>
      <c r="I26" s="1646"/>
      <c r="J26" s="167">
        <v>15</v>
      </c>
    </row>
    <row r="27" spans="2:10">
      <c r="B27" s="2058"/>
      <c r="C27" s="2059"/>
      <c r="D27" s="2059"/>
      <c r="E27" s="2059"/>
      <c r="F27" s="2059"/>
      <c r="G27" s="2060"/>
      <c r="H27" s="1645"/>
      <c r="I27" s="1646"/>
      <c r="J27" s="167">
        <v>16</v>
      </c>
    </row>
    <row r="28" spans="2:10">
      <c r="B28" s="2058"/>
      <c r="C28" s="2059"/>
      <c r="D28" s="2059"/>
      <c r="E28" s="2059"/>
      <c r="F28" s="2059"/>
      <c r="G28" s="2060"/>
      <c r="H28" s="1645"/>
      <c r="I28" s="1646"/>
      <c r="J28" s="167">
        <v>17</v>
      </c>
    </row>
    <row r="29" spans="2:10">
      <c r="B29" s="2058"/>
      <c r="C29" s="2059"/>
      <c r="D29" s="2059"/>
      <c r="E29" s="2059"/>
      <c r="F29" s="2059"/>
      <c r="G29" s="2060"/>
      <c r="H29" s="1645"/>
      <c r="I29" s="1646"/>
      <c r="J29" s="167">
        <v>18</v>
      </c>
    </row>
    <row r="30" spans="2:10">
      <c r="B30" s="2058"/>
      <c r="C30" s="2059"/>
      <c r="D30" s="2059"/>
      <c r="E30" s="2059"/>
      <c r="F30" s="2059"/>
      <c r="G30" s="2060"/>
      <c r="H30" s="1645"/>
      <c r="I30" s="1646"/>
      <c r="J30" s="167">
        <v>19</v>
      </c>
    </row>
    <row r="31" spans="2:10">
      <c r="B31" s="2058"/>
      <c r="C31" s="2059"/>
      <c r="D31" s="2059"/>
      <c r="E31" s="2059"/>
      <c r="F31" s="2059"/>
      <c r="G31" s="2060"/>
      <c r="H31" s="1647"/>
      <c r="I31" s="1646"/>
      <c r="J31" s="167">
        <v>20</v>
      </c>
    </row>
    <row r="32" spans="2:10">
      <c r="B32" s="810"/>
      <c r="C32" s="811"/>
      <c r="D32" s="811"/>
      <c r="E32" s="811"/>
      <c r="F32" s="811"/>
      <c r="G32" s="811"/>
      <c r="H32" s="1648"/>
      <c r="I32" s="1649"/>
      <c r="J32" s="167">
        <v>21</v>
      </c>
    </row>
    <row r="33" spans="2:10">
      <c r="B33" s="156" t="s">
        <v>658</v>
      </c>
      <c r="H33" s="1561"/>
      <c r="I33" s="1650"/>
      <c r="J33" s="167">
        <v>22</v>
      </c>
    </row>
    <row r="34" spans="2:10">
      <c r="B34" s="2058"/>
      <c r="C34" s="2059"/>
      <c r="D34" s="2059"/>
      <c r="E34" s="2059"/>
      <c r="F34" s="2059"/>
      <c r="G34" s="2060"/>
      <c r="H34" s="1645"/>
      <c r="I34" s="1646"/>
      <c r="J34" s="167">
        <v>23</v>
      </c>
    </row>
    <row r="35" spans="2:10">
      <c r="B35" s="2058"/>
      <c r="C35" s="2059"/>
      <c r="D35" s="2059"/>
      <c r="E35" s="2059"/>
      <c r="F35" s="2059"/>
      <c r="G35" s="2060"/>
      <c r="H35" s="1645"/>
      <c r="I35" s="1646"/>
      <c r="J35" s="167">
        <v>24</v>
      </c>
    </row>
    <row r="36" spans="2:10">
      <c r="B36" s="2058"/>
      <c r="C36" s="2059"/>
      <c r="D36" s="2059"/>
      <c r="E36" s="2059"/>
      <c r="F36" s="2059"/>
      <c r="G36" s="2060"/>
      <c r="H36" s="1645"/>
      <c r="I36" s="1646"/>
      <c r="J36" s="167">
        <v>25</v>
      </c>
    </row>
    <row r="37" spans="2:10">
      <c r="B37" s="2058"/>
      <c r="C37" s="2059"/>
      <c r="D37" s="2059"/>
      <c r="E37" s="2059"/>
      <c r="F37" s="2059"/>
      <c r="G37" s="2060"/>
      <c r="H37" s="1645"/>
      <c r="I37" s="1646"/>
      <c r="J37" s="167">
        <v>26</v>
      </c>
    </row>
    <row r="38" spans="2:10">
      <c r="B38" s="2058"/>
      <c r="C38" s="2059"/>
      <c r="D38" s="2059"/>
      <c r="E38" s="2059"/>
      <c r="F38" s="2059"/>
      <c r="G38" s="2060"/>
      <c r="H38" s="1645"/>
      <c r="I38" s="1646"/>
      <c r="J38" s="167">
        <v>27</v>
      </c>
    </row>
    <row r="39" spans="2:10">
      <c r="B39" s="2058"/>
      <c r="C39" s="2059"/>
      <c r="D39" s="2059"/>
      <c r="E39" s="2059"/>
      <c r="F39" s="2059"/>
      <c r="G39" s="2060"/>
      <c r="H39" s="1645"/>
      <c r="I39" s="1646"/>
      <c r="J39" s="167">
        <v>28</v>
      </c>
    </row>
    <row r="40" spans="2:10">
      <c r="B40" s="2058"/>
      <c r="C40" s="2059"/>
      <c r="D40" s="2059"/>
      <c r="E40" s="2059"/>
      <c r="F40" s="2059"/>
      <c r="G40" s="2060"/>
      <c r="H40" s="1645"/>
      <c r="I40" s="1646"/>
      <c r="J40" s="167">
        <v>29</v>
      </c>
    </row>
    <row r="41" spans="2:10">
      <c r="B41" s="2058"/>
      <c r="C41" s="2059"/>
      <c r="D41" s="2059"/>
      <c r="E41" s="2059"/>
      <c r="F41" s="2059"/>
      <c r="G41" s="2060"/>
      <c r="H41" s="1645"/>
      <c r="I41" s="1646"/>
      <c r="J41" s="167">
        <v>30</v>
      </c>
    </row>
    <row r="42" spans="2:10">
      <c r="B42" s="2058"/>
      <c r="C42" s="2059"/>
      <c r="D42" s="2059"/>
      <c r="E42" s="2059"/>
      <c r="F42" s="2059"/>
      <c r="G42" s="2060"/>
      <c r="H42" s="1645"/>
      <c r="I42" s="1646"/>
      <c r="J42" s="167">
        <v>31</v>
      </c>
    </row>
    <row r="43" spans="2:10">
      <c r="B43" s="2058"/>
      <c r="C43" s="2059"/>
      <c r="D43" s="2059"/>
      <c r="E43" s="2059"/>
      <c r="F43" s="2059"/>
      <c r="G43" s="2060"/>
      <c r="H43" s="1645"/>
      <c r="I43" s="1646"/>
      <c r="J43" s="167">
        <v>32</v>
      </c>
    </row>
    <row r="44" spans="2:10">
      <c r="B44" s="2058"/>
      <c r="C44" s="2059"/>
      <c r="D44" s="2059"/>
      <c r="E44" s="2059"/>
      <c r="F44" s="2059"/>
      <c r="G44" s="2060"/>
      <c r="H44" s="1645"/>
      <c r="I44" s="1646"/>
      <c r="J44" s="167">
        <v>33</v>
      </c>
    </row>
    <row r="45" spans="2:10">
      <c r="B45" s="2058"/>
      <c r="C45" s="2059"/>
      <c r="D45" s="2059"/>
      <c r="E45" s="2059"/>
      <c r="F45" s="2059"/>
      <c r="G45" s="2060"/>
      <c r="H45" s="1645"/>
      <c r="I45" s="1646"/>
      <c r="J45" s="167">
        <v>34</v>
      </c>
    </row>
    <row r="46" spans="2:10">
      <c r="B46" s="810"/>
      <c r="C46" s="811"/>
      <c r="D46" s="811"/>
      <c r="E46" s="811"/>
      <c r="F46" s="811"/>
      <c r="G46" s="811"/>
      <c r="H46" s="1651"/>
      <c r="I46" s="1652"/>
      <c r="J46" s="167">
        <v>35</v>
      </c>
    </row>
    <row r="47" spans="2:10">
      <c r="B47" s="816" t="s">
        <v>659</v>
      </c>
      <c r="C47" s="817"/>
      <c r="D47" s="818"/>
      <c r="E47" s="818"/>
      <c r="F47" s="818"/>
      <c r="G47" s="818"/>
      <c r="H47" s="1653">
        <f>+H17+SUM(H20:H31)-SUM(H34:H45)</f>
        <v>0</v>
      </c>
      <c r="I47" s="1654">
        <f>+I17+SUM(I20:I31)-SUM(I34:I45)</f>
        <v>0</v>
      </c>
      <c r="J47" s="167">
        <v>36</v>
      </c>
    </row>
    <row r="48" spans="2:10" ht="13.5" thickBot="1">
      <c r="B48" s="819" t="s">
        <v>1240</v>
      </c>
      <c r="C48" s="820"/>
      <c r="D48" s="820"/>
      <c r="E48" s="820">
        <f>IF(Facility_DBA = 0, Facility_Name, Facility_DBA)</f>
        <v>0</v>
      </c>
      <c r="F48" s="820"/>
      <c r="G48" s="820"/>
      <c r="H48" s="825"/>
      <c r="I48" s="824"/>
      <c r="J48" s="167">
        <v>37</v>
      </c>
    </row>
    <row r="49" spans="2:10" ht="14.25" thickTop="1" thickBot="1">
      <c r="B49" s="821" t="s">
        <v>1241</v>
      </c>
      <c r="C49" s="822"/>
      <c r="D49" s="822"/>
      <c r="E49" s="823"/>
      <c r="F49" s="823"/>
      <c r="G49" s="823"/>
      <c r="H49" s="826"/>
      <c r="I49" s="1655">
        <f>ROUND(I47*I48, 0)</f>
        <v>0</v>
      </c>
      <c r="J49" s="167">
        <v>38</v>
      </c>
    </row>
    <row r="50" spans="2:10" ht="13.5" thickTop="1"/>
    <row r="51" spans="2:10"/>
    <row r="52" spans="2:10"/>
    <row r="53" spans="2:10"/>
  </sheetData>
  <sheetProtection algorithmName="SHA-512" hashValue="8WFyAuIc5qcuIWgdhAtR4aODu29O7i35tJfktgnVZi6Jca3bfvRYlsP8uwYICqIoLS1yQDMfyndcRFh1AL50yQ==" saltValue="gAc8URLc0k92Vh6H7CynEw==" spinCount="100000" sheet="1" objects="1" scenarios="1"/>
  <mergeCells count="26">
    <mergeCell ref="B7:E7"/>
    <mergeCell ref="B24:G24"/>
    <mergeCell ref="G8:H8"/>
    <mergeCell ref="B20:G20"/>
    <mergeCell ref="B21:G21"/>
    <mergeCell ref="B22:G22"/>
    <mergeCell ref="B23:G23"/>
    <mergeCell ref="B38:G38"/>
    <mergeCell ref="B25:G25"/>
    <mergeCell ref="B26:G26"/>
    <mergeCell ref="B27:G27"/>
    <mergeCell ref="B28:G28"/>
    <mergeCell ref="B29:G29"/>
    <mergeCell ref="B30:G30"/>
    <mergeCell ref="B31:G31"/>
    <mergeCell ref="B34:G34"/>
    <mergeCell ref="B35:G35"/>
    <mergeCell ref="B36:G36"/>
    <mergeCell ref="B37:G37"/>
    <mergeCell ref="B45:G45"/>
    <mergeCell ref="B39:G39"/>
    <mergeCell ref="B40:G40"/>
    <mergeCell ref="B41:G41"/>
    <mergeCell ref="B42:G42"/>
    <mergeCell ref="B43:G43"/>
    <mergeCell ref="B44:G44"/>
  </mergeCells>
  <hyperlinks>
    <hyperlink ref="B7" location="Checklist!A1" display="Click here to go back to the instructions" xr:uid="{F92D32EB-9EC7-4F86-B171-CF5E18C789C1}"/>
  </hyperlinks>
  <printOptions horizontalCentered="1"/>
  <pageMargins left="0.25" right="0.25" top="0.75" bottom="0.75" header="0.3" footer="0.3"/>
  <pageSetup scale="85" orientation="portrait" horizontalDpi="1200" verticalDpi="1200" r:id="rId1"/>
  <headerFooter alignWithMargins="0">
    <oddFooter>&amp;C&amp;10&amp;A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5">
    <pageSetUpPr fitToPage="1"/>
  </sheetPr>
  <dimension ref="A1:Y53"/>
  <sheetViews>
    <sheetView showGridLines="0" zoomScaleNormal="100" workbookViewId="0">
      <selection activeCell="I13" sqref="I13"/>
    </sheetView>
  </sheetViews>
  <sheetFormatPr defaultColWidth="0" defaultRowHeight="12.75" zeroHeight="1"/>
  <cols>
    <col min="1" max="1" width="1.77734375" style="12" customWidth="1"/>
    <col min="2" max="2" width="3.6640625" style="12" customWidth="1"/>
    <col min="3" max="3" width="9.6640625" style="12" customWidth="1"/>
    <col min="4" max="4" width="8.6640625" style="12" customWidth="1"/>
    <col min="5" max="5" width="9.44140625" style="12" customWidth="1"/>
    <col min="6" max="6" width="25.88671875" style="12" customWidth="1"/>
    <col min="7" max="7" width="12.6640625" style="12" customWidth="1"/>
    <col min="8" max="8" width="14.44140625" style="12" customWidth="1"/>
    <col min="9" max="9" width="13.6640625" style="12" customWidth="1"/>
    <col min="10" max="10" width="2.77734375" style="12" hidden="1" customWidth="1"/>
    <col min="11" max="11" width="1.88671875" style="12" customWidth="1"/>
    <col min="12" max="12" width="4" style="12" hidden="1" customWidth="1"/>
    <col min="13" max="14" width="12.6640625" style="12" hidden="1" customWidth="1"/>
    <col min="15" max="15" width="8.6640625" style="12" hidden="1" customWidth="1"/>
    <col min="16" max="16" width="25.6640625" style="12" hidden="1" customWidth="1"/>
    <col min="17" max="17" width="11.6640625" style="12" hidden="1" customWidth="1"/>
    <col min="18" max="18" width="10.6640625" style="12" hidden="1" customWidth="1"/>
    <col min="19" max="21" width="11.6640625" style="12" hidden="1" customWidth="1"/>
    <col min="22" max="24" width="8.6640625" style="12" hidden="1" customWidth="1"/>
    <col min="25" max="25" width="8.6640625" style="12" customWidth="1"/>
    <col min="26" max="16384" width="12.6640625" style="12" hidden="1"/>
  </cols>
  <sheetData>
    <row r="1" spans="2:10">
      <c r="B1" s="134" t="s">
        <v>12355</v>
      </c>
      <c r="C1" s="134"/>
      <c r="D1" s="134"/>
      <c r="E1" s="134"/>
      <c r="F1" s="134"/>
      <c r="G1" s="134"/>
      <c r="H1" s="134"/>
      <c r="I1" s="134"/>
      <c r="J1" s="134"/>
    </row>
    <row r="2" spans="2:10">
      <c r="B2" s="134" t="s">
        <v>12356</v>
      </c>
      <c r="C2" s="134"/>
      <c r="D2" s="134"/>
      <c r="E2" s="134"/>
      <c r="F2" s="134"/>
      <c r="G2" s="134"/>
      <c r="H2" s="134"/>
      <c r="I2" s="134"/>
      <c r="J2" s="134"/>
    </row>
    <row r="3" spans="2:10">
      <c r="B3" s="134" t="s">
        <v>12357</v>
      </c>
      <c r="C3" s="134"/>
      <c r="D3" s="134"/>
      <c r="E3" s="134"/>
      <c r="F3" s="134"/>
      <c r="G3" s="134"/>
      <c r="H3" s="134"/>
      <c r="I3" s="134"/>
      <c r="J3" s="134"/>
    </row>
    <row r="4" spans="2:10">
      <c r="B4" s="134" t="s">
        <v>12358</v>
      </c>
      <c r="C4" s="134"/>
      <c r="D4" s="134"/>
      <c r="E4" s="134"/>
      <c r="F4" s="134"/>
      <c r="G4" s="134"/>
      <c r="H4" s="134"/>
      <c r="I4" s="134"/>
      <c r="J4" s="134"/>
    </row>
    <row r="5" spans="2:10">
      <c r="B5" s="134"/>
      <c r="C5" s="134"/>
      <c r="D5" s="134"/>
      <c r="E5" s="134"/>
      <c r="F5" s="134"/>
      <c r="G5" s="134"/>
      <c r="H5" s="134"/>
      <c r="I5" s="134"/>
    </row>
    <row r="6" spans="2:10">
      <c r="B6" s="134" t="s">
        <v>10517</v>
      </c>
      <c r="C6" s="135"/>
      <c r="D6" s="134"/>
      <c r="E6" s="134"/>
      <c r="F6" s="134"/>
      <c r="G6" s="134"/>
      <c r="H6" s="134"/>
      <c r="I6" s="134"/>
    </row>
    <row r="7" spans="2:10" ht="12.95" customHeight="1" thickBot="1">
      <c r="B7" s="1878" t="s">
        <v>14439</v>
      </c>
      <c r="C7" s="1878"/>
      <c r="D7" s="1878"/>
      <c r="E7" s="1878"/>
      <c r="I7" s="19"/>
    </row>
    <row r="8" spans="2:10" ht="13.5" thickTop="1">
      <c r="B8" s="798" t="s">
        <v>6</v>
      </c>
      <c r="C8" s="799"/>
      <c r="D8" s="799"/>
      <c r="E8" s="800">
        <f>Facility_Name</f>
        <v>0</v>
      </c>
      <c r="F8" s="799"/>
      <c r="G8" s="2061" t="s">
        <v>24</v>
      </c>
      <c r="H8" s="2061"/>
      <c r="I8" s="801">
        <f>Provider_Number</f>
        <v>0</v>
      </c>
    </row>
    <row r="9" spans="2:10">
      <c r="B9" s="157" t="s">
        <v>7</v>
      </c>
      <c r="E9" s="802" t="str">
        <f>IF(Facility_DBA = 0, "", Facility_DBA)</f>
        <v/>
      </c>
      <c r="I9" s="158"/>
    </row>
    <row r="10" spans="2:10" ht="13.5" thickBot="1">
      <c r="B10" s="157" t="s">
        <v>1237</v>
      </c>
      <c r="E10" s="686"/>
      <c r="F10" s="686" t="s">
        <v>1238</v>
      </c>
      <c r="G10" s="1736">
        <f>Facility_FYB</f>
        <v>0</v>
      </c>
      <c r="H10" s="686" t="s">
        <v>751</v>
      </c>
      <c r="I10" s="1746">
        <f>Facility_FYE</f>
        <v>0</v>
      </c>
    </row>
    <row r="11" spans="2:10" ht="14.25" hidden="1" thickTop="1" thickBot="1">
      <c r="B11" s="182" t="s">
        <v>1486</v>
      </c>
      <c r="C11" s="183" t="s">
        <v>1487</v>
      </c>
      <c r="D11" s="183" t="s">
        <v>1488</v>
      </c>
      <c r="E11" s="183" t="s">
        <v>1489</v>
      </c>
      <c r="F11" s="183" t="s">
        <v>1490</v>
      </c>
      <c r="G11" s="505" t="s">
        <v>1491</v>
      </c>
      <c r="H11" s="183" t="s">
        <v>1492</v>
      </c>
      <c r="I11" s="558" t="s">
        <v>1493</v>
      </c>
    </row>
    <row r="12" spans="2:10" ht="13.5" thickTop="1">
      <c r="B12" s="798" t="s">
        <v>655</v>
      </c>
      <c r="C12" s="799"/>
      <c r="D12" s="799"/>
      <c r="E12" s="799">
        <f>+'Form 17-3'!E11</f>
        <v>0</v>
      </c>
      <c r="F12" s="799"/>
      <c r="G12" s="799"/>
      <c r="H12" s="799"/>
      <c r="I12" s="803"/>
      <c r="J12" s="167">
        <v>1</v>
      </c>
    </row>
    <row r="13" spans="2:10" ht="13.5" thickBot="1">
      <c r="B13" s="172" t="s">
        <v>1239</v>
      </c>
      <c r="C13" s="173"/>
      <c r="D13" s="173"/>
      <c r="E13" s="804"/>
      <c r="F13" s="804" t="s">
        <v>1238</v>
      </c>
      <c r="G13" s="1815"/>
      <c r="H13" s="804" t="s">
        <v>751</v>
      </c>
      <c r="I13" s="1816"/>
      <c r="J13" s="167">
        <v>2</v>
      </c>
    </row>
    <row r="14" spans="2:10" ht="13.5" thickTop="1">
      <c r="B14" s="157"/>
      <c r="I14" s="158"/>
      <c r="J14" s="167">
        <v>3</v>
      </c>
    </row>
    <row r="15" spans="2:10">
      <c r="B15" s="805" t="s">
        <v>412</v>
      </c>
      <c r="C15" s="806"/>
      <c r="D15" s="806"/>
      <c r="E15" s="806"/>
      <c r="F15" s="806"/>
      <c r="G15" s="807"/>
      <c r="H15" s="808" t="s">
        <v>656</v>
      </c>
      <c r="I15" s="809" t="s">
        <v>387</v>
      </c>
      <c r="J15" s="167">
        <v>4</v>
      </c>
    </row>
    <row r="16" spans="2:10">
      <c r="B16" s="810"/>
      <c r="C16" s="811"/>
      <c r="D16" s="811"/>
      <c r="E16" s="811"/>
      <c r="F16" s="811"/>
      <c r="G16" s="811"/>
      <c r="H16" s="812"/>
      <c r="I16" s="813"/>
      <c r="J16" s="167">
        <v>5</v>
      </c>
    </row>
    <row r="17" spans="2:10">
      <c r="B17" s="156" t="s">
        <v>540</v>
      </c>
      <c r="H17" s="1643"/>
      <c r="I17" s="1644"/>
      <c r="J17" s="167">
        <v>6</v>
      </c>
    </row>
    <row r="18" spans="2:10">
      <c r="B18" s="810"/>
      <c r="C18" s="811"/>
      <c r="D18" s="811"/>
      <c r="E18" s="811"/>
      <c r="F18" s="811"/>
      <c r="G18" s="811"/>
      <c r="H18" s="1656"/>
      <c r="I18" s="1650"/>
      <c r="J18" s="167">
        <v>7</v>
      </c>
    </row>
    <row r="19" spans="2:10">
      <c r="B19" s="156" t="s">
        <v>657</v>
      </c>
      <c r="H19" s="1656"/>
      <c r="I19" s="1650"/>
      <c r="J19" s="167">
        <v>8</v>
      </c>
    </row>
    <row r="20" spans="2:10">
      <c r="B20" s="2058"/>
      <c r="C20" s="2059"/>
      <c r="D20" s="2059"/>
      <c r="E20" s="2059"/>
      <c r="F20" s="2059"/>
      <c r="G20" s="2060"/>
      <c r="H20" s="1645"/>
      <c r="I20" s="1646"/>
      <c r="J20" s="167">
        <v>9</v>
      </c>
    </row>
    <row r="21" spans="2:10">
      <c r="B21" s="2058"/>
      <c r="C21" s="2059"/>
      <c r="D21" s="2059"/>
      <c r="E21" s="2059"/>
      <c r="F21" s="2059"/>
      <c r="G21" s="2060"/>
      <c r="H21" s="1645"/>
      <c r="I21" s="1646"/>
      <c r="J21" s="167">
        <v>10</v>
      </c>
    </row>
    <row r="22" spans="2:10">
      <c r="B22" s="2058"/>
      <c r="C22" s="2059"/>
      <c r="D22" s="2059"/>
      <c r="E22" s="2059"/>
      <c r="F22" s="2059"/>
      <c r="G22" s="2060"/>
      <c r="H22" s="1645"/>
      <c r="I22" s="1646"/>
      <c r="J22" s="167">
        <v>11</v>
      </c>
    </row>
    <row r="23" spans="2:10">
      <c r="B23" s="2058"/>
      <c r="C23" s="2059"/>
      <c r="D23" s="2059"/>
      <c r="E23" s="2059"/>
      <c r="F23" s="2059"/>
      <c r="G23" s="2060"/>
      <c r="H23" s="1645"/>
      <c r="I23" s="1646"/>
      <c r="J23" s="167">
        <v>12</v>
      </c>
    </row>
    <row r="24" spans="2:10">
      <c r="B24" s="2058"/>
      <c r="C24" s="2059"/>
      <c r="D24" s="2059"/>
      <c r="E24" s="2059"/>
      <c r="F24" s="2059"/>
      <c r="G24" s="2060"/>
      <c r="H24" s="1645"/>
      <c r="I24" s="1646"/>
      <c r="J24" s="167">
        <v>13</v>
      </c>
    </row>
    <row r="25" spans="2:10">
      <c r="B25" s="2058"/>
      <c r="C25" s="2059"/>
      <c r="D25" s="2059"/>
      <c r="E25" s="2059"/>
      <c r="F25" s="2059"/>
      <c r="G25" s="2060"/>
      <c r="H25" s="1645"/>
      <c r="I25" s="1646"/>
      <c r="J25" s="167">
        <v>14</v>
      </c>
    </row>
    <row r="26" spans="2:10">
      <c r="B26" s="2058"/>
      <c r="C26" s="2059"/>
      <c r="D26" s="2059"/>
      <c r="E26" s="2059"/>
      <c r="F26" s="2059"/>
      <c r="G26" s="2060"/>
      <c r="H26" s="1645"/>
      <c r="I26" s="1646"/>
      <c r="J26" s="167">
        <v>15</v>
      </c>
    </row>
    <row r="27" spans="2:10">
      <c r="B27" s="2058"/>
      <c r="C27" s="2059"/>
      <c r="D27" s="2059"/>
      <c r="E27" s="2059"/>
      <c r="F27" s="2059"/>
      <c r="G27" s="2060"/>
      <c r="H27" s="1645"/>
      <c r="I27" s="1646"/>
      <c r="J27" s="167">
        <v>16</v>
      </c>
    </row>
    <row r="28" spans="2:10">
      <c r="B28" s="2058"/>
      <c r="C28" s="2059"/>
      <c r="D28" s="2059"/>
      <c r="E28" s="2059"/>
      <c r="F28" s="2059"/>
      <c r="G28" s="2060"/>
      <c r="H28" s="1645"/>
      <c r="I28" s="1646"/>
      <c r="J28" s="167">
        <v>17</v>
      </c>
    </row>
    <row r="29" spans="2:10">
      <c r="B29" s="2058"/>
      <c r="C29" s="2059"/>
      <c r="D29" s="2059"/>
      <c r="E29" s="2059"/>
      <c r="F29" s="2059"/>
      <c r="G29" s="2060"/>
      <c r="H29" s="1645"/>
      <c r="I29" s="1646"/>
      <c r="J29" s="167">
        <v>18</v>
      </c>
    </row>
    <row r="30" spans="2:10">
      <c r="B30" s="2058"/>
      <c r="C30" s="2059"/>
      <c r="D30" s="2059"/>
      <c r="E30" s="2059"/>
      <c r="F30" s="2059"/>
      <c r="G30" s="2060"/>
      <c r="H30" s="1645"/>
      <c r="I30" s="1646"/>
      <c r="J30" s="167">
        <v>19</v>
      </c>
    </row>
    <row r="31" spans="2:10">
      <c r="B31" s="2058"/>
      <c r="C31" s="2059"/>
      <c r="D31" s="2059"/>
      <c r="E31" s="2059"/>
      <c r="F31" s="2059"/>
      <c r="G31" s="2060"/>
      <c r="H31" s="1647"/>
      <c r="I31" s="1646"/>
      <c r="J31" s="167">
        <v>20</v>
      </c>
    </row>
    <row r="32" spans="2:10">
      <c r="B32" s="810"/>
      <c r="C32" s="811"/>
      <c r="D32" s="811"/>
      <c r="E32" s="811"/>
      <c r="F32" s="811"/>
      <c r="G32" s="811"/>
      <c r="H32" s="1648"/>
      <c r="I32" s="1649"/>
      <c r="J32" s="167">
        <v>21</v>
      </c>
    </row>
    <row r="33" spans="2:10">
      <c r="B33" s="156" t="s">
        <v>658</v>
      </c>
      <c r="H33" s="1561"/>
      <c r="I33" s="1650"/>
      <c r="J33" s="167">
        <v>22</v>
      </c>
    </row>
    <row r="34" spans="2:10">
      <c r="B34" s="2058"/>
      <c r="C34" s="2059"/>
      <c r="D34" s="2059"/>
      <c r="E34" s="2059"/>
      <c r="F34" s="2059"/>
      <c r="G34" s="2060"/>
      <c r="H34" s="1645"/>
      <c r="I34" s="1646"/>
      <c r="J34" s="167">
        <v>23</v>
      </c>
    </row>
    <row r="35" spans="2:10">
      <c r="B35" s="2058"/>
      <c r="C35" s="2059"/>
      <c r="D35" s="2059"/>
      <c r="E35" s="2059"/>
      <c r="F35" s="2059"/>
      <c r="G35" s="2060"/>
      <c r="H35" s="1645"/>
      <c r="I35" s="1646"/>
      <c r="J35" s="167">
        <v>24</v>
      </c>
    </row>
    <row r="36" spans="2:10">
      <c r="B36" s="2058"/>
      <c r="C36" s="2059"/>
      <c r="D36" s="2059"/>
      <c r="E36" s="2059"/>
      <c r="F36" s="2059"/>
      <c r="G36" s="2060"/>
      <c r="H36" s="1645"/>
      <c r="I36" s="1646"/>
      <c r="J36" s="167">
        <v>25</v>
      </c>
    </row>
    <row r="37" spans="2:10">
      <c r="B37" s="2058"/>
      <c r="C37" s="2059"/>
      <c r="D37" s="2059"/>
      <c r="E37" s="2059"/>
      <c r="F37" s="2059"/>
      <c r="G37" s="2060"/>
      <c r="H37" s="1645"/>
      <c r="I37" s="1646"/>
      <c r="J37" s="167">
        <v>26</v>
      </c>
    </row>
    <row r="38" spans="2:10">
      <c r="B38" s="2058"/>
      <c r="C38" s="2059"/>
      <c r="D38" s="2059"/>
      <c r="E38" s="2059"/>
      <c r="F38" s="2059"/>
      <c r="G38" s="2060"/>
      <c r="H38" s="1645"/>
      <c r="I38" s="1646"/>
      <c r="J38" s="167">
        <v>27</v>
      </c>
    </row>
    <row r="39" spans="2:10">
      <c r="B39" s="2058"/>
      <c r="C39" s="2059"/>
      <c r="D39" s="2059"/>
      <c r="E39" s="2059"/>
      <c r="F39" s="2059"/>
      <c r="G39" s="2060"/>
      <c r="H39" s="1645"/>
      <c r="I39" s="1646"/>
      <c r="J39" s="167">
        <v>28</v>
      </c>
    </row>
    <row r="40" spans="2:10">
      <c r="B40" s="2058"/>
      <c r="C40" s="2059"/>
      <c r="D40" s="2059"/>
      <c r="E40" s="2059"/>
      <c r="F40" s="2059"/>
      <c r="G40" s="2060"/>
      <c r="H40" s="1645"/>
      <c r="I40" s="1646"/>
      <c r="J40" s="167">
        <v>29</v>
      </c>
    </row>
    <row r="41" spans="2:10">
      <c r="B41" s="2058"/>
      <c r="C41" s="2059"/>
      <c r="D41" s="2059"/>
      <c r="E41" s="2059"/>
      <c r="F41" s="2059"/>
      <c r="G41" s="2060"/>
      <c r="H41" s="1645"/>
      <c r="I41" s="1646"/>
      <c r="J41" s="167">
        <v>30</v>
      </c>
    </row>
    <row r="42" spans="2:10">
      <c r="B42" s="2058"/>
      <c r="C42" s="2059"/>
      <c r="D42" s="2059"/>
      <c r="E42" s="2059"/>
      <c r="F42" s="2059"/>
      <c r="G42" s="2060"/>
      <c r="H42" s="1645"/>
      <c r="I42" s="1646"/>
      <c r="J42" s="167">
        <v>31</v>
      </c>
    </row>
    <row r="43" spans="2:10">
      <c r="B43" s="2058"/>
      <c r="C43" s="2059"/>
      <c r="D43" s="2059"/>
      <c r="E43" s="2059"/>
      <c r="F43" s="2059"/>
      <c r="G43" s="2060"/>
      <c r="H43" s="1645"/>
      <c r="I43" s="1646"/>
      <c r="J43" s="167">
        <v>32</v>
      </c>
    </row>
    <row r="44" spans="2:10">
      <c r="B44" s="2058"/>
      <c r="C44" s="2059"/>
      <c r="D44" s="2059"/>
      <c r="E44" s="2059"/>
      <c r="F44" s="2059"/>
      <c r="G44" s="2060"/>
      <c r="H44" s="1645"/>
      <c r="I44" s="1646"/>
      <c r="J44" s="167">
        <v>33</v>
      </c>
    </row>
    <row r="45" spans="2:10">
      <c r="B45" s="2058"/>
      <c r="C45" s="2059"/>
      <c r="D45" s="2059"/>
      <c r="E45" s="2059"/>
      <c r="F45" s="2059"/>
      <c r="G45" s="2060"/>
      <c r="H45" s="1645"/>
      <c r="I45" s="1646"/>
      <c r="J45" s="167">
        <v>34</v>
      </c>
    </row>
    <row r="46" spans="2:10">
      <c r="B46" s="810"/>
      <c r="C46" s="811"/>
      <c r="D46" s="811"/>
      <c r="E46" s="811"/>
      <c r="F46" s="811"/>
      <c r="G46" s="811"/>
      <c r="H46" s="1651"/>
      <c r="I46" s="1652"/>
      <c r="J46" s="167">
        <v>35</v>
      </c>
    </row>
    <row r="47" spans="2:10">
      <c r="B47" s="816" t="s">
        <v>659</v>
      </c>
      <c r="C47" s="817"/>
      <c r="D47" s="818"/>
      <c r="E47" s="818"/>
      <c r="F47" s="818"/>
      <c r="G47" s="818"/>
      <c r="H47" s="1653">
        <f>+H17+SUM(H20:H31)-SUM(H34:H45)</f>
        <v>0</v>
      </c>
      <c r="I47" s="1654">
        <f>+I17+SUM(I20:I31)-SUM(I34:I45)</f>
        <v>0</v>
      </c>
      <c r="J47" s="167">
        <v>36</v>
      </c>
    </row>
    <row r="48" spans="2:10" ht="13.5" thickBot="1">
      <c r="B48" s="819" t="s">
        <v>1240</v>
      </c>
      <c r="C48" s="820"/>
      <c r="D48" s="820"/>
      <c r="E48" s="820">
        <f>IF(Facility_DBA = 0, Facility_Name, Facility_DBA)</f>
        <v>0</v>
      </c>
      <c r="F48" s="820"/>
      <c r="G48" s="820"/>
      <c r="H48" s="825"/>
      <c r="I48" s="824"/>
      <c r="J48" s="167">
        <v>37</v>
      </c>
    </row>
    <row r="49" spans="2:10" ht="14.25" thickTop="1" thickBot="1">
      <c r="B49" s="821" t="s">
        <v>1241</v>
      </c>
      <c r="C49" s="822"/>
      <c r="D49" s="822"/>
      <c r="E49" s="823"/>
      <c r="F49" s="823"/>
      <c r="G49" s="823"/>
      <c r="H49" s="826"/>
      <c r="I49" s="1655">
        <f>ROUND(I47*I48, 0)</f>
        <v>0</v>
      </c>
      <c r="J49" s="167">
        <v>38</v>
      </c>
    </row>
    <row r="50" spans="2:10" ht="13.5" thickTop="1"/>
    <row r="51" spans="2:10"/>
    <row r="52" spans="2:10"/>
    <row r="53" spans="2:10"/>
  </sheetData>
  <sheetProtection algorithmName="SHA-512" hashValue="1xJKCodcQ/ZQnmrDj/jC6QpolUSMWaMj8+1YAsQP2FsLiZqHSrzd+bBwQctnSN+BKl1COtOpCG4kycyzgPX8ow==" saltValue="8r8hgbvjrvDYwaBs60l+3Q==" spinCount="100000" sheet="1" objects="1" scenarios="1"/>
  <mergeCells count="26">
    <mergeCell ref="B7:E7"/>
    <mergeCell ref="B24:G24"/>
    <mergeCell ref="G8:H8"/>
    <mergeCell ref="B20:G20"/>
    <mergeCell ref="B21:G21"/>
    <mergeCell ref="B22:G22"/>
    <mergeCell ref="B23:G23"/>
    <mergeCell ref="B38:G38"/>
    <mergeCell ref="B25:G25"/>
    <mergeCell ref="B26:G26"/>
    <mergeCell ref="B27:G27"/>
    <mergeCell ref="B28:G28"/>
    <mergeCell ref="B29:G29"/>
    <mergeCell ref="B30:G30"/>
    <mergeCell ref="B31:G31"/>
    <mergeCell ref="B34:G34"/>
    <mergeCell ref="B35:G35"/>
    <mergeCell ref="B36:G36"/>
    <mergeCell ref="B37:G37"/>
    <mergeCell ref="B45:G45"/>
    <mergeCell ref="B39:G39"/>
    <mergeCell ref="B40:G40"/>
    <mergeCell ref="B41:G41"/>
    <mergeCell ref="B42:G42"/>
    <mergeCell ref="B43:G43"/>
    <mergeCell ref="B44:G44"/>
  </mergeCells>
  <hyperlinks>
    <hyperlink ref="B7" location="Checklist!A1" display="Click here to go back to the instructions" xr:uid="{F79FD773-430F-4A92-99EC-26E638FFAFE7}"/>
  </hyperlinks>
  <pageMargins left="0.25" right="0.25" top="0.75" bottom="0.75" header="0.3" footer="0.3"/>
  <pageSetup scale="85" orientation="portrait" horizontalDpi="1200" verticalDpi="1200" r:id="rId1"/>
  <headerFooter alignWithMargins="0">
    <oddFooter>&amp;C&amp;10&amp;A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pageSetUpPr fitToPage="1"/>
  </sheetPr>
  <dimension ref="A1:P44"/>
  <sheetViews>
    <sheetView showGridLines="0" zoomScaleNormal="100" workbookViewId="0">
      <selection activeCell="G15" sqref="G15"/>
    </sheetView>
  </sheetViews>
  <sheetFormatPr defaultColWidth="0" defaultRowHeight="12.75" zeroHeight="1"/>
  <cols>
    <col min="1" max="1" width="1.77734375" style="314" customWidth="1"/>
    <col min="2" max="2" width="7.33203125" style="314" customWidth="1"/>
    <col min="3" max="3" width="34.21875" style="314" customWidth="1"/>
    <col min="4" max="4" width="10.44140625" style="314" customWidth="1"/>
    <col min="5" max="5" width="13.6640625" style="314" customWidth="1"/>
    <col min="6" max="6" width="10.44140625" style="314" customWidth="1"/>
    <col min="7" max="8" width="12.44140625" style="314" customWidth="1"/>
    <col min="9" max="9" width="4.77734375" style="314" hidden="1" customWidth="1"/>
    <col min="10" max="10" width="1.6640625" style="314" customWidth="1"/>
    <col min="11" max="12" width="11.6640625" style="314" hidden="1" customWidth="1"/>
    <col min="13" max="15" width="8.6640625" style="314" hidden="1" customWidth="1"/>
    <col min="16" max="16" width="8.6640625" style="314" customWidth="1"/>
    <col min="17" max="16384" width="12.6640625" style="314" hidden="1"/>
  </cols>
  <sheetData>
    <row r="1" spans="2:12">
      <c r="B1" s="134" t="s">
        <v>12355</v>
      </c>
      <c r="C1" s="1"/>
      <c r="D1" s="1"/>
      <c r="E1" s="1"/>
      <c r="F1" s="1"/>
      <c r="G1" s="1"/>
      <c r="H1" s="1"/>
      <c r="I1" s="1"/>
      <c r="J1" s="12"/>
      <c r="K1" s="12"/>
    </row>
    <row r="2" spans="2:12">
      <c r="B2" s="134" t="s">
        <v>12356</v>
      </c>
      <c r="C2" s="1"/>
      <c r="D2" s="1"/>
      <c r="E2" s="1"/>
      <c r="F2" s="1"/>
      <c r="G2" s="1"/>
      <c r="H2" s="1"/>
      <c r="I2" s="1"/>
      <c r="J2" s="12"/>
      <c r="K2" s="12"/>
    </row>
    <row r="3" spans="2:12">
      <c r="B3" s="134" t="s">
        <v>12357</v>
      </c>
      <c r="C3" s="1"/>
      <c r="D3" s="1"/>
      <c r="E3" s="1"/>
      <c r="F3" s="1"/>
      <c r="G3" s="1"/>
      <c r="H3" s="1"/>
      <c r="I3" s="1"/>
      <c r="J3" s="12"/>
      <c r="K3" s="12"/>
    </row>
    <row r="4" spans="2:12">
      <c r="B4" s="134" t="s">
        <v>12358</v>
      </c>
      <c r="C4" s="1"/>
      <c r="D4" s="1"/>
      <c r="E4" s="1"/>
      <c r="F4" s="1"/>
      <c r="G4" s="1"/>
      <c r="H4" s="1"/>
      <c r="I4" s="1"/>
      <c r="J4" s="12"/>
      <c r="K4" s="12"/>
    </row>
    <row r="5" spans="2:12">
      <c r="B5" s="169"/>
      <c r="C5" s="169"/>
      <c r="D5" s="169"/>
      <c r="E5" s="385"/>
      <c r="F5" s="169"/>
      <c r="G5" s="169"/>
      <c r="H5" s="169"/>
      <c r="I5" s="12"/>
      <c r="J5" s="12"/>
      <c r="K5" s="12"/>
      <c r="L5" s="12"/>
    </row>
    <row r="6" spans="2:12">
      <c r="B6" s="134" t="s">
        <v>843</v>
      </c>
      <c r="C6" s="134"/>
      <c r="D6" s="134"/>
      <c r="E6" s="135"/>
      <c r="F6" s="134"/>
      <c r="G6" s="134"/>
      <c r="H6" s="134"/>
      <c r="I6" s="12"/>
      <c r="J6" s="12"/>
      <c r="K6" s="12"/>
      <c r="L6" s="12"/>
    </row>
    <row r="7" spans="2:12" ht="13.5" thickBot="1">
      <c r="B7" s="1878" t="s">
        <v>14439</v>
      </c>
      <c r="C7" s="1878"/>
      <c r="D7" s="169"/>
      <c r="E7" s="385"/>
      <c r="F7" s="169"/>
      <c r="H7" s="43"/>
      <c r="I7" s="12"/>
      <c r="J7" s="12"/>
      <c r="K7" s="12"/>
      <c r="L7" s="12"/>
    </row>
    <row r="8" spans="2:12" ht="15" customHeight="1" thickTop="1">
      <c r="B8" s="136" t="s">
        <v>6</v>
      </c>
      <c r="C8" s="138"/>
      <c r="D8" s="137">
        <f>Facility_Name</f>
        <v>0</v>
      </c>
      <c r="E8" s="138"/>
      <c r="F8" s="138"/>
      <c r="G8" s="138"/>
      <c r="H8" s="827"/>
      <c r="I8" s="12"/>
      <c r="J8" s="157"/>
      <c r="K8"/>
      <c r="L8"/>
    </row>
    <row r="9" spans="2:12" ht="15" customHeight="1">
      <c r="B9" s="141" t="s">
        <v>7</v>
      </c>
      <c r="C9" s="468"/>
      <c r="D9" s="142" t="str">
        <f>IF(Facility_DBA = 0, "", Facility_DBA)</f>
        <v/>
      </c>
      <c r="E9" s="468"/>
      <c r="F9" s="468"/>
      <c r="G9" s="468"/>
      <c r="H9" s="828"/>
      <c r="I9" s="12"/>
      <c r="J9" s="157"/>
      <c r="K9"/>
      <c r="L9"/>
    </row>
    <row r="10" spans="2:12" ht="15" customHeight="1" thickBot="1">
      <c r="B10" s="144" t="s">
        <v>24</v>
      </c>
      <c r="C10" s="219"/>
      <c r="D10" s="145">
        <f>Provider_Number</f>
        <v>0</v>
      </c>
      <c r="E10" s="455" t="s">
        <v>95</v>
      </c>
      <c r="F10" s="1737">
        <f>Facility_FYB</f>
        <v>0</v>
      </c>
      <c r="G10" s="455" t="s">
        <v>53</v>
      </c>
      <c r="H10" s="1747">
        <f>Facility_FYE</f>
        <v>0</v>
      </c>
      <c r="I10" s="12"/>
      <c r="J10" s="157"/>
      <c r="K10"/>
      <c r="L10"/>
    </row>
    <row r="11" spans="2:12" ht="15" hidden="1" customHeight="1" thickTop="1" thickBot="1">
      <c r="B11" s="722" t="s">
        <v>1486</v>
      </c>
      <c r="C11" s="167" t="s">
        <v>1487</v>
      </c>
      <c r="D11" s="167" t="s">
        <v>1488</v>
      </c>
      <c r="E11" s="167" t="s">
        <v>1489</v>
      </c>
      <c r="F11" s="723" t="s">
        <v>1490</v>
      </c>
      <c r="G11" s="167" t="s">
        <v>1491</v>
      </c>
      <c r="H11" s="724" t="s">
        <v>1492</v>
      </c>
      <c r="I11" s="12"/>
      <c r="J11" s="12"/>
      <c r="K11"/>
      <c r="L11"/>
    </row>
    <row r="12" spans="2:12" ht="26.25" thickTop="1">
      <c r="B12" s="829" t="s">
        <v>1232</v>
      </c>
      <c r="C12" s="728" t="s">
        <v>161</v>
      </c>
      <c r="D12" s="728" t="s">
        <v>13175</v>
      </c>
      <c r="E12" s="728" t="s">
        <v>1242</v>
      </c>
      <c r="F12" s="728" t="s">
        <v>1243</v>
      </c>
      <c r="G12" s="728" t="s">
        <v>160</v>
      </c>
      <c r="H12" s="729" t="s">
        <v>1244</v>
      </c>
      <c r="I12" s="167">
        <v>1</v>
      </c>
      <c r="J12" s="12"/>
      <c r="K12"/>
      <c r="L12"/>
    </row>
    <row r="13" spans="2:12" ht="15" customHeight="1">
      <c r="B13" s="830"/>
      <c r="C13" s="507"/>
      <c r="D13" s="831" t="s">
        <v>59</v>
      </c>
      <c r="E13" s="831" t="s">
        <v>60</v>
      </c>
      <c r="F13" s="831" t="s">
        <v>61</v>
      </c>
      <c r="G13" s="831" t="s">
        <v>62</v>
      </c>
      <c r="H13" s="832" t="s">
        <v>63</v>
      </c>
      <c r="I13" s="167">
        <v>2</v>
      </c>
      <c r="J13" s="12"/>
      <c r="K13"/>
      <c r="L13"/>
    </row>
    <row r="14" spans="2:12" ht="15" customHeight="1">
      <c r="B14" s="833" t="s">
        <v>844</v>
      </c>
      <c r="C14" s="834" t="s">
        <v>845</v>
      </c>
      <c r="D14" s="835"/>
      <c r="E14" s="836"/>
      <c r="F14" s="836"/>
      <c r="G14" s="836"/>
      <c r="H14" s="837"/>
      <c r="I14" s="167">
        <v>3</v>
      </c>
      <c r="J14" s="12"/>
      <c r="K14"/>
      <c r="L14"/>
    </row>
    <row r="15" spans="2:12" ht="17.45" customHeight="1">
      <c r="B15" s="838" t="s">
        <v>1048</v>
      </c>
      <c r="C15" s="839" t="s">
        <v>846</v>
      </c>
      <c r="D15" s="1657"/>
      <c r="E15" s="1657"/>
      <c r="F15" s="1658">
        <f>SUM(D15+E15)</f>
        <v>0</v>
      </c>
      <c r="G15" s="1657"/>
      <c r="H15" s="1550">
        <f>SUM(F15+G15)</f>
        <v>0</v>
      </c>
      <c r="I15" s="167">
        <v>4</v>
      </c>
      <c r="J15" s="12"/>
      <c r="K15"/>
      <c r="L15"/>
    </row>
    <row r="16" spans="2:12" ht="17.45" customHeight="1">
      <c r="B16" s="838" t="s">
        <v>1049</v>
      </c>
      <c r="C16" s="839" t="s">
        <v>847</v>
      </c>
      <c r="D16" s="1657"/>
      <c r="E16" s="1657"/>
      <c r="F16" s="1658">
        <f t="shared" ref="F16:F32" si="0">SUM(D16+E16)</f>
        <v>0</v>
      </c>
      <c r="G16" s="1657"/>
      <c r="H16" s="1550">
        <f t="shared" ref="H16:H32" si="1">SUM(F16+G16)</f>
        <v>0</v>
      </c>
      <c r="I16" s="167">
        <v>5</v>
      </c>
      <c r="J16" s="12"/>
      <c r="K16"/>
      <c r="L16"/>
    </row>
    <row r="17" spans="2:12" ht="17.45" customHeight="1">
      <c r="B17" s="838" t="s">
        <v>1050</v>
      </c>
      <c r="C17" s="575" t="s">
        <v>848</v>
      </c>
      <c r="D17" s="1657"/>
      <c r="E17" s="1657"/>
      <c r="F17" s="1658">
        <f t="shared" si="0"/>
        <v>0</v>
      </c>
      <c r="G17" s="1657"/>
      <c r="H17" s="1550">
        <f t="shared" si="1"/>
        <v>0</v>
      </c>
      <c r="I17" s="167">
        <v>6</v>
      </c>
      <c r="J17" s="12"/>
      <c r="K17"/>
      <c r="L17"/>
    </row>
    <row r="18" spans="2:12" ht="17.45" customHeight="1">
      <c r="B18" s="838" t="s">
        <v>1051</v>
      </c>
      <c r="C18" s="839" t="s">
        <v>849</v>
      </c>
      <c r="D18" s="1657"/>
      <c r="E18" s="1657"/>
      <c r="F18" s="1658">
        <f t="shared" si="0"/>
        <v>0</v>
      </c>
      <c r="G18" s="1657"/>
      <c r="H18" s="1550">
        <f t="shared" si="1"/>
        <v>0</v>
      </c>
      <c r="I18" s="167">
        <v>7</v>
      </c>
      <c r="J18" s="12"/>
      <c r="K18"/>
      <c r="L18"/>
    </row>
    <row r="19" spans="2:12" ht="17.45" customHeight="1">
      <c r="B19" s="838" t="s">
        <v>1052</v>
      </c>
      <c r="C19" s="839" t="s">
        <v>850</v>
      </c>
      <c r="D19" s="1657"/>
      <c r="E19" s="1657"/>
      <c r="F19" s="1658">
        <f t="shared" si="0"/>
        <v>0</v>
      </c>
      <c r="G19" s="1657"/>
      <c r="H19" s="1550">
        <f t="shared" si="1"/>
        <v>0</v>
      </c>
      <c r="I19" s="167">
        <v>8</v>
      </c>
      <c r="J19" s="12"/>
      <c r="K19"/>
      <c r="L19"/>
    </row>
    <row r="20" spans="2:12" ht="17.45" customHeight="1">
      <c r="B20" s="838" t="s">
        <v>1053</v>
      </c>
      <c r="C20" s="839" t="s">
        <v>851</v>
      </c>
      <c r="D20" s="1657"/>
      <c r="E20" s="1657"/>
      <c r="F20" s="1658">
        <f t="shared" si="0"/>
        <v>0</v>
      </c>
      <c r="G20" s="1657"/>
      <c r="H20" s="1550">
        <f t="shared" si="1"/>
        <v>0</v>
      </c>
      <c r="I20" s="167">
        <v>9</v>
      </c>
      <c r="J20" s="12"/>
      <c r="K20"/>
      <c r="L20"/>
    </row>
    <row r="21" spans="2:12" ht="17.45" customHeight="1">
      <c r="B21" s="838" t="s">
        <v>1054</v>
      </c>
      <c r="C21" s="839" t="s">
        <v>852</v>
      </c>
      <c r="D21" s="1657"/>
      <c r="E21" s="1657"/>
      <c r="F21" s="1658">
        <f t="shared" si="0"/>
        <v>0</v>
      </c>
      <c r="G21" s="1657"/>
      <c r="H21" s="1550">
        <f t="shared" si="1"/>
        <v>0</v>
      </c>
      <c r="I21" s="167">
        <v>10</v>
      </c>
      <c r="J21" s="12"/>
      <c r="K21"/>
      <c r="L21"/>
    </row>
    <row r="22" spans="2:12" ht="17.45" customHeight="1">
      <c r="B22" s="838" t="s">
        <v>1055</v>
      </c>
      <c r="C22" s="839" t="s">
        <v>853</v>
      </c>
      <c r="D22" s="1657"/>
      <c r="E22" s="1657"/>
      <c r="F22" s="1658">
        <f t="shared" si="0"/>
        <v>0</v>
      </c>
      <c r="G22" s="1657"/>
      <c r="H22" s="1550">
        <f t="shared" si="1"/>
        <v>0</v>
      </c>
      <c r="I22" s="167">
        <v>11</v>
      </c>
      <c r="J22" s="12"/>
      <c r="K22"/>
      <c r="L22"/>
    </row>
    <row r="23" spans="2:12" ht="17.45" customHeight="1">
      <c r="B23" s="838" t="s">
        <v>1056</v>
      </c>
      <c r="C23" s="839" t="s">
        <v>854</v>
      </c>
      <c r="D23" s="1657"/>
      <c r="E23" s="1657"/>
      <c r="F23" s="1658">
        <f t="shared" si="0"/>
        <v>0</v>
      </c>
      <c r="G23" s="1657"/>
      <c r="H23" s="1550">
        <f t="shared" si="1"/>
        <v>0</v>
      </c>
      <c r="I23" s="167">
        <v>12</v>
      </c>
      <c r="J23" s="12"/>
      <c r="K23"/>
      <c r="L23"/>
    </row>
    <row r="24" spans="2:12" ht="17.45" customHeight="1">
      <c r="B24" s="838" t="s">
        <v>1057</v>
      </c>
      <c r="C24" s="575" t="s">
        <v>855</v>
      </c>
      <c r="D24" s="1657"/>
      <c r="E24" s="1657"/>
      <c r="F24" s="1658">
        <f t="shared" si="0"/>
        <v>0</v>
      </c>
      <c r="G24" s="1657"/>
      <c r="H24" s="1550">
        <f t="shared" si="1"/>
        <v>0</v>
      </c>
      <c r="I24" s="167">
        <v>13</v>
      </c>
      <c r="J24" s="12"/>
      <c r="K24"/>
      <c r="L24"/>
    </row>
    <row r="25" spans="2:12" ht="17.45" customHeight="1">
      <c r="B25" s="838" t="s">
        <v>1058</v>
      </c>
      <c r="C25" s="575" t="s">
        <v>856</v>
      </c>
      <c r="D25" s="1657"/>
      <c r="E25" s="1657"/>
      <c r="F25" s="1658">
        <f t="shared" si="0"/>
        <v>0</v>
      </c>
      <c r="G25" s="1657"/>
      <c r="H25" s="1550">
        <f t="shared" si="1"/>
        <v>0</v>
      </c>
      <c r="I25" s="167">
        <v>14</v>
      </c>
      <c r="J25" s="12"/>
      <c r="K25"/>
      <c r="L25"/>
    </row>
    <row r="26" spans="2:12" ht="17.45" customHeight="1">
      <c r="B26" s="838" t="s">
        <v>1059</v>
      </c>
      <c r="C26" s="575" t="s">
        <v>857</v>
      </c>
      <c r="D26" s="1657"/>
      <c r="E26" s="1657"/>
      <c r="F26" s="1658">
        <f t="shared" si="0"/>
        <v>0</v>
      </c>
      <c r="G26" s="1657"/>
      <c r="H26" s="1550">
        <f>SUM(F26+G26)</f>
        <v>0</v>
      </c>
      <c r="I26" s="167">
        <v>15</v>
      </c>
      <c r="J26" s="12"/>
      <c r="K26"/>
      <c r="L26"/>
    </row>
    <row r="27" spans="2:12" ht="17.45" customHeight="1">
      <c r="B27" s="838" t="s">
        <v>1060</v>
      </c>
      <c r="C27" s="575" t="s">
        <v>858</v>
      </c>
      <c r="D27" s="1657"/>
      <c r="E27" s="1657"/>
      <c r="F27" s="1658">
        <f t="shared" si="0"/>
        <v>0</v>
      </c>
      <c r="G27" s="1657"/>
      <c r="H27" s="1550">
        <f>SUM(F27+G27)</f>
        <v>0</v>
      </c>
      <c r="I27" s="167">
        <v>16</v>
      </c>
      <c r="J27" s="12"/>
      <c r="K27"/>
      <c r="L27"/>
    </row>
    <row r="28" spans="2:12" ht="17.45" customHeight="1">
      <c r="B28" s="838" t="s">
        <v>1061</v>
      </c>
      <c r="C28" s="575" t="s">
        <v>859</v>
      </c>
      <c r="D28" s="1657"/>
      <c r="E28" s="1657"/>
      <c r="F28" s="1658">
        <f t="shared" si="0"/>
        <v>0</v>
      </c>
      <c r="G28" s="1657"/>
      <c r="H28" s="1550">
        <f>SUM(F28+G28)</f>
        <v>0</v>
      </c>
      <c r="I28" s="167">
        <v>17</v>
      </c>
      <c r="J28" s="12"/>
      <c r="K28"/>
      <c r="L28"/>
    </row>
    <row r="29" spans="2:12" ht="17.45" customHeight="1">
      <c r="B29" s="838" t="s">
        <v>1062</v>
      </c>
      <c r="C29" s="575" t="s">
        <v>860</v>
      </c>
      <c r="D29" s="1657"/>
      <c r="E29" s="1657"/>
      <c r="F29" s="1658">
        <f t="shared" si="0"/>
        <v>0</v>
      </c>
      <c r="G29" s="1657"/>
      <c r="H29" s="1550">
        <f>SUM(F29+G29)</f>
        <v>0</v>
      </c>
      <c r="I29" s="167">
        <v>18</v>
      </c>
      <c r="J29" s="12"/>
      <c r="K29"/>
      <c r="L29"/>
    </row>
    <row r="30" spans="2:12" ht="17.45" customHeight="1">
      <c r="B30" s="838" t="s">
        <v>1063</v>
      </c>
      <c r="C30" s="575" t="s">
        <v>861</v>
      </c>
      <c r="D30" s="1657"/>
      <c r="E30" s="1657"/>
      <c r="F30" s="1658">
        <f t="shared" si="0"/>
        <v>0</v>
      </c>
      <c r="G30" s="1657"/>
      <c r="H30" s="1550">
        <f t="shared" si="1"/>
        <v>0</v>
      </c>
      <c r="I30" s="167">
        <v>19</v>
      </c>
      <c r="J30" s="12"/>
      <c r="K30"/>
      <c r="L30"/>
    </row>
    <row r="31" spans="2:12" ht="17.45" customHeight="1">
      <c r="B31" s="838" t="s">
        <v>1064</v>
      </c>
      <c r="C31" s="575" t="s">
        <v>862</v>
      </c>
      <c r="D31" s="1657"/>
      <c r="E31" s="1657"/>
      <c r="F31" s="1658">
        <f t="shared" si="0"/>
        <v>0</v>
      </c>
      <c r="G31" s="1657"/>
      <c r="H31" s="1550">
        <f t="shared" si="1"/>
        <v>0</v>
      </c>
      <c r="I31" s="167">
        <v>20</v>
      </c>
      <c r="J31" s="12"/>
      <c r="K31"/>
      <c r="L31"/>
    </row>
    <row r="32" spans="2:12" ht="17.45" customHeight="1">
      <c r="B32" s="838" t="s">
        <v>1065</v>
      </c>
      <c r="C32" s="841" t="s">
        <v>863</v>
      </c>
      <c r="D32" s="1657"/>
      <c r="E32" s="1657"/>
      <c r="F32" s="1658">
        <f t="shared" si="0"/>
        <v>0</v>
      </c>
      <c r="G32" s="1657"/>
      <c r="H32" s="1550">
        <f t="shared" si="1"/>
        <v>0</v>
      </c>
      <c r="I32" s="167">
        <v>21</v>
      </c>
      <c r="J32" s="12"/>
      <c r="K32"/>
      <c r="L32"/>
    </row>
    <row r="33" spans="2:12" ht="17.45" customHeight="1" thickBot="1">
      <c r="B33" s="842" t="s">
        <v>1066</v>
      </c>
      <c r="C33" s="843" t="s">
        <v>864</v>
      </c>
      <c r="D33" s="1658">
        <f>SUM(D15:D32)</f>
        <v>0</v>
      </c>
      <c r="E33" s="1658">
        <f>SUM(E15:E32)</f>
        <v>0</v>
      </c>
      <c r="F33" s="1658">
        <f>SUM(F15:F32)</f>
        <v>0</v>
      </c>
      <c r="G33" s="1658">
        <f>SUM(G15:G32)</f>
        <v>0</v>
      </c>
      <c r="H33" s="1550">
        <f>SUM(H15:H32)</f>
        <v>0</v>
      </c>
      <c r="I33" s="167">
        <v>22</v>
      </c>
      <c r="J33" s="12"/>
      <c r="K33"/>
      <c r="L33"/>
    </row>
    <row r="34" spans="2:12" ht="17.45" customHeight="1" thickTop="1">
      <c r="B34" s="844" t="s">
        <v>1067</v>
      </c>
      <c r="C34" s="845" t="s">
        <v>4994</v>
      </c>
      <c r="D34" s="1659"/>
      <c r="E34" s="1659"/>
      <c r="F34" s="1659"/>
      <c r="G34" s="1659"/>
      <c r="H34" s="1660">
        <f>'Form 3'!G21</f>
        <v>0</v>
      </c>
      <c r="I34" s="167">
        <v>23</v>
      </c>
      <c r="J34" s="12"/>
      <c r="K34"/>
    </row>
    <row r="35" spans="2:12" ht="15">
      <c r="B35" s="846"/>
      <c r="C35" s="847"/>
      <c r="D35" s="524"/>
      <c r="E35" s="524"/>
      <c r="F35" s="524"/>
      <c r="G35" s="848" t="s">
        <v>76</v>
      </c>
      <c r="H35" s="849" t="s">
        <v>77</v>
      </c>
      <c r="I35" s="167">
        <v>24</v>
      </c>
      <c r="J35" s="12"/>
      <c r="K35"/>
    </row>
    <row r="36" spans="2:12" ht="25.5">
      <c r="B36" s="850" t="s">
        <v>865</v>
      </c>
      <c r="C36" s="851"/>
      <c r="D36" s="851"/>
      <c r="E36" s="851"/>
      <c r="F36" s="852"/>
      <c r="G36" s="853" t="s">
        <v>1245</v>
      </c>
      <c r="H36" s="854" t="s">
        <v>1246</v>
      </c>
      <c r="I36" s="167">
        <v>25</v>
      </c>
      <c r="J36" s="12"/>
      <c r="K36"/>
      <c r="L36"/>
    </row>
    <row r="37" spans="2:12" ht="17.45" customHeight="1" thickBot="1">
      <c r="B37" s="855" t="s">
        <v>1391</v>
      </c>
      <c r="C37" s="856" t="s">
        <v>866</v>
      </c>
      <c r="D37" s="857"/>
      <c r="E37" s="858"/>
      <c r="F37" s="859"/>
      <c r="G37" s="1661">
        <f>H33</f>
        <v>0</v>
      </c>
      <c r="H37" s="860">
        <f>IF(H34=0,0,ROUND(G37/H34,2))</f>
        <v>0</v>
      </c>
      <c r="I37" s="167">
        <v>26</v>
      </c>
      <c r="J37" s="12"/>
      <c r="K37"/>
      <c r="L37"/>
    </row>
    <row r="38" spans="2:12" ht="15" customHeight="1" thickTop="1">
      <c r="B38" s="12"/>
      <c r="C38" s="12"/>
      <c r="D38" s="12"/>
      <c r="E38" s="12"/>
      <c r="F38" s="12"/>
      <c r="G38" s="12"/>
      <c r="H38" s="12"/>
      <c r="I38" s="12"/>
      <c r="J38" s="12"/>
      <c r="K38"/>
    </row>
    <row r="39" spans="2:12" ht="15" customHeight="1">
      <c r="B39" s="474"/>
      <c r="C39" s="474"/>
      <c r="D39" s="474"/>
      <c r="E39" s="474"/>
      <c r="F39" s="474"/>
      <c r="G39" s="474"/>
      <c r="H39" s="474"/>
      <c r="I39" s="474"/>
      <c r="J39" s="474"/>
      <c r="K39"/>
      <c r="L39"/>
    </row>
    <row r="40" spans="2:12" ht="15" customHeight="1">
      <c r="B40" s="318"/>
      <c r="C40" s="318"/>
      <c r="D40" s="318"/>
      <c r="E40" s="318"/>
      <c r="F40" s="318"/>
      <c r="G40" s="318"/>
      <c r="H40" s="318"/>
      <c r="I40"/>
      <c r="J40"/>
      <c r="K40"/>
      <c r="L40"/>
    </row>
    <row r="41" spans="2:12" ht="15" customHeight="1">
      <c r="B41" s="318"/>
      <c r="C41" s="318"/>
      <c r="D41" s="318"/>
      <c r="E41" s="318"/>
      <c r="F41" s="318"/>
      <c r="G41" s="318"/>
      <c r="H41" s="318"/>
      <c r="I41"/>
      <c r="J41"/>
      <c r="K41"/>
      <c r="L41"/>
    </row>
    <row r="42" spans="2:12" ht="15" customHeight="1">
      <c r="B42" s="318"/>
      <c r="C42" s="318"/>
      <c r="D42" s="318"/>
      <c r="E42" s="318"/>
      <c r="F42" s="318"/>
      <c r="G42" s="318"/>
      <c r="H42" s="318"/>
      <c r="I42"/>
      <c r="J42"/>
      <c r="K42"/>
    </row>
    <row r="43" spans="2:12" ht="15" customHeight="1">
      <c r="B43" s="318"/>
      <c r="C43" s="318"/>
      <c r="D43" s="318"/>
      <c r="E43" s="318"/>
      <c r="F43" s="318"/>
      <c r="G43" s="318"/>
      <c r="H43" s="318"/>
      <c r="I43"/>
      <c r="J43"/>
      <c r="K43"/>
      <c r="L43"/>
    </row>
    <row r="44" spans="2:12" ht="15" customHeight="1">
      <c r="B44" s="318"/>
      <c r="C44" s="318"/>
      <c r="D44" s="318"/>
      <c r="E44" s="318"/>
      <c r="F44" s="318"/>
      <c r="G44" s="318"/>
      <c r="H44" s="318"/>
      <c r="I44"/>
      <c r="J44"/>
      <c r="K44"/>
    </row>
  </sheetData>
  <sheetProtection algorithmName="SHA-512" hashValue="4uYZpAIZpkDydTm8AoHRZxOTOcs99DnqUIuEkg7C4F1ZZsbxu/njDFcgFbfw3LYRhQff8FCNNF0e1BjM/fytHA==" saltValue="wsGuRRNn2mEXLRR6TG9WtA==" spinCount="100000" sheet="1" objects="1" scenarios="1"/>
  <mergeCells count="1">
    <mergeCell ref="B7:C7"/>
  </mergeCells>
  <hyperlinks>
    <hyperlink ref="B7" location="Checklist!A1" display="Click here to go back to the instructions" xr:uid="{4E417E61-EC4D-4AB9-8BFB-C0E473DB326A}"/>
  </hyperlinks>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A77"/>
  <sheetViews>
    <sheetView showGridLines="0" showOutlineSymbols="0" zoomScaleNormal="100" workbookViewId="0">
      <selection activeCell="E10" sqref="E10:G10"/>
    </sheetView>
  </sheetViews>
  <sheetFormatPr defaultColWidth="0" defaultRowHeight="15"/>
  <cols>
    <col min="1" max="1" width="1.77734375" style="12" customWidth="1"/>
    <col min="2" max="2" width="4.6640625" style="12" customWidth="1"/>
    <col min="3" max="3" width="11.5546875" style="12" customWidth="1"/>
    <col min="4" max="4" width="5.6640625" style="12" customWidth="1"/>
    <col min="5" max="7" width="13.88671875" style="12" customWidth="1"/>
    <col min="8" max="9" width="11.77734375" style="12" customWidth="1"/>
    <col min="10" max="10" width="14.33203125" style="12" customWidth="1"/>
    <col min="11" max="11" width="17.44140625" style="12" customWidth="1"/>
    <col min="12" max="12" width="2.44140625" style="12" hidden="1" customWidth="1"/>
    <col min="13" max="13" width="1.77734375" style="12" customWidth="1"/>
    <col min="14" max="26" width="9.6640625" style="12" hidden="1" customWidth="1"/>
    <col min="27" max="27" width="9.6640625" style="5" customWidth="1"/>
    <col min="28" max="16384" width="9.6640625" style="12" hidden="1"/>
  </cols>
  <sheetData>
    <row r="1" spans="1:27" ht="12.75">
      <c r="B1" s="1325" t="s">
        <v>12355</v>
      </c>
      <c r="C1" s="134"/>
      <c r="D1" s="134"/>
      <c r="E1" s="134"/>
      <c r="F1" s="134"/>
      <c r="G1" s="134"/>
      <c r="H1" s="134"/>
      <c r="I1" s="134"/>
      <c r="J1" s="134"/>
      <c r="K1" s="134"/>
      <c r="R1" s="12" t="s">
        <v>14081</v>
      </c>
      <c r="AA1" s="12"/>
    </row>
    <row r="2" spans="1:27" ht="13.5" thickBot="1">
      <c r="B2" s="1323" t="s">
        <v>14079</v>
      </c>
      <c r="C2" s="134"/>
      <c r="D2" s="134"/>
      <c r="E2" s="134"/>
      <c r="F2" s="134"/>
      <c r="G2" s="134"/>
      <c r="H2" s="134"/>
      <c r="I2" s="134"/>
      <c r="J2" s="134"/>
      <c r="K2" s="134" t="s">
        <v>14080</v>
      </c>
      <c r="R2" s="12" t="s">
        <v>14082</v>
      </c>
      <c r="AA2" s="12"/>
    </row>
    <row r="3" spans="1:27" ht="13.5" thickBot="1">
      <c r="B3" s="1324" t="s">
        <v>12357</v>
      </c>
      <c r="C3" s="134"/>
      <c r="D3" s="134"/>
      <c r="E3" s="134"/>
      <c r="F3" s="134"/>
      <c r="G3" s="134"/>
      <c r="H3" s="134"/>
      <c r="I3" s="134"/>
      <c r="J3" s="134"/>
      <c r="K3" s="1327"/>
      <c r="L3" s="407">
        <v>1</v>
      </c>
      <c r="R3" s="12" t="s">
        <v>14083</v>
      </c>
      <c r="AA3" s="12"/>
    </row>
    <row r="4" spans="1:27" ht="12.75">
      <c r="B4" s="1322" t="s">
        <v>12358</v>
      </c>
      <c r="C4" s="134"/>
      <c r="D4" s="134"/>
      <c r="E4" s="134"/>
      <c r="F4" s="134"/>
      <c r="G4" s="134"/>
      <c r="H4" s="134"/>
      <c r="I4" s="134"/>
      <c r="J4" s="134"/>
      <c r="K4" s="1879" t="str">
        <f>IF(LEFT(K3,7)="Amended","PLEASE COMPLETE SECTION II: REASON FOR AMENDMENT","")</f>
        <v/>
      </c>
      <c r="L4" s="407">
        <v>2</v>
      </c>
      <c r="R4" s="12" t="s">
        <v>14084</v>
      </c>
      <c r="AA4" s="12"/>
    </row>
    <row r="5" spans="1:27" ht="12.75" customHeight="1">
      <c r="B5" s="134"/>
      <c r="C5" s="135"/>
      <c r="D5" s="135"/>
      <c r="E5" s="135"/>
      <c r="F5" s="135"/>
      <c r="G5" s="134"/>
      <c r="H5" s="134"/>
      <c r="I5" s="134"/>
      <c r="J5" s="134"/>
      <c r="K5" s="1880"/>
      <c r="L5" s="134"/>
      <c r="R5" s="12" t="s">
        <v>14085</v>
      </c>
      <c r="AA5" s="12"/>
    </row>
    <row r="6" spans="1:27" ht="12.75">
      <c r="B6" s="1326" t="s">
        <v>27</v>
      </c>
      <c r="C6" s="135"/>
      <c r="D6" s="135"/>
      <c r="E6" s="135"/>
      <c r="F6" s="135"/>
      <c r="G6" s="134"/>
      <c r="H6" s="134"/>
      <c r="I6" s="134"/>
      <c r="J6" s="134"/>
      <c r="K6" s="1880"/>
      <c r="L6" s="135"/>
      <c r="R6" s="12" t="s">
        <v>14086</v>
      </c>
      <c r="AA6" s="12"/>
    </row>
    <row r="7" spans="1:27" ht="13.5" thickBot="1">
      <c r="A7" s="1752"/>
      <c r="B7" s="1878" t="s">
        <v>14439</v>
      </c>
      <c r="C7" s="1878"/>
      <c r="D7" s="1878"/>
      <c r="E7" s="1878"/>
      <c r="K7" s="1881"/>
      <c r="AA7" s="12"/>
    </row>
    <row r="8" spans="1:27" ht="14.1" customHeight="1" thickTop="1">
      <c r="B8" s="223" t="s">
        <v>0</v>
      </c>
      <c r="C8" s="224" t="s">
        <v>5</v>
      </c>
      <c r="D8" s="239"/>
      <c r="E8" s="239"/>
      <c r="F8" s="239"/>
      <c r="G8" s="239"/>
      <c r="H8" s="239"/>
      <c r="I8" s="239"/>
      <c r="J8" s="239"/>
      <c r="K8" s="476"/>
      <c r="L8" s="496"/>
    </row>
    <row r="9" spans="1:27" ht="14.1" hidden="1" customHeight="1">
      <c r="B9" s="156"/>
      <c r="C9" s="167" t="s">
        <v>1486</v>
      </c>
      <c r="D9" s="167" t="s">
        <v>1487</v>
      </c>
      <c r="E9" s="167" t="s">
        <v>1488</v>
      </c>
      <c r="F9" s="167" t="s">
        <v>1489</v>
      </c>
      <c r="G9" s="167" t="s">
        <v>1490</v>
      </c>
      <c r="H9" s="167" t="s">
        <v>1491</v>
      </c>
      <c r="I9" s="167" t="s">
        <v>1492</v>
      </c>
      <c r="J9" s="167" t="s">
        <v>1493</v>
      </c>
      <c r="K9" s="167" t="s">
        <v>1494</v>
      </c>
      <c r="L9" s="169"/>
    </row>
    <row r="10" spans="1:27" ht="14.1" customHeight="1">
      <c r="B10" s="157"/>
      <c r="C10" s="12" t="s">
        <v>6</v>
      </c>
      <c r="E10" s="1867"/>
      <c r="F10" s="1867"/>
      <c r="G10" s="1867"/>
      <c r="I10" s="686" t="s">
        <v>24</v>
      </c>
      <c r="J10" s="1229"/>
      <c r="K10" s="158"/>
      <c r="L10" s="407">
        <v>1</v>
      </c>
    </row>
    <row r="11" spans="1:27" ht="14.1" customHeight="1">
      <c r="B11" s="157"/>
      <c r="C11" s="12" t="s">
        <v>7</v>
      </c>
      <c r="E11" s="1882"/>
      <c r="F11" s="1882"/>
      <c r="G11" s="1882"/>
      <c r="K11" s="158"/>
      <c r="L11" s="407">
        <v>2</v>
      </c>
    </row>
    <row r="12" spans="1:27" ht="14.1" customHeight="1">
      <c r="B12" s="157"/>
      <c r="C12" s="12" t="s">
        <v>8</v>
      </c>
      <c r="E12" s="1874"/>
      <c r="F12" s="1875"/>
      <c r="G12" s="1875"/>
      <c r="K12" s="158"/>
      <c r="L12" s="407">
        <v>3</v>
      </c>
    </row>
    <row r="13" spans="1:27" ht="14.1" customHeight="1">
      <c r="B13" s="157"/>
      <c r="K13" s="158"/>
      <c r="L13" s="407">
        <v>4</v>
      </c>
    </row>
    <row r="14" spans="1:27" ht="14.1" customHeight="1">
      <c r="B14" s="157"/>
      <c r="C14" s="12" t="s">
        <v>9</v>
      </c>
      <c r="D14" s="1867"/>
      <c r="E14" s="1864"/>
      <c r="F14" s="686" t="s">
        <v>20</v>
      </c>
      <c r="G14" s="1230"/>
      <c r="H14" s="686" t="s">
        <v>21</v>
      </c>
      <c r="I14" s="1231"/>
      <c r="J14" s="686" t="s">
        <v>25</v>
      </c>
      <c r="K14" s="1232"/>
      <c r="L14" s="407">
        <v>5</v>
      </c>
    </row>
    <row r="15" spans="1:27" ht="14.1" customHeight="1">
      <c r="B15" s="157"/>
      <c r="C15" s="12" t="s">
        <v>10</v>
      </c>
      <c r="D15" s="1874"/>
      <c r="E15" s="1875"/>
      <c r="F15" s="686"/>
      <c r="H15" s="686" t="s">
        <v>21</v>
      </c>
      <c r="I15" s="1233"/>
      <c r="J15" s="686" t="s">
        <v>25</v>
      </c>
      <c r="K15" s="1232"/>
      <c r="L15" s="407">
        <v>6</v>
      </c>
    </row>
    <row r="16" spans="1:27" ht="14.1" customHeight="1">
      <c r="B16" s="157"/>
      <c r="C16" s="802" t="s">
        <v>26</v>
      </c>
      <c r="D16" s="1874"/>
      <c r="E16" s="1877"/>
      <c r="H16" s="686"/>
      <c r="J16" s="686"/>
      <c r="K16" s="158"/>
      <c r="L16" s="407">
        <v>7</v>
      </c>
    </row>
    <row r="17" spans="2:12" ht="20.100000000000001" customHeight="1">
      <c r="B17" s="157"/>
      <c r="C17" s="1234" t="s">
        <v>1149</v>
      </c>
      <c r="D17" s="5"/>
      <c r="E17" s="1235" t="s">
        <v>1151</v>
      </c>
      <c r="F17" s="1422"/>
      <c r="G17" s="1234"/>
      <c r="H17" s="1235" t="s">
        <v>1152</v>
      </c>
      <c r="I17" s="1422"/>
      <c r="J17" s="686" t="s">
        <v>1153</v>
      </c>
      <c r="K17" s="1236">
        <f>ROUND((Facility_FYE-Facility_FYB+1)/30.5,0)</f>
        <v>0</v>
      </c>
      <c r="L17" s="407">
        <v>8</v>
      </c>
    </row>
    <row r="18" spans="2:12" ht="14.1" customHeight="1">
      <c r="B18" s="157"/>
      <c r="C18" s="12" t="s">
        <v>11</v>
      </c>
      <c r="K18" s="158"/>
      <c r="L18" s="407">
        <v>9</v>
      </c>
    </row>
    <row r="19" spans="2:12" ht="14.1" customHeight="1">
      <c r="B19" s="157"/>
      <c r="C19" s="1867"/>
      <c r="D19" s="1864"/>
      <c r="E19" s="1864"/>
      <c r="F19" s="1864"/>
      <c r="G19" s="1864"/>
      <c r="H19" s="1864"/>
      <c r="I19" s="1864"/>
      <c r="J19" s="1864"/>
      <c r="K19" s="1866"/>
      <c r="L19" s="407">
        <v>10</v>
      </c>
    </row>
    <row r="20" spans="2:12" ht="14.1" customHeight="1">
      <c r="B20" s="157"/>
      <c r="C20" s="1874"/>
      <c r="D20" s="1875"/>
      <c r="E20" s="1875"/>
      <c r="F20" s="1875"/>
      <c r="G20" s="1875"/>
      <c r="H20" s="1875"/>
      <c r="I20" s="1875"/>
      <c r="J20" s="1875"/>
      <c r="K20" s="1876"/>
      <c r="L20" s="407">
        <v>11</v>
      </c>
    </row>
    <row r="21" spans="2:12" ht="14.1" customHeight="1">
      <c r="B21" s="157"/>
      <c r="C21" s="12" t="s">
        <v>1361</v>
      </c>
      <c r="K21" s="158"/>
      <c r="L21" s="407">
        <v>12</v>
      </c>
    </row>
    <row r="22" spans="2:12" ht="14.1" customHeight="1">
      <c r="B22" s="157"/>
      <c r="D22" s="1867"/>
      <c r="E22" s="1864"/>
      <c r="F22" s="1864"/>
      <c r="G22" s="1864"/>
      <c r="H22" s="1864"/>
      <c r="I22" s="1864"/>
      <c r="K22" s="158"/>
      <c r="L22" s="407">
        <v>13</v>
      </c>
    </row>
    <row r="23" spans="2:12" ht="14.1" customHeight="1">
      <c r="B23" s="157"/>
      <c r="D23" s="1874"/>
      <c r="E23" s="1875"/>
      <c r="F23" s="1875"/>
      <c r="G23" s="1875"/>
      <c r="H23" s="1875"/>
      <c r="I23" s="1875"/>
      <c r="K23" s="158"/>
      <c r="L23" s="407">
        <v>14</v>
      </c>
    </row>
    <row r="24" spans="2:12" ht="14.1" customHeight="1">
      <c r="B24" s="157"/>
      <c r="D24" s="1874"/>
      <c r="E24" s="1875"/>
      <c r="F24" s="1875"/>
      <c r="G24" s="1875"/>
      <c r="H24" s="1875"/>
      <c r="I24" s="1875"/>
      <c r="K24" s="158"/>
      <c r="L24" s="407">
        <v>15</v>
      </c>
    </row>
    <row r="25" spans="2:12" ht="14.1" customHeight="1" thickBot="1">
      <c r="B25" s="172"/>
      <c r="C25" s="173"/>
      <c r="D25" s="173"/>
      <c r="E25" s="804" t="s">
        <v>1150</v>
      </c>
      <c r="F25" s="1809"/>
      <c r="G25" s="173"/>
      <c r="H25" s="804" t="s">
        <v>23</v>
      </c>
      <c r="I25" s="1809"/>
      <c r="J25" s="173"/>
      <c r="K25" s="174"/>
      <c r="L25" s="407">
        <v>16</v>
      </c>
    </row>
    <row r="26" spans="2:12" ht="14.1" customHeight="1" thickTop="1">
      <c r="B26" s="223" t="s">
        <v>1</v>
      </c>
      <c r="C26" s="1237" t="s">
        <v>12</v>
      </c>
      <c r="D26" s="1238"/>
      <c r="E26" s="1238"/>
      <c r="F26" s="1238"/>
      <c r="G26" s="1238"/>
      <c r="H26" s="1238"/>
      <c r="I26" s="1238"/>
      <c r="J26" s="1238"/>
      <c r="K26" s="1239"/>
      <c r="L26" s="496"/>
    </row>
    <row r="27" spans="2:12" ht="14.1" hidden="1" customHeight="1">
      <c r="B27" s="156"/>
      <c r="C27" s="167" t="s">
        <v>1486</v>
      </c>
      <c r="D27" s="167" t="s">
        <v>1487</v>
      </c>
      <c r="E27" s="167" t="s">
        <v>1488</v>
      </c>
      <c r="F27" s="167" t="s">
        <v>1489</v>
      </c>
      <c r="G27" s="167" t="s">
        <v>1490</v>
      </c>
      <c r="H27" s="167" t="s">
        <v>1491</v>
      </c>
      <c r="I27" s="167" t="s">
        <v>1492</v>
      </c>
      <c r="J27" s="167" t="s">
        <v>1493</v>
      </c>
      <c r="K27" s="167" t="s">
        <v>1494</v>
      </c>
    </row>
    <row r="28" spans="2:12" ht="14.1" customHeight="1">
      <c r="B28" s="156"/>
      <c r="C28" s="12" t="s">
        <v>13</v>
      </c>
      <c r="K28" s="158"/>
      <c r="L28" s="407">
        <v>1</v>
      </c>
    </row>
    <row r="29" spans="2:12" ht="14.1" customHeight="1">
      <c r="B29" s="156"/>
      <c r="C29" s="1867"/>
      <c r="D29" s="1864"/>
      <c r="E29" s="1864"/>
      <c r="F29" s="1864"/>
      <c r="G29" s="1864"/>
      <c r="H29" s="1864"/>
      <c r="I29" s="1864"/>
      <c r="J29" s="1864"/>
      <c r="K29" s="158"/>
      <c r="L29" s="407">
        <v>2</v>
      </c>
    </row>
    <row r="30" spans="2:12" ht="14.1" customHeight="1">
      <c r="B30" s="156"/>
      <c r="C30" s="1874"/>
      <c r="D30" s="1875"/>
      <c r="E30" s="1875"/>
      <c r="F30" s="1875"/>
      <c r="G30" s="1875"/>
      <c r="H30" s="1875"/>
      <c r="I30" s="1875"/>
      <c r="J30" s="1875"/>
      <c r="K30" s="158"/>
      <c r="L30" s="407">
        <v>3</v>
      </c>
    </row>
    <row r="31" spans="2:12" ht="14.1" customHeight="1" thickBot="1">
      <c r="B31" s="237"/>
      <c r="C31" s="1883"/>
      <c r="D31" s="1884"/>
      <c r="E31" s="1884"/>
      <c r="F31" s="1884"/>
      <c r="G31" s="1884"/>
      <c r="H31" s="1884"/>
      <c r="I31" s="1884"/>
      <c r="J31" s="1884"/>
      <c r="K31" s="174"/>
      <c r="L31" s="407">
        <v>4</v>
      </c>
    </row>
    <row r="32" spans="2:12" ht="14.1" hidden="1" customHeight="1" thickTop="1" thickBot="1">
      <c r="B32" s="156"/>
      <c r="C32" s="167" t="s">
        <v>1486</v>
      </c>
      <c r="D32" s="167" t="s">
        <v>1487</v>
      </c>
      <c r="E32" s="167" t="s">
        <v>1488</v>
      </c>
      <c r="F32" s="167" t="s">
        <v>1489</v>
      </c>
      <c r="G32" s="167" t="s">
        <v>1490</v>
      </c>
      <c r="H32" s="167" t="s">
        <v>1491</v>
      </c>
      <c r="I32" s="167" t="s">
        <v>1492</v>
      </c>
      <c r="J32" s="167" t="s">
        <v>1493</v>
      </c>
      <c r="K32" s="167" t="s">
        <v>1494</v>
      </c>
      <c r="L32" s="169"/>
    </row>
    <row r="33" spans="2:12" ht="14.1" customHeight="1" thickTop="1">
      <c r="B33" s="223" t="s">
        <v>2</v>
      </c>
      <c r="C33" s="1237" t="s">
        <v>14</v>
      </c>
      <c r="D33" s="1237"/>
      <c r="E33" s="1237"/>
      <c r="F33" s="1237"/>
      <c r="G33" s="1237"/>
      <c r="H33" s="1237"/>
      <c r="I33" s="1237"/>
      <c r="J33" s="1237"/>
      <c r="K33" s="1239"/>
      <c r="L33" s="407">
        <v>1</v>
      </c>
    </row>
    <row r="34" spans="2:12" ht="14.1" customHeight="1">
      <c r="B34" s="156"/>
      <c r="C34" s="1867"/>
      <c r="D34" s="1864"/>
      <c r="E34" s="1864"/>
      <c r="F34" s="1864"/>
      <c r="G34" s="1864"/>
      <c r="H34" s="1864"/>
      <c r="I34" s="1864"/>
      <c r="J34" s="1864"/>
      <c r="K34" s="1866"/>
      <c r="L34" s="407">
        <v>2</v>
      </c>
    </row>
    <row r="35" spans="2:12" ht="14.1" customHeight="1">
      <c r="B35" s="156"/>
      <c r="C35" s="1874"/>
      <c r="D35" s="1875"/>
      <c r="E35" s="1875"/>
      <c r="F35" s="1875"/>
      <c r="G35" s="1875"/>
      <c r="H35" s="1875"/>
      <c r="I35" s="1875"/>
      <c r="J35" s="1875"/>
      <c r="K35" s="1876"/>
      <c r="L35" s="407">
        <v>3</v>
      </c>
    </row>
    <row r="36" spans="2:12" ht="14.1" customHeight="1">
      <c r="B36" s="156"/>
      <c r="C36" s="1874"/>
      <c r="D36" s="1875"/>
      <c r="E36" s="1875"/>
      <c r="F36" s="1875"/>
      <c r="G36" s="1875"/>
      <c r="H36" s="1875"/>
      <c r="I36" s="1875"/>
      <c r="J36" s="1875"/>
      <c r="K36" s="1876"/>
      <c r="L36" s="407">
        <v>4</v>
      </c>
    </row>
    <row r="37" spans="2:12" ht="14.1" customHeight="1" thickBot="1">
      <c r="B37" s="237"/>
      <c r="C37" s="1883"/>
      <c r="D37" s="1884"/>
      <c r="E37" s="1884"/>
      <c r="F37" s="1884"/>
      <c r="G37" s="1884"/>
      <c r="H37" s="1884"/>
      <c r="I37" s="1884"/>
      <c r="J37" s="1884"/>
      <c r="K37" s="1885"/>
      <c r="L37" s="407">
        <v>5</v>
      </c>
    </row>
    <row r="38" spans="2:12" ht="14.1" hidden="1" customHeight="1" thickTop="1" thickBot="1">
      <c r="B38" s="156"/>
      <c r="C38" s="167" t="s">
        <v>1486</v>
      </c>
      <c r="D38" s="167" t="s">
        <v>1487</v>
      </c>
      <c r="E38" s="167" t="s">
        <v>1488</v>
      </c>
      <c r="F38" s="167" t="s">
        <v>1489</v>
      </c>
      <c r="G38" s="167" t="s">
        <v>1490</v>
      </c>
      <c r="H38" s="167" t="s">
        <v>1491</v>
      </c>
      <c r="I38" s="167" t="s">
        <v>1492</v>
      </c>
      <c r="J38" s="167" t="s">
        <v>1493</v>
      </c>
      <c r="K38" s="167" t="s">
        <v>1494</v>
      </c>
      <c r="L38" s="169"/>
    </row>
    <row r="39" spans="2:12" ht="14.1" customHeight="1" thickTop="1">
      <c r="B39" s="240" t="s">
        <v>3</v>
      </c>
      <c r="C39" s="241" t="s">
        <v>15</v>
      </c>
      <c r="D39" s="185"/>
      <c r="E39" s="185"/>
      <c r="F39" s="185"/>
      <c r="G39" s="185"/>
      <c r="H39" s="185"/>
      <c r="I39" s="185"/>
      <c r="J39" s="185"/>
      <c r="K39" s="177"/>
      <c r="L39" s="407">
        <v>1</v>
      </c>
    </row>
    <row r="40" spans="2:12" ht="14.1" customHeight="1">
      <c r="B40" s="157"/>
      <c r="C40" s="12" t="s">
        <v>16</v>
      </c>
      <c r="E40" s="1867"/>
      <c r="F40" s="1867"/>
      <c r="G40" s="1867"/>
      <c r="K40" s="158"/>
      <c r="L40" s="407">
        <v>2</v>
      </c>
    </row>
    <row r="41" spans="2:12" ht="14.1" customHeight="1">
      <c r="B41" s="157"/>
      <c r="C41" s="12" t="s">
        <v>1495</v>
      </c>
      <c r="E41" s="1867"/>
      <c r="F41" s="1873"/>
      <c r="G41" s="1873"/>
      <c r="K41" s="158"/>
      <c r="L41" s="407">
        <v>3</v>
      </c>
    </row>
    <row r="42" spans="2:12" ht="14.1" customHeight="1">
      <c r="B42" s="157"/>
      <c r="C42" s="12" t="s">
        <v>1561</v>
      </c>
      <c r="E42" s="1867"/>
      <c r="F42" s="1873"/>
      <c r="G42" s="1873"/>
      <c r="K42" s="158"/>
      <c r="L42" s="407">
        <v>4</v>
      </c>
    </row>
    <row r="43" spans="2:12" ht="14.1" customHeight="1">
      <c r="B43" s="157"/>
      <c r="C43" s="12" t="s">
        <v>1562</v>
      </c>
      <c r="E43" s="1867"/>
      <c r="F43" s="1873"/>
      <c r="G43" s="1873"/>
      <c r="K43" s="158"/>
      <c r="L43" s="407">
        <v>5</v>
      </c>
    </row>
    <row r="44" spans="2:12" ht="14.1" customHeight="1">
      <c r="B44" s="157"/>
      <c r="C44" s="12" t="s">
        <v>10</v>
      </c>
      <c r="E44" s="1867"/>
      <c r="F44" s="1873"/>
      <c r="G44" s="1873"/>
      <c r="H44" s="686" t="s">
        <v>21</v>
      </c>
      <c r="I44" s="1231"/>
      <c r="J44" s="686" t="s">
        <v>25</v>
      </c>
      <c r="K44" s="1232"/>
      <c r="L44" s="407">
        <v>6</v>
      </c>
    </row>
    <row r="45" spans="2:12" ht="14.1" customHeight="1">
      <c r="B45" s="157"/>
      <c r="C45" s="12" t="s">
        <v>26</v>
      </c>
      <c r="E45" s="1867"/>
      <c r="F45" s="1873"/>
      <c r="G45" s="1873"/>
      <c r="H45" s="686"/>
      <c r="J45" s="686"/>
      <c r="K45" s="158"/>
      <c r="L45" s="407">
        <v>7</v>
      </c>
    </row>
    <row r="46" spans="2:12" ht="14.1" customHeight="1">
      <c r="B46" s="157"/>
      <c r="C46" s="12" t="s">
        <v>17</v>
      </c>
      <c r="K46" s="158"/>
      <c r="L46" s="407">
        <v>8</v>
      </c>
    </row>
    <row r="47" spans="2:12" ht="14.1" customHeight="1">
      <c r="B47" s="157"/>
      <c r="C47" s="1867"/>
      <c r="D47" s="1864"/>
      <c r="E47" s="1865"/>
      <c r="F47" s="1863"/>
      <c r="G47" s="1864"/>
      <c r="H47" s="1865"/>
      <c r="I47" s="1863"/>
      <c r="J47" s="1864"/>
      <c r="K47" s="1866"/>
      <c r="L47" s="407">
        <v>9</v>
      </c>
    </row>
    <row r="48" spans="2:12" ht="14.1" customHeight="1">
      <c r="B48" s="157"/>
      <c r="C48" s="1867"/>
      <c r="D48" s="1864"/>
      <c r="E48" s="1865"/>
      <c r="F48" s="1863"/>
      <c r="G48" s="1864"/>
      <c r="H48" s="1865"/>
      <c r="I48" s="1863"/>
      <c r="J48" s="1864"/>
      <c r="K48" s="1866"/>
      <c r="L48" s="407">
        <v>20</v>
      </c>
    </row>
    <row r="49" spans="2:12" ht="14.1" customHeight="1">
      <c r="B49" s="157"/>
      <c r="C49" s="1867"/>
      <c r="D49" s="1864"/>
      <c r="E49" s="1865"/>
      <c r="F49" s="1863"/>
      <c r="G49" s="1864"/>
      <c r="H49" s="1865"/>
      <c r="I49" s="1863"/>
      <c r="J49" s="1864"/>
      <c r="K49" s="1866"/>
      <c r="L49" s="407">
        <v>21</v>
      </c>
    </row>
    <row r="50" spans="2:12" ht="14.1" customHeight="1">
      <c r="B50" s="157"/>
      <c r="C50" s="1867"/>
      <c r="D50" s="1864"/>
      <c r="E50" s="1865"/>
      <c r="F50" s="1863"/>
      <c r="G50" s="1864"/>
      <c r="H50" s="1865"/>
      <c r="I50" s="1863"/>
      <c r="J50" s="1864"/>
      <c r="K50" s="1866"/>
      <c r="L50" s="407">
        <v>22</v>
      </c>
    </row>
    <row r="51" spans="2:12" ht="14.1" customHeight="1">
      <c r="B51" s="157"/>
      <c r="C51" s="1867"/>
      <c r="D51" s="1864"/>
      <c r="E51" s="1865"/>
      <c r="F51" s="1863"/>
      <c r="G51" s="1864"/>
      <c r="H51" s="1865"/>
      <c r="I51" s="1863"/>
      <c r="J51" s="1864"/>
      <c r="K51" s="1866"/>
      <c r="L51" s="407">
        <v>23</v>
      </c>
    </row>
    <row r="52" spans="2:12" ht="14.1" customHeight="1">
      <c r="B52" s="157"/>
      <c r="C52" s="1867"/>
      <c r="D52" s="1864"/>
      <c r="E52" s="1865"/>
      <c r="F52" s="1863"/>
      <c r="G52" s="1864"/>
      <c r="H52" s="1865"/>
      <c r="I52" s="1863"/>
      <c r="J52" s="1864"/>
      <c r="K52" s="1866"/>
      <c r="L52" s="407">
        <v>10</v>
      </c>
    </row>
    <row r="53" spans="2:12" ht="14.1" customHeight="1">
      <c r="B53" s="157"/>
      <c r="C53" s="1867"/>
      <c r="D53" s="1864"/>
      <c r="E53" s="1865"/>
      <c r="F53" s="1863"/>
      <c r="G53" s="1864"/>
      <c r="H53" s="1865"/>
      <c r="I53" s="1863"/>
      <c r="J53" s="1864"/>
      <c r="K53" s="1866"/>
      <c r="L53" s="407">
        <v>11</v>
      </c>
    </row>
    <row r="54" spans="2:12" ht="14.1" customHeight="1">
      <c r="B54" s="157"/>
      <c r="C54" s="1867"/>
      <c r="D54" s="1864"/>
      <c r="E54" s="1865"/>
      <c r="F54" s="1863"/>
      <c r="G54" s="1864"/>
      <c r="H54" s="1865"/>
      <c r="I54" s="1863"/>
      <c r="J54" s="1864"/>
      <c r="K54" s="1866"/>
      <c r="L54" s="407">
        <v>12</v>
      </c>
    </row>
    <row r="55" spans="2:12" ht="14.1" customHeight="1">
      <c r="B55" s="157"/>
      <c r="C55" s="1867"/>
      <c r="D55" s="1864"/>
      <c r="E55" s="1865"/>
      <c r="F55" s="1863"/>
      <c r="G55" s="1864"/>
      <c r="H55" s="1865"/>
      <c r="I55" s="1863"/>
      <c r="J55" s="1864"/>
      <c r="K55" s="1866"/>
      <c r="L55" s="407">
        <v>13</v>
      </c>
    </row>
    <row r="56" spans="2:12" ht="14.1" customHeight="1">
      <c r="B56" s="157"/>
      <c r="C56" s="1867"/>
      <c r="D56" s="1864"/>
      <c r="E56" s="1865"/>
      <c r="F56" s="1863"/>
      <c r="G56" s="1864"/>
      <c r="H56" s="1865"/>
      <c r="I56" s="1863"/>
      <c r="J56" s="1864"/>
      <c r="K56" s="1866"/>
      <c r="L56" s="407">
        <v>14</v>
      </c>
    </row>
    <row r="57" spans="2:12" ht="14.1" customHeight="1">
      <c r="B57" s="157"/>
      <c r="C57" s="1867"/>
      <c r="D57" s="1864"/>
      <c r="E57" s="1865"/>
      <c r="F57" s="1863"/>
      <c r="G57" s="1864"/>
      <c r="H57" s="1865"/>
      <c r="I57" s="1863"/>
      <c r="J57" s="1864"/>
      <c r="K57" s="1866"/>
      <c r="L57" s="407">
        <v>15</v>
      </c>
    </row>
    <row r="58" spans="2:12" ht="14.1" hidden="1" customHeight="1">
      <c r="B58" s="157"/>
      <c r="C58" s="1867"/>
      <c r="D58" s="1864"/>
      <c r="E58" s="1865"/>
      <c r="F58" s="1863"/>
      <c r="G58" s="1864"/>
      <c r="H58" s="1865"/>
      <c r="I58" s="1863"/>
      <c r="J58" s="1864"/>
      <c r="K58" s="1866"/>
      <c r="L58" s="407">
        <v>16</v>
      </c>
    </row>
    <row r="59" spans="2:12" ht="14.1" customHeight="1">
      <c r="B59" s="157"/>
      <c r="C59" s="1867"/>
      <c r="D59" s="1864"/>
      <c r="E59" s="1865"/>
      <c r="F59" s="1863"/>
      <c r="G59" s="1864"/>
      <c r="H59" s="1865"/>
      <c r="I59" s="1863"/>
      <c r="J59" s="1864"/>
      <c r="K59" s="1866"/>
      <c r="L59" s="407">
        <v>17</v>
      </c>
    </row>
    <row r="60" spans="2:12" ht="14.1" customHeight="1">
      <c r="B60" s="157"/>
      <c r="C60" s="1867"/>
      <c r="D60" s="1864"/>
      <c r="E60" s="1865"/>
      <c r="F60" s="1863"/>
      <c r="G60" s="1864"/>
      <c r="H60" s="1865"/>
      <c r="I60" s="1863"/>
      <c r="J60" s="1864"/>
      <c r="K60" s="1866"/>
      <c r="L60" s="407">
        <v>18</v>
      </c>
    </row>
    <row r="61" spans="2:12" ht="14.1" customHeight="1" thickBot="1">
      <c r="B61" s="172"/>
      <c r="C61" s="1871"/>
      <c r="D61" s="1869"/>
      <c r="E61" s="1872"/>
      <c r="F61" s="1868"/>
      <c r="G61" s="1869"/>
      <c r="H61" s="1872"/>
      <c r="I61" s="1868"/>
      <c r="J61" s="1869"/>
      <c r="K61" s="1870"/>
      <c r="L61" s="407">
        <v>19</v>
      </c>
    </row>
    <row r="62" spans="2:12" ht="14.1" hidden="1" customHeight="1" thickTop="1" thickBot="1">
      <c r="B62" s="156"/>
      <c r="C62" s="167" t="s">
        <v>1486</v>
      </c>
      <c r="D62" s="167" t="s">
        <v>1487</v>
      </c>
      <c r="E62" s="167" t="s">
        <v>1488</v>
      </c>
      <c r="F62" s="167" t="s">
        <v>1489</v>
      </c>
      <c r="G62" s="167" t="s">
        <v>1490</v>
      </c>
      <c r="H62" s="167" t="s">
        <v>1491</v>
      </c>
      <c r="I62" s="167" t="s">
        <v>1492</v>
      </c>
      <c r="J62" s="167" t="s">
        <v>1493</v>
      </c>
      <c r="K62" s="167" t="s">
        <v>1494</v>
      </c>
      <c r="L62" s="169"/>
    </row>
    <row r="63" spans="2:12" ht="14.1" customHeight="1" thickTop="1">
      <c r="B63" s="223" t="s">
        <v>4</v>
      </c>
      <c r="C63" s="224" t="s">
        <v>18</v>
      </c>
      <c r="D63" s="179"/>
      <c r="E63" s="179"/>
      <c r="F63" s="179"/>
      <c r="G63" s="179"/>
      <c r="H63" s="179"/>
      <c r="I63" s="179"/>
      <c r="J63" s="179"/>
      <c r="K63" s="476"/>
      <c r="L63" s="407">
        <v>1</v>
      </c>
    </row>
    <row r="64" spans="2:12" ht="14.1" customHeight="1">
      <c r="B64" s="157"/>
      <c r="C64" s="12" t="s">
        <v>19</v>
      </c>
      <c r="F64" s="1867"/>
      <c r="G64" s="1864"/>
      <c r="H64" s="1864"/>
      <c r="I64" s="1864"/>
      <c r="K64" s="158"/>
      <c r="L64" s="407">
        <v>2</v>
      </c>
    </row>
    <row r="65" spans="2:12" ht="14.1" customHeight="1">
      <c r="B65" s="157"/>
      <c r="C65" s="12" t="s">
        <v>8</v>
      </c>
      <c r="D65" s="1867"/>
      <c r="E65" s="1864"/>
      <c r="F65" s="1864"/>
      <c r="G65" s="1864"/>
      <c r="K65" s="158"/>
      <c r="L65" s="407">
        <v>3</v>
      </c>
    </row>
    <row r="66" spans="2:12" ht="14.1" customHeight="1">
      <c r="B66" s="157"/>
      <c r="C66" s="12" t="s">
        <v>10</v>
      </c>
      <c r="D66" s="1874"/>
      <c r="E66" s="1875"/>
      <c r="F66" s="1875"/>
      <c r="G66" s="1875"/>
      <c r="H66" s="686" t="s">
        <v>21</v>
      </c>
      <c r="I66" s="1231"/>
      <c r="J66" s="686" t="s">
        <v>25</v>
      </c>
      <c r="K66" s="1232"/>
      <c r="L66" s="407">
        <v>4</v>
      </c>
    </row>
    <row r="67" spans="2:12" ht="14.1" customHeight="1">
      <c r="B67" s="157"/>
      <c r="C67" s="12" t="s">
        <v>26</v>
      </c>
      <c r="D67" s="1874"/>
      <c r="E67" s="1875"/>
      <c r="F67" s="1875"/>
      <c r="G67" s="1875"/>
      <c r="K67" s="158"/>
      <c r="L67" s="407">
        <v>5</v>
      </c>
    </row>
    <row r="68" spans="2:12" ht="14.1" customHeight="1" thickBot="1">
      <c r="B68" s="172"/>
      <c r="C68" s="173"/>
      <c r="D68" s="173"/>
      <c r="E68" s="173"/>
      <c r="F68" s="173"/>
      <c r="G68" s="173"/>
      <c r="H68" s="173"/>
      <c r="I68" s="173"/>
      <c r="J68" s="173"/>
      <c r="K68" s="174"/>
      <c r="L68" s="385"/>
    </row>
    <row r="69" spans="2:12" ht="14.1" customHeight="1" thickTop="1">
      <c r="B69" s="223" t="s">
        <v>28</v>
      </c>
      <c r="C69" s="224" t="s">
        <v>29</v>
      </c>
      <c r="D69" s="179"/>
      <c r="E69" s="179"/>
      <c r="F69" s="179"/>
      <c r="G69" s="179"/>
      <c r="H69" s="179"/>
      <c r="I69" s="179"/>
      <c r="J69" s="179"/>
      <c r="K69" s="476"/>
      <c r="L69" s="496"/>
    </row>
    <row r="70" spans="2:12" ht="14.1" customHeight="1">
      <c r="B70" s="157"/>
      <c r="K70" s="158"/>
      <c r="L70" s="385"/>
    </row>
    <row r="71" spans="2:12" ht="14.1" customHeight="1">
      <c r="B71" s="157"/>
      <c r="K71" s="158"/>
      <c r="L71" s="385"/>
    </row>
    <row r="72" spans="2:12" ht="14.1" customHeight="1">
      <c r="B72" s="157"/>
      <c r="C72" s="686" t="s">
        <v>30</v>
      </c>
      <c r="H72" s="686" t="s">
        <v>30</v>
      </c>
      <c r="K72" s="158"/>
      <c r="L72" s="385"/>
    </row>
    <row r="73" spans="2:12" ht="14.1" customHeight="1">
      <c r="B73" s="157"/>
      <c r="C73" s="686" t="s">
        <v>31</v>
      </c>
      <c r="H73" s="686" t="s">
        <v>32</v>
      </c>
      <c r="K73" s="158"/>
      <c r="L73" s="385"/>
    </row>
    <row r="74" spans="2:12" ht="14.1" customHeight="1" thickBot="1">
      <c r="B74" s="172"/>
      <c r="C74" s="173"/>
      <c r="D74" s="145"/>
      <c r="E74" s="145"/>
      <c r="F74" s="145"/>
      <c r="G74" s="173"/>
      <c r="H74" s="173"/>
      <c r="I74" s="145"/>
      <c r="J74" s="145"/>
      <c r="K74" s="146"/>
      <c r="L74" s="1240"/>
    </row>
    <row r="75" spans="2:12" ht="8.1" customHeight="1" thickTop="1">
      <c r="B75" s="179"/>
      <c r="C75" s="179"/>
      <c r="D75" s="179"/>
      <c r="E75" s="179"/>
      <c r="F75" s="179"/>
      <c r="G75" s="179"/>
      <c r="H75" s="179"/>
      <c r="I75" s="179"/>
      <c r="J75" s="179"/>
      <c r="K75" s="179"/>
      <c r="L75" s="176"/>
    </row>
    <row r="76" spans="2:12" ht="14.1" customHeight="1">
      <c r="B76" s="1349" t="s">
        <v>14104</v>
      </c>
      <c r="C76" s="1350"/>
      <c r="D76" s="1351">
        <f>Version_Name</f>
        <v>1.06</v>
      </c>
      <c r="E76" s="134"/>
      <c r="F76" s="135"/>
      <c r="G76" s="135"/>
      <c r="H76" s="135"/>
      <c r="I76" s="135"/>
      <c r="J76" s="135"/>
      <c r="K76" s="135"/>
      <c r="L76" s="134"/>
    </row>
    <row r="77" spans="2:12">
      <c r="B77" s="5"/>
      <c r="C77" s="5"/>
      <c r="D77" s="5"/>
      <c r="E77" s="5"/>
      <c r="F77" s="5"/>
      <c r="G77" s="5"/>
      <c r="H77" s="5"/>
      <c r="I77" s="5"/>
      <c r="J77" s="5"/>
      <c r="K77" s="5"/>
      <c r="L77" s="5"/>
    </row>
  </sheetData>
  <sheetProtection algorithmName="SHA-512" hashValue="yDGBqpFNpzUy9s5Aq2s4a5qVtJb9cU3ah6n1UNurnXAwieKsHwW9kFNmCQr2iCcEQRChs8q/7CmNpnkn1SI3Dw==" saltValue="FIMrV/Ej6sNNAb8o+lgTiw==" spinCount="100000" sheet="1" objects="1" scenarios="1"/>
  <mergeCells count="75">
    <mergeCell ref="B7:E7"/>
    <mergeCell ref="K4:K7"/>
    <mergeCell ref="D65:G65"/>
    <mergeCell ref="D66:G66"/>
    <mergeCell ref="D67:G67"/>
    <mergeCell ref="E10:G10"/>
    <mergeCell ref="E11:G11"/>
    <mergeCell ref="E12:G12"/>
    <mergeCell ref="C35:K35"/>
    <mergeCell ref="C36:K36"/>
    <mergeCell ref="C37:K37"/>
    <mergeCell ref="D24:I24"/>
    <mergeCell ref="C29:J29"/>
    <mergeCell ref="C30:J30"/>
    <mergeCell ref="C31:J31"/>
    <mergeCell ref="C34:K34"/>
    <mergeCell ref="E45:G45"/>
    <mergeCell ref="E44:G44"/>
    <mergeCell ref="D23:I23"/>
    <mergeCell ref="D14:E14"/>
    <mergeCell ref="D15:E15"/>
    <mergeCell ref="C19:K19"/>
    <mergeCell ref="C20:K20"/>
    <mergeCell ref="D22:I22"/>
    <mergeCell ref="D16:E16"/>
    <mergeCell ref="E40:G40"/>
    <mergeCell ref="E41:G41"/>
    <mergeCell ref="E42:G42"/>
    <mergeCell ref="E43:G43"/>
    <mergeCell ref="C57:E57"/>
    <mergeCell ref="C58:E58"/>
    <mergeCell ref="C47:E47"/>
    <mergeCell ref="F47:H47"/>
    <mergeCell ref="I47:K47"/>
    <mergeCell ref="C52:E52"/>
    <mergeCell ref="C53:E53"/>
    <mergeCell ref="I52:K52"/>
    <mergeCell ref="I53:K53"/>
    <mergeCell ref="C48:E48"/>
    <mergeCell ref="F48:H48"/>
    <mergeCell ref="I48:K48"/>
    <mergeCell ref="C49:E49"/>
    <mergeCell ref="F49:H49"/>
    <mergeCell ref="I49:K49"/>
    <mergeCell ref="C50:E50"/>
    <mergeCell ref="C59:E59"/>
    <mergeCell ref="C60:E60"/>
    <mergeCell ref="C61:E61"/>
    <mergeCell ref="F52:H52"/>
    <mergeCell ref="F53:H53"/>
    <mergeCell ref="F54:H54"/>
    <mergeCell ref="F55:H55"/>
    <mergeCell ref="F56:H56"/>
    <mergeCell ref="F57:H57"/>
    <mergeCell ref="F58:H58"/>
    <mergeCell ref="F59:H59"/>
    <mergeCell ref="F60:H60"/>
    <mergeCell ref="F61:H61"/>
    <mergeCell ref="C54:E54"/>
    <mergeCell ref="C55:E55"/>
    <mergeCell ref="C56:E56"/>
    <mergeCell ref="F64:I64"/>
    <mergeCell ref="I59:K59"/>
    <mergeCell ref="I60:K60"/>
    <mergeCell ref="I61:K61"/>
    <mergeCell ref="I54:K54"/>
    <mergeCell ref="I55:K55"/>
    <mergeCell ref="I56:K56"/>
    <mergeCell ref="I57:K57"/>
    <mergeCell ref="I58:K58"/>
    <mergeCell ref="F50:H50"/>
    <mergeCell ref="I50:K50"/>
    <mergeCell ref="C51:E51"/>
    <mergeCell ref="F51:H51"/>
    <mergeCell ref="I51:K51"/>
  </mergeCells>
  <phoneticPr fontId="8" type="noConversion"/>
  <dataValidations count="2">
    <dataValidation type="list" allowBlank="1" showInputMessage="1" showErrorMessage="1" sqref="K3" xr:uid="{00000000-0002-0000-0300-000000000000}">
      <formula1>$R$1:$R$6</formula1>
    </dataValidation>
    <dataValidation type="textLength" allowBlank="1" showInputMessage="1" showErrorMessage="1" errorTitle="WARNING" error="9-digit provider number must be entered. Leading zeroes should be entered, as needed, to meet the 9-digit requirement." promptTitle="WARNING" prompt="9-digit provider number must be entered. Leading zeroes should be entered, as needed, to meet the 9-digit requirement." sqref="J10" xr:uid="{00000000-0002-0000-0300-000001000000}">
      <formula1>9</formula1>
      <formula2>9</formula2>
    </dataValidation>
  </dataValidations>
  <hyperlinks>
    <hyperlink ref="B7" location="Checklist!A1" display="Click here to go back to the instructions" xr:uid="{75506B36-6759-459D-8C62-3BC13CB42127}"/>
  </hyperlinks>
  <printOptions horizontalCentered="1" verticalCentered="1"/>
  <pageMargins left="0.25" right="0.25" top="0.75" bottom="0.75" header="0.3" footer="0.3"/>
  <pageSetup scale="68" orientation="portrait" r:id="rId1"/>
  <headerFooter alignWithMargins="0">
    <oddFooter>&amp;C&amp;10&amp;A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pageSetUpPr fitToPage="1"/>
  </sheetPr>
  <dimension ref="A1:O59"/>
  <sheetViews>
    <sheetView showGridLines="0" zoomScaleNormal="100" workbookViewId="0">
      <selection activeCell="G13" sqref="G13"/>
    </sheetView>
  </sheetViews>
  <sheetFormatPr defaultColWidth="0" defaultRowHeight="15" zeroHeight="1"/>
  <cols>
    <col min="1" max="1" width="1.77734375" style="861" customWidth="1"/>
    <col min="2" max="5" width="12.88671875" style="861" customWidth="1"/>
    <col min="6" max="6" width="11" style="861" customWidth="1"/>
    <col min="7" max="7" width="13" style="861" customWidth="1"/>
    <col min="8" max="8" width="12" style="861" customWidth="1"/>
    <col min="9" max="9" width="17.77734375" style="861" customWidth="1"/>
    <col min="10" max="10" width="2.44140625" style="861" hidden="1" customWidth="1"/>
    <col min="11" max="11" width="1.77734375" style="861" hidden="1" customWidth="1"/>
    <col min="12" max="12" width="86.5546875" style="861" customWidth="1"/>
    <col min="13" max="15" width="8.88671875" style="861" hidden="1" customWidth="1"/>
    <col min="16" max="16384" width="9.88671875" style="861" hidden="1"/>
  </cols>
  <sheetData>
    <row r="1" spans="2:15" s="250" customFormat="1" ht="12.75">
      <c r="B1" s="134" t="s">
        <v>12355</v>
      </c>
      <c r="C1" s="247"/>
      <c r="D1" s="247"/>
      <c r="E1" s="247"/>
      <c r="F1" s="247"/>
      <c r="G1" s="247"/>
      <c r="H1" s="247"/>
      <c r="I1" s="247"/>
      <c r="J1" s="247"/>
      <c r="K1" s="247"/>
    </row>
    <row r="2" spans="2:15" s="250" customFormat="1" ht="12.75">
      <c r="B2" s="134" t="s">
        <v>12356</v>
      </c>
      <c r="C2" s="247"/>
      <c r="D2" s="247"/>
      <c r="E2" s="247"/>
      <c r="F2" s="247"/>
      <c r="G2" s="247"/>
      <c r="H2" s="247"/>
      <c r="I2" s="247"/>
      <c r="J2" s="247"/>
      <c r="K2" s="247"/>
      <c r="L2" s="1371" t="str">
        <f>IF(COUNTIF(L3:O59,"WARNING: Schedule incomplete. If no data to report, please enter N/A or 0 in all cells for this row.")&gt;0,"INCOMPLETE","")</f>
        <v/>
      </c>
    </row>
    <row r="3" spans="2:15" s="250" customFormat="1" ht="12.75">
      <c r="B3" s="134" t="s">
        <v>12357</v>
      </c>
      <c r="C3" s="247"/>
      <c r="D3" s="247"/>
      <c r="E3" s="247"/>
      <c r="F3" s="247"/>
      <c r="G3" s="247"/>
      <c r="H3" s="247"/>
      <c r="I3" s="247"/>
      <c r="J3" s="247"/>
      <c r="K3" s="247"/>
    </row>
    <row r="4" spans="2:15" s="250" customFormat="1" ht="12.75">
      <c r="B4" s="134" t="s">
        <v>12358</v>
      </c>
      <c r="C4" s="247"/>
      <c r="D4" s="247"/>
      <c r="E4" s="247"/>
      <c r="F4" s="247"/>
      <c r="G4" s="247"/>
      <c r="H4" s="247"/>
      <c r="I4" s="247"/>
      <c r="J4" s="247"/>
      <c r="K4" s="247"/>
    </row>
    <row r="5" spans="2:15" s="250" customFormat="1" ht="12.75">
      <c r="B5" s="247"/>
      <c r="C5" s="247"/>
      <c r="D5" s="247"/>
      <c r="E5" s="248"/>
      <c r="F5" s="247"/>
      <c r="G5" s="247"/>
      <c r="H5" s="247"/>
      <c r="I5" s="248"/>
    </row>
    <row r="6" spans="2:15" s="250" customFormat="1" ht="12.75">
      <c r="B6" s="247" t="s">
        <v>660</v>
      </c>
      <c r="C6" s="247"/>
      <c r="D6" s="247"/>
      <c r="E6" s="248"/>
      <c r="F6" s="247"/>
      <c r="G6" s="247"/>
      <c r="H6" s="247"/>
      <c r="I6" s="248"/>
    </row>
    <row r="7" spans="2:15" s="250" customFormat="1" ht="13.5" thickBot="1">
      <c r="B7" s="1878" t="s">
        <v>14439</v>
      </c>
      <c r="C7" s="1878"/>
      <c r="D7" s="1878"/>
      <c r="I7" s="16"/>
    </row>
    <row r="8" spans="2:15" ht="17.100000000000001" customHeight="1" thickTop="1">
      <c r="B8" s="251" t="s">
        <v>6</v>
      </c>
      <c r="C8" s="252"/>
      <c r="D8" s="252">
        <f>Facility_Name</f>
        <v>0</v>
      </c>
      <c r="E8" s="252"/>
      <c r="F8" s="252"/>
      <c r="G8" s="252"/>
      <c r="H8" s="252"/>
      <c r="I8" s="253"/>
      <c r="J8" s="250"/>
      <c r="K8" s="266"/>
      <c r="L8" s="250"/>
      <c r="M8" s="250"/>
      <c r="N8" s="250"/>
    </row>
    <row r="9" spans="2:15" ht="17.100000000000001" customHeight="1">
      <c r="B9" s="254" t="s">
        <v>7</v>
      </c>
      <c r="C9" s="255"/>
      <c r="D9" s="255" t="str">
        <f>IF(Facility_DBA = 0, "", Facility_DBA)</f>
        <v/>
      </c>
      <c r="E9" s="255"/>
      <c r="F9" s="255"/>
      <c r="G9" s="255"/>
      <c r="H9" s="862"/>
      <c r="I9" s="257"/>
      <c r="J9" s="250"/>
      <c r="K9" s="266"/>
      <c r="L9" s="250"/>
      <c r="M9" s="250"/>
      <c r="N9" s="250"/>
    </row>
    <row r="10" spans="2:15" ht="17.100000000000001" customHeight="1" thickBot="1">
      <c r="B10" s="258" t="s">
        <v>24</v>
      </c>
      <c r="C10" s="259"/>
      <c r="D10" s="259">
        <f>Provider_Number</f>
        <v>0</v>
      </c>
      <c r="E10" s="259"/>
      <c r="F10" s="260" t="s">
        <v>95</v>
      </c>
      <c r="G10" s="1732">
        <f>Facility_FYB</f>
        <v>0</v>
      </c>
      <c r="H10" s="863" t="s">
        <v>53</v>
      </c>
      <c r="I10" s="1748">
        <f>Facility_FYE</f>
        <v>0</v>
      </c>
      <c r="J10" s="250"/>
      <c r="K10" s="266"/>
      <c r="L10" s="250"/>
      <c r="M10" s="250"/>
      <c r="N10" s="250"/>
    </row>
    <row r="11" spans="2:15" ht="17.100000000000001" customHeight="1" thickTop="1">
      <c r="B11" s="864"/>
      <c r="C11" s="865"/>
      <c r="D11" s="865"/>
      <c r="E11" s="865"/>
      <c r="F11" s="866" t="s">
        <v>59</v>
      </c>
      <c r="G11" s="866" t="s">
        <v>60</v>
      </c>
      <c r="H11" s="866" t="s">
        <v>61</v>
      </c>
      <c r="I11" s="867" t="s">
        <v>62</v>
      </c>
      <c r="K11" s="868"/>
    </row>
    <row r="12" spans="2:15" ht="17.100000000000001" hidden="1" customHeight="1">
      <c r="B12" s="869" t="s">
        <v>1486</v>
      </c>
      <c r="C12" s="870" t="s">
        <v>1487</v>
      </c>
      <c r="D12" s="870" t="s">
        <v>1488</v>
      </c>
      <c r="E12" s="870" t="s">
        <v>1489</v>
      </c>
      <c r="F12" s="871" t="s">
        <v>1490</v>
      </c>
      <c r="G12" s="871" t="s">
        <v>1491</v>
      </c>
      <c r="H12" s="871" t="s">
        <v>1492</v>
      </c>
      <c r="I12" s="872" t="s">
        <v>1493</v>
      </c>
      <c r="K12" s="868"/>
    </row>
    <row r="13" spans="2:15" ht="55.5" customHeight="1">
      <c r="B13" s="873" t="s">
        <v>108</v>
      </c>
      <c r="C13" s="874"/>
      <c r="D13" s="874"/>
      <c r="E13" s="874"/>
      <c r="F13" s="875" t="s">
        <v>1247</v>
      </c>
      <c r="G13" s="875" t="s">
        <v>1248</v>
      </c>
      <c r="H13" s="875" t="s">
        <v>1249</v>
      </c>
      <c r="I13" s="876" t="s">
        <v>1250</v>
      </c>
      <c r="J13" s="270">
        <v>1</v>
      </c>
      <c r="K13" s="868"/>
    </row>
    <row r="14" spans="2:15" ht="17.100000000000001" customHeight="1">
      <c r="B14" s="2065"/>
      <c r="C14" s="2066"/>
      <c r="D14" s="2066"/>
      <c r="E14" s="2067"/>
      <c r="F14" s="1487"/>
      <c r="G14" s="1487"/>
      <c r="H14" s="1487"/>
      <c r="I14" s="1763"/>
      <c r="J14" s="270">
        <v>2</v>
      </c>
      <c r="K14" s="868"/>
      <c r="L14" s="1381" t="str">
        <f>IF('Form 3'!$F$16="No",IF((IF(_D011494="",1,0)+IF(_D011534="",1,0)+IF(_D011535="",1,0)+IF(_D011536="",1,0)+IF(_D011654="",1,0))&lt;&gt;0,"WARNING: Schedule incomplete. If no data to report, please enter N/A or 0 in all cells for this row.",""),"")</f>
        <v/>
      </c>
      <c r="M14" s="1381"/>
      <c r="N14" s="1381"/>
      <c r="O14" s="1381"/>
    </row>
    <row r="15" spans="2:15" ht="17.100000000000001" customHeight="1">
      <c r="B15" s="2062"/>
      <c r="C15" s="2063"/>
      <c r="D15" s="2063"/>
      <c r="E15" s="2064"/>
      <c r="F15" s="1487"/>
      <c r="G15" s="1487"/>
      <c r="H15" s="1487"/>
      <c r="I15" s="1662"/>
      <c r="J15" s="270">
        <v>3</v>
      </c>
      <c r="K15" s="868"/>
    </row>
    <row r="16" spans="2:15" ht="17.100000000000001" customHeight="1">
      <c r="B16" s="2062"/>
      <c r="C16" s="2063"/>
      <c r="D16" s="2063"/>
      <c r="E16" s="2064"/>
      <c r="F16" s="1487"/>
      <c r="G16" s="1487"/>
      <c r="H16" s="1487"/>
      <c r="I16" s="1662"/>
      <c r="J16" s="270">
        <v>4</v>
      </c>
      <c r="K16" s="868"/>
    </row>
    <row r="17" spans="2:11" ht="17.100000000000001" customHeight="1">
      <c r="B17" s="2062"/>
      <c r="C17" s="2063"/>
      <c r="D17" s="2063"/>
      <c r="E17" s="2064"/>
      <c r="F17" s="1487"/>
      <c r="G17" s="1487"/>
      <c r="H17" s="1487"/>
      <c r="I17" s="1662"/>
      <c r="J17" s="270">
        <v>5</v>
      </c>
      <c r="K17" s="868"/>
    </row>
    <row r="18" spans="2:11" ht="17.100000000000001" customHeight="1">
      <c r="B18" s="2062"/>
      <c r="C18" s="2063"/>
      <c r="D18" s="2063"/>
      <c r="E18" s="2064"/>
      <c r="F18" s="1487"/>
      <c r="G18" s="1487"/>
      <c r="H18" s="1487"/>
      <c r="I18" s="1662"/>
      <c r="J18" s="270">
        <v>6</v>
      </c>
      <c r="K18" s="868"/>
    </row>
    <row r="19" spans="2:11" ht="17.100000000000001" customHeight="1">
      <c r="B19" s="2062"/>
      <c r="C19" s="2063"/>
      <c r="D19" s="2063"/>
      <c r="E19" s="2064"/>
      <c r="F19" s="1487"/>
      <c r="G19" s="1487"/>
      <c r="H19" s="1487"/>
      <c r="I19" s="1662"/>
      <c r="J19" s="270">
        <v>7</v>
      </c>
      <c r="K19" s="868"/>
    </row>
    <row r="20" spans="2:11" ht="17.100000000000001" customHeight="1">
      <c r="B20" s="2062"/>
      <c r="C20" s="2063"/>
      <c r="D20" s="2063"/>
      <c r="E20" s="2064"/>
      <c r="F20" s="1487"/>
      <c r="G20" s="1487"/>
      <c r="H20" s="1487"/>
      <c r="I20" s="1662"/>
      <c r="J20" s="270">
        <v>8</v>
      </c>
      <c r="K20" s="868"/>
    </row>
    <row r="21" spans="2:11" ht="17.100000000000001" customHeight="1">
      <c r="B21" s="2062"/>
      <c r="C21" s="2063"/>
      <c r="D21" s="2063"/>
      <c r="E21" s="2064"/>
      <c r="F21" s="1487"/>
      <c r="G21" s="1487"/>
      <c r="H21" s="1487"/>
      <c r="I21" s="1662"/>
      <c r="J21" s="270">
        <v>9</v>
      </c>
      <c r="K21" s="868"/>
    </row>
    <row r="22" spans="2:11" ht="17.100000000000001" customHeight="1">
      <c r="B22" s="2062"/>
      <c r="C22" s="2063"/>
      <c r="D22" s="2063"/>
      <c r="E22" s="2064"/>
      <c r="F22" s="1487"/>
      <c r="G22" s="1487"/>
      <c r="H22" s="1487"/>
      <c r="I22" s="1662"/>
      <c r="J22" s="270">
        <v>10</v>
      </c>
      <c r="K22" s="868"/>
    </row>
    <row r="23" spans="2:11" ht="17.100000000000001" customHeight="1">
      <c r="B23" s="2062"/>
      <c r="C23" s="2063"/>
      <c r="D23" s="2063"/>
      <c r="E23" s="2064"/>
      <c r="F23" s="1487"/>
      <c r="G23" s="1487"/>
      <c r="H23" s="1487"/>
      <c r="I23" s="1662"/>
      <c r="J23" s="270">
        <v>11</v>
      </c>
      <c r="K23" s="868"/>
    </row>
    <row r="24" spans="2:11" ht="17.100000000000001" customHeight="1">
      <c r="B24" s="2062"/>
      <c r="C24" s="2063"/>
      <c r="D24" s="2063"/>
      <c r="E24" s="2064"/>
      <c r="F24" s="1487"/>
      <c r="G24" s="1487"/>
      <c r="H24" s="1487"/>
      <c r="I24" s="1662"/>
      <c r="J24" s="270">
        <v>12</v>
      </c>
      <c r="K24" s="868"/>
    </row>
    <row r="25" spans="2:11" ht="17.100000000000001" customHeight="1">
      <c r="B25" s="2062"/>
      <c r="C25" s="2063"/>
      <c r="D25" s="2063"/>
      <c r="E25" s="2064"/>
      <c r="F25" s="1487"/>
      <c r="G25" s="1487"/>
      <c r="H25" s="1487"/>
      <c r="I25" s="1662"/>
      <c r="J25" s="270">
        <v>13</v>
      </c>
      <c r="K25" s="868"/>
    </row>
    <row r="26" spans="2:11" ht="17.100000000000001" customHeight="1">
      <c r="B26" s="2062"/>
      <c r="C26" s="2063"/>
      <c r="D26" s="2063"/>
      <c r="E26" s="2064"/>
      <c r="F26" s="1487"/>
      <c r="G26" s="1487"/>
      <c r="H26" s="1487"/>
      <c r="I26" s="1662"/>
      <c r="J26" s="270">
        <v>14</v>
      </c>
      <c r="K26" s="868"/>
    </row>
    <row r="27" spans="2:11" ht="17.100000000000001" customHeight="1">
      <c r="B27" s="2062"/>
      <c r="C27" s="2063"/>
      <c r="D27" s="2063"/>
      <c r="E27" s="2064"/>
      <c r="F27" s="1487"/>
      <c r="G27" s="1487"/>
      <c r="H27" s="1487"/>
      <c r="I27" s="1662"/>
      <c r="J27" s="270">
        <v>15</v>
      </c>
      <c r="K27" s="868"/>
    </row>
    <row r="28" spans="2:11" ht="17.100000000000001" customHeight="1">
      <c r="B28" s="2062"/>
      <c r="C28" s="2063"/>
      <c r="D28" s="2063"/>
      <c r="E28" s="2064"/>
      <c r="F28" s="1487"/>
      <c r="G28" s="1487"/>
      <c r="H28" s="1487"/>
      <c r="I28" s="1662"/>
      <c r="J28" s="270">
        <v>16</v>
      </c>
      <c r="K28" s="868"/>
    </row>
    <row r="29" spans="2:11" ht="17.100000000000001" customHeight="1">
      <c r="B29" s="2062"/>
      <c r="C29" s="2063"/>
      <c r="D29" s="2063"/>
      <c r="E29" s="2064"/>
      <c r="F29" s="1487"/>
      <c r="G29" s="1487"/>
      <c r="H29" s="1487"/>
      <c r="I29" s="1662"/>
      <c r="J29" s="270">
        <v>17</v>
      </c>
      <c r="K29" s="868"/>
    </row>
    <row r="30" spans="2:11" ht="17.100000000000001" customHeight="1">
      <c r="B30" s="2062"/>
      <c r="C30" s="2063"/>
      <c r="D30" s="2063"/>
      <c r="E30" s="2064"/>
      <c r="F30" s="1487"/>
      <c r="G30" s="1487"/>
      <c r="H30" s="1487"/>
      <c r="I30" s="1662"/>
      <c r="J30" s="270">
        <v>18</v>
      </c>
      <c r="K30" s="868"/>
    </row>
    <row r="31" spans="2:11" ht="17.100000000000001" customHeight="1">
      <c r="B31" s="2062"/>
      <c r="C31" s="2063"/>
      <c r="D31" s="2063"/>
      <c r="E31" s="2064"/>
      <c r="F31" s="1487"/>
      <c r="G31" s="1487"/>
      <c r="H31" s="1487"/>
      <c r="I31" s="1662"/>
      <c r="J31" s="270">
        <v>19</v>
      </c>
      <c r="K31" s="868"/>
    </row>
    <row r="32" spans="2:11" ht="17.100000000000001" customHeight="1">
      <c r="B32" s="2062"/>
      <c r="C32" s="2063"/>
      <c r="D32" s="2063"/>
      <c r="E32" s="2064"/>
      <c r="F32" s="1487"/>
      <c r="G32" s="1487"/>
      <c r="H32" s="1487"/>
      <c r="I32" s="1662"/>
      <c r="J32" s="270">
        <v>20</v>
      </c>
      <c r="K32" s="868"/>
    </row>
    <row r="33" spans="2:11" ht="17.100000000000001" customHeight="1">
      <c r="B33" s="2062"/>
      <c r="C33" s="2063"/>
      <c r="D33" s="2063"/>
      <c r="E33" s="2064"/>
      <c r="F33" s="1487"/>
      <c r="G33" s="1487"/>
      <c r="H33" s="1487"/>
      <c r="I33" s="1662"/>
      <c r="J33" s="270">
        <v>21</v>
      </c>
      <c r="K33" s="868"/>
    </row>
    <row r="34" spans="2:11" ht="17.100000000000001" customHeight="1">
      <c r="B34" s="2062"/>
      <c r="C34" s="2063"/>
      <c r="D34" s="2063"/>
      <c r="E34" s="2064"/>
      <c r="F34" s="1487"/>
      <c r="G34" s="1487"/>
      <c r="H34" s="1487"/>
      <c r="I34" s="1662"/>
      <c r="J34" s="270">
        <v>22</v>
      </c>
      <c r="K34" s="868"/>
    </row>
    <row r="35" spans="2:11" ht="17.100000000000001" customHeight="1">
      <c r="B35" s="2062"/>
      <c r="C35" s="2063"/>
      <c r="D35" s="2063"/>
      <c r="E35" s="2064"/>
      <c r="F35" s="1487"/>
      <c r="G35" s="1487"/>
      <c r="H35" s="1487"/>
      <c r="I35" s="1662"/>
      <c r="J35" s="270">
        <v>23</v>
      </c>
      <c r="K35" s="868"/>
    </row>
    <row r="36" spans="2:11" ht="17.100000000000001" customHeight="1">
      <c r="B36" s="2062"/>
      <c r="C36" s="2063"/>
      <c r="D36" s="2063"/>
      <c r="E36" s="2064"/>
      <c r="F36" s="1487"/>
      <c r="G36" s="1487"/>
      <c r="H36" s="1487"/>
      <c r="I36" s="1662"/>
      <c r="J36" s="270">
        <v>24</v>
      </c>
      <c r="K36" s="868"/>
    </row>
    <row r="37" spans="2:11" ht="17.100000000000001" customHeight="1">
      <c r="B37" s="2062"/>
      <c r="C37" s="2063"/>
      <c r="D37" s="2063"/>
      <c r="E37" s="2064"/>
      <c r="F37" s="1487"/>
      <c r="G37" s="1487"/>
      <c r="H37" s="1487"/>
      <c r="I37" s="1662"/>
      <c r="J37" s="270">
        <v>25</v>
      </c>
      <c r="K37" s="868"/>
    </row>
    <row r="38" spans="2:11" ht="17.100000000000001" customHeight="1">
      <c r="B38" s="2062"/>
      <c r="C38" s="2063"/>
      <c r="D38" s="2063"/>
      <c r="E38" s="2064"/>
      <c r="F38" s="1487"/>
      <c r="G38" s="1487"/>
      <c r="H38" s="1487"/>
      <c r="I38" s="1662"/>
      <c r="J38" s="270">
        <v>26</v>
      </c>
      <c r="K38" s="868"/>
    </row>
    <row r="39" spans="2:11" ht="17.100000000000001" customHeight="1">
      <c r="B39" s="2062"/>
      <c r="C39" s="2063"/>
      <c r="D39" s="2063"/>
      <c r="E39" s="2064"/>
      <c r="F39" s="1487"/>
      <c r="G39" s="1487"/>
      <c r="H39" s="1487"/>
      <c r="I39" s="1662"/>
      <c r="J39" s="270">
        <v>27</v>
      </c>
      <c r="K39" s="868"/>
    </row>
    <row r="40" spans="2:11" ht="17.100000000000001" customHeight="1">
      <c r="B40" s="2062"/>
      <c r="C40" s="2063"/>
      <c r="D40" s="2063"/>
      <c r="E40" s="2064"/>
      <c r="F40" s="1487"/>
      <c r="G40" s="1487"/>
      <c r="H40" s="1487"/>
      <c r="I40" s="1662"/>
      <c r="J40" s="270">
        <v>28</v>
      </c>
      <c r="K40" s="868"/>
    </row>
    <row r="41" spans="2:11" ht="17.100000000000001" customHeight="1">
      <c r="B41" s="2062"/>
      <c r="C41" s="2063"/>
      <c r="D41" s="2063"/>
      <c r="E41" s="2064"/>
      <c r="F41" s="1487"/>
      <c r="G41" s="1487"/>
      <c r="H41" s="1487"/>
      <c r="I41" s="1662"/>
      <c r="J41" s="270">
        <v>29</v>
      </c>
      <c r="K41" s="868"/>
    </row>
    <row r="42" spans="2:11" ht="17.100000000000001" customHeight="1">
      <c r="B42" s="2062"/>
      <c r="C42" s="2063"/>
      <c r="D42" s="2063"/>
      <c r="E42" s="2064"/>
      <c r="F42" s="1487"/>
      <c r="G42" s="1487"/>
      <c r="H42" s="1487"/>
      <c r="I42" s="1662"/>
      <c r="J42" s="270">
        <v>30</v>
      </c>
      <c r="K42" s="868"/>
    </row>
    <row r="43" spans="2:11" ht="17.100000000000001" customHeight="1">
      <c r="B43" s="2062"/>
      <c r="C43" s="2063"/>
      <c r="D43" s="2063"/>
      <c r="E43" s="2064"/>
      <c r="F43" s="1487"/>
      <c r="G43" s="1487"/>
      <c r="H43" s="1487"/>
      <c r="I43" s="1662"/>
      <c r="J43" s="270">
        <v>31</v>
      </c>
      <c r="K43" s="868"/>
    </row>
    <row r="44" spans="2:11" ht="17.100000000000001" customHeight="1">
      <c r="B44" s="2062"/>
      <c r="C44" s="2063"/>
      <c r="D44" s="2063"/>
      <c r="E44" s="2064"/>
      <c r="F44" s="1487"/>
      <c r="G44" s="1487"/>
      <c r="H44" s="1487"/>
      <c r="I44" s="1662"/>
      <c r="J44" s="270">
        <v>32</v>
      </c>
      <c r="K44" s="868"/>
    </row>
    <row r="45" spans="2:11" ht="17.100000000000001" customHeight="1">
      <c r="B45" s="2062"/>
      <c r="C45" s="2063"/>
      <c r="D45" s="2063"/>
      <c r="E45" s="2064"/>
      <c r="F45" s="1487"/>
      <c r="G45" s="1487"/>
      <c r="H45" s="1487"/>
      <c r="I45" s="1662"/>
      <c r="J45" s="270">
        <v>33</v>
      </c>
      <c r="K45" s="868"/>
    </row>
    <row r="46" spans="2:11" ht="17.100000000000001" customHeight="1">
      <c r="B46" s="2062"/>
      <c r="C46" s="2063"/>
      <c r="D46" s="2063"/>
      <c r="E46" s="2064"/>
      <c r="F46" s="1487"/>
      <c r="G46" s="1487"/>
      <c r="H46" s="1487"/>
      <c r="I46" s="1662"/>
      <c r="J46" s="270">
        <v>34</v>
      </c>
      <c r="K46" s="868"/>
    </row>
    <row r="47" spans="2:11" ht="17.100000000000001" customHeight="1">
      <c r="B47" s="2062"/>
      <c r="C47" s="2063"/>
      <c r="D47" s="2063"/>
      <c r="E47" s="2064"/>
      <c r="F47" s="1487"/>
      <c r="G47" s="1487"/>
      <c r="H47" s="1487"/>
      <c r="I47" s="1662"/>
      <c r="J47" s="270">
        <v>35</v>
      </c>
      <c r="K47" s="868"/>
    </row>
    <row r="48" spans="2:11" ht="17.100000000000001" customHeight="1">
      <c r="B48" s="2062"/>
      <c r="C48" s="2063"/>
      <c r="D48" s="2063"/>
      <c r="E48" s="2064"/>
      <c r="F48" s="1487"/>
      <c r="G48" s="1487"/>
      <c r="H48" s="1487"/>
      <c r="I48" s="1662"/>
      <c r="J48" s="270">
        <v>36</v>
      </c>
      <c r="K48" s="868"/>
    </row>
    <row r="49" spans="2:11" ht="17.100000000000001" customHeight="1">
      <c r="B49" s="2062"/>
      <c r="C49" s="2063"/>
      <c r="D49" s="2063"/>
      <c r="E49" s="2064"/>
      <c r="F49" s="1487"/>
      <c r="G49" s="1487"/>
      <c r="H49" s="1487"/>
      <c r="I49" s="1662"/>
      <c r="J49" s="270">
        <v>37</v>
      </c>
      <c r="K49" s="868"/>
    </row>
    <row r="50" spans="2:11" ht="17.100000000000001" customHeight="1">
      <c r="B50" s="2062"/>
      <c r="C50" s="2063"/>
      <c r="D50" s="2063"/>
      <c r="E50" s="2064"/>
      <c r="F50" s="1487"/>
      <c r="G50" s="1487"/>
      <c r="H50" s="1487"/>
      <c r="I50" s="1662"/>
      <c r="J50" s="270">
        <v>38</v>
      </c>
      <c r="K50" s="868"/>
    </row>
    <row r="51" spans="2:11" ht="17.100000000000001" customHeight="1">
      <c r="B51" s="2062"/>
      <c r="C51" s="2063"/>
      <c r="D51" s="2063"/>
      <c r="E51" s="2064"/>
      <c r="F51" s="1487"/>
      <c r="G51" s="1487"/>
      <c r="H51" s="1487"/>
      <c r="I51" s="1662"/>
      <c r="J51" s="270">
        <v>39</v>
      </c>
      <c r="K51" s="868"/>
    </row>
    <row r="52" spans="2:11" ht="17.100000000000001" customHeight="1">
      <c r="B52" s="2062"/>
      <c r="C52" s="2063"/>
      <c r="D52" s="2063"/>
      <c r="E52" s="2064"/>
      <c r="F52" s="1487"/>
      <c r="G52" s="1487"/>
      <c r="H52" s="1487"/>
      <c r="I52" s="1662"/>
      <c r="J52" s="270">
        <v>40</v>
      </c>
      <c r="K52" s="868"/>
    </row>
    <row r="53" spans="2:11" ht="17.100000000000001" customHeight="1">
      <c r="B53" s="2062"/>
      <c r="C53" s="2063"/>
      <c r="D53" s="2063"/>
      <c r="E53" s="2064"/>
      <c r="F53" s="1487"/>
      <c r="G53" s="1487"/>
      <c r="H53" s="1487"/>
      <c r="I53" s="1662"/>
      <c r="J53" s="270">
        <v>41</v>
      </c>
      <c r="K53" s="868"/>
    </row>
    <row r="54" spans="2:11" ht="17.45" customHeight="1" thickBot="1">
      <c r="B54" s="877" t="s">
        <v>938</v>
      </c>
      <c r="C54" s="259"/>
      <c r="D54" s="259"/>
      <c r="E54" s="259"/>
      <c r="F54" s="1530">
        <f>SUM(F14:F53)</f>
        <v>0</v>
      </c>
      <c r="G54" s="1530">
        <f>SUM(G14:G53)</f>
        <v>0</v>
      </c>
      <c r="H54" s="1530">
        <f>SUM(H14:H53)</f>
        <v>0</v>
      </c>
      <c r="I54" s="1663"/>
      <c r="J54" s="270">
        <v>42</v>
      </c>
      <c r="K54" s="868"/>
    </row>
    <row r="55" spans="2:11" ht="15.75" thickTop="1">
      <c r="B55" s="878"/>
      <c r="C55" s="878"/>
      <c r="D55" s="878"/>
      <c r="E55" s="878"/>
      <c r="F55" s="878"/>
      <c r="G55" s="878"/>
      <c r="H55" s="878"/>
      <c r="I55" s="878"/>
    </row>
    <row r="56" spans="2:11" ht="17.100000000000001" customHeight="1">
      <c r="B56" s="879"/>
      <c r="C56" s="880"/>
      <c r="D56" s="880"/>
      <c r="E56" s="880"/>
      <c r="F56" s="880"/>
      <c r="G56" s="880"/>
      <c r="H56" s="880"/>
      <c r="I56" s="880"/>
    </row>
    <row r="57" spans="2:11"/>
    <row r="58" spans="2:11"/>
    <row r="59" spans="2:11"/>
  </sheetData>
  <sheetProtection algorithmName="SHA-512" hashValue="ASkp7/4WBTieB3SydQ1AtJbj4awKyXS+wdyRIKCgU7KiMIDe/cmk66ATvwsiEQykDbFBTe8oEli9GaGmWOQnxw==" saltValue="g8kwfwrgI6bDqzKOso3+cQ==" spinCount="100000" sheet="1" objects="1" scenarios="1"/>
  <mergeCells count="41">
    <mergeCell ref="B20:E20"/>
    <mergeCell ref="B21:E21"/>
    <mergeCell ref="B7:D7"/>
    <mergeCell ref="B53:E53"/>
    <mergeCell ref="B37:E37"/>
    <mergeCell ref="B38:E38"/>
    <mergeCell ref="B39:E39"/>
    <mergeCell ref="B40:E40"/>
    <mergeCell ref="B41:E41"/>
    <mergeCell ref="B47:E47"/>
    <mergeCell ref="B46:E46"/>
    <mergeCell ref="B48:E48"/>
    <mergeCell ref="B49:E49"/>
    <mergeCell ref="B50:E50"/>
    <mergeCell ref="B51:E51"/>
    <mergeCell ref="B14:E14"/>
    <mergeCell ref="B15:E15"/>
    <mergeCell ref="B16:E16"/>
    <mergeCell ref="B17:E17"/>
    <mergeCell ref="B18:E18"/>
    <mergeCell ref="B19:E19"/>
    <mergeCell ref="B28:E28"/>
    <mergeCell ref="B29:E29"/>
    <mergeCell ref="B30:E30"/>
    <mergeCell ref="B22:E22"/>
    <mergeCell ref="B23:E23"/>
    <mergeCell ref="B24:E24"/>
    <mergeCell ref="B26:E26"/>
    <mergeCell ref="B27:E27"/>
    <mergeCell ref="B25:E25"/>
    <mergeCell ref="B31:E31"/>
    <mergeCell ref="B32:E32"/>
    <mergeCell ref="B33:E33"/>
    <mergeCell ref="B52:E52"/>
    <mergeCell ref="B45:E45"/>
    <mergeCell ref="B42:E42"/>
    <mergeCell ref="B34:E34"/>
    <mergeCell ref="B36:E36"/>
    <mergeCell ref="B35:E35"/>
    <mergeCell ref="B43:E43"/>
    <mergeCell ref="B44:E44"/>
  </mergeCells>
  <hyperlinks>
    <hyperlink ref="B7" location="Checklist!A1" display="Click here to go back to the instructions" xr:uid="{7F0E3EF8-5E1D-4958-AB67-3E84936065A6}"/>
  </hyperlinks>
  <printOptions horizontalCentered="1"/>
  <pageMargins left="0.25" right="0.25" top="0.75" bottom="0.75" header="0.3" footer="0.3"/>
  <pageSetup scale="75" orientation="portrait" r:id="rId1"/>
  <headerFooter alignWithMargins="0">
    <oddFooter>&amp;C&amp;10&amp;A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pageSetUpPr fitToPage="1"/>
  </sheetPr>
  <dimension ref="A1:N45"/>
  <sheetViews>
    <sheetView showGridLines="0" zoomScaleNormal="100" workbookViewId="0">
      <selection activeCell="E36" sqref="E36"/>
    </sheetView>
  </sheetViews>
  <sheetFormatPr defaultColWidth="0" defaultRowHeight="12.75" zeroHeight="1"/>
  <cols>
    <col min="1" max="1" width="1.77734375" style="12" customWidth="1"/>
    <col min="2" max="4" width="15.77734375" style="12" customWidth="1"/>
    <col min="5" max="5" width="16.21875" style="12" customWidth="1"/>
    <col min="6" max="6" width="11.6640625" style="12" customWidth="1"/>
    <col min="7" max="7" width="12.6640625" style="12" customWidth="1"/>
    <col min="8" max="8" width="11.6640625" style="12" customWidth="1"/>
    <col min="9" max="9" width="4.77734375" style="12" hidden="1" customWidth="1"/>
    <col min="10" max="10" width="2.109375" style="12" hidden="1" customWidth="1"/>
    <col min="11" max="11" width="72.109375" style="1370" customWidth="1"/>
    <col min="12" max="14" width="8.88671875" style="12" hidden="1" customWidth="1"/>
    <col min="15"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c r="K2" s="1371" t="str">
        <f>IF(COUNTIF(K3:N59,"WARNING: Schedule incomplete. If no data to report, please enter N/A or 0 in all cells for this row.")&gt;0,"INCOMPLETE","")</f>
        <v/>
      </c>
    </row>
    <row r="3" spans="2:11">
      <c r="B3" s="134" t="s">
        <v>12357</v>
      </c>
      <c r="C3" s="134"/>
      <c r="D3" s="134"/>
      <c r="E3" s="134"/>
      <c r="F3" s="134"/>
      <c r="G3" s="134"/>
      <c r="H3" s="134"/>
      <c r="I3" s="134"/>
    </row>
    <row r="4" spans="2:11">
      <c r="B4" s="134" t="s">
        <v>12358</v>
      </c>
      <c r="C4" s="134"/>
      <c r="D4" s="134"/>
      <c r="E4" s="134"/>
      <c r="F4" s="134"/>
      <c r="G4" s="134"/>
      <c r="H4" s="134"/>
      <c r="I4" s="134"/>
    </row>
    <row r="5" spans="2:11" ht="15" customHeight="1">
      <c r="B5" s="134"/>
      <c r="C5" s="134"/>
      <c r="D5" s="134"/>
      <c r="E5" s="135"/>
      <c r="F5" s="134"/>
      <c r="G5" s="134"/>
      <c r="H5" s="134"/>
    </row>
    <row r="6" spans="2:11">
      <c r="B6" s="711" t="s">
        <v>14410</v>
      </c>
      <c r="C6" s="134"/>
      <c r="D6" s="134"/>
      <c r="E6" s="135"/>
      <c r="F6" s="134"/>
      <c r="G6" s="134"/>
      <c r="H6" s="134"/>
    </row>
    <row r="7" spans="2:11">
      <c r="B7" s="134" t="s">
        <v>661</v>
      </c>
      <c r="C7" s="134"/>
      <c r="D7" s="134"/>
      <c r="E7" s="134"/>
      <c r="F7" s="134"/>
      <c r="G7" s="134"/>
      <c r="H7" s="134"/>
    </row>
    <row r="8" spans="2:11" ht="13.5" thickBot="1">
      <c r="B8" s="1878" t="s">
        <v>14439</v>
      </c>
      <c r="C8" s="1878"/>
      <c r="D8" s="169"/>
      <c r="E8" s="169"/>
      <c r="F8" s="169"/>
      <c r="G8" s="169"/>
      <c r="H8" s="16"/>
    </row>
    <row r="9" spans="2:11" ht="13.5" thickTop="1">
      <c r="B9" s="645" t="s">
        <v>6</v>
      </c>
      <c r="C9" s="148"/>
      <c r="D9" s="148">
        <f>Facility_Name</f>
        <v>0</v>
      </c>
      <c r="E9" s="148"/>
      <c r="F9" s="148"/>
      <c r="G9" s="148"/>
      <c r="H9" s="150"/>
      <c r="J9" s="157"/>
    </row>
    <row r="10" spans="2:11">
      <c r="B10" s="646" t="s">
        <v>7</v>
      </c>
      <c r="C10" s="647"/>
      <c r="D10" s="647" t="str">
        <f>IF(Facility_DBA = 0, "", Facility_DBA)</f>
        <v/>
      </c>
      <c r="E10" s="647"/>
      <c r="F10" s="647"/>
      <c r="G10" s="881"/>
      <c r="H10" s="648"/>
      <c r="J10" s="157"/>
    </row>
    <row r="11" spans="2:11" ht="13.5" thickBot="1">
      <c r="B11" s="649" t="s">
        <v>24</v>
      </c>
      <c r="C11" s="650"/>
      <c r="D11" s="650">
        <f>Provider_Number</f>
        <v>0</v>
      </c>
      <c r="E11" s="651" t="s">
        <v>95</v>
      </c>
      <c r="F11" s="1734">
        <f>Facility_FYB</f>
        <v>0</v>
      </c>
      <c r="G11" s="882" t="s">
        <v>53</v>
      </c>
      <c r="H11" s="1748">
        <f>Facility_FYE</f>
        <v>0</v>
      </c>
      <c r="J11" s="157"/>
    </row>
    <row r="12" spans="2:11" ht="14.25" hidden="1" thickTop="1" thickBot="1">
      <c r="B12" s="182" t="s">
        <v>1486</v>
      </c>
      <c r="C12" s="183" t="s">
        <v>1487</v>
      </c>
      <c r="D12" s="183" t="s">
        <v>1488</v>
      </c>
      <c r="E12" s="183" t="s">
        <v>1489</v>
      </c>
      <c r="F12" s="505" t="s">
        <v>1490</v>
      </c>
      <c r="G12" s="183" t="s">
        <v>1491</v>
      </c>
      <c r="H12" s="558" t="s">
        <v>1492</v>
      </c>
      <c r="J12" s="157"/>
    </row>
    <row r="13" spans="2:11" ht="57" customHeight="1" thickTop="1">
      <c r="B13" s="883" t="s">
        <v>1251</v>
      </c>
      <c r="C13" s="884" t="s">
        <v>1251</v>
      </c>
      <c r="D13" s="884" t="s">
        <v>1252</v>
      </c>
      <c r="E13" s="884" t="s">
        <v>1253</v>
      </c>
      <c r="F13" s="884" t="s">
        <v>1254</v>
      </c>
      <c r="G13" s="884" t="s">
        <v>1255</v>
      </c>
      <c r="H13" s="885" t="s">
        <v>1256</v>
      </c>
      <c r="I13" s="167">
        <v>1</v>
      </c>
      <c r="J13" s="157"/>
    </row>
    <row r="14" spans="2:11" ht="20.100000000000001" customHeight="1">
      <c r="B14" s="886" t="s">
        <v>106</v>
      </c>
      <c r="C14" s="887" t="s">
        <v>663</v>
      </c>
      <c r="D14" s="887" t="s">
        <v>59</v>
      </c>
      <c r="E14" s="887" t="s">
        <v>60</v>
      </c>
      <c r="F14" s="887" t="s">
        <v>61</v>
      </c>
      <c r="G14" s="887" t="s">
        <v>62</v>
      </c>
      <c r="H14" s="888" t="s">
        <v>63</v>
      </c>
      <c r="I14" s="167">
        <v>2</v>
      </c>
      <c r="J14" s="157"/>
    </row>
    <row r="15" spans="2:11">
      <c r="B15" s="889"/>
      <c r="C15" s="647"/>
      <c r="D15" s="647"/>
      <c r="E15" s="647"/>
      <c r="F15" s="647"/>
      <c r="G15" s="647"/>
      <c r="H15" s="648"/>
      <c r="I15" s="167">
        <v>3</v>
      </c>
      <c r="J15" s="157"/>
    </row>
    <row r="16" spans="2:11" ht="15" customHeight="1">
      <c r="B16" s="75"/>
      <c r="C16" s="8" t="s">
        <v>733</v>
      </c>
      <c r="D16" s="1487"/>
      <c r="E16" s="1487"/>
      <c r="F16" s="1664">
        <f>+E16+D16</f>
        <v>0</v>
      </c>
      <c r="G16" s="1489">
        <f>'Schedule 13'!H16</f>
        <v>0</v>
      </c>
      <c r="H16" s="1665">
        <f>F16+G16</f>
        <v>0</v>
      </c>
      <c r="I16" s="167">
        <v>4</v>
      </c>
      <c r="J16" s="157"/>
      <c r="K16" s="1370" t="str">
        <f>IF('Form 3'!$F$16="No",IF((IF(_D003952="",1,0)+IF(_D003996="",1,0)+IF(_D003997="",1,0))&lt;&gt;0,"WARNING: Schedule incomplete. If no data to report, please enter N/A or 0 in all cells for this row.",""),"")</f>
        <v/>
      </c>
    </row>
    <row r="17" spans="2:11" ht="15" customHeight="1">
      <c r="B17" s="75"/>
      <c r="C17" s="8" t="s">
        <v>1104</v>
      </c>
      <c r="D17" s="1487"/>
      <c r="E17" s="1487"/>
      <c r="F17" s="1664">
        <f t="shared" ref="F17:F37" si="0">+E17+D17</f>
        <v>0</v>
      </c>
      <c r="G17" s="1489">
        <f>'Schedule 14'!I17</f>
        <v>0</v>
      </c>
      <c r="H17" s="1665">
        <f t="shared" ref="H17:H37" si="1">F17+G17</f>
        <v>0</v>
      </c>
      <c r="I17" s="167">
        <v>5</v>
      </c>
      <c r="J17" s="157"/>
      <c r="K17" s="1370" t="str">
        <f>IF('Form 3'!$F$16="No",IF((IF(_D003953="",1,0)+IF(_D003998="",1,0)+IF(_D003999="",1,0))&lt;&gt;0,"WARNING: Schedule incomplete. If no data to report, please enter N/A or 0 in all cells for this row.",""),"")</f>
        <v/>
      </c>
    </row>
    <row r="18" spans="2:11" ht="15" customHeight="1">
      <c r="B18" s="75"/>
      <c r="C18" s="82"/>
      <c r="D18" s="1487"/>
      <c r="E18" s="1487"/>
      <c r="F18" s="1664">
        <f t="shared" si="0"/>
        <v>0</v>
      </c>
      <c r="G18" s="1487"/>
      <c r="H18" s="1665">
        <f t="shared" si="1"/>
        <v>0</v>
      </c>
      <c r="I18" s="167">
        <v>6</v>
      </c>
      <c r="J18" s="157"/>
      <c r="K18" s="1370" t="str">
        <f>IF('Form 3'!$F$16="No",IF((IF(_D003954="",1,0)+(IF(_D003974="",1,0)+IF(_D004000="",1,0)+IF(_D004001="",1,0)+IF(_D004064="",1,0)))&lt;&gt;0,"WARNING: Schedule incomplete. If no data to report, please enter N/A or 0 in all cells for this row.",""),"")</f>
        <v/>
      </c>
    </row>
    <row r="19" spans="2:11" ht="15" customHeight="1">
      <c r="B19" s="75"/>
      <c r="C19" s="82"/>
      <c r="D19" s="1487"/>
      <c r="E19" s="1487"/>
      <c r="F19" s="1664">
        <f t="shared" si="0"/>
        <v>0</v>
      </c>
      <c r="G19" s="1487"/>
      <c r="H19" s="1665">
        <f t="shared" si="1"/>
        <v>0</v>
      </c>
      <c r="I19" s="167">
        <v>7</v>
      </c>
      <c r="J19" s="157"/>
    </row>
    <row r="20" spans="2:11" ht="15" customHeight="1">
      <c r="B20" s="75"/>
      <c r="C20" s="82"/>
      <c r="D20" s="1487"/>
      <c r="E20" s="1487"/>
      <c r="F20" s="1664">
        <f t="shared" si="0"/>
        <v>0</v>
      </c>
      <c r="G20" s="1487"/>
      <c r="H20" s="1665">
        <f t="shared" si="1"/>
        <v>0</v>
      </c>
      <c r="I20" s="167">
        <v>8</v>
      </c>
      <c r="J20" s="157"/>
    </row>
    <row r="21" spans="2:11" ht="15" customHeight="1">
      <c r="B21" s="75"/>
      <c r="C21" s="82"/>
      <c r="D21" s="1487"/>
      <c r="E21" s="1487"/>
      <c r="F21" s="1664">
        <f t="shared" si="0"/>
        <v>0</v>
      </c>
      <c r="G21" s="1487"/>
      <c r="H21" s="1665">
        <f t="shared" si="1"/>
        <v>0</v>
      </c>
      <c r="I21" s="167">
        <v>9</v>
      </c>
      <c r="J21" s="157"/>
    </row>
    <row r="22" spans="2:11" ht="15" customHeight="1">
      <c r="B22" s="75"/>
      <c r="C22" s="82"/>
      <c r="D22" s="1487"/>
      <c r="E22" s="1487"/>
      <c r="F22" s="1664">
        <f t="shared" si="0"/>
        <v>0</v>
      </c>
      <c r="G22" s="1487"/>
      <c r="H22" s="1665">
        <f t="shared" si="1"/>
        <v>0</v>
      </c>
      <c r="I22" s="167">
        <v>10</v>
      </c>
      <c r="J22" s="157"/>
    </row>
    <row r="23" spans="2:11" ht="15" customHeight="1">
      <c r="B23" s="75"/>
      <c r="C23" s="82"/>
      <c r="D23" s="1487"/>
      <c r="E23" s="1487"/>
      <c r="F23" s="1664">
        <f t="shared" si="0"/>
        <v>0</v>
      </c>
      <c r="G23" s="1487"/>
      <c r="H23" s="1665">
        <f t="shared" si="1"/>
        <v>0</v>
      </c>
      <c r="I23" s="167">
        <v>11</v>
      </c>
      <c r="J23" s="157"/>
    </row>
    <row r="24" spans="2:11" ht="15" customHeight="1">
      <c r="B24" s="75"/>
      <c r="C24" s="82"/>
      <c r="D24" s="1487"/>
      <c r="E24" s="1487"/>
      <c r="F24" s="1664">
        <f t="shared" si="0"/>
        <v>0</v>
      </c>
      <c r="G24" s="1487"/>
      <c r="H24" s="1665">
        <f t="shared" si="1"/>
        <v>0</v>
      </c>
      <c r="I24" s="167">
        <v>12</v>
      </c>
      <c r="J24" s="157"/>
    </row>
    <row r="25" spans="2:11" ht="15" customHeight="1">
      <c r="B25" s="75"/>
      <c r="C25" s="82"/>
      <c r="D25" s="1487"/>
      <c r="E25" s="1487"/>
      <c r="F25" s="1664">
        <f t="shared" si="0"/>
        <v>0</v>
      </c>
      <c r="G25" s="1487"/>
      <c r="H25" s="1665">
        <f t="shared" si="1"/>
        <v>0</v>
      </c>
      <c r="I25" s="167">
        <v>13</v>
      </c>
      <c r="J25" s="157"/>
    </row>
    <row r="26" spans="2:11" ht="15" customHeight="1">
      <c r="B26" s="75"/>
      <c r="C26" s="82"/>
      <c r="D26" s="1487"/>
      <c r="E26" s="1487"/>
      <c r="F26" s="1664">
        <f t="shared" si="0"/>
        <v>0</v>
      </c>
      <c r="G26" s="1487"/>
      <c r="H26" s="1665">
        <f t="shared" si="1"/>
        <v>0</v>
      </c>
      <c r="I26" s="167">
        <v>14</v>
      </c>
      <c r="J26" s="157"/>
    </row>
    <row r="27" spans="2:11" ht="15" customHeight="1">
      <c r="B27" s="75"/>
      <c r="C27" s="82"/>
      <c r="D27" s="1487"/>
      <c r="E27" s="1487"/>
      <c r="F27" s="1664">
        <f t="shared" si="0"/>
        <v>0</v>
      </c>
      <c r="G27" s="1487"/>
      <c r="H27" s="1665">
        <f t="shared" si="1"/>
        <v>0</v>
      </c>
      <c r="I27" s="167">
        <v>15</v>
      </c>
      <c r="J27" s="157"/>
    </row>
    <row r="28" spans="2:11" ht="15" customHeight="1">
      <c r="B28" s="75"/>
      <c r="C28" s="82"/>
      <c r="D28" s="1487"/>
      <c r="E28" s="1487"/>
      <c r="F28" s="1664">
        <f t="shared" si="0"/>
        <v>0</v>
      </c>
      <c r="G28" s="1487"/>
      <c r="H28" s="1665">
        <f t="shared" si="1"/>
        <v>0</v>
      </c>
      <c r="I28" s="167">
        <v>16</v>
      </c>
      <c r="J28" s="157"/>
    </row>
    <row r="29" spans="2:11" ht="15" customHeight="1">
      <c r="B29" s="75"/>
      <c r="C29" s="82"/>
      <c r="D29" s="1487"/>
      <c r="E29" s="1487"/>
      <c r="F29" s="1664">
        <f t="shared" si="0"/>
        <v>0</v>
      </c>
      <c r="G29" s="1487"/>
      <c r="H29" s="1665">
        <f t="shared" si="1"/>
        <v>0</v>
      </c>
      <c r="I29" s="167">
        <v>17</v>
      </c>
      <c r="J29" s="157"/>
    </row>
    <row r="30" spans="2:11" ht="15" customHeight="1">
      <c r="B30" s="75"/>
      <c r="C30" s="82"/>
      <c r="D30" s="1487"/>
      <c r="E30" s="1487"/>
      <c r="F30" s="1664">
        <f t="shared" si="0"/>
        <v>0</v>
      </c>
      <c r="G30" s="1487"/>
      <c r="H30" s="1665">
        <f t="shared" si="1"/>
        <v>0</v>
      </c>
      <c r="I30" s="167">
        <v>18</v>
      </c>
      <c r="J30" s="157"/>
    </row>
    <row r="31" spans="2:11" ht="15" customHeight="1">
      <c r="B31" s="75"/>
      <c r="C31" s="82"/>
      <c r="D31" s="1487"/>
      <c r="E31" s="1487"/>
      <c r="F31" s="1664">
        <f t="shared" si="0"/>
        <v>0</v>
      </c>
      <c r="G31" s="1487"/>
      <c r="H31" s="1665">
        <f t="shared" si="1"/>
        <v>0</v>
      </c>
      <c r="I31" s="167">
        <v>19</v>
      </c>
      <c r="J31" s="157"/>
    </row>
    <row r="32" spans="2:11" ht="15" customHeight="1">
      <c r="B32" s="75"/>
      <c r="C32" s="82"/>
      <c r="D32" s="1487"/>
      <c r="E32" s="1487"/>
      <c r="F32" s="1664">
        <f t="shared" si="0"/>
        <v>0</v>
      </c>
      <c r="G32" s="1487"/>
      <c r="H32" s="1665">
        <f t="shared" si="1"/>
        <v>0</v>
      </c>
      <c r="I32" s="167">
        <v>20</v>
      </c>
      <c r="J32" s="157"/>
    </row>
    <row r="33" spans="2:10" ht="15" customHeight="1">
      <c r="B33" s="75"/>
      <c r="C33" s="82"/>
      <c r="D33" s="1487"/>
      <c r="E33" s="1487"/>
      <c r="F33" s="1664">
        <f t="shared" si="0"/>
        <v>0</v>
      </c>
      <c r="G33" s="1487"/>
      <c r="H33" s="1665">
        <f t="shared" si="1"/>
        <v>0</v>
      </c>
      <c r="I33" s="167">
        <v>21</v>
      </c>
      <c r="J33" s="157"/>
    </row>
    <row r="34" spans="2:10" ht="15" customHeight="1">
      <c r="B34" s="75"/>
      <c r="C34" s="82"/>
      <c r="D34" s="1487"/>
      <c r="E34" s="1487"/>
      <c r="F34" s="1664">
        <f t="shared" si="0"/>
        <v>0</v>
      </c>
      <c r="G34" s="1487"/>
      <c r="H34" s="1665">
        <f t="shared" si="1"/>
        <v>0</v>
      </c>
      <c r="I34" s="167">
        <v>22</v>
      </c>
      <c r="J34" s="157"/>
    </row>
    <row r="35" spans="2:10" ht="15" customHeight="1">
      <c r="B35" s="75"/>
      <c r="C35" s="82"/>
      <c r="D35" s="1487"/>
      <c r="E35" s="1487"/>
      <c r="F35" s="1664">
        <f t="shared" si="0"/>
        <v>0</v>
      </c>
      <c r="G35" s="1487"/>
      <c r="H35" s="1665">
        <f t="shared" si="1"/>
        <v>0</v>
      </c>
      <c r="I35" s="167">
        <v>23</v>
      </c>
      <c r="J35" s="157"/>
    </row>
    <row r="36" spans="2:10" ht="15" customHeight="1">
      <c r="B36" s="75"/>
      <c r="C36" s="82"/>
      <c r="D36" s="1487"/>
      <c r="E36" s="1487"/>
      <c r="F36" s="1664">
        <f t="shared" si="0"/>
        <v>0</v>
      </c>
      <c r="G36" s="1487"/>
      <c r="H36" s="1665">
        <f t="shared" si="1"/>
        <v>0</v>
      </c>
      <c r="I36" s="167">
        <v>24</v>
      </c>
      <c r="J36" s="157"/>
    </row>
    <row r="37" spans="2:10" ht="15" customHeight="1">
      <c r="B37" s="75"/>
      <c r="C37" s="82"/>
      <c r="D37" s="1487"/>
      <c r="E37" s="1487"/>
      <c r="F37" s="1664">
        <f t="shared" si="0"/>
        <v>0</v>
      </c>
      <c r="G37" s="1487"/>
      <c r="H37" s="1665">
        <f t="shared" si="1"/>
        <v>0</v>
      </c>
      <c r="I37" s="167">
        <v>25</v>
      </c>
      <c r="J37" s="157"/>
    </row>
    <row r="38" spans="2:10" ht="15" customHeight="1" thickBot="1">
      <c r="B38" s="890" t="s">
        <v>14409</v>
      </c>
      <c r="C38" s="891"/>
      <c r="D38" s="1666">
        <f>SUM(D16:D37)</f>
        <v>0</v>
      </c>
      <c r="E38" s="1666">
        <f>SUM(E16:E37)</f>
        <v>0</v>
      </c>
      <c r="F38" s="1666">
        <f>SUM(F16:F37)</f>
        <v>0</v>
      </c>
      <c r="G38" s="1666">
        <f>SUM(G16:G37)</f>
        <v>0</v>
      </c>
      <c r="H38" s="1667">
        <f>SUM(H16:H37)</f>
        <v>0</v>
      </c>
      <c r="I38" s="167">
        <v>26</v>
      </c>
      <c r="J38" s="157"/>
    </row>
    <row r="39" spans="2:10" ht="13.5" thickTop="1"/>
    <row r="40" spans="2:10" ht="17.100000000000001" customHeight="1">
      <c r="B40" s="2068" t="s">
        <v>16051</v>
      </c>
      <c r="C40" s="2068"/>
      <c r="D40" s="2068"/>
      <c r="E40" s="2068"/>
      <c r="F40" s="2068"/>
      <c r="G40" s="2068"/>
      <c r="H40" s="2068"/>
    </row>
    <row r="41" spans="2:10">
      <c r="B41" s="2068"/>
      <c r="C41" s="2068"/>
      <c r="D41" s="2068"/>
      <c r="E41" s="2068"/>
      <c r="F41" s="2068"/>
      <c r="G41" s="2068"/>
      <c r="H41" s="2068"/>
    </row>
    <row r="42" spans="2:10"/>
    <row r="43" spans="2:10"/>
    <row r="44" spans="2:10"/>
    <row r="45" spans="2:10"/>
  </sheetData>
  <sheetProtection algorithmName="SHA-512" hashValue="IASFNrq1lhYGc/xXaVPVpmoXf1/MfFmCuKNxV0owKm+bQ4KvC9OprOgdjida947ZgSw9xJVzMnQJWR0invJSyw==" saltValue="uubxogde00iyy9SNKPeeQQ==" spinCount="100000" sheet="1" objects="1" scenarios="1"/>
  <mergeCells count="2">
    <mergeCell ref="B40:H41"/>
    <mergeCell ref="B8:C8"/>
  </mergeCells>
  <hyperlinks>
    <hyperlink ref="B8" location="Checklist!A1" display="Click here to go back to the instructions" xr:uid="{E244F226-DF3B-4A2E-8EB1-4E020CF1A4AC}"/>
  </hyperlinks>
  <printOptions horizontalCentered="1"/>
  <pageMargins left="0.25" right="0.25" top="0.75" bottom="0.75" header="0.3" footer="0.3"/>
  <pageSetup scale="86" orientation="portrait" r:id="rId1"/>
  <headerFooter alignWithMargins="0">
    <oddFooter>&amp;C&amp;10&amp;A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pageSetUpPr fitToPage="1"/>
  </sheetPr>
  <dimension ref="A1:N45"/>
  <sheetViews>
    <sheetView showGridLines="0" zoomScaleNormal="100" workbookViewId="0">
      <selection activeCell="G15" sqref="G15"/>
    </sheetView>
  </sheetViews>
  <sheetFormatPr defaultColWidth="0" defaultRowHeight="12.75" zeroHeight="1"/>
  <cols>
    <col min="1" max="1" width="1.77734375" style="12" customWidth="1"/>
    <col min="2" max="4" width="15.77734375" style="12" customWidth="1"/>
    <col min="5" max="5" width="17.109375" style="12" customWidth="1"/>
    <col min="6" max="6" width="11.6640625" style="12" customWidth="1"/>
    <col min="7" max="7" width="12.77734375" style="12" customWidth="1"/>
    <col min="8" max="8" width="11.6640625" style="12" customWidth="1"/>
    <col min="9" max="9" width="3.33203125" style="12" hidden="1" customWidth="1"/>
    <col min="10" max="10" width="1.88671875" style="12" hidden="1" customWidth="1"/>
    <col min="11" max="11" width="72.109375" style="1370" customWidth="1"/>
    <col min="12" max="14" width="8.88671875" style="12" hidden="1" customWidth="1"/>
    <col min="15"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c r="K2" s="1371" t="str">
        <f>IF(COUNTIF(K3:N59,"WARNING: Schedule incomplete. If no data to report, please enter N/A or 0 in all cells for this row.")&gt;0,"INCOMPLETE","")</f>
        <v/>
      </c>
    </row>
    <row r="3" spans="2:11">
      <c r="B3" s="134" t="s">
        <v>12357</v>
      </c>
      <c r="C3" s="134"/>
      <c r="D3" s="134"/>
      <c r="E3" s="134"/>
      <c r="F3" s="134"/>
      <c r="G3" s="134"/>
      <c r="H3" s="134"/>
      <c r="I3" s="134"/>
    </row>
    <row r="4" spans="2:11">
      <c r="B4" s="134" t="s">
        <v>12358</v>
      </c>
      <c r="C4" s="134"/>
      <c r="D4" s="134"/>
      <c r="E4" s="134"/>
      <c r="F4" s="134"/>
      <c r="G4" s="134"/>
      <c r="H4" s="134"/>
      <c r="I4" s="134"/>
    </row>
    <row r="5" spans="2:11">
      <c r="B5" s="134"/>
      <c r="C5" s="134"/>
      <c r="D5" s="134"/>
      <c r="E5" s="135"/>
      <c r="F5" s="134"/>
      <c r="G5" s="134"/>
      <c r="H5" s="134"/>
    </row>
    <row r="6" spans="2:11">
      <c r="B6" s="134" t="s">
        <v>664</v>
      </c>
      <c r="C6" s="134"/>
      <c r="D6" s="134"/>
      <c r="E6" s="135"/>
      <c r="F6" s="134"/>
      <c r="G6" s="134"/>
      <c r="H6" s="134"/>
    </row>
    <row r="7" spans="2:11" ht="13.5" thickBot="1">
      <c r="B7" s="1878" t="s">
        <v>14439</v>
      </c>
      <c r="C7" s="1878"/>
      <c r="H7" s="16"/>
    </row>
    <row r="8" spans="2:11" ht="13.5" thickTop="1">
      <c r="B8" s="136" t="s">
        <v>6</v>
      </c>
      <c r="C8" s="137"/>
      <c r="D8" s="137">
        <f>Facility_Name</f>
        <v>0</v>
      </c>
      <c r="E8" s="137"/>
      <c r="F8" s="137"/>
      <c r="G8" s="137"/>
      <c r="H8" s="139"/>
      <c r="J8" s="157"/>
    </row>
    <row r="9" spans="2:11">
      <c r="B9" s="141" t="s">
        <v>7</v>
      </c>
      <c r="C9" s="142"/>
      <c r="D9" s="142" t="str">
        <f>IF(Facility_DBA = 0, "", Facility_DBA)</f>
        <v/>
      </c>
      <c r="E9" s="142"/>
      <c r="F9" s="142"/>
      <c r="G9" s="892"/>
      <c r="H9" s="143"/>
      <c r="J9" s="157"/>
    </row>
    <row r="10" spans="2:11" ht="13.5" thickBot="1">
      <c r="B10" s="144" t="s">
        <v>24</v>
      </c>
      <c r="C10" s="145"/>
      <c r="D10" s="145">
        <f>Provider_Number</f>
        <v>0</v>
      </c>
      <c r="E10" s="455" t="s">
        <v>95</v>
      </c>
      <c r="F10" s="1734">
        <f>Facility_FYB</f>
        <v>0</v>
      </c>
      <c r="G10" s="893" t="s">
        <v>53</v>
      </c>
      <c r="H10" s="1748">
        <f>Facility_FYE</f>
        <v>0</v>
      </c>
      <c r="J10" s="157"/>
    </row>
    <row r="11" spans="2:11" ht="14.25" hidden="1" thickTop="1" thickBot="1">
      <c r="B11" s="182" t="s">
        <v>1486</v>
      </c>
      <c r="C11" s="183" t="s">
        <v>1487</v>
      </c>
      <c r="D11" s="183" t="s">
        <v>1488</v>
      </c>
      <c r="E11" s="183" t="s">
        <v>1489</v>
      </c>
      <c r="F11" s="505" t="s">
        <v>1490</v>
      </c>
      <c r="G11" s="183" t="s">
        <v>1491</v>
      </c>
      <c r="H11" s="558" t="s">
        <v>1492</v>
      </c>
      <c r="J11" s="157"/>
    </row>
    <row r="12" spans="2:11" ht="55.5" customHeight="1" thickTop="1">
      <c r="B12" s="883" t="s">
        <v>1251</v>
      </c>
      <c r="C12" s="884" t="s">
        <v>1251</v>
      </c>
      <c r="D12" s="884" t="s">
        <v>1252</v>
      </c>
      <c r="E12" s="884" t="s">
        <v>1253</v>
      </c>
      <c r="F12" s="884" t="s">
        <v>1254</v>
      </c>
      <c r="G12" s="884" t="s">
        <v>1255</v>
      </c>
      <c r="H12" s="885" t="s">
        <v>1256</v>
      </c>
      <c r="I12" s="167">
        <v>1</v>
      </c>
      <c r="J12" s="157"/>
    </row>
    <row r="13" spans="2:11" ht="20.100000000000001" customHeight="1">
      <c r="B13" s="894" t="s">
        <v>106</v>
      </c>
      <c r="C13" s="895" t="s">
        <v>663</v>
      </c>
      <c r="D13" s="895" t="s">
        <v>59</v>
      </c>
      <c r="E13" s="895" t="s">
        <v>60</v>
      </c>
      <c r="F13" s="895" t="s">
        <v>61</v>
      </c>
      <c r="G13" s="895" t="s">
        <v>62</v>
      </c>
      <c r="H13" s="896" t="s">
        <v>63</v>
      </c>
      <c r="I13" s="167">
        <v>2</v>
      </c>
      <c r="J13" s="157"/>
    </row>
    <row r="14" spans="2:11">
      <c r="B14" s="897"/>
      <c r="C14" s="142"/>
      <c r="D14" s="142"/>
      <c r="E14" s="142"/>
      <c r="F14" s="142"/>
      <c r="G14" s="142"/>
      <c r="H14" s="143"/>
      <c r="I14" s="167">
        <v>3</v>
      </c>
      <c r="J14" s="157"/>
    </row>
    <row r="15" spans="2:11" ht="15" customHeight="1">
      <c r="B15" s="1276"/>
      <c r="C15" s="8" t="s">
        <v>733</v>
      </c>
      <c r="D15" s="1487"/>
      <c r="E15" s="1487"/>
      <c r="F15" s="1539">
        <f>+D15+E15</f>
        <v>0</v>
      </c>
      <c r="G15" s="1489">
        <f>'Schedule 13'!H20</f>
        <v>0</v>
      </c>
      <c r="H15" s="1668">
        <f>+F15+G15</f>
        <v>0</v>
      </c>
      <c r="I15" s="167">
        <v>4</v>
      </c>
      <c r="J15" s="157"/>
      <c r="K15" s="1370" t="str">
        <f>IF('Form 3'!$F$16="No",IF((IF(_D004158="",1,0)+IF(_D004159="",1,0))&lt;&gt;0,"WARNING: Schedule incomplete. If no data to report, please enter N/A or 0 in all cells for this row.",""),"")</f>
        <v/>
      </c>
    </row>
    <row r="16" spans="2:11" ht="15" customHeight="1">
      <c r="B16" s="1277"/>
      <c r="C16" s="1228" t="s">
        <v>670</v>
      </c>
      <c r="D16" s="1487"/>
      <c r="E16" s="1487"/>
      <c r="F16" s="1539">
        <f t="shared" ref="F16:F36" si="0">+D16+E16</f>
        <v>0</v>
      </c>
      <c r="G16" s="1669">
        <f>'Schedule 15'!$E$63</f>
        <v>0</v>
      </c>
      <c r="H16" s="1668">
        <f t="shared" ref="H16:H36" si="1">+F16+G16</f>
        <v>0</v>
      </c>
      <c r="I16" s="167">
        <v>5</v>
      </c>
      <c r="J16" s="157"/>
      <c r="K16" s="1370" t="str">
        <f>IF('Form 3'!$F$16="No",IF((IF(_D004160="",1,0)+IF(_D004161="",1,0))&lt;&gt;0,"WARNING: Schedule incomplete. If no data to report, please enter N/A or 0 in all cells for this row.",""),"")</f>
        <v/>
      </c>
    </row>
    <row r="17" spans="2:11" ht="15" customHeight="1">
      <c r="B17" s="75"/>
      <c r="C17" s="82"/>
      <c r="D17" s="1487"/>
      <c r="E17" s="1487"/>
      <c r="F17" s="1539">
        <f t="shared" si="0"/>
        <v>0</v>
      </c>
      <c r="G17" s="1487"/>
      <c r="H17" s="1668">
        <f t="shared" si="1"/>
        <v>0</v>
      </c>
      <c r="I17" s="167">
        <v>6</v>
      </c>
      <c r="J17" s="157"/>
      <c r="K17" s="1370" t="str">
        <f>IF('Form 3'!$F$16="No",IF((IF(_D004118="",1,0)+(IF(_D004119="",1,0)+IF(_D004162="",1,0)+IF(_D004163="",1,0)+IF(_D004226="",1,0)))&lt;&gt;0,"WARNING: Schedule incomplete. If no data to report, please enter N/A or 0 in all cells for this row.",""),"")</f>
        <v/>
      </c>
    </row>
    <row r="18" spans="2:11" ht="15" customHeight="1">
      <c r="B18" s="75"/>
      <c r="C18" s="82"/>
      <c r="D18" s="1487"/>
      <c r="E18" s="1487"/>
      <c r="F18" s="1539">
        <f t="shared" si="0"/>
        <v>0</v>
      </c>
      <c r="G18" s="1487"/>
      <c r="H18" s="1668">
        <f t="shared" si="1"/>
        <v>0</v>
      </c>
      <c r="I18" s="167">
        <v>7</v>
      </c>
      <c r="J18" s="157"/>
    </row>
    <row r="19" spans="2:11" ht="15" customHeight="1">
      <c r="B19" s="75"/>
      <c r="C19" s="82"/>
      <c r="D19" s="1487"/>
      <c r="E19" s="1487"/>
      <c r="F19" s="1539">
        <f t="shared" si="0"/>
        <v>0</v>
      </c>
      <c r="G19" s="1487"/>
      <c r="H19" s="1668">
        <f t="shared" si="1"/>
        <v>0</v>
      </c>
      <c r="I19" s="167">
        <v>8</v>
      </c>
      <c r="J19" s="157"/>
    </row>
    <row r="20" spans="2:11" ht="15" customHeight="1">
      <c r="B20" s="75"/>
      <c r="C20" s="82"/>
      <c r="D20" s="1487"/>
      <c r="E20" s="1487"/>
      <c r="F20" s="1539">
        <f t="shared" si="0"/>
        <v>0</v>
      </c>
      <c r="G20" s="1487"/>
      <c r="H20" s="1668">
        <f t="shared" si="1"/>
        <v>0</v>
      </c>
      <c r="I20" s="167">
        <v>9</v>
      </c>
      <c r="J20" s="157"/>
    </row>
    <row r="21" spans="2:11" ht="15" customHeight="1">
      <c r="B21" s="75"/>
      <c r="C21" s="82"/>
      <c r="D21" s="1487"/>
      <c r="E21" s="1487"/>
      <c r="F21" s="1539">
        <f t="shared" si="0"/>
        <v>0</v>
      </c>
      <c r="G21" s="1487"/>
      <c r="H21" s="1668">
        <f t="shared" si="1"/>
        <v>0</v>
      </c>
      <c r="I21" s="167">
        <v>10</v>
      </c>
      <c r="J21" s="157"/>
    </row>
    <row r="22" spans="2:11" ht="15" customHeight="1">
      <c r="B22" s="75"/>
      <c r="C22" s="82"/>
      <c r="D22" s="1487"/>
      <c r="E22" s="1487"/>
      <c r="F22" s="1539">
        <f t="shared" si="0"/>
        <v>0</v>
      </c>
      <c r="G22" s="1487"/>
      <c r="H22" s="1668">
        <f t="shared" si="1"/>
        <v>0</v>
      </c>
      <c r="I22" s="167">
        <v>11</v>
      </c>
      <c r="J22" s="157"/>
    </row>
    <row r="23" spans="2:11" ht="15" customHeight="1">
      <c r="B23" s="75"/>
      <c r="C23" s="82"/>
      <c r="D23" s="1487"/>
      <c r="E23" s="1487"/>
      <c r="F23" s="1539">
        <f t="shared" si="0"/>
        <v>0</v>
      </c>
      <c r="G23" s="1487"/>
      <c r="H23" s="1668">
        <f t="shared" si="1"/>
        <v>0</v>
      </c>
      <c r="I23" s="167">
        <v>12</v>
      </c>
      <c r="J23" s="157"/>
    </row>
    <row r="24" spans="2:11" ht="15" customHeight="1">
      <c r="B24" s="75"/>
      <c r="C24" s="82"/>
      <c r="D24" s="1487"/>
      <c r="E24" s="1487"/>
      <c r="F24" s="1539">
        <f t="shared" si="0"/>
        <v>0</v>
      </c>
      <c r="G24" s="1487"/>
      <c r="H24" s="1668">
        <f t="shared" si="1"/>
        <v>0</v>
      </c>
      <c r="I24" s="167">
        <v>13</v>
      </c>
      <c r="J24" s="157"/>
    </row>
    <row r="25" spans="2:11" ht="15" customHeight="1">
      <c r="B25" s="75"/>
      <c r="C25" s="82"/>
      <c r="D25" s="1487"/>
      <c r="E25" s="1487"/>
      <c r="F25" s="1539">
        <f t="shared" si="0"/>
        <v>0</v>
      </c>
      <c r="G25" s="1487"/>
      <c r="H25" s="1668">
        <f t="shared" si="1"/>
        <v>0</v>
      </c>
      <c r="I25" s="167">
        <v>14</v>
      </c>
      <c r="J25" s="157"/>
    </row>
    <row r="26" spans="2:11" ht="15" customHeight="1">
      <c r="B26" s="75"/>
      <c r="C26" s="82"/>
      <c r="D26" s="1487"/>
      <c r="E26" s="1487"/>
      <c r="F26" s="1539">
        <f t="shared" si="0"/>
        <v>0</v>
      </c>
      <c r="G26" s="1487"/>
      <c r="H26" s="1668">
        <f t="shared" si="1"/>
        <v>0</v>
      </c>
      <c r="I26" s="167">
        <v>15</v>
      </c>
      <c r="J26" s="157"/>
    </row>
    <row r="27" spans="2:11" ht="15" customHeight="1">
      <c r="B27" s="75"/>
      <c r="C27" s="82"/>
      <c r="D27" s="1487"/>
      <c r="E27" s="1487"/>
      <c r="F27" s="1539">
        <f t="shared" si="0"/>
        <v>0</v>
      </c>
      <c r="G27" s="1487"/>
      <c r="H27" s="1668">
        <f t="shared" si="1"/>
        <v>0</v>
      </c>
      <c r="I27" s="167">
        <v>16</v>
      </c>
      <c r="J27" s="157"/>
    </row>
    <row r="28" spans="2:11" ht="15" customHeight="1">
      <c r="B28" s="75"/>
      <c r="C28" s="82"/>
      <c r="D28" s="1487"/>
      <c r="E28" s="1487"/>
      <c r="F28" s="1539">
        <f t="shared" si="0"/>
        <v>0</v>
      </c>
      <c r="G28" s="1487"/>
      <c r="H28" s="1668">
        <f t="shared" si="1"/>
        <v>0</v>
      </c>
      <c r="I28" s="167">
        <v>17</v>
      </c>
      <c r="J28" s="157"/>
    </row>
    <row r="29" spans="2:11" ht="15" customHeight="1">
      <c r="B29" s="75"/>
      <c r="C29" s="82"/>
      <c r="D29" s="1487"/>
      <c r="E29" s="1487"/>
      <c r="F29" s="1539">
        <f t="shared" si="0"/>
        <v>0</v>
      </c>
      <c r="G29" s="1487"/>
      <c r="H29" s="1668">
        <f t="shared" si="1"/>
        <v>0</v>
      </c>
      <c r="I29" s="167">
        <v>18</v>
      </c>
      <c r="J29" s="157"/>
    </row>
    <row r="30" spans="2:11" ht="15" customHeight="1">
      <c r="B30" s="75"/>
      <c r="C30" s="82"/>
      <c r="D30" s="1487"/>
      <c r="E30" s="1487"/>
      <c r="F30" s="1539">
        <f t="shared" si="0"/>
        <v>0</v>
      </c>
      <c r="G30" s="1487"/>
      <c r="H30" s="1668">
        <f t="shared" si="1"/>
        <v>0</v>
      </c>
      <c r="I30" s="167">
        <v>19</v>
      </c>
      <c r="J30" s="157"/>
    </row>
    <row r="31" spans="2:11" ht="15" customHeight="1">
      <c r="B31" s="75"/>
      <c r="C31" s="82"/>
      <c r="D31" s="1487"/>
      <c r="E31" s="1487"/>
      <c r="F31" s="1539">
        <f t="shared" si="0"/>
        <v>0</v>
      </c>
      <c r="G31" s="1487"/>
      <c r="H31" s="1668">
        <f t="shared" si="1"/>
        <v>0</v>
      </c>
      <c r="I31" s="167">
        <v>20</v>
      </c>
      <c r="J31" s="157"/>
    </row>
    <row r="32" spans="2:11" ht="15" customHeight="1">
      <c r="B32" s="75"/>
      <c r="C32" s="82"/>
      <c r="D32" s="1487"/>
      <c r="E32" s="1487"/>
      <c r="F32" s="1539">
        <f t="shared" si="0"/>
        <v>0</v>
      </c>
      <c r="G32" s="1487"/>
      <c r="H32" s="1668">
        <f t="shared" si="1"/>
        <v>0</v>
      </c>
      <c r="I32" s="167">
        <v>21</v>
      </c>
      <c r="J32" s="157"/>
    </row>
    <row r="33" spans="2:10" ht="15" customHeight="1">
      <c r="B33" s="75"/>
      <c r="C33" s="82"/>
      <c r="D33" s="1487"/>
      <c r="E33" s="1487"/>
      <c r="F33" s="1539">
        <f t="shared" si="0"/>
        <v>0</v>
      </c>
      <c r="G33" s="1487"/>
      <c r="H33" s="1668">
        <f t="shared" si="1"/>
        <v>0</v>
      </c>
      <c r="I33" s="167">
        <v>22</v>
      </c>
      <c r="J33" s="157"/>
    </row>
    <row r="34" spans="2:10" ht="15" customHeight="1">
      <c r="B34" s="75"/>
      <c r="C34" s="82"/>
      <c r="D34" s="1487"/>
      <c r="E34" s="1487"/>
      <c r="F34" s="1539">
        <f t="shared" si="0"/>
        <v>0</v>
      </c>
      <c r="G34" s="1487"/>
      <c r="H34" s="1668">
        <f t="shared" si="1"/>
        <v>0</v>
      </c>
      <c r="I34" s="167">
        <v>23</v>
      </c>
      <c r="J34" s="157"/>
    </row>
    <row r="35" spans="2:10" ht="15" customHeight="1">
      <c r="B35" s="75"/>
      <c r="C35" s="82"/>
      <c r="D35" s="1487"/>
      <c r="E35" s="1487"/>
      <c r="F35" s="1539">
        <f t="shared" si="0"/>
        <v>0</v>
      </c>
      <c r="G35" s="1487"/>
      <c r="H35" s="1668">
        <f t="shared" si="1"/>
        <v>0</v>
      </c>
      <c r="I35" s="167">
        <v>24</v>
      </c>
      <c r="J35" s="157"/>
    </row>
    <row r="36" spans="2:10" ht="15" customHeight="1">
      <c r="B36" s="75"/>
      <c r="C36" s="82"/>
      <c r="D36" s="1487"/>
      <c r="E36" s="1487"/>
      <c r="F36" s="1539">
        <f t="shared" si="0"/>
        <v>0</v>
      </c>
      <c r="G36" s="1487"/>
      <c r="H36" s="1668">
        <f t="shared" si="1"/>
        <v>0</v>
      </c>
      <c r="I36" s="167">
        <v>25</v>
      </c>
      <c r="J36" s="157"/>
    </row>
    <row r="37" spans="2:10" ht="15" customHeight="1" thickBot="1">
      <c r="B37" s="898" t="s">
        <v>12560</v>
      </c>
      <c r="C37" s="899"/>
      <c r="D37" s="1530">
        <f>SUM(D14:D36)</f>
        <v>0</v>
      </c>
      <c r="E37" s="1530">
        <f>SUM(E14:E36)</f>
        <v>0</v>
      </c>
      <c r="F37" s="1530">
        <f>SUM(F14:F36)</f>
        <v>0</v>
      </c>
      <c r="G37" s="1530">
        <f>SUM(G14:G36)</f>
        <v>0</v>
      </c>
      <c r="H37" s="1535">
        <f>SUM(H14:H36)</f>
        <v>0</v>
      </c>
      <c r="I37" s="167">
        <v>26</v>
      </c>
      <c r="J37" s="157"/>
    </row>
    <row r="38" spans="2:10" ht="13.5" thickTop="1">
      <c r="B38" s="239"/>
      <c r="C38" s="239"/>
      <c r="D38" s="239"/>
      <c r="E38" s="239"/>
      <c r="F38" s="239"/>
      <c r="G38" s="239"/>
      <c r="H38" s="239"/>
    </row>
    <row r="39" spans="2:10" ht="17.100000000000001" customHeight="1">
      <c r="B39" s="2068" t="s">
        <v>16054</v>
      </c>
      <c r="C39" s="2068"/>
      <c r="D39" s="2068"/>
      <c r="E39" s="2068"/>
      <c r="F39" s="2068"/>
      <c r="G39" s="2068"/>
      <c r="H39" s="2068"/>
    </row>
    <row r="40" spans="2:10">
      <c r="B40" s="2068"/>
      <c r="C40" s="2068"/>
      <c r="D40" s="2068"/>
      <c r="E40" s="2068"/>
      <c r="F40" s="2068"/>
      <c r="G40" s="2068"/>
      <c r="H40" s="2068"/>
    </row>
    <row r="41" spans="2:10"/>
    <row r="42" spans="2:10"/>
    <row r="43" spans="2:10"/>
    <row r="44" spans="2:10"/>
    <row r="45" spans="2:10"/>
  </sheetData>
  <sheetProtection algorithmName="SHA-512" hashValue="MvtbusVNMCYNsrCpId/2xuqDgNMUcDV4OqSVKXS9D6Rs5YVMZaOg8d6J3/nyvo+gsT2qxpkmlUCiHwhFpSeMYg==" saltValue="vh6QoEBu1SulPNDO89B1Eg==" spinCount="100000" sheet="1" objects="1" scenarios="1"/>
  <mergeCells count="2">
    <mergeCell ref="B39:H40"/>
    <mergeCell ref="B7:C7"/>
  </mergeCells>
  <hyperlinks>
    <hyperlink ref="B7" location="Checklist!A1" display="Click here to go back to the instructions" xr:uid="{2D860D31-D12A-44CA-8B19-FE1617368C3D}"/>
  </hyperlinks>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pageSetUpPr fitToPage="1"/>
  </sheetPr>
  <dimension ref="A1:N45"/>
  <sheetViews>
    <sheetView showGridLines="0" topLeftCell="B1" zoomScaleNormal="100" workbookViewId="0">
      <selection activeCell="G19" sqref="G19"/>
    </sheetView>
  </sheetViews>
  <sheetFormatPr defaultColWidth="0" defaultRowHeight="12.75" zeroHeight="1"/>
  <cols>
    <col min="1" max="1" width="1.77734375" style="12" customWidth="1"/>
    <col min="2" max="4" width="15.77734375" style="12" customWidth="1"/>
    <col min="5" max="5" width="17.109375" style="12" customWidth="1"/>
    <col min="6" max="8" width="13.6640625" style="12" customWidth="1"/>
    <col min="9" max="10" width="3" style="12" hidden="1" customWidth="1"/>
    <col min="11" max="11" width="72.109375" style="1370" customWidth="1"/>
    <col min="12" max="14" width="8.88671875" style="12" hidden="1" customWidth="1"/>
    <col min="15"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c r="K2" s="1371" t="str">
        <f>IF(COUNTIF(K3:N59,"WARNING: Schedule incomplete. If no data to report, please enter N/A or 0 in all cells for this row.")&gt;0,"INCOMPLETE","")</f>
        <v/>
      </c>
    </row>
    <row r="3" spans="2:11">
      <c r="B3" s="134" t="s">
        <v>12357</v>
      </c>
      <c r="C3" s="134"/>
      <c r="D3" s="134"/>
      <c r="E3" s="134"/>
      <c r="F3" s="134"/>
      <c r="G3" s="134"/>
      <c r="H3" s="134"/>
      <c r="I3" s="134"/>
    </row>
    <row r="4" spans="2:11">
      <c r="B4" s="134" t="s">
        <v>12358</v>
      </c>
      <c r="C4" s="134"/>
      <c r="D4" s="134"/>
      <c r="E4" s="134"/>
      <c r="F4" s="134"/>
      <c r="G4" s="134"/>
      <c r="H4" s="134"/>
      <c r="I4" s="134"/>
    </row>
    <row r="5" spans="2:11">
      <c r="B5" s="134"/>
      <c r="C5" s="135"/>
      <c r="D5" s="135"/>
      <c r="E5" s="134"/>
      <c r="F5" s="134"/>
      <c r="G5" s="134"/>
      <c r="H5" s="135"/>
    </row>
    <row r="6" spans="2:11">
      <c r="B6" s="711" t="s">
        <v>665</v>
      </c>
      <c r="C6" s="135"/>
      <c r="D6" s="135"/>
      <c r="E6" s="134"/>
      <c r="F6" s="134"/>
      <c r="G6" s="134"/>
      <c r="H6" s="135"/>
    </row>
    <row r="7" spans="2:11">
      <c r="B7" s="711" t="s">
        <v>666</v>
      </c>
      <c r="C7" s="135"/>
      <c r="D7" s="135"/>
      <c r="E7" s="134"/>
      <c r="F7" s="134"/>
      <c r="G7" s="134"/>
      <c r="H7" s="135"/>
    </row>
    <row r="8" spans="2:11" ht="13.5" thickBot="1">
      <c r="B8" s="1878" t="s">
        <v>14439</v>
      </c>
      <c r="C8" s="1878"/>
      <c r="D8" s="169"/>
      <c r="E8" s="169"/>
      <c r="F8" s="169"/>
      <c r="G8" s="169"/>
      <c r="H8" s="16"/>
    </row>
    <row r="9" spans="2:11" ht="13.5" thickTop="1">
      <c r="B9" s="645" t="s">
        <v>6</v>
      </c>
      <c r="C9" s="148">
        <f>Facility_Name</f>
        <v>0</v>
      </c>
      <c r="D9" s="148"/>
      <c r="E9" s="148"/>
      <c r="F9" s="148"/>
      <c r="G9" s="148"/>
      <c r="H9" s="150"/>
      <c r="J9" s="157"/>
    </row>
    <row r="10" spans="2:11">
      <c r="B10" s="646" t="s">
        <v>7</v>
      </c>
      <c r="C10" s="647" t="str">
        <f>IF(Facility_DBA = 0, "", Facility_DBA)</f>
        <v/>
      </c>
      <c r="D10" s="647"/>
      <c r="E10" s="647"/>
      <c r="F10" s="647"/>
      <c r="G10" s="881"/>
      <c r="H10" s="648"/>
      <c r="J10" s="157"/>
    </row>
    <row r="11" spans="2:11" ht="13.5" thickBot="1">
      <c r="B11" s="649" t="s">
        <v>24</v>
      </c>
      <c r="C11" s="650">
        <f>Provider_Number</f>
        <v>0</v>
      </c>
      <c r="D11" s="650"/>
      <c r="E11" s="652" t="s">
        <v>95</v>
      </c>
      <c r="F11" s="1734">
        <f>Facility_FYB</f>
        <v>0</v>
      </c>
      <c r="G11" s="882" t="s">
        <v>53</v>
      </c>
      <c r="H11" s="1748">
        <f>Facility_FYE</f>
        <v>0</v>
      </c>
      <c r="J11" s="157"/>
    </row>
    <row r="12" spans="2:11" ht="14.25" hidden="1" thickTop="1" thickBot="1">
      <c r="B12" s="182" t="s">
        <v>1486</v>
      </c>
      <c r="C12" s="183" t="s">
        <v>1487</v>
      </c>
      <c r="D12" s="183" t="s">
        <v>1488</v>
      </c>
      <c r="E12" s="183" t="s">
        <v>1489</v>
      </c>
      <c r="F12" s="505" t="s">
        <v>1490</v>
      </c>
      <c r="G12" s="183" t="s">
        <v>1491</v>
      </c>
      <c r="H12" s="558" t="s">
        <v>1492</v>
      </c>
      <c r="J12" s="157"/>
    </row>
    <row r="13" spans="2:11" ht="57.75" customHeight="1" thickTop="1">
      <c r="B13" s="883" t="s">
        <v>1251</v>
      </c>
      <c r="C13" s="884" t="s">
        <v>1251</v>
      </c>
      <c r="D13" s="884" t="s">
        <v>1252</v>
      </c>
      <c r="E13" s="884" t="s">
        <v>1253</v>
      </c>
      <c r="F13" s="884" t="s">
        <v>1254</v>
      </c>
      <c r="G13" s="884" t="s">
        <v>1255</v>
      </c>
      <c r="H13" s="885" t="s">
        <v>1256</v>
      </c>
      <c r="I13" s="167">
        <v>1</v>
      </c>
      <c r="J13" s="157"/>
    </row>
    <row r="14" spans="2:11" ht="17.25" customHeight="1">
      <c r="B14" s="886" t="s">
        <v>106</v>
      </c>
      <c r="C14" s="887" t="s">
        <v>663</v>
      </c>
      <c r="D14" s="887" t="s">
        <v>59</v>
      </c>
      <c r="E14" s="887" t="s">
        <v>60</v>
      </c>
      <c r="F14" s="887" t="s">
        <v>61</v>
      </c>
      <c r="G14" s="887" t="s">
        <v>62</v>
      </c>
      <c r="H14" s="888" t="s">
        <v>63</v>
      </c>
      <c r="I14" s="167">
        <v>2</v>
      </c>
      <c r="J14" s="157"/>
    </row>
    <row r="15" spans="2:11">
      <c r="B15" s="889"/>
      <c r="C15" s="647"/>
      <c r="D15" s="647"/>
      <c r="E15" s="647"/>
      <c r="F15" s="647"/>
      <c r="G15" s="647"/>
      <c r="H15" s="648"/>
      <c r="I15" s="167">
        <v>3</v>
      </c>
      <c r="J15" s="157"/>
    </row>
    <row r="16" spans="2:11" ht="15" customHeight="1">
      <c r="B16" s="1276"/>
      <c r="C16" s="20" t="s">
        <v>733</v>
      </c>
      <c r="D16" s="1487"/>
      <c r="E16" s="1487"/>
      <c r="F16" s="1470">
        <f>+E16+D16</f>
        <v>0</v>
      </c>
      <c r="G16" s="1489">
        <f>'Schedule 13'!H33</f>
        <v>0</v>
      </c>
      <c r="H16" s="1533">
        <f>+F16+G16</f>
        <v>0</v>
      </c>
      <c r="I16" s="167">
        <v>4</v>
      </c>
      <c r="J16" s="157"/>
      <c r="K16" s="1370" t="str">
        <f>IF('Form 3'!$F$16="No",IF((IF(_D004320="",1,0)+IF(_D004321="",1,0))&lt;&gt;0,"WARNING: Schedule incomplete. If no data to report, please enter N/A or 0 in all cells for this row.",""),"")</f>
        <v/>
      </c>
    </row>
    <row r="17" spans="2:11" ht="15" customHeight="1">
      <c r="B17" s="1080"/>
      <c r="C17" s="20" t="s">
        <v>1104</v>
      </c>
      <c r="D17" s="1487"/>
      <c r="E17" s="1487"/>
      <c r="F17" s="1470">
        <f>+E17+D17</f>
        <v>0</v>
      </c>
      <c r="G17" s="1489">
        <f>'Schedule 14'!I36</f>
        <v>0</v>
      </c>
      <c r="H17" s="1533">
        <f>+F17+G17</f>
        <v>0</v>
      </c>
      <c r="I17" s="167">
        <v>5</v>
      </c>
      <c r="J17" s="157"/>
      <c r="K17" s="1370" t="str">
        <f>IF('Form 3'!$F$16="No",IF((IF(_D004322="",1,0)+IF(_D004323="",1,0))&lt;&gt;0,"WARNING: Schedule incomplete. If no data to report, please enter N/A or 0 in all cells for this row.",""),"")</f>
        <v/>
      </c>
    </row>
    <row r="18" spans="2:11" ht="15" customHeight="1">
      <c r="B18" s="75"/>
      <c r="C18" s="82"/>
      <c r="D18" s="1487"/>
      <c r="E18" s="1487"/>
      <c r="F18" s="1470">
        <f>+E18+D18</f>
        <v>0</v>
      </c>
      <c r="G18" s="1487"/>
      <c r="H18" s="1533">
        <f>+F18+G18</f>
        <v>0</v>
      </c>
      <c r="I18" s="167">
        <v>6</v>
      </c>
      <c r="J18" s="157"/>
      <c r="K18" s="1370" t="str">
        <f>IF('Form 3'!$F$16="No",IF((IF(_D004280="",1,0)+(IF(_D004281="",1,0)+IF(_D004324="",1,0)+IF(_D004325="",1,0)+IF(_D004388="",1,0)))&lt;&gt;0,"WARNING: Schedule incomplete. If no data to report, please enter N/A or 0 in all cells for this row.",""),"")</f>
        <v/>
      </c>
    </row>
    <row r="19" spans="2:11" ht="15" customHeight="1">
      <c r="B19" s="75"/>
      <c r="C19" s="82"/>
      <c r="D19" s="1487"/>
      <c r="E19" s="1487"/>
      <c r="F19" s="1470">
        <f>+E19+D19</f>
        <v>0</v>
      </c>
      <c r="G19" s="1487"/>
      <c r="H19" s="1533">
        <f>+F19+G19</f>
        <v>0</v>
      </c>
      <c r="I19" s="167">
        <v>7</v>
      </c>
      <c r="J19" s="157"/>
    </row>
    <row r="20" spans="2:11" ht="15" customHeight="1">
      <c r="B20" s="75"/>
      <c r="C20" s="82"/>
      <c r="D20" s="1487"/>
      <c r="E20" s="1487"/>
      <c r="F20" s="1470">
        <f>+E20+D20</f>
        <v>0</v>
      </c>
      <c r="G20" s="1487"/>
      <c r="H20" s="1533">
        <f>+F20+G20</f>
        <v>0</v>
      </c>
      <c r="I20" s="167">
        <v>8</v>
      </c>
      <c r="J20" s="157"/>
    </row>
    <row r="21" spans="2:11" ht="15" customHeight="1">
      <c r="B21" s="75"/>
      <c r="C21" s="82"/>
      <c r="D21" s="1487"/>
      <c r="E21" s="1487"/>
      <c r="F21" s="1470">
        <f t="shared" ref="F21:F37" si="0">+E21+D21</f>
        <v>0</v>
      </c>
      <c r="G21" s="1487"/>
      <c r="H21" s="1533">
        <f t="shared" ref="H21:H37" si="1">+F21+G21</f>
        <v>0</v>
      </c>
      <c r="I21" s="167">
        <v>9</v>
      </c>
      <c r="J21" s="157"/>
    </row>
    <row r="22" spans="2:11" ht="15" customHeight="1">
      <c r="B22" s="75"/>
      <c r="C22" s="82"/>
      <c r="D22" s="1487"/>
      <c r="E22" s="1487"/>
      <c r="F22" s="1470">
        <f t="shared" si="0"/>
        <v>0</v>
      </c>
      <c r="G22" s="1487"/>
      <c r="H22" s="1533">
        <f t="shared" si="1"/>
        <v>0</v>
      </c>
      <c r="I22" s="167">
        <v>10</v>
      </c>
      <c r="J22" s="157"/>
    </row>
    <row r="23" spans="2:11" ht="15" customHeight="1">
      <c r="B23" s="75"/>
      <c r="C23" s="82"/>
      <c r="D23" s="1487"/>
      <c r="E23" s="1487"/>
      <c r="F23" s="1470">
        <f t="shared" si="0"/>
        <v>0</v>
      </c>
      <c r="G23" s="1487"/>
      <c r="H23" s="1533">
        <f t="shared" si="1"/>
        <v>0</v>
      </c>
      <c r="I23" s="167">
        <v>11</v>
      </c>
      <c r="J23" s="157"/>
    </row>
    <row r="24" spans="2:11" ht="15" customHeight="1">
      <c r="B24" s="75"/>
      <c r="C24" s="82"/>
      <c r="D24" s="1487"/>
      <c r="E24" s="1487"/>
      <c r="F24" s="1470">
        <f t="shared" si="0"/>
        <v>0</v>
      </c>
      <c r="G24" s="1487"/>
      <c r="H24" s="1533">
        <f t="shared" si="1"/>
        <v>0</v>
      </c>
      <c r="I24" s="167">
        <v>12</v>
      </c>
      <c r="J24" s="157"/>
    </row>
    <row r="25" spans="2:11" ht="15" customHeight="1">
      <c r="B25" s="75"/>
      <c r="C25" s="82"/>
      <c r="D25" s="1487"/>
      <c r="E25" s="1487"/>
      <c r="F25" s="1470">
        <f t="shared" si="0"/>
        <v>0</v>
      </c>
      <c r="G25" s="1487"/>
      <c r="H25" s="1533">
        <f t="shared" si="1"/>
        <v>0</v>
      </c>
      <c r="I25" s="167">
        <v>13</v>
      </c>
      <c r="J25" s="157"/>
    </row>
    <row r="26" spans="2:11" ht="15" customHeight="1">
      <c r="B26" s="75"/>
      <c r="C26" s="82"/>
      <c r="D26" s="1487"/>
      <c r="E26" s="1487"/>
      <c r="F26" s="1470">
        <f t="shared" si="0"/>
        <v>0</v>
      </c>
      <c r="G26" s="1487"/>
      <c r="H26" s="1533">
        <f t="shared" si="1"/>
        <v>0</v>
      </c>
      <c r="I26" s="167">
        <v>14</v>
      </c>
      <c r="J26" s="157"/>
    </row>
    <row r="27" spans="2:11" ht="15" customHeight="1">
      <c r="B27" s="75"/>
      <c r="C27" s="82"/>
      <c r="D27" s="1487"/>
      <c r="E27" s="1487"/>
      <c r="F27" s="1470">
        <f t="shared" si="0"/>
        <v>0</v>
      </c>
      <c r="G27" s="1487"/>
      <c r="H27" s="1533">
        <f t="shared" si="1"/>
        <v>0</v>
      </c>
      <c r="I27" s="167">
        <v>15</v>
      </c>
      <c r="J27" s="157"/>
    </row>
    <row r="28" spans="2:11" ht="15" customHeight="1">
      <c r="B28" s="75"/>
      <c r="C28" s="82"/>
      <c r="D28" s="1487"/>
      <c r="E28" s="1487"/>
      <c r="F28" s="1470">
        <f t="shared" si="0"/>
        <v>0</v>
      </c>
      <c r="G28" s="1487"/>
      <c r="H28" s="1533">
        <f t="shared" si="1"/>
        <v>0</v>
      </c>
      <c r="I28" s="167">
        <v>16</v>
      </c>
      <c r="J28" s="157"/>
    </row>
    <row r="29" spans="2:11" ht="15" customHeight="1">
      <c r="B29" s="75"/>
      <c r="C29" s="82"/>
      <c r="D29" s="1487"/>
      <c r="E29" s="1487"/>
      <c r="F29" s="1470">
        <f t="shared" si="0"/>
        <v>0</v>
      </c>
      <c r="G29" s="1487"/>
      <c r="H29" s="1533">
        <f t="shared" si="1"/>
        <v>0</v>
      </c>
      <c r="I29" s="167">
        <v>17</v>
      </c>
      <c r="J29" s="157"/>
    </row>
    <row r="30" spans="2:11" ht="15" customHeight="1">
      <c r="B30" s="75"/>
      <c r="C30" s="82"/>
      <c r="D30" s="1487"/>
      <c r="E30" s="1487"/>
      <c r="F30" s="1470">
        <f t="shared" si="0"/>
        <v>0</v>
      </c>
      <c r="G30" s="1487"/>
      <c r="H30" s="1533">
        <f t="shared" si="1"/>
        <v>0</v>
      </c>
      <c r="I30" s="167">
        <v>18</v>
      </c>
      <c r="J30" s="157"/>
    </row>
    <row r="31" spans="2:11" ht="15" customHeight="1">
      <c r="B31" s="75"/>
      <c r="C31" s="82"/>
      <c r="D31" s="1487"/>
      <c r="E31" s="1487"/>
      <c r="F31" s="1470">
        <f t="shared" si="0"/>
        <v>0</v>
      </c>
      <c r="G31" s="1487"/>
      <c r="H31" s="1533">
        <f t="shared" si="1"/>
        <v>0</v>
      </c>
      <c r="I31" s="167">
        <v>19</v>
      </c>
      <c r="J31" s="157"/>
    </row>
    <row r="32" spans="2:11" ht="15" customHeight="1">
      <c r="B32" s="75"/>
      <c r="C32" s="82"/>
      <c r="D32" s="1487"/>
      <c r="E32" s="1487"/>
      <c r="F32" s="1470">
        <f t="shared" si="0"/>
        <v>0</v>
      </c>
      <c r="G32" s="1487"/>
      <c r="H32" s="1533">
        <f t="shared" si="1"/>
        <v>0</v>
      </c>
      <c r="I32" s="167">
        <v>20</v>
      </c>
      <c r="J32" s="157"/>
    </row>
    <row r="33" spans="2:10" ht="15" customHeight="1">
      <c r="B33" s="75"/>
      <c r="C33" s="82"/>
      <c r="D33" s="1487"/>
      <c r="E33" s="1487"/>
      <c r="F33" s="1470">
        <f t="shared" si="0"/>
        <v>0</v>
      </c>
      <c r="G33" s="1487"/>
      <c r="H33" s="1533">
        <f t="shared" si="1"/>
        <v>0</v>
      </c>
      <c r="I33" s="167">
        <v>21</v>
      </c>
      <c r="J33" s="157"/>
    </row>
    <row r="34" spans="2:10" ht="15" customHeight="1">
      <c r="B34" s="75"/>
      <c r="C34" s="82"/>
      <c r="D34" s="1487"/>
      <c r="E34" s="1487"/>
      <c r="F34" s="1470">
        <f t="shared" si="0"/>
        <v>0</v>
      </c>
      <c r="G34" s="1487"/>
      <c r="H34" s="1533">
        <f t="shared" si="1"/>
        <v>0</v>
      </c>
      <c r="I34" s="167">
        <v>22</v>
      </c>
      <c r="J34" s="157"/>
    </row>
    <row r="35" spans="2:10" ht="15" customHeight="1">
      <c r="B35" s="75"/>
      <c r="C35" s="82"/>
      <c r="D35" s="1487"/>
      <c r="E35" s="1487"/>
      <c r="F35" s="1470">
        <f t="shared" si="0"/>
        <v>0</v>
      </c>
      <c r="G35" s="1487"/>
      <c r="H35" s="1533">
        <f t="shared" si="1"/>
        <v>0</v>
      </c>
      <c r="I35" s="167">
        <v>23</v>
      </c>
      <c r="J35" s="157"/>
    </row>
    <row r="36" spans="2:10" ht="15" customHeight="1">
      <c r="B36" s="75"/>
      <c r="C36" s="82"/>
      <c r="D36" s="1487"/>
      <c r="E36" s="1487"/>
      <c r="F36" s="1470">
        <f t="shared" si="0"/>
        <v>0</v>
      </c>
      <c r="G36" s="1487"/>
      <c r="H36" s="1533">
        <f t="shared" si="1"/>
        <v>0</v>
      </c>
      <c r="I36" s="167">
        <v>24</v>
      </c>
      <c r="J36" s="157"/>
    </row>
    <row r="37" spans="2:10" ht="15" customHeight="1">
      <c r="B37" s="75"/>
      <c r="C37" s="82"/>
      <c r="D37" s="1487"/>
      <c r="E37" s="1487"/>
      <c r="F37" s="1470">
        <f t="shared" si="0"/>
        <v>0</v>
      </c>
      <c r="G37" s="1487"/>
      <c r="H37" s="1533">
        <f t="shared" si="1"/>
        <v>0</v>
      </c>
      <c r="I37" s="167">
        <v>25</v>
      </c>
      <c r="J37" s="157"/>
    </row>
    <row r="38" spans="2:10" ht="15" customHeight="1" thickBot="1">
      <c r="B38" s="890" t="s">
        <v>1257</v>
      </c>
      <c r="C38" s="891"/>
      <c r="D38" s="1666">
        <f>SUM(D16:D36)</f>
        <v>0</v>
      </c>
      <c r="E38" s="1666">
        <f>SUM(E16:E36)</f>
        <v>0</v>
      </c>
      <c r="F38" s="1666">
        <f>SUM(F16:F36)</f>
        <v>0</v>
      </c>
      <c r="G38" s="1666">
        <f>SUM(G16:G36)</f>
        <v>0</v>
      </c>
      <c r="H38" s="1667">
        <f>SUM(H16:H36)</f>
        <v>0</v>
      </c>
      <c r="I38" s="167">
        <v>26</v>
      </c>
      <c r="J38" s="157"/>
    </row>
    <row r="39" spans="2:10" ht="13.5" thickTop="1">
      <c r="B39" s="239"/>
      <c r="C39" s="239"/>
      <c r="D39" s="239"/>
      <c r="E39" s="239"/>
      <c r="F39" s="239"/>
      <c r="G39" s="239"/>
      <c r="H39" s="239"/>
    </row>
    <row r="40" spans="2:10">
      <c r="B40" s="2068" t="s">
        <v>16051</v>
      </c>
      <c r="C40" s="2068"/>
      <c r="D40" s="2068"/>
      <c r="E40" s="2068"/>
      <c r="F40" s="2068"/>
      <c r="G40" s="2068"/>
      <c r="H40" s="2068"/>
    </row>
    <row r="41" spans="2:10">
      <c r="B41" s="2068"/>
      <c r="C41" s="2068"/>
      <c r="D41" s="2068"/>
      <c r="E41" s="2068"/>
      <c r="F41" s="2068"/>
      <c r="G41" s="2068"/>
      <c r="H41" s="2068"/>
    </row>
    <row r="42" spans="2:10"/>
    <row r="43" spans="2:10"/>
    <row r="44" spans="2:10"/>
    <row r="45" spans="2:10" ht="14.25" hidden="1" customHeight="1"/>
  </sheetData>
  <sheetProtection algorithmName="SHA-512" hashValue="ZDytr7Vl+YaL0Xe0XobWV4ckhmqv5loCHYdwk80KH3cckRGtb6KCvkRz4vmUblfxU/QENAG/8HfCEIQIh/p0Sw==" saltValue="X7+NW6GUsNNrMcH4GhrByg==" spinCount="100000" sheet="1" objects="1" scenarios="1"/>
  <mergeCells count="2">
    <mergeCell ref="B40:H41"/>
    <mergeCell ref="B8:C8"/>
  </mergeCells>
  <hyperlinks>
    <hyperlink ref="B8" location="Checklist!A1" display="Click here to go back to the instructions" xr:uid="{1798EE5F-A249-4B11-A3DE-0DF2A2ADD105}"/>
  </hyperlinks>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pageSetUpPr fitToPage="1"/>
  </sheetPr>
  <dimension ref="A1:O107"/>
  <sheetViews>
    <sheetView showGridLines="0" zoomScaleNormal="100" workbookViewId="0">
      <selection activeCell="H15" sqref="H15"/>
    </sheetView>
  </sheetViews>
  <sheetFormatPr defaultColWidth="0" defaultRowHeight="12.75" zeroHeight="1"/>
  <cols>
    <col min="1" max="1" width="1.77734375" style="12" customWidth="1"/>
    <col min="2" max="4" width="12.6640625" style="12" customWidth="1"/>
    <col min="5" max="7" width="11.6640625" style="12" customWidth="1"/>
    <col min="8" max="8" width="12.88671875" style="12" customWidth="1"/>
    <col min="9" max="9" width="11.6640625" style="12" customWidth="1"/>
    <col min="10" max="10" width="4.109375" style="12" hidden="1" customWidth="1"/>
    <col min="11" max="11" width="1.33203125" style="12" customWidth="1"/>
    <col min="12" max="12" width="72.109375" style="1370" customWidth="1"/>
    <col min="13" max="15" width="8.88671875" style="12" hidden="1" customWidth="1"/>
    <col min="16" max="16384" width="9.6640625" style="12" hidden="1"/>
  </cols>
  <sheetData>
    <row r="1" spans="2:12">
      <c r="B1" s="134" t="s">
        <v>12355</v>
      </c>
      <c r="C1" s="134"/>
      <c r="D1" s="134"/>
      <c r="E1" s="134"/>
      <c r="F1" s="134"/>
      <c r="G1" s="134"/>
      <c r="H1" s="134"/>
      <c r="I1" s="134"/>
      <c r="J1" s="134"/>
    </row>
    <row r="2" spans="2:12">
      <c r="B2" s="134" t="s">
        <v>12356</v>
      </c>
      <c r="C2" s="134"/>
      <c r="D2" s="134"/>
      <c r="E2" s="134"/>
      <c r="F2" s="134"/>
      <c r="G2" s="134"/>
      <c r="H2" s="134"/>
      <c r="I2" s="134"/>
      <c r="J2" s="134"/>
      <c r="L2" s="1371" t="str">
        <f>IF(COUNTIF(L3:O59,"WARNING: Schedule incomplete. If no data to report, please enter N/A or 0 in all cells for this row.")&gt;0,"INCOMPLETE","")</f>
        <v/>
      </c>
    </row>
    <row r="3" spans="2:12">
      <c r="B3" s="134" t="s">
        <v>12357</v>
      </c>
      <c r="C3" s="134"/>
      <c r="D3" s="134"/>
      <c r="E3" s="134"/>
      <c r="F3" s="134"/>
      <c r="G3" s="134"/>
      <c r="H3" s="134"/>
      <c r="I3" s="134"/>
      <c r="J3" s="134"/>
    </row>
    <row r="4" spans="2:12">
      <c r="B4" s="134" t="s">
        <v>12358</v>
      </c>
      <c r="C4" s="134"/>
      <c r="D4" s="134"/>
      <c r="E4" s="134"/>
      <c r="F4" s="134"/>
      <c r="G4" s="134"/>
      <c r="H4" s="134"/>
      <c r="I4" s="134"/>
      <c r="J4" s="134"/>
    </row>
    <row r="5" spans="2:12">
      <c r="B5" s="134"/>
      <c r="C5" s="134"/>
      <c r="D5" s="134"/>
      <c r="E5" s="135"/>
      <c r="F5" s="134"/>
      <c r="G5" s="134"/>
      <c r="H5" s="134"/>
      <c r="I5" s="135"/>
    </row>
    <row r="6" spans="2:12">
      <c r="B6" s="134" t="s">
        <v>667</v>
      </c>
      <c r="C6" s="134"/>
      <c r="D6" s="134"/>
      <c r="E6" s="135"/>
      <c r="F6" s="134"/>
      <c r="G6" s="134"/>
      <c r="H6" s="134"/>
      <c r="I6" s="135"/>
    </row>
    <row r="7" spans="2:12" ht="13.5" thickBot="1">
      <c r="B7" s="1878" t="s">
        <v>14439</v>
      </c>
      <c r="C7" s="1878"/>
      <c r="I7" s="16"/>
    </row>
    <row r="8" spans="2:12" ht="13.5" thickTop="1">
      <c r="B8" s="136" t="s">
        <v>6</v>
      </c>
      <c r="C8" s="137"/>
      <c r="D8" s="137">
        <f>Facility_Name</f>
        <v>0</v>
      </c>
      <c r="E8" s="137"/>
      <c r="F8" s="137"/>
      <c r="G8" s="137"/>
      <c r="H8" s="137"/>
      <c r="I8" s="139"/>
      <c r="K8" s="157"/>
    </row>
    <row r="9" spans="2:12">
      <c r="B9" s="141" t="s">
        <v>7</v>
      </c>
      <c r="C9" s="142"/>
      <c r="D9" s="142" t="str">
        <f>IF(Facility_DBA = 0, "", Facility_DBA)</f>
        <v/>
      </c>
      <c r="E9" s="142"/>
      <c r="F9" s="142"/>
      <c r="G9" s="142"/>
      <c r="H9" s="892"/>
      <c r="I9" s="143"/>
      <c r="K9" s="157"/>
    </row>
    <row r="10" spans="2:12" ht="13.5" thickBot="1">
      <c r="B10" s="144" t="s">
        <v>24</v>
      </c>
      <c r="C10" s="145"/>
      <c r="D10" s="145">
        <f>Provider_Number</f>
        <v>0</v>
      </c>
      <c r="E10" s="145"/>
      <c r="F10" s="455" t="s">
        <v>95</v>
      </c>
      <c r="G10" s="1734">
        <f>Facility_FYB</f>
        <v>0</v>
      </c>
      <c r="H10" s="893" t="s">
        <v>53</v>
      </c>
      <c r="I10" s="1748">
        <f>Facility_FYE</f>
        <v>0</v>
      </c>
      <c r="K10" s="157"/>
    </row>
    <row r="11" spans="2:12" ht="14.25" hidden="1" thickTop="1" thickBot="1">
      <c r="B11" s="182" t="s">
        <v>1486</v>
      </c>
      <c r="C11" s="183" t="s">
        <v>1487</v>
      </c>
      <c r="D11" s="183" t="s">
        <v>1488</v>
      </c>
      <c r="E11" s="183" t="s">
        <v>1489</v>
      </c>
      <c r="F11" s="183" t="s">
        <v>1490</v>
      </c>
      <c r="G11" s="505" t="s">
        <v>1491</v>
      </c>
      <c r="H11" s="183" t="s">
        <v>1492</v>
      </c>
      <c r="I11" s="558" t="s">
        <v>1493</v>
      </c>
      <c r="K11" s="157"/>
    </row>
    <row r="12" spans="2:12" ht="26.25" thickTop="1">
      <c r="B12" s="159" t="s">
        <v>108</v>
      </c>
      <c r="C12" s="665"/>
      <c r="D12" s="665"/>
      <c r="E12" s="884" t="s">
        <v>1258</v>
      </c>
      <c r="F12" s="884" t="s">
        <v>1259</v>
      </c>
      <c r="G12" s="884" t="s">
        <v>1260</v>
      </c>
      <c r="H12" s="884" t="s">
        <v>662</v>
      </c>
      <c r="I12" s="885" t="s">
        <v>1261</v>
      </c>
      <c r="J12" s="167">
        <v>1</v>
      </c>
      <c r="K12" s="157"/>
    </row>
    <row r="13" spans="2:12">
      <c r="B13" s="830"/>
      <c r="C13" s="904"/>
      <c r="D13" s="904"/>
      <c r="E13" s="905" t="s">
        <v>59</v>
      </c>
      <c r="F13" s="905" t="s">
        <v>60</v>
      </c>
      <c r="G13" s="905" t="s">
        <v>61</v>
      </c>
      <c r="H13" s="905" t="s">
        <v>62</v>
      </c>
      <c r="I13" s="906" t="s">
        <v>63</v>
      </c>
      <c r="J13" s="167">
        <v>2</v>
      </c>
      <c r="K13" s="157"/>
    </row>
    <row r="14" spans="2:12">
      <c r="B14" s="897"/>
      <c r="C14" s="142"/>
      <c r="D14" s="142"/>
      <c r="E14" s="142"/>
      <c r="F14" s="142"/>
      <c r="G14" s="142"/>
      <c r="H14" s="142"/>
      <c r="I14" s="143"/>
      <c r="J14" s="167">
        <v>3</v>
      </c>
      <c r="K14" s="157"/>
    </row>
    <row r="15" spans="2:12" ht="15" customHeight="1">
      <c r="B15" s="2069"/>
      <c r="C15" s="2070"/>
      <c r="D15" s="2070"/>
      <c r="E15" s="1670"/>
      <c r="F15" s="1670"/>
      <c r="G15" s="1671">
        <f>+E15+F15</f>
        <v>0</v>
      </c>
      <c r="H15" s="1670"/>
      <c r="I15" s="1672">
        <f>+G15+H15</f>
        <v>0</v>
      </c>
      <c r="J15" s="167">
        <v>4</v>
      </c>
      <c r="K15" s="157"/>
      <c r="L15" s="1370" t="str">
        <f>IF('Form 3'!$F$16="No",IF((IF(_D004441="",1,0)+IF(_D004518="",1,0)+IF(_D004519="",1,0)+IF(_D004749="",1,0))&lt;&gt;0,"WARNING: Schedule incomplete. If no data to report, please enter N/A or 0 in all cells for this row.",""),"")</f>
        <v/>
      </c>
    </row>
    <row r="16" spans="2:12" ht="15" customHeight="1">
      <c r="B16" s="2069"/>
      <c r="C16" s="2070"/>
      <c r="D16" s="2070"/>
      <c r="E16" s="1670"/>
      <c r="F16" s="1670"/>
      <c r="G16" s="1671">
        <f>+E16+F16</f>
        <v>0</v>
      </c>
      <c r="H16" s="1670"/>
      <c r="I16" s="1672">
        <f>+G16+H16</f>
        <v>0</v>
      </c>
      <c r="J16" s="167">
        <v>5</v>
      </c>
      <c r="K16" s="157"/>
    </row>
    <row r="17" spans="2:11" ht="15" customHeight="1">
      <c r="B17" s="2069"/>
      <c r="C17" s="2070"/>
      <c r="D17" s="2070"/>
      <c r="E17" s="1670"/>
      <c r="F17" s="1670"/>
      <c r="G17" s="1671">
        <f>+E17+F17</f>
        <v>0</v>
      </c>
      <c r="H17" s="1670"/>
      <c r="I17" s="1672">
        <f>+G17+H17</f>
        <v>0</v>
      </c>
      <c r="J17" s="167">
        <v>6</v>
      </c>
      <c r="K17" s="157"/>
    </row>
    <row r="18" spans="2:11" ht="15" customHeight="1">
      <c r="B18" s="2069"/>
      <c r="C18" s="2070"/>
      <c r="D18" s="2070"/>
      <c r="E18" s="1670"/>
      <c r="F18" s="1670"/>
      <c r="G18" s="1671">
        <f>+E18+F18</f>
        <v>0</v>
      </c>
      <c r="H18" s="1670"/>
      <c r="I18" s="1672">
        <f>+G18+H18</f>
        <v>0</v>
      </c>
      <c r="J18" s="167">
        <v>7</v>
      </c>
      <c r="K18" s="157"/>
    </row>
    <row r="19" spans="2:11" ht="15" customHeight="1">
      <c r="B19" s="2069"/>
      <c r="C19" s="2070"/>
      <c r="D19" s="2070"/>
      <c r="E19" s="1670"/>
      <c r="F19" s="1670"/>
      <c r="G19" s="1671">
        <f>+E19+F19</f>
        <v>0</v>
      </c>
      <c r="H19" s="1670"/>
      <c r="I19" s="1672">
        <f>+G19+H19</f>
        <v>0</v>
      </c>
      <c r="J19" s="167">
        <v>8</v>
      </c>
      <c r="K19" s="157"/>
    </row>
    <row r="20" spans="2:11" ht="15" customHeight="1">
      <c r="B20" s="2069"/>
      <c r="C20" s="2070"/>
      <c r="D20" s="2070"/>
      <c r="E20" s="1670"/>
      <c r="F20" s="1670"/>
      <c r="G20" s="1671">
        <f t="shared" ref="G20:G83" si="0">+E20+F20</f>
        <v>0</v>
      </c>
      <c r="H20" s="1670"/>
      <c r="I20" s="1672">
        <f t="shared" ref="I20:I83" si="1">+G20+H20</f>
        <v>0</v>
      </c>
      <c r="J20" s="167">
        <v>9</v>
      </c>
      <c r="K20" s="157"/>
    </row>
    <row r="21" spans="2:11" ht="15" customHeight="1">
      <c r="B21" s="2069"/>
      <c r="C21" s="2070"/>
      <c r="D21" s="2070"/>
      <c r="E21" s="1670"/>
      <c r="F21" s="1670"/>
      <c r="G21" s="1671">
        <f t="shared" si="0"/>
        <v>0</v>
      </c>
      <c r="H21" s="1670"/>
      <c r="I21" s="1672">
        <f t="shared" si="1"/>
        <v>0</v>
      </c>
      <c r="J21" s="167">
        <v>10</v>
      </c>
      <c r="K21" s="157"/>
    </row>
    <row r="22" spans="2:11" ht="15" customHeight="1">
      <c r="B22" s="2069"/>
      <c r="C22" s="2070"/>
      <c r="D22" s="2070"/>
      <c r="E22" s="1670"/>
      <c r="F22" s="1670"/>
      <c r="G22" s="1671">
        <f t="shared" si="0"/>
        <v>0</v>
      </c>
      <c r="H22" s="1670"/>
      <c r="I22" s="1672">
        <f t="shared" si="1"/>
        <v>0</v>
      </c>
      <c r="J22" s="167">
        <v>11</v>
      </c>
      <c r="K22" s="157"/>
    </row>
    <row r="23" spans="2:11" ht="15" customHeight="1">
      <c r="B23" s="2069"/>
      <c r="C23" s="2070"/>
      <c r="D23" s="2070"/>
      <c r="E23" s="1670"/>
      <c r="F23" s="1670"/>
      <c r="G23" s="1671">
        <f t="shared" si="0"/>
        <v>0</v>
      </c>
      <c r="H23" s="1670"/>
      <c r="I23" s="1672">
        <f t="shared" si="1"/>
        <v>0</v>
      </c>
      <c r="J23" s="167">
        <v>12</v>
      </c>
      <c r="K23" s="157"/>
    </row>
    <row r="24" spans="2:11" ht="15" customHeight="1">
      <c r="B24" s="2069"/>
      <c r="C24" s="2070"/>
      <c r="D24" s="2070"/>
      <c r="E24" s="1670"/>
      <c r="F24" s="1670"/>
      <c r="G24" s="1671">
        <f t="shared" si="0"/>
        <v>0</v>
      </c>
      <c r="H24" s="1670"/>
      <c r="I24" s="1672">
        <f t="shared" si="1"/>
        <v>0</v>
      </c>
      <c r="J24" s="167">
        <v>13</v>
      </c>
      <c r="K24" s="157"/>
    </row>
    <row r="25" spans="2:11" ht="15" customHeight="1">
      <c r="B25" s="2069"/>
      <c r="C25" s="2070"/>
      <c r="D25" s="2070"/>
      <c r="E25" s="1670"/>
      <c r="F25" s="1670"/>
      <c r="G25" s="1671">
        <f t="shared" si="0"/>
        <v>0</v>
      </c>
      <c r="H25" s="1670"/>
      <c r="I25" s="1672">
        <f t="shared" si="1"/>
        <v>0</v>
      </c>
      <c r="J25" s="167">
        <v>14</v>
      </c>
      <c r="K25" s="157"/>
    </row>
    <row r="26" spans="2:11" ht="15" customHeight="1">
      <c r="B26" s="2069"/>
      <c r="C26" s="2070"/>
      <c r="D26" s="2070"/>
      <c r="E26" s="1670"/>
      <c r="F26" s="1670"/>
      <c r="G26" s="1671">
        <f t="shared" si="0"/>
        <v>0</v>
      </c>
      <c r="H26" s="1670"/>
      <c r="I26" s="1672">
        <f t="shared" si="1"/>
        <v>0</v>
      </c>
      <c r="J26" s="167">
        <v>15</v>
      </c>
      <c r="K26" s="157"/>
    </row>
    <row r="27" spans="2:11" ht="15" customHeight="1">
      <c r="B27" s="2069"/>
      <c r="C27" s="2070"/>
      <c r="D27" s="2070"/>
      <c r="E27" s="1670"/>
      <c r="F27" s="1670"/>
      <c r="G27" s="1671">
        <f t="shared" si="0"/>
        <v>0</v>
      </c>
      <c r="H27" s="1670"/>
      <c r="I27" s="1672">
        <f t="shared" si="1"/>
        <v>0</v>
      </c>
      <c r="J27" s="167">
        <v>16</v>
      </c>
      <c r="K27" s="157"/>
    </row>
    <row r="28" spans="2:11" ht="15" customHeight="1">
      <c r="B28" s="2069"/>
      <c r="C28" s="2070"/>
      <c r="D28" s="2070"/>
      <c r="E28" s="1670"/>
      <c r="F28" s="1670"/>
      <c r="G28" s="1671">
        <f t="shared" si="0"/>
        <v>0</v>
      </c>
      <c r="H28" s="1670"/>
      <c r="I28" s="1672">
        <f t="shared" si="1"/>
        <v>0</v>
      </c>
      <c r="J28" s="167">
        <v>17</v>
      </c>
      <c r="K28" s="157"/>
    </row>
    <row r="29" spans="2:11" ht="15" customHeight="1">
      <c r="B29" s="2069"/>
      <c r="C29" s="2070"/>
      <c r="D29" s="2070"/>
      <c r="E29" s="1670"/>
      <c r="F29" s="1670"/>
      <c r="G29" s="1671">
        <f t="shared" si="0"/>
        <v>0</v>
      </c>
      <c r="H29" s="1670"/>
      <c r="I29" s="1672">
        <f t="shared" si="1"/>
        <v>0</v>
      </c>
      <c r="J29" s="167">
        <v>18</v>
      </c>
      <c r="K29" s="157"/>
    </row>
    <row r="30" spans="2:11" ht="15" customHeight="1">
      <c r="B30" s="2069"/>
      <c r="C30" s="2070"/>
      <c r="D30" s="2070"/>
      <c r="E30" s="1670"/>
      <c r="F30" s="1670"/>
      <c r="G30" s="1671">
        <f t="shared" si="0"/>
        <v>0</v>
      </c>
      <c r="H30" s="1670"/>
      <c r="I30" s="1672">
        <f t="shared" si="1"/>
        <v>0</v>
      </c>
      <c r="J30" s="167">
        <v>19</v>
      </c>
      <c r="K30" s="157"/>
    </row>
    <row r="31" spans="2:11" ht="15" customHeight="1">
      <c r="B31" s="2069"/>
      <c r="C31" s="2070"/>
      <c r="D31" s="2070"/>
      <c r="E31" s="1670"/>
      <c r="F31" s="1670"/>
      <c r="G31" s="1671">
        <f t="shared" si="0"/>
        <v>0</v>
      </c>
      <c r="H31" s="1670"/>
      <c r="I31" s="1672">
        <f t="shared" si="1"/>
        <v>0</v>
      </c>
      <c r="J31" s="167">
        <v>20</v>
      </c>
      <c r="K31" s="157"/>
    </row>
    <row r="32" spans="2:11" ht="15" customHeight="1">
      <c r="B32" s="2069"/>
      <c r="C32" s="2070"/>
      <c r="D32" s="2070"/>
      <c r="E32" s="1670"/>
      <c r="F32" s="1670"/>
      <c r="G32" s="1671">
        <f t="shared" si="0"/>
        <v>0</v>
      </c>
      <c r="H32" s="1670"/>
      <c r="I32" s="1672">
        <f t="shared" si="1"/>
        <v>0</v>
      </c>
      <c r="J32" s="167">
        <v>21</v>
      </c>
      <c r="K32" s="157"/>
    </row>
    <row r="33" spans="2:11" ht="15" customHeight="1">
      <c r="B33" s="2069"/>
      <c r="C33" s="2070"/>
      <c r="D33" s="2070"/>
      <c r="E33" s="1670"/>
      <c r="F33" s="1670"/>
      <c r="G33" s="1671">
        <f t="shared" si="0"/>
        <v>0</v>
      </c>
      <c r="H33" s="1670"/>
      <c r="I33" s="1672">
        <f t="shared" si="1"/>
        <v>0</v>
      </c>
      <c r="J33" s="167">
        <v>22</v>
      </c>
      <c r="K33" s="157"/>
    </row>
    <row r="34" spans="2:11" ht="15" customHeight="1">
      <c r="B34" s="2069"/>
      <c r="C34" s="2070"/>
      <c r="D34" s="2070"/>
      <c r="E34" s="1670"/>
      <c r="F34" s="1670"/>
      <c r="G34" s="1671">
        <f t="shared" si="0"/>
        <v>0</v>
      </c>
      <c r="H34" s="1670"/>
      <c r="I34" s="1672">
        <f t="shared" si="1"/>
        <v>0</v>
      </c>
      <c r="J34" s="167">
        <v>23</v>
      </c>
      <c r="K34" s="157"/>
    </row>
    <row r="35" spans="2:11" ht="15" customHeight="1">
      <c r="B35" s="2069"/>
      <c r="C35" s="2070"/>
      <c r="D35" s="2070"/>
      <c r="E35" s="1670"/>
      <c r="F35" s="1670"/>
      <c r="G35" s="1671">
        <f t="shared" si="0"/>
        <v>0</v>
      </c>
      <c r="H35" s="1670"/>
      <c r="I35" s="1672">
        <f t="shared" si="1"/>
        <v>0</v>
      </c>
      <c r="J35" s="167">
        <v>24</v>
      </c>
      <c r="K35" s="157"/>
    </row>
    <row r="36" spans="2:11" ht="15" customHeight="1">
      <c r="B36" s="2069"/>
      <c r="C36" s="2070"/>
      <c r="D36" s="2070"/>
      <c r="E36" s="1670"/>
      <c r="F36" s="1670"/>
      <c r="G36" s="1671">
        <f t="shared" si="0"/>
        <v>0</v>
      </c>
      <c r="H36" s="1670"/>
      <c r="I36" s="1672">
        <f t="shared" si="1"/>
        <v>0</v>
      </c>
      <c r="J36" s="167">
        <v>25</v>
      </c>
      <c r="K36" s="157"/>
    </row>
    <row r="37" spans="2:11" ht="15" customHeight="1">
      <c r="B37" s="2069"/>
      <c r="C37" s="2070"/>
      <c r="D37" s="2070"/>
      <c r="E37" s="1670"/>
      <c r="F37" s="1670"/>
      <c r="G37" s="1671">
        <f t="shared" si="0"/>
        <v>0</v>
      </c>
      <c r="H37" s="1670"/>
      <c r="I37" s="1672">
        <f t="shared" si="1"/>
        <v>0</v>
      </c>
      <c r="J37" s="167">
        <v>26</v>
      </c>
      <c r="K37" s="157"/>
    </row>
    <row r="38" spans="2:11" ht="15" customHeight="1">
      <c r="B38" s="2069"/>
      <c r="C38" s="2070"/>
      <c r="D38" s="2070"/>
      <c r="E38" s="1670"/>
      <c r="F38" s="1670"/>
      <c r="G38" s="1671">
        <f t="shared" si="0"/>
        <v>0</v>
      </c>
      <c r="H38" s="1670"/>
      <c r="I38" s="1672">
        <f t="shared" si="1"/>
        <v>0</v>
      </c>
      <c r="J38" s="167">
        <v>27</v>
      </c>
      <c r="K38" s="157"/>
    </row>
    <row r="39" spans="2:11" ht="15" customHeight="1">
      <c r="B39" s="2069"/>
      <c r="C39" s="2070"/>
      <c r="D39" s="2070"/>
      <c r="E39" s="1670"/>
      <c r="F39" s="1670"/>
      <c r="G39" s="1671">
        <f t="shared" si="0"/>
        <v>0</v>
      </c>
      <c r="H39" s="1670"/>
      <c r="I39" s="1672">
        <f t="shared" si="1"/>
        <v>0</v>
      </c>
      <c r="J39" s="167">
        <v>28</v>
      </c>
      <c r="K39" s="157"/>
    </row>
    <row r="40" spans="2:11" ht="15" customHeight="1">
      <c r="B40" s="2069"/>
      <c r="C40" s="2070"/>
      <c r="D40" s="2070"/>
      <c r="E40" s="1670"/>
      <c r="F40" s="1670"/>
      <c r="G40" s="1671">
        <f t="shared" si="0"/>
        <v>0</v>
      </c>
      <c r="H40" s="1670"/>
      <c r="I40" s="1672">
        <f t="shared" si="1"/>
        <v>0</v>
      </c>
      <c r="J40" s="167">
        <v>29</v>
      </c>
      <c r="K40" s="157"/>
    </row>
    <row r="41" spans="2:11" ht="15" customHeight="1">
      <c r="B41" s="2069"/>
      <c r="C41" s="2070"/>
      <c r="D41" s="2070"/>
      <c r="E41" s="1670"/>
      <c r="F41" s="1670"/>
      <c r="G41" s="1671">
        <f t="shared" si="0"/>
        <v>0</v>
      </c>
      <c r="H41" s="1670"/>
      <c r="I41" s="1672">
        <f t="shared" si="1"/>
        <v>0</v>
      </c>
      <c r="J41" s="167">
        <v>30</v>
      </c>
      <c r="K41" s="157"/>
    </row>
    <row r="42" spans="2:11" ht="15" customHeight="1">
      <c r="B42" s="2069"/>
      <c r="C42" s="2070"/>
      <c r="D42" s="2070"/>
      <c r="E42" s="1670"/>
      <c r="F42" s="1670"/>
      <c r="G42" s="1671">
        <f t="shared" si="0"/>
        <v>0</v>
      </c>
      <c r="H42" s="1670"/>
      <c r="I42" s="1672">
        <f t="shared" si="1"/>
        <v>0</v>
      </c>
      <c r="J42" s="167">
        <v>31</v>
      </c>
      <c r="K42" s="157"/>
    </row>
    <row r="43" spans="2:11" ht="15" customHeight="1">
      <c r="B43" s="2069"/>
      <c r="C43" s="2070"/>
      <c r="D43" s="2070"/>
      <c r="E43" s="1670"/>
      <c r="F43" s="1670"/>
      <c r="G43" s="1671">
        <f t="shared" si="0"/>
        <v>0</v>
      </c>
      <c r="H43" s="1670"/>
      <c r="I43" s="1672">
        <f t="shared" si="1"/>
        <v>0</v>
      </c>
      <c r="J43" s="167">
        <v>32</v>
      </c>
      <c r="K43" s="157"/>
    </row>
    <row r="44" spans="2:11" ht="15" customHeight="1">
      <c r="B44" s="2069"/>
      <c r="C44" s="2070"/>
      <c r="D44" s="2070"/>
      <c r="E44" s="1670"/>
      <c r="F44" s="1670"/>
      <c r="G44" s="1671">
        <f t="shared" si="0"/>
        <v>0</v>
      </c>
      <c r="H44" s="1670"/>
      <c r="I44" s="1672">
        <f t="shared" si="1"/>
        <v>0</v>
      </c>
      <c r="J44" s="167">
        <v>33</v>
      </c>
      <c r="K44" s="157"/>
    </row>
    <row r="45" spans="2:11" ht="15" customHeight="1">
      <c r="B45" s="2069"/>
      <c r="C45" s="2070"/>
      <c r="D45" s="2070"/>
      <c r="E45" s="1670"/>
      <c r="F45" s="1670"/>
      <c r="G45" s="1671">
        <f t="shared" si="0"/>
        <v>0</v>
      </c>
      <c r="H45" s="1670"/>
      <c r="I45" s="1672">
        <f t="shared" si="1"/>
        <v>0</v>
      </c>
      <c r="J45" s="167">
        <v>34</v>
      </c>
      <c r="K45" s="157"/>
    </row>
    <row r="46" spans="2:11" ht="15" customHeight="1">
      <c r="B46" s="2069"/>
      <c r="C46" s="2070"/>
      <c r="D46" s="2070"/>
      <c r="E46" s="1670"/>
      <c r="F46" s="1670"/>
      <c r="G46" s="1671">
        <f t="shared" si="0"/>
        <v>0</v>
      </c>
      <c r="H46" s="1670"/>
      <c r="I46" s="1672">
        <f t="shared" si="1"/>
        <v>0</v>
      </c>
      <c r="J46" s="167">
        <v>35</v>
      </c>
      <c r="K46" s="157"/>
    </row>
    <row r="47" spans="2:11" ht="15" customHeight="1">
      <c r="B47" s="2069"/>
      <c r="C47" s="2070"/>
      <c r="D47" s="2070"/>
      <c r="E47" s="1670"/>
      <c r="F47" s="1670"/>
      <c r="G47" s="1671">
        <f t="shared" si="0"/>
        <v>0</v>
      </c>
      <c r="H47" s="1670"/>
      <c r="I47" s="1672">
        <f t="shared" si="1"/>
        <v>0</v>
      </c>
      <c r="J47" s="167">
        <v>36</v>
      </c>
      <c r="K47" s="157"/>
    </row>
    <row r="48" spans="2:11" ht="15" customHeight="1">
      <c r="B48" s="2069"/>
      <c r="C48" s="2070"/>
      <c r="D48" s="2070"/>
      <c r="E48" s="1670"/>
      <c r="F48" s="1670"/>
      <c r="G48" s="1671">
        <f t="shared" si="0"/>
        <v>0</v>
      </c>
      <c r="H48" s="1670"/>
      <c r="I48" s="1672">
        <f t="shared" si="1"/>
        <v>0</v>
      </c>
      <c r="J48" s="167">
        <v>37</v>
      </c>
      <c r="K48" s="157"/>
    </row>
    <row r="49" spans="2:11" ht="15" customHeight="1">
      <c r="B49" s="2069"/>
      <c r="C49" s="2070"/>
      <c r="D49" s="2070"/>
      <c r="E49" s="1670"/>
      <c r="F49" s="1670"/>
      <c r="G49" s="1671">
        <f t="shared" si="0"/>
        <v>0</v>
      </c>
      <c r="H49" s="1670"/>
      <c r="I49" s="1672">
        <f t="shared" si="1"/>
        <v>0</v>
      </c>
      <c r="J49" s="167">
        <v>38</v>
      </c>
      <c r="K49" s="157"/>
    </row>
    <row r="50" spans="2:11" ht="15" customHeight="1">
      <c r="B50" s="2069"/>
      <c r="C50" s="2070"/>
      <c r="D50" s="2070"/>
      <c r="E50" s="1670"/>
      <c r="F50" s="1670"/>
      <c r="G50" s="1671">
        <f t="shared" si="0"/>
        <v>0</v>
      </c>
      <c r="H50" s="1670"/>
      <c r="I50" s="1672">
        <f t="shared" si="1"/>
        <v>0</v>
      </c>
      <c r="J50" s="167">
        <v>39</v>
      </c>
      <c r="K50" s="157"/>
    </row>
    <row r="51" spans="2:11" ht="15" customHeight="1">
      <c r="B51" s="2069"/>
      <c r="C51" s="2070"/>
      <c r="D51" s="2070"/>
      <c r="E51" s="1670"/>
      <c r="F51" s="1670"/>
      <c r="G51" s="1671">
        <f t="shared" si="0"/>
        <v>0</v>
      </c>
      <c r="H51" s="1670"/>
      <c r="I51" s="1672">
        <f t="shared" si="1"/>
        <v>0</v>
      </c>
      <c r="J51" s="167">
        <v>40</v>
      </c>
      <c r="K51" s="157"/>
    </row>
    <row r="52" spans="2:11" ht="15" customHeight="1">
      <c r="B52" s="2069"/>
      <c r="C52" s="2070"/>
      <c r="D52" s="2070"/>
      <c r="E52" s="1670"/>
      <c r="F52" s="1670"/>
      <c r="G52" s="1671">
        <f t="shared" si="0"/>
        <v>0</v>
      </c>
      <c r="H52" s="1670"/>
      <c r="I52" s="1672">
        <f t="shared" si="1"/>
        <v>0</v>
      </c>
      <c r="J52" s="167">
        <v>41</v>
      </c>
      <c r="K52" s="157"/>
    </row>
    <row r="53" spans="2:11" ht="15" customHeight="1">
      <c r="B53" s="2069"/>
      <c r="C53" s="2070"/>
      <c r="D53" s="2070"/>
      <c r="E53" s="1670"/>
      <c r="F53" s="1670"/>
      <c r="G53" s="1671">
        <f t="shared" si="0"/>
        <v>0</v>
      </c>
      <c r="H53" s="1670"/>
      <c r="I53" s="1672">
        <f t="shared" si="1"/>
        <v>0</v>
      </c>
      <c r="J53" s="167">
        <v>42</v>
      </c>
      <c r="K53" s="157"/>
    </row>
    <row r="54" spans="2:11" ht="15" customHeight="1">
      <c r="B54" s="2069"/>
      <c r="C54" s="2070"/>
      <c r="D54" s="2070"/>
      <c r="E54" s="1670"/>
      <c r="F54" s="1670"/>
      <c r="G54" s="1671">
        <f t="shared" si="0"/>
        <v>0</v>
      </c>
      <c r="H54" s="1670"/>
      <c r="I54" s="1672">
        <f t="shared" si="1"/>
        <v>0</v>
      </c>
      <c r="J54" s="167">
        <v>43</v>
      </c>
      <c r="K54" s="157"/>
    </row>
    <row r="55" spans="2:11" ht="15" customHeight="1">
      <c r="B55" s="2069"/>
      <c r="C55" s="2070"/>
      <c r="D55" s="2070"/>
      <c r="E55" s="1670"/>
      <c r="F55" s="1670"/>
      <c r="G55" s="1671">
        <f t="shared" si="0"/>
        <v>0</v>
      </c>
      <c r="H55" s="1670"/>
      <c r="I55" s="1672">
        <f t="shared" si="1"/>
        <v>0</v>
      </c>
      <c r="J55" s="167">
        <v>44</v>
      </c>
      <c r="K55" s="157"/>
    </row>
    <row r="56" spans="2:11" ht="15" customHeight="1">
      <c r="B56" s="2069"/>
      <c r="C56" s="2070"/>
      <c r="D56" s="2070"/>
      <c r="E56" s="1670"/>
      <c r="F56" s="1670"/>
      <c r="G56" s="1671">
        <f t="shared" si="0"/>
        <v>0</v>
      </c>
      <c r="H56" s="1670"/>
      <c r="I56" s="1672">
        <f t="shared" si="1"/>
        <v>0</v>
      </c>
      <c r="J56" s="167">
        <v>45</v>
      </c>
      <c r="K56" s="157"/>
    </row>
    <row r="57" spans="2:11" ht="15" customHeight="1">
      <c r="B57" s="2069"/>
      <c r="C57" s="2070"/>
      <c r="D57" s="2070"/>
      <c r="E57" s="1670"/>
      <c r="F57" s="1670"/>
      <c r="G57" s="1671">
        <f t="shared" si="0"/>
        <v>0</v>
      </c>
      <c r="H57" s="1670"/>
      <c r="I57" s="1672">
        <f t="shared" si="1"/>
        <v>0</v>
      </c>
      <c r="J57" s="167">
        <v>46</v>
      </c>
      <c r="K57" s="157"/>
    </row>
    <row r="58" spans="2:11" ht="15" customHeight="1">
      <c r="B58" s="2069"/>
      <c r="C58" s="2070"/>
      <c r="D58" s="2070"/>
      <c r="E58" s="1670"/>
      <c r="F58" s="1670"/>
      <c r="G58" s="1671">
        <f t="shared" si="0"/>
        <v>0</v>
      </c>
      <c r="H58" s="1670"/>
      <c r="I58" s="1672">
        <f t="shared" si="1"/>
        <v>0</v>
      </c>
      <c r="J58" s="167">
        <v>47</v>
      </c>
      <c r="K58" s="157"/>
    </row>
    <row r="59" spans="2:11" ht="15" customHeight="1">
      <c r="B59" s="2069"/>
      <c r="C59" s="2070"/>
      <c r="D59" s="2070"/>
      <c r="E59" s="1670"/>
      <c r="F59" s="1670"/>
      <c r="G59" s="1671">
        <f t="shared" si="0"/>
        <v>0</v>
      </c>
      <c r="H59" s="1670"/>
      <c r="I59" s="1672">
        <f t="shared" si="1"/>
        <v>0</v>
      </c>
      <c r="J59" s="167">
        <v>48</v>
      </c>
      <c r="K59" s="157"/>
    </row>
    <row r="60" spans="2:11" ht="15" customHeight="1">
      <c r="B60" s="2069"/>
      <c r="C60" s="2070"/>
      <c r="D60" s="2070"/>
      <c r="E60" s="1670"/>
      <c r="F60" s="1670"/>
      <c r="G60" s="1671">
        <f t="shared" si="0"/>
        <v>0</v>
      </c>
      <c r="H60" s="1670"/>
      <c r="I60" s="1672">
        <f t="shared" si="1"/>
        <v>0</v>
      </c>
      <c r="J60" s="167">
        <v>49</v>
      </c>
      <c r="K60" s="157"/>
    </row>
    <row r="61" spans="2:11" ht="15" customHeight="1">
      <c r="B61" s="2069"/>
      <c r="C61" s="2070"/>
      <c r="D61" s="2070"/>
      <c r="E61" s="1670"/>
      <c r="F61" s="1670"/>
      <c r="G61" s="1671">
        <f t="shared" si="0"/>
        <v>0</v>
      </c>
      <c r="H61" s="1670"/>
      <c r="I61" s="1672">
        <f t="shared" si="1"/>
        <v>0</v>
      </c>
      <c r="J61" s="167">
        <v>50</v>
      </c>
      <c r="K61" s="157"/>
    </row>
    <row r="62" spans="2:11" ht="15" customHeight="1">
      <c r="B62" s="2069"/>
      <c r="C62" s="2070"/>
      <c r="D62" s="2070"/>
      <c r="E62" s="1670"/>
      <c r="F62" s="1670"/>
      <c r="G62" s="1671">
        <f t="shared" si="0"/>
        <v>0</v>
      </c>
      <c r="H62" s="1670"/>
      <c r="I62" s="1672">
        <f t="shared" si="1"/>
        <v>0</v>
      </c>
      <c r="J62" s="167">
        <v>51</v>
      </c>
      <c r="K62" s="157"/>
    </row>
    <row r="63" spans="2:11" ht="15" customHeight="1">
      <c r="B63" s="2069"/>
      <c r="C63" s="2070"/>
      <c r="D63" s="2070"/>
      <c r="E63" s="1670"/>
      <c r="F63" s="1670"/>
      <c r="G63" s="1671">
        <f t="shared" si="0"/>
        <v>0</v>
      </c>
      <c r="H63" s="1670"/>
      <c r="I63" s="1672">
        <f t="shared" si="1"/>
        <v>0</v>
      </c>
      <c r="J63" s="167">
        <v>52</v>
      </c>
      <c r="K63" s="157"/>
    </row>
    <row r="64" spans="2:11" ht="15" customHeight="1">
      <c r="B64" s="2069"/>
      <c r="C64" s="2070"/>
      <c r="D64" s="2070"/>
      <c r="E64" s="1670"/>
      <c r="F64" s="1670"/>
      <c r="G64" s="1671">
        <f t="shared" si="0"/>
        <v>0</v>
      </c>
      <c r="H64" s="1670"/>
      <c r="I64" s="1672">
        <f t="shared" si="1"/>
        <v>0</v>
      </c>
      <c r="J64" s="167">
        <v>53</v>
      </c>
      <c r="K64" s="157"/>
    </row>
    <row r="65" spans="2:11" ht="15" customHeight="1">
      <c r="B65" s="2069"/>
      <c r="C65" s="2070"/>
      <c r="D65" s="2070"/>
      <c r="E65" s="1670"/>
      <c r="F65" s="1670"/>
      <c r="G65" s="1671">
        <f t="shared" si="0"/>
        <v>0</v>
      </c>
      <c r="H65" s="1670"/>
      <c r="I65" s="1672">
        <f t="shared" si="1"/>
        <v>0</v>
      </c>
      <c r="J65" s="167">
        <v>54</v>
      </c>
      <c r="K65" s="157"/>
    </row>
    <row r="66" spans="2:11" ht="15" customHeight="1">
      <c r="B66" s="2069"/>
      <c r="C66" s="2070"/>
      <c r="D66" s="2070"/>
      <c r="E66" s="1670"/>
      <c r="F66" s="1670"/>
      <c r="G66" s="1671">
        <f t="shared" si="0"/>
        <v>0</v>
      </c>
      <c r="H66" s="1670"/>
      <c r="I66" s="1672">
        <f t="shared" si="1"/>
        <v>0</v>
      </c>
      <c r="J66" s="167">
        <v>55</v>
      </c>
      <c r="K66" s="157"/>
    </row>
    <row r="67" spans="2:11" ht="15" customHeight="1">
      <c r="B67" s="2069"/>
      <c r="C67" s="2070"/>
      <c r="D67" s="2070"/>
      <c r="E67" s="1670"/>
      <c r="F67" s="1670"/>
      <c r="G67" s="1671">
        <f t="shared" si="0"/>
        <v>0</v>
      </c>
      <c r="H67" s="1670"/>
      <c r="I67" s="1672">
        <f t="shared" si="1"/>
        <v>0</v>
      </c>
      <c r="J67" s="167">
        <v>56</v>
      </c>
      <c r="K67" s="157"/>
    </row>
    <row r="68" spans="2:11" ht="15" customHeight="1">
      <c r="B68" s="2069"/>
      <c r="C68" s="2070"/>
      <c r="D68" s="2070"/>
      <c r="E68" s="1670"/>
      <c r="F68" s="1670"/>
      <c r="G68" s="1671">
        <f t="shared" si="0"/>
        <v>0</v>
      </c>
      <c r="H68" s="1670"/>
      <c r="I68" s="1672">
        <f t="shared" si="1"/>
        <v>0</v>
      </c>
      <c r="J68" s="167">
        <v>57</v>
      </c>
      <c r="K68" s="157"/>
    </row>
    <row r="69" spans="2:11" ht="15" customHeight="1">
      <c r="B69" s="2069"/>
      <c r="C69" s="2070"/>
      <c r="D69" s="2070"/>
      <c r="E69" s="1670"/>
      <c r="F69" s="1670"/>
      <c r="G69" s="1671">
        <f t="shared" si="0"/>
        <v>0</v>
      </c>
      <c r="H69" s="1670"/>
      <c r="I69" s="1672">
        <f t="shared" si="1"/>
        <v>0</v>
      </c>
      <c r="J69" s="167">
        <v>58</v>
      </c>
      <c r="K69" s="157"/>
    </row>
    <row r="70" spans="2:11" ht="15" customHeight="1">
      <c r="B70" s="2069"/>
      <c r="C70" s="2070"/>
      <c r="D70" s="2070"/>
      <c r="E70" s="1670"/>
      <c r="F70" s="1670"/>
      <c r="G70" s="1671">
        <f t="shared" si="0"/>
        <v>0</v>
      </c>
      <c r="H70" s="1670"/>
      <c r="I70" s="1672">
        <f t="shared" si="1"/>
        <v>0</v>
      </c>
      <c r="J70" s="167">
        <v>59</v>
      </c>
      <c r="K70" s="157"/>
    </row>
    <row r="71" spans="2:11" ht="15" customHeight="1">
      <c r="B71" s="2069"/>
      <c r="C71" s="2070"/>
      <c r="D71" s="2070"/>
      <c r="E71" s="1670"/>
      <c r="F71" s="1670"/>
      <c r="G71" s="1671">
        <f t="shared" si="0"/>
        <v>0</v>
      </c>
      <c r="H71" s="1670"/>
      <c r="I71" s="1672">
        <f t="shared" si="1"/>
        <v>0</v>
      </c>
      <c r="J71" s="167">
        <v>60</v>
      </c>
      <c r="K71" s="157"/>
    </row>
    <row r="72" spans="2:11" ht="15" customHeight="1">
      <c r="B72" s="2069"/>
      <c r="C72" s="2070"/>
      <c r="D72" s="2070"/>
      <c r="E72" s="1670"/>
      <c r="F72" s="1670"/>
      <c r="G72" s="1671">
        <f t="shared" si="0"/>
        <v>0</v>
      </c>
      <c r="H72" s="1670"/>
      <c r="I72" s="1672">
        <f t="shared" si="1"/>
        <v>0</v>
      </c>
      <c r="J72" s="167">
        <v>61</v>
      </c>
      <c r="K72" s="157"/>
    </row>
    <row r="73" spans="2:11" ht="15" customHeight="1">
      <c r="B73" s="2069"/>
      <c r="C73" s="2070"/>
      <c r="D73" s="2070"/>
      <c r="E73" s="1670"/>
      <c r="F73" s="1670"/>
      <c r="G73" s="1671">
        <f t="shared" si="0"/>
        <v>0</v>
      </c>
      <c r="H73" s="1670"/>
      <c r="I73" s="1672">
        <f t="shared" si="1"/>
        <v>0</v>
      </c>
      <c r="J73" s="167">
        <v>62</v>
      </c>
      <c r="K73" s="157"/>
    </row>
    <row r="74" spans="2:11" ht="15" customHeight="1">
      <c r="B74" s="2069"/>
      <c r="C74" s="2070"/>
      <c r="D74" s="2070"/>
      <c r="E74" s="1670"/>
      <c r="F74" s="1670"/>
      <c r="G74" s="1671">
        <f t="shared" si="0"/>
        <v>0</v>
      </c>
      <c r="H74" s="1670"/>
      <c r="I74" s="1672">
        <f t="shared" si="1"/>
        <v>0</v>
      </c>
      <c r="J74" s="167">
        <v>63</v>
      </c>
      <c r="K74" s="157"/>
    </row>
    <row r="75" spans="2:11" ht="15" customHeight="1">
      <c r="B75" s="2069"/>
      <c r="C75" s="2070"/>
      <c r="D75" s="2070"/>
      <c r="E75" s="1670"/>
      <c r="F75" s="1670"/>
      <c r="G75" s="1671">
        <f t="shared" si="0"/>
        <v>0</v>
      </c>
      <c r="H75" s="1670"/>
      <c r="I75" s="1672">
        <f t="shared" si="1"/>
        <v>0</v>
      </c>
      <c r="J75" s="167">
        <v>64</v>
      </c>
      <c r="K75" s="157"/>
    </row>
    <row r="76" spans="2:11" ht="15" customHeight="1">
      <c r="B76" s="2069"/>
      <c r="C76" s="2070"/>
      <c r="D76" s="2070"/>
      <c r="E76" s="1670"/>
      <c r="F76" s="1670"/>
      <c r="G76" s="1671">
        <f t="shared" si="0"/>
        <v>0</v>
      </c>
      <c r="H76" s="1670"/>
      <c r="I76" s="1672">
        <f t="shared" si="1"/>
        <v>0</v>
      </c>
      <c r="J76" s="167">
        <v>65</v>
      </c>
      <c r="K76" s="157"/>
    </row>
    <row r="77" spans="2:11" ht="15" customHeight="1">
      <c r="B77" s="2069"/>
      <c r="C77" s="2070"/>
      <c r="D77" s="2070"/>
      <c r="E77" s="1670"/>
      <c r="F77" s="1670"/>
      <c r="G77" s="1671">
        <f t="shared" si="0"/>
        <v>0</v>
      </c>
      <c r="H77" s="1670"/>
      <c r="I77" s="1672">
        <f t="shared" si="1"/>
        <v>0</v>
      </c>
      <c r="J77" s="167">
        <v>66</v>
      </c>
      <c r="K77" s="157"/>
    </row>
    <row r="78" spans="2:11" ht="15" customHeight="1">
      <c r="B78" s="2069"/>
      <c r="C78" s="2070"/>
      <c r="D78" s="2070"/>
      <c r="E78" s="1670"/>
      <c r="F78" s="1670"/>
      <c r="G78" s="1671">
        <f t="shared" si="0"/>
        <v>0</v>
      </c>
      <c r="H78" s="1670"/>
      <c r="I78" s="1672">
        <f t="shared" si="1"/>
        <v>0</v>
      </c>
      <c r="J78" s="167">
        <v>67</v>
      </c>
      <c r="K78" s="157"/>
    </row>
    <row r="79" spans="2:11" ht="15" customHeight="1">
      <c r="B79" s="2069"/>
      <c r="C79" s="2070"/>
      <c r="D79" s="2070"/>
      <c r="E79" s="1670"/>
      <c r="F79" s="1670"/>
      <c r="G79" s="1671">
        <f t="shared" si="0"/>
        <v>0</v>
      </c>
      <c r="H79" s="1670"/>
      <c r="I79" s="1672">
        <f t="shared" si="1"/>
        <v>0</v>
      </c>
      <c r="J79" s="167">
        <v>68</v>
      </c>
      <c r="K79" s="157"/>
    </row>
    <row r="80" spans="2:11" ht="15" customHeight="1">
      <c r="B80" s="2069"/>
      <c r="C80" s="2070"/>
      <c r="D80" s="2070"/>
      <c r="E80" s="1670"/>
      <c r="F80" s="1670"/>
      <c r="G80" s="1671">
        <f t="shared" si="0"/>
        <v>0</v>
      </c>
      <c r="H80" s="1670"/>
      <c r="I80" s="1672">
        <f t="shared" si="1"/>
        <v>0</v>
      </c>
      <c r="J80" s="167">
        <v>69</v>
      </c>
      <c r="K80" s="157"/>
    </row>
    <row r="81" spans="2:11" ht="15" customHeight="1">
      <c r="B81" s="2069"/>
      <c r="C81" s="2070"/>
      <c r="D81" s="2070"/>
      <c r="E81" s="1670"/>
      <c r="F81" s="1670"/>
      <c r="G81" s="1671">
        <f t="shared" si="0"/>
        <v>0</v>
      </c>
      <c r="H81" s="1670"/>
      <c r="I81" s="1672">
        <f t="shared" si="1"/>
        <v>0</v>
      </c>
      <c r="J81" s="167">
        <v>70</v>
      </c>
      <c r="K81" s="157"/>
    </row>
    <row r="82" spans="2:11" ht="15" customHeight="1">
      <c r="B82" s="2069"/>
      <c r="C82" s="2070"/>
      <c r="D82" s="2070"/>
      <c r="E82" s="1670"/>
      <c r="F82" s="1670"/>
      <c r="G82" s="1671">
        <f t="shared" si="0"/>
        <v>0</v>
      </c>
      <c r="H82" s="1670"/>
      <c r="I82" s="1672">
        <f t="shared" si="1"/>
        <v>0</v>
      </c>
      <c r="J82" s="167">
        <v>71</v>
      </c>
      <c r="K82" s="157"/>
    </row>
    <row r="83" spans="2:11" ht="15" customHeight="1">
      <c r="B83" s="2069"/>
      <c r="C83" s="2070"/>
      <c r="D83" s="2070"/>
      <c r="E83" s="1670"/>
      <c r="F83" s="1670"/>
      <c r="G83" s="1671">
        <f t="shared" si="0"/>
        <v>0</v>
      </c>
      <c r="H83" s="1670"/>
      <c r="I83" s="1672">
        <f t="shared" si="1"/>
        <v>0</v>
      </c>
      <c r="J83" s="167">
        <v>72</v>
      </c>
      <c r="K83" s="157"/>
    </row>
    <row r="84" spans="2:11" ht="15" customHeight="1">
      <c r="B84" s="2069"/>
      <c r="C84" s="2070"/>
      <c r="D84" s="2070"/>
      <c r="E84" s="1670"/>
      <c r="F84" s="1670"/>
      <c r="G84" s="1671">
        <f t="shared" ref="G84:G94" si="2">+E84+F84</f>
        <v>0</v>
      </c>
      <c r="H84" s="1670"/>
      <c r="I84" s="1672">
        <f t="shared" ref="I84:I94" si="3">+G84+H84</f>
        <v>0</v>
      </c>
      <c r="J84" s="167">
        <v>73</v>
      </c>
      <c r="K84" s="157"/>
    </row>
    <row r="85" spans="2:11" ht="15" customHeight="1">
      <c r="B85" s="2069"/>
      <c r="C85" s="2070"/>
      <c r="D85" s="2070"/>
      <c r="E85" s="1670"/>
      <c r="F85" s="1670"/>
      <c r="G85" s="1671">
        <f t="shared" si="2"/>
        <v>0</v>
      </c>
      <c r="H85" s="1670"/>
      <c r="I85" s="1672">
        <f t="shared" si="3"/>
        <v>0</v>
      </c>
      <c r="J85" s="167">
        <v>74</v>
      </c>
      <c r="K85" s="157"/>
    </row>
    <row r="86" spans="2:11" ht="15" customHeight="1">
      <c r="B86" s="2069"/>
      <c r="C86" s="2070"/>
      <c r="D86" s="2070"/>
      <c r="E86" s="1670"/>
      <c r="F86" s="1670"/>
      <c r="G86" s="1671">
        <f t="shared" si="2"/>
        <v>0</v>
      </c>
      <c r="H86" s="1670"/>
      <c r="I86" s="1672">
        <f t="shared" si="3"/>
        <v>0</v>
      </c>
      <c r="J86" s="167">
        <v>75</v>
      </c>
      <c r="K86" s="157"/>
    </row>
    <row r="87" spans="2:11" ht="15" customHeight="1">
      <c r="B87" s="2069"/>
      <c r="C87" s="2070"/>
      <c r="D87" s="2070"/>
      <c r="E87" s="1670"/>
      <c r="F87" s="1670"/>
      <c r="G87" s="1671">
        <f t="shared" si="2"/>
        <v>0</v>
      </c>
      <c r="H87" s="1670"/>
      <c r="I87" s="1672">
        <f t="shared" si="3"/>
        <v>0</v>
      </c>
      <c r="J87" s="167">
        <v>76</v>
      </c>
      <c r="K87" s="157"/>
    </row>
    <row r="88" spans="2:11" ht="15" customHeight="1">
      <c r="B88" s="2069"/>
      <c r="C88" s="2070"/>
      <c r="D88" s="2070"/>
      <c r="E88" s="1670"/>
      <c r="F88" s="1670"/>
      <c r="G88" s="1671">
        <f t="shared" si="2"/>
        <v>0</v>
      </c>
      <c r="H88" s="1670"/>
      <c r="I88" s="1672">
        <f t="shared" si="3"/>
        <v>0</v>
      </c>
      <c r="J88" s="167">
        <v>77</v>
      </c>
      <c r="K88" s="157"/>
    </row>
    <row r="89" spans="2:11" ht="15" customHeight="1">
      <c r="B89" s="2069"/>
      <c r="C89" s="2070"/>
      <c r="D89" s="2070"/>
      <c r="E89" s="1670"/>
      <c r="F89" s="1670"/>
      <c r="G89" s="1671">
        <f t="shared" si="2"/>
        <v>0</v>
      </c>
      <c r="H89" s="1670"/>
      <c r="I89" s="1672">
        <f t="shared" si="3"/>
        <v>0</v>
      </c>
      <c r="J89" s="167">
        <v>78</v>
      </c>
      <c r="K89" s="157"/>
    </row>
    <row r="90" spans="2:11" ht="15" customHeight="1">
      <c r="B90" s="2069"/>
      <c r="C90" s="2070"/>
      <c r="D90" s="2070"/>
      <c r="E90" s="1670"/>
      <c r="F90" s="1670"/>
      <c r="G90" s="1671">
        <f t="shared" si="2"/>
        <v>0</v>
      </c>
      <c r="H90" s="1670"/>
      <c r="I90" s="1672">
        <f t="shared" si="3"/>
        <v>0</v>
      </c>
      <c r="J90" s="167">
        <v>79</v>
      </c>
      <c r="K90" s="157"/>
    </row>
    <row r="91" spans="2:11" ht="15" customHeight="1">
      <c r="B91" s="2069"/>
      <c r="C91" s="2070"/>
      <c r="D91" s="2070"/>
      <c r="E91" s="1670"/>
      <c r="F91" s="1670"/>
      <c r="G91" s="1671">
        <f t="shared" si="2"/>
        <v>0</v>
      </c>
      <c r="H91" s="1670"/>
      <c r="I91" s="1672">
        <f t="shared" si="3"/>
        <v>0</v>
      </c>
      <c r="J91" s="167">
        <v>80</v>
      </c>
      <c r="K91" s="157"/>
    </row>
    <row r="92" spans="2:11" ht="15" customHeight="1">
      <c r="B92" s="2069"/>
      <c r="C92" s="2070"/>
      <c r="D92" s="2070"/>
      <c r="E92" s="1670"/>
      <c r="F92" s="1670"/>
      <c r="G92" s="1671">
        <f t="shared" si="2"/>
        <v>0</v>
      </c>
      <c r="H92" s="1670"/>
      <c r="I92" s="1672">
        <f t="shared" si="3"/>
        <v>0</v>
      </c>
      <c r="J92" s="167">
        <v>81</v>
      </c>
      <c r="K92" s="157"/>
    </row>
    <row r="93" spans="2:11" ht="15" customHeight="1">
      <c r="B93" s="2069"/>
      <c r="C93" s="2070"/>
      <c r="D93" s="2070"/>
      <c r="E93" s="1670"/>
      <c r="F93" s="1670"/>
      <c r="G93" s="1671">
        <f t="shared" si="2"/>
        <v>0</v>
      </c>
      <c r="H93" s="1670"/>
      <c r="I93" s="1672">
        <f t="shared" si="3"/>
        <v>0</v>
      </c>
      <c r="J93" s="167">
        <v>82</v>
      </c>
      <c r="K93" s="157"/>
    </row>
    <row r="94" spans="2:11" ht="15" customHeight="1">
      <c r="B94" s="2069"/>
      <c r="C94" s="2070"/>
      <c r="D94" s="2070"/>
      <c r="E94" s="1670"/>
      <c r="F94" s="1670"/>
      <c r="G94" s="1671">
        <f t="shared" si="2"/>
        <v>0</v>
      </c>
      <c r="H94" s="1670"/>
      <c r="I94" s="1672">
        <f t="shared" si="3"/>
        <v>0</v>
      </c>
      <c r="J94" s="167">
        <v>83</v>
      </c>
      <c r="K94" s="157"/>
    </row>
    <row r="95" spans="2:11" ht="15" customHeight="1" thickBot="1">
      <c r="B95" s="472" t="s">
        <v>668</v>
      </c>
      <c r="C95" s="145"/>
      <c r="D95" s="145"/>
      <c r="E95" s="1530">
        <f>SUM(E15:E94)</f>
        <v>0</v>
      </c>
      <c r="F95" s="1530">
        <f>SUM(F15:F94)</f>
        <v>0</v>
      </c>
      <c r="G95" s="1530">
        <f>SUM(G15:G94)</f>
        <v>0</v>
      </c>
      <c r="H95" s="1530">
        <f>SUM(H15:H94)</f>
        <v>0</v>
      </c>
      <c r="I95" s="1535">
        <f>SUM(I15:I94)</f>
        <v>0</v>
      </c>
      <c r="J95" s="167">
        <v>84</v>
      </c>
      <c r="K95" s="157"/>
    </row>
    <row r="96" spans="2:11" ht="13.5" thickTop="1">
      <c r="B96" s="239"/>
      <c r="C96" s="239"/>
      <c r="D96" s="239"/>
      <c r="E96" s="239"/>
      <c r="F96" s="239"/>
      <c r="G96" s="239"/>
      <c r="H96" s="239"/>
      <c r="I96" s="239"/>
    </row>
    <row r="97" spans="2:9" ht="12.75" customHeight="1">
      <c r="B97" s="134"/>
      <c r="C97" s="135"/>
      <c r="D97" s="135"/>
      <c r="E97" s="135"/>
      <c r="F97" s="135"/>
      <c r="G97" s="135"/>
      <c r="H97" s="135"/>
      <c r="I97" s="135"/>
    </row>
    <row r="98" spans="2:9"/>
    <row r="99" spans="2:9"/>
    <row r="100" spans="2:9"/>
    <row r="101" spans="2:9"/>
    <row r="102" spans="2:9"/>
    <row r="103" spans="2:9"/>
    <row r="104" spans="2:9"/>
    <row r="105" spans="2:9"/>
    <row r="106" spans="2:9"/>
    <row r="107" spans="2:9"/>
  </sheetData>
  <sheetProtection algorithmName="SHA-512" hashValue="ev8YcFDzmVTmdJwt/TnlpZAdgGywMt7thhjc4OB78dWVcC4OSCCSbCv7/DRXhMK8RJy4IUUl2Tsg/duqbJVTzQ==" saltValue="nZZss9A4GWNBLwkNGiErHA==" spinCount="100000" sheet="1" objects="1" scenarios="1"/>
  <mergeCells count="81">
    <mergeCell ref="B7:C7"/>
    <mergeCell ref="B87:D87"/>
    <mergeCell ref="B88:D88"/>
    <mergeCell ref="B89:D89"/>
    <mergeCell ref="B93:D93"/>
    <mergeCell ref="B75:D75"/>
    <mergeCell ref="B76:D76"/>
    <mergeCell ref="B77:D77"/>
    <mergeCell ref="B78:D78"/>
    <mergeCell ref="B79:D79"/>
    <mergeCell ref="B80:D80"/>
    <mergeCell ref="B81:D81"/>
    <mergeCell ref="B82:D82"/>
    <mergeCell ref="B83:D83"/>
    <mergeCell ref="B84:D84"/>
    <mergeCell ref="B85:D85"/>
    <mergeCell ref="B94:D94"/>
    <mergeCell ref="B90:D90"/>
    <mergeCell ref="B91:D91"/>
    <mergeCell ref="B92:D92"/>
    <mergeCell ref="B86:D86"/>
    <mergeCell ref="B74:D74"/>
    <mergeCell ref="B63:D63"/>
    <mergeCell ref="B64:D64"/>
    <mergeCell ref="B65:D65"/>
    <mergeCell ref="B66:D66"/>
    <mergeCell ref="B67:D67"/>
    <mergeCell ref="B68:D68"/>
    <mergeCell ref="B69:D69"/>
    <mergeCell ref="B70:D70"/>
    <mergeCell ref="B71:D71"/>
    <mergeCell ref="B72:D72"/>
    <mergeCell ref="B73:D73"/>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15:D15"/>
    <mergeCell ref="B16:D16"/>
    <mergeCell ref="B17:D17"/>
    <mergeCell ref="B18:D18"/>
    <mergeCell ref="B19:D19"/>
    <mergeCell ref="B20:D20"/>
    <mergeCell ref="B21:D21"/>
    <mergeCell ref="B22:D22"/>
    <mergeCell ref="B23:D23"/>
    <mergeCell ref="B24:D24"/>
    <mergeCell ref="B25:D25"/>
  </mergeCells>
  <hyperlinks>
    <hyperlink ref="B7" location="Checklist!A1" display="Click here to go back to the instructions" xr:uid="{96167332-1117-4BA3-AA3A-F5C42AE8CC33}"/>
  </hyperlinks>
  <printOptions horizontalCentered="1"/>
  <pageMargins left="0.25" right="0.25" top="0.75" bottom="0.75" header="0.3" footer="0.3"/>
  <pageSetup scale="76" fitToHeight="2" orientation="portrait" r:id="rId1"/>
  <headerFooter alignWithMargins="0">
    <oddFooter>&amp;C&amp;10&amp;A Page &amp;P of &amp;N</oddFooter>
  </headerFooter>
  <rowBreaks count="1" manualBreakCount="1">
    <brk id="56" min="1"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P78"/>
  <sheetViews>
    <sheetView showGridLines="0" topLeftCell="B7" zoomScaleNormal="100" workbookViewId="0">
      <selection activeCell="K18" sqref="K18"/>
    </sheetView>
  </sheetViews>
  <sheetFormatPr defaultColWidth="0" defaultRowHeight="12.75" zeroHeight="1"/>
  <cols>
    <col min="1" max="1" width="1.77734375" style="12" customWidth="1"/>
    <col min="2" max="2" width="15.109375" style="12" customWidth="1"/>
    <col min="3" max="3" width="14.21875" style="12" customWidth="1"/>
    <col min="4" max="4" width="14.44140625" style="12" customWidth="1"/>
    <col min="5" max="5" width="17.21875" style="12" customWidth="1"/>
    <col min="6" max="8" width="14.44140625" style="12" customWidth="1"/>
    <col min="9" max="9" width="2.44140625" style="12" hidden="1" customWidth="1"/>
    <col min="10" max="10" width="1.44140625" style="12" customWidth="1"/>
    <col min="11" max="12" width="14.44140625" style="12" customWidth="1"/>
    <col min="13" max="13" width="72.109375" style="1370" customWidth="1"/>
    <col min="14" max="16" width="8.88671875" style="12" hidden="1" customWidth="1"/>
    <col min="17" max="16384" width="9.6640625" style="12" hidden="1"/>
  </cols>
  <sheetData>
    <row r="1" spans="2:15">
      <c r="B1" s="134" t="s">
        <v>12355</v>
      </c>
      <c r="C1" s="134"/>
      <c r="D1" s="134"/>
      <c r="E1" s="134"/>
      <c r="F1" s="134"/>
      <c r="G1" s="134"/>
      <c r="H1" s="134"/>
      <c r="I1" s="134"/>
    </row>
    <row r="2" spans="2:15">
      <c r="B2" s="134" t="s">
        <v>12356</v>
      </c>
      <c r="C2" s="134"/>
      <c r="D2" s="134"/>
      <c r="E2" s="134"/>
      <c r="F2" s="134"/>
      <c r="G2" s="134"/>
      <c r="H2" s="134"/>
      <c r="I2" s="134"/>
      <c r="M2" s="1371" t="str">
        <f>IF(OR(LEFT(M62,5)="ERROR",COUNTIF(M3:P59,"WARNING: Schedule incomplete. If no data to report, please enter N/A or 0 in all cells for this row.")&gt;0),"INCOMPLETE","")</f>
        <v/>
      </c>
    </row>
    <row r="3" spans="2:15">
      <c r="B3" s="134" t="s">
        <v>12357</v>
      </c>
      <c r="C3" s="134"/>
      <c r="D3" s="134"/>
      <c r="E3" s="134"/>
      <c r="F3" s="134"/>
      <c r="G3" s="134"/>
      <c r="H3" s="134"/>
      <c r="I3" s="134"/>
    </row>
    <row r="4" spans="2:15">
      <c r="B4" s="134" t="s">
        <v>12358</v>
      </c>
      <c r="C4" s="134"/>
      <c r="D4" s="134"/>
      <c r="E4" s="134"/>
      <c r="F4" s="134"/>
      <c r="G4" s="134"/>
      <c r="H4" s="134"/>
      <c r="I4" s="134"/>
    </row>
    <row r="5" spans="2:15">
      <c r="B5" s="134"/>
      <c r="C5" s="135"/>
      <c r="D5" s="135"/>
      <c r="E5" s="134"/>
      <c r="F5" s="134"/>
      <c r="G5" s="134"/>
      <c r="H5" s="135"/>
    </row>
    <row r="6" spans="2:15">
      <c r="B6" s="711" t="s">
        <v>1262</v>
      </c>
      <c r="C6" s="163"/>
      <c r="D6" s="163"/>
      <c r="E6" s="163"/>
      <c r="F6" s="163"/>
      <c r="G6" s="163"/>
      <c r="H6" s="163"/>
      <c r="I6" s="907"/>
    </row>
    <row r="7" spans="2:15">
      <c r="B7" s="711" t="s">
        <v>669</v>
      </c>
      <c r="C7" s="163"/>
      <c r="D7" s="163"/>
      <c r="E7" s="163"/>
      <c r="F7" s="163"/>
      <c r="G7" s="163"/>
      <c r="H7" s="163"/>
    </row>
    <row r="8" spans="2:15" ht="13.5" thickBot="1">
      <c r="B8" s="1878" t="s">
        <v>14439</v>
      </c>
      <c r="C8" s="1878"/>
      <c r="D8" s="169"/>
      <c r="E8" s="169"/>
      <c r="F8" s="169"/>
      <c r="G8" s="169"/>
      <c r="H8" s="16"/>
    </row>
    <row r="9" spans="2:15" ht="13.5" thickTop="1">
      <c r="B9" s="136" t="s">
        <v>6</v>
      </c>
      <c r="C9" s="137">
        <f>Facility_Name</f>
        <v>0</v>
      </c>
      <c r="D9" s="137"/>
      <c r="E9" s="137"/>
      <c r="F9" s="137"/>
      <c r="G9" s="137"/>
      <c r="H9" s="139"/>
      <c r="J9" s="157"/>
    </row>
    <row r="10" spans="2:15">
      <c r="B10" s="141" t="s">
        <v>7</v>
      </c>
      <c r="C10" s="142" t="str">
        <f>IF(Facility_DBA = 0, "", Facility_DBA)</f>
        <v/>
      </c>
      <c r="D10" s="142"/>
      <c r="E10" s="142"/>
      <c r="F10" s="142"/>
      <c r="G10" s="892"/>
      <c r="H10" s="143"/>
      <c r="J10" s="157"/>
    </row>
    <row r="11" spans="2:15" ht="13.5" thickBot="1">
      <c r="B11" s="144" t="s">
        <v>24</v>
      </c>
      <c r="C11" s="145">
        <f>Provider_Number</f>
        <v>0</v>
      </c>
      <c r="D11" s="145"/>
      <c r="E11" s="219" t="s">
        <v>95</v>
      </c>
      <c r="F11" s="1734">
        <f>Facility_FYB</f>
        <v>0</v>
      </c>
      <c r="G11" s="893" t="s">
        <v>53</v>
      </c>
      <c r="H11" s="1748">
        <f>Facility_FYE</f>
        <v>0</v>
      </c>
      <c r="J11" s="157"/>
      <c r="N11" s="385"/>
    </row>
    <row r="12" spans="2:15" ht="14.25" hidden="1" thickTop="1" thickBot="1">
      <c r="B12" s="182" t="s">
        <v>1486</v>
      </c>
      <c r="C12" s="183" t="s">
        <v>1487</v>
      </c>
      <c r="D12" s="183" t="s">
        <v>1488</v>
      </c>
      <c r="E12" s="183" t="s">
        <v>1489</v>
      </c>
      <c r="F12" s="505" t="s">
        <v>1490</v>
      </c>
      <c r="G12" s="183" t="s">
        <v>1491</v>
      </c>
      <c r="H12" s="558" t="s">
        <v>1492</v>
      </c>
      <c r="J12" s="157"/>
      <c r="K12" s="558" t="s">
        <v>1493</v>
      </c>
      <c r="L12" s="558" t="s">
        <v>1494</v>
      </c>
      <c r="M12" s="558" t="s">
        <v>1499</v>
      </c>
      <c r="N12" s="385"/>
    </row>
    <row r="13" spans="2:15" ht="51.75" thickTop="1">
      <c r="B13" s="883" t="s">
        <v>1251</v>
      </c>
      <c r="C13" s="884" t="s">
        <v>1251</v>
      </c>
      <c r="D13" s="884" t="s">
        <v>1252</v>
      </c>
      <c r="E13" s="884" t="s">
        <v>1253</v>
      </c>
      <c r="F13" s="884" t="s">
        <v>1254</v>
      </c>
      <c r="G13" s="884" t="s">
        <v>1255</v>
      </c>
      <c r="H13" s="885" t="s">
        <v>1256</v>
      </c>
      <c r="I13" s="167">
        <v>1</v>
      </c>
      <c r="J13" s="157"/>
      <c r="K13" s="2071" t="s">
        <v>16047</v>
      </c>
      <c r="L13" s="2072"/>
      <c r="N13" s="167">
        <v>1</v>
      </c>
    </row>
    <row r="14" spans="2:15">
      <c r="B14" s="894" t="s">
        <v>106</v>
      </c>
      <c r="C14" s="895" t="s">
        <v>663</v>
      </c>
      <c r="D14" s="895" t="s">
        <v>59</v>
      </c>
      <c r="E14" s="895" t="s">
        <v>60</v>
      </c>
      <c r="F14" s="895" t="s">
        <v>61</v>
      </c>
      <c r="G14" s="895" t="s">
        <v>62</v>
      </c>
      <c r="H14" s="896" t="s">
        <v>63</v>
      </c>
      <c r="I14" s="167">
        <v>2</v>
      </c>
      <c r="J14" s="157"/>
      <c r="K14" s="1789" t="s">
        <v>97</v>
      </c>
      <c r="L14" s="1789" t="s">
        <v>98</v>
      </c>
      <c r="N14" s="167">
        <v>2</v>
      </c>
    </row>
    <row r="15" spans="2:15">
      <c r="B15" s="897"/>
      <c r="C15" s="142"/>
      <c r="D15" s="142"/>
      <c r="E15" s="142"/>
      <c r="F15" s="142"/>
      <c r="G15" s="142"/>
      <c r="H15" s="143"/>
      <c r="I15" s="167">
        <v>3</v>
      </c>
      <c r="J15" s="157"/>
      <c r="K15" s="1773" t="s">
        <v>16048</v>
      </c>
      <c r="L15" s="1773" t="s">
        <v>16049</v>
      </c>
      <c r="N15" s="167">
        <v>3</v>
      </c>
      <c r="O15" s="385"/>
    </row>
    <row r="16" spans="2:15">
      <c r="B16" s="235" t="s">
        <v>670</v>
      </c>
      <c r="C16" s="1278">
        <f>+'Schedule 15'!C15</f>
        <v>4</v>
      </c>
      <c r="D16" s="1487"/>
      <c r="E16" s="1487"/>
      <c r="F16" s="1470">
        <f>+E16+D16</f>
        <v>0</v>
      </c>
      <c r="G16" s="1489">
        <f>'Schedule 15'!H15</f>
        <v>0</v>
      </c>
      <c r="H16" s="1533">
        <f>+F16+G16</f>
        <v>0</v>
      </c>
      <c r="I16" s="167">
        <v>4</v>
      </c>
      <c r="J16" s="157"/>
      <c r="K16" s="1780">
        <f>IFERROR(H16*'Form 14'!K40,0)</f>
        <v>0</v>
      </c>
      <c r="L16" s="1781">
        <f>IFERROR(H16*'Form 14'!K41,0)</f>
        <v>0</v>
      </c>
      <c r="M16" s="1370" t="str">
        <f>IF('Form 3'!$F$16="Yes",IF((IF(_D004912="",1,0)+IF(_D004913="",1,0))&lt;&gt;0,"WARNING: Schedule incomplete. If no data to report, please enter N/A or 0 in all cells for this row.",""),"")</f>
        <v/>
      </c>
      <c r="N16" s="167">
        <v>4</v>
      </c>
    </row>
    <row r="17" spans="2:14">
      <c r="B17" s="235" t="s">
        <v>670</v>
      </c>
      <c r="C17" s="1278">
        <f>+'Schedule 15'!C16</f>
        <v>5</v>
      </c>
      <c r="D17" s="1487"/>
      <c r="E17" s="1487"/>
      <c r="F17" s="1470">
        <f t="shared" ref="F17:F58" si="0">+E17+D17</f>
        <v>0</v>
      </c>
      <c r="G17" s="1489">
        <f>'Schedule 15'!H16</f>
        <v>0</v>
      </c>
      <c r="H17" s="1533">
        <f t="shared" ref="H17:H58" si="1">+F17+G17</f>
        <v>0</v>
      </c>
      <c r="I17" s="167">
        <v>5</v>
      </c>
      <c r="J17" s="157"/>
      <c r="K17" s="1782">
        <f t="shared" ref="K17:K31" si="2">$H17</f>
        <v>0</v>
      </c>
      <c r="L17" s="1782">
        <v>0</v>
      </c>
      <c r="N17" s="167">
        <v>5</v>
      </c>
    </row>
    <row r="18" spans="2:14">
      <c r="B18" s="235" t="s">
        <v>670</v>
      </c>
      <c r="C18" s="1278">
        <f>+'Schedule 15'!C17</f>
        <v>6</v>
      </c>
      <c r="D18" s="1487"/>
      <c r="E18" s="1487"/>
      <c r="F18" s="1470">
        <f t="shared" si="0"/>
        <v>0</v>
      </c>
      <c r="G18" s="1489">
        <f>'Schedule 15'!H17</f>
        <v>0</v>
      </c>
      <c r="H18" s="1533">
        <f t="shared" si="1"/>
        <v>0</v>
      </c>
      <c r="I18" s="167">
        <v>6</v>
      </c>
      <c r="J18" s="157"/>
      <c r="K18" s="1782">
        <f t="shared" si="2"/>
        <v>0</v>
      </c>
      <c r="L18" s="1782">
        <v>0</v>
      </c>
      <c r="N18" s="167">
        <v>6</v>
      </c>
    </row>
    <row r="19" spans="2:14">
      <c r="B19" s="235" t="s">
        <v>670</v>
      </c>
      <c r="C19" s="1278">
        <f>+'Schedule 15'!C18</f>
        <v>7</v>
      </c>
      <c r="D19" s="1487"/>
      <c r="E19" s="1487"/>
      <c r="F19" s="1470">
        <f t="shared" si="0"/>
        <v>0</v>
      </c>
      <c r="G19" s="1489">
        <f>'Schedule 15'!H18</f>
        <v>0</v>
      </c>
      <c r="H19" s="1533">
        <f t="shared" si="1"/>
        <v>0</v>
      </c>
      <c r="I19" s="167">
        <v>7</v>
      </c>
      <c r="J19" s="157"/>
      <c r="K19" s="1782">
        <f t="shared" si="2"/>
        <v>0</v>
      </c>
      <c r="L19" s="1782">
        <v>0</v>
      </c>
      <c r="N19" s="167">
        <v>7</v>
      </c>
    </row>
    <row r="20" spans="2:14">
      <c r="B20" s="235" t="s">
        <v>670</v>
      </c>
      <c r="C20" s="1278">
        <f>+'Schedule 15'!C19</f>
        <v>8</v>
      </c>
      <c r="D20" s="1487"/>
      <c r="E20" s="1487"/>
      <c r="F20" s="1470">
        <f t="shared" si="0"/>
        <v>0</v>
      </c>
      <c r="G20" s="1489">
        <f>'Schedule 15'!H19</f>
        <v>0</v>
      </c>
      <c r="H20" s="1533">
        <f t="shared" si="1"/>
        <v>0</v>
      </c>
      <c r="I20" s="167">
        <v>8</v>
      </c>
      <c r="J20" s="157"/>
      <c r="K20" s="1782">
        <f>$H20</f>
        <v>0</v>
      </c>
      <c r="L20" s="1782">
        <v>0</v>
      </c>
      <c r="N20" s="167">
        <v>8</v>
      </c>
    </row>
    <row r="21" spans="2:14">
      <c r="B21" s="235" t="s">
        <v>670</v>
      </c>
      <c r="C21" s="1278">
        <f>+'Schedule 15'!C20</f>
        <v>9</v>
      </c>
      <c r="D21" s="1487"/>
      <c r="E21" s="1487"/>
      <c r="F21" s="1470">
        <f t="shared" si="0"/>
        <v>0</v>
      </c>
      <c r="G21" s="1489">
        <f>'Schedule 15'!H20</f>
        <v>0</v>
      </c>
      <c r="H21" s="1533">
        <f t="shared" si="1"/>
        <v>0</v>
      </c>
      <c r="I21" s="167">
        <v>9</v>
      </c>
      <c r="J21" s="157"/>
      <c r="K21" s="1782">
        <f t="shared" si="2"/>
        <v>0</v>
      </c>
      <c r="L21" s="1782">
        <v>0</v>
      </c>
      <c r="N21" s="167">
        <v>9</v>
      </c>
    </row>
    <row r="22" spans="2:14">
      <c r="B22" s="235" t="s">
        <v>670</v>
      </c>
      <c r="C22" s="1278">
        <f>+'Schedule 15'!C21</f>
        <v>10</v>
      </c>
      <c r="D22" s="1487"/>
      <c r="E22" s="1487"/>
      <c r="F22" s="1470">
        <f t="shared" si="0"/>
        <v>0</v>
      </c>
      <c r="G22" s="1489">
        <f>'Schedule 15'!H21</f>
        <v>0</v>
      </c>
      <c r="H22" s="1533">
        <f t="shared" si="1"/>
        <v>0</v>
      </c>
      <c r="I22" s="167">
        <v>10</v>
      </c>
      <c r="J22" s="157"/>
      <c r="K22" s="1782">
        <f t="shared" si="2"/>
        <v>0</v>
      </c>
      <c r="L22" s="1782">
        <v>0</v>
      </c>
      <c r="N22" s="167">
        <v>10</v>
      </c>
    </row>
    <row r="23" spans="2:14">
      <c r="B23" s="235" t="s">
        <v>670</v>
      </c>
      <c r="C23" s="1278">
        <f>+'Schedule 15'!C22</f>
        <v>11</v>
      </c>
      <c r="D23" s="1487"/>
      <c r="E23" s="1487"/>
      <c r="F23" s="1470">
        <f t="shared" si="0"/>
        <v>0</v>
      </c>
      <c r="G23" s="1489">
        <f>'Schedule 15'!H22</f>
        <v>0</v>
      </c>
      <c r="H23" s="1533">
        <f t="shared" si="1"/>
        <v>0</v>
      </c>
      <c r="I23" s="167">
        <v>11</v>
      </c>
      <c r="J23" s="157"/>
      <c r="K23" s="1782">
        <f>$H23</f>
        <v>0</v>
      </c>
      <c r="L23" s="1782">
        <v>0</v>
      </c>
      <c r="N23" s="167">
        <v>11</v>
      </c>
    </row>
    <row r="24" spans="2:14">
      <c r="B24" s="235" t="s">
        <v>670</v>
      </c>
      <c r="C24" s="1278">
        <f>+'Schedule 15'!C23</f>
        <v>12</v>
      </c>
      <c r="D24" s="1487"/>
      <c r="E24" s="1487"/>
      <c r="F24" s="1470">
        <f t="shared" si="0"/>
        <v>0</v>
      </c>
      <c r="G24" s="1489">
        <f>'Schedule 15'!H23</f>
        <v>0</v>
      </c>
      <c r="H24" s="1533">
        <f t="shared" si="1"/>
        <v>0</v>
      </c>
      <c r="I24" s="167">
        <v>12</v>
      </c>
      <c r="J24" s="157"/>
      <c r="K24" s="1782">
        <f t="shared" si="2"/>
        <v>0</v>
      </c>
      <c r="L24" s="1782">
        <v>0</v>
      </c>
      <c r="N24" s="167">
        <v>12</v>
      </c>
    </row>
    <row r="25" spans="2:14">
      <c r="B25" s="235" t="s">
        <v>670</v>
      </c>
      <c r="C25" s="1278">
        <f>+'Schedule 15'!C24</f>
        <v>13</v>
      </c>
      <c r="D25" s="1487"/>
      <c r="E25" s="1487"/>
      <c r="F25" s="1470">
        <f t="shared" si="0"/>
        <v>0</v>
      </c>
      <c r="G25" s="1489">
        <f>'Schedule 15'!H24</f>
        <v>0</v>
      </c>
      <c r="H25" s="1533">
        <f t="shared" si="1"/>
        <v>0</v>
      </c>
      <c r="I25" s="167">
        <v>13</v>
      </c>
      <c r="J25" s="157"/>
      <c r="K25" s="1782">
        <f t="shared" si="2"/>
        <v>0</v>
      </c>
      <c r="L25" s="1782">
        <v>0</v>
      </c>
      <c r="N25" s="167">
        <v>13</v>
      </c>
    </row>
    <row r="26" spans="2:14">
      <c r="B26" s="235" t="s">
        <v>670</v>
      </c>
      <c r="C26" s="1278">
        <f>+'Schedule 15'!C26</f>
        <v>14</v>
      </c>
      <c r="D26" s="1487"/>
      <c r="E26" s="1487"/>
      <c r="F26" s="1470">
        <f t="shared" si="0"/>
        <v>0</v>
      </c>
      <c r="G26" s="1489">
        <f>'Schedule 15'!H26</f>
        <v>0</v>
      </c>
      <c r="H26" s="1533">
        <f t="shared" si="1"/>
        <v>0</v>
      </c>
      <c r="I26" s="167">
        <v>15</v>
      </c>
      <c r="J26" s="157"/>
      <c r="K26" s="1782">
        <f t="shared" si="2"/>
        <v>0</v>
      </c>
      <c r="L26" s="1782">
        <v>0</v>
      </c>
      <c r="N26" s="167">
        <v>15</v>
      </c>
    </row>
    <row r="27" spans="2:14">
      <c r="B27" s="235" t="s">
        <v>670</v>
      </c>
      <c r="C27" s="1278">
        <f>+'Schedule 15'!C27</f>
        <v>15</v>
      </c>
      <c r="D27" s="1487"/>
      <c r="E27" s="1487"/>
      <c r="F27" s="1470">
        <f t="shared" si="0"/>
        <v>0</v>
      </c>
      <c r="G27" s="1489">
        <f>'Schedule 15'!H27</f>
        <v>0</v>
      </c>
      <c r="H27" s="1533">
        <f t="shared" si="1"/>
        <v>0</v>
      </c>
      <c r="I27" s="167">
        <v>16</v>
      </c>
      <c r="J27" s="157"/>
      <c r="K27" s="1782">
        <f t="shared" si="2"/>
        <v>0</v>
      </c>
      <c r="L27" s="1782">
        <v>0</v>
      </c>
      <c r="N27" s="167">
        <v>16</v>
      </c>
    </row>
    <row r="28" spans="2:14">
      <c r="B28" s="235" t="s">
        <v>670</v>
      </c>
      <c r="C28" s="1278">
        <f>+'Schedule 15'!C28</f>
        <v>16</v>
      </c>
      <c r="D28" s="1487"/>
      <c r="E28" s="1487"/>
      <c r="F28" s="1470">
        <f t="shared" si="0"/>
        <v>0</v>
      </c>
      <c r="G28" s="1489">
        <f>'Schedule 15'!H28</f>
        <v>0</v>
      </c>
      <c r="H28" s="1533">
        <f t="shared" si="1"/>
        <v>0</v>
      </c>
      <c r="I28" s="167">
        <v>17</v>
      </c>
      <c r="J28" s="157"/>
      <c r="K28" s="1782">
        <f t="shared" si="2"/>
        <v>0</v>
      </c>
      <c r="L28" s="1782">
        <v>0</v>
      </c>
      <c r="N28" s="167">
        <v>17</v>
      </c>
    </row>
    <row r="29" spans="2:14">
      <c r="B29" s="235" t="s">
        <v>670</v>
      </c>
      <c r="C29" s="1278">
        <f>+'Schedule 15'!C29</f>
        <v>17</v>
      </c>
      <c r="D29" s="1487"/>
      <c r="E29" s="1487"/>
      <c r="F29" s="1470">
        <f t="shared" si="0"/>
        <v>0</v>
      </c>
      <c r="G29" s="1489">
        <f>'Schedule 15'!H29</f>
        <v>0</v>
      </c>
      <c r="H29" s="1533">
        <f t="shared" si="1"/>
        <v>0</v>
      </c>
      <c r="I29" s="167">
        <v>18</v>
      </c>
      <c r="J29" s="157"/>
      <c r="K29" s="1782">
        <f t="shared" si="2"/>
        <v>0</v>
      </c>
      <c r="L29" s="1782">
        <v>0</v>
      </c>
      <c r="N29" s="167">
        <v>18</v>
      </c>
    </row>
    <row r="30" spans="2:14">
      <c r="B30" s="235" t="s">
        <v>670</v>
      </c>
      <c r="C30" s="1278">
        <f>+'Schedule 15'!C30</f>
        <v>18</v>
      </c>
      <c r="D30" s="1487"/>
      <c r="E30" s="1487"/>
      <c r="F30" s="1470">
        <f t="shared" si="0"/>
        <v>0</v>
      </c>
      <c r="G30" s="1489">
        <f>'Schedule 15'!H30</f>
        <v>0</v>
      </c>
      <c r="H30" s="1533">
        <f t="shared" si="1"/>
        <v>0</v>
      </c>
      <c r="I30" s="167">
        <v>19</v>
      </c>
      <c r="J30" s="157"/>
      <c r="K30" s="1782">
        <f t="shared" si="2"/>
        <v>0</v>
      </c>
      <c r="L30" s="1782">
        <v>0</v>
      </c>
      <c r="N30" s="167">
        <v>19</v>
      </c>
    </row>
    <row r="31" spans="2:14">
      <c r="B31" s="235" t="s">
        <v>670</v>
      </c>
      <c r="C31" s="1278">
        <f>+'Schedule 15'!C31</f>
        <v>0</v>
      </c>
      <c r="D31" s="1487"/>
      <c r="E31" s="1487"/>
      <c r="F31" s="1470">
        <f t="shared" si="0"/>
        <v>0</v>
      </c>
      <c r="G31" s="1489">
        <f>'Schedule 15'!H31</f>
        <v>0</v>
      </c>
      <c r="H31" s="1533">
        <f t="shared" si="1"/>
        <v>0</v>
      </c>
      <c r="I31" s="167">
        <v>20</v>
      </c>
      <c r="J31" s="157"/>
      <c r="K31" s="1782">
        <f t="shared" si="2"/>
        <v>0</v>
      </c>
      <c r="L31" s="1782">
        <v>0</v>
      </c>
      <c r="N31" s="167">
        <v>20</v>
      </c>
    </row>
    <row r="32" spans="2:14">
      <c r="B32" s="235" t="s">
        <v>670</v>
      </c>
      <c r="C32" s="1278">
        <f>+'Schedule 15'!C32</f>
        <v>0</v>
      </c>
      <c r="D32" s="1487"/>
      <c r="E32" s="1487"/>
      <c r="F32" s="1470">
        <f t="shared" si="0"/>
        <v>0</v>
      </c>
      <c r="G32" s="1489">
        <f>'Schedule 15'!H32</f>
        <v>0</v>
      </c>
      <c r="H32" s="1533">
        <f t="shared" si="1"/>
        <v>0</v>
      </c>
      <c r="I32" s="167">
        <v>21</v>
      </c>
      <c r="J32" s="157"/>
      <c r="K32" s="1782">
        <f t="shared" ref="K32:K57" si="3">$H32</f>
        <v>0</v>
      </c>
      <c r="L32" s="1782">
        <v>0</v>
      </c>
      <c r="N32" s="167">
        <v>21</v>
      </c>
    </row>
    <row r="33" spans="2:14">
      <c r="B33" s="235" t="s">
        <v>670</v>
      </c>
      <c r="C33" s="1278">
        <f>+'Schedule 15'!C33</f>
        <v>0</v>
      </c>
      <c r="D33" s="1487"/>
      <c r="E33" s="1487"/>
      <c r="F33" s="1470">
        <f t="shared" si="0"/>
        <v>0</v>
      </c>
      <c r="G33" s="1489">
        <f>'Schedule 15'!H33</f>
        <v>0</v>
      </c>
      <c r="H33" s="1533">
        <f t="shared" si="1"/>
        <v>0</v>
      </c>
      <c r="I33" s="167">
        <v>22</v>
      </c>
      <c r="J33" s="157"/>
      <c r="K33" s="1782">
        <f t="shared" si="3"/>
        <v>0</v>
      </c>
      <c r="L33" s="1782">
        <v>0</v>
      </c>
      <c r="N33" s="167">
        <v>22</v>
      </c>
    </row>
    <row r="34" spans="2:14">
      <c r="B34" s="235" t="s">
        <v>670</v>
      </c>
      <c r="C34" s="1278">
        <f>+'Schedule 15'!C34</f>
        <v>0</v>
      </c>
      <c r="D34" s="1487"/>
      <c r="E34" s="1487"/>
      <c r="F34" s="1470">
        <f t="shared" si="0"/>
        <v>0</v>
      </c>
      <c r="G34" s="1489">
        <f>'Schedule 15'!H34</f>
        <v>0</v>
      </c>
      <c r="H34" s="1533">
        <f t="shared" si="1"/>
        <v>0</v>
      </c>
      <c r="I34" s="167">
        <v>23</v>
      </c>
      <c r="J34" s="157"/>
      <c r="K34" s="1782">
        <f t="shared" si="3"/>
        <v>0</v>
      </c>
      <c r="L34" s="1782">
        <v>0</v>
      </c>
      <c r="N34" s="167">
        <v>23</v>
      </c>
    </row>
    <row r="35" spans="2:14">
      <c r="B35" s="235" t="s">
        <v>670</v>
      </c>
      <c r="C35" s="1278">
        <f>+'Schedule 15'!C35</f>
        <v>0</v>
      </c>
      <c r="D35" s="1487"/>
      <c r="E35" s="1487"/>
      <c r="F35" s="1470">
        <f t="shared" si="0"/>
        <v>0</v>
      </c>
      <c r="G35" s="1489">
        <f>'Schedule 15'!H35</f>
        <v>0</v>
      </c>
      <c r="H35" s="1533">
        <f t="shared" si="1"/>
        <v>0</v>
      </c>
      <c r="I35" s="167">
        <v>24</v>
      </c>
      <c r="J35" s="157"/>
      <c r="K35" s="1782">
        <f t="shared" si="3"/>
        <v>0</v>
      </c>
      <c r="L35" s="1782">
        <v>0</v>
      </c>
      <c r="N35" s="167">
        <v>24</v>
      </c>
    </row>
    <row r="36" spans="2:14">
      <c r="B36" s="235" t="s">
        <v>670</v>
      </c>
      <c r="C36" s="1278">
        <f>+'Schedule 15'!C36</f>
        <v>0</v>
      </c>
      <c r="D36" s="1487"/>
      <c r="E36" s="1487"/>
      <c r="F36" s="1470">
        <f t="shared" si="0"/>
        <v>0</v>
      </c>
      <c r="G36" s="1489">
        <f>'Schedule 15'!H36</f>
        <v>0</v>
      </c>
      <c r="H36" s="1533">
        <f t="shared" si="1"/>
        <v>0</v>
      </c>
      <c r="I36" s="167">
        <v>25</v>
      </c>
      <c r="J36" s="157"/>
      <c r="K36" s="1782">
        <f t="shared" si="3"/>
        <v>0</v>
      </c>
      <c r="L36" s="1782">
        <v>0</v>
      </c>
      <c r="N36" s="167">
        <v>25</v>
      </c>
    </row>
    <row r="37" spans="2:14">
      <c r="B37" s="235" t="s">
        <v>670</v>
      </c>
      <c r="C37" s="1278">
        <f>+'Schedule 15'!C37</f>
        <v>0</v>
      </c>
      <c r="D37" s="1487"/>
      <c r="E37" s="1487"/>
      <c r="F37" s="1470">
        <f t="shared" si="0"/>
        <v>0</v>
      </c>
      <c r="G37" s="1489">
        <f>'Schedule 15'!H37</f>
        <v>0</v>
      </c>
      <c r="H37" s="1533">
        <f t="shared" si="1"/>
        <v>0</v>
      </c>
      <c r="I37" s="167">
        <v>26</v>
      </c>
      <c r="J37" s="157"/>
      <c r="K37" s="1782">
        <f t="shared" si="3"/>
        <v>0</v>
      </c>
      <c r="L37" s="1782">
        <v>0</v>
      </c>
      <c r="N37" s="167">
        <v>26</v>
      </c>
    </row>
    <row r="38" spans="2:14">
      <c r="B38" s="235" t="s">
        <v>670</v>
      </c>
      <c r="C38" s="1278">
        <f>+'Schedule 15'!C38</f>
        <v>0</v>
      </c>
      <c r="D38" s="1487"/>
      <c r="E38" s="1487"/>
      <c r="F38" s="1470">
        <f t="shared" si="0"/>
        <v>0</v>
      </c>
      <c r="G38" s="1489">
        <f>'Schedule 15'!H38</f>
        <v>0</v>
      </c>
      <c r="H38" s="1533">
        <f t="shared" si="1"/>
        <v>0</v>
      </c>
      <c r="I38" s="167">
        <v>27</v>
      </c>
      <c r="J38" s="157"/>
      <c r="K38" s="1782">
        <f t="shared" si="3"/>
        <v>0</v>
      </c>
      <c r="L38" s="1782">
        <v>0</v>
      </c>
      <c r="N38" s="167">
        <v>27</v>
      </c>
    </row>
    <row r="39" spans="2:14">
      <c r="B39" s="235" t="s">
        <v>670</v>
      </c>
      <c r="C39" s="1278">
        <f>+'Schedule 15'!C39</f>
        <v>0</v>
      </c>
      <c r="D39" s="1487"/>
      <c r="E39" s="1487"/>
      <c r="F39" s="1470">
        <f t="shared" si="0"/>
        <v>0</v>
      </c>
      <c r="G39" s="1489">
        <f>'Schedule 15'!H39</f>
        <v>0</v>
      </c>
      <c r="H39" s="1533">
        <f t="shared" si="1"/>
        <v>0</v>
      </c>
      <c r="I39" s="167">
        <v>28</v>
      </c>
      <c r="J39" s="157"/>
      <c r="K39" s="1782">
        <f t="shared" si="3"/>
        <v>0</v>
      </c>
      <c r="L39" s="1782">
        <v>0</v>
      </c>
      <c r="N39" s="167">
        <v>28</v>
      </c>
    </row>
    <row r="40" spans="2:14">
      <c r="B40" s="235" t="s">
        <v>670</v>
      </c>
      <c r="C40" s="1278">
        <f>+'Schedule 15'!C40</f>
        <v>0</v>
      </c>
      <c r="D40" s="1487"/>
      <c r="E40" s="1487"/>
      <c r="F40" s="1470">
        <f t="shared" si="0"/>
        <v>0</v>
      </c>
      <c r="G40" s="1489">
        <f>'Schedule 15'!H40</f>
        <v>0</v>
      </c>
      <c r="H40" s="1533">
        <f t="shared" si="1"/>
        <v>0</v>
      </c>
      <c r="I40" s="167">
        <v>29</v>
      </c>
      <c r="J40" s="157"/>
      <c r="K40" s="1782">
        <f t="shared" si="3"/>
        <v>0</v>
      </c>
      <c r="L40" s="1782">
        <v>0</v>
      </c>
      <c r="N40" s="167">
        <v>29</v>
      </c>
    </row>
    <row r="41" spans="2:14">
      <c r="B41" s="235" t="s">
        <v>670</v>
      </c>
      <c r="C41" s="1278">
        <f>+'Schedule 15'!C41</f>
        <v>0</v>
      </c>
      <c r="D41" s="1487"/>
      <c r="E41" s="1487"/>
      <c r="F41" s="1470">
        <f t="shared" si="0"/>
        <v>0</v>
      </c>
      <c r="G41" s="1489">
        <f>'Schedule 15'!H41</f>
        <v>0</v>
      </c>
      <c r="H41" s="1533">
        <f t="shared" si="1"/>
        <v>0</v>
      </c>
      <c r="I41" s="167">
        <v>30</v>
      </c>
      <c r="J41" s="157"/>
      <c r="K41" s="1782">
        <f t="shared" si="3"/>
        <v>0</v>
      </c>
      <c r="L41" s="1782">
        <v>0</v>
      </c>
      <c r="N41" s="167">
        <v>30</v>
      </c>
    </row>
    <row r="42" spans="2:14">
      <c r="B42" s="235" t="s">
        <v>670</v>
      </c>
      <c r="C42" s="1278">
        <f>+'Schedule 15'!C42</f>
        <v>0</v>
      </c>
      <c r="D42" s="1487"/>
      <c r="E42" s="1487"/>
      <c r="F42" s="1470">
        <f t="shared" si="0"/>
        <v>0</v>
      </c>
      <c r="G42" s="1489">
        <f>'Schedule 15'!H42</f>
        <v>0</v>
      </c>
      <c r="H42" s="1533">
        <f t="shared" si="1"/>
        <v>0</v>
      </c>
      <c r="I42" s="167">
        <v>31</v>
      </c>
      <c r="J42" s="157"/>
      <c r="K42" s="1782">
        <f t="shared" si="3"/>
        <v>0</v>
      </c>
      <c r="L42" s="1782">
        <v>0</v>
      </c>
      <c r="N42" s="167">
        <v>31</v>
      </c>
    </row>
    <row r="43" spans="2:14">
      <c r="B43" s="235" t="s">
        <v>670</v>
      </c>
      <c r="C43" s="1278">
        <f>+'Schedule 15'!C43</f>
        <v>0</v>
      </c>
      <c r="D43" s="1487"/>
      <c r="E43" s="1487"/>
      <c r="F43" s="1470">
        <f t="shared" si="0"/>
        <v>0</v>
      </c>
      <c r="G43" s="1489">
        <f>'Schedule 15'!H43</f>
        <v>0</v>
      </c>
      <c r="H43" s="1533">
        <f t="shared" si="1"/>
        <v>0</v>
      </c>
      <c r="I43" s="167">
        <v>32</v>
      </c>
      <c r="J43" s="157"/>
      <c r="K43" s="1782">
        <f t="shared" si="3"/>
        <v>0</v>
      </c>
      <c r="L43" s="1782">
        <v>0</v>
      </c>
      <c r="N43" s="167">
        <v>32</v>
      </c>
    </row>
    <row r="44" spans="2:14">
      <c r="B44" s="235" t="s">
        <v>670</v>
      </c>
      <c r="C44" s="1278">
        <f>+'Schedule 15'!C44</f>
        <v>0</v>
      </c>
      <c r="D44" s="1487"/>
      <c r="E44" s="1487"/>
      <c r="F44" s="1470">
        <f t="shared" si="0"/>
        <v>0</v>
      </c>
      <c r="G44" s="1489">
        <f>'Schedule 15'!H44</f>
        <v>0</v>
      </c>
      <c r="H44" s="1533">
        <f t="shared" si="1"/>
        <v>0</v>
      </c>
      <c r="I44" s="167">
        <v>33</v>
      </c>
      <c r="J44" s="157"/>
      <c r="K44" s="1782">
        <f t="shared" si="3"/>
        <v>0</v>
      </c>
      <c r="L44" s="1782">
        <v>0</v>
      </c>
      <c r="N44" s="167">
        <v>33</v>
      </c>
    </row>
    <row r="45" spans="2:14">
      <c r="B45" s="235" t="s">
        <v>670</v>
      </c>
      <c r="C45" s="1278">
        <f>+'Schedule 15'!C45</f>
        <v>0</v>
      </c>
      <c r="D45" s="1487"/>
      <c r="E45" s="1487"/>
      <c r="F45" s="1470">
        <f t="shared" si="0"/>
        <v>0</v>
      </c>
      <c r="G45" s="1489">
        <f>'Schedule 15'!H45</f>
        <v>0</v>
      </c>
      <c r="H45" s="1533">
        <f t="shared" si="1"/>
        <v>0</v>
      </c>
      <c r="I45" s="167">
        <v>34</v>
      </c>
      <c r="J45" s="157"/>
      <c r="K45" s="1782">
        <f t="shared" si="3"/>
        <v>0</v>
      </c>
      <c r="L45" s="1782">
        <v>0</v>
      </c>
      <c r="N45" s="167">
        <v>34</v>
      </c>
    </row>
    <row r="46" spans="2:14">
      <c r="B46" s="235" t="s">
        <v>670</v>
      </c>
      <c r="C46" s="1278">
        <f>+'Schedule 15'!C46</f>
        <v>0</v>
      </c>
      <c r="D46" s="1487"/>
      <c r="E46" s="1487"/>
      <c r="F46" s="1470">
        <f t="shared" si="0"/>
        <v>0</v>
      </c>
      <c r="G46" s="1489">
        <f>'Schedule 15'!H46</f>
        <v>0</v>
      </c>
      <c r="H46" s="1533">
        <f t="shared" si="1"/>
        <v>0</v>
      </c>
      <c r="I46" s="167">
        <v>35</v>
      </c>
      <c r="J46" s="157"/>
      <c r="K46" s="1782">
        <f t="shared" si="3"/>
        <v>0</v>
      </c>
      <c r="L46" s="1782">
        <v>0</v>
      </c>
      <c r="N46" s="167">
        <v>35</v>
      </c>
    </row>
    <row r="47" spans="2:14">
      <c r="B47" s="235" t="s">
        <v>670</v>
      </c>
      <c r="C47" s="1278">
        <f>+'Schedule 15'!C47</f>
        <v>0</v>
      </c>
      <c r="D47" s="1487"/>
      <c r="E47" s="1487"/>
      <c r="F47" s="1470">
        <f t="shared" si="0"/>
        <v>0</v>
      </c>
      <c r="G47" s="1489">
        <f>'Schedule 15'!H47</f>
        <v>0</v>
      </c>
      <c r="H47" s="1533">
        <f t="shared" si="1"/>
        <v>0</v>
      </c>
      <c r="I47" s="167">
        <v>36</v>
      </c>
      <c r="J47" s="157"/>
      <c r="K47" s="1782">
        <f t="shared" si="3"/>
        <v>0</v>
      </c>
      <c r="L47" s="1782">
        <v>0</v>
      </c>
      <c r="N47" s="167">
        <v>36</v>
      </c>
    </row>
    <row r="48" spans="2:14">
      <c r="B48" s="2073" t="str">
        <f>'Schedule 15'!B51</f>
        <v>Other General -</v>
      </c>
      <c r="C48" s="1972"/>
      <c r="D48" s="1673"/>
      <c r="E48" s="1487"/>
      <c r="F48" s="1470">
        <f t="shared" si="0"/>
        <v>0</v>
      </c>
      <c r="G48" s="1489">
        <f>'Schedule 15'!H51</f>
        <v>0</v>
      </c>
      <c r="H48" s="1533">
        <f t="shared" si="1"/>
        <v>0</v>
      </c>
      <c r="I48" s="167">
        <v>37</v>
      </c>
      <c r="J48" s="157"/>
      <c r="K48" s="1782">
        <f t="shared" si="3"/>
        <v>0</v>
      </c>
      <c r="L48" s="1783"/>
      <c r="N48" s="167">
        <v>37</v>
      </c>
    </row>
    <row r="49" spans="2:14">
      <c r="B49" s="2073" t="str">
        <f>'Schedule 15'!B52</f>
        <v>Other General -</v>
      </c>
      <c r="C49" s="1972"/>
      <c r="D49" s="1674"/>
      <c r="E49" s="1487"/>
      <c r="F49" s="1470">
        <f t="shared" si="0"/>
        <v>0</v>
      </c>
      <c r="G49" s="1489">
        <f>'Schedule 15'!H52</f>
        <v>0</v>
      </c>
      <c r="H49" s="1533">
        <f t="shared" si="1"/>
        <v>0</v>
      </c>
      <c r="I49" s="167">
        <v>38</v>
      </c>
      <c r="J49" s="157"/>
      <c r="K49" s="1782">
        <f t="shared" si="3"/>
        <v>0</v>
      </c>
      <c r="L49" s="1783"/>
      <c r="N49" s="167">
        <v>38</v>
      </c>
    </row>
    <row r="50" spans="2:14">
      <c r="B50" s="2073" t="str">
        <f>'Schedule 15'!B53</f>
        <v>Other General -</v>
      </c>
      <c r="C50" s="1972"/>
      <c r="D50" s="1674"/>
      <c r="E50" s="1487"/>
      <c r="F50" s="1470">
        <f t="shared" si="0"/>
        <v>0</v>
      </c>
      <c r="G50" s="1489">
        <f>'Schedule 15'!H53</f>
        <v>0</v>
      </c>
      <c r="H50" s="1533">
        <f t="shared" si="1"/>
        <v>0</v>
      </c>
      <c r="I50" s="167">
        <v>39</v>
      </c>
      <c r="J50" s="157"/>
      <c r="K50" s="1782">
        <f t="shared" si="3"/>
        <v>0</v>
      </c>
      <c r="L50" s="1783"/>
      <c r="N50" s="167">
        <v>39</v>
      </c>
    </row>
    <row r="51" spans="2:14">
      <c r="B51" s="2073" t="str">
        <f>'Schedule 15'!B54</f>
        <v>Other General -</v>
      </c>
      <c r="C51" s="1972"/>
      <c r="D51" s="1674"/>
      <c r="E51" s="1487"/>
      <c r="F51" s="1470">
        <f t="shared" si="0"/>
        <v>0</v>
      </c>
      <c r="G51" s="1489">
        <f>'Schedule 15'!H54</f>
        <v>0</v>
      </c>
      <c r="H51" s="1533">
        <f t="shared" si="1"/>
        <v>0</v>
      </c>
      <c r="I51" s="167">
        <v>40</v>
      </c>
      <c r="J51" s="157"/>
      <c r="K51" s="1782">
        <f t="shared" si="3"/>
        <v>0</v>
      </c>
      <c r="L51" s="1783"/>
      <c r="N51" s="167">
        <v>40</v>
      </c>
    </row>
    <row r="52" spans="2:14">
      <c r="B52" s="2073" t="str">
        <f>'Schedule 15'!B55</f>
        <v>Other General -</v>
      </c>
      <c r="C52" s="1972"/>
      <c r="D52" s="1674"/>
      <c r="E52" s="1487"/>
      <c r="F52" s="1470">
        <f t="shared" si="0"/>
        <v>0</v>
      </c>
      <c r="G52" s="1489">
        <f>'Schedule 15'!H55</f>
        <v>0</v>
      </c>
      <c r="H52" s="1533">
        <f t="shared" si="1"/>
        <v>0</v>
      </c>
      <c r="I52" s="167">
        <v>41</v>
      </c>
      <c r="J52" s="157"/>
      <c r="K52" s="1782">
        <f t="shared" si="3"/>
        <v>0</v>
      </c>
      <c r="L52" s="1783"/>
      <c r="N52" s="167">
        <v>41</v>
      </c>
    </row>
    <row r="53" spans="2:14">
      <c r="B53" s="2073" t="str">
        <f>'Schedule 15'!B56</f>
        <v>Other General -</v>
      </c>
      <c r="C53" s="1972"/>
      <c r="D53" s="1674"/>
      <c r="E53" s="1487"/>
      <c r="F53" s="1470">
        <f t="shared" si="0"/>
        <v>0</v>
      </c>
      <c r="G53" s="1489">
        <f>'Schedule 15'!H56</f>
        <v>0</v>
      </c>
      <c r="H53" s="1533">
        <f t="shared" si="1"/>
        <v>0</v>
      </c>
      <c r="I53" s="167">
        <v>42</v>
      </c>
      <c r="J53" s="157"/>
      <c r="K53" s="1782">
        <f t="shared" si="3"/>
        <v>0</v>
      </c>
      <c r="L53" s="1783"/>
      <c r="N53" s="167">
        <v>42</v>
      </c>
    </row>
    <row r="54" spans="2:14">
      <c r="B54" s="908" t="s">
        <v>671</v>
      </c>
      <c r="C54" s="909"/>
      <c r="D54" s="1674"/>
      <c r="E54" s="1487"/>
      <c r="F54" s="1470">
        <f t="shared" si="0"/>
        <v>0</v>
      </c>
      <c r="G54" s="1489">
        <f>'Schedule 15'!H57</f>
        <v>0</v>
      </c>
      <c r="H54" s="1533">
        <f t="shared" si="1"/>
        <v>0</v>
      </c>
      <c r="I54" s="167">
        <v>43</v>
      </c>
      <c r="J54" s="157"/>
      <c r="K54" s="1782">
        <f t="shared" si="3"/>
        <v>0</v>
      </c>
      <c r="L54" s="1783"/>
      <c r="N54" s="167">
        <v>43</v>
      </c>
    </row>
    <row r="55" spans="2:14">
      <c r="B55" s="908" t="s">
        <v>672</v>
      </c>
      <c r="C55" s="909"/>
      <c r="D55" s="1674"/>
      <c r="E55" s="1487"/>
      <c r="F55" s="1470">
        <f t="shared" si="0"/>
        <v>0</v>
      </c>
      <c r="G55" s="1489">
        <f>'Schedule 15'!H58+'Schedule 15'!H59</f>
        <v>0</v>
      </c>
      <c r="H55" s="1533">
        <f t="shared" si="1"/>
        <v>0</v>
      </c>
      <c r="I55" s="167">
        <v>44</v>
      </c>
      <c r="J55" s="157"/>
      <c r="K55" s="1782">
        <f t="shared" si="3"/>
        <v>0</v>
      </c>
      <c r="L55" s="1783"/>
      <c r="N55" s="167">
        <v>44</v>
      </c>
    </row>
    <row r="56" spans="2:14">
      <c r="B56" s="910" t="s">
        <v>673</v>
      </c>
      <c r="C56" s="909"/>
      <c r="D56" s="1674"/>
      <c r="E56" s="1487"/>
      <c r="F56" s="1470">
        <f t="shared" si="0"/>
        <v>0</v>
      </c>
      <c r="G56" s="1489">
        <f>'Schedule 15'!H60+'Schedule 15'!H61</f>
        <v>0</v>
      </c>
      <c r="H56" s="1533">
        <f t="shared" si="1"/>
        <v>0</v>
      </c>
      <c r="I56" s="167">
        <v>45</v>
      </c>
      <c r="J56" s="157"/>
      <c r="K56" s="1782">
        <f t="shared" si="3"/>
        <v>0</v>
      </c>
      <c r="L56" s="1783"/>
      <c r="N56" s="167">
        <v>45</v>
      </c>
    </row>
    <row r="57" spans="2:14">
      <c r="B57" s="910" t="s">
        <v>943</v>
      </c>
      <c r="C57" s="204"/>
      <c r="D57" s="1674"/>
      <c r="E57" s="1487"/>
      <c r="F57" s="1470">
        <f t="shared" si="0"/>
        <v>0</v>
      </c>
      <c r="G57" s="1489">
        <f>'Schedule 15'!E62+'Schedule 15'!E63</f>
        <v>0</v>
      </c>
      <c r="H57" s="1533">
        <f t="shared" si="1"/>
        <v>0</v>
      </c>
      <c r="I57" s="167">
        <v>46</v>
      </c>
      <c r="J57" s="157"/>
      <c r="K57" s="1782">
        <f t="shared" si="3"/>
        <v>0</v>
      </c>
      <c r="L57" s="1783"/>
      <c r="N57" s="167">
        <v>46</v>
      </c>
    </row>
    <row r="58" spans="2:14">
      <c r="B58" s="911"/>
      <c r="C58" s="575" t="s">
        <v>674</v>
      </c>
      <c r="D58" s="1674"/>
      <c r="E58" s="1487"/>
      <c r="F58" s="1470">
        <f t="shared" si="0"/>
        <v>0</v>
      </c>
      <c r="G58" s="1487"/>
      <c r="H58" s="1533">
        <f t="shared" si="1"/>
        <v>0</v>
      </c>
      <c r="I58" s="167">
        <v>47</v>
      </c>
      <c r="J58" s="157"/>
      <c r="K58" s="1782">
        <f>$H58</f>
        <v>0</v>
      </c>
      <c r="L58" s="1783"/>
      <c r="N58" s="167">
        <v>47</v>
      </c>
    </row>
    <row r="59" spans="2:14">
      <c r="B59" s="912"/>
      <c r="C59" s="836"/>
      <c r="D59" s="913"/>
      <c r="E59" s="914"/>
      <c r="F59" s="914"/>
      <c r="G59" s="914"/>
      <c r="H59" s="915"/>
      <c r="I59" s="167">
        <v>48</v>
      </c>
      <c r="J59" s="157"/>
      <c r="K59" s="1783"/>
      <c r="L59" s="1783"/>
      <c r="N59" s="167">
        <v>48</v>
      </c>
    </row>
    <row r="60" spans="2:14">
      <c r="B60" s="912"/>
      <c r="C60" s="673"/>
      <c r="D60" s="913"/>
      <c r="E60" s="913"/>
      <c r="F60" s="913"/>
      <c r="G60" s="913"/>
      <c r="H60" s="916"/>
      <c r="I60" s="167">
        <v>49</v>
      </c>
      <c r="J60" s="157"/>
      <c r="K60" s="1783"/>
      <c r="L60" s="1783"/>
      <c r="N60" s="167">
        <v>49</v>
      </c>
    </row>
    <row r="61" spans="2:14">
      <c r="B61" s="917"/>
      <c r="C61" s="918"/>
      <c r="D61" s="919"/>
      <c r="E61" s="919"/>
      <c r="F61" s="919"/>
      <c r="G61" s="919"/>
      <c r="H61" s="920"/>
      <c r="I61" s="167">
        <v>50</v>
      </c>
      <c r="J61" s="157"/>
      <c r="K61" s="1783"/>
      <c r="L61" s="1783"/>
      <c r="N61" s="167">
        <v>50</v>
      </c>
    </row>
    <row r="62" spans="2:14" ht="17.25" customHeight="1" thickBot="1">
      <c r="B62" s="898" t="s">
        <v>675</v>
      </c>
      <c r="C62" s="899"/>
      <c r="D62" s="921">
        <f>SUM(D16:D61)</f>
        <v>0</v>
      </c>
      <c r="E62" s="921">
        <f>SUM(E16:E61)</f>
        <v>0</v>
      </c>
      <c r="F62" s="921">
        <f>SUM(D62:E62)</f>
        <v>0</v>
      </c>
      <c r="G62" s="921">
        <f>SUM(G16:G61)</f>
        <v>0</v>
      </c>
      <c r="H62" s="922">
        <f>SUM(H16:H61)</f>
        <v>0</v>
      </c>
      <c r="I62" s="167">
        <v>51</v>
      </c>
      <c r="J62" s="157"/>
      <c r="K62" s="1817">
        <f>SUM(K16:K61)</f>
        <v>0</v>
      </c>
      <c r="L62" s="1817">
        <f>SUM(L16:L61)</f>
        <v>0</v>
      </c>
      <c r="M62" s="1370" t="str">
        <f>IF((K62+L62)&lt;&gt;_D005131,"ERROR:TOTAL VARIABLE AND FIXED COST DOES NOT RECONCILE TO COLUMN 5. REVIEW ALLOCATIONS.","")</f>
        <v/>
      </c>
      <c r="N62" s="167">
        <v>51</v>
      </c>
    </row>
    <row r="63" spans="2:14" ht="13.5" thickTop="1">
      <c r="B63" s="239"/>
      <c r="C63" s="239"/>
      <c r="D63" s="239"/>
      <c r="E63" s="239"/>
      <c r="F63" s="239"/>
      <c r="G63" s="239"/>
      <c r="H63" s="239"/>
    </row>
    <row r="64" spans="2:14">
      <c r="B64" s="2068" t="s">
        <v>16052</v>
      </c>
      <c r="C64" s="2068"/>
      <c r="D64" s="2068"/>
      <c r="E64" s="2068"/>
      <c r="F64" s="2068"/>
      <c r="G64" s="2068"/>
      <c r="H64" s="2068"/>
    </row>
    <row r="65" spans="2:8">
      <c r="B65" s="2068"/>
      <c r="C65" s="2068"/>
      <c r="D65" s="2068"/>
      <c r="E65" s="2068"/>
      <c r="F65" s="2068"/>
      <c r="G65" s="2068"/>
      <c r="H65" s="2068"/>
    </row>
    <row r="66" spans="2:8"/>
    <row r="67" spans="2:8"/>
    <row r="68" spans="2:8"/>
    <row r="69" spans="2:8"/>
    <row r="73" spans="2:8"/>
    <row r="74" spans="2:8"/>
    <row r="75" spans="2:8"/>
    <row r="76" spans="2:8"/>
    <row r="77" spans="2:8"/>
    <row r="78" spans="2:8"/>
  </sheetData>
  <sheetProtection algorithmName="SHA-512" hashValue="3JKOOrDsrRsHlTv9L2MbcKE5qllQ7Jxvbs2GR5ewcjyYXSglcFJ1bvMGNXFCBzMHV/2s5OrVRs58jD8EkhDm5A==" saltValue="bTU5O51WeBxE+hMG0Gowkw==" spinCount="100000" sheet="1" objects="1" scenarios="1"/>
  <mergeCells count="9">
    <mergeCell ref="B8:C8"/>
    <mergeCell ref="K13:L13"/>
    <mergeCell ref="B64:H65"/>
    <mergeCell ref="B53:C53"/>
    <mergeCell ref="B48:C48"/>
    <mergeCell ref="B49:C49"/>
    <mergeCell ref="B50:C50"/>
    <mergeCell ref="B51:C51"/>
    <mergeCell ref="B52:C52"/>
  </mergeCells>
  <phoneticPr fontId="8" type="noConversion"/>
  <hyperlinks>
    <hyperlink ref="B8" location="Checklist!A1" display="Click here to go back to the instructions" xr:uid="{0138D972-E104-4BCE-865A-330B3C37F796}"/>
  </hyperlinks>
  <printOptions horizontalCentered="1"/>
  <pageMargins left="0.25" right="0.25" top="0.75" bottom="0.75" header="0.3" footer="0.3"/>
  <pageSetup scale="63" orientation="portrait" r:id="rId1"/>
  <headerFooter alignWithMargins="0">
    <oddFooter>&amp;C&amp;10&amp;A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pageSetUpPr fitToPage="1"/>
  </sheetPr>
  <dimension ref="A1:N38"/>
  <sheetViews>
    <sheetView showGridLines="0" zoomScaleNormal="100" workbookViewId="0">
      <selection activeCell="G20" sqref="G20"/>
    </sheetView>
  </sheetViews>
  <sheetFormatPr defaultColWidth="0" defaultRowHeight="12.75" zeroHeight="1"/>
  <cols>
    <col min="1" max="1" width="1.77734375" style="12" customWidth="1"/>
    <col min="2" max="3" width="15.77734375" style="12" customWidth="1"/>
    <col min="4" max="4" width="13.6640625" style="12" customWidth="1"/>
    <col min="5" max="5" width="16.6640625" style="12" customWidth="1"/>
    <col min="6" max="8" width="13.6640625" style="12" customWidth="1"/>
    <col min="9" max="9" width="3" style="12" hidden="1" customWidth="1"/>
    <col min="10" max="10" width="1.21875" style="12" customWidth="1"/>
    <col min="11" max="11" width="72.109375" style="1370" customWidth="1"/>
    <col min="12" max="14" width="8.88671875" style="12" hidden="1" customWidth="1"/>
    <col min="15"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c r="K2" s="1371" t="str">
        <f>IF(COUNTIF(K3:N59,"WARNING: Schedule incomplete. If no data to report, please enter N/A or 0 in all cells for this row.")&gt;0,"INCOMPLETE","")</f>
        <v/>
      </c>
    </row>
    <row r="3" spans="2:11">
      <c r="B3" s="134" t="s">
        <v>12357</v>
      </c>
      <c r="C3" s="134"/>
      <c r="D3" s="134"/>
      <c r="E3" s="134"/>
      <c r="F3" s="134"/>
      <c r="G3" s="134"/>
      <c r="H3" s="134"/>
      <c r="I3" s="134"/>
    </row>
    <row r="4" spans="2:11">
      <c r="B4" s="134" t="s">
        <v>12358</v>
      </c>
      <c r="C4" s="134"/>
      <c r="D4" s="134"/>
      <c r="E4" s="134"/>
      <c r="F4" s="134"/>
      <c r="G4" s="134"/>
      <c r="H4" s="134"/>
      <c r="I4" s="134"/>
    </row>
    <row r="5" spans="2:11">
      <c r="B5" s="134"/>
      <c r="C5" s="135"/>
      <c r="D5" s="135"/>
      <c r="E5" s="134"/>
      <c r="F5" s="134"/>
      <c r="G5" s="134"/>
      <c r="H5" s="135"/>
    </row>
    <row r="6" spans="2:11">
      <c r="B6" s="711" t="s">
        <v>676</v>
      </c>
      <c r="C6" s="135"/>
      <c r="D6" s="135"/>
      <c r="E6" s="135"/>
      <c r="F6" s="135"/>
      <c r="G6" s="135"/>
      <c r="H6" s="135"/>
    </row>
    <row r="7" spans="2:11">
      <c r="B7" s="711" t="s">
        <v>677</v>
      </c>
      <c r="C7" s="135"/>
      <c r="D7" s="135"/>
      <c r="E7" s="135"/>
      <c r="F7" s="135"/>
      <c r="G7" s="135"/>
      <c r="H7" s="135"/>
    </row>
    <row r="8" spans="2:11" ht="13.5" thickBot="1">
      <c r="B8" s="1878" t="s">
        <v>14439</v>
      </c>
      <c r="C8" s="1878"/>
      <c r="D8" s="385"/>
      <c r="E8" s="385"/>
      <c r="F8" s="385"/>
      <c r="G8" s="385"/>
      <c r="H8" s="16"/>
    </row>
    <row r="9" spans="2:11" ht="13.5" thickTop="1">
      <c r="B9" s="136" t="s">
        <v>6</v>
      </c>
      <c r="C9" s="137">
        <f>Facility_Name</f>
        <v>0</v>
      </c>
      <c r="D9" s="137"/>
      <c r="E9" s="137"/>
      <c r="F9" s="137"/>
      <c r="G9" s="137"/>
      <c r="H9" s="139"/>
      <c r="J9" s="157"/>
    </row>
    <row r="10" spans="2:11">
      <c r="B10" s="141" t="s">
        <v>7</v>
      </c>
      <c r="C10" s="142" t="str">
        <f>IF(Facility_DBA = 0, "", Facility_DBA)</f>
        <v/>
      </c>
      <c r="D10" s="142"/>
      <c r="E10" s="142"/>
      <c r="F10" s="142"/>
      <c r="G10" s="892"/>
      <c r="H10" s="143"/>
      <c r="J10" s="157"/>
    </row>
    <row r="11" spans="2:11" ht="13.5" thickBot="1">
      <c r="B11" s="144" t="s">
        <v>24</v>
      </c>
      <c r="C11" s="145">
        <f>Provider_Number</f>
        <v>0</v>
      </c>
      <c r="D11" s="145"/>
      <c r="E11" s="455" t="s">
        <v>95</v>
      </c>
      <c r="F11" s="1734">
        <f>Facility_FYB</f>
        <v>0</v>
      </c>
      <c r="G11" s="893" t="s">
        <v>53</v>
      </c>
      <c r="H11" s="1748">
        <f>Facility_FYE</f>
        <v>0</v>
      </c>
      <c r="J11" s="157"/>
    </row>
    <row r="12" spans="2:11" ht="14.25" hidden="1" thickTop="1" thickBot="1">
      <c r="B12" s="182" t="s">
        <v>1486</v>
      </c>
      <c r="C12" s="183" t="s">
        <v>1487</v>
      </c>
      <c r="D12" s="183" t="s">
        <v>1488</v>
      </c>
      <c r="E12" s="183" t="s">
        <v>1489</v>
      </c>
      <c r="F12" s="505" t="s">
        <v>1490</v>
      </c>
      <c r="G12" s="183" t="s">
        <v>1491</v>
      </c>
      <c r="H12" s="558" t="s">
        <v>1492</v>
      </c>
      <c r="J12" s="157"/>
    </row>
    <row r="13" spans="2:11" ht="57" customHeight="1" thickTop="1">
      <c r="B13" s="883" t="s">
        <v>1251</v>
      </c>
      <c r="C13" s="884" t="s">
        <v>1251</v>
      </c>
      <c r="D13" s="884" t="s">
        <v>1252</v>
      </c>
      <c r="E13" s="884" t="s">
        <v>1253</v>
      </c>
      <c r="F13" s="884" t="s">
        <v>1254</v>
      </c>
      <c r="G13" s="884" t="s">
        <v>1255</v>
      </c>
      <c r="H13" s="885" t="s">
        <v>1256</v>
      </c>
      <c r="I13" s="167">
        <v>1</v>
      </c>
      <c r="J13" s="157"/>
    </row>
    <row r="14" spans="2:11">
      <c r="B14" s="894" t="s">
        <v>106</v>
      </c>
      <c r="C14" s="895" t="s">
        <v>663</v>
      </c>
      <c r="D14" s="895" t="s">
        <v>59</v>
      </c>
      <c r="E14" s="895" t="s">
        <v>60</v>
      </c>
      <c r="F14" s="895" t="s">
        <v>61</v>
      </c>
      <c r="G14" s="895" t="s">
        <v>62</v>
      </c>
      <c r="H14" s="896" t="s">
        <v>63</v>
      </c>
      <c r="I14" s="167">
        <v>2</v>
      </c>
      <c r="J14" s="157"/>
    </row>
    <row r="15" spans="2:11">
      <c r="B15" s="897"/>
      <c r="C15" s="142"/>
      <c r="D15" s="142"/>
      <c r="E15" s="142"/>
      <c r="F15" s="142"/>
      <c r="G15" s="142"/>
      <c r="H15" s="143"/>
      <c r="I15" s="167">
        <v>3</v>
      </c>
      <c r="J15" s="157"/>
    </row>
    <row r="16" spans="2:11" ht="15" customHeight="1">
      <c r="B16" s="235" t="s">
        <v>945</v>
      </c>
      <c r="C16" s="575"/>
      <c r="D16" s="1539"/>
      <c r="E16" s="1539"/>
      <c r="F16" s="1470">
        <f t="shared" ref="F16:F24" si="0">+E16+D16</f>
        <v>0</v>
      </c>
      <c r="G16" s="1489">
        <f>'Schedule 16'!E32</f>
        <v>0</v>
      </c>
      <c r="H16" s="1533">
        <f t="shared" ref="H16:H24" si="1">F16+G16</f>
        <v>0</v>
      </c>
      <c r="I16" s="167">
        <v>4</v>
      </c>
      <c r="J16" s="157"/>
    </row>
    <row r="17" spans="2:11" ht="15" customHeight="1">
      <c r="B17" s="75"/>
      <c r="C17" s="82"/>
      <c r="D17" s="1487"/>
      <c r="E17" s="1487"/>
      <c r="F17" s="1470">
        <f t="shared" si="0"/>
        <v>0</v>
      </c>
      <c r="G17" s="1487"/>
      <c r="H17" s="1533">
        <f t="shared" si="1"/>
        <v>0</v>
      </c>
      <c r="I17" s="167">
        <v>5</v>
      </c>
      <c r="J17" s="157"/>
      <c r="K17" s="1370" t="str">
        <f>IF('Form 3'!$F$16="No",IF((IF(_D005137="",1,0)+IF(_D005138="",1,0)+IF(_D005152="",1,0)+IF(_D005153="",1,0)+IF(_D005171="",1,0))&lt;&gt;0,"WARNING: Schedule incomplete. If no data to report, please enter N/A or 0 in all cells for this row.",""),"")</f>
        <v/>
      </c>
    </row>
    <row r="18" spans="2:11" ht="15" customHeight="1">
      <c r="B18" s="75"/>
      <c r="C18" s="82"/>
      <c r="D18" s="1487"/>
      <c r="E18" s="1487"/>
      <c r="F18" s="1470">
        <f t="shared" si="0"/>
        <v>0</v>
      </c>
      <c r="G18" s="1487"/>
      <c r="H18" s="1533">
        <f t="shared" si="1"/>
        <v>0</v>
      </c>
      <c r="I18" s="167">
        <v>6</v>
      </c>
      <c r="J18" s="157"/>
    </row>
    <row r="19" spans="2:11" ht="15" customHeight="1">
      <c r="B19" s="75"/>
      <c r="C19" s="82"/>
      <c r="D19" s="1487"/>
      <c r="E19" s="1487"/>
      <c r="F19" s="1470">
        <f t="shared" si="0"/>
        <v>0</v>
      </c>
      <c r="G19" s="1487"/>
      <c r="H19" s="1533">
        <f t="shared" si="1"/>
        <v>0</v>
      </c>
      <c r="I19" s="167">
        <v>7</v>
      </c>
      <c r="J19" s="157"/>
    </row>
    <row r="20" spans="2:11" ht="15" customHeight="1">
      <c r="B20" s="75"/>
      <c r="C20" s="82"/>
      <c r="D20" s="1487"/>
      <c r="E20" s="1487"/>
      <c r="F20" s="1470">
        <f t="shared" si="0"/>
        <v>0</v>
      </c>
      <c r="G20" s="1487"/>
      <c r="H20" s="1533">
        <f t="shared" si="1"/>
        <v>0</v>
      </c>
      <c r="I20" s="167">
        <v>8</v>
      </c>
      <c r="J20" s="157"/>
    </row>
    <row r="21" spans="2:11" ht="15" customHeight="1">
      <c r="B21" s="2074" t="s">
        <v>8818</v>
      </c>
      <c r="C21" s="2075"/>
      <c r="D21" s="2075"/>
      <c r="E21" s="2076"/>
      <c r="F21" s="1470">
        <f t="shared" si="0"/>
        <v>0</v>
      </c>
      <c r="G21" s="1487"/>
      <c r="H21" s="1533">
        <f t="shared" si="1"/>
        <v>0</v>
      </c>
      <c r="I21" s="167">
        <v>9</v>
      </c>
      <c r="J21" s="157"/>
    </row>
    <row r="22" spans="2:11" ht="15" customHeight="1">
      <c r="B22" s="2074" t="s">
        <v>8818</v>
      </c>
      <c r="C22" s="2075"/>
      <c r="D22" s="2075"/>
      <c r="E22" s="2076"/>
      <c r="F22" s="1470">
        <f t="shared" si="0"/>
        <v>0</v>
      </c>
      <c r="G22" s="1487"/>
      <c r="H22" s="1533">
        <f t="shared" si="1"/>
        <v>0</v>
      </c>
      <c r="I22" s="167">
        <v>10</v>
      </c>
      <c r="J22" s="157"/>
    </row>
    <row r="23" spans="2:11" ht="15" customHeight="1">
      <c r="B23" s="2074" t="s">
        <v>8818</v>
      </c>
      <c r="C23" s="2075"/>
      <c r="D23" s="2075"/>
      <c r="E23" s="2076"/>
      <c r="F23" s="1470">
        <f t="shared" si="0"/>
        <v>0</v>
      </c>
      <c r="G23" s="1487"/>
      <c r="H23" s="1533">
        <f t="shared" si="1"/>
        <v>0</v>
      </c>
      <c r="I23" s="167">
        <v>11</v>
      </c>
      <c r="J23" s="157"/>
    </row>
    <row r="24" spans="2:11" ht="15" customHeight="1">
      <c r="B24" s="2074" t="s">
        <v>8818</v>
      </c>
      <c r="C24" s="2075"/>
      <c r="D24" s="2075"/>
      <c r="E24" s="2076"/>
      <c r="F24" s="1470">
        <f t="shared" si="0"/>
        <v>0</v>
      </c>
      <c r="G24" s="1487"/>
      <c r="H24" s="1533">
        <f t="shared" si="1"/>
        <v>0</v>
      </c>
      <c r="I24" s="167">
        <v>12</v>
      </c>
      <c r="J24" s="157"/>
    </row>
    <row r="25" spans="2:11" ht="15" customHeight="1">
      <c r="B25" s="235"/>
      <c r="C25" s="575"/>
      <c r="D25" s="900"/>
      <c r="E25" s="900"/>
      <c r="F25" s="900"/>
      <c r="G25" s="900"/>
      <c r="H25" s="901"/>
      <c r="I25" s="167">
        <v>15</v>
      </c>
      <c r="J25" s="157"/>
    </row>
    <row r="26" spans="2:11" ht="15" customHeight="1">
      <c r="B26" s="235"/>
      <c r="C26" s="575"/>
      <c r="D26" s="900"/>
      <c r="E26" s="900"/>
      <c r="F26" s="900"/>
      <c r="G26" s="900"/>
      <c r="H26" s="901"/>
      <c r="I26" s="167">
        <v>16</v>
      </c>
      <c r="J26" s="157"/>
    </row>
    <row r="27" spans="2:11" ht="15" customHeight="1">
      <c r="B27" s="235"/>
      <c r="C27" s="575"/>
      <c r="D27" s="900"/>
      <c r="E27" s="900"/>
      <c r="F27" s="900"/>
      <c r="G27" s="900"/>
      <c r="H27" s="901"/>
      <c r="I27" s="167">
        <v>17</v>
      </c>
      <c r="J27" s="157"/>
    </row>
    <row r="28" spans="2:11" ht="15" customHeight="1">
      <c r="B28" s="235"/>
      <c r="C28" s="575"/>
      <c r="D28" s="900"/>
      <c r="E28" s="900"/>
      <c r="F28" s="900"/>
      <c r="G28" s="900"/>
      <c r="H28" s="901"/>
      <c r="I28" s="167">
        <v>18</v>
      </c>
      <c r="J28" s="157"/>
    </row>
    <row r="29" spans="2:11" ht="15" customHeight="1">
      <c r="B29" s="235"/>
      <c r="C29" s="575"/>
      <c r="D29" s="900"/>
      <c r="E29" s="900"/>
      <c r="F29" s="900"/>
      <c r="G29" s="900"/>
      <c r="H29" s="901"/>
      <c r="I29" s="167">
        <v>19</v>
      </c>
      <c r="J29" s="157"/>
    </row>
    <row r="30" spans="2:11" ht="15" customHeight="1">
      <c r="B30" s="235"/>
      <c r="C30" s="575"/>
      <c r="D30" s="900"/>
      <c r="E30" s="900"/>
      <c r="F30" s="900"/>
      <c r="G30" s="900"/>
      <c r="H30" s="901"/>
      <c r="I30" s="167">
        <v>20</v>
      </c>
      <c r="J30" s="157"/>
    </row>
    <row r="31" spans="2:11" ht="15" customHeight="1">
      <c r="B31" s="235"/>
      <c r="C31" s="575"/>
      <c r="D31" s="900"/>
      <c r="E31" s="900"/>
      <c r="F31" s="900"/>
      <c r="G31" s="900"/>
      <c r="H31" s="901"/>
      <c r="I31" s="167">
        <v>21</v>
      </c>
      <c r="J31" s="157"/>
    </row>
    <row r="32" spans="2:11" ht="15" customHeight="1">
      <c r="B32" s="235"/>
      <c r="C32" s="575"/>
      <c r="D32" s="900"/>
      <c r="E32" s="900"/>
      <c r="F32" s="900"/>
      <c r="G32" s="900"/>
      <c r="H32" s="901"/>
      <c r="I32" s="167">
        <v>22</v>
      </c>
      <c r="J32" s="157"/>
    </row>
    <row r="33" spans="2:10" ht="15" customHeight="1">
      <c r="B33" s="235"/>
      <c r="C33" s="575"/>
      <c r="D33" s="900"/>
      <c r="E33" s="900"/>
      <c r="F33" s="900"/>
      <c r="G33" s="900"/>
      <c r="H33" s="901"/>
      <c r="I33" s="167">
        <v>23</v>
      </c>
      <c r="J33" s="157"/>
    </row>
    <row r="34" spans="2:10" ht="15" customHeight="1">
      <c r="B34" s="235"/>
      <c r="C34" s="575"/>
      <c r="D34" s="900"/>
      <c r="E34" s="900"/>
      <c r="F34" s="900"/>
      <c r="G34" s="900"/>
      <c r="H34" s="901"/>
      <c r="I34" s="167">
        <v>24</v>
      </c>
      <c r="J34" s="157"/>
    </row>
    <row r="35" spans="2:10" ht="15" customHeight="1">
      <c r="B35" s="235"/>
      <c r="C35" s="575"/>
      <c r="D35" s="900"/>
      <c r="E35" s="900"/>
      <c r="F35" s="900"/>
      <c r="G35" s="900"/>
      <c r="H35" s="901"/>
      <c r="I35" s="167">
        <v>25</v>
      </c>
      <c r="J35" s="157"/>
    </row>
    <row r="36" spans="2:10" ht="13.5" thickBot="1">
      <c r="B36" s="898" t="s">
        <v>678</v>
      </c>
      <c r="C36" s="899"/>
      <c r="D36" s="1530">
        <f>SUM(D16:D35)</f>
        <v>0</v>
      </c>
      <c r="E36" s="1530">
        <f>SUM(E16:E35)</f>
        <v>0</v>
      </c>
      <c r="F36" s="1530">
        <f>SUM(F16:F35)</f>
        <v>0</v>
      </c>
      <c r="G36" s="1675">
        <f>SUM(G16:G35)</f>
        <v>0</v>
      </c>
      <c r="H36" s="1535">
        <f>SUM(H16:H35)</f>
        <v>0</v>
      </c>
      <c r="I36" s="167">
        <v>26</v>
      </c>
      <c r="J36" s="157"/>
    </row>
    <row r="37" spans="2:10" ht="13.5" thickTop="1"/>
    <row r="38" spans="2:10">
      <c r="B38" s="134"/>
      <c r="C38" s="135"/>
      <c r="D38" s="135"/>
      <c r="E38" s="135"/>
      <c r="F38" s="135"/>
      <c r="G38" s="135"/>
      <c r="H38" s="135"/>
    </row>
  </sheetData>
  <sheetProtection algorithmName="SHA-512" hashValue="iCQTzvPC7oOQ4vR7dyQF3N4yZnJl9JttV+SFiSifDP0ZDeyAXFEBOp/XvHx8XldnI1OQfz5k8XFkY+jwMe9VfA==" saltValue="6QulJG3Etd0RQMWmgbG+Wg==" spinCount="100000" sheet="1" objects="1" scenarios="1"/>
  <mergeCells count="5">
    <mergeCell ref="B24:E24"/>
    <mergeCell ref="B21:E21"/>
    <mergeCell ref="B22:E22"/>
    <mergeCell ref="B23:E23"/>
    <mergeCell ref="B8:C8"/>
  </mergeCells>
  <hyperlinks>
    <hyperlink ref="B8" location="Checklist!A1" display="Click here to go back to the instructions" xr:uid="{257528AA-A605-4747-AC1F-43B3555D33D4}"/>
  </hyperlinks>
  <printOptions horizontalCentered="1"/>
  <pageMargins left="0.25" right="0.25" top="0.75" bottom="0.75" header="0.3" footer="0.3"/>
  <pageSetup scale="83" fitToHeight="0" orientation="portrait" r:id="rId1"/>
  <headerFooter alignWithMargins="0">
    <oddFooter>&amp;C&amp;10&amp;A 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pageSetUpPr fitToPage="1"/>
  </sheetPr>
  <dimension ref="A1:O50"/>
  <sheetViews>
    <sheetView showGridLines="0" zoomScaleNormal="100" workbookViewId="0">
      <selection activeCell="H14" sqref="H14"/>
    </sheetView>
  </sheetViews>
  <sheetFormatPr defaultColWidth="0" defaultRowHeight="12.75" zeroHeight="1"/>
  <cols>
    <col min="1" max="1" width="1.77734375" style="12" customWidth="1"/>
    <col min="2" max="4" width="12.6640625" style="12" customWidth="1"/>
    <col min="5" max="5" width="11.6640625" style="12" customWidth="1"/>
    <col min="6" max="6" width="17.109375" style="12" customWidth="1"/>
    <col min="7" max="7" width="11.6640625" style="12" customWidth="1"/>
    <col min="8" max="8" width="13.6640625" style="12" customWidth="1"/>
    <col min="9" max="9" width="11.6640625" style="12" customWidth="1"/>
    <col min="10" max="10" width="3.6640625" style="12" hidden="1" customWidth="1"/>
    <col min="11" max="11" width="1.44140625" style="12" customWidth="1"/>
    <col min="12" max="12" width="72.109375" style="1370" customWidth="1"/>
    <col min="13" max="15" width="8.88671875" style="12" hidden="1" customWidth="1"/>
    <col min="16" max="16384" width="9.6640625" style="12" hidden="1"/>
  </cols>
  <sheetData>
    <row r="1" spans="2:12">
      <c r="B1" s="134" t="s">
        <v>12355</v>
      </c>
      <c r="C1" s="134"/>
      <c r="D1" s="134"/>
      <c r="E1" s="134"/>
      <c r="F1" s="134"/>
      <c r="G1" s="134"/>
      <c r="H1" s="134"/>
      <c r="I1" s="134"/>
      <c r="J1" s="134"/>
    </row>
    <row r="2" spans="2:12">
      <c r="B2" s="134" t="s">
        <v>12356</v>
      </c>
      <c r="C2" s="134"/>
      <c r="D2" s="134"/>
      <c r="E2" s="134"/>
      <c r="F2" s="134"/>
      <c r="G2" s="134"/>
      <c r="H2" s="134"/>
      <c r="I2" s="134"/>
      <c r="J2" s="134"/>
      <c r="L2" s="1371" t="str">
        <f>IF(COUNTIF(L3:O59,"WARNING: Schedule incomplete. If no data to report, please enter N/A or 0 in all cells for this row.")&gt;0,"INCOMPLETE","")</f>
        <v/>
      </c>
    </row>
    <row r="3" spans="2:12">
      <c r="B3" s="134" t="s">
        <v>12357</v>
      </c>
      <c r="C3" s="134"/>
      <c r="D3" s="134"/>
      <c r="E3" s="134"/>
      <c r="F3" s="134"/>
      <c r="G3" s="134"/>
      <c r="H3" s="134"/>
      <c r="I3" s="134"/>
      <c r="J3" s="134"/>
    </row>
    <row r="4" spans="2:12">
      <c r="B4" s="134" t="s">
        <v>12358</v>
      </c>
      <c r="C4" s="134"/>
      <c r="D4" s="134"/>
      <c r="E4" s="134"/>
      <c r="F4" s="134"/>
      <c r="G4" s="134"/>
      <c r="H4" s="134"/>
      <c r="I4" s="134"/>
      <c r="J4" s="134"/>
    </row>
    <row r="5" spans="2:12">
      <c r="B5" s="134"/>
      <c r="C5" s="134"/>
      <c r="D5" s="134"/>
      <c r="E5" s="135"/>
      <c r="F5" s="134"/>
      <c r="G5" s="134"/>
      <c r="H5" s="134"/>
      <c r="I5" s="135"/>
    </row>
    <row r="6" spans="2:12">
      <c r="B6" s="134" t="s">
        <v>679</v>
      </c>
      <c r="C6" s="134"/>
      <c r="D6" s="134"/>
      <c r="E6" s="135"/>
      <c r="F6" s="134"/>
      <c r="G6" s="134"/>
      <c r="H6" s="134"/>
      <c r="I6" s="135"/>
    </row>
    <row r="7" spans="2:12" ht="13.5" thickBot="1">
      <c r="B7" s="1878" t="s">
        <v>14439</v>
      </c>
      <c r="C7" s="1878"/>
      <c r="I7" s="16"/>
    </row>
    <row r="8" spans="2:12" ht="13.5" thickTop="1">
      <c r="B8" s="136" t="s">
        <v>6</v>
      </c>
      <c r="C8" s="137"/>
      <c r="D8" s="137">
        <f>Facility_Name</f>
        <v>0</v>
      </c>
      <c r="E8" s="137"/>
      <c r="F8" s="137"/>
      <c r="G8" s="137"/>
      <c r="H8" s="137"/>
      <c r="I8" s="139"/>
      <c r="K8" s="157"/>
    </row>
    <row r="9" spans="2:12">
      <c r="B9" s="141" t="s">
        <v>7</v>
      </c>
      <c r="C9" s="142"/>
      <c r="D9" s="142" t="str">
        <f>IF(Facility_DBA = 0, "", Facility_DBA)</f>
        <v/>
      </c>
      <c r="E9" s="142"/>
      <c r="F9" s="142"/>
      <c r="G9" s="142"/>
      <c r="H9" s="892"/>
      <c r="I9" s="143"/>
      <c r="K9" s="157"/>
    </row>
    <row r="10" spans="2:12" ht="13.5" thickBot="1">
      <c r="B10" s="144" t="s">
        <v>24</v>
      </c>
      <c r="C10" s="145"/>
      <c r="D10" s="145">
        <f>Provider_Number</f>
        <v>0</v>
      </c>
      <c r="E10" s="145"/>
      <c r="F10" s="455" t="s">
        <v>95</v>
      </c>
      <c r="G10" s="1734">
        <f>Facility_FYB</f>
        <v>0</v>
      </c>
      <c r="H10" s="893" t="s">
        <v>53</v>
      </c>
      <c r="I10" s="1748">
        <f>Facility_FYE</f>
        <v>0</v>
      </c>
      <c r="K10" s="157"/>
    </row>
    <row r="11" spans="2:12" ht="14.25" hidden="1" thickTop="1" thickBot="1">
      <c r="B11" s="182" t="s">
        <v>1486</v>
      </c>
      <c r="C11" s="183" t="s">
        <v>1487</v>
      </c>
      <c r="D11" s="183" t="s">
        <v>1488</v>
      </c>
      <c r="E11" s="183" t="s">
        <v>1489</v>
      </c>
      <c r="F11" s="183" t="s">
        <v>1490</v>
      </c>
      <c r="G11" s="505" t="s">
        <v>1491</v>
      </c>
      <c r="H11" s="183" t="s">
        <v>1492</v>
      </c>
      <c r="I11" s="558" t="s">
        <v>1493</v>
      </c>
      <c r="K11" s="157"/>
    </row>
    <row r="12" spans="2:12" ht="35.25" customHeight="1" thickTop="1">
      <c r="B12" s="159" t="s">
        <v>108</v>
      </c>
      <c r="C12" s="665"/>
      <c r="D12" s="665"/>
      <c r="E12" s="884" t="s">
        <v>1258</v>
      </c>
      <c r="F12" s="884" t="s">
        <v>1259</v>
      </c>
      <c r="G12" s="884" t="s">
        <v>1260</v>
      </c>
      <c r="H12" s="884" t="s">
        <v>662</v>
      </c>
      <c r="I12" s="885" t="s">
        <v>1261</v>
      </c>
      <c r="J12" s="167">
        <v>1</v>
      </c>
      <c r="K12" s="157"/>
    </row>
    <row r="13" spans="2:12">
      <c r="B13" s="830"/>
      <c r="C13" s="904"/>
      <c r="D13" s="904"/>
      <c r="E13" s="905" t="s">
        <v>59</v>
      </c>
      <c r="F13" s="905" t="s">
        <v>60</v>
      </c>
      <c r="G13" s="905" t="s">
        <v>61</v>
      </c>
      <c r="H13" s="905" t="s">
        <v>62</v>
      </c>
      <c r="I13" s="906" t="s">
        <v>63</v>
      </c>
      <c r="J13" s="167">
        <v>2</v>
      </c>
      <c r="K13" s="157"/>
    </row>
    <row r="14" spans="2:12" ht="15" customHeight="1">
      <c r="B14" s="1931"/>
      <c r="C14" s="1929"/>
      <c r="D14" s="1930"/>
      <c r="E14" s="1487"/>
      <c r="F14" s="1487"/>
      <c r="G14" s="1470">
        <f>+E14+F14</f>
        <v>0</v>
      </c>
      <c r="H14" s="1487"/>
      <c r="I14" s="1533">
        <f>+G14+H14</f>
        <v>0</v>
      </c>
      <c r="J14" s="167">
        <v>3</v>
      </c>
      <c r="K14" s="157"/>
      <c r="L14" s="1370" t="str">
        <f>IF('Form 3'!$F$16="No",IF((IF(_D005198="",1,0)+IF(_D005227="",1,0)+IF(_D005228="",1,0)+IF(_D005314="",1,0))&lt;&gt;0,"WARNING: Schedule incomplete. If no data to report, please enter N/A or 0 in all cells for this row.",""),"")</f>
        <v/>
      </c>
    </row>
    <row r="15" spans="2:12" ht="15" customHeight="1">
      <c r="B15" s="1931"/>
      <c r="C15" s="1929"/>
      <c r="D15" s="1930"/>
      <c r="E15" s="1487"/>
      <c r="F15" s="1487"/>
      <c r="G15" s="1470">
        <f>+E15+F15</f>
        <v>0</v>
      </c>
      <c r="H15" s="1487"/>
      <c r="I15" s="1533">
        <f>+G15+H15</f>
        <v>0</v>
      </c>
      <c r="J15" s="167">
        <v>4</v>
      </c>
      <c r="K15" s="157"/>
    </row>
    <row r="16" spans="2:12" ht="15" customHeight="1">
      <c r="B16" s="1931"/>
      <c r="C16" s="1929"/>
      <c r="D16" s="1930"/>
      <c r="E16" s="1487"/>
      <c r="F16" s="1487"/>
      <c r="G16" s="1470">
        <f t="shared" ref="G16:G42" si="0">+E16+F16</f>
        <v>0</v>
      </c>
      <c r="H16" s="1487"/>
      <c r="I16" s="1533">
        <f t="shared" ref="I16:I42" si="1">+G16+H16</f>
        <v>0</v>
      </c>
      <c r="J16" s="167">
        <v>5</v>
      </c>
      <c r="K16" s="157"/>
    </row>
    <row r="17" spans="2:11" ht="15" customHeight="1">
      <c r="B17" s="1931"/>
      <c r="C17" s="1929"/>
      <c r="D17" s="1930"/>
      <c r="E17" s="1487"/>
      <c r="F17" s="1487"/>
      <c r="G17" s="1470">
        <f t="shared" si="0"/>
        <v>0</v>
      </c>
      <c r="H17" s="1487"/>
      <c r="I17" s="1533">
        <f t="shared" si="1"/>
        <v>0</v>
      </c>
      <c r="J17" s="167">
        <v>6</v>
      </c>
      <c r="K17" s="157"/>
    </row>
    <row r="18" spans="2:11" ht="15" customHeight="1">
      <c r="B18" s="1931"/>
      <c r="C18" s="1929"/>
      <c r="D18" s="1930"/>
      <c r="E18" s="1487"/>
      <c r="F18" s="1487"/>
      <c r="G18" s="1470">
        <f t="shared" si="0"/>
        <v>0</v>
      </c>
      <c r="H18" s="1487"/>
      <c r="I18" s="1533">
        <f t="shared" si="1"/>
        <v>0</v>
      </c>
      <c r="J18" s="167">
        <v>7</v>
      </c>
      <c r="K18" s="157"/>
    </row>
    <row r="19" spans="2:11" ht="15" customHeight="1">
      <c r="B19" s="1931"/>
      <c r="C19" s="1929"/>
      <c r="D19" s="1930"/>
      <c r="E19" s="1487"/>
      <c r="F19" s="1487"/>
      <c r="G19" s="1470">
        <f t="shared" si="0"/>
        <v>0</v>
      </c>
      <c r="H19" s="1487"/>
      <c r="I19" s="1533">
        <f t="shared" si="1"/>
        <v>0</v>
      </c>
      <c r="J19" s="167">
        <v>8</v>
      </c>
      <c r="K19" s="157"/>
    </row>
    <row r="20" spans="2:11" ht="15" customHeight="1">
      <c r="B20" s="1931"/>
      <c r="C20" s="1929"/>
      <c r="D20" s="1930"/>
      <c r="E20" s="1487"/>
      <c r="F20" s="1487"/>
      <c r="G20" s="1470">
        <f t="shared" si="0"/>
        <v>0</v>
      </c>
      <c r="H20" s="1487"/>
      <c r="I20" s="1533">
        <f t="shared" si="1"/>
        <v>0</v>
      </c>
      <c r="J20" s="167">
        <v>9</v>
      </c>
      <c r="K20" s="157"/>
    </row>
    <row r="21" spans="2:11" ht="15" customHeight="1">
      <c r="B21" s="1931"/>
      <c r="C21" s="1929"/>
      <c r="D21" s="1930"/>
      <c r="E21" s="1487"/>
      <c r="F21" s="1487"/>
      <c r="G21" s="1470">
        <f t="shared" si="0"/>
        <v>0</v>
      </c>
      <c r="H21" s="1487"/>
      <c r="I21" s="1533">
        <f t="shared" si="1"/>
        <v>0</v>
      </c>
      <c r="J21" s="167">
        <v>10</v>
      </c>
      <c r="K21" s="157"/>
    </row>
    <row r="22" spans="2:11" ht="15" customHeight="1">
      <c r="B22" s="1931"/>
      <c r="C22" s="1929"/>
      <c r="D22" s="1930"/>
      <c r="E22" s="1487"/>
      <c r="F22" s="1487"/>
      <c r="G22" s="1470">
        <f t="shared" si="0"/>
        <v>0</v>
      </c>
      <c r="H22" s="1487"/>
      <c r="I22" s="1533">
        <f t="shared" si="1"/>
        <v>0</v>
      </c>
      <c r="J22" s="167">
        <v>11</v>
      </c>
      <c r="K22" s="157"/>
    </row>
    <row r="23" spans="2:11" ht="15" customHeight="1">
      <c r="B23" s="1931"/>
      <c r="C23" s="1929"/>
      <c r="D23" s="1930"/>
      <c r="E23" s="1487"/>
      <c r="F23" s="1487"/>
      <c r="G23" s="1470">
        <f t="shared" si="0"/>
        <v>0</v>
      </c>
      <c r="H23" s="1487"/>
      <c r="I23" s="1533">
        <f t="shared" si="1"/>
        <v>0</v>
      </c>
      <c r="J23" s="167">
        <v>12</v>
      </c>
      <c r="K23" s="157"/>
    </row>
    <row r="24" spans="2:11" ht="15" customHeight="1">
      <c r="B24" s="1931"/>
      <c r="C24" s="1929"/>
      <c r="D24" s="1930"/>
      <c r="E24" s="1487"/>
      <c r="F24" s="1487"/>
      <c r="G24" s="1470">
        <f t="shared" si="0"/>
        <v>0</v>
      </c>
      <c r="H24" s="1487"/>
      <c r="I24" s="1533">
        <f t="shared" si="1"/>
        <v>0</v>
      </c>
      <c r="J24" s="167">
        <v>13</v>
      </c>
      <c r="K24" s="157"/>
    </row>
    <row r="25" spans="2:11" ht="15" customHeight="1">
      <c r="B25" s="1931"/>
      <c r="C25" s="1929"/>
      <c r="D25" s="1930"/>
      <c r="E25" s="1487"/>
      <c r="F25" s="1487"/>
      <c r="G25" s="1470">
        <f t="shared" si="0"/>
        <v>0</v>
      </c>
      <c r="H25" s="1487"/>
      <c r="I25" s="1533">
        <f t="shared" si="1"/>
        <v>0</v>
      </c>
      <c r="J25" s="167">
        <v>14</v>
      </c>
      <c r="K25" s="157"/>
    </row>
    <row r="26" spans="2:11" ht="15" customHeight="1">
      <c r="B26" s="1931"/>
      <c r="C26" s="1929"/>
      <c r="D26" s="1930"/>
      <c r="E26" s="1487"/>
      <c r="F26" s="1487"/>
      <c r="G26" s="1470">
        <f t="shared" si="0"/>
        <v>0</v>
      </c>
      <c r="H26" s="1487"/>
      <c r="I26" s="1533">
        <f t="shared" si="1"/>
        <v>0</v>
      </c>
      <c r="J26" s="167">
        <v>15</v>
      </c>
      <c r="K26" s="157"/>
    </row>
    <row r="27" spans="2:11" ht="15" customHeight="1">
      <c r="B27" s="1931"/>
      <c r="C27" s="1929"/>
      <c r="D27" s="1930"/>
      <c r="E27" s="1487"/>
      <c r="F27" s="1487"/>
      <c r="G27" s="1470">
        <f t="shared" si="0"/>
        <v>0</v>
      </c>
      <c r="H27" s="1487"/>
      <c r="I27" s="1533">
        <f t="shared" si="1"/>
        <v>0</v>
      </c>
      <c r="J27" s="167">
        <v>16</v>
      </c>
      <c r="K27" s="157"/>
    </row>
    <row r="28" spans="2:11" ht="15" customHeight="1">
      <c r="B28" s="1931"/>
      <c r="C28" s="1929"/>
      <c r="D28" s="1930"/>
      <c r="E28" s="1487"/>
      <c r="F28" s="1487"/>
      <c r="G28" s="1470">
        <f t="shared" si="0"/>
        <v>0</v>
      </c>
      <c r="H28" s="1487"/>
      <c r="I28" s="1533">
        <f t="shared" si="1"/>
        <v>0</v>
      </c>
      <c r="J28" s="167">
        <v>17</v>
      </c>
      <c r="K28" s="157"/>
    </row>
    <row r="29" spans="2:11" ht="15" customHeight="1">
      <c r="B29" s="1931"/>
      <c r="C29" s="1929"/>
      <c r="D29" s="1930"/>
      <c r="E29" s="1487"/>
      <c r="F29" s="1487"/>
      <c r="G29" s="1470">
        <f t="shared" si="0"/>
        <v>0</v>
      </c>
      <c r="H29" s="1487"/>
      <c r="I29" s="1533">
        <f t="shared" si="1"/>
        <v>0</v>
      </c>
      <c r="J29" s="167">
        <v>18</v>
      </c>
      <c r="K29" s="157"/>
    </row>
    <row r="30" spans="2:11" ht="15" customHeight="1">
      <c r="B30" s="1931"/>
      <c r="C30" s="1929"/>
      <c r="D30" s="1930"/>
      <c r="E30" s="1487"/>
      <c r="F30" s="1487"/>
      <c r="G30" s="1470">
        <f t="shared" si="0"/>
        <v>0</v>
      </c>
      <c r="H30" s="1487"/>
      <c r="I30" s="1533">
        <f t="shared" si="1"/>
        <v>0</v>
      </c>
      <c r="J30" s="167">
        <v>19</v>
      </c>
      <c r="K30" s="157"/>
    </row>
    <row r="31" spans="2:11" ht="15" customHeight="1">
      <c r="B31" s="1931"/>
      <c r="C31" s="1929"/>
      <c r="D31" s="1930"/>
      <c r="E31" s="1487"/>
      <c r="F31" s="1487"/>
      <c r="G31" s="1470">
        <f t="shared" si="0"/>
        <v>0</v>
      </c>
      <c r="H31" s="1487"/>
      <c r="I31" s="1533">
        <f t="shared" si="1"/>
        <v>0</v>
      </c>
      <c r="J31" s="167">
        <v>20</v>
      </c>
      <c r="K31" s="157"/>
    </row>
    <row r="32" spans="2:11" ht="15" customHeight="1">
      <c r="B32" s="1931"/>
      <c r="C32" s="1929"/>
      <c r="D32" s="1930"/>
      <c r="E32" s="1487"/>
      <c r="F32" s="1487"/>
      <c r="G32" s="1470">
        <f t="shared" si="0"/>
        <v>0</v>
      </c>
      <c r="H32" s="1487"/>
      <c r="I32" s="1533">
        <f t="shared" si="1"/>
        <v>0</v>
      </c>
      <c r="J32" s="167">
        <v>21</v>
      </c>
      <c r="K32" s="157"/>
    </row>
    <row r="33" spans="2:11" ht="15" customHeight="1">
      <c r="B33" s="1931"/>
      <c r="C33" s="1929"/>
      <c r="D33" s="1930"/>
      <c r="E33" s="1487"/>
      <c r="F33" s="1487"/>
      <c r="G33" s="1470">
        <f t="shared" si="0"/>
        <v>0</v>
      </c>
      <c r="H33" s="1487"/>
      <c r="I33" s="1533">
        <f t="shared" si="1"/>
        <v>0</v>
      </c>
      <c r="J33" s="167">
        <v>22</v>
      </c>
      <c r="K33" s="157"/>
    </row>
    <row r="34" spans="2:11" ht="15" customHeight="1">
      <c r="B34" s="1931"/>
      <c r="C34" s="1929"/>
      <c r="D34" s="1930"/>
      <c r="E34" s="1487"/>
      <c r="F34" s="1487"/>
      <c r="G34" s="1470">
        <f t="shared" si="0"/>
        <v>0</v>
      </c>
      <c r="H34" s="1487"/>
      <c r="I34" s="1533">
        <f t="shared" si="1"/>
        <v>0</v>
      </c>
      <c r="J34" s="167">
        <v>23</v>
      </c>
      <c r="K34" s="157"/>
    </row>
    <row r="35" spans="2:11" ht="15" customHeight="1">
      <c r="B35" s="1931"/>
      <c r="C35" s="1929"/>
      <c r="D35" s="1930"/>
      <c r="E35" s="1487"/>
      <c r="F35" s="1487"/>
      <c r="G35" s="1470">
        <f t="shared" si="0"/>
        <v>0</v>
      </c>
      <c r="H35" s="1487"/>
      <c r="I35" s="1533">
        <f t="shared" si="1"/>
        <v>0</v>
      </c>
      <c r="J35" s="167">
        <v>24</v>
      </c>
      <c r="K35" s="157"/>
    </row>
    <row r="36" spans="2:11" ht="15" customHeight="1">
      <c r="B36" s="1931"/>
      <c r="C36" s="1929"/>
      <c r="D36" s="1930"/>
      <c r="E36" s="1487"/>
      <c r="F36" s="1487"/>
      <c r="G36" s="1470">
        <f t="shared" si="0"/>
        <v>0</v>
      </c>
      <c r="H36" s="1487"/>
      <c r="I36" s="1533">
        <f t="shared" si="1"/>
        <v>0</v>
      </c>
      <c r="J36" s="167">
        <v>25</v>
      </c>
      <c r="K36" s="157"/>
    </row>
    <row r="37" spans="2:11" ht="15" customHeight="1">
      <c r="B37" s="1931"/>
      <c r="C37" s="1929"/>
      <c r="D37" s="1930"/>
      <c r="E37" s="1487"/>
      <c r="F37" s="1487"/>
      <c r="G37" s="1470">
        <f t="shared" si="0"/>
        <v>0</v>
      </c>
      <c r="H37" s="1487"/>
      <c r="I37" s="1533">
        <f t="shared" si="1"/>
        <v>0</v>
      </c>
      <c r="J37" s="167">
        <v>26</v>
      </c>
      <c r="K37" s="157"/>
    </row>
    <row r="38" spans="2:11" ht="15" customHeight="1">
      <c r="B38" s="1931"/>
      <c r="C38" s="1929"/>
      <c r="D38" s="1930"/>
      <c r="E38" s="1487"/>
      <c r="F38" s="1487"/>
      <c r="G38" s="1470">
        <f t="shared" si="0"/>
        <v>0</v>
      </c>
      <c r="H38" s="1487"/>
      <c r="I38" s="1533">
        <f t="shared" si="1"/>
        <v>0</v>
      </c>
      <c r="J38" s="167">
        <v>27</v>
      </c>
      <c r="K38" s="157"/>
    </row>
    <row r="39" spans="2:11" ht="15" customHeight="1">
      <c r="B39" s="1931"/>
      <c r="C39" s="1929"/>
      <c r="D39" s="1930"/>
      <c r="E39" s="1487"/>
      <c r="F39" s="1487"/>
      <c r="G39" s="1470">
        <f t="shared" si="0"/>
        <v>0</v>
      </c>
      <c r="H39" s="1487"/>
      <c r="I39" s="1533">
        <f t="shared" si="1"/>
        <v>0</v>
      </c>
      <c r="J39" s="167">
        <v>28</v>
      </c>
      <c r="K39" s="157"/>
    </row>
    <row r="40" spans="2:11" ht="15" customHeight="1">
      <c r="B40" s="1931"/>
      <c r="C40" s="1929"/>
      <c r="D40" s="1930"/>
      <c r="E40" s="1487"/>
      <c r="F40" s="1487"/>
      <c r="G40" s="1470">
        <f t="shared" si="0"/>
        <v>0</v>
      </c>
      <c r="H40" s="1487"/>
      <c r="I40" s="1533">
        <f t="shared" si="1"/>
        <v>0</v>
      </c>
      <c r="J40" s="167">
        <v>29</v>
      </c>
      <c r="K40" s="157"/>
    </row>
    <row r="41" spans="2:11" ht="15" customHeight="1">
      <c r="B41" s="1931"/>
      <c r="C41" s="1929"/>
      <c r="D41" s="1930"/>
      <c r="E41" s="1487"/>
      <c r="F41" s="1487"/>
      <c r="G41" s="1470">
        <f t="shared" si="0"/>
        <v>0</v>
      </c>
      <c r="H41" s="1487"/>
      <c r="I41" s="1533">
        <f t="shared" si="1"/>
        <v>0</v>
      </c>
      <c r="J41" s="167">
        <v>30</v>
      </c>
      <c r="K41" s="157"/>
    </row>
    <row r="42" spans="2:11" ht="15" customHeight="1">
      <c r="B42" s="1931"/>
      <c r="C42" s="1929"/>
      <c r="D42" s="1930"/>
      <c r="E42" s="1487"/>
      <c r="F42" s="1487"/>
      <c r="G42" s="1470">
        <f t="shared" si="0"/>
        <v>0</v>
      </c>
      <c r="H42" s="1487"/>
      <c r="I42" s="1533">
        <f t="shared" si="1"/>
        <v>0</v>
      </c>
      <c r="J42" s="167">
        <v>31</v>
      </c>
      <c r="K42" s="157"/>
    </row>
    <row r="43" spans="2:11" ht="15" customHeight="1" thickBot="1">
      <c r="B43" s="472" t="s">
        <v>680</v>
      </c>
      <c r="C43" s="145"/>
      <c r="D43" s="145"/>
      <c r="E43" s="1530">
        <f>SUM(E14:E42)</f>
        <v>0</v>
      </c>
      <c r="F43" s="1530">
        <f>SUM(F14:F42)</f>
        <v>0</v>
      </c>
      <c r="G43" s="1530">
        <f>SUM(G14:G42)</f>
        <v>0</v>
      </c>
      <c r="H43" s="1530">
        <f>SUM(H14:H42)</f>
        <v>0</v>
      </c>
      <c r="I43" s="1535">
        <f>SUM(I14:I42)</f>
        <v>0</v>
      </c>
      <c r="J43" s="167">
        <v>32</v>
      </c>
      <c r="K43" s="157"/>
    </row>
    <row r="44" spans="2:11" ht="13.5" thickTop="1">
      <c r="B44" s="239"/>
      <c r="C44" s="239"/>
      <c r="D44" s="239"/>
      <c r="E44" s="239"/>
      <c r="F44" s="239"/>
      <c r="G44" s="239"/>
      <c r="H44" s="239"/>
      <c r="I44" s="239"/>
    </row>
    <row r="45" spans="2:11">
      <c r="B45" s="134"/>
      <c r="C45" s="135"/>
      <c r="D45" s="135"/>
      <c r="E45" s="135"/>
      <c r="F45" s="135"/>
      <c r="G45" s="135"/>
      <c r="H45" s="135"/>
      <c r="I45" s="135"/>
    </row>
    <row r="46" spans="2:11"/>
    <row r="47" spans="2:11"/>
    <row r="48" spans="2:11"/>
    <row r="49"/>
    <row r="50"/>
  </sheetData>
  <sheetProtection algorithmName="SHA-512" hashValue="iR8+tBDBeWJ3v9Uq+iQBqvpaPuZroMXL+DfuS05C60v15hd71R/3KagjFlRLNzGsTq9jMm26jQZTwa5uuAPFKw==" saltValue="E37CNqoaL0cQRCsiWLTqRw==" spinCount="100000" sheet="1" objects="1" scenarios="1"/>
  <mergeCells count="30">
    <mergeCell ref="B7:C7"/>
    <mergeCell ref="B25:D25"/>
    <mergeCell ref="B14:D14"/>
    <mergeCell ref="B15:D15"/>
    <mergeCell ref="B16:D16"/>
    <mergeCell ref="B17:D17"/>
    <mergeCell ref="B18:D18"/>
    <mergeCell ref="B19:D19"/>
    <mergeCell ref="B20:D20"/>
    <mergeCell ref="B21:D21"/>
    <mergeCell ref="B22:D22"/>
    <mergeCell ref="B23:D23"/>
    <mergeCell ref="B24:D24"/>
    <mergeCell ref="B37:D37"/>
    <mergeCell ref="B26:D26"/>
    <mergeCell ref="B27:D27"/>
    <mergeCell ref="B28:D28"/>
    <mergeCell ref="B29:D29"/>
    <mergeCell ref="B30:D30"/>
    <mergeCell ref="B31:D31"/>
    <mergeCell ref="B32:D32"/>
    <mergeCell ref="B33:D33"/>
    <mergeCell ref="B34:D34"/>
    <mergeCell ref="B35:D35"/>
    <mergeCell ref="B36:D36"/>
    <mergeCell ref="B38:D38"/>
    <mergeCell ref="B39:D39"/>
    <mergeCell ref="B40:D40"/>
    <mergeCell ref="B41:D41"/>
    <mergeCell ref="B42:D42"/>
  </mergeCells>
  <hyperlinks>
    <hyperlink ref="B7" location="Checklist!A1" display="Click here to go back to the instructions" xr:uid="{A528F1BC-EC75-4E16-B09E-E34EB5B2EF88}"/>
  </hyperlinks>
  <printOptions horizontalCentered="1"/>
  <pageMargins left="0.25" right="0.25" top="0.75" bottom="0.75" header="0.3" footer="0.3"/>
  <pageSetup scale="82" fitToHeight="0" orientation="portrait" r:id="rId1"/>
  <headerFooter alignWithMargins="0">
    <oddFooter>&amp;C&amp;10&amp;A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pageSetUpPr fitToPage="1"/>
  </sheetPr>
  <dimension ref="A1:S42"/>
  <sheetViews>
    <sheetView showGridLines="0" zoomScaleNormal="100" workbookViewId="0">
      <selection activeCell="M14" sqref="M14"/>
    </sheetView>
  </sheetViews>
  <sheetFormatPr defaultColWidth="0" defaultRowHeight="12.75" zeroHeight="1"/>
  <cols>
    <col min="1" max="1" width="1.77734375" style="925" customWidth="1"/>
    <col min="2" max="2" width="7.77734375" style="925" customWidth="1"/>
    <col min="3" max="3" width="13.44140625" style="925" customWidth="1"/>
    <col min="4" max="4" width="9.6640625" style="925" customWidth="1"/>
    <col min="5" max="5" width="10.44140625" style="925" customWidth="1"/>
    <col min="6" max="6" width="10.88671875" style="925" customWidth="1"/>
    <col min="7" max="12" width="9.77734375" style="925" customWidth="1"/>
    <col min="13" max="13" width="38.109375" style="925" bestFit="1" customWidth="1"/>
    <col min="14" max="14" width="2.6640625" style="925" hidden="1" customWidth="1"/>
    <col min="15" max="15" width="1.77734375" style="925" customWidth="1"/>
    <col min="16" max="16" width="72.109375" style="1382" customWidth="1"/>
    <col min="17" max="19" width="8.88671875" style="925" hidden="1" customWidth="1"/>
    <col min="20" max="16384" width="9.6640625" style="925" hidden="1"/>
  </cols>
  <sheetData>
    <row r="1" spans="2:16">
      <c r="B1" s="134" t="s">
        <v>12355</v>
      </c>
      <c r="C1" s="923"/>
      <c r="D1" s="923"/>
      <c r="E1" s="923"/>
      <c r="F1" s="923"/>
      <c r="G1" s="923"/>
      <c r="H1" s="923"/>
      <c r="I1" s="923"/>
      <c r="J1" s="923"/>
      <c r="K1" s="923"/>
      <c r="L1" s="923"/>
      <c r="M1" s="923"/>
    </row>
    <row r="2" spans="2:16">
      <c r="B2" s="134" t="s">
        <v>12356</v>
      </c>
      <c r="C2" s="923"/>
      <c r="D2" s="923"/>
      <c r="E2" s="923"/>
      <c r="F2" s="923"/>
      <c r="G2" s="923"/>
      <c r="H2" s="923"/>
      <c r="I2" s="923"/>
      <c r="J2" s="923"/>
      <c r="K2" s="923"/>
      <c r="L2" s="923"/>
      <c r="M2" s="923"/>
    </row>
    <row r="3" spans="2:16">
      <c r="B3" s="134" t="s">
        <v>12357</v>
      </c>
      <c r="C3" s="923"/>
      <c r="D3" s="923"/>
      <c r="E3" s="923"/>
      <c r="F3" s="923"/>
      <c r="G3" s="923"/>
      <c r="H3" s="923"/>
      <c r="I3" s="923"/>
      <c r="J3" s="923"/>
      <c r="K3" s="923"/>
      <c r="L3" s="923"/>
      <c r="M3" s="923"/>
    </row>
    <row r="4" spans="2:16">
      <c r="B4" s="134" t="s">
        <v>12358</v>
      </c>
      <c r="C4" s="923"/>
      <c r="D4" s="923"/>
      <c r="E4" s="923"/>
      <c r="F4" s="923"/>
      <c r="G4" s="923"/>
      <c r="H4" s="923"/>
      <c r="I4" s="923"/>
      <c r="J4" s="923"/>
      <c r="K4" s="923"/>
      <c r="L4" s="923"/>
      <c r="M4" s="923"/>
    </row>
    <row r="5" spans="2:16">
      <c r="B5" s="923"/>
      <c r="C5" s="923"/>
      <c r="D5" s="923"/>
      <c r="E5" s="924"/>
      <c r="F5" s="923"/>
      <c r="G5" s="923"/>
      <c r="H5" s="923"/>
      <c r="I5" s="923"/>
      <c r="J5" s="923"/>
      <c r="K5" s="923"/>
      <c r="L5" s="923"/>
      <c r="M5" s="924"/>
      <c r="P5" s="1371" t="str">
        <f>IF(COUNTIF(P6:S62,"WARNING: Schedule incomplete. If no data to report, please enter N/A or 0 in all cells for this row.")&gt;0,"INCOMPLETE","")</f>
        <v/>
      </c>
    </row>
    <row r="6" spans="2:16">
      <c r="B6" s="923" t="s">
        <v>681</v>
      </c>
      <c r="C6" s="923"/>
      <c r="D6" s="923"/>
      <c r="E6" s="924"/>
      <c r="F6" s="923"/>
      <c r="G6" s="923"/>
      <c r="H6" s="923"/>
      <c r="I6" s="923"/>
      <c r="J6" s="923"/>
      <c r="K6" s="923"/>
      <c r="L6" s="923"/>
      <c r="M6" s="924"/>
    </row>
    <row r="7" spans="2:16" ht="13.5" thickBot="1">
      <c r="B7" s="1878" t="s">
        <v>14439</v>
      </c>
      <c r="C7" s="1878"/>
      <c r="D7" s="1878"/>
      <c r="M7" s="16"/>
    </row>
    <row r="8" spans="2:16" ht="17.100000000000001" customHeight="1" thickTop="1">
      <c r="B8" s="926" t="s">
        <v>6</v>
      </c>
      <c r="C8" s="927"/>
      <c r="D8" s="927">
        <f>Facility_Name</f>
        <v>0</v>
      </c>
      <c r="E8" s="927"/>
      <c r="F8" s="927"/>
      <c r="G8" s="927"/>
      <c r="H8" s="927"/>
      <c r="I8" s="927"/>
      <c r="J8" s="927"/>
      <c r="K8" s="927"/>
      <c r="L8" s="927"/>
      <c r="M8" s="928"/>
      <c r="O8" s="929"/>
    </row>
    <row r="9" spans="2:16" ht="17.100000000000001" customHeight="1">
      <c r="B9" s="930" t="s">
        <v>7</v>
      </c>
      <c r="C9" s="931"/>
      <c r="D9" s="931" t="str">
        <f>IF(Facility_DBA = 0, "", Facility_DBA)</f>
        <v/>
      </c>
      <c r="E9" s="931"/>
      <c r="F9" s="931"/>
      <c r="G9" s="931"/>
      <c r="H9" s="931"/>
      <c r="I9" s="931"/>
      <c r="J9" s="931"/>
      <c r="K9" s="931"/>
      <c r="L9" s="932"/>
      <c r="M9" s="933"/>
      <c r="O9" s="929"/>
    </row>
    <row r="10" spans="2:16" ht="17.100000000000001" customHeight="1" thickBot="1">
      <c r="B10" s="934" t="s">
        <v>24</v>
      </c>
      <c r="C10" s="935"/>
      <c r="D10" s="935">
        <f>Provider_Number</f>
        <v>0</v>
      </c>
      <c r="E10" s="935"/>
      <c r="F10" s="936"/>
      <c r="G10" s="936"/>
      <c r="H10" s="937" t="s">
        <v>95</v>
      </c>
      <c r="I10" s="1734">
        <f>Facility_FYB</f>
        <v>0</v>
      </c>
      <c r="J10" s="938"/>
      <c r="K10" s="939" t="s">
        <v>53</v>
      </c>
      <c r="L10" s="1749">
        <f>Facility_FYE</f>
        <v>0</v>
      </c>
      <c r="M10" s="940"/>
      <c r="O10" s="929"/>
    </row>
    <row r="11" spans="2:16" ht="17.100000000000001" hidden="1" customHeight="1" thickTop="1" thickBot="1">
      <c r="B11" s="941" t="s">
        <v>1486</v>
      </c>
      <c r="C11" s="942" t="s">
        <v>1487</v>
      </c>
      <c r="D11" s="942" t="s">
        <v>1488</v>
      </c>
      <c r="E11" s="942" t="s">
        <v>1489</v>
      </c>
      <c r="F11" s="942" t="s">
        <v>1490</v>
      </c>
      <c r="G11" s="942" t="s">
        <v>1491</v>
      </c>
      <c r="H11" s="942" t="s">
        <v>1492</v>
      </c>
      <c r="I11" s="942" t="s">
        <v>1493</v>
      </c>
      <c r="J11" s="942" t="s">
        <v>1494</v>
      </c>
      <c r="K11" s="942" t="s">
        <v>1499</v>
      </c>
      <c r="L11" s="942" t="s">
        <v>1500</v>
      </c>
      <c r="M11" s="943" t="s">
        <v>1501</v>
      </c>
      <c r="O11" s="929"/>
    </row>
    <row r="12" spans="2:16" ht="17.100000000000001" customHeight="1" thickTop="1">
      <c r="B12" s="944"/>
      <c r="C12" s="945"/>
      <c r="D12" s="945"/>
      <c r="E12" s="945"/>
      <c r="F12" s="946" t="s">
        <v>682</v>
      </c>
      <c r="G12" s="946" t="s">
        <v>683</v>
      </c>
      <c r="H12" s="946" t="s">
        <v>684</v>
      </c>
      <c r="I12" s="946" t="s">
        <v>109</v>
      </c>
      <c r="J12" s="946" t="s">
        <v>685</v>
      </c>
      <c r="K12" s="946" t="s">
        <v>686</v>
      </c>
      <c r="L12" s="946" t="s">
        <v>687</v>
      </c>
      <c r="M12" s="947"/>
      <c r="O12" s="929"/>
    </row>
    <row r="13" spans="2:16" ht="51">
      <c r="B13" s="948" t="s">
        <v>106</v>
      </c>
      <c r="C13" s="949" t="s">
        <v>1263</v>
      </c>
      <c r="D13" s="950"/>
      <c r="E13" s="950"/>
      <c r="F13" s="951" t="s">
        <v>1264</v>
      </c>
      <c r="G13" s="951" t="s">
        <v>1265</v>
      </c>
      <c r="H13" s="951" t="s">
        <v>1266</v>
      </c>
      <c r="I13" s="951" t="s">
        <v>1267</v>
      </c>
      <c r="J13" s="951" t="s">
        <v>1268</v>
      </c>
      <c r="K13" s="951" t="s">
        <v>1269</v>
      </c>
      <c r="L13" s="951" t="s">
        <v>1270</v>
      </c>
      <c r="M13" s="1761" t="s">
        <v>16046</v>
      </c>
      <c r="N13" s="952">
        <v>1</v>
      </c>
      <c r="O13" s="929"/>
    </row>
    <row r="14" spans="2:16" ht="17.100000000000001" customHeight="1">
      <c r="B14" s="953" t="s">
        <v>688</v>
      </c>
      <c r="C14" s="954" t="str">
        <f t="shared" ref="C14:C33" si="0">VLOOKUP($B14, FORM_6_RANGE, 2, FALSE)</f>
        <v>Drugs - Over-the-Counter and Legend</v>
      </c>
      <c r="D14" s="955"/>
      <c r="E14" s="955"/>
      <c r="F14" s="1676"/>
      <c r="G14" s="1676"/>
      <c r="H14" s="956">
        <f t="shared" ref="H14:H33" si="1">IF(G14=0,0,ROUND(F14/G14,2))</f>
        <v>0</v>
      </c>
      <c r="I14" s="1677">
        <f t="shared" ref="I14:I33" si="2">VLOOKUP($B14, FORM_6_RANGE, 7, FALSE)</f>
        <v>0</v>
      </c>
      <c r="J14" s="1677">
        <f>+'Form 3'!F37</f>
        <v>0</v>
      </c>
      <c r="K14" s="956">
        <f t="shared" ref="K14:K33" si="3">IF(J14=0,0,ROUND(I14/J14,2))</f>
        <v>0</v>
      </c>
      <c r="L14" s="957">
        <f t="shared" ref="L14:L33" si="4">IF(H14=0,0,ROUND((K14-H14)/H14,4))</f>
        <v>0</v>
      </c>
      <c r="M14" s="1764"/>
      <c r="N14" s="952">
        <v>2</v>
      </c>
      <c r="O14" s="929"/>
      <c r="P14" s="1370" t="str">
        <f>IF('Form 3'!$F$16="No",IF((IF(_D005380="",1,0)+IF(_D005400="",1,0)+IF(_D005520="",1,0))&lt;&gt;0,"WARNING: Schedule incomplete. If no data to report, please enter N/A or 0 in all cells for this row.",""),"")</f>
        <v/>
      </c>
    </row>
    <row r="15" spans="2:16" ht="17.100000000000001" customHeight="1">
      <c r="B15" s="953" t="s">
        <v>689</v>
      </c>
      <c r="C15" s="954" t="str">
        <f t="shared" si="0"/>
        <v xml:space="preserve">Medical Supplies-Direct Care </v>
      </c>
      <c r="D15" s="955"/>
      <c r="E15" s="955"/>
      <c r="F15" s="1676"/>
      <c r="G15" s="1677">
        <f t="shared" ref="G15:G33" si="5">+G14</f>
        <v>0</v>
      </c>
      <c r="H15" s="956">
        <f t="shared" si="1"/>
        <v>0</v>
      </c>
      <c r="I15" s="1677">
        <f t="shared" si="2"/>
        <v>0</v>
      </c>
      <c r="J15" s="1677">
        <f t="shared" ref="J15:J33" si="6">+J14</f>
        <v>0</v>
      </c>
      <c r="K15" s="956">
        <f t="shared" si="3"/>
        <v>0</v>
      </c>
      <c r="L15" s="957">
        <f t="shared" si="4"/>
        <v>0</v>
      </c>
      <c r="M15" s="99"/>
      <c r="N15" s="952">
        <v>3</v>
      </c>
      <c r="O15" s="929"/>
      <c r="P15" s="1370" t="str">
        <f>IF('Form 3'!$F$16="No",IF((IF(_D005381="",1,0)+IF(_D005521="",1,0))&lt;&gt;0,"WARNING: Schedule incomplete. If no data to report, please enter N/A or 0 in all cells for this row.",""),"")</f>
        <v/>
      </c>
    </row>
    <row r="16" spans="2:16" ht="17.100000000000001" customHeight="1">
      <c r="B16" s="953" t="s">
        <v>690</v>
      </c>
      <c r="C16" s="954" t="str">
        <f t="shared" si="0"/>
        <v xml:space="preserve">Other Supplies-Direct Care </v>
      </c>
      <c r="D16" s="955"/>
      <c r="E16" s="955"/>
      <c r="F16" s="1676"/>
      <c r="G16" s="1677">
        <f t="shared" si="5"/>
        <v>0</v>
      </c>
      <c r="H16" s="956">
        <f t="shared" si="1"/>
        <v>0</v>
      </c>
      <c r="I16" s="1677">
        <f t="shared" si="2"/>
        <v>0</v>
      </c>
      <c r="J16" s="1677">
        <f t="shared" si="6"/>
        <v>0</v>
      </c>
      <c r="K16" s="956">
        <f t="shared" si="3"/>
        <v>0</v>
      </c>
      <c r="L16" s="957">
        <f t="shared" si="4"/>
        <v>0</v>
      </c>
      <c r="M16" s="99"/>
      <c r="N16" s="952">
        <v>4</v>
      </c>
      <c r="O16" s="929"/>
      <c r="P16" s="1370" t="str">
        <f>IF('Form 3'!$F$16="No",IF((IF(_D005382="",1,0)+IF(_D005522="",1,0))&lt;&gt;0,"WARNING: Schedule incomplete. If no data to report, please enter N/A or 0 in all cells for this row.",""),"")</f>
        <v/>
      </c>
    </row>
    <row r="17" spans="2:16" ht="17.100000000000001" customHeight="1">
      <c r="B17" s="953" t="s">
        <v>691</v>
      </c>
      <c r="C17" s="954" t="str">
        <f t="shared" si="0"/>
        <v>Therapy Costs - Other</v>
      </c>
      <c r="D17" s="955"/>
      <c r="E17" s="955"/>
      <c r="F17" s="1676"/>
      <c r="G17" s="1677">
        <f t="shared" si="5"/>
        <v>0</v>
      </c>
      <c r="H17" s="956">
        <f t="shared" si="1"/>
        <v>0</v>
      </c>
      <c r="I17" s="1677">
        <f t="shared" si="2"/>
        <v>0</v>
      </c>
      <c r="J17" s="1677">
        <f t="shared" si="6"/>
        <v>0</v>
      </c>
      <c r="K17" s="956">
        <f t="shared" si="3"/>
        <v>0</v>
      </c>
      <c r="L17" s="957">
        <f t="shared" si="4"/>
        <v>0</v>
      </c>
      <c r="M17" s="99"/>
      <c r="N17" s="952">
        <v>5</v>
      </c>
      <c r="O17" s="929"/>
      <c r="P17" s="1370" t="str">
        <f>IF('Form 3'!$F$16="No",IF((IF(_D005383="",1,0)+IF(_D005523="",1,0))&lt;&gt;0,"WARNING: Schedule incomplete. If no data to report, please enter N/A or 0 in all cells for this row.",""),"")</f>
        <v/>
      </c>
    </row>
    <row r="18" spans="2:16" ht="17.100000000000001" customHeight="1">
      <c r="B18" s="953" t="s">
        <v>692</v>
      </c>
      <c r="C18" s="954" t="str">
        <f t="shared" si="0"/>
        <v>Supplies-Care Related</v>
      </c>
      <c r="D18" s="955"/>
      <c r="E18" s="955"/>
      <c r="F18" s="1676"/>
      <c r="G18" s="1677">
        <f t="shared" si="5"/>
        <v>0</v>
      </c>
      <c r="H18" s="956">
        <f t="shared" si="1"/>
        <v>0</v>
      </c>
      <c r="I18" s="1677">
        <f t="shared" si="2"/>
        <v>0</v>
      </c>
      <c r="J18" s="1677">
        <f t="shared" si="6"/>
        <v>0</v>
      </c>
      <c r="K18" s="956">
        <f t="shared" si="3"/>
        <v>0</v>
      </c>
      <c r="L18" s="957">
        <f t="shared" si="4"/>
        <v>0</v>
      </c>
      <c r="M18" s="99"/>
      <c r="N18" s="952">
        <v>6</v>
      </c>
      <c r="O18" s="929"/>
      <c r="P18" s="1370" t="str">
        <f>IF('Form 3'!$F$16="No",IF((IF(_D005384="",1,0)+IF(_D005524="",1,0))&lt;&gt;0,"WARNING: Schedule incomplete. If no data to report, please enter N/A or 0 in all cells for this row.",""),"")</f>
        <v/>
      </c>
    </row>
    <row r="19" spans="2:16" ht="17.100000000000001" customHeight="1">
      <c r="B19" s="953" t="s">
        <v>693</v>
      </c>
      <c r="C19" s="954" t="str">
        <f t="shared" si="0"/>
        <v>Salaries-Other Administrative</v>
      </c>
      <c r="D19" s="955"/>
      <c r="E19" s="955"/>
      <c r="F19" s="1676"/>
      <c r="G19" s="1677">
        <f t="shared" si="5"/>
        <v>0</v>
      </c>
      <c r="H19" s="956">
        <f t="shared" si="1"/>
        <v>0</v>
      </c>
      <c r="I19" s="1677">
        <f t="shared" si="2"/>
        <v>0</v>
      </c>
      <c r="J19" s="1677">
        <f t="shared" si="6"/>
        <v>0</v>
      </c>
      <c r="K19" s="956">
        <f t="shared" si="3"/>
        <v>0</v>
      </c>
      <c r="L19" s="957">
        <f t="shared" si="4"/>
        <v>0</v>
      </c>
      <c r="M19" s="99"/>
      <c r="N19" s="952">
        <v>7</v>
      </c>
      <c r="O19" s="929"/>
      <c r="P19" s="1370" t="str">
        <f>IF('Form 3'!$F$16="No",IF((IF(_D005385="",1,0)+IF(_D005525="",1,0))&lt;&gt;0,"WARNING: Schedule incomplete. If no data to report, please enter N/A or 0 in all cells for this row.",""),"")</f>
        <v/>
      </c>
    </row>
    <row r="20" spans="2:16" ht="17.100000000000001" customHeight="1">
      <c r="B20" s="953" t="s">
        <v>694</v>
      </c>
      <c r="C20" s="954" t="str">
        <f t="shared" si="0"/>
        <v>Workmen's Comp-Admin. &amp; Operating</v>
      </c>
      <c r="D20" s="955"/>
      <c r="E20" s="955"/>
      <c r="F20" s="1676"/>
      <c r="G20" s="1677">
        <f t="shared" si="5"/>
        <v>0</v>
      </c>
      <c r="H20" s="956">
        <f t="shared" si="1"/>
        <v>0</v>
      </c>
      <c r="I20" s="1677">
        <f t="shared" si="2"/>
        <v>0</v>
      </c>
      <c r="J20" s="1677">
        <f t="shared" si="6"/>
        <v>0</v>
      </c>
      <c r="K20" s="956">
        <f t="shared" si="3"/>
        <v>0</v>
      </c>
      <c r="L20" s="957">
        <f t="shared" si="4"/>
        <v>0</v>
      </c>
      <c r="M20" s="99"/>
      <c r="N20" s="952">
        <v>8</v>
      </c>
      <c r="O20" s="929"/>
      <c r="P20" s="1370" t="str">
        <f>IF('Form 3'!$F$16="No",IF((IF(_D005386="",1,0)+IF(_D005526="",1,0))&lt;&gt;0,"WARNING: Schedule incomplete. If no data to report, please enter N/A or 0 in all cells for this row.",""),"")</f>
        <v/>
      </c>
    </row>
    <row r="21" spans="2:16" ht="17.100000000000001" customHeight="1">
      <c r="B21" s="953" t="s">
        <v>695</v>
      </c>
      <c r="C21" s="954" t="str">
        <f t="shared" si="0"/>
        <v>Accounting Fees</v>
      </c>
      <c r="D21" s="955"/>
      <c r="E21" s="955"/>
      <c r="F21" s="1676"/>
      <c r="G21" s="1677">
        <f t="shared" si="5"/>
        <v>0</v>
      </c>
      <c r="H21" s="956">
        <f t="shared" si="1"/>
        <v>0</v>
      </c>
      <c r="I21" s="1677">
        <f t="shared" si="2"/>
        <v>0</v>
      </c>
      <c r="J21" s="1677">
        <f t="shared" si="6"/>
        <v>0</v>
      </c>
      <c r="K21" s="956">
        <f t="shared" si="3"/>
        <v>0</v>
      </c>
      <c r="L21" s="957">
        <f t="shared" si="4"/>
        <v>0</v>
      </c>
      <c r="M21" s="99"/>
      <c r="N21" s="952">
        <v>9</v>
      </c>
      <c r="O21" s="929"/>
      <c r="P21" s="1370" t="str">
        <f>IF('Form 3'!$F$16="No",IF((IF(_D005387="",1,0)+IF(_D005527="",1,0))&lt;&gt;0,"WARNING: Schedule incomplete. If no data to report, please enter N/A or 0 in all cells for this row.",""),"")</f>
        <v/>
      </c>
    </row>
    <row r="22" spans="2:16" ht="17.100000000000001" customHeight="1">
      <c r="B22" s="953" t="s">
        <v>696</v>
      </c>
      <c r="C22" s="954" t="str">
        <f t="shared" si="0"/>
        <v>Dues</v>
      </c>
      <c r="D22" s="955"/>
      <c r="E22" s="955"/>
      <c r="F22" s="1676"/>
      <c r="G22" s="1677">
        <f t="shared" si="5"/>
        <v>0</v>
      </c>
      <c r="H22" s="956">
        <f t="shared" si="1"/>
        <v>0</v>
      </c>
      <c r="I22" s="1677">
        <f t="shared" si="2"/>
        <v>0</v>
      </c>
      <c r="J22" s="1677">
        <f t="shared" si="6"/>
        <v>0</v>
      </c>
      <c r="K22" s="956">
        <f t="shared" si="3"/>
        <v>0</v>
      </c>
      <c r="L22" s="957">
        <f t="shared" si="4"/>
        <v>0</v>
      </c>
      <c r="M22" s="99"/>
      <c r="N22" s="952">
        <v>10</v>
      </c>
      <c r="O22" s="929"/>
      <c r="P22" s="1370" t="str">
        <f>IF('Form 3'!$F$16="No",IF((IF(_D005388="",1,0)+IF(_D005528="",1,0))&lt;&gt;0,"WARNING: Schedule incomplete. If no data to report, please enter N/A or 0 in all cells for this row.",""),"")</f>
        <v/>
      </c>
    </row>
    <row r="23" spans="2:16" ht="17.100000000000001" customHeight="1">
      <c r="B23" s="953" t="s">
        <v>697</v>
      </c>
      <c r="C23" s="954" t="str">
        <f t="shared" si="0"/>
        <v xml:space="preserve">Educational Seminars &amp; Training </v>
      </c>
      <c r="D23" s="955"/>
      <c r="E23" s="955"/>
      <c r="F23" s="1676"/>
      <c r="G23" s="1677">
        <f t="shared" si="5"/>
        <v>0</v>
      </c>
      <c r="H23" s="956">
        <f t="shared" si="1"/>
        <v>0</v>
      </c>
      <c r="I23" s="1677">
        <f t="shared" si="2"/>
        <v>0</v>
      </c>
      <c r="J23" s="1677">
        <f t="shared" si="6"/>
        <v>0</v>
      </c>
      <c r="K23" s="956">
        <f t="shared" si="3"/>
        <v>0</v>
      </c>
      <c r="L23" s="957">
        <f t="shared" si="4"/>
        <v>0</v>
      </c>
      <c r="M23" s="99"/>
      <c r="N23" s="952">
        <v>11</v>
      </c>
      <c r="O23" s="929"/>
      <c r="P23" s="1370" t="str">
        <f>IF('Form 3'!$F$16="No",IF((IF(_D005389="",1,0)+IF(_D005529="",1,0))&lt;&gt;0,"WARNING: Schedule incomplete. If no data to report, please enter N/A or 0 in all cells for this row.",""),"")</f>
        <v/>
      </c>
    </row>
    <row r="24" spans="2:16" ht="17.100000000000001" customHeight="1">
      <c r="B24" s="953" t="s">
        <v>698</v>
      </c>
      <c r="C24" s="954" t="str">
        <f t="shared" si="0"/>
        <v>Insurance-Professional Liability and Other</v>
      </c>
      <c r="D24" s="955"/>
      <c r="E24" s="955"/>
      <c r="F24" s="1676"/>
      <c r="G24" s="1677">
        <f t="shared" si="5"/>
        <v>0</v>
      </c>
      <c r="H24" s="956">
        <f t="shared" si="1"/>
        <v>0</v>
      </c>
      <c r="I24" s="1677">
        <f t="shared" si="2"/>
        <v>0</v>
      </c>
      <c r="J24" s="1677">
        <f t="shared" si="6"/>
        <v>0</v>
      </c>
      <c r="K24" s="956">
        <f t="shared" si="3"/>
        <v>0</v>
      </c>
      <c r="L24" s="957">
        <f t="shared" si="4"/>
        <v>0</v>
      </c>
      <c r="M24" s="99"/>
      <c r="N24" s="952">
        <v>12</v>
      </c>
      <c r="O24" s="929"/>
      <c r="P24" s="1370" t="str">
        <f>IF('Form 3'!$F$16="No",IF((IF(_D005390="",1,0)+IF(_D005530="",1,0))&lt;&gt;0,"WARNING: Schedule incomplete. If no data to report, please enter N/A or 0 in all cells for this row.",""),"")</f>
        <v/>
      </c>
    </row>
    <row r="25" spans="2:16" ht="17.100000000000001" customHeight="1">
      <c r="B25" s="953" t="s">
        <v>699</v>
      </c>
      <c r="C25" s="954" t="str">
        <f t="shared" si="0"/>
        <v>Legal Fees</v>
      </c>
      <c r="D25" s="955"/>
      <c r="E25" s="955"/>
      <c r="F25" s="1676"/>
      <c r="G25" s="1677">
        <f t="shared" si="5"/>
        <v>0</v>
      </c>
      <c r="H25" s="956">
        <f t="shared" si="1"/>
        <v>0</v>
      </c>
      <c r="I25" s="1677">
        <f t="shared" si="2"/>
        <v>0</v>
      </c>
      <c r="J25" s="1677">
        <f t="shared" si="6"/>
        <v>0</v>
      </c>
      <c r="K25" s="956">
        <f t="shared" si="3"/>
        <v>0</v>
      </c>
      <c r="L25" s="957">
        <f t="shared" si="4"/>
        <v>0</v>
      </c>
      <c r="M25" s="99"/>
      <c r="N25" s="952">
        <v>13</v>
      </c>
      <c r="O25" s="929"/>
      <c r="P25" s="1370" t="str">
        <f>IF('Form 3'!$F$16="No",IF((IF(_D005391="",1,0)+IF(_D005531="",1,0))&lt;&gt;0,"WARNING: Schedule incomplete. If no data to report, please enter N/A or 0 in all cells for this row.",""),"")</f>
        <v/>
      </c>
    </row>
    <row r="26" spans="2:16" ht="17.100000000000001" customHeight="1">
      <c r="B26" s="953" t="s">
        <v>700</v>
      </c>
      <c r="C26" s="954" t="str">
        <f t="shared" si="0"/>
        <v>Linen &amp; Laundry Alternatives</v>
      </c>
      <c r="D26" s="955"/>
      <c r="E26" s="955"/>
      <c r="F26" s="1676"/>
      <c r="G26" s="1677">
        <f t="shared" si="5"/>
        <v>0</v>
      </c>
      <c r="H26" s="956">
        <f t="shared" si="1"/>
        <v>0</v>
      </c>
      <c r="I26" s="1677">
        <f t="shared" si="2"/>
        <v>0</v>
      </c>
      <c r="J26" s="1677">
        <f t="shared" si="6"/>
        <v>0</v>
      </c>
      <c r="K26" s="956">
        <f t="shared" si="3"/>
        <v>0</v>
      </c>
      <c r="L26" s="957">
        <f t="shared" si="4"/>
        <v>0</v>
      </c>
      <c r="M26" s="99"/>
      <c r="N26" s="952">
        <v>14</v>
      </c>
      <c r="O26" s="929"/>
      <c r="P26" s="1370" t="str">
        <f>IF('Form 3'!$F$16="No",IF((IF(_D005392="",1,0)+IF(_D005532="",1,0))&lt;&gt;0,"WARNING: Schedule incomplete. If no data to report, please enter N/A or 0 in all cells for this row.",""),"")</f>
        <v/>
      </c>
    </row>
    <row r="27" spans="2:16" ht="17.100000000000001" customHeight="1">
      <c r="B27" s="953" t="s">
        <v>701</v>
      </c>
      <c r="C27" s="954" t="str">
        <f t="shared" si="0"/>
        <v>Management Fees &amp; Home Office Costs</v>
      </c>
      <c r="D27" s="955"/>
      <c r="E27" s="955"/>
      <c r="F27" s="1676"/>
      <c r="G27" s="1677">
        <f t="shared" si="5"/>
        <v>0</v>
      </c>
      <c r="H27" s="956">
        <f t="shared" si="1"/>
        <v>0</v>
      </c>
      <c r="I27" s="1677">
        <f t="shared" si="2"/>
        <v>0</v>
      </c>
      <c r="J27" s="1677">
        <f t="shared" si="6"/>
        <v>0</v>
      </c>
      <c r="K27" s="956">
        <f t="shared" si="3"/>
        <v>0</v>
      </c>
      <c r="L27" s="957">
        <f t="shared" si="4"/>
        <v>0</v>
      </c>
      <c r="M27" s="99"/>
      <c r="N27" s="952">
        <v>15</v>
      </c>
      <c r="O27" s="929"/>
      <c r="P27" s="1370" t="str">
        <f>IF('Form 3'!$F$16="No",IF((IF(_D005393="",1,0)+IF(_D005533="",1,0))&lt;&gt;0,"WARNING: Schedule incomplete. If no data to report, please enter N/A or 0 in all cells for this row.",""),"")</f>
        <v/>
      </c>
    </row>
    <row r="28" spans="2:16" ht="17.100000000000001" customHeight="1">
      <c r="B28" s="953" t="s">
        <v>702</v>
      </c>
      <c r="C28" s="954" t="str">
        <f t="shared" si="0"/>
        <v>Office Supplies &amp; Subscriptions</v>
      </c>
      <c r="D28" s="955"/>
      <c r="E28" s="955"/>
      <c r="F28" s="1676"/>
      <c r="G28" s="1677">
        <f t="shared" si="5"/>
        <v>0</v>
      </c>
      <c r="H28" s="956">
        <f t="shared" si="1"/>
        <v>0</v>
      </c>
      <c r="I28" s="1677">
        <f t="shared" si="2"/>
        <v>0</v>
      </c>
      <c r="J28" s="1677">
        <f t="shared" si="6"/>
        <v>0</v>
      </c>
      <c r="K28" s="956">
        <f t="shared" si="3"/>
        <v>0</v>
      </c>
      <c r="L28" s="957">
        <f t="shared" si="4"/>
        <v>0</v>
      </c>
      <c r="M28" s="99"/>
      <c r="N28" s="952">
        <v>16</v>
      </c>
      <c r="O28" s="929"/>
      <c r="P28" s="1370" t="str">
        <f>IF('Form 3'!$F$16="No",IF((IF(_D005394="",1,0)+IF(_D005534="",1,0))&lt;&gt;0,"WARNING: Schedule incomplete. If no data to report, please enter N/A or 0 in all cells for this row.",""),"")</f>
        <v/>
      </c>
    </row>
    <row r="29" spans="2:16" ht="17.100000000000001" customHeight="1">
      <c r="B29" s="953" t="s">
        <v>703</v>
      </c>
      <c r="C29" s="954" t="str">
        <f t="shared" si="0"/>
        <v>Repairs &amp; Maintenance</v>
      </c>
      <c r="D29" s="955"/>
      <c r="E29" s="955"/>
      <c r="F29" s="1676"/>
      <c r="G29" s="1677">
        <f t="shared" si="5"/>
        <v>0</v>
      </c>
      <c r="H29" s="956">
        <f t="shared" si="1"/>
        <v>0</v>
      </c>
      <c r="I29" s="1677">
        <f t="shared" si="2"/>
        <v>0</v>
      </c>
      <c r="J29" s="1677">
        <f t="shared" si="6"/>
        <v>0</v>
      </c>
      <c r="K29" s="956">
        <f t="shared" si="3"/>
        <v>0</v>
      </c>
      <c r="L29" s="957">
        <f t="shared" si="4"/>
        <v>0</v>
      </c>
      <c r="M29" s="99"/>
      <c r="N29" s="952">
        <v>17</v>
      </c>
      <c r="O29" s="929"/>
      <c r="P29" s="1370" t="str">
        <f>IF('Form 3'!$F$16="No",IF((IF(_D005395="",1,0)+IF(_D005535="",1,0))&lt;&gt;0,"WARNING: Schedule incomplete. If no data to report, please enter N/A or 0 in all cells for this row.",""),"")</f>
        <v/>
      </c>
    </row>
    <row r="30" spans="2:16" ht="17.100000000000001" customHeight="1">
      <c r="B30" s="953" t="s">
        <v>704</v>
      </c>
      <c r="C30" s="954" t="str">
        <f t="shared" si="0"/>
        <v>Taxes &amp; Licenses</v>
      </c>
      <c r="D30" s="955"/>
      <c r="E30" s="955"/>
      <c r="F30" s="1676"/>
      <c r="G30" s="1677">
        <f t="shared" si="5"/>
        <v>0</v>
      </c>
      <c r="H30" s="956">
        <f t="shared" si="1"/>
        <v>0</v>
      </c>
      <c r="I30" s="1677">
        <f t="shared" si="2"/>
        <v>0</v>
      </c>
      <c r="J30" s="1677">
        <f t="shared" si="6"/>
        <v>0</v>
      </c>
      <c r="K30" s="956">
        <f t="shared" si="3"/>
        <v>0</v>
      </c>
      <c r="L30" s="957">
        <f t="shared" si="4"/>
        <v>0</v>
      </c>
      <c r="M30" s="99"/>
      <c r="N30" s="952">
        <v>18</v>
      </c>
      <c r="O30" s="929"/>
      <c r="P30" s="1370" t="str">
        <f>IF('Form 3'!$F$16="No",IF((IF(_D005396="",1,0)+IF(_D005536="",1,0))&lt;&gt;0,"WARNING: Schedule incomplete. If no data to report, please enter N/A or 0 in all cells for this row.",""),"")</f>
        <v/>
      </c>
    </row>
    <row r="31" spans="2:16" ht="17.100000000000001" customHeight="1">
      <c r="B31" s="953" t="s">
        <v>705</v>
      </c>
      <c r="C31" s="954" t="str">
        <f t="shared" si="0"/>
        <v>Travel</v>
      </c>
      <c r="D31" s="955"/>
      <c r="E31" s="955"/>
      <c r="F31" s="1676"/>
      <c r="G31" s="1677">
        <f t="shared" si="5"/>
        <v>0</v>
      </c>
      <c r="H31" s="956">
        <f t="shared" si="1"/>
        <v>0</v>
      </c>
      <c r="I31" s="1677">
        <f t="shared" si="2"/>
        <v>0</v>
      </c>
      <c r="J31" s="1677">
        <f t="shared" si="6"/>
        <v>0</v>
      </c>
      <c r="K31" s="956">
        <f t="shared" si="3"/>
        <v>0</v>
      </c>
      <c r="L31" s="957">
        <f t="shared" si="4"/>
        <v>0</v>
      </c>
      <c r="M31" s="99"/>
      <c r="N31" s="952">
        <v>19</v>
      </c>
      <c r="O31" s="929"/>
      <c r="P31" s="1370" t="str">
        <f>IF('Form 3'!$F$16="No",IF((IF(_D005397="",1,0)+IF(_D005537="",1,0))&lt;&gt;0,"WARNING: Schedule incomplete. If no data to report, please enter N/A or 0 in all cells for this row.",""),"")</f>
        <v/>
      </c>
    </row>
    <row r="32" spans="2:16" ht="17.100000000000001" customHeight="1">
      <c r="B32" s="953" t="s">
        <v>706</v>
      </c>
      <c r="C32" s="954" t="str">
        <f t="shared" si="0"/>
        <v>Property Insurance</v>
      </c>
      <c r="D32" s="955"/>
      <c r="E32" s="955"/>
      <c r="F32" s="1676"/>
      <c r="G32" s="1677">
        <f t="shared" si="5"/>
        <v>0</v>
      </c>
      <c r="H32" s="956">
        <f t="shared" si="1"/>
        <v>0</v>
      </c>
      <c r="I32" s="1677">
        <f t="shared" si="2"/>
        <v>0</v>
      </c>
      <c r="J32" s="1677">
        <f t="shared" si="6"/>
        <v>0</v>
      </c>
      <c r="K32" s="956">
        <f t="shared" si="3"/>
        <v>0</v>
      </c>
      <c r="L32" s="957">
        <f t="shared" si="4"/>
        <v>0</v>
      </c>
      <c r="M32" s="99"/>
      <c r="N32" s="952">
        <v>20</v>
      </c>
      <c r="O32" s="929"/>
      <c r="P32" s="1370" t="str">
        <f>IF('Form 3'!$F$16="No",IF((IF(_D005398="",1,0)+IF(_D005538="",1,0))&lt;&gt;0,"WARNING: Schedule incomplete. If no data to report, please enter N/A or 0 in all cells for this row.",""),"")</f>
        <v/>
      </c>
    </row>
    <row r="33" spans="2:16" ht="17.100000000000001" customHeight="1" thickBot="1">
      <c r="B33" s="958" t="s">
        <v>707</v>
      </c>
      <c r="C33" s="959" t="str">
        <f t="shared" si="0"/>
        <v>Property Taxes</v>
      </c>
      <c r="D33" s="935"/>
      <c r="E33" s="935"/>
      <c r="F33" s="1678"/>
      <c r="G33" s="1679">
        <f t="shared" si="5"/>
        <v>0</v>
      </c>
      <c r="H33" s="960">
        <f t="shared" si="1"/>
        <v>0</v>
      </c>
      <c r="I33" s="1679">
        <f t="shared" si="2"/>
        <v>0</v>
      </c>
      <c r="J33" s="1679">
        <f t="shared" si="6"/>
        <v>0</v>
      </c>
      <c r="K33" s="960">
        <f t="shared" si="3"/>
        <v>0</v>
      </c>
      <c r="L33" s="961">
        <f t="shared" si="4"/>
        <v>0</v>
      </c>
      <c r="M33" s="100"/>
      <c r="N33" s="952">
        <v>21</v>
      </c>
      <c r="O33" s="929"/>
      <c r="P33" s="1370" t="str">
        <f>IF('Form 3'!$F$16="No",IF((IF(_D005399="",1,0)+IF(_D005539="",1,0))&lt;&gt;0,"WARNING: Schedule incomplete. If no data to report, please enter N/A or 0 in all cells for this row.",""),"")</f>
        <v/>
      </c>
    </row>
    <row r="34" spans="2:16" ht="13.5" thickTop="1">
      <c r="B34" s="962"/>
      <c r="C34" s="962"/>
      <c r="D34" s="962"/>
      <c r="E34" s="962"/>
      <c r="F34" s="962"/>
      <c r="G34" s="962"/>
      <c r="H34" s="962"/>
      <c r="I34" s="962"/>
      <c r="J34" s="962"/>
      <c r="K34" s="962"/>
      <c r="L34" s="962"/>
      <c r="M34" s="962"/>
    </row>
    <row r="35" spans="2:16" ht="17.100000000000001" customHeight="1">
      <c r="B35" s="923"/>
      <c r="C35" s="924"/>
      <c r="D35" s="924"/>
      <c r="E35" s="924"/>
      <c r="F35" s="924"/>
      <c r="G35" s="924"/>
      <c r="H35" s="924"/>
      <c r="I35" s="924"/>
      <c r="J35" s="924"/>
      <c r="K35" s="924"/>
      <c r="L35" s="924"/>
      <c r="M35" s="924"/>
    </row>
    <row r="36" spans="2:16"/>
    <row r="37" spans="2:16"/>
    <row r="38" spans="2:16"/>
    <row r="39" spans="2:16"/>
    <row r="40" spans="2:16"/>
    <row r="41" spans="2:16"/>
    <row r="42" spans="2:16"/>
  </sheetData>
  <sheetProtection algorithmName="SHA-512" hashValue="OCJB2ZUejMiE9UNwv5almWCAdlbzinjz+2bqMIiZtzw3vVlPzncuTjV/CxjweHbQAOH3bgKLvBgf5hvc4ZRoXA==" saltValue="oKk5E6d9eLDShujqwB1WnA==" spinCount="100000" sheet="1" objects="1" scenarios="1"/>
  <mergeCells count="1">
    <mergeCell ref="B7:D7"/>
  </mergeCells>
  <hyperlinks>
    <hyperlink ref="B7" location="Checklist!A1" display="Click here to go back to the instructions" xr:uid="{F7DBF83C-6C36-4B5A-96B4-5DA63D6F5913}"/>
  </hyperlinks>
  <printOptions horizontalCentered="1"/>
  <pageMargins left="0.25" right="0.25" top="0.75" bottom="0.75" header="0.3" footer="0.3"/>
  <pageSetup scale="75" orientation="landscape" r:id="rId1"/>
  <headerFooter alignWithMargins="0">
    <oddFooter>&amp;C&amp;10&amp;A 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6">
    <pageSetUpPr fitToPage="1"/>
  </sheetPr>
  <dimension ref="A1:N41"/>
  <sheetViews>
    <sheetView showGridLines="0" topLeftCell="A4" zoomScaleNormal="100" workbookViewId="0">
      <selection activeCell="H14" sqref="H14"/>
    </sheetView>
  </sheetViews>
  <sheetFormatPr defaultColWidth="0" defaultRowHeight="12.75" zeroHeight="1"/>
  <cols>
    <col min="1" max="1" width="1.77734375" style="12" customWidth="1"/>
    <col min="2" max="4" width="9.6640625" style="12" customWidth="1"/>
    <col min="5" max="5" width="14.44140625" style="12" customWidth="1"/>
    <col min="6" max="6" width="14.109375" style="12" customWidth="1"/>
    <col min="7" max="7" width="3.33203125" style="12" customWidth="1"/>
    <col min="8" max="8" width="14.109375" style="12" customWidth="1"/>
    <col min="9" max="9" width="2.33203125" style="12" hidden="1" customWidth="1"/>
    <col min="10" max="10" width="1.44140625" style="12" customWidth="1"/>
    <col min="11" max="11" width="72.109375" style="1370" customWidth="1"/>
    <col min="12" max="14" width="8.88671875" style="12" hidden="1" customWidth="1"/>
    <col min="15"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c r="K2" s="1371" t="str">
        <f>IF(COUNTIF(K3:N59,"WARNING: Schedule incomplete. If no data to report, please enter N/A or 0 in all cells for this row.")&gt;0,"INCOMPLETE","")</f>
        <v/>
      </c>
    </row>
    <row r="3" spans="2:11">
      <c r="B3" s="134" t="s">
        <v>12357</v>
      </c>
      <c r="C3" s="134"/>
      <c r="D3" s="134"/>
      <c r="E3" s="134"/>
      <c r="F3" s="134"/>
      <c r="G3" s="134"/>
      <c r="H3" s="134"/>
      <c r="I3" s="134"/>
    </row>
    <row r="4" spans="2:11">
      <c r="B4" s="134" t="s">
        <v>12358</v>
      </c>
      <c r="C4" s="134"/>
      <c r="D4" s="134"/>
      <c r="E4" s="134"/>
      <c r="F4" s="134"/>
      <c r="G4" s="134"/>
      <c r="H4" s="134"/>
      <c r="I4" s="134"/>
    </row>
    <row r="5" spans="2:11">
      <c r="B5" s="134"/>
      <c r="C5" s="134"/>
      <c r="D5" s="134"/>
      <c r="E5" s="135"/>
      <c r="F5" s="134"/>
      <c r="G5" s="134"/>
      <c r="H5" s="135"/>
    </row>
    <row r="6" spans="2:11">
      <c r="B6" s="134" t="s">
        <v>708</v>
      </c>
      <c r="C6" s="134"/>
      <c r="D6" s="134"/>
      <c r="E6" s="135"/>
      <c r="F6" s="134"/>
      <c r="G6" s="134"/>
      <c r="H6" s="135"/>
    </row>
    <row r="7" spans="2:11" ht="13.5" thickBot="1">
      <c r="B7" s="1878" t="s">
        <v>14439</v>
      </c>
      <c r="C7" s="1878"/>
      <c r="D7" s="1878"/>
      <c r="H7" s="16"/>
    </row>
    <row r="8" spans="2:11" ht="13.5" thickTop="1">
      <c r="B8" s="645" t="s">
        <v>6</v>
      </c>
      <c r="C8" s="148"/>
      <c r="D8" s="148">
        <f>Facility_Name</f>
        <v>0</v>
      </c>
      <c r="E8" s="148"/>
      <c r="F8" s="148"/>
      <c r="G8" s="148"/>
      <c r="H8" s="150"/>
      <c r="J8" s="157"/>
    </row>
    <row r="9" spans="2:11">
      <c r="B9" s="646" t="s">
        <v>7</v>
      </c>
      <c r="C9" s="647"/>
      <c r="D9" s="647" t="str">
        <f>IF(Facility_DBA = 0, "", Facility_DBA)</f>
        <v/>
      </c>
      <c r="E9" s="647"/>
      <c r="F9" s="963"/>
      <c r="G9" s="963"/>
      <c r="H9" s="648"/>
      <c r="J9" s="157"/>
    </row>
    <row r="10" spans="2:11" ht="13.5" thickBot="1">
      <c r="B10" s="649" t="s">
        <v>24</v>
      </c>
      <c r="C10" s="650"/>
      <c r="D10" s="650">
        <f>Provider_Number</f>
        <v>0</v>
      </c>
      <c r="E10" s="964" t="s">
        <v>95</v>
      </c>
      <c r="F10" s="1734">
        <f>Facility_FYB</f>
        <v>0</v>
      </c>
      <c r="G10" s="964" t="s">
        <v>53</v>
      </c>
      <c r="H10" s="1748">
        <f>Facility_FYE</f>
        <v>0</v>
      </c>
      <c r="J10" s="157"/>
    </row>
    <row r="11" spans="2:11" ht="13.5" hidden="1" thickTop="1">
      <c r="B11" s="965" t="s">
        <v>1486</v>
      </c>
      <c r="C11" s="966" t="s">
        <v>1487</v>
      </c>
      <c r="D11" s="966" t="s">
        <v>1488</v>
      </c>
      <c r="E11" s="966" t="s">
        <v>1489</v>
      </c>
      <c r="F11" s="967" t="s">
        <v>1490</v>
      </c>
      <c r="G11" s="968" t="s">
        <v>1491</v>
      </c>
      <c r="H11" s="969" t="s">
        <v>1492</v>
      </c>
      <c r="J11" s="157"/>
    </row>
    <row r="12" spans="2:11" ht="13.5" thickTop="1">
      <c r="B12" s="970"/>
      <c r="C12" s="971"/>
      <c r="D12" s="971"/>
      <c r="E12" s="971"/>
      <c r="F12" s="507" t="s">
        <v>59</v>
      </c>
      <c r="G12" s="972"/>
      <c r="H12" s="508" t="s">
        <v>60</v>
      </c>
      <c r="J12" s="157"/>
    </row>
    <row r="13" spans="2:11" ht="25.5">
      <c r="B13" s="973" t="s">
        <v>108</v>
      </c>
      <c r="C13" s="974"/>
      <c r="D13" s="974"/>
      <c r="E13" s="975"/>
      <c r="F13" s="976" t="s">
        <v>13192</v>
      </c>
      <c r="G13" s="977"/>
      <c r="H13" s="978" t="s">
        <v>13193</v>
      </c>
      <c r="I13" s="167">
        <v>1</v>
      </c>
      <c r="J13" s="157"/>
    </row>
    <row r="14" spans="2:11" ht="15" customHeight="1">
      <c r="B14" s="2077"/>
      <c r="C14" s="2000"/>
      <c r="D14" s="2000"/>
      <c r="E14" s="2078"/>
      <c r="F14" s="130"/>
      <c r="G14" s="979"/>
      <c r="H14" s="131"/>
      <c r="I14" s="167">
        <v>2</v>
      </c>
      <c r="J14" s="157"/>
      <c r="K14" s="1370" t="str">
        <f>IF('Form 3'!$F$16="No",IF((IF(_D005543="",1,0)+IF(_D005561="",1,0)+IF(_D005579="",1,0))&lt;&gt;0,"WARNING: Schedule incomplete. If no data to report, please enter N/A or 0 in all cells for this row.",""),"")</f>
        <v/>
      </c>
    </row>
    <row r="15" spans="2:11" ht="15" customHeight="1">
      <c r="B15" s="1973"/>
      <c r="C15" s="1974"/>
      <c r="D15" s="1974"/>
      <c r="E15" s="1975"/>
      <c r="F15" s="132"/>
      <c r="G15" s="979"/>
      <c r="H15" s="101"/>
      <c r="I15" s="167">
        <v>3</v>
      </c>
      <c r="J15" s="157"/>
    </row>
    <row r="16" spans="2:11" ht="15" customHeight="1">
      <c r="B16" s="1973"/>
      <c r="C16" s="1974"/>
      <c r="D16" s="1974"/>
      <c r="E16" s="1975"/>
      <c r="F16" s="132"/>
      <c r="G16" s="979"/>
      <c r="H16" s="101"/>
      <c r="I16" s="167">
        <v>4</v>
      </c>
      <c r="J16" s="157"/>
    </row>
    <row r="17" spans="2:10" ht="15" customHeight="1">
      <c r="B17" s="1973"/>
      <c r="C17" s="1974"/>
      <c r="D17" s="1974"/>
      <c r="E17" s="1975"/>
      <c r="F17" s="132"/>
      <c r="G17" s="979"/>
      <c r="H17" s="101"/>
      <c r="I17" s="167">
        <v>5</v>
      </c>
      <c r="J17" s="157"/>
    </row>
    <row r="18" spans="2:10" ht="15" customHeight="1">
      <c r="B18" s="1973"/>
      <c r="C18" s="1974"/>
      <c r="D18" s="1974"/>
      <c r="E18" s="1975"/>
      <c r="F18" s="132"/>
      <c r="G18" s="979"/>
      <c r="H18" s="101"/>
      <c r="I18" s="167">
        <v>6</v>
      </c>
      <c r="J18" s="157"/>
    </row>
    <row r="19" spans="2:10" ht="15" customHeight="1">
      <c r="B19" s="1973"/>
      <c r="C19" s="1974"/>
      <c r="D19" s="1974"/>
      <c r="E19" s="1975"/>
      <c r="F19" s="132"/>
      <c r="G19" s="979"/>
      <c r="H19" s="101"/>
      <c r="I19" s="167">
        <v>7</v>
      </c>
      <c r="J19" s="157"/>
    </row>
    <row r="20" spans="2:10" ht="15" customHeight="1">
      <c r="B20" s="1973"/>
      <c r="C20" s="1974"/>
      <c r="D20" s="1974"/>
      <c r="E20" s="1975"/>
      <c r="F20" s="132"/>
      <c r="G20" s="979"/>
      <c r="H20" s="101"/>
      <c r="I20" s="167">
        <v>8</v>
      </c>
      <c r="J20" s="157"/>
    </row>
    <row r="21" spans="2:10" ht="15" customHeight="1">
      <c r="B21" s="1973"/>
      <c r="C21" s="1974"/>
      <c r="D21" s="1974"/>
      <c r="E21" s="1975"/>
      <c r="F21" s="132"/>
      <c r="G21" s="979"/>
      <c r="H21" s="101"/>
      <c r="I21" s="167">
        <v>9</v>
      </c>
      <c r="J21" s="157"/>
    </row>
    <row r="22" spans="2:10" ht="15" customHeight="1">
      <c r="B22" s="1973"/>
      <c r="C22" s="1974"/>
      <c r="D22" s="1974"/>
      <c r="E22" s="1975"/>
      <c r="F22" s="132"/>
      <c r="G22" s="979"/>
      <c r="H22" s="101"/>
      <c r="I22" s="167">
        <v>10</v>
      </c>
      <c r="J22" s="157"/>
    </row>
    <row r="23" spans="2:10" ht="15" customHeight="1">
      <c r="B23" s="1973"/>
      <c r="C23" s="1974"/>
      <c r="D23" s="1974"/>
      <c r="E23" s="1975"/>
      <c r="F23" s="132"/>
      <c r="G23" s="979"/>
      <c r="H23" s="101"/>
      <c r="I23" s="167">
        <v>11</v>
      </c>
      <c r="J23" s="157"/>
    </row>
    <row r="24" spans="2:10" ht="15" customHeight="1">
      <c r="B24" s="1973"/>
      <c r="C24" s="1974"/>
      <c r="D24" s="1974"/>
      <c r="E24" s="1975"/>
      <c r="F24" s="132"/>
      <c r="G24" s="979"/>
      <c r="H24" s="101"/>
      <c r="I24" s="167">
        <v>12</v>
      </c>
      <c r="J24" s="157"/>
    </row>
    <row r="25" spans="2:10" ht="15" customHeight="1">
      <c r="B25" s="1973"/>
      <c r="C25" s="1974"/>
      <c r="D25" s="1974"/>
      <c r="E25" s="1975"/>
      <c r="F25" s="132"/>
      <c r="G25" s="979"/>
      <c r="H25" s="101"/>
      <c r="I25" s="167">
        <v>13</v>
      </c>
      <c r="J25" s="157"/>
    </row>
    <row r="26" spans="2:10" ht="15" customHeight="1">
      <c r="B26" s="1973"/>
      <c r="C26" s="1974"/>
      <c r="D26" s="1974"/>
      <c r="E26" s="1975"/>
      <c r="F26" s="132"/>
      <c r="G26" s="979"/>
      <c r="H26" s="101"/>
      <c r="I26" s="167">
        <v>14</v>
      </c>
      <c r="J26" s="157"/>
    </row>
    <row r="27" spans="2:10" ht="15" customHeight="1">
      <c r="B27" s="1973"/>
      <c r="C27" s="1974"/>
      <c r="D27" s="1974"/>
      <c r="E27" s="1975"/>
      <c r="F27" s="132"/>
      <c r="G27" s="979"/>
      <c r="H27" s="101"/>
      <c r="I27" s="167">
        <v>15</v>
      </c>
      <c r="J27" s="157"/>
    </row>
    <row r="28" spans="2:10" ht="15" customHeight="1">
      <c r="B28" s="1973"/>
      <c r="C28" s="1974"/>
      <c r="D28" s="1974"/>
      <c r="E28" s="1975"/>
      <c r="F28" s="132"/>
      <c r="G28" s="979"/>
      <c r="H28" s="133"/>
      <c r="I28" s="167">
        <v>16</v>
      </c>
      <c r="J28" s="157"/>
    </row>
    <row r="29" spans="2:10" ht="15" customHeight="1">
      <c r="B29" s="1973"/>
      <c r="C29" s="1974"/>
      <c r="D29" s="1974"/>
      <c r="E29" s="1975"/>
      <c r="F29" s="132"/>
      <c r="G29" s="979"/>
      <c r="H29" s="101"/>
      <c r="I29" s="167">
        <v>17</v>
      </c>
      <c r="J29" s="157"/>
    </row>
    <row r="30" spans="2:10" ht="15" customHeight="1">
      <c r="B30" s="1973"/>
      <c r="C30" s="1974"/>
      <c r="D30" s="1974"/>
      <c r="E30" s="1975"/>
      <c r="F30" s="132"/>
      <c r="G30" s="979"/>
      <c r="H30" s="101"/>
      <c r="I30" s="167">
        <v>18</v>
      </c>
      <c r="J30" s="157"/>
    </row>
    <row r="31" spans="2:10" ht="15" customHeight="1">
      <c r="B31" s="1973"/>
      <c r="C31" s="1974"/>
      <c r="D31" s="1974"/>
      <c r="E31" s="1975"/>
      <c r="F31" s="132"/>
      <c r="G31" s="979"/>
      <c r="H31" s="101"/>
      <c r="I31" s="167">
        <v>19</v>
      </c>
      <c r="J31" s="157"/>
    </row>
    <row r="32" spans="2:10" ht="15" customHeight="1" thickBot="1">
      <c r="B32" s="715" t="s">
        <v>709</v>
      </c>
      <c r="C32" s="650"/>
      <c r="D32" s="650"/>
      <c r="E32" s="650"/>
      <c r="F32" s="902">
        <f>SUM(F14:F30)</f>
        <v>0</v>
      </c>
      <c r="G32" s="980"/>
      <c r="H32" s="903">
        <f>SUM(H14:H30)</f>
        <v>0</v>
      </c>
      <c r="I32" s="167">
        <v>20</v>
      </c>
      <c r="J32" s="157"/>
    </row>
    <row r="33" spans="2:8" ht="13.5" thickTop="1">
      <c r="B33" s="239"/>
      <c r="C33" s="239"/>
      <c r="D33" s="239"/>
      <c r="E33" s="239"/>
      <c r="F33" s="239"/>
      <c r="G33" s="239"/>
      <c r="H33" s="239"/>
    </row>
    <row r="34" spans="2:8">
      <c r="B34" s="134"/>
      <c r="C34" s="135"/>
      <c r="D34" s="135"/>
      <c r="E34" s="135"/>
      <c r="F34" s="135"/>
      <c r="G34" s="135"/>
      <c r="H34" s="135"/>
    </row>
    <row r="35" spans="2:8"/>
    <row r="36" spans="2:8"/>
    <row r="37" spans="2:8"/>
    <row r="38" spans="2:8"/>
    <row r="39" spans="2:8"/>
    <row r="40" spans="2:8"/>
    <row r="41" spans="2:8"/>
  </sheetData>
  <sheetProtection algorithmName="SHA-512" hashValue="h1VFqm4EcodhJbNnz4AYLa1bb7YChh0r8KSdpJuWbY1d8NF95W6AseqnDGMT50yJ9ev4niQ8u2/62XmZYlKNlg==" saltValue="a9301l+XxNp04Nzmo2OzFw==" spinCount="100000" sheet="1" objects="1" scenarios="1"/>
  <mergeCells count="19">
    <mergeCell ref="B7:D7"/>
    <mergeCell ref="B14:E14"/>
    <mergeCell ref="B15:E15"/>
    <mergeCell ref="B16:E16"/>
    <mergeCell ref="B17:E17"/>
    <mergeCell ref="B18:E18"/>
    <mergeCell ref="B19:E19"/>
    <mergeCell ref="B20:E20"/>
    <mergeCell ref="B21:E21"/>
    <mergeCell ref="B22:E22"/>
    <mergeCell ref="B23:E23"/>
    <mergeCell ref="B29:E29"/>
    <mergeCell ref="B30:E30"/>
    <mergeCell ref="B31:E31"/>
    <mergeCell ref="B24:E24"/>
    <mergeCell ref="B25:E25"/>
    <mergeCell ref="B26:E26"/>
    <mergeCell ref="B27:E27"/>
    <mergeCell ref="B28:E28"/>
  </mergeCells>
  <hyperlinks>
    <hyperlink ref="B7" location="Checklist!A1" display="Click here to go back to the instructions" xr:uid="{2776C377-4E21-43DE-B729-74E2111DD651}"/>
  </hyperlinks>
  <printOptions horizontalCentered="1"/>
  <pageMargins left="0.25" right="0.25" top="0.75" bottom="0.75" header="0.3" footer="0.3"/>
  <pageSetup fitToHeight="0" orientation="portrait" r:id="rId1"/>
  <headerFooter alignWithMargins="0">
    <oddFooter>&amp;C&amp;10&amp;A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N46"/>
  <sheetViews>
    <sheetView showGridLines="0" zoomScaleNormal="100" workbookViewId="0">
      <selection activeCell="D22" sqref="D22:G22"/>
    </sheetView>
  </sheetViews>
  <sheetFormatPr defaultColWidth="0" defaultRowHeight="12.75" zeroHeight="1"/>
  <cols>
    <col min="1" max="1" width="1.77734375" style="12" customWidth="1"/>
    <col min="2" max="3" width="9.6640625" style="12" customWidth="1"/>
    <col min="4" max="4" width="7.6640625" style="12" customWidth="1"/>
    <col min="5" max="5" width="5.6640625" style="12" customWidth="1"/>
    <col min="6" max="6" width="14.6640625" style="12" customWidth="1"/>
    <col min="7" max="7" width="8" style="12" customWidth="1"/>
    <col min="8" max="8" width="7.6640625" style="12" customWidth="1"/>
    <col min="9" max="9" width="8.6640625" style="12" customWidth="1"/>
    <col min="10" max="10" width="10.33203125" style="12" customWidth="1"/>
    <col min="11" max="11" width="2.77734375" style="12" hidden="1" customWidth="1"/>
    <col min="12" max="12" width="1.77734375" style="12" customWidth="1"/>
    <col min="13" max="13" width="9.6640625" style="12" hidden="1" customWidth="1"/>
    <col min="14" max="14" width="8.88671875" style="12" customWidth="1"/>
    <col min="15" max="16384" width="9.6640625" style="12" hidden="1"/>
  </cols>
  <sheetData>
    <row r="1" spans="1:12">
      <c r="B1" s="1" t="s">
        <v>12355</v>
      </c>
      <c r="C1" s="134"/>
      <c r="D1" s="134"/>
      <c r="E1" s="134"/>
      <c r="F1" s="134"/>
      <c r="G1" s="134"/>
      <c r="H1" s="134"/>
      <c r="I1" s="134"/>
      <c r="J1" s="134"/>
      <c r="K1" s="134"/>
    </row>
    <row r="2" spans="1:12">
      <c r="B2" s="1" t="s">
        <v>12356</v>
      </c>
      <c r="C2" s="134"/>
      <c r="D2" s="134"/>
      <c r="E2" s="134"/>
      <c r="F2" s="134"/>
      <c r="G2" s="134"/>
      <c r="H2" s="134"/>
      <c r="I2" s="134"/>
      <c r="J2" s="134"/>
      <c r="K2" s="134"/>
    </row>
    <row r="3" spans="1:12">
      <c r="B3" s="1" t="s">
        <v>12357</v>
      </c>
      <c r="C3" s="134"/>
      <c r="D3" s="134"/>
      <c r="E3" s="134"/>
      <c r="F3" s="134"/>
      <c r="G3" s="134"/>
      <c r="H3" s="134"/>
      <c r="I3" s="134"/>
      <c r="J3" s="134"/>
      <c r="K3" s="134"/>
    </row>
    <row r="4" spans="1:12">
      <c r="B4" s="1" t="s">
        <v>12358</v>
      </c>
      <c r="C4" s="134"/>
      <c r="D4" s="134"/>
      <c r="E4" s="134"/>
      <c r="F4" s="134"/>
      <c r="G4" s="134"/>
      <c r="H4" s="134"/>
      <c r="I4" s="134"/>
      <c r="J4" s="134"/>
      <c r="K4" s="134"/>
    </row>
    <row r="5" spans="1:12" ht="15">
      <c r="B5" s="134"/>
      <c r="C5" s="134"/>
      <c r="D5" s="134"/>
      <c r="E5" s="134"/>
      <c r="F5" s="134"/>
      <c r="G5" s="134"/>
      <c r="H5" s="134"/>
      <c r="I5" s="134"/>
      <c r="J5" s="135"/>
      <c r="L5" s="5"/>
    </row>
    <row r="6" spans="1:12" ht="15">
      <c r="B6" s="134" t="s">
        <v>33</v>
      </c>
      <c r="C6" s="135"/>
      <c r="D6" s="134"/>
      <c r="E6" s="134"/>
      <c r="F6" s="134"/>
      <c r="G6" s="134"/>
      <c r="H6" s="134"/>
      <c r="I6" s="134"/>
      <c r="J6" s="135"/>
      <c r="L6" s="5"/>
    </row>
    <row r="7" spans="1:12" ht="15.75" thickBot="1">
      <c r="A7" s="1752"/>
      <c r="B7" s="1878" t="s">
        <v>14439</v>
      </c>
      <c r="C7" s="1878"/>
      <c r="D7" s="1878"/>
      <c r="J7" s="16"/>
      <c r="L7" s="5"/>
    </row>
    <row r="8" spans="1:12" ht="17.100000000000001" customHeight="1" thickTop="1">
      <c r="B8" s="136" t="s">
        <v>6</v>
      </c>
      <c r="C8" s="137"/>
      <c r="D8" s="137">
        <f>Facility_Name</f>
        <v>0</v>
      </c>
      <c r="E8" s="137"/>
      <c r="F8" s="137"/>
      <c r="G8" s="138" t="s">
        <v>24</v>
      </c>
      <c r="H8" s="137"/>
      <c r="I8" s="137">
        <f>Provider_Number</f>
        <v>0</v>
      </c>
      <c r="J8" s="139"/>
      <c r="L8" s="140"/>
    </row>
    <row r="9" spans="1:12" ht="17.100000000000001" customHeight="1">
      <c r="B9" s="141" t="s">
        <v>7</v>
      </c>
      <c r="C9" s="142"/>
      <c r="D9" s="142">
        <f>+'Form 1'!E11</f>
        <v>0</v>
      </c>
      <c r="E9" s="142"/>
      <c r="F9" s="142"/>
      <c r="G9" s="142"/>
      <c r="H9" s="142"/>
      <c r="I9" s="142"/>
      <c r="J9" s="143"/>
      <c r="L9" s="140"/>
    </row>
    <row r="10" spans="1:12" ht="17.100000000000001" customHeight="1" thickBot="1">
      <c r="B10" s="144" t="s">
        <v>8</v>
      </c>
      <c r="C10" s="145"/>
      <c r="D10" s="145">
        <f>+'Form 1'!E12</f>
        <v>0</v>
      </c>
      <c r="E10" s="145"/>
      <c r="F10" s="145"/>
      <c r="G10" s="145"/>
      <c r="H10" s="145"/>
      <c r="I10" s="145"/>
      <c r="J10" s="146"/>
      <c r="L10" s="140"/>
    </row>
    <row r="11" spans="1:12" ht="17.100000000000001" customHeight="1" thickTop="1">
      <c r="B11" s="147"/>
      <c r="C11" s="148"/>
      <c r="D11" s="148"/>
      <c r="E11" s="148"/>
      <c r="F11" s="148"/>
      <c r="G11" s="148"/>
      <c r="H11" s="149"/>
      <c r="I11" s="148"/>
      <c r="J11" s="150"/>
      <c r="L11" s="140"/>
    </row>
    <row r="12" spans="1:12" ht="17.100000000000001" customHeight="1">
      <c r="B12" s="151" t="s">
        <v>34</v>
      </c>
      <c r="C12" s="152"/>
      <c r="D12" s="152"/>
      <c r="E12" s="152"/>
      <c r="F12" s="152"/>
      <c r="G12" s="153"/>
      <c r="H12" s="154"/>
      <c r="I12" s="1433">
        <f>Facility_FYB</f>
        <v>0</v>
      </c>
      <c r="J12" s="155"/>
      <c r="L12" s="140"/>
    </row>
    <row r="13" spans="1:12" ht="17.100000000000001" customHeight="1">
      <c r="B13" s="156" t="s">
        <v>35</v>
      </c>
      <c r="C13" s="1434">
        <f>Facility_FYE</f>
        <v>0</v>
      </c>
      <c r="G13" s="12" t="s">
        <v>36</v>
      </c>
      <c r="H13" s="5"/>
      <c r="I13" s="153"/>
      <c r="J13" s="155"/>
      <c r="L13" s="140"/>
    </row>
    <row r="14" spans="1:12" ht="15">
      <c r="B14" s="157"/>
      <c r="C14" s="153"/>
      <c r="D14" s="153"/>
      <c r="E14" s="153"/>
      <c r="F14" s="153"/>
      <c r="J14" s="158"/>
      <c r="L14" s="140"/>
    </row>
    <row r="15" spans="1:12" ht="39.200000000000003" customHeight="1">
      <c r="B15" s="159" t="s">
        <v>37</v>
      </c>
      <c r="C15" s="160"/>
      <c r="D15" s="160"/>
      <c r="E15" s="160"/>
      <c r="F15" s="160"/>
      <c r="G15" s="160"/>
      <c r="H15" s="160"/>
      <c r="I15" s="160"/>
      <c r="J15" s="161"/>
      <c r="L15" s="140"/>
    </row>
    <row r="16" spans="1:12" ht="15">
      <c r="B16" s="157"/>
      <c r="J16" s="158"/>
      <c r="L16" s="140"/>
    </row>
    <row r="17" spans="2:12" ht="29.25" customHeight="1">
      <c r="B17" s="162" t="s">
        <v>38</v>
      </c>
      <c r="C17" s="163"/>
      <c r="D17" s="163"/>
      <c r="E17" s="163"/>
      <c r="F17" s="163"/>
      <c r="G17" s="163"/>
      <c r="H17" s="163"/>
      <c r="I17" s="163"/>
      <c r="J17" s="164"/>
      <c r="L17" s="140"/>
    </row>
    <row r="18" spans="2:12" ht="14.25" customHeight="1">
      <c r="B18" s="165"/>
      <c r="C18" s="135"/>
      <c r="D18" s="135"/>
      <c r="E18" s="135"/>
      <c r="F18" s="135"/>
      <c r="G18" s="135"/>
      <c r="H18" s="135"/>
      <c r="I18" s="135"/>
      <c r="J18" s="166"/>
      <c r="L18" s="140"/>
    </row>
    <row r="19" spans="2:12" ht="73.150000000000006" customHeight="1">
      <c r="B19" s="162" t="s">
        <v>1362</v>
      </c>
      <c r="C19" s="163"/>
      <c r="D19" s="163"/>
      <c r="E19" s="163"/>
      <c r="F19" s="163"/>
      <c r="G19" s="163"/>
      <c r="H19" s="163"/>
      <c r="I19" s="163"/>
      <c r="J19" s="164"/>
      <c r="L19" s="140"/>
    </row>
    <row r="20" spans="2:12" ht="15" hidden="1">
      <c r="B20" s="165"/>
      <c r="C20" s="135"/>
      <c r="D20" s="167" t="s">
        <v>1486</v>
      </c>
      <c r="E20" s="167" t="s">
        <v>1487</v>
      </c>
      <c r="F20" s="167" t="s">
        <v>1488</v>
      </c>
      <c r="G20" s="167" t="s">
        <v>1489</v>
      </c>
      <c r="H20" s="167" t="s">
        <v>1490</v>
      </c>
      <c r="I20" s="167" t="s">
        <v>1491</v>
      </c>
      <c r="J20" s="168" t="s">
        <v>1492</v>
      </c>
      <c r="L20" s="140"/>
    </row>
    <row r="21" spans="2:12" ht="15">
      <c r="B21" s="165"/>
      <c r="C21" s="135"/>
      <c r="D21" s="169"/>
      <c r="E21" s="169"/>
      <c r="F21" s="169"/>
      <c r="G21" s="169"/>
      <c r="H21" s="135"/>
      <c r="I21" s="135"/>
      <c r="J21" s="166"/>
      <c r="K21" s="170">
        <v>1</v>
      </c>
      <c r="L21" s="140"/>
    </row>
    <row r="22" spans="2:12" ht="17.100000000000001" customHeight="1">
      <c r="B22" s="157"/>
      <c r="C22" s="12" t="s">
        <v>39</v>
      </c>
      <c r="D22" s="1887"/>
      <c r="E22" s="1888"/>
      <c r="F22" s="1888"/>
      <c r="G22" s="1888"/>
      <c r="J22" s="158"/>
      <c r="K22" s="170">
        <v>2</v>
      </c>
      <c r="L22" s="140"/>
    </row>
    <row r="23" spans="2:12" ht="17.100000000000001" customHeight="1">
      <c r="B23" s="157"/>
      <c r="D23" s="171" t="s">
        <v>40</v>
      </c>
      <c r="E23" s="171"/>
      <c r="F23" s="171"/>
      <c r="G23" s="171"/>
      <c r="J23" s="158"/>
      <c r="K23" s="170">
        <v>3</v>
      </c>
      <c r="L23" s="140"/>
    </row>
    <row r="24" spans="2:12" ht="17.100000000000001" customHeight="1">
      <c r="B24" s="157"/>
      <c r="D24" s="1887"/>
      <c r="E24" s="1888"/>
      <c r="F24" s="1888"/>
      <c r="G24" s="1888"/>
      <c r="J24" s="158"/>
      <c r="K24" s="170">
        <v>4</v>
      </c>
      <c r="L24" s="140"/>
    </row>
    <row r="25" spans="2:12" ht="17.100000000000001" customHeight="1">
      <c r="B25" s="157"/>
      <c r="D25" s="171" t="s">
        <v>41</v>
      </c>
      <c r="E25" s="171"/>
      <c r="F25" s="171"/>
      <c r="G25" s="171"/>
      <c r="J25" s="158"/>
      <c r="K25" s="170">
        <v>5</v>
      </c>
      <c r="L25" s="140"/>
    </row>
    <row r="26" spans="2:12" ht="17.100000000000001" customHeight="1">
      <c r="B26" s="157"/>
      <c r="D26" s="1887"/>
      <c r="E26" s="1888"/>
      <c r="F26" s="1888"/>
      <c r="G26" s="1888"/>
      <c r="J26" s="158"/>
      <c r="K26" s="170">
        <v>6</v>
      </c>
      <c r="L26" s="140"/>
    </row>
    <row r="27" spans="2:12" ht="17.100000000000001" customHeight="1">
      <c r="B27" s="157"/>
      <c r="D27" s="171" t="s">
        <v>42</v>
      </c>
      <c r="E27" s="171"/>
      <c r="F27" s="171"/>
      <c r="G27" s="171"/>
      <c r="J27" s="158"/>
      <c r="K27" s="170">
        <v>7</v>
      </c>
      <c r="L27" s="140"/>
    </row>
    <row r="28" spans="2:12" ht="17.100000000000001" customHeight="1">
      <c r="B28" s="157"/>
      <c r="D28" s="1889"/>
      <c r="E28" s="1890"/>
      <c r="F28" s="1890"/>
      <c r="G28" s="1890"/>
      <c r="J28" s="158"/>
      <c r="K28" s="170">
        <v>8</v>
      </c>
      <c r="L28" s="140"/>
    </row>
    <row r="29" spans="2:12" ht="17.100000000000001" customHeight="1">
      <c r="B29" s="157"/>
      <c r="D29" s="171" t="s">
        <v>43</v>
      </c>
      <c r="E29" s="171"/>
      <c r="F29" s="171"/>
      <c r="G29" s="171"/>
      <c r="J29" s="158"/>
      <c r="L29" s="140"/>
    </row>
    <row r="30" spans="2:12" ht="15.75" thickBot="1">
      <c r="B30" s="172"/>
      <c r="C30" s="173"/>
      <c r="D30" s="173"/>
      <c r="E30" s="173"/>
      <c r="F30" s="173"/>
      <c r="G30" s="173"/>
      <c r="H30" s="173"/>
      <c r="I30" s="173"/>
      <c r="J30" s="174"/>
      <c r="L30" s="140"/>
    </row>
    <row r="31" spans="2:12" ht="18" customHeight="1" thickTop="1">
      <c r="B31" s="175" t="s">
        <v>44</v>
      </c>
      <c r="C31" s="176"/>
      <c r="D31" s="176"/>
      <c r="E31" s="176"/>
      <c r="F31" s="176"/>
      <c r="G31" s="176"/>
      <c r="H31" s="176"/>
      <c r="I31" s="176"/>
      <c r="J31" s="177"/>
      <c r="L31" s="140"/>
    </row>
    <row r="32" spans="2:12" ht="15" hidden="1">
      <c r="B32" s="157"/>
      <c r="C32" s="167" t="s">
        <v>1486</v>
      </c>
      <c r="D32" s="167" t="s">
        <v>1487</v>
      </c>
      <c r="E32" s="167" t="s">
        <v>1488</v>
      </c>
      <c r="F32" s="167" t="s">
        <v>1489</v>
      </c>
      <c r="G32" s="167" t="s">
        <v>1490</v>
      </c>
      <c r="H32" s="167" t="s">
        <v>1491</v>
      </c>
      <c r="I32" s="167" t="s">
        <v>1492</v>
      </c>
      <c r="J32" s="168" t="s">
        <v>1493</v>
      </c>
      <c r="L32" s="140"/>
    </row>
    <row r="33" spans="2:12" ht="18" customHeight="1">
      <c r="B33" s="157"/>
      <c r="C33" s="12" t="s">
        <v>45</v>
      </c>
      <c r="D33"/>
      <c r="E33"/>
      <c r="F33" s="1867"/>
      <c r="G33" s="1867"/>
      <c r="H33" s="1867"/>
      <c r="I33" s="1867"/>
      <c r="J33" s="158"/>
      <c r="K33" s="170">
        <v>1</v>
      </c>
      <c r="L33" s="140"/>
    </row>
    <row r="34" spans="2:12" ht="18" customHeight="1">
      <c r="B34" s="157"/>
      <c r="C34" s="12" t="s">
        <v>1495</v>
      </c>
      <c r="E34" s="178"/>
      <c r="F34" s="1886"/>
      <c r="G34" s="1886"/>
      <c r="H34" s="1886"/>
      <c r="I34" s="1886"/>
      <c r="J34" s="158"/>
      <c r="K34" s="170">
        <v>2</v>
      </c>
      <c r="L34" s="140"/>
    </row>
    <row r="35" spans="2:12" ht="18" customHeight="1">
      <c r="B35" s="157"/>
      <c r="C35" s="12" t="s">
        <v>1496</v>
      </c>
      <c r="E35" s="178"/>
      <c r="F35" s="1886"/>
      <c r="G35" s="1886"/>
      <c r="H35" s="1886"/>
      <c r="I35" s="1886"/>
      <c r="J35" s="158"/>
      <c r="K35" s="170">
        <v>3</v>
      </c>
      <c r="L35" s="140"/>
    </row>
    <row r="36" spans="2:12" ht="18" customHeight="1">
      <c r="B36" s="157"/>
      <c r="C36" s="12" t="s">
        <v>1497</v>
      </c>
      <c r="E36" s="178"/>
      <c r="F36" s="1886"/>
      <c r="G36" s="1886"/>
      <c r="H36" s="1886"/>
      <c r="I36" s="1886"/>
      <c r="J36" s="158"/>
      <c r="K36" s="170">
        <v>4</v>
      </c>
      <c r="L36" s="140"/>
    </row>
    <row r="37" spans="2:12" ht="18" customHeight="1">
      <c r="B37" s="157"/>
      <c r="C37" s="12" t="s">
        <v>46</v>
      </c>
      <c r="D37"/>
      <c r="E37"/>
      <c r="F37" s="1886"/>
      <c r="G37" s="1886"/>
      <c r="H37" s="1886"/>
      <c r="I37" s="1886"/>
      <c r="J37" s="158"/>
      <c r="K37" s="170">
        <v>5</v>
      </c>
      <c r="L37" s="140"/>
    </row>
    <row r="38" spans="2:12" ht="18" customHeight="1">
      <c r="B38" s="157"/>
      <c r="C38" s="12" t="s">
        <v>47</v>
      </c>
      <c r="F38" s="1886"/>
      <c r="G38" s="1886"/>
      <c r="H38" s="1886"/>
      <c r="I38" s="1886"/>
      <c r="J38" s="158"/>
      <c r="K38" s="170">
        <v>6</v>
      </c>
      <c r="L38" s="140"/>
    </row>
    <row r="39" spans="2:12" ht="18" customHeight="1">
      <c r="B39" s="157"/>
      <c r="C39" s="12" t="s">
        <v>48</v>
      </c>
      <c r="F39" s="1886"/>
      <c r="G39" s="1886"/>
      <c r="H39" s="1886"/>
      <c r="I39" s="1886"/>
      <c r="J39" s="158"/>
      <c r="K39" s="170">
        <v>7</v>
      </c>
      <c r="L39" s="140"/>
    </row>
    <row r="40" spans="2:12" ht="15.75" thickBot="1">
      <c r="B40" s="172"/>
      <c r="C40" s="173"/>
      <c r="D40" s="173"/>
      <c r="E40" s="173"/>
      <c r="F40" s="173"/>
      <c r="G40" s="173"/>
      <c r="H40" s="173"/>
      <c r="I40" s="173"/>
      <c r="J40" s="174"/>
      <c r="L40" s="140"/>
    </row>
    <row r="41" spans="2:12" ht="15.75" thickTop="1">
      <c r="B41" s="179"/>
      <c r="C41" s="179"/>
      <c r="D41" s="179"/>
      <c r="E41" s="179"/>
      <c r="F41" s="179"/>
      <c r="G41" s="179"/>
      <c r="H41" s="179"/>
      <c r="I41" s="179"/>
      <c r="J41" s="179"/>
      <c r="L41" s="5"/>
    </row>
    <row r="42" spans="2:12" ht="15">
      <c r="B42" s="134"/>
      <c r="C42" s="134"/>
      <c r="D42" s="134"/>
      <c r="E42" s="135"/>
      <c r="F42" s="135"/>
      <c r="G42" s="135"/>
      <c r="H42" s="135"/>
      <c r="I42" s="135"/>
      <c r="J42" s="135"/>
      <c r="L42" s="5"/>
    </row>
    <row r="43" spans="2:12" ht="15">
      <c r="B43" s="5"/>
      <c r="C43" s="5"/>
      <c r="D43" s="5"/>
      <c r="E43" s="5"/>
      <c r="F43" s="5"/>
      <c r="G43" s="5"/>
      <c r="H43" s="5"/>
      <c r="I43" s="5"/>
      <c r="J43" s="5"/>
    </row>
    <row r="44" spans="2:12"/>
    <row r="45" spans="2:12"/>
    <row r="46" spans="2:12"/>
  </sheetData>
  <sheetProtection algorithmName="SHA-512" hashValue="4PRcai0n6UC2sPr9bNpcLdOB312XdmTgdOM4WARo2DDhBHuUTBDfYPGr6bmhSlzkyFXcFSNsShe5PHW6v47+Dw==" saltValue="KuF7MYd3LBqq4yeizNzCrg==" spinCount="100000" sheet="1" objects="1" scenarios="1"/>
  <mergeCells count="12">
    <mergeCell ref="B7:D7"/>
    <mergeCell ref="F34:I34"/>
    <mergeCell ref="F37:I37"/>
    <mergeCell ref="F38:I38"/>
    <mergeCell ref="F39:I39"/>
    <mergeCell ref="F35:I35"/>
    <mergeCell ref="F36:I36"/>
    <mergeCell ref="D22:G22"/>
    <mergeCell ref="D24:G24"/>
    <mergeCell ref="D26:G26"/>
    <mergeCell ref="D28:G28"/>
    <mergeCell ref="F33:I33"/>
  </mergeCells>
  <hyperlinks>
    <hyperlink ref="B7" location="Checklist!A1" display="Click here to go back to the instructions" xr:uid="{6D80A150-2DE6-46CB-9281-7C1DBC26B855}"/>
  </hyperlink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pageSetUpPr fitToPage="1"/>
  </sheetPr>
  <dimension ref="A1:O62"/>
  <sheetViews>
    <sheetView showGridLines="0" zoomScaleNormal="100" workbookViewId="0">
      <selection activeCell="D14" sqref="D14"/>
    </sheetView>
  </sheetViews>
  <sheetFormatPr defaultColWidth="0" defaultRowHeight="12.75" zeroHeight="1"/>
  <cols>
    <col min="1" max="1" width="1.77734375" style="12" customWidth="1"/>
    <col min="2" max="4" width="17.21875" style="12" customWidth="1"/>
    <col min="5" max="6" width="20.77734375" style="12" customWidth="1"/>
    <col min="7" max="7" width="2.33203125" style="12" hidden="1" customWidth="1"/>
    <col min="8" max="8" width="1.44140625" style="12" customWidth="1"/>
    <col min="9" max="9" width="72.109375" style="1370" customWidth="1"/>
    <col min="10" max="15" width="8.88671875" style="12" hidden="1" customWidth="1"/>
    <col min="16" max="16384" width="9.6640625" style="12" hidden="1"/>
  </cols>
  <sheetData>
    <row r="1" spans="2:11">
      <c r="B1" s="134" t="s">
        <v>12355</v>
      </c>
      <c r="C1" s="134"/>
      <c r="D1" s="134"/>
      <c r="E1" s="134"/>
      <c r="F1" s="134"/>
      <c r="G1" s="134"/>
      <c r="J1" s="134"/>
      <c r="K1" s="134"/>
    </row>
    <row r="2" spans="2:11">
      <c r="B2" s="134" t="s">
        <v>12356</v>
      </c>
      <c r="C2" s="134"/>
      <c r="D2" s="134"/>
      <c r="E2" s="134"/>
      <c r="F2" s="134"/>
      <c r="G2" s="134"/>
      <c r="I2" s="1371" t="str">
        <f>IF(COUNTIF(I3:L59,"WARNING: Schedule incomplete. If no data to report, please enter N/A or 0 in all cells for this row.")&gt;0,"INCOMPLETE","")</f>
        <v/>
      </c>
      <c r="J2" s="134"/>
      <c r="K2" s="134"/>
    </row>
    <row r="3" spans="2:11">
      <c r="B3" s="134" t="s">
        <v>12357</v>
      </c>
      <c r="C3" s="134"/>
      <c r="D3" s="134"/>
      <c r="E3" s="134"/>
      <c r="F3" s="134"/>
      <c r="G3" s="134"/>
      <c r="J3" s="134"/>
      <c r="K3" s="134"/>
    </row>
    <row r="4" spans="2:11">
      <c r="B4" s="134" t="s">
        <v>12358</v>
      </c>
      <c r="C4" s="134"/>
      <c r="D4" s="134"/>
      <c r="E4" s="134"/>
      <c r="F4" s="134"/>
      <c r="G4" s="134"/>
      <c r="J4" s="134"/>
      <c r="K4" s="134"/>
    </row>
    <row r="5" spans="2:11">
      <c r="B5" s="134"/>
      <c r="C5" s="134"/>
      <c r="D5" s="134"/>
      <c r="E5" s="134"/>
      <c r="F5" s="134"/>
    </row>
    <row r="6" spans="2:11">
      <c r="B6" s="711" t="s">
        <v>12579</v>
      </c>
      <c r="C6" s="134"/>
      <c r="D6" s="134"/>
      <c r="E6" s="134"/>
      <c r="F6" s="134"/>
    </row>
    <row r="7" spans="2:11" ht="13.5" thickBot="1">
      <c r="B7" s="1878" t="s">
        <v>14439</v>
      </c>
      <c r="C7" s="1878"/>
      <c r="F7" s="16"/>
    </row>
    <row r="8" spans="2:11" ht="13.5" thickTop="1">
      <c r="B8" s="136" t="s">
        <v>6</v>
      </c>
      <c r="C8" s="137">
        <f>Facility_Name</f>
        <v>0</v>
      </c>
      <c r="D8" s="137"/>
      <c r="E8" s="137"/>
      <c r="F8" s="139"/>
    </row>
    <row r="9" spans="2:11">
      <c r="B9" s="141" t="s">
        <v>7</v>
      </c>
      <c r="C9" s="142" t="str">
        <f>IF(Facility_DBA = 0, "", Facility_DBA)</f>
        <v/>
      </c>
      <c r="D9" s="142"/>
      <c r="E9" s="981" t="s">
        <v>95</v>
      </c>
      <c r="F9" s="1738">
        <f>Facility_FYB</f>
        <v>0</v>
      </c>
    </row>
    <row r="10" spans="2:11">
      <c r="B10" s="141" t="s">
        <v>24</v>
      </c>
      <c r="C10" s="142">
        <f>Provider_Number</f>
        <v>0</v>
      </c>
      <c r="D10" s="142"/>
      <c r="E10" s="981" t="s">
        <v>53</v>
      </c>
      <c r="F10" s="1738">
        <f>Facility_FYE</f>
        <v>0</v>
      </c>
    </row>
    <row r="11" spans="2:11" ht="13.5" thickBot="1">
      <c r="B11" s="144" t="s">
        <v>710</v>
      </c>
      <c r="C11" s="145"/>
      <c r="D11" s="982">
        <f>+'Form 17'!E11</f>
        <v>0</v>
      </c>
      <c r="E11" s="983"/>
      <c r="F11" s="984"/>
    </row>
    <row r="12" spans="2:11" ht="13.5" hidden="1" thickTop="1">
      <c r="B12" s="985" t="s">
        <v>1486</v>
      </c>
      <c r="C12" s="986" t="s">
        <v>1487</v>
      </c>
      <c r="D12" s="986" t="s">
        <v>1488</v>
      </c>
      <c r="E12" s="987" t="s">
        <v>1489</v>
      </c>
      <c r="F12" s="988" t="s">
        <v>1490</v>
      </c>
    </row>
    <row r="13" spans="2:11" ht="13.5" thickTop="1">
      <c r="B13" s="989"/>
      <c r="C13" s="134"/>
      <c r="D13" s="134"/>
      <c r="E13" s="990" t="s">
        <v>59</v>
      </c>
      <c r="F13" s="991" t="s">
        <v>60</v>
      </c>
    </row>
    <row r="14" spans="2:11">
      <c r="B14" s="973" t="s">
        <v>108</v>
      </c>
      <c r="C14" s="510"/>
      <c r="D14" s="992"/>
      <c r="E14" s="853" t="s">
        <v>1247</v>
      </c>
      <c r="F14" s="854" t="s">
        <v>662</v>
      </c>
      <c r="G14" s="167">
        <v>1</v>
      </c>
    </row>
    <row r="15" spans="2:11">
      <c r="B15" s="2079"/>
      <c r="C15" s="2080"/>
      <c r="D15" s="2081"/>
      <c r="E15" s="1555"/>
      <c r="F15" s="1556"/>
      <c r="G15" s="167">
        <v>2</v>
      </c>
      <c r="I15" s="1370" t="str">
        <f>IF('Form 3'!$F$16="No",IF((IF(_D005602="",1,0)+IF(_D005631="",1,0)+IF(_D005632="",1,0))&lt;&gt;0,"WARNING: Schedule incomplete. If no data to report, please enter N/A or 0 in all cells for this row.",""),"")</f>
        <v/>
      </c>
    </row>
    <row r="16" spans="2:11">
      <c r="B16" s="2079"/>
      <c r="C16" s="2080"/>
      <c r="D16" s="2081"/>
      <c r="E16" s="1537"/>
      <c r="F16" s="1538"/>
      <c r="G16" s="167">
        <v>3</v>
      </c>
    </row>
    <row r="17" spans="2:7">
      <c r="B17" s="2079"/>
      <c r="C17" s="2080"/>
      <c r="D17" s="2081"/>
      <c r="E17" s="1537"/>
      <c r="F17" s="1538"/>
      <c r="G17" s="167">
        <v>4</v>
      </c>
    </row>
    <row r="18" spans="2:7">
      <c r="B18" s="2079"/>
      <c r="C18" s="2080"/>
      <c r="D18" s="2081"/>
      <c r="E18" s="1537"/>
      <c r="F18" s="1538"/>
      <c r="G18" s="167">
        <v>5</v>
      </c>
    </row>
    <row r="19" spans="2:7">
      <c r="B19" s="2079"/>
      <c r="C19" s="2080"/>
      <c r="D19" s="2081"/>
      <c r="E19" s="1537"/>
      <c r="F19" s="1538"/>
      <c r="G19" s="167">
        <v>6</v>
      </c>
    </row>
    <row r="20" spans="2:7">
      <c r="B20" s="2079"/>
      <c r="C20" s="2080"/>
      <c r="D20" s="2081"/>
      <c r="E20" s="1537"/>
      <c r="F20" s="1538"/>
      <c r="G20" s="167">
        <v>7</v>
      </c>
    </row>
    <row r="21" spans="2:7">
      <c r="B21" s="2079"/>
      <c r="C21" s="2080"/>
      <c r="D21" s="2081"/>
      <c r="E21" s="1537"/>
      <c r="F21" s="1538"/>
      <c r="G21" s="167">
        <v>8</v>
      </c>
    </row>
    <row r="22" spans="2:7">
      <c r="B22" s="2079"/>
      <c r="C22" s="2080"/>
      <c r="D22" s="2081"/>
      <c r="E22" s="1537"/>
      <c r="F22" s="1538"/>
      <c r="G22" s="167">
        <v>9</v>
      </c>
    </row>
    <row r="23" spans="2:7">
      <c r="B23" s="2079"/>
      <c r="C23" s="2080"/>
      <c r="D23" s="2081"/>
      <c r="E23" s="1537"/>
      <c r="F23" s="1538"/>
      <c r="G23" s="167">
        <v>10</v>
      </c>
    </row>
    <row r="24" spans="2:7">
      <c r="B24" s="2079"/>
      <c r="C24" s="2080"/>
      <c r="D24" s="2081"/>
      <c r="E24" s="1537"/>
      <c r="F24" s="1538"/>
      <c r="G24" s="167">
        <v>11</v>
      </c>
    </row>
    <row r="25" spans="2:7">
      <c r="B25" s="2079"/>
      <c r="C25" s="2080"/>
      <c r="D25" s="2081"/>
      <c r="E25" s="1537"/>
      <c r="F25" s="1538"/>
      <c r="G25" s="167">
        <v>12</v>
      </c>
    </row>
    <row r="26" spans="2:7">
      <c r="B26" s="2079"/>
      <c r="C26" s="2080"/>
      <c r="D26" s="2081"/>
      <c r="E26" s="1537"/>
      <c r="F26" s="1538"/>
      <c r="G26" s="167">
        <v>13</v>
      </c>
    </row>
    <row r="27" spans="2:7">
      <c r="B27" s="2079"/>
      <c r="C27" s="2080"/>
      <c r="D27" s="2081"/>
      <c r="E27" s="1537"/>
      <c r="F27" s="1538"/>
      <c r="G27" s="167">
        <v>14</v>
      </c>
    </row>
    <row r="28" spans="2:7">
      <c r="B28" s="2079"/>
      <c r="C28" s="2080"/>
      <c r="D28" s="2081"/>
      <c r="E28" s="1537"/>
      <c r="F28" s="1538"/>
      <c r="G28" s="167">
        <v>15</v>
      </c>
    </row>
    <row r="29" spans="2:7">
      <c r="B29" s="2079"/>
      <c r="C29" s="2080"/>
      <c r="D29" s="2081"/>
      <c r="E29" s="1537"/>
      <c r="F29" s="1538"/>
      <c r="G29" s="167">
        <v>16</v>
      </c>
    </row>
    <row r="30" spans="2:7">
      <c r="B30" s="2079"/>
      <c r="C30" s="2080"/>
      <c r="D30" s="2081"/>
      <c r="E30" s="1537"/>
      <c r="F30" s="1538"/>
      <c r="G30" s="167">
        <v>17</v>
      </c>
    </row>
    <row r="31" spans="2:7">
      <c r="B31" s="2079"/>
      <c r="C31" s="2080"/>
      <c r="D31" s="2081"/>
      <c r="E31" s="1537"/>
      <c r="F31" s="1538"/>
      <c r="G31" s="167">
        <v>18</v>
      </c>
    </row>
    <row r="32" spans="2:7">
      <c r="B32" s="2079"/>
      <c r="C32" s="2080"/>
      <c r="D32" s="2081"/>
      <c r="E32" s="1680"/>
      <c r="F32" s="1681"/>
      <c r="G32" s="167">
        <v>19</v>
      </c>
    </row>
    <row r="33" spans="2:7">
      <c r="B33" s="2079"/>
      <c r="C33" s="2080"/>
      <c r="D33" s="2081"/>
      <c r="E33" s="1680"/>
      <c r="F33" s="1681"/>
      <c r="G33" s="167">
        <v>20</v>
      </c>
    </row>
    <row r="34" spans="2:7">
      <c r="B34" s="2079"/>
      <c r="C34" s="2080"/>
      <c r="D34" s="2081"/>
      <c r="E34" s="1680"/>
      <c r="F34" s="1681"/>
      <c r="G34" s="167">
        <v>21</v>
      </c>
    </row>
    <row r="35" spans="2:7">
      <c r="B35" s="2079"/>
      <c r="C35" s="2080"/>
      <c r="D35" s="2081"/>
      <c r="E35" s="1680"/>
      <c r="F35" s="1681"/>
      <c r="G35" s="167">
        <v>22</v>
      </c>
    </row>
    <row r="36" spans="2:7">
      <c r="B36" s="2079"/>
      <c r="C36" s="2080"/>
      <c r="D36" s="2081"/>
      <c r="E36" s="1680"/>
      <c r="F36" s="1681"/>
      <c r="G36" s="167">
        <v>23</v>
      </c>
    </row>
    <row r="37" spans="2:7">
      <c r="B37" s="2079"/>
      <c r="C37" s="2080"/>
      <c r="D37" s="2081"/>
      <c r="E37" s="1680"/>
      <c r="F37" s="1681"/>
      <c r="G37" s="167">
        <v>24</v>
      </c>
    </row>
    <row r="38" spans="2:7">
      <c r="B38" s="2079"/>
      <c r="C38" s="2080"/>
      <c r="D38" s="2081"/>
      <c r="E38" s="1680"/>
      <c r="F38" s="1681"/>
      <c r="G38" s="167">
        <v>25</v>
      </c>
    </row>
    <row r="39" spans="2:7">
      <c r="B39" s="2079"/>
      <c r="C39" s="2080"/>
      <c r="D39" s="2081"/>
      <c r="E39" s="1680"/>
      <c r="F39" s="1681"/>
      <c r="G39" s="167">
        <v>26</v>
      </c>
    </row>
    <row r="40" spans="2:7">
      <c r="B40" s="2079"/>
      <c r="C40" s="2080"/>
      <c r="D40" s="2081"/>
      <c r="E40" s="1680"/>
      <c r="F40" s="1681"/>
      <c r="G40" s="167">
        <v>27</v>
      </c>
    </row>
    <row r="41" spans="2:7">
      <c r="B41" s="2079"/>
      <c r="C41" s="2080"/>
      <c r="D41" s="2081"/>
      <c r="E41" s="1680"/>
      <c r="F41" s="1681"/>
      <c r="G41" s="167">
        <v>28</v>
      </c>
    </row>
    <row r="42" spans="2:7">
      <c r="B42" s="2079"/>
      <c r="C42" s="2080"/>
      <c r="D42" s="2081"/>
      <c r="E42" s="1680"/>
      <c r="F42" s="1681"/>
      <c r="G42" s="167">
        <v>29</v>
      </c>
    </row>
    <row r="43" spans="2:7">
      <c r="B43" s="2079"/>
      <c r="C43" s="2080"/>
      <c r="D43" s="2081"/>
      <c r="E43" s="1537"/>
      <c r="F43" s="1538"/>
      <c r="G43" s="167">
        <v>30</v>
      </c>
    </row>
    <row r="44" spans="2:7">
      <c r="B44" s="2079"/>
      <c r="C44" s="2080"/>
      <c r="D44" s="2081"/>
      <c r="E44" s="1537"/>
      <c r="F44" s="1538"/>
      <c r="G44" s="167">
        <v>31</v>
      </c>
    </row>
    <row r="45" spans="2:7">
      <c r="B45" s="2079"/>
      <c r="C45" s="2080"/>
      <c r="D45" s="2081"/>
      <c r="E45" s="1537"/>
      <c r="F45" s="1538"/>
      <c r="G45" s="167">
        <v>32</v>
      </c>
    </row>
    <row r="46" spans="2:7">
      <c r="B46" s="2079"/>
      <c r="C46" s="2080"/>
      <c r="D46" s="2081"/>
      <c r="E46" s="1537"/>
      <c r="F46" s="1538"/>
      <c r="G46" s="167">
        <v>33</v>
      </c>
    </row>
    <row r="47" spans="2:7">
      <c r="B47" s="2079"/>
      <c r="C47" s="2080"/>
      <c r="D47" s="2081"/>
      <c r="E47" s="1537"/>
      <c r="F47" s="1538"/>
      <c r="G47" s="167">
        <v>34</v>
      </c>
    </row>
    <row r="48" spans="2:7">
      <c r="B48" s="2079"/>
      <c r="C48" s="2080"/>
      <c r="D48" s="2081"/>
      <c r="E48" s="1537"/>
      <c r="F48" s="1538"/>
      <c r="G48" s="167">
        <v>35</v>
      </c>
    </row>
    <row r="49" spans="2:7">
      <c r="B49" s="2079"/>
      <c r="C49" s="2080"/>
      <c r="D49" s="2081"/>
      <c r="E49" s="1537"/>
      <c r="F49" s="1538"/>
      <c r="G49" s="167">
        <v>36</v>
      </c>
    </row>
    <row r="50" spans="2:7">
      <c r="B50" s="2079"/>
      <c r="C50" s="2080"/>
      <c r="D50" s="2081"/>
      <c r="E50" s="1537"/>
      <c r="F50" s="1538"/>
      <c r="G50" s="167">
        <v>37</v>
      </c>
    </row>
    <row r="51" spans="2:7">
      <c r="B51" s="2079"/>
      <c r="C51" s="2080"/>
      <c r="D51" s="2081"/>
      <c r="E51" s="1537"/>
      <c r="F51" s="1538"/>
      <c r="G51" s="167">
        <v>38</v>
      </c>
    </row>
    <row r="52" spans="2:7">
      <c r="B52" s="2079"/>
      <c r="C52" s="2080"/>
      <c r="D52" s="2081"/>
      <c r="E52" s="1537"/>
      <c r="F52" s="1538"/>
      <c r="G52" s="167">
        <v>39</v>
      </c>
    </row>
    <row r="53" spans="2:7">
      <c r="B53" s="2079"/>
      <c r="C53" s="2080"/>
      <c r="D53" s="2081"/>
      <c r="E53" s="1537"/>
      <c r="F53" s="1538"/>
      <c r="G53" s="167">
        <v>40</v>
      </c>
    </row>
    <row r="54" spans="2:7">
      <c r="B54" s="2079"/>
      <c r="C54" s="2080"/>
      <c r="D54" s="2081"/>
      <c r="E54" s="1537"/>
      <c r="F54" s="1538"/>
      <c r="G54" s="167">
        <v>41</v>
      </c>
    </row>
    <row r="55" spans="2:7" ht="13.5" thickBot="1">
      <c r="B55" s="472" t="s">
        <v>711</v>
      </c>
      <c r="C55" s="145"/>
      <c r="D55" s="145"/>
      <c r="E55" s="1682">
        <f>SUM(E15:E54)</f>
        <v>0</v>
      </c>
      <c r="F55" s="1683">
        <f>SUM(F15:F54)</f>
        <v>0</v>
      </c>
      <c r="G55" s="167">
        <v>42</v>
      </c>
    </row>
    <row r="56" spans="2:7" ht="13.5" thickTop="1">
      <c r="B56" s="239"/>
      <c r="C56" s="239"/>
      <c r="D56" s="239"/>
      <c r="E56" s="239"/>
      <c r="F56" s="239"/>
    </row>
    <row r="57" spans="2:7">
      <c r="B57" s="134"/>
      <c r="C57" s="135"/>
      <c r="D57" s="135"/>
      <c r="E57" s="135"/>
      <c r="F57" s="135"/>
    </row>
    <row r="58" spans="2:7"/>
    <row r="59" spans="2:7"/>
    <row r="60" spans="2:7"/>
    <row r="61" spans="2:7"/>
    <row r="62" spans="2:7"/>
  </sheetData>
  <sheetProtection algorithmName="SHA-512" hashValue="eIjGlreYjfo+twvOq9LSRgTB0IpehGZKHo5MqP2qajHEtpZ2SQbW9s6j85ds274NCvkUMgZgUFiwzg2P8ZDWMQ==" saltValue="iXZYg71/az6KL70rNfpJAQ==" spinCount="100000" sheet="1" objects="1" scenarios="1"/>
  <mergeCells count="41">
    <mergeCell ref="B7:C7"/>
    <mergeCell ref="B50:D50"/>
    <mergeCell ref="B51:D51"/>
    <mergeCell ref="B52:D52"/>
    <mergeCell ref="B53:D53"/>
    <mergeCell ref="B35:D35"/>
    <mergeCell ref="B26:D26"/>
    <mergeCell ref="B15:D15"/>
    <mergeCell ref="B16:D16"/>
    <mergeCell ref="B17:D17"/>
    <mergeCell ref="B18:D18"/>
    <mergeCell ref="B19:D19"/>
    <mergeCell ref="B20:D20"/>
    <mergeCell ref="B21:D21"/>
    <mergeCell ref="B22:D22"/>
    <mergeCell ref="B23:D23"/>
    <mergeCell ref="B54:D54"/>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24:D24"/>
    <mergeCell ref="B25:D25"/>
    <mergeCell ref="B41:D41"/>
    <mergeCell ref="B42:D42"/>
    <mergeCell ref="B36:D36"/>
    <mergeCell ref="B37:D37"/>
    <mergeCell ref="B38:D38"/>
    <mergeCell ref="B39:D39"/>
    <mergeCell ref="B40:D40"/>
  </mergeCells>
  <hyperlinks>
    <hyperlink ref="B7" location="Checklist!A1" display="Click here to go back to the instructions" xr:uid="{4DD7973A-93D6-4799-AF0C-27CA9778B0E9}"/>
  </hyperlinks>
  <printOptions horizontalCentered="1"/>
  <pageMargins left="0.25" right="0.25" top="0.75" bottom="0.75" header="0.3" footer="0.3"/>
  <pageSetup scale="92" orientation="portrait" r:id="rId1"/>
  <headerFooter alignWithMargins="0">
    <oddFooter>&amp;C&amp;10&amp;A 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6">
    <pageSetUpPr fitToPage="1"/>
  </sheetPr>
  <dimension ref="A1:O62"/>
  <sheetViews>
    <sheetView showGridLines="0" zoomScaleNormal="100" workbookViewId="0">
      <selection activeCell="B45" sqref="B45:D45"/>
    </sheetView>
  </sheetViews>
  <sheetFormatPr defaultColWidth="0" defaultRowHeight="12.75" zeroHeight="1"/>
  <cols>
    <col min="1" max="1" width="1.77734375" style="12" customWidth="1"/>
    <col min="2" max="4" width="17.21875" style="12" customWidth="1"/>
    <col min="5" max="6" width="20.77734375" style="12" customWidth="1"/>
    <col min="7" max="7" width="2.33203125" style="12" hidden="1" customWidth="1"/>
    <col min="8" max="8" width="1.44140625" style="12" customWidth="1"/>
    <col min="9" max="9" width="72.109375" style="1370" customWidth="1"/>
    <col min="10" max="15" width="8.88671875" style="12" hidden="1" customWidth="1"/>
    <col min="16" max="16384" width="9.6640625" style="12" hidden="1"/>
  </cols>
  <sheetData>
    <row r="1" spans="2:11">
      <c r="B1" s="134" t="s">
        <v>12355</v>
      </c>
      <c r="C1" s="134"/>
      <c r="D1" s="134"/>
      <c r="E1" s="134"/>
      <c r="F1" s="134"/>
      <c r="G1" s="134"/>
      <c r="J1" s="134"/>
      <c r="K1" s="134"/>
    </row>
    <row r="2" spans="2:11">
      <c r="B2" s="134" t="s">
        <v>12356</v>
      </c>
      <c r="C2" s="134"/>
      <c r="D2" s="134"/>
      <c r="E2" s="134"/>
      <c r="F2" s="134"/>
      <c r="G2" s="134"/>
      <c r="I2" s="1371" t="str">
        <f>IF(COUNTIF(I3:L59,"WARNING: Schedule incomplete. If no data to report, please enter N/A or 0 in all cells for this row.")&gt;0,"INCOMPLETE","")</f>
        <v/>
      </c>
      <c r="J2" s="134"/>
      <c r="K2" s="134"/>
    </row>
    <row r="3" spans="2:11">
      <c r="B3" s="134" t="s">
        <v>12357</v>
      </c>
      <c r="C3" s="134"/>
      <c r="D3" s="134"/>
      <c r="E3" s="134"/>
      <c r="F3" s="134"/>
      <c r="G3" s="134"/>
      <c r="J3" s="134"/>
      <c r="K3" s="134"/>
    </row>
    <row r="4" spans="2:11">
      <c r="B4" s="134" t="s">
        <v>12358</v>
      </c>
      <c r="C4" s="134"/>
      <c r="D4" s="134"/>
      <c r="E4" s="134"/>
      <c r="F4" s="134"/>
      <c r="G4" s="134"/>
      <c r="J4" s="134"/>
      <c r="K4" s="134"/>
    </row>
    <row r="5" spans="2:11">
      <c r="B5" s="134"/>
      <c r="C5" s="134"/>
      <c r="D5" s="134"/>
      <c r="E5" s="134"/>
      <c r="F5" s="134"/>
    </row>
    <row r="6" spans="2:11">
      <c r="B6" s="711" t="s">
        <v>13129</v>
      </c>
      <c r="C6" s="134"/>
      <c r="D6" s="134"/>
      <c r="E6" s="134"/>
      <c r="F6" s="134"/>
    </row>
    <row r="7" spans="2:11" ht="13.5" thickBot="1">
      <c r="B7" s="1878" t="s">
        <v>14439</v>
      </c>
      <c r="C7" s="1878"/>
      <c r="F7" s="16"/>
    </row>
    <row r="8" spans="2:11" ht="13.5" thickTop="1">
      <c r="B8" s="136" t="s">
        <v>6</v>
      </c>
      <c r="C8" s="137">
        <f>Facility_Name</f>
        <v>0</v>
      </c>
      <c r="D8" s="137"/>
      <c r="E8" s="137"/>
      <c r="F8" s="139"/>
    </row>
    <row r="9" spans="2:11">
      <c r="B9" s="141" t="s">
        <v>7</v>
      </c>
      <c r="C9" s="142" t="str">
        <f>IF(Facility_DBA = 0, "", Facility_DBA)</f>
        <v/>
      </c>
      <c r="D9" s="142"/>
      <c r="E9" s="981" t="s">
        <v>95</v>
      </c>
      <c r="F9" s="1738">
        <f>Facility_FYB</f>
        <v>0</v>
      </c>
    </row>
    <row r="10" spans="2:11">
      <c r="B10" s="141" t="s">
        <v>24</v>
      </c>
      <c r="C10" s="142">
        <f>Provider_Number</f>
        <v>0</v>
      </c>
      <c r="D10" s="142"/>
      <c r="E10" s="981" t="s">
        <v>53</v>
      </c>
      <c r="F10" s="1738">
        <f>Facility_FYE</f>
        <v>0</v>
      </c>
    </row>
    <row r="11" spans="2:11" ht="13.5" thickBot="1">
      <c r="B11" s="144" t="s">
        <v>710</v>
      </c>
      <c r="C11" s="145"/>
      <c r="D11" s="982">
        <f>+'Form 17-2'!E11</f>
        <v>0</v>
      </c>
      <c r="E11" s="983"/>
      <c r="F11" s="984"/>
    </row>
    <row r="12" spans="2:11" ht="13.5" hidden="1" thickTop="1">
      <c r="B12" s="985" t="s">
        <v>1486</v>
      </c>
      <c r="C12" s="986" t="s">
        <v>1487</v>
      </c>
      <c r="D12" s="986" t="s">
        <v>1488</v>
      </c>
      <c r="E12" s="987" t="s">
        <v>1489</v>
      </c>
      <c r="F12" s="988" t="s">
        <v>1490</v>
      </c>
    </row>
    <row r="13" spans="2:11" ht="13.5" thickTop="1">
      <c r="B13" s="989"/>
      <c r="C13" s="134"/>
      <c r="D13" s="134"/>
      <c r="E13" s="990" t="s">
        <v>59</v>
      </c>
      <c r="F13" s="991" t="s">
        <v>60</v>
      </c>
    </row>
    <row r="14" spans="2:11">
      <c r="B14" s="973" t="s">
        <v>108</v>
      </c>
      <c r="C14" s="510"/>
      <c r="D14" s="992"/>
      <c r="E14" s="853" t="s">
        <v>1247</v>
      </c>
      <c r="F14" s="854" t="s">
        <v>662</v>
      </c>
      <c r="G14" s="167">
        <v>1</v>
      </c>
    </row>
    <row r="15" spans="2:11">
      <c r="B15" s="2079"/>
      <c r="C15" s="2080"/>
      <c r="D15" s="2081"/>
      <c r="E15" s="1555"/>
      <c r="F15" s="1556"/>
      <c r="G15" s="167">
        <v>2</v>
      </c>
      <c r="I15" s="1370" t="str">
        <f>IF('Form 3'!$F$16="No",IF((IF(_D010639="",1,0)+IF(_D010668="",1,0)+IF(_D010669="",1,0))&lt;&gt;0,"WARNING: Schedule incomplete. If no data to report, please enter N/A or 0 in all cells for this row.",""),"")</f>
        <v/>
      </c>
    </row>
    <row r="16" spans="2:11">
      <c r="B16" s="2079"/>
      <c r="C16" s="2080"/>
      <c r="D16" s="2081"/>
      <c r="E16" s="1537"/>
      <c r="F16" s="1538"/>
      <c r="G16" s="167">
        <v>3</v>
      </c>
    </row>
    <row r="17" spans="2:7">
      <c r="B17" s="2079"/>
      <c r="C17" s="2080"/>
      <c r="D17" s="2081"/>
      <c r="E17" s="1537"/>
      <c r="F17" s="1538"/>
      <c r="G17" s="167">
        <v>4</v>
      </c>
    </row>
    <row r="18" spans="2:7">
      <c r="B18" s="2079"/>
      <c r="C18" s="2080"/>
      <c r="D18" s="2081"/>
      <c r="E18" s="1537"/>
      <c r="F18" s="1538"/>
      <c r="G18" s="167">
        <v>5</v>
      </c>
    </row>
    <row r="19" spans="2:7">
      <c r="B19" s="2079"/>
      <c r="C19" s="2080"/>
      <c r="D19" s="2081"/>
      <c r="E19" s="1537"/>
      <c r="F19" s="1538"/>
      <c r="G19" s="167">
        <v>6</v>
      </c>
    </row>
    <row r="20" spans="2:7">
      <c r="B20" s="2079"/>
      <c r="C20" s="2080"/>
      <c r="D20" s="2081"/>
      <c r="E20" s="1537"/>
      <c r="F20" s="1538"/>
      <c r="G20" s="167">
        <v>7</v>
      </c>
    </row>
    <row r="21" spans="2:7">
      <c r="B21" s="2079"/>
      <c r="C21" s="2080"/>
      <c r="D21" s="2081"/>
      <c r="E21" s="1537"/>
      <c r="F21" s="1538"/>
      <c r="G21" s="167">
        <v>8</v>
      </c>
    </row>
    <row r="22" spans="2:7">
      <c r="B22" s="2079"/>
      <c r="C22" s="2080"/>
      <c r="D22" s="2081"/>
      <c r="E22" s="1537"/>
      <c r="F22" s="1538"/>
      <c r="G22" s="167">
        <v>9</v>
      </c>
    </row>
    <row r="23" spans="2:7">
      <c r="B23" s="2079"/>
      <c r="C23" s="2080"/>
      <c r="D23" s="2081"/>
      <c r="E23" s="1537"/>
      <c r="F23" s="1538"/>
      <c r="G23" s="167">
        <v>10</v>
      </c>
    </row>
    <row r="24" spans="2:7">
      <c r="B24" s="2079"/>
      <c r="C24" s="2080"/>
      <c r="D24" s="2081"/>
      <c r="E24" s="1537"/>
      <c r="F24" s="1538"/>
      <c r="G24" s="167">
        <v>11</v>
      </c>
    </row>
    <row r="25" spans="2:7">
      <c r="B25" s="2079"/>
      <c r="C25" s="2080"/>
      <c r="D25" s="2081"/>
      <c r="E25" s="1537"/>
      <c r="F25" s="1538"/>
      <c r="G25" s="167">
        <v>12</v>
      </c>
    </row>
    <row r="26" spans="2:7">
      <c r="B26" s="2079"/>
      <c r="C26" s="2080"/>
      <c r="D26" s="2081"/>
      <c r="E26" s="1537"/>
      <c r="F26" s="1538"/>
      <c r="G26" s="167">
        <v>13</v>
      </c>
    </row>
    <row r="27" spans="2:7">
      <c r="B27" s="2079"/>
      <c r="C27" s="2080"/>
      <c r="D27" s="2081"/>
      <c r="E27" s="1537"/>
      <c r="F27" s="1538"/>
      <c r="G27" s="167">
        <v>14</v>
      </c>
    </row>
    <row r="28" spans="2:7">
      <c r="B28" s="2079"/>
      <c r="C28" s="2080"/>
      <c r="D28" s="2081"/>
      <c r="E28" s="1537"/>
      <c r="F28" s="1538"/>
      <c r="G28" s="167">
        <v>15</v>
      </c>
    </row>
    <row r="29" spans="2:7">
      <c r="B29" s="2079"/>
      <c r="C29" s="2080"/>
      <c r="D29" s="2081"/>
      <c r="E29" s="1537"/>
      <c r="F29" s="1538"/>
      <c r="G29" s="167">
        <v>16</v>
      </c>
    </row>
    <row r="30" spans="2:7">
      <c r="B30" s="2079"/>
      <c r="C30" s="2080"/>
      <c r="D30" s="2081"/>
      <c r="E30" s="1537"/>
      <c r="F30" s="1538"/>
      <c r="G30" s="167">
        <v>17</v>
      </c>
    </row>
    <row r="31" spans="2:7">
      <c r="B31" s="2079"/>
      <c r="C31" s="2080"/>
      <c r="D31" s="2081"/>
      <c r="E31" s="1537"/>
      <c r="F31" s="1538"/>
      <c r="G31" s="167">
        <v>18</v>
      </c>
    </row>
    <row r="32" spans="2:7">
      <c r="B32" s="2079"/>
      <c r="C32" s="2080"/>
      <c r="D32" s="2081"/>
      <c r="E32" s="1680"/>
      <c r="F32" s="1681"/>
      <c r="G32" s="167">
        <v>19</v>
      </c>
    </row>
    <row r="33" spans="2:7">
      <c r="B33" s="2079"/>
      <c r="C33" s="2080"/>
      <c r="D33" s="2081"/>
      <c r="E33" s="1680"/>
      <c r="F33" s="1681"/>
      <c r="G33" s="167">
        <v>20</v>
      </c>
    </row>
    <row r="34" spans="2:7">
      <c r="B34" s="2079"/>
      <c r="C34" s="2080"/>
      <c r="D34" s="2081"/>
      <c r="E34" s="1680"/>
      <c r="F34" s="1681"/>
      <c r="G34" s="167">
        <v>21</v>
      </c>
    </row>
    <row r="35" spans="2:7">
      <c r="B35" s="2079"/>
      <c r="C35" s="2080"/>
      <c r="D35" s="2081"/>
      <c r="E35" s="1680"/>
      <c r="F35" s="1681"/>
      <c r="G35" s="167">
        <v>22</v>
      </c>
    </row>
    <row r="36" spans="2:7">
      <c r="B36" s="2079"/>
      <c r="C36" s="2080"/>
      <c r="D36" s="2081"/>
      <c r="E36" s="1680"/>
      <c r="F36" s="1681"/>
      <c r="G36" s="167">
        <v>23</v>
      </c>
    </row>
    <row r="37" spans="2:7">
      <c r="B37" s="2079"/>
      <c r="C37" s="2080"/>
      <c r="D37" s="2081"/>
      <c r="E37" s="1680"/>
      <c r="F37" s="1681"/>
      <c r="G37" s="167">
        <v>24</v>
      </c>
    </row>
    <row r="38" spans="2:7">
      <c r="B38" s="2079"/>
      <c r="C38" s="2080"/>
      <c r="D38" s="2081"/>
      <c r="E38" s="1680"/>
      <c r="F38" s="1681"/>
      <c r="G38" s="167">
        <v>25</v>
      </c>
    </row>
    <row r="39" spans="2:7">
      <c r="B39" s="2079"/>
      <c r="C39" s="2080"/>
      <c r="D39" s="2081"/>
      <c r="E39" s="1680"/>
      <c r="F39" s="1681"/>
      <c r="G39" s="167">
        <v>26</v>
      </c>
    </row>
    <row r="40" spans="2:7">
      <c r="B40" s="2079"/>
      <c r="C40" s="2080"/>
      <c r="D40" s="2081"/>
      <c r="E40" s="1680"/>
      <c r="F40" s="1681"/>
      <c r="G40" s="167">
        <v>27</v>
      </c>
    </row>
    <row r="41" spans="2:7">
      <c r="B41" s="2079"/>
      <c r="C41" s="2080"/>
      <c r="D41" s="2081"/>
      <c r="E41" s="1680"/>
      <c r="F41" s="1681"/>
      <c r="G41" s="167">
        <v>28</v>
      </c>
    </row>
    <row r="42" spans="2:7">
      <c r="B42" s="2079"/>
      <c r="C42" s="2080"/>
      <c r="D42" s="2081"/>
      <c r="E42" s="1680"/>
      <c r="F42" s="1681"/>
      <c r="G42" s="167">
        <v>29</v>
      </c>
    </row>
    <row r="43" spans="2:7">
      <c r="B43" s="2079"/>
      <c r="C43" s="2080"/>
      <c r="D43" s="2081"/>
      <c r="E43" s="1537"/>
      <c r="F43" s="1538"/>
      <c r="G43" s="167">
        <v>30</v>
      </c>
    </row>
    <row r="44" spans="2:7">
      <c r="B44" s="2079"/>
      <c r="C44" s="2080"/>
      <c r="D44" s="2081"/>
      <c r="E44" s="1537"/>
      <c r="F44" s="1538"/>
      <c r="G44" s="167">
        <v>31</v>
      </c>
    </row>
    <row r="45" spans="2:7">
      <c r="B45" s="2079"/>
      <c r="C45" s="2080"/>
      <c r="D45" s="2081"/>
      <c r="E45" s="1537"/>
      <c r="F45" s="1538"/>
      <c r="G45" s="167">
        <v>32</v>
      </c>
    </row>
    <row r="46" spans="2:7">
      <c r="B46" s="2079"/>
      <c r="C46" s="2080"/>
      <c r="D46" s="2081"/>
      <c r="E46" s="1537"/>
      <c r="F46" s="1538"/>
      <c r="G46" s="167">
        <v>33</v>
      </c>
    </row>
    <row r="47" spans="2:7">
      <c r="B47" s="2079"/>
      <c r="C47" s="2080"/>
      <c r="D47" s="2081"/>
      <c r="E47" s="1537"/>
      <c r="F47" s="1538"/>
      <c r="G47" s="167">
        <v>34</v>
      </c>
    </row>
    <row r="48" spans="2:7">
      <c r="B48" s="2079"/>
      <c r="C48" s="2080"/>
      <c r="D48" s="2081"/>
      <c r="E48" s="1537"/>
      <c r="F48" s="1538"/>
      <c r="G48" s="167">
        <v>35</v>
      </c>
    </row>
    <row r="49" spans="2:7">
      <c r="B49" s="2079"/>
      <c r="C49" s="2080"/>
      <c r="D49" s="2081"/>
      <c r="E49" s="1537"/>
      <c r="F49" s="1538"/>
      <c r="G49" s="167">
        <v>36</v>
      </c>
    </row>
    <row r="50" spans="2:7">
      <c r="B50" s="2079"/>
      <c r="C50" s="2080"/>
      <c r="D50" s="2081"/>
      <c r="E50" s="1537"/>
      <c r="F50" s="1538"/>
      <c r="G50" s="167">
        <v>37</v>
      </c>
    </row>
    <row r="51" spans="2:7">
      <c r="B51" s="2079"/>
      <c r="C51" s="2080"/>
      <c r="D51" s="2081"/>
      <c r="E51" s="1537"/>
      <c r="F51" s="1538"/>
      <c r="G51" s="167">
        <v>38</v>
      </c>
    </row>
    <row r="52" spans="2:7">
      <c r="B52" s="2079"/>
      <c r="C52" s="2080"/>
      <c r="D52" s="2081"/>
      <c r="E52" s="1537"/>
      <c r="F52" s="1538"/>
      <c r="G52" s="167">
        <v>39</v>
      </c>
    </row>
    <row r="53" spans="2:7">
      <c r="B53" s="2079"/>
      <c r="C53" s="2080"/>
      <c r="D53" s="2081"/>
      <c r="E53" s="1537"/>
      <c r="F53" s="1538"/>
      <c r="G53" s="167">
        <v>40</v>
      </c>
    </row>
    <row r="54" spans="2:7">
      <c r="B54" s="2079"/>
      <c r="C54" s="2080"/>
      <c r="D54" s="2081"/>
      <c r="E54" s="1537"/>
      <c r="F54" s="1538"/>
      <c r="G54" s="167">
        <v>41</v>
      </c>
    </row>
    <row r="55" spans="2:7" ht="13.5" thickBot="1">
      <c r="B55" s="472" t="s">
        <v>711</v>
      </c>
      <c r="C55" s="145"/>
      <c r="D55" s="145"/>
      <c r="E55" s="1682">
        <f>SUM(E15:E54)</f>
        <v>0</v>
      </c>
      <c r="F55" s="1683">
        <f>SUM(F15:F54)</f>
        <v>0</v>
      </c>
      <c r="G55" s="167">
        <v>42</v>
      </c>
    </row>
    <row r="56" spans="2:7" ht="13.5" thickTop="1">
      <c r="B56" s="239"/>
      <c r="C56" s="239"/>
      <c r="D56" s="239"/>
      <c r="E56" s="239"/>
      <c r="F56" s="239"/>
    </row>
    <row r="57" spans="2:7">
      <c r="B57" s="134"/>
      <c r="C57" s="135"/>
      <c r="D57" s="135"/>
      <c r="E57" s="135"/>
      <c r="F57" s="135"/>
    </row>
    <row r="58" spans="2:7"/>
    <row r="59" spans="2:7"/>
    <row r="60" spans="2:7"/>
    <row r="61" spans="2:7"/>
    <row r="62" spans="2:7"/>
  </sheetData>
  <sheetProtection algorithmName="SHA-512" hashValue="sBGWzCKXdsIypKJ3KNkweG91WPOPjs/LuxPs5buODgL/V0Ifr5c7pR1SVae48oKb70U7nwaDBOEVQa0O9/DNbQ==" saltValue="QWIGlJ9wadVU5fdZOWnGDg==" spinCount="100000" sheet="1" objects="1" scenarios="1"/>
  <mergeCells count="41">
    <mergeCell ref="B7:C7"/>
    <mergeCell ref="B26:D26"/>
    <mergeCell ref="B15:D15"/>
    <mergeCell ref="B16:D16"/>
    <mergeCell ref="B17:D17"/>
    <mergeCell ref="B18:D18"/>
    <mergeCell ref="B19:D19"/>
    <mergeCell ref="B20:D20"/>
    <mergeCell ref="B21:D21"/>
    <mergeCell ref="B22:D22"/>
    <mergeCell ref="B23:D23"/>
    <mergeCell ref="B24:D24"/>
    <mergeCell ref="B25:D25"/>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50:D50"/>
    <mergeCell ref="B51:D51"/>
    <mergeCell ref="B52:D52"/>
    <mergeCell ref="B53:D53"/>
    <mergeCell ref="B54:D54"/>
    <mergeCell ref="B41:D41"/>
    <mergeCell ref="B42:D42"/>
    <mergeCell ref="B36:D36"/>
    <mergeCell ref="B37:D37"/>
    <mergeCell ref="B38:D38"/>
    <mergeCell ref="B39:D39"/>
    <mergeCell ref="B40:D40"/>
  </mergeCells>
  <hyperlinks>
    <hyperlink ref="B7" location="Checklist!A1" display="Click here to go back to the instructions" xr:uid="{1759CF07-4171-4A09-A24E-75902AAC6340}"/>
  </hyperlinks>
  <printOptions horizontalCentered="1"/>
  <pageMargins left="0.25" right="0.25" top="0.75" bottom="0.75" header="0.3" footer="0.3"/>
  <pageSetup scale="89" orientation="portrait" horizontalDpi="1200" verticalDpi="1200" r:id="rId1"/>
  <headerFooter alignWithMargins="0">
    <oddFooter>&amp;C&amp;10&amp;A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7">
    <pageSetUpPr fitToPage="1"/>
  </sheetPr>
  <dimension ref="A1:O62"/>
  <sheetViews>
    <sheetView showGridLines="0" zoomScaleNormal="100" workbookViewId="0">
      <selection activeCell="F16" sqref="F16"/>
    </sheetView>
  </sheetViews>
  <sheetFormatPr defaultColWidth="0" defaultRowHeight="12.75" zeroHeight="1"/>
  <cols>
    <col min="1" max="1" width="1.77734375" style="12" customWidth="1"/>
    <col min="2" max="4" width="17.21875" style="12" customWidth="1"/>
    <col min="5" max="6" width="20.77734375" style="12" customWidth="1"/>
    <col min="7" max="7" width="2.33203125" style="12" hidden="1" customWidth="1"/>
    <col min="8" max="8" width="1.44140625" style="12" customWidth="1"/>
    <col min="9" max="9" width="72.109375" style="1370" customWidth="1"/>
    <col min="10" max="15" width="8.88671875" style="12" hidden="1" customWidth="1"/>
    <col min="16" max="16384" width="9.6640625" style="12" hidden="1"/>
  </cols>
  <sheetData>
    <row r="1" spans="2:11">
      <c r="B1" s="134" t="s">
        <v>12355</v>
      </c>
      <c r="C1" s="134"/>
      <c r="D1" s="134"/>
      <c r="E1" s="134"/>
      <c r="F1" s="134"/>
      <c r="G1" s="134"/>
      <c r="J1" s="134"/>
      <c r="K1" s="134"/>
    </row>
    <row r="2" spans="2:11">
      <c r="B2" s="134" t="s">
        <v>12356</v>
      </c>
      <c r="C2" s="134"/>
      <c r="D2" s="134"/>
      <c r="E2" s="134"/>
      <c r="F2" s="134"/>
      <c r="G2" s="134"/>
      <c r="I2" s="1371" t="str">
        <f>IF(COUNTIF(I3:L59,"WARNING: Schedule incomplete. If no data to report, please enter N/A or 0 in all cells for this row.")&gt;0,"INCOMPLETE","")</f>
        <v/>
      </c>
      <c r="J2" s="134"/>
      <c r="K2" s="134"/>
    </row>
    <row r="3" spans="2:11">
      <c r="B3" s="134" t="s">
        <v>12357</v>
      </c>
      <c r="C3" s="134"/>
      <c r="D3" s="134"/>
      <c r="E3" s="134"/>
      <c r="F3" s="134"/>
      <c r="G3" s="134"/>
      <c r="J3" s="134"/>
      <c r="K3" s="134"/>
    </row>
    <row r="4" spans="2:11">
      <c r="B4" s="134" t="s">
        <v>12358</v>
      </c>
      <c r="C4" s="134"/>
      <c r="D4" s="134"/>
      <c r="E4" s="134"/>
      <c r="F4" s="134"/>
      <c r="G4" s="134"/>
      <c r="J4" s="134"/>
      <c r="K4" s="134"/>
    </row>
    <row r="5" spans="2:11">
      <c r="B5" s="134"/>
      <c r="C5" s="134"/>
      <c r="D5" s="134"/>
      <c r="E5" s="134"/>
      <c r="F5" s="134"/>
    </row>
    <row r="6" spans="2:11">
      <c r="B6" s="711" t="s">
        <v>13130</v>
      </c>
      <c r="C6" s="134"/>
      <c r="D6" s="134"/>
      <c r="E6" s="134"/>
      <c r="F6" s="134"/>
    </row>
    <row r="7" spans="2:11" ht="13.5" thickBot="1">
      <c r="B7" s="1878" t="s">
        <v>14439</v>
      </c>
      <c r="C7" s="1878"/>
      <c r="F7" s="16"/>
    </row>
    <row r="8" spans="2:11" ht="13.5" thickTop="1">
      <c r="B8" s="136" t="s">
        <v>6</v>
      </c>
      <c r="C8" s="137">
        <f>Facility_Name</f>
        <v>0</v>
      </c>
      <c r="D8" s="137"/>
      <c r="E8" s="137"/>
      <c r="F8" s="139"/>
    </row>
    <row r="9" spans="2:11">
      <c r="B9" s="141" t="s">
        <v>7</v>
      </c>
      <c r="C9" s="142" t="str">
        <f>IF(Facility_DBA = 0, "", Facility_DBA)</f>
        <v/>
      </c>
      <c r="D9" s="142"/>
      <c r="E9" s="981" t="s">
        <v>95</v>
      </c>
      <c r="F9" s="1738">
        <f>Facility_FYB</f>
        <v>0</v>
      </c>
    </row>
    <row r="10" spans="2:11">
      <c r="B10" s="141" t="s">
        <v>24</v>
      </c>
      <c r="C10" s="142">
        <f>Provider_Number</f>
        <v>0</v>
      </c>
      <c r="D10" s="142"/>
      <c r="E10" s="981" t="s">
        <v>53</v>
      </c>
      <c r="F10" s="1738">
        <f>Facility_FYE</f>
        <v>0</v>
      </c>
    </row>
    <row r="11" spans="2:11" ht="13.5" thickBot="1">
      <c r="B11" s="144" t="s">
        <v>710</v>
      </c>
      <c r="C11" s="145"/>
      <c r="D11" s="982">
        <f>+'Form 17-3'!E11</f>
        <v>0</v>
      </c>
      <c r="E11" s="983"/>
      <c r="F11" s="984"/>
    </row>
    <row r="12" spans="2:11" ht="13.5" hidden="1" thickTop="1">
      <c r="B12" s="985" t="s">
        <v>1486</v>
      </c>
      <c r="C12" s="986" t="s">
        <v>1487</v>
      </c>
      <c r="D12" s="986" t="s">
        <v>1488</v>
      </c>
      <c r="E12" s="987" t="s">
        <v>1489</v>
      </c>
      <c r="F12" s="988" t="s">
        <v>1490</v>
      </c>
    </row>
    <row r="13" spans="2:11" ht="13.5" thickTop="1">
      <c r="B13" s="989"/>
      <c r="C13" s="134"/>
      <c r="D13" s="134"/>
      <c r="E13" s="990" t="s">
        <v>59</v>
      </c>
      <c r="F13" s="991" t="s">
        <v>60</v>
      </c>
    </row>
    <row r="14" spans="2:11">
      <c r="B14" s="973" t="s">
        <v>108</v>
      </c>
      <c r="C14" s="510"/>
      <c r="D14" s="992"/>
      <c r="E14" s="853" t="s">
        <v>1247</v>
      </c>
      <c r="F14" s="854" t="s">
        <v>662</v>
      </c>
      <c r="G14" s="167">
        <v>1</v>
      </c>
    </row>
    <row r="15" spans="2:11">
      <c r="B15" s="2079"/>
      <c r="C15" s="2080"/>
      <c r="D15" s="2081"/>
      <c r="E15" s="1555"/>
      <c r="F15" s="1556"/>
      <c r="G15" s="167">
        <v>2</v>
      </c>
      <c r="I15" s="1370" t="str">
        <f>IF('Form 3'!$F$16="No",IF((IF(_D010731="",1,0)+IF(_D010760="",1,0)+IF(_D010761="",1,0))&lt;&gt;0,"WARNING: Schedule incomplete. If no data to report, please enter N/A or 0 in all cells for this row.",""),"")</f>
        <v/>
      </c>
    </row>
    <row r="16" spans="2:11">
      <c r="B16" s="2079"/>
      <c r="C16" s="2080"/>
      <c r="D16" s="2081"/>
      <c r="E16" s="1537"/>
      <c r="F16" s="1538"/>
      <c r="G16" s="167">
        <v>3</v>
      </c>
    </row>
    <row r="17" spans="2:7">
      <c r="B17" s="2079"/>
      <c r="C17" s="2080"/>
      <c r="D17" s="2081"/>
      <c r="E17" s="1537"/>
      <c r="F17" s="1538"/>
      <c r="G17" s="167">
        <v>4</v>
      </c>
    </row>
    <row r="18" spans="2:7">
      <c r="B18" s="2079"/>
      <c r="C18" s="2080"/>
      <c r="D18" s="2081"/>
      <c r="E18" s="1537"/>
      <c r="F18" s="1538"/>
      <c r="G18" s="167">
        <v>5</v>
      </c>
    </row>
    <row r="19" spans="2:7">
      <c r="B19" s="2079"/>
      <c r="C19" s="2080"/>
      <c r="D19" s="2081"/>
      <c r="E19" s="1537"/>
      <c r="F19" s="1538"/>
      <c r="G19" s="167">
        <v>6</v>
      </c>
    </row>
    <row r="20" spans="2:7">
      <c r="B20" s="2079"/>
      <c r="C20" s="2080"/>
      <c r="D20" s="2081"/>
      <c r="E20" s="1537"/>
      <c r="F20" s="1538"/>
      <c r="G20" s="167">
        <v>7</v>
      </c>
    </row>
    <row r="21" spans="2:7">
      <c r="B21" s="2079"/>
      <c r="C21" s="2080"/>
      <c r="D21" s="2081"/>
      <c r="E21" s="1537"/>
      <c r="F21" s="1538"/>
      <c r="G21" s="167">
        <v>8</v>
      </c>
    </row>
    <row r="22" spans="2:7">
      <c r="B22" s="2079"/>
      <c r="C22" s="2080"/>
      <c r="D22" s="2081"/>
      <c r="E22" s="1537"/>
      <c r="F22" s="1538"/>
      <c r="G22" s="167">
        <v>9</v>
      </c>
    </row>
    <row r="23" spans="2:7">
      <c r="B23" s="2079"/>
      <c r="C23" s="2080"/>
      <c r="D23" s="2081"/>
      <c r="E23" s="1537"/>
      <c r="F23" s="1538"/>
      <c r="G23" s="167">
        <v>10</v>
      </c>
    </row>
    <row r="24" spans="2:7">
      <c r="B24" s="2079"/>
      <c r="C24" s="2080"/>
      <c r="D24" s="2081"/>
      <c r="E24" s="1537"/>
      <c r="F24" s="1538"/>
      <c r="G24" s="167">
        <v>11</v>
      </c>
    </row>
    <row r="25" spans="2:7">
      <c r="B25" s="2079"/>
      <c r="C25" s="2080"/>
      <c r="D25" s="2081"/>
      <c r="E25" s="1537"/>
      <c r="F25" s="1538"/>
      <c r="G25" s="167">
        <v>12</v>
      </c>
    </row>
    <row r="26" spans="2:7">
      <c r="B26" s="2079"/>
      <c r="C26" s="2080"/>
      <c r="D26" s="2081"/>
      <c r="E26" s="1537"/>
      <c r="F26" s="1538"/>
      <c r="G26" s="167">
        <v>13</v>
      </c>
    </row>
    <row r="27" spans="2:7">
      <c r="B27" s="2079"/>
      <c r="C27" s="2080"/>
      <c r="D27" s="2081"/>
      <c r="E27" s="1537"/>
      <c r="F27" s="1538"/>
      <c r="G27" s="167">
        <v>14</v>
      </c>
    </row>
    <row r="28" spans="2:7">
      <c r="B28" s="2079"/>
      <c r="C28" s="2080"/>
      <c r="D28" s="2081"/>
      <c r="E28" s="1537"/>
      <c r="F28" s="1538"/>
      <c r="G28" s="167">
        <v>15</v>
      </c>
    </row>
    <row r="29" spans="2:7">
      <c r="B29" s="2079"/>
      <c r="C29" s="2080"/>
      <c r="D29" s="2081"/>
      <c r="E29" s="1537"/>
      <c r="F29" s="1538"/>
      <c r="G29" s="167">
        <v>16</v>
      </c>
    </row>
    <row r="30" spans="2:7">
      <c r="B30" s="2079"/>
      <c r="C30" s="2080"/>
      <c r="D30" s="2081"/>
      <c r="E30" s="1537"/>
      <c r="F30" s="1538"/>
      <c r="G30" s="167">
        <v>17</v>
      </c>
    </row>
    <row r="31" spans="2:7">
      <c r="B31" s="2079"/>
      <c r="C31" s="2080"/>
      <c r="D31" s="2081"/>
      <c r="E31" s="1537"/>
      <c r="F31" s="1538"/>
      <c r="G31" s="167">
        <v>18</v>
      </c>
    </row>
    <row r="32" spans="2:7">
      <c r="B32" s="2079"/>
      <c r="C32" s="2080"/>
      <c r="D32" s="2081"/>
      <c r="E32" s="1680"/>
      <c r="F32" s="1681"/>
      <c r="G32" s="167">
        <v>19</v>
      </c>
    </row>
    <row r="33" spans="2:7">
      <c r="B33" s="2079"/>
      <c r="C33" s="2080"/>
      <c r="D33" s="2081"/>
      <c r="E33" s="1680"/>
      <c r="F33" s="1681"/>
      <c r="G33" s="167">
        <v>20</v>
      </c>
    </row>
    <row r="34" spans="2:7">
      <c r="B34" s="2079"/>
      <c r="C34" s="2080"/>
      <c r="D34" s="2081"/>
      <c r="E34" s="1680"/>
      <c r="F34" s="1681"/>
      <c r="G34" s="167">
        <v>21</v>
      </c>
    </row>
    <row r="35" spans="2:7">
      <c r="B35" s="2079"/>
      <c r="C35" s="2080"/>
      <c r="D35" s="2081"/>
      <c r="E35" s="1680"/>
      <c r="F35" s="1681"/>
      <c r="G35" s="167">
        <v>22</v>
      </c>
    </row>
    <row r="36" spans="2:7">
      <c r="B36" s="2079"/>
      <c r="C36" s="2080"/>
      <c r="D36" s="2081"/>
      <c r="E36" s="1680"/>
      <c r="F36" s="1681"/>
      <c r="G36" s="167">
        <v>23</v>
      </c>
    </row>
    <row r="37" spans="2:7">
      <c r="B37" s="2079"/>
      <c r="C37" s="2080"/>
      <c r="D37" s="2081"/>
      <c r="E37" s="1680"/>
      <c r="F37" s="1681"/>
      <c r="G37" s="167">
        <v>24</v>
      </c>
    </row>
    <row r="38" spans="2:7">
      <c r="B38" s="2079"/>
      <c r="C38" s="2080"/>
      <c r="D38" s="2081"/>
      <c r="E38" s="1680"/>
      <c r="F38" s="1681"/>
      <c r="G38" s="167">
        <v>25</v>
      </c>
    </row>
    <row r="39" spans="2:7">
      <c r="B39" s="2079"/>
      <c r="C39" s="2080"/>
      <c r="D39" s="2081"/>
      <c r="E39" s="1680"/>
      <c r="F39" s="1681"/>
      <c r="G39" s="167">
        <v>26</v>
      </c>
    </row>
    <row r="40" spans="2:7">
      <c r="B40" s="2079"/>
      <c r="C40" s="2080"/>
      <c r="D40" s="2081"/>
      <c r="E40" s="1680"/>
      <c r="F40" s="1681"/>
      <c r="G40" s="167">
        <v>27</v>
      </c>
    </row>
    <row r="41" spans="2:7">
      <c r="B41" s="2079"/>
      <c r="C41" s="2080"/>
      <c r="D41" s="2081"/>
      <c r="E41" s="1680"/>
      <c r="F41" s="1681"/>
      <c r="G41" s="167">
        <v>28</v>
      </c>
    </row>
    <row r="42" spans="2:7">
      <c r="B42" s="2079"/>
      <c r="C42" s="2080"/>
      <c r="D42" s="2081"/>
      <c r="E42" s="1680"/>
      <c r="F42" s="1681"/>
      <c r="G42" s="167">
        <v>29</v>
      </c>
    </row>
    <row r="43" spans="2:7">
      <c r="B43" s="2079"/>
      <c r="C43" s="2080"/>
      <c r="D43" s="2081"/>
      <c r="E43" s="1537"/>
      <c r="F43" s="1538"/>
      <c r="G43" s="167">
        <v>30</v>
      </c>
    </row>
    <row r="44" spans="2:7">
      <c r="B44" s="2079"/>
      <c r="C44" s="2080"/>
      <c r="D44" s="2081"/>
      <c r="E44" s="1537"/>
      <c r="F44" s="1538"/>
      <c r="G44" s="167">
        <v>31</v>
      </c>
    </row>
    <row r="45" spans="2:7">
      <c r="B45" s="2079"/>
      <c r="C45" s="2080"/>
      <c r="D45" s="2081"/>
      <c r="E45" s="1537"/>
      <c r="F45" s="1538"/>
      <c r="G45" s="167">
        <v>32</v>
      </c>
    </row>
    <row r="46" spans="2:7">
      <c r="B46" s="2079"/>
      <c r="C46" s="2080"/>
      <c r="D46" s="2081"/>
      <c r="E46" s="1537"/>
      <c r="F46" s="1538"/>
      <c r="G46" s="167">
        <v>33</v>
      </c>
    </row>
    <row r="47" spans="2:7">
      <c r="B47" s="2079"/>
      <c r="C47" s="2080"/>
      <c r="D47" s="2081"/>
      <c r="E47" s="1537"/>
      <c r="F47" s="1538"/>
      <c r="G47" s="167">
        <v>34</v>
      </c>
    </row>
    <row r="48" spans="2:7">
      <c r="B48" s="2079"/>
      <c r="C48" s="2080"/>
      <c r="D48" s="2081"/>
      <c r="E48" s="1537"/>
      <c r="F48" s="1538"/>
      <c r="G48" s="167">
        <v>35</v>
      </c>
    </row>
    <row r="49" spans="2:7">
      <c r="B49" s="2079"/>
      <c r="C49" s="2080"/>
      <c r="D49" s="2081"/>
      <c r="E49" s="1537"/>
      <c r="F49" s="1538"/>
      <c r="G49" s="167">
        <v>36</v>
      </c>
    </row>
    <row r="50" spans="2:7">
      <c r="B50" s="2079"/>
      <c r="C50" s="2080"/>
      <c r="D50" s="2081"/>
      <c r="E50" s="1537"/>
      <c r="F50" s="1538"/>
      <c r="G50" s="167">
        <v>37</v>
      </c>
    </row>
    <row r="51" spans="2:7">
      <c r="B51" s="2079"/>
      <c r="C51" s="2080"/>
      <c r="D51" s="2081"/>
      <c r="E51" s="1537"/>
      <c r="F51" s="1538"/>
      <c r="G51" s="167">
        <v>38</v>
      </c>
    </row>
    <row r="52" spans="2:7">
      <c r="B52" s="2079"/>
      <c r="C52" s="2080"/>
      <c r="D52" s="2081"/>
      <c r="E52" s="1537"/>
      <c r="F52" s="1538"/>
      <c r="G52" s="167">
        <v>39</v>
      </c>
    </row>
    <row r="53" spans="2:7">
      <c r="B53" s="2079"/>
      <c r="C53" s="2080"/>
      <c r="D53" s="2081"/>
      <c r="E53" s="1537"/>
      <c r="F53" s="1538"/>
      <c r="G53" s="167">
        <v>40</v>
      </c>
    </row>
    <row r="54" spans="2:7">
      <c r="B54" s="2079"/>
      <c r="C54" s="2080"/>
      <c r="D54" s="2081"/>
      <c r="E54" s="1537"/>
      <c r="F54" s="1538"/>
      <c r="G54" s="167">
        <v>41</v>
      </c>
    </row>
    <row r="55" spans="2:7" ht="13.5" thickBot="1">
      <c r="B55" s="472" t="s">
        <v>711</v>
      </c>
      <c r="C55" s="145"/>
      <c r="D55" s="145"/>
      <c r="E55" s="1682">
        <f>SUM(E15:E54)</f>
        <v>0</v>
      </c>
      <c r="F55" s="1683">
        <f>SUM(F15:F54)</f>
        <v>0</v>
      </c>
      <c r="G55" s="167">
        <v>42</v>
      </c>
    </row>
    <row r="56" spans="2:7" ht="13.5" thickTop="1">
      <c r="B56" s="239"/>
      <c r="C56" s="239"/>
      <c r="D56" s="239"/>
      <c r="E56" s="239"/>
      <c r="F56" s="239"/>
    </row>
    <row r="57" spans="2:7">
      <c r="B57" s="134"/>
      <c r="C57" s="135"/>
      <c r="D57" s="135"/>
      <c r="E57" s="135"/>
      <c r="F57" s="135"/>
    </row>
    <row r="58" spans="2:7"/>
    <row r="59" spans="2:7"/>
    <row r="60" spans="2:7"/>
    <row r="61" spans="2:7"/>
    <row r="62" spans="2:7"/>
  </sheetData>
  <sheetProtection algorithmName="SHA-512" hashValue="q6FVeCyjZ18nMOJ0jt6qWFcdhTs66HF1+J26oRg8W8NIrE6yKSbEhb2DY5m9DrgRxeMRQfYQAJRD2hbS06Q/qw==" saltValue="EoS0CWyHt53o38FQ/ncpig==" spinCount="100000" sheet="1" objects="1" scenarios="1"/>
  <mergeCells count="41">
    <mergeCell ref="B7:C7"/>
    <mergeCell ref="B26:D26"/>
    <mergeCell ref="B15:D15"/>
    <mergeCell ref="B16:D16"/>
    <mergeCell ref="B17:D17"/>
    <mergeCell ref="B18:D18"/>
    <mergeCell ref="B19:D19"/>
    <mergeCell ref="B20:D20"/>
    <mergeCell ref="B21:D21"/>
    <mergeCell ref="B22:D22"/>
    <mergeCell ref="B23:D23"/>
    <mergeCell ref="B24:D24"/>
    <mergeCell ref="B25:D25"/>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50:D50"/>
    <mergeCell ref="B51:D51"/>
    <mergeCell ref="B52:D52"/>
    <mergeCell ref="B53:D53"/>
    <mergeCell ref="B54:D54"/>
    <mergeCell ref="B41:D41"/>
    <mergeCell ref="B42:D42"/>
    <mergeCell ref="B36:D36"/>
    <mergeCell ref="B37:D37"/>
    <mergeCell ref="B38:D38"/>
    <mergeCell ref="B39:D39"/>
    <mergeCell ref="B40:D40"/>
  </mergeCells>
  <hyperlinks>
    <hyperlink ref="B7" location="Checklist!A1" display="Click here to go back to the instructions" xr:uid="{0FECC5DF-956A-4F37-B533-F90EC8FB48C0}"/>
  </hyperlinks>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pageSetUpPr fitToPage="1"/>
  </sheetPr>
  <dimension ref="A1:N94"/>
  <sheetViews>
    <sheetView showGridLines="0" zoomScaleNormal="100" workbookViewId="0">
      <selection activeCell="G16" sqref="G16"/>
    </sheetView>
  </sheetViews>
  <sheetFormatPr defaultColWidth="0" defaultRowHeight="12.75" zeroHeight="1"/>
  <cols>
    <col min="1" max="1" width="1.77734375" style="12" customWidth="1"/>
    <col min="2" max="8" width="13.77734375" style="12" customWidth="1"/>
    <col min="9" max="9" width="3.109375" style="12" hidden="1" customWidth="1"/>
    <col min="10" max="10" width="1.33203125" style="12" customWidth="1"/>
    <col min="11" max="11" width="72.109375" style="1370" customWidth="1"/>
    <col min="12" max="14" width="8.88671875" style="12" hidden="1" customWidth="1"/>
    <col min="15"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c r="K2" s="1371" t="str">
        <f>IF(COUNTIF(K3:N65,"WARNING: Schedule incomplete. If no data to report, please enter N/A or 0 in all cells for this row.")&gt;0,"INCOMPLETE","")</f>
        <v/>
      </c>
    </row>
    <row r="3" spans="2:11">
      <c r="B3" s="134" t="s">
        <v>12357</v>
      </c>
      <c r="C3" s="134"/>
      <c r="D3" s="134"/>
      <c r="E3" s="134"/>
      <c r="F3" s="134"/>
      <c r="G3" s="134"/>
      <c r="H3" s="134"/>
      <c r="I3" s="134"/>
    </row>
    <row r="4" spans="2:11">
      <c r="B4" s="134" t="s">
        <v>12358</v>
      </c>
      <c r="C4" s="134"/>
      <c r="D4" s="134"/>
      <c r="E4" s="134"/>
      <c r="F4" s="134"/>
      <c r="G4" s="134"/>
      <c r="H4" s="134"/>
      <c r="I4" s="134"/>
    </row>
    <row r="5" spans="2:11">
      <c r="B5" s="134"/>
      <c r="C5" s="134"/>
      <c r="D5" s="134"/>
      <c r="E5" s="135"/>
      <c r="F5" s="134"/>
      <c r="G5" s="134"/>
      <c r="H5" s="134"/>
    </row>
    <row r="6" spans="2:11">
      <c r="B6" s="134" t="s">
        <v>712</v>
      </c>
      <c r="C6" s="134"/>
      <c r="D6" s="134"/>
      <c r="E6" s="135"/>
      <c r="F6" s="134"/>
      <c r="G6" s="134"/>
      <c r="H6" s="134"/>
    </row>
    <row r="7" spans="2:11" ht="13.5" thickBot="1">
      <c r="B7" s="1878" t="s">
        <v>14439</v>
      </c>
      <c r="C7" s="1878"/>
      <c r="H7" s="16"/>
    </row>
    <row r="8" spans="2:11" ht="13.5" thickTop="1">
      <c r="B8" s="136" t="s">
        <v>6</v>
      </c>
      <c r="C8" s="137">
        <f>Facility_Name</f>
        <v>0</v>
      </c>
      <c r="D8" s="137"/>
      <c r="E8" s="137"/>
      <c r="F8" s="137"/>
      <c r="G8" s="137"/>
      <c r="H8" s="139"/>
    </row>
    <row r="9" spans="2:11">
      <c r="B9" s="141" t="s">
        <v>7</v>
      </c>
      <c r="C9" s="142" t="str">
        <f>IF(Facility_DBA = 0, "", Facility_DBA)</f>
        <v/>
      </c>
      <c r="D9" s="142"/>
      <c r="E9" s="142"/>
      <c r="F9" s="142"/>
      <c r="G9" s="142"/>
      <c r="H9" s="993"/>
    </row>
    <row r="10" spans="2:11">
      <c r="B10" s="141" t="s">
        <v>24</v>
      </c>
      <c r="C10" s="142">
        <f>Provider_Number</f>
        <v>0</v>
      </c>
      <c r="D10" s="142"/>
      <c r="E10" s="994" t="s">
        <v>95</v>
      </c>
      <c r="F10" s="1739">
        <f>Facility_FYB</f>
        <v>0</v>
      </c>
      <c r="G10" s="994" t="s">
        <v>53</v>
      </c>
      <c r="H10" s="1750">
        <f>Facility_FYE</f>
        <v>0</v>
      </c>
    </row>
    <row r="11" spans="2:11" ht="13.5" thickBot="1">
      <c r="B11" s="144" t="s">
        <v>710</v>
      </c>
      <c r="C11" s="145"/>
      <c r="D11" s="145"/>
      <c r="E11" s="982">
        <f>+'Schedule 11'!D11</f>
        <v>0</v>
      </c>
      <c r="F11" s="983"/>
      <c r="G11" s="983"/>
      <c r="H11" s="995"/>
    </row>
    <row r="12" spans="2:11" ht="13.5" hidden="1" thickTop="1">
      <c r="B12" s="996" t="s">
        <v>1486</v>
      </c>
      <c r="C12" s="997" t="s">
        <v>1487</v>
      </c>
      <c r="D12" s="997" t="s">
        <v>1488</v>
      </c>
      <c r="E12" s="998" t="s">
        <v>1489</v>
      </c>
      <c r="F12" s="998" t="s">
        <v>1490</v>
      </c>
      <c r="G12" s="998" t="s">
        <v>1491</v>
      </c>
      <c r="H12" s="999" t="s">
        <v>1492</v>
      </c>
      <c r="J12" s="157"/>
    </row>
    <row r="13" spans="2:11" ht="12.75" customHeight="1" thickTop="1">
      <c r="B13" s="989"/>
      <c r="C13" s="134"/>
      <c r="D13" s="134"/>
      <c r="E13" s="1000" t="s">
        <v>59</v>
      </c>
      <c r="F13" s="1000" t="s">
        <v>60</v>
      </c>
      <c r="G13" s="1000" t="s">
        <v>61</v>
      </c>
      <c r="H13" s="1001" t="s">
        <v>62</v>
      </c>
      <c r="J13" s="157"/>
    </row>
    <row r="14" spans="2:11" ht="51">
      <c r="B14" s="485" t="s">
        <v>108</v>
      </c>
      <c r="C14" s="486"/>
      <c r="D14" s="486"/>
      <c r="E14" s="704" t="s">
        <v>1247</v>
      </c>
      <c r="F14" s="704" t="s">
        <v>14395</v>
      </c>
      <c r="G14" s="704" t="s">
        <v>14396</v>
      </c>
      <c r="H14" s="488" t="s">
        <v>13209</v>
      </c>
      <c r="I14" s="167">
        <v>1</v>
      </c>
      <c r="J14" s="157"/>
    </row>
    <row r="15" spans="2:11" ht="15" customHeight="1">
      <c r="B15" s="1931"/>
      <c r="C15" s="1929"/>
      <c r="D15" s="1930"/>
      <c r="E15" s="1487"/>
      <c r="F15" s="1487"/>
      <c r="G15" s="1487"/>
      <c r="H15" s="1533">
        <f>+E15+F15-G15</f>
        <v>0</v>
      </c>
      <c r="I15" s="167">
        <v>2</v>
      </c>
      <c r="J15" s="157"/>
      <c r="K15" s="1370" t="str">
        <f>IF('Form 3'!$F$16="No",IF((IF(_D005694="",1,0)+IF(_D005760="",1,0)+IF(_D005761="",1,0)+IF(_D005762="",1,0))&lt;&gt;0,"WARNING: Schedule incomplete. If no data to report, please enter N/A or 0 in all cells for this row.",""),"")</f>
        <v/>
      </c>
    </row>
    <row r="16" spans="2:11" ht="15" customHeight="1">
      <c r="B16" s="1931"/>
      <c r="C16" s="1929"/>
      <c r="D16" s="1930"/>
      <c r="E16" s="1487"/>
      <c r="F16" s="1487"/>
      <c r="G16" s="1487"/>
      <c r="H16" s="1533">
        <f t="shared" ref="H16:H64" si="0">+E16+F16-G16</f>
        <v>0</v>
      </c>
      <c r="I16" s="167">
        <v>3</v>
      </c>
      <c r="J16" s="157"/>
    </row>
    <row r="17" spans="2:10" ht="15" customHeight="1">
      <c r="B17" s="1931"/>
      <c r="C17" s="1929"/>
      <c r="D17" s="1930"/>
      <c r="E17" s="1487"/>
      <c r="F17" s="1487"/>
      <c r="G17" s="1487"/>
      <c r="H17" s="1533">
        <f t="shared" si="0"/>
        <v>0</v>
      </c>
      <c r="I17" s="167">
        <v>4</v>
      </c>
      <c r="J17" s="157"/>
    </row>
    <row r="18" spans="2:10" ht="15" customHeight="1">
      <c r="B18" s="1931"/>
      <c r="C18" s="1929"/>
      <c r="D18" s="1930"/>
      <c r="E18" s="1487"/>
      <c r="F18" s="1487"/>
      <c r="G18" s="1487"/>
      <c r="H18" s="1533">
        <f t="shared" si="0"/>
        <v>0</v>
      </c>
      <c r="I18" s="167">
        <v>5</v>
      </c>
      <c r="J18" s="157"/>
    </row>
    <row r="19" spans="2:10" ht="15" customHeight="1">
      <c r="B19" s="1931"/>
      <c r="C19" s="1929"/>
      <c r="D19" s="1930"/>
      <c r="E19" s="1487"/>
      <c r="F19" s="1487"/>
      <c r="G19" s="1487"/>
      <c r="H19" s="1533">
        <f t="shared" si="0"/>
        <v>0</v>
      </c>
      <c r="I19" s="167">
        <v>6</v>
      </c>
      <c r="J19" s="157"/>
    </row>
    <row r="20" spans="2:10" ht="15" customHeight="1">
      <c r="B20" s="1931"/>
      <c r="C20" s="1929"/>
      <c r="D20" s="1930"/>
      <c r="E20" s="1487"/>
      <c r="F20" s="1487"/>
      <c r="G20" s="1487"/>
      <c r="H20" s="1533">
        <f t="shared" si="0"/>
        <v>0</v>
      </c>
      <c r="I20" s="167">
        <v>7</v>
      </c>
      <c r="J20" s="157"/>
    </row>
    <row r="21" spans="2:10" ht="15" customHeight="1">
      <c r="B21" s="1931"/>
      <c r="C21" s="1929"/>
      <c r="D21" s="1930"/>
      <c r="E21" s="1487"/>
      <c r="F21" s="1487"/>
      <c r="G21" s="1487"/>
      <c r="H21" s="1533">
        <f t="shared" si="0"/>
        <v>0</v>
      </c>
      <c r="I21" s="167">
        <v>8</v>
      </c>
      <c r="J21" s="157"/>
    </row>
    <row r="22" spans="2:10" ht="15" customHeight="1">
      <c r="B22" s="1931"/>
      <c r="C22" s="1929"/>
      <c r="D22" s="1930"/>
      <c r="E22" s="1487"/>
      <c r="F22" s="1487"/>
      <c r="G22" s="1487"/>
      <c r="H22" s="1533">
        <f t="shared" si="0"/>
        <v>0</v>
      </c>
      <c r="I22" s="167">
        <v>9</v>
      </c>
      <c r="J22" s="157"/>
    </row>
    <row r="23" spans="2:10" ht="15" customHeight="1">
      <c r="B23" s="1931"/>
      <c r="C23" s="1929"/>
      <c r="D23" s="1930"/>
      <c r="E23" s="1487"/>
      <c r="F23" s="1487"/>
      <c r="G23" s="1487"/>
      <c r="H23" s="1533">
        <f t="shared" si="0"/>
        <v>0</v>
      </c>
      <c r="I23" s="167">
        <v>10</v>
      </c>
      <c r="J23" s="157"/>
    </row>
    <row r="24" spans="2:10" ht="15" customHeight="1">
      <c r="B24" s="1931"/>
      <c r="C24" s="1929"/>
      <c r="D24" s="1930"/>
      <c r="E24" s="1487"/>
      <c r="F24" s="1487"/>
      <c r="G24" s="1487"/>
      <c r="H24" s="1533">
        <f t="shared" si="0"/>
        <v>0</v>
      </c>
      <c r="I24" s="167">
        <v>11</v>
      </c>
      <c r="J24" s="157"/>
    </row>
    <row r="25" spans="2:10" ht="15" customHeight="1">
      <c r="B25" s="1931"/>
      <c r="C25" s="1929"/>
      <c r="D25" s="1930"/>
      <c r="E25" s="1487"/>
      <c r="F25" s="1487"/>
      <c r="G25" s="1487"/>
      <c r="H25" s="1533">
        <f t="shared" si="0"/>
        <v>0</v>
      </c>
      <c r="I25" s="167">
        <v>12</v>
      </c>
      <c r="J25" s="157"/>
    </row>
    <row r="26" spans="2:10" ht="15" customHeight="1">
      <c r="B26" s="1931"/>
      <c r="C26" s="1929"/>
      <c r="D26" s="1930"/>
      <c r="E26" s="1487"/>
      <c r="F26" s="1487"/>
      <c r="G26" s="1487"/>
      <c r="H26" s="1533">
        <f t="shared" si="0"/>
        <v>0</v>
      </c>
      <c r="I26" s="167">
        <v>13</v>
      </c>
      <c r="J26" s="157"/>
    </row>
    <row r="27" spans="2:10" ht="15" customHeight="1">
      <c r="B27" s="1931"/>
      <c r="C27" s="1929"/>
      <c r="D27" s="1930"/>
      <c r="E27" s="1487"/>
      <c r="F27" s="1487"/>
      <c r="G27" s="1487"/>
      <c r="H27" s="1533">
        <f t="shared" si="0"/>
        <v>0</v>
      </c>
      <c r="I27" s="167">
        <v>14</v>
      </c>
      <c r="J27" s="157"/>
    </row>
    <row r="28" spans="2:10" ht="15" customHeight="1">
      <c r="B28" s="1931"/>
      <c r="C28" s="1929"/>
      <c r="D28" s="1930"/>
      <c r="E28" s="1487"/>
      <c r="F28" s="1487"/>
      <c r="G28" s="1487"/>
      <c r="H28" s="1533">
        <f t="shared" si="0"/>
        <v>0</v>
      </c>
      <c r="I28" s="167">
        <v>15</v>
      </c>
      <c r="J28" s="157"/>
    </row>
    <row r="29" spans="2:10" ht="15" customHeight="1">
      <c r="B29" s="1931"/>
      <c r="C29" s="1929"/>
      <c r="D29" s="1930"/>
      <c r="E29" s="1487"/>
      <c r="F29" s="1487"/>
      <c r="G29" s="1487"/>
      <c r="H29" s="1533">
        <f t="shared" si="0"/>
        <v>0</v>
      </c>
      <c r="I29" s="167">
        <v>16</v>
      </c>
      <c r="J29" s="157"/>
    </row>
    <row r="30" spans="2:10" ht="15" customHeight="1">
      <c r="B30" s="1931"/>
      <c r="C30" s="1929"/>
      <c r="D30" s="1930"/>
      <c r="E30" s="1487"/>
      <c r="F30" s="1487"/>
      <c r="G30" s="1487"/>
      <c r="H30" s="1533">
        <f t="shared" si="0"/>
        <v>0</v>
      </c>
      <c r="I30" s="167">
        <v>17</v>
      </c>
      <c r="J30" s="157"/>
    </row>
    <row r="31" spans="2:10" ht="15" customHeight="1">
      <c r="B31" s="1931"/>
      <c r="C31" s="1929"/>
      <c r="D31" s="1930"/>
      <c r="E31" s="1487"/>
      <c r="F31" s="1487"/>
      <c r="G31" s="1487"/>
      <c r="H31" s="1533">
        <f t="shared" si="0"/>
        <v>0</v>
      </c>
      <c r="I31" s="167">
        <v>18</v>
      </c>
      <c r="J31" s="157"/>
    </row>
    <row r="32" spans="2:10" ht="15" customHeight="1">
      <c r="B32" s="1931"/>
      <c r="C32" s="1929"/>
      <c r="D32" s="1930"/>
      <c r="E32" s="1487"/>
      <c r="F32" s="1487"/>
      <c r="G32" s="1487"/>
      <c r="H32" s="1533">
        <f t="shared" si="0"/>
        <v>0</v>
      </c>
      <c r="I32" s="167">
        <v>19</v>
      </c>
      <c r="J32" s="157"/>
    </row>
    <row r="33" spans="2:10" ht="15" customHeight="1">
      <c r="B33" s="1931"/>
      <c r="C33" s="1929"/>
      <c r="D33" s="1930"/>
      <c r="E33" s="1487"/>
      <c r="F33" s="1487"/>
      <c r="G33" s="1487"/>
      <c r="H33" s="1533">
        <f t="shared" si="0"/>
        <v>0</v>
      </c>
      <c r="I33" s="167">
        <v>20</v>
      </c>
      <c r="J33" s="157"/>
    </row>
    <row r="34" spans="2:10" ht="15" customHeight="1">
      <c r="B34" s="1931"/>
      <c r="C34" s="1929"/>
      <c r="D34" s="1930"/>
      <c r="E34" s="1487"/>
      <c r="F34" s="1487"/>
      <c r="G34" s="1487"/>
      <c r="H34" s="1533">
        <f t="shared" si="0"/>
        <v>0</v>
      </c>
      <c r="I34" s="167">
        <v>21</v>
      </c>
      <c r="J34" s="157"/>
    </row>
    <row r="35" spans="2:10" ht="15" customHeight="1">
      <c r="B35" s="1931"/>
      <c r="C35" s="1929"/>
      <c r="D35" s="1930"/>
      <c r="E35" s="1487"/>
      <c r="F35" s="1487"/>
      <c r="G35" s="1487"/>
      <c r="H35" s="1533">
        <f t="shared" si="0"/>
        <v>0</v>
      </c>
      <c r="I35" s="167">
        <v>22</v>
      </c>
      <c r="J35" s="157"/>
    </row>
    <row r="36" spans="2:10" ht="15" customHeight="1">
      <c r="B36" s="1931"/>
      <c r="C36" s="1929"/>
      <c r="D36" s="1930"/>
      <c r="E36" s="1487"/>
      <c r="F36" s="1487"/>
      <c r="G36" s="1487"/>
      <c r="H36" s="1533">
        <f t="shared" si="0"/>
        <v>0</v>
      </c>
      <c r="I36" s="167">
        <v>23</v>
      </c>
      <c r="J36" s="157"/>
    </row>
    <row r="37" spans="2:10" ht="15" customHeight="1">
      <c r="B37" s="1931"/>
      <c r="C37" s="1929"/>
      <c r="D37" s="1930"/>
      <c r="E37" s="1487"/>
      <c r="F37" s="1487"/>
      <c r="G37" s="1487"/>
      <c r="H37" s="1533">
        <f t="shared" si="0"/>
        <v>0</v>
      </c>
      <c r="I37" s="167">
        <v>24</v>
      </c>
      <c r="J37" s="157"/>
    </row>
    <row r="38" spans="2:10" ht="15" customHeight="1">
      <c r="B38" s="1931"/>
      <c r="C38" s="1929"/>
      <c r="D38" s="1930"/>
      <c r="E38" s="1487"/>
      <c r="F38" s="1487"/>
      <c r="G38" s="1487"/>
      <c r="H38" s="1533">
        <f t="shared" si="0"/>
        <v>0</v>
      </c>
      <c r="I38" s="167">
        <v>25</v>
      </c>
      <c r="J38" s="157"/>
    </row>
    <row r="39" spans="2:10" ht="15" customHeight="1">
      <c r="B39" s="1931"/>
      <c r="C39" s="1929"/>
      <c r="D39" s="1930"/>
      <c r="E39" s="1487"/>
      <c r="F39" s="1487"/>
      <c r="G39" s="1487"/>
      <c r="H39" s="1533">
        <f t="shared" si="0"/>
        <v>0</v>
      </c>
      <c r="I39" s="167">
        <v>26</v>
      </c>
      <c r="J39" s="157"/>
    </row>
    <row r="40" spans="2:10" ht="15" customHeight="1">
      <c r="B40" s="1931"/>
      <c r="C40" s="1929"/>
      <c r="D40" s="1930"/>
      <c r="E40" s="1487"/>
      <c r="F40" s="1487"/>
      <c r="G40" s="1487"/>
      <c r="H40" s="1533">
        <f t="shared" si="0"/>
        <v>0</v>
      </c>
      <c r="I40" s="167">
        <v>27</v>
      </c>
      <c r="J40" s="157"/>
    </row>
    <row r="41" spans="2:10" ht="15" customHeight="1">
      <c r="B41" s="1931"/>
      <c r="C41" s="1929"/>
      <c r="D41" s="1930"/>
      <c r="E41" s="1487"/>
      <c r="F41" s="1487"/>
      <c r="G41" s="1487"/>
      <c r="H41" s="1533">
        <f t="shared" si="0"/>
        <v>0</v>
      </c>
      <c r="I41" s="167">
        <v>28</v>
      </c>
      <c r="J41" s="157"/>
    </row>
    <row r="42" spans="2:10" ht="15" customHeight="1">
      <c r="B42" s="1931"/>
      <c r="C42" s="1929"/>
      <c r="D42" s="1930"/>
      <c r="E42" s="1487"/>
      <c r="F42" s="1487"/>
      <c r="G42" s="1487"/>
      <c r="H42" s="1533">
        <f t="shared" si="0"/>
        <v>0</v>
      </c>
      <c r="I42" s="167">
        <v>29</v>
      </c>
      <c r="J42" s="157"/>
    </row>
    <row r="43" spans="2:10" ht="15" customHeight="1">
      <c r="B43" s="1931"/>
      <c r="C43" s="1929"/>
      <c r="D43" s="1930"/>
      <c r="E43" s="1487"/>
      <c r="F43" s="1487"/>
      <c r="G43" s="1487"/>
      <c r="H43" s="1533">
        <f t="shared" si="0"/>
        <v>0</v>
      </c>
      <c r="I43" s="167">
        <v>30</v>
      </c>
      <c r="J43" s="157"/>
    </row>
    <row r="44" spans="2:10" ht="15" customHeight="1">
      <c r="B44" s="1931"/>
      <c r="C44" s="1929"/>
      <c r="D44" s="1930"/>
      <c r="E44" s="1487"/>
      <c r="F44" s="1487"/>
      <c r="G44" s="1487"/>
      <c r="H44" s="1533">
        <f t="shared" si="0"/>
        <v>0</v>
      </c>
      <c r="I44" s="167">
        <v>31</v>
      </c>
      <c r="J44" s="157"/>
    </row>
    <row r="45" spans="2:10" ht="15" customHeight="1">
      <c r="B45" s="1931"/>
      <c r="C45" s="1929"/>
      <c r="D45" s="1930"/>
      <c r="E45" s="1487"/>
      <c r="F45" s="1487"/>
      <c r="G45" s="1487"/>
      <c r="H45" s="1533">
        <f t="shared" si="0"/>
        <v>0</v>
      </c>
      <c r="I45" s="167">
        <v>32</v>
      </c>
      <c r="J45" s="157"/>
    </row>
    <row r="46" spans="2:10" ht="15" customHeight="1">
      <c r="B46" s="1931"/>
      <c r="C46" s="1929"/>
      <c r="D46" s="1930"/>
      <c r="E46" s="1487"/>
      <c r="F46" s="1487"/>
      <c r="G46" s="1487"/>
      <c r="H46" s="1533">
        <f t="shared" si="0"/>
        <v>0</v>
      </c>
      <c r="I46" s="167">
        <v>33</v>
      </c>
      <c r="J46" s="157"/>
    </row>
    <row r="47" spans="2:10" ht="15" customHeight="1">
      <c r="B47" s="1931"/>
      <c r="C47" s="1929"/>
      <c r="D47" s="1930"/>
      <c r="E47" s="1487"/>
      <c r="F47" s="1487"/>
      <c r="G47" s="1487"/>
      <c r="H47" s="1533">
        <f t="shared" si="0"/>
        <v>0</v>
      </c>
      <c r="I47" s="167">
        <v>34</v>
      </c>
      <c r="J47" s="157"/>
    </row>
    <row r="48" spans="2:10" ht="15" customHeight="1">
      <c r="B48" s="1931"/>
      <c r="C48" s="1929"/>
      <c r="D48" s="1930"/>
      <c r="E48" s="1487"/>
      <c r="F48" s="1487"/>
      <c r="G48" s="1487"/>
      <c r="H48" s="1533">
        <f t="shared" si="0"/>
        <v>0</v>
      </c>
      <c r="I48" s="167">
        <v>35</v>
      </c>
      <c r="J48" s="157"/>
    </row>
    <row r="49" spans="2:10" ht="15" customHeight="1">
      <c r="B49" s="1931"/>
      <c r="C49" s="1929"/>
      <c r="D49" s="1930"/>
      <c r="E49" s="1487"/>
      <c r="F49" s="1487"/>
      <c r="G49" s="1487"/>
      <c r="H49" s="1533">
        <f t="shared" si="0"/>
        <v>0</v>
      </c>
      <c r="I49" s="167">
        <v>36</v>
      </c>
      <c r="J49" s="157"/>
    </row>
    <row r="50" spans="2:10" ht="15" customHeight="1">
      <c r="B50" s="1931"/>
      <c r="C50" s="1929"/>
      <c r="D50" s="1930"/>
      <c r="E50" s="1487"/>
      <c r="F50" s="1487"/>
      <c r="G50" s="1487"/>
      <c r="H50" s="1533">
        <f t="shared" si="0"/>
        <v>0</v>
      </c>
      <c r="I50" s="167">
        <v>37</v>
      </c>
      <c r="J50" s="157"/>
    </row>
    <row r="51" spans="2:10" ht="15" customHeight="1">
      <c r="B51" s="1931"/>
      <c r="C51" s="1929"/>
      <c r="D51" s="1930"/>
      <c r="E51" s="1487"/>
      <c r="F51" s="1487"/>
      <c r="G51" s="1487"/>
      <c r="H51" s="1533">
        <f t="shared" si="0"/>
        <v>0</v>
      </c>
      <c r="I51" s="167">
        <v>38</v>
      </c>
      <c r="J51" s="157"/>
    </row>
    <row r="52" spans="2:10" ht="15" customHeight="1">
      <c r="B52" s="1931"/>
      <c r="C52" s="1929"/>
      <c r="D52" s="1930"/>
      <c r="E52" s="1487"/>
      <c r="F52" s="1487"/>
      <c r="G52" s="1487"/>
      <c r="H52" s="1533">
        <f t="shared" si="0"/>
        <v>0</v>
      </c>
      <c r="I52" s="167">
        <v>39</v>
      </c>
      <c r="J52" s="157"/>
    </row>
    <row r="53" spans="2:10" ht="15" customHeight="1">
      <c r="B53" s="1931"/>
      <c r="C53" s="1929"/>
      <c r="D53" s="1930"/>
      <c r="E53" s="1487"/>
      <c r="F53" s="1487"/>
      <c r="G53" s="1487"/>
      <c r="H53" s="1533">
        <f t="shared" si="0"/>
        <v>0</v>
      </c>
      <c r="I53" s="167">
        <v>40</v>
      </c>
      <c r="J53" s="157"/>
    </row>
    <row r="54" spans="2:10" ht="15" customHeight="1">
      <c r="B54" s="1931"/>
      <c r="C54" s="1929"/>
      <c r="D54" s="1930"/>
      <c r="E54" s="1487"/>
      <c r="F54" s="1487"/>
      <c r="G54" s="1487"/>
      <c r="H54" s="1533">
        <f t="shared" si="0"/>
        <v>0</v>
      </c>
      <c r="I54" s="167">
        <v>41</v>
      </c>
      <c r="J54" s="157"/>
    </row>
    <row r="55" spans="2:10" ht="15" customHeight="1">
      <c r="B55" s="1931"/>
      <c r="C55" s="1929"/>
      <c r="D55" s="1930"/>
      <c r="E55" s="1487"/>
      <c r="F55" s="1487"/>
      <c r="G55" s="1487"/>
      <c r="H55" s="1533">
        <f t="shared" si="0"/>
        <v>0</v>
      </c>
      <c r="I55" s="167">
        <v>42</v>
      </c>
      <c r="J55" s="157"/>
    </row>
    <row r="56" spans="2:10" ht="15" customHeight="1">
      <c r="B56" s="1931"/>
      <c r="C56" s="1929"/>
      <c r="D56" s="1930"/>
      <c r="E56" s="1487"/>
      <c r="F56" s="1487"/>
      <c r="G56" s="1487"/>
      <c r="H56" s="1533">
        <f t="shared" si="0"/>
        <v>0</v>
      </c>
      <c r="I56" s="167">
        <v>43</v>
      </c>
      <c r="J56" s="157"/>
    </row>
    <row r="57" spans="2:10" ht="15" customHeight="1">
      <c r="B57" s="1931"/>
      <c r="C57" s="1929"/>
      <c r="D57" s="1930"/>
      <c r="E57" s="1487"/>
      <c r="F57" s="1487"/>
      <c r="G57" s="1487"/>
      <c r="H57" s="1533">
        <f t="shared" si="0"/>
        <v>0</v>
      </c>
      <c r="I57" s="167">
        <v>44</v>
      </c>
      <c r="J57" s="157"/>
    </row>
    <row r="58" spans="2:10" ht="15" customHeight="1">
      <c r="B58" s="1931"/>
      <c r="C58" s="1929"/>
      <c r="D58" s="1930"/>
      <c r="E58" s="1487"/>
      <c r="F58" s="1487"/>
      <c r="G58" s="1487"/>
      <c r="H58" s="1533">
        <f t="shared" si="0"/>
        <v>0</v>
      </c>
      <c r="I58" s="167">
        <v>45</v>
      </c>
      <c r="J58" s="157"/>
    </row>
    <row r="59" spans="2:10" ht="15" customHeight="1">
      <c r="B59" s="1931"/>
      <c r="C59" s="1929"/>
      <c r="D59" s="1930"/>
      <c r="E59" s="1487"/>
      <c r="F59" s="1487"/>
      <c r="G59" s="1487"/>
      <c r="H59" s="1533">
        <f t="shared" si="0"/>
        <v>0</v>
      </c>
      <c r="I59" s="167">
        <v>46</v>
      </c>
      <c r="J59" s="157"/>
    </row>
    <row r="60" spans="2:10" ht="15" customHeight="1">
      <c r="B60" s="1931"/>
      <c r="C60" s="1929"/>
      <c r="D60" s="1930"/>
      <c r="E60" s="1487"/>
      <c r="F60" s="1487"/>
      <c r="G60" s="1487"/>
      <c r="H60" s="1533">
        <f t="shared" si="0"/>
        <v>0</v>
      </c>
      <c r="I60" s="167">
        <v>47</v>
      </c>
      <c r="J60" s="157"/>
    </row>
    <row r="61" spans="2:10" ht="15" customHeight="1">
      <c r="B61" s="1931"/>
      <c r="C61" s="1929"/>
      <c r="D61" s="1930"/>
      <c r="E61" s="1487"/>
      <c r="F61" s="1487"/>
      <c r="G61" s="1487"/>
      <c r="H61" s="1533">
        <f t="shared" si="0"/>
        <v>0</v>
      </c>
      <c r="I61" s="167">
        <v>48</v>
      </c>
      <c r="J61" s="157"/>
    </row>
    <row r="62" spans="2:10" ht="15" customHeight="1">
      <c r="B62" s="1931"/>
      <c r="C62" s="1929"/>
      <c r="D62" s="1930"/>
      <c r="E62" s="1487"/>
      <c r="F62" s="1487"/>
      <c r="G62" s="1487"/>
      <c r="H62" s="1533">
        <f t="shared" si="0"/>
        <v>0</v>
      </c>
      <c r="I62" s="167">
        <v>49</v>
      </c>
      <c r="J62" s="157"/>
    </row>
    <row r="63" spans="2:10" ht="15" customHeight="1">
      <c r="B63" s="1931"/>
      <c r="C63" s="1929"/>
      <c r="D63" s="1930"/>
      <c r="E63" s="1487"/>
      <c r="F63" s="1487"/>
      <c r="G63" s="1487"/>
      <c r="H63" s="1533">
        <f t="shared" si="0"/>
        <v>0</v>
      </c>
      <c r="I63" s="167">
        <v>50</v>
      </c>
      <c r="J63" s="157"/>
    </row>
    <row r="64" spans="2:10" ht="15" customHeight="1">
      <c r="B64" s="1931"/>
      <c r="C64" s="1929"/>
      <c r="D64" s="1930"/>
      <c r="E64" s="1487"/>
      <c r="F64" s="1487"/>
      <c r="G64" s="1487"/>
      <c r="H64" s="1533">
        <f t="shared" si="0"/>
        <v>0</v>
      </c>
      <c r="I64" s="167">
        <v>51</v>
      </c>
      <c r="J64" s="157"/>
    </row>
    <row r="65" spans="2:10" ht="15" customHeight="1" thickBot="1">
      <c r="B65" s="472" t="s">
        <v>713</v>
      </c>
      <c r="C65" s="145"/>
      <c r="D65" s="145"/>
      <c r="E65" s="1530">
        <f>SUM(E15:E64)</f>
        <v>0</v>
      </c>
      <c r="F65" s="1530">
        <f>SUM(F15:F64)</f>
        <v>0</v>
      </c>
      <c r="G65" s="1530">
        <f>SUM(G15:G64)</f>
        <v>0</v>
      </c>
      <c r="H65" s="1535">
        <f>SUM(H15:H64)</f>
        <v>0</v>
      </c>
      <c r="I65" s="167">
        <v>68</v>
      </c>
      <c r="J65" s="157"/>
    </row>
    <row r="66" spans="2:10" ht="13.5" thickTop="1">
      <c r="B66" s="239"/>
      <c r="C66" s="239"/>
      <c r="D66" s="239"/>
      <c r="E66" s="239"/>
      <c r="F66" s="239"/>
      <c r="G66" s="239"/>
      <c r="H66" s="239"/>
    </row>
    <row r="67" spans="2:10">
      <c r="B67" s="134"/>
      <c r="C67" s="135"/>
      <c r="D67" s="135"/>
      <c r="E67" s="135"/>
      <c r="F67" s="135"/>
      <c r="G67" s="135"/>
      <c r="H67" s="135"/>
    </row>
    <row r="68" spans="2:10"/>
    <row r="69" spans="2:10"/>
    <row r="78" spans="2:10"/>
    <row r="79" spans="2:10"/>
    <row r="80" spans="2:10"/>
    <row r="81"/>
    <row r="82"/>
    <row r="83"/>
    <row r="84"/>
    <row r="85"/>
    <row r="86"/>
    <row r="87"/>
    <row r="88"/>
    <row r="89"/>
    <row r="90"/>
    <row r="91"/>
    <row r="92"/>
    <row r="93"/>
    <row r="94"/>
  </sheetData>
  <sheetProtection algorithmName="SHA-512" hashValue="eKnd1JTxe35fS9M8qMuR1rH+4nEC8MVRMcawLXIdDLhreL10TxU0spJC6lypHV5ZNan2v/IvLNLFIyGg2841uA==" saltValue="rm9k60E0NUE/tfYUeynsMw==" spinCount="100000" sheet="1" objects="1" scenarios="1"/>
  <mergeCells count="51">
    <mergeCell ref="B7:C7"/>
    <mergeCell ref="B62:D62"/>
    <mergeCell ref="B63:D63"/>
    <mergeCell ref="B64:D64"/>
    <mergeCell ref="B57:D57"/>
    <mergeCell ref="B58:D58"/>
    <mergeCell ref="B59:D59"/>
    <mergeCell ref="B60:D60"/>
    <mergeCell ref="B61:D61"/>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B20:D20"/>
    <mergeCell ref="B15:D15"/>
    <mergeCell ref="B16:D16"/>
    <mergeCell ref="B17:D17"/>
    <mergeCell ref="B18:D18"/>
    <mergeCell ref="B19:D19"/>
  </mergeCells>
  <hyperlinks>
    <hyperlink ref="B7" location="Checklist!A1" display="Click here to go back to the instructions" xr:uid="{7E307DA5-1314-4D72-A4B3-663386E5A46F}"/>
  </hyperlinks>
  <printOptions horizontalCentered="1"/>
  <pageMargins left="0" right="0" top="0.25" bottom="0" header="0.25" footer="0"/>
  <pageSetup scale="69" orientation="portrait" r:id="rId1"/>
  <headerFooter alignWithMargins="0">
    <oddFooter>&amp;C&amp;10&amp;A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8">
    <pageSetUpPr fitToPage="1"/>
  </sheetPr>
  <dimension ref="A1:N69"/>
  <sheetViews>
    <sheetView showGridLines="0" zoomScaleNormal="100" workbookViewId="0">
      <selection activeCell="G15" sqref="G15"/>
    </sheetView>
  </sheetViews>
  <sheetFormatPr defaultColWidth="0" defaultRowHeight="12.75" zeroHeight="1"/>
  <cols>
    <col min="1" max="1" width="1.77734375" style="12" customWidth="1"/>
    <col min="2" max="8" width="13.77734375" style="12" customWidth="1"/>
    <col min="9" max="9" width="3.109375" style="12" hidden="1" customWidth="1"/>
    <col min="10" max="10" width="1.33203125" style="12" customWidth="1"/>
    <col min="11" max="11" width="72.109375" style="1370" customWidth="1"/>
    <col min="12" max="14" width="8.88671875" style="12" hidden="1" customWidth="1"/>
    <col min="15"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c r="K2" s="1371" t="str">
        <f>IF(COUNTIF(K3:N65,"WARNING: Schedule incomplete. If no data to report, please enter N/A or 0 in all cells for this row.")&gt;0,"INCOMPLETE","")</f>
        <v/>
      </c>
    </row>
    <row r="3" spans="2:11">
      <c r="B3" s="134" t="s">
        <v>12357</v>
      </c>
      <c r="C3" s="134"/>
      <c r="D3" s="134"/>
      <c r="E3" s="134"/>
      <c r="F3" s="134"/>
      <c r="G3" s="134"/>
      <c r="H3" s="134"/>
      <c r="I3" s="134"/>
    </row>
    <row r="4" spans="2:11">
      <c r="B4" s="134" t="s">
        <v>12358</v>
      </c>
      <c r="C4" s="134"/>
      <c r="D4" s="134"/>
      <c r="E4" s="134"/>
      <c r="F4" s="134"/>
      <c r="G4" s="134"/>
      <c r="H4" s="134"/>
      <c r="I4" s="134"/>
    </row>
    <row r="5" spans="2:11">
      <c r="B5" s="134"/>
      <c r="C5" s="134"/>
      <c r="D5" s="134"/>
      <c r="E5" s="135"/>
      <c r="F5" s="134"/>
      <c r="G5" s="134"/>
      <c r="H5" s="134"/>
    </row>
    <row r="6" spans="2:11">
      <c r="B6" s="134" t="s">
        <v>13131</v>
      </c>
      <c r="C6" s="134"/>
      <c r="D6" s="134"/>
      <c r="E6" s="135"/>
      <c r="F6" s="134"/>
      <c r="G6" s="134"/>
      <c r="H6" s="134"/>
    </row>
    <row r="7" spans="2:11" ht="13.5" thickBot="1">
      <c r="B7" s="1878" t="s">
        <v>14439</v>
      </c>
      <c r="C7" s="1878"/>
      <c r="H7" s="16"/>
    </row>
    <row r="8" spans="2:11" ht="13.5" thickTop="1">
      <c r="B8" s="136" t="s">
        <v>6</v>
      </c>
      <c r="C8" s="137">
        <f>Facility_Name</f>
        <v>0</v>
      </c>
      <c r="D8" s="137"/>
      <c r="E8" s="137"/>
      <c r="F8" s="137"/>
      <c r="G8" s="137"/>
      <c r="H8" s="139"/>
    </row>
    <row r="9" spans="2:11">
      <c r="B9" s="141" t="s">
        <v>7</v>
      </c>
      <c r="C9" s="142" t="str">
        <f>IF(Facility_DBA = 0, "", Facility_DBA)</f>
        <v/>
      </c>
      <c r="D9" s="142"/>
      <c r="E9" s="142"/>
      <c r="F9" s="142"/>
      <c r="G9" s="142"/>
      <c r="H9" s="993"/>
    </row>
    <row r="10" spans="2:11">
      <c r="B10" s="141" t="s">
        <v>24</v>
      </c>
      <c r="C10" s="142">
        <f>Provider_Number</f>
        <v>0</v>
      </c>
      <c r="D10" s="142"/>
      <c r="E10" s="994" t="s">
        <v>95</v>
      </c>
      <c r="F10" s="1739">
        <f>Facility_FYB</f>
        <v>0</v>
      </c>
      <c r="G10" s="994" t="s">
        <v>53</v>
      </c>
      <c r="H10" s="1750">
        <f>Facility_FYE</f>
        <v>0</v>
      </c>
    </row>
    <row r="11" spans="2:11" ht="13.5" thickBot="1">
      <c r="B11" s="144" t="s">
        <v>710</v>
      </c>
      <c r="C11" s="145"/>
      <c r="D11" s="145"/>
      <c r="E11" s="982">
        <f>+'Schedule 11-2'!D11</f>
        <v>0</v>
      </c>
      <c r="F11" s="983"/>
      <c r="G11" s="983"/>
      <c r="H11" s="995"/>
    </row>
    <row r="12" spans="2:11" ht="13.5" hidden="1" thickTop="1">
      <c r="B12" s="996" t="s">
        <v>1486</v>
      </c>
      <c r="C12" s="997" t="s">
        <v>1487</v>
      </c>
      <c r="D12" s="997" t="s">
        <v>1488</v>
      </c>
      <c r="E12" s="998" t="s">
        <v>1489</v>
      </c>
      <c r="F12" s="998" t="s">
        <v>1490</v>
      </c>
      <c r="G12" s="998" t="s">
        <v>1491</v>
      </c>
      <c r="H12" s="999" t="s">
        <v>1492</v>
      </c>
      <c r="J12" s="157"/>
    </row>
    <row r="13" spans="2:11" ht="12.75" customHeight="1" thickTop="1">
      <c r="B13" s="989"/>
      <c r="C13" s="134"/>
      <c r="D13" s="134"/>
      <c r="E13" s="1000" t="s">
        <v>59</v>
      </c>
      <c r="F13" s="1000" t="s">
        <v>60</v>
      </c>
      <c r="G13" s="1000" t="s">
        <v>61</v>
      </c>
      <c r="H13" s="1001" t="s">
        <v>62</v>
      </c>
      <c r="J13" s="157"/>
    </row>
    <row r="14" spans="2:11" ht="51">
      <c r="B14" s="485" t="s">
        <v>108</v>
      </c>
      <c r="C14" s="486"/>
      <c r="D14" s="486"/>
      <c r="E14" s="704" t="s">
        <v>1247</v>
      </c>
      <c r="F14" s="704" t="s">
        <v>14395</v>
      </c>
      <c r="G14" s="704" t="s">
        <v>14396</v>
      </c>
      <c r="H14" s="488" t="s">
        <v>13209</v>
      </c>
      <c r="I14" s="167">
        <v>1</v>
      </c>
      <c r="J14" s="157"/>
    </row>
    <row r="15" spans="2:11" ht="15" customHeight="1">
      <c r="B15" s="1931"/>
      <c r="C15" s="1929"/>
      <c r="D15" s="1930"/>
      <c r="E15" s="1487"/>
      <c r="F15" s="1487"/>
      <c r="G15" s="1487"/>
      <c r="H15" s="1533">
        <f>+E15+F15-G15</f>
        <v>0</v>
      </c>
      <c r="I15" s="167">
        <v>2</v>
      </c>
      <c r="J15" s="157"/>
      <c r="K15" s="1370" t="str">
        <f>IF('Form 3'!$F$16="No",IF((IF(_D010823="",1,0)+IF(_D010889="",1,0)+IF(_D010890="",1,0)+IF(_D010891="",1,0))&lt;&gt;0,"WARNING: Schedule incomplete. If no data to report, please enter N/A or 0 in all cells for this row.",""),"")</f>
        <v/>
      </c>
    </row>
    <row r="16" spans="2:11" ht="15" customHeight="1">
      <c r="B16" s="1931"/>
      <c r="C16" s="1929"/>
      <c r="D16" s="1930"/>
      <c r="E16" s="1487"/>
      <c r="F16" s="1487"/>
      <c r="G16" s="1487"/>
      <c r="H16" s="1533">
        <f t="shared" ref="H16:H64" si="0">+E16+F16-G16</f>
        <v>0</v>
      </c>
      <c r="I16" s="167">
        <v>3</v>
      </c>
      <c r="J16" s="157"/>
    </row>
    <row r="17" spans="2:10" ht="15" customHeight="1">
      <c r="B17" s="1931"/>
      <c r="C17" s="1929"/>
      <c r="D17" s="1930"/>
      <c r="E17" s="1487"/>
      <c r="F17" s="1487"/>
      <c r="G17" s="1487"/>
      <c r="H17" s="1533">
        <f t="shared" si="0"/>
        <v>0</v>
      </c>
      <c r="I17" s="167">
        <v>4</v>
      </c>
      <c r="J17" s="157"/>
    </row>
    <row r="18" spans="2:10" ht="15" customHeight="1">
      <c r="B18" s="1931"/>
      <c r="C18" s="1929"/>
      <c r="D18" s="1930"/>
      <c r="E18" s="1487"/>
      <c r="F18" s="1487"/>
      <c r="G18" s="1487"/>
      <c r="H18" s="1533">
        <f t="shared" si="0"/>
        <v>0</v>
      </c>
      <c r="I18" s="167">
        <v>5</v>
      </c>
      <c r="J18" s="157"/>
    </row>
    <row r="19" spans="2:10" ht="15" customHeight="1">
      <c r="B19" s="1931"/>
      <c r="C19" s="1929"/>
      <c r="D19" s="1930"/>
      <c r="E19" s="1487"/>
      <c r="F19" s="1487"/>
      <c r="G19" s="1487"/>
      <c r="H19" s="1533">
        <f t="shared" si="0"/>
        <v>0</v>
      </c>
      <c r="I19" s="167">
        <v>6</v>
      </c>
      <c r="J19" s="157"/>
    </row>
    <row r="20" spans="2:10" ht="15" customHeight="1">
      <c r="B20" s="1931"/>
      <c r="C20" s="1929"/>
      <c r="D20" s="1930"/>
      <c r="E20" s="1487"/>
      <c r="F20" s="1487"/>
      <c r="G20" s="1487"/>
      <c r="H20" s="1533">
        <f t="shared" si="0"/>
        <v>0</v>
      </c>
      <c r="I20" s="167">
        <v>7</v>
      </c>
      <c r="J20" s="157"/>
    </row>
    <row r="21" spans="2:10" ht="15" customHeight="1">
      <c r="B21" s="1931"/>
      <c r="C21" s="1929"/>
      <c r="D21" s="1930"/>
      <c r="E21" s="1487"/>
      <c r="F21" s="1487"/>
      <c r="G21" s="1487"/>
      <c r="H21" s="1533">
        <f t="shared" si="0"/>
        <v>0</v>
      </c>
      <c r="I21" s="167">
        <v>8</v>
      </c>
      <c r="J21" s="157"/>
    </row>
    <row r="22" spans="2:10" ht="15" customHeight="1">
      <c r="B22" s="1931"/>
      <c r="C22" s="1929"/>
      <c r="D22" s="1930"/>
      <c r="E22" s="1487"/>
      <c r="F22" s="1487"/>
      <c r="G22" s="1487"/>
      <c r="H22" s="1533">
        <f t="shared" si="0"/>
        <v>0</v>
      </c>
      <c r="I22" s="167">
        <v>9</v>
      </c>
      <c r="J22" s="157"/>
    </row>
    <row r="23" spans="2:10" ht="15" customHeight="1">
      <c r="B23" s="1931"/>
      <c r="C23" s="1929"/>
      <c r="D23" s="1930"/>
      <c r="E23" s="1487"/>
      <c r="F23" s="1487"/>
      <c r="G23" s="1487"/>
      <c r="H23" s="1533">
        <f t="shared" si="0"/>
        <v>0</v>
      </c>
      <c r="I23" s="167">
        <v>10</v>
      </c>
      <c r="J23" s="157"/>
    </row>
    <row r="24" spans="2:10" ht="15" customHeight="1">
      <c r="B24" s="1931"/>
      <c r="C24" s="1929"/>
      <c r="D24" s="1930"/>
      <c r="E24" s="1487"/>
      <c r="F24" s="1487"/>
      <c r="G24" s="1487"/>
      <c r="H24" s="1533">
        <f t="shared" si="0"/>
        <v>0</v>
      </c>
      <c r="I24" s="167">
        <v>11</v>
      </c>
      <c r="J24" s="157"/>
    </row>
    <row r="25" spans="2:10" ht="15" customHeight="1">
      <c r="B25" s="1931"/>
      <c r="C25" s="1929"/>
      <c r="D25" s="1930"/>
      <c r="E25" s="1487"/>
      <c r="F25" s="1487"/>
      <c r="G25" s="1487"/>
      <c r="H25" s="1533">
        <f t="shared" si="0"/>
        <v>0</v>
      </c>
      <c r="I25" s="167">
        <v>12</v>
      </c>
      <c r="J25" s="157"/>
    </row>
    <row r="26" spans="2:10" ht="15" customHeight="1">
      <c r="B26" s="1931"/>
      <c r="C26" s="1929"/>
      <c r="D26" s="1930"/>
      <c r="E26" s="1487"/>
      <c r="F26" s="1487"/>
      <c r="G26" s="1487"/>
      <c r="H26" s="1533">
        <f t="shared" si="0"/>
        <v>0</v>
      </c>
      <c r="I26" s="167">
        <v>13</v>
      </c>
      <c r="J26" s="157"/>
    </row>
    <row r="27" spans="2:10" ht="15" customHeight="1">
      <c r="B27" s="1931"/>
      <c r="C27" s="1929"/>
      <c r="D27" s="1930"/>
      <c r="E27" s="1487"/>
      <c r="F27" s="1487"/>
      <c r="G27" s="1487"/>
      <c r="H27" s="1533">
        <f t="shared" si="0"/>
        <v>0</v>
      </c>
      <c r="I27" s="167">
        <v>14</v>
      </c>
      <c r="J27" s="157"/>
    </row>
    <row r="28" spans="2:10" ht="15" customHeight="1">
      <c r="B28" s="1931"/>
      <c r="C28" s="1929"/>
      <c r="D28" s="1930"/>
      <c r="E28" s="1487"/>
      <c r="F28" s="1487"/>
      <c r="G28" s="1487"/>
      <c r="H28" s="1533">
        <f t="shared" si="0"/>
        <v>0</v>
      </c>
      <c r="I28" s="167">
        <v>15</v>
      </c>
      <c r="J28" s="157"/>
    </row>
    <row r="29" spans="2:10" ht="15" customHeight="1">
      <c r="B29" s="1931"/>
      <c r="C29" s="1929"/>
      <c r="D29" s="1930"/>
      <c r="E29" s="1487"/>
      <c r="F29" s="1487"/>
      <c r="G29" s="1487"/>
      <c r="H29" s="1533">
        <f t="shared" si="0"/>
        <v>0</v>
      </c>
      <c r="I29" s="167">
        <v>16</v>
      </c>
      <c r="J29" s="157"/>
    </row>
    <row r="30" spans="2:10" ht="15" customHeight="1">
      <c r="B30" s="1931"/>
      <c r="C30" s="1929"/>
      <c r="D30" s="1930"/>
      <c r="E30" s="1487"/>
      <c r="F30" s="1487"/>
      <c r="G30" s="1487"/>
      <c r="H30" s="1533">
        <f t="shared" si="0"/>
        <v>0</v>
      </c>
      <c r="I30" s="167">
        <v>17</v>
      </c>
      <c r="J30" s="157"/>
    </row>
    <row r="31" spans="2:10" ht="15" customHeight="1">
      <c r="B31" s="1931"/>
      <c r="C31" s="1929"/>
      <c r="D31" s="1930"/>
      <c r="E31" s="1487"/>
      <c r="F31" s="1487"/>
      <c r="G31" s="1487"/>
      <c r="H31" s="1533">
        <f t="shared" si="0"/>
        <v>0</v>
      </c>
      <c r="I31" s="167">
        <v>18</v>
      </c>
      <c r="J31" s="157"/>
    </row>
    <row r="32" spans="2:10" ht="15" customHeight="1">
      <c r="B32" s="1931"/>
      <c r="C32" s="1929"/>
      <c r="D32" s="1930"/>
      <c r="E32" s="1487"/>
      <c r="F32" s="1487"/>
      <c r="G32" s="1487"/>
      <c r="H32" s="1533">
        <f t="shared" si="0"/>
        <v>0</v>
      </c>
      <c r="I32" s="167">
        <v>19</v>
      </c>
      <c r="J32" s="157"/>
    </row>
    <row r="33" spans="2:10" ht="15" customHeight="1">
      <c r="B33" s="1931"/>
      <c r="C33" s="1929"/>
      <c r="D33" s="1930"/>
      <c r="E33" s="1487"/>
      <c r="F33" s="1487"/>
      <c r="G33" s="1487"/>
      <c r="H33" s="1533">
        <f t="shared" si="0"/>
        <v>0</v>
      </c>
      <c r="I33" s="167">
        <v>20</v>
      </c>
      <c r="J33" s="157"/>
    </row>
    <row r="34" spans="2:10" ht="15" customHeight="1">
      <c r="B34" s="1931"/>
      <c r="C34" s="1929"/>
      <c r="D34" s="1930"/>
      <c r="E34" s="1487"/>
      <c r="F34" s="1487"/>
      <c r="G34" s="1487"/>
      <c r="H34" s="1533">
        <f t="shared" si="0"/>
        <v>0</v>
      </c>
      <c r="I34" s="167">
        <v>21</v>
      </c>
      <c r="J34" s="157"/>
    </row>
    <row r="35" spans="2:10" ht="15" customHeight="1">
      <c r="B35" s="1931"/>
      <c r="C35" s="1929"/>
      <c r="D35" s="1930"/>
      <c r="E35" s="1487"/>
      <c r="F35" s="1487"/>
      <c r="G35" s="1487"/>
      <c r="H35" s="1533">
        <f t="shared" si="0"/>
        <v>0</v>
      </c>
      <c r="I35" s="167">
        <v>22</v>
      </c>
      <c r="J35" s="157"/>
    </row>
    <row r="36" spans="2:10" ht="15" customHeight="1">
      <c r="B36" s="1931"/>
      <c r="C36" s="1929"/>
      <c r="D36" s="1930"/>
      <c r="E36" s="1487"/>
      <c r="F36" s="1487"/>
      <c r="G36" s="1487"/>
      <c r="H36" s="1533">
        <f t="shared" si="0"/>
        <v>0</v>
      </c>
      <c r="I36" s="167">
        <v>23</v>
      </c>
      <c r="J36" s="157"/>
    </row>
    <row r="37" spans="2:10" ht="15" customHeight="1">
      <c r="B37" s="1931"/>
      <c r="C37" s="1929"/>
      <c r="D37" s="1930"/>
      <c r="E37" s="1487"/>
      <c r="F37" s="1487"/>
      <c r="G37" s="1487"/>
      <c r="H37" s="1533">
        <f t="shared" si="0"/>
        <v>0</v>
      </c>
      <c r="I37" s="167">
        <v>24</v>
      </c>
      <c r="J37" s="157"/>
    </row>
    <row r="38" spans="2:10" ht="15" customHeight="1">
      <c r="B38" s="1931"/>
      <c r="C38" s="1929"/>
      <c r="D38" s="1930"/>
      <c r="E38" s="1487"/>
      <c r="F38" s="1487"/>
      <c r="G38" s="1487"/>
      <c r="H38" s="1533">
        <f t="shared" si="0"/>
        <v>0</v>
      </c>
      <c r="I38" s="167">
        <v>25</v>
      </c>
      <c r="J38" s="157"/>
    </row>
    <row r="39" spans="2:10" ht="15" customHeight="1">
      <c r="B39" s="1931"/>
      <c r="C39" s="1929"/>
      <c r="D39" s="1930"/>
      <c r="E39" s="1487"/>
      <c r="F39" s="1487"/>
      <c r="G39" s="1487"/>
      <c r="H39" s="1533">
        <f t="shared" si="0"/>
        <v>0</v>
      </c>
      <c r="I39" s="167">
        <v>26</v>
      </c>
      <c r="J39" s="157"/>
    </row>
    <row r="40" spans="2:10" ht="15" customHeight="1">
      <c r="B40" s="1931"/>
      <c r="C40" s="1929"/>
      <c r="D40" s="1930"/>
      <c r="E40" s="1487"/>
      <c r="F40" s="1487"/>
      <c r="G40" s="1487"/>
      <c r="H40" s="1533">
        <f t="shared" si="0"/>
        <v>0</v>
      </c>
      <c r="I40" s="167">
        <v>27</v>
      </c>
      <c r="J40" s="157"/>
    </row>
    <row r="41" spans="2:10" ht="15" customHeight="1">
      <c r="B41" s="1931"/>
      <c r="C41" s="1929"/>
      <c r="D41" s="1930"/>
      <c r="E41" s="1487"/>
      <c r="F41" s="1487"/>
      <c r="G41" s="1487"/>
      <c r="H41" s="1533">
        <f t="shared" si="0"/>
        <v>0</v>
      </c>
      <c r="I41" s="167">
        <v>28</v>
      </c>
      <c r="J41" s="157"/>
    </row>
    <row r="42" spans="2:10" ht="15" customHeight="1">
      <c r="B42" s="1931"/>
      <c r="C42" s="1929"/>
      <c r="D42" s="1930"/>
      <c r="E42" s="1487"/>
      <c r="F42" s="1487"/>
      <c r="G42" s="1487"/>
      <c r="H42" s="1533">
        <f t="shared" si="0"/>
        <v>0</v>
      </c>
      <c r="I42" s="167">
        <v>29</v>
      </c>
      <c r="J42" s="157"/>
    </row>
    <row r="43" spans="2:10" ht="15" customHeight="1">
      <c r="B43" s="1931"/>
      <c r="C43" s="1929"/>
      <c r="D43" s="1930"/>
      <c r="E43" s="1487"/>
      <c r="F43" s="1487"/>
      <c r="G43" s="1487"/>
      <c r="H43" s="1533">
        <f t="shared" si="0"/>
        <v>0</v>
      </c>
      <c r="I43" s="167">
        <v>30</v>
      </c>
      <c r="J43" s="157"/>
    </row>
    <row r="44" spans="2:10" ht="15" customHeight="1">
      <c r="B44" s="1931"/>
      <c r="C44" s="1929"/>
      <c r="D44" s="1930"/>
      <c r="E44" s="1487"/>
      <c r="F44" s="1487"/>
      <c r="G44" s="1487"/>
      <c r="H44" s="1533">
        <f t="shared" si="0"/>
        <v>0</v>
      </c>
      <c r="I44" s="167">
        <v>31</v>
      </c>
      <c r="J44" s="157"/>
    </row>
    <row r="45" spans="2:10" ht="15" customHeight="1">
      <c r="B45" s="1931"/>
      <c r="C45" s="1929"/>
      <c r="D45" s="1930"/>
      <c r="E45" s="1487"/>
      <c r="F45" s="1487"/>
      <c r="G45" s="1487"/>
      <c r="H45" s="1533">
        <f t="shared" si="0"/>
        <v>0</v>
      </c>
      <c r="I45" s="167">
        <v>32</v>
      </c>
      <c r="J45" s="157"/>
    </row>
    <row r="46" spans="2:10" ht="15" customHeight="1">
      <c r="B46" s="1931"/>
      <c r="C46" s="1929"/>
      <c r="D46" s="1930"/>
      <c r="E46" s="1487"/>
      <c r="F46" s="1487"/>
      <c r="G46" s="1487"/>
      <c r="H46" s="1533">
        <f t="shared" si="0"/>
        <v>0</v>
      </c>
      <c r="I46" s="167">
        <v>33</v>
      </c>
      <c r="J46" s="157"/>
    </row>
    <row r="47" spans="2:10" ht="15" customHeight="1">
      <c r="B47" s="1931"/>
      <c r="C47" s="1929"/>
      <c r="D47" s="1930"/>
      <c r="E47" s="1487"/>
      <c r="F47" s="1487"/>
      <c r="G47" s="1487"/>
      <c r="H47" s="1533">
        <f t="shared" si="0"/>
        <v>0</v>
      </c>
      <c r="I47" s="167">
        <v>34</v>
      </c>
      <c r="J47" s="157"/>
    </row>
    <row r="48" spans="2:10" ht="15" customHeight="1">
      <c r="B48" s="1931"/>
      <c r="C48" s="1929"/>
      <c r="D48" s="1930"/>
      <c r="E48" s="1487"/>
      <c r="F48" s="1487"/>
      <c r="G48" s="1487"/>
      <c r="H48" s="1533">
        <f t="shared" si="0"/>
        <v>0</v>
      </c>
      <c r="I48" s="167">
        <v>35</v>
      </c>
      <c r="J48" s="157"/>
    </row>
    <row r="49" spans="2:10" ht="15" customHeight="1">
      <c r="B49" s="1931"/>
      <c r="C49" s="1929"/>
      <c r="D49" s="1930"/>
      <c r="E49" s="1487"/>
      <c r="F49" s="1487"/>
      <c r="G49" s="1487"/>
      <c r="H49" s="1533">
        <f t="shared" si="0"/>
        <v>0</v>
      </c>
      <c r="I49" s="167">
        <v>36</v>
      </c>
      <c r="J49" s="157"/>
    </row>
    <row r="50" spans="2:10" ht="15" customHeight="1">
      <c r="B50" s="1931"/>
      <c r="C50" s="1929"/>
      <c r="D50" s="1930"/>
      <c r="E50" s="1487"/>
      <c r="F50" s="1487"/>
      <c r="G50" s="1487"/>
      <c r="H50" s="1533">
        <f t="shared" si="0"/>
        <v>0</v>
      </c>
      <c r="I50" s="167">
        <v>37</v>
      </c>
      <c r="J50" s="157"/>
    </row>
    <row r="51" spans="2:10" ht="15" customHeight="1">
      <c r="B51" s="1931"/>
      <c r="C51" s="1929"/>
      <c r="D51" s="1930"/>
      <c r="E51" s="1487"/>
      <c r="F51" s="1487"/>
      <c r="G51" s="1487"/>
      <c r="H51" s="1533">
        <f t="shared" si="0"/>
        <v>0</v>
      </c>
      <c r="I51" s="167">
        <v>38</v>
      </c>
      <c r="J51" s="157"/>
    </row>
    <row r="52" spans="2:10" ht="15" customHeight="1">
      <c r="B52" s="1931"/>
      <c r="C52" s="1929"/>
      <c r="D52" s="1930"/>
      <c r="E52" s="1487"/>
      <c r="F52" s="1487"/>
      <c r="G52" s="1487"/>
      <c r="H52" s="1533">
        <f t="shared" si="0"/>
        <v>0</v>
      </c>
      <c r="I52" s="167">
        <v>39</v>
      </c>
      <c r="J52" s="157"/>
    </row>
    <row r="53" spans="2:10" ht="15" customHeight="1">
      <c r="B53" s="1931"/>
      <c r="C53" s="1929"/>
      <c r="D53" s="1930"/>
      <c r="E53" s="1487"/>
      <c r="F53" s="1487"/>
      <c r="G53" s="1487"/>
      <c r="H53" s="1533">
        <f t="shared" si="0"/>
        <v>0</v>
      </c>
      <c r="I53" s="167">
        <v>40</v>
      </c>
      <c r="J53" s="157"/>
    </row>
    <row r="54" spans="2:10" ht="15" customHeight="1">
      <c r="B54" s="1931"/>
      <c r="C54" s="1929"/>
      <c r="D54" s="1930"/>
      <c r="E54" s="1487"/>
      <c r="F54" s="1487"/>
      <c r="G54" s="1487"/>
      <c r="H54" s="1533">
        <f t="shared" si="0"/>
        <v>0</v>
      </c>
      <c r="I54" s="167">
        <v>41</v>
      </c>
      <c r="J54" s="157"/>
    </row>
    <row r="55" spans="2:10" ht="15" customHeight="1">
      <c r="B55" s="1931"/>
      <c r="C55" s="1929"/>
      <c r="D55" s="1930"/>
      <c r="E55" s="1487"/>
      <c r="F55" s="1487"/>
      <c r="G55" s="1487"/>
      <c r="H55" s="1533">
        <f t="shared" si="0"/>
        <v>0</v>
      </c>
      <c r="I55" s="167">
        <v>42</v>
      </c>
      <c r="J55" s="157"/>
    </row>
    <row r="56" spans="2:10" ht="15" customHeight="1">
      <c r="B56" s="1931"/>
      <c r="C56" s="1929"/>
      <c r="D56" s="1930"/>
      <c r="E56" s="1487"/>
      <c r="F56" s="1487"/>
      <c r="G56" s="1487"/>
      <c r="H56" s="1533">
        <f t="shared" si="0"/>
        <v>0</v>
      </c>
      <c r="I56" s="167">
        <v>43</v>
      </c>
      <c r="J56" s="157"/>
    </row>
    <row r="57" spans="2:10" ht="15" customHeight="1">
      <c r="B57" s="1931"/>
      <c r="C57" s="1929"/>
      <c r="D57" s="1930"/>
      <c r="E57" s="1487"/>
      <c r="F57" s="1487"/>
      <c r="G57" s="1487"/>
      <c r="H57" s="1533">
        <f t="shared" si="0"/>
        <v>0</v>
      </c>
      <c r="I57" s="167">
        <v>44</v>
      </c>
      <c r="J57" s="157"/>
    </row>
    <row r="58" spans="2:10" ht="15" customHeight="1">
      <c r="B58" s="1931"/>
      <c r="C58" s="1929"/>
      <c r="D58" s="1930"/>
      <c r="E58" s="1487"/>
      <c r="F58" s="1487"/>
      <c r="G58" s="1487"/>
      <c r="H58" s="1533">
        <f t="shared" si="0"/>
        <v>0</v>
      </c>
      <c r="I58" s="167">
        <v>45</v>
      </c>
      <c r="J58" s="157"/>
    </row>
    <row r="59" spans="2:10" ht="15" customHeight="1">
      <c r="B59" s="1931"/>
      <c r="C59" s="1929"/>
      <c r="D59" s="1930"/>
      <c r="E59" s="1487"/>
      <c r="F59" s="1487"/>
      <c r="G59" s="1487"/>
      <c r="H59" s="1533">
        <f t="shared" si="0"/>
        <v>0</v>
      </c>
      <c r="I59" s="167">
        <v>46</v>
      </c>
      <c r="J59" s="157"/>
    </row>
    <row r="60" spans="2:10" ht="15" customHeight="1">
      <c r="B60" s="1931"/>
      <c r="C60" s="1929"/>
      <c r="D60" s="1930"/>
      <c r="E60" s="1487"/>
      <c r="F60" s="1487"/>
      <c r="G60" s="1487"/>
      <c r="H60" s="1533">
        <f t="shared" si="0"/>
        <v>0</v>
      </c>
      <c r="I60" s="167">
        <v>47</v>
      </c>
      <c r="J60" s="157"/>
    </row>
    <row r="61" spans="2:10" ht="15" customHeight="1">
      <c r="B61" s="1931"/>
      <c r="C61" s="1929"/>
      <c r="D61" s="1930"/>
      <c r="E61" s="1487"/>
      <c r="F61" s="1487"/>
      <c r="G61" s="1487"/>
      <c r="H61" s="1533">
        <f t="shared" si="0"/>
        <v>0</v>
      </c>
      <c r="I61" s="167">
        <v>48</v>
      </c>
      <c r="J61" s="157"/>
    </row>
    <row r="62" spans="2:10" ht="15" customHeight="1">
      <c r="B62" s="1931"/>
      <c r="C62" s="1929"/>
      <c r="D62" s="1930"/>
      <c r="E62" s="1487"/>
      <c r="F62" s="1487"/>
      <c r="G62" s="1487"/>
      <c r="H62" s="1533">
        <f t="shared" si="0"/>
        <v>0</v>
      </c>
      <c r="I62" s="167">
        <v>49</v>
      </c>
      <c r="J62" s="157"/>
    </row>
    <row r="63" spans="2:10" ht="15" customHeight="1">
      <c r="B63" s="1931"/>
      <c r="C63" s="1929"/>
      <c r="D63" s="1930"/>
      <c r="E63" s="1487"/>
      <c r="F63" s="1487"/>
      <c r="G63" s="1487"/>
      <c r="H63" s="1533">
        <f t="shared" si="0"/>
        <v>0</v>
      </c>
      <c r="I63" s="167">
        <v>50</v>
      </c>
      <c r="J63" s="157"/>
    </row>
    <row r="64" spans="2:10" ht="15" customHeight="1">
      <c r="B64" s="1931"/>
      <c r="C64" s="1929"/>
      <c r="D64" s="1930"/>
      <c r="E64" s="1487"/>
      <c r="F64" s="1487"/>
      <c r="G64" s="1487"/>
      <c r="H64" s="1533">
        <f t="shared" si="0"/>
        <v>0</v>
      </c>
      <c r="I64" s="167">
        <v>51</v>
      </c>
      <c r="J64" s="157"/>
    </row>
    <row r="65" spans="2:10" ht="15" customHeight="1" thickBot="1">
      <c r="B65" s="472" t="s">
        <v>713</v>
      </c>
      <c r="C65" s="145"/>
      <c r="D65" s="145"/>
      <c r="E65" s="1530">
        <f>SUM(E15:E64)</f>
        <v>0</v>
      </c>
      <c r="F65" s="1530">
        <f>SUM(F15:F64)</f>
        <v>0</v>
      </c>
      <c r="G65" s="1530">
        <f>SUM(G15:G64)</f>
        <v>0</v>
      </c>
      <c r="H65" s="1535">
        <f>SUM(H15:H64)</f>
        <v>0</v>
      </c>
      <c r="I65" s="167">
        <v>68</v>
      </c>
      <c r="J65" s="157"/>
    </row>
    <row r="66" spans="2:10" ht="13.5" thickTop="1">
      <c r="B66" s="239"/>
      <c r="C66" s="239"/>
      <c r="D66" s="239"/>
      <c r="E66" s="239"/>
      <c r="F66" s="239"/>
      <c r="G66" s="239"/>
      <c r="H66" s="239"/>
    </row>
    <row r="67" spans="2:10">
      <c r="B67" s="134"/>
      <c r="C67" s="135"/>
      <c r="D67" s="135"/>
      <c r="E67" s="135"/>
      <c r="F67" s="135"/>
      <c r="G67" s="135"/>
      <c r="H67" s="135"/>
    </row>
    <row r="68" spans="2:10"/>
    <row r="69" spans="2:10"/>
  </sheetData>
  <sheetProtection algorithmName="SHA-512" hashValue="DNhpc8jqe9ISIUcqakoT4/zJylvuj/HfJ/luw+nRlZIhkbOcafI6O3p40rUYTlEIFGe4XJiJwyZQDXRONU1mTg==" saltValue="RRp//HavcEgWbHLzCmr/gA==" spinCount="100000" sheet="1" objects="1" scenarios="1"/>
  <mergeCells count="51">
    <mergeCell ref="B7:C7"/>
    <mergeCell ref="B20:D20"/>
    <mergeCell ref="B15:D15"/>
    <mergeCell ref="B16:D16"/>
    <mergeCell ref="B17:D17"/>
    <mergeCell ref="B18:D18"/>
    <mergeCell ref="B19:D19"/>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45:D45"/>
    <mergeCell ref="B46:D46"/>
    <mergeCell ref="B47:D47"/>
    <mergeCell ref="B48:D48"/>
    <mergeCell ref="B49:D49"/>
    <mergeCell ref="B50:D50"/>
    <mergeCell ref="B51:D51"/>
    <mergeCell ref="B52:D52"/>
    <mergeCell ref="B53:D53"/>
    <mergeCell ref="B54:D54"/>
    <mergeCell ref="B64:D64"/>
    <mergeCell ref="B55:D55"/>
    <mergeCell ref="B60:D60"/>
    <mergeCell ref="B61:D61"/>
    <mergeCell ref="B62:D62"/>
    <mergeCell ref="B63:D63"/>
    <mergeCell ref="B57:D57"/>
    <mergeCell ref="B58:D58"/>
    <mergeCell ref="B59:D59"/>
    <mergeCell ref="B56:D56"/>
  </mergeCells>
  <hyperlinks>
    <hyperlink ref="B7" location="Checklist!A1" display="Click here to go back to the instructions" xr:uid="{337F863D-F417-485E-B431-77C75C11FC57}"/>
  </hyperlinks>
  <printOptions horizontalCentered="1"/>
  <pageMargins left="0" right="0" top="0.25" bottom="0" header="0.3" footer="0"/>
  <pageSetup scale="71" orientation="portrait" horizontalDpi="1200" verticalDpi="1200" r:id="rId1"/>
  <headerFooter alignWithMargins="0">
    <oddFooter>&amp;C&amp;10&amp;A 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pageSetUpPr fitToPage="1"/>
  </sheetPr>
  <dimension ref="A1:N69"/>
  <sheetViews>
    <sheetView showGridLines="0" zoomScaleNormal="100" workbookViewId="0">
      <selection activeCell="G15" sqref="G15"/>
    </sheetView>
  </sheetViews>
  <sheetFormatPr defaultColWidth="0" defaultRowHeight="12.75" zeroHeight="1"/>
  <cols>
    <col min="1" max="1" width="1.77734375" style="12" customWidth="1"/>
    <col min="2" max="8" width="13.77734375" style="12" customWidth="1"/>
    <col min="9" max="9" width="3.109375" style="12" hidden="1" customWidth="1"/>
    <col min="10" max="10" width="1.33203125" style="12" customWidth="1"/>
    <col min="11" max="11" width="72.109375" style="1370" customWidth="1"/>
    <col min="12" max="14" width="8.88671875" style="12" hidden="1" customWidth="1"/>
    <col min="15" max="16384" width="9.6640625" style="12" hidden="1"/>
  </cols>
  <sheetData>
    <row r="1" spans="2:11">
      <c r="B1" s="134" t="s">
        <v>12355</v>
      </c>
      <c r="C1" s="134"/>
      <c r="D1" s="134"/>
      <c r="E1" s="134"/>
      <c r="F1" s="134"/>
      <c r="G1" s="134"/>
      <c r="H1" s="134"/>
      <c r="I1" s="134"/>
    </row>
    <row r="2" spans="2:11">
      <c r="B2" s="134" t="s">
        <v>12356</v>
      </c>
      <c r="C2" s="134"/>
      <c r="D2" s="134"/>
      <c r="E2" s="134"/>
      <c r="F2" s="134"/>
      <c r="G2" s="134"/>
      <c r="H2" s="134"/>
      <c r="I2" s="134"/>
      <c r="K2" s="1371" t="str">
        <f>IF(COUNTIF(K3:N65,"WARNING: Schedule incomplete. If no data to report, please enter N/A or 0 in all cells for this row.")&gt;0,"INCOMPLETE","")</f>
        <v/>
      </c>
    </row>
    <row r="3" spans="2:11">
      <c r="B3" s="134" t="s">
        <v>12357</v>
      </c>
      <c r="C3" s="134"/>
      <c r="D3" s="134"/>
      <c r="E3" s="134"/>
      <c r="F3" s="134"/>
      <c r="G3" s="134"/>
      <c r="H3" s="134"/>
      <c r="I3" s="134"/>
    </row>
    <row r="4" spans="2:11">
      <c r="B4" s="134" t="s">
        <v>12358</v>
      </c>
      <c r="C4" s="134"/>
      <c r="D4" s="134"/>
      <c r="E4" s="134"/>
      <c r="F4" s="134"/>
      <c r="G4" s="134"/>
      <c r="H4" s="134"/>
      <c r="I4" s="134"/>
    </row>
    <row r="5" spans="2:11">
      <c r="B5" s="134"/>
      <c r="C5" s="134"/>
      <c r="D5" s="134"/>
      <c r="E5" s="135"/>
      <c r="F5" s="134"/>
      <c r="G5" s="134"/>
      <c r="H5" s="134"/>
    </row>
    <row r="6" spans="2:11">
      <c r="B6" s="134" t="s">
        <v>13132</v>
      </c>
      <c r="C6" s="134"/>
      <c r="D6" s="134"/>
      <c r="E6" s="135"/>
      <c r="F6" s="134"/>
      <c r="G6" s="134"/>
      <c r="H6" s="134"/>
    </row>
    <row r="7" spans="2:11" ht="13.5" thickBot="1">
      <c r="B7" s="1878" t="s">
        <v>14439</v>
      </c>
      <c r="C7" s="1878"/>
      <c r="H7" s="16"/>
    </row>
    <row r="8" spans="2:11" ht="13.5" thickTop="1">
      <c r="B8" s="136" t="s">
        <v>6</v>
      </c>
      <c r="C8" s="137">
        <f>Facility_Name</f>
        <v>0</v>
      </c>
      <c r="D8" s="137"/>
      <c r="E8" s="137"/>
      <c r="F8" s="137"/>
      <c r="G8" s="137"/>
      <c r="H8" s="139"/>
    </row>
    <row r="9" spans="2:11">
      <c r="B9" s="141" t="s">
        <v>7</v>
      </c>
      <c r="C9" s="142" t="str">
        <f>IF(Facility_DBA = 0, "", Facility_DBA)</f>
        <v/>
      </c>
      <c r="D9" s="142"/>
      <c r="E9" s="142"/>
      <c r="F9" s="142"/>
      <c r="G9" s="142"/>
      <c r="H9" s="993"/>
    </row>
    <row r="10" spans="2:11">
      <c r="B10" s="141" t="s">
        <v>24</v>
      </c>
      <c r="C10" s="142">
        <f>Provider_Number</f>
        <v>0</v>
      </c>
      <c r="D10" s="142"/>
      <c r="E10" s="994" t="s">
        <v>95</v>
      </c>
      <c r="F10" s="1739">
        <f>Facility_FYB</f>
        <v>0</v>
      </c>
      <c r="G10" s="994" t="s">
        <v>53</v>
      </c>
      <c r="H10" s="1750">
        <f>Facility_FYE</f>
        <v>0</v>
      </c>
    </row>
    <row r="11" spans="2:11" ht="13.5" thickBot="1">
      <c r="B11" s="144" t="s">
        <v>710</v>
      </c>
      <c r="C11" s="145"/>
      <c r="D11" s="145"/>
      <c r="E11" s="982">
        <f>+'Schedule 11-3'!D11</f>
        <v>0</v>
      </c>
      <c r="F11" s="983"/>
      <c r="G11" s="983"/>
      <c r="H11" s="995"/>
    </row>
    <row r="12" spans="2:11" ht="13.5" hidden="1" thickTop="1">
      <c r="B12" s="996" t="s">
        <v>1486</v>
      </c>
      <c r="C12" s="997" t="s">
        <v>1487</v>
      </c>
      <c r="D12" s="997" t="s">
        <v>1488</v>
      </c>
      <c r="E12" s="998" t="s">
        <v>1489</v>
      </c>
      <c r="F12" s="998" t="s">
        <v>1490</v>
      </c>
      <c r="G12" s="998" t="s">
        <v>1491</v>
      </c>
      <c r="H12" s="999" t="s">
        <v>1492</v>
      </c>
      <c r="J12" s="157"/>
    </row>
    <row r="13" spans="2:11" ht="12.75" customHeight="1" thickTop="1">
      <c r="B13" s="989"/>
      <c r="C13" s="134"/>
      <c r="D13" s="134"/>
      <c r="E13" s="1000" t="s">
        <v>59</v>
      </c>
      <c r="F13" s="1000" t="s">
        <v>60</v>
      </c>
      <c r="G13" s="1000" t="s">
        <v>61</v>
      </c>
      <c r="H13" s="1001" t="s">
        <v>62</v>
      </c>
      <c r="J13" s="157"/>
    </row>
    <row r="14" spans="2:11" ht="51">
      <c r="B14" s="485" t="s">
        <v>108</v>
      </c>
      <c r="C14" s="486"/>
      <c r="D14" s="486"/>
      <c r="E14" s="704" t="s">
        <v>1247</v>
      </c>
      <c r="F14" s="704" t="s">
        <v>14395</v>
      </c>
      <c r="G14" s="704" t="s">
        <v>14396</v>
      </c>
      <c r="H14" s="488" t="s">
        <v>13209</v>
      </c>
      <c r="I14" s="167">
        <v>1</v>
      </c>
      <c r="J14" s="157"/>
    </row>
    <row r="15" spans="2:11" ht="15" customHeight="1">
      <c r="B15" s="1931"/>
      <c r="C15" s="1929"/>
      <c r="D15" s="1930"/>
      <c r="E15" s="1487"/>
      <c r="F15" s="1487"/>
      <c r="G15" s="1487"/>
      <c r="H15" s="1533">
        <f>+E15+F15-G15</f>
        <v>0</v>
      </c>
      <c r="I15" s="167">
        <v>2</v>
      </c>
      <c r="J15" s="157"/>
      <c r="K15" s="1370" t="str">
        <f>IF('Form 3'!$F$16="No",IF((IF(_D011160="",1,0)+IF(_D011226="",1,0)+IF(_D011227="",1,0)+IF(_D011228="",1,0))&lt;&gt;0,"WARNING: Schedule incomplete. If no data to report, please enter N/A or 0 in all cells for this row.",""),"")</f>
        <v/>
      </c>
    </row>
    <row r="16" spans="2:11" ht="15" customHeight="1">
      <c r="B16" s="1931"/>
      <c r="C16" s="1929"/>
      <c r="D16" s="1930"/>
      <c r="E16" s="1487"/>
      <c r="F16" s="1487"/>
      <c r="G16" s="1487"/>
      <c r="H16" s="1533">
        <f t="shared" ref="H16:H64" si="0">+E16+F16-G16</f>
        <v>0</v>
      </c>
      <c r="I16" s="167">
        <v>3</v>
      </c>
      <c r="J16" s="157"/>
    </row>
    <row r="17" spans="2:10" ht="15" customHeight="1">
      <c r="B17" s="1931"/>
      <c r="C17" s="1929"/>
      <c r="D17" s="1930"/>
      <c r="E17" s="1487"/>
      <c r="F17" s="1487"/>
      <c r="G17" s="1487"/>
      <c r="H17" s="1533">
        <f t="shared" si="0"/>
        <v>0</v>
      </c>
      <c r="I17" s="167">
        <v>4</v>
      </c>
      <c r="J17" s="157"/>
    </row>
    <row r="18" spans="2:10" ht="15" customHeight="1">
      <c r="B18" s="1931"/>
      <c r="C18" s="1929"/>
      <c r="D18" s="1930"/>
      <c r="E18" s="1487"/>
      <c r="F18" s="1487"/>
      <c r="G18" s="1487"/>
      <c r="H18" s="1533">
        <f t="shared" si="0"/>
        <v>0</v>
      </c>
      <c r="I18" s="167">
        <v>5</v>
      </c>
      <c r="J18" s="157"/>
    </row>
    <row r="19" spans="2:10" ht="15" customHeight="1">
      <c r="B19" s="1931"/>
      <c r="C19" s="1929"/>
      <c r="D19" s="1930"/>
      <c r="E19" s="1487"/>
      <c r="F19" s="1487"/>
      <c r="G19" s="1487"/>
      <c r="H19" s="1533">
        <f t="shared" si="0"/>
        <v>0</v>
      </c>
      <c r="I19" s="167">
        <v>6</v>
      </c>
      <c r="J19" s="157"/>
    </row>
    <row r="20" spans="2:10" ht="15" customHeight="1">
      <c r="B20" s="1931"/>
      <c r="C20" s="1929"/>
      <c r="D20" s="1930"/>
      <c r="E20" s="1487"/>
      <c r="F20" s="1487"/>
      <c r="G20" s="1487"/>
      <c r="H20" s="1533">
        <f t="shared" si="0"/>
        <v>0</v>
      </c>
      <c r="I20" s="167">
        <v>7</v>
      </c>
      <c r="J20" s="157"/>
    </row>
    <row r="21" spans="2:10" ht="15" customHeight="1">
      <c r="B21" s="1931"/>
      <c r="C21" s="1929"/>
      <c r="D21" s="1930"/>
      <c r="E21" s="1487"/>
      <c r="F21" s="1487"/>
      <c r="G21" s="1487"/>
      <c r="H21" s="1533">
        <f t="shared" si="0"/>
        <v>0</v>
      </c>
      <c r="I21" s="167">
        <v>8</v>
      </c>
      <c r="J21" s="157"/>
    </row>
    <row r="22" spans="2:10" ht="15" customHeight="1">
      <c r="B22" s="1931"/>
      <c r="C22" s="1929"/>
      <c r="D22" s="1930"/>
      <c r="E22" s="1487"/>
      <c r="F22" s="1487"/>
      <c r="G22" s="1487"/>
      <c r="H22" s="1533">
        <f t="shared" si="0"/>
        <v>0</v>
      </c>
      <c r="I22" s="167">
        <v>9</v>
      </c>
      <c r="J22" s="157"/>
    </row>
    <row r="23" spans="2:10" ht="15" customHeight="1">
      <c r="B23" s="1931"/>
      <c r="C23" s="1929"/>
      <c r="D23" s="1930"/>
      <c r="E23" s="1487"/>
      <c r="F23" s="1487"/>
      <c r="G23" s="1487"/>
      <c r="H23" s="1533">
        <f t="shared" si="0"/>
        <v>0</v>
      </c>
      <c r="I23" s="167">
        <v>10</v>
      </c>
      <c r="J23" s="157"/>
    </row>
    <row r="24" spans="2:10" ht="15" customHeight="1">
      <c r="B24" s="1931"/>
      <c r="C24" s="1929"/>
      <c r="D24" s="1930"/>
      <c r="E24" s="1487"/>
      <c r="F24" s="1487"/>
      <c r="G24" s="1487"/>
      <c r="H24" s="1533">
        <f t="shared" si="0"/>
        <v>0</v>
      </c>
      <c r="I24" s="167">
        <v>11</v>
      </c>
      <c r="J24" s="157"/>
    </row>
    <row r="25" spans="2:10" ht="15" customHeight="1">
      <c r="B25" s="1931"/>
      <c r="C25" s="1929"/>
      <c r="D25" s="1930"/>
      <c r="E25" s="1487"/>
      <c r="F25" s="1487"/>
      <c r="G25" s="1487"/>
      <c r="H25" s="1533">
        <f t="shared" si="0"/>
        <v>0</v>
      </c>
      <c r="I25" s="167">
        <v>12</v>
      </c>
      <c r="J25" s="157"/>
    </row>
    <row r="26" spans="2:10" ht="15" customHeight="1">
      <c r="B26" s="1931"/>
      <c r="C26" s="1929"/>
      <c r="D26" s="1930"/>
      <c r="E26" s="1487"/>
      <c r="F26" s="1487"/>
      <c r="G26" s="1487"/>
      <c r="H26" s="1533">
        <f t="shared" si="0"/>
        <v>0</v>
      </c>
      <c r="I26" s="167">
        <v>13</v>
      </c>
      <c r="J26" s="157"/>
    </row>
    <row r="27" spans="2:10" ht="15" customHeight="1">
      <c r="B27" s="1931"/>
      <c r="C27" s="1929"/>
      <c r="D27" s="1930"/>
      <c r="E27" s="1487"/>
      <c r="F27" s="1487"/>
      <c r="G27" s="1487"/>
      <c r="H27" s="1533">
        <f t="shared" si="0"/>
        <v>0</v>
      </c>
      <c r="I27" s="167">
        <v>14</v>
      </c>
      <c r="J27" s="157"/>
    </row>
    <row r="28" spans="2:10" ht="15" customHeight="1">
      <c r="B28" s="1931"/>
      <c r="C28" s="1929"/>
      <c r="D28" s="1930"/>
      <c r="E28" s="1487"/>
      <c r="F28" s="1487"/>
      <c r="G28" s="1487"/>
      <c r="H28" s="1533">
        <f t="shared" si="0"/>
        <v>0</v>
      </c>
      <c r="I28" s="167">
        <v>15</v>
      </c>
      <c r="J28" s="157"/>
    </row>
    <row r="29" spans="2:10" ht="15" customHeight="1">
      <c r="B29" s="1931"/>
      <c r="C29" s="1929"/>
      <c r="D29" s="1930"/>
      <c r="E29" s="1487"/>
      <c r="F29" s="1487"/>
      <c r="G29" s="1487"/>
      <c r="H29" s="1533">
        <f t="shared" si="0"/>
        <v>0</v>
      </c>
      <c r="I29" s="167">
        <v>16</v>
      </c>
      <c r="J29" s="157"/>
    </row>
    <row r="30" spans="2:10" ht="15" customHeight="1">
      <c r="B30" s="1931"/>
      <c r="C30" s="1929"/>
      <c r="D30" s="1930"/>
      <c r="E30" s="1487"/>
      <c r="F30" s="1487"/>
      <c r="G30" s="1487"/>
      <c r="H30" s="1533">
        <f t="shared" si="0"/>
        <v>0</v>
      </c>
      <c r="I30" s="167">
        <v>17</v>
      </c>
      <c r="J30" s="157"/>
    </row>
    <row r="31" spans="2:10" ht="15" customHeight="1">
      <c r="B31" s="1931"/>
      <c r="C31" s="1929"/>
      <c r="D31" s="1930"/>
      <c r="E31" s="1487"/>
      <c r="F31" s="1487"/>
      <c r="G31" s="1487"/>
      <c r="H31" s="1533">
        <f t="shared" si="0"/>
        <v>0</v>
      </c>
      <c r="I31" s="167">
        <v>18</v>
      </c>
      <c r="J31" s="157"/>
    </row>
    <row r="32" spans="2:10" ht="15" customHeight="1">
      <c r="B32" s="1931"/>
      <c r="C32" s="1929"/>
      <c r="D32" s="1930"/>
      <c r="E32" s="1487"/>
      <c r="F32" s="1487"/>
      <c r="G32" s="1487"/>
      <c r="H32" s="1533">
        <f t="shared" si="0"/>
        <v>0</v>
      </c>
      <c r="I32" s="167">
        <v>19</v>
      </c>
      <c r="J32" s="157"/>
    </row>
    <row r="33" spans="2:10" ht="15" customHeight="1">
      <c r="B33" s="1931"/>
      <c r="C33" s="1929"/>
      <c r="D33" s="1930"/>
      <c r="E33" s="1487"/>
      <c r="F33" s="1487"/>
      <c r="G33" s="1487"/>
      <c r="H33" s="1533">
        <f t="shared" si="0"/>
        <v>0</v>
      </c>
      <c r="I33" s="167">
        <v>20</v>
      </c>
      <c r="J33" s="157"/>
    </row>
    <row r="34" spans="2:10" ht="15" customHeight="1">
      <c r="B34" s="1931"/>
      <c r="C34" s="1929"/>
      <c r="D34" s="1930"/>
      <c r="E34" s="1487"/>
      <c r="F34" s="1487"/>
      <c r="G34" s="1487"/>
      <c r="H34" s="1533">
        <f t="shared" si="0"/>
        <v>0</v>
      </c>
      <c r="I34" s="167">
        <v>21</v>
      </c>
      <c r="J34" s="157"/>
    </row>
    <row r="35" spans="2:10" ht="15" customHeight="1">
      <c r="B35" s="1931"/>
      <c r="C35" s="1929"/>
      <c r="D35" s="1930"/>
      <c r="E35" s="1487"/>
      <c r="F35" s="1487"/>
      <c r="G35" s="1487"/>
      <c r="H35" s="1533">
        <f t="shared" si="0"/>
        <v>0</v>
      </c>
      <c r="I35" s="167">
        <v>22</v>
      </c>
      <c r="J35" s="157"/>
    </row>
    <row r="36" spans="2:10" ht="15" customHeight="1">
      <c r="B36" s="1931"/>
      <c r="C36" s="1929"/>
      <c r="D36" s="1930"/>
      <c r="E36" s="1487"/>
      <c r="F36" s="1487"/>
      <c r="G36" s="1487"/>
      <c r="H36" s="1533">
        <f t="shared" si="0"/>
        <v>0</v>
      </c>
      <c r="I36" s="167">
        <v>23</v>
      </c>
      <c r="J36" s="157"/>
    </row>
    <row r="37" spans="2:10" ht="15" customHeight="1">
      <c r="B37" s="1931"/>
      <c r="C37" s="1929"/>
      <c r="D37" s="1930"/>
      <c r="E37" s="1487"/>
      <c r="F37" s="1487"/>
      <c r="G37" s="1487"/>
      <c r="H37" s="1533">
        <f t="shared" si="0"/>
        <v>0</v>
      </c>
      <c r="I37" s="167">
        <v>24</v>
      </c>
      <c r="J37" s="157"/>
    </row>
    <row r="38" spans="2:10" ht="15" customHeight="1">
      <c r="B38" s="1931"/>
      <c r="C38" s="1929"/>
      <c r="D38" s="1930"/>
      <c r="E38" s="1487"/>
      <c r="F38" s="1487"/>
      <c r="G38" s="1487"/>
      <c r="H38" s="1533">
        <f t="shared" si="0"/>
        <v>0</v>
      </c>
      <c r="I38" s="167">
        <v>25</v>
      </c>
      <c r="J38" s="157"/>
    </row>
    <row r="39" spans="2:10" ht="15" customHeight="1">
      <c r="B39" s="1931"/>
      <c r="C39" s="1929"/>
      <c r="D39" s="1930"/>
      <c r="E39" s="1487"/>
      <c r="F39" s="1487"/>
      <c r="G39" s="1487"/>
      <c r="H39" s="1533">
        <f t="shared" si="0"/>
        <v>0</v>
      </c>
      <c r="I39" s="167">
        <v>26</v>
      </c>
      <c r="J39" s="157"/>
    </row>
    <row r="40" spans="2:10" ht="15" customHeight="1">
      <c r="B40" s="1931"/>
      <c r="C40" s="1929"/>
      <c r="D40" s="1930"/>
      <c r="E40" s="1487"/>
      <c r="F40" s="1487"/>
      <c r="G40" s="1487"/>
      <c r="H40" s="1533">
        <f t="shared" si="0"/>
        <v>0</v>
      </c>
      <c r="I40" s="167">
        <v>27</v>
      </c>
      <c r="J40" s="157"/>
    </row>
    <row r="41" spans="2:10" ht="15" customHeight="1">
      <c r="B41" s="1931"/>
      <c r="C41" s="1929"/>
      <c r="D41" s="1930"/>
      <c r="E41" s="1487"/>
      <c r="F41" s="1487"/>
      <c r="G41" s="1487"/>
      <c r="H41" s="1533">
        <f t="shared" si="0"/>
        <v>0</v>
      </c>
      <c r="I41" s="167">
        <v>28</v>
      </c>
      <c r="J41" s="157"/>
    </row>
    <row r="42" spans="2:10" ht="15" customHeight="1">
      <c r="B42" s="1931"/>
      <c r="C42" s="1929"/>
      <c r="D42" s="1930"/>
      <c r="E42" s="1487"/>
      <c r="F42" s="1487"/>
      <c r="G42" s="1487"/>
      <c r="H42" s="1533">
        <f t="shared" si="0"/>
        <v>0</v>
      </c>
      <c r="I42" s="167">
        <v>29</v>
      </c>
      <c r="J42" s="157"/>
    </row>
    <row r="43" spans="2:10" ht="15" customHeight="1">
      <c r="B43" s="1931"/>
      <c r="C43" s="1929"/>
      <c r="D43" s="1930"/>
      <c r="E43" s="1487"/>
      <c r="F43" s="1487"/>
      <c r="G43" s="1487"/>
      <c r="H43" s="1533">
        <f t="shared" si="0"/>
        <v>0</v>
      </c>
      <c r="I43" s="167">
        <v>30</v>
      </c>
      <c r="J43" s="157"/>
    </row>
    <row r="44" spans="2:10" ht="15" customHeight="1">
      <c r="B44" s="1931"/>
      <c r="C44" s="1929"/>
      <c r="D44" s="1930"/>
      <c r="E44" s="1487"/>
      <c r="F44" s="1487"/>
      <c r="G44" s="1487"/>
      <c r="H44" s="1533">
        <f t="shared" si="0"/>
        <v>0</v>
      </c>
      <c r="I44" s="167">
        <v>31</v>
      </c>
      <c r="J44" s="157"/>
    </row>
    <row r="45" spans="2:10" ht="15" customHeight="1">
      <c r="B45" s="1931"/>
      <c r="C45" s="1929"/>
      <c r="D45" s="1930"/>
      <c r="E45" s="1487"/>
      <c r="F45" s="1487"/>
      <c r="G45" s="1487"/>
      <c r="H45" s="1533">
        <f t="shared" si="0"/>
        <v>0</v>
      </c>
      <c r="I45" s="167">
        <v>32</v>
      </c>
      <c r="J45" s="157"/>
    </row>
    <row r="46" spans="2:10" ht="15" customHeight="1">
      <c r="B46" s="1931"/>
      <c r="C46" s="1929"/>
      <c r="D46" s="1930"/>
      <c r="E46" s="1487"/>
      <c r="F46" s="1487"/>
      <c r="G46" s="1487"/>
      <c r="H46" s="1533">
        <f t="shared" si="0"/>
        <v>0</v>
      </c>
      <c r="I46" s="167">
        <v>33</v>
      </c>
      <c r="J46" s="157"/>
    </row>
    <row r="47" spans="2:10" ht="15" customHeight="1">
      <c r="B47" s="1931"/>
      <c r="C47" s="1929"/>
      <c r="D47" s="1930"/>
      <c r="E47" s="1487"/>
      <c r="F47" s="1487"/>
      <c r="G47" s="1487"/>
      <c r="H47" s="1533">
        <f t="shared" si="0"/>
        <v>0</v>
      </c>
      <c r="I47" s="167">
        <v>34</v>
      </c>
      <c r="J47" s="157"/>
    </row>
    <row r="48" spans="2:10" ht="15" customHeight="1">
      <c r="B48" s="1931"/>
      <c r="C48" s="1929"/>
      <c r="D48" s="1930"/>
      <c r="E48" s="1487"/>
      <c r="F48" s="1487"/>
      <c r="G48" s="1487"/>
      <c r="H48" s="1533">
        <f t="shared" si="0"/>
        <v>0</v>
      </c>
      <c r="I48" s="167">
        <v>35</v>
      </c>
      <c r="J48" s="157"/>
    </row>
    <row r="49" spans="2:10" ht="15" customHeight="1">
      <c r="B49" s="1931"/>
      <c r="C49" s="1929"/>
      <c r="D49" s="1930"/>
      <c r="E49" s="1487"/>
      <c r="F49" s="1487"/>
      <c r="G49" s="1487"/>
      <c r="H49" s="1533">
        <f t="shared" si="0"/>
        <v>0</v>
      </c>
      <c r="I49" s="167">
        <v>36</v>
      </c>
      <c r="J49" s="157"/>
    </row>
    <row r="50" spans="2:10" ht="15" customHeight="1">
      <c r="B50" s="1931"/>
      <c r="C50" s="1929"/>
      <c r="D50" s="1930"/>
      <c r="E50" s="1487"/>
      <c r="F50" s="1487"/>
      <c r="G50" s="1487"/>
      <c r="H50" s="1533">
        <f t="shared" si="0"/>
        <v>0</v>
      </c>
      <c r="I50" s="167">
        <v>37</v>
      </c>
      <c r="J50" s="157"/>
    </row>
    <row r="51" spans="2:10" ht="15" customHeight="1">
      <c r="B51" s="1931"/>
      <c r="C51" s="1929"/>
      <c r="D51" s="1930"/>
      <c r="E51" s="1487"/>
      <c r="F51" s="1487"/>
      <c r="G51" s="1487"/>
      <c r="H51" s="1533">
        <f t="shared" si="0"/>
        <v>0</v>
      </c>
      <c r="I51" s="167">
        <v>38</v>
      </c>
      <c r="J51" s="157"/>
    </row>
    <row r="52" spans="2:10" ht="15" customHeight="1">
      <c r="B52" s="1931"/>
      <c r="C52" s="1929"/>
      <c r="D52" s="1930"/>
      <c r="E52" s="1487"/>
      <c r="F52" s="1487"/>
      <c r="G52" s="1487"/>
      <c r="H52" s="1533">
        <f t="shared" si="0"/>
        <v>0</v>
      </c>
      <c r="I52" s="167">
        <v>39</v>
      </c>
      <c r="J52" s="157"/>
    </row>
    <row r="53" spans="2:10" ht="15" customHeight="1">
      <c r="B53" s="1931"/>
      <c r="C53" s="1929"/>
      <c r="D53" s="1930"/>
      <c r="E53" s="1487"/>
      <c r="F53" s="1487"/>
      <c r="G53" s="1487"/>
      <c r="H53" s="1533">
        <f t="shared" si="0"/>
        <v>0</v>
      </c>
      <c r="I53" s="167">
        <v>40</v>
      </c>
      <c r="J53" s="157"/>
    </row>
    <row r="54" spans="2:10" ht="15" customHeight="1">
      <c r="B54" s="1931"/>
      <c r="C54" s="1929"/>
      <c r="D54" s="1930"/>
      <c r="E54" s="1487"/>
      <c r="F54" s="1487"/>
      <c r="G54" s="1487"/>
      <c r="H54" s="1533">
        <f t="shared" si="0"/>
        <v>0</v>
      </c>
      <c r="I54" s="167">
        <v>41</v>
      </c>
      <c r="J54" s="157"/>
    </row>
    <row r="55" spans="2:10" ht="15" customHeight="1">
      <c r="B55" s="1931"/>
      <c r="C55" s="1929"/>
      <c r="D55" s="1930"/>
      <c r="E55" s="1487"/>
      <c r="F55" s="1487"/>
      <c r="G55" s="1487"/>
      <c r="H55" s="1533">
        <f t="shared" si="0"/>
        <v>0</v>
      </c>
      <c r="I55" s="167">
        <v>42</v>
      </c>
      <c r="J55" s="157"/>
    </row>
    <row r="56" spans="2:10" ht="15" customHeight="1">
      <c r="B56" s="1931"/>
      <c r="C56" s="1929"/>
      <c r="D56" s="1930"/>
      <c r="E56" s="1487"/>
      <c r="F56" s="1487"/>
      <c r="G56" s="1487"/>
      <c r="H56" s="1533">
        <f t="shared" si="0"/>
        <v>0</v>
      </c>
      <c r="I56" s="167">
        <v>43</v>
      </c>
      <c r="J56" s="157"/>
    </row>
    <row r="57" spans="2:10" ht="15" customHeight="1">
      <c r="B57" s="1931"/>
      <c r="C57" s="1929"/>
      <c r="D57" s="1930"/>
      <c r="E57" s="1487"/>
      <c r="F57" s="1487"/>
      <c r="G57" s="1487"/>
      <c r="H57" s="1533">
        <f t="shared" si="0"/>
        <v>0</v>
      </c>
      <c r="I57" s="167">
        <v>44</v>
      </c>
      <c r="J57" s="157"/>
    </row>
    <row r="58" spans="2:10" ht="15" customHeight="1">
      <c r="B58" s="1931"/>
      <c r="C58" s="1929"/>
      <c r="D58" s="1930"/>
      <c r="E58" s="1487"/>
      <c r="F58" s="1487"/>
      <c r="G58" s="1487"/>
      <c r="H58" s="1533">
        <f t="shared" si="0"/>
        <v>0</v>
      </c>
      <c r="I58" s="167">
        <v>45</v>
      </c>
      <c r="J58" s="157"/>
    </row>
    <row r="59" spans="2:10" ht="15" customHeight="1">
      <c r="B59" s="1931"/>
      <c r="C59" s="1929"/>
      <c r="D59" s="1930"/>
      <c r="E59" s="1487"/>
      <c r="F59" s="1487"/>
      <c r="G59" s="1487"/>
      <c r="H59" s="1533">
        <f t="shared" si="0"/>
        <v>0</v>
      </c>
      <c r="I59" s="167">
        <v>46</v>
      </c>
      <c r="J59" s="157"/>
    </row>
    <row r="60" spans="2:10" ht="15" customHeight="1">
      <c r="B60" s="1931"/>
      <c r="C60" s="1929"/>
      <c r="D60" s="1930"/>
      <c r="E60" s="1487"/>
      <c r="F60" s="1487"/>
      <c r="G60" s="1487"/>
      <c r="H60" s="1533">
        <f t="shared" si="0"/>
        <v>0</v>
      </c>
      <c r="I60" s="167">
        <v>47</v>
      </c>
      <c r="J60" s="157"/>
    </row>
    <row r="61" spans="2:10" ht="15" customHeight="1">
      <c r="B61" s="1931"/>
      <c r="C61" s="1929"/>
      <c r="D61" s="1930"/>
      <c r="E61" s="1487"/>
      <c r="F61" s="1487"/>
      <c r="G61" s="1487"/>
      <c r="H61" s="1533">
        <f t="shared" si="0"/>
        <v>0</v>
      </c>
      <c r="I61" s="167">
        <v>48</v>
      </c>
      <c r="J61" s="157"/>
    </row>
    <row r="62" spans="2:10" ht="15" customHeight="1">
      <c r="B62" s="1931"/>
      <c r="C62" s="1929"/>
      <c r="D62" s="1930"/>
      <c r="E62" s="1487"/>
      <c r="F62" s="1487"/>
      <c r="G62" s="1487"/>
      <c r="H62" s="1533">
        <f t="shared" si="0"/>
        <v>0</v>
      </c>
      <c r="I62" s="167">
        <v>49</v>
      </c>
      <c r="J62" s="157"/>
    </row>
    <row r="63" spans="2:10" ht="15" customHeight="1">
      <c r="B63" s="1931"/>
      <c r="C63" s="1929"/>
      <c r="D63" s="1930"/>
      <c r="E63" s="1487"/>
      <c r="F63" s="1487"/>
      <c r="G63" s="1487"/>
      <c r="H63" s="1533">
        <f t="shared" si="0"/>
        <v>0</v>
      </c>
      <c r="I63" s="167">
        <v>50</v>
      </c>
      <c r="J63" s="157"/>
    </row>
    <row r="64" spans="2:10" ht="15" customHeight="1">
      <c r="B64" s="1931"/>
      <c r="C64" s="1929"/>
      <c r="D64" s="1930"/>
      <c r="E64" s="1487"/>
      <c r="F64" s="1487"/>
      <c r="G64" s="1487"/>
      <c r="H64" s="1533">
        <f t="shared" si="0"/>
        <v>0</v>
      </c>
      <c r="I64" s="167">
        <v>51</v>
      </c>
      <c r="J64" s="157"/>
    </row>
    <row r="65" spans="2:10" ht="15" customHeight="1" thickBot="1">
      <c r="B65" s="472" t="s">
        <v>713</v>
      </c>
      <c r="C65" s="145"/>
      <c r="D65" s="145"/>
      <c r="E65" s="1530">
        <f>SUM(E15:E64)</f>
        <v>0</v>
      </c>
      <c r="F65" s="1530">
        <f>SUM(F15:F64)</f>
        <v>0</v>
      </c>
      <c r="G65" s="1530">
        <f>SUM(G15:G64)</f>
        <v>0</v>
      </c>
      <c r="H65" s="1535">
        <f>SUM(H15:H64)</f>
        <v>0</v>
      </c>
      <c r="I65" s="167">
        <v>68</v>
      </c>
      <c r="J65" s="157"/>
    </row>
    <row r="66" spans="2:10" ht="13.5" thickTop="1">
      <c r="B66" s="239"/>
      <c r="C66" s="239"/>
      <c r="D66" s="239"/>
      <c r="E66" s="239"/>
      <c r="F66" s="239"/>
      <c r="G66" s="239"/>
      <c r="H66" s="239"/>
    </row>
    <row r="67" spans="2:10">
      <c r="B67" s="134"/>
      <c r="C67" s="135"/>
      <c r="D67" s="135"/>
      <c r="E67" s="135"/>
      <c r="F67" s="135"/>
      <c r="G67" s="135"/>
      <c r="H67" s="135"/>
    </row>
    <row r="68" spans="2:10"/>
    <row r="69" spans="2:10"/>
  </sheetData>
  <sheetProtection algorithmName="SHA-512" hashValue="BpuLfdCDM6OKk28Cyz62nV4nz3tlDySWl+Ie4mlaWVrJqQ08BaSEbB+x4dG3nA3362upsCqERqvF8lOr4fIltA==" saltValue="L78lztzIAjLpgIKdAitQsA==" spinCount="100000" sheet="1" objects="1" scenarios="1"/>
  <mergeCells count="51">
    <mergeCell ref="B7:C7"/>
    <mergeCell ref="B20:D20"/>
    <mergeCell ref="B15:D15"/>
    <mergeCell ref="B16:D16"/>
    <mergeCell ref="B17:D17"/>
    <mergeCell ref="B18:D18"/>
    <mergeCell ref="B19:D19"/>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45:D45"/>
    <mergeCell ref="B46:D46"/>
    <mergeCell ref="B47:D47"/>
    <mergeCell ref="B48:D48"/>
    <mergeCell ref="B49:D49"/>
    <mergeCell ref="B50:D50"/>
    <mergeCell ref="B51:D51"/>
    <mergeCell ref="B52:D52"/>
    <mergeCell ref="B53:D53"/>
    <mergeCell ref="B54:D54"/>
    <mergeCell ref="B64:D64"/>
    <mergeCell ref="B55:D55"/>
    <mergeCell ref="B60:D60"/>
    <mergeCell ref="B61:D61"/>
    <mergeCell ref="B62:D62"/>
    <mergeCell ref="B63:D63"/>
    <mergeCell ref="B57:D57"/>
    <mergeCell ref="B58:D58"/>
    <mergeCell ref="B59:D59"/>
    <mergeCell ref="B56:D56"/>
  </mergeCells>
  <hyperlinks>
    <hyperlink ref="B7" location="Checklist!A1" display="Click here to go back to the instructions" xr:uid="{E6A87C31-7531-48C5-AD09-884B5BABB149}"/>
  </hyperlinks>
  <printOptions horizontalCentered="1"/>
  <pageMargins left="0" right="0" top="0.25" bottom="0" header="0.3" footer="0"/>
  <pageSetup scale="71" orientation="portrait" horizontalDpi="1200" verticalDpi="1200" r:id="rId1"/>
  <headerFooter alignWithMargins="0">
    <oddFooter>&amp;C&amp;10&amp;A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9">
    <pageSetUpPr fitToPage="1"/>
  </sheetPr>
  <dimension ref="A1:O60"/>
  <sheetViews>
    <sheetView showGridLines="0" zoomScaleNormal="100" workbookViewId="0">
      <selection activeCell="G18" sqref="G18"/>
    </sheetView>
  </sheetViews>
  <sheetFormatPr defaultColWidth="0" defaultRowHeight="12.75" zeroHeight="1"/>
  <cols>
    <col min="1" max="1" width="1.77734375" style="12" customWidth="1"/>
    <col min="2" max="2" width="15.33203125" style="12" customWidth="1"/>
    <col min="3" max="3" width="25.6640625" style="12" customWidth="1"/>
    <col min="4" max="4" width="13.77734375" style="12" customWidth="1"/>
    <col min="5" max="5" width="16.33203125" style="12" customWidth="1"/>
    <col min="6" max="8" width="13.77734375" style="12" customWidth="1"/>
    <col min="9" max="9" width="2.33203125" style="12" hidden="1" customWidth="1"/>
    <col min="10" max="10" width="2.109375" style="12" customWidth="1"/>
    <col min="11" max="11" width="67.109375" style="1370" customWidth="1"/>
    <col min="12" max="15" width="8.88671875" style="12" hidden="1" customWidth="1"/>
    <col min="16" max="16384" width="9.6640625" style="12" hidden="1"/>
  </cols>
  <sheetData>
    <row r="1" spans="2:14">
      <c r="B1" s="134" t="s">
        <v>12355</v>
      </c>
      <c r="C1" s="134"/>
      <c r="D1" s="134"/>
      <c r="E1" s="134"/>
      <c r="F1" s="134"/>
      <c r="G1" s="134"/>
      <c r="H1" s="134"/>
      <c r="I1" s="134"/>
    </row>
    <row r="2" spans="2:14">
      <c r="B2" s="134" t="s">
        <v>12356</v>
      </c>
      <c r="C2" s="134"/>
      <c r="D2" s="134"/>
      <c r="E2" s="134"/>
      <c r="F2" s="134"/>
      <c r="G2" s="134"/>
      <c r="H2" s="134"/>
      <c r="I2" s="134"/>
      <c r="K2" s="1371" t="str">
        <f>IF(COUNTIF(K3:N59,"WARNING: Schedule incomplete. If no data to report, please enter N/A or 0 in all cells for this row.")&gt;0,"INCOMPLETE","")</f>
        <v/>
      </c>
    </row>
    <row r="3" spans="2:14">
      <c r="B3" s="134" t="s">
        <v>12357</v>
      </c>
      <c r="C3" s="134"/>
      <c r="D3" s="134"/>
      <c r="E3" s="134"/>
      <c r="F3" s="134"/>
      <c r="G3" s="134"/>
      <c r="H3" s="134"/>
      <c r="I3" s="134"/>
    </row>
    <row r="4" spans="2:14">
      <c r="B4" s="134" t="s">
        <v>12358</v>
      </c>
      <c r="C4" s="134"/>
      <c r="D4" s="134"/>
      <c r="E4" s="134"/>
      <c r="F4" s="134"/>
      <c r="G4" s="134"/>
      <c r="H4" s="134"/>
      <c r="I4" s="134"/>
    </row>
    <row r="5" spans="2:14">
      <c r="B5" s="134"/>
      <c r="C5" s="134"/>
      <c r="D5" s="134"/>
      <c r="E5" s="135"/>
      <c r="F5" s="134"/>
      <c r="G5" s="134"/>
      <c r="H5" s="134"/>
    </row>
    <row r="6" spans="2:14">
      <c r="B6" s="134" t="s">
        <v>714</v>
      </c>
      <c r="C6" s="135"/>
      <c r="D6" s="135"/>
      <c r="E6" s="135"/>
      <c r="F6" s="135"/>
      <c r="G6" s="135"/>
      <c r="H6" s="135"/>
    </row>
    <row r="7" spans="2:14">
      <c r="B7" s="134" t="s">
        <v>715</v>
      </c>
      <c r="C7" s="135"/>
      <c r="D7" s="135"/>
      <c r="E7" s="135"/>
      <c r="F7" s="135"/>
      <c r="G7" s="135"/>
      <c r="H7" s="135"/>
    </row>
    <row r="8" spans="2:14" ht="13.5" thickBot="1">
      <c r="B8" s="1878" t="s">
        <v>14439</v>
      </c>
      <c r="C8" s="1878"/>
      <c r="D8" s="169"/>
      <c r="E8" s="169"/>
      <c r="F8" s="169"/>
      <c r="G8" s="169"/>
      <c r="H8" s="16"/>
    </row>
    <row r="9" spans="2:14" ht="13.5" thickTop="1">
      <c r="B9" s="136" t="s">
        <v>6</v>
      </c>
      <c r="C9" s="137">
        <f>Facility_Name</f>
        <v>0</v>
      </c>
      <c r="D9" s="137"/>
      <c r="E9" s="137"/>
      <c r="F9" s="137"/>
      <c r="G9" s="137"/>
      <c r="H9" s="139"/>
      <c r="J9" s="157"/>
    </row>
    <row r="10" spans="2:14">
      <c r="B10" s="141" t="s">
        <v>7</v>
      </c>
      <c r="C10" s="142" t="str">
        <f>IF(Facility_DBA = 0, "", Facility_DBA)</f>
        <v/>
      </c>
      <c r="D10" s="142"/>
      <c r="E10" s="142"/>
      <c r="F10" s="142"/>
      <c r="G10" s="892"/>
      <c r="H10" s="143"/>
      <c r="J10" s="157"/>
    </row>
    <row r="11" spans="2:14" ht="13.5" thickBot="1">
      <c r="B11" s="144" t="s">
        <v>24</v>
      </c>
      <c r="C11" s="145">
        <f>Provider_Number</f>
        <v>0</v>
      </c>
      <c r="D11" s="145"/>
      <c r="E11" s="455" t="s">
        <v>95</v>
      </c>
      <c r="F11" s="1448">
        <f>Facility_FYB</f>
        <v>0</v>
      </c>
      <c r="G11" s="893" t="s">
        <v>53</v>
      </c>
      <c r="H11" s="1750">
        <f>Facility_FYE</f>
        <v>0</v>
      </c>
      <c r="J11" s="157"/>
    </row>
    <row r="12" spans="2:14" ht="14.25" hidden="1" thickTop="1" thickBot="1">
      <c r="B12" s="1002" t="s">
        <v>1486</v>
      </c>
      <c r="C12" s="1003" t="s">
        <v>1487</v>
      </c>
      <c r="D12" s="1004" t="s">
        <v>1488</v>
      </c>
      <c r="E12" s="1004" t="s">
        <v>1489</v>
      </c>
      <c r="F12" s="1004" t="s">
        <v>1490</v>
      </c>
      <c r="G12" s="1004" t="s">
        <v>1491</v>
      </c>
      <c r="H12" s="1005" t="s">
        <v>1492</v>
      </c>
      <c r="J12" s="157"/>
      <c r="L12" s="385"/>
      <c r="N12" s="385"/>
    </row>
    <row r="13" spans="2:14" ht="13.5" thickTop="1">
      <c r="B13" s="1006"/>
      <c r="C13" s="1007"/>
      <c r="D13" s="1008" t="s">
        <v>59</v>
      </c>
      <c r="E13" s="1009" t="s">
        <v>60</v>
      </c>
      <c r="F13" s="1009" t="s">
        <v>61</v>
      </c>
      <c r="G13" s="1009" t="s">
        <v>62</v>
      </c>
      <c r="H13" s="1762" t="s">
        <v>63</v>
      </c>
      <c r="I13" s="167">
        <v>1</v>
      </c>
      <c r="J13" s="157"/>
      <c r="L13" s="385"/>
      <c r="N13" s="385"/>
    </row>
    <row r="14" spans="2:14" ht="38.25">
      <c r="B14" s="485" t="s">
        <v>1251</v>
      </c>
      <c r="C14" s="1010"/>
      <c r="D14" s="704" t="s">
        <v>13210</v>
      </c>
      <c r="E14" s="704" t="s">
        <v>1297</v>
      </c>
      <c r="F14" s="1011" t="s">
        <v>13211</v>
      </c>
      <c r="G14" s="704" t="s">
        <v>1298</v>
      </c>
      <c r="H14" s="488" t="s">
        <v>1299</v>
      </c>
      <c r="I14" s="167">
        <v>2</v>
      </c>
      <c r="J14" s="157"/>
    </row>
    <row r="15" spans="2:14" ht="15" customHeight="1">
      <c r="B15" s="897" t="s">
        <v>717</v>
      </c>
      <c r="C15" s="142"/>
      <c r="D15" s="1012"/>
      <c r="E15" s="1012"/>
      <c r="F15" s="1012"/>
      <c r="G15" s="1013"/>
      <c r="H15" s="1014"/>
      <c r="I15" s="167">
        <v>3</v>
      </c>
      <c r="J15" s="157"/>
      <c r="L15" s="385"/>
      <c r="N15" s="385"/>
    </row>
    <row r="16" spans="2:14" ht="15" customHeight="1">
      <c r="B16" s="908" t="s">
        <v>14408</v>
      </c>
      <c r="C16" s="204"/>
      <c r="D16" s="1487"/>
      <c r="E16" s="1487"/>
      <c r="F16" s="1470">
        <f>+E16+D16</f>
        <v>0</v>
      </c>
      <c r="G16" s="1015">
        <f>IF(F$43=0,0, F16/F$43)</f>
        <v>0</v>
      </c>
      <c r="H16" s="1533">
        <f>ROUND(G16*H$45,0)</f>
        <v>0</v>
      </c>
      <c r="I16" s="167">
        <v>4</v>
      </c>
      <c r="J16" s="157"/>
      <c r="K16" s="1370" t="str">
        <f>IF('Form 3'!$F$16="Yes",IF((IF(_D006033="",1,0)+IF(_D006034="",1,0))&lt;&gt;0,"WARNING: Schedule incomplete. If no data to report, please enter N/A or 0 in all cells for this row.",""),"")</f>
        <v/>
      </c>
      <c r="L16" s="202"/>
      <c r="N16" s="977"/>
    </row>
    <row r="17" spans="2:14" ht="15" customHeight="1">
      <c r="B17" s="235"/>
      <c r="C17" s="204"/>
      <c r="D17" s="1470"/>
      <c r="E17" s="1470"/>
      <c r="F17" s="1470"/>
      <c r="G17" s="1015"/>
      <c r="H17" s="1533"/>
      <c r="I17" s="167">
        <v>5</v>
      </c>
      <c r="J17" s="157"/>
      <c r="L17" s="202"/>
      <c r="N17" s="977"/>
    </row>
    <row r="18" spans="2:14" ht="15" customHeight="1">
      <c r="B18" s="235"/>
      <c r="C18" s="204"/>
      <c r="D18" s="1470"/>
      <c r="E18" s="1470"/>
      <c r="F18" s="1470"/>
      <c r="G18" s="1015"/>
      <c r="H18" s="1533"/>
      <c r="I18" s="167">
        <v>6</v>
      </c>
      <c r="J18" s="157"/>
      <c r="L18" s="202"/>
      <c r="N18" s="977"/>
    </row>
    <row r="19" spans="2:14" ht="15" customHeight="1">
      <c r="B19" s="897" t="s">
        <v>718</v>
      </c>
      <c r="C19" s="142"/>
      <c r="D19" s="1529"/>
      <c r="E19" s="1529"/>
      <c r="F19" s="1529"/>
      <c r="G19" s="1013"/>
      <c r="H19" s="1534"/>
      <c r="I19" s="167">
        <v>7</v>
      </c>
      <c r="J19" s="157"/>
      <c r="L19" s="202"/>
      <c r="N19" s="977"/>
    </row>
    <row r="20" spans="2:14" ht="15" customHeight="1">
      <c r="B20" s="908" t="s">
        <v>1300</v>
      </c>
      <c r="C20" s="204"/>
      <c r="D20" s="1487"/>
      <c r="E20" s="1487"/>
      <c r="F20" s="1470">
        <f>+E20+D20</f>
        <v>0</v>
      </c>
      <c r="G20" s="1015">
        <f>IF(F$43=0,0, F20/F$43)</f>
        <v>0</v>
      </c>
      <c r="H20" s="1533">
        <f>ROUND(G20*H$45,0)</f>
        <v>0</v>
      </c>
      <c r="I20" s="167">
        <v>8</v>
      </c>
      <c r="J20" s="157"/>
      <c r="K20" s="1370" t="str">
        <f>IF('Form 3'!$F$16="Yes",IF((IF(_D006035="",1,0)+IF(_D006036="",1,0))&lt;&gt;0,"WARNING: Schedule incomplete. If no data to report, please enter N/A or 0 in all cells for this row.",""),"")</f>
        <v/>
      </c>
      <c r="L20" s="202"/>
      <c r="N20" s="977"/>
    </row>
    <row r="21" spans="2:14" ht="15" customHeight="1">
      <c r="B21" s="235"/>
      <c r="C21" s="204"/>
      <c r="D21" s="1470"/>
      <c r="E21" s="1470"/>
      <c r="F21" s="1470"/>
      <c r="G21" s="1015"/>
      <c r="H21" s="1533"/>
      <c r="I21" s="167">
        <v>9</v>
      </c>
      <c r="J21" s="157"/>
    </row>
    <row r="22" spans="2:14" ht="15" customHeight="1">
      <c r="B22" s="235"/>
      <c r="C22" s="204"/>
      <c r="D22" s="1470"/>
      <c r="E22" s="1470"/>
      <c r="F22" s="1470"/>
      <c r="G22" s="1015"/>
      <c r="H22" s="1533"/>
      <c r="I22" s="167">
        <v>10</v>
      </c>
      <c r="J22" s="157"/>
    </row>
    <row r="23" spans="2:14" ht="15" customHeight="1">
      <c r="B23" s="235"/>
      <c r="C23" s="204"/>
      <c r="D23" s="1470"/>
      <c r="E23" s="1470"/>
      <c r="F23" s="1470"/>
      <c r="G23" s="1015"/>
      <c r="H23" s="1533"/>
      <c r="I23" s="167">
        <v>11</v>
      </c>
      <c r="J23" s="157"/>
    </row>
    <row r="24" spans="2:14" ht="15" customHeight="1">
      <c r="B24" s="897" t="s">
        <v>719</v>
      </c>
      <c r="C24" s="142"/>
      <c r="D24" s="1529"/>
      <c r="E24" s="1529"/>
      <c r="F24" s="1529"/>
      <c r="G24" s="1013"/>
      <c r="H24" s="1534"/>
      <c r="I24" s="167">
        <v>12</v>
      </c>
      <c r="J24" s="157"/>
    </row>
    <row r="25" spans="2:14" ht="15" customHeight="1">
      <c r="B25" s="1016" t="s">
        <v>744</v>
      </c>
      <c r="C25" s="293"/>
      <c r="D25" s="1487"/>
      <c r="E25" s="1487"/>
      <c r="F25" s="1470">
        <f>+E25+D25</f>
        <v>0</v>
      </c>
      <c r="G25" s="1015">
        <f t="shared" ref="G25:G32" si="0">IF(F$43=0,0, F25/F$43)</f>
        <v>0</v>
      </c>
      <c r="H25" s="1533">
        <f>ROUND(G25*H$45,0)</f>
        <v>0</v>
      </c>
      <c r="I25" s="167">
        <v>13</v>
      </c>
      <c r="J25" s="157"/>
      <c r="K25" s="1370" t="str">
        <f>IF('Form 3'!$F$16="Yes",IF((IF(_D006037="",1,0)+IF(_D006038="",1,0))&lt;&gt;0,"WARNING: Schedule incomplete. If no data to report, please enter N/A or 0 in all cells for this row.",""),"")</f>
        <v/>
      </c>
    </row>
    <row r="26" spans="2:14" ht="15" customHeight="1">
      <c r="B26" s="1016" t="s">
        <v>1301</v>
      </c>
      <c r="C26" s="293"/>
      <c r="D26" s="1487"/>
      <c r="E26" s="1487"/>
      <c r="F26" s="1470">
        <f t="shared" ref="F26:F32" si="1">+E26+D26</f>
        <v>0</v>
      </c>
      <c r="G26" s="1015">
        <f t="shared" si="0"/>
        <v>0</v>
      </c>
      <c r="H26" s="1533">
        <f t="shared" ref="H26:H32" si="2">ROUND(G26*H$45,0)</f>
        <v>0</v>
      </c>
      <c r="I26" s="167">
        <v>14</v>
      </c>
      <c r="J26" s="157"/>
      <c r="K26" s="1370" t="str">
        <f>IF('Form 3'!$F$16="Yes",IF((IF(_D006039="",1,0)+IF(_D006040="",1,0))&lt;&gt;0,"WARNING: Schedule incomplete. If no data to report, please enter N/A or 0 in all cells for this row.",""),"")</f>
        <v/>
      </c>
    </row>
    <row r="27" spans="2:14" ht="15" customHeight="1">
      <c r="B27" s="1016" t="s">
        <v>1302</v>
      </c>
      <c r="C27" s="293"/>
      <c r="D27" s="1487"/>
      <c r="E27" s="1487"/>
      <c r="F27" s="1470">
        <f t="shared" si="1"/>
        <v>0</v>
      </c>
      <c r="G27" s="1015">
        <f t="shared" si="0"/>
        <v>0</v>
      </c>
      <c r="H27" s="1533">
        <f t="shared" si="2"/>
        <v>0</v>
      </c>
      <c r="I27" s="167">
        <v>15</v>
      </c>
      <c r="J27" s="157"/>
      <c r="K27" s="1370" t="str">
        <f>IF('Form 3'!$F$16="Yes",IF((IF(_D006041="",1,0)+IF(_D006042="",1,0))&lt;&gt;0,"WARNING: Schedule incomplete. If no data to report, please enter N/A or 0 in all cells for this row.",""),"")</f>
        <v/>
      </c>
    </row>
    <row r="28" spans="2:14" ht="15" customHeight="1">
      <c r="B28" s="1016" t="s">
        <v>1303</v>
      </c>
      <c r="C28" s="293"/>
      <c r="D28" s="1487"/>
      <c r="E28" s="1487"/>
      <c r="F28" s="1470">
        <f t="shared" si="1"/>
        <v>0</v>
      </c>
      <c r="G28" s="1015">
        <f t="shared" si="0"/>
        <v>0</v>
      </c>
      <c r="H28" s="1533">
        <f t="shared" si="2"/>
        <v>0</v>
      </c>
      <c r="I28" s="167">
        <v>16</v>
      </c>
      <c r="J28" s="157"/>
      <c r="K28" s="1370" t="str">
        <f>IF('Form 3'!$F$16="Yes",IF((IF(_D006043="",1,0)+IF(_D006044="",1,0))&lt;&gt;0,"WARNING: Schedule incomplete. If no data to report, please enter N/A or 0 in all cells for this row.",""),"")</f>
        <v/>
      </c>
    </row>
    <row r="29" spans="2:14" ht="15" customHeight="1">
      <c r="B29" s="1016" t="s">
        <v>369</v>
      </c>
      <c r="C29" s="293"/>
      <c r="D29" s="1487"/>
      <c r="E29" s="1487"/>
      <c r="F29" s="1470">
        <f t="shared" si="1"/>
        <v>0</v>
      </c>
      <c r="G29" s="1015">
        <f t="shared" si="0"/>
        <v>0</v>
      </c>
      <c r="H29" s="1533">
        <f t="shared" si="2"/>
        <v>0</v>
      </c>
      <c r="I29" s="167">
        <v>17</v>
      </c>
      <c r="J29" s="157"/>
      <c r="K29" s="1370" t="str">
        <f>IF('Form 3'!$F$16="Yes",IF((IF(_D006045="",1,0)+IF(_D006046="",1,0))&lt;&gt;0,"WARNING: Schedule incomplete. If no data to report, please enter N/A or 0 in all cells for this row.",""),"")</f>
        <v/>
      </c>
    </row>
    <row r="30" spans="2:14" ht="15" customHeight="1">
      <c r="B30" s="1016" t="s">
        <v>743</v>
      </c>
      <c r="C30" s="293"/>
      <c r="D30" s="1487"/>
      <c r="E30" s="1487"/>
      <c r="F30" s="1470">
        <f t="shared" si="1"/>
        <v>0</v>
      </c>
      <c r="G30" s="1015">
        <f t="shared" si="0"/>
        <v>0</v>
      </c>
      <c r="H30" s="1533">
        <f>ROUND(G30*H$45,0)</f>
        <v>0</v>
      </c>
      <c r="I30" s="167">
        <v>18</v>
      </c>
      <c r="J30" s="157"/>
      <c r="K30" s="1370" t="str">
        <f>IF('Form 3'!$F$16="Yes",IF((IF(_D006047="",1,0)+IF(_D006048="",1,0))&lt;&gt;0,"WARNING: Schedule incomplete. If no data to report, please enter N/A or 0 in all cells for this row.",""),"")</f>
        <v/>
      </c>
    </row>
    <row r="31" spans="2:14" ht="15" customHeight="1">
      <c r="B31" s="1016" t="s">
        <v>1304</v>
      </c>
      <c r="C31" s="293"/>
      <c r="D31" s="1487"/>
      <c r="E31" s="1487"/>
      <c r="F31" s="1470">
        <f t="shared" si="1"/>
        <v>0</v>
      </c>
      <c r="G31" s="1015">
        <f t="shared" si="0"/>
        <v>0</v>
      </c>
      <c r="H31" s="1533">
        <f t="shared" si="2"/>
        <v>0</v>
      </c>
      <c r="I31" s="167">
        <v>19</v>
      </c>
      <c r="J31" s="157"/>
      <c r="K31" s="1370" t="str">
        <f>IF('Form 3'!$F$16="Yes",IF((IF(_D006049="",1,0)+IF(_D006050="",1,0))&lt;&gt;0,"WARNING: Schedule incomplete. If no data to report, please enter N/A or 0 in all cells for this row.",""),"")</f>
        <v/>
      </c>
    </row>
    <row r="32" spans="2:14" ht="15" customHeight="1">
      <c r="B32" s="1016" t="s">
        <v>1305</v>
      </c>
      <c r="C32" s="293"/>
      <c r="D32" s="1487"/>
      <c r="E32" s="1487"/>
      <c r="F32" s="1470">
        <f t="shared" si="1"/>
        <v>0</v>
      </c>
      <c r="G32" s="1015">
        <f t="shared" si="0"/>
        <v>0</v>
      </c>
      <c r="H32" s="1533">
        <f t="shared" si="2"/>
        <v>0</v>
      </c>
      <c r="I32" s="167">
        <v>20</v>
      </c>
      <c r="J32" s="157"/>
      <c r="K32" s="1370" t="str">
        <f>IF('Form 3'!$F$16="Yes",IF((IF(_D006051="",1,0)+IF(_D006052="",1,0))&lt;&gt;0,"WARNING: Schedule incomplete. If no data to report, please enter N/A or 0 in all cells for this row.",""),"")</f>
        <v/>
      </c>
    </row>
    <row r="33" spans="2:12" ht="15" customHeight="1">
      <c r="B33" s="1017" t="s">
        <v>553</v>
      </c>
      <c r="C33" s="204"/>
      <c r="D33" s="1470">
        <f>SUM(D25:D32)</f>
        <v>0</v>
      </c>
      <c r="E33" s="1470">
        <f>SUM(E25:E32)</f>
        <v>0</v>
      </c>
      <c r="F33" s="1470">
        <f>+E33+D33</f>
        <v>0</v>
      </c>
      <c r="G33" s="1015"/>
      <c r="H33" s="1533">
        <f>SUM(H25:H32)</f>
        <v>0</v>
      </c>
      <c r="I33" s="167">
        <v>21</v>
      </c>
      <c r="J33" s="157"/>
    </row>
    <row r="34" spans="2:12" ht="15" customHeight="1">
      <c r="B34" s="235"/>
      <c r="C34" s="204"/>
      <c r="D34" s="1470"/>
      <c r="E34" s="1470"/>
      <c r="F34" s="1470"/>
      <c r="G34" s="1015"/>
      <c r="H34" s="1533"/>
      <c r="I34" s="167">
        <v>22</v>
      </c>
      <c r="J34" s="157"/>
    </row>
    <row r="35" spans="2:12" ht="15" customHeight="1">
      <c r="B35" s="897" t="s">
        <v>720</v>
      </c>
      <c r="C35" s="142"/>
      <c r="D35" s="1529"/>
      <c r="E35" s="1529"/>
      <c r="F35" s="1529"/>
      <c r="G35" s="1013"/>
      <c r="H35" s="1534"/>
      <c r="I35" s="167">
        <v>23</v>
      </c>
      <c r="J35" s="157"/>
    </row>
    <row r="36" spans="2:12" ht="15" customHeight="1">
      <c r="B36" s="908" t="s">
        <v>1306</v>
      </c>
      <c r="C36" s="204"/>
      <c r="D36" s="1487"/>
      <c r="E36" s="1487"/>
      <c r="F36" s="1470">
        <f>+E36+D36</f>
        <v>0</v>
      </c>
      <c r="G36" s="1015">
        <f>IF(F$43=0,0, F36/F$43)</f>
        <v>0</v>
      </c>
      <c r="H36" s="1668">
        <f>IF(F36=0,0,(+H45-H16-H20-H33-H39-H40-H41))</f>
        <v>0</v>
      </c>
      <c r="I36" s="167">
        <v>24</v>
      </c>
      <c r="J36" s="157"/>
      <c r="K36" s="1370" t="str">
        <f>IF('Form 3'!$F$16="Yes",IF((IF(_D006055="",1,0)+IF(_D006056="",1,0))&lt;&gt;0,"WARNING: Schedule incomplete. If no data to report, please enter N/A or 0 in all cells for this row.",""),"")</f>
        <v/>
      </c>
      <c r="L36"/>
    </row>
    <row r="37" spans="2:12" ht="15" customHeight="1">
      <c r="B37" s="235"/>
      <c r="C37" s="204"/>
      <c r="D37" s="1470"/>
      <c r="E37" s="1470"/>
      <c r="F37" s="1470"/>
      <c r="G37" s="1015"/>
      <c r="H37" s="1533"/>
      <c r="I37" s="167">
        <v>25</v>
      </c>
      <c r="J37" s="157"/>
    </row>
    <row r="38" spans="2:12" ht="15" customHeight="1">
      <c r="B38" s="897" t="s">
        <v>721</v>
      </c>
      <c r="C38" s="142"/>
      <c r="D38" s="1529"/>
      <c r="E38" s="1529"/>
      <c r="F38" s="1529"/>
      <c r="G38" s="1013"/>
      <c r="H38" s="1534"/>
      <c r="I38" s="167">
        <v>26</v>
      </c>
      <c r="J38" s="157"/>
    </row>
    <row r="39" spans="2:12" ht="15" customHeight="1">
      <c r="B39" s="908" t="s">
        <v>1307</v>
      </c>
      <c r="C39" s="204"/>
      <c r="D39" s="1487"/>
      <c r="E39" s="1487"/>
      <c r="F39" s="1470">
        <f>+E39+D39</f>
        <v>0</v>
      </c>
      <c r="G39" s="1015">
        <f>IF(F$43=0,0, F39/F$43)</f>
        <v>0</v>
      </c>
      <c r="H39" s="1533">
        <f>ROUND(G39*H$45,0)</f>
        <v>0</v>
      </c>
      <c r="I39" s="167">
        <v>27</v>
      </c>
      <c r="J39" s="157"/>
      <c r="K39" s="1370" t="str">
        <f>IF('Form 3'!$F$16="Yes",IF((IF(_D006057="",1,0)+IF(_D006058="",1,0))&lt;&gt;0,"WARNING: Schedule incomplete. If no data to report, please enter N/A or 0 in all cells for this row.",""),"")</f>
        <v/>
      </c>
    </row>
    <row r="40" spans="2:12" ht="15" customHeight="1">
      <c r="B40" s="908" t="s">
        <v>1308</v>
      </c>
      <c r="C40" s="204"/>
      <c r="D40" s="1487"/>
      <c r="E40" s="1487"/>
      <c r="F40" s="1470">
        <f>+E40+D40</f>
        <v>0</v>
      </c>
      <c r="G40" s="1015">
        <f>IF(F$43=0,0, F40/F$43)</f>
        <v>0</v>
      </c>
      <c r="H40" s="1533">
        <f>ROUND(G40*H$45,0)</f>
        <v>0</v>
      </c>
      <c r="I40" s="167">
        <v>28</v>
      </c>
      <c r="J40" s="157"/>
      <c r="K40" s="1370" t="str">
        <f>IF('Form 3'!$F$16="Yes",IF((IF(_D006059="",1,0)+IF(_D006060="",1,0))&lt;&gt;0,"WARNING: Schedule incomplete. If no data to report, please enter N/A or 0 in all cells for this row.",""),"")</f>
        <v/>
      </c>
    </row>
    <row r="41" spans="2:12" ht="15" customHeight="1">
      <c r="B41" s="908" t="s">
        <v>1309</v>
      </c>
      <c r="C41" s="204"/>
      <c r="D41" s="1487"/>
      <c r="E41" s="1487"/>
      <c r="F41" s="1470">
        <f>+E41+D41</f>
        <v>0</v>
      </c>
      <c r="G41" s="1015">
        <f>IF(F$43=0,0, F41/F$43)</f>
        <v>0</v>
      </c>
      <c r="H41" s="1533">
        <f>ROUND(G41*H$45,0)</f>
        <v>0</v>
      </c>
      <c r="I41" s="167">
        <v>29</v>
      </c>
      <c r="J41" s="157"/>
      <c r="K41" s="1370" t="str">
        <f>IF('Form 3'!$F$16="Yes",IF((IF(_D006061="",1,0)+IF(_D006062="",1,0))&lt;&gt;0,"WARNING: Schedule incomplete. If no data to report, please enter N/A or 0 in all cells for this row.",""),"")</f>
        <v/>
      </c>
    </row>
    <row r="42" spans="2:12" ht="15" customHeight="1">
      <c r="B42" s="235"/>
      <c r="C42" s="204"/>
      <c r="D42" s="1470"/>
      <c r="E42" s="1470"/>
      <c r="F42" s="1470"/>
      <c r="G42" s="1015"/>
      <c r="H42" s="1533"/>
      <c r="I42" s="167">
        <v>30</v>
      </c>
      <c r="J42" s="157"/>
    </row>
    <row r="43" spans="2:12" ht="15" customHeight="1">
      <c r="B43" s="1017" t="s">
        <v>1310</v>
      </c>
      <c r="C43" s="204"/>
      <c r="D43" s="1470">
        <f>+D33+D20+D16+D36+D39+D40+D41</f>
        <v>0</v>
      </c>
      <c r="E43" s="1470">
        <f>+E33+E20+E16+E36+E39+E40+E41</f>
        <v>0</v>
      </c>
      <c r="F43" s="1470">
        <f>+F33+F20+F16+F36+F39+F40+F41</f>
        <v>0</v>
      </c>
      <c r="G43" s="1015">
        <f>SUM(G16:G41)</f>
        <v>0</v>
      </c>
      <c r="H43" s="1533">
        <f>H41+H40+H39+H36+H33+H20+H16</f>
        <v>0</v>
      </c>
      <c r="I43" s="167">
        <v>31</v>
      </c>
      <c r="J43" s="157"/>
    </row>
    <row r="44" spans="2:12" ht="15" customHeight="1">
      <c r="B44" s="235"/>
      <c r="C44" s="204"/>
      <c r="D44" s="900"/>
      <c r="E44" s="900"/>
      <c r="F44" s="1684"/>
      <c r="G44" s="575"/>
      <c r="H44" s="1533"/>
      <c r="I44" s="167">
        <v>32</v>
      </c>
      <c r="J44" s="157"/>
    </row>
    <row r="45" spans="2:12" ht="33.950000000000003" customHeight="1" thickBot="1">
      <c r="B45" s="898" t="s">
        <v>722</v>
      </c>
      <c r="C45" s="1282"/>
      <c r="D45" s="1285"/>
      <c r="E45" s="1283"/>
      <c r="F45" s="1283"/>
      <c r="G45" s="1284"/>
      <c r="H45" s="1685">
        <f>'Schedule 13A'!I53</f>
        <v>0</v>
      </c>
      <c r="I45" s="167">
        <v>33</v>
      </c>
      <c r="J45" s="157"/>
    </row>
    <row r="46" spans="2:12" ht="13.5" thickTop="1">
      <c r="B46" s="239"/>
      <c r="C46" s="239"/>
      <c r="D46" s="239"/>
      <c r="E46" s="239"/>
      <c r="F46" s="239"/>
      <c r="G46" s="239"/>
      <c r="H46" s="239"/>
    </row>
    <row r="47" spans="2:12">
      <c r="B47" s="12" t="s">
        <v>1311</v>
      </c>
    </row>
    <row r="48" spans="2:12">
      <c r="B48" s="1018" t="s">
        <v>724</v>
      </c>
    </row>
    <row r="49" spans="2:8">
      <c r="B49" s="1018"/>
      <c r="H49" s="1019"/>
    </row>
    <row r="50" spans="2:8">
      <c r="B50" s="1018"/>
      <c r="H50" s="1019"/>
    </row>
    <row r="51" spans="2:8">
      <c r="B51" s="1018"/>
    </row>
    <row r="52" spans="2:8">
      <c r="B52" s="134"/>
      <c r="C52" s="134"/>
      <c r="D52" s="135"/>
      <c r="E52" s="135"/>
      <c r="F52" s="135"/>
      <c r="G52" s="135"/>
      <c r="H52" s="135"/>
    </row>
    <row r="53" spans="2:8">
      <c r="B53" s="134"/>
      <c r="C53" s="134"/>
      <c r="D53" s="135"/>
      <c r="E53" s="135"/>
      <c r="F53" s="135"/>
      <c r="G53" s="135"/>
      <c r="H53" s="135"/>
    </row>
    <row r="54" spans="2:8">
      <c r="B54" s="169"/>
      <c r="C54" s="169"/>
      <c r="D54" s="385"/>
      <c r="E54" s="385"/>
      <c r="F54" s="385"/>
      <c r="G54" s="385"/>
      <c r="H54" s="385"/>
    </row>
    <row r="55" spans="2:8">
      <c r="G55" s="977"/>
    </row>
    <row r="56" spans="2:8" hidden="1">
      <c r="G56" s="977"/>
    </row>
    <row r="57" spans="2:8" hidden="1">
      <c r="G57" s="977"/>
    </row>
    <row r="58" spans="2:8" hidden="1">
      <c r="G58" s="977"/>
    </row>
    <row r="59" spans="2:8" hidden="1">
      <c r="G59" s="977"/>
    </row>
    <row r="60" spans="2:8"/>
  </sheetData>
  <sheetProtection algorithmName="SHA-512" hashValue="iNep3bDvZHFjyi206aDfoPSvB/2UMxJEp3jMXOlSLkVt16YTga4vM7jDOh2uFxaLBG84MVFyPghyzBCgbqpoaQ==" saltValue="ltmId7WkIiE4KdoS30AyHw==" spinCount="100000" sheet="1" objects="1" scenarios="1"/>
  <mergeCells count="1">
    <mergeCell ref="B8:C8"/>
  </mergeCells>
  <hyperlinks>
    <hyperlink ref="B8" location="Checklist!A1" display="Click here to go back to the instructions" xr:uid="{1B1C7F89-C0D1-45BF-860C-22A82CE600EA}"/>
  </hyperlinks>
  <printOptions horizontalCentered="1"/>
  <pageMargins left="0.25" right="0.25" top="0.75" bottom="0.75" header="0.3" footer="0.3"/>
  <pageSetup scale="76" fitToHeight="0" orientation="portrait" r:id="rId1"/>
  <headerFooter alignWithMargins="0">
    <oddFooter>&amp;C&amp;10&amp;A 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0">
    <pageSetUpPr fitToPage="1"/>
  </sheetPr>
  <dimension ref="A1:P77"/>
  <sheetViews>
    <sheetView showGridLines="0" zoomScaleNormal="100" workbookViewId="0">
      <selection activeCell="H19" sqref="H19"/>
    </sheetView>
  </sheetViews>
  <sheetFormatPr defaultColWidth="0" defaultRowHeight="12.75" zeroHeight="1"/>
  <cols>
    <col min="1" max="1" width="1.77734375" style="12" customWidth="1"/>
    <col min="2" max="2" width="16.77734375" style="12" customWidth="1"/>
    <col min="3" max="3" width="22.77734375" style="12" customWidth="1"/>
    <col min="4" max="4" width="15.44140625" style="12" bestFit="1" customWidth="1"/>
    <col min="5" max="5" width="12.6640625" style="12" customWidth="1"/>
    <col min="6" max="6" width="11.6640625" style="12" customWidth="1"/>
    <col min="7" max="9" width="13.77734375" style="12" customWidth="1"/>
    <col min="10" max="10" width="2.44140625" style="12" hidden="1" customWidth="1"/>
    <col min="11" max="11" width="2.109375" style="12" customWidth="1"/>
    <col min="12" max="12" width="72.109375" style="1370" customWidth="1"/>
    <col min="13" max="16" width="8.88671875" style="12" hidden="1" customWidth="1"/>
    <col min="17" max="16384" width="9.6640625" style="12" hidden="1"/>
  </cols>
  <sheetData>
    <row r="1" spans="2:15">
      <c r="B1" s="134" t="s">
        <v>12355</v>
      </c>
      <c r="C1" s="134"/>
      <c r="D1" s="134"/>
      <c r="E1" s="134"/>
      <c r="F1" s="134"/>
      <c r="G1" s="134"/>
      <c r="H1" s="134"/>
      <c r="I1" s="134"/>
      <c r="J1" s="134"/>
    </row>
    <row r="2" spans="2:15">
      <c r="B2" s="134" t="s">
        <v>12356</v>
      </c>
      <c r="C2" s="134"/>
      <c r="D2" s="134"/>
      <c r="E2" s="134"/>
      <c r="F2" s="134"/>
      <c r="G2" s="134"/>
      <c r="H2" s="134"/>
      <c r="I2" s="134"/>
      <c r="J2" s="134"/>
      <c r="L2" s="1371" t="str">
        <f>IF(COUNTIF(L3:O64,"WARNING: Schedule incomplete. If no data to report, please enter N/A or 0 in all cells for this row.")&gt;0,"INCOMPLETE","")</f>
        <v/>
      </c>
    </row>
    <row r="3" spans="2:15">
      <c r="B3" s="134" t="s">
        <v>12357</v>
      </c>
      <c r="C3" s="134"/>
      <c r="D3" s="134"/>
      <c r="E3" s="134"/>
      <c r="F3" s="134"/>
      <c r="G3" s="134"/>
      <c r="H3" s="134"/>
      <c r="I3" s="134"/>
      <c r="J3" s="134"/>
    </row>
    <row r="4" spans="2:15">
      <c r="B4" s="134" t="s">
        <v>12358</v>
      </c>
      <c r="C4" s="134"/>
      <c r="D4" s="134"/>
      <c r="E4" s="134"/>
      <c r="F4" s="134"/>
      <c r="G4" s="134"/>
      <c r="H4" s="134"/>
      <c r="I4" s="134"/>
      <c r="J4" s="134"/>
    </row>
    <row r="5" spans="2:15">
      <c r="B5" s="134"/>
      <c r="C5" s="134"/>
      <c r="D5" s="134"/>
      <c r="E5" s="134"/>
      <c r="F5" s="135"/>
      <c r="G5" s="134"/>
      <c r="H5" s="134"/>
      <c r="I5" s="134"/>
    </row>
    <row r="6" spans="2:15">
      <c r="B6" s="134" t="s">
        <v>725</v>
      </c>
      <c r="C6" s="134"/>
      <c r="D6" s="134"/>
      <c r="E6" s="134"/>
      <c r="F6" s="134"/>
      <c r="G6" s="134"/>
      <c r="H6" s="134"/>
      <c r="I6" s="134"/>
    </row>
    <row r="7" spans="2:15">
      <c r="B7" s="134" t="s">
        <v>726</v>
      </c>
      <c r="C7" s="134"/>
      <c r="D7" s="134"/>
      <c r="E7" s="134"/>
      <c r="F7" s="134"/>
      <c r="G7" s="134"/>
      <c r="H7" s="134"/>
      <c r="I7" s="134"/>
    </row>
    <row r="8" spans="2:15" ht="13.5" thickBot="1">
      <c r="B8" s="1878" t="s">
        <v>14439</v>
      </c>
      <c r="C8" s="1878"/>
      <c r="D8" s="169"/>
      <c r="E8" s="169"/>
      <c r="F8" s="169"/>
      <c r="G8" s="169"/>
      <c r="H8" s="169"/>
      <c r="I8" s="16"/>
    </row>
    <row r="9" spans="2:15" ht="13.5" thickTop="1">
      <c r="B9" s="136" t="s">
        <v>6</v>
      </c>
      <c r="C9" s="137">
        <f>Facility_Name</f>
        <v>0</v>
      </c>
      <c r="D9" s="137"/>
      <c r="E9" s="137"/>
      <c r="F9" s="137"/>
      <c r="G9" s="137"/>
      <c r="H9" s="137"/>
      <c r="I9" s="139"/>
      <c r="K9" s="157"/>
    </row>
    <row r="10" spans="2:15">
      <c r="B10" s="141" t="s">
        <v>7</v>
      </c>
      <c r="C10" s="142" t="str">
        <f>IF(Facility_DBA = 0, "", Facility_DBA)</f>
        <v/>
      </c>
      <c r="D10" s="142"/>
      <c r="E10" s="142"/>
      <c r="F10" s="142"/>
      <c r="G10" s="142"/>
      <c r="H10" s="892"/>
      <c r="I10" s="143"/>
      <c r="K10" s="157"/>
    </row>
    <row r="11" spans="2:15" ht="13.5" thickBot="1">
      <c r="B11" s="144" t="s">
        <v>24</v>
      </c>
      <c r="C11" s="145">
        <f>Provider_Number</f>
        <v>0</v>
      </c>
      <c r="D11" s="145"/>
      <c r="E11" s="145"/>
      <c r="F11" s="455" t="s">
        <v>95</v>
      </c>
      <c r="G11" s="1448">
        <f>Facility_FYB</f>
        <v>0</v>
      </c>
      <c r="H11" s="893" t="s">
        <v>53</v>
      </c>
      <c r="I11" s="1750">
        <f>Facility_FYE</f>
        <v>0</v>
      </c>
      <c r="K11" s="157"/>
    </row>
    <row r="12" spans="2:15" ht="14.25" hidden="1" thickTop="1" thickBot="1">
      <c r="B12" s="1020" t="s">
        <v>1486</v>
      </c>
      <c r="C12" s="1021" t="s">
        <v>1487</v>
      </c>
      <c r="D12" s="1022" t="s">
        <v>1488</v>
      </c>
      <c r="E12" s="1022" t="s">
        <v>1489</v>
      </c>
      <c r="F12" s="1022" t="s">
        <v>1490</v>
      </c>
      <c r="G12" s="1022" t="s">
        <v>1491</v>
      </c>
      <c r="H12" s="1022" t="s">
        <v>1492</v>
      </c>
      <c r="I12" s="1023" t="s">
        <v>1493</v>
      </c>
      <c r="K12" s="157"/>
      <c r="M12" s="385"/>
      <c r="O12" s="385"/>
    </row>
    <row r="13" spans="2:15" ht="13.5" thickTop="1">
      <c r="B13" s="2084"/>
      <c r="C13" s="2085"/>
      <c r="D13" s="507" t="s">
        <v>727</v>
      </c>
      <c r="E13" s="1024" t="s">
        <v>59</v>
      </c>
      <c r="F13" s="1025" t="s">
        <v>60</v>
      </c>
      <c r="G13" s="1025" t="s">
        <v>61</v>
      </c>
      <c r="H13" s="1025" t="s">
        <v>62</v>
      </c>
      <c r="I13" s="1760" t="s">
        <v>63</v>
      </c>
      <c r="J13" s="167">
        <v>1</v>
      </c>
      <c r="K13" s="157"/>
      <c r="M13" s="385"/>
      <c r="O13" s="385"/>
    </row>
    <row r="14" spans="2:15" ht="42.75" customHeight="1">
      <c r="B14" s="485" t="s">
        <v>1312</v>
      </c>
      <c r="C14" s="1010"/>
      <c r="D14" s="704" t="s">
        <v>716</v>
      </c>
      <c r="E14" s="704" t="s">
        <v>1313</v>
      </c>
      <c r="F14" s="704" t="s">
        <v>1297</v>
      </c>
      <c r="G14" s="1011" t="s">
        <v>13212</v>
      </c>
      <c r="H14" s="704" t="s">
        <v>13213</v>
      </c>
      <c r="I14" s="488" t="s">
        <v>13214</v>
      </c>
      <c r="J14" s="167">
        <v>2</v>
      </c>
      <c r="K14" s="157"/>
    </row>
    <row r="15" spans="2:15">
      <c r="B15" s="235"/>
      <c r="C15" s="142"/>
      <c r="D15" s="142"/>
      <c r="E15" s="142"/>
      <c r="F15" s="142"/>
      <c r="G15" s="142"/>
      <c r="H15" s="142"/>
      <c r="I15" s="143"/>
      <c r="J15" s="167">
        <v>3</v>
      </c>
      <c r="K15" s="157"/>
      <c r="M15" s="385"/>
      <c r="O15" s="385"/>
    </row>
    <row r="16" spans="2:15" ht="15" customHeight="1">
      <c r="B16" s="908" t="s">
        <v>947</v>
      </c>
      <c r="C16" s="204"/>
      <c r="D16" s="227">
        <v>5</v>
      </c>
      <c r="E16" s="1487"/>
      <c r="F16" s="1487"/>
      <c r="G16" s="1470">
        <f>E16+F16</f>
        <v>0</v>
      </c>
      <c r="H16" s="1015">
        <f t="shared" ref="H16:H56" si="0">IF(G$58=0,0,ROUND(G16/G$58,6))</f>
        <v>0</v>
      </c>
      <c r="I16" s="1533">
        <f t="shared" ref="I16:I56" si="1">ROUND(H16*I$60,0)</f>
        <v>0</v>
      </c>
      <c r="J16" s="167">
        <v>4</v>
      </c>
      <c r="K16" s="157"/>
      <c r="L16" s="1370" t="str">
        <f>IF('Form 3'!$F$16="Yes",IF((IF(_D006120="",1,0)+IF(_D006121="",1,0))&lt;&gt;0,"WARNING: Schedule incomplete. If no data to report, please enter N/A or 0 in all cells for this row.",""),"")</f>
        <v/>
      </c>
      <c r="M16" s="202"/>
      <c r="O16" s="977"/>
    </row>
    <row r="17" spans="2:15" ht="15" customHeight="1">
      <c r="B17" s="908" t="s">
        <v>1315</v>
      </c>
      <c r="C17" s="204"/>
      <c r="D17" s="227">
        <v>6</v>
      </c>
      <c r="E17" s="1487"/>
      <c r="F17" s="1487"/>
      <c r="G17" s="1470">
        <f t="shared" ref="G17:G56" si="2">E17+F17</f>
        <v>0</v>
      </c>
      <c r="H17" s="1015">
        <f t="shared" si="0"/>
        <v>0</v>
      </c>
      <c r="I17" s="1533">
        <f t="shared" si="1"/>
        <v>0</v>
      </c>
      <c r="J17" s="167">
        <v>5</v>
      </c>
      <c r="K17" s="157"/>
      <c r="L17" s="1370" t="str">
        <f>IF('Form 3'!$F$16="Yes",IF((IF(_D006122="",1,0)+IF(_D006123="",1,0))&lt;&gt;0,"WARNING: Schedule incomplete. If no data to report, please enter N/A or 0 in all cells for this row.",""),"")</f>
        <v/>
      </c>
      <c r="M17" s="202"/>
      <c r="O17" s="977"/>
    </row>
    <row r="18" spans="2:15" ht="15" customHeight="1">
      <c r="B18" s="908" t="s">
        <v>1316</v>
      </c>
      <c r="C18" s="204"/>
      <c r="D18" s="227">
        <v>7</v>
      </c>
      <c r="E18" s="1487"/>
      <c r="F18" s="1487"/>
      <c r="G18" s="1470">
        <f t="shared" si="2"/>
        <v>0</v>
      </c>
      <c r="H18" s="1015">
        <f t="shared" si="0"/>
        <v>0</v>
      </c>
      <c r="I18" s="1533">
        <f t="shared" si="1"/>
        <v>0</v>
      </c>
      <c r="J18" s="167">
        <v>6</v>
      </c>
      <c r="K18" s="157"/>
      <c r="L18" s="1370" t="str">
        <f>IF('Form 3'!$F$16="Yes",IF((IF(_D006124="",1,0)+IF(_D006125="",1,0))&lt;&gt;0,"WARNING: Schedule incomplete. If no data to report, please enter N/A or 0 in all cells for this row.",""),"")</f>
        <v/>
      </c>
      <c r="M18" s="202"/>
      <c r="O18" s="977"/>
    </row>
    <row r="19" spans="2:15" ht="15" customHeight="1">
      <c r="B19" s="908" t="s">
        <v>1317</v>
      </c>
      <c r="C19" s="204"/>
      <c r="D19" s="227">
        <v>8</v>
      </c>
      <c r="E19" s="1487"/>
      <c r="F19" s="1487"/>
      <c r="G19" s="1470">
        <f t="shared" si="2"/>
        <v>0</v>
      </c>
      <c r="H19" s="1015">
        <f t="shared" si="0"/>
        <v>0</v>
      </c>
      <c r="I19" s="1533">
        <f t="shared" si="1"/>
        <v>0</v>
      </c>
      <c r="J19" s="167">
        <v>7</v>
      </c>
      <c r="K19" s="157"/>
      <c r="L19" s="1370" t="str">
        <f>IF('Form 3'!$F$16="Yes",IF((IF(_D006126="",1,0)+IF(_D006127="",1,0))&lt;&gt;0,"WARNING: Schedule incomplete. If no data to report, please enter N/A or 0 in all cells for this row.",""),"")</f>
        <v/>
      </c>
      <c r="M19" s="202"/>
      <c r="O19" s="977"/>
    </row>
    <row r="20" spans="2:15" ht="15" customHeight="1">
      <c r="B20" s="908" t="s">
        <v>1318</v>
      </c>
      <c r="C20" s="204"/>
      <c r="D20" s="227">
        <v>9</v>
      </c>
      <c r="E20" s="1487"/>
      <c r="F20" s="1487"/>
      <c r="G20" s="1470">
        <f t="shared" si="2"/>
        <v>0</v>
      </c>
      <c r="H20" s="1015">
        <f t="shared" si="0"/>
        <v>0</v>
      </c>
      <c r="I20" s="1533">
        <f t="shared" si="1"/>
        <v>0</v>
      </c>
      <c r="J20" s="167">
        <v>8</v>
      </c>
      <c r="K20" s="157"/>
      <c r="L20" s="1370" t="str">
        <f>IF('Form 3'!$F$16="Yes",IF((IF(_D006128="",1,0)+IF(_D006129="",1,0))&lt;&gt;0,"WARNING: Schedule incomplete. If no data to report, please enter N/A or 0 in all cells for this row.",""),"")</f>
        <v/>
      </c>
      <c r="M20" s="202"/>
      <c r="O20" s="977"/>
    </row>
    <row r="21" spans="2:15" ht="15" customHeight="1">
      <c r="B21" s="908" t="s">
        <v>829</v>
      </c>
      <c r="C21" s="204"/>
      <c r="D21" s="227">
        <v>10</v>
      </c>
      <c r="E21" s="1487"/>
      <c r="F21" s="1487"/>
      <c r="G21" s="1470">
        <f t="shared" si="2"/>
        <v>0</v>
      </c>
      <c r="H21" s="1015">
        <f t="shared" si="0"/>
        <v>0</v>
      </c>
      <c r="I21" s="1533">
        <f t="shared" si="1"/>
        <v>0</v>
      </c>
      <c r="J21" s="167">
        <v>9</v>
      </c>
      <c r="K21" s="157"/>
      <c r="L21" s="1370" t="str">
        <f>IF('Form 3'!$F$16="Yes",IF((IF(_D006130="",1,0)+IF(_D006131="",1,0))&lt;&gt;0,"WARNING: Schedule incomplete. If no data to report, please enter N/A or 0 in all cells for this row.",""),"")</f>
        <v/>
      </c>
    </row>
    <row r="22" spans="2:15" ht="15" customHeight="1">
      <c r="B22" s="908" t="s">
        <v>1319</v>
      </c>
      <c r="C22" s="204"/>
      <c r="D22" s="227">
        <v>11</v>
      </c>
      <c r="E22" s="1487"/>
      <c r="F22" s="1487"/>
      <c r="G22" s="1470">
        <f t="shared" si="2"/>
        <v>0</v>
      </c>
      <c r="H22" s="1015">
        <f t="shared" si="0"/>
        <v>0</v>
      </c>
      <c r="I22" s="1533">
        <f t="shared" si="1"/>
        <v>0</v>
      </c>
      <c r="J22" s="167">
        <v>10</v>
      </c>
      <c r="K22" s="157"/>
      <c r="L22" s="1370" t="str">
        <f>IF('Form 3'!$F$16="Yes",IF((IF(_D006132="",1,0)+IF(_D006133="",1,0))&lt;&gt;0,"WARNING: Schedule incomplete. If no data to report, please enter N/A or 0 in all cells for this row.",""),"")</f>
        <v/>
      </c>
    </row>
    <row r="23" spans="2:15" ht="15" customHeight="1">
      <c r="B23" s="908" t="s">
        <v>1320</v>
      </c>
      <c r="C23" s="204"/>
      <c r="D23" s="227">
        <v>12</v>
      </c>
      <c r="E23" s="1487"/>
      <c r="F23" s="1487"/>
      <c r="G23" s="1470">
        <f t="shared" si="2"/>
        <v>0</v>
      </c>
      <c r="H23" s="1015">
        <f t="shared" si="0"/>
        <v>0</v>
      </c>
      <c r="I23" s="1533">
        <f t="shared" si="1"/>
        <v>0</v>
      </c>
      <c r="J23" s="167">
        <v>11</v>
      </c>
      <c r="K23" s="157"/>
      <c r="L23" s="1370" t="str">
        <f>IF('Form 3'!$F$16="Yes",IF((IF(_D006134="",1,0)+IF(_D006135="",1,0))&lt;&gt;0,"WARNING: Schedule incomplete. If no data to report, please enter N/A or 0 in all cells for this row.",""),"")</f>
        <v/>
      </c>
    </row>
    <row r="24" spans="2:15" ht="15" customHeight="1">
      <c r="B24" s="908" t="s">
        <v>1321</v>
      </c>
      <c r="C24" s="204"/>
      <c r="D24" s="227">
        <v>13</v>
      </c>
      <c r="E24" s="1487"/>
      <c r="F24" s="1487"/>
      <c r="G24" s="1470">
        <f t="shared" si="2"/>
        <v>0</v>
      </c>
      <c r="H24" s="1015">
        <f t="shared" si="0"/>
        <v>0</v>
      </c>
      <c r="I24" s="1533">
        <f t="shared" si="1"/>
        <v>0</v>
      </c>
      <c r="J24" s="167">
        <v>12</v>
      </c>
      <c r="K24" s="157"/>
      <c r="L24" s="1370" t="str">
        <f>IF('Form 3'!$F$16="Yes",IF((IF(_D006136="",1,0)+IF(_D006137="",1,0))&lt;&gt;0,"WARNING: Schedule incomplete. If no data to report, please enter N/A or 0 in all cells for this row.",""),"")</f>
        <v/>
      </c>
    </row>
    <row r="25" spans="2:15" ht="15" customHeight="1">
      <c r="B25" s="908" t="s">
        <v>1322</v>
      </c>
      <c r="C25" s="204"/>
      <c r="D25" s="227">
        <v>13.01</v>
      </c>
      <c r="E25" s="1487"/>
      <c r="F25" s="1487"/>
      <c r="G25" s="1470">
        <f t="shared" si="2"/>
        <v>0</v>
      </c>
      <c r="H25" s="1015">
        <f t="shared" si="0"/>
        <v>0</v>
      </c>
      <c r="I25" s="1533">
        <f t="shared" si="1"/>
        <v>0</v>
      </c>
      <c r="J25" s="167">
        <v>13</v>
      </c>
      <c r="K25" s="157"/>
      <c r="L25" s="1370" t="str">
        <f>IF('Form 3'!$F$16="Yes",IF((IF(_D006138="",1,0)+IF(_D006139="",1,0))&lt;&gt;0,"WARNING: Schedule incomplete. If no data to report, please enter N/A or 0 in all cells for this row.",""),"")</f>
        <v/>
      </c>
    </row>
    <row r="26" spans="2:15" ht="15" customHeight="1">
      <c r="B26" s="908" t="s">
        <v>1323</v>
      </c>
      <c r="C26" s="204"/>
      <c r="D26" s="227">
        <v>14</v>
      </c>
      <c r="E26" s="1487"/>
      <c r="F26" s="1487"/>
      <c r="G26" s="1470">
        <f t="shared" si="2"/>
        <v>0</v>
      </c>
      <c r="H26" s="1015">
        <f t="shared" si="0"/>
        <v>0</v>
      </c>
      <c r="I26" s="1533">
        <f t="shared" si="1"/>
        <v>0</v>
      </c>
      <c r="J26" s="167">
        <v>14</v>
      </c>
      <c r="K26" s="157"/>
      <c r="L26" s="1370" t="str">
        <f>IF('Form 3'!$F$16="Yes",IF((IF(_D006140="",1,0)+IF(_D006141="",1,0))&lt;&gt;0,"WARNING: Schedule incomplete. If no data to report, please enter N/A or 0 in all cells for this row.",""),"")</f>
        <v/>
      </c>
    </row>
    <row r="27" spans="2:15" ht="15" customHeight="1">
      <c r="B27" s="908" t="s">
        <v>369</v>
      </c>
      <c r="C27" s="204"/>
      <c r="D27" s="227">
        <v>15</v>
      </c>
      <c r="E27" s="1487"/>
      <c r="F27" s="1487"/>
      <c r="G27" s="1470">
        <f t="shared" si="2"/>
        <v>0</v>
      </c>
      <c r="H27" s="1015">
        <f t="shared" si="0"/>
        <v>0</v>
      </c>
      <c r="I27" s="1533">
        <f t="shared" si="1"/>
        <v>0</v>
      </c>
      <c r="J27" s="167">
        <v>15</v>
      </c>
      <c r="K27" s="157"/>
      <c r="L27" s="1370" t="str">
        <f>IF('Form 3'!$F$16="Yes",IF((IF(_D006142="",1,0)+IF(_D006143="",1,0))&lt;&gt;0,"WARNING: Schedule incomplete. If no data to report, please enter N/A or 0 in all cells for this row.",""),"")</f>
        <v/>
      </c>
    </row>
    <row r="28" spans="2:15" ht="15" customHeight="1">
      <c r="B28" s="908" t="s">
        <v>1324</v>
      </c>
      <c r="C28" s="204"/>
      <c r="D28" s="227">
        <v>16</v>
      </c>
      <c r="E28" s="1487"/>
      <c r="F28" s="1487"/>
      <c r="G28" s="1470">
        <f t="shared" si="2"/>
        <v>0</v>
      </c>
      <c r="H28" s="1015">
        <f t="shared" si="0"/>
        <v>0</v>
      </c>
      <c r="I28" s="1533">
        <f t="shared" si="1"/>
        <v>0</v>
      </c>
      <c r="J28" s="167">
        <v>16</v>
      </c>
      <c r="K28" s="157"/>
      <c r="L28" s="1370" t="str">
        <f>IF('Form 3'!$F$16="Yes",IF((IF(_D006144="",1,0)+IF(_D006145="",1,0))&lt;&gt;0,"WARNING: Schedule incomplete. If no data to report, please enter N/A or 0 in all cells for this row.",""),"")</f>
        <v/>
      </c>
    </row>
    <row r="29" spans="2:15" ht="15" customHeight="1">
      <c r="B29" s="908" t="s">
        <v>1325</v>
      </c>
      <c r="C29" s="204"/>
      <c r="D29" s="227">
        <v>17</v>
      </c>
      <c r="E29" s="1487"/>
      <c r="F29" s="1487"/>
      <c r="G29" s="1470">
        <f t="shared" si="2"/>
        <v>0</v>
      </c>
      <c r="H29" s="1015">
        <f t="shared" si="0"/>
        <v>0</v>
      </c>
      <c r="I29" s="1533">
        <f t="shared" si="1"/>
        <v>0</v>
      </c>
      <c r="J29" s="167">
        <v>17</v>
      </c>
      <c r="K29" s="157"/>
      <c r="L29" s="1370" t="str">
        <f>IF('Form 3'!$F$16="Yes",IF((IF(_D006146="",1,0)+IF(_D006147="",1,0))&lt;&gt;0,"WARNING: Schedule incomplete. If no data to report, please enter N/A or 0 in all cells for this row.",""),"")</f>
        <v/>
      </c>
    </row>
    <row r="30" spans="2:15" ht="15" customHeight="1">
      <c r="B30" s="908" t="s">
        <v>744</v>
      </c>
      <c r="C30" s="204"/>
      <c r="D30" s="227">
        <v>18</v>
      </c>
      <c r="E30" s="1487"/>
      <c r="F30" s="1487"/>
      <c r="G30" s="1470">
        <f t="shared" si="2"/>
        <v>0</v>
      </c>
      <c r="H30" s="1015">
        <f t="shared" si="0"/>
        <v>0</v>
      </c>
      <c r="I30" s="1533">
        <f t="shared" si="1"/>
        <v>0</v>
      </c>
      <c r="J30" s="167">
        <v>18</v>
      </c>
      <c r="K30" s="157"/>
      <c r="L30" s="1370" t="str">
        <f>IF('Form 3'!$F$16="Yes",IF((IF(_D006148="",1,0)+IF(_D006149="",1,0))&lt;&gt;0,"WARNING: Schedule incomplete. If no data to report, please enter N/A or 0 in all cells for this row.",""),"")</f>
        <v/>
      </c>
    </row>
    <row r="31" spans="2:15" ht="15" customHeight="1">
      <c r="B31" s="2082" t="s">
        <v>1326</v>
      </c>
      <c r="C31" s="2083"/>
      <c r="D31" s="80"/>
      <c r="E31" s="1487"/>
      <c r="F31" s="1487"/>
      <c r="G31" s="1470">
        <f t="shared" si="2"/>
        <v>0</v>
      </c>
      <c r="H31" s="1015">
        <f t="shared" si="0"/>
        <v>0</v>
      </c>
      <c r="I31" s="1533">
        <f t="shared" si="1"/>
        <v>0</v>
      </c>
      <c r="J31" s="167">
        <v>19</v>
      </c>
      <c r="K31" s="157"/>
      <c r="L31" s="1370" t="str">
        <f>IF('Form 3'!$F$16="Yes",IF((IF(_D006215="",1,0)+IF(_D006150="",1,0)+IF(_D006151="",1,0))&lt;&gt;0,"WARNING: Schedule incomplete. If no data to report, please enter N/A or 0 in all cells for this row.",""),"")</f>
        <v/>
      </c>
    </row>
    <row r="32" spans="2:15" ht="15" customHeight="1">
      <c r="B32" s="2082" t="s">
        <v>1326</v>
      </c>
      <c r="C32" s="2083"/>
      <c r="D32" s="80"/>
      <c r="E32" s="1487"/>
      <c r="F32" s="1487"/>
      <c r="G32" s="1470">
        <f t="shared" si="2"/>
        <v>0</v>
      </c>
      <c r="H32" s="1015">
        <f t="shared" si="0"/>
        <v>0</v>
      </c>
      <c r="I32" s="1533">
        <f t="shared" si="1"/>
        <v>0</v>
      </c>
      <c r="J32" s="167">
        <v>20</v>
      </c>
      <c r="K32" s="157"/>
      <c r="L32" s="1370" t="str">
        <f>IF('Form 3'!$F$16="Yes",IF((IF(_D006217="",1,0)+IF(_D006152="",1,0)+IF(_D006153="",1,0))&lt;&gt;0,"WARNING: Schedule incomplete. If no data to report, please enter N/A or 0 in all cells for this row.",""),"")</f>
        <v/>
      </c>
    </row>
    <row r="33" spans="2:12" ht="15" customHeight="1">
      <c r="B33" s="2082" t="s">
        <v>1326</v>
      </c>
      <c r="C33" s="2083"/>
      <c r="D33" s="80"/>
      <c r="E33" s="1487"/>
      <c r="F33" s="1487"/>
      <c r="G33" s="1470">
        <f t="shared" si="2"/>
        <v>0</v>
      </c>
      <c r="H33" s="1015">
        <f t="shared" si="0"/>
        <v>0</v>
      </c>
      <c r="I33" s="1533">
        <f t="shared" si="1"/>
        <v>0</v>
      </c>
      <c r="J33" s="167">
        <v>21</v>
      </c>
      <c r="K33" s="157"/>
      <c r="L33" s="1370" t="str">
        <f>IF('Form 3'!$F$16="Yes",IF((IF(_D006219="",1,0)+IF(_D006154="",1,0)+IF(_D006155="",1,0))&lt;&gt;0,"WARNING: Schedule incomplete. If no data to report, please enter N/A or 0 in all cells for this row.",""),"")</f>
        <v/>
      </c>
    </row>
    <row r="34" spans="2:12" ht="15" customHeight="1">
      <c r="B34" s="2082" t="s">
        <v>1326</v>
      </c>
      <c r="C34" s="2083"/>
      <c r="D34" s="80"/>
      <c r="E34" s="1487"/>
      <c r="F34" s="1487"/>
      <c r="G34" s="1470">
        <f t="shared" si="2"/>
        <v>0</v>
      </c>
      <c r="H34" s="1015">
        <f t="shared" si="0"/>
        <v>0</v>
      </c>
      <c r="I34" s="1533">
        <f t="shared" si="1"/>
        <v>0</v>
      </c>
      <c r="J34" s="167">
        <v>22</v>
      </c>
      <c r="K34" s="157"/>
      <c r="L34" s="1370" t="str">
        <f>IF('Form 3'!$F$16="Yes",IF((IF(_D006221="",1,0)+IF(_D006156="",1,0)+IF(_D006157="",1,0))&lt;&gt;0,"WARNING: Schedule incomplete. If no data to report, please enter N/A or 0 in all cells for this row.",""),"")</f>
        <v/>
      </c>
    </row>
    <row r="35" spans="2:12" ht="15" customHeight="1">
      <c r="B35" s="2082" t="s">
        <v>1326</v>
      </c>
      <c r="C35" s="2083"/>
      <c r="D35" s="80"/>
      <c r="E35" s="1487"/>
      <c r="F35" s="1487"/>
      <c r="G35" s="1470">
        <f t="shared" si="2"/>
        <v>0</v>
      </c>
      <c r="H35" s="1015">
        <f t="shared" si="0"/>
        <v>0</v>
      </c>
      <c r="I35" s="1533">
        <f t="shared" si="1"/>
        <v>0</v>
      </c>
      <c r="J35" s="167">
        <v>23</v>
      </c>
      <c r="K35" s="157"/>
      <c r="L35" s="1370" t="str">
        <f>IF('Form 3'!$F$16="Yes",IF((IF(_D006223="",1,0)+IF(_D006158="",1,0)+IF(_D006159="",1,0))&lt;&gt;0,"WARNING: Schedule incomplete. If no data to report, please enter N/A or 0 in all cells for this row.",""),"")</f>
        <v/>
      </c>
    </row>
    <row r="36" spans="2:12" ht="15" customHeight="1">
      <c r="B36" s="2082" t="s">
        <v>1326</v>
      </c>
      <c r="C36" s="2083"/>
      <c r="D36" s="80"/>
      <c r="E36" s="1487"/>
      <c r="F36" s="1487"/>
      <c r="G36" s="1470">
        <f t="shared" si="2"/>
        <v>0</v>
      </c>
      <c r="H36" s="1015">
        <f t="shared" si="0"/>
        <v>0</v>
      </c>
      <c r="I36" s="1533">
        <f t="shared" si="1"/>
        <v>0</v>
      </c>
      <c r="J36" s="167">
        <v>24</v>
      </c>
      <c r="K36" s="157"/>
      <c r="L36" s="1370" t="str">
        <f>IF('Form 3'!$F$16="Yes",IF((IF(_D006225="",1,0)+IF(_D006160="",1,0)+IF(_D006161="",1,0))&lt;&gt;0,"WARNING: Schedule incomplete. If no data to report, please enter N/A or 0 in all cells for this row.",""),"")</f>
        <v/>
      </c>
    </row>
    <row r="37" spans="2:12" ht="15" customHeight="1">
      <c r="B37" s="2082" t="s">
        <v>1326</v>
      </c>
      <c r="C37" s="2083"/>
      <c r="D37" s="80"/>
      <c r="E37" s="1487"/>
      <c r="F37" s="1487"/>
      <c r="G37" s="1470">
        <f t="shared" si="2"/>
        <v>0</v>
      </c>
      <c r="H37" s="1015">
        <f t="shared" si="0"/>
        <v>0</v>
      </c>
      <c r="I37" s="1533">
        <f t="shared" si="1"/>
        <v>0</v>
      </c>
      <c r="J37" s="167">
        <v>25</v>
      </c>
      <c r="K37" s="157"/>
      <c r="L37" s="1370" t="str">
        <f>IF('Form 3'!$F$16="Yes",IF((IF(_D006227="",1,0)+IF(_D006162="",1,0)+IF(_D006163="",1,0))&lt;&gt;0,"WARNING: Schedule incomplete. If no data to report, please enter N/A or 0 in all cells for this row.",""),"")</f>
        <v/>
      </c>
    </row>
    <row r="38" spans="2:12" ht="15" customHeight="1">
      <c r="B38" s="2082" t="s">
        <v>1326</v>
      </c>
      <c r="C38" s="2083"/>
      <c r="D38" s="80"/>
      <c r="E38" s="1487"/>
      <c r="F38" s="1487"/>
      <c r="G38" s="1470">
        <f t="shared" si="2"/>
        <v>0</v>
      </c>
      <c r="H38" s="1015">
        <f t="shared" si="0"/>
        <v>0</v>
      </c>
      <c r="I38" s="1533">
        <f t="shared" si="1"/>
        <v>0</v>
      </c>
      <c r="J38" s="167">
        <v>26</v>
      </c>
      <c r="K38" s="157"/>
      <c r="L38" s="1370" t="str">
        <f>IF('Form 3'!$F$16="Yes",IF((IF(_D006229="",1,0)+IF(_D006164="",1,0)+IF(_D006165="",1,0))&lt;&gt;0,"WARNING: Schedule incomplete. If no data to report, please enter N/A or 0 in all cells for this row.",""),"")</f>
        <v/>
      </c>
    </row>
    <row r="39" spans="2:12" ht="15" customHeight="1">
      <c r="B39" s="2082" t="s">
        <v>1326</v>
      </c>
      <c r="C39" s="2083"/>
      <c r="D39" s="80"/>
      <c r="E39" s="1487"/>
      <c r="F39" s="1487"/>
      <c r="G39" s="1470">
        <f t="shared" si="2"/>
        <v>0</v>
      </c>
      <c r="H39" s="1015">
        <f t="shared" si="0"/>
        <v>0</v>
      </c>
      <c r="I39" s="1533">
        <f t="shared" si="1"/>
        <v>0</v>
      </c>
      <c r="J39" s="167">
        <v>27</v>
      </c>
      <c r="K39" s="157"/>
      <c r="L39" s="1370" t="str">
        <f>IF('Form 3'!$F$16="Yes",IF((IF(_D006231="",1,0)+IF(_D006166="",1,0)+IF(_D006167="",1,0))&lt;&gt;0,"WARNING: Schedule incomplete. If no data to report, please enter N/A or 0 in all cells for this row.",""),"")</f>
        <v/>
      </c>
    </row>
    <row r="40" spans="2:12" ht="15" customHeight="1">
      <c r="B40" s="2082" t="s">
        <v>1326</v>
      </c>
      <c r="C40" s="2083"/>
      <c r="D40" s="80"/>
      <c r="E40" s="1487"/>
      <c r="F40" s="1487"/>
      <c r="G40" s="1470">
        <f t="shared" si="2"/>
        <v>0</v>
      </c>
      <c r="H40" s="1015">
        <f t="shared" si="0"/>
        <v>0</v>
      </c>
      <c r="I40" s="1533">
        <f t="shared" si="1"/>
        <v>0</v>
      </c>
      <c r="J40" s="167">
        <v>28</v>
      </c>
      <c r="K40" s="157"/>
      <c r="L40" s="1370" t="str">
        <f>IF('Form 3'!$F$16="Yes",IF((IF(_D006233="",1,0)+IF(_D006168="",1,0)+IF(_D006169="",1,0))&lt;&gt;0,"WARNING: Schedule incomplete. If no data to report, please enter N/A or 0 in all cells for this row.",""),"")</f>
        <v/>
      </c>
    </row>
    <row r="41" spans="2:12" ht="15" customHeight="1">
      <c r="B41" s="2082" t="s">
        <v>1326</v>
      </c>
      <c r="C41" s="2083"/>
      <c r="D41" s="80"/>
      <c r="E41" s="1487"/>
      <c r="F41" s="1487"/>
      <c r="G41" s="1470">
        <f t="shared" si="2"/>
        <v>0</v>
      </c>
      <c r="H41" s="1015">
        <f t="shared" si="0"/>
        <v>0</v>
      </c>
      <c r="I41" s="1533">
        <f t="shared" si="1"/>
        <v>0</v>
      </c>
      <c r="J41" s="167">
        <v>29</v>
      </c>
      <c r="K41" s="157"/>
      <c r="L41" s="1370" t="str">
        <f>IF('Form 3'!$F$16="Yes",IF((IF(_D006235="",1,0)+IF(_D006170="",1,0)+IF(_D006171="",1,0))&lt;&gt;0,"WARNING: Schedule incomplete. If no data to report, please enter N/A or 0 in all cells for this row.",""),"")</f>
        <v/>
      </c>
    </row>
    <row r="42" spans="2:12" ht="15" customHeight="1">
      <c r="B42" s="2082" t="s">
        <v>1326</v>
      </c>
      <c r="C42" s="2083"/>
      <c r="D42" s="80"/>
      <c r="E42" s="1487"/>
      <c r="F42" s="1487"/>
      <c r="G42" s="1470">
        <f t="shared" si="2"/>
        <v>0</v>
      </c>
      <c r="H42" s="1015">
        <f t="shared" si="0"/>
        <v>0</v>
      </c>
      <c r="I42" s="1533">
        <f t="shared" si="1"/>
        <v>0</v>
      </c>
      <c r="J42" s="167">
        <v>30</v>
      </c>
      <c r="K42" s="157"/>
      <c r="L42" s="1370" t="str">
        <f>IF('Form 3'!$F$16="Yes",IF((IF(_D006237="",1,0)+IF(_D006172="",1,0)+IF(_D006173="",1,0))&lt;&gt;0,"WARNING: Schedule incomplete. If no data to report, please enter N/A or 0 in all cells for this row.",""),"")</f>
        <v/>
      </c>
    </row>
    <row r="43" spans="2:12" ht="15" customHeight="1">
      <c r="B43" s="2082" t="s">
        <v>1326</v>
      </c>
      <c r="C43" s="2083"/>
      <c r="D43" s="80"/>
      <c r="E43" s="1487"/>
      <c r="F43" s="1487"/>
      <c r="G43" s="1470">
        <f t="shared" si="2"/>
        <v>0</v>
      </c>
      <c r="H43" s="1015">
        <f t="shared" si="0"/>
        <v>0</v>
      </c>
      <c r="I43" s="1533">
        <f t="shared" si="1"/>
        <v>0</v>
      </c>
      <c r="J43" s="167">
        <v>31</v>
      </c>
      <c r="K43" s="157"/>
      <c r="L43" s="1370" t="str">
        <f>IF('Form 3'!$F$16="Yes",IF((IF(_D006239="",1,0)+IF(_D006174="",1,0)+IF(_D006175="",1,0))&lt;&gt;0,"WARNING: Schedule incomplete. If no data to report, please enter N/A or 0 in all cells for this row.",""),"")</f>
        <v/>
      </c>
    </row>
    <row r="44" spans="2:12" ht="15" customHeight="1">
      <c r="B44" s="2082" t="s">
        <v>1326</v>
      </c>
      <c r="C44" s="2083"/>
      <c r="D44" s="80"/>
      <c r="E44" s="1487"/>
      <c r="F44" s="1487"/>
      <c r="G44" s="1470">
        <f t="shared" si="2"/>
        <v>0</v>
      </c>
      <c r="H44" s="1015">
        <f t="shared" si="0"/>
        <v>0</v>
      </c>
      <c r="I44" s="1533">
        <f t="shared" si="1"/>
        <v>0</v>
      </c>
      <c r="J44" s="167">
        <v>32</v>
      </c>
      <c r="K44" s="157"/>
      <c r="L44" s="1370" t="str">
        <f>IF('Form 3'!$F$16="Yes",IF((IF(_D006241="",1,0)+IF(_D006176="",1,0)+IF(_D006177="",1,0))&lt;&gt;0,"WARNING: Schedule incomplete. If no data to report, please enter N/A or 0 in all cells for this row.",""),"")</f>
        <v/>
      </c>
    </row>
    <row r="45" spans="2:12" ht="15" customHeight="1">
      <c r="B45" s="2082" t="s">
        <v>1326</v>
      </c>
      <c r="C45" s="2083"/>
      <c r="D45" s="80"/>
      <c r="E45" s="1487"/>
      <c r="F45" s="1487"/>
      <c r="G45" s="1470">
        <f t="shared" si="2"/>
        <v>0</v>
      </c>
      <c r="H45" s="1015">
        <f t="shared" si="0"/>
        <v>0</v>
      </c>
      <c r="I45" s="1533">
        <f t="shared" si="1"/>
        <v>0</v>
      </c>
      <c r="J45" s="167">
        <v>33</v>
      </c>
      <c r="K45" s="157"/>
      <c r="L45" s="1370" t="str">
        <f>IF('Form 3'!$F$16="Yes",IF((IF(_D006243="",1,0)+IF(_D006178="",1,0)+IF(_D006179="",1,0))&lt;&gt;0,"WARNING: Schedule incomplete. If no data to report, please enter N/A or 0 in all cells for this row.",""),"")</f>
        <v/>
      </c>
    </row>
    <row r="46" spans="2:12" ht="15" customHeight="1">
      <c r="B46" s="2082" t="s">
        <v>1326</v>
      </c>
      <c r="C46" s="2083"/>
      <c r="D46" s="80"/>
      <c r="E46" s="1487"/>
      <c r="F46" s="1487"/>
      <c r="G46" s="1470">
        <f t="shared" si="2"/>
        <v>0</v>
      </c>
      <c r="H46" s="1015">
        <f t="shared" si="0"/>
        <v>0</v>
      </c>
      <c r="I46" s="1533">
        <f t="shared" si="1"/>
        <v>0</v>
      </c>
      <c r="J46" s="167">
        <v>34</v>
      </c>
      <c r="K46" s="157"/>
      <c r="L46" s="1370" t="str">
        <f>IF('Form 3'!$F$16="Yes",IF((IF(_D006245="",1,0)+IF(_D006180="",1,0)+IF(_D006181="",1,0))&lt;&gt;0,"WARNING: Schedule incomplete. If no data to report, please enter N/A or 0 in all cells for this row.",""),"")</f>
        <v/>
      </c>
    </row>
    <row r="47" spans="2:12" ht="15" customHeight="1">
      <c r="B47" s="2082" t="s">
        <v>1326</v>
      </c>
      <c r="C47" s="2083"/>
      <c r="D47" s="80"/>
      <c r="E47" s="1487"/>
      <c r="F47" s="1487"/>
      <c r="G47" s="1470">
        <f>E47+F47</f>
        <v>0</v>
      </c>
      <c r="H47" s="1015">
        <f t="shared" si="0"/>
        <v>0</v>
      </c>
      <c r="I47" s="1533">
        <f t="shared" si="1"/>
        <v>0</v>
      </c>
      <c r="J47" s="167">
        <v>35</v>
      </c>
      <c r="K47" s="157"/>
      <c r="L47" s="1370" t="str">
        <f>IF('Form 3'!$F$16="Yes",IF((IF(_D006247="",1,0)+IF(_D006182="",1,0)+IF(_D006183="",1,0))&lt;&gt;0,"WARNING: Schedule incomplete. If no data to report, please enter N/A or 0 in all cells for this row.",""),"")</f>
        <v/>
      </c>
    </row>
    <row r="48" spans="2:12" ht="15" customHeight="1">
      <c r="B48" s="2082" t="s">
        <v>1326</v>
      </c>
      <c r="C48" s="2083"/>
      <c r="D48" s="80"/>
      <c r="E48" s="1487"/>
      <c r="F48" s="1487"/>
      <c r="G48" s="1470">
        <f>E48+F48</f>
        <v>0</v>
      </c>
      <c r="H48" s="1015">
        <f t="shared" si="0"/>
        <v>0</v>
      </c>
      <c r="I48" s="1533">
        <f t="shared" si="1"/>
        <v>0</v>
      </c>
      <c r="J48" s="167">
        <v>36</v>
      </c>
      <c r="K48" s="157"/>
      <c r="L48" s="1370" t="str">
        <f>IF('Form 3'!$F$16="Yes",IF((IF(_D006249="",1,0)+IF(_D006184="",1,0)+IF(_D006185="",1,0))&lt;&gt;0,"WARNING: Schedule incomplete. If no data to report, please enter N/A or 0 in all cells for this row.",""),"")</f>
        <v/>
      </c>
    </row>
    <row r="49" spans="2:12" ht="15" customHeight="1">
      <c r="B49" s="2082" t="s">
        <v>1326</v>
      </c>
      <c r="C49" s="2083"/>
      <c r="D49" s="80"/>
      <c r="E49" s="1487"/>
      <c r="F49" s="1487"/>
      <c r="G49" s="1470">
        <f>E49+F49</f>
        <v>0</v>
      </c>
      <c r="H49" s="1015">
        <f t="shared" si="0"/>
        <v>0</v>
      </c>
      <c r="I49" s="1533">
        <f t="shared" si="1"/>
        <v>0</v>
      </c>
      <c r="J49" s="167">
        <v>37</v>
      </c>
      <c r="K49" s="157"/>
      <c r="L49" s="1370" t="str">
        <f>IF('Form 3'!$F$16="Yes",IF((IF(_D006251="",1,0)+IF(_D006186="",1,0)+IF(_D006187="",1,0))&lt;&gt;0,"WARNING: Schedule incomplete. If no data to report, please enter N/A or 0 in all cells for this row.",""),"")</f>
        <v/>
      </c>
    </row>
    <row r="50" spans="2:12" ht="15" customHeight="1">
      <c r="B50" s="2082" t="s">
        <v>1326</v>
      </c>
      <c r="C50" s="2083"/>
      <c r="D50" s="80"/>
      <c r="E50" s="1487"/>
      <c r="F50" s="1487"/>
      <c r="G50" s="1470">
        <f>E50+F50</f>
        <v>0</v>
      </c>
      <c r="H50" s="1015">
        <f t="shared" si="0"/>
        <v>0</v>
      </c>
      <c r="I50" s="1533">
        <f t="shared" si="1"/>
        <v>0</v>
      </c>
      <c r="J50" s="167">
        <v>38</v>
      </c>
      <c r="K50" s="157"/>
      <c r="L50" s="1370" t="str">
        <f>IF('Form 3'!$F$16="Yes",IF((IF(_D006253="",1,0)+IF(_D006188="",1,0)+IF(_D006189="",1,0))&lt;&gt;0,"WARNING: Schedule incomplete. If no data to report, please enter N/A or 0 in all cells for this row.",""),"")</f>
        <v/>
      </c>
    </row>
    <row r="51" spans="2:12" ht="15" customHeight="1">
      <c r="B51" s="235" t="s">
        <v>728</v>
      </c>
      <c r="C51" s="204"/>
      <c r="D51" s="227">
        <v>30</v>
      </c>
      <c r="E51" s="1487"/>
      <c r="F51" s="1487"/>
      <c r="G51" s="1470">
        <f t="shared" si="2"/>
        <v>0</v>
      </c>
      <c r="H51" s="1015">
        <f t="shared" si="0"/>
        <v>0</v>
      </c>
      <c r="I51" s="1533">
        <f t="shared" si="1"/>
        <v>0</v>
      </c>
      <c r="J51" s="167">
        <v>45</v>
      </c>
      <c r="K51" s="157"/>
      <c r="L51" s="1370" t="str">
        <f>IF('Form 3'!$F$16="Yes",IF((IF(_D006202="",1,0)+IF(_D006203="",1,0))&lt;&gt;0,"WARNING: Schedule incomplete. If no data to report, please enter N/A or 0 in all cells for this row.",""),"")</f>
        <v/>
      </c>
    </row>
    <row r="52" spans="2:12" ht="15" customHeight="1">
      <c r="B52" s="235" t="s">
        <v>1327</v>
      </c>
      <c r="C52" s="204"/>
      <c r="D52" s="227" t="s">
        <v>1328</v>
      </c>
      <c r="E52" s="1487"/>
      <c r="F52" s="1487"/>
      <c r="G52" s="1470">
        <f t="shared" si="2"/>
        <v>0</v>
      </c>
      <c r="H52" s="1015">
        <f t="shared" si="0"/>
        <v>0</v>
      </c>
      <c r="I52" s="1533">
        <f t="shared" si="1"/>
        <v>0</v>
      </c>
      <c r="J52" s="167">
        <v>46</v>
      </c>
      <c r="K52" s="157"/>
      <c r="L52" s="1370" t="str">
        <f>IF('Form 3'!$F$16="Yes",IF((IF(_D006204="",1,0)+IF(_D006205="",1,0))&lt;&gt;0,"WARNING: Schedule incomplete. If no data to report, please enter N/A or 0 in all cells for this row.",""),"")</f>
        <v/>
      </c>
    </row>
    <row r="53" spans="2:12" ht="15" customHeight="1">
      <c r="B53" s="235" t="s">
        <v>1329</v>
      </c>
      <c r="C53" s="204"/>
      <c r="D53" s="80"/>
      <c r="E53" s="1487"/>
      <c r="F53" s="1487"/>
      <c r="G53" s="1470">
        <f t="shared" si="2"/>
        <v>0</v>
      </c>
      <c r="H53" s="1015">
        <f t="shared" si="0"/>
        <v>0</v>
      </c>
      <c r="I53" s="1533">
        <f t="shared" si="1"/>
        <v>0</v>
      </c>
      <c r="J53" s="167">
        <v>47</v>
      </c>
      <c r="K53" s="157"/>
      <c r="L53" s="1370" t="str">
        <f>IF('Form 3'!$F$16="Yes",IF((IF(_D006313="",1,0)+IF(_D006206="",1,0)+IF(_D006207="",1,0))&lt;&gt;0,"WARNING: Schedule incomplete. If no data to report, please enter N/A or 0 in all cells for this row.",""),"")</f>
        <v/>
      </c>
    </row>
    <row r="54" spans="2:12" ht="15" customHeight="1">
      <c r="B54" s="235" t="s">
        <v>729</v>
      </c>
      <c r="C54" s="204"/>
      <c r="D54" s="227" t="s">
        <v>1330</v>
      </c>
      <c r="E54" s="1487"/>
      <c r="F54" s="1487"/>
      <c r="G54" s="1470">
        <f t="shared" si="2"/>
        <v>0</v>
      </c>
      <c r="H54" s="1015">
        <f t="shared" si="0"/>
        <v>0</v>
      </c>
      <c r="I54" s="1533">
        <f t="shared" si="1"/>
        <v>0</v>
      </c>
      <c r="J54" s="167">
        <v>48</v>
      </c>
      <c r="K54" s="157"/>
      <c r="L54" s="1370" t="str">
        <f>IF('Form 3'!$F$16="Yes",IF((IF(_D006208="",1,0)+IF(_D006209="",1,0))&lt;&gt;0,"WARNING: Schedule incomplete. If no data to report, please enter N/A or 0 in all cells for this row.",""),"")</f>
        <v/>
      </c>
    </row>
    <row r="55" spans="2:12" ht="15" customHeight="1">
      <c r="B55" s="235" t="s">
        <v>1331</v>
      </c>
      <c r="C55" s="204"/>
      <c r="D55" s="227" t="s">
        <v>1332</v>
      </c>
      <c r="E55" s="1487"/>
      <c r="F55" s="1487"/>
      <c r="G55" s="1470">
        <f t="shared" si="2"/>
        <v>0</v>
      </c>
      <c r="H55" s="1015">
        <f t="shared" si="0"/>
        <v>0</v>
      </c>
      <c r="I55" s="1533">
        <f t="shared" si="1"/>
        <v>0</v>
      </c>
      <c r="J55" s="167">
        <v>49</v>
      </c>
      <c r="K55" s="157"/>
      <c r="L55" s="1370" t="str">
        <f>IF('Form 3'!$F$16="Yes",IF((IF(_D006210="",1,0)+IF(_D006211="",1,0))&lt;&gt;0,"WARNING: Schedule incomplete. If no data to report, please enter N/A or 0 in all cells for this row.",""),"")</f>
        <v/>
      </c>
    </row>
    <row r="56" spans="2:12" ht="15" customHeight="1">
      <c r="B56" s="235" t="s">
        <v>85</v>
      </c>
      <c r="C56" s="204"/>
      <c r="D56" s="227" t="s">
        <v>1333</v>
      </c>
      <c r="E56" s="1487"/>
      <c r="F56" s="1487"/>
      <c r="G56" s="1470">
        <f t="shared" si="2"/>
        <v>0</v>
      </c>
      <c r="H56" s="1015">
        <f t="shared" si="0"/>
        <v>0</v>
      </c>
      <c r="I56" s="1533">
        <f t="shared" si="1"/>
        <v>0</v>
      </c>
      <c r="J56" s="167">
        <v>50</v>
      </c>
      <c r="K56" s="157"/>
      <c r="L56" s="1370" t="str">
        <f>IF('Form 3'!$F$16="Yes",IF((IF(_D006212="",1,0)+IF(_D006213="",1,0))&lt;&gt;0,"WARNING: Schedule incomplete. If no data to report, please enter N/A or 0 in all cells for this row.",""),"")</f>
        <v/>
      </c>
    </row>
    <row r="57" spans="2:12" ht="15" customHeight="1">
      <c r="B57" s="1026"/>
      <c r="C57" s="1027"/>
      <c r="D57" s="1028"/>
      <c r="E57" s="1686"/>
      <c r="F57" s="1686"/>
      <c r="G57" s="1686"/>
      <c r="H57" s="1029"/>
      <c r="I57" s="1687"/>
      <c r="J57" s="167">
        <v>51</v>
      </c>
      <c r="K57" s="157"/>
    </row>
    <row r="58" spans="2:12" ht="15" customHeight="1">
      <c r="B58" s="1017" t="s">
        <v>1310</v>
      </c>
      <c r="C58" s="681"/>
      <c r="D58" s="204"/>
      <c r="E58" s="1470">
        <f>SUM(E16:E56)</f>
        <v>0</v>
      </c>
      <c r="F58" s="1470">
        <f>SUM(F16:F56)</f>
        <v>0</v>
      </c>
      <c r="G58" s="1470">
        <f>SUM(G16:G56)</f>
        <v>0</v>
      </c>
      <c r="H58" s="1015">
        <f>SUM(H16:H56)</f>
        <v>0</v>
      </c>
      <c r="I58" s="1533">
        <f>SUM(I16:I56)</f>
        <v>0</v>
      </c>
      <c r="J58" s="167">
        <v>52</v>
      </c>
      <c r="K58" s="157"/>
    </row>
    <row r="59" spans="2:12" ht="13.5">
      <c r="B59" s="897"/>
      <c r="C59" s="142"/>
      <c r="D59" s="142"/>
      <c r="E59" s="142"/>
      <c r="F59" s="142"/>
      <c r="G59" s="1030"/>
      <c r="H59" s="142"/>
      <c r="I59" s="1014"/>
      <c r="J59" s="167">
        <v>53</v>
      </c>
      <c r="K59" s="157"/>
    </row>
    <row r="60" spans="2:12" ht="33.950000000000003" customHeight="1" thickBot="1">
      <c r="B60" s="1279" t="s">
        <v>1314</v>
      </c>
      <c r="C60" s="1280"/>
      <c r="D60" s="1281"/>
      <c r="E60" s="1034"/>
      <c r="F60" s="650"/>
      <c r="G60" s="650"/>
      <c r="H60" s="1035"/>
      <c r="I60" s="1688">
        <f>I64</f>
        <v>0</v>
      </c>
      <c r="J60" s="167">
        <v>54</v>
      </c>
      <c r="K60" s="157"/>
    </row>
    <row r="61" spans="2:12" ht="13.5" thickTop="1">
      <c r="B61" s="239"/>
      <c r="C61" s="239"/>
      <c r="D61" s="239"/>
      <c r="E61" s="239"/>
      <c r="F61" s="239"/>
      <c r="G61" s="239"/>
      <c r="H61" s="239"/>
      <c r="I61" s="239"/>
      <c r="J61" s="167">
        <v>55</v>
      </c>
    </row>
    <row r="62" spans="2:12">
      <c r="B62" s="12" t="s">
        <v>723</v>
      </c>
      <c r="F62" s="1031" t="s">
        <v>942</v>
      </c>
      <c r="G62" s="1032"/>
      <c r="H62" s="517"/>
      <c r="I62" s="1689"/>
      <c r="J62" s="167">
        <v>56</v>
      </c>
      <c r="L62" s="1370" t="str">
        <f>IF('Form 3'!$F$16="Yes",IF(IF(_D006414="",1,0)&lt;&gt;0,"WARNING: Schedule incomplete. If no data to report, please enter N/A or 0 in all cells for this row.",""),"")</f>
        <v/>
      </c>
    </row>
    <row r="63" spans="2:12">
      <c r="B63" s="1018" t="s">
        <v>724</v>
      </c>
      <c r="F63" s="1031" t="s">
        <v>730</v>
      </c>
      <c r="G63" s="1032"/>
      <c r="H63" s="517"/>
      <c r="I63" s="1690"/>
      <c r="J63" s="167">
        <v>57</v>
      </c>
      <c r="L63" s="1370" t="str">
        <f>IF('Form 3'!$F$16="Yes",IF(IF(_D006415="",1,0)&lt;&gt;0,"WARNING: Schedule incomplete. If no data to report, please enter N/A or 0 in all cells for this row.",""),"")</f>
        <v/>
      </c>
    </row>
    <row r="64" spans="2:12">
      <c r="B64" s="1018" t="s">
        <v>1335</v>
      </c>
      <c r="F64" s="1031" t="s">
        <v>1334</v>
      </c>
      <c r="G64" s="1032"/>
      <c r="H64" s="517"/>
      <c r="I64" s="1691">
        <f>+I62+I63</f>
        <v>0</v>
      </c>
      <c r="J64" s="167">
        <v>58</v>
      </c>
    </row>
    <row r="65" spans="2:11"/>
    <row r="66" spans="2:11"/>
    <row r="67" spans="2:11">
      <c r="B67" s="1018"/>
    </row>
    <row r="68" spans="2:11">
      <c r="B68" s="134"/>
      <c r="C68" s="134"/>
      <c r="D68" s="134"/>
      <c r="E68" s="135"/>
      <c r="F68" s="135"/>
      <c r="G68" s="135"/>
      <c r="H68" s="135"/>
      <c r="I68" s="135"/>
    </row>
    <row r="69" spans="2:11">
      <c r="B69" s="134"/>
      <c r="C69" s="134"/>
      <c r="D69" s="134"/>
      <c r="E69" s="135"/>
      <c r="F69" s="135"/>
      <c r="G69" s="135"/>
      <c r="H69" s="135"/>
      <c r="I69" s="135"/>
    </row>
    <row r="70" spans="2:11">
      <c r="B70" s="134"/>
      <c r="C70" s="134"/>
      <c r="D70" s="134"/>
      <c r="E70" s="135"/>
      <c r="F70" s="135"/>
      <c r="G70" s="135"/>
      <c r="H70" s="135"/>
      <c r="I70" s="135"/>
    </row>
    <row r="71" spans="2:11">
      <c r="B71" s="134"/>
      <c r="C71" s="134"/>
      <c r="D71" s="134"/>
      <c r="E71" s="135"/>
      <c r="F71" s="135"/>
      <c r="G71" s="135"/>
      <c r="H71" s="135"/>
      <c r="I71" s="135"/>
      <c r="J71" s="1033"/>
      <c r="K71" s="1033"/>
    </row>
    <row r="72" spans="2:11" hidden="1">
      <c r="B72" s="134"/>
      <c r="C72" s="134"/>
      <c r="D72" s="134"/>
      <c r="E72" s="135"/>
      <c r="F72" s="135"/>
      <c r="G72" s="135"/>
      <c r="H72" s="135"/>
      <c r="I72" s="135"/>
    </row>
    <row r="73" spans="2:11" hidden="1">
      <c r="H73" s="977"/>
    </row>
    <row r="74" spans="2:11" hidden="1">
      <c r="H74" s="977"/>
    </row>
    <row r="75" spans="2:11" hidden="1">
      <c r="H75" s="977"/>
    </row>
    <row r="76" spans="2:11" hidden="1">
      <c r="H76" s="977"/>
    </row>
    <row r="77" spans="2:11" hidden="1">
      <c r="H77" s="977"/>
    </row>
  </sheetData>
  <sheetProtection algorithmName="SHA-512" hashValue="I9xs1LRhU7a1q2V99KvfVtoia8ySIN+LhQpVaJa+ial0zWKbxglBz+V6ugDqgaLy7MEgnMT/F01fLbGw7IamyQ==" saltValue="Ut9GjtaLaVXtL6sQtwQoFA==" spinCount="100000" sheet="1" objects="1" scenarios="1"/>
  <mergeCells count="22">
    <mergeCell ref="B8:C8"/>
    <mergeCell ref="B50:C50"/>
    <mergeCell ref="B45:C45"/>
    <mergeCell ref="B46:C46"/>
    <mergeCell ref="B47:C47"/>
    <mergeCell ref="B48:C48"/>
    <mergeCell ref="B49:C49"/>
    <mergeCell ref="B40:C40"/>
    <mergeCell ref="B41:C41"/>
    <mergeCell ref="B42:C42"/>
    <mergeCell ref="B43:C43"/>
    <mergeCell ref="B44:C44"/>
    <mergeCell ref="B35:C35"/>
    <mergeCell ref="B36:C36"/>
    <mergeCell ref="B37:C37"/>
    <mergeCell ref="B38:C38"/>
    <mergeCell ref="B39:C39"/>
    <mergeCell ref="B13:C13"/>
    <mergeCell ref="B31:C31"/>
    <mergeCell ref="B32:C32"/>
    <mergeCell ref="B33:C33"/>
    <mergeCell ref="B34:C34"/>
  </mergeCells>
  <hyperlinks>
    <hyperlink ref="B8" location="Checklist!A1" display="Click here to go back to the instructions" xr:uid="{C5371755-B452-4478-BA0C-28483A31CD1E}"/>
  </hyperlinks>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1">
    <pageSetUpPr fitToPage="1"/>
  </sheetPr>
  <dimension ref="A1:O65"/>
  <sheetViews>
    <sheetView showGridLines="0" zoomScaleNormal="100" workbookViewId="0">
      <selection activeCell="G24" sqref="G24"/>
    </sheetView>
  </sheetViews>
  <sheetFormatPr defaultColWidth="0" defaultRowHeight="12.75" zeroHeight="1"/>
  <cols>
    <col min="1" max="1" width="1.77734375" style="12" customWidth="1"/>
    <col min="2" max="2" width="33.5546875" style="12" customWidth="1"/>
    <col min="3" max="9" width="20.77734375" style="12" customWidth="1"/>
    <col min="10" max="10" width="2.44140625" style="12" hidden="1" customWidth="1"/>
    <col min="11" max="11" width="2.109375" style="12" customWidth="1"/>
    <col min="12" max="12" width="67.109375" style="1370" customWidth="1"/>
    <col min="13" max="15" width="8.88671875" style="12" hidden="1" customWidth="1"/>
    <col min="16" max="16384" width="9.6640625" style="12" hidden="1"/>
  </cols>
  <sheetData>
    <row r="1" spans="2:12">
      <c r="B1" s="134" t="s">
        <v>12355</v>
      </c>
      <c r="C1" s="134"/>
      <c r="D1" s="134"/>
      <c r="E1" s="134"/>
      <c r="F1" s="134"/>
      <c r="G1" s="134"/>
      <c r="H1" s="134"/>
      <c r="I1" s="134"/>
      <c r="J1" s="134"/>
    </row>
    <row r="2" spans="2:12">
      <c r="B2" s="134" t="s">
        <v>12356</v>
      </c>
      <c r="C2" s="134"/>
      <c r="D2" s="134"/>
      <c r="E2" s="134"/>
      <c r="F2" s="134"/>
      <c r="G2" s="134"/>
      <c r="H2" s="134"/>
      <c r="I2" s="134"/>
      <c r="J2" s="134"/>
      <c r="L2" s="1371" t="str">
        <f>IF(COUNTIF(L3:O60,"WARNING: Schedule incomplete. If no data to report, please enter N/A or 0 in all cells for this row.")&gt;0,"INCOMPLETE","")</f>
        <v/>
      </c>
    </row>
    <row r="3" spans="2:12">
      <c r="B3" s="134" t="s">
        <v>12357</v>
      </c>
      <c r="C3" s="134"/>
      <c r="D3" s="134"/>
      <c r="E3" s="134"/>
      <c r="F3" s="134"/>
      <c r="G3" s="134"/>
      <c r="H3" s="134"/>
      <c r="I3" s="134"/>
      <c r="J3" s="134"/>
    </row>
    <row r="4" spans="2:12">
      <c r="B4" s="134" t="s">
        <v>12358</v>
      </c>
      <c r="C4" s="134"/>
      <c r="D4" s="134"/>
      <c r="E4" s="134"/>
      <c r="F4" s="134"/>
      <c r="G4" s="134"/>
      <c r="H4" s="134"/>
      <c r="I4" s="134"/>
      <c r="J4" s="134"/>
    </row>
    <row r="5" spans="2:12">
      <c r="B5" s="134"/>
      <c r="C5" s="134"/>
      <c r="D5" s="134"/>
      <c r="E5" s="135"/>
      <c r="F5" s="135"/>
      <c r="G5" s="134"/>
      <c r="H5" s="134"/>
      <c r="I5" s="134"/>
    </row>
    <row r="6" spans="2:12">
      <c r="B6" s="134" t="s">
        <v>731</v>
      </c>
      <c r="C6" s="134"/>
      <c r="D6" s="134"/>
      <c r="E6" s="135"/>
      <c r="F6" s="135"/>
      <c r="G6" s="134"/>
      <c r="H6" s="134"/>
      <c r="I6" s="134"/>
    </row>
    <row r="7" spans="2:12">
      <c r="B7" s="134" t="s">
        <v>732</v>
      </c>
      <c r="C7" s="134"/>
      <c r="D7" s="134"/>
      <c r="E7" s="135"/>
      <c r="F7" s="135"/>
      <c r="G7" s="134"/>
      <c r="H7" s="134"/>
      <c r="I7" s="134"/>
    </row>
    <row r="8" spans="2:12" ht="13.5" thickBot="1">
      <c r="B8" s="1752" t="s">
        <v>14439</v>
      </c>
      <c r="C8" s="169"/>
      <c r="D8" s="169"/>
      <c r="E8" s="169"/>
      <c r="F8" s="169"/>
      <c r="G8" s="169"/>
      <c r="H8" s="169"/>
      <c r="I8" s="16"/>
    </row>
    <row r="9" spans="2:12" ht="13.5" thickTop="1">
      <c r="B9" s="136" t="s">
        <v>6</v>
      </c>
      <c r="C9" s="137">
        <f>Facility_Name</f>
        <v>0</v>
      </c>
      <c r="D9" s="137"/>
      <c r="E9" s="137"/>
      <c r="F9" s="137"/>
      <c r="G9" s="137"/>
      <c r="H9" s="137"/>
      <c r="I9" s="139"/>
    </row>
    <row r="10" spans="2:12">
      <c r="B10" s="141" t="s">
        <v>7</v>
      </c>
      <c r="C10" s="142" t="str">
        <f>IF(Facility_DBA = 0, "", Facility_DBA)</f>
        <v/>
      </c>
      <c r="D10" s="142"/>
      <c r="E10" s="142"/>
      <c r="F10" s="142"/>
      <c r="G10" s="142"/>
      <c r="H10" s="892"/>
      <c r="I10" s="143"/>
    </row>
    <row r="11" spans="2:12" ht="13.5" thickBot="1">
      <c r="B11" s="144" t="s">
        <v>24</v>
      </c>
      <c r="C11" s="145">
        <f>Provider_Number</f>
        <v>0</v>
      </c>
      <c r="D11" s="145"/>
      <c r="E11" s="145"/>
      <c r="F11" s="219" t="s">
        <v>95</v>
      </c>
      <c r="G11" s="1448">
        <f>Facility_FYB</f>
        <v>0</v>
      </c>
      <c r="H11" s="893" t="s">
        <v>53</v>
      </c>
      <c r="I11" s="1811">
        <f>Facility_FYE</f>
        <v>0</v>
      </c>
    </row>
    <row r="12" spans="2:12" ht="13.5" hidden="1" thickTop="1">
      <c r="B12" s="996" t="s">
        <v>1486</v>
      </c>
      <c r="C12" s="998" t="s">
        <v>1487</v>
      </c>
      <c r="D12" s="998" t="s">
        <v>1488</v>
      </c>
      <c r="E12" s="998" t="s">
        <v>1489</v>
      </c>
      <c r="F12" s="998" t="s">
        <v>1490</v>
      </c>
      <c r="G12" s="998" t="s">
        <v>1491</v>
      </c>
      <c r="H12" s="998" t="s">
        <v>1492</v>
      </c>
      <c r="I12" s="1812" t="s">
        <v>1493</v>
      </c>
    </row>
    <row r="13" spans="2:12" ht="13.5" thickTop="1">
      <c r="B13" s="687"/>
      <c r="C13" s="1037" t="s">
        <v>59</v>
      </c>
      <c r="D13" s="1038" t="s">
        <v>60</v>
      </c>
      <c r="E13" s="1038" t="s">
        <v>61</v>
      </c>
      <c r="F13" s="1038" t="s">
        <v>62</v>
      </c>
      <c r="G13" s="1038" t="s">
        <v>735</v>
      </c>
      <c r="H13" s="1038" t="s">
        <v>736</v>
      </c>
      <c r="I13" s="1810" t="s">
        <v>737</v>
      </c>
      <c r="J13" s="167">
        <v>1</v>
      </c>
    </row>
    <row r="14" spans="2:12" ht="56.25" customHeight="1">
      <c r="B14" s="1039" t="s">
        <v>412</v>
      </c>
      <c r="C14" s="1040" t="s">
        <v>1336</v>
      </c>
      <c r="D14" s="1040" t="s">
        <v>14430</v>
      </c>
      <c r="E14" s="1040" t="s">
        <v>1337</v>
      </c>
      <c r="F14" s="1040" t="s">
        <v>1338</v>
      </c>
      <c r="G14" s="1040" t="s">
        <v>1339</v>
      </c>
      <c r="H14" s="1040" t="s">
        <v>13215</v>
      </c>
      <c r="I14" s="514" t="s">
        <v>13216</v>
      </c>
      <c r="J14" s="167">
        <v>2</v>
      </c>
    </row>
    <row r="15" spans="2:12">
      <c r="B15" s="157"/>
      <c r="C15" s="570"/>
      <c r="D15" s="570"/>
      <c r="E15" s="570"/>
      <c r="F15" s="570"/>
      <c r="G15" s="570"/>
      <c r="H15" s="1041"/>
      <c r="I15" s="815"/>
      <c r="J15" s="167">
        <v>3</v>
      </c>
    </row>
    <row r="16" spans="2:12" ht="15" customHeight="1">
      <c r="B16" s="235" t="s">
        <v>738</v>
      </c>
      <c r="C16" s="465"/>
      <c r="D16" s="1042"/>
      <c r="E16" s="1042"/>
      <c r="F16" s="1042"/>
      <c r="G16" s="1042"/>
      <c r="H16" s="1043"/>
      <c r="I16" s="1044"/>
      <c r="J16" s="167">
        <v>4</v>
      </c>
    </row>
    <row r="17" spans="2:12" ht="15" customHeight="1">
      <c r="B17" s="1045" t="s">
        <v>1340</v>
      </c>
      <c r="C17" s="1692">
        <f>'Schedule 13A'!G26</f>
        <v>0</v>
      </c>
      <c r="D17" s="1693"/>
      <c r="E17" s="1693"/>
      <c r="F17" s="1692">
        <f>'Schedule 13A'!I26</f>
        <v>0</v>
      </c>
      <c r="G17" s="1694">
        <f>SUM(C17:F17)</f>
        <v>0</v>
      </c>
      <c r="H17" s="1047">
        <f>+C44</f>
        <v>0</v>
      </c>
      <c r="I17" s="1699">
        <f>ROUND(H17*G17,0)</f>
        <v>0</v>
      </c>
      <c r="J17" s="167">
        <v>5</v>
      </c>
      <c r="L17" s="1370" t="str">
        <f>IF('Form 3'!$F$16="Yes",IF((IF(_D006421="",1,0)+IF(_D006422="",1,0))&lt;&gt;0,"WARNING: Schedule incomplete. If no data to report, please enter N/A or 0 in all cells for this row.",""),"")</f>
        <v/>
      </c>
    </row>
    <row r="18" spans="2:12" ht="15" customHeight="1">
      <c r="B18" s="157"/>
      <c r="C18" s="1695"/>
      <c r="D18" s="1695"/>
      <c r="E18" s="1695"/>
      <c r="F18" s="1695"/>
      <c r="G18" s="1695"/>
      <c r="H18" s="1041"/>
      <c r="I18" s="1650"/>
      <c r="J18" s="167">
        <v>6</v>
      </c>
    </row>
    <row r="19" spans="2:12" ht="15" customHeight="1">
      <c r="B19" s="157"/>
      <c r="C19" s="1695"/>
      <c r="D19" s="1695"/>
      <c r="E19" s="1695"/>
      <c r="F19" s="1695"/>
      <c r="G19" s="1695"/>
      <c r="H19" s="1041"/>
      <c r="I19" s="1650"/>
      <c r="J19" s="167">
        <v>7</v>
      </c>
    </row>
    <row r="20" spans="2:12" ht="15" customHeight="1">
      <c r="B20" s="1049" t="s">
        <v>739</v>
      </c>
      <c r="C20" s="1696"/>
      <c r="D20" s="1695"/>
      <c r="E20" s="1695"/>
      <c r="F20" s="1695"/>
      <c r="G20" s="1695"/>
      <c r="H20" s="1050"/>
      <c r="I20" s="1650"/>
      <c r="J20" s="167">
        <v>8</v>
      </c>
    </row>
    <row r="21" spans="2:12" ht="15" customHeight="1">
      <c r="B21" s="1045" t="s">
        <v>744</v>
      </c>
      <c r="C21" s="1692">
        <f>'Schedule 13A'!G30</f>
        <v>0</v>
      </c>
      <c r="D21" s="1693"/>
      <c r="E21" s="1693"/>
      <c r="F21" s="1692">
        <f>'Schedule 13A'!I30</f>
        <v>0</v>
      </c>
      <c r="G21" s="1694">
        <f>SUM(C21:F21)</f>
        <v>0</v>
      </c>
      <c r="H21" s="1047">
        <f>+D44</f>
        <v>0</v>
      </c>
      <c r="I21" s="1699">
        <f t="shared" ref="I21:I28" si="0">ROUND(H21*G21,0)</f>
        <v>0</v>
      </c>
      <c r="J21" s="167">
        <v>9</v>
      </c>
      <c r="L21" s="1370" t="str">
        <f>IF('Form 3'!$F$16="Yes",IF((IF(_D006446="",1,0)+IF(_D006447="",1,0))&lt;&gt;0,"WARNING: Schedule incomplete. If no data to report, please enter N/A or 0 in all cells for this row.",""),"")</f>
        <v/>
      </c>
    </row>
    <row r="22" spans="2:12" ht="15" customHeight="1">
      <c r="B22" s="1045" t="s">
        <v>743</v>
      </c>
      <c r="C22" s="1692">
        <f>'Schedule 13A'!G29</f>
        <v>0</v>
      </c>
      <c r="D22" s="1693"/>
      <c r="E22" s="1693"/>
      <c r="F22" s="1692">
        <f>'Schedule 13A'!I29</f>
        <v>0</v>
      </c>
      <c r="G22" s="1694">
        <f t="shared" ref="G22:G34" si="1">SUM(C22:F22)</f>
        <v>0</v>
      </c>
      <c r="H22" s="1047">
        <f>+E44</f>
        <v>0</v>
      </c>
      <c r="I22" s="1699">
        <f t="shared" si="0"/>
        <v>0</v>
      </c>
      <c r="J22" s="167">
        <v>10</v>
      </c>
      <c r="L22" s="1370" t="str">
        <f>IF('Form 3'!$F$16="Yes",IF((IF(_D006448="",1,0)+IF(_D006449="",1,0))&lt;&gt;0,"WARNING: Schedule incomplete. If no data to report, please enter N/A or 0 in all cells for this row.",""),"")</f>
        <v/>
      </c>
    </row>
    <row r="23" spans="2:12" ht="15" customHeight="1">
      <c r="B23" s="1045" t="s">
        <v>14413</v>
      </c>
      <c r="C23" s="1692">
        <f>'Schedule 13A'!G24</f>
        <v>0</v>
      </c>
      <c r="D23" s="1693"/>
      <c r="E23" s="1693"/>
      <c r="F23" s="1692">
        <f>'Schedule 13A'!I24</f>
        <v>0</v>
      </c>
      <c r="G23" s="1694">
        <f t="shared" si="1"/>
        <v>0</v>
      </c>
      <c r="H23" s="1047">
        <f>+F44</f>
        <v>0</v>
      </c>
      <c r="I23" s="1699">
        <f t="shared" si="0"/>
        <v>0</v>
      </c>
      <c r="J23" s="167">
        <v>11</v>
      </c>
      <c r="L23" s="1370" t="str">
        <f>IF('Form 3'!$F$16="Yes",IF((IF(_D006450="",1,0)+IF(_D006451="",1,0))&lt;&gt;0,"WARNING: Schedule incomplete. If no data to report, please enter N/A or 0 in all cells for this row.",""),"")</f>
        <v/>
      </c>
    </row>
    <row r="24" spans="2:12" ht="15" customHeight="1">
      <c r="B24" s="1045" t="s">
        <v>14414</v>
      </c>
      <c r="C24" s="1692">
        <f>'Schedule 13A'!G25</f>
        <v>0</v>
      </c>
      <c r="D24" s="1693"/>
      <c r="E24" s="1693"/>
      <c r="F24" s="1692">
        <f>'Schedule 13A'!I25</f>
        <v>0</v>
      </c>
      <c r="G24" s="1694">
        <f t="shared" ref="G24" si="2">SUM(C24:F24)</f>
        <v>0</v>
      </c>
      <c r="H24" s="1047">
        <f>+G44</f>
        <v>0</v>
      </c>
      <c r="I24" s="1699">
        <f t="shared" ref="I24" si="3">ROUND(H24*G24,0)</f>
        <v>0</v>
      </c>
      <c r="J24" s="167">
        <v>40</v>
      </c>
    </row>
    <row r="25" spans="2:12" ht="15" customHeight="1">
      <c r="B25" s="1045" t="s">
        <v>1341</v>
      </c>
      <c r="C25" s="1693"/>
      <c r="D25" s="1693"/>
      <c r="E25" s="1693"/>
      <c r="F25" s="1693"/>
      <c r="G25" s="1694">
        <f t="shared" si="1"/>
        <v>0</v>
      </c>
      <c r="H25" s="1047">
        <f>+H24</f>
        <v>0</v>
      </c>
      <c r="I25" s="1699">
        <f t="shared" si="0"/>
        <v>0</v>
      </c>
      <c r="J25" s="167">
        <v>12</v>
      </c>
      <c r="L25" s="1370" t="str">
        <f>IF('Form 3'!$F$16="Yes",IF((IF(_D006452="",1,0)+IF(_D006453="",1,0)+IF(_D006454="",1,0)+IF(_D006455="",1,0))&lt;&gt;0,"WARNING: Schedule incomplete. If no data to report, please enter N/A or 0 in all cells for this row.",""),"")</f>
        <v/>
      </c>
    </row>
    <row r="26" spans="2:12" ht="15" customHeight="1">
      <c r="B26" s="1045" t="s">
        <v>1303</v>
      </c>
      <c r="C26" s="1693"/>
      <c r="D26" s="1693"/>
      <c r="E26" s="1693"/>
      <c r="F26" s="1693"/>
      <c r="G26" s="1694">
        <f t="shared" si="1"/>
        <v>0</v>
      </c>
      <c r="H26" s="1047">
        <v>1</v>
      </c>
      <c r="I26" s="1699">
        <f t="shared" si="0"/>
        <v>0</v>
      </c>
      <c r="J26" s="167">
        <v>13</v>
      </c>
      <c r="L26" s="1370" t="str">
        <f>IF('Form 3'!$F$16="Yes",IF((IF(_D006456="",1,0)+IF(_D006457="",1,0)+IF(_D006458="",1,0)+IF(_D006459="",1,0))&lt;&gt;0,"WARNING: Schedule incomplete. If no data to report, please enter N/A or 0 in all cells for this row.",""),"")</f>
        <v/>
      </c>
    </row>
    <row r="27" spans="2:12" ht="15" customHeight="1">
      <c r="B27" s="1045" t="s">
        <v>369</v>
      </c>
      <c r="C27" s="1692">
        <f>'Schedule 13A'!G27</f>
        <v>0</v>
      </c>
      <c r="D27" s="1693"/>
      <c r="E27" s="1693"/>
      <c r="F27" s="1692">
        <f>'Schedule 13A'!I27</f>
        <v>0</v>
      </c>
      <c r="G27" s="1694">
        <f t="shared" si="1"/>
        <v>0</v>
      </c>
      <c r="H27" s="1047">
        <f>+H44</f>
        <v>0</v>
      </c>
      <c r="I27" s="1699">
        <f t="shared" si="0"/>
        <v>0</v>
      </c>
      <c r="J27" s="167">
        <v>14</v>
      </c>
      <c r="L27" s="1370" t="str">
        <f>IF('Form 3'!$F$16="Yes",IF((IF(_D006460="",1,0)+IF(_D006461="",1,0))&lt;&gt;0,"WARNING: Schedule incomplete. If no data to report, please enter N/A or 0 in all cells for this row.",""),"")</f>
        <v/>
      </c>
    </row>
    <row r="28" spans="2:12" ht="15" customHeight="1">
      <c r="B28" s="1045" t="s">
        <v>1342</v>
      </c>
      <c r="C28" s="1693"/>
      <c r="D28" s="1693"/>
      <c r="E28" s="1693"/>
      <c r="F28" s="1693"/>
      <c r="G28" s="1694">
        <f t="shared" si="1"/>
        <v>0</v>
      </c>
      <c r="H28" s="1047">
        <v>1</v>
      </c>
      <c r="I28" s="1699">
        <f t="shared" si="0"/>
        <v>0</v>
      </c>
      <c r="J28" s="167">
        <v>15</v>
      </c>
      <c r="L28" s="1370" t="str">
        <f>IF('Form 3'!$F$16="Yes",IF((IF(_D006462="",1,0)+IF(_D006463="",1,0)+IF(_D006464="",1,0)+IF(_D006465="",1,0))&lt;&gt;0,"WARNING: Schedule incomplete. If no data to report, please enter N/A or 0 in all cells for this row.",""),"")</f>
        <v/>
      </c>
    </row>
    <row r="29" spans="2:12" ht="15" customHeight="1">
      <c r="B29" s="1036" t="s">
        <v>1344</v>
      </c>
      <c r="C29" s="1693"/>
      <c r="D29" s="1693"/>
      <c r="E29" s="1693"/>
      <c r="F29" s="1693"/>
      <c r="G29" s="1694">
        <f t="shared" si="1"/>
        <v>0</v>
      </c>
      <c r="H29" s="1047">
        <f>$I$44</f>
        <v>0</v>
      </c>
      <c r="I29" s="1699">
        <f t="shared" ref="I29:I34" si="4">ROUND(H29*G29,0)</f>
        <v>0</v>
      </c>
      <c r="J29" s="167">
        <v>16</v>
      </c>
      <c r="L29" s="1370" t="str">
        <f>IF('Form 3'!$F$16="Yes",IF((IF(_D006466="",1,0)+IF(_D006467="",1,0)+IF(_D006468="",1,0)+IF(_D006469="",1,0))&lt;&gt;0,"WARNING: Schedule incomplete. If no data to report, please enter N/A or 0 in all cells for this row.",""),"")</f>
        <v/>
      </c>
    </row>
    <row r="30" spans="2:12" ht="15" customHeight="1">
      <c r="B30" s="1036" t="s">
        <v>1344</v>
      </c>
      <c r="C30" s="1693"/>
      <c r="D30" s="1693"/>
      <c r="E30" s="1693"/>
      <c r="F30" s="1693"/>
      <c r="G30" s="1694">
        <f t="shared" si="1"/>
        <v>0</v>
      </c>
      <c r="H30" s="1047">
        <f>$C$52</f>
        <v>0</v>
      </c>
      <c r="I30" s="1699">
        <f t="shared" si="4"/>
        <v>0</v>
      </c>
      <c r="J30" s="167">
        <v>17</v>
      </c>
      <c r="L30" s="1370" t="str">
        <f>IF('Form 3'!$F$16="Yes",IF((IF(_D006470="",1,0)+IF(_D006471="",1,0)+IF(_D006472="",1,0)+IF(_D006473="",1,0))&lt;&gt;0,"WARNING: Schedule incomplete. If no data to report, please enter N/A or 0 in all cells for this row.",""),"")</f>
        <v/>
      </c>
    </row>
    <row r="31" spans="2:12" ht="15" customHeight="1">
      <c r="B31" s="1036" t="s">
        <v>1344</v>
      </c>
      <c r="C31" s="1697"/>
      <c r="D31" s="1697"/>
      <c r="E31" s="1697"/>
      <c r="F31" s="1697"/>
      <c r="G31" s="1694">
        <f>SUM(C31:F31)</f>
        <v>0</v>
      </c>
      <c r="H31" s="1047">
        <f>$D$52</f>
        <v>0</v>
      </c>
      <c r="I31" s="1699">
        <f t="shared" si="4"/>
        <v>0</v>
      </c>
      <c r="J31" s="167">
        <v>18</v>
      </c>
      <c r="L31" s="1370" t="str">
        <f>IF('Form 3'!$F$16="Yes",IF((IF(_D012255="",1,0)+IF(_D012256="",1,0)+IF(_D012257="",1,0)+IF(_D012258="",1,0))&lt;&gt;0,"WARNING: Schedule incomplete. If no data to report, please enter N/A or 0 in all cells for this row.",""),"")</f>
        <v/>
      </c>
    </row>
    <row r="32" spans="2:12" ht="15" customHeight="1">
      <c r="B32" s="1036" t="s">
        <v>1344</v>
      </c>
      <c r="C32" s="1697"/>
      <c r="D32" s="1697"/>
      <c r="E32" s="1697"/>
      <c r="F32" s="1697"/>
      <c r="G32" s="1694">
        <f>SUM(C32:F32)</f>
        <v>0</v>
      </c>
      <c r="H32" s="1047">
        <f>$E$52</f>
        <v>0</v>
      </c>
      <c r="I32" s="1699">
        <f t="shared" si="4"/>
        <v>0</v>
      </c>
      <c r="J32" s="167">
        <v>19</v>
      </c>
      <c r="L32" s="1370" t="str">
        <f>IF('Form 3'!$F$16="Yes",IF((IF(_D012259="",1,0)+IF(_D012260="",1,0)+IF(_D012261="",1,0)+IF(_D012262="",1,0))&lt;&gt;0,"WARNING: Schedule incomplete. If no data to report, please enter N/A or 0 in all cells for this row.",""),"")</f>
        <v/>
      </c>
    </row>
    <row r="33" spans="2:12" ht="15" customHeight="1">
      <c r="B33" s="1036" t="s">
        <v>1344</v>
      </c>
      <c r="C33" s="1697"/>
      <c r="D33" s="1697"/>
      <c r="E33" s="1697"/>
      <c r="F33" s="1697"/>
      <c r="G33" s="1694">
        <f>SUM(C33:F33)</f>
        <v>0</v>
      </c>
      <c r="H33" s="1047">
        <f>$F$52</f>
        <v>0</v>
      </c>
      <c r="I33" s="1699">
        <f t="shared" si="4"/>
        <v>0</v>
      </c>
      <c r="J33" s="167">
        <v>20</v>
      </c>
      <c r="L33" s="1370" t="str">
        <f>IF('Form 3'!$F$16="Yes",IF((IF(_D012263="",1,0)+IF(_D012264="",1,0)+IF(_D012265="",1,0)+IF(_D012266="",1,0))&lt;&gt;0,"WARNING: Schedule incomplete. If no data to report, please enter N/A or 0 in all cells for this row.",""),"")</f>
        <v/>
      </c>
    </row>
    <row r="34" spans="2:12" ht="15" customHeight="1">
      <c r="B34" s="1036" t="s">
        <v>1344</v>
      </c>
      <c r="C34" s="1693"/>
      <c r="D34" s="1693"/>
      <c r="E34" s="1693"/>
      <c r="F34" s="1693"/>
      <c r="G34" s="1694">
        <f t="shared" si="1"/>
        <v>0</v>
      </c>
      <c r="H34" s="1047">
        <f>$G$52</f>
        <v>0</v>
      </c>
      <c r="I34" s="1699">
        <f t="shared" si="4"/>
        <v>0</v>
      </c>
      <c r="J34" s="167">
        <v>21</v>
      </c>
      <c r="L34" s="1370" t="str">
        <f>IF('Form 3'!$F$16="Yes",IF((IF(_D006474="",1,0)+IF(_D006475="",1,0)+IF(_D006476="",1,0)+IF(_D006477="",1,0))&lt;&gt;0,"WARNING: Schedule incomplete. If no data to report, please enter N/A or 0 in all cells for this row.",""),"")</f>
        <v/>
      </c>
    </row>
    <row r="35" spans="2:12" ht="15" customHeight="1">
      <c r="B35" s="157"/>
      <c r="C35" s="1695"/>
      <c r="D35" s="1695"/>
      <c r="E35" s="1695"/>
      <c r="F35" s="1695"/>
      <c r="G35" s="1695"/>
      <c r="H35" s="1041"/>
      <c r="I35" s="1650"/>
      <c r="J35" s="167">
        <v>22</v>
      </c>
    </row>
    <row r="36" spans="2:12" ht="15" customHeight="1">
      <c r="B36" s="1051" t="s">
        <v>1343</v>
      </c>
      <c r="C36" s="1698">
        <f>SUM(C21:C34)</f>
        <v>0</v>
      </c>
      <c r="D36" s="1698">
        <f>SUM(D21:D34)</f>
        <v>0</v>
      </c>
      <c r="E36" s="1698">
        <f>SUM(E21:E34)</f>
        <v>0</v>
      </c>
      <c r="F36" s="1698">
        <f>SUM(F21:F34)</f>
        <v>0</v>
      </c>
      <c r="G36" s="1698">
        <f>SUM(G21:G34)</f>
        <v>0</v>
      </c>
      <c r="H36" s="1052"/>
      <c r="I36" s="1700">
        <f>SUM(I21:I34)</f>
        <v>0</v>
      </c>
      <c r="J36" s="167">
        <v>23</v>
      </c>
    </row>
    <row r="37" spans="2:12" ht="15" customHeight="1">
      <c r="B37" s="157"/>
      <c r="C37" s="570"/>
      <c r="D37" s="570"/>
      <c r="E37" s="570"/>
      <c r="F37" s="570"/>
      <c r="G37" s="570"/>
      <c r="H37" s="1041"/>
      <c r="I37" s="815"/>
      <c r="J37" s="167">
        <v>24</v>
      </c>
    </row>
    <row r="38" spans="2:12" ht="15" customHeight="1">
      <c r="B38" s="157"/>
      <c r="C38" s="570"/>
      <c r="D38" s="570"/>
      <c r="E38" s="570"/>
      <c r="F38" s="570"/>
      <c r="G38" s="570"/>
      <c r="H38" s="1041"/>
      <c r="I38" s="815"/>
      <c r="J38" s="167">
        <v>25</v>
      </c>
    </row>
    <row r="39" spans="2:12" ht="15" customHeight="1">
      <c r="B39" s="1053"/>
      <c r="C39" s="1054" t="s">
        <v>740</v>
      </c>
      <c r="D39" s="1054" t="s">
        <v>740</v>
      </c>
      <c r="E39" s="1054" t="s">
        <v>740</v>
      </c>
      <c r="F39" s="1054" t="s">
        <v>740</v>
      </c>
      <c r="G39" s="1054" t="s">
        <v>740</v>
      </c>
      <c r="H39" s="1054" t="s">
        <v>740</v>
      </c>
      <c r="I39" s="1055" t="s">
        <v>740</v>
      </c>
      <c r="J39" s="167">
        <v>26</v>
      </c>
    </row>
    <row r="40" spans="2:12" ht="15" customHeight="1">
      <c r="B40" s="1049" t="s">
        <v>741</v>
      </c>
      <c r="C40" s="1056" t="s">
        <v>742</v>
      </c>
      <c r="D40" s="1056" t="s">
        <v>744</v>
      </c>
      <c r="E40" s="1056" t="s">
        <v>743</v>
      </c>
      <c r="F40" s="1056" t="s">
        <v>14427</v>
      </c>
      <c r="G40" s="1056" t="s">
        <v>14426</v>
      </c>
      <c r="H40" s="1056" t="s">
        <v>369</v>
      </c>
      <c r="I40" s="1055" t="str">
        <f>_D006482</f>
        <v xml:space="preserve">Other - </v>
      </c>
      <c r="J40" s="167">
        <v>27</v>
      </c>
    </row>
    <row r="41" spans="2:12" ht="15" customHeight="1">
      <c r="B41" s="1049"/>
      <c r="C41" s="1046"/>
      <c r="D41" s="1046"/>
      <c r="E41" s="1046"/>
      <c r="F41" s="1046"/>
      <c r="G41" s="1046"/>
      <c r="H41" s="1046"/>
      <c r="I41" s="1048"/>
      <c r="J41" s="167">
        <v>28</v>
      </c>
    </row>
    <row r="42" spans="2:12" ht="15" customHeight="1">
      <c r="B42" s="1049" t="s">
        <v>745</v>
      </c>
      <c r="C42" s="102"/>
      <c r="D42" s="102"/>
      <c r="E42" s="102"/>
      <c r="F42" s="102"/>
      <c r="G42" s="102"/>
      <c r="H42" s="102"/>
      <c r="I42" s="103"/>
      <c r="J42" s="167">
        <v>29</v>
      </c>
      <c r="L42" s="1370" t="str">
        <f>IF('Form 3'!$F$16="Yes",IF((IF(_D006514="",1,0)+IF(_D006515="",1,0)+IF(_D006516="",1,0)+IF(_D006517="",1,0)+IF(_D006518="",1,0)+IF(_D006519="",1,0)+IF(_D006520="",1,0))&lt;&gt;0,"WARNING: Schedule incomplete. If no data to report, please enter N/A or 0 in all cells for this row.",""),"")</f>
        <v/>
      </c>
    </row>
    <row r="43" spans="2:12" ht="15" customHeight="1">
      <c r="B43" s="1049" t="s">
        <v>746</v>
      </c>
      <c r="C43" s="102"/>
      <c r="D43" s="102"/>
      <c r="E43" s="102"/>
      <c r="F43" s="102"/>
      <c r="G43" s="102"/>
      <c r="H43" s="102"/>
      <c r="I43" s="103"/>
      <c r="J43" s="167">
        <v>30</v>
      </c>
      <c r="L43" s="1370" t="str">
        <f>IF('Form 3'!$F$16="Yes",IF((IF(_D006521="",1,0)+IF(_D006522="",1,0)+IF(_D006523="",1,0)+IF(_D006524="",1,0)+IF(_D006525="",1,0)+IF(_D006526="",1,0)+IF(_D006527="",1,0))&lt;&gt;0,"WARNING: Schedule incomplete. If no data to report, please enter N/A or 0 in all cells for this row.",""),"")</f>
        <v/>
      </c>
    </row>
    <row r="44" spans="2:12" ht="15" customHeight="1">
      <c r="B44" s="1049" t="s">
        <v>747</v>
      </c>
      <c r="C44" s="1047">
        <f t="shared" ref="C44:I44" si="5">IF(C43=0,0,ROUND(C42/C43,4))</f>
        <v>0</v>
      </c>
      <c r="D44" s="1047">
        <f t="shared" si="5"/>
        <v>0</v>
      </c>
      <c r="E44" s="1047">
        <f t="shared" si="5"/>
        <v>0</v>
      </c>
      <c r="F44" s="1047">
        <f t="shared" si="5"/>
        <v>0</v>
      </c>
      <c r="G44" s="1047">
        <f t="shared" ref="G44:H44" si="6">IF(G43=0,0,ROUND(G42/G43,4))</f>
        <v>0</v>
      </c>
      <c r="H44" s="1047">
        <f t="shared" si="6"/>
        <v>0</v>
      </c>
      <c r="I44" s="1058">
        <f t="shared" si="5"/>
        <v>0</v>
      </c>
      <c r="J44" s="167">
        <v>31</v>
      </c>
    </row>
    <row r="45" spans="2:12" ht="15" customHeight="1">
      <c r="B45" s="157"/>
      <c r="C45" s="570"/>
      <c r="D45" s="570"/>
      <c r="E45" s="570"/>
      <c r="F45" s="570"/>
      <c r="G45" s="570"/>
      <c r="H45" s="1041"/>
      <c r="I45" s="815"/>
      <c r="J45" s="167">
        <v>32</v>
      </c>
    </row>
    <row r="46" spans="2:12" ht="15" customHeight="1">
      <c r="B46" s="157"/>
      <c r="C46" s="570"/>
      <c r="D46" s="570"/>
      <c r="E46" s="570"/>
      <c r="F46" s="570"/>
      <c r="G46" s="570"/>
      <c r="H46" s="1041"/>
      <c r="I46" s="815"/>
      <c r="J46" s="167">
        <v>33</v>
      </c>
    </row>
    <row r="47" spans="2:12" ht="15" customHeight="1">
      <c r="B47" s="1053"/>
      <c r="C47" s="1054" t="s">
        <v>740</v>
      </c>
      <c r="D47" s="1054" t="s">
        <v>740</v>
      </c>
      <c r="E47" s="1054" t="s">
        <v>740</v>
      </c>
      <c r="F47" s="1054" t="s">
        <v>740</v>
      </c>
      <c r="G47" s="1054" t="s">
        <v>740</v>
      </c>
      <c r="H47" s="1059"/>
      <c r="I47" s="1060"/>
      <c r="J47" s="167">
        <v>34</v>
      </c>
    </row>
    <row r="48" spans="2:12" ht="15" customHeight="1">
      <c r="B48" s="1049" t="s">
        <v>741</v>
      </c>
      <c r="C48" s="1054" t="str">
        <f>B30</f>
        <v xml:space="preserve">Other - </v>
      </c>
      <c r="D48" s="1054" t="str">
        <f>B31</f>
        <v xml:space="preserve">Other - </v>
      </c>
      <c r="E48" s="1054" t="str">
        <f>B32</f>
        <v xml:space="preserve">Other - </v>
      </c>
      <c r="F48" s="1054" t="str">
        <f>_D012254</f>
        <v xml:space="preserve">Other - </v>
      </c>
      <c r="G48" s="1054" t="str">
        <f>_D006484</f>
        <v xml:space="preserve">Other - </v>
      </c>
      <c r="H48" s="1061"/>
      <c r="I48" s="1062"/>
      <c r="J48" s="167">
        <v>35</v>
      </c>
    </row>
    <row r="49" spans="2:12" ht="15" customHeight="1">
      <c r="B49" s="1049"/>
      <c r="C49" s="1057"/>
      <c r="D49" s="1057"/>
      <c r="E49" s="1057"/>
      <c r="F49" s="1057"/>
      <c r="G49" s="1057"/>
      <c r="H49" s="1063"/>
      <c r="I49" s="1064"/>
      <c r="J49" s="167">
        <v>36</v>
      </c>
    </row>
    <row r="50" spans="2:12" ht="15" customHeight="1">
      <c r="B50" s="1049" t="s">
        <v>745</v>
      </c>
      <c r="C50" s="102"/>
      <c r="D50" s="102"/>
      <c r="E50" s="102"/>
      <c r="F50" s="102"/>
      <c r="G50" s="102"/>
      <c r="H50" s="587"/>
      <c r="I50" s="1064"/>
      <c r="J50" s="167">
        <v>37</v>
      </c>
      <c r="L50" s="1370" t="str">
        <f>IF('Form 3'!$F$16="Yes",IF((IF(_D006535="",1,0)+IF(_D006536="",1,0)+IF(_D012276="",1,0)+IF(_D012277="",1,0))&lt;&gt;0,"WARNING: Schedule incomplete. If no data to report, please enter N/A or 0 in all cells for this row.",""),"")</f>
        <v/>
      </c>
    </row>
    <row r="51" spans="2:12" ht="15" customHeight="1">
      <c r="B51" s="1049" t="s">
        <v>746</v>
      </c>
      <c r="C51" s="102"/>
      <c r="D51" s="102"/>
      <c r="E51" s="102"/>
      <c r="F51" s="102"/>
      <c r="G51" s="102"/>
      <c r="H51" s="587"/>
      <c r="I51" s="1064"/>
      <c r="J51" s="167">
        <v>38</v>
      </c>
      <c r="L51" s="1370" t="str">
        <f>IF('Form 3'!$F$16="Yes",IF((IF(_D006537="",1,0)+IF(_D006538="",1,0)+IF(_D012278="",1,0)+IF(_D012279="",1,0))&lt;&gt;0,"WARNING: Schedule incomplete. If no data to report, please enter N/A or 0 in all cells for this row.",""),"")</f>
        <v/>
      </c>
    </row>
    <row r="52" spans="2:12" ht="15" customHeight="1" thickBot="1">
      <c r="B52" s="1065" t="s">
        <v>747</v>
      </c>
      <c r="C52" s="1066">
        <f>IF(C51=0,0,ROUND(C50/C51,4))</f>
        <v>0</v>
      </c>
      <c r="D52" s="1066">
        <f>IF(D51=0,0,ROUND(D50/D51,4))</f>
        <v>0</v>
      </c>
      <c r="E52" s="1066">
        <f>IF(E51=0,0,ROUND(E50/E51,4))</f>
        <v>0</v>
      </c>
      <c r="F52" s="1066">
        <f>IF(F51=0,0,ROUND(F50/F51,4))</f>
        <v>0</v>
      </c>
      <c r="G52" s="1066">
        <f>IF(G51=0,0,ROUND(G50/G51,4))</f>
        <v>0</v>
      </c>
      <c r="H52" s="1067"/>
      <c r="I52" s="1068"/>
      <c r="J52" s="167">
        <v>39</v>
      </c>
    </row>
    <row r="53" spans="2:12" ht="13.5" thickTop="1"/>
    <row r="54" spans="2:12">
      <c r="B54" s="12" t="s">
        <v>748</v>
      </c>
    </row>
    <row r="55" spans="2:12">
      <c r="B55" s="1018" t="s">
        <v>14429</v>
      </c>
    </row>
    <row r="56" spans="2:12"/>
    <row r="57" spans="2:12">
      <c r="B57" s="134"/>
      <c r="C57" s="135"/>
      <c r="D57" s="135"/>
      <c r="E57" s="135"/>
      <c r="F57" s="135"/>
      <c r="G57" s="135"/>
      <c r="H57" s="135"/>
      <c r="I57" s="135"/>
    </row>
    <row r="58" spans="2:12"/>
    <row r="59" spans="2:12"/>
    <row r="60" spans="2:12"/>
    <row r="61" spans="2:12"/>
    <row r="62" spans="2:12"/>
    <row r="63" spans="2:12"/>
    <row r="64" spans="2:12"/>
    <row r="65"/>
  </sheetData>
  <sheetProtection algorithmName="SHA-512" hashValue="a4AihufpRDFIpP0RJ54dwHZe3ZD8/Meo3/P7VtgwzOapjKvRO4AdpY4g362Ztwbr+APnNMIIHOn0DNSFASr6GQ==" saltValue="MYHqroL58eakgkzHsof39Q==" spinCount="100000" sheet="1" objects="1" scenarios="1"/>
  <hyperlinks>
    <hyperlink ref="B8" location="Checklist!A1" display="Click here to go back to the instructions" xr:uid="{1FA1C1B9-2B62-4351-B76F-8C12115F99E2}"/>
  </hyperlinks>
  <printOptions horizontalCentered="1"/>
  <pageMargins left="0.25" right="0.25" top="0.75" bottom="0.75" header="0.3" footer="0.3"/>
  <pageSetup scale="62" orientation="landscape" r:id="rId1"/>
  <headerFooter alignWithMargins="0">
    <oddFooter>&amp;C&amp;10&amp;A 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pageSetUpPr fitToPage="1"/>
  </sheetPr>
  <dimension ref="A1:N72"/>
  <sheetViews>
    <sheetView showGridLines="0" zoomScaleNormal="100" workbookViewId="0">
      <selection activeCell="F25" sqref="F25"/>
    </sheetView>
  </sheetViews>
  <sheetFormatPr defaultColWidth="0" defaultRowHeight="12.75" zeroHeight="1"/>
  <cols>
    <col min="1" max="1" width="1.77734375" style="12" customWidth="1"/>
    <col min="2" max="2" width="37.6640625" style="12" customWidth="1"/>
    <col min="3" max="3" width="15.6640625" style="12" customWidth="1"/>
    <col min="4" max="4" width="1.77734375" style="12" customWidth="1"/>
    <col min="5" max="5" width="15.33203125" style="12" customWidth="1"/>
    <col min="6" max="6" width="15.77734375" style="12" customWidth="1"/>
    <col min="7" max="7" width="18.21875" style="12" customWidth="1"/>
    <col min="8" max="8" width="16" style="12" customWidth="1"/>
    <col min="9" max="9" width="3.33203125" style="12" hidden="1" customWidth="1"/>
    <col min="10" max="10" width="2.109375" style="12" customWidth="1"/>
    <col min="11" max="11" width="9.77734375" style="1370" customWidth="1"/>
    <col min="12" max="12" width="9.77734375" style="12" customWidth="1"/>
    <col min="13" max="13" width="8.88671875" style="12" hidden="1" customWidth="1"/>
    <col min="14" max="14" width="3.77734375" style="12" customWidth="1"/>
    <col min="15" max="16384" width="9.6640625" style="12" hidden="1"/>
  </cols>
  <sheetData>
    <row r="1" spans="2:13">
      <c r="B1" s="134" t="s">
        <v>12355</v>
      </c>
      <c r="C1" s="134"/>
      <c r="D1" s="134"/>
      <c r="E1" s="134"/>
      <c r="F1" s="134"/>
      <c r="G1" s="134"/>
      <c r="H1" s="134"/>
      <c r="I1" s="134"/>
    </row>
    <row r="2" spans="2:13">
      <c r="B2" s="134" t="s">
        <v>12356</v>
      </c>
      <c r="C2" s="134"/>
      <c r="D2" s="134"/>
      <c r="E2" s="134"/>
      <c r="F2" s="134"/>
      <c r="G2" s="134"/>
      <c r="H2" s="134"/>
      <c r="I2" s="134"/>
      <c r="K2" s="1371"/>
    </row>
    <row r="3" spans="2:13">
      <c r="B3" s="134" t="s">
        <v>12357</v>
      </c>
      <c r="C3" s="134"/>
      <c r="D3" s="134"/>
      <c r="E3" s="134"/>
      <c r="F3" s="134"/>
      <c r="G3" s="134"/>
      <c r="H3" s="134"/>
      <c r="I3" s="134"/>
    </row>
    <row r="4" spans="2:13">
      <c r="B4" s="134" t="s">
        <v>12358</v>
      </c>
      <c r="C4" s="134"/>
      <c r="D4" s="134"/>
      <c r="E4" s="134"/>
      <c r="F4" s="134"/>
      <c r="G4" s="134"/>
      <c r="H4" s="134"/>
      <c r="I4" s="134"/>
    </row>
    <row r="5" spans="2:13">
      <c r="B5" s="134"/>
      <c r="C5" s="134"/>
      <c r="D5" s="134"/>
      <c r="E5" s="135"/>
      <c r="F5" s="134"/>
      <c r="G5" s="134"/>
      <c r="H5" s="134"/>
    </row>
    <row r="6" spans="2:13">
      <c r="B6" s="134" t="s">
        <v>749</v>
      </c>
      <c r="C6" s="134"/>
      <c r="D6" s="134"/>
      <c r="E6" s="134"/>
      <c r="F6" s="134"/>
      <c r="G6" s="134"/>
      <c r="H6" s="134"/>
    </row>
    <row r="7" spans="2:13">
      <c r="B7" s="134" t="s">
        <v>750</v>
      </c>
      <c r="C7" s="134"/>
      <c r="D7" s="134"/>
      <c r="E7" s="134"/>
      <c r="F7" s="134"/>
      <c r="G7" s="134"/>
      <c r="H7" s="134"/>
      <c r="I7" s="1227"/>
    </row>
    <row r="8" spans="2:13" ht="13.5" thickBot="1">
      <c r="B8" s="1752" t="s">
        <v>14439</v>
      </c>
      <c r="C8" s="169"/>
      <c r="D8" s="169"/>
      <c r="E8" s="169"/>
      <c r="F8" s="169"/>
      <c r="G8" s="169"/>
      <c r="H8" s="16"/>
      <c r="I8" s="1227"/>
    </row>
    <row r="9" spans="2:13" ht="13.5" thickTop="1">
      <c r="B9" s="136" t="s">
        <v>6</v>
      </c>
      <c r="C9" s="137">
        <f>Facility_Name</f>
        <v>0</v>
      </c>
      <c r="D9" s="137"/>
      <c r="E9" s="137"/>
      <c r="F9" s="137"/>
      <c r="G9" s="137"/>
      <c r="H9" s="139"/>
      <c r="J9" s="157"/>
    </row>
    <row r="10" spans="2:13">
      <c r="B10" s="141" t="s">
        <v>7</v>
      </c>
      <c r="C10" s="142" t="str">
        <f>IF(Facility_DBA = 0, "", Facility_DBA)</f>
        <v/>
      </c>
      <c r="D10" s="142"/>
      <c r="E10" s="142"/>
      <c r="F10" s="142"/>
      <c r="G10" s="142"/>
      <c r="H10" s="143"/>
      <c r="J10" s="157"/>
    </row>
    <row r="11" spans="2:13" ht="13.5" thickBot="1">
      <c r="B11" s="144" t="s">
        <v>24</v>
      </c>
      <c r="C11" s="145">
        <f>Provider_Number</f>
        <v>0</v>
      </c>
      <c r="D11" s="181"/>
      <c r="E11" s="181" t="s">
        <v>95</v>
      </c>
      <c r="F11" s="1448">
        <f>Facility_FYB</f>
        <v>0</v>
      </c>
      <c r="G11" s="893" t="s">
        <v>751</v>
      </c>
      <c r="H11" s="1750">
        <f>Facility_FYE</f>
        <v>0</v>
      </c>
      <c r="J11" s="157"/>
    </row>
    <row r="12" spans="2:13" ht="14.25" hidden="1" thickTop="1" thickBot="1">
      <c r="B12" s="1069" t="s">
        <v>1486</v>
      </c>
      <c r="C12" s="1070" t="s">
        <v>1487</v>
      </c>
      <c r="D12" s="1070" t="s">
        <v>1488</v>
      </c>
      <c r="E12" s="1070" t="s">
        <v>1489</v>
      </c>
      <c r="F12" s="1071" t="s">
        <v>1490</v>
      </c>
      <c r="G12" s="1070" t="s">
        <v>1491</v>
      </c>
      <c r="H12" s="1072" t="s">
        <v>1492</v>
      </c>
      <c r="J12" s="157"/>
      <c r="K12" s="1072" t="s">
        <v>1493</v>
      </c>
      <c r="L12" s="1072" t="s">
        <v>1494</v>
      </c>
    </row>
    <row r="13" spans="2:13" ht="51.75" thickTop="1">
      <c r="B13" s="883" t="s">
        <v>412</v>
      </c>
      <c r="C13" s="884" t="s">
        <v>1347</v>
      </c>
      <c r="D13" s="884"/>
      <c r="E13" s="884" t="s">
        <v>1348</v>
      </c>
      <c r="F13" s="884" t="s">
        <v>1349</v>
      </c>
      <c r="G13" s="884" t="s">
        <v>12679</v>
      </c>
      <c r="H13" s="1762" t="s">
        <v>13217</v>
      </c>
      <c r="I13" s="167">
        <v>1</v>
      </c>
      <c r="J13" s="157"/>
      <c r="K13" s="2071" t="s">
        <v>16047</v>
      </c>
      <c r="L13" s="2072"/>
      <c r="M13" s="167">
        <v>1</v>
      </c>
    </row>
    <row r="14" spans="2:13" ht="15" customHeight="1">
      <c r="B14" s="897" t="s">
        <v>754</v>
      </c>
      <c r="C14" s="142"/>
      <c r="D14" s="204"/>
      <c r="E14" s="469"/>
      <c r="F14" s="469"/>
      <c r="G14" s="469"/>
      <c r="H14" s="471"/>
      <c r="I14" s="167">
        <v>2</v>
      </c>
      <c r="J14" s="157"/>
      <c r="K14" s="1773" t="s">
        <v>16048</v>
      </c>
      <c r="L14" s="1773" t="s">
        <v>16049</v>
      </c>
      <c r="M14" s="167">
        <v>2</v>
      </c>
    </row>
    <row r="15" spans="2:13" ht="15" customHeight="1">
      <c r="B15" s="908" t="s">
        <v>1345</v>
      </c>
      <c r="C15" s="227">
        <v>4</v>
      </c>
      <c r="D15" s="1286"/>
      <c r="E15" s="1487"/>
      <c r="F15" s="1487"/>
      <c r="G15" s="1487"/>
      <c r="H15" s="1533">
        <f>+E15-F15-G15</f>
        <v>0</v>
      </c>
      <c r="I15" s="167">
        <v>3</v>
      </c>
      <c r="J15" s="157"/>
      <c r="K15" s="1818">
        <f>IFERROR(H15*'Form 14'!K40,0)</f>
        <v>0</v>
      </c>
      <c r="L15" s="1818">
        <f>IFERROR(H15*'Form 14'!K41,0)</f>
        <v>0</v>
      </c>
      <c r="M15" s="167">
        <v>3</v>
      </c>
    </row>
    <row r="16" spans="2:13" ht="15" customHeight="1">
      <c r="B16" s="908" t="s">
        <v>947</v>
      </c>
      <c r="C16" s="227">
        <v>5</v>
      </c>
      <c r="D16" s="1286"/>
      <c r="E16" s="1487"/>
      <c r="F16" s="1487"/>
      <c r="G16" s="1487"/>
      <c r="H16" s="1533">
        <f t="shared" ref="H16:H47" si="0">+E16-F16-G16</f>
        <v>0</v>
      </c>
      <c r="I16" s="167">
        <v>4</v>
      </c>
      <c r="J16" s="157"/>
      <c r="K16" s="1818">
        <f>'Schedule 6'!K17</f>
        <v>0</v>
      </c>
      <c r="L16" s="1818">
        <f>'Schedule 6'!L17</f>
        <v>0</v>
      </c>
      <c r="M16" s="167">
        <v>4</v>
      </c>
    </row>
    <row r="17" spans="2:13" ht="15" customHeight="1">
      <c r="B17" s="908" t="s">
        <v>1346</v>
      </c>
      <c r="C17" s="227">
        <v>6</v>
      </c>
      <c r="D17" s="1286"/>
      <c r="E17" s="1487"/>
      <c r="F17" s="1487"/>
      <c r="G17" s="1487"/>
      <c r="H17" s="1533">
        <f t="shared" si="0"/>
        <v>0</v>
      </c>
      <c r="I17" s="167">
        <v>5</v>
      </c>
      <c r="J17" s="157"/>
      <c r="K17" s="1818">
        <f>'Schedule 6'!K18</f>
        <v>0</v>
      </c>
      <c r="L17" s="1818">
        <f>'Schedule 6'!L18</f>
        <v>0</v>
      </c>
      <c r="M17" s="167">
        <v>5</v>
      </c>
    </row>
    <row r="18" spans="2:13" ht="15" customHeight="1">
      <c r="B18" s="908" t="s">
        <v>1316</v>
      </c>
      <c r="C18" s="227">
        <v>7</v>
      </c>
      <c r="D18" s="1286"/>
      <c r="E18" s="1487"/>
      <c r="F18" s="1487"/>
      <c r="G18" s="1487"/>
      <c r="H18" s="1533">
        <f t="shared" si="0"/>
        <v>0</v>
      </c>
      <c r="I18" s="167">
        <v>6</v>
      </c>
      <c r="J18" s="157"/>
      <c r="K18" s="1818">
        <f>'Schedule 6'!K19</f>
        <v>0</v>
      </c>
      <c r="L18" s="1818">
        <f>'Schedule 6'!L19</f>
        <v>0</v>
      </c>
      <c r="M18" s="167">
        <v>6</v>
      </c>
    </row>
    <row r="19" spans="2:13" ht="15" customHeight="1">
      <c r="B19" s="908" t="s">
        <v>1317</v>
      </c>
      <c r="C19" s="227">
        <v>8</v>
      </c>
      <c r="D19" s="1286"/>
      <c r="E19" s="1487"/>
      <c r="F19" s="1487"/>
      <c r="G19" s="1487"/>
      <c r="H19" s="1533">
        <f t="shared" si="0"/>
        <v>0</v>
      </c>
      <c r="I19" s="167">
        <v>7</v>
      </c>
      <c r="J19" s="157"/>
      <c r="K19" s="1818">
        <f>'Schedule 6'!K20</f>
        <v>0</v>
      </c>
      <c r="L19" s="1818">
        <f>'Schedule 6'!L20</f>
        <v>0</v>
      </c>
      <c r="M19" s="167">
        <v>7</v>
      </c>
    </row>
    <row r="20" spans="2:13" ht="15" customHeight="1">
      <c r="B20" s="908" t="s">
        <v>1318</v>
      </c>
      <c r="C20" s="227">
        <v>9</v>
      </c>
      <c r="D20" s="1286"/>
      <c r="E20" s="1487"/>
      <c r="F20" s="1487"/>
      <c r="G20" s="1487"/>
      <c r="H20" s="1533">
        <f t="shared" si="0"/>
        <v>0</v>
      </c>
      <c r="I20" s="167">
        <v>8</v>
      </c>
      <c r="J20" s="157"/>
      <c r="K20" s="1818">
        <f>'Schedule 6'!K21</f>
        <v>0</v>
      </c>
      <c r="L20" s="1818">
        <f>'Schedule 6'!L21</f>
        <v>0</v>
      </c>
      <c r="M20" s="167">
        <v>8</v>
      </c>
    </row>
    <row r="21" spans="2:13" ht="15" customHeight="1">
      <c r="B21" s="908" t="s">
        <v>829</v>
      </c>
      <c r="C21" s="227">
        <v>10</v>
      </c>
      <c r="D21" s="1286"/>
      <c r="E21" s="1487"/>
      <c r="F21" s="1487"/>
      <c r="G21" s="1487"/>
      <c r="H21" s="1533">
        <f t="shared" si="0"/>
        <v>0</v>
      </c>
      <c r="I21" s="167">
        <v>9</v>
      </c>
      <c r="J21" s="157"/>
      <c r="K21" s="1818">
        <f>'Schedule 6'!K22</f>
        <v>0</v>
      </c>
      <c r="L21" s="1818">
        <f>'Schedule 6'!L22</f>
        <v>0</v>
      </c>
      <c r="M21" s="167">
        <v>9</v>
      </c>
    </row>
    <row r="22" spans="2:13" ht="15" customHeight="1">
      <c r="B22" s="908" t="s">
        <v>1319</v>
      </c>
      <c r="C22" s="227">
        <v>11</v>
      </c>
      <c r="D22" s="1286"/>
      <c r="E22" s="1487"/>
      <c r="F22" s="1487"/>
      <c r="G22" s="1487"/>
      <c r="H22" s="1533">
        <f t="shared" si="0"/>
        <v>0</v>
      </c>
      <c r="I22" s="167">
        <v>10</v>
      </c>
      <c r="J22" s="157"/>
      <c r="K22" s="1818">
        <f>'Schedule 6'!K23</f>
        <v>0</v>
      </c>
      <c r="L22" s="1818">
        <f>'Schedule 6'!L23</f>
        <v>0</v>
      </c>
      <c r="M22" s="167">
        <v>10</v>
      </c>
    </row>
    <row r="23" spans="2:13" ht="15" customHeight="1">
      <c r="B23" s="908" t="s">
        <v>1320</v>
      </c>
      <c r="C23" s="227">
        <v>12</v>
      </c>
      <c r="D23" s="1286"/>
      <c r="E23" s="1487"/>
      <c r="F23" s="1487"/>
      <c r="G23" s="1487"/>
      <c r="H23" s="1533">
        <f t="shared" si="0"/>
        <v>0</v>
      </c>
      <c r="I23" s="167">
        <v>11</v>
      </c>
      <c r="J23" s="157"/>
      <c r="K23" s="1818">
        <f>'Schedule 6'!K24</f>
        <v>0</v>
      </c>
      <c r="L23" s="1818">
        <f>'Schedule 6'!L24</f>
        <v>0</v>
      </c>
      <c r="M23" s="167">
        <v>11</v>
      </c>
    </row>
    <row r="24" spans="2:13" ht="15" customHeight="1">
      <c r="B24" s="908" t="s">
        <v>1350</v>
      </c>
      <c r="C24" s="227">
        <v>13</v>
      </c>
      <c r="D24" s="1286"/>
      <c r="E24" s="1487"/>
      <c r="F24" s="1487"/>
      <c r="G24" s="1487"/>
      <c r="H24" s="1533">
        <f t="shared" si="0"/>
        <v>0</v>
      </c>
      <c r="I24" s="167">
        <v>12</v>
      </c>
      <c r="J24" s="157"/>
      <c r="K24" s="1818">
        <f>'Schedule 6'!K25</f>
        <v>0</v>
      </c>
      <c r="L24" s="1818">
        <f>'Schedule 6'!L25</f>
        <v>0</v>
      </c>
      <c r="M24" s="167">
        <v>12</v>
      </c>
    </row>
    <row r="25" spans="2:13" ht="15" customHeight="1">
      <c r="B25" s="908" t="s">
        <v>1322</v>
      </c>
      <c r="C25" s="227">
        <v>13.01</v>
      </c>
      <c r="D25" s="1286"/>
      <c r="E25" s="1487"/>
      <c r="F25" s="1487"/>
      <c r="G25" s="1487"/>
      <c r="H25" s="1533">
        <f t="shared" si="0"/>
        <v>0</v>
      </c>
      <c r="I25" s="167">
        <v>13</v>
      </c>
      <c r="J25" s="157"/>
      <c r="K25" s="1818">
        <f>'Schedule 6'!K26</f>
        <v>0</v>
      </c>
      <c r="L25" s="1818">
        <f>'Schedule 6'!L26</f>
        <v>0</v>
      </c>
      <c r="M25" s="167">
        <v>13</v>
      </c>
    </row>
    <row r="26" spans="2:13" ht="15" customHeight="1">
      <c r="B26" s="908" t="s">
        <v>742</v>
      </c>
      <c r="C26" s="227">
        <v>14</v>
      </c>
      <c r="D26" s="1286"/>
      <c r="E26" s="1487"/>
      <c r="F26" s="1487"/>
      <c r="G26" s="1487"/>
      <c r="H26" s="1533">
        <f t="shared" si="0"/>
        <v>0</v>
      </c>
      <c r="I26" s="167">
        <v>14</v>
      </c>
      <c r="J26" s="157"/>
      <c r="K26" s="1818">
        <f>'Schedule 6'!K27</f>
        <v>0</v>
      </c>
      <c r="L26" s="1818">
        <f>'Schedule 6'!L27</f>
        <v>0</v>
      </c>
      <c r="M26" s="167">
        <v>14</v>
      </c>
    </row>
    <row r="27" spans="2:13" ht="15" customHeight="1">
      <c r="B27" s="908" t="s">
        <v>369</v>
      </c>
      <c r="C27" s="227">
        <v>15</v>
      </c>
      <c r="D27" s="1287"/>
      <c r="E27" s="1487"/>
      <c r="F27" s="1487"/>
      <c r="G27" s="1487"/>
      <c r="H27" s="1533">
        <f t="shared" si="0"/>
        <v>0</v>
      </c>
      <c r="I27" s="167">
        <v>15</v>
      </c>
      <c r="J27" s="157"/>
      <c r="K27" s="1818">
        <f>'Schedule 6'!K28</f>
        <v>0</v>
      </c>
      <c r="L27" s="1818">
        <f>'Schedule 6'!L28</f>
        <v>0</v>
      </c>
      <c r="M27" s="167">
        <v>15</v>
      </c>
    </row>
    <row r="28" spans="2:13" ht="15" customHeight="1">
      <c r="B28" s="908" t="s">
        <v>1324</v>
      </c>
      <c r="C28" s="227">
        <v>16</v>
      </c>
      <c r="D28" s="1287"/>
      <c r="E28" s="1487"/>
      <c r="F28" s="1487"/>
      <c r="G28" s="1487"/>
      <c r="H28" s="1533">
        <f t="shared" si="0"/>
        <v>0</v>
      </c>
      <c r="I28" s="167">
        <v>16</v>
      </c>
      <c r="J28" s="157"/>
      <c r="K28" s="1818">
        <f>'Schedule 6'!K29</f>
        <v>0</v>
      </c>
      <c r="L28" s="1818">
        <f>'Schedule 6'!L29</f>
        <v>0</v>
      </c>
      <c r="M28" s="167">
        <v>16</v>
      </c>
    </row>
    <row r="29" spans="2:13" ht="15" customHeight="1">
      <c r="B29" s="908" t="s">
        <v>1325</v>
      </c>
      <c r="C29" s="227">
        <v>17</v>
      </c>
      <c r="D29" s="1286"/>
      <c r="E29" s="1487"/>
      <c r="F29" s="1487"/>
      <c r="G29" s="1487"/>
      <c r="H29" s="1533">
        <f t="shared" si="0"/>
        <v>0</v>
      </c>
      <c r="I29" s="167">
        <v>17</v>
      </c>
      <c r="J29" s="157"/>
      <c r="K29" s="1818">
        <f>'Schedule 6'!K30</f>
        <v>0</v>
      </c>
      <c r="L29" s="1818">
        <f>'Schedule 6'!L30</f>
        <v>0</v>
      </c>
      <c r="M29" s="167">
        <v>17</v>
      </c>
    </row>
    <row r="30" spans="2:13" ht="15" customHeight="1">
      <c r="B30" s="908" t="s">
        <v>744</v>
      </c>
      <c r="C30" s="227">
        <v>18</v>
      </c>
      <c r="D30" s="1286"/>
      <c r="E30" s="1487"/>
      <c r="F30" s="1487"/>
      <c r="G30" s="1487"/>
      <c r="H30" s="1533">
        <f t="shared" si="0"/>
        <v>0</v>
      </c>
      <c r="I30" s="167">
        <v>18</v>
      </c>
      <c r="J30" s="157"/>
      <c r="K30" s="1818">
        <f>'Schedule 6'!K31</f>
        <v>0</v>
      </c>
      <c r="L30" s="1818">
        <f>'Schedule 6'!L31</f>
        <v>0</v>
      </c>
      <c r="M30" s="167">
        <v>18</v>
      </c>
    </row>
    <row r="31" spans="2:13" ht="15" customHeight="1">
      <c r="B31" s="1288" t="s">
        <v>1326</v>
      </c>
      <c r="C31" s="80"/>
      <c r="D31" s="1286"/>
      <c r="E31" s="1487"/>
      <c r="F31" s="1487"/>
      <c r="G31" s="1487"/>
      <c r="H31" s="1533">
        <f t="shared" si="0"/>
        <v>0</v>
      </c>
      <c r="I31" s="167">
        <v>19</v>
      </c>
      <c r="J31" s="157"/>
      <c r="K31" s="1818">
        <f>'Schedule 6'!K32</f>
        <v>0</v>
      </c>
      <c r="L31" s="1818">
        <f>'Schedule 6'!L32</f>
        <v>0</v>
      </c>
      <c r="M31" s="167">
        <v>19</v>
      </c>
    </row>
    <row r="32" spans="2:13" ht="15" customHeight="1">
      <c r="B32" s="1288" t="s">
        <v>1326</v>
      </c>
      <c r="C32" s="80"/>
      <c r="D32" s="1286"/>
      <c r="E32" s="1487"/>
      <c r="F32" s="1487"/>
      <c r="G32" s="1487"/>
      <c r="H32" s="1533">
        <f t="shared" si="0"/>
        <v>0</v>
      </c>
      <c r="I32" s="167">
        <v>20</v>
      </c>
      <c r="J32" s="157"/>
      <c r="K32" s="1818">
        <f>'Schedule 6'!K33</f>
        <v>0</v>
      </c>
      <c r="L32" s="1818">
        <f>'Schedule 6'!L33</f>
        <v>0</v>
      </c>
      <c r="M32" s="167">
        <v>20</v>
      </c>
    </row>
    <row r="33" spans="2:13" ht="15" customHeight="1">
      <c r="B33" s="1288" t="s">
        <v>1326</v>
      </c>
      <c r="C33" s="80"/>
      <c r="D33" s="1286"/>
      <c r="E33" s="1487"/>
      <c r="F33" s="1487"/>
      <c r="G33" s="1487"/>
      <c r="H33" s="1533">
        <f t="shared" si="0"/>
        <v>0</v>
      </c>
      <c r="I33" s="167">
        <v>21</v>
      </c>
      <c r="J33" s="157"/>
      <c r="K33" s="1818">
        <f>'Schedule 6'!K34</f>
        <v>0</v>
      </c>
      <c r="L33" s="1818">
        <f>'Schedule 6'!L34</f>
        <v>0</v>
      </c>
      <c r="M33" s="167">
        <v>21</v>
      </c>
    </row>
    <row r="34" spans="2:13" ht="15" customHeight="1">
      <c r="B34" s="1288" t="s">
        <v>1326</v>
      </c>
      <c r="C34" s="80"/>
      <c r="D34" s="1286"/>
      <c r="E34" s="1487"/>
      <c r="F34" s="1487"/>
      <c r="G34" s="1487"/>
      <c r="H34" s="1533">
        <f t="shared" si="0"/>
        <v>0</v>
      </c>
      <c r="I34" s="167">
        <v>22</v>
      </c>
      <c r="J34" s="157"/>
      <c r="K34" s="1818">
        <f>'Schedule 6'!K35</f>
        <v>0</v>
      </c>
      <c r="L34" s="1818">
        <f>'Schedule 6'!L35</f>
        <v>0</v>
      </c>
      <c r="M34" s="167">
        <v>22</v>
      </c>
    </row>
    <row r="35" spans="2:13" ht="15" customHeight="1">
      <c r="B35" s="1288" t="s">
        <v>1326</v>
      </c>
      <c r="C35" s="80"/>
      <c r="D35" s="1286"/>
      <c r="E35" s="1487"/>
      <c r="F35" s="1487"/>
      <c r="G35" s="1487"/>
      <c r="H35" s="1533">
        <f t="shared" si="0"/>
        <v>0</v>
      </c>
      <c r="I35" s="167">
        <v>23</v>
      </c>
      <c r="J35" s="157"/>
      <c r="K35" s="1818">
        <f>'Schedule 6'!K36</f>
        <v>0</v>
      </c>
      <c r="L35" s="1818">
        <f>'Schedule 6'!L36</f>
        <v>0</v>
      </c>
      <c r="M35" s="167">
        <v>23</v>
      </c>
    </row>
    <row r="36" spans="2:13" ht="15" customHeight="1">
      <c r="B36" s="1288" t="s">
        <v>1326</v>
      </c>
      <c r="C36" s="80"/>
      <c r="D36" s="1286"/>
      <c r="E36" s="1487"/>
      <c r="F36" s="1487"/>
      <c r="G36" s="1487"/>
      <c r="H36" s="1533">
        <f t="shared" si="0"/>
        <v>0</v>
      </c>
      <c r="I36" s="167">
        <v>24</v>
      </c>
      <c r="J36" s="157"/>
      <c r="K36" s="1818">
        <f>'Schedule 6'!K37</f>
        <v>0</v>
      </c>
      <c r="L36" s="1818">
        <f>'Schedule 6'!L37</f>
        <v>0</v>
      </c>
      <c r="M36" s="167">
        <v>24</v>
      </c>
    </row>
    <row r="37" spans="2:13" ht="15" customHeight="1">
      <c r="B37" s="1288" t="s">
        <v>1326</v>
      </c>
      <c r="C37" s="80"/>
      <c r="D37" s="1286"/>
      <c r="E37" s="1487"/>
      <c r="F37" s="1487"/>
      <c r="G37" s="1487"/>
      <c r="H37" s="1533">
        <f t="shared" si="0"/>
        <v>0</v>
      </c>
      <c r="I37" s="167">
        <v>25</v>
      </c>
      <c r="J37" s="157"/>
      <c r="K37" s="1818">
        <f>'Schedule 6'!K38</f>
        <v>0</v>
      </c>
      <c r="L37" s="1818">
        <f>'Schedule 6'!L38</f>
        <v>0</v>
      </c>
      <c r="M37" s="167">
        <v>25</v>
      </c>
    </row>
    <row r="38" spans="2:13" ht="15" customHeight="1">
      <c r="B38" s="1288" t="s">
        <v>1326</v>
      </c>
      <c r="C38" s="80"/>
      <c r="D38" s="1286"/>
      <c r="E38" s="1487"/>
      <c r="F38" s="1487"/>
      <c r="G38" s="1487"/>
      <c r="H38" s="1533">
        <f t="shared" si="0"/>
        <v>0</v>
      </c>
      <c r="I38" s="167">
        <v>26</v>
      </c>
      <c r="J38" s="157"/>
      <c r="K38" s="1818">
        <f>'Schedule 6'!K39</f>
        <v>0</v>
      </c>
      <c r="L38" s="1818">
        <f>'Schedule 6'!L39</f>
        <v>0</v>
      </c>
      <c r="M38" s="167">
        <v>26</v>
      </c>
    </row>
    <row r="39" spans="2:13" ht="15" customHeight="1">
      <c r="B39" s="1288" t="s">
        <v>1326</v>
      </c>
      <c r="C39" s="80"/>
      <c r="D39" s="1286"/>
      <c r="E39" s="1487"/>
      <c r="F39" s="1487"/>
      <c r="G39" s="1487"/>
      <c r="H39" s="1533">
        <f t="shared" si="0"/>
        <v>0</v>
      </c>
      <c r="I39" s="167">
        <v>27</v>
      </c>
      <c r="J39" s="157"/>
      <c r="K39" s="1818">
        <f>'Schedule 6'!K40</f>
        <v>0</v>
      </c>
      <c r="L39" s="1818">
        <f>'Schedule 6'!L40</f>
        <v>0</v>
      </c>
      <c r="M39" s="167">
        <v>27</v>
      </c>
    </row>
    <row r="40" spans="2:13" ht="15" customHeight="1">
      <c r="B40" s="1288" t="s">
        <v>1326</v>
      </c>
      <c r="C40" s="80"/>
      <c r="D40" s="1286"/>
      <c r="E40" s="1487"/>
      <c r="F40" s="1487"/>
      <c r="G40" s="1487"/>
      <c r="H40" s="1533">
        <f t="shared" si="0"/>
        <v>0</v>
      </c>
      <c r="I40" s="167">
        <v>28</v>
      </c>
      <c r="J40" s="157"/>
      <c r="K40" s="1818">
        <f>'Schedule 6'!K41</f>
        <v>0</v>
      </c>
      <c r="L40" s="1818">
        <f>'Schedule 6'!L41</f>
        <v>0</v>
      </c>
      <c r="M40" s="167">
        <v>28</v>
      </c>
    </row>
    <row r="41" spans="2:13" ht="15" customHeight="1">
      <c r="B41" s="1288" t="s">
        <v>1326</v>
      </c>
      <c r="C41" s="80"/>
      <c r="D41" s="1286"/>
      <c r="E41" s="1487"/>
      <c r="F41" s="1487"/>
      <c r="G41" s="1487"/>
      <c r="H41" s="1533">
        <f t="shared" si="0"/>
        <v>0</v>
      </c>
      <c r="I41" s="167">
        <v>29</v>
      </c>
      <c r="J41" s="157"/>
      <c r="K41" s="1818">
        <f>'Schedule 6'!K42</f>
        <v>0</v>
      </c>
      <c r="L41" s="1818">
        <f>'Schedule 6'!L42</f>
        <v>0</v>
      </c>
      <c r="M41" s="167">
        <v>29</v>
      </c>
    </row>
    <row r="42" spans="2:13" ht="15" customHeight="1">
      <c r="B42" s="1288" t="s">
        <v>1326</v>
      </c>
      <c r="C42" s="80"/>
      <c r="D42" s="1286"/>
      <c r="E42" s="1487"/>
      <c r="F42" s="1487"/>
      <c r="G42" s="1487"/>
      <c r="H42" s="1533">
        <f t="shared" si="0"/>
        <v>0</v>
      </c>
      <c r="I42" s="167">
        <v>30</v>
      </c>
      <c r="J42" s="157"/>
      <c r="K42" s="1818">
        <f>'Schedule 6'!K43</f>
        <v>0</v>
      </c>
      <c r="L42" s="1818">
        <f>'Schedule 6'!L43</f>
        <v>0</v>
      </c>
      <c r="M42" s="167">
        <v>30</v>
      </c>
    </row>
    <row r="43" spans="2:13" ht="15" customHeight="1">
      <c r="B43" s="1288" t="s">
        <v>1326</v>
      </c>
      <c r="C43" s="80"/>
      <c r="D43" s="1286"/>
      <c r="E43" s="1487"/>
      <c r="F43" s="1487"/>
      <c r="G43" s="1487"/>
      <c r="H43" s="1533">
        <f t="shared" si="0"/>
        <v>0</v>
      </c>
      <c r="I43" s="167">
        <v>31</v>
      </c>
      <c r="J43" s="157"/>
      <c r="K43" s="1818">
        <f>'Schedule 6'!K44</f>
        <v>0</v>
      </c>
      <c r="L43" s="1818">
        <f>'Schedule 6'!L44</f>
        <v>0</v>
      </c>
      <c r="M43" s="167">
        <v>31</v>
      </c>
    </row>
    <row r="44" spans="2:13" ht="15" customHeight="1">
      <c r="B44" s="1288" t="s">
        <v>1326</v>
      </c>
      <c r="C44" s="80"/>
      <c r="D44" s="1286"/>
      <c r="E44" s="1487"/>
      <c r="F44" s="1487"/>
      <c r="G44" s="1487"/>
      <c r="H44" s="1533">
        <f t="shared" si="0"/>
        <v>0</v>
      </c>
      <c r="I44" s="167">
        <v>32</v>
      </c>
      <c r="J44" s="157"/>
      <c r="K44" s="1818">
        <f>'Schedule 6'!K45</f>
        <v>0</v>
      </c>
      <c r="L44" s="1818">
        <f>'Schedule 6'!L45</f>
        <v>0</v>
      </c>
      <c r="M44" s="167">
        <v>32</v>
      </c>
    </row>
    <row r="45" spans="2:13" ht="15" customHeight="1">
      <c r="B45" s="1288" t="s">
        <v>1326</v>
      </c>
      <c r="C45" s="80"/>
      <c r="D45" s="1286"/>
      <c r="E45" s="1487"/>
      <c r="F45" s="1487"/>
      <c r="G45" s="1487"/>
      <c r="H45" s="1533">
        <f t="shared" si="0"/>
        <v>0</v>
      </c>
      <c r="I45" s="167">
        <v>33</v>
      </c>
      <c r="J45" s="157"/>
      <c r="K45" s="1818">
        <f>'Schedule 6'!K46</f>
        <v>0</v>
      </c>
      <c r="L45" s="1818">
        <f>'Schedule 6'!L46</f>
        <v>0</v>
      </c>
      <c r="M45" s="167">
        <v>33</v>
      </c>
    </row>
    <row r="46" spans="2:13" ht="15" customHeight="1">
      <c r="B46" s="1288" t="s">
        <v>1326</v>
      </c>
      <c r="C46" s="80"/>
      <c r="D46" s="1286"/>
      <c r="E46" s="1487"/>
      <c r="F46" s="1487"/>
      <c r="G46" s="1487"/>
      <c r="H46" s="1533">
        <f t="shared" si="0"/>
        <v>0</v>
      </c>
      <c r="I46" s="167">
        <v>34</v>
      </c>
      <c r="J46" s="157"/>
      <c r="K46" s="1818">
        <f>'Schedule 6'!K47</f>
        <v>0</v>
      </c>
      <c r="L46" s="1818">
        <f>'Schedule 6'!L47</f>
        <v>0</v>
      </c>
      <c r="M46" s="167">
        <v>34</v>
      </c>
    </row>
    <row r="47" spans="2:13" ht="15" customHeight="1">
      <c r="B47" s="1288" t="s">
        <v>1326</v>
      </c>
      <c r="C47" s="80"/>
      <c r="D47" s="1286"/>
      <c r="E47" s="1487"/>
      <c r="F47" s="1487"/>
      <c r="G47" s="1487"/>
      <c r="H47" s="1533">
        <f t="shared" si="0"/>
        <v>0</v>
      </c>
      <c r="I47" s="167">
        <v>35</v>
      </c>
      <c r="J47" s="157"/>
      <c r="K47" s="1818">
        <f>'Schedule 6'!K48</f>
        <v>0</v>
      </c>
      <c r="L47" s="1818">
        <f>'Schedule 6'!L48</f>
        <v>0</v>
      </c>
      <c r="M47" s="167">
        <v>35</v>
      </c>
    </row>
    <row r="48" spans="2:13" ht="15" customHeight="1">
      <c r="B48" s="897"/>
      <c r="C48" s="142"/>
      <c r="D48" s="210"/>
      <c r="E48" s="1529"/>
      <c r="F48" s="1529"/>
      <c r="G48" s="1529"/>
      <c r="H48" s="1534"/>
      <c r="I48" s="167">
        <v>36</v>
      </c>
      <c r="J48" s="157"/>
      <c r="K48" s="1774"/>
      <c r="L48" s="1774"/>
      <c r="M48" s="167">
        <v>36</v>
      </c>
    </row>
    <row r="49" spans="2:13" ht="15" customHeight="1">
      <c r="B49" s="1289" t="s">
        <v>81</v>
      </c>
      <c r="C49" s="142"/>
      <c r="D49" s="1290"/>
      <c r="E49" s="1470">
        <f>SUM(E15:E48)</f>
        <v>0</v>
      </c>
      <c r="F49" s="1470">
        <f>SUM(F15:F48)</f>
        <v>0</v>
      </c>
      <c r="G49" s="1470">
        <f>SUM(G15:G48)</f>
        <v>0</v>
      </c>
      <c r="H49" s="1533">
        <f>SUM(H15:H47)</f>
        <v>0</v>
      </c>
      <c r="I49" s="167">
        <v>37</v>
      </c>
      <c r="J49" s="157"/>
      <c r="K49" s="1817">
        <f>SUM(K15:K47)</f>
        <v>0</v>
      </c>
      <c r="L49" s="1817">
        <f>SUM(L15:L47)</f>
        <v>0</v>
      </c>
      <c r="M49" s="167">
        <v>37</v>
      </c>
    </row>
    <row r="50" spans="2:13" ht="15" customHeight="1">
      <c r="B50" s="1765" t="s">
        <v>16050</v>
      </c>
      <c r="C50" s="1759"/>
      <c r="D50" s="1759"/>
      <c r="E50" s="1778"/>
      <c r="F50" s="1778"/>
      <c r="G50" s="1778"/>
      <c r="H50" s="1779"/>
      <c r="I50" s="167"/>
      <c r="J50" s="157"/>
      <c r="K50" s="1777"/>
      <c r="L50" s="1777"/>
      <c r="M50" s="167"/>
    </row>
    <row r="51" spans="2:13" ht="15" customHeight="1">
      <c r="B51" s="1288" t="s">
        <v>1326</v>
      </c>
      <c r="C51" s="1766"/>
      <c r="D51" s="1768"/>
      <c r="E51" s="1775"/>
      <c r="F51" s="1767"/>
      <c r="G51" s="1768"/>
      <c r="H51" s="1533">
        <f t="shared" ref="H51:H56" si="1">+E51-F51</f>
        <v>0</v>
      </c>
      <c r="I51" s="167">
        <v>47</v>
      </c>
      <c r="J51" s="157"/>
      <c r="K51" s="1818">
        <f>H51</f>
        <v>0</v>
      </c>
      <c r="L51" s="1768"/>
      <c r="M51" s="167">
        <v>47</v>
      </c>
    </row>
    <row r="52" spans="2:13" ht="15" customHeight="1">
      <c r="B52" s="1288" t="s">
        <v>1326</v>
      </c>
      <c r="C52" s="1766"/>
      <c r="D52" s="1768"/>
      <c r="E52" s="1775"/>
      <c r="F52" s="1769"/>
      <c r="G52" s="1701"/>
      <c r="H52" s="1533">
        <f t="shared" si="1"/>
        <v>0</v>
      </c>
      <c r="I52" s="167">
        <v>48</v>
      </c>
      <c r="J52" s="157"/>
      <c r="K52" s="1818">
        <f t="shared" ref="K52:K63" si="2">H52</f>
        <v>0</v>
      </c>
      <c r="L52" s="1768"/>
      <c r="M52" s="167">
        <v>48</v>
      </c>
    </row>
    <row r="53" spans="2:13" ht="15" customHeight="1">
      <c r="B53" s="1288" t="s">
        <v>1326</v>
      </c>
      <c r="C53" s="1766"/>
      <c r="D53" s="1768"/>
      <c r="E53" s="1775"/>
      <c r="F53" s="1769"/>
      <c r="G53" s="1701"/>
      <c r="H53" s="1533">
        <f t="shared" si="1"/>
        <v>0</v>
      </c>
      <c r="I53" s="167">
        <v>49</v>
      </c>
      <c r="J53" s="157"/>
      <c r="K53" s="1818">
        <f t="shared" si="2"/>
        <v>0</v>
      </c>
      <c r="L53" s="1768"/>
      <c r="M53" s="167">
        <v>49</v>
      </c>
    </row>
    <row r="54" spans="2:13" ht="15" customHeight="1">
      <c r="B54" s="1288" t="s">
        <v>1326</v>
      </c>
      <c r="C54" s="1766"/>
      <c r="D54" s="1768"/>
      <c r="E54" s="1775"/>
      <c r="F54" s="1769"/>
      <c r="G54" s="1701"/>
      <c r="H54" s="1533">
        <f t="shared" si="1"/>
        <v>0</v>
      </c>
      <c r="I54" s="167">
        <v>50</v>
      </c>
      <c r="J54" s="157"/>
      <c r="K54" s="1818">
        <f t="shared" si="2"/>
        <v>0</v>
      </c>
      <c r="L54" s="1768"/>
      <c r="M54" s="167">
        <v>50</v>
      </c>
    </row>
    <row r="55" spans="2:13" ht="15" customHeight="1">
      <c r="B55" s="1288" t="s">
        <v>1326</v>
      </c>
      <c r="C55" s="1766"/>
      <c r="D55" s="1768"/>
      <c r="E55" s="1775"/>
      <c r="F55" s="1769"/>
      <c r="G55" s="1701"/>
      <c r="H55" s="1533">
        <f t="shared" si="1"/>
        <v>0</v>
      </c>
      <c r="I55" s="167">
        <v>51</v>
      </c>
      <c r="J55" s="157"/>
      <c r="K55" s="1818">
        <f t="shared" si="2"/>
        <v>0</v>
      </c>
      <c r="L55" s="1768"/>
      <c r="M55" s="167">
        <v>51</v>
      </c>
    </row>
    <row r="56" spans="2:13" ht="15" customHeight="1">
      <c r="B56" s="1288" t="s">
        <v>1326</v>
      </c>
      <c r="C56" s="1776"/>
      <c r="D56" s="1768"/>
      <c r="E56" s="1670"/>
      <c r="F56" s="1769"/>
      <c r="G56" s="1701"/>
      <c r="H56" s="1533">
        <f t="shared" si="1"/>
        <v>0</v>
      </c>
      <c r="I56" s="167">
        <v>52</v>
      </c>
      <c r="J56" s="157"/>
      <c r="K56" s="1818">
        <f t="shared" si="2"/>
        <v>0</v>
      </c>
      <c r="L56" s="1768"/>
      <c r="M56" s="167">
        <v>52</v>
      </c>
    </row>
    <row r="57" spans="2:13" ht="15" customHeight="1">
      <c r="B57" s="235" t="s">
        <v>755</v>
      </c>
      <c r="C57" s="204"/>
      <c r="D57" s="1291"/>
      <c r="E57" s="1489">
        <f>-'Schedule 17'!E27</f>
        <v>0</v>
      </c>
      <c r="F57" s="1674"/>
      <c r="G57" s="1701"/>
      <c r="H57" s="1533">
        <f t="shared" ref="H57:H63" si="3">+E57-F57</f>
        <v>0</v>
      </c>
      <c r="I57" s="167">
        <v>38</v>
      </c>
      <c r="J57" s="157"/>
      <c r="K57" s="1818">
        <f t="shared" si="2"/>
        <v>0</v>
      </c>
      <c r="L57" s="1768"/>
      <c r="M57" s="167">
        <v>38</v>
      </c>
    </row>
    <row r="58" spans="2:13" ht="15" customHeight="1">
      <c r="B58" s="235" t="s">
        <v>756</v>
      </c>
      <c r="C58" s="204"/>
      <c r="D58" s="1291"/>
      <c r="E58" s="1489">
        <f>-'Schedule 13'!H16</f>
        <v>0</v>
      </c>
      <c r="F58" s="1674"/>
      <c r="G58" s="1701"/>
      <c r="H58" s="1533">
        <f t="shared" si="3"/>
        <v>0</v>
      </c>
      <c r="I58" s="167">
        <v>39</v>
      </c>
      <c r="J58" s="157"/>
      <c r="K58" s="1818">
        <f t="shared" si="2"/>
        <v>0</v>
      </c>
      <c r="L58" s="1768"/>
      <c r="M58" s="167">
        <v>39</v>
      </c>
    </row>
    <row r="59" spans="2:13" ht="15" customHeight="1">
      <c r="B59" s="235" t="s">
        <v>757</v>
      </c>
      <c r="C59" s="204"/>
      <c r="D59" s="1291"/>
      <c r="E59" s="1489">
        <f>-'Schedule 14'!I17</f>
        <v>0</v>
      </c>
      <c r="F59" s="1674"/>
      <c r="G59" s="1701"/>
      <c r="H59" s="1533">
        <f t="shared" si="3"/>
        <v>0</v>
      </c>
      <c r="I59" s="167">
        <v>40</v>
      </c>
      <c r="J59" s="157"/>
      <c r="K59" s="1818">
        <f t="shared" si="2"/>
        <v>0</v>
      </c>
      <c r="L59" s="1768"/>
      <c r="M59" s="167">
        <v>40</v>
      </c>
    </row>
    <row r="60" spans="2:13" ht="15" customHeight="1">
      <c r="B60" s="235" t="s">
        <v>758</v>
      </c>
      <c r="C60" s="204"/>
      <c r="D60" s="1291"/>
      <c r="E60" s="1489">
        <f>-'Schedule 13'!H33</f>
        <v>0</v>
      </c>
      <c r="F60" s="1674"/>
      <c r="G60" s="1701"/>
      <c r="H60" s="1533">
        <f t="shared" si="3"/>
        <v>0</v>
      </c>
      <c r="I60" s="167">
        <v>41</v>
      </c>
      <c r="J60" s="157"/>
      <c r="K60" s="1818">
        <f t="shared" si="2"/>
        <v>0</v>
      </c>
      <c r="L60" s="1768"/>
      <c r="M60" s="167">
        <v>41</v>
      </c>
    </row>
    <row r="61" spans="2:13" ht="15" customHeight="1">
      <c r="B61" s="235" t="s">
        <v>759</v>
      </c>
      <c r="C61" s="204"/>
      <c r="D61" s="1291"/>
      <c r="E61" s="1489">
        <f>-'Schedule 14'!I36</f>
        <v>0</v>
      </c>
      <c r="F61" s="1674"/>
      <c r="G61" s="1701"/>
      <c r="H61" s="1533">
        <f t="shared" si="3"/>
        <v>0</v>
      </c>
      <c r="I61" s="167">
        <v>42</v>
      </c>
      <c r="J61" s="157"/>
      <c r="K61" s="1818">
        <f t="shared" si="2"/>
        <v>0</v>
      </c>
      <c r="L61" s="1768"/>
      <c r="M61" s="167">
        <v>42</v>
      </c>
    </row>
    <row r="62" spans="2:13" ht="15" customHeight="1">
      <c r="B62" s="897" t="s">
        <v>760</v>
      </c>
      <c r="C62" s="142"/>
      <c r="D62" s="1290"/>
      <c r="E62" s="1489">
        <f>-'Schedule 13'!H20</f>
        <v>0</v>
      </c>
      <c r="F62" s="1674"/>
      <c r="G62" s="1701"/>
      <c r="H62" s="1533">
        <f t="shared" si="3"/>
        <v>0</v>
      </c>
      <c r="I62" s="167">
        <v>43</v>
      </c>
      <c r="J62" s="157"/>
      <c r="K62" s="1818">
        <f t="shared" si="2"/>
        <v>0</v>
      </c>
      <c r="L62" s="1768"/>
      <c r="M62" s="167">
        <v>43</v>
      </c>
    </row>
    <row r="63" spans="2:13" ht="15" customHeight="1">
      <c r="B63" s="897" t="s">
        <v>12359</v>
      </c>
      <c r="C63" s="142"/>
      <c r="D63" s="1290"/>
      <c r="E63" s="1702"/>
      <c r="F63" s="1703"/>
      <c r="G63" s="1704"/>
      <c r="H63" s="1672">
        <f t="shared" si="3"/>
        <v>0</v>
      </c>
      <c r="I63" s="167">
        <v>44</v>
      </c>
      <c r="J63" s="157"/>
      <c r="K63" s="1818">
        <f t="shared" si="2"/>
        <v>0</v>
      </c>
      <c r="L63" s="1768"/>
      <c r="M63" s="167">
        <v>44</v>
      </c>
    </row>
    <row r="64" spans="2:13" ht="15" customHeight="1">
      <c r="B64" s="519"/>
      <c r="C64" s="210"/>
      <c r="D64" s="210"/>
      <c r="E64" s="1705"/>
      <c r="F64" s="1705"/>
      <c r="G64" s="1705"/>
      <c r="H64" s="1706"/>
      <c r="I64" s="167">
        <v>45</v>
      </c>
      <c r="J64" s="157"/>
      <c r="K64" s="1787"/>
      <c r="L64" s="1788"/>
      <c r="M64" s="167">
        <v>45</v>
      </c>
    </row>
    <row r="65" spans="2:13" ht="15" customHeight="1" thickBot="1">
      <c r="B65" s="898" t="s">
        <v>761</v>
      </c>
      <c r="C65" s="899"/>
      <c r="D65" s="145"/>
      <c r="E65" s="1530">
        <f>SUM(E49:E63)</f>
        <v>0</v>
      </c>
      <c r="F65" s="1530">
        <f>SUM(F49:F63)</f>
        <v>0</v>
      </c>
      <c r="G65" s="1530">
        <f>SUM(G49:G63)</f>
        <v>0</v>
      </c>
      <c r="H65" s="1535">
        <f>SUM(H49:H63)</f>
        <v>0</v>
      </c>
      <c r="I65" s="167">
        <v>46</v>
      </c>
      <c r="K65" s="1817">
        <f>SUM(K49:K64)</f>
        <v>0</v>
      </c>
      <c r="L65" s="1817">
        <f>SUM(L49:L64)</f>
        <v>0</v>
      </c>
      <c r="M65" s="167">
        <v>46</v>
      </c>
    </row>
    <row r="66" spans="2:13" ht="13.5" thickTop="1">
      <c r="B66" s="239"/>
      <c r="C66" s="239"/>
      <c r="D66" s="239"/>
      <c r="E66" s="239"/>
      <c r="F66" s="239"/>
      <c r="G66" s="239"/>
      <c r="H66" s="239"/>
    </row>
    <row r="67" spans="2:13">
      <c r="B67" s="134"/>
      <c r="C67" s="135"/>
      <c r="D67" s="135"/>
      <c r="E67" s="135"/>
      <c r="F67" s="135"/>
      <c r="G67" s="135"/>
      <c r="H67" s="135"/>
    </row>
    <row r="68" spans="2:13"/>
    <row r="69" spans="2:13"/>
    <row r="70" spans="2:13"/>
    <row r="71" spans="2:13"/>
    <row r="72" spans="2:13"/>
  </sheetData>
  <sheetProtection algorithmName="SHA-512" hashValue="h6W7tXfacB9ImbZOmiafMH7OkuKS2ufqlh0oyjX1JrRUEU+ws4qvVMSPHvVkRpbIxV2NoTpdGpWCNS7izC91BQ==" saltValue="w9g25cR4ICr8ZtFS5auJIw==" spinCount="100000" sheet="1" objects="1" scenarios="1"/>
  <mergeCells count="1">
    <mergeCell ref="K13:L13"/>
  </mergeCells>
  <hyperlinks>
    <hyperlink ref="B8" location="Checklist!A1" display="Click here to go back to the instructions" xr:uid="{137A692F-5D72-4579-985C-FA2CB5CF4BE9}"/>
  </hyperlinks>
  <printOptions horizontalCentered="1"/>
  <pageMargins left="0.25" right="0.25" top="0.75" bottom="0.75" header="0.3" footer="0.3"/>
  <pageSetup scale="60" fitToHeight="0" orientation="portrait" r:id="rId1"/>
  <headerFooter alignWithMargins="0">
    <oddFooter>&amp;C&amp;10&amp;A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S57"/>
  <sheetViews>
    <sheetView showGridLines="0" zoomScaleNormal="100" zoomScalePageLayoutView="90" workbookViewId="0">
      <selection activeCell="E12" sqref="E12:F12"/>
    </sheetView>
  </sheetViews>
  <sheetFormatPr defaultColWidth="0" defaultRowHeight="12.75" zeroHeight="1"/>
  <cols>
    <col min="1" max="1" width="1.77734375" style="12" customWidth="1"/>
    <col min="2" max="2" width="4.6640625" style="12" customWidth="1"/>
    <col min="3" max="3" width="7.6640625" style="12" customWidth="1"/>
    <col min="4" max="4" width="8.6640625" style="12" customWidth="1"/>
    <col min="5" max="5" width="11.77734375" style="12" customWidth="1"/>
    <col min="6" max="6" width="15.77734375" style="12" customWidth="1"/>
    <col min="7" max="10" width="10.6640625" style="12" customWidth="1"/>
    <col min="11" max="11" width="2.44140625" style="180" hidden="1" customWidth="1"/>
    <col min="12" max="12" width="2" style="12" customWidth="1"/>
    <col min="13" max="13" width="88.21875" style="12" hidden="1" customWidth="1"/>
    <col min="14" max="17" width="9.6640625" style="12" hidden="1" customWidth="1"/>
    <col min="18" max="18" width="11" style="12" hidden="1" customWidth="1"/>
    <col min="19" max="19" width="41.6640625" style="12" customWidth="1"/>
    <col min="20" max="16384" width="9.6640625" style="12" hidden="1"/>
  </cols>
  <sheetData>
    <row r="1" spans="1:12">
      <c r="B1" s="1" t="s">
        <v>12355</v>
      </c>
      <c r="C1" s="134"/>
      <c r="D1" s="134"/>
      <c r="E1" s="134"/>
      <c r="F1" s="134"/>
      <c r="G1" s="134"/>
      <c r="H1" s="134"/>
      <c r="I1" s="134"/>
      <c r="J1" s="134"/>
      <c r="K1" s="384"/>
    </row>
    <row r="2" spans="1:12">
      <c r="B2" s="1" t="s">
        <v>12356</v>
      </c>
      <c r="C2" s="134"/>
      <c r="D2" s="134"/>
      <c r="E2" s="134"/>
      <c r="F2" s="134"/>
      <c r="G2" s="134"/>
      <c r="H2" s="134"/>
      <c r="I2" s="134"/>
      <c r="J2" s="134"/>
      <c r="K2" s="384"/>
    </row>
    <row r="3" spans="1:12">
      <c r="B3" s="1" t="s">
        <v>12357</v>
      </c>
      <c r="C3" s="134"/>
      <c r="D3" s="134"/>
      <c r="E3" s="134"/>
      <c r="F3" s="134"/>
      <c r="G3" s="134"/>
      <c r="H3" s="134"/>
      <c r="I3" s="134"/>
      <c r="J3" s="134"/>
      <c r="K3" s="384"/>
    </row>
    <row r="4" spans="1:12">
      <c r="B4" s="1" t="s">
        <v>12358</v>
      </c>
      <c r="C4" s="134"/>
      <c r="D4" s="134"/>
      <c r="E4" s="134"/>
      <c r="F4" s="134"/>
      <c r="G4" s="134"/>
      <c r="H4" s="134"/>
      <c r="I4" s="134"/>
      <c r="J4" s="134"/>
      <c r="K4" s="384"/>
    </row>
    <row r="5" spans="1:12">
      <c r="B5" s="134"/>
      <c r="C5" s="135"/>
      <c r="D5" s="135"/>
      <c r="E5" s="135"/>
      <c r="F5" s="134"/>
      <c r="G5" s="135"/>
      <c r="H5" s="135"/>
      <c r="I5" s="135"/>
      <c r="J5" s="135"/>
    </row>
    <row r="6" spans="1:12">
      <c r="B6" s="134" t="s">
        <v>49</v>
      </c>
      <c r="C6" s="135"/>
      <c r="D6" s="135"/>
      <c r="E6" s="135"/>
      <c r="F6" s="134"/>
      <c r="G6" s="135"/>
      <c r="H6" s="135"/>
      <c r="I6" s="135"/>
      <c r="J6" s="135"/>
    </row>
    <row r="7" spans="1:12" ht="13.5" thickBot="1">
      <c r="A7" s="1752"/>
      <c r="B7" s="1878" t="s">
        <v>14439</v>
      </c>
      <c r="C7" s="1878"/>
      <c r="D7" s="1878"/>
      <c r="E7" s="1878"/>
      <c r="J7" s="16"/>
    </row>
    <row r="8" spans="1:12" ht="19.149999999999999" customHeight="1" thickTop="1">
      <c r="B8" s="136" t="s">
        <v>50</v>
      </c>
      <c r="C8" s="137"/>
      <c r="D8" s="137"/>
      <c r="E8" s="137">
        <f>Facility_Name</f>
        <v>0</v>
      </c>
      <c r="F8" s="137"/>
      <c r="G8" s="137"/>
      <c r="H8" s="137"/>
      <c r="I8" s="137"/>
      <c r="J8" s="139"/>
      <c r="L8" s="140"/>
    </row>
    <row r="9" spans="1:12" ht="19.149999999999999" customHeight="1">
      <c r="B9" s="141" t="s">
        <v>7</v>
      </c>
      <c r="C9" s="142"/>
      <c r="D9" s="142"/>
      <c r="E9" s="142" t="str">
        <f>IF(Facility_DBA = 0, "", Facility_DBA)</f>
        <v/>
      </c>
      <c r="F9" s="142"/>
      <c r="G9" s="142"/>
      <c r="H9" s="142"/>
      <c r="I9" s="142"/>
      <c r="J9" s="143"/>
      <c r="L9" s="140"/>
    </row>
    <row r="10" spans="1:12" ht="19.149999999999999" customHeight="1" thickBot="1">
      <c r="B10" s="144" t="s">
        <v>51</v>
      </c>
      <c r="C10" s="145"/>
      <c r="D10" s="145"/>
      <c r="E10" s="145">
        <f>Provider_Number</f>
        <v>0</v>
      </c>
      <c r="F10" s="181" t="s">
        <v>52</v>
      </c>
      <c r="G10" s="1435">
        <f>Facility_FYB</f>
        <v>0</v>
      </c>
      <c r="H10" s="145"/>
      <c r="I10" s="181" t="s">
        <v>53</v>
      </c>
      <c r="J10" s="1436">
        <f>Facility_FYE</f>
        <v>0</v>
      </c>
      <c r="L10" s="140"/>
    </row>
    <row r="11" spans="1:12" ht="16.5" hidden="1" thickTop="1" thickBot="1">
      <c r="B11" s="182" t="s">
        <v>1486</v>
      </c>
      <c r="C11" s="183" t="s">
        <v>1487</v>
      </c>
      <c r="D11" s="183" t="s">
        <v>1488</v>
      </c>
      <c r="E11" s="183" t="s">
        <v>1489</v>
      </c>
      <c r="F11" s="183" t="s">
        <v>1490</v>
      </c>
      <c r="G11" s="183" t="s">
        <v>1491</v>
      </c>
      <c r="H11" s="183" t="s">
        <v>1492</v>
      </c>
      <c r="I11" s="183" t="s">
        <v>1493</v>
      </c>
      <c r="J11" s="184" t="s">
        <v>1494</v>
      </c>
      <c r="L11" s="140"/>
    </row>
    <row r="12" spans="1:12" ht="19.149999999999999" customHeight="1" thickTop="1">
      <c r="B12" s="175" t="s">
        <v>54</v>
      </c>
      <c r="C12" s="185" t="s">
        <v>55</v>
      </c>
      <c r="D12" s="176"/>
      <c r="E12" s="1891"/>
      <c r="F12" s="1892"/>
      <c r="G12" s="186" t="s">
        <v>1182</v>
      </c>
      <c r="H12" s="176"/>
      <c r="I12" s="176"/>
      <c r="J12" s="177"/>
      <c r="K12" s="187">
        <v>1</v>
      </c>
      <c r="L12" s="140"/>
    </row>
    <row r="13" spans="1:12" ht="15">
      <c r="B13" s="188"/>
      <c r="C13" s="189"/>
      <c r="D13" s="189"/>
      <c r="E13" s="189"/>
      <c r="F13" s="189"/>
      <c r="G13" s="189"/>
      <c r="H13" s="189"/>
      <c r="I13" s="189"/>
      <c r="J13" s="190"/>
      <c r="K13" s="187">
        <v>2</v>
      </c>
      <c r="L13" s="140"/>
    </row>
    <row r="14" spans="1:12" ht="19.149999999999999" customHeight="1">
      <c r="B14" s="157" t="s">
        <v>56</v>
      </c>
      <c r="C14" s="12" t="s">
        <v>1114</v>
      </c>
      <c r="D14" s="5"/>
      <c r="E14" s="5"/>
      <c r="F14" s="73"/>
      <c r="G14" s="191" t="s">
        <v>1182</v>
      </c>
      <c r="H14" s="5"/>
      <c r="I14" s="5"/>
      <c r="J14" s="158"/>
      <c r="K14" s="187">
        <v>3</v>
      </c>
      <c r="L14" s="140"/>
    </row>
    <row r="15" spans="1:12" ht="19.149999999999999" customHeight="1">
      <c r="B15" s="157"/>
      <c r="C15" s="12" t="s">
        <v>57</v>
      </c>
      <c r="F15" s="73"/>
      <c r="G15" s="192" t="s">
        <v>1182</v>
      </c>
      <c r="J15" s="158"/>
      <c r="K15" s="187">
        <v>4</v>
      </c>
      <c r="L15" s="140"/>
    </row>
    <row r="16" spans="1:12" ht="19.149999999999999" customHeight="1">
      <c r="B16" s="157"/>
      <c r="C16" s="12" t="s">
        <v>1113</v>
      </c>
      <c r="F16" s="73"/>
      <c r="G16" s="191" t="s">
        <v>1182</v>
      </c>
      <c r="I16" s="1370" t="str">
        <f>IF(_D000117="","WARNING: INCOMPLETE","")</f>
        <v>WARNING: INCOMPLETE</v>
      </c>
      <c r="J16" s="158"/>
      <c r="K16" s="187">
        <v>5</v>
      </c>
      <c r="L16" s="140"/>
    </row>
    <row r="17" spans="2:12" ht="18" customHeight="1">
      <c r="B17" s="157"/>
      <c r="C17" s="12" t="s">
        <v>58</v>
      </c>
      <c r="J17" s="158"/>
      <c r="K17" s="187">
        <v>6</v>
      </c>
      <c r="L17" s="140"/>
    </row>
    <row r="18" spans="2:12" ht="18" customHeight="1">
      <c r="B18" s="157"/>
      <c r="F18" s="193" t="s">
        <v>59</v>
      </c>
      <c r="G18" s="193" t="s">
        <v>60</v>
      </c>
      <c r="H18" s="193" t="s">
        <v>61</v>
      </c>
      <c r="I18" s="193" t="s">
        <v>62</v>
      </c>
      <c r="J18" s="194" t="s">
        <v>63</v>
      </c>
      <c r="K18" s="187">
        <v>7</v>
      </c>
      <c r="L18" s="140"/>
    </row>
    <row r="19" spans="2:12" ht="26.1" customHeight="1">
      <c r="B19" s="157"/>
      <c r="F19" s="195" t="s">
        <v>13163</v>
      </c>
      <c r="G19" s="193" t="s">
        <v>64</v>
      </c>
      <c r="H19" s="193" t="s">
        <v>65</v>
      </c>
      <c r="I19" s="195" t="s">
        <v>66</v>
      </c>
      <c r="J19" s="196" t="s">
        <v>67</v>
      </c>
      <c r="K19" s="187">
        <v>8</v>
      </c>
      <c r="L19" s="140"/>
    </row>
    <row r="20" spans="2:12" ht="18.75" customHeight="1">
      <c r="B20" s="157"/>
      <c r="C20" s="197" t="s">
        <v>1157</v>
      </c>
      <c r="D20" s="163"/>
      <c r="E20" s="163"/>
      <c r="F20" s="217"/>
      <c r="G20" s="1450">
        <f>'Form 4'!G32</f>
        <v>0</v>
      </c>
      <c r="H20" s="124"/>
      <c r="I20" s="1454"/>
      <c r="J20" s="1455"/>
      <c r="K20" s="187">
        <v>9</v>
      </c>
      <c r="L20" s="140"/>
    </row>
    <row r="21" spans="2:12" ht="18.75" customHeight="1">
      <c r="B21" s="157"/>
      <c r="C21" s="198" t="s">
        <v>1158</v>
      </c>
      <c r="D21" s="5"/>
      <c r="E21" s="199"/>
      <c r="F21" s="217"/>
      <c r="G21" s="1451">
        <f>+'Form 4'!J32</f>
        <v>0</v>
      </c>
      <c r="H21" s="124"/>
      <c r="I21" s="1454"/>
      <c r="J21" s="1455"/>
      <c r="K21" s="187">
        <v>10</v>
      </c>
      <c r="L21" s="140"/>
    </row>
    <row r="22" spans="2:12" ht="18.75" customHeight="1">
      <c r="B22" s="157"/>
      <c r="C22" s="197" t="s">
        <v>1159</v>
      </c>
      <c r="F22" s="217"/>
      <c r="G22" s="1452"/>
      <c r="H22" s="124"/>
      <c r="I22" s="1456"/>
      <c r="J22" s="1457"/>
      <c r="K22" s="187">
        <v>11</v>
      </c>
      <c r="L22" s="140"/>
    </row>
    <row r="23" spans="2:12" ht="18.75" customHeight="1">
      <c r="B23" s="157"/>
      <c r="C23" s="197" t="s">
        <v>1160</v>
      </c>
      <c r="F23" s="217"/>
      <c r="G23" s="200" t="s">
        <v>68</v>
      </c>
      <c r="H23" s="200" t="s">
        <v>68</v>
      </c>
      <c r="I23" s="1456"/>
      <c r="J23" s="1457"/>
      <c r="K23" s="187">
        <v>12</v>
      </c>
      <c r="L23" s="140"/>
    </row>
    <row r="24" spans="2:12" ht="18.75" customHeight="1">
      <c r="B24" s="157"/>
      <c r="C24" s="197" t="s">
        <v>1161</v>
      </c>
      <c r="F24" s="217"/>
      <c r="G24" s="1452"/>
      <c r="H24" s="124"/>
      <c r="I24" s="1456"/>
      <c r="J24" s="1457"/>
      <c r="K24" s="187">
        <v>13</v>
      </c>
      <c r="L24" s="140"/>
    </row>
    <row r="25" spans="2:12" ht="18.75" customHeight="1">
      <c r="B25" s="157"/>
      <c r="C25" s="197" t="s">
        <v>1162</v>
      </c>
      <c r="F25" s="217"/>
      <c r="G25" s="1453"/>
      <c r="H25" s="125"/>
      <c r="I25" s="1458"/>
      <c r="J25" s="1459"/>
      <c r="K25" s="187">
        <v>14</v>
      </c>
      <c r="L25" s="140"/>
    </row>
    <row r="26" spans="2:12" ht="18.75" customHeight="1">
      <c r="B26" s="157"/>
      <c r="C26" s="197" t="s">
        <v>1163</v>
      </c>
      <c r="F26" s="217"/>
      <c r="G26" s="200" t="s">
        <v>68</v>
      </c>
      <c r="H26" s="200" t="s">
        <v>68</v>
      </c>
      <c r="I26" s="1458"/>
      <c r="J26" s="1459"/>
      <c r="K26" s="187">
        <v>15</v>
      </c>
      <c r="L26" s="140"/>
    </row>
    <row r="27" spans="2:12" ht="18.75" customHeight="1">
      <c r="B27" s="157"/>
      <c r="C27" s="197" t="s">
        <v>1164</v>
      </c>
      <c r="F27" s="217"/>
      <c r="G27" s="1453"/>
      <c r="H27" s="124"/>
      <c r="I27" s="1458"/>
      <c r="J27" s="1459"/>
      <c r="K27" s="187">
        <v>16</v>
      </c>
      <c r="L27" s="140"/>
    </row>
    <row r="28" spans="2:12" ht="18.75" customHeight="1">
      <c r="B28" s="157"/>
      <c r="C28" s="197" t="s">
        <v>1165</v>
      </c>
      <c r="F28" s="217"/>
      <c r="G28" s="200" t="s">
        <v>68</v>
      </c>
      <c r="H28" s="200" t="s">
        <v>68</v>
      </c>
      <c r="I28" s="1458"/>
      <c r="J28" s="1459"/>
      <c r="K28" s="187">
        <v>17</v>
      </c>
      <c r="L28" s="140"/>
    </row>
    <row r="29" spans="2:12" ht="18.75" customHeight="1">
      <c r="B29" s="157"/>
      <c r="C29" s="197" t="s">
        <v>1166</v>
      </c>
      <c r="F29" s="217"/>
      <c r="G29" s="1458"/>
      <c r="H29" s="1729"/>
      <c r="I29" s="1458"/>
      <c r="J29" s="1459"/>
      <c r="K29" s="187">
        <v>18</v>
      </c>
      <c r="L29" s="140"/>
    </row>
    <row r="30" spans="2:12" ht="18.75" customHeight="1">
      <c r="B30" s="157"/>
      <c r="C30" s="197" t="s">
        <v>1167</v>
      </c>
      <c r="E30" s="73"/>
      <c r="F30" s="73"/>
      <c r="G30" s="1460"/>
      <c r="H30" s="1730"/>
      <c r="I30" s="1460"/>
      <c r="J30" s="1459"/>
      <c r="K30" s="187">
        <v>19</v>
      </c>
      <c r="L30" s="5"/>
    </row>
    <row r="31" spans="2:12" ht="18.75" customHeight="1">
      <c r="B31" s="157"/>
      <c r="C31" s="197"/>
      <c r="G31" s="201"/>
      <c r="H31" s="201"/>
      <c r="I31" s="202"/>
      <c r="J31" s="155"/>
      <c r="K31" s="187">
        <v>20</v>
      </c>
      <c r="L31" s="5"/>
    </row>
    <row r="32" spans="2:12" ht="18.75" customHeight="1">
      <c r="B32" s="157"/>
      <c r="C32" s="12" t="s">
        <v>69</v>
      </c>
      <c r="G32" s="202"/>
      <c r="H32" s="201"/>
      <c r="I32" s="201"/>
      <c r="J32" s="1461"/>
      <c r="K32" s="187">
        <v>21</v>
      </c>
      <c r="L32" s="140"/>
    </row>
    <row r="33" spans="2:19" ht="18.75" customHeight="1">
      <c r="B33" s="203" t="s">
        <v>70</v>
      </c>
      <c r="C33" s="204" t="s">
        <v>71</v>
      </c>
      <c r="D33" s="153"/>
      <c r="E33" s="205" t="s">
        <v>1182</v>
      </c>
      <c r="F33" s="73"/>
      <c r="G33" s="206"/>
      <c r="H33" s="153"/>
      <c r="I33" s="153"/>
      <c r="J33" s="155"/>
      <c r="K33" s="187">
        <v>22</v>
      </c>
      <c r="L33" s="140"/>
    </row>
    <row r="34" spans="2:19" ht="18.75" customHeight="1">
      <c r="B34" s="203" t="s">
        <v>72</v>
      </c>
      <c r="C34" s="204" t="s">
        <v>73</v>
      </c>
      <c r="D34" s="204"/>
      <c r="E34" s="205" t="s">
        <v>1182</v>
      </c>
      <c r="F34" s="218"/>
      <c r="G34" s="207"/>
      <c r="H34" s="204"/>
      <c r="I34" s="204"/>
      <c r="J34" s="155"/>
      <c r="K34" s="187">
        <v>23</v>
      </c>
      <c r="L34" s="140"/>
    </row>
    <row r="35" spans="2:19" ht="19.149999999999999" customHeight="1">
      <c r="B35" s="203" t="s">
        <v>74</v>
      </c>
      <c r="C35" s="204" t="s">
        <v>75</v>
      </c>
      <c r="D35" s="208"/>
      <c r="E35" s="153"/>
      <c r="F35" s="209" t="s">
        <v>76</v>
      </c>
      <c r="G35" s="193" t="s">
        <v>77</v>
      </c>
      <c r="H35" s="193" t="s">
        <v>78</v>
      </c>
      <c r="I35" s="193" t="s">
        <v>79</v>
      </c>
      <c r="J35" s="194" t="s">
        <v>80</v>
      </c>
      <c r="K35" s="187">
        <v>24</v>
      </c>
      <c r="L35" s="140"/>
    </row>
    <row r="36" spans="2:19" ht="19.149999999999999" customHeight="1">
      <c r="B36" s="157"/>
      <c r="F36" s="193" t="s">
        <v>81</v>
      </c>
      <c r="G36" s="193" t="s">
        <v>82</v>
      </c>
      <c r="H36" s="193" t="s">
        <v>83</v>
      </c>
      <c r="I36" s="193" t="s">
        <v>84</v>
      </c>
      <c r="J36" s="194" t="s">
        <v>85</v>
      </c>
      <c r="K36" s="187">
        <v>25</v>
      </c>
      <c r="L36" s="140"/>
    </row>
    <row r="37" spans="2:19" ht="19.149999999999999" customHeight="1">
      <c r="B37" s="157"/>
      <c r="D37" s="202"/>
      <c r="F37" s="1462">
        <f>'Form 4'!G32</f>
        <v>0</v>
      </c>
      <c r="G37" s="1462">
        <f>+'Form 4'!C32</f>
        <v>0</v>
      </c>
      <c r="H37" s="1462">
        <f>+'Form 4'!D32</f>
        <v>0</v>
      </c>
      <c r="I37" s="1462">
        <f>+'Form 4'!E32</f>
        <v>0</v>
      </c>
      <c r="J37" s="1462">
        <f>+'Form 4'!F32</f>
        <v>0</v>
      </c>
      <c r="K37" s="187">
        <v>26</v>
      </c>
      <c r="L37" s="140"/>
    </row>
    <row r="38" spans="2:19" ht="25.5">
      <c r="B38" s="157"/>
      <c r="D38" s="202"/>
      <c r="I38" s="1348" t="s">
        <v>14087</v>
      </c>
      <c r="J38" s="1348" t="s">
        <v>14088</v>
      </c>
      <c r="K38" s="187"/>
      <c r="L38" s="140"/>
      <c r="S38" s="1835"/>
    </row>
    <row r="39" spans="2:19" ht="19.149999999999999" customHeight="1">
      <c r="B39" s="203" t="s">
        <v>86</v>
      </c>
      <c r="C39" s="1329" t="s">
        <v>87</v>
      </c>
      <c r="D39" s="1329"/>
      <c r="E39" s="1329"/>
      <c r="F39" s="1329"/>
      <c r="G39" s="1366"/>
      <c r="H39" s="1367"/>
      <c r="I39" s="1328"/>
      <c r="J39" s="126"/>
      <c r="K39" s="187">
        <v>27</v>
      </c>
      <c r="L39" s="140"/>
      <c r="S39" s="552"/>
    </row>
    <row r="40" spans="2:19" ht="19.149999999999999" customHeight="1">
      <c r="B40" s="203" t="s">
        <v>14090</v>
      </c>
      <c r="C40" s="1329" t="s">
        <v>14089</v>
      </c>
      <c r="D40" s="1329"/>
      <c r="E40" s="1329"/>
      <c r="F40" s="1329"/>
      <c r="G40" s="1368"/>
      <c r="H40" s="1369"/>
      <c r="I40" s="1813"/>
      <c r="J40" s="126"/>
      <c r="K40" s="221">
        <v>1</v>
      </c>
      <c r="L40" s="140"/>
      <c r="M40" s="1370" t="str">
        <f>IF(_D013133="","",IF(OR(_D013133&lt;Facility_FYB,_D013133&gt;Facility_FYE),"ERROR: DATE OF CHANGE FALLS OUTSIDE OF COST REPORT PERIOD",""))</f>
        <v/>
      </c>
      <c r="S40" s="1846"/>
    </row>
    <row r="41" spans="2:19" ht="19.149999999999999" customHeight="1">
      <c r="B41" s="203" t="s">
        <v>14091</v>
      </c>
      <c r="C41" s="1329" t="s">
        <v>14089</v>
      </c>
      <c r="D41" s="1329"/>
      <c r="E41" s="1329"/>
      <c r="F41" s="1329"/>
      <c r="G41" s="1368"/>
      <c r="H41" s="1369"/>
      <c r="I41" s="1813"/>
      <c r="J41" s="126"/>
      <c r="K41" s="221">
        <v>2</v>
      </c>
      <c r="L41" s="140"/>
      <c r="M41" s="1370" t="str">
        <f>IF(_D013134="","",IF(OR(_D013134&lt;Facility_FYB,_D013134&gt;Facility_FYE),"ERROR: DATE OF CHANGE FALLS OUTSIDE OF COST REPORT PERIOD",""))</f>
        <v/>
      </c>
      <c r="S41" s="1847" t="str">
        <f>IF(_D013134&lt;&gt;"",IF(_D013134&lt;_D013133,"ERROR:Bed changes must be reported chronologically.",""),"")</f>
        <v/>
      </c>
    </row>
    <row r="42" spans="2:19" ht="19.149999999999999" customHeight="1">
      <c r="B42" s="203" t="s">
        <v>14092</v>
      </c>
      <c r="C42" s="1329" t="s">
        <v>14089</v>
      </c>
      <c r="D42" s="1329"/>
      <c r="E42" s="1329"/>
      <c r="F42" s="1329"/>
      <c r="G42" s="1366"/>
      <c r="H42" s="1369"/>
      <c r="I42" s="1813"/>
      <c r="J42" s="126"/>
      <c r="K42" s="187">
        <v>28</v>
      </c>
      <c r="L42" s="140"/>
      <c r="M42" s="1370" t="str">
        <f>IF(_D000182="","",IF(OR(_D000182&lt;Facility_FYB,_D000182&gt;Facility_FYE),"ERROR: DATE OF CHANGE FALLS OUTSIDE OF COST REPORT PERIOD",""))</f>
        <v/>
      </c>
      <c r="S42" s="1847" t="str">
        <f>IF(_D000182&lt;&gt;"",IF(_D000182&lt;_D013134,"ERROR:Bed changes must be reported chronologically.",""),"")</f>
        <v/>
      </c>
    </row>
    <row r="43" spans="2:19" ht="19.149999999999999" customHeight="1">
      <c r="B43" s="203" t="s">
        <v>89</v>
      </c>
      <c r="C43" s="1329" t="s">
        <v>88</v>
      </c>
      <c r="D43" s="1329"/>
      <c r="E43" s="1329"/>
      <c r="F43" s="1329"/>
      <c r="G43" s="1366"/>
      <c r="H43" s="1367"/>
      <c r="I43" s="1328"/>
      <c r="J43" s="1463">
        <f>IF(_D000183&gt;0,_D000183,IF(_D013136&gt;0,_D013136,IF(_D013135&gt;0,_D013135,_D000179)))</f>
        <v>0</v>
      </c>
      <c r="K43" s="187">
        <v>29</v>
      </c>
      <c r="L43" s="140"/>
    </row>
    <row r="44" spans="2:19" ht="19.149999999999999" customHeight="1">
      <c r="B44" s="203" t="s">
        <v>90</v>
      </c>
      <c r="C44" s="204" t="s">
        <v>14399</v>
      </c>
      <c r="D44" s="204"/>
      <c r="E44" s="204"/>
      <c r="F44" s="204"/>
      <c r="H44" s="210"/>
      <c r="I44" s="1365"/>
      <c r="J44" s="1463">
        <f>_D000307</f>
        <v>0</v>
      </c>
      <c r="K44" s="187">
        <v>30</v>
      </c>
      <c r="L44" s="140"/>
    </row>
    <row r="45" spans="2:19" ht="19.149999999999999" customHeight="1">
      <c r="B45" s="203" t="s">
        <v>91</v>
      </c>
      <c r="C45" s="204" t="s">
        <v>1169</v>
      </c>
      <c r="D45" s="204"/>
      <c r="E45" s="204"/>
      <c r="F45" s="204" t="s">
        <v>1170</v>
      </c>
      <c r="G45" s="204"/>
      <c r="H45" s="204"/>
      <c r="I45" s="211"/>
      <c r="J45" s="1364">
        <f>IF(J44=0,0,ROUND(F37/J44,4))</f>
        <v>0</v>
      </c>
      <c r="K45" s="187">
        <v>31</v>
      </c>
      <c r="L45" s="140"/>
      <c r="M45" s="1370" t="str">
        <f>IF(_D000189&gt;1,"WARNING: Percentage of Occupancy is over 100%. Verify patient days and/or cost report begin and end dates are correct.","")</f>
        <v/>
      </c>
      <c r="S45" s="1838"/>
    </row>
    <row r="46" spans="2:19" ht="19.149999999999999" customHeight="1" thickBot="1">
      <c r="B46" s="212" t="s">
        <v>92</v>
      </c>
      <c r="C46" s="213" t="s">
        <v>93</v>
      </c>
      <c r="D46" s="214"/>
      <c r="E46" s="214"/>
      <c r="F46" s="213" t="s">
        <v>1168</v>
      </c>
      <c r="G46" s="214"/>
      <c r="H46" s="214"/>
      <c r="I46" s="215"/>
      <c r="J46" s="216">
        <f>IF(F37=0,0,ROUND(G37/F37,4))</f>
        <v>0</v>
      </c>
      <c r="K46" s="187">
        <v>32</v>
      </c>
      <c r="L46" s="140"/>
    </row>
    <row r="47" spans="2:19" ht="19.149999999999999" customHeight="1" thickTop="1">
      <c r="B47" s="5"/>
      <c r="C47" s="5"/>
      <c r="D47" s="5"/>
      <c r="E47" s="5"/>
      <c r="F47" s="5"/>
      <c r="G47" s="5"/>
      <c r="H47" s="5"/>
      <c r="I47" s="5"/>
      <c r="J47" s="5"/>
      <c r="L47" s="5"/>
    </row>
    <row r="48" spans="2:19" ht="15">
      <c r="B48" s="5"/>
      <c r="C48" s="5"/>
      <c r="D48" s="5"/>
      <c r="E48" s="5"/>
      <c r="F48" s="5"/>
      <c r="G48" s="5"/>
      <c r="H48" s="5"/>
      <c r="I48" s="5"/>
      <c r="J48" s="5"/>
      <c r="L48" s="5"/>
      <c r="S48" s="1838"/>
    </row>
    <row r="49" spans="2:10">
      <c r="B49" s="134"/>
      <c r="C49" s="134"/>
      <c r="D49" s="134"/>
      <c r="E49" s="134"/>
      <c r="F49" s="135"/>
      <c r="G49" s="135"/>
      <c r="H49" s="135"/>
      <c r="I49" s="135"/>
      <c r="J49" s="135"/>
    </row>
    <row r="50" spans="2:10"/>
    <row r="51" spans="2:10"/>
    <row r="52" spans="2:10"/>
    <row r="53" spans="2:10"/>
    <row r="54" spans="2:10"/>
    <row r="55" spans="2:10"/>
    <row r="56" spans="2:10"/>
    <row r="57" spans="2:10"/>
  </sheetData>
  <sheetProtection algorithmName="SHA-512" hashValue="85YggORBu0BfKQS4BZJQ7mLyC7y2f3GOBCsiTDUnnKmO2NPa3UrU/XQqXbt4GAAW6ykDTtAbLg3gwfrvMy0tuw==" saltValue="/Qef84owcAX6X//9Dwik+Q==" spinCount="100000" sheet="1" objects="1" scenarios="1"/>
  <mergeCells count="2">
    <mergeCell ref="E12:F12"/>
    <mergeCell ref="B7:E7"/>
  </mergeCells>
  <conditionalFormatting sqref="G20:J20">
    <cfRule type="expression" dxfId="30" priority="12">
      <formula>$F$20="No"</formula>
    </cfRule>
  </conditionalFormatting>
  <dataValidations count="7">
    <dataValidation type="list" allowBlank="1" showInputMessage="1" showErrorMessage="1" sqref="E12:F12" xr:uid="{00000000-0002-0000-0500-000000000000}">
      <formula1>Type_of_Control_Question</formula1>
    </dataValidation>
    <dataValidation type="list" allowBlank="1" showInputMessage="1" showErrorMessage="1" sqref="F14" xr:uid="{00000000-0002-0000-0500-000001000000}">
      <formula1>Facility_is_Question</formula1>
    </dataValidation>
    <dataValidation type="list" allowBlank="1" showInputMessage="1" showErrorMessage="1" sqref="F15" xr:uid="{00000000-0002-0000-0500-000002000000}">
      <formula1>NH_Chain_Question</formula1>
    </dataValidation>
    <dataValidation type="list" allowBlank="1" showInputMessage="1" showErrorMessage="1" sqref="F16" xr:uid="{00000000-0002-0000-0500-000003000000}">
      <formula1>HB_Question</formula1>
    </dataValidation>
    <dataValidation type="list" allowBlank="1" showInputMessage="1" showErrorMessage="1" sqref="F20:F31" xr:uid="{00000000-0002-0000-0500-000004000000}">
      <formula1>Facility_Use_Question</formula1>
    </dataValidation>
    <dataValidation type="list" allowBlank="1" showInputMessage="1" showErrorMessage="1" sqref="F33" xr:uid="{00000000-0002-0000-0500-000005000000}">
      <formula1>Facility_Classification_Question</formula1>
    </dataValidation>
    <dataValidation type="list" allowBlank="1" showInputMessage="1" showErrorMessage="1" sqref="F34" xr:uid="{00000000-0002-0000-0500-000006000000}">
      <formula1>Accounting_Basis_Question</formula1>
    </dataValidation>
  </dataValidations>
  <hyperlinks>
    <hyperlink ref="B7" location="Checklist!A1" display="Click here to go back to the instructions" xr:uid="{B5DAFA44-13BA-4CE1-AE24-F2160FA1E6D2}"/>
  </hyperlink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3">
    <pageSetUpPr fitToPage="1"/>
  </sheetPr>
  <dimension ref="A1:M50"/>
  <sheetViews>
    <sheetView showGridLines="0" zoomScaleNormal="100" workbookViewId="0">
      <selection activeCell="E37" sqref="E37"/>
    </sheetView>
  </sheetViews>
  <sheetFormatPr defaultColWidth="0" defaultRowHeight="12.75" zeroHeight="1"/>
  <cols>
    <col min="1" max="1" width="1.77734375" style="12" customWidth="1"/>
    <col min="2" max="2" width="53.6640625" style="12" customWidth="1"/>
    <col min="3" max="3" width="10.6640625" style="12" customWidth="1"/>
    <col min="4" max="4" width="12.5546875" style="12" customWidth="1"/>
    <col min="5" max="6" width="12.6640625" style="12" customWidth="1"/>
    <col min="7" max="7" width="26.6640625" style="12" customWidth="1"/>
    <col min="8" max="8" width="3.77734375" style="12" hidden="1" customWidth="1"/>
    <col min="9" max="9" width="2.109375" style="12" customWidth="1"/>
    <col min="10" max="10" width="72.109375" style="1370" customWidth="1"/>
    <col min="11" max="13" width="8.88671875" style="12" hidden="1" customWidth="1"/>
    <col min="14" max="16384" width="9.6640625" style="12" hidden="1"/>
  </cols>
  <sheetData>
    <row r="1" spans="2:11">
      <c r="B1" s="134" t="s">
        <v>12355</v>
      </c>
      <c r="C1" s="134"/>
      <c r="D1" s="134"/>
      <c r="E1" s="134"/>
      <c r="F1" s="134"/>
      <c r="G1" s="134"/>
      <c r="H1" s="134"/>
      <c r="K1" s="134"/>
    </row>
    <row r="2" spans="2:11">
      <c r="B2" s="134" t="s">
        <v>12356</v>
      </c>
      <c r="C2" s="134"/>
      <c r="D2" s="134"/>
      <c r="E2" s="134"/>
      <c r="F2" s="134"/>
      <c r="G2" s="134"/>
      <c r="H2" s="134"/>
      <c r="J2" s="1371" t="str">
        <f>IF(COUNTIF(J3:M60,"WARNING: Schedule incomplete. If no data to report, please enter N/A or 0 in all cells for this row.")&gt;0,"INCOMPLETE","")</f>
        <v/>
      </c>
      <c r="K2" s="134"/>
    </row>
    <row r="3" spans="2:11">
      <c r="B3" s="134" t="s">
        <v>12357</v>
      </c>
      <c r="C3" s="134"/>
      <c r="D3" s="134"/>
      <c r="E3" s="134"/>
      <c r="F3" s="134"/>
      <c r="G3" s="134"/>
      <c r="H3" s="134"/>
      <c r="K3" s="134"/>
    </row>
    <row r="4" spans="2:11">
      <c r="B4" s="134" t="s">
        <v>12358</v>
      </c>
      <c r="C4" s="134"/>
      <c r="D4" s="134"/>
      <c r="E4" s="134"/>
      <c r="F4" s="134"/>
      <c r="G4" s="134"/>
      <c r="H4" s="134"/>
      <c r="K4" s="134"/>
    </row>
    <row r="5" spans="2:11">
      <c r="B5" s="134"/>
      <c r="C5" s="134"/>
      <c r="D5" s="134"/>
      <c r="E5" s="135"/>
      <c r="F5" s="134"/>
      <c r="G5" s="134"/>
    </row>
    <row r="6" spans="2:11">
      <c r="B6" s="711" t="s">
        <v>762</v>
      </c>
      <c r="C6" s="134"/>
      <c r="D6" s="134"/>
      <c r="E6" s="135"/>
      <c r="F6" s="134"/>
      <c r="G6" s="134"/>
    </row>
    <row r="7" spans="2:11">
      <c r="B7" s="711" t="s">
        <v>763</v>
      </c>
      <c r="C7" s="134"/>
      <c r="D7" s="134"/>
      <c r="E7" s="135"/>
      <c r="F7" s="134"/>
      <c r="G7" s="134"/>
    </row>
    <row r="8" spans="2:11" ht="13.5" thickBot="1">
      <c r="B8" s="1752" t="s">
        <v>14439</v>
      </c>
      <c r="G8" s="16"/>
    </row>
    <row r="9" spans="2:11" ht="13.5" thickTop="1">
      <c r="B9" s="645" t="s">
        <v>6</v>
      </c>
      <c r="C9" s="148">
        <f>Facility_Name</f>
        <v>0</v>
      </c>
      <c r="D9" s="148"/>
      <c r="E9" s="148"/>
      <c r="F9" s="148"/>
      <c r="G9" s="150"/>
      <c r="I9" s="157"/>
    </row>
    <row r="10" spans="2:11">
      <c r="B10" s="646" t="s">
        <v>7</v>
      </c>
      <c r="C10" s="1073" t="str">
        <f>IF(Facility_DBA = 0, "", Facility_DBA)</f>
        <v/>
      </c>
      <c r="D10" s="1073"/>
      <c r="E10" s="1073"/>
      <c r="F10" s="1073"/>
      <c r="G10" s="1074"/>
      <c r="I10" s="157"/>
    </row>
    <row r="11" spans="2:11" ht="13.5" thickBot="1">
      <c r="B11" s="649" t="s">
        <v>24</v>
      </c>
      <c r="C11" s="650">
        <f>Provider_Number</f>
        <v>0</v>
      </c>
      <c r="D11" s="651" t="s">
        <v>95</v>
      </c>
      <c r="E11" s="1734">
        <f>Facility_FYB</f>
        <v>0</v>
      </c>
      <c r="F11" s="882" t="s">
        <v>751</v>
      </c>
      <c r="G11" s="1750">
        <f>Facility_FYE</f>
        <v>0</v>
      </c>
      <c r="I11" s="157"/>
    </row>
    <row r="12" spans="2:11" ht="14.25" hidden="1" thickTop="1" thickBot="1">
      <c r="B12" s="1069" t="s">
        <v>1486</v>
      </c>
      <c r="C12" s="1070" t="s">
        <v>1487</v>
      </c>
      <c r="D12" s="1070" t="s">
        <v>1488</v>
      </c>
      <c r="E12" s="1071" t="s">
        <v>1489</v>
      </c>
      <c r="F12" s="1070" t="s">
        <v>1490</v>
      </c>
      <c r="G12" s="1072" t="s">
        <v>1491</v>
      </c>
      <c r="I12" s="157"/>
    </row>
    <row r="13" spans="2:11" ht="13.5" thickTop="1">
      <c r="B13" s="883"/>
      <c r="C13" s="884" t="s">
        <v>1351</v>
      </c>
      <c r="D13" s="884"/>
      <c r="E13" s="884" t="s">
        <v>13218</v>
      </c>
      <c r="F13" s="884"/>
      <c r="G13" s="1762"/>
      <c r="H13" s="167">
        <v>1</v>
      </c>
      <c r="I13" s="157"/>
    </row>
    <row r="14" spans="2:11" ht="15" customHeight="1">
      <c r="B14" s="235"/>
      <c r="C14" s="575"/>
      <c r="D14" s="575"/>
      <c r="E14" s="465"/>
      <c r="F14" s="575"/>
      <c r="G14" s="236"/>
      <c r="H14" s="167">
        <v>2</v>
      </c>
      <c r="I14" s="157"/>
    </row>
    <row r="15" spans="2:11" ht="15" customHeight="1">
      <c r="B15" s="235"/>
      <c r="C15" s="227"/>
      <c r="D15" s="575"/>
      <c r="E15" s="465"/>
      <c r="F15" s="575"/>
      <c r="G15" s="236"/>
      <c r="H15" s="167">
        <v>3</v>
      </c>
      <c r="I15" s="157"/>
    </row>
    <row r="16" spans="2:11" ht="15" customHeight="1">
      <c r="B16" s="235" t="s">
        <v>7768</v>
      </c>
      <c r="C16" s="1468"/>
      <c r="D16" s="900"/>
      <c r="E16" s="1487"/>
      <c r="F16" s="575"/>
      <c r="G16" s="236"/>
      <c r="H16" s="167">
        <v>4</v>
      </c>
      <c r="I16" s="157"/>
      <c r="J16" s="1370" t="str">
        <f>IF('Form 3'!$F$16="Yes",IF((IF(_D006733="",1,0)+IF(_D006735="",1,0))&lt;&gt;0,"WARNING: Schedule incomplete. If no data to report, please enter N/A or 0 in all cells for this row.",""),"")</f>
        <v/>
      </c>
    </row>
    <row r="17" spans="2:10" ht="15" customHeight="1">
      <c r="B17" s="235"/>
      <c r="C17" s="1707"/>
      <c r="D17" s="900"/>
      <c r="E17" s="1539"/>
      <c r="F17" s="575"/>
      <c r="G17" s="236"/>
      <c r="H17" s="167">
        <v>6</v>
      </c>
      <c r="I17" s="157"/>
    </row>
    <row r="18" spans="2:10" ht="15" customHeight="1">
      <c r="B18" s="235" t="s">
        <v>7769</v>
      </c>
      <c r="C18" s="1468"/>
      <c r="D18" s="900"/>
      <c r="E18" s="1487"/>
      <c r="F18" s="1292" t="s">
        <v>764</v>
      </c>
      <c r="G18" s="1074"/>
      <c r="H18" s="167">
        <v>7</v>
      </c>
      <c r="I18" s="157"/>
      <c r="J18" s="1370" t="str">
        <f>IF('Form 3'!$F$16="Yes",IF((IF(_D006734="",1,0)+IF(_D006736="",1,0))&lt;&gt;0,"WARNING: Schedule incomplete. If no data to report, please enter N/A or 0 in all cells for this row.",""),"")</f>
        <v/>
      </c>
    </row>
    <row r="19" spans="2:10" ht="15" customHeight="1">
      <c r="B19" s="235"/>
      <c r="C19" s="1708"/>
      <c r="D19" s="1708"/>
      <c r="E19" s="1709"/>
      <c r="F19" s="575"/>
      <c r="G19" s="236"/>
      <c r="H19" s="167">
        <v>8</v>
      </c>
      <c r="I19" s="157"/>
    </row>
    <row r="20" spans="2:10" ht="15" customHeight="1">
      <c r="B20" s="1293" t="s">
        <v>765</v>
      </c>
      <c r="C20" s="1708"/>
      <c r="D20" s="1708"/>
      <c r="E20" s="1709">
        <f>+E16-E18</f>
        <v>0</v>
      </c>
      <c r="F20" s="575"/>
      <c r="G20" s="236"/>
      <c r="H20" s="167">
        <v>9</v>
      </c>
      <c r="I20" s="157"/>
    </row>
    <row r="21" spans="2:10" ht="15" customHeight="1">
      <c r="B21" s="235"/>
      <c r="C21" s="1708"/>
      <c r="D21" s="1708"/>
      <c r="E21" s="1709"/>
      <c r="F21" s="575"/>
      <c r="G21" s="236"/>
      <c r="H21" s="167">
        <v>10</v>
      </c>
      <c r="I21" s="157"/>
    </row>
    <row r="22" spans="2:10" ht="15" customHeight="1">
      <c r="B22" s="1293" t="s">
        <v>766</v>
      </c>
      <c r="C22" s="1708"/>
      <c r="D22" s="1708"/>
      <c r="E22" s="1710"/>
      <c r="F22" s="575" t="s">
        <v>767</v>
      </c>
      <c r="G22" s="236" t="s">
        <v>768</v>
      </c>
      <c r="H22" s="167">
        <v>11</v>
      </c>
      <c r="I22" s="157"/>
      <c r="J22" s="1370" t="str">
        <f>IF('Form 3'!$F$16="Yes",IF((IF(_D006737="",1,0))&lt;&gt;0,"WARNING: Schedule incomplete. If no data to report, please enter N/A or 0 in all cells for this row.",""),"")</f>
        <v/>
      </c>
    </row>
    <row r="23" spans="2:10" ht="15" customHeight="1">
      <c r="B23" s="1293" t="s">
        <v>769</v>
      </c>
      <c r="C23" s="1708"/>
      <c r="D23" s="1708"/>
      <c r="E23" s="1710"/>
      <c r="F23" s="575" t="s">
        <v>770</v>
      </c>
      <c r="G23" s="236" t="s">
        <v>771</v>
      </c>
      <c r="H23" s="167">
        <v>12</v>
      </c>
      <c r="I23" s="157"/>
      <c r="J23" s="1370" t="str">
        <f>IF('Form 3'!$F$16="Yes",IF((IF(_D006738="",1,0))&lt;&gt;0,"WARNING: Schedule incomplete. If no data to report, please enter N/A or 0 in all cells for this row.",""),"")</f>
        <v/>
      </c>
    </row>
    <row r="24" spans="2:10" ht="15" customHeight="1">
      <c r="B24" s="1293" t="s">
        <v>772</v>
      </c>
      <c r="C24" s="1708"/>
      <c r="D24" s="1708"/>
      <c r="E24" s="1710"/>
      <c r="F24" s="575" t="s">
        <v>773</v>
      </c>
      <c r="G24" s="236" t="s">
        <v>348</v>
      </c>
      <c r="H24" s="167">
        <v>13</v>
      </c>
      <c r="I24" s="157"/>
      <c r="J24" s="1370" t="str">
        <f>IF('Form 3'!$F$16="Yes",IF((IF(_D006739="",1,0))&lt;&gt;0,"WARNING: Schedule incomplete. If no data to report, please enter N/A or 0 in all cells for this row.",""),"")</f>
        <v/>
      </c>
    </row>
    <row r="25" spans="2:10" ht="15" customHeight="1">
      <c r="B25" s="1293" t="s">
        <v>774</v>
      </c>
      <c r="C25" s="1708"/>
      <c r="D25" s="1708"/>
      <c r="E25" s="1710"/>
      <c r="F25" s="575" t="s">
        <v>775</v>
      </c>
      <c r="G25" s="236" t="s">
        <v>776</v>
      </c>
      <c r="H25" s="167">
        <v>14</v>
      </c>
      <c r="I25" s="157"/>
      <c r="J25" s="1370" t="str">
        <f>IF('Form 3'!$F$16="Yes",IF((IF(_D006740="",1,0))&lt;&gt;0,"WARNING: Schedule incomplete. If no data to report, please enter N/A or 0 in all cells for this row.",""),"")</f>
        <v/>
      </c>
    </row>
    <row r="26" spans="2:10" ht="15" customHeight="1">
      <c r="B26" s="1293" t="s">
        <v>777</v>
      </c>
      <c r="C26" s="1708"/>
      <c r="D26" s="1708"/>
      <c r="E26" s="1710"/>
      <c r="F26" s="575" t="s">
        <v>778</v>
      </c>
      <c r="G26" s="236" t="s">
        <v>350</v>
      </c>
      <c r="H26" s="167">
        <v>15</v>
      </c>
      <c r="I26" s="157"/>
      <c r="J26" s="1370" t="str">
        <f>IF('Form 3'!$F$16="Yes",IF((IF(_D006741="",1,0))&lt;&gt;0,"WARNING: Schedule incomplete. If no data to report, please enter N/A or 0 in all cells for this row.",""),"")</f>
        <v/>
      </c>
    </row>
    <row r="27" spans="2:10" ht="15" customHeight="1">
      <c r="B27" s="1293" t="s">
        <v>779</v>
      </c>
      <c r="C27" s="1708"/>
      <c r="D27" s="1708"/>
      <c r="E27" s="1710"/>
      <c r="F27" s="575" t="s">
        <v>780</v>
      </c>
      <c r="G27" s="236" t="s">
        <v>351</v>
      </c>
      <c r="H27" s="167">
        <v>16</v>
      </c>
      <c r="I27" s="157"/>
      <c r="J27" s="1370" t="str">
        <f>IF('Form 3'!$F$16="Yes",IF((IF(_D006742="",1,0))&lt;&gt;0,"WARNING: Schedule incomplete. If no data to report, please enter N/A or 0 in all cells for this row.",""),"")</f>
        <v/>
      </c>
    </row>
    <row r="28" spans="2:10" ht="15" customHeight="1">
      <c r="B28" s="1293" t="s">
        <v>781</v>
      </c>
      <c r="C28" s="1708"/>
      <c r="D28" s="1708"/>
      <c r="E28" s="1710"/>
      <c r="F28" s="575" t="s">
        <v>782</v>
      </c>
      <c r="G28" s="236" t="s">
        <v>783</v>
      </c>
      <c r="H28" s="167">
        <v>17</v>
      </c>
      <c r="I28" s="157"/>
      <c r="J28" s="1370" t="str">
        <f>IF('Form 3'!$F$16="Yes",IF((IF(_D006743="",1,0))&lt;&gt;0,"WARNING: Schedule incomplete. If no data to report, please enter N/A or 0 in all cells for this row.",""),"")</f>
        <v/>
      </c>
    </row>
    <row r="29" spans="2:10" ht="15" customHeight="1">
      <c r="B29" s="1293" t="s">
        <v>784</v>
      </c>
      <c r="C29" s="1708"/>
      <c r="D29" s="1708"/>
      <c r="E29" s="1710"/>
      <c r="F29" s="575" t="s">
        <v>785</v>
      </c>
      <c r="G29" s="236" t="s">
        <v>786</v>
      </c>
      <c r="H29" s="167">
        <v>18</v>
      </c>
      <c r="I29" s="157"/>
      <c r="J29" s="1370" t="str">
        <f>IF('Form 3'!$F$16="Yes",IF((IF(_D006744="",1,0))&lt;&gt;0,"WARNING: Schedule incomplete. If no data to report, please enter N/A or 0 in all cells for this row.",""),"")</f>
        <v/>
      </c>
    </row>
    <row r="30" spans="2:10" ht="15" customHeight="1">
      <c r="B30" s="235"/>
      <c r="C30" s="1708"/>
      <c r="D30" s="1708"/>
      <c r="E30" s="1709"/>
      <c r="F30" s="575"/>
      <c r="G30" s="236"/>
      <c r="H30" s="167">
        <v>19</v>
      </c>
      <c r="I30" s="157"/>
    </row>
    <row r="31" spans="2:10" ht="15" customHeight="1">
      <c r="B31" s="235"/>
      <c r="C31" s="1708"/>
      <c r="D31" s="1708"/>
      <c r="E31" s="1709"/>
      <c r="F31" s="575"/>
      <c r="G31" s="236"/>
      <c r="H31" s="167">
        <v>20</v>
      </c>
      <c r="I31" s="157"/>
    </row>
    <row r="32" spans="2:10" ht="15" customHeight="1">
      <c r="B32" s="235" t="s">
        <v>787</v>
      </c>
      <c r="C32" s="1708"/>
      <c r="D32" s="1708"/>
      <c r="E32" s="1709">
        <f>+E20-E22-E23-E24-E25-E26-E27-E28-E29</f>
        <v>0</v>
      </c>
      <c r="F32" s="575" t="s">
        <v>788</v>
      </c>
      <c r="G32" s="236" t="s">
        <v>789</v>
      </c>
      <c r="H32" s="167">
        <v>21</v>
      </c>
      <c r="I32" s="157"/>
    </row>
    <row r="33" spans="2:9" ht="15" customHeight="1">
      <c r="B33" s="235"/>
      <c r="C33" s="1708"/>
      <c r="D33" s="1708"/>
      <c r="E33" s="909"/>
      <c r="F33" s="575"/>
      <c r="G33" s="236" t="s">
        <v>790</v>
      </c>
      <c r="H33" s="167">
        <v>22</v>
      </c>
      <c r="I33" s="157"/>
    </row>
    <row r="34" spans="2:9" ht="15" customHeight="1">
      <c r="B34" s="235" t="str">
        <f>CONCATENATE("From Schedule 7: Line Number",_D005137)</f>
        <v>From Schedule 7: Line Number</v>
      </c>
      <c r="C34" s="1708"/>
      <c r="D34" s="1708"/>
      <c r="E34" s="909">
        <f>_D005171</f>
        <v>0</v>
      </c>
      <c r="F34" s="575"/>
      <c r="G34" s="236"/>
      <c r="H34" s="167">
        <v>23</v>
      </c>
      <c r="I34" s="157"/>
    </row>
    <row r="35" spans="2:9" ht="15" customHeight="1">
      <c r="B35" s="235" t="str">
        <f>CONCATENATE("From Schedule 7: Line Number",_D005139)</f>
        <v>From Schedule 7: Line Number</v>
      </c>
      <c r="C35" s="1708"/>
      <c r="D35" s="1708"/>
      <c r="E35" s="909">
        <f>_D005172</f>
        <v>0</v>
      </c>
      <c r="F35" s="575"/>
      <c r="G35" s="236"/>
      <c r="H35" s="167">
        <v>24</v>
      </c>
      <c r="I35" s="157"/>
    </row>
    <row r="36" spans="2:9" ht="15" customHeight="1">
      <c r="B36" s="235" t="str">
        <f>CONCATENATE("From Schedule 7: Line Number",_D005141)</f>
        <v>From Schedule 7: Line Number</v>
      </c>
      <c r="C36" s="1708"/>
      <c r="D36" s="1708"/>
      <c r="E36" s="909">
        <f>_D005173</f>
        <v>0</v>
      </c>
      <c r="F36" s="575"/>
      <c r="G36" s="236"/>
      <c r="H36" s="167">
        <v>25</v>
      </c>
      <c r="I36" s="157"/>
    </row>
    <row r="37" spans="2:9" ht="15" customHeight="1">
      <c r="B37" s="235" t="str">
        <f>CONCATENATE("From Schedule 7: Line Number",_D005143)</f>
        <v>From Schedule 7: Line Number</v>
      </c>
      <c r="C37" s="1708"/>
      <c r="D37" s="1708"/>
      <c r="E37" s="909">
        <f>_D005174</f>
        <v>0</v>
      </c>
      <c r="F37" s="575"/>
      <c r="G37" s="236"/>
      <c r="H37" s="167">
        <v>26</v>
      </c>
      <c r="I37" s="157"/>
    </row>
    <row r="38" spans="2:9" ht="15" customHeight="1">
      <c r="B38" s="235" t="str">
        <f>CONCATENATE("From Schedule 7: ",_D005145)</f>
        <v>From Schedule 7: &lt;Other Adjustment Description&gt;</v>
      </c>
      <c r="C38" s="1708"/>
      <c r="D38" s="1708"/>
      <c r="E38" s="909">
        <f>_D005175</f>
        <v>0</v>
      </c>
      <c r="F38" s="575"/>
      <c r="G38" s="236"/>
      <c r="H38" s="167">
        <v>27</v>
      </c>
      <c r="I38" s="157"/>
    </row>
    <row r="39" spans="2:9" ht="15" customHeight="1">
      <c r="B39" s="235" t="str">
        <f>CONCATENATE("From Schedule 7: ",_D005146)</f>
        <v>From Schedule 7: &lt;Other Adjustment Description&gt;</v>
      </c>
      <c r="C39" s="1708"/>
      <c r="D39" s="1708"/>
      <c r="E39" s="909">
        <f>_D005176</f>
        <v>0</v>
      </c>
      <c r="F39" s="575"/>
      <c r="G39" s="236"/>
      <c r="H39" s="167">
        <v>28</v>
      </c>
      <c r="I39" s="157"/>
    </row>
    <row r="40" spans="2:9" ht="15" customHeight="1">
      <c r="B40" s="235" t="str">
        <f>CONCATENATE("From Schedule 7: ",_D005147)</f>
        <v>From Schedule 7: &lt;Other Adjustment Description&gt;</v>
      </c>
      <c r="C40" s="1770"/>
      <c r="D40" s="1770"/>
      <c r="E40" s="909">
        <f>_D005177</f>
        <v>0</v>
      </c>
      <c r="F40" s="1771"/>
      <c r="G40" s="1772"/>
      <c r="H40" s="167">
        <v>31</v>
      </c>
      <c r="I40" s="157"/>
    </row>
    <row r="41" spans="2:9" ht="15" customHeight="1">
      <c r="B41" s="235" t="str">
        <f>CONCATENATE("From Schedule 7: ",_D005148)</f>
        <v>From Schedule 7: &lt;Other Adjustment Description&gt;</v>
      </c>
      <c r="C41" s="1708"/>
      <c r="D41" s="1708"/>
      <c r="E41" s="909">
        <f>_D005178</f>
        <v>0</v>
      </c>
      <c r="F41" s="575"/>
      <c r="G41" s="236"/>
      <c r="H41" s="167">
        <v>29</v>
      </c>
      <c r="I41" s="157"/>
    </row>
    <row r="42" spans="2:9" ht="15" customHeight="1" thickBot="1">
      <c r="B42" s="1294" t="s">
        <v>791</v>
      </c>
      <c r="C42" s="1711"/>
      <c r="D42" s="1712"/>
      <c r="E42" s="902">
        <f>_D006746+SUM(E34:E41)</f>
        <v>0</v>
      </c>
      <c r="F42" s="1295"/>
      <c r="G42" s="1296"/>
      <c r="H42" s="167">
        <v>30</v>
      </c>
      <c r="I42" s="157"/>
    </row>
    <row r="43" spans="2:9" ht="13.5" thickTop="1">
      <c r="B43" s="239"/>
      <c r="C43" s="239"/>
      <c r="D43" s="239"/>
      <c r="E43" s="239"/>
      <c r="F43" s="239"/>
      <c r="G43" s="239"/>
    </row>
    <row r="44" spans="2:9">
      <c r="B44" s="1018" t="s">
        <v>792</v>
      </c>
    </row>
    <row r="45" spans="2:9"/>
    <row r="46" spans="2:9"/>
    <row r="47" spans="2:9">
      <c r="B47" s="134"/>
      <c r="C47" s="135"/>
      <c r="D47" s="135"/>
      <c r="E47" s="135"/>
      <c r="F47" s="135"/>
      <c r="G47" s="135"/>
    </row>
    <row r="48" spans="2:9"/>
    <row r="49"/>
    <row r="50"/>
  </sheetData>
  <sheetProtection algorithmName="SHA-512" hashValue="K6J0gsHEpmW0bd9NA3xs47nLmO/alYPq3kY0oagSBNto7VDJQ1JRsPWxtl9RiEoanzEVcqxtjN02dIXiwT+i4Q==" saltValue="pjuxbenbBF+1RcmJTNNXrQ==" spinCount="100000" sheet="1" objects="1" scenarios="1"/>
  <hyperlinks>
    <hyperlink ref="B8" location="Checklist!A1" display="Click here to go back to the instructions" xr:uid="{85CA251A-E81E-4369-BE01-652F694A3101}"/>
  </hyperlinks>
  <printOptions horizontalCentered="1"/>
  <pageMargins left="0.25" right="0.25" top="0.75" bottom="0.75" header="0.3" footer="0.3"/>
  <pageSetup scale="83" orientation="landscape" r:id="rId1"/>
  <headerFooter alignWithMargins="0">
    <oddFooter>&amp;C&amp;10&amp;A 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4">
    <pageSetUpPr fitToPage="1"/>
  </sheetPr>
  <dimension ref="A1:Q55"/>
  <sheetViews>
    <sheetView showGridLines="0" topLeftCell="B1" zoomScaleNormal="100" workbookViewId="0">
      <selection activeCell="P20" sqref="P20"/>
    </sheetView>
  </sheetViews>
  <sheetFormatPr defaultColWidth="0" defaultRowHeight="12.75" zeroHeight="1"/>
  <cols>
    <col min="1" max="1" width="1.77734375" style="12" customWidth="1"/>
    <col min="2" max="2" width="16" style="12" customWidth="1"/>
    <col min="3" max="3" width="14.6640625" style="12" customWidth="1"/>
    <col min="4" max="4" width="18.6640625" style="12" customWidth="1"/>
    <col min="5" max="5" width="14.109375" style="12" customWidth="1"/>
    <col min="6" max="6" width="2.44140625" style="12" customWidth="1"/>
    <col min="7" max="7" width="8.33203125" style="12" customWidth="1"/>
    <col min="8" max="8" width="14.109375" style="12" customWidth="1"/>
    <col min="9" max="9" width="9.6640625" style="12" customWidth="1"/>
    <col min="10" max="10" width="16.6640625" style="12" customWidth="1"/>
    <col min="11" max="11" width="17.6640625" style="12" customWidth="1"/>
    <col min="12" max="12" width="12.77734375" style="12" customWidth="1"/>
    <col min="13" max="13" width="14.6640625" style="12" customWidth="1"/>
    <col min="14" max="14" width="3.44140625" style="12" hidden="1" customWidth="1"/>
    <col min="15" max="15" width="1.6640625" style="12" customWidth="1"/>
    <col min="16" max="16" width="72.109375" style="1370" customWidth="1"/>
    <col min="17" max="17" width="25.6640625" style="12" hidden="1" customWidth="1"/>
    <col min="18" max="16384" width="9.6640625" style="12" hidden="1"/>
  </cols>
  <sheetData>
    <row r="1" spans="2:16">
      <c r="B1" s="134" t="s">
        <v>12355</v>
      </c>
      <c r="C1" s="134"/>
      <c r="D1" s="134"/>
      <c r="E1" s="134"/>
      <c r="F1" s="134"/>
      <c r="G1" s="134"/>
      <c r="H1" s="134"/>
      <c r="I1" s="134"/>
      <c r="J1" s="134"/>
      <c r="K1" s="134"/>
      <c r="L1" s="134"/>
      <c r="M1" s="134"/>
    </row>
    <row r="2" spans="2:16">
      <c r="B2" s="134" t="s">
        <v>12356</v>
      </c>
      <c r="C2" s="134"/>
      <c r="D2" s="134"/>
      <c r="E2" s="134"/>
      <c r="F2" s="134"/>
      <c r="G2" s="134"/>
      <c r="H2" s="134"/>
      <c r="I2" s="134"/>
      <c r="J2" s="134"/>
      <c r="K2" s="134"/>
      <c r="L2" s="134"/>
      <c r="M2" s="134"/>
      <c r="P2" s="1371" t="str">
        <f>IF(COUNTIF(P3:S59,"WARNING: Schedule incomplete. If no data to report, please enter N/A or 0 in all cells for this row.")&gt;0,"INCOMPLETE","")</f>
        <v/>
      </c>
    </row>
    <row r="3" spans="2:16">
      <c r="B3" s="134" t="s">
        <v>12357</v>
      </c>
      <c r="C3" s="134"/>
      <c r="D3" s="134"/>
      <c r="E3" s="134"/>
      <c r="F3" s="134"/>
      <c r="G3" s="134"/>
      <c r="H3" s="134"/>
      <c r="I3" s="134"/>
      <c r="J3" s="134"/>
      <c r="K3" s="134"/>
      <c r="L3" s="134"/>
      <c r="M3" s="134"/>
    </row>
    <row r="4" spans="2:16">
      <c r="B4" s="134" t="s">
        <v>12358</v>
      </c>
      <c r="C4" s="134"/>
      <c r="D4" s="134"/>
      <c r="E4" s="134"/>
      <c r="F4" s="134"/>
      <c r="G4" s="134"/>
      <c r="H4" s="134"/>
      <c r="I4" s="134"/>
      <c r="J4" s="134"/>
      <c r="K4" s="134"/>
      <c r="L4" s="134"/>
      <c r="M4" s="134"/>
    </row>
    <row r="5" spans="2:16">
      <c r="B5" s="134"/>
      <c r="C5" s="134"/>
      <c r="D5" s="134"/>
      <c r="E5" s="135"/>
      <c r="F5" s="134"/>
      <c r="G5" s="134"/>
      <c r="H5" s="134"/>
    </row>
    <row r="6" spans="2:16">
      <c r="B6" s="134" t="s">
        <v>793</v>
      </c>
      <c r="C6" s="135"/>
      <c r="D6" s="135"/>
      <c r="E6" s="135"/>
      <c r="F6" s="135"/>
      <c r="G6" s="135"/>
      <c r="H6" s="135"/>
      <c r="I6" s="135"/>
      <c r="J6" s="135"/>
      <c r="K6" s="135"/>
      <c r="L6" s="135"/>
      <c r="M6" s="135"/>
    </row>
    <row r="7" spans="2:16" ht="13.5" thickBot="1">
      <c r="B7" s="1878" t="s">
        <v>14439</v>
      </c>
      <c r="C7" s="1878"/>
      <c r="M7" s="16"/>
    </row>
    <row r="8" spans="2:16" ht="13.5" thickTop="1">
      <c r="B8" s="136" t="s">
        <v>6</v>
      </c>
      <c r="C8" s="137">
        <f>Facility_Name</f>
        <v>0</v>
      </c>
      <c r="D8" s="137"/>
      <c r="E8" s="137"/>
      <c r="F8" s="137"/>
      <c r="G8" s="137"/>
      <c r="H8" s="137"/>
      <c r="I8" s="137"/>
      <c r="J8" s="137"/>
      <c r="K8" s="137"/>
      <c r="L8" s="137"/>
      <c r="M8" s="139"/>
    </row>
    <row r="9" spans="2:16">
      <c r="B9" s="141" t="s">
        <v>7</v>
      </c>
      <c r="C9" s="142" t="str">
        <f>IF(Facility_DBA = 0, "", Facility_DBA)</f>
        <v/>
      </c>
      <c r="D9" s="142"/>
      <c r="E9" s="142"/>
      <c r="F9" s="142"/>
      <c r="G9" s="557"/>
      <c r="H9" s="142"/>
      <c r="I9" s="142"/>
      <c r="J9" s="142"/>
      <c r="K9" s="142"/>
      <c r="L9" s="142"/>
      <c r="M9" s="143"/>
    </row>
    <row r="10" spans="2:16" ht="13.5" thickBot="1">
      <c r="B10" s="144" t="s">
        <v>24</v>
      </c>
      <c r="C10" s="145">
        <f>Provider_Number</f>
        <v>0</v>
      </c>
      <c r="D10" s="145"/>
      <c r="E10" s="145"/>
      <c r="F10" s="145"/>
      <c r="G10" s="1075"/>
      <c r="H10" s="455" t="s">
        <v>95</v>
      </c>
      <c r="I10" s="1448">
        <f>Facility_FYB</f>
        <v>0</v>
      </c>
      <c r="J10" s="456"/>
      <c r="K10" s="455" t="s">
        <v>53</v>
      </c>
      <c r="L10" s="1751">
        <f>Facility_FYE</f>
        <v>0</v>
      </c>
      <c r="M10" s="1076"/>
    </row>
    <row r="11" spans="2:16" ht="14.25" thickTop="1" thickBot="1">
      <c r="B11" s="1077"/>
      <c r="C11" s="1078"/>
      <c r="D11" s="1078"/>
      <c r="E11" s="1078"/>
      <c r="F11" s="1078"/>
      <c r="G11" s="1078"/>
      <c r="H11" s="1078"/>
      <c r="I11" s="1078"/>
      <c r="J11" s="1078"/>
      <c r="K11" s="1078"/>
      <c r="L11" s="1078"/>
      <c r="M11" s="1079"/>
    </row>
    <row r="12" spans="2:16" ht="14.25" hidden="1" thickTop="1" thickBot="1">
      <c r="B12" s="182" t="s">
        <v>1486</v>
      </c>
      <c r="C12" s="183" t="s">
        <v>1487</v>
      </c>
      <c r="D12" s="183" t="s">
        <v>1488</v>
      </c>
      <c r="E12" s="183" t="s">
        <v>1489</v>
      </c>
      <c r="F12" s="183" t="s">
        <v>1490</v>
      </c>
      <c r="G12" s="183" t="s">
        <v>1491</v>
      </c>
      <c r="H12" s="183" t="s">
        <v>1492</v>
      </c>
      <c r="I12" s="183" t="s">
        <v>1493</v>
      </c>
      <c r="J12" s="183" t="s">
        <v>1494</v>
      </c>
      <c r="K12" s="183" t="s">
        <v>1499</v>
      </c>
      <c r="L12" s="183" t="s">
        <v>1500</v>
      </c>
      <c r="M12" s="184" t="s">
        <v>1501</v>
      </c>
    </row>
    <row r="13" spans="2:16" ht="15" customHeight="1" thickTop="1">
      <c r="B13" s="1080" t="s">
        <v>794</v>
      </c>
      <c r="C13" s="1081"/>
      <c r="D13" s="1081"/>
      <c r="E13" s="1081"/>
      <c r="F13" s="1082"/>
      <c r="G13" s="1083"/>
      <c r="H13" s="1081"/>
      <c r="I13" s="1081"/>
      <c r="J13" s="1081"/>
      <c r="K13" s="1081"/>
      <c r="L13" s="1081"/>
      <c r="M13" s="1084"/>
      <c r="N13" s="167">
        <v>1</v>
      </c>
    </row>
    <row r="14" spans="2:16" ht="15" customHeight="1">
      <c r="B14" s="1085"/>
      <c r="C14" s="839"/>
      <c r="D14" s="839"/>
      <c r="E14" s="839"/>
      <c r="F14" s="1086"/>
      <c r="G14" s="1087"/>
      <c r="H14" s="839"/>
      <c r="I14" s="839"/>
      <c r="J14" s="839"/>
      <c r="K14" s="1086"/>
      <c r="L14" s="839"/>
      <c r="M14" s="1088"/>
      <c r="N14" s="167">
        <v>2</v>
      </c>
    </row>
    <row r="15" spans="2:16" ht="15" customHeight="1">
      <c r="B15" s="1085" t="s">
        <v>795</v>
      </c>
      <c r="C15" s="839"/>
      <c r="D15" s="839"/>
      <c r="E15" s="1086" t="s">
        <v>796</v>
      </c>
      <c r="F15" s="1086"/>
      <c r="G15" s="1087"/>
      <c r="H15" s="839" t="s">
        <v>797</v>
      </c>
      <c r="I15" s="839"/>
      <c r="J15" s="839"/>
      <c r="K15" s="1086" t="s">
        <v>7803</v>
      </c>
      <c r="L15" s="1086" t="s">
        <v>798</v>
      </c>
      <c r="M15" s="1088"/>
      <c r="N15" s="167">
        <v>3</v>
      </c>
    </row>
    <row r="16" spans="2:16" ht="15" customHeight="1">
      <c r="B16" s="1085"/>
      <c r="C16" s="839" t="s">
        <v>799</v>
      </c>
      <c r="D16" s="839"/>
      <c r="E16" s="1089">
        <f>+K17</f>
        <v>0</v>
      </c>
      <c r="F16" s="1090" t="s">
        <v>800</v>
      </c>
      <c r="G16" s="1087"/>
      <c r="H16" s="839"/>
      <c r="I16" s="839" t="s">
        <v>801</v>
      </c>
      <c r="J16" s="839"/>
      <c r="K16" s="1657"/>
      <c r="L16" s="1091" t="s">
        <v>802</v>
      </c>
      <c r="M16" s="1088"/>
      <c r="N16" s="167">
        <v>4</v>
      </c>
      <c r="P16" s="1370" t="str">
        <f>IF('Form 3'!$F$16="Yes",IF((IF(_D006759="",1,0))&lt;&gt;0,"WARNING: Schedule incomplete. If no data to report, please enter N/A or 0 in all cells for this row.",""),"")</f>
        <v/>
      </c>
    </row>
    <row r="17" spans="2:16" ht="15" customHeight="1">
      <c r="B17" s="1085"/>
      <c r="C17" s="839" t="s">
        <v>803</v>
      </c>
      <c r="D17" s="839"/>
      <c r="E17" s="1089">
        <f>+K18</f>
        <v>0</v>
      </c>
      <c r="F17" s="1090"/>
      <c r="G17" s="1087"/>
      <c r="H17" s="839"/>
      <c r="I17" s="839" t="s">
        <v>799</v>
      </c>
      <c r="J17" s="839"/>
      <c r="K17" s="1657"/>
      <c r="L17" s="1092">
        <f>IF(K25=0,0,ROUND(K17/(-K20+K25),4))</f>
        <v>0</v>
      </c>
      <c r="M17" s="1093" t="s">
        <v>804</v>
      </c>
      <c r="N17" s="167">
        <v>5</v>
      </c>
      <c r="P17" s="1370" t="str">
        <f>IF('Form 3'!$F$16="Yes",IF((IF(_D006760="",1,0))&lt;&gt;0,"WARNING: Schedule incomplete. If no data to report, please enter N/A or 0 in all cells for this row.",""),"")</f>
        <v/>
      </c>
    </row>
    <row r="18" spans="2:16" ht="15" customHeight="1">
      <c r="B18" s="1085"/>
      <c r="C18" s="1094" t="s">
        <v>81</v>
      </c>
      <c r="D18" s="839"/>
      <c r="E18" s="1089">
        <f>+E17+E16</f>
        <v>0</v>
      </c>
      <c r="F18" s="1090"/>
      <c r="G18" s="1087"/>
      <c r="H18" s="839"/>
      <c r="I18" s="839" t="s">
        <v>803</v>
      </c>
      <c r="J18" s="839"/>
      <c r="K18" s="1657"/>
      <c r="L18" s="1095" t="s">
        <v>805</v>
      </c>
      <c r="M18" s="1088"/>
      <c r="N18" s="167">
        <v>6</v>
      </c>
      <c r="P18" s="1370" t="str">
        <f>IF('Form 3'!$F$16="Yes",IF((IF(_D006761="",1,0))&lt;&gt;0,"WARNING: Schedule incomplete. If no data to report, please enter N/A or 0 in all cells for this row.",""),"")</f>
        <v/>
      </c>
    </row>
    <row r="19" spans="2:16" ht="15" customHeight="1">
      <c r="B19" s="1085" t="s">
        <v>806</v>
      </c>
      <c r="C19" s="839"/>
      <c r="D19" s="839"/>
      <c r="E19" s="1096">
        <f>-K31</f>
        <v>0</v>
      </c>
      <c r="F19" s="1090" t="s">
        <v>807</v>
      </c>
      <c r="G19" s="1087"/>
      <c r="H19" s="839"/>
      <c r="I19" s="839" t="s">
        <v>85</v>
      </c>
      <c r="J19" s="839"/>
      <c r="K19" s="1657"/>
      <c r="L19" s="1091" t="s">
        <v>802</v>
      </c>
      <c r="M19" s="1088"/>
      <c r="N19" s="167">
        <v>7</v>
      </c>
      <c r="P19" s="1370" t="str">
        <f>IF('Form 3'!$F$16="Yes",IF((IF(_D006762="",1,0))&lt;&gt;0,"WARNING: Schedule incomplete. If no data to report, please enter N/A or 0 in all cells for this row.",""),"")</f>
        <v/>
      </c>
    </row>
    <row r="20" spans="2:16" ht="15" customHeight="1">
      <c r="B20" s="1085" t="s">
        <v>808</v>
      </c>
      <c r="C20" s="839"/>
      <c r="D20" s="839"/>
      <c r="E20" s="1089">
        <f>-E17</f>
        <v>0</v>
      </c>
      <c r="F20" s="1090" t="s">
        <v>809</v>
      </c>
      <c r="G20" s="1087"/>
      <c r="H20" s="839"/>
      <c r="I20" s="839" t="s">
        <v>810</v>
      </c>
      <c r="J20" s="839"/>
      <c r="K20" s="1657"/>
      <c r="L20" s="1091" t="s">
        <v>802</v>
      </c>
      <c r="M20" s="1088" t="s">
        <v>811</v>
      </c>
      <c r="N20" s="167">
        <v>8</v>
      </c>
      <c r="P20" s="1370" t="str">
        <f>IF('Form 3'!$F$16="Yes",IF((IF(_D006763="",1,0))&lt;&gt;0,"WARNING: Schedule incomplete. If no data to report, please enter N/A or 0 in all cells for this row.",""),"")</f>
        <v/>
      </c>
    </row>
    <row r="21" spans="2:16" ht="15" customHeight="1">
      <c r="B21" s="1085"/>
      <c r="C21" s="839"/>
      <c r="D21" s="839"/>
      <c r="E21" s="1097"/>
      <c r="F21" s="1090"/>
      <c r="G21" s="1087"/>
      <c r="H21" s="839"/>
      <c r="I21" s="839" t="s">
        <v>812</v>
      </c>
      <c r="J21" s="839"/>
      <c r="K21" s="1657"/>
      <c r="L21" s="839" t="s">
        <v>813</v>
      </c>
      <c r="M21" s="1088"/>
      <c r="N21" s="167">
        <v>9</v>
      </c>
      <c r="P21" s="1370" t="str">
        <f>IF('Form 3'!$F$16="Yes",IF((IF(_D006764="",1,0))&lt;&gt;0,"WARNING: Schedule incomplete. If no data to report, please enter N/A or 0 in all cells for this row.",""),"")</f>
        <v/>
      </c>
    </row>
    <row r="22" spans="2:16" ht="15" customHeight="1">
      <c r="B22" s="1085"/>
      <c r="C22" s="839" t="s">
        <v>814</v>
      </c>
      <c r="D22" s="839"/>
      <c r="E22" s="1089">
        <f>+E18+E19+E20</f>
        <v>0</v>
      </c>
      <c r="F22" s="1090" t="s">
        <v>815</v>
      </c>
      <c r="G22" s="1087"/>
      <c r="H22" s="839"/>
      <c r="I22" s="839"/>
      <c r="J22" s="839"/>
      <c r="K22" s="1097"/>
      <c r="L22" s="1094" t="s">
        <v>1395</v>
      </c>
      <c r="M22" s="1088"/>
      <c r="N22" s="167">
        <v>10</v>
      </c>
    </row>
    <row r="23" spans="2:16" ht="15" customHeight="1">
      <c r="B23" s="1085"/>
      <c r="C23" s="839"/>
      <c r="D23" s="839"/>
      <c r="E23" s="1097"/>
      <c r="F23" s="1090"/>
      <c r="G23" s="1087"/>
      <c r="H23" s="839"/>
      <c r="I23" s="1098" t="s">
        <v>1392</v>
      </c>
      <c r="J23" s="839"/>
      <c r="K23" s="1658">
        <f>SUM(K16:K21)</f>
        <v>0</v>
      </c>
      <c r="L23" s="839" t="s">
        <v>816</v>
      </c>
      <c r="M23" s="1088"/>
      <c r="N23" s="167">
        <v>11</v>
      </c>
    </row>
    <row r="24" spans="2:16" ht="15" customHeight="1">
      <c r="B24" s="1085"/>
      <c r="C24" s="839"/>
      <c r="D24" s="839"/>
      <c r="E24" s="1097"/>
      <c r="F24" s="1090"/>
      <c r="G24" s="1087"/>
      <c r="H24" s="839"/>
      <c r="I24" s="839" t="s">
        <v>817</v>
      </c>
      <c r="J24" s="839"/>
      <c r="K24" s="1658">
        <f>-K18</f>
        <v>0</v>
      </c>
      <c r="L24" s="839"/>
      <c r="M24" s="1088"/>
      <c r="N24" s="167">
        <v>12</v>
      </c>
    </row>
    <row r="25" spans="2:16" ht="15" customHeight="1">
      <c r="B25" s="1085"/>
      <c r="C25" s="839" t="s">
        <v>818</v>
      </c>
      <c r="D25" s="839"/>
      <c r="E25" s="1089">
        <f>+J39</f>
        <v>0</v>
      </c>
      <c r="F25" s="1090" t="s">
        <v>819</v>
      </c>
      <c r="G25" s="1087"/>
      <c r="H25" s="839"/>
      <c r="I25" s="1098" t="s">
        <v>1393</v>
      </c>
      <c r="J25" s="839"/>
      <c r="K25" s="1658">
        <f>+K23+K24</f>
        <v>0</v>
      </c>
      <c r="L25" s="839"/>
      <c r="M25" s="1088"/>
      <c r="N25" s="167">
        <v>13</v>
      </c>
    </row>
    <row r="26" spans="2:16" ht="15" customHeight="1">
      <c r="B26" s="1085"/>
      <c r="C26" s="839" t="s">
        <v>820</v>
      </c>
      <c r="D26" s="839"/>
      <c r="E26" s="1089">
        <f>+E17</f>
        <v>0</v>
      </c>
      <c r="F26" s="1090" t="s">
        <v>805</v>
      </c>
      <c r="G26" s="1087"/>
      <c r="H26" s="839"/>
      <c r="I26" s="839"/>
      <c r="J26" s="839"/>
      <c r="K26" s="1097"/>
      <c r="L26" s="839"/>
      <c r="M26" s="1088"/>
      <c r="N26" s="167">
        <v>14</v>
      </c>
    </row>
    <row r="27" spans="2:16" ht="15" customHeight="1">
      <c r="B27" s="1085"/>
      <c r="C27" s="1094" t="s">
        <v>1394</v>
      </c>
      <c r="D27" s="839"/>
      <c r="E27" s="1089">
        <f>+E25+E26</f>
        <v>0</v>
      </c>
      <c r="F27" s="1086"/>
      <c r="G27" s="1087"/>
      <c r="H27" s="839"/>
      <c r="I27" s="839"/>
      <c r="J27" s="839"/>
      <c r="K27" s="1097"/>
      <c r="L27" s="839"/>
      <c r="M27" s="1088"/>
      <c r="N27" s="167">
        <v>15</v>
      </c>
    </row>
    <row r="28" spans="2:16" ht="15" customHeight="1">
      <c r="B28" s="1085"/>
      <c r="C28" s="839"/>
      <c r="D28" s="839"/>
      <c r="E28" s="1099"/>
      <c r="F28" s="1086"/>
      <c r="G28" s="1087"/>
      <c r="H28" s="839" t="s">
        <v>821</v>
      </c>
      <c r="I28" s="839"/>
      <c r="J28" s="839"/>
      <c r="K28" s="1713"/>
      <c r="L28" s="839" t="s">
        <v>822</v>
      </c>
      <c r="M28" s="1088"/>
      <c r="N28" s="167">
        <v>16</v>
      </c>
      <c r="P28" s="1370" t="str">
        <f>IF('Form 3'!$F$16="Yes",IF((IF(_D006768="",1,0))&lt;&gt;0,"WARNING: Schedule incomplete. If no data to report, please enter N/A or 0 in all cells for this row.",""),"")</f>
        <v/>
      </c>
    </row>
    <row r="29" spans="2:16" ht="15" customHeight="1">
      <c r="B29" s="1085"/>
      <c r="C29" s="839"/>
      <c r="D29" s="839"/>
      <c r="E29" s="1100"/>
      <c r="F29" s="1086"/>
      <c r="G29" s="1087"/>
      <c r="H29" s="839" t="s">
        <v>823</v>
      </c>
      <c r="I29" s="839"/>
      <c r="J29" s="839"/>
      <c r="K29" s="1713"/>
      <c r="L29" s="839" t="s">
        <v>822</v>
      </c>
      <c r="M29" s="1088"/>
      <c r="N29" s="167">
        <v>17</v>
      </c>
      <c r="P29" s="1370" t="str">
        <f>IF('Form 3'!$F$16="Yes",IF((IF(_D006769="",1,0))&lt;&gt;0,"WARNING: Schedule incomplete. If no data to report, please enter N/A or 0 in all cells for this row.",""),"")</f>
        <v/>
      </c>
    </row>
    <row r="30" spans="2:16" ht="15" customHeight="1">
      <c r="B30" s="1085"/>
      <c r="C30" s="839"/>
      <c r="D30" s="839"/>
      <c r="E30" s="1099"/>
      <c r="F30" s="1086"/>
      <c r="G30" s="1087"/>
      <c r="H30" s="839" t="s">
        <v>824</v>
      </c>
      <c r="I30" s="839"/>
      <c r="J30" s="839"/>
      <c r="K30" s="1101">
        <f>+L17</f>
        <v>0</v>
      </c>
      <c r="L30" s="1102" t="s">
        <v>804</v>
      </c>
      <c r="M30" s="1088"/>
      <c r="N30" s="167">
        <v>18</v>
      </c>
    </row>
    <row r="31" spans="2:16" ht="15" customHeight="1">
      <c r="B31" s="1085"/>
      <c r="C31" s="839"/>
      <c r="D31" s="839"/>
      <c r="E31" s="1099"/>
      <c r="F31" s="1086"/>
      <c r="G31" s="1087"/>
      <c r="H31" s="839" t="s">
        <v>825</v>
      </c>
      <c r="I31" s="839"/>
      <c r="J31" s="839"/>
      <c r="K31" s="1714">
        <f>ROUND(K28*K30,0)</f>
        <v>0</v>
      </c>
      <c r="L31" s="1102" t="s">
        <v>807</v>
      </c>
      <c r="M31" s="1088"/>
      <c r="N31" s="167">
        <v>19</v>
      </c>
    </row>
    <row r="32" spans="2:16" ht="15" customHeight="1">
      <c r="B32" s="1085"/>
      <c r="C32" s="839"/>
      <c r="D32" s="839"/>
      <c r="E32" s="1103"/>
      <c r="F32" s="1086"/>
      <c r="G32" s="1087"/>
      <c r="H32" s="839" t="s">
        <v>826</v>
      </c>
      <c r="I32" s="839"/>
      <c r="J32" s="839"/>
      <c r="K32" s="1714">
        <f>ROUND(K29*K30,0)</f>
        <v>0</v>
      </c>
      <c r="L32" s="1102" t="s">
        <v>827</v>
      </c>
      <c r="M32" s="1088"/>
      <c r="N32" s="167">
        <v>20</v>
      </c>
    </row>
    <row r="33" spans="2:16">
      <c r="B33" s="1104"/>
      <c r="C33" s="1105"/>
      <c r="D33" s="1105"/>
      <c r="E33" s="1106"/>
      <c r="F33" s="1107"/>
      <c r="G33" s="918"/>
      <c r="H33" s="1105"/>
      <c r="I33" s="1105"/>
      <c r="J33" s="1105"/>
      <c r="K33" s="1105"/>
      <c r="L33" s="1105"/>
      <c r="M33" s="1108"/>
      <c r="N33" s="167">
        <v>21</v>
      </c>
    </row>
    <row r="34" spans="2:16" ht="15" customHeight="1">
      <c r="B34" s="1085" t="s">
        <v>828</v>
      </c>
      <c r="C34" s="839"/>
      <c r="D34" s="839"/>
      <c r="E34" s="839"/>
      <c r="F34" s="1086"/>
      <c r="G34" s="839"/>
      <c r="H34" s="839"/>
      <c r="I34" s="839"/>
      <c r="J34" s="839"/>
      <c r="K34" s="839"/>
      <c r="L34" s="839"/>
      <c r="M34" s="1088"/>
      <c r="N34" s="167">
        <v>22</v>
      </c>
    </row>
    <row r="35" spans="2:16" ht="15" customHeight="1">
      <c r="B35" s="1085"/>
      <c r="C35" s="839"/>
      <c r="D35" s="839"/>
      <c r="E35" s="839"/>
      <c r="F35" s="1086"/>
      <c r="G35" s="839"/>
      <c r="H35" s="839"/>
      <c r="I35" s="839"/>
      <c r="J35" s="1086"/>
      <c r="K35" s="839"/>
      <c r="L35" s="839"/>
      <c r="M35" s="1088"/>
      <c r="N35" s="167">
        <v>23</v>
      </c>
    </row>
    <row r="36" spans="2:16" ht="25.5">
      <c r="B36" s="1085"/>
      <c r="C36" s="839"/>
      <c r="D36" s="1086" t="s">
        <v>829</v>
      </c>
      <c r="E36" s="1109" t="s">
        <v>13219</v>
      </c>
      <c r="F36" s="1086"/>
      <c r="G36" s="1086" t="s">
        <v>1352</v>
      </c>
      <c r="H36" s="1109" t="s">
        <v>13220</v>
      </c>
      <c r="I36" s="839"/>
      <c r="J36" s="1109" t="s">
        <v>13221</v>
      </c>
      <c r="K36" s="839"/>
      <c r="L36" s="839"/>
      <c r="M36" s="1088"/>
      <c r="N36" s="167">
        <v>24</v>
      </c>
    </row>
    <row r="37" spans="2:16" ht="15" customHeight="1">
      <c r="B37" s="1085"/>
      <c r="C37" s="839"/>
      <c r="D37" s="839"/>
      <c r="E37" s="839"/>
      <c r="F37" s="1086"/>
      <c r="G37" s="839"/>
      <c r="H37" s="839"/>
      <c r="I37" s="839"/>
      <c r="J37" s="839"/>
      <c r="K37" s="839"/>
      <c r="L37" s="839"/>
      <c r="M37" s="1088"/>
      <c r="N37" s="167">
        <v>25</v>
      </c>
    </row>
    <row r="38" spans="2:16" ht="15" customHeight="1">
      <c r="B38" s="1085"/>
      <c r="C38" s="839" t="s">
        <v>1353</v>
      </c>
      <c r="D38" s="1089">
        <f>ROUND(E38*E43,0)</f>
        <v>0</v>
      </c>
      <c r="E38" s="104"/>
      <c r="F38" s="1086"/>
      <c r="G38" s="1110" t="s">
        <v>830</v>
      </c>
      <c r="H38" s="1111" t="s">
        <v>830</v>
      </c>
      <c r="I38" s="839"/>
      <c r="J38" s="840"/>
      <c r="K38" s="839"/>
      <c r="L38" s="839"/>
      <c r="M38" s="1088"/>
      <c r="N38" s="167">
        <v>26</v>
      </c>
      <c r="P38" s="1370" t="str">
        <f>IF('Form 3'!$F$16="Yes",IF((IF(_D006774="",1,0))&lt;&gt;0,"WARNING: Schedule incomplete. If no data to report, please enter N/A or 0 in all cells for this row.",""),"")</f>
        <v/>
      </c>
    </row>
    <row r="39" spans="2:16" ht="15" customHeight="1">
      <c r="B39" s="1085"/>
      <c r="C39" s="839" t="s">
        <v>831</v>
      </c>
      <c r="D39" s="1089">
        <f>ROUND(E39*E43,0)</f>
        <v>0</v>
      </c>
      <c r="E39" s="104"/>
      <c r="F39" s="1086"/>
      <c r="G39" s="1112">
        <f>ROUND(H39*H43,0)</f>
        <v>0</v>
      </c>
      <c r="H39" s="104"/>
      <c r="I39" s="839"/>
      <c r="J39" s="1658">
        <f>+G39+D39</f>
        <v>0</v>
      </c>
      <c r="K39" s="1102" t="s">
        <v>819</v>
      </c>
      <c r="L39" s="839"/>
      <c r="M39" s="1088"/>
      <c r="N39" s="167">
        <v>27</v>
      </c>
      <c r="P39" s="1370" t="str">
        <f>IF('Form 3'!$F$16="Yes",IF((IF(_D006775="",1,0)+IF(_D006782="",1,0))&lt;&gt;0,"WARNING: Schedule incomplete. If no data to report, please enter N/A or 0 in all cells for this row.",""),"")</f>
        <v/>
      </c>
    </row>
    <row r="40" spans="2:16" ht="15" customHeight="1">
      <c r="B40" s="1085"/>
      <c r="C40" s="839" t="s">
        <v>832</v>
      </c>
      <c r="D40" s="1089">
        <f>+D42-D39-D38</f>
        <v>0</v>
      </c>
      <c r="E40" s="104"/>
      <c r="F40" s="1086"/>
      <c r="G40" s="1112">
        <f>+G42-G39</f>
        <v>0</v>
      </c>
      <c r="H40" s="104"/>
      <c r="I40" s="839"/>
      <c r="J40" s="1658">
        <f>+G40+D40</f>
        <v>0</v>
      </c>
      <c r="K40" s="839"/>
      <c r="L40" s="839"/>
      <c r="M40" s="1088"/>
      <c r="N40" s="167">
        <v>28</v>
      </c>
      <c r="P40" s="1370" t="str">
        <f>IF('Form 3'!$F$16="Yes",IF((IF(_D006776="",1,0)+IF(_D006783="",1,0))&lt;&gt;0,"WARNING: Schedule incomplete. If no data to report, please enter N/A or 0 in all cells for this row.",""),"")</f>
        <v/>
      </c>
    </row>
    <row r="41" spans="2:16" ht="15" customHeight="1">
      <c r="B41" s="1085"/>
      <c r="C41" s="839"/>
      <c r="D41" s="1097"/>
      <c r="E41" s="1103"/>
      <c r="F41" s="1086"/>
      <c r="G41" s="1097"/>
      <c r="H41" s="839"/>
      <c r="I41" s="839"/>
      <c r="J41" s="840"/>
      <c r="K41" s="839"/>
      <c r="L41" s="839"/>
      <c r="M41" s="1088"/>
      <c r="N41" s="167">
        <v>29</v>
      </c>
    </row>
    <row r="42" spans="2:16" ht="15" customHeight="1">
      <c r="B42" s="1085"/>
      <c r="C42" s="839" t="s">
        <v>1354</v>
      </c>
      <c r="D42" s="1089">
        <f>+E22</f>
        <v>0</v>
      </c>
      <c r="E42" s="1089">
        <f>SUM(E38:E41)</f>
        <v>0</v>
      </c>
      <c r="F42" s="1086"/>
      <c r="G42" s="1089">
        <f>+D38-K32</f>
        <v>0</v>
      </c>
      <c r="H42" s="1089">
        <f>+H39+H40</f>
        <v>0</v>
      </c>
      <c r="I42" s="839"/>
      <c r="J42" s="1658">
        <f>+J39+J40</f>
        <v>0</v>
      </c>
      <c r="K42" s="1102" t="s">
        <v>833</v>
      </c>
      <c r="L42" s="839"/>
      <c r="M42" s="1088"/>
      <c r="N42" s="167">
        <v>30</v>
      </c>
    </row>
    <row r="43" spans="2:16" ht="15" customHeight="1" thickBot="1">
      <c r="B43" s="1113"/>
      <c r="C43" s="1114"/>
      <c r="D43" s="1114" t="s">
        <v>834</v>
      </c>
      <c r="E43" s="1115">
        <f>IF(E42=0,0,ROUND(E22/E42,6))</f>
        <v>0</v>
      </c>
      <c r="F43" s="1116"/>
      <c r="G43" s="1117" t="s">
        <v>835</v>
      </c>
      <c r="H43" s="1115">
        <f>IF(H42=0,0,ROUND(G42/H42,6))</f>
        <v>0</v>
      </c>
      <c r="I43" s="1114"/>
      <c r="J43" s="1114"/>
      <c r="K43" s="1114"/>
      <c r="L43" s="1114"/>
      <c r="M43" s="1118"/>
      <c r="N43" s="167">
        <v>31</v>
      </c>
    </row>
    <row r="44" spans="2:16" ht="13.5" thickTop="1">
      <c r="B44" s="239"/>
      <c r="C44" s="239"/>
      <c r="D44" s="239"/>
      <c r="E44" s="239"/>
      <c r="F44" s="239"/>
      <c r="G44" s="239"/>
      <c r="H44" s="239"/>
      <c r="N44" s="167">
        <v>32</v>
      </c>
    </row>
    <row r="45" spans="2:16">
      <c r="B45" s="1121" t="s">
        <v>836</v>
      </c>
      <c r="C45" s="135"/>
      <c r="D45" s="135"/>
      <c r="E45" s="135"/>
      <c r="F45" s="135"/>
      <c r="G45" s="1119" t="s">
        <v>837</v>
      </c>
      <c r="H45" s="135"/>
      <c r="J45" s="105"/>
      <c r="N45" s="167">
        <v>33</v>
      </c>
      <c r="P45" s="1370" t="str">
        <f>IF('Form 3'!$F$16="Yes",IF((IF(_D006793="",1,0))&lt;&gt;0,"WARNING: Schedule incomplete. If no data to report, please enter N/A or 0 in all cells for this row.",""),"")</f>
        <v/>
      </c>
    </row>
    <row r="46" spans="2:16">
      <c r="G46" s="802" t="s">
        <v>838</v>
      </c>
      <c r="J46" s="106"/>
      <c r="N46" s="167">
        <v>34</v>
      </c>
      <c r="P46" s="1370" t="str">
        <f>IF('Form 3'!$F$16="Yes",IF((IF(_D006794="",1,0))&lt;&gt;0,"WARNING: Schedule incomplete. If no data to report, please enter N/A or 0 in all cells for this row.",""),"")</f>
        <v/>
      </c>
    </row>
    <row r="47" spans="2:16">
      <c r="I47" s="12" t="s">
        <v>531</v>
      </c>
      <c r="J47" s="591">
        <f>+J46+J45</f>
        <v>0</v>
      </c>
      <c r="K47" s="12" t="s">
        <v>839</v>
      </c>
      <c r="N47" s="167">
        <v>35</v>
      </c>
    </row>
    <row r="48" spans="2:16">
      <c r="G48" s="12" t="s">
        <v>840</v>
      </c>
      <c r="J48" s="106"/>
      <c r="N48" s="167">
        <v>36</v>
      </c>
      <c r="P48" s="1370" t="str">
        <f>IF('Form 3'!$F$16="Yes",IF((IF(_D006795="",1,0))&lt;&gt;0,"WARNING: Schedule incomplete. If no data to report, please enter N/A or 0 in all cells for this row.",""),"")</f>
        <v/>
      </c>
    </row>
    <row r="49" spans="2:14" ht="13.5" thickBot="1">
      <c r="H49" s="12" t="s">
        <v>841</v>
      </c>
      <c r="J49" s="1120">
        <f>+J47+J48</f>
        <v>0</v>
      </c>
      <c r="K49" s="12" t="s">
        <v>842</v>
      </c>
      <c r="N49" s="167">
        <v>37</v>
      </c>
    </row>
    <row r="50" spans="2:14" ht="13.5" thickTop="1"/>
    <row r="51" spans="2:14"/>
    <row r="52" spans="2:14">
      <c r="B52" s="2086"/>
      <c r="C52" s="2087"/>
      <c r="D52" s="2087"/>
      <c r="E52" s="2087"/>
      <c r="F52" s="2087"/>
      <c r="G52" s="2087"/>
      <c r="H52" s="2087"/>
      <c r="I52" s="2087"/>
      <c r="J52" s="2087"/>
      <c r="K52" s="2087"/>
      <c r="L52" s="2087"/>
      <c r="M52" s="2087"/>
    </row>
    <row r="53" spans="2:14"/>
    <row r="54" spans="2:14"/>
    <row r="55" spans="2:14" ht="12" hidden="1" customHeight="1"/>
  </sheetData>
  <sheetProtection algorithmName="SHA-512" hashValue="AzeucPU8iqYH8jjP8/iDOjAj9RTpYbFFvQCsGHmPKxApyg3j/AJPSTA5wyHdZzWJdpdPVmxF9gSWH325YytDhw==" saltValue="A1jSEX9IOeYNyenAuz5aBg==" spinCount="100000" sheet="1" objects="1" scenarios="1"/>
  <mergeCells count="2">
    <mergeCell ref="B52:M52"/>
    <mergeCell ref="B7:C7"/>
  </mergeCells>
  <hyperlinks>
    <hyperlink ref="B7" location="Checklist!A1" display="Click here to go back to the instructions" xr:uid="{A8D31C23-D12B-4026-BDB1-7E47EAEF2C2E}"/>
  </hyperlinks>
  <printOptions horizontalCentered="1"/>
  <pageMargins left="0.25" right="0.25" top="0.75" bottom="0.75" header="0.3" footer="0.3"/>
  <pageSetup scale="70" orientation="landscape" r:id="rId1"/>
  <headerFooter alignWithMargins="0">
    <oddFooter>&amp;C&amp;10&amp;A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
  <sheetViews>
    <sheetView showGridLines="0" zoomScaleNormal="100" workbookViewId="0"/>
  </sheetViews>
  <sheetFormatPr defaultRowHeight="15"/>
  <sheetData/>
  <pageMargins left="0.25" right="0.25" top="0.75" bottom="0.75" header="0.3" footer="0.3"/>
  <pageSetup scale="74" orientation="portrait" horizontalDpi="1200" verticalDpi="1200" r:id="rId1"/>
  <headerFooter alignWithMargins="0">
    <oddHeader>&amp;C&amp;9STATE OF MISSISSIPPI
OFFICE OF THE GOVERNOR
DIVISION OF MEDICAID
LONG-TERM CARE FACILITIES</oddHeader>
    <oddFooter>&amp;C&amp;10&amp;A, 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6">
    <pageSetUpPr fitToPage="1"/>
  </sheetPr>
  <dimension ref="A1:K170"/>
  <sheetViews>
    <sheetView showGridLines="0" zoomScaleNormal="100" workbookViewId="0">
      <pane ySplit="13" topLeftCell="A126" activePane="bottomLeft" state="frozen"/>
      <selection pane="bottomLeft" activeCell="A14" sqref="A14"/>
    </sheetView>
  </sheetViews>
  <sheetFormatPr defaultColWidth="0" defaultRowHeight="12.75" zeroHeight="1"/>
  <cols>
    <col min="1" max="1" width="1.5546875" style="12" customWidth="1"/>
    <col min="2" max="2" width="21.5546875" style="12" customWidth="1"/>
    <col min="3" max="3" width="54.109375" style="12" customWidth="1"/>
    <col min="4" max="4" width="14.44140625" style="12" customWidth="1"/>
    <col min="5" max="5" width="11.44140625" style="12" customWidth="1"/>
    <col min="6" max="6" width="8.77734375" style="12" customWidth="1"/>
    <col min="7" max="8" width="11.109375" style="12" customWidth="1"/>
    <col min="9" max="9" width="3.109375" style="12" hidden="1" customWidth="1"/>
    <col min="10" max="10" width="1.77734375" style="12" customWidth="1"/>
    <col min="11" max="11" width="8.77734375" style="12" customWidth="1"/>
    <col min="12" max="16384" width="8.77734375" style="12" hidden="1"/>
  </cols>
  <sheetData>
    <row r="1" spans="2:9">
      <c r="B1" s="134" t="s">
        <v>12355</v>
      </c>
      <c r="C1" s="135"/>
      <c r="D1" s="135"/>
      <c r="E1" s="135"/>
      <c r="F1" s="135"/>
      <c r="G1" s="135"/>
      <c r="H1" s="135"/>
    </row>
    <row r="2" spans="2:9">
      <c r="B2" s="134" t="s">
        <v>12356</v>
      </c>
      <c r="C2" s="135"/>
      <c r="D2" s="135"/>
      <c r="E2" s="135"/>
      <c r="F2" s="135"/>
      <c r="G2" s="135"/>
      <c r="H2" s="135"/>
    </row>
    <row r="3" spans="2:9">
      <c r="B3" s="134" t="s">
        <v>12357</v>
      </c>
      <c r="C3" s="135"/>
      <c r="D3" s="135"/>
      <c r="E3" s="135"/>
      <c r="F3" s="135"/>
      <c r="G3" s="135"/>
      <c r="H3" s="135"/>
    </row>
    <row r="4" spans="2:9">
      <c r="B4" s="134" t="s">
        <v>12358</v>
      </c>
      <c r="C4" s="135"/>
      <c r="D4" s="135"/>
      <c r="E4" s="135"/>
      <c r="F4" s="135"/>
      <c r="G4" s="135"/>
      <c r="H4" s="135"/>
    </row>
    <row r="5" spans="2:9"/>
    <row r="6" spans="2:9">
      <c r="B6" s="134" t="s">
        <v>1259</v>
      </c>
      <c r="C6" s="134"/>
      <c r="D6" s="134"/>
      <c r="E6" s="134"/>
      <c r="F6" s="134"/>
      <c r="G6" s="134"/>
      <c r="H6" s="134"/>
    </row>
    <row r="7" spans="2:9" ht="13.5" thickBot="1"/>
    <row r="8" spans="2:9" ht="13.5" thickTop="1">
      <c r="B8" s="1122" t="s">
        <v>6</v>
      </c>
      <c r="C8" s="1123">
        <f>Facility_Name</f>
        <v>0</v>
      </c>
      <c r="D8" s="1123"/>
      <c r="E8" s="1123"/>
      <c r="F8" s="1123"/>
      <c r="G8" s="1123"/>
      <c r="H8" s="1124"/>
    </row>
    <row r="9" spans="2:9">
      <c r="B9" s="1125" t="s">
        <v>7</v>
      </c>
      <c r="C9" s="1126" t="str">
        <f>IF(Facility_DBA = 0, "", Facility_DBA)</f>
        <v/>
      </c>
      <c r="D9" s="1126"/>
      <c r="E9" s="1126"/>
      <c r="F9" s="1126"/>
      <c r="G9" s="1126"/>
      <c r="H9" s="1127"/>
    </row>
    <row r="10" spans="2:9" ht="13.5" thickBot="1">
      <c r="B10" s="1128" t="s">
        <v>24</v>
      </c>
      <c r="C10" s="1129">
        <f>Provider_Number</f>
        <v>0</v>
      </c>
      <c r="D10" s="1129"/>
      <c r="E10" s="1130" t="s">
        <v>95</v>
      </c>
      <c r="F10" s="1740">
        <f>Facility_FYB</f>
        <v>0</v>
      </c>
      <c r="G10" s="1130" t="s">
        <v>53</v>
      </c>
      <c r="H10" s="1741">
        <f>Facility_FYE</f>
        <v>0</v>
      </c>
    </row>
    <row r="11" spans="2:9" ht="14.25" thickTop="1" thickBot="1">
      <c r="B11" s="1131"/>
      <c r="C11" s="1132"/>
      <c r="D11" s="1132"/>
      <c r="E11" s="1132"/>
      <c r="F11" s="1132"/>
      <c r="G11" s="1132"/>
      <c r="H11" s="1133"/>
    </row>
    <row r="12" spans="2:9" ht="14.25" hidden="1" thickTop="1" thickBot="1">
      <c r="B12" s="1134" t="s">
        <v>1486</v>
      </c>
      <c r="C12" s="1135" t="s">
        <v>1487</v>
      </c>
      <c r="D12" s="1135" t="s">
        <v>1488</v>
      </c>
      <c r="E12" s="1135" t="s">
        <v>1489</v>
      </c>
      <c r="F12" s="1135" t="s">
        <v>1490</v>
      </c>
      <c r="G12" s="1135" t="s">
        <v>1491</v>
      </c>
      <c r="H12" s="1136" t="s">
        <v>1492</v>
      </c>
    </row>
    <row r="13" spans="2:9" ht="14.25" thickTop="1" thickBot="1">
      <c r="B13" s="1137" t="s">
        <v>1399</v>
      </c>
      <c r="C13" s="1138" t="s">
        <v>412</v>
      </c>
      <c r="D13" s="1138" t="s">
        <v>1400</v>
      </c>
      <c r="E13" s="1138" t="s">
        <v>1401</v>
      </c>
      <c r="F13" s="1138"/>
      <c r="G13" s="1138" t="s">
        <v>946</v>
      </c>
      <c r="H13" s="1139" t="s">
        <v>1397</v>
      </c>
      <c r="I13" s="167">
        <v>1</v>
      </c>
    </row>
    <row r="14" spans="2:9" ht="13.5" thickTop="1">
      <c r="B14" s="66"/>
      <c r="C14" s="67"/>
      <c r="D14" s="68"/>
      <c r="E14" s="68"/>
      <c r="F14" s="1140"/>
      <c r="G14" s="1715"/>
      <c r="H14" s="1716"/>
      <c r="I14" s="167">
        <v>2</v>
      </c>
    </row>
    <row r="15" spans="2:9">
      <c r="B15" s="69"/>
      <c r="C15" s="64"/>
      <c r="D15" s="65"/>
      <c r="E15" s="65"/>
      <c r="F15" s="1141"/>
      <c r="G15" s="1717"/>
      <c r="H15" s="1718"/>
      <c r="I15" s="167">
        <v>3</v>
      </c>
    </row>
    <row r="16" spans="2:9">
      <c r="B16" s="69"/>
      <c r="C16" s="64"/>
      <c r="D16" s="65"/>
      <c r="E16" s="65"/>
      <c r="F16" s="1141"/>
      <c r="G16" s="1717"/>
      <c r="H16" s="1718"/>
      <c r="I16" s="167">
        <v>4</v>
      </c>
    </row>
    <row r="17" spans="2:9">
      <c r="B17" s="69"/>
      <c r="C17" s="64"/>
      <c r="D17" s="65"/>
      <c r="E17" s="65"/>
      <c r="F17" s="1141"/>
      <c r="G17" s="1717"/>
      <c r="H17" s="1718"/>
      <c r="I17" s="167">
        <v>5</v>
      </c>
    </row>
    <row r="18" spans="2:9">
      <c r="B18" s="69"/>
      <c r="C18" s="64"/>
      <c r="D18" s="65"/>
      <c r="E18" s="65"/>
      <c r="F18" s="1141"/>
      <c r="G18" s="1717"/>
      <c r="H18" s="1718"/>
      <c r="I18" s="167">
        <v>6</v>
      </c>
    </row>
    <row r="19" spans="2:9">
      <c r="B19" s="69"/>
      <c r="C19" s="64"/>
      <c r="D19" s="65"/>
      <c r="E19" s="65"/>
      <c r="F19" s="1141"/>
      <c r="G19" s="1717"/>
      <c r="H19" s="1718"/>
      <c r="I19" s="167">
        <v>7</v>
      </c>
    </row>
    <row r="20" spans="2:9">
      <c r="B20" s="69"/>
      <c r="C20" s="64"/>
      <c r="D20" s="65"/>
      <c r="E20" s="65"/>
      <c r="F20" s="1141"/>
      <c r="G20" s="1717"/>
      <c r="H20" s="1718"/>
      <c r="I20" s="167">
        <v>8</v>
      </c>
    </row>
    <row r="21" spans="2:9">
      <c r="B21" s="69"/>
      <c r="C21" s="64"/>
      <c r="D21" s="65"/>
      <c r="E21" s="65"/>
      <c r="F21" s="1141"/>
      <c r="G21" s="1717"/>
      <c r="H21" s="1718"/>
      <c r="I21" s="167">
        <v>9</v>
      </c>
    </row>
    <row r="22" spans="2:9">
      <c r="B22" s="69"/>
      <c r="C22" s="64"/>
      <c r="D22" s="65"/>
      <c r="E22" s="65"/>
      <c r="F22" s="1141"/>
      <c r="G22" s="1717"/>
      <c r="H22" s="1718"/>
      <c r="I22" s="167">
        <v>10</v>
      </c>
    </row>
    <row r="23" spans="2:9">
      <c r="B23" s="69"/>
      <c r="C23" s="64"/>
      <c r="D23" s="65"/>
      <c r="E23" s="65"/>
      <c r="F23" s="1141"/>
      <c r="G23" s="1717"/>
      <c r="H23" s="1718"/>
      <c r="I23" s="167">
        <v>11</v>
      </c>
    </row>
    <row r="24" spans="2:9">
      <c r="B24" s="69"/>
      <c r="C24" s="64"/>
      <c r="D24" s="65"/>
      <c r="E24" s="65"/>
      <c r="F24" s="1141"/>
      <c r="G24" s="1717"/>
      <c r="H24" s="1718"/>
      <c r="I24" s="167">
        <v>12</v>
      </c>
    </row>
    <row r="25" spans="2:9">
      <c r="B25" s="69"/>
      <c r="C25" s="64"/>
      <c r="D25" s="65"/>
      <c r="E25" s="65"/>
      <c r="F25" s="1141"/>
      <c r="G25" s="1717"/>
      <c r="H25" s="1718"/>
      <c r="I25" s="167">
        <v>13</v>
      </c>
    </row>
    <row r="26" spans="2:9">
      <c r="B26" s="69"/>
      <c r="C26" s="64"/>
      <c r="D26" s="65"/>
      <c r="E26" s="65"/>
      <c r="F26" s="1141"/>
      <c r="G26" s="1717"/>
      <c r="H26" s="1718"/>
      <c r="I26" s="167">
        <v>14</v>
      </c>
    </row>
    <row r="27" spans="2:9">
      <c r="B27" s="69"/>
      <c r="C27" s="64"/>
      <c r="D27" s="65"/>
      <c r="E27" s="65"/>
      <c r="F27" s="1141"/>
      <c r="G27" s="1717"/>
      <c r="H27" s="1718"/>
      <c r="I27" s="167">
        <v>15</v>
      </c>
    </row>
    <row r="28" spans="2:9">
      <c r="B28" s="69"/>
      <c r="C28" s="64"/>
      <c r="D28" s="65"/>
      <c r="E28" s="65"/>
      <c r="F28" s="1141"/>
      <c r="G28" s="1717"/>
      <c r="H28" s="1718"/>
      <c r="I28" s="167">
        <v>16</v>
      </c>
    </row>
    <row r="29" spans="2:9">
      <c r="B29" s="69"/>
      <c r="C29" s="64"/>
      <c r="D29" s="65"/>
      <c r="E29" s="65"/>
      <c r="F29" s="1141"/>
      <c r="G29" s="1717"/>
      <c r="H29" s="1718"/>
      <c r="I29" s="167">
        <v>17</v>
      </c>
    </row>
    <row r="30" spans="2:9">
      <c r="B30" s="69"/>
      <c r="C30" s="64"/>
      <c r="D30" s="65"/>
      <c r="E30" s="65"/>
      <c r="F30" s="1141"/>
      <c r="G30" s="1717"/>
      <c r="H30" s="1718"/>
      <c r="I30" s="167">
        <v>18</v>
      </c>
    </row>
    <row r="31" spans="2:9">
      <c r="B31" s="69"/>
      <c r="C31" s="64"/>
      <c r="D31" s="65"/>
      <c r="E31" s="65"/>
      <c r="F31" s="1141"/>
      <c r="G31" s="1717"/>
      <c r="H31" s="1718"/>
      <c r="I31" s="167">
        <v>19</v>
      </c>
    </row>
    <row r="32" spans="2:9">
      <c r="B32" s="69"/>
      <c r="C32" s="64"/>
      <c r="D32" s="65"/>
      <c r="E32" s="65"/>
      <c r="F32" s="1141"/>
      <c r="G32" s="1717"/>
      <c r="H32" s="1718"/>
      <c r="I32" s="167">
        <v>20</v>
      </c>
    </row>
    <row r="33" spans="2:9">
      <c r="B33" s="69"/>
      <c r="C33" s="64"/>
      <c r="D33" s="65"/>
      <c r="E33" s="65"/>
      <c r="F33" s="1141"/>
      <c r="G33" s="1717"/>
      <c r="H33" s="1718"/>
      <c r="I33" s="167">
        <v>21</v>
      </c>
    </row>
    <row r="34" spans="2:9">
      <c r="B34" s="69"/>
      <c r="C34" s="64"/>
      <c r="D34" s="65"/>
      <c r="E34" s="65"/>
      <c r="F34" s="1141"/>
      <c r="G34" s="1717"/>
      <c r="H34" s="1718"/>
      <c r="I34" s="167">
        <v>22</v>
      </c>
    </row>
    <row r="35" spans="2:9">
      <c r="B35" s="69"/>
      <c r="C35" s="64"/>
      <c r="D35" s="65"/>
      <c r="E35" s="65"/>
      <c r="F35" s="1141"/>
      <c r="G35" s="1717"/>
      <c r="H35" s="1718"/>
      <c r="I35" s="167">
        <v>23</v>
      </c>
    </row>
    <row r="36" spans="2:9">
      <c r="B36" s="69"/>
      <c r="C36" s="64"/>
      <c r="D36" s="65"/>
      <c r="E36" s="65"/>
      <c r="F36" s="1141"/>
      <c r="G36" s="1717"/>
      <c r="H36" s="1718"/>
      <c r="I36" s="167">
        <v>24</v>
      </c>
    </row>
    <row r="37" spans="2:9">
      <c r="B37" s="69"/>
      <c r="C37" s="64"/>
      <c r="D37" s="65"/>
      <c r="E37" s="65"/>
      <c r="F37" s="1141"/>
      <c r="G37" s="1717"/>
      <c r="H37" s="1718"/>
      <c r="I37" s="167">
        <v>25</v>
      </c>
    </row>
    <row r="38" spans="2:9">
      <c r="B38" s="69"/>
      <c r="C38" s="64"/>
      <c r="D38" s="65"/>
      <c r="E38" s="65"/>
      <c r="F38" s="1141"/>
      <c r="G38" s="1717"/>
      <c r="H38" s="1718"/>
      <c r="I38" s="167">
        <v>26</v>
      </c>
    </row>
    <row r="39" spans="2:9">
      <c r="B39" s="69"/>
      <c r="C39" s="64"/>
      <c r="D39" s="65"/>
      <c r="E39" s="65"/>
      <c r="F39" s="1141"/>
      <c r="G39" s="1717"/>
      <c r="H39" s="1718"/>
      <c r="I39" s="167">
        <v>27</v>
      </c>
    </row>
    <row r="40" spans="2:9">
      <c r="B40" s="69"/>
      <c r="C40" s="64"/>
      <c r="D40" s="65"/>
      <c r="E40" s="65"/>
      <c r="F40" s="1141"/>
      <c r="G40" s="1717"/>
      <c r="H40" s="1718"/>
      <c r="I40" s="167">
        <v>28</v>
      </c>
    </row>
    <row r="41" spans="2:9">
      <c r="B41" s="69"/>
      <c r="C41" s="64"/>
      <c r="D41" s="65"/>
      <c r="E41" s="65"/>
      <c r="F41" s="1141"/>
      <c r="G41" s="1717"/>
      <c r="H41" s="1718"/>
      <c r="I41" s="167">
        <v>29</v>
      </c>
    </row>
    <row r="42" spans="2:9">
      <c r="B42" s="69"/>
      <c r="C42" s="64"/>
      <c r="D42" s="65"/>
      <c r="E42" s="65"/>
      <c r="F42" s="1141"/>
      <c r="G42" s="1717"/>
      <c r="H42" s="1718"/>
      <c r="I42" s="167">
        <v>30</v>
      </c>
    </row>
    <row r="43" spans="2:9">
      <c r="B43" s="69"/>
      <c r="C43" s="64"/>
      <c r="D43" s="65"/>
      <c r="E43" s="65"/>
      <c r="F43" s="1141"/>
      <c r="G43" s="1717"/>
      <c r="H43" s="1718"/>
      <c r="I43" s="167">
        <v>31</v>
      </c>
    </row>
    <row r="44" spans="2:9">
      <c r="B44" s="69"/>
      <c r="C44" s="64"/>
      <c r="D44" s="65"/>
      <c r="E44" s="65"/>
      <c r="F44" s="1141"/>
      <c r="G44" s="1717"/>
      <c r="H44" s="1718"/>
      <c r="I44" s="167">
        <v>32</v>
      </c>
    </row>
    <row r="45" spans="2:9">
      <c r="B45" s="69"/>
      <c r="C45" s="64"/>
      <c r="D45" s="65"/>
      <c r="E45" s="65"/>
      <c r="F45" s="1141"/>
      <c r="G45" s="1717"/>
      <c r="H45" s="1718"/>
      <c r="I45" s="167">
        <v>33</v>
      </c>
    </row>
    <row r="46" spans="2:9">
      <c r="B46" s="69"/>
      <c r="C46" s="64"/>
      <c r="D46" s="65"/>
      <c r="E46" s="65"/>
      <c r="F46" s="1141"/>
      <c r="G46" s="1717"/>
      <c r="H46" s="1718"/>
      <c r="I46" s="167">
        <v>34</v>
      </c>
    </row>
    <row r="47" spans="2:9">
      <c r="B47" s="69"/>
      <c r="C47" s="64"/>
      <c r="D47" s="65"/>
      <c r="E47" s="65"/>
      <c r="F47" s="1141"/>
      <c r="G47" s="1717"/>
      <c r="H47" s="1718"/>
      <c r="I47" s="167">
        <v>35</v>
      </c>
    </row>
    <row r="48" spans="2:9">
      <c r="B48" s="69"/>
      <c r="C48" s="64"/>
      <c r="D48" s="65"/>
      <c r="E48" s="65"/>
      <c r="F48" s="1141"/>
      <c r="G48" s="1717"/>
      <c r="H48" s="1718"/>
      <c r="I48" s="167">
        <v>36</v>
      </c>
    </row>
    <row r="49" spans="2:9">
      <c r="B49" s="69"/>
      <c r="C49" s="64"/>
      <c r="D49" s="65"/>
      <c r="E49" s="65"/>
      <c r="F49" s="1141"/>
      <c r="G49" s="1717"/>
      <c r="H49" s="1718"/>
      <c r="I49" s="167">
        <v>37</v>
      </c>
    </row>
    <row r="50" spans="2:9">
      <c r="B50" s="69"/>
      <c r="C50" s="64"/>
      <c r="D50" s="65"/>
      <c r="E50" s="65"/>
      <c r="F50" s="1141"/>
      <c r="G50" s="1717"/>
      <c r="H50" s="1718"/>
      <c r="I50" s="167">
        <v>38</v>
      </c>
    </row>
    <row r="51" spans="2:9">
      <c r="B51" s="69"/>
      <c r="C51" s="64"/>
      <c r="D51" s="65"/>
      <c r="E51" s="65"/>
      <c r="F51" s="1141"/>
      <c r="G51" s="1717"/>
      <c r="H51" s="1718"/>
      <c r="I51" s="167">
        <v>39</v>
      </c>
    </row>
    <row r="52" spans="2:9">
      <c r="B52" s="69"/>
      <c r="C52" s="64"/>
      <c r="D52" s="65"/>
      <c r="E52" s="65"/>
      <c r="F52" s="1141"/>
      <c r="G52" s="1717"/>
      <c r="H52" s="1718"/>
      <c r="I52" s="167">
        <v>40</v>
      </c>
    </row>
    <row r="53" spans="2:9">
      <c r="B53" s="69"/>
      <c r="C53" s="64"/>
      <c r="D53" s="65"/>
      <c r="E53" s="65"/>
      <c r="F53" s="1141"/>
      <c r="G53" s="1717"/>
      <c r="H53" s="1718"/>
      <c r="I53" s="167">
        <v>41</v>
      </c>
    </row>
    <row r="54" spans="2:9">
      <c r="B54" s="69"/>
      <c r="C54" s="64"/>
      <c r="D54" s="65"/>
      <c r="E54" s="65"/>
      <c r="F54" s="1141"/>
      <c r="G54" s="1717"/>
      <c r="H54" s="1718"/>
      <c r="I54" s="167">
        <v>42</v>
      </c>
    </row>
    <row r="55" spans="2:9">
      <c r="B55" s="69"/>
      <c r="C55" s="64"/>
      <c r="D55" s="65"/>
      <c r="E55" s="65"/>
      <c r="F55" s="1141"/>
      <c r="G55" s="1717"/>
      <c r="H55" s="1718"/>
      <c r="I55" s="167">
        <v>43</v>
      </c>
    </row>
    <row r="56" spans="2:9">
      <c r="B56" s="69"/>
      <c r="C56" s="64"/>
      <c r="D56" s="65"/>
      <c r="E56" s="65"/>
      <c r="F56" s="1141"/>
      <c r="G56" s="1717"/>
      <c r="H56" s="1718"/>
      <c r="I56" s="167">
        <v>44</v>
      </c>
    </row>
    <row r="57" spans="2:9">
      <c r="B57" s="69"/>
      <c r="C57" s="64"/>
      <c r="D57" s="65"/>
      <c r="E57" s="65"/>
      <c r="F57" s="1141"/>
      <c r="G57" s="1717"/>
      <c r="H57" s="1718"/>
      <c r="I57" s="167">
        <v>45</v>
      </c>
    </row>
    <row r="58" spans="2:9">
      <c r="B58" s="69"/>
      <c r="C58" s="64"/>
      <c r="D58" s="65"/>
      <c r="E58" s="65"/>
      <c r="F58" s="1141"/>
      <c r="G58" s="1717"/>
      <c r="H58" s="1718"/>
      <c r="I58" s="167">
        <v>46</v>
      </c>
    </row>
    <row r="59" spans="2:9">
      <c r="B59" s="69"/>
      <c r="C59" s="64"/>
      <c r="D59" s="65"/>
      <c r="E59" s="65"/>
      <c r="F59" s="1141"/>
      <c r="G59" s="1717"/>
      <c r="H59" s="1718"/>
      <c r="I59" s="167">
        <v>47</v>
      </c>
    </row>
    <row r="60" spans="2:9">
      <c r="B60" s="69"/>
      <c r="C60" s="64"/>
      <c r="D60" s="65"/>
      <c r="E60" s="65"/>
      <c r="F60" s="1141"/>
      <c r="G60" s="1717"/>
      <c r="H60" s="1718"/>
      <c r="I60" s="167">
        <v>48</v>
      </c>
    </row>
    <row r="61" spans="2:9">
      <c r="B61" s="69"/>
      <c r="C61" s="64"/>
      <c r="D61" s="65"/>
      <c r="E61" s="65"/>
      <c r="F61" s="1141"/>
      <c r="G61" s="1717"/>
      <c r="H61" s="1718"/>
      <c r="I61" s="167">
        <v>49</v>
      </c>
    </row>
    <row r="62" spans="2:9">
      <c r="B62" s="69"/>
      <c r="C62" s="64"/>
      <c r="D62" s="65"/>
      <c r="E62" s="65"/>
      <c r="F62" s="1141"/>
      <c r="G62" s="1717"/>
      <c r="H62" s="1718"/>
      <c r="I62" s="167">
        <v>50</v>
      </c>
    </row>
    <row r="63" spans="2:9">
      <c r="B63" s="69"/>
      <c r="C63" s="64"/>
      <c r="D63" s="65"/>
      <c r="E63" s="65"/>
      <c r="F63" s="1141"/>
      <c r="G63" s="1717"/>
      <c r="H63" s="1718"/>
      <c r="I63" s="167">
        <v>51</v>
      </c>
    </row>
    <row r="64" spans="2:9">
      <c r="B64" s="69"/>
      <c r="C64" s="64"/>
      <c r="D64" s="65"/>
      <c r="E64" s="65"/>
      <c r="F64" s="1141"/>
      <c r="G64" s="1717"/>
      <c r="H64" s="1718"/>
      <c r="I64" s="167">
        <v>52</v>
      </c>
    </row>
    <row r="65" spans="2:9">
      <c r="B65" s="69"/>
      <c r="C65" s="64"/>
      <c r="D65" s="65"/>
      <c r="E65" s="65"/>
      <c r="F65" s="1141"/>
      <c r="G65" s="1717"/>
      <c r="H65" s="1718"/>
      <c r="I65" s="167">
        <v>53</v>
      </c>
    </row>
    <row r="66" spans="2:9">
      <c r="B66" s="69"/>
      <c r="C66" s="64"/>
      <c r="D66" s="65"/>
      <c r="E66" s="65"/>
      <c r="F66" s="1141"/>
      <c r="G66" s="1717"/>
      <c r="H66" s="1718"/>
      <c r="I66" s="167">
        <v>54</v>
      </c>
    </row>
    <row r="67" spans="2:9">
      <c r="B67" s="69"/>
      <c r="C67" s="64"/>
      <c r="D67" s="65"/>
      <c r="E67" s="65"/>
      <c r="F67" s="1141"/>
      <c r="G67" s="1717"/>
      <c r="H67" s="1718"/>
      <c r="I67" s="167">
        <v>55</v>
      </c>
    </row>
    <row r="68" spans="2:9">
      <c r="B68" s="69"/>
      <c r="C68" s="64"/>
      <c r="D68" s="65"/>
      <c r="E68" s="65"/>
      <c r="F68" s="1141"/>
      <c r="G68" s="1717"/>
      <c r="H68" s="1718"/>
      <c r="I68" s="167">
        <v>56</v>
      </c>
    </row>
    <row r="69" spans="2:9">
      <c r="B69" s="69"/>
      <c r="C69" s="64"/>
      <c r="D69" s="65"/>
      <c r="E69" s="65"/>
      <c r="F69" s="1141"/>
      <c r="G69" s="1717"/>
      <c r="H69" s="1718"/>
      <c r="I69" s="167">
        <v>57</v>
      </c>
    </row>
    <row r="70" spans="2:9">
      <c r="B70" s="69"/>
      <c r="C70" s="64"/>
      <c r="D70" s="65"/>
      <c r="E70" s="65"/>
      <c r="F70" s="1141"/>
      <c r="G70" s="1717"/>
      <c r="H70" s="1718"/>
      <c r="I70" s="167">
        <v>58</v>
      </c>
    </row>
    <row r="71" spans="2:9">
      <c r="B71" s="69"/>
      <c r="C71" s="64"/>
      <c r="D71" s="65"/>
      <c r="E71" s="65"/>
      <c r="F71" s="1141"/>
      <c r="G71" s="1717"/>
      <c r="H71" s="1718"/>
      <c r="I71" s="167">
        <v>59</v>
      </c>
    </row>
    <row r="72" spans="2:9">
      <c r="B72" s="69"/>
      <c r="C72" s="64"/>
      <c r="D72" s="65"/>
      <c r="E72" s="65"/>
      <c r="F72" s="1141"/>
      <c r="G72" s="1717"/>
      <c r="H72" s="1718"/>
      <c r="I72" s="167">
        <v>60</v>
      </c>
    </row>
    <row r="73" spans="2:9">
      <c r="B73" s="69"/>
      <c r="C73" s="64"/>
      <c r="D73" s="65"/>
      <c r="E73" s="65"/>
      <c r="F73" s="1141"/>
      <c r="G73" s="1717"/>
      <c r="H73" s="1718"/>
      <c r="I73" s="167">
        <v>61</v>
      </c>
    </row>
    <row r="74" spans="2:9">
      <c r="B74" s="69"/>
      <c r="C74" s="64"/>
      <c r="D74" s="65"/>
      <c r="E74" s="65"/>
      <c r="F74" s="1141"/>
      <c r="G74" s="1717"/>
      <c r="H74" s="1718"/>
      <c r="I74" s="167">
        <v>62</v>
      </c>
    </row>
    <row r="75" spans="2:9">
      <c r="B75" s="69"/>
      <c r="C75" s="64"/>
      <c r="D75" s="65"/>
      <c r="E75" s="65"/>
      <c r="F75" s="1141"/>
      <c r="G75" s="1717"/>
      <c r="H75" s="1718"/>
      <c r="I75" s="167">
        <v>63</v>
      </c>
    </row>
    <row r="76" spans="2:9">
      <c r="B76" s="69"/>
      <c r="C76" s="64"/>
      <c r="D76" s="65"/>
      <c r="E76" s="65"/>
      <c r="F76" s="1141"/>
      <c r="G76" s="1717"/>
      <c r="H76" s="1718"/>
      <c r="I76" s="167">
        <v>64</v>
      </c>
    </row>
    <row r="77" spans="2:9">
      <c r="B77" s="69"/>
      <c r="C77" s="64"/>
      <c r="D77" s="65"/>
      <c r="E77" s="65"/>
      <c r="F77" s="1141"/>
      <c r="G77" s="1717"/>
      <c r="H77" s="1718"/>
      <c r="I77" s="167">
        <v>65</v>
      </c>
    </row>
    <row r="78" spans="2:9">
      <c r="B78" s="69"/>
      <c r="C78" s="64"/>
      <c r="D78" s="65"/>
      <c r="E78" s="65"/>
      <c r="F78" s="1141"/>
      <c r="G78" s="1717"/>
      <c r="H78" s="1718"/>
      <c r="I78" s="167">
        <v>66</v>
      </c>
    </row>
    <row r="79" spans="2:9">
      <c r="B79" s="69"/>
      <c r="C79" s="64"/>
      <c r="D79" s="65"/>
      <c r="E79" s="65"/>
      <c r="F79" s="1141"/>
      <c r="G79" s="1717"/>
      <c r="H79" s="1718"/>
      <c r="I79" s="167">
        <v>67</v>
      </c>
    </row>
    <row r="80" spans="2:9">
      <c r="B80" s="69"/>
      <c r="C80" s="64"/>
      <c r="D80" s="65"/>
      <c r="E80" s="65"/>
      <c r="F80" s="1141"/>
      <c r="G80" s="1717"/>
      <c r="H80" s="1718"/>
      <c r="I80" s="167">
        <v>68</v>
      </c>
    </row>
    <row r="81" spans="2:9">
      <c r="B81" s="69"/>
      <c r="C81" s="64"/>
      <c r="D81" s="65"/>
      <c r="E81" s="65"/>
      <c r="F81" s="1141"/>
      <c r="G81" s="1717"/>
      <c r="H81" s="1718"/>
      <c r="I81" s="167">
        <v>69</v>
      </c>
    </row>
    <row r="82" spans="2:9">
      <c r="B82" s="69"/>
      <c r="C82" s="64"/>
      <c r="D82" s="65"/>
      <c r="E82" s="65"/>
      <c r="F82" s="1141"/>
      <c r="G82" s="1717"/>
      <c r="H82" s="1718"/>
      <c r="I82" s="167">
        <v>70</v>
      </c>
    </row>
    <row r="83" spans="2:9">
      <c r="B83" s="69"/>
      <c r="C83" s="64"/>
      <c r="D83" s="65"/>
      <c r="E83" s="65"/>
      <c r="F83" s="1141"/>
      <c r="G83" s="1717"/>
      <c r="H83" s="1718"/>
      <c r="I83" s="167">
        <v>71</v>
      </c>
    </row>
    <row r="84" spans="2:9">
      <c r="B84" s="69"/>
      <c r="C84" s="64"/>
      <c r="D84" s="65"/>
      <c r="E84" s="65"/>
      <c r="F84" s="1141"/>
      <c r="G84" s="1717"/>
      <c r="H84" s="1718"/>
      <c r="I84" s="167">
        <v>72</v>
      </c>
    </row>
    <row r="85" spans="2:9">
      <c r="B85" s="69"/>
      <c r="C85" s="64"/>
      <c r="D85" s="65"/>
      <c r="E85" s="65"/>
      <c r="F85" s="1141"/>
      <c r="G85" s="1717"/>
      <c r="H85" s="1718"/>
      <c r="I85" s="167">
        <v>73</v>
      </c>
    </row>
    <row r="86" spans="2:9">
      <c r="B86" s="69"/>
      <c r="C86" s="64"/>
      <c r="D86" s="65"/>
      <c r="E86" s="65"/>
      <c r="F86" s="1141"/>
      <c r="G86" s="1717"/>
      <c r="H86" s="1718"/>
      <c r="I86" s="167">
        <v>74</v>
      </c>
    </row>
    <row r="87" spans="2:9">
      <c r="B87" s="69"/>
      <c r="C87" s="64"/>
      <c r="D87" s="65"/>
      <c r="E87" s="65"/>
      <c r="F87" s="1141"/>
      <c r="G87" s="1717"/>
      <c r="H87" s="1718"/>
      <c r="I87" s="167">
        <v>75</v>
      </c>
    </row>
    <row r="88" spans="2:9">
      <c r="B88" s="69"/>
      <c r="C88" s="64"/>
      <c r="D88" s="65"/>
      <c r="E88" s="65"/>
      <c r="F88" s="1141"/>
      <c r="G88" s="1717"/>
      <c r="H88" s="1718"/>
      <c r="I88" s="167">
        <v>76</v>
      </c>
    </row>
    <row r="89" spans="2:9">
      <c r="B89" s="69"/>
      <c r="C89" s="64"/>
      <c r="D89" s="65"/>
      <c r="E89" s="65"/>
      <c r="F89" s="1141"/>
      <c r="G89" s="1717"/>
      <c r="H89" s="1718"/>
      <c r="I89" s="167">
        <v>77</v>
      </c>
    </row>
    <row r="90" spans="2:9">
      <c r="B90" s="69"/>
      <c r="C90" s="64"/>
      <c r="D90" s="65"/>
      <c r="E90" s="65"/>
      <c r="F90" s="1141"/>
      <c r="G90" s="1717"/>
      <c r="H90" s="1718"/>
      <c r="I90" s="167">
        <v>78</v>
      </c>
    </row>
    <row r="91" spans="2:9">
      <c r="B91" s="69"/>
      <c r="C91" s="64"/>
      <c r="D91" s="65"/>
      <c r="E91" s="65"/>
      <c r="F91" s="1141"/>
      <c r="G91" s="1717"/>
      <c r="H91" s="1718"/>
      <c r="I91" s="167">
        <v>79</v>
      </c>
    </row>
    <row r="92" spans="2:9">
      <c r="B92" s="69"/>
      <c r="C92" s="64"/>
      <c r="D92" s="65"/>
      <c r="E92" s="65"/>
      <c r="F92" s="1141"/>
      <c r="G92" s="1717"/>
      <c r="H92" s="1718"/>
      <c r="I92" s="167">
        <v>80</v>
      </c>
    </row>
    <row r="93" spans="2:9">
      <c r="B93" s="69"/>
      <c r="C93" s="64"/>
      <c r="D93" s="65"/>
      <c r="E93" s="65"/>
      <c r="F93" s="1141"/>
      <c r="G93" s="1717"/>
      <c r="H93" s="1718"/>
      <c r="I93" s="167">
        <v>81</v>
      </c>
    </row>
    <row r="94" spans="2:9">
      <c r="B94" s="69"/>
      <c r="C94" s="64"/>
      <c r="D94" s="65"/>
      <c r="E94" s="65"/>
      <c r="F94" s="1141"/>
      <c r="G94" s="1717"/>
      <c r="H94" s="1718"/>
      <c r="I94" s="167">
        <v>82</v>
      </c>
    </row>
    <row r="95" spans="2:9">
      <c r="B95" s="69"/>
      <c r="C95" s="64"/>
      <c r="D95" s="65"/>
      <c r="E95" s="65"/>
      <c r="F95" s="1141"/>
      <c r="G95" s="1717"/>
      <c r="H95" s="1718"/>
      <c r="I95" s="167">
        <v>83</v>
      </c>
    </row>
    <row r="96" spans="2:9">
      <c r="B96" s="69"/>
      <c r="C96" s="64"/>
      <c r="D96" s="65"/>
      <c r="E96" s="65"/>
      <c r="F96" s="1141"/>
      <c r="G96" s="1717"/>
      <c r="H96" s="1718"/>
      <c r="I96" s="167">
        <v>84</v>
      </c>
    </row>
    <row r="97" spans="2:9">
      <c r="B97" s="69"/>
      <c r="C97" s="64"/>
      <c r="D97" s="65"/>
      <c r="E97" s="65"/>
      <c r="F97" s="1141"/>
      <c r="G97" s="1717"/>
      <c r="H97" s="1718"/>
      <c r="I97" s="167">
        <v>85</v>
      </c>
    </row>
    <row r="98" spans="2:9">
      <c r="B98" s="69"/>
      <c r="C98" s="64"/>
      <c r="D98" s="65"/>
      <c r="E98" s="65"/>
      <c r="F98" s="1141"/>
      <c r="G98" s="1717"/>
      <c r="H98" s="1718"/>
      <c r="I98" s="167">
        <v>86</v>
      </c>
    </row>
    <row r="99" spans="2:9">
      <c r="B99" s="69"/>
      <c r="C99" s="64"/>
      <c r="D99" s="65"/>
      <c r="E99" s="65"/>
      <c r="F99" s="1141"/>
      <c r="G99" s="1717"/>
      <c r="H99" s="1718"/>
      <c r="I99" s="167">
        <v>87</v>
      </c>
    </row>
    <row r="100" spans="2:9">
      <c r="B100" s="69"/>
      <c r="C100" s="64"/>
      <c r="D100" s="65"/>
      <c r="E100" s="65"/>
      <c r="F100" s="1141"/>
      <c r="G100" s="1717"/>
      <c r="H100" s="1718"/>
      <c r="I100" s="167">
        <v>88</v>
      </c>
    </row>
    <row r="101" spans="2:9">
      <c r="B101" s="69"/>
      <c r="C101" s="64"/>
      <c r="D101" s="65"/>
      <c r="E101" s="65"/>
      <c r="F101" s="1141"/>
      <c r="G101" s="1717"/>
      <c r="H101" s="1718"/>
      <c r="I101" s="167">
        <v>89</v>
      </c>
    </row>
    <row r="102" spans="2:9">
      <c r="B102" s="69"/>
      <c r="C102" s="64"/>
      <c r="D102" s="65"/>
      <c r="E102" s="65"/>
      <c r="F102" s="1141"/>
      <c r="G102" s="1717"/>
      <c r="H102" s="1718"/>
      <c r="I102" s="167">
        <v>90</v>
      </c>
    </row>
    <row r="103" spans="2:9">
      <c r="B103" s="69"/>
      <c r="C103" s="64"/>
      <c r="D103" s="65"/>
      <c r="E103" s="65"/>
      <c r="F103" s="1141"/>
      <c r="G103" s="1717"/>
      <c r="H103" s="1718"/>
      <c r="I103" s="167">
        <v>91</v>
      </c>
    </row>
    <row r="104" spans="2:9">
      <c r="B104" s="69"/>
      <c r="C104" s="64"/>
      <c r="D104" s="65"/>
      <c r="E104" s="65"/>
      <c r="F104" s="1141"/>
      <c r="G104" s="1717"/>
      <c r="H104" s="1718"/>
      <c r="I104" s="167">
        <v>92</v>
      </c>
    </row>
    <row r="105" spans="2:9">
      <c r="B105" s="69"/>
      <c r="C105" s="64"/>
      <c r="D105" s="65"/>
      <c r="E105" s="65"/>
      <c r="F105" s="1141"/>
      <c r="G105" s="1717"/>
      <c r="H105" s="1718"/>
      <c r="I105" s="167">
        <v>93</v>
      </c>
    </row>
    <row r="106" spans="2:9">
      <c r="B106" s="69"/>
      <c r="C106" s="64"/>
      <c r="D106" s="65"/>
      <c r="E106" s="65"/>
      <c r="F106" s="1141"/>
      <c r="G106" s="1717"/>
      <c r="H106" s="1718"/>
      <c r="I106" s="167">
        <v>94</v>
      </c>
    </row>
    <row r="107" spans="2:9">
      <c r="B107" s="69"/>
      <c r="C107" s="64"/>
      <c r="D107" s="65"/>
      <c r="E107" s="65"/>
      <c r="F107" s="1141"/>
      <c r="G107" s="1717"/>
      <c r="H107" s="1718"/>
      <c r="I107" s="167">
        <v>95</v>
      </c>
    </row>
    <row r="108" spans="2:9">
      <c r="B108" s="69"/>
      <c r="C108" s="64"/>
      <c r="D108" s="65"/>
      <c r="E108" s="65"/>
      <c r="F108" s="1141"/>
      <c r="G108" s="1717"/>
      <c r="H108" s="1718"/>
      <c r="I108" s="167">
        <v>96</v>
      </c>
    </row>
    <row r="109" spans="2:9">
      <c r="B109" s="69"/>
      <c r="C109" s="64"/>
      <c r="D109" s="65"/>
      <c r="E109" s="65"/>
      <c r="F109" s="1141"/>
      <c r="G109" s="1717"/>
      <c r="H109" s="1718"/>
      <c r="I109" s="167">
        <v>97</v>
      </c>
    </row>
    <row r="110" spans="2:9">
      <c r="B110" s="69"/>
      <c r="C110" s="64"/>
      <c r="D110" s="65"/>
      <c r="E110" s="65"/>
      <c r="F110" s="1141"/>
      <c r="G110" s="1717"/>
      <c r="H110" s="1718"/>
      <c r="I110" s="167">
        <v>98</v>
      </c>
    </row>
    <row r="111" spans="2:9">
      <c r="B111" s="69"/>
      <c r="C111" s="64"/>
      <c r="D111" s="65"/>
      <c r="E111" s="65"/>
      <c r="F111" s="1141"/>
      <c r="G111" s="1717"/>
      <c r="H111" s="1718"/>
      <c r="I111" s="167">
        <v>99</v>
      </c>
    </row>
    <row r="112" spans="2:9">
      <c r="B112" s="69"/>
      <c r="C112" s="64"/>
      <c r="D112" s="65"/>
      <c r="E112" s="65"/>
      <c r="F112" s="1141"/>
      <c r="G112" s="1717"/>
      <c r="H112" s="1718"/>
      <c r="I112" s="167">
        <v>100</v>
      </c>
    </row>
    <row r="113" spans="2:9">
      <c r="B113" s="69"/>
      <c r="C113" s="64"/>
      <c r="D113" s="65"/>
      <c r="E113" s="65"/>
      <c r="F113" s="1141"/>
      <c r="G113" s="1717"/>
      <c r="H113" s="1718"/>
      <c r="I113" s="167">
        <v>101</v>
      </c>
    </row>
    <row r="114" spans="2:9">
      <c r="B114" s="69"/>
      <c r="C114" s="64"/>
      <c r="D114" s="65"/>
      <c r="E114" s="65"/>
      <c r="F114" s="1141"/>
      <c r="G114" s="1717"/>
      <c r="H114" s="1718"/>
      <c r="I114" s="167">
        <v>102</v>
      </c>
    </row>
    <row r="115" spans="2:9">
      <c r="B115" s="69"/>
      <c r="C115" s="64"/>
      <c r="D115" s="65"/>
      <c r="E115" s="65"/>
      <c r="F115" s="1141"/>
      <c r="G115" s="1717"/>
      <c r="H115" s="1718"/>
      <c r="I115" s="167">
        <v>103</v>
      </c>
    </row>
    <row r="116" spans="2:9">
      <c r="B116" s="69"/>
      <c r="C116" s="64"/>
      <c r="D116" s="65"/>
      <c r="E116" s="65"/>
      <c r="F116" s="1141"/>
      <c r="G116" s="1717"/>
      <c r="H116" s="1718"/>
      <c r="I116" s="167">
        <v>104</v>
      </c>
    </row>
    <row r="117" spans="2:9">
      <c r="B117" s="69"/>
      <c r="C117" s="64"/>
      <c r="D117" s="65"/>
      <c r="E117" s="65"/>
      <c r="F117" s="1141"/>
      <c r="G117" s="1717"/>
      <c r="H117" s="1718"/>
      <c r="I117" s="167">
        <v>105</v>
      </c>
    </row>
    <row r="118" spans="2:9">
      <c r="B118" s="69"/>
      <c r="C118" s="64"/>
      <c r="D118" s="65"/>
      <c r="E118" s="65"/>
      <c r="F118" s="1141"/>
      <c r="G118" s="1717"/>
      <c r="H118" s="1718"/>
      <c r="I118" s="167">
        <v>106</v>
      </c>
    </row>
    <row r="119" spans="2:9">
      <c r="B119" s="69"/>
      <c r="C119" s="64"/>
      <c r="D119" s="65"/>
      <c r="E119" s="65"/>
      <c r="F119" s="1141"/>
      <c r="G119" s="1717"/>
      <c r="H119" s="1718"/>
      <c r="I119" s="167">
        <v>107</v>
      </c>
    </row>
    <row r="120" spans="2:9">
      <c r="B120" s="69"/>
      <c r="C120" s="64"/>
      <c r="D120" s="65"/>
      <c r="E120" s="65"/>
      <c r="F120" s="1141"/>
      <c r="G120" s="1717"/>
      <c r="H120" s="1718"/>
      <c r="I120" s="167">
        <v>108</v>
      </c>
    </row>
    <row r="121" spans="2:9">
      <c r="B121" s="69"/>
      <c r="C121" s="64"/>
      <c r="D121" s="65"/>
      <c r="E121" s="65"/>
      <c r="F121" s="1141"/>
      <c r="G121" s="1717"/>
      <c r="H121" s="1718"/>
      <c r="I121" s="167">
        <v>109</v>
      </c>
    </row>
    <row r="122" spans="2:9">
      <c r="B122" s="69"/>
      <c r="C122" s="64"/>
      <c r="D122" s="65"/>
      <c r="E122" s="65"/>
      <c r="F122" s="1141"/>
      <c r="G122" s="1717"/>
      <c r="H122" s="1718"/>
      <c r="I122" s="167">
        <v>110</v>
      </c>
    </row>
    <row r="123" spans="2:9">
      <c r="B123" s="69"/>
      <c r="C123" s="64"/>
      <c r="D123" s="65"/>
      <c r="E123" s="65"/>
      <c r="F123" s="1141"/>
      <c r="G123" s="1717"/>
      <c r="H123" s="1718"/>
      <c r="I123" s="167">
        <v>111</v>
      </c>
    </row>
    <row r="124" spans="2:9">
      <c r="B124" s="69"/>
      <c r="C124" s="64"/>
      <c r="D124" s="65"/>
      <c r="E124" s="65"/>
      <c r="F124" s="1141"/>
      <c r="G124" s="1717"/>
      <c r="H124" s="1718"/>
      <c r="I124" s="167">
        <v>112</v>
      </c>
    </row>
    <row r="125" spans="2:9">
      <c r="B125" s="69"/>
      <c r="C125" s="64"/>
      <c r="D125" s="65"/>
      <c r="E125" s="65"/>
      <c r="F125" s="1141"/>
      <c r="G125" s="1717"/>
      <c r="H125" s="1718"/>
      <c r="I125" s="167">
        <v>113</v>
      </c>
    </row>
    <row r="126" spans="2:9">
      <c r="B126" s="69"/>
      <c r="C126" s="64"/>
      <c r="D126" s="65"/>
      <c r="E126" s="65"/>
      <c r="F126" s="1141"/>
      <c r="G126" s="1717"/>
      <c r="H126" s="1718"/>
      <c r="I126" s="167">
        <v>114</v>
      </c>
    </row>
    <row r="127" spans="2:9">
      <c r="B127" s="69"/>
      <c r="C127" s="64"/>
      <c r="D127" s="65"/>
      <c r="E127" s="65"/>
      <c r="F127" s="1141"/>
      <c r="G127" s="1717"/>
      <c r="H127" s="1718"/>
      <c r="I127" s="167">
        <v>115</v>
      </c>
    </row>
    <row r="128" spans="2:9">
      <c r="B128" s="69"/>
      <c r="C128" s="64"/>
      <c r="D128" s="65"/>
      <c r="E128" s="65"/>
      <c r="F128" s="1141"/>
      <c r="G128" s="1717"/>
      <c r="H128" s="1718"/>
      <c r="I128" s="167">
        <v>116</v>
      </c>
    </row>
    <row r="129" spans="2:9">
      <c r="B129" s="69"/>
      <c r="C129" s="64"/>
      <c r="D129" s="65"/>
      <c r="E129" s="65"/>
      <c r="F129" s="1141"/>
      <c r="G129" s="1717"/>
      <c r="H129" s="1718"/>
      <c r="I129" s="167">
        <v>117</v>
      </c>
    </row>
    <row r="130" spans="2:9">
      <c r="B130" s="69"/>
      <c r="C130" s="64"/>
      <c r="D130" s="65"/>
      <c r="E130" s="65"/>
      <c r="F130" s="1141"/>
      <c r="G130" s="1717"/>
      <c r="H130" s="1718"/>
      <c r="I130" s="167">
        <v>118</v>
      </c>
    </row>
    <row r="131" spans="2:9">
      <c r="B131" s="69"/>
      <c r="C131" s="64"/>
      <c r="D131" s="65"/>
      <c r="E131" s="65"/>
      <c r="F131" s="1141"/>
      <c r="G131" s="1717"/>
      <c r="H131" s="1718"/>
      <c r="I131" s="167">
        <v>119</v>
      </c>
    </row>
    <row r="132" spans="2:9">
      <c r="B132" s="69"/>
      <c r="C132" s="64"/>
      <c r="D132" s="65"/>
      <c r="E132" s="65"/>
      <c r="F132" s="1141"/>
      <c r="G132" s="1717"/>
      <c r="H132" s="1718"/>
      <c r="I132" s="167">
        <v>120</v>
      </c>
    </row>
    <row r="133" spans="2:9">
      <c r="B133" s="69"/>
      <c r="C133" s="64"/>
      <c r="D133" s="65"/>
      <c r="E133" s="65"/>
      <c r="F133" s="1141"/>
      <c r="G133" s="1717"/>
      <c r="H133" s="1718"/>
      <c r="I133" s="167">
        <v>121</v>
      </c>
    </row>
    <row r="134" spans="2:9">
      <c r="B134" s="69"/>
      <c r="C134" s="64"/>
      <c r="D134" s="65"/>
      <c r="E134" s="65"/>
      <c r="F134" s="1141"/>
      <c r="G134" s="1717"/>
      <c r="H134" s="1718"/>
      <c r="I134" s="167">
        <v>122</v>
      </c>
    </row>
    <row r="135" spans="2:9">
      <c r="B135" s="69"/>
      <c r="C135" s="64"/>
      <c r="D135" s="65"/>
      <c r="E135" s="65"/>
      <c r="F135" s="1141"/>
      <c r="G135" s="1717"/>
      <c r="H135" s="1718"/>
      <c r="I135" s="167">
        <v>123</v>
      </c>
    </row>
    <row r="136" spans="2:9">
      <c r="B136" s="69"/>
      <c r="C136" s="64"/>
      <c r="D136" s="65"/>
      <c r="E136" s="65"/>
      <c r="F136" s="1141"/>
      <c r="G136" s="1717"/>
      <c r="H136" s="1718"/>
      <c r="I136" s="167">
        <v>124</v>
      </c>
    </row>
    <row r="137" spans="2:9">
      <c r="B137" s="69"/>
      <c r="C137" s="64"/>
      <c r="D137" s="65"/>
      <c r="E137" s="65"/>
      <c r="F137" s="1141"/>
      <c r="G137" s="1717"/>
      <c r="H137" s="1718"/>
      <c r="I137" s="167">
        <v>125</v>
      </c>
    </row>
    <row r="138" spans="2:9">
      <c r="B138" s="69"/>
      <c r="C138" s="64"/>
      <c r="D138" s="65"/>
      <c r="E138" s="65"/>
      <c r="F138" s="1141"/>
      <c r="G138" s="1717"/>
      <c r="H138" s="1718"/>
      <c r="I138" s="167">
        <v>126</v>
      </c>
    </row>
    <row r="139" spans="2:9">
      <c r="B139" s="69"/>
      <c r="C139" s="64"/>
      <c r="D139" s="65"/>
      <c r="E139" s="65"/>
      <c r="F139" s="1141"/>
      <c r="G139" s="1717"/>
      <c r="H139" s="1718"/>
      <c r="I139" s="167">
        <v>127</v>
      </c>
    </row>
    <row r="140" spans="2:9">
      <c r="B140" s="69"/>
      <c r="C140" s="64"/>
      <c r="D140" s="65"/>
      <c r="E140" s="65"/>
      <c r="F140" s="1141"/>
      <c r="G140" s="1717"/>
      <c r="H140" s="1718"/>
      <c r="I140" s="167">
        <v>128</v>
      </c>
    </row>
    <row r="141" spans="2:9">
      <c r="B141" s="69"/>
      <c r="C141" s="64"/>
      <c r="D141" s="65"/>
      <c r="E141" s="65"/>
      <c r="F141" s="1141"/>
      <c r="G141" s="1717"/>
      <c r="H141" s="1718"/>
      <c r="I141" s="167">
        <v>129</v>
      </c>
    </row>
    <row r="142" spans="2:9">
      <c r="B142" s="69"/>
      <c r="C142" s="64"/>
      <c r="D142" s="65"/>
      <c r="E142" s="65"/>
      <c r="F142" s="1141"/>
      <c r="G142" s="1717"/>
      <c r="H142" s="1718"/>
      <c r="I142" s="167">
        <v>130</v>
      </c>
    </row>
    <row r="143" spans="2:9">
      <c r="B143" s="69"/>
      <c r="C143" s="64"/>
      <c r="D143" s="65"/>
      <c r="E143" s="65"/>
      <c r="F143" s="1141"/>
      <c r="G143" s="1717"/>
      <c r="H143" s="1718"/>
      <c r="I143" s="167">
        <v>131</v>
      </c>
    </row>
    <row r="144" spans="2:9">
      <c r="B144" s="69"/>
      <c r="C144" s="64"/>
      <c r="D144" s="65"/>
      <c r="E144" s="65"/>
      <c r="F144" s="1141"/>
      <c r="G144" s="1717"/>
      <c r="H144" s="1718"/>
      <c r="I144" s="167">
        <v>132</v>
      </c>
    </row>
    <row r="145" spans="2:9">
      <c r="B145" s="69"/>
      <c r="C145" s="64"/>
      <c r="D145" s="65"/>
      <c r="E145" s="65"/>
      <c r="F145" s="1141"/>
      <c r="G145" s="1717"/>
      <c r="H145" s="1718"/>
      <c r="I145" s="167">
        <v>133</v>
      </c>
    </row>
    <row r="146" spans="2:9">
      <c r="B146" s="69"/>
      <c r="C146" s="64"/>
      <c r="D146" s="65"/>
      <c r="E146" s="65"/>
      <c r="F146" s="1141"/>
      <c r="G146" s="1717"/>
      <c r="H146" s="1718"/>
      <c r="I146" s="167">
        <v>134</v>
      </c>
    </row>
    <row r="147" spans="2:9">
      <c r="B147" s="69"/>
      <c r="C147" s="64"/>
      <c r="D147" s="65"/>
      <c r="E147" s="65"/>
      <c r="F147" s="1141"/>
      <c r="G147" s="1717"/>
      <c r="H147" s="1718"/>
      <c r="I147" s="167">
        <v>135</v>
      </c>
    </row>
    <row r="148" spans="2:9">
      <c r="B148" s="69"/>
      <c r="C148" s="64"/>
      <c r="D148" s="65"/>
      <c r="E148" s="65"/>
      <c r="F148" s="1141"/>
      <c r="G148" s="1717"/>
      <c r="H148" s="1718"/>
      <c r="I148" s="167">
        <v>136</v>
      </c>
    </row>
    <row r="149" spans="2:9">
      <c r="B149" s="69"/>
      <c r="C149" s="64"/>
      <c r="D149" s="65"/>
      <c r="E149" s="65"/>
      <c r="F149" s="1141"/>
      <c r="G149" s="1717"/>
      <c r="H149" s="1718"/>
      <c r="I149" s="167">
        <v>137</v>
      </c>
    </row>
    <row r="150" spans="2:9">
      <c r="B150" s="69"/>
      <c r="C150" s="64"/>
      <c r="D150" s="65"/>
      <c r="E150" s="65"/>
      <c r="F150" s="1141"/>
      <c r="G150" s="1717"/>
      <c r="H150" s="1718"/>
      <c r="I150" s="167">
        <v>138</v>
      </c>
    </row>
    <row r="151" spans="2:9">
      <c r="B151" s="69"/>
      <c r="C151" s="64"/>
      <c r="D151" s="65"/>
      <c r="E151" s="65"/>
      <c r="F151" s="1141"/>
      <c r="G151" s="1717"/>
      <c r="H151" s="1718"/>
      <c r="I151" s="167">
        <v>139</v>
      </c>
    </row>
    <row r="152" spans="2:9">
      <c r="B152" s="69"/>
      <c r="C152" s="64"/>
      <c r="D152" s="65"/>
      <c r="E152" s="65"/>
      <c r="F152" s="1141"/>
      <c r="G152" s="1717"/>
      <c r="H152" s="1718"/>
      <c r="I152" s="167">
        <v>140</v>
      </c>
    </row>
    <row r="153" spans="2:9">
      <c r="B153" s="69"/>
      <c r="C153" s="64"/>
      <c r="D153" s="65"/>
      <c r="E153" s="65"/>
      <c r="F153" s="1141"/>
      <c r="G153" s="1717"/>
      <c r="H153" s="1718"/>
      <c r="I153" s="167">
        <v>141</v>
      </c>
    </row>
    <row r="154" spans="2:9">
      <c r="B154" s="69"/>
      <c r="C154" s="64"/>
      <c r="D154" s="65"/>
      <c r="E154" s="65"/>
      <c r="F154" s="1141"/>
      <c r="G154" s="1717"/>
      <c r="H154" s="1718"/>
      <c r="I154" s="167">
        <v>142</v>
      </c>
    </row>
    <row r="155" spans="2:9">
      <c r="B155" s="69"/>
      <c r="C155" s="64"/>
      <c r="D155" s="65"/>
      <c r="E155" s="65"/>
      <c r="F155" s="1141"/>
      <c r="G155" s="1717"/>
      <c r="H155" s="1718"/>
      <c r="I155" s="167">
        <v>143</v>
      </c>
    </row>
    <row r="156" spans="2:9">
      <c r="B156" s="69"/>
      <c r="C156" s="64"/>
      <c r="D156" s="65"/>
      <c r="E156" s="65"/>
      <c r="F156" s="1141"/>
      <c r="G156" s="1717"/>
      <c r="H156" s="1718"/>
      <c r="I156" s="167">
        <v>144</v>
      </c>
    </row>
    <row r="157" spans="2:9">
      <c r="B157" s="69"/>
      <c r="C157" s="64"/>
      <c r="D157" s="65"/>
      <c r="E157" s="65"/>
      <c r="F157" s="1141"/>
      <c r="G157" s="1717"/>
      <c r="H157" s="1718"/>
      <c r="I157" s="167">
        <v>145</v>
      </c>
    </row>
    <row r="158" spans="2:9">
      <c r="B158" s="69"/>
      <c r="C158" s="64"/>
      <c r="D158" s="65"/>
      <c r="E158" s="65"/>
      <c r="F158" s="1141"/>
      <c r="G158" s="1717"/>
      <c r="H158" s="1718"/>
      <c r="I158" s="167">
        <v>146</v>
      </c>
    </row>
    <row r="159" spans="2:9">
      <c r="B159" s="69"/>
      <c r="C159" s="64"/>
      <c r="D159" s="65"/>
      <c r="E159" s="65"/>
      <c r="F159" s="1141"/>
      <c r="G159" s="1717"/>
      <c r="H159" s="1718"/>
      <c r="I159" s="167">
        <v>147</v>
      </c>
    </row>
    <row r="160" spans="2:9">
      <c r="B160" s="69"/>
      <c r="C160" s="64"/>
      <c r="D160" s="65"/>
      <c r="E160" s="65"/>
      <c r="F160" s="1141"/>
      <c r="G160" s="1717"/>
      <c r="H160" s="1718"/>
      <c r="I160" s="167">
        <v>148</v>
      </c>
    </row>
    <row r="161" spans="2:9">
      <c r="B161" s="69"/>
      <c r="C161" s="64"/>
      <c r="D161" s="65"/>
      <c r="E161" s="65"/>
      <c r="F161" s="1141"/>
      <c r="G161" s="1717"/>
      <c r="H161" s="1718"/>
      <c r="I161" s="167">
        <v>149</v>
      </c>
    </row>
    <row r="162" spans="2:9">
      <c r="B162" s="69"/>
      <c r="C162" s="64"/>
      <c r="D162" s="65"/>
      <c r="E162" s="65"/>
      <c r="F162" s="1141"/>
      <c r="G162" s="1717"/>
      <c r="H162" s="1718"/>
      <c r="I162" s="167">
        <v>150</v>
      </c>
    </row>
    <row r="163" spans="2:9">
      <c r="B163" s="69"/>
      <c r="C163" s="64"/>
      <c r="D163" s="65"/>
      <c r="E163" s="65"/>
      <c r="F163" s="1141"/>
      <c r="G163" s="1717"/>
      <c r="H163" s="1718"/>
      <c r="I163" s="167">
        <v>151</v>
      </c>
    </row>
    <row r="164" spans="2:9" ht="13.5" thickBot="1">
      <c r="B164" s="1142"/>
      <c r="C164" s="1143" t="s">
        <v>81</v>
      </c>
      <c r="D164" s="1144"/>
      <c r="E164" s="1144"/>
      <c r="F164" s="1144"/>
      <c r="G164" s="1719">
        <f>SUM(G14:G163)</f>
        <v>0</v>
      </c>
      <c r="H164" s="1720">
        <f>SUM(H14:H163)</f>
        <v>0</v>
      </c>
      <c r="I164" s="167">
        <v>152</v>
      </c>
    </row>
    <row r="165" spans="2:9" ht="13.5" thickTop="1"/>
    <row r="166" spans="2:9"/>
    <row r="167" spans="2:9"/>
    <row r="168" spans="2:9"/>
    <row r="169" spans="2:9"/>
    <row r="170" spans="2:9"/>
  </sheetData>
  <sheetProtection algorithmName="SHA-512" hashValue="jUOEC5i/Ul49c+KeogDPq+eWxMr5p6c8fhzcdMxMO4dES41yuaIL33Khk5jfuFgy8TJrFm9G6Y5AcZdOV2tkeQ==" saltValue="CV04/3l9y1PEsJr5pTssHg==" spinCount="100000" sheet="1" objects="1" scenarios="1"/>
  <printOptions horizontalCentered="1"/>
  <pageMargins left="0.25" right="0.25" top="0.75" bottom="0.75" header="0.3" footer="0.3"/>
  <pageSetup scale="72" fitToHeight="0" orientation="portrait" r:id="rId1"/>
  <headerFooter alignWithMargins="0">
    <oddFooter>&amp;C&amp;10&amp;A,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pageSetUpPr fitToPage="1"/>
  </sheetPr>
  <dimension ref="A1:L170"/>
  <sheetViews>
    <sheetView showGridLines="0" topLeftCell="B1" zoomScaleNormal="100" workbookViewId="0">
      <pane ySplit="13" topLeftCell="A14" activePane="bottomLeft" state="frozen"/>
      <selection pane="bottomLeft" activeCell="C22" sqref="C22"/>
    </sheetView>
  </sheetViews>
  <sheetFormatPr defaultColWidth="0" defaultRowHeight="15" zeroHeight="1"/>
  <cols>
    <col min="1" max="1" width="1.77734375" customWidth="1"/>
    <col min="2" max="2" width="10.21875" customWidth="1"/>
    <col min="3" max="3" width="33.6640625" customWidth="1"/>
    <col min="4" max="5" width="17.33203125" customWidth="1"/>
    <col min="6" max="6" width="9.109375" customWidth="1"/>
    <col min="7" max="8" width="10.88671875" customWidth="1"/>
    <col min="9" max="9" width="3.109375" hidden="1" customWidth="1"/>
    <col min="10" max="10" width="1.77734375" customWidth="1"/>
    <col min="11" max="12" width="8.88671875" customWidth="1"/>
    <col min="13" max="16384" width="8.88671875" hidden="1"/>
  </cols>
  <sheetData>
    <row r="1" spans="2:9">
      <c r="B1" s="134" t="s">
        <v>12355</v>
      </c>
      <c r="C1" s="1185"/>
      <c r="D1" s="1185"/>
      <c r="E1" s="1185"/>
      <c r="F1" s="1185"/>
      <c r="G1" s="1185"/>
      <c r="H1" s="1185"/>
    </row>
    <row r="2" spans="2:9">
      <c r="B2" s="134" t="s">
        <v>12356</v>
      </c>
      <c r="C2" s="1185"/>
      <c r="D2" s="1185"/>
      <c r="E2" s="1185"/>
      <c r="F2" s="1185"/>
      <c r="G2" s="1185"/>
      <c r="H2" s="1185"/>
    </row>
    <row r="3" spans="2:9">
      <c r="B3" s="134" t="s">
        <v>12357</v>
      </c>
      <c r="C3" s="1185"/>
      <c r="D3" s="1185"/>
      <c r="E3" s="1185"/>
      <c r="F3" s="1185"/>
      <c r="G3" s="1185"/>
      <c r="H3" s="1185"/>
    </row>
    <row r="4" spans="2:9">
      <c r="B4" s="134" t="s">
        <v>12358</v>
      </c>
      <c r="C4" s="1185"/>
      <c r="D4" s="1185"/>
      <c r="E4" s="1185"/>
      <c r="F4" s="1185"/>
      <c r="G4" s="1185"/>
      <c r="H4" s="1185"/>
    </row>
    <row r="5" spans="2:9"/>
    <row r="6" spans="2:9">
      <c r="B6" s="134" t="s">
        <v>662</v>
      </c>
      <c r="C6" s="1185"/>
      <c r="D6" s="134"/>
      <c r="E6" s="134"/>
      <c r="F6" s="134"/>
      <c r="G6" s="134"/>
      <c r="H6" s="134"/>
    </row>
    <row r="7" spans="2:9" ht="15.75" thickBot="1">
      <c r="B7" s="12"/>
      <c r="C7" s="12"/>
      <c r="D7" s="12"/>
      <c r="E7" s="12"/>
      <c r="F7" s="12"/>
      <c r="G7" s="12"/>
      <c r="H7" s="12"/>
    </row>
    <row r="8" spans="2:9" ht="15.75" thickTop="1">
      <c r="B8" s="1122" t="s">
        <v>6</v>
      </c>
      <c r="C8" s="1123"/>
      <c r="D8" s="1123">
        <f>Facility_Name</f>
        <v>0</v>
      </c>
      <c r="E8" s="1123"/>
      <c r="F8" s="1123"/>
      <c r="G8" s="1123"/>
      <c r="H8" s="1124"/>
    </row>
    <row r="9" spans="2:9">
      <c r="B9" s="1125" t="s">
        <v>7</v>
      </c>
      <c r="C9" s="1126"/>
      <c r="D9" s="1126" t="str">
        <f>IF(Facility_DBA = 0, "", Facility_DBA)</f>
        <v/>
      </c>
      <c r="E9" s="1126"/>
      <c r="F9" s="1126"/>
      <c r="G9" s="1126"/>
      <c r="H9" s="1127"/>
    </row>
    <row r="10" spans="2:9" ht="15.75" thickBot="1">
      <c r="B10" s="1128" t="s">
        <v>24</v>
      </c>
      <c r="C10" s="1129"/>
      <c r="D10" s="1129">
        <f>Provider_Number</f>
        <v>0</v>
      </c>
      <c r="E10" s="1150" t="s">
        <v>95</v>
      </c>
      <c r="F10" s="1740">
        <f>Facility_FYB</f>
        <v>0</v>
      </c>
      <c r="G10" s="1150" t="s">
        <v>53</v>
      </c>
      <c r="H10" s="1741">
        <f>Facility_FYE</f>
        <v>0</v>
      </c>
    </row>
    <row r="11" spans="2:9" ht="16.5" thickTop="1" thickBot="1">
      <c r="B11" s="1131"/>
      <c r="C11" s="1132"/>
      <c r="D11" s="1132"/>
      <c r="E11" s="1132"/>
      <c r="F11" s="1132"/>
      <c r="G11" s="1132"/>
      <c r="H11" s="1133"/>
    </row>
    <row r="12" spans="2:9" ht="16.5" hidden="1" thickTop="1" thickBot="1">
      <c r="B12" s="1134" t="s">
        <v>1486</v>
      </c>
      <c r="C12" s="1135" t="s">
        <v>1487</v>
      </c>
      <c r="D12" s="1135" t="s">
        <v>1488</v>
      </c>
      <c r="E12" s="1135" t="s">
        <v>1489</v>
      </c>
      <c r="F12" s="1135" t="s">
        <v>1490</v>
      </c>
      <c r="G12" s="1135" t="s">
        <v>1491</v>
      </c>
      <c r="H12" s="1136" t="s">
        <v>1492</v>
      </c>
    </row>
    <row r="13" spans="2:9" ht="27" thickTop="1" thickBot="1">
      <c r="B13" s="1137" t="s">
        <v>1399</v>
      </c>
      <c r="C13" s="1138" t="s">
        <v>412</v>
      </c>
      <c r="D13" s="1138" t="s">
        <v>1400</v>
      </c>
      <c r="E13" s="1138" t="s">
        <v>1401</v>
      </c>
      <c r="F13" s="1138"/>
      <c r="G13" s="1138" t="s">
        <v>946</v>
      </c>
      <c r="H13" s="1139" t="s">
        <v>1397</v>
      </c>
      <c r="I13" s="167">
        <v>1</v>
      </c>
    </row>
    <row r="14" spans="2:9" ht="15.75" thickTop="1">
      <c r="B14" s="1145"/>
      <c r="C14" s="1146"/>
      <c r="D14" s="1147"/>
      <c r="E14" s="1147"/>
      <c r="F14" s="1140"/>
      <c r="G14" s="1721"/>
      <c r="H14" s="1722"/>
      <c r="I14" s="167">
        <v>2</v>
      </c>
    </row>
    <row r="15" spans="2:9">
      <c r="B15" s="69"/>
      <c r="C15" s="1148"/>
      <c r="D15" s="1149"/>
      <c r="E15" s="1149"/>
      <c r="F15" s="1141"/>
      <c r="G15" s="1723"/>
      <c r="H15" s="1718"/>
      <c r="I15" s="167">
        <v>3</v>
      </c>
    </row>
    <row r="16" spans="2:9">
      <c r="B16" s="69"/>
      <c r="C16" s="1148"/>
      <c r="D16" s="1149"/>
      <c r="E16" s="1149"/>
      <c r="F16" s="1141"/>
      <c r="G16" s="1723"/>
      <c r="H16" s="1718"/>
      <c r="I16" s="167">
        <v>4</v>
      </c>
    </row>
    <row r="17" spans="2:9">
      <c r="B17" s="69"/>
      <c r="C17" s="1148"/>
      <c r="D17" s="1149"/>
      <c r="E17" s="1149"/>
      <c r="F17" s="1141"/>
      <c r="G17" s="1723"/>
      <c r="H17" s="1718"/>
      <c r="I17" s="167">
        <v>5</v>
      </c>
    </row>
    <row r="18" spans="2:9">
      <c r="B18" s="69"/>
      <c r="C18" s="1148"/>
      <c r="D18" s="1149"/>
      <c r="E18" s="1149"/>
      <c r="F18" s="1141"/>
      <c r="G18" s="1723"/>
      <c r="H18" s="1718"/>
      <c r="I18" s="167">
        <v>6</v>
      </c>
    </row>
    <row r="19" spans="2:9">
      <c r="B19" s="69"/>
      <c r="C19" s="1148"/>
      <c r="D19" s="1149"/>
      <c r="E19" s="1149"/>
      <c r="F19" s="1141"/>
      <c r="G19" s="1723"/>
      <c r="H19" s="1718"/>
      <c r="I19" s="167">
        <v>7</v>
      </c>
    </row>
    <row r="20" spans="2:9">
      <c r="B20" s="69"/>
      <c r="C20" s="1148"/>
      <c r="D20" s="1149"/>
      <c r="E20" s="1149"/>
      <c r="F20" s="1141"/>
      <c r="G20" s="1723"/>
      <c r="H20" s="1718"/>
      <c r="I20" s="167">
        <v>8</v>
      </c>
    </row>
    <row r="21" spans="2:9">
      <c r="B21" s="69"/>
      <c r="C21" s="1148"/>
      <c r="D21" s="1149"/>
      <c r="E21" s="1149"/>
      <c r="F21" s="1141"/>
      <c r="G21" s="1723"/>
      <c r="H21" s="1718"/>
      <c r="I21" s="167">
        <v>9</v>
      </c>
    </row>
    <row r="22" spans="2:9">
      <c r="B22" s="69"/>
      <c r="C22" s="1148"/>
      <c r="D22" s="1149"/>
      <c r="E22" s="1149"/>
      <c r="F22" s="1141"/>
      <c r="G22" s="1723"/>
      <c r="H22" s="1718"/>
      <c r="I22" s="167">
        <v>10</v>
      </c>
    </row>
    <row r="23" spans="2:9">
      <c r="B23" s="69"/>
      <c r="C23" s="1148"/>
      <c r="D23" s="1149"/>
      <c r="E23" s="1149"/>
      <c r="F23" s="1141"/>
      <c r="G23" s="1723"/>
      <c r="H23" s="1718"/>
      <c r="I23" s="167">
        <v>11</v>
      </c>
    </row>
    <row r="24" spans="2:9">
      <c r="B24" s="69"/>
      <c r="C24" s="1148"/>
      <c r="D24" s="1149"/>
      <c r="E24" s="1149"/>
      <c r="F24" s="1141"/>
      <c r="G24" s="1723"/>
      <c r="H24" s="1718"/>
      <c r="I24" s="167">
        <v>12</v>
      </c>
    </row>
    <row r="25" spans="2:9">
      <c r="B25" s="69"/>
      <c r="C25" s="1148"/>
      <c r="D25" s="1149"/>
      <c r="E25" s="1149"/>
      <c r="F25" s="1141"/>
      <c r="G25" s="1723"/>
      <c r="H25" s="1718"/>
      <c r="I25" s="167">
        <v>13</v>
      </c>
    </row>
    <row r="26" spans="2:9">
      <c r="B26" s="69"/>
      <c r="C26" s="1148"/>
      <c r="D26" s="1149"/>
      <c r="E26" s="1149"/>
      <c r="F26" s="1141"/>
      <c r="G26" s="1723"/>
      <c r="H26" s="1718"/>
      <c r="I26" s="167">
        <v>14</v>
      </c>
    </row>
    <row r="27" spans="2:9">
      <c r="B27" s="69"/>
      <c r="C27" s="1148"/>
      <c r="D27" s="1149"/>
      <c r="E27" s="1149"/>
      <c r="F27" s="1141"/>
      <c r="G27" s="1723"/>
      <c r="H27" s="1718"/>
      <c r="I27" s="167">
        <v>15</v>
      </c>
    </row>
    <row r="28" spans="2:9">
      <c r="B28" s="69"/>
      <c r="C28" s="1148"/>
      <c r="D28" s="1149"/>
      <c r="E28" s="1149"/>
      <c r="F28" s="1141"/>
      <c r="G28" s="1723"/>
      <c r="H28" s="1718"/>
      <c r="I28" s="167">
        <v>16</v>
      </c>
    </row>
    <row r="29" spans="2:9">
      <c r="B29" s="69"/>
      <c r="C29" s="1148"/>
      <c r="D29" s="1149"/>
      <c r="E29" s="1149"/>
      <c r="F29" s="1141"/>
      <c r="G29" s="1723"/>
      <c r="H29" s="1718"/>
      <c r="I29" s="167">
        <v>17</v>
      </c>
    </row>
    <row r="30" spans="2:9">
      <c r="B30" s="69"/>
      <c r="C30" s="1148"/>
      <c r="D30" s="1149"/>
      <c r="E30" s="1149"/>
      <c r="F30" s="1141"/>
      <c r="G30" s="1723"/>
      <c r="H30" s="1718"/>
      <c r="I30" s="167">
        <v>18</v>
      </c>
    </row>
    <row r="31" spans="2:9">
      <c r="B31" s="69"/>
      <c r="C31" s="1148"/>
      <c r="D31" s="1149"/>
      <c r="E31" s="1149"/>
      <c r="F31" s="1141"/>
      <c r="G31" s="1723"/>
      <c r="H31" s="1718"/>
      <c r="I31" s="167">
        <v>19</v>
      </c>
    </row>
    <row r="32" spans="2:9">
      <c r="B32" s="69"/>
      <c r="C32" s="1148"/>
      <c r="D32" s="1149"/>
      <c r="E32" s="1149"/>
      <c r="F32" s="1141"/>
      <c r="G32" s="1723"/>
      <c r="H32" s="1718"/>
      <c r="I32" s="167">
        <v>20</v>
      </c>
    </row>
    <row r="33" spans="2:9">
      <c r="B33" s="69"/>
      <c r="C33" s="1148"/>
      <c r="D33" s="1149"/>
      <c r="E33" s="1149"/>
      <c r="F33" s="1141"/>
      <c r="G33" s="1723"/>
      <c r="H33" s="1718"/>
      <c r="I33" s="167">
        <v>21</v>
      </c>
    </row>
    <row r="34" spans="2:9">
      <c r="B34" s="69"/>
      <c r="C34" s="1148"/>
      <c r="D34" s="1149"/>
      <c r="E34" s="1149"/>
      <c r="F34" s="1141"/>
      <c r="G34" s="1723"/>
      <c r="H34" s="1718"/>
      <c r="I34" s="167">
        <v>22</v>
      </c>
    </row>
    <row r="35" spans="2:9">
      <c r="B35" s="69"/>
      <c r="C35" s="1148"/>
      <c r="D35" s="1149"/>
      <c r="E35" s="1149"/>
      <c r="F35" s="1141"/>
      <c r="G35" s="1723"/>
      <c r="H35" s="1718"/>
      <c r="I35" s="167">
        <v>23</v>
      </c>
    </row>
    <row r="36" spans="2:9">
      <c r="B36" s="69"/>
      <c r="C36" s="1148"/>
      <c r="D36" s="1149"/>
      <c r="E36" s="1149"/>
      <c r="F36" s="1141"/>
      <c r="G36" s="1723"/>
      <c r="H36" s="1718"/>
      <c r="I36" s="167">
        <v>24</v>
      </c>
    </row>
    <row r="37" spans="2:9">
      <c r="B37" s="69"/>
      <c r="C37" s="1148"/>
      <c r="D37" s="1149"/>
      <c r="E37" s="1149"/>
      <c r="F37" s="1141"/>
      <c r="G37" s="1723"/>
      <c r="H37" s="1718"/>
      <c r="I37" s="167">
        <v>25</v>
      </c>
    </row>
    <row r="38" spans="2:9">
      <c r="B38" s="69"/>
      <c r="C38" s="1148"/>
      <c r="D38" s="1149"/>
      <c r="E38" s="1149"/>
      <c r="F38" s="1141"/>
      <c r="G38" s="1723"/>
      <c r="H38" s="1718"/>
      <c r="I38" s="167">
        <v>26</v>
      </c>
    </row>
    <row r="39" spans="2:9">
      <c r="B39" s="69"/>
      <c r="C39" s="1148"/>
      <c r="D39" s="1149"/>
      <c r="E39" s="1149"/>
      <c r="F39" s="1141"/>
      <c r="G39" s="1723"/>
      <c r="H39" s="1718"/>
      <c r="I39" s="167">
        <v>27</v>
      </c>
    </row>
    <row r="40" spans="2:9">
      <c r="B40" s="69"/>
      <c r="C40" s="1148"/>
      <c r="D40" s="1149"/>
      <c r="E40" s="1149"/>
      <c r="F40" s="1141"/>
      <c r="G40" s="1723"/>
      <c r="H40" s="1718"/>
      <c r="I40" s="167">
        <v>28</v>
      </c>
    </row>
    <row r="41" spans="2:9">
      <c r="B41" s="69"/>
      <c r="C41" s="1148"/>
      <c r="D41" s="1149"/>
      <c r="E41" s="1149"/>
      <c r="F41" s="1141"/>
      <c r="G41" s="1723"/>
      <c r="H41" s="1718"/>
      <c r="I41" s="167">
        <v>29</v>
      </c>
    </row>
    <row r="42" spans="2:9">
      <c r="B42" s="69"/>
      <c r="C42" s="1148"/>
      <c r="D42" s="1149"/>
      <c r="E42" s="1149"/>
      <c r="F42" s="1141"/>
      <c r="G42" s="1723"/>
      <c r="H42" s="1718"/>
      <c r="I42" s="167">
        <v>30</v>
      </c>
    </row>
    <row r="43" spans="2:9">
      <c r="B43" s="69"/>
      <c r="C43" s="1148"/>
      <c r="D43" s="1149"/>
      <c r="E43" s="1149"/>
      <c r="F43" s="1141"/>
      <c r="G43" s="1723"/>
      <c r="H43" s="1718"/>
      <c r="I43" s="167">
        <v>31</v>
      </c>
    </row>
    <row r="44" spans="2:9">
      <c r="B44" s="69"/>
      <c r="C44" s="1148"/>
      <c r="D44" s="1149"/>
      <c r="E44" s="1149"/>
      <c r="F44" s="1141"/>
      <c r="G44" s="1723"/>
      <c r="H44" s="1718"/>
      <c r="I44" s="167">
        <v>32</v>
      </c>
    </row>
    <row r="45" spans="2:9">
      <c r="B45" s="69"/>
      <c r="C45" s="1148"/>
      <c r="D45" s="1149"/>
      <c r="E45" s="1149"/>
      <c r="F45" s="1141"/>
      <c r="G45" s="1723"/>
      <c r="H45" s="1718"/>
      <c r="I45" s="167">
        <v>33</v>
      </c>
    </row>
    <row r="46" spans="2:9">
      <c r="B46" s="69"/>
      <c r="C46" s="1148"/>
      <c r="D46" s="1149"/>
      <c r="E46" s="1149"/>
      <c r="F46" s="1141"/>
      <c r="G46" s="1723"/>
      <c r="H46" s="1718"/>
      <c r="I46" s="167">
        <v>34</v>
      </c>
    </row>
    <row r="47" spans="2:9">
      <c r="B47" s="69"/>
      <c r="C47" s="1148"/>
      <c r="D47" s="1149"/>
      <c r="E47" s="1149"/>
      <c r="F47" s="1141"/>
      <c r="G47" s="1723"/>
      <c r="H47" s="1718"/>
      <c r="I47" s="167">
        <v>35</v>
      </c>
    </row>
    <row r="48" spans="2:9">
      <c r="B48" s="69"/>
      <c r="C48" s="1148"/>
      <c r="D48" s="1149"/>
      <c r="E48" s="1149"/>
      <c r="F48" s="1141"/>
      <c r="G48" s="1723"/>
      <c r="H48" s="1718"/>
      <c r="I48" s="167">
        <v>36</v>
      </c>
    </row>
    <row r="49" spans="2:9">
      <c r="B49" s="69"/>
      <c r="C49" s="1148"/>
      <c r="D49" s="1149"/>
      <c r="E49" s="1149"/>
      <c r="F49" s="1141"/>
      <c r="G49" s="1723"/>
      <c r="H49" s="1718"/>
      <c r="I49" s="167">
        <v>37</v>
      </c>
    </row>
    <row r="50" spans="2:9">
      <c r="B50" s="69"/>
      <c r="C50" s="1148"/>
      <c r="D50" s="1149"/>
      <c r="E50" s="1149"/>
      <c r="F50" s="1141"/>
      <c r="G50" s="1723"/>
      <c r="H50" s="1718"/>
      <c r="I50" s="167">
        <v>38</v>
      </c>
    </row>
    <row r="51" spans="2:9">
      <c r="B51" s="69"/>
      <c r="C51" s="1148"/>
      <c r="D51" s="1149"/>
      <c r="E51" s="1149"/>
      <c r="F51" s="1141"/>
      <c r="G51" s="1723"/>
      <c r="H51" s="1718"/>
      <c r="I51" s="167">
        <v>39</v>
      </c>
    </row>
    <row r="52" spans="2:9">
      <c r="B52" s="69"/>
      <c r="C52" s="1148"/>
      <c r="D52" s="1149"/>
      <c r="E52" s="1149"/>
      <c r="F52" s="1141"/>
      <c r="G52" s="1723"/>
      <c r="H52" s="1718"/>
      <c r="I52" s="167">
        <v>40</v>
      </c>
    </row>
    <row r="53" spans="2:9">
      <c r="B53" s="69"/>
      <c r="C53" s="1148"/>
      <c r="D53" s="1149"/>
      <c r="E53" s="1149"/>
      <c r="F53" s="1141"/>
      <c r="G53" s="1723"/>
      <c r="H53" s="1718"/>
      <c r="I53" s="167">
        <v>41</v>
      </c>
    </row>
    <row r="54" spans="2:9">
      <c r="B54" s="69"/>
      <c r="C54" s="1148"/>
      <c r="D54" s="1149"/>
      <c r="E54" s="1149"/>
      <c r="F54" s="1141"/>
      <c r="G54" s="1723"/>
      <c r="H54" s="1718"/>
      <c r="I54" s="167">
        <v>42</v>
      </c>
    </row>
    <row r="55" spans="2:9">
      <c r="B55" s="69"/>
      <c r="C55" s="1148"/>
      <c r="D55" s="1149"/>
      <c r="E55" s="1149"/>
      <c r="F55" s="1141"/>
      <c r="G55" s="1723"/>
      <c r="H55" s="1718"/>
      <c r="I55" s="167">
        <v>43</v>
      </c>
    </row>
    <row r="56" spans="2:9">
      <c r="B56" s="69"/>
      <c r="C56" s="1148"/>
      <c r="D56" s="1149"/>
      <c r="E56" s="1149"/>
      <c r="F56" s="1141"/>
      <c r="G56" s="1723"/>
      <c r="H56" s="1718"/>
      <c r="I56" s="167">
        <v>44</v>
      </c>
    </row>
    <row r="57" spans="2:9">
      <c r="B57" s="69"/>
      <c r="C57" s="1148"/>
      <c r="D57" s="1149"/>
      <c r="E57" s="1149"/>
      <c r="F57" s="1141"/>
      <c r="G57" s="1723"/>
      <c r="H57" s="1718"/>
      <c r="I57" s="167">
        <v>45</v>
      </c>
    </row>
    <row r="58" spans="2:9">
      <c r="B58" s="69"/>
      <c r="C58" s="1148"/>
      <c r="D58" s="1149"/>
      <c r="E58" s="1149"/>
      <c r="F58" s="1141"/>
      <c r="G58" s="1723"/>
      <c r="H58" s="1718"/>
      <c r="I58" s="167">
        <v>46</v>
      </c>
    </row>
    <row r="59" spans="2:9">
      <c r="B59" s="69"/>
      <c r="C59" s="1148"/>
      <c r="D59" s="1149"/>
      <c r="E59" s="1149"/>
      <c r="F59" s="1141"/>
      <c r="G59" s="1723"/>
      <c r="H59" s="1718"/>
      <c r="I59" s="167">
        <v>47</v>
      </c>
    </row>
    <row r="60" spans="2:9">
      <c r="B60" s="69"/>
      <c r="C60" s="1148"/>
      <c r="D60" s="1149"/>
      <c r="E60" s="1149"/>
      <c r="F60" s="1141"/>
      <c r="G60" s="1723"/>
      <c r="H60" s="1718"/>
      <c r="I60" s="167">
        <v>48</v>
      </c>
    </row>
    <row r="61" spans="2:9">
      <c r="B61" s="69"/>
      <c r="C61" s="1148"/>
      <c r="D61" s="1149"/>
      <c r="E61" s="1149"/>
      <c r="F61" s="1141"/>
      <c r="G61" s="1723"/>
      <c r="H61" s="1718"/>
      <c r="I61" s="167">
        <v>49</v>
      </c>
    </row>
    <row r="62" spans="2:9">
      <c r="B62" s="69"/>
      <c r="C62" s="1148"/>
      <c r="D62" s="1149"/>
      <c r="E62" s="1149"/>
      <c r="F62" s="1141"/>
      <c r="G62" s="1723"/>
      <c r="H62" s="1718"/>
      <c r="I62" s="167">
        <v>50</v>
      </c>
    </row>
    <row r="63" spans="2:9">
      <c r="B63" s="69"/>
      <c r="C63" s="1148"/>
      <c r="D63" s="1149"/>
      <c r="E63" s="1149"/>
      <c r="F63" s="1141"/>
      <c r="G63" s="1723"/>
      <c r="H63" s="1718"/>
      <c r="I63" s="167">
        <v>51</v>
      </c>
    </row>
    <row r="64" spans="2:9">
      <c r="B64" s="69"/>
      <c r="C64" s="1148"/>
      <c r="D64" s="1149"/>
      <c r="E64" s="1149"/>
      <c r="F64" s="1141"/>
      <c r="G64" s="1723"/>
      <c r="H64" s="1718"/>
      <c r="I64" s="167">
        <v>52</v>
      </c>
    </row>
    <row r="65" spans="2:9">
      <c r="B65" s="69"/>
      <c r="C65" s="1148"/>
      <c r="D65" s="1149"/>
      <c r="E65" s="1149"/>
      <c r="F65" s="1141"/>
      <c r="G65" s="1723"/>
      <c r="H65" s="1718"/>
      <c r="I65" s="167">
        <v>53</v>
      </c>
    </row>
    <row r="66" spans="2:9">
      <c r="B66" s="69"/>
      <c r="C66" s="1148"/>
      <c r="D66" s="1149"/>
      <c r="E66" s="1149"/>
      <c r="F66" s="1141"/>
      <c r="G66" s="1723"/>
      <c r="H66" s="1718"/>
      <c r="I66" s="167">
        <v>54</v>
      </c>
    </row>
    <row r="67" spans="2:9">
      <c r="B67" s="69"/>
      <c r="C67" s="1148"/>
      <c r="D67" s="1149"/>
      <c r="E67" s="1149"/>
      <c r="F67" s="1141"/>
      <c r="G67" s="1723"/>
      <c r="H67" s="1718"/>
      <c r="I67" s="167">
        <v>55</v>
      </c>
    </row>
    <row r="68" spans="2:9">
      <c r="B68" s="69"/>
      <c r="C68" s="1148"/>
      <c r="D68" s="1149"/>
      <c r="E68" s="1149"/>
      <c r="F68" s="1141"/>
      <c r="G68" s="1723"/>
      <c r="H68" s="1718"/>
      <c r="I68" s="167">
        <v>56</v>
      </c>
    </row>
    <row r="69" spans="2:9">
      <c r="B69" s="69"/>
      <c r="C69" s="1148"/>
      <c r="D69" s="1149"/>
      <c r="E69" s="1149"/>
      <c r="F69" s="1141"/>
      <c r="G69" s="1723"/>
      <c r="H69" s="1718"/>
      <c r="I69" s="167">
        <v>57</v>
      </c>
    </row>
    <row r="70" spans="2:9">
      <c r="B70" s="69"/>
      <c r="C70" s="1148"/>
      <c r="D70" s="1149"/>
      <c r="E70" s="1149"/>
      <c r="F70" s="1141"/>
      <c r="G70" s="1723"/>
      <c r="H70" s="1718"/>
      <c r="I70" s="167">
        <v>58</v>
      </c>
    </row>
    <row r="71" spans="2:9">
      <c r="B71" s="69"/>
      <c r="C71" s="1148"/>
      <c r="D71" s="1149"/>
      <c r="E71" s="1149"/>
      <c r="F71" s="1141"/>
      <c r="G71" s="1723"/>
      <c r="H71" s="1718"/>
      <c r="I71" s="167">
        <v>59</v>
      </c>
    </row>
    <row r="72" spans="2:9">
      <c r="B72" s="69"/>
      <c r="C72" s="1148"/>
      <c r="D72" s="1149"/>
      <c r="E72" s="1149"/>
      <c r="F72" s="1141"/>
      <c r="G72" s="1723"/>
      <c r="H72" s="1718"/>
      <c r="I72" s="167">
        <v>60</v>
      </c>
    </row>
    <row r="73" spans="2:9">
      <c r="B73" s="69"/>
      <c r="C73" s="1148"/>
      <c r="D73" s="1149"/>
      <c r="E73" s="1149"/>
      <c r="F73" s="1141"/>
      <c r="G73" s="1723"/>
      <c r="H73" s="1718"/>
      <c r="I73" s="167">
        <v>61</v>
      </c>
    </row>
    <row r="74" spans="2:9">
      <c r="B74" s="69"/>
      <c r="C74" s="1148"/>
      <c r="D74" s="1149"/>
      <c r="E74" s="1149"/>
      <c r="F74" s="1141"/>
      <c r="G74" s="1723"/>
      <c r="H74" s="1718"/>
      <c r="I74" s="167">
        <v>62</v>
      </c>
    </row>
    <row r="75" spans="2:9">
      <c r="B75" s="69"/>
      <c r="C75" s="1148"/>
      <c r="D75" s="1149"/>
      <c r="E75" s="1149"/>
      <c r="F75" s="1141"/>
      <c r="G75" s="1723"/>
      <c r="H75" s="1718"/>
      <c r="I75" s="167">
        <v>63</v>
      </c>
    </row>
    <row r="76" spans="2:9">
      <c r="B76" s="69"/>
      <c r="C76" s="1148"/>
      <c r="D76" s="1149"/>
      <c r="E76" s="1149"/>
      <c r="F76" s="1141"/>
      <c r="G76" s="1723"/>
      <c r="H76" s="1718"/>
      <c r="I76" s="167">
        <v>64</v>
      </c>
    </row>
    <row r="77" spans="2:9">
      <c r="B77" s="69"/>
      <c r="C77" s="1148"/>
      <c r="D77" s="1149"/>
      <c r="E77" s="1149"/>
      <c r="F77" s="1141"/>
      <c r="G77" s="1723"/>
      <c r="H77" s="1718"/>
      <c r="I77" s="167">
        <v>65</v>
      </c>
    </row>
    <row r="78" spans="2:9">
      <c r="B78" s="69"/>
      <c r="C78" s="1148"/>
      <c r="D78" s="1149"/>
      <c r="E78" s="1149"/>
      <c r="F78" s="1141"/>
      <c r="G78" s="1723"/>
      <c r="H78" s="1718"/>
      <c r="I78" s="167">
        <v>66</v>
      </c>
    </row>
    <row r="79" spans="2:9">
      <c r="B79" s="69"/>
      <c r="C79" s="1148"/>
      <c r="D79" s="1149"/>
      <c r="E79" s="1149"/>
      <c r="F79" s="1141"/>
      <c r="G79" s="1723"/>
      <c r="H79" s="1718"/>
      <c r="I79" s="167">
        <v>67</v>
      </c>
    </row>
    <row r="80" spans="2:9">
      <c r="B80" s="69"/>
      <c r="C80" s="1148"/>
      <c r="D80" s="1149"/>
      <c r="E80" s="1149"/>
      <c r="F80" s="1141"/>
      <c r="G80" s="1723"/>
      <c r="H80" s="1718"/>
      <c r="I80" s="167">
        <v>68</v>
      </c>
    </row>
    <row r="81" spans="2:9">
      <c r="B81" s="69"/>
      <c r="C81" s="1148"/>
      <c r="D81" s="1149"/>
      <c r="E81" s="1149"/>
      <c r="F81" s="1141"/>
      <c r="G81" s="1723"/>
      <c r="H81" s="1718"/>
      <c r="I81" s="167">
        <v>69</v>
      </c>
    </row>
    <row r="82" spans="2:9">
      <c r="B82" s="69"/>
      <c r="C82" s="1148"/>
      <c r="D82" s="1149"/>
      <c r="E82" s="1149"/>
      <c r="F82" s="1141"/>
      <c r="G82" s="1723"/>
      <c r="H82" s="1718"/>
      <c r="I82" s="167">
        <v>70</v>
      </c>
    </row>
    <row r="83" spans="2:9">
      <c r="B83" s="69"/>
      <c r="C83" s="1148"/>
      <c r="D83" s="1149"/>
      <c r="E83" s="1149"/>
      <c r="F83" s="1141"/>
      <c r="G83" s="1723"/>
      <c r="H83" s="1718"/>
      <c r="I83" s="167">
        <v>71</v>
      </c>
    </row>
    <row r="84" spans="2:9">
      <c r="B84" s="69"/>
      <c r="C84" s="1148"/>
      <c r="D84" s="1149"/>
      <c r="E84" s="1149"/>
      <c r="F84" s="1141"/>
      <c r="G84" s="1723"/>
      <c r="H84" s="1718"/>
      <c r="I84" s="167">
        <v>72</v>
      </c>
    </row>
    <row r="85" spans="2:9">
      <c r="B85" s="69"/>
      <c r="C85" s="1148"/>
      <c r="D85" s="1149"/>
      <c r="E85" s="1149"/>
      <c r="F85" s="1141"/>
      <c r="G85" s="1723"/>
      <c r="H85" s="1718"/>
      <c r="I85" s="167">
        <v>73</v>
      </c>
    </row>
    <row r="86" spans="2:9">
      <c r="B86" s="69"/>
      <c r="C86" s="1148"/>
      <c r="D86" s="1149"/>
      <c r="E86" s="1149"/>
      <c r="F86" s="1141"/>
      <c r="G86" s="1723"/>
      <c r="H86" s="1718"/>
      <c r="I86" s="167">
        <v>74</v>
      </c>
    </row>
    <row r="87" spans="2:9">
      <c r="B87" s="69"/>
      <c r="C87" s="1148"/>
      <c r="D87" s="1149"/>
      <c r="E87" s="1149"/>
      <c r="F87" s="1141"/>
      <c r="G87" s="1723"/>
      <c r="H87" s="1718"/>
      <c r="I87" s="167">
        <v>75</v>
      </c>
    </row>
    <row r="88" spans="2:9">
      <c r="B88" s="69"/>
      <c r="C88" s="1148"/>
      <c r="D88" s="1149"/>
      <c r="E88" s="1149"/>
      <c r="F88" s="1141"/>
      <c r="G88" s="1723"/>
      <c r="H88" s="1718"/>
      <c r="I88" s="167">
        <v>76</v>
      </c>
    </row>
    <row r="89" spans="2:9">
      <c r="B89" s="69"/>
      <c r="C89" s="1148"/>
      <c r="D89" s="1149"/>
      <c r="E89" s="1149"/>
      <c r="F89" s="1141"/>
      <c r="G89" s="1723"/>
      <c r="H89" s="1718"/>
      <c r="I89" s="167">
        <v>77</v>
      </c>
    </row>
    <row r="90" spans="2:9">
      <c r="B90" s="69"/>
      <c r="C90" s="1148"/>
      <c r="D90" s="1149"/>
      <c r="E90" s="1149"/>
      <c r="F90" s="1141"/>
      <c r="G90" s="1723"/>
      <c r="H90" s="1718"/>
      <c r="I90" s="167">
        <v>78</v>
      </c>
    </row>
    <row r="91" spans="2:9">
      <c r="B91" s="69"/>
      <c r="C91" s="1148"/>
      <c r="D91" s="1149"/>
      <c r="E91" s="1149"/>
      <c r="F91" s="1141"/>
      <c r="G91" s="1723"/>
      <c r="H91" s="1718"/>
      <c r="I91" s="167">
        <v>79</v>
      </c>
    </row>
    <row r="92" spans="2:9">
      <c r="B92" s="69"/>
      <c r="C92" s="1148"/>
      <c r="D92" s="1149"/>
      <c r="E92" s="1149"/>
      <c r="F92" s="1141"/>
      <c r="G92" s="1723"/>
      <c r="H92" s="1718"/>
      <c r="I92" s="167">
        <v>80</v>
      </c>
    </row>
    <row r="93" spans="2:9">
      <c r="B93" s="69"/>
      <c r="C93" s="1148"/>
      <c r="D93" s="1149"/>
      <c r="E93" s="1149"/>
      <c r="F93" s="1141"/>
      <c r="G93" s="1723"/>
      <c r="H93" s="1718"/>
      <c r="I93" s="167">
        <v>81</v>
      </c>
    </row>
    <row r="94" spans="2:9">
      <c r="B94" s="69"/>
      <c r="C94" s="1148"/>
      <c r="D94" s="1149"/>
      <c r="E94" s="1149"/>
      <c r="F94" s="1141"/>
      <c r="G94" s="1723"/>
      <c r="H94" s="1718"/>
      <c r="I94" s="167">
        <v>82</v>
      </c>
    </row>
    <row r="95" spans="2:9">
      <c r="B95" s="69"/>
      <c r="C95" s="1148"/>
      <c r="D95" s="1149"/>
      <c r="E95" s="1149"/>
      <c r="F95" s="1141"/>
      <c r="G95" s="1723"/>
      <c r="H95" s="1718"/>
      <c r="I95" s="167">
        <v>83</v>
      </c>
    </row>
    <row r="96" spans="2:9">
      <c r="B96" s="69"/>
      <c r="C96" s="1148"/>
      <c r="D96" s="1149"/>
      <c r="E96" s="1149"/>
      <c r="F96" s="1141"/>
      <c r="G96" s="1723"/>
      <c r="H96" s="1718"/>
      <c r="I96" s="167">
        <v>84</v>
      </c>
    </row>
    <row r="97" spans="2:9">
      <c r="B97" s="69"/>
      <c r="C97" s="1148"/>
      <c r="D97" s="1149"/>
      <c r="E97" s="1149"/>
      <c r="F97" s="1141"/>
      <c r="G97" s="1723"/>
      <c r="H97" s="1718"/>
      <c r="I97" s="167">
        <v>85</v>
      </c>
    </row>
    <row r="98" spans="2:9">
      <c r="B98" s="69"/>
      <c r="C98" s="1148"/>
      <c r="D98" s="1149"/>
      <c r="E98" s="1149"/>
      <c r="F98" s="1141"/>
      <c r="G98" s="1723"/>
      <c r="H98" s="1718"/>
      <c r="I98" s="167">
        <v>86</v>
      </c>
    </row>
    <row r="99" spans="2:9">
      <c r="B99" s="69"/>
      <c r="C99" s="1148"/>
      <c r="D99" s="1149"/>
      <c r="E99" s="1149"/>
      <c r="F99" s="1141"/>
      <c r="G99" s="1723"/>
      <c r="H99" s="1718"/>
      <c r="I99" s="167">
        <v>87</v>
      </c>
    </row>
    <row r="100" spans="2:9">
      <c r="B100" s="69"/>
      <c r="C100" s="1148"/>
      <c r="D100" s="1149"/>
      <c r="E100" s="1149"/>
      <c r="F100" s="1141"/>
      <c r="G100" s="1723"/>
      <c r="H100" s="1718"/>
      <c r="I100" s="167">
        <v>88</v>
      </c>
    </row>
    <row r="101" spans="2:9">
      <c r="B101" s="69"/>
      <c r="C101" s="1148"/>
      <c r="D101" s="1149"/>
      <c r="E101" s="1149"/>
      <c r="F101" s="1141"/>
      <c r="G101" s="1723"/>
      <c r="H101" s="1718"/>
      <c r="I101" s="167">
        <v>89</v>
      </c>
    </row>
    <row r="102" spans="2:9">
      <c r="B102" s="69"/>
      <c r="C102" s="1148"/>
      <c r="D102" s="1149"/>
      <c r="E102" s="1149"/>
      <c r="F102" s="1141"/>
      <c r="G102" s="1723"/>
      <c r="H102" s="1718"/>
      <c r="I102" s="167">
        <v>90</v>
      </c>
    </row>
    <row r="103" spans="2:9">
      <c r="B103" s="69"/>
      <c r="C103" s="1148"/>
      <c r="D103" s="1149"/>
      <c r="E103" s="1149"/>
      <c r="F103" s="1141"/>
      <c r="G103" s="1723"/>
      <c r="H103" s="1718"/>
      <c r="I103" s="167">
        <v>91</v>
      </c>
    </row>
    <row r="104" spans="2:9">
      <c r="B104" s="69"/>
      <c r="C104" s="1148"/>
      <c r="D104" s="1149"/>
      <c r="E104" s="1149"/>
      <c r="F104" s="1141"/>
      <c r="G104" s="1723"/>
      <c r="H104" s="1718"/>
      <c r="I104" s="167">
        <v>92</v>
      </c>
    </row>
    <row r="105" spans="2:9">
      <c r="B105" s="69"/>
      <c r="C105" s="1148"/>
      <c r="D105" s="1149"/>
      <c r="E105" s="1149"/>
      <c r="F105" s="1141"/>
      <c r="G105" s="1723"/>
      <c r="H105" s="1718"/>
      <c r="I105" s="167">
        <v>93</v>
      </c>
    </row>
    <row r="106" spans="2:9">
      <c r="B106" s="69"/>
      <c r="C106" s="1148"/>
      <c r="D106" s="1149"/>
      <c r="E106" s="1149"/>
      <c r="F106" s="1141"/>
      <c r="G106" s="1723"/>
      <c r="H106" s="1718"/>
      <c r="I106" s="167">
        <v>94</v>
      </c>
    </row>
    <row r="107" spans="2:9">
      <c r="B107" s="69"/>
      <c r="C107" s="1148"/>
      <c r="D107" s="1149"/>
      <c r="E107" s="1149"/>
      <c r="F107" s="1141"/>
      <c r="G107" s="1723"/>
      <c r="H107" s="1718"/>
      <c r="I107" s="167">
        <v>95</v>
      </c>
    </row>
    <row r="108" spans="2:9">
      <c r="B108" s="69"/>
      <c r="C108" s="1148"/>
      <c r="D108" s="1149"/>
      <c r="E108" s="1149"/>
      <c r="F108" s="1141"/>
      <c r="G108" s="1723"/>
      <c r="H108" s="1718"/>
      <c r="I108" s="167">
        <v>96</v>
      </c>
    </row>
    <row r="109" spans="2:9">
      <c r="B109" s="69"/>
      <c r="C109" s="1148"/>
      <c r="D109" s="1149"/>
      <c r="E109" s="1149"/>
      <c r="F109" s="1141"/>
      <c r="G109" s="1723"/>
      <c r="H109" s="1718"/>
      <c r="I109" s="167">
        <v>97</v>
      </c>
    </row>
    <row r="110" spans="2:9">
      <c r="B110" s="69"/>
      <c r="C110" s="1148"/>
      <c r="D110" s="1149"/>
      <c r="E110" s="1149"/>
      <c r="F110" s="1141"/>
      <c r="G110" s="1723"/>
      <c r="H110" s="1718"/>
      <c r="I110" s="167">
        <v>98</v>
      </c>
    </row>
    <row r="111" spans="2:9">
      <c r="B111" s="69"/>
      <c r="C111" s="1148"/>
      <c r="D111" s="1149"/>
      <c r="E111" s="1149"/>
      <c r="F111" s="1141"/>
      <c r="G111" s="1723"/>
      <c r="H111" s="1718"/>
      <c r="I111" s="167">
        <v>99</v>
      </c>
    </row>
    <row r="112" spans="2:9">
      <c r="B112" s="69"/>
      <c r="C112" s="1148"/>
      <c r="D112" s="1149"/>
      <c r="E112" s="1149"/>
      <c r="F112" s="1141"/>
      <c r="G112" s="1723"/>
      <c r="H112" s="1718"/>
      <c r="I112" s="167">
        <v>100</v>
      </c>
    </row>
    <row r="113" spans="2:9">
      <c r="B113" s="69"/>
      <c r="C113" s="1148"/>
      <c r="D113" s="1149"/>
      <c r="E113" s="1149"/>
      <c r="F113" s="1141"/>
      <c r="G113" s="1723"/>
      <c r="H113" s="1718"/>
      <c r="I113" s="167">
        <v>101</v>
      </c>
    </row>
    <row r="114" spans="2:9">
      <c r="B114" s="69"/>
      <c r="C114" s="1148"/>
      <c r="D114" s="1149"/>
      <c r="E114" s="1149"/>
      <c r="F114" s="1141"/>
      <c r="G114" s="1723"/>
      <c r="H114" s="1718"/>
      <c r="I114" s="167">
        <v>102</v>
      </c>
    </row>
    <row r="115" spans="2:9">
      <c r="B115" s="69"/>
      <c r="C115" s="1148"/>
      <c r="D115" s="1149"/>
      <c r="E115" s="1149"/>
      <c r="F115" s="1141"/>
      <c r="G115" s="1723"/>
      <c r="H115" s="1718"/>
      <c r="I115" s="167">
        <v>103</v>
      </c>
    </row>
    <row r="116" spans="2:9">
      <c r="B116" s="69"/>
      <c r="C116" s="1148"/>
      <c r="D116" s="1149"/>
      <c r="E116" s="1149"/>
      <c r="F116" s="1141"/>
      <c r="G116" s="1723"/>
      <c r="H116" s="1718"/>
      <c r="I116" s="167">
        <v>104</v>
      </c>
    </row>
    <row r="117" spans="2:9">
      <c r="B117" s="69"/>
      <c r="C117" s="1148"/>
      <c r="D117" s="1149"/>
      <c r="E117" s="1149"/>
      <c r="F117" s="1141"/>
      <c r="G117" s="1723"/>
      <c r="H117" s="1718"/>
      <c r="I117" s="167">
        <v>105</v>
      </c>
    </row>
    <row r="118" spans="2:9">
      <c r="B118" s="69"/>
      <c r="C118" s="1148"/>
      <c r="D118" s="1149"/>
      <c r="E118" s="1149"/>
      <c r="F118" s="1141"/>
      <c r="G118" s="1723"/>
      <c r="H118" s="1718"/>
      <c r="I118" s="167">
        <v>106</v>
      </c>
    </row>
    <row r="119" spans="2:9">
      <c r="B119" s="69"/>
      <c r="C119" s="1148"/>
      <c r="D119" s="1149"/>
      <c r="E119" s="1149"/>
      <c r="F119" s="1141"/>
      <c r="G119" s="1723"/>
      <c r="H119" s="1718"/>
      <c r="I119" s="167">
        <v>107</v>
      </c>
    </row>
    <row r="120" spans="2:9">
      <c r="B120" s="69"/>
      <c r="C120" s="1148"/>
      <c r="D120" s="1149"/>
      <c r="E120" s="1149"/>
      <c r="F120" s="1141"/>
      <c r="G120" s="1723"/>
      <c r="H120" s="1718"/>
      <c r="I120" s="167">
        <v>108</v>
      </c>
    </row>
    <row r="121" spans="2:9">
      <c r="B121" s="69"/>
      <c r="C121" s="1148"/>
      <c r="D121" s="1149"/>
      <c r="E121" s="1149"/>
      <c r="F121" s="1141"/>
      <c r="G121" s="1723"/>
      <c r="H121" s="1718"/>
      <c r="I121" s="167">
        <v>109</v>
      </c>
    </row>
    <row r="122" spans="2:9">
      <c r="B122" s="69"/>
      <c r="C122" s="1148"/>
      <c r="D122" s="1149"/>
      <c r="E122" s="1149"/>
      <c r="F122" s="1141"/>
      <c r="G122" s="1723"/>
      <c r="H122" s="1718"/>
      <c r="I122" s="167">
        <v>110</v>
      </c>
    </row>
    <row r="123" spans="2:9">
      <c r="B123" s="69"/>
      <c r="C123" s="1148"/>
      <c r="D123" s="1149"/>
      <c r="E123" s="1149"/>
      <c r="F123" s="1141"/>
      <c r="G123" s="1723"/>
      <c r="H123" s="1718"/>
      <c r="I123" s="167">
        <v>111</v>
      </c>
    </row>
    <row r="124" spans="2:9">
      <c r="B124" s="69"/>
      <c r="C124" s="1148"/>
      <c r="D124" s="1149"/>
      <c r="E124" s="1149"/>
      <c r="F124" s="1141"/>
      <c r="G124" s="1723"/>
      <c r="H124" s="1718"/>
      <c r="I124" s="167">
        <v>112</v>
      </c>
    </row>
    <row r="125" spans="2:9">
      <c r="B125" s="69"/>
      <c r="C125" s="1148"/>
      <c r="D125" s="1149"/>
      <c r="E125" s="1149"/>
      <c r="F125" s="1141"/>
      <c r="G125" s="1723"/>
      <c r="H125" s="1718"/>
      <c r="I125" s="167">
        <v>113</v>
      </c>
    </row>
    <row r="126" spans="2:9">
      <c r="B126" s="69"/>
      <c r="C126" s="1148"/>
      <c r="D126" s="1149"/>
      <c r="E126" s="1149"/>
      <c r="F126" s="1141"/>
      <c r="G126" s="1723"/>
      <c r="H126" s="1718"/>
      <c r="I126" s="167">
        <v>114</v>
      </c>
    </row>
    <row r="127" spans="2:9">
      <c r="B127" s="69"/>
      <c r="C127" s="1148"/>
      <c r="D127" s="1149"/>
      <c r="E127" s="1149"/>
      <c r="F127" s="1141"/>
      <c r="G127" s="1723"/>
      <c r="H127" s="1718"/>
      <c r="I127" s="167">
        <v>115</v>
      </c>
    </row>
    <row r="128" spans="2:9">
      <c r="B128" s="69"/>
      <c r="C128" s="1148"/>
      <c r="D128" s="1149"/>
      <c r="E128" s="1149"/>
      <c r="F128" s="1141"/>
      <c r="G128" s="1723"/>
      <c r="H128" s="1718"/>
      <c r="I128" s="167">
        <v>116</v>
      </c>
    </row>
    <row r="129" spans="2:9">
      <c r="B129" s="69"/>
      <c r="C129" s="1148"/>
      <c r="D129" s="1149"/>
      <c r="E129" s="1149"/>
      <c r="F129" s="1141"/>
      <c r="G129" s="1723"/>
      <c r="H129" s="1718"/>
      <c r="I129" s="167">
        <v>117</v>
      </c>
    </row>
    <row r="130" spans="2:9">
      <c r="B130" s="69"/>
      <c r="C130" s="1148"/>
      <c r="D130" s="1149"/>
      <c r="E130" s="1149"/>
      <c r="F130" s="1141"/>
      <c r="G130" s="1723"/>
      <c r="H130" s="1718"/>
      <c r="I130" s="167">
        <v>118</v>
      </c>
    </row>
    <row r="131" spans="2:9">
      <c r="B131" s="69"/>
      <c r="C131" s="1148"/>
      <c r="D131" s="1149"/>
      <c r="E131" s="1149"/>
      <c r="F131" s="1141"/>
      <c r="G131" s="1723"/>
      <c r="H131" s="1718"/>
      <c r="I131" s="167">
        <v>119</v>
      </c>
    </row>
    <row r="132" spans="2:9">
      <c r="B132" s="69"/>
      <c r="C132" s="1148"/>
      <c r="D132" s="1149"/>
      <c r="E132" s="1149"/>
      <c r="F132" s="1141"/>
      <c r="G132" s="1723"/>
      <c r="H132" s="1718"/>
      <c r="I132" s="167">
        <v>120</v>
      </c>
    </row>
    <row r="133" spans="2:9">
      <c r="B133" s="69"/>
      <c r="C133" s="1148"/>
      <c r="D133" s="1149"/>
      <c r="E133" s="1149"/>
      <c r="F133" s="1141"/>
      <c r="G133" s="1723"/>
      <c r="H133" s="1718"/>
      <c r="I133" s="167">
        <v>121</v>
      </c>
    </row>
    <row r="134" spans="2:9">
      <c r="B134" s="69"/>
      <c r="C134" s="1148"/>
      <c r="D134" s="1149"/>
      <c r="E134" s="1149"/>
      <c r="F134" s="1141"/>
      <c r="G134" s="1723"/>
      <c r="H134" s="1718"/>
      <c r="I134" s="167">
        <v>122</v>
      </c>
    </row>
    <row r="135" spans="2:9">
      <c r="B135" s="69"/>
      <c r="C135" s="1148"/>
      <c r="D135" s="1149"/>
      <c r="E135" s="1149"/>
      <c r="F135" s="1141"/>
      <c r="G135" s="1723"/>
      <c r="H135" s="1718"/>
      <c r="I135" s="167">
        <v>123</v>
      </c>
    </row>
    <row r="136" spans="2:9">
      <c r="B136" s="69"/>
      <c r="C136" s="1148"/>
      <c r="D136" s="1149"/>
      <c r="E136" s="1149"/>
      <c r="F136" s="1141"/>
      <c r="G136" s="1723"/>
      <c r="H136" s="1718"/>
      <c r="I136" s="167">
        <v>124</v>
      </c>
    </row>
    <row r="137" spans="2:9">
      <c r="B137" s="69"/>
      <c r="C137" s="1148"/>
      <c r="D137" s="1149"/>
      <c r="E137" s="1149"/>
      <c r="F137" s="1141"/>
      <c r="G137" s="1723"/>
      <c r="H137" s="1718"/>
      <c r="I137" s="167">
        <v>125</v>
      </c>
    </row>
    <row r="138" spans="2:9">
      <c r="B138" s="69"/>
      <c r="C138" s="1148"/>
      <c r="D138" s="1149"/>
      <c r="E138" s="1149"/>
      <c r="F138" s="1141"/>
      <c r="G138" s="1723"/>
      <c r="H138" s="1718"/>
      <c r="I138" s="167">
        <v>126</v>
      </c>
    </row>
    <row r="139" spans="2:9">
      <c r="B139" s="69"/>
      <c r="C139" s="1148"/>
      <c r="D139" s="1149"/>
      <c r="E139" s="1149"/>
      <c r="F139" s="1141"/>
      <c r="G139" s="1723"/>
      <c r="H139" s="1718"/>
      <c r="I139" s="167">
        <v>127</v>
      </c>
    </row>
    <row r="140" spans="2:9">
      <c r="B140" s="69"/>
      <c r="C140" s="1148"/>
      <c r="D140" s="1149"/>
      <c r="E140" s="1149"/>
      <c r="F140" s="1141"/>
      <c r="G140" s="1723"/>
      <c r="H140" s="1718"/>
      <c r="I140" s="167">
        <v>128</v>
      </c>
    </row>
    <row r="141" spans="2:9">
      <c r="B141" s="69"/>
      <c r="C141" s="1148"/>
      <c r="D141" s="1149"/>
      <c r="E141" s="1149"/>
      <c r="F141" s="1141"/>
      <c r="G141" s="1723"/>
      <c r="H141" s="1718"/>
      <c r="I141" s="167">
        <v>129</v>
      </c>
    </row>
    <row r="142" spans="2:9">
      <c r="B142" s="69"/>
      <c r="C142" s="1148"/>
      <c r="D142" s="1149"/>
      <c r="E142" s="1149"/>
      <c r="F142" s="1141"/>
      <c r="G142" s="1723"/>
      <c r="H142" s="1718"/>
      <c r="I142" s="167">
        <v>130</v>
      </c>
    </row>
    <row r="143" spans="2:9">
      <c r="B143" s="69"/>
      <c r="C143" s="1148"/>
      <c r="D143" s="1149"/>
      <c r="E143" s="1149"/>
      <c r="F143" s="1141"/>
      <c r="G143" s="1723"/>
      <c r="H143" s="1718"/>
      <c r="I143" s="167">
        <v>131</v>
      </c>
    </row>
    <row r="144" spans="2:9">
      <c r="B144" s="69"/>
      <c r="C144" s="1148"/>
      <c r="D144" s="1149"/>
      <c r="E144" s="1149"/>
      <c r="F144" s="1141"/>
      <c r="G144" s="1723"/>
      <c r="H144" s="1718"/>
      <c r="I144" s="167">
        <v>132</v>
      </c>
    </row>
    <row r="145" spans="2:9">
      <c r="B145" s="69"/>
      <c r="C145" s="1148"/>
      <c r="D145" s="1149"/>
      <c r="E145" s="1149"/>
      <c r="F145" s="1141"/>
      <c r="G145" s="1723"/>
      <c r="H145" s="1718"/>
      <c r="I145" s="167">
        <v>133</v>
      </c>
    </row>
    <row r="146" spans="2:9">
      <c r="B146" s="69"/>
      <c r="C146" s="1148"/>
      <c r="D146" s="1149"/>
      <c r="E146" s="1149"/>
      <c r="F146" s="1141"/>
      <c r="G146" s="1723"/>
      <c r="H146" s="1718"/>
      <c r="I146" s="167">
        <v>134</v>
      </c>
    </row>
    <row r="147" spans="2:9">
      <c r="B147" s="69"/>
      <c r="C147" s="1148"/>
      <c r="D147" s="1149"/>
      <c r="E147" s="1149"/>
      <c r="F147" s="1141"/>
      <c r="G147" s="1723"/>
      <c r="H147" s="1718"/>
      <c r="I147" s="167">
        <v>135</v>
      </c>
    </row>
    <row r="148" spans="2:9">
      <c r="B148" s="69"/>
      <c r="C148" s="1148"/>
      <c r="D148" s="1149"/>
      <c r="E148" s="1149"/>
      <c r="F148" s="1141"/>
      <c r="G148" s="1723"/>
      <c r="H148" s="1718"/>
      <c r="I148" s="167">
        <v>136</v>
      </c>
    </row>
    <row r="149" spans="2:9">
      <c r="B149" s="69"/>
      <c r="C149" s="1148"/>
      <c r="D149" s="1149"/>
      <c r="E149" s="1149"/>
      <c r="F149" s="1141"/>
      <c r="G149" s="1723"/>
      <c r="H149" s="1718"/>
      <c r="I149" s="167">
        <v>137</v>
      </c>
    </row>
    <row r="150" spans="2:9">
      <c r="B150" s="69"/>
      <c r="C150" s="1148"/>
      <c r="D150" s="1149"/>
      <c r="E150" s="1149"/>
      <c r="F150" s="1141"/>
      <c r="G150" s="1723"/>
      <c r="H150" s="1718"/>
      <c r="I150" s="167">
        <v>138</v>
      </c>
    </row>
    <row r="151" spans="2:9">
      <c r="B151" s="69"/>
      <c r="C151" s="1148"/>
      <c r="D151" s="1149"/>
      <c r="E151" s="1149"/>
      <c r="F151" s="1141"/>
      <c r="G151" s="1723"/>
      <c r="H151" s="1718"/>
      <c r="I151" s="167">
        <v>139</v>
      </c>
    </row>
    <row r="152" spans="2:9">
      <c r="B152" s="69"/>
      <c r="C152" s="1148"/>
      <c r="D152" s="1149"/>
      <c r="E152" s="1149"/>
      <c r="F152" s="1141"/>
      <c r="G152" s="1723"/>
      <c r="H152" s="1718"/>
      <c r="I152" s="167">
        <v>140</v>
      </c>
    </row>
    <row r="153" spans="2:9">
      <c r="B153" s="69"/>
      <c r="C153" s="1148"/>
      <c r="D153" s="1149"/>
      <c r="E153" s="1149"/>
      <c r="F153" s="1141"/>
      <c r="G153" s="1723"/>
      <c r="H153" s="1718"/>
      <c r="I153" s="167">
        <v>141</v>
      </c>
    </row>
    <row r="154" spans="2:9">
      <c r="B154" s="69"/>
      <c r="C154" s="1148"/>
      <c r="D154" s="1149"/>
      <c r="E154" s="1149"/>
      <c r="F154" s="1141"/>
      <c r="G154" s="1723"/>
      <c r="H154" s="1718"/>
      <c r="I154" s="167">
        <v>142</v>
      </c>
    </row>
    <row r="155" spans="2:9">
      <c r="B155" s="69"/>
      <c r="C155" s="1148"/>
      <c r="D155" s="1149"/>
      <c r="E155" s="1149"/>
      <c r="F155" s="1141"/>
      <c r="G155" s="1723"/>
      <c r="H155" s="1718"/>
      <c r="I155" s="167">
        <v>143</v>
      </c>
    </row>
    <row r="156" spans="2:9">
      <c r="B156" s="69"/>
      <c r="C156" s="1148"/>
      <c r="D156" s="1149"/>
      <c r="E156" s="1149"/>
      <c r="F156" s="1141"/>
      <c r="G156" s="1723"/>
      <c r="H156" s="1718"/>
      <c r="I156" s="167">
        <v>144</v>
      </c>
    </row>
    <row r="157" spans="2:9">
      <c r="B157" s="69"/>
      <c r="C157" s="1148"/>
      <c r="D157" s="1149"/>
      <c r="E157" s="1149"/>
      <c r="F157" s="1141"/>
      <c r="G157" s="1723"/>
      <c r="H157" s="1718"/>
      <c r="I157" s="167">
        <v>145</v>
      </c>
    </row>
    <row r="158" spans="2:9">
      <c r="B158" s="69"/>
      <c r="C158" s="1148"/>
      <c r="D158" s="1149"/>
      <c r="E158" s="1149"/>
      <c r="F158" s="1141"/>
      <c r="G158" s="1723"/>
      <c r="H158" s="1718"/>
      <c r="I158" s="167">
        <v>146</v>
      </c>
    </row>
    <row r="159" spans="2:9">
      <c r="B159" s="69"/>
      <c r="C159" s="1148"/>
      <c r="D159" s="1149"/>
      <c r="E159" s="1149"/>
      <c r="F159" s="1141"/>
      <c r="G159" s="1723"/>
      <c r="H159" s="1718"/>
      <c r="I159" s="167">
        <v>147</v>
      </c>
    </row>
    <row r="160" spans="2:9">
      <c r="B160" s="69"/>
      <c r="C160" s="1148"/>
      <c r="D160" s="1149"/>
      <c r="E160" s="1149"/>
      <c r="F160" s="1141"/>
      <c r="G160" s="1723"/>
      <c r="H160" s="1718"/>
      <c r="I160" s="167">
        <v>148</v>
      </c>
    </row>
    <row r="161" spans="2:9">
      <c r="B161" s="69"/>
      <c r="C161" s="1148"/>
      <c r="D161" s="1149"/>
      <c r="E161" s="1149"/>
      <c r="F161" s="1141"/>
      <c r="G161" s="1723"/>
      <c r="H161" s="1718"/>
      <c r="I161" s="167">
        <v>149</v>
      </c>
    </row>
    <row r="162" spans="2:9">
      <c r="B162" s="69"/>
      <c r="C162" s="1148"/>
      <c r="D162" s="1149"/>
      <c r="E162" s="1149"/>
      <c r="F162" s="1141"/>
      <c r="G162" s="1723"/>
      <c r="H162" s="1718"/>
      <c r="I162" s="167">
        <v>150</v>
      </c>
    </row>
    <row r="163" spans="2:9" ht="15.75" thickBot="1">
      <c r="B163" s="69"/>
      <c r="C163" s="1148"/>
      <c r="D163" s="1149"/>
      <c r="E163" s="1149"/>
      <c r="F163" s="1141"/>
      <c r="G163" s="1723"/>
      <c r="H163" s="1718"/>
      <c r="I163" s="167">
        <v>151</v>
      </c>
    </row>
    <row r="164" spans="2:9" ht="15.75" thickTop="1">
      <c r="B164" s="1151"/>
      <c r="C164" s="1152"/>
      <c r="D164" s="1152"/>
      <c r="E164" s="1152"/>
      <c r="F164" s="1152"/>
      <c r="G164" s="1724"/>
      <c r="H164" s="1725"/>
      <c r="I164" s="167">
        <v>152</v>
      </c>
    </row>
    <row r="165" spans="2:9" ht="15.75" thickBot="1">
      <c r="B165" s="1142"/>
      <c r="C165" s="1143" t="s">
        <v>81</v>
      </c>
      <c r="D165" s="1144"/>
      <c r="E165" s="1144"/>
      <c r="F165" s="1144"/>
      <c r="G165" s="1719">
        <f>SUM(G14:G163)</f>
        <v>0</v>
      </c>
      <c r="H165" s="1720">
        <f>SUM(H14:H163)</f>
        <v>0</v>
      </c>
      <c r="I165" s="167">
        <v>153</v>
      </c>
    </row>
    <row r="166" spans="2:9" ht="15.75" thickTop="1"/>
    <row r="167" spans="2:9"/>
    <row r="168" spans="2:9"/>
    <row r="169" spans="2:9"/>
    <row r="170" spans="2:9"/>
  </sheetData>
  <sheetProtection algorithmName="SHA-512" hashValue="NTA3a4o9AvFvZ7Km0ccVWW0JnKV/yO7pTIY8S+griiIDaYRh/ZR8RuicNDswus0wq3aUvlCMyKmUxd8ClvIMkg==" saltValue="sEBP8AoRFSHnzy+SKDL0yg==" spinCount="100000" sheet="1" objects="1" scenarios="1"/>
  <pageMargins left="0.25" right="0.25" top="0.75" bottom="0.75" header="0.3" footer="0.3"/>
  <pageSetup scale="78" fitToHeight="0" orientation="portrait" horizontalDpi="1200" verticalDpi="1200" r:id="rId1"/>
  <headerFooter alignWithMargins="0">
    <oddFooter>&amp;C&amp;10&amp;A, 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tabColor rgb="FF00B050"/>
    <pageSetUpPr fitToPage="1"/>
  </sheetPr>
  <dimension ref="A1:H105"/>
  <sheetViews>
    <sheetView showGridLines="0" zoomScaleNormal="100" workbookViewId="0">
      <selection activeCell="C14" sqref="C14"/>
    </sheetView>
  </sheetViews>
  <sheetFormatPr defaultColWidth="0" defaultRowHeight="12.75" zeroHeight="1"/>
  <cols>
    <col min="1" max="1" width="1.77734375" style="12" customWidth="1"/>
    <col min="2" max="4" width="11.21875" style="12" customWidth="1"/>
    <col min="5" max="5" width="43.21875" style="12" customWidth="1"/>
    <col min="6" max="6" width="11.6640625" style="12" hidden="1" customWidth="1"/>
    <col min="7" max="7" width="2.33203125" style="12" customWidth="1"/>
    <col min="8" max="8" width="8.88671875" style="12" customWidth="1"/>
    <col min="9" max="10" width="8.88671875" style="12" hidden="1" customWidth="1"/>
    <col min="11" max="16384" width="8.88671875" style="12" hidden="1"/>
  </cols>
  <sheetData>
    <row r="1" spans="2:8">
      <c r="B1" s="134" t="s">
        <v>12355</v>
      </c>
      <c r="C1" s="135"/>
      <c r="D1" s="135"/>
      <c r="E1" s="135"/>
      <c r="F1" s="135"/>
    </row>
    <row r="2" spans="2:8">
      <c r="B2" s="134" t="s">
        <v>12356</v>
      </c>
      <c r="C2" s="135"/>
      <c r="D2" s="135"/>
      <c r="E2" s="135"/>
      <c r="F2" s="135"/>
    </row>
    <row r="3" spans="2:8">
      <c r="B3" s="134" t="s">
        <v>12357</v>
      </c>
      <c r="C3" s="135"/>
      <c r="D3" s="135"/>
      <c r="E3" s="135"/>
      <c r="F3" s="135"/>
    </row>
    <row r="4" spans="2:8">
      <c r="B4" s="134" t="s">
        <v>12358</v>
      </c>
      <c r="C4" s="135"/>
      <c r="D4" s="135"/>
      <c r="E4" s="135"/>
      <c r="F4" s="135"/>
    </row>
    <row r="5" spans="2:8"/>
    <row r="6" spans="2:8">
      <c r="B6" s="134" t="s">
        <v>12687</v>
      </c>
      <c r="C6" s="135"/>
      <c r="D6" s="134"/>
      <c r="E6" s="134"/>
      <c r="F6" s="134"/>
    </row>
    <row r="7" spans="2:8"/>
    <row r="8" spans="2:8">
      <c r="C8" s="1297" t="s">
        <v>607</v>
      </c>
      <c r="D8" s="474">
        <f>Facility_Name</f>
        <v>0</v>
      </c>
      <c r="E8" s="474"/>
      <c r="F8" s="474"/>
      <c r="G8" s="474"/>
      <c r="H8" s="474"/>
    </row>
    <row r="9" spans="2:8">
      <c r="C9" s="1297" t="s">
        <v>615</v>
      </c>
      <c r="D9" s="474">
        <f>Provider_Number</f>
        <v>0</v>
      </c>
      <c r="E9" s="474"/>
      <c r="F9" s="474"/>
      <c r="G9" s="474"/>
      <c r="H9" s="474"/>
    </row>
    <row r="10" spans="2:8">
      <c r="C10" s="1297" t="s">
        <v>12686</v>
      </c>
      <c r="D10" s="12" t="str">
        <f>TEXT(Facility_FYB,"MM/DD/YYYY")&amp;" - "&amp;TEXT(Facility_FYE,"MM/DD/YYYY")</f>
        <v>01/00/1900 - 01/00/1900</v>
      </c>
      <c r="F10" s="1298"/>
      <c r="G10" s="1297"/>
      <c r="H10" s="1298"/>
    </row>
    <row r="11" spans="2:8"/>
    <row r="12" spans="2:8" hidden="1">
      <c r="B12" s="167" t="s">
        <v>1486</v>
      </c>
      <c r="C12" s="167" t="s">
        <v>1487</v>
      </c>
      <c r="D12" s="167" t="s">
        <v>1488</v>
      </c>
      <c r="E12" s="167" t="s">
        <v>1489</v>
      </c>
      <c r="F12" s="167" t="s">
        <v>1490</v>
      </c>
    </row>
    <row r="13" spans="2:8" ht="38.25">
      <c r="B13" s="1299" t="s">
        <v>1400</v>
      </c>
      <c r="C13" s="1299" t="s">
        <v>12685</v>
      </c>
      <c r="D13" s="1299" t="s">
        <v>1399</v>
      </c>
      <c r="E13" s="1299" t="s">
        <v>13222</v>
      </c>
      <c r="F13" s="1299" t="s">
        <v>13223</v>
      </c>
      <c r="G13" s="167">
        <v>1</v>
      </c>
    </row>
    <row r="14" spans="2:8">
      <c r="B14" s="1302"/>
      <c r="C14" s="1301"/>
      <c r="D14" s="1302"/>
      <c r="E14" s="1300"/>
      <c r="F14" s="1726"/>
      <c r="G14" s="167">
        <v>2</v>
      </c>
    </row>
    <row r="15" spans="2:8">
      <c r="B15" s="1302"/>
      <c r="C15" s="1301"/>
      <c r="D15" s="1302"/>
      <c r="E15" s="1300"/>
      <c r="F15" s="1726"/>
      <c r="G15" s="167">
        <v>3</v>
      </c>
    </row>
    <row r="16" spans="2:8">
      <c r="B16" s="1302"/>
      <c r="C16" s="1301"/>
      <c r="D16" s="1302"/>
      <c r="E16" s="1300"/>
      <c r="F16" s="1726"/>
      <c r="G16" s="167">
        <v>4</v>
      </c>
    </row>
    <row r="17" spans="2:7">
      <c r="B17" s="1302"/>
      <c r="C17" s="1301"/>
      <c r="D17" s="1302"/>
      <c r="E17" s="1300"/>
      <c r="F17" s="1726"/>
      <c r="G17" s="167">
        <v>5</v>
      </c>
    </row>
    <row r="18" spans="2:7">
      <c r="B18" s="1302"/>
      <c r="C18" s="1301"/>
      <c r="D18" s="1302"/>
      <c r="E18" s="1300"/>
      <c r="F18" s="1726"/>
      <c r="G18" s="167">
        <v>6</v>
      </c>
    </row>
    <row r="19" spans="2:7">
      <c r="B19" s="1302"/>
      <c r="C19" s="1301"/>
      <c r="D19" s="1302"/>
      <c r="E19" s="1300"/>
      <c r="F19" s="1726"/>
      <c r="G19" s="167">
        <v>7</v>
      </c>
    </row>
    <row r="20" spans="2:7">
      <c r="B20" s="1302"/>
      <c r="C20" s="1301"/>
      <c r="D20" s="1302"/>
      <c r="E20" s="1300"/>
      <c r="F20" s="1726"/>
      <c r="G20" s="167">
        <v>8</v>
      </c>
    </row>
    <row r="21" spans="2:7">
      <c r="B21" s="1302"/>
      <c r="C21" s="1301"/>
      <c r="D21" s="1302"/>
      <c r="E21" s="1300"/>
      <c r="F21" s="1726"/>
      <c r="G21" s="167">
        <v>9</v>
      </c>
    </row>
    <row r="22" spans="2:7">
      <c r="B22" s="1302"/>
      <c r="C22" s="1301"/>
      <c r="D22" s="1302"/>
      <c r="E22" s="1300"/>
      <c r="F22" s="1726"/>
      <c r="G22" s="167">
        <v>10</v>
      </c>
    </row>
    <row r="23" spans="2:7">
      <c r="B23" s="1302"/>
      <c r="C23" s="1301"/>
      <c r="D23" s="1302"/>
      <c r="E23" s="1300"/>
      <c r="F23" s="1726"/>
      <c r="G23" s="167">
        <v>11</v>
      </c>
    </row>
    <row r="24" spans="2:7">
      <c r="B24" s="1302"/>
      <c r="C24" s="1301"/>
      <c r="D24" s="1302"/>
      <c r="E24" s="1300"/>
      <c r="F24" s="1726"/>
      <c r="G24" s="167">
        <v>12</v>
      </c>
    </row>
    <row r="25" spans="2:7">
      <c r="B25" s="1302"/>
      <c r="C25" s="1301"/>
      <c r="D25" s="1302"/>
      <c r="E25" s="1300"/>
      <c r="F25" s="1726"/>
      <c r="G25" s="167">
        <v>13</v>
      </c>
    </row>
    <row r="26" spans="2:7">
      <c r="B26" s="1302"/>
      <c r="C26" s="1301"/>
      <c r="D26" s="1302"/>
      <c r="E26" s="1300"/>
      <c r="F26" s="1726"/>
      <c r="G26" s="167">
        <v>14</v>
      </c>
    </row>
    <row r="27" spans="2:7">
      <c r="B27" s="1302"/>
      <c r="C27" s="1301"/>
      <c r="D27" s="1302"/>
      <c r="E27" s="1300"/>
      <c r="F27" s="1726"/>
      <c r="G27" s="167">
        <v>15</v>
      </c>
    </row>
    <row r="28" spans="2:7">
      <c r="B28" s="1302"/>
      <c r="C28" s="1301"/>
      <c r="D28" s="1302"/>
      <c r="E28" s="1300"/>
      <c r="F28" s="1726"/>
      <c r="G28" s="167">
        <v>16</v>
      </c>
    </row>
    <row r="29" spans="2:7">
      <c r="B29" s="1302"/>
      <c r="C29" s="1301"/>
      <c r="D29" s="1302"/>
      <c r="E29" s="1300"/>
      <c r="F29" s="1726"/>
      <c r="G29" s="167">
        <v>17</v>
      </c>
    </row>
    <row r="30" spans="2:7">
      <c r="B30" s="1302"/>
      <c r="C30" s="1301"/>
      <c r="D30" s="1302"/>
      <c r="E30" s="1300"/>
      <c r="F30" s="1726"/>
      <c r="G30" s="167">
        <v>18</v>
      </c>
    </row>
    <row r="31" spans="2:7">
      <c r="B31" s="1302"/>
      <c r="C31" s="1301"/>
      <c r="D31" s="1302"/>
      <c r="E31" s="1300"/>
      <c r="F31" s="1726"/>
      <c r="G31" s="167">
        <v>19</v>
      </c>
    </row>
    <row r="32" spans="2:7">
      <c r="B32" s="1302"/>
      <c r="C32" s="1301"/>
      <c r="D32" s="1302"/>
      <c r="E32" s="1300"/>
      <c r="F32" s="1726"/>
      <c r="G32" s="167">
        <v>20</v>
      </c>
    </row>
    <row r="33" spans="2:7">
      <c r="B33" s="1302"/>
      <c r="C33" s="1301"/>
      <c r="D33" s="1302"/>
      <c r="E33" s="1300"/>
      <c r="F33" s="1726"/>
      <c r="G33" s="167">
        <v>21</v>
      </c>
    </row>
    <row r="34" spans="2:7">
      <c r="B34" s="1302"/>
      <c r="C34" s="1301"/>
      <c r="D34" s="1302"/>
      <c r="E34" s="1300"/>
      <c r="F34" s="1726"/>
      <c r="G34" s="167">
        <v>22</v>
      </c>
    </row>
    <row r="35" spans="2:7">
      <c r="B35" s="1302"/>
      <c r="C35" s="1301"/>
      <c r="D35" s="1302"/>
      <c r="E35" s="1300"/>
      <c r="F35" s="1726"/>
      <c r="G35" s="167">
        <v>23</v>
      </c>
    </row>
    <row r="36" spans="2:7">
      <c r="B36" s="1302"/>
      <c r="C36" s="1301"/>
      <c r="D36" s="1302"/>
      <c r="E36" s="1300"/>
      <c r="F36" s="1726"/>
      <c r="G36" s="167">
        <v>24</v>
      </c>
    </row>
    <row r="37" spans="2:7">
      <c r="B37" s="1302"/>
      <c r="C37" s="1301"/>
      <c r="D37" s="1302"/>
      <c r="E37" s="1300"/>
      <c r="F37" s="1726"/>
      <c r="G37" s="167">
        <v>25</v>
      </c>
    </row>
    <row r="38" spans="2:7">
      <c r="B38" s="1302"/>
      <c r="C38" s="1301"/>
      <c r="D38" s="1302"/>
      <c r="E38" s="1300"/>
      <c r="F38" s="1726"/>
      <c r="G38" s="167">
        <v>26</v>
      </c>
    </row>
    <row r="39" spans="2:7">
      <c r="B39" s="1302"/>
      <c r="C39" s="1301"/>
      <c r="D39" s="1302"/>
      <c r="E39" s="1300"/>
      <c r="F39" s="1726"/>
      <c r="G39" s="167">
        <v>27</v>
      </c>
    </row>
    <row r="40" spans="2:7">
      <c r="B40" s="1302"/>
      <c r="C40" s="1301"/>
      <c r="D40" s="1302"/>
      <c r="E40" s="1300"/>
      <c r="F40" s="1726"/>
      <c r="G40" s="167">
        <v>28</v>
      </c>
    </row>
    <row r="41" spans="2:7">
      <c r="B41" s="1302"/>
      <c r="C41" s="1301"/>
      <c r="D41" s="1302"/>
      <c r="E41" s="1300"/>
      <c r="F41" s="1726"/>
      <c r="G41" s="167">
        <v>29</v>
      </c>
    </row>
    <row r="42" spans="2:7">
      <c r="B42" s="1302"/>
      <c r="C42" s="1301"/>
      <c r="D42" s="1302"/>
      <c r="E42" s="1300"/>
      <c r="F42" s="1726"/>
      <c r="G42" s="167">
        <v>30</v>
      </c>
    </row>
    <row r="43" spans="2:7">
      <c r="B43" s="1302"/>
      <c r="C43" s="1301"/>
      <c r="D43" s="1302"/>
      <c r="E43" s="1300"/>
      <c r="F43" s="1726"/>
      <c r="G43" s="167">
        <v>31</v>
      </c>
    </row>
    <row r="44" spans="2:7">
      <c r="B44" s="1302"/>
      <c r="C44" s="1301"/>
      <c r="D44" s="1302"/>
      <c r="E44" s="1300"/>
      <c r="F44" s="1726"/>
      <c r="G44" s="167">
        <v>32</v>
      </c>
    </row>
    <row r="45" spans="2:7">
      <c r="B45" s="1302"/>
      <c r="C45" s="1301"/>
      <c r="D45" s="1302"/>
      <c r="E45" s="1300"/>
      <c r="F45" s="1726"/>
      <c r="G45" s="167">
        <v>33</v>
      </c>
    </row>
    <row r="46" spans="2:7">
      <c r="B46" s="1302"/>
      <c r="C46" s="1301"/>
      <c r="D46" s="1302"/>
      <c r="E46" s="1300"/>
      <c r="F46" s="1726"/>
      <c r="G46" s="167">
        <v>34</v>
      </c>
    </row>
    <row r="47" spans="2:7">
      <c r="B47" s="1302"/>
      <c r="C47" s="1301"/>
      <c r="D47" s="1302"/>
      <c r="E47" s="1300"/>
      <c r="F47" s="1726"/>
      <c r="G47" s="167">
        <v>35</v>
      </c>
    </row>
    <row r="48" spans="2:7">
      <c r="B48" s="1302"/>
      <c r="C48" s="1301"/>
      <c r="D48" s="1302"/>
      <c r="E48" s="1300"/>
      <c r="F48" s="1726"/>
      <c r="G48" s="167">
        <v>36</v>
      </c>
    </row>
    <row r="49" spans="2:7">
      <c r="B49" s="1302"/>
      <c r="C49" s="1301"/>
      <c r="D49" s="1302"/>
      <c r="E49" s="1300"/>
      <c r="F49" s="1726"/>
      <c r="G49" s="167">
        <v>37</v>
      </c>
    </row>
    <row r="50" spans="2:7">
      <c r="B50" s="1302"/>
      <c r="C50" s="1301"/>
      <c r="D50" s="1302"/>
      <c r="E50" s="1300"/>
      <c r="F50" s="1726"/>
      <c r="G50" s="167">
        <v>38</v>
      </c>
    </row>
    <row r="51" spans="2:7">
      <c r="B51" s="1302"/>
      <c r="C51" s="1301"/>
      <c r="D51" s="1302"/>
      <c r="E51" s="1300"/>
      <c r="F51" s="1726"/>
      <c r="G51" s="167">
        <v>39</v>
      </c>
    </row>
    <row r="52" spans="2:7">
      <c r="B52" s="1302"/>
      <c r="C52" s="1301"/>
      <c r="D52" s="1302"/>
      <c r="E52" s="1300"/>
      <c r="F52" s="1726"/>
      <c r="G52" s="167">
        <v>40</v>
      </c>
    </row>
    <row r="53" spans="2:7">
      <c r="B53" s="1302"/>
      <c r="C53" s="1301"/>
      <c r="D53" s="1302"/>
      <c r="E53" s="1300"/>
      <c r="F53" s="1726"/>
      <c r="G53" s="167">
        <v>41</v>
      </c>
    </row>
    <row r="54" spans="2:7">
      <c r="B54" s="1302"/>
      <c r="C54" s="1301"/>
      <c r="D54" s="1302"/>
      <c r="E54" s="1300"/>
      <c r="F54" s="1726"/>
      <c r="G54" s="167">
        <v>42</v>
      </c>
    </row>
    <row r="55" spans="2:7">
      <c r="B55" s="1302"/>
      <c r="C55" s="1301"/>
      <c r="D55" s="1302"/>
      <c r="E55" s="1300"/>
      <c r="F55" s="1726"/>
      <c r="G55" s="167">
        <v>43</v>
      </c>
    </row>
    <row r="56" spans="2:7">
      <c r="B56" s="1302"/>
      <c r="C56" s="1301"/>
      <c r="D56" s="1302"/>
      <c r="E56" s="1300"/>
      <c r="F56" s="1726"/>
      <c r="G56" s="167">
        <v>44</v>
      </c>
    </row>
    <row r="57" spans="2:7">
      <c r="B57" s="1302"/>
      <c r="C57" s="1301"/>
      <c r="D57" s="1302"/>
      <c r="E57" s="1300"/>
      <c r="F57" s="1726"/>
      <c r="G57" s="167">
        <v>45</v>
      </c>
    </row>
    <row r="58" spans="2:7">
      <c r="B58" s="1302"/>
      <c r="C58" s="1301"/>
      <c r="D58" s="1302"/>
      <c r="E58" s="1300"/>
      <c r="F58" s="1726"/>
      <c r="G58" s="167">
        <v>46</v>
      </c>
    </row>
    <row r="59" spans="2:7">
      <c r="B59" s="1302"/>
      <c r="C59" s="1301"/>
      <c r="D59" s="1302"/>
      <c r="E59" s="1300"/>
      <c r="F59" s="1726"/>
      <c r="G59" s="167">
        <v>47</v>
      </c>
    </row>
    <row r="60" spans="2:7">
      <c r="B60" s="1302"/>
      <c r="C60" s="1301"/>
      <c r="D60" s="1302"/>
      <c r="E60" s="1300"/>
      <c r="F60" s="1726"/>
      <c r="G60" s="167">
        <v>48</v>
      </c>
    </row>
    <row r="61" spans="2:7">
      <c r="B61" s="1302"/>
      <c r="C61" s="1301"/>
      <c r="D61" s="1302"/>
      <c r="E61" s="1300"/>
      <c r="F61" s="1726"/>
      <c r="G61" s="167">
        <v>49</v>
      </c>
    </row>
    <row r="62" spans="2:7">
      <c r="B62" s="1302"/>
      <c r="C62" s="1301"/>
      <c r="D62" s="1302"/>
      <c r="E62" s="1300"/>
      <c r="F62" s="1726"/>
      <c r="G62" s="167">
        <v>50</v>
      </c>
    </row>
    <row r="63" spans="2:7">
      <c r="B63" s="1302"/>
      <c r="C63" s="1301"/>
      <c r="D63" s="1302"/>
      <c r="E63" s="1300"/>
      <c r="F63" s="1726"/>
      <c r="G63" s="167">
        <v>51</v>
      </c>
    </row>
    <row r="64" spans="2:7">
      <c r="B64" s="1302"/>
      <c r="C64" s="1301"/>
      <c r="D64" s="1302"/>
      <c r="E64" s="1300"/>
      <c r="F64" s="1726"/>
      <c r="G64" s="167">
        <v>52</v>
      </c>
    </row>
    <row r="65" spans="2:7">
      <c r="B65" s="1302"/>
      <c r="C65" s="1301"/>
      <c r="D65" s="1302"/>
      <c r="E65" s="1300"/>
      <c r="F65" s="1726"/>
      <c r="G65" s="167">
        <v>53</v>
      </c>
    </row>
    <row r="66" spans="2:7">
      <c r="B66" s="1302"/>
      <c r="C66" s="1301"/>
      <c r="D66" s="1302"/>
      <c r="E66" s="1300"/>
      <c r="F66" s="1726"/>
      <c r="G66" s="167">
        <v>54</v>
      </c>
    </row>
    <row r="67" spans="2:7">
      <c r="B67" s="1302"/>
      <c r="C67" s="1301"/>
      <c r="D67" s="1302"/>
      <c r="E67" s="1300"/>
      <c r="F67" s="1726"/>
      <c r="G67" s="167">
        <v>55</v>
      </c>
    </row>
    <row r="68" spans="2:7">
      <c r="B68" s="1302"/>
      <c r="C68" s="1301"/>
      <c r="D68" s="1302"/>
      <c r="E68" s="1300"/>
      <c r="F68" s="1726"/>
      <c r="G68" s="167">
        <v>56</v>
      </c>
    </row>
    <row r="69" spans="2:7">
      <c r="B69" s="1302"/>
      <c r="C69" s="1301"/>
      <c r="D69" s="1302"/>
      <c r="E69" s="1300"/>
      <c r="F69" s="1726"/>
      <c r="G69" s="167">
        <v>57</v>
      </c>
    </row>
    <row r="70" spans="2:7">
      <c r="B70" s="1302"/>
      <c r="C70" s="1301"/>
      <c r="D70" s="1302"/>
      <c r="E70" s="1300"/>
      <c r="F70" s="1726"/>
      <c r="G70" s="167">
        <v>58</v>
      </c>
    </row>
    <row r="71" spans="2:7">
      <c r="B71" s="1302"/>
      <c r="C71" s="1301"/>
      <c r="D71" s="1302"/>
      <c r="E71" s="1300"/>
      <c r="F71" s="1726"/>
      <c r="G71" s="167">
        <v>59</v>
      </c>
    </row>
    <row r="72" spans="2:7">
      <c r="B72" s="1302"/>
      <c r="C72" s="1301"/>
      <c r="D72" s="1302"/>
      <c r="E72" s="1300"/>
      <c r="F72" s="1726"/>
      <c r="G72" s="167">
        <v>60</v>
      </c>
    </row>
    <row r="73" spans="2:7">
      <c r="B73" s="1302"/>
      <c r="C73" s="1301"/>
      <c r="D73" s="1302"/>
      <c r="E73" s="1300"/>
      <c r="F73" s="1726"/>
      <c r="G73" s="167">
        <v>61</v>
      </c>
    </row>
    <row r="74" spans="2:7">
      <c r="B74" s="1302"/>
      <c r="C74" s="1301"/>
      <c r="D74" s="1302"/>
      <c r="E74" s="1300"/>
      <c r="F74" s="1726"/>
      <c r="G74" s="167">
        <v>62</v>
      </c>
    </row>
    <row r="75" spans="2:7">
      <c r="B75" s="1302"/>
      <c r="C75" s="1301"/>
      <c r="D75" s="1302"/>
      <c r="E75" s="1300"/>
      <c r="F75" s="1726"/>
      <c r="G75" s="167">
        <v>63</v>
      </c>
    </row>
    <row r="76" spans="2:7">
      <c r="B76" s="1302"/>
      <c r="C76" s="1301"/>
      <c r="D76" s="1302"/>
      <c r="E76" s="1300"/>
      <c r="F76" s="1726"/>
      <c r="G76" s="167">
        <v>64</v>
      </c>
    </row>
    <row r="77" spans="2:7">
      <c r="B77" s="1302"/>
      <c r="C77" s="1301"/>
      <c r="D77" s="1302"/>
      <c r="E77" s="1300"/>
      <c r="F77" s="1726"/>
      <c r="G77" s="167">
        <v>65</v>
      </c>
    </row>
    <row r="78" spans="2:7">
      <c r="B78" s="1302"/>
      <c r="C78" s="1301"/>
      <c r="D78" s="1302"/>
      <c r="E78" s="1300"/>
      <c r="F78" s="1726"/>
      <c r="G78" s="167">
        <v>66</v>
      </c>
    </row>
    <row r="79" spans="2:7">
      <c r="B79" s="1302"/>
      <c r="C79" s="1301"/>
      <c r="D79" s="1302"/>
      <c r="E79" s="1300"/>
      <c r="F79" s="1726"/>
      <c r="G79" s="167">
        <v>67</v>
      </c>
    </row>
    <row r="80" spans="2:7">
      <c r="B80" s="1302"/>
      <c r="C80" s="1301"/>
      <c r="D80" s="1302"/>
      <c r="E80" s="1300"/>
      <c r="F80" s="1726"/>
      <c r="G80" s="167">
        <v>68</v>
      </c>
    </row>
    <row r="81" spans="2:7">
      <c r="B81" s="1302"/>
      <c r="C81" s="1301"/>
      <c r="D81" s="1302"/>
      <c r="E81" s="1300"/>
      <c r="F81" s="1726"/>
      <c r="G81" s="167">
        <v>69</v>
      </c>
    </row>
    <row r="82" spans="2:7">
      <c r="B82" s="1302"/>
      <c r="C82" s="1301"/>
      <c r="D82" s="1302"/>
      <c r="E82" s="1300"/>
      <c r="F82" s="1726"/>
      <c r="G82" s="167">
        <v>70</v>
      </c>
    </row>
    <row r="83" spans="2:7">
      <c r="B83" s="1302"/>
      <c r="C83" s="1301"/>
      <c r="D83" s="1302"/>
      <c r="E83" s="1300"/>
      <c r="F83" s="1726"/>
      <c r="G83" s="167">
        <v>71</v>
      </c>
    </row>
    <row r="84" spans="2:7">
      <c r="B84" s="1302"/>
      <c r="C84" s="1301"/>
      <c r="D84" s="1302"/>
      <c r="E84" s="1300"/>
      <c r="F84" s="1726"/>
      <c r="G84" s="167">
        <v>72</v>
      </c>
    </row>
    <row r="85" spans="2:7">
      <c r="B85" s="1302"/>
      <c r="C85" s="1301"/>
      <c r="D85" s="1302"/>
      <c r="E85" s="1300"/>
      <c r="F85" s="1726"/>
      <c r="G85" s="167">
        <v>73</v>
      </c>
    </row>
    <row r="86" spans="2:7">
      <c r="B86" s="1302"/>
      <c r="C86" s="1301"/>
      <c r="D86" s="1302"/>
      <c r="E86" s="1300"/>
      <c r="F86" s="1726"/>
      <c r="G86" s="167">
        <v>74</v>
      </c>
    </row>
    <row r="87" spans="2:7">
      <c r="B87" s="1302"/>
      <c r="C87" s="1301"/>
      <c r="D87" s="1302"/>
      <c r="E87" s="1300"/>
      <c r="F87" s="1726"/>
      <c r="G87" s="167">
        <v>75</v>
      </c>
    </row>
    <row r="88" spans="2:7">
      <c r="B88" s="1302"/>
      <c r="C88" s="1301"/>
      <c r="D88" s="1302"/>
      <c r="E88" s="1300"/>
      <c r="F88" s="1726"/>
      <c r="G88" s="167">
        <v>76</v>
      </c>
    </row>
    <row r="89" spans="2:7">
      <c r="B89" s="1302"/>
      <c r="C89" s="1301"/>
      <c r="D89" s="1302"/>
      <c r="E89" s="1300"/>
      <c r="F89" s="1726"/>
      <c r="G89" s="167">
        <v>77</v>
      </c>
    </row>
    <row r="90" spans="2:7">
      <c r="B90" s="1302"/>
      <c r="C90" s="1301"/>
      <c r="D90" s="1302"/>
      <c r="E90" s="1300"/>
      <c r="F90" s="1726"/>
      <c r="G90" s="167">
        <v>78</v>
      </c>
    </row>
    <row r="91" spans="2:7">
      <c r="B91" s="1302"/>
      <c r="C91" s="1301"/>
      <c r="D91" s="1302"/>
      <c r="E91" s="1300"/>
      <c r="F91" s="1726"/>
      <c r="G91" s="167">
        <v>79</v>
      </c>
    </row>
    <row r="92" spans="2:7">
      <c r="B92" s="1302"/>
      <c r="C92" s="1301"/>
      <c r="D92" s="1302"/>
      <c r="E92" s="1300"/>
      <c r="F92" s="1726"/>
      <c r="G92" s="167">
        <v>80</v>
      </c>
    </row>
    <row r="93" spans="2:7">
      <c r="B93" s="1302"/>
      <c r="C93" s="1301"/>
      <c r="D93" s="1302"/>
      <c r="E93" s="1300"/>
      <c r="F93" s="1726"/>
      <c r="G93" s="167">
        <v>81</v>
      </c>
    </row>
    <row r="94" spans="2:7">
      <c r="B94" s="1302"/>
      <c r="C94" s="1301"/>
      <c r="D94" s="1302"/>
      <c r="E94" s="1300"/>
      <c r="F94" s="1726"/>
      <c r="G94" s="167">
        <v>82</v>
      </c>
    </row>
    <row r="95" spans="2:7">
      <c r="B95" s="1302"/>
      <c r="C95" s="1301"/>
      <c r="D95" s="1302"/>
      <c r="E95" s="1300"/>
      <c r="F95" s="1726"/>
      <c r="G95" s="167">
        <v>83</v>
      </c>
    </row>
    <row r="96" spans="2:7">
      <c r="B96" s="1302"/>
      <c r="C96" s="1301"/>
      <c r="D96" s="1302"/>
      <c r="E96" s="1300"/>
      <c r="F96" s="1726"/>
      <c r="G96" s="167">
        <v>84</v>
      </c>
    </row>
    <row r="97" spans="2:7">
      <c r="B97" s="1302"/>
      <c r="C97" s="1301"/>
      <c r="D97" s="1302"/>
      <c r="E97" s="1300"/>
      <c r="F97" s="1726"/>
      <c r="G97" s="167">
        <v>85</v>
      </c>
    </row>
    <row r="98" spans="2:7">
      <c r="B98" s="1302"/>
      <c r="C98" s="1301"/>
      <c r="D98" s="1302"/>
      <c r="E98" s="1300"/>
      <c r="F98" s="1726"/>
      <c r="G98" s="167">
        <v>86</v>
      </c>
    </row>
    <row r="99" spans="2:7">
      <c r="B99" s="1302"/>
      <c r="C99" s="1301"/>
      <c r="D99" s="1302"/>
      <c r="E99" s="1300"/>
      <c r="F99" s="1726"/>
      <c r="G99" s="167">
        <v>87</v>
      </c>
    </row>
    <row r="100" spans="2:7">
      <c r="B100" s="1302"/>
      <c r="C100" s="1301"/>
      <c r="D100" s="1302"/>
      <c r="E100" s="1300"/>
      <c r="F100" s="1726"/>
      <c r="G100" s="167">
        <v>88</v>
      </c>
    </row>
    <row r="101" spans="2:7">
      <c r="F101" s="1727"/>
      <c r="G101" s="167">
        <v>89</v>
      </c>
    </row>
    <row r="102" spans="2:7">
      <c r="E102" s="1297" t="s">
        <v>81</v>
      </c>
      <c r="F102" s="1728">
        <f>SUM(F14:F100)</f>
        <v>0</v>
      </c>
      <c r="G102" s="167">
        <v>90</v>
      </c>
    </row>
    <row r="103" spans="2:7"/>
    <row r="104" spans="2:7"/>
    <row r="105" spans="2:7"/>
  </sheetData>
  <pageMargins left="0.25" right="0.25" top="0.75" bottom="0.75" header="0.3" footer="0.3"/>
  <pageSetup scale="97" fitToHeight="0" orientation="portrait" horizontalDpi="1200" verticalDpi="1200" r:id="rId1"/>
  <headerFooter>
    <oddFooter>&amp;C&amp;10&amp;A, 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1">
    <tabColor rgb="FF00B0F0"/>
  </sheetPr>
  <dimension ref="A1:C16"/>
  <sheetViews>
    <sheetView topLeftCell="A16" workbookViewId="0">
      <selection activeCell="C14" sqref="C14"/>
    </sheetView>
  </sheetViews>
  <sheetFormatPr defaultRowHeight="15"/>
  <cols>
    <col min="1" max="1" width="15.6640625" style="9" customWidth="1"/>
    <col min="2" max="2" width="14.109375" customWidth="1"/>
    <col min="3" max="3" width="62.109375" bestFit="1" customWidth="1"/>
  </cols>
  <sheetData>
    <row r="1" spans="1:3">
      <c r="A1" t="s">
        <v>1138</v>
      </c>
      <c r="B1" s="15">
        <f>Version_Name</f>
        <v>1.06</v>
      </c>
    </row>
    <row r="2" spans="1:3">
      <c r="A2" t="s">
        <v>1139</v>
      </c>
      <c r="B2" s="14">
        <f>Version_Stamp</f>
        <v>45727.416666666664</v>
      </c>
    </row>
    <row r="3" spans="1:3">
      <c r="A3"/>
    </row>
    <row r="4" spans="1:3">
      <c r="A4" t="s">
        <v>1140</v>
      </c>
    </row>
    <row r="5" spans="1:3">
      <c r="A5" s="14" t="s">
        <v>1141</v>
      </c>
      <c r="B5" t="s">
        <v>43</v>
      </c>
      <c r="C5" t="s">
        <v>1142</v>
      </c>
    </row>
    <row r="6" spans="1:3">
      <c r="A6" s="70" t="s">
        <v>12683</v>
      </c>
      <c r="B6" s="14">
        <v>43952</v>
      </c>
      <c r="C6" t="s">
        <v>1148</v>
      </c>
    </row>
    <row r="7" spans="1:3">
      <c r="A7" s="9" t="s">
        <v>1402</v>
      </c>
      <c r="B7" s="14">
        <v>44007</v>
      </c>
      <c r="C7" t="s">
        <v>12684</v>
      </c>
    </row>
    <row r="8" spans="1:3" ht="30">
      <c r="A8" s="9" t="s">
        <v>14069</v>
      </c>
      <c r="B8" s="14">
        <v>44140</v>
      </c>
      <c r="C8" s="1309" t="s">
        <v>14070</v>
      </c>
    </row>
    <row r="9" spans="1:3" ht="75">
      <c r="A9" s="9" t="s">
        <v>14069</v>
      </c>
      <c r="B9" s="14">
        <v>44233</v>
      </c>
      <c r="C9" s="1309" t="s">
        <v>14072</v>
      </c>
    </row>
    <row r="10" spans="1:3" ht="60">
      <c r="A10" s="9" t="s">
        <v>14069</v>
      </c>
      <c r="B10" s="14">
        <v>44364</v>
      </c>
      <c r="C10" s="1309" t="s">
        <v>14073</v>
      </c>
    </row>
    <row r="11" spans="1:3" ht="210">
      <c r="A11" s="70" t="s">
        <v>14074</v>
      </c>
      <c r="B11" s="14">
        <v>44376</v>
      </c>
      <c r="C11" s="1316" t="s">
        <v>14075</v>
      </c>
    </row>
    <row r="12" spans="1:3" ht="45">
      <c r="A12" s="9" t="s">
        <v>14074</v>
      </c>
      <c r="B12" s="14">
        <v>44400</v>
      </c>
      <c r="C12" s="1316" t="s">
        <v>14076</v>
      </c>
    </row>
    <row r="13" spans="1:3" ht="45">
      <c r="A13" s="70" t="s">
        <v>14377</v>
      </c>
      <c r="B13" s="14">
        <v>44539</v>
      </c>
      <c r="C13" s="1316" t="s">
        <v>14103</v>
      </c>
    </row>
    <row r="14" spans="1:3" ht="60">
      <c r="A14" s="70" t="s">
        <v>14397</v>
      </c>
      <c r="B14" s="14">
        <v>44728</v>
      </c>
      <c r="C14" s="1316" t="s">
        <v>14398</v>
      </c>
    </row>
    <row r="15" spans="1:3" ht="409.5">
      <c r="A15" s="9" t="s">
        <v>14400</v>
      </c>
      <c r="B15" s="14">
        <v>45169</v>
      </c>
      <c r="C15" s="1316" t="s">
        <v>14412</v>
      </c>
    </row>
    <row r="16" spans="1:3" ht="409.5">
      <c r="A16" s="70" t="s">
        <v>14438</v>
      </c>
      <c r="B16" s="14">
        <v>45727</v>
      </c>
      <c r="C16" s="1316" t="s">
        <v>16055</v>
      </c>
    </row>
  </sheetData>
  <pageMargins left="0.7" right="0.7" top="0.75" bottom="0.75" header="0.3" footer="0.3"/>
  <pageSetup paperSize="0" orientation="portrait" horizontalDpi="0" verticalDpi="0" copies="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0">
    <tabColor rgb="FF00B0F0"/>
  </sheetPr>
  <dimension ref="A1:F33"/>
  <sheetViews>
    <sheetView workbookViewId="0">
      <selection activeCell="C14" sqref="C14"/>
    </sheetView>
  </sheetViews>
  <sheetFormatPr defaultColWidth="8.88671875" defaultRowHeight="15"/>
  <cols>
    <col min="1" max="1" width="14.6640625" style="10" bestFit="1" customWidth="1"/>
    <col min="2" max="2" width="28.21875" style="10" bestFit="1" customWidth="1"/>
    <col min="3" max="3" width="27.33203125" style="10" bestFit="1" customWidth="1"/>
    <col min="4" max="4" width="8.88671875" style="10"/>
    <col min="5" max="5" width="49.6640625" style="10" bestFit="1" customWidth="1"/>
    <col min="6" max="16384" width="8.88671875" style="10"/>
  </cols>
  <sheetData>
    <row r="1" spans="1:6">
      <c r="A1" s="13" t="s">
        <v>1077</v>
      </c>
      <c r="C1" s="13" t="s">
        <v>1082</v>
      </c>
      <c r="E1" s="13" t="s">
        <v>1088</v>
      </c>
    </row>
    <row r="2" spans="1:6">
      <c r="A2" s="11" t="s">
        <v>1072</v>
      </c>
      <c r="B2" s="11" t="s">
        <v>1106</v>
      </c>
      <c r="C2" s="10" t="s">
        <v>1126</v>
      </c>
      <c r="E2" s="10" t="s">
        <v>1127</v>
      </c>
    </row>
    <row r="3" spans="1:6">
      <c r="A3" s="11"/>
      <c r="B3" s="11" t="s">
        <v>1154</v>
      </c>
      <c r="D3" s="10" t="s">
        <v>1116</v>
      </c>
      <c r="F3" s="10" t="s">
        <v>1116</v>
      </c>
    </row>
    <row r="4" spans="1:6">
      <c r="A4" s="11"/>
      <c r="B4" s="11" t="s">
        <v>1155</v>
      </c>
      <c r="D4" s="10" t="s">
        <v>1070</v>
      </c>
      <c r="F4" s="10" t="s">
        <v>1070</v>
      </c>
    </row>
    <row r="5" spans="1:6">
      <c r="A5" s="11"/>
      <c r="B5" s="11" t="s">
        <v>1107</v>
      </c>
      <c r="E5" s="10" t="s">
        <v>1128</v>
      </c>
    </row>
    <row r="6" spans="1:6">
      <c r="A6" s="11"/>
      <c r="B6" s="1176" t="s">
        <v>10870</v>
      </c>
      <c r="F6" s="10" t="s">
        <v>9</v>
      </c>
    </row>
    <row r="7" spans="1:6">
      <c r="A7" s="11"/>
      <c r="B7" s="11" t="s">
        <v>1108</v>
      </c>
      <c r="F7" s="10" t="s">
        <v>1073</v>
      </c>
    </row>
    <row r="8" spans="1:6">
      <c r="A8" s="11"/>
      <c r="B8" s="11" t="s">
        <v>1109</v>
      </c>
      <c r="F8" s="10" t="s">
        <v>1129</v>
      </c>
    </row>
    <row r="9" spans="1:6">
      <c r="A9" s="11"/>
      <c r="B9" s="11" t="s">
        <v>1110</v>
      </c>
      <c r="E9" s="10" t="s">
        <v>1130</v>
      </c>
    </row>
    <row r="10" spans="1:6">
      <c r="A10" s="11"/>
      <c r="B10" s="11" t="s">
        <v>1111</v>
      </c>
      <c r="F10" s="10" t="s">
        <v>619</v>
      </c>
    </row>
    <row r="11" spans="1:6">
      <c r="A11" s="11" t="s">
        <v>1112</v>
      </c>
      <c r="B11" s="11"/>
      <c r="F11" s="10" t="s">
        <v>1131</v>
      </c>
    </row>
    <row r="12" spans="1:6">
      <c r="A12" s="11"/>
      <c r="B12" s="11" t="s">
        <v>611</v>
      </c>
      <c r="F12" s="10" t="s">
        <v>1132</v>
      </c>
    </row>
    <row r="13" spans="1:6">
      <c r="A13" s="11"/>
      <c r="B13" s="11" t="s">
        <v>1069</v>
      </c>
      <c r="F13" s="10" t="s">
        <v>1133</v>
      </c>
    </row>
    <row r="14" spans="1:6">
      <c r="A14" s="11" t="s">
        <v>1115</v>
      </c>
      <c r="B14" s="11"/>
      <c r="F14" s="10" t="s">
        <v>1134</v>
      </c>
    </row>
    <row r="15" spans="1:6">
      <c r="A15" s="11"/>
      <c r="B15" s="11" t="s">
        <v>1116</v>
      </c>
      <c r="E15" s="10" t="s">
        <v>1135</v>
      </c>
    </row>
    <row r="16" spans="1:6">
      <c r="A16" s="11"/>
      <c r="B16" s="11" t="s">
        <v>1117</v>
      </c>
      <c r="F16" s="10" t="s">
        <v>1116</v>
      </c>
    </row>
    <row r="17" spans="1:6">
      <c r="A17" s="11" t="s">
        <v>1118</v>
      </c>
      <c r="B17" s="11"/>
      <c r="F17" s="10" t="s">
        <v>1070</v>
      </c>
    </row>
    <row r="18" spans="1:6">
      <c r="A18" s="11"/>
      <c r="B18" s="11" t="s">
        <v>1116</v>
      </c>
      <c r="E18" s="10" t="s">
        <v>1136</v>
      </c>
    </row>
    <row r="19" spans="1:6">
      <c r="A19" s="11"/>
      <c r="B19" s="11" t="s">
        <v>1070</v>
      </c>
      <c r="F19" s="10" t="s">
        <v>1116</v>
      </c>
    </row>
    <row r="20" spans="1:6">
      <c r="A20" s="11"/>
      <c r="B20" s="11"/>
      <c r="F20" s="10" t="s">
        <v>1070</v>
      </c>
    </row>
    <row r="21" spans="1:6">
      <c r="A21" s="11" t="s">
        <v>1119</v>
      </c>
      <c r="B21" s="11"/>
    </row>
    <row r="22" spans="1:6">
      <c r="A22" s="11"/>
      <c r="B22" s="11" t="s">
        <v>1116</v>
      </c>
    </row>
    <row r="23" spans="1:6">
      <c r="A23" s="11"/>
      <c r="B23" s="11" t="s">
        <v>1070</v>
      </c>
    </row>
    <row r="24" spans="1:6">
      <c r="A24" s="11" t="s">
        <v>1121</v>
      </c>
      <c r="B24" s="11"/>
    </row>
    <row r="25" spans="1:6">
      <c r="A25" s="11"/>
      <c r="B25" s="11" t="s">
        <v>944</v>
      </c>
    </row>
    <row r="26" spans="1:6">
      <c r="A26" s="11"/>
      <c r="B26" s="11" t="s">
        <v>1120</v>
      </c>
    </row>
    <row r="27" spans="1:6">
      <c r="A27" s="11"/>
      <c r="B27" s="11" t="s">
        <v>1156</v>
      </c>
    </row>
    <row r="28" spans="1:6">
      <c r="A28" s="11"/>
      <c r="B28" s="11" t="s">
        <v>1221</v>
      </c>
    </row>
    <row r="29" spans="1:6">
      <c r="A29" s="11"/>
      <c r="B29" s="11" t="s">
        <v>1222</v>
      </c>
    </row>
    <row r="30" spans="1:6">
      <c r="A30" s="11" t="s">
        <v>1122</v>
      </c>
      <c r="B30" s="11"/>
    </row>
    <row r="31" spans="1:6">
      <c r="A31" s="11"/>
      <c r="B31" s="11" t="s">
        <v>1123</v>
      </c>
    </row>
    <row r="32" spans="1:6">
      <c r="A32" s="11"/>
      <c r="B32" s="11" t="s">
        <v>1124</v>
      </c>
    </row>
    <row r="33" spans="1:2">
      <c r="A33" s="11"/>
      <c r="B33" s="11" t="s">
        <v>85</v>
      </c>
    </row>
  </sheetData>
  <sheetProtection algorithmName="SHA-512" hashValue="5jAK/31ZvMg4++TqN5zgxQ0t21JvJ9jv5qrYNpTonjw7g0W9hOQJuvp5Gu4g3uVuEmhF14Wjpf/x8DXxg3zt0g==" saltValue="1CIjX5CdyXrb/ws28LoiyA==" spinCount="100000" sheet="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tabColor rgb="FFFF0000"/>
  </sheetPr>
  <dimension ref="A1:D5"/>
  <sheetViews>
    <sheetView workbookViewId="0">
      <selection activeCell="C14" sqref="C14"/>
    </sheetView>
  </sheetViews>
  <sheetFormatPr defaultRowHeight="15"/>
  <cols>
    <col min="1" max="1" width="13.21875" bestFit="1" customWidth="1"/>
    <col min="2" max="2" width="15" bestFit="1" customWidth="1"/>
    <col min="3" max="3" width="13.88671875" bestFit="1" customWidth="1"/>
  </cols>
  <sheetData>
    <row r="1" spans="1:4">
      <c r="A1" s="1758" t="s">
        <v>1480</v>
      </c>
      <c r="B1" s="1758" t="s">
        <v>1481</v>
      </c>
    </row>
    <row r="2" spans="1:4">
      <c r="A2" t="s">
        <v>1482</v>
      </c>
      <c r="B2" t="s">
        <v>12682</v>
      </c>
    </row>
    <row r="3" spans="1:4">
      <c r="A3" t="s">
        <v>1483</v>
      </c>
      <c r="B3">
        <v>1.06</v>
      </c>
    </row>
    <row r="4" spans="1:4">
      <c r="A4" t="s">
        <v>1484</v>
      </c>
      <c r="B4" s="107">
        <v>45727.416666666664</v>
      </c>
      <c r="C4" s="1314"/>
      <c r="D4" s="14"/>
    </row>
    <row r="5" spans="1:4">
      <c r="A5" t="s">
        <v>1485</v>
      </c>
      <c r="B5">
        <v>13624</v>
      </c>
    </row>
  </sheetData>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
    <tabColor rgb="FFFF0000"/>
  </sheetPr>
  <dimension ref="A1:AC12608"/>
  <sheetViews>
    <sheetView topLeftCell="A8887" workbookViewId="0">
      <selection activeCell="A12" sqref="A12:D39"/>
    </sheetView>
  </sheetViews>
  <sheetFormatPr defaultRowHeight="15"/>
  <cols>
    <col min="1" max="1" width="9.6640625" bestFit="1" customWidth="1"/>
    <col min="2" max="2" width="11.77734375" bestFit="1" customWidth="1"/>
    <col min="3" max="3" width="22.77734375" bestFit="1" customWidth="1"/>
    <col min="4" max="4" width="13.21875" bestFit="1" customWidth="1"/>
    <col min="5" max="5" width="26.44140625" bestFit="1" customWidth="1"/>
    <col min="6" max="6" width="10.88671875" bestFit="1" customWidth="1"/>
    <col min="7" max="7" width="35.44140625" bestFit="1" customWidth="1"/>
    <col min="8" max="8" width="13.21875" bestFit="1" customWidth="1"/>
    <col min="9" max="9" width="33.33203125" bestFit="1" customWidth="1"/>
    <col min="10" max="10" width="13" bestFit="1" customWidth="1"/>
    <col min="11" max="11" width="9.44140625" bestFit="1" customWidth="1"/>
    <col min="12" max="12" width="12.21875" bestFit="1" customWidth="1"/>
    <col min="13" max="13" width="13.6640625" bestFit="1" customWidth="1"/>
    <col min="14" max="14" width="8.88671875" bestFit="1" customWidth="1"/>
    <col min="15" max="15" width="13.21875" bestFit="1" customWidth="1"/>
    <col min="16" max="16" width="10.77734375" bestFit="1" customWidth="1"/>
    <col min="17" max="17" width="16" bestFit="1" customWidth="1"/>
    <col min="18" max="18" width="18" bestFit="1" customWidth="1"/>
    <col min="19" max="19" width="18.21875" bestFit="1" customWidth="1"/>
    <col min="20" max="20" width="20.33203125" bestFit="1" customWidth="1"/>
    <col min="21" max="21" width="8.88671875" bestFit="1" customWidth="1"/>
    <col min="22" max="22" width="16" bestFit="1" customWidth="1"/>
    <col min="23" max="23" width="20.33203125" bestFit="1" customWidth="1"/>
    <col min="24" max="24" width="14.44140625" bestFit="1" customWidth="1"/>
    <col min="25" max="25" width="22.77734375" bestFit="1" customWidth="1"/>
    <col min="26" max="26" width="21.33203125" bestFit="1" customWidth="1"/>
    <col min="27" max="27" width="21.77734375" bestFit="1" customWidth="1"/>
    <col min="28" max="28" width="20.33203125" bestFit="1" customWidth="1"/>
    <col min="29" max="29" width="20.77734375" bestFit="1" customWidth="1"/>
  </cols>
  <sheetData>
    <row r="1" spans="1:29">
      <c r="A1" s="1758" t="s">
        <v>1403</v>
      </c>
      <c r="B1" s="1758" t="s">
        <v>1404</v>
      </c>
      <c r="C1" s="1758" t="s">
        <v>1405</v>
      </c>
      <c r="D1" s="1758" t="s">
        <v>1406</v>
      </c>
      <c r="E1" s="1758" t="s">
        <v>1407</v>
      </c>
      <c r="F1" s="1758" t="s">
        <v>1408</v>
      </c>
      <c r="G1" s="1758" t="s">
        <v>1409</v>
      </c>
      <c r="H1" s="1758" t="s">
        <v>1410</v>
      </c>
      <c r="I1" s="1758" t="s">
        <v>1411</v>
      </c>
      <c r="J1" s="1758" t="s">
        <v>1412</v>
      </c>
      <c r="K1" s="1758" t="s">
        <v>1413</v>
      </c>
      <c r="L1" s="1758" t="s">
        <v>1414</v>
      </c>
      <c r="M1" s="1758" t="s">
        <v>1415</v>
      </c>
      <c r="N1" s="1758" t="s">
        <v>1416</v>
      </c>
      <c r="O1" s="1758" t="s">
        <v>1417</v>
      </c>
      <c r="P1" s="1758" t="s">
        <v>1418</v>
      </c>
      <c r="Q1" s="1758" t="s">
        <v>1419</v>
      </c>
      <c r="R1" s="1758" t="s">
        <v>1420</v>
      </c>
      <c r="S1" s="1758" t="s">
        <v>1421</v>
      </c>
      <c r="T1" s="1758" t="s">
        <v>1422</v>
      </c>
      <c r="U1" s="1758" t="s">
        <v>1423</v>
      </c>
      <c r="V1" s="1758" t="s">
        <v>1424</v>
      </c>
      <c r="W1" s="1758" t="s">
        <v>1425</v>
      </c>
      <c r="X1" s="1758" t="s">
        <v>1426</v>
      </c>
      <c r="Y1" s="1758" t="s">
        <v>1427</v>
      </c>
      <c r="Z1" s="1758" t="s">
        <v>1428</v>
      </c>
      <c r="AA1" s="1758" t="s">
        <v>1429</v>
      </c>
      <c r="AB1" s="1758" t="s">
        <v>1430</v>
      </c>
      <c r="AC1" s="1758" t="s">
        <v>1431</v>
      </c>
    </row>
    <row r="2" spans="1:29">
      <c r="A2">
        <v>1</v>
      </c>
      <c r="B2" t="s">
        <v>1503</v>
      </c>
      <c r="C2" t="s">
        <v>1504</v>
      </c>
      <c r="D2" t="s">
        <v>1505</v>
      </c>
      <c r="E2" t="s">
        <v>1506</v>
      </c>
      <c r="U2" t="b">
        <v>1</v>
      </c>
      <c r="V2" t="s">
        <v>1074</v>
      </c>
      <c r="W2" t="s">
        <v>1507</v>
      </c>
      <c r="X2" t="s">
        <v>14516</v>
      </c>
      <c r="Y2">
        <v>9</v>
      </c>
      <c r="Z2">
        <v>25</v>
      </c>
      <c r="AA2">
        <v>3</v>
      </c>
      <c r="AB2">
        <v>12</v>
      </c>
      <c r="AC2">
        <v>4</v>
      </c>
    </row>
    <row r="3" spans="1:29">
      <c r="A3">
        <v>2</v>
      </c>
      <c r="B3" t="s">
        <v>1508</v>
      </c>
      <c r="C3" t="s">
        <v>1509</v>
      </c>
      <c r="U3" t="b">
        <v>1</v>
      </c>
      <c r="V3" t="s">
        <v>1074</v>
      </c>
      <c r="W3" t="s">
        <v>1507</v>
      </c>
      <c r="X3" t="s">
        <v>14517</v>
      </c>
      <c r="Y3">
        <v>10</v>
      </c>
      <c r="Z3">
        <v>25</v>
      </c>
      <c r="AA3">
        <v>3</v>
      </c>
      <c r="AB3">
        <v>12</v>
      </c>
      <c r="AC3">
        <v>4</v>
      </c>
    </row>
    <row r="4" spans="1:29">
      <c r="A4">
        <v>3</v>
      </c>
      <c r="B4" t="s">
        <v>827</v>
      </c>
      <c r="C4" t="s">
        <v>1510</v>
      </c>
      <c r="U4" t="b">
        <v>1</v>
      </c>
      <c r="V4" t="s">
        <v>1074</v>
      </c>
      <c r="W4" t="s">
        <v>1507</v>
      </c>
      <c r="X4" t="s">
        <v>14518</v>
      </c>
      <c r="Y4">
        <v>9</v>
      </c>
      <c r="Z4">
        <v>25</v>
      </c>
      <c r="AA4">
        <v>3</v>
      </c>
      <c r="AB4">
        <v>11</v>
      </c>
      <c r="AC4">
        <v>4</v>
      </c>
    </row>
    <row r="5" spans="1:29">
      <c r="A5">
        <v>4</v>
      </c>
      <c r="B5" t="s">
        <v>805</v>
      </c>
      <c r="C5" t="s">
        <v>1511</v>
      </c>
      <c r="J5" t="s">
        <v>1436</v>
      </c>
      <c r="K5">
        <v>0</v>
      </c>
      <c r="N5" t="b">
        <v>1</v>
      </c>
      <c r="O5" t="b">
        <v>0</v>
      </c>
      <c r="P5" t="b">
        <v>0</v>
      </c>
      <c r="Q5">
        <v>10</v>
      </c>
      <c r="R5">
        <v>1</v>
      </c>
      <c r="S5">
        <v>1</v>
      </c>
      <c r="T5">
        <v>0</v>
      </c>
      <c r="U5" t="b">
        <v>1</v>
      </c>
      <c r="V5" t="s">
        <v>1074</v>
      </c>
      <c r="W5" t="s">
        <v>1507</v>
      </c>
      <c r="X5" t="s">
        <v>14519</v>
      </c>
      <c r="Y5">
        <v>10</v>
      </c>
      <c r="Z5">
        <v>10</v>
      </c>
      <c r="AA5">
        <v>5</v>
      </c>
      <c r="AB5">
        <v>5</v>
      </c>
      <c r="AC5">
        <v>4</v>
      </c>
    </row>
    <row r="6" spans="1:29">
      <c r="A6">
        <v>5</v>
      </c>
      <c r="B6" t="s">
        <v>805</v>
      </c>
      <c r="C6" t="s">
        <v>1512</v>
      </c>
      <c r="J6" t="s">
        <v>1436</v>
      </c>
      <c r="K6">
        <v>0</v>
      </c>
      <c r="N6" t="b">
        <v>1</v>
      </c>
      <c r="O6" t="b">
        <v>0</v>
      </c>
      <c r="P6" t="b">
        <v>0</v>
      </c>
      <c r="Q6">
        <v>10</v>
      </c>
      <c r="R6">
        <v>1</v>
      </c>
      <c r="S6">
        <v>1</v>
      </c>
      <c r="T6">
        <v>0</v>
      </c>
      <c r="U6" t="b">
        <v>1</v>
      </c>
      <c r="V6" t="s">
        <v>1074</v>
      </c>
      <c r="W6" t="s">
        <v>1507</v>
      </c>
      <c r="X6" t="s">
        <v>14520</v>
      </c>
      <c r="Y6">
        <v>11</v>
      </c>
      <c r="Z6">
        <v>11</v>
      </c>
      <c r="AA6">
        <v>5</v>
      </c>
      <c r="AB6">
        <v>5</v>
      </c>
      <c r="AC6">
        <v>4</v>
      </c>
    </row>
    <row r="7" spans="1:29">
      <c r="A7">
        <v>6</v>
      </c>
      <c r="B7" t="s">
        <v>805</v>
      </c>
      <c r="C7" t="s">
        <v>1513</v>
      </c>
      <c r="J7" t="s">
        <v>1436</v>
      </c>
      <c r="K7">
        <v>0</v>
      </c>
      <c r="N7" t="b">
        <v>1</v>
      </c>
      <c r="O7" t="b">
        <v>0</v>
      </c>
      <c r="P7" t="b">
        <v>0</v>
      </c>
      <c r="Q7">
        <v>10</v>
      </c>
      <c r="R7">
        <v>1</v>
      </c>
      <c r="S7">
        <v>1</v>
      </c>
      <c r="T7">
        <v>0</v>
      </c>
      <c r="U7" t="b">
        <v>1</v>
      </c>
      <c r="V7" t="s">
        <v>1074</v>
      </c>
      <c r="W7" t="s">
        <v>1507</v>
      </c>
      <c r="X7" t="s">
        <v>14440</v>
      </c>
      <c r="Y7">
        <v>12</v>
      </c>
      <c r="Z7">
        <v>12</v>
      </c>
      <c r="AA7">
        <v>5</v>
      </c>
      <c r="AB7">
        <v>5</v>
      </c>
      <c r="AC7">
        <v>4</v>
      </c>
    </row>
    <row r="8" spans="1:29">
      <c r="A8">
        <v>7</v>
      </c>
      <c r="B8" t="s">
        <v>805</v>
      </c>
      <c r="C8" t="s">
        <v>1514</v>
      </c>
      <c r="J8" t="s">
        <v>1436</v>
      </c>
      <c r="K8">
        <v>0</v>
      </c>
      <c r="N8" t="b">
        <v>1</v>
      </c>
      <c r="O8" t="b">
        <v>0</v>
      </c>
      <c r="P8" t="b">
        <v>0</v>
      </c>
      <c r="Q8">
        <v>10</v>
      </c>
      <c r="R8">
        <v>1</v>
      </c>
      <c r="S8">
        <v>1</v>
      </c>
      <c r="T8">
        <v>0</v>
      </c>
      <c r="U8" t="b">
        <v>1</v>
      </c>
      <c r="V8" t="s">
        <v>1074</v>
      </c>
      <c r="W8" t="s">
        <v>1507</v>
      </c>
      <c r="X8" t="s">
        <v>14468</v>
      </c>
      <c r="Y8">
        <v>14</v>
      </c>
      <c r="Z8">
        <v>14</v>
      </c>
      <c r="AA8">
        <v>4</v>
      </c>
      <c r="AB8">
        <v>4</v>
      </c>
      <c r="AC8">
        <v>4</v>
      </c>
    </row>
    <row r="9" spans="1:29">
      <c r="A9">
        <v>8</v>
      </c>
      <c r="B9" t="s">
        <v>805</v>
      </c>
      <c r="C9" t="s">
        <v>1515</v>
      </c>
      <c r="J9" t="s">
        <v>1436</v>
      </c>
      <c r="K9">
        <v>0</v>
      </c>
      <c r="N9" t="b">
        <v>1</v>
      </c>
      <c r="O9" t="b">
        <v>0</v>
      </c>
      <c r="P9" t="b">
        <v>0</v>
      </c>
      <c r="Q9">
        <v>10</v>
      </c>
      <c r="R9">
        <v>1</v>
      </c>
      <c r="S9">
        <v>1</v>
      </c>
      <c r="T9">
        <v>0</v>
      </c>
      <c r="U9" t="b">
        <v>1</v>
      </c>
      <c r="V9" t="s">
        <v>1074</v>
      </c>
      <c r="W9" t="s">
        <v>1507</v>
      </c>
      <c r="X9" t="s">
        <v>14444</v>
      </c>
      <c r="Y9">
        <v>15</v>
      </c>
      <c r="Z9">
        <v>15</v>
      </c>
      <c r="AA9">
        <v>4</v>
      </c>
      <c r="AB9">
        <v>4</v>
      </c>
      <c r="AC9">
        <v>4</v>
      </c>
    </row>
    <row r="10" spans="1:29">
      <c r="A10">
        <v>9</v>
      </c>
      <c r="B10" t="s">
        <v>805</v>
      </c>
      <c r="C10" t="s">
        <v>1516</v>
      </c>
      <c r="J10" t="s">
        <v>1436</v>
      </c>
      <c r="K10">
        <v>0</v>
      </c>
      <c r="N10" t="b">
        <v>1</v>
      </c>
      <c r="O10" t="b">
        <v>0</v>
      </c>
      <c r="P10" t="b">
        <v>0</v>
      </c>
      <c r="Q10">
        <v>10</v>
      </c>
      <c r="R10">
        <v>1</v>
      </c>
      <c r="S10">
        <v>1</v>
      </c>
      <c r="T10">
        <v>0</v>
      </c>
      <c r="U10" t="b">
        <v>1</v>
      </c>
      <c r="V10" t="s">
        <v>1074</v>
      </c>
      <c r="W10" t="s">
        <v>1507</v>
      </c>
      <c r="X10" t="s">
        <v>14464</v>
      </c>
      <c r="Y10">
        <v>16</v>
      </c>
      <c r="Z10">
        <v>16</v>
      </c>
      <c r="AA10">
        <v>4</v>
      </c>
      <c r="AB10">
        <v>4</v>
      </c>
      <c r="AC10">
        <v>4</v>
      </c>
    </row>
    <row r="11" spans="1:29">
      <c r="A11">
        <v>10</v>
      </c>
      <c r="B11" t="s">
        <v>805</v>
      </c>
      <c r="C11" t="s">
        <v>1517</v>
      </c>
      <c r="J11" t="s">
        <v>1436</v>
      </c>
      <c r="K11">
        <v>0</v>
      </c>
      <c r="N11" t="b">
        <v>1</v>
      </c>
      <c r="O11" t="b">
        <v>0</v>
      </c>
      <c r="P11" t="b">
        <v>0</v>
      </c>
      <c r="Q11">
        <v>10</v>
      </c>
      <c r="R11">
        <v>4</v>
      </c>
      <c r="S11">
        <v>1</v>
      </c>
      <c r="T11">
        <v>0</v>
      </c>
      <c r="U11" t="b">
        <v>1</v>
      </c>
      <c r="V11" t="s">
        <v>1074</v>
      </c>
      <c r="W11" t="s">
        <v>1507</v>
      </c>
      <c r="X11" t="s">
        <v>14521</v>
      </c>
      <c r="Y11">
        <v>14</v>
      </c>
      <c r="Z11">
        <v>14</v>
      </c>
      <c r="AA11">
        <v>7</v>
      </c>
      <c r="AB11">
        <v>7</v>
      </c>
      <c r="AC11">
        <v>4</v>
      </c>
    </row>
    <row r="12" spans="1:29">
      <c r="A12">
        <v>11</v>
      </c>
      <c r="B12" t="s">
        <v>805</v>
      </c>
      <c r="C12" t="s">
        <v>1518</v>
      </c>
      <c r="J12" t="s">
        <v>1434</v>
      </c>
      <c r="K12">
        <v>0</v>
      </c>
      <c r="N12" t="b">
        <v>1</v>
      </c>
      <c r="O12" t="b">
        <v>0</v>
      </c>
      <c r="P12" t="b">
        <v>0</v>
      </c>
      <c r="Q12">
        <v>10</v>
      </c>
      <c r="R12">
        <v>6</v>
      </c>
      <c r="S12">
        <v>1</v>
      </c>
      <c r="T12">
        <v>0</v>
      </c>
      <c r="U12" t="b">
        <v>1</v>
      </c>
      <c r="V12" t="s">
        <v>1074</v>
      </c>
      <c r="W12" t="s">
        <v>1507</v>
      </c>
      <c r="X12" t="s">
        <v>14522</v>
      </c>
      <c r="Y12">
        <v>14</v>
      </c>
      <c r="Z12">
        <v>14</v>
      </c>
      <c r="AA12">
        <v>9</v>
      </c>
      <c r="AB12">
        <v>9</v>
      </c>
      <c r="AC12">
        <v>4</v>
      </c>
    </row>
    <row r="13" spans="1:29">
      <c r="A13">
        <v>12</v>
      </c>
      <c r="B13" t="s">
        <v>805</v>
      </c>
      <c r="C13" t="s">
        <v>1519</v>
      </c>
      <c r="J13" t="s">
        <v>1434</v>
      </c>
      <c r="K13">
        <v>0</v>
      </c>
      <c r="N13" t="b">
        <v>1</v>
      </c>
      <c r="O13" t="b">
        <v>0</v>
      </c>
      <c r="P13" t="b">
        <v>0</v>
      </c>
      <c r="Q13">
        <v>10</v>
      </c>
      <c r="R13">
        <v>6</v>
      </c>
      <c r="S13">
        <v>1</v>
      </c>
      <c r="T13">
        <v>0</v>
      </c>
      <c r="U13" t="b">
        <v>1</v>
      </c>
      <c r="V13" t="s">
        <v>1074</v>
      </c>
      <c r="W13" t="s">
        <v>1507</v>
      </c>
      <c r="X13" t="s">
        <v>14523</v>
      </c>
      <c r="Y13">
        <v>15</v>
      </c>
      <c r="Z13">
        <v>15</v>
      </c>
      <c r="AA13">
        <v>9</v>
      </c>
      <c r="AB13">
        <v>9</v>
      </c>
      <c r="AC13">
        <v>4</v>
      </c>
    </row>
    <row r="14" spans="1:29">
      <c r="A14">
        <v>13</v>
      </c>
      <c r="B14" t="s">
        <v>805</v>
      </c>
      <c r="C14" t="s">
        <v>1520</v>
      </c>
      <c r="J14" t="s">
        <v>1434</v>
      </c>
      <c r="K14">
        <v>0</v>
      </c>
      <c r="N14" t="b">
        <v>1</v>
      </c>
      <c r="O14" t="b">
        <v>0</v>
      </c>
      <c r="P14" t="b">
        <v>0</v>
      </c>
      <c r="Q14">
        <v>10</v>
      </c>
      <c r="R14">
        <v>8</v>
      </c>
      <c r="S14">
        <v>1</v>
      </c>
      <c r="T14">
        <v>0</v>
      </c>
      <c r="U14" t="b">
        <v>1</v>
      </c>
      <c r="V14" t="s">
        <v>1074</v>
      </c>
      <c r="W14" t="s">
        <v>1507</v>
      </c>
      <c r="X14" t="s">
        <v>14524</v>
      </c>
      <c r="Y14">
        <v>14</v>
      </c>
      <c r="Z14">
        <v>14</v>
      </c>
      <c r="AA14">
        <v>11</v>
      </c>
      <c r="AB14">
        <v>11</v>
      </c>
      <c r="AC14">
        <v>4</v>
      </c>
    </row>
    <row r="15" spans="1:29">
      <c r="A15">
        <v>14</v>
      </c>
      <c r="B15" t="s">
        <v>805</v>
      </c>
      <c r="C15" t="s">
        <v>1521</v>
      </c>
      <c r="J15" t="s">
        <v>1434</v>
      </c>
      <c r="K15">
        <v>0</v>
      </c>
      <c r="N15" t="b">
        <v>1</v>
      </c>
      <c r="O15" t="b">
        <v>0</v>
      </c>
      <c r="P15" t="b">
        <v>0</v>
      </c>
      <c r="Q15">
        <v>10</v>
      </c>
      <c r="R15">
        <v>8</v>
      </c>
      <c r="S15">
        <v>1</v>
      </c>
      <c r="T15">
        <v>0</v>
      </c>
      <c r="U15" t="b">
        <v>1</v>
      </c>
      <c r="V15" t="s">
        <v>1074</v>
      </c>
      <c r="W15" t="s">
        <v>1507</v>
      </c>
      <c r="X15" t="s">
        <v>14525</v>
      </c>
      <c r="Y15">
        <v>15</v>
      </c>
      <c r="Z15">
        <v>15</v>
      </c>
      <c r="AA15">
        <v>11</v>
      </c>
      <c r="AB15">
        <v>11</v>
      </c>
      <c r="AC15">
        <v>4</v>
      </c>
    </row>
    <row r="16" spans="1:29">
      <c r="A16">
        <v>15</v>
      </c>
      <c r="B16" t="s">
        <v>805</v>
      </c>
      <c r="C16" t="s">
        <v>1522</v>
      </c>
      <c r="J16" t="s">
        <v>1438</v>
      </c>
      <c r="K16">
        <v>0</v>
      </c>
      <c r="N16" t="b">
        <v>1</v>
      </c>
      <c r="O16" t="b">
        <v>0</v>
      </c>
      <c r="P16" t="b">
        <v>0</v>
      </c>
      <c r="Q16">
        <v>10</v>
      </c>
      <c r="R16">
        <v>3</v>
      </c>
      <c r="S16">
        <v>1</v>
      </c>
      <c r="T16">
        <v>0</v>
      </c>
      <c r="U16" t="b">
        <v>1</v>
      </c>
      <c r="V16" t="s">
        <v>1074</v>
      </c>
      <c r="W16" t="s">
        <v>1507</v>
      </c>
      <c r="X16" t="s">
        <v>14526</v>
      </c>
      <c r="Y16">
        <v>17</v>
      </c>
      <c r="Z16">
        <v>17</v>
      </c>
      <c r="AA16">
        <v>6</v>
      </c>
      <c r="AB16">
        <v>6</v>
      </c>
      <c r="AC16">
        <v>4</v>
      </c>
    </row>
    <row r="17" spans="1:29">
      <c r="A17">
        <v>16</v>
      </c>
      <c r="B17" t="s">
        <v>805</v>
      </c>
      <c r="C17" t="s">
        <v>1523</v>
      </c>
      <c r="J17" t="s">
        <v>1438</v>
      </c>
      <c r="K17">
        <v>0</v>
      </c>
      <c r="N17" t="b">
        <v>1</v>
      </c>
      <c r="O17" t="b">
        <v>0</v>
      </c>
      <c r="P17" t="b">
        <v>0</v>
      </c>
      <c r="Q17">
        <v>10</v>
      </c>
      <c r="R17">
        <v>6</v>
      </c>
      <c r="S17">
        <v>1</v>
      </c>
      <c r="T17">
        <v>0</v>
      </c>
      <c r="U17" t="b">
        <v>1</v>
      </c>
      <c r="V17" t="s">
        <v>1074</v>
      </c>
      <c r="W17" t="s">
        <v>1507</v>
      </c>
      <c r="X17" t="s">
        <v>14527</v>
      </c>
      <c r="Y17">
        <v>17</v>
      </c>
      <c r="Z17">
        <v>17</v>
      </c>
      <c r="AA17">
        <v>9</v>
      </c>
      <c r="AB17">
        <v>9</v>
      </c>
      <c r="AC17">
        <v>4</v>
      </c>
    </row>
    <row r="18" spans="1:29">
      <c r="A18">
        <v>17</v>
      </c>
      <c r="B18" t="s">
        <v>805</v>
      </c>
      <c r="C18" t="s">
        <v>1524</v>
      </c>
      <c r="J18" t="s">
        <v>1444</v>
      </c>
      <c r="K18">
        <v>0</v>
      </c>
      <c r="N18" t="b">
        <v>1</v>
      </c>
      <c r="O18" t="b">
        <v>0</v>
      </c>
      <c r="P18" t="b">
        <v>0</v>
      </c>
      <c r="Q18">
        <v>10</v>
      </c>
      <c r="R18">
        <v>1</v>
      </c>
      <c r="S18">
        <v>1</v>
      </c>
      <c r="T18">
        <v>0</v>
      </c>
      <c r="U18" t="b">
        <v>1</v>
      </c>
      <c r="V18" t="s">
        <v>1074</v>
      </c>
      <c r="W18" t="s">
        <v>1507</v>
      </c>
      <c r="X18" t="s">
        <v>14528</v>
      </c>
      <c r="Y18">
        <v>17</v>
      </c>
      <c r="Z18">
        <v>17</v>
      </c>
      <c r="AA18">
        <v>11</v>
      </c>
      <c r="AB18">
        <v>11</v>
      </c>
      <c r="AC18">
        <v>4</v>
      </c>
    </row>
    <row r="19" spans="1:29">
      <c r="A19">
        <v>18</v>
      </c>
      <c r="B19" t="s">
        <v>805</v>
      </c>
      <c r="C19" t="s">
        <v>1525</v>
      </c>
      <c r="J19" t="s">
        <v>1436</v>
      </c>
      <c r="K19">
        <v>0</v>
      </c>
      <c r="N19" t="b">
        <v>1</v>
      </c>
      <c r="O19" t="b">
        <v>0</v>
      </c>
      <c r="P19" t="b">
        <v>0</v>
      </c>
      <c r="Q19">
        <v>10</v>
      </c>
      <c r="R19">
        <v>1</v>
      </c>
      <c r="S19">
        <v>1</v>
      </c>
      <c r="T19">
        <v>10</v>
      </c>
      <c r="U19" t="b">
        <v>1</v>
      </c>
      <c r="V19" t="s">
        <v>1074</v>
      </c>
      <c r="W19" t="s">
        <v>1507</v>
      </c>
      <c r="X19" t="s">
        <v>14529</v>
      </c>
      <c r="Y19">
        <v>19</v>
      </c>
      <c r="Z19">
        <v>19</v>
      </c>
      <c r="AA19">
        <v>3</v>
      </c>
      <c r="AB19">
        <v>3</v>
      </c>
      <c r="AC19">
        <v>4</v>
      </c>
    </row>
    <row r="20" spans="1:29">
      <c r="A20">
        <v>19</v>
      </c>
      <c r="B20" t="s">
        <v>805</v>
      </c>
      <c r="C20" t="s">
        <v>1526</v>
      </c>
      <c r="J20" t="s">
        <v>1436</v>
      </c>
      <c r="K20">
        <v>0</v>
      </c>
      <c r="N20" t="b">
        <v>1</v>
      </c>
      <c r="O20" t="b">
        <v>0</v>
      </c>
      <c r="P20" t="b">
        <v>0</v>
      </c>
      <c r="Q20">
        <v>10</v>
      </c>
      <c r="R20">
        <v>1</v>
      </c>
      <c r="S20">
        <v>1</v>
      </c>
      <c r="T20">
        <v>10</v>
      </c>
      <c r="U20" t="b">
        <v>1</v>
      </c>
      <c r="V20" t="s">
        <v>1074</v>
      </c>
      <c r="W20" t="s">
        <v>1507</v>
      </c>
      <c r="X20" t="s">
        <v>14530</v>
      </c>
      <c r="Y20">
        <v>20</v>
      </c>
      <c r="Z20">
        <v>20</v>
      </c>
      <c r="AA20">
        <v>3</v>
      </c>
      <c r="AB20">
        <v>3</v>
      </c>
      <c r="AC20">
        <v>4</v>
      </c>
    </row>
    <row r="21" spans="1:29">
      <c r="A21">
        <v>20</v>
      </c>
      <c r="B21" t="s">
        <v>805</v>
      </c>
      <c r="C21" t="s">
        <v>1527</v>
      </c>
      <c r="J21" t="s">
        <v>1436</v>
      </c>
      <c r="K21">
        <v>0</v>
      </c>
      <c r="N21" t="b">
        <v>1</v>
      </c>
      <c r="O21" t="b">
        <v>0</v>
      </c>
      <c r="P21" t="b">
        <v>0</v>
      </c>
      <c r="Q21">
        <v>10</v>
      </c>
      <c r="R21">
        <v>1</v>
      </c>
      <c r="S21">
        <v>1</v>
      </c>
      <c r="T21">
        <v>0</v>
      </c>
      <c r="U21" t="b">
        <v>1</v>
      </c>
      <c r="V21" t="s">
        <v>1074</v>
      </c>
      <c r="W21" t="s">
        <v>1507</v>
      </c>
      <c r="X21" t="s">
        <v>14531</v>
      </c>
      <c r="Y21">
        <v>22</v>
      </c>
      <c r="Z21">
        <v>22</v>
      </c>
      <c r="AA21">
        <v>4</v>
      </c>
      <c r="AB21">
        <v>4</v>
      </c>
      <c r="AC21">
        <v>4</v>
      </c>
    </row>
    <row r="22" spans="1:29">
      <c r="A22">
        <v>21</v>
      </c>
      <c r="B22" t="s">
        <v>805</v>
      </c>
      <c r="C22" t="s">
        <v>1528</v>
      </c>
      <c r="J22" t="s">
        <v>1436</v>
      </c>
      <c r="K22">
        <v>0</v>
      </c>
      <c r="N22" t="b">
        <v>1</v>
      </c>
      <c r="O22" t="b">
        <v>0</v>
      </c>
      <c r="P22" t="b">
        <v>0</v>
      </c>
      <c r="Q22">
        <v>10</v>
      </c>
      <c r="R22">
        <v>1</v>
      </c>
      <c r="S22">
        <v>1</v>
      </c>
      <c r="T22">
        <v>0</v>
      </c>
      <c r="U22" t="b">
        <v>1</v>
      </c>
      <c r="V22" t="s">
        <v>1074</v>
      </c>
      <c r="W22" t="s">
        <v>1507</v>
      </c>
      <c r="X22" t="s">
        <v>14532</v>
      </c>
      <c r="Y22">
        <v>23</v>
      </c>
      <c r="Z22">
        <v>23</v>
      </c>
      <c r="AA22">
        <v>4</v>
      </c>
      <c r="AB22">
        <v>4</v>
      </c>
      <c r="AC22">
        <v>4</v>
      </c>
    </row>
    <row r="23" spans="1:29">
      <c r="A23">
        <v>22</v>
      </c>
      <c r="B23" t="s">
        <v>805</v>
      </c>
      <c r="C23" t="s">
        <v>1529</v>
      </c>
      <c r="J23" t="s">
        <v>1436</v>
      </c>
      <c r="K23">
        <v>0</v>
      </c>
      <c r="N23" t="b">
        <v>1</v>
      </c>
      <c r="O23" t="b">
        <v>0</v>
      </c>
      <c r="P23" t="b">
        <v>0</v>
      </c>
      <c r="Q23">
        <v>10</v>
      </c>
      <c r="R23">
        <v>1</v>
      </c>
      <c r="S23">
        <v>1</v>
      </c>
      <c r="T23">
        <v>0</v>
      </c>
      <c r="U23" t="b">
        <v>1</v>
      </c>
      <c r="V23" t="s">
        <v>1074</v>
      </c>
      <c r="W23" t="s">
        <v>1507</v>
      </c>
      <c r="X23" t="s">
        <v>14533</v>
      </c>
      <c r="Y23">
        <v>24</v>
      </c>
      <c r="Z23">
        <v>24</v>
      </c>
      <c r="AA23">
        <v>4</v>
      </c>
      <c r="AB23">
        <v>4</v>
      </c>
      <c r="AC23">
        <v>4</v>
      </c>
    </row>
    <row r="24" spans="1:29">
      <c r="A24">
        <v>23</v>
      </c>
      <c r="B24" t="s">
        <v>805</v>
      </c>
      <c r="C24" t="s">
        <v>1530</v>
      </c>
      <c r="J24" t="s">
        <v>1434</v>
      </c>
      <c r="K24">
        <v>0</v>
      </c>
      <c r="N24" t="b">
        <v>1</v>
      </c>
      <c r="O24" t="b">
        <v>0</v>
      </c>
      <c r="P24" t="b">
        <v>0</v>
      </c>
      <c r="Q24">
        <v>10</v>
      </c>
      <c r="R24">
        <v>1</v>
      </c>
      <c r="S24">
        <v>1</v>
      </c>
      <c r="T24">
        <v>0</v>
      </c>
      <c r="U24" t="b">
        <v>1</v>
      </c>
      <c r="V24" t="s">
        <v>1074</v>
      </c>
      <c r="W24" t="s">
        <v>1507</v>
      </c>
      <c r="X24" t="s">
        <v>14534</v>
      </c>
      <c r="Y24">
        <v>25</v>
      </c>
      <c r="Z24">
        <v>25</v>
      </c>
      <c r="AA24">
        <v>6</v>
      </c>
      <c r="AB24">
        <v>6</v>
      </c>
      <c r="AC24">
        <v>4</v>
      </c>
    </row>
    <row r="25" spans="1:29">
      <c r="A25">
        <v>24</v>
      </c>
      <c r="B25" t="s">
        <v>805</v>
      </c>
      <c r="C25" t="s">
        <v>1531</v>
      </c>
      <c r="J25" t="s">
        <v>1434</v>
      </c>
      <c r="K25">
        <v>0</v>
      </c>
      <c r="N25" t="b">
        <v>1</v>
      </c>
      <c r="O25" t="b">
        <v>0</v>
      </c>
      <c r="P25" t="b">
        <v>0</v>
      </c>
      <c r="Q25">
        <v>10</v>
      </c>
      <c r="R25">
        <v>1</v>
      </c>
      <c r="S25">
        <v>1</v>
      </c>
      <c r="T25">
        <v>0</v>
      </c>
      <c r="U25" t="b">
        <v>1</v>
      </c>
      <c r="V25" t="s">
        <v>1074</v>
      </c>
      <c r="W25" t="s">
        <v>1507</v>
      </c>
      <c r="X25" t="s">
        <v>14535</v>
      </c>
      <c r="Y25">
        <v>25</v>
      </c>
      <c r="Z25">
        <v>25</v>
      </c>
      <c r="AA25">
        <v>9</v>
      </c>
      <c r="AB25">
        <v>9</v>
      </c>
      <c r="AC25">
        <v>4</v>
      </c>
    </row>
    <row r="26" spans="1:29">
      <c r="A26">
        <v>25</v>
      </c>
      <c r="B26" t="s">
        <v>805</v>
      </c>
      <c r="C26" t="s">
        <v>1532</v>
      </c>
      <c r="J26" t="s">
        <v>1436</v>
      </c>
      <c r="K26">
        <v>0</v>
      </c>
      <c r="N26" t="b">
        <v>1</v>
      </c>
      <c r="O26" t="b">
        <v>0</v>
      </c>
      <c r="P26" t="b">
        <v>0</v>
      </c>
      <c r="Q26">
        <v>10</v>
      </c>
      <c r="R26">
        <v>7</v>
      </c>
      <c r="S26">
        <v>1</v>
      </c>
      <c r="T26">
        <v>0</v>
      </c>
      <c r="U26" t="b">
        <v>1</v>
      </c>
      <c r="V26" t="s">
        <v>1074</v>
      </c>
      <c r="W26" t="s">
        <v>1507</v>
      </c>
      <c r="X26" t="s">
        <v>14536</v>
      </c>
      <c r="Y26">
        <v>10</v>
      </c>
      <c r="Z26">
        <v>10</v>
      </c>
      <c r="AA26">
        <v>10</v>
      </c>
      <c r="AB26">
        <v>10</v>
      </c>
      <c r="AC26">
        <v>4</v>
      </c>
    </row>
    <row r="27" spans="1:29">
      <c r="A27">
        <v>26</v>
      </c>
      <c r="B27" t="s">
        <v>1503</v>
      </c>
      <c r="C27" t="s">
        <v>1533</v>
      </c>
      <c r="D27" t="s">
        <v>1534</v>
      </c>
      <c r="E27" t="s">
        <v>1535</v>
      </c>
      <c r="U27" t="b">
        <v>1</v>
      </c>
      <c r="V27" t="s">
        <v>1074</v>
      </c>
      <c r="W27" t="s">
        <v>1507</v>
      </c>
      <c r="X27" t="s">
        <v>14537</v>
      </c>
      <c r="Y27">
        <v>27</v>
      </c>
      <c r="Z27">
        <v>31</v>
      </c>
      <c r="AA27">
        <v>3</v>
      </c>
      <c r="AB27">
        <v>12</v>
      </c>
      <c r="AC27">
        <v>4</v>
      </c>
    </row>
    <row r="28" spans="1:29">
      <c r="A28">
        <v>27</v>
      </c>
      <c r="B28" t="s">
        <v>827</v>
      </c>
      <c r="C28" t="s">
        <v>1536</v>
      </c>
      <c r="U28" t="b">
        <v>1</v>
      </c>
      <c r="V28" t="s">
        <v>1074</v>
      </c>
      <c r="W28" t="s">
        <v>1507</v>
      </c>
      <c r="X28" t="s">
        <v>14538</v>
      </c>
      <c r="Y28">
        <v>27</v>
      </c>
      <c r="Z28">
        <v>31</v>
      </c>
      <c r="AA28">
        <v>3</v>
      </c>
      <c r="AB28">
        <v>11</v>
      </c>
      <c r="AC28">
        <v>4</v>
      </c>
    </row>
    <row r="29" spans="1:29">
      <c r="A29">
        <v>28</v>
      </c>
      <c r="B29" t="s">
        <v>1508</v>
      </c>
      <c r="C29" t="s">
        <v>1537</v>
      </c>
      <c r="U29" t="b">
        <v>1</v>
      </c>
      <c r="V29" t="s">
        <v>1074</v>
      </c>
      <c r="W29" t="s">
        <v>1507</v>
      </c>
      <c r="X29" t="s">
        <v>14539</v>
      </c>
      <c r="Y29">
        <v>28</v>
      </c>
      <c r="Z29">
        <v>31</v>
      </c>
      <c r="AA29">
        <v>3</v>
      </c>
      <c r="AB29">
        <v>12</v>
      </c>
      <c r="AC29">
        <v>4</v>
      </c>
    </row>
    <row r="30" spans="1:29">
      <c r="A30">
        <v>29</v>
      </c>
      <c r="B30" t="s">
        <v>805</v>
      </c>
      <c r="C30" t="s">
        <v>1538</v>
      </c>
      <c r="J30" t="s">
        <v>1436</v>
      </c>
      <c r="K30">
        <v>0</v>
      </c>
      <c r="N30" t="b">
        <v>1</v>
      </c>
      <c r="O30" t="b">
        <v>0</v>
      </c>
      <c r="P30" t="b">
        <v>0</v>
      </c>
      <c r="Q30">
        <v>10</v>
      </c>
      <c r="R30">
        <v>0</v>
      </c>
      <c r="S30">
        <v>1</v>
      </c>
      <c r="T30">
        <v>2</v>
      </c>
      <c r="U30" t="b">
        <v>1</v>
      </c>
      <c r="V30" t="s">
        <v>1074</v>
      </c>
      <c r="W30" t="s">
        <v>1507</v>
      </c>
      <c r="X30" t="s">
        <v>14540</v>
      </c>
      <c r="Y30">
        <v>29</v>
      </c>
      <c r="Z30">
        <v>29</v>
      </c>
      <c r="AA30">
        <v>3</v>
      </c>
      <c r="AB30">
        <v>3</v>
      </c>
      <c r="AC30">
        <v>4</v>
      </c>
    </row>
    <row r="31" spans="1:29">
      <c r="A31">
        <v>30</v>
      </c>
      <c r="B31" t="s">
        <v>805</v>
      </c>
      <c r="C31" t="s">
        <v>1539</v>
      </c>
      <c r="J31" t="s">
        <v>1436</v>
      </c>
      <c r="K31">
        <v>0</v>
      </c>
      <c r="N31" t="b">
        <v>1</v>
      </c>
      <c r="O31" t="b">
        <v>0</v>
      </c>
      <c r="P31" t="b">
        <v>0</v>
      </c>
      <c r="Q31">
        <v>10</v>
      </c>
      <c r="R31">
        <v>0</v>
      </c>
      <c r="S31">
        <v>1</v>
      </c>
      <c r="T31">
        <v>2</v>
      </c>
      <c r="U31" t="b">
        <v>1</v>
      </c>
      <c r="V31" t="s">
        <v>1074</v>
      </c>
      <c r="W31" t="s">
        <v>1507</v>
      </c>
      <c r="X31" t="s">
        <v>14541</v>
      </c>
      <c r="Y31">
        <v>30</v>
      </c>
      <c r="Z31">
        <v>30</v>
      </c>
      <c r="AA31">
        <v>3</v>
      </c>
      <c r="AB31">
        <v>3</v>
      </c>
      <c r="AC31">
        <v>4</v>
      </c>
    </row>
    <row r="32" spans="1:29">
      <c r="A32">
        <v>31</v>
      </c>
      <c r="B32" t="s">
        <v>805</v>
      </c>
      <c r="C32" t="s">
        <v>1540</v>
      </c>
      <c r="J32" t="s">
        <v>1436</v>
      </c>
      <c r="K32">
        <v>0</v>
      </c>
      <c r="N32" t="b">
        <v>1</v>
      </c>
      <c r="O32" t="b">
        <v>0</v>
      </c>
      <c r="P32" t="b">
        <v>0</v>
      </c>
      <c r="Q32">
        <v>10</v>
      </c>
      <c r="R32">
        <v>0</v>
      </c>
      <c r="S32">
        <v>1</v>
      </c>
      <c r="T32">
        <v>2</v>
      </c>
      <c r="U32" t="b">
        <v>1</v>
      </c>
      <c r="V32" t="s">
        <v>1074</v>
      </c>
      <c r="W32" t="s">
        <v>1507</v>
      </c>
      <c r="X32" t="s">
        <v>14542</v>
      </c>
      <c r="Y32">
        <v>31</v>
      </c>
      <c r="Z32">
        <v>31</v>
      </c>
      <c r="AA32">
        <v>3</v>
      </c>
      <c r="AB32">
        <v>3</v>
      </c>
      <c r="AC32">
        <v>4</v>
      </c>
    </row>
    <row r="33" spans="1:29">
      <c r="A33">
        <v>32</v>
      </c>
      <c r="B33" t="s">
        <v>1503</v>
      </c>
      <c r="C33" t="s">
        <v>1541</v>
      </c>
      <c r="D33" t="s">
        <v>1542</v>
      </c>
      <c r="E33" t="s">
        <v>1543</v>
      </c>
      <c r="U33" t="b">
        <v>1</v>
      </c>
      <c r="V33" t="s">
        <v>1074</v>
      </c>
      <c r="W33" t="s">
        <v>1507</v>
      </c>
      <c r="X33" t="s">
        <v>14543</v>
      </c>
      <c r="Y33">
        <v>32</v>
      </c>
      <c r="Z33">
        <v>37</v>
      </c>
      <c r="AA33">
        <v>3</v>
      </c>
      <c r="AB33">
        <v>12</v>
      </c>
      <c r="AC33">
        <v>4</v>
      </c>
    </row>
    <row r="34" spans="1:29">
      <c r="A34">
        <v>33</v>
      </c>
      <c r="B34" t="s">
        <v>827</v>
      </c>
      <c r="C34" t="s">
        <v>1544</v>
      </c>
      <c r="U34" t="b">
        <v>1</v>
      </c>
      <c r="V34" t="s">
        <v>1074</v>
      </c>
      <c r="W34" t="s">
        <v>1507</v>
      </c>
      <c r="X34" t="s">
        <v>14544</v>
      </c>
      <c r="Y34">
        <v>32</v>
      </c>
      <c r="Z34">
        <v>37</v>
      </c>
      <c r="AA34">
        <v>3</v>
      </c>
      <c r="AB34">
        <v>11</v>
      </c>
      <c r="AC34">
        <v>4</v>
      </c>
    </row>
    <row r="35" spans="1:29">
      <c r="A35">
        <v>34</v>
      </c>
      <c r="B35" t="s">
        <v>1508</v>
      </c>
      <c r="C35" t="s">
        <v>1545</v>
      </c>
      <c r="U35" t="b">
        <v>1</v>
      </c>
      <c r="V35" t="s">
        <v>1074</v>
      </c>
      <c r="W35" t="s">
        <v>1507</v>
      </c>
      <c r="X35" t="s">
        <v>14545</v>
      </c>
      <c r="Y35">
        <v>33</v>
      </c>
      <c r="Z35">
        <v>37</v>
      </c>
      <c r="AA35">
        <v>3</v>
      </c>
      <c r="AB35">
        <v>12</v>
      </c>
      <c r="AC35">
        <v>4</v>
      </c>
    </row>
    <row r="36" spans="1:29">
      <c r="A36">
        <v>35</v>
      </c>
      <c r="B36" t="s">
        <v>805</v>
      </c>
      <c r="C36" t="s">
        <v>1546</v>
      </c>
      <c r="J36" t="s">
        <v>1436</v>
      </c>
      <c r="K36">
        <v>0</v>
      </c>
      <c r="N36" t="b">
        <v>1</v>
      </c>
      <c r="O36" t="b">
        <v>0</v>
      </c>
      <c r="P36" t="b">
        <v>0</v>
      </c>
      <c r="Q36">
        <v>10</v>
      </c>
      <c r="R36">
        <v>0</v>
      </c>
      <c r="S36">
        <v>1</v>
      </c>
      <c r="T36">
        <v>2</v>
      </c>
      <c r="U36" t="b">
        <v>1</v>
      </c>
      <c r="V36" t="s">
        <v>1074</v>
      </c>
      <c r="W36" t="s">
        <v>1507</v>
      </c>
      <c r="X36" t="s">
        <v>14546</v>
      </c>
      <c r="Y36">
        <v>34</v>
      </c>
      <c r="Z36">
        <v>34</v>
      </c>
      <c r="AA36">
        <v>3</v>
      </c>
      <c r="AB36">
        <v>3</v>
      </c>
      <c r="AC36">
        <v>4</v>
      </c>
    </row>
    <row r="37" spans="1:29">
      <c r="A37">
        <v>36</v>
      </c>
      <c r="B37" t="s">
        <v>805</v>
      </c>
      <c r="C37" t="s">
        <v>1547</v>
      </c>
      <c r="J37" t="s">
        <v>1436</v>
      </c>
      <c r="K37">
        <v>0</v>
      </c>
      <c r="N37" t="b">
        <v>1</v>
      </c>
      <c r="O37" t="b">
        <v>0</v>
      </c>
      <c r="P37" t="b">
        <v>0</v>
      </c>
      <c r="Q37">
        <v>10</v>
      </c>
      <c r="R37">
        <v>0</v>
      </c>
      <c r="S37">
        <v>1</v>
      </c>
      <c r="T37">
        <v>2</v>
      </c>
      <c r="U37" t="b">
        <v>1</v>
      </c>
      <c r="V37" t="s">
        <v>1074</v>
      </c>
      <c r="W37" t="s">
        <v>1507</v>
      </c>
      <c r="X37" t="s">
        <v>14547</v>
      </c>
      <c r="Y37">
        <v>35</v>
      </c>
      <c r="Z37">
        <v>35</v>
      </c>
      <c r="AA37">
        <v>3</v>
      </c>
      <c r="AB37">
        <v>3</v>
      </c>
      <c r="AC37">
        <v>4</v>
      </c>
    </row>
    <row r="38" spans="1:29">
      <c r="A38">
        <v>37</v>
      </c>
      <c r="B38" t="s">
        <v>805</v>
      </c>
      <c r="C38" t="s">
        <v>1548</v>
      </c>
      <c r="J38" t="s">
        <v>1436</v>
      </c>
      <c r="K38">
        <v>0</v>
      </c>
      <c r="N38" t="b">
        <v>1</v>
      </c>
      <c r="O38" t="b">
        <v>0</v>
      </c>
      <c r="P38" t="b">
        <v>0</v>
      </c>
      <c r="Q38">
        <v>10</v>
      </c>
      <c r="R38">
        <v>0</v>
      </c>
      <c r="S38">
        <v>1</v>
      </c>
      <c r="T38">
        <v>2</v>
      </c>
      <c r="U38" t="b">
        <v>1</v>
      </c>
      <c r="V38" t="s">
        <v>1074</v>
      </c>
      <c r="W38" t="s">
        <v>1507</v>
      </c>
      <c r="X38" t="s">
        <v>14548</v>
      </c>
      <c r="Y38">
        <v>36</v>
      </c>
      <c r="Z38">
        <v>36</v>
      </c>
      <c r="AA38">
        <v>3</v>
      </c>
      <c r="AB38">
        <v>3</v>
      </c>
      <c r="AC38">
        <v>4</v>
      </c>
    </row>
    <row r="39" spans="1:29">
      <c r="A39">
        <v>38</v>
      </c>
      <c r="B39" t="s">
        <v>805</v>
      </c>
      <c r="C39" t="s">
        <v>1549</v>
      </c>
      <c r="J39" t="s">
        <v>1436</v>
      </c>
      <c r="K39">
        <v>0</v>
      </c>
      <c r="N39" t="b">
        <v>1</v>
      </c>
      <c r="O39" t="b">
        <v>0</v>
      </c>
      <c r="P39" t="b">
        <v>0</v>
      </c>
      <c r="Q39">
        <v>10</v>
      </c>
      <c r="R39">
        <v>0</v>
      </c>
      <c r="S39">
        <v>1</v>
      </c>
      <c r="T39">
        <v>2</v>
      </c>
      <c r="U39" t="b">
        <v>1</v>
      </c>
      <c r="V39" t="s">
        <v>1074</v>
      </c>
      <c r="W39" t="s">
        <v>1507</v>
      </c>
      <c r="X39" t="s">
        <v>14549</v>
      </c>
      <c r="Y39">
        <v>37</v>
      </c>
      <c r="Z39">
        <v>37</v>
      </c>
      <c r="AA39">
        <v>3</v>
      </c>
      <c r="AB39">
        <v>3</v>
      </c>
      <c r="AC39">
        <v>4</v>
      </c>
    </row>
    <row r="40" spans="1:29">
      <c r="A40">
        <v>39</v>
      </c>
      <c r="B40" t="s">
        <v>1503</v>
      </c>
      <c r="C40" t="s">
        <v>1550</v>
      </c>
      <c r="D40" t="s">
        <v>1551</v>
      </c>
      <c r="E40" t="s">
        <v>1552</v>
      </c>
      <c r="U40" t="b">
        <v>1</v>
      </c>
      <c r="V40" t="s">
        <v>1074</v>
      </c>
      <c r="W40" t="s">
        <v>1507</v>
      </c>
      <c r="X40" t="s">
        <v>14550</v>
      </c>
      <c r="Y40">
        <v>38</v>
      </c>
      <c r="Z40">
        <v>61</v>
      </c>
      <c r="AA40">
        <v>3</v>
      </c>
      <c r="AB40">
        <v>12</v>
      </c>
      <c r="AC40">
        <v>4</v>
      </c>
    </row>
    <row r="41" spans="1:29">
      <c r="A41">
        <v>40</v>
      </c>
      <c r="B41" t="s">
        <v>827</v>
      </c>
      <c r="C41" t="s">
        <v>1553</v>
      </c>
      <c r="U41" t="b">
        <v>1</v>
      </c>
      <c r="V41" t="s">
        <v>1074</v>
      </c>
      <c r="W41" t="s">
        <v>1507</v>
      </c>
      <c r="X41" t="s">
        <v>14551</v>
      </c>
      <c r="Y41">
        <v>38</v>
      </c>
      <c r="Z41">
        <v>61</v>
      </c>
      <c r="AA41">
        <v>3</v>
      </c>
      <c r="AB41">
        <v>11</v>
      </c>
      <c r="AC41">
        <v>4</v>
      </c>
    </row>
    <row r="42" spans="1:29">
      <c r="A42">
        <v>41</v>
      </c>
      <c r="B42" t="s">
        <v>1508</v>
      </c>
      <c r="C42" t="s">
        <v>1554</v>
      </c>
      <c r="U42" t="b">
        <v>1</v>
      </c>
      <c r="V42" t="s">
        <v>1074</v>
      </c>
      <c r="W42" t="s">
        <v>1507</v>
      </c>
      <c r="X42" t="s">
        <v>14552</v>
      </c>
      <c r="Y42">
        <v>39</v>
      </c>
      <c r="Z42">
        <v>61</v>
      </c>
      <c r="AA42">
        <v>3</v>
      </c>
      <c r="AB42">
        <v>12</v>
      </c>
      <c r="AC42">
        <v>4</v>
      </c>
    </row>
    <row r="43" spans="1:29">
      <c r="A43">
        <v>42</v>
      </c>
      <c r="B43" t="s">
        <v>805</v>
      </c>
      <c r="C43" t="s">
        <v>1555</v>
      </c>
      <c r="J43" t="s">
        <v>1436</v>
      </c>
      <c r="K43">
        <v>0</v>
      </c>
      <c r="N43" t="b">
        <v>1</v>
      </c>
      <c r="O43" t="b">
        <v>0</v>
      </c>
      <c r="P43" t="b">
        <v>0</v>
      </c>
      <c r="Q43">
        <v>10</v>
      </c>
      <c r="R43">
        <v>1</v>
      </c>
      <c r="S43">
        <v>1</v>
      </c>
      <c r="T43">
        <v>0</v>
      </c>
      <c r="U43" t="b">
        <v>1</v>
      </c>
      <c r="V43" t="s">
        <v>1074</v>
      </c>
      <c r="W43" t="s">
        <v>1507</v>
      </c>
      <c r="X43" t="s">
        <v>14553</v>
      </c>
      <c r="Y43">
        <v>40</v>
      </c>
      <c r="Z43">
        <v>40</v>
      </c>
      <c r="AA43">
        <v>5</v>
      </c>
      <c r="AB43">
        <v>5</v>
      </c>
      <c r="AC43">
        <v>4</v>
      </c>
    </row>
    <row r="44" spans="1:29">
      <c r="A44">
        <v>43</v>
      </c>
      <c r="B44" t="s">
        <v>805</v>
      </c>
      <c r="C44" t="s">
        <v>1556</v>
      </c>
      <c r="J44" t="s">
        <v>1436</v>
      </c>
      <c r="K44">
        <v>0</v>
      </c>
      <c r="N44" t="b">
        <v>1</v>
      </c>
      <c r="O44" t="b">
        <v>0</v>
      </c>
      <c r="P44" t="b">
        <v>0</v>
      </c>
      <c r="Q44">
        <v>10</v>
      </c>
      <c r="R44">
        <v>1</v>
      </c>
      <c r="S44">
        <v>1</v>
      </c>
      <c r="T44">
        <v>0</v>
      </c>
      <c r="U44" t="b">
        <v>1</v>
      </c>
      <c r="V44" t="s">
        <v>1074</v>
      </c>
      <c r="W44" t="s">
        <v>1507</v>
      </c>
      <c r="X44" t="s">
        <v>14554</v>
      </c>
      <c r="Y44">
        <v>41</v>
      </c>
      <c r="Z44">
        <v>41</v>
      </c>
      <c r="AA44">
        <v>5</v>
      </c>
      <c r="AB44">
        <v>5</v>
      </c>
      <c r="AC44">
        <v>4</v>
      </c>
    </row>
    <row r="45" spans="1:29">
      <c r="A45">
        <v>44</v>
      </c>
      <c r="B45" t="s">
        <v>805</v>
      </c>
      <c r="C45" t="s">
        <v>1557</v>
      </c>
      <c r="J45" t="s">
        <v>1436</v>
      </c>
      <c r="K45">
        <v>0</v>
      </c>
      <c r="N45" t="b">
        <v>1</v>
      </c>
      <c r="O45" t="b">
        <v>0</v>
      </c>
      <c r="P45" t="b">
        <v>0</v>
      </c>
      <c r="Q45">
        <v>10</v>
      </c>
      <c r="R45">
        <v>1</v>
      </c>
      <c r="S45">
        <v>1</v>
      </c>
      <c r="T45">
        <v>0</v>
      </c>
      <c r="U45" t="b">
        <v>1</v>
      </c>
      <c r="V45" t="s">
        <v>1074</v>
      </c>
      <c r="W45" t="s">
        <v>1507</v>
      </c>
      <c r="X45" t="s">
        <v>14555</v>
      </c>
      <c r="Y45">
        <v>42</v>
      </c>
      <c r="Z45">
        <v>42</v>
      </c>
      <c r="AA45">
        <v>5</v>
      </c>
      <c r="AB45">
        <v>5</v>
      </c>
      <c r="AC45">
        <v>4</v>
      </c>
    </row>
    <row r="46" spans="1:29">
      <c r="A46">
        <v>45</v>
      </c>
      <c r="B46" t="s">
        <v>805</v>
      </c>
      <c r="C46" t="s">
        <v>1558</v>
      </c>
      <c r="J46" t="s">
        <v>1436</v>
      </c>
      <c r="K46">
        <v>0</v>
      </c>
      <c r="N46" t="b">
        <v>1</v>
      </c>
      <c r="O46" t="b">
        <v>0</v>
      </c>
      <c r="P46" t="b">
        <v>0</v>
      </c>
      <c r="Q46">
        <v>10</v>
      </c>
      <c r="R46">
        <v>1</v>
      </c>
      <c r="S46">
        <v>1</v>
      </c>
      <c r="T46">
        <v>0</v>
      </c>
      <c r="U46" t="b">
        <v>1</v>
      </c>
      <c r="V46" t="s">
        <v>1074</v>
      </c>
      <c r="W46" t="s">
        <v>1507</v>
      </c>
      <c r="X46" t="s">
        <v>14556</v>
      </c>
      <c r="Y46">
        <v>43</v>
      </c>
      <c r="Z46">
        <v>43</v>
      </c>
      <c r="AA46">
        <v>5</v>
      </c>
      <c r="AB46">
        <v>5</v>
      </c>
      <c r="AC46">
        <v>4</v>
      </c>
    </row>
    <row r="47" spans="1:29">
      <c r="A47">
        <v>46</v>
      </c>
      <c r="B47" t="s">
        <v>805</v>
      </c>
      <c r="C47" t="s">
        <v>1559</v>
      </c>
      <c r="J47" t="s">
        <v>1436</v>
      </c>
      <c r="K47">
        <v>0</v>
      </c>
      <c r="N47" t="b">
        <v>1</v>
      </c>
      <c r="O47" t="b">
        <v>0</v>
      </c>
      <c r="P47" t="b">
        <v>0</v>
      </c>
      <c r="Q47">
        <v>10</v>
      </c>
      <c r="R47">
        <v>1</v>
      </c>
      <c r="S47">
        <v>1</v>
      </c>
      <c r="T47">
        <v>0</v>
      </c>
      <c r="U47" t="b">
        <v>1</v>
      </c>
      <c r="V47" t="s">
        <v>1074</v>
      </c>
      <c r="W47" t="s">
        <v>1507</v>
      </c>
      <c r="X47" t="s">
        <v>14557</v>
      </c>
      <c r="Y47">
        <v>44</v>
      </c>
      <c r="Z47">
        <v>44</v>
      </c>
      <c r="AA47">
        <v>5</v>
      </c>
      <c r="AB47">
        <v>5</v>
      </c>
      <c r="AC47">
        <v>4</v>
      </c>
    </row>
    <row r="48" spans="1:29">
      <c r="A48">
        <v>47</v>
      </c>
      <c r="B48" t="s">
        <v>805</v>
      </c>
      <c r="C48" t="s">
        <v>1560</v>
      </c>
      <c r="J48" t="s">
        <v>1436</v>
      </c>
      <c r="K48">
        <v>0</v>
      </c>
      <c r="N48" t="b">
        <v>1</v>
      </c>
      <c r="O48" t="b">
        <v>0</v>
      </c>
      <c r="P48" t="b">
        <v>0</v>
      </c>
      <c r="Q48">
        <v>10</v>
      </c>
      <c r="R48">
        <v>1</v>
      </c>
      <c r="S48">
        <v>1</v>
      </c>
      <c r="T48">
        <v>0</v>
      </c>
      <c r="U48" t="b">
        <v>1</v>
      </c>
      <c r="V48" t="s">
        <v>1074</v>
      </c>
      <c r="W48" t="s">
        <v>1507</v>
      </c>
      <c r="X48" t="s">
        <v>14558</v>
      </c>
      <c r="Y48">
        <v>45</v>
      </c>
      <c r="Z48">
        <v>45</v>
      </c>
      <c r="AA48">
        <v>5</v>
      </c>
      <c r="AB48">
        <v>5</v>
      </c>
      <c r="AC48">
        <v>4</v>
      </c>
    </row>
    <row r="49" spans="1:29">
      <c r="A49">
        <v>48</v>
      </c>
      <c r="B49" t="s">
        <v>805</v>
      </c>
      <c r="C49" t="s">
        <v>1563</v>
      </c>
      <c r="J49" t="s">
        <v>1434</v>
      </c>
      <c r="K49">
        <v>0</v>
      </c>
      <c r="N49" t="b">
        <v>1</v>
      </c>
      <c r="O49" t="b">
        <v>0</v>
      </c>
      <c r="P49" t="b">
        <v>0</v>
      </c>
      <c r="Q49">
        <v>10</v>
      </c>
      <c r="R49">
        <v>6</v>
      </c>
      <c r="S49">
        <v>1</v>
      </c>
      <c r="T49">
        <v>0</v>
      </c>
      <c r="U49" t="b">
        <v>1</v>
      </c>
      <c r="V49" t="s">
        <v>1074</v>
      </c>
      <c r="W49" t="s">
        <v>1507</v>
      </c>
      <c r="X49" t="s">
        <v>14559</v>
      </c>
      <c r="Y49">
        <v>44</v>
      </c>
      <c r="Z49">
        <v>44</v>
      </c>
      <c r="AA49">
        <v>9</v>
      </c>
      <c r="AB49">
        <v>9</v>
      </c>
      <c r="AC49">
        <v>4</v>
      </c>
    </row>
    <row r="50" spans="1:29">
      <c r="A50">
        <v>49</v>
      </c>
      <c r="B50" t="s">
        <v>805</v>
      </c>
      <c r="C50" t="s">
        <v>1564</v>
      </c>
      <c r="J50" t="s">
        <v>1434</v>
      </c>
      <c r="K50">
        <v>0</v>
      </c>
      <c r="N50" t="b">
        <v>1</v>
      </c>
      <c r="O50" t="b">
        <v>0</v>
      </c>
      <c r="P50" t="b">
        <v>0</v>
      </c>
      <c r="Q50">
        <v>10</v>
      </c>
      <c r="R50">
        <v>8</v>
      </c>
      <c r="S50">
        <v>1</v>
      </c>
      <c r="T50">
        <v>0</v>
      </c>
      <c r="U50" t="b">
        <v>1</v>
      </c>
      <c r="V50" t="s">
        <v>1074</v>
      </c>
      <c r="W50" t="s">
        <v>1507</v>
      </c>
      <c r="X50" t="s">
        <v>14560</v>
      </c>
      <c r="Y50">
        <v>44</v>
      </c>
      <c r="Z50">
        <v>44</v>
      </c>
      <c r="AA50">
        <v>11</v>
      </c>
      <c r="AB50">
        <v>11</v>
      </c>
      <c r="AC50">
        <v>4</v>
      </c>
    </row>
    <row r="51" spans="1:29">
      <c r="A51">
        <v>50</v>
      </c>
      <c r="B51" t="s">
        <v>805</v>
      </c>
      <c r="C51" t="s">
        <v>1565</v>
      </c>
      <c r="J51" t="s">
        <v>1436</v>
      </c>
      <c r="K51">
        <v>0</v>
      </c>
      <c r="N51" t="b">
        <v>1</v>
      </c>
      <c r="O51" t="b">
        <v>0</v>
      </c>
      <c r="P51" t="b">
        <v>0</v>
      </c>
      <c r="Q51">
        <v>10</v>
      </c>
      <c r="R51">
        <v>0</v>
      </c>
      <c r="S51">
        <v>1</v>
      </c>
      <c r="T51">
        <v>9</v>
      </c>
      <c r="U51" t="b">
        <v>1</v>
      </c>
      <c r="V51" t="s">
        <v>1074</v>
      </c>
      <c r="W51" t="s">
        <v>1507</v>
      </c>
      <c r="X51" t="s">
        <v>14561</v>
      </c>
      <c r="Y51">
        <v>47</v>
      </c>
      <c r="Z51">
        <v>47</v>
      </c>
      <c r="AA51">
        <v>3</v>
      </c>
      <c r="AB51">
        <v>3</v>
      </c>
      <c r="AC51">
        <v>4</v>
      </c>
    </row>
    <row r="52" spans="1:29">
      <c r="A52">
        <v>51</v>
      </c>
      <c r="B52" t="s">
        <v>805</v>
      </c>
      <c r="C52" t="s">
        <v>1566</v>
      </c>
      <c r="J52" t="s">
        <v>1436</v>
      </c>
      <c r="K52">
        <v>0</v>
      </c>
      <c r="N52" t="b">
        <v>1</v>
      </c>
      <c r="O52" t="b">
        <v>0</v>
      </c>
      <c r="P52" t="b">
        <v>0</v>
      </c>
      <c r="Q52">
        <v>10</v>
      </c>
      <c r="R52">
        <v>0</v>
      </c>
      <c r="S52">
        <v>1</v>
      </c>
      <c r="T52">
        <v>9</v>
      </c>
      <c r="U52" t="b">
        <v>1</v>
      </c>
      <c r="V52" t="s">
        <v>1074</v>
      </c>
      <c r="W52" t="s">
        <v>1507</v>
      </c>
      <c r="X52" t="s">
        <v>14562</v>
      </c>
      <c r="Y52">
        <v>47</v>
      </c>
      <c r="Z52">
        <v>47</v>
      </c>
      <c r="AA52">
        <v>6</v>
      </c>
      <c r="AB52">
        <v>6</v>
      </c>
      <c r="AC52">
        <v>4</v>
      </c>
    </row>
    <row r="53" spans="1:29">
      <c r="A53">
        <v>52</v>
      </c>
      <c r="B53" t="s">
        <v>805</v>
      </c>
      <c r="C53" t="s">
        <v>1567</v>
      </c>
      <c r="J53" t="s">
        <v>1436</v>
      </c>
      <c r="K53">
        <v>0</v>
      </c>
      <c r="N53" t="b">
        <v>1</v>
      </c>
      <c r="O53" t="b">
        <v>0</v>
      </c>
      <c r="P53" t="b">
        <v>0</v>
      </c>
      <c r="Q53">
        <v>10</v>
      </c>
      <c r="R53">
        <v>0</v>
      </c>
      <c r="S53">
        <v>1</v>
      </c>
      <c r="T53">
        <v>9</v>
      </c>
      <c r="U53" t="b">
        <v>1</v>
      </c>
      <c r="V53" t="s">
        <v>1074</v>
      </c>
      <c r="W53" t="s">
        <v>1507</v>
      </c>
      <c r="X53" t="s">
        <v>14563</v>
      </c>
      <c r="Y53">
        <v>47</v>
      </c>
      <c r="Z53">
        <v>47</v>
      </c>
      <c r="AA53">
        <v>9</v>
      </c>
      <c r="AB53">
        <v>9</v>
      </c>
      <c r="AC53">
        <v>4</v>
      </c>
    </row>
    <row r="54" spans="1:29">
      <c r="A54">
        <v>53</v>
      </c>
      <c r="B54" t="s">
        <v>805</v>
      </c>
      <c r="C54" t="s">
        <v>1568</v>
      </c>
      <c r="J54" t="s">
        <v>1436</v>
      </c>
      <c r="K54">
        <v>0</v>
      </c>
      <c r="N54" t="b">
        <v>1</v>
      </c>
      <c r="O54" t="b">
        <v>0</v>
      </c>
      <c r="P54" t="b">
        <v>0</v>
      </c>
      <c r="Q54">
        <v>10</v>
      </c>
      <c r="R54">
        <v>0</v>
      </c>
      <c r="S54">
        <v>1</v>
      </c>
      <c r="T54">
        <v>9</v>
      </c>
      <c r="U54" t="b">
        <v>1</v>
      </c>
      <c r="V54" t="s">
        <v>1074</v>
      </c>
      <c r="W54" t="s">
        <v>1507</v>
      </c>
      <c r="X54" t="s">
        <v>14564</v>
      </c>
      <c r="Y54">
        <v>52</v>
      </c>
      <c r="Z54">
        <v>52</v>
      </c>
      <c r="AA54">
        <v>3</v>
      </c>
      <c r="AB54">
        <v>3</v>
      </c>
      <c r="AC54">
        <v>4</v>
      </c>
    </row>
    <row r="55" spans="1:29">
      <c r="A55">
        <v>54</v>
      </c>
      <c r="B55" t="s">
        <v>805</v>
      </c>
      <c r="C55" t="s">
        <v>1569</v>
      </c>
      <c r="J55" t="s">
        <v>1436</v>
      </c>
      <c r="K55">
        <v>0</v>
      </c>
      <c r="N55" t="b">
        <v>1</v>
      </c>
      <c r="O55" t="b">
        <v>0</v>
      </c>
      <c r="P55" t="b">
        <v>0</v>
      </c>
      <c r="Q55">
        <v>10</v>
      </c>
      <c r="R55">
        <v>0</v>
      </c>
      <c r="S55">
        <v>1</v>
      </c>
      <c r="T55">
        <v>9</v>
      </c>
      <c r="U55" t="b">
        <v>1</v>
      </c>
      <c r="V55" t="s">
        <v>1074</v>
      </c>
      <c r="W55" t="s">
        <v>1507</v>
      </c>
      <c r="X55" t="s">
        <v>14565</v>
      </c>
      <c r="Y55">
        <v>52</v>
      </c>
      <c r="Z55">
        <v>52</v>
      </c>
      <c r="AA55">
        <v>6</v>
      </c>
      <c r="AB55">
        <v>6</v>
      </c>
      <c r="AC55">
        <v>4</v>
      </c>
    </row>
    <row r="56" spans="1:29">
      <c r="A56">
        <v>55</v>
      </c>
      <c r="B56" t="s">
        <v>805</v>
      </c>
      <c r="C56" t="s">
        <v>1570</v>
      </c>
      <c r="J56" t="s">
        <v>1436</v>
      </c>
      <c r="K56">
        <v>0</v>
      </c>
      <c r="N56" t="b">
        <v>1</v>
      </c>
      <c r="O56" t="b">
        <v>0</v>
      </c>
      <c r="P56" t="b">
        <v>0</v>
      </c>
      <c r="Q56">
        <v>10</v>
      </c>
      <c r="R56">
        <v>0</v>
      </c>
      <c r="S56">
        <v>1</v>
      </c>
      <c r="T56">
        <v>9</v>
      </c>
      <c r="U56" t="b">
        <v>1</v>
      </c>
      <c r="V56" t="s">
        <v>1074</v>
      </c>
      <c r="W56" t="s">
        <v>1507</v>
      </c>
      <c r="X56" t="s">
        <v>14566</v>
      </c>
      <c r="Y56">
        <v>52</v>
      </c>
      <c r="Z56">
        <v>52</v>
      </c>
      <c r="AA56">
        <v>9</v>
      </c>
      <c r="AB56">
        <v>9</v>
      </c>
      <c r="AC56">
        <v>4</v>
      </c>
    </row>
    <row r="57" spans="1:29">
      <c r="A57">
        <v>56</v>
      </c>
      <c r="B57" t="s">
        <v>805</v>
      </c>
      <c r="C57" t="s">
        <v>1571</v>
      </c>
      <c r="J57" t="s">
        <v>1436</v>
      </c>
      <c r="K57">
        <v>0</v>
      </c>
      <c r="N57" t="b">
        <v>1</v>
      </c>
      <c r="O57" t="b">
        <v>0</v>
      </c>
      <c r="P57" t="b">
        <v>0</v>
      </c>
      <c r="Q57">
        <v>10</v>
      </c>
      <c r="R57">
        <v>0</v>
      </c>
      <c r="S57">
        <v>1</v>
      </c>
      <c r="T57">
        <v>9</v>
      </c>
      <c r="U57" t="b">
        <v>1</v>
      </c>
      <c r="V57" t="s">
        <v>1074</v>
      </c>
      <c r="W57" t="s">
        <v>1507</v>
      </c>
      <c r="X57" t="s">
        <v>14567</v>
      </c>
      <c r="Y57">
        <v>53</v>
      </c>
      <c r="Z57">
        <v>53</v>
      </c>
      <c r="AA57">
        <v>3</v>
      </c>
      <c r="AB57">
        <v>3</v>
      </c>
      <c r="AC57">
        <v>4</v>
      </c>
    </row>
    <row r="58" spans="1:29">
      <c r="A58">
        <v>57</v>
      </c>
      <c r="B58" t="s">
        <v>805</v>
      </c>
      <c r="C58" t="s">
        <v>1572</v>
      </c>
      <c r="J58" t="s">
        <v>1436</v>
      </c>
      <c r="K58">
        <v>0</v>
      </c>
      <c r="N58" t="b">
        <v>1</v>
      </c>
      <c r="O58" t="b">
        <v>0</v>
      </c>
      <c r="P58" t="b">
        <v>0</v>
      </c>
      <c r="Q58">
        <v>10</v>
      </c>
      <c r="R58">
        <v>0</v>
      </c>
      <c r="S58">
        <v>1</v>
      </c>
      <c r="T58">
        <v>9</v>
      </c>
      <c r="U58" t="b">
        <v>1</v>
      </c>
      <c r="V58" t="s">
        <v>1074</v>
      </c>
      <c r="W58" t="s">
        <v>1507</v>
      </c>
      <c r="X58" t="s">
        <v>14568</v>
      </c>
      <c r="Y58">
        <v>53</v>
      </c>
      <c r="Z58">
        <v>53</v>
      </c>
      <c r="AA58">
        <v>6</v>
      </c>
      <c r="AB58">
        <v>6</v>
      </c>
      <c r="AC58">
        <v>4</v>
      </c>
    </row>
    <row r="59" spans="1:29">
      <c r="A59">
        <v>58</v>
      </c>
      <c r="B59" t="s">
        <v>805</v>
      </c>
      <c r="C59" t="s">
        <v>1573</v>
      </c>
      <c r="J59" t="s">
        <v>1436</v>
      </c>
      <c r="K59">
        <v>0</v>
      </c>
      <c r="N59" t="b">
        <v>1</v>
      </c>
      <c r="O59" t="b">
        <v>0</v>
      </c>
      <c r="P59" t="b">
        <v>0</v>
      </c>
      <c r="Q59">
        <v>10</v>
      </c>
      <c r="R59">
        <v>0</v>
      </c>
      <c r="S59">
        <v>1</v>
      </c>
      <c r="T59">
        <v>9</v>
      </c>
      <c r="U59" t="b">
        <v>1</v>
      </c>
      <c r="V59" t="s">
        <v>1074</v>
      </c>
      <c r="W59" t="s">
        <v>1507</v>
      </c>
      <c r="X59" t="s">
        <v>14569</v>
      </c>
      <c r="Y59">
        <v>53</v>
      </c>
      <c r="Z59">
        <v>53</v>
      </c>
      <c r="AA59">
        <v>9</v>
      </c>
      <c r="AB59">
        <v>9</v>
      </c>
      <c r="AC59">
        <v>4</v>
      </c>
    </row>
    <row r="60" spans="1:29">
      <c r="A60">
        <v>59</v>
      </c>
      <c r="B60" t="s">
        <v>805</v>
      </c>
      <c r="C60" t="s">
        <v>1574</v>
      </c>
      <c r="J60" t="s">
        <v>1436</v>
      </c>
      <c r="K60">
        <v>0</v>
      </c>
      <c r="N60" t="b">
        <v>1</v>
      </c>
      <c r="O60" t="b">
        <v>0</v>
      </c>
      <c r="P60" t="b">
        <v>0</v>
      </c>
      <c r="Q60">
        <v>10</v>
      </c>
      <c r="R60">
        <v>0</v>
      </c>
      <c r="S60">
        <v>1</v>
      </c>
      <c r="T60">
        <v>9</v>
      </c>
      <c r="U60" t="b">
        <v>1</v>
      </c>
      <c r="V60" t="s">
        <v>1074</v>
      </c>
      <c r="W60" t="s">
        <v>1507</v>
      </c>
      <c r="X60" t="s">
        <v>14570</v>
      </c>
      <c r="Y60">
        <v>54</v>
      </c>
      <c r="Z60">
        <v>54</v>
      </c>
      <c r="AA60">
        <v>3</v>
      </c>
      <c r="AB60">
        <v>3</v>
      </c>
      <c r="AC60">
        <v>4</v>
      </c>
    </row>
    <row r="61" spans="1:29">
      <c r="A61">
        <v>60</v>
      </c>
      <c r="B61" t="s">
        <v>805</v>
      </c>
      <c r="C61" t="s">
        <v>1575</v>
      </c>
      <c r="J61" t="s">
        <v>1436</v>
      </c>
      <c r="K61">
        <v>0</v>
      </c>
      <c r="N61" t="b">
        <v>1</v>
      </c>
      <c r="O61" t="b">
        <v>0</v>
      </c>
      <c r="P61" t="b">
        <v>0</v>
      </c>
      <c r="Q61">
        <v>10</v>
      </c>
      <c r="R61">
        <v>0</v>
      </c>
      <c r="S61">
        <v>1</v>
      </c>
      <c r="T61">
        <v>9</v>
      </c>
      <c r="U61" t="b">
        <v>1</v>
      </c>
      <c r="V61" t="s">
        <v>1074</v>
      </c>
      <c r="W61" t="s">
        <v>1507</v>
      </c>
      <c r="X61" t="s">
        <v>14571</v>
      </c>
      <c r="Y61">
        <v>54</v>
      </c>
      <c r="Z61">
        <v>54</v>
      </c>
      <c r="AA61">
        <v>6</v>
      </c>
      <c r="AB61">
        <v>6</v>
      </c>
      <c r="AC61">
        <v>4</v>
      </c>
    </row>
    <row r="62" spans="1:29">
      <c r="A62">
        <v>61</v>
      </c>
      <c r="B62" t="s">
        <v>805</v>
      </c>
      <c r="C62" t="s">
        <v>1576</v>
      </c>
      <c r="J62" t="s">
        <v>1436</v>
      </c>
      <c r="K62">
        <v>0</v>
      </c>
      <c r="N62" t="b">
        <v>1</v>
      </c>
      <c r="O62" t="b">
        <v>0</v>
      </c>
      <c r="P62" t="b">
        <v>0</v>
      </c>
      <c r="Q62">
        <v>10</v>
      </c>
      <c r="R62">
        <v>0</v>
      </c>
      <c r="S62">
        <v>1</v>
      </c>
      <c r="T62">
        <v>9</v>
      </c>
      <c r="U62" t="b">
        <v>1</v>
      </c>
      <c r="V62" t="s">
        <v>1074</v>
      </c>
      <c r="W62" t="s">
        <v>1507</v>
      </c>
      <c r="X62" t="s">
        <v>14572</v>
      </c>
      <c r="Y62">
        <v>54</v>
      </c>
      <c r="Z62">
        <v>54</v>
      </c>
      <c r="AA62">
        <v>9</v>
      </c>
      <c r="AB62">
        <v>9</v>
      </c>
      <c r="AC62">
        <v>4</v>
      </c>
    </row>
    <row r="63" spans="1:29">
      <c r="A63">
        <v>62</v>
      </c>
      <c r="B63" t="s">
        <v>805</v>
      </c>
      <c r="C63" t="s">
        <v>1577</v>
      </c>
      <c r="J63" t="s">
        <v>1436</v>
      </c>
      <c r="K63">
        <v>0</v>
      </c>
      <c r="N63" t="b">
        <v>1</v>
      </c>
      <c r="O63" t="b">
        <v>0</v>
      </c>
      <c r="P63" t="b">
        <v>0</v>
      </c>
      <c r="Q63">
        <v>10</v>
      </c>
      <c r="R63">
        <v>0</v>
      </c>
      <c r="S63">
        <v>1</v>
      </c>
      <c r="T63">
        <v>9</v>
      </c>
      <c r="U63" t="b">
        <v>1</v>
      </c>
      <c r="V63" t="s">
        <v>1074</v>
      </c>
      <c r="W63" t="s">
        <v>1507</v>
      </c>
      <c r="X63" t="s">
        <v>14573</v>
      </c>
      <c r="Y63">
        <v>55</v>
      </c>
      <c r="Z63">
        <v>55</v>
      </c>
      <c r="AA63">
        <v>3</v>
      </c>
      <c r="AB63">
        <v>3</v>
      </c>
      <c r="AC63">
        <v>4</v>
      </c>
    </row>
    <row r="64" spans="1:29">
      <c r="A64">
        <v>63</v>
      </c>
      <c r="B64" t="s">
        <v>805</v>
      </c>
      <c r="C64" t="s">
        <v>1578</v>
      </c>
      <c r="J64" t="s">
        <v>1436</v>
      </c>
      <c r="K64">
        <v>0</v>
      </c>
      <c r="N64" t="b">
        <v>1</v>
      </c>
      <c r="O64" t="b">
        <v>0</v>
      </c>
      <c r="P64" t="b">
        <v>0</v>
      </c>
      <c r="Q64">
        <v>10</v>
      </c>
      <c r="R64">
        <v>0</v>
      </c>
      <c r="S64">
        <v>1</v>
      </c>
      <c r="T64">
        <v>9</v>
      </c>
      <c r="U64" t="b">
        <v>1</v>
      </c>
      <c r="V64" t="s">
        <v>1074</v>
      </c>
      <c r="W64" t="s">
        <v>1507</v>
      </c>
      <c r="X64" t="s">
        <v>14574</v>
      </c>
      <c r="Y64">
        <v>55</v>
      </c>
      <c r="Z64">
        <v>55</v>
      </c>
      <c r="AA64">
        <v>6</v>
      </c>
      <c r="AB64">
        <v>6</v>
      </c>
      <c r="AC64">
        <v>4</v>
      </c>
    </row>
    <row r="65" spans="1:29">
      <c r="A65">
        <v>64</v>
      </c>
      <c r="B65" t="s">
        <v>805</v>
      </c>
      <c r="C65" t="s">
        <v>1579</v>
      </c>
      <c r="J65" t="s">
        <v>1436</v>
      </c>
      <c r="K65">
        <v>0</v>
      </c>
      <c r="N65" t="b">
        <v>1</v>
      </c>
      <c r="O65" t="b">
        <v>0</v>
      </c>
      <c r="P65" t="b">
        <v>0</v>
      </c>
      <c r="Q65">
        <v>10</v>
      </c>
      <c r="R65">
        <v>0</v>
      </c>
      <c r="S65">
        <v>1</v>
      </c>
      <c r="T65">
        <v>9</v>
      </c>
      <c r="U65" t="b">
        <v>1</v>
      </c>
      <c r="V65" t="s">
        <v>1074</v>
      </c>
      <c r="W65" t="s">
        <v>1507</v>
      </c>
      <c r="X65" t="s">
        <v>14447</v>
      </c>
      <c r="Y65">
        <v>55</v>
      </c>
      <c r="Z65">
        <v>55</v>
      </c>
      <c r="AA65">
        <v>9</v>
      </c>
      <c r="AB65">
        <v>9</v>
      </c>
      <c r="AC65">
        <v>4</v>
      </c>
    </row>
    <row r="66" spans="1:29">
      <c r="A66">
        <v>65</v>
      </c>
      <c r="B66" t="s">
        <v>805</v>
      </c>
      <c r="C66" t="s">
        <v>1580</v>
      </c>
      <c r="J66" t="s">
        <v>1436</v>
      </c>
      <c r="K66">
        <v>0</v>
      </c>
      <c r="N66" t="b">
        <v>1</v>
      </c>
      <c r="O66" t="b">
        <v>0</v>
      </c>
      <c r="P66" t="b">
        <v>0</v>
      </c>
      <c r="Q66">
        <v>10</v>
      </c>
      <c r="R66">
        <v>0</v>
      </c>
      <c r="S66">
        <v>1</v>
      </c>
      <c r="T66">
        <v>9</v>
      </c>
      <c r="U66" t="b">
        <v>1</v>
      </c>
      <c r="V66" t="s">
        <v>1074</v>
      </c>
      <c r="W66" t="s">
        <v>1507</v>
      </c>
      <c r="X66" t="s">
        <v>14575</v>
      </c>
      <c r="Y66">
        <v>56</v>
      </c>
      <c r="Z66">
        <v>56</v>
      </c>
      <c r="AA66">
        <v>3</v>
      </c>
      <c r="AB66">
        <v>3</v>
      </c>
      <c r="AC66">
        <v>4</v>
      </c>
    </row>
    <row r="67" spans="1:29">
      <c r="A67">
        <v>66</v>
      </c>
      <c r="B67" t="s">
        <v>805</v>
      </c>
      <c r="C67" t="s">
        <v>1581</v>
      </c>
      <c r="J67" t="s">
        <v>1436</v>
      </c>
      <c r="K67">
        <v>0</v>
      </c>
      <c r="N67" t="b">
        <v>1</v>
      </c>
      <c r="O67" t="b">
        <v>0</v>
      </c>
      <c r="P67" t="b">
        <v>0</v>
      </c>
      <c r="Q67">
        <v>10</v>
      </c>
      <c r="R67">
        <v>0</v>
      </c>
      <c r="S67">
        <v>1</v>
      </c>
      <c r="T67">
        <v>9</v>
      </c>
      <c r="U67" t="b">
        <v>1</v>
      </c>
      <c r="V67" t="s">
        <v>1074</v>
      </c>
      <c r="W67" t="s">
        <v>1507</v>
      </c>
      <c r="X67" t="s">
        <v>14576</v>
      </c>
      <c r="Y67">
        <v>56</v>
      </c>
      <c r="Z67">
        <v>56</v>
      </c>
      <c r="AA67">
        <v>6</v>
      </c>
      <c r="AB67">
        <v>6</v>
      </c>
      <c r="AC67">
        <v>4</v>
      </c>
    </row>
    <row r="68" spans="1:29">
      <c r="A68">
        <v>67</v>
      </c>
      <c r="B68" t="s">
        <v>805</v>
      </c>
      <c r="C68" t="s">
        <v>1582</v>
      </c>
      <c r="J68" t="s">
        <v>1436</v>
      </c>
      <c r="K68">
        <v>0</v>
      </c>
      <c r="N68" t="b">
        <v>1</v>
      </c>
      <c r="O68" t="b">
        <v>0</v>
      </c>
      <c r="P68" t="b">
        <v>0</v>
      </c>
      <c r="Q68">
        <v>10</v>
      </c>
      <c r="R68">
        <v>0</v>
      </c>
      <c r="S68">
        <v>1</v>
      </c>
      <c r="T68">
        <v>9</v>
      </c>
      <c r="U68" t="b">
        <v>1</v>
      </c>
      <c r="V68" t="s">
        <v>1074</v>
      </c>
      <c r="W68" t="s">
        <v>1507</v>
      </c>
      <c r="X68" t="s">
        <v>14577</v>
      </c>
      <c r="Y68">
        <v>56</v>
      </c>
      <c r="Z68">
        <v>56</v>
      </c>
      <c r="AA68">
        <v>9</v>
      </c>
      <c r="AB68">
        <v>9</v>
      </c>
      <c r="AC68">
        <v>4</v>
      </c>
    </row>
    <row r="69" spans="1:29">
      <c r="A69">
        <v>68</v>
      </c>
      <c r="B69" t="s">
        <v>805</v>
      </c>
      <c r="C69" t="s">
        <v>1583</v>
      </c>
      <c r="J69" t="s">
        <v>1436</v>
      </c>
      <c r="K69">
        <v>0</v>
      </c>
      <c r="N69" t="b">
        <v>1</v>
      </c>
      <c r="O69" t="b">
        <v>0</v>
      </c>
      <c r="P69" t="b">
        <v>0</v>
      </c>
      <c r="Q69">
        <v>10</v>
      </c>
      <c r="R69">
        <v>0</v>
      </c>
      <c r="S69">
        <v>1</v>
      </c>
      <c r="T69">
        <v>9</v>
      </c>
      <c r="U69" t="b">
        <v>1</v>
      </c>
      <c r="V69" t="s">
        <v>1074</v>
      </c>
      <c r="W69" t="s">
        <v>1507</v>
      </c>
      <c r="X69" t="s">
        <v>14578</v>
      </c>
      <c r="Y69">
        <v>57</v>
      </c>
      <c r="Z69">
        <v>57</v>
      </c>
      <c r="AA69">
        <v>3</v>
      </c>
      <c r="AB69">
        <v>3</v>
      </c>
      <c r="AC69">
        <v>4</v>
      </c>
    </row>
    <row r="70" spans="1:29">
      <c r="A70">
        <v>69</v>
      </c>
      <c r="B70" t="s">
        <v>805</v>
      </c>
      <c r="C70" t="s">
        <v>1584</v>
      </c>
      <c r="J70" t="s">
        <v>1436</v>
      </c>
      <c r="K70">
        <v>0</v>
      </c>
      <c r="N70" t="b">
        <v>1</v>
      </c>
      <c r="O70" t="b">
        <v>0</v>
      </c>
      <c r="P70" t="b">
        <v>0</v>
      </c>
      <c r="Q70">
        <v>10</v>
      </c>
      <c r="R70">
        <v>0</v>
      </c>
      <c r="S70">
        <v>1</v>
      </c>
      <c r="T70">
        <v>9</v>
      </c>
      <c r="U70" t="b">
        <v>1</v>
      </c>
      <c r="V70" t="s">
        <v>1074</v>
      </c>
      <c r="W70" t="s">
        <v>1507</v>
      </c>
      <c r="X70" t="s">
        <v>14579</v>
      </c>
      <c r="Y70">
        <v>57</v>
      </c>
      <c r="Z70">
        <v>57</v>
      </c>
      <c r="AA70">
        <v>6</v>
      </c>
      <c r="AB70">
        <v>6</v>
      </c>
      <c r="AC70">
        <v>4</v>
      </c>
    </row>
    <row r="71" spans="1:29">
      <c r="A71">
        <v>70</v>
      </c>
      <c r="B71" t="s">
        <v>805</v>
      </c>
      <c r="C71" t="s">
        <v>1585</v>
      </c>
      <c r="J71" t="s">
        <v>1436</v>
      </c>
      <c r="K71">
        <v>0</v>
      </c>
      <c r="N71" t="b">
        <v>1</v>
      </c>
      <c r="O71" t="b">
        <v>0</v>
      </c>
      <c r="P71" t="b">
        <v>0</v>
      </c>
      <c r="Q71">
        <v>10</v>
      </c>
      <c r="R71">
        <v>0</v>
      </c>
      <c r="S71">
        <v>1</v>
      </c>
      <c r="T71">
        <v>9</v>
      </c>
      <c r="U71" t="b">
        <v>1</v>
      </c>
      <c r="V71" t="s">
        <v>1074</v>
      </c>
      <c r="W71" t="s">
        <v>1507</v>
      </c>
      <c r="X71" t="s">
        <v>14580</v>
      </c>
      <c r="Y71">
        <v>57</v>
      </c>
      <c r="Z71">
        <v>57</v>
      </c>
      <c r="AA71">
        <v>9</v>
      </c>
      <c r="AB71">
        <v>9</v>
      </c>
      <c r="AC71">
        <v>4</v>
      </c>
    </row>
    <row r="72" spans="1:29">
      <c r="A72">
        <v>71</v>
      </c>
      <c r="B72" t="s">
        <v>805</v>
      </c>
      <c r="C72" t="s">
        <v>1586</v>
      </c>
      <c r="J72" t="s">
        <v>1436</v>
      </c>
      <c r="K72">
        <v>0</v>
      </c>
      <c r="N72" t="b">
        <v>1</v>
      </c>
      <c r="O72" t="b">
        <v>0</v>
      </c>
      <c r="P72" t="b">
        <v>0</v>
      </c>
      <c r="Q72">
        <v>10</v>
      </c>
      <c r="R72">
        <v>0</v>
      </c>
      <c r="S72">
        <v>1</v>
      </c>
      <c r="T72">
        <v>9</v>
      </c>
      <c r="U72" t="b">
        <v>1</v>
      </c>
      <c r="V72" t="s">
        <v>1074</v>
      </c>
      <c r="W72" t="s">
        <v>1507</v>
      </c>
      <c r="X72" t="s">
        <v>14581</v>
      </c>
      <c r="Y72">
        <v>58</v>
      </c>
      <c r="Z72">
        <v>58</v>
      </c>
      <c r="AA72">
        <v>3</v>
      </c>
      <c r="AB72">
        <v>3</v>
      </c>
      <c r="AC72">
        <v>4</v>
      </c>
    </row>
    <row r="73" spans="1:29">
      <c r="A73">
        <v>72</v>
      </c>
      <c r="B73" t="s">
        <v>805</v>
      </c>
      <c r="C73" t="s">
        <v>1587</v>
      </c>
      <c r="J73" t="s">
        <v>1436</v>
      </c>
      <c r="K73">
        <v>0</v>
      </c>
      <c r="N73" t="b">
        <v>1</v>
      </c>
      <c r="O73" t="b">
        <v>0</v>
      </c>
      <c r="P73" t="b">
        <v>0</v>
      </c>
      <c r="Q73">
        <v>10</v>
      </c>
      <c r="R73">
        <v>0</v>
      </c>
      <c r="S73">
        <v>1</v>
      </c>
      <c r="T73">
        <v>9</v>
      </c>
      <c r="U73" t="b">
        <v>1</v>
      </c>
      <c r="V73" t="s">
        <v>1074</v>
      </c>
      <c r="W73" t="s">
        <v>1507</v>
      </c>
      <c r="X73" t="s">
        <v>14582</v>
      </c>
      <c r="Y73">
        <v>58</v>
      </c>
      <c r="Z73">
        <v>58</v>
      </c>
      <c r="AA73">
        <v>6</v>
      </c>
      <c r="AB73">
        <v>6</v>
      </c>
      <c r="AC73">
        <v>4</v>
      </c>
    </row>
    <row r="74" spans="1:29">
      <c r="A74">
        <v>73</v>
      </c>
      <c r="B74" t="s">
        <v>805</v>
      </c>
      <c r="C74" t="s">
        <v>1588</v>
      </c>
      <c r="J74" t="s">
        <v>1436</v>
      </c>
      <c r="K74">
        <v>0</v>
      </c>
      <c r="N74" t="b">
        <v>1</v>
      </c>
      <c r="O74" t="b">
        <v>0</v>
      </c>
      <c r="P74" t="b">
        <v>0</v>
      </c>
      <c r="Q74">
        <v>10</v>
      </c>
      <c r="R74">
        <v>0</v>
      </c>
      <c r="S74">
        <v>1</v>
      </c>
      <c r="T74">
        <v>9</v>
      </c>
      <c r="U74" t="b">
        <v>1</v>
      </c>
      <c r="V74" t="s">
        <v>1074</v>
      </c>
      <c r="W74" t="s">
        <v>1507</v>
      </c>
      <c r="X74" t="s">
        <v>14583</v>
      </c>
      <c r="Y74">
        <v>58</v>
      </c>
      <c r="Z74">
        <v>58</v>
      </c>
      <c r="AA74">
        <v>9</v>
      </c>
      <c r="AB74">
        <v>9</v>
      </c>
      <c r="AC74">
        <v>4</v>
      </c>
    </row>
    <row r="75" spans="1:29">
      <c r="A75">
        <v>74</v>
      </c>
      <c r="B75" t="s">
        <v>805</v>
      </c>
      <c r="C75" t="s">
        <v>1589</v>
      </c>
      <c r="J75" t="s">
        <v>1436</v>
      </c>
      <c r="K75">
        <v>0</v>
      </c>
      <c r="N75" t="b">
        <v>1</v>
      </c>
      <c r="O75" t="b">
        <v>0</v>
      </c>
      <c r="P75" t="b">
        <v>0</v>
      </c>
      <c r="Q75">
        <v>10</v>
      </c>
      <c r="R75">
        <v>0</v>
      </c>
      <c r="S75">
        <v>1</v>
      </c>
      <c r="T75">
        <v>9</v>
      </c>
      <c r="U75" t="b">
        <v>1</v>
      </c>
      <c r="V75" t="s">
        <v>1074</v>
      </c>
      <c r="W75" t="s">
        <v>1507</v>
      </c>
      <c r="X75" t="s">
        <v>14584</v>
      </c>
      <c r="Y75">
        <v>59</v>
      </c>
      <c r="Z75">
        <v>59</v>
      </c>
      <c r="AA75">
        <v>3</v>
      </c>
      <c r="AB75">
        <v>3</v>
      </c>
      <c r="AC75">
        <v>4</v>
      </c>
    </row>
    <row r="76" spans="1:29">
      <c r="A76">
        <v>75</v>
      </c>
      <c r="B76" t="s">
        <v>805</v>
      </c>
      <c r="C76" t="s">
        <v>1590</v>
      </c>
      <c r="J76" t="s">
        <v>1436</v>
      </c>
      <c r="K76">
        <v>0</v>
      </c>
      <c r="N76" t="b">
        <v>1</v>
      </c>
      <c r="O76" t="b">
        <v>0</v>
      </c>
      <c r="P76" t="b">
        <v>0</v>
      </c>
      <c r="Q76">
        <v>10</v>
      </c>
      <c r="R76">
        <v>0</v>
      </c>
      <c r="S76">
        <v>1</v>
      </c>
      <c r="T76">
        <v>9</v>
      </c>
      <c r="U76" t="b">
        <v>1</v>
      </c>
      <c r="V76" t="s">
        <v>1074</v>
      </c>
      <c r="W76" t="s">
        <v>1507</v>
      </c>
      <c r="X76" t="s">
        <v>14585</v>
      </c>
      <c r="Y76">
        <v>59</v>
      </c>
      <c r="Z76">
        <v>59</v>
      </c>
      <c r="AA76">
        <v>6</v>
      </c>
      <c r="AB76">
        <v>6</v>
      </c>
      <c r="AC76">
        <v>4</v>
      </c>
    </row>
    <row r="77" spans="1:29">
      <c r="A77">
        <v>76</v>
      </c>
      <c r="B77" t="s">
        <v>805</v>
      </c>
      <c r="C77" t="s">
        <v>1591</v>
      </c>
      <c r="J77" t="s">
        <v>1436</v>
      </c>
      <c r="K77">
        <v>0</v>
      </c>
      <c r="N77" t="b">
        <v>1</v>
      </c>
      <c r="O77" t="b">
        <v>0</v>
      </c>
      <c r="P77" t="b">
        <v>0</v>
      </c>
      <c r="Q77">
        <v>10</v>
      </c>
      <c r="R77">
        <v>0</v>
      </c>
      <c r="S77">
        <v>1</v>
      </c>
      <c r="T77">
        <v>9</v>
      </c>
      <c r="U77" t="b">
        <v>1</v>
      </c>
      <c r="V77" t="s">
        <v>1074</v>
      </c>
      <c r="W77" t="s">
        <v>1507</v>
      </c>
      <c r="X77" t="s">
        <v>14586</v>
      </c>
      <c r="Y77">
        <v>59</v>
      </c>
      <c r="Z77">
        <v>59</v>
      </c>
      <c r="AA77">
        <v>9</v>
      </c>
      <c r="AB77">
        <v>9</v>
      </c>
      <c r="AC77">
        <v>4</v>
      </c>
    </row>
    <row r="78" spans="1:29">
      <c r="A78">
        <v>77</v>
      </c>
      <c r="B78" t="s">
        <v>805</v>
      </c>
      <c r="C78" t="s">
        <v>1592</v>
      </c>
      <c r="J78" t="s">
        <v>1436</v>
      </c>
      <c r="K78">
        <v>0</v>
      </c>
      <c r="N78" t="b">
        <v>1</v>
      </c>
      <c r="O78" t="b">
        <v>0</v>
      </c>
      <c r="P78" t="b">
        <v>0</v>
      </c>
      <c r="Q78">
        <v>10</v>
      </c>
      <c r="R78">
        <v>0</v>
      </c>
      <c r="S78">
        <v>1</v>
      </c>
      <c r="T78">
        <v>9</v>
      </c>
      <c r="U78" t="b">
        <v>1</v>
      </c>
      <c r="V78" t="s">
        <v>1074</v>
      </c>
      <c r="W78" t="s">
        <v>1507</v>
      </c>
      <c r="X78" t="s">
        <v>14587</v>
      </c>
      <c r="Y78">
        <v>60</v>
      </c>
      <c r="Z78">
        <v>60</v>
      </c>
      <c r="AA78">
        <v>3</v>
      </c>
      <c r="AB78">
        <v>3</v>
      </c>
      <c r="AC78">
        <v>4</v>
      </c>
    </row>
    <row r="79" spans="1:29">
      <c r="A79">
        <v>78</v>
      </c>
      <c r="B79" t="s">
        <v>805</v>
      </c>
      <c r="C79" t="s">
        <v>1593</v>
      </c>
      <c r="J79" t="s">
        <v>1436</v>
      </c>
      <c r="K79">
        <v>0</v>
      </c>
      <c r="N79" t="b">
        <v>1</v>
      </c>
      <c r="O79" t="b">
        <v>0</v>
      </c>
      <c r="P79" t="b">
        <v>0</v>
      </c>
      <c r="Q79">
        <v>10</v>
      </c>
      <c r="R79">
        <v>0</v>
      </c>
      <c r="S79">
        <v>1</v>
      </c>
      <c r="T79">
        <v>9</v>
      </c>
      <c r="U79" t="b">
        <v>1</v>
      </c>
      <c r="V79" t="s">
        <v>1074</v>
      </c>
      <c r="W79" t="s">
        <v>1507</v>
      </c>
      <c r="X79" t="s">
        <v>14588</v>
      </c>
      <c r="Y79">
        <v>60</v>
      </c>
      <c r="Z79">
        <v>60</v>
      </c>
      <c r="AA79">
        <v>6</v>
      </c>
      <c r="AB79">
        <v>6</v>
      </c>
      <c r="AC79">
        <v>4</v>
      </c>
    </row>
    <row r="80" spans="1:29">
      <c r="A80">
        <v>79</v>
      </c>
      <c r="B80" t="s">
        <v>805</v>
      </c>
      <c r="C80" t="s">
        <v>1594</v>
      </c>
      <c r="J80" t="s">
        <v>1436</v>
      </c>
      <c r="K80">
        <v>0</v>
      </c>
      <c r="N80" t="b">
        <v>1</v>
      </c>
      <c r="O80" t="b">
        <v>0</v>
      </c>
      <c r="P80" t="b">
        <v>0</v>
      </c>
      <c r="Q80">
        <v>10</v>
      </c>
      <c r="R80">
        <v>0</v>
      </c>
      <c r="S80">
        <v>1</v>
      </c>
      <c r="T80">
        <v>9</v>
      </c>
      <c r="U80" t="b">
        <v>1</v>
      </c>
      <c r="V80" t="s">
        <v>1074</v>
      </c>
      <c r="W80" t="s">
        <v>1507</v>
      </c>
      <c r="X80" t="s">
        <v>14589</v>
      </c>
      <c r="Y80">
        <v>60</v>
      </c>
      <c r="Z80">
        <v>60</v>
      </c>
      <c r="AA80">
        <v>9</v>
      </c>
      <c r="AB80">
        <v>9</v>
      </c>
      <c r="AC80">
        <v>4</v>
      </c>
    </row>
    <row r="81" spans="1:29">
      <c r="A81">
        <v>80</v>
      </c>
      <c r="B81" t="s">
        <v>805</v>
      </c>
      <c r="C81" t="s">
        <v>1595</v>
      </c>
      <c r="J81" t="s">
        <v>1436</v>
      </c>
      <c r="K81">
        <v>0</v>
      </c>
      <c r="N81" t="b">
        <v>1</v>
      </c>
      <c r="O81" t="b">
        <v>0</v>
      </c>
      <c r="P81" t="b">
        <v>0</v>
      </c>
      <c r="Q81">
        <v>10</v>
      </c>
      <c r="R81">
        <v>0</v>
      </c>
      <c r="S81">
        <v>1</v>
      </c>
      <c r="T81">
        <v>9</v>
      </c>
      <c r="U81" t="b">
        <v>1</v>
      </c>
      <c r="V81" t="s">
        <v>1074</v>
      </c>
      <c r="W81" t="s">
        <v>1507</v>
      </c>
      <c r="X81" t="s">
        <v>14590</v>
      </c>
      <c r="Y81">
        <v>61</v>
      </c>
      <c r="Z81">
        <v>61</v>
      </c>
      <c r="AA81">
        <v>3</v>
      </c>
      <c r="AB81">
        <v>3</v>
      </c>
      <c r="AC81">
        <v>4</v>
      </c>
    </row>
    <row r="82" spans="1:29">
      <c r="A82">
        <v>81</v>
      </c>
      <c r="B82" t="s">
        <v>805</v>
      </c>
      <c r="C82" t="s">
        <v>1596</v>
      </c>
      <c r="J82" t="s">
        <v>1436</v>
      </c>
      <c r="K82">
        <v>0</v>
      </c>
      <c r="N82" t="b">
        <v>1</v>
      </c>
      <c r="O82" t="b">
        <v>0</v>
      </c>
      <c r="P82" t="b">
        <v>0</v>
      </c>
      <c r="Q82">
        <v>10</v>
      </c>
      <c r="R82">
        <v>0</v>
      </c>
      <c r="S82">
        <v>1</v>
      </c>
      <c r="T82">
        <v>9</v>
      </c>
      <c r="U82" t="b">
        <v>1</v>
      </c>
      <c r="V82" t="s">
        <v>1074</v>
      </c>
      <c r="W82" t="s">
        <v>1507</v>
      </c>
      <c r="X82" t="s">
        <v>14591</v>
      </c>
      <c r="Y82">
        <v>61</v>
      </c>
      <c r="Z82">
        <v>61</v>
      </c>
      <c r="AA82">
        <v>6</v>
      </c>
      <c r="AB82">
        <v>6</v>
      </c>
      <c r="AC82">
        <v>4</v>
      </c>
    </row>
    <row r="83" spans="1:29">
      <c r="A83">
        <v>82</v>
      </c>
      <c r="B83" t="s">
        <v>805</v>
      </c>
      <c r="C83" t="s">
        <v>1597</v>
      </c>
      <c r="J83" t="s">
        <v>1436</v>
      </c>
      <c r="K83">
        <v>0</v>
      </c>
      <c r="N83" t="b">
        <v>1</v>
      </c>
      <c r="O83" t="b">
        <v>0</v>
      </c>
      <c r="P83" t="b">
        <v>0</v>
      </c>
      <c r="Q83">
        <v>10</v>
      </c>
      <c r="R83">
        <v>0</v>
      </c>
      <c r="S83">
        <v>1</v>
      </c>
      <c r="T83">
        <v>9</v>
      </c>
      <c r="U83" t="b">
        <v>1</v>
      </c>
      <c r="V83" t="s">
        <v>1074</v>
      </c>
      <c r="W83" t="s">
        <v>1507</v>
      </c>
      <c r="X83" t="s">
        <v>14592</v>
      </c>
      <c r="Y83">
        <v>61</v>
      </c>
      <c r="Z83">
        <v>61</v>
      </c>
      <c r="AA83">
        <v>9</v>
      </c>
      <c r="AB83">
        <v>9</v>
      </c>
      <c r="AC83">
        <v>4</v>
      </c>
    </row>
    <row r="84" spans="1:29">
      <c r="A84">
        <v>83</v>
      </c>
      <c r="B84" t="s">
        <v>1503</v>
      </c>
      <c r="C84" t="s">
        <v>1598</v>
      </c>
      <c r="D84" t="s">
        <v>1599</v>
      </c>
      <c r="E84" t="s">
        <v>1600</v>
      </c>
      <c r="U84" t="b">
        <v>1</v>
      </c>
      <c r="V84" t="s">
        <v>1074</v>
      </c>
      <c r="W84" t="s">
        <v>1507</v>
      </c>
      <c r="X84" t="s">
        <v>14593</v>
      </c>
      <c r="Y84">
        <v>62</v>
      </c>
      <c r="Z84">
        <v>67</v>
      </c>
      <c r="AA84">
        <v>3</v>
      </c>
      <c r="AB84">
        <v>12</v>
      </c>
      <c r="AC84">
        <v>4</v>
      </c>
    </row>
    <row r="85" spans="1:29">
      <c r="A85">
        <v>84</v>
      </c>
      <c r="B85" t="s">
        <v>827</v>
      </c>
      <c r="C85" t="s">
        <v>1601</v>
      </c>
      <c r="U85" t="b">
        <v>1</v>
      </c>
      <c r="V85" t="s">
        <v>1074</v>
      </c>
      <c r="W85" t="s">
        <v>1507</v>
      </c>
      <c r="X85" t="s">
        <v>14594</v>
      </c>
      <c r="Y85">
        <v>62</v>
      </c>
      <c r="Z85">
        <v>67</v>
      </c>
      <c r="AA85">
        <v>3</v>
      </c>
      <c r="AB85">
        <v>11</v>
      </c>
      <c r="AC85">
        <v>4</v>
      </c>
    </row>
    <row r="86" spans="1:29">
      <c r="A86">
        <v>85</v>
      </c>
      <c r="B86" t="s">
        <v>1508</v>
      </c>
      <c r="C86" t="s">
        <v>1602</v>
      </c>
      <c r="U86" t="b">
        <v>1</v>
      </c>
      <c r="V86" t="s">
        <v>1074</v>
      </c>
      <c r="W86" t="s">
        <v>1507</v>
      </c>
      <c r="X86" t="s">
        <v>14595</v>
      </c>
      <c r="Y86">
        <v>63</v>
      </c>
      <c r="Z86">
        <v>67</v>
      </c>
      <c r="AA86">
        <v>3</v>
      </c>
      <c r="AB86">
        <v>12</v>
      </c>
      <c r="AC86">
        <v>4</v>
      </c>
    </row>
    <row r="87" spans="1:29">
      <c r="A87">
        <v>86</v>
      </c>
      <c r="B87" t="s">
        <v>805</v>
      </c>
      <c r="C87" t="s">
        <v>1603</v>
      </c>
      <c r="J87" t="s">
        <v>1436</v>
      </c>
      <c r="K87">
        <v>0</v>
      </c>
      <c r="N87" t="b">
        <v>1</v>
      </c>
      <c r="O87" t="b">
        <v>0</v>
      </c>
      <c r="P87" t="b">
        <v>0</v>
      </c>
      <c r="Q87">
        <v>10</v>
      </c>
      <c r="R87">
        <v>1</v>
      </c>
      <c r="S87">
        <v>1</v>
      </c>
      <c r="T87">
        <v>1</v>
      </c>
      <c r="U87" t="b">
        <v>1</v>
      </c>
      <c r="V87" t="s">
        <v>1074</v>
      </c>
      <c r="W87" t="s">
        <v>1507</v>
      </c>
      <c r="X87" t="s">
        <v>14596</v>
      </c>
      <c r="Y87">
        <v>64</v>
      </c>
      <c r="Z87">
        <v>64</v>
      </c>
      <c r="AA87">
        <v>6</v>
      </c>
      <c r="AB87">
        <v>6</v>
      </c>
      <c r="AC87">
        <v>4</v>
      </c>
    </row>
    <row r="88" spans="1:29">
      <c r="A88">
        <v>87</v>
      </c>
      <c r="B88" t="s">
        <v>805</v>
      </c>
      <c r="C88" t="s">
        <v>1604</v>
      </c>
      <c r="J88" t="s">
        <v>1436</v>
      </c>
      <c r="K88">
        <v>0</v>
      </c>
      <c r="N88" t="b">
        <v>1</v>
      </c>
      <c r="O88" t="b">
        <v>0</v>
      </c>
      <c r="P88" t="b">
        <v>0</v>
      </c>
      <c r="Q88">
        <v>10</v>
      </c>
      <c r="R88">
        <v>1</v>
      </c>
      <c r="S88">
        <v>1</v>
      </c>
      <c r="T88">
        <v>1</v>
      </c>
      <c r="U88" t="b">
        <v>1</v>
      </c>
      <c r="V88" t="s">
        <v>1074</v>
      </c>
      <c r="W88" t="s">
        <v>1507</v>
      </c>
      <c r="X88" t="s">
        <v>14597</v>
      </c>
      <c r="Y88">
        <v>65</v>
      </c>
      <c r="Z88">
        <v>65</v>
      </c>
      <c r="AA88">
        <v>4</v>
      </c>
      <c r="AB88">
        <v>4</v>
      </c>
      <c r="AC88">
        <v>4</v>
      </c>
    </row>
    <row r="89" spans="1:29">
      <c r="A89">
        <v>88</v>
      </c>
      <c r="B89" t="s">
        <v>805</v>
      </c>
      <c r="C89" t="s">
        <v>1605</v>
      </c>
      <c r="J89" t="s">
        <v>1436</v>
      </c>
      <c r="K89">
        <v>0</v>
      </c>
      <c r="N89" t="b">
        <v>1</v>
      </c>
      <c r="O89" t="b">
        <v>0</v>
      </c>
      <c r="P89" t="b">
        <v>0</v>
      </c>
      <c r="Q89">
        <v>10</v>
      </c>
      <c r="R89">
        <v>1</v>
      </c>
      <c r="S89">
        <v>1</v>
      </c>
      <c r="T89">
        <v>1</v>
      </c>
      <c r="U89" t="b">
        <v>1</v>
      </c>
      <c r="V89" t="s">
        <v>1074</v>
      </c>
      <c r="W89" t="s">
        <v>1507</v>
      </c>
      <c r="X89" t="s">
        <v>14598</v>
      </c>
      <c r="Y89">
        <v>66</v>
      </c>
      <c r="Z89">
        <v>66</v>
      </c>
      <c r="AA89">
        <v>4</v>
      </c>
      <c r="AB89">
        <v>4</v>
      </c>
      <c r="AC89">
        <v>4</v>
      </c>
    </row>
    <row r="90" spans="1:29">
      <c r="A90">
        <v>89</v>
      </c>
      <c r="B90" t="s">
        <v>805</v>
      </c>
      <c r="C90" t="s">
        <v>1606</v>
      </c>
      <c r="J90" t="s">
        <v>1436</v>
      </c>
      <c r="K90">
        <v>0</v>
      </c>
      <c r="N90" t="b">
        <v>1</v>
      </c>
      <c r="O90" t="b">
        <v>0</v>
      </c>
      <c r="P90" t="b">
        <v>0</v>
      </c>
      <c r="Q90">
        <v>10</v>
      </c>
      <c r="R90">
        <v>1</v>
      </c>
      <c r="S90">
        <v>1</v>
      </c>
      <c r="T90">
        <v>1</v>
      </c>
      <c r="U90" t="b">
        <v>1</v>
      </c>
      <c r="V90" t="s">
        <v>1074</v>
      </c>
      <c r="W90" t="s">
        <v>1507</v>
      </c>
      <c r="X90" t="s">
        <v>14599</v>
      </c>
      <c r="Y90">
        <v>67</v>
      </c>
      <c r="Z90">
        <v>67</v>
      </c>
      <c r="AA90">
        <v>4</v>
      </c>
      <c r="AB90">
        <v>4</v>
      </c>
      <c r="AC90">
        <v>4</v>
      </c>
    </row>
    <row r="91" spans="1:29">
      <c r="A91">
        <v>90</v>
      </c>
      <c r="B91" t="s">
        <v>805</v>
      </c>
      <c r="C91" t="s">
        <v>1607</v>
      </c>
      <c r="J91" t="s">
        <v>1434</v>
      </c>
      <c r="K91">
        <v>0</v>
      </c>
      <c r="N91" t="b">
        <v>1</v>
      </c>
      <c r="O91" t="b">
        <v>0</v>
      </c>
      <c r="P91" t="b">
        <v>0</v>
      </c>
      <c r="Q91">
        <v>10</v>
      </c>
      <c r="R91">
        <v>6</v>
      </c>
      <c r="S91">
        <v>1</v>
      </c>
      <c r="T91">
        <v>1</v>
      </c>
      <c r="U91" t="b">
        <v>1</v>
      </c>
      <c r="V91" t="s">
        <v>1074</v>
      </c>
      <c r="W91" t="s">
        <v>1507</v>
      </c>
      <c r="X91" t="s">
        <v>14600</v>
      </c>
      <c r="Y91">
        <v>66</v>
      </c>
      <c r="Z91">
        <v>66</v>
      </c>
      <c r="AA91">
        <v>9</v>
      </c>
      <c r="AB91">
        <v>9</v>
      </c>
      <c r="AC91">
        <v>4</v>
      </c>
    </row>
    <row r="92" spans="1:29">
      <c r="A92">
        <v>91</v>
      </c>
      <c r="B92" t="s">
        <v>805</v>
      </c>
      <c r="C92" t="s">
        <v>1608</v>
      </c>
      <c r="J92" t="s">
        <v>1434</v>
      </c>
      <c r="K92">
        <v>0</v>
      </c>
      <c r="N92" t="b">
        <v>1</v>
      </c>
      <c r="O92" t="b">
        <v>0</v>
      </c>
      <c r="P92" t="b">
        <v>0</v>
      </c>
      <c r="Q92">
        <v>10</v>
      </c>
      <c r="R92">
        <v>8</v>
      </c>
      <c r="S92">
        <v>1</v>
      </c>
      <c r="T92">
        <v>1</v>
      </c>
      <c r="U92" t="b">
        <v>1</v>
      </c>
      <c r="V92" t="s">
        <v>1074</v>
      </c>
      <c r="W92" t="s">
        <v>1507</v>
      </c>
      <c r="X92" t="s">
        <v>14601</v>
      </c>
      <c r="Y92">
        <v>66</v>
      </c>
      <c r="Z92">
        <v>66</v>
      </c>
      <c r="AA92">
        <v>11</v>
      </c>
      <c r="AB92">
        <v>11</v>
      </c>
      <c r="AC92">
        <v>4</v>
      </c>
    </row>
    <row r="93" spans="1:29">
      <c r="A93">
        <v>94</v>
      </c>
      <c r="B93" t="s">
        <v>1503</v>
      </c>
      <c r="C93" t="s">
        <v>1610</v>
      </c>
      <c r="D93" t="s">
        <v>1611</v>
      </c>
      <c r="E93" t="s">
        <v>1612</v>
      </c>
      <c r="U93" t="b">
        <v>1</v>
      </c>
      <c r="V93" t="s">
        <v>1076</v>
      </c>
      <c r="W93" t="s">
        <v>1609</v>
      </c>
      <c r="X93" t="s">
        <v>14602</v>
      </c>
      <c r="Y93">
        <v>20</v>
      </c>
      <c r="Z93">
        <v>28</v>
      </c>
      <c r="AA93">
        <v>4</v>
      </c>
      <c r="AB93">
        <v>11</v>
      </c>
      <c r="AC93">
        <v>5</v>
      </c>
    </row>
    <row r="94" spans="1:29">
      <c r="A94">
        <v>95</v>
      </c>
      <c r="B94" t="s">
        <v>827</v>
      </c>
      <c r="C94" t="s">
        <v>1613</v>
      </c>
      <c r="U94" t="b">
        <v>1</v>
      </c>
      <c r="V94" t="s">
        <v>1076</v>
      </c>
      <c r="W94" t="s">
        <v>1609</v>
      </c>
      <c r="X94" t="s">
        <v>14603</v>
      </c>
      <c r="Y94">
        <v>20</v>
      </c>
      <c r="Z94">
        <v>28</v>
      </c>
      <c r="AA94">
        <v>4</v>
      </c>
      <c r="AB94">
        <v>10</v>
      </c>
      <c r="AC94">
        <v>5</v>
      </c>
    </row>
    <row r="95" spans="1:29">
      <c r="A95">
        <v>96</v>
      </c>
      <c r="B95" t="s">
        <v>1508</v>
      </c>
      <c r="C95" t="s">
        <v>1614</v>
      </c>
      <c r="U95" t="b">
        <v>1</v>
      </c>
      <c r="V95" t="s">
        <v>1076</v>
      </c>
      <c r="W95" t="s">
        <v>1609</v>
      </c>
      <c r="X95" t="s">
        <v>14604</v>
      </c>
      <c r="Y95">
        <v>21</v>
      </c>
      <c r="Z95">
        <v>29</v>
      </c>
      <c r="AA95">
        <v>4</v>
      </c>
      <c r="AB95">
        <v>11</v>
      </c>
      <c r="AC95">
        <v>5</v>
      </c>
    </row>
    <row r="96" spans="1:29">
      <c r="A96">
        <v>97</v>
      </c>
      <c r="B96" t="s">
        <v>805</v>
      </c>
      <c r="C96" t="s">
        <v>1615</v>
      </c>
      <c r="J96" t="s">
        <v>1436</v>
      </c>
      <c r="K96">
        <v>0</v>
      </c>
      <c r="N96" t="b">
        <v>1</v>
      </c>
      <c r="O96" t="b">
        <v>0</v>
      </c>
      <c r="P96" t="b">
        <v>0</v>
      </c>
      <c r="Q96">
        <v>8</v>
      </c>
      <c r="R96">
        <v>0</v>
      </c>
      <c r="S96">
        <v>1</v>
      </c>
      <c r="T96">
        <v>4</v>
      </c>
      <c r="U96" t="b">
        <v>1</v>
      </c>
      <c r="V96" t="s">
        <v>1076</v>
      </c>
      <c r="W96" t="s">
        <v>1609</v>
      </c>
      <c r="X96" t="s">
        <v>14531</v>
      </c>
      <c r="Y96">
        <v>22</v>
      </c>
      <c r="Z96">
        <v>22</v>
      </c>
      <c r="AA96">
        <v>4</v>
      </c>
      <c r="AB96">
        <v>4</v>
      </c>
      <c r="AC96">
        <v>5</v>
      </c>
    </row>
    <row r="97" spans="1:29">
      <c r="A97">
        <v>98</v>
      </c>
      <c r="B97" t="s">
        <v>805</v>
      </c>
      <c r="C97" t="s">
        <v>1616</v>
      </c>
      <c r="J97" t="s">
        <v>1436</v>
      </c>
      <c r="K97">
        <v>0</v>
      </c>
      <c r="N97" t="b">
        <v>1</v>
      </c>
      <c r="O97" t="b">
        <v>0</v>
      </c>
      <c r="P97" t="b">
        <v>0</v>
      </c>
      <c r="Q97">
        <v>8</v>
      </c>
      <c r="R97">
        <v>0</v>
      </c>
      <c r="S97">
        <v>1</v>
      </c>
      <c r="T97">
        <v>6</v>
      </c>
      <c r="U97" t="b">
        <v>1</v>
      </c>
      <c r="V97" t="s">
        <v>1076</v>
      </c>
      <c r="W97" t="s">
        <v>1609</v>
      </c>
      <c r="X97" t="s">
        <v>14533</v>
      </c>
      <c r="Y97">
        <v>24</v>
      </c>
      <c r="Z97">
        <v>24</v>
      </c>
      <c r="AA97">
        <v>4</v>
      </c>
      <c r="AB97">
        <v>4</v>
      </c>
      <c r="AC97">
        <v>5</v>
      </c>
    </row>
    <row r="98" spans="1:29">
      <c r="A98">
        <v>99</v>
      </c>
      <c r="B98" t="s">
        <v>805</v>
      </c>
      <c r="C98" t="s">
        <v>1617</v>
      </c>
      <c r="J98" t="s">
        <v>1436</v>
      </c>
      <c r="K98">
        <v>0</v>
      </c>
      <c r="N98" t="b">
        <v>1</v>
      </c>
      <c r="O98" t="b">
        <v>0</v>
      </c>
      <c r="P98" t="b">
        <v>0</v>
      </c>
      <c r="Q98">
        <v>8</v>
      </c>
      <c r="R98">
        <v>0</v>
      </c>
      <c r="S98">
        <v>1</v>
      </c>
      <c r="T98">
        <v>8</v>
      </c>
      <c r="U98" t="b">
        <v>1</v>
      </c>
      <c r="V98" t="s">
        <v>1076</v>
      </c>
      <c r="W98" t="s">
        <v>1609</v>
      </c>
      <c r="X98" t="s">
        <v>14605</v>
      </c>
      <c r="Y98">
        <v>26</v>
      </c>
      <c r="Z98">
        <v>26</v>
      </c>
      <c r="AA98">
        <v>4</v>
      </c>
      <c r="AB98">
        <v>4</v>
      </c>
      <c r="AC98">
        <v>5</v>
      </c>
    </row>
    <row r="99" spans="1:29">
      <c r="A99">
        <v>100</v>
      </c>
      <c r="B99" t="s">
        <v>805</v>
      </c>
      <c r="C99" t="s">
        <v>1618</v>
      </c>
      <c r="J99" t="s">
        <v>1438</v>
      </c>
      <c r="K99">
        <v>0</v>
      </c>
      <c r="N99" t="b">
        <v>1</v>
      </c>
      <c r="O99" t="b">
        <v>0</v>
      </c>
      <c r="P99" t="b">
        <v>0</v>
      </c>
      <c r="Q99">
        <v>8</v>
      </c>
      <c r="R99">
        <v>0</v>
      </c>
      <c r="S99">
        <v>1</v>
      </c>
      <c r="T99">
        <v>10</v>
      </c>
      <c r="U99" t="b">
        <v>1</v>
      </c>
      <c r="V99" t="s">
        <v>1076</v>
      </c>
      <c r="W99" t="s">
        <v>1609</v>
      </c>
      <c r="X99" t="s">
        <v>14606</v>
      </c>
      <c r="Y99">
        <v>28</v>
      </c>
      <c r="Z99">
        <v>28</v>
      </c>
      <c r="AA99">
        <v>4</v>
      </c>
      <c r="AB99">
        <v>4</v>
      </c>
      <c r="AC99">
        <v>5</v>
      </c>
    </row>
    <row r="100" spans="1:29">
      <c r="A100">
        <v>101</v>
      </c>
      <c r="B100" t="s">
        <v>1503</v>
      </c>
      <c r="C100" t="s">
        <v>1619</v>
      </c>
      <c r="D100" t="s">
        <v>1620</v>
      </c>
      <c r="E100" t="s">
        <v>1621</v>
      </c>
      <c r="U100" t="b">
        <v>1</v>
      </c>
      <c r="V100" t="s">
        <v>1076</v>
      </c>
      <c r="W100" t="s">
        <v>1609</v>
      </c>
      <c r="X100" t="s">
        <v>14607</v>
      </c>
      <c r="Y100">
        <v>32</v>
      </c>
      <c r="Z100">
        <v>39</v>
      </c>
      <c r="AA100">
        <v>3</v>
      </c>
      <c r="AB100">
        <v>11</v>
      </c>
      <c r="AC100">
        <v>5</v>
      </c>
    </row>
    <row r="101" spans="1:29">
      <c r="A101">
        <v>102</v>
      </c>
      <c r="B101" t="s">
        <v>827</v>
      </c>
      <c r="C101" t="s">
        <v>1622</v>
      </c>
      <c r="U101" t="b">
        <v>1</v>
      </c>
      <c r="V101" t="s">
        <v>1076</v>
      </c>
      <c r="W101" t="s">
        <v>1609</v>
      </c>
      <c r="X101" t="s">
        <v>14608</v>
      </c>
      <c r="Y101">
        <v>32</v>
      </c>
      <c r="Z101">
        <v>39</v>
      </c>
      <c r="AA101">
        <v>3</v>
      </c>
      <c r="AB101">
        <v>10</v>
      </c>
      <c r="AC101">
        <v>5</v>
      </c>
    </row>
    <row r="102" spans="1:29">
      <c r="A102">
        <v>103</v>
      </c>
      <c r="B102" t="s">
        <v>1508</v>
      </c>
      <c r="C102" t="s">
        <v>1623</v>
      </c>
      <c r="U102" t="b">
        <v>1</v>
      </c>
      <c r="V102" t="s">
        <v>1076</v>
      </c>
      <c r="W102" t="s">
        <v>1609</v>
      </c>
      <c r="X102" t="s">
        <v>14609</v>
      </c>
      <c r="Y102">
        <v>33</v>
      </c>
      <c r="Z102">
        <v>39</v>
      </c>
      <c r="AA102">
        <v>3</v>
      </c>
      <c r="AB102">
        <v>11</v>
      </c>
      <c r="AC102">
        <v>5</v>
      </c>
    </row>
    <row r="103" spans="1:29">
      <c r="A103">
        <v>104</v>
      </c>
      <c r="B103" t="s">
        <v>805</v>
      </c>
      <c r="C103" t="s">
        <v>1624</v>
      </c>
      <c r="J103" t="s">
        <v>1436</v>
      </c>
      <c r="K103">
        <v>0</v>
      </c>
      <c r="N103" t="b">
        <v>1</v>
      </c>
      <c r="O103" t="b">
        <v>0</v>
      </c>
      <c r="P103" t="b">
        <v>0</v>
      </c>
      <c r="Q103">
        <v>9</v>
      </c>
      <c r="R103">
        <v>1</v>
      </c>
      <c r="S103">
        <v>1</v>
      </c>
      <c r="T103">
        <v>0</v>
      </c>
      <c r="U103" t="b">
        <v>1</v>
      </c>
      <c r="V103" t="s">
        <v>1076</v>
      </c>
      <c r="W103" t="s">
        <v>1609</v>
      </c>
      <c r="X103" t="s">
        <v>14610</v>
      </c>
      <c r="Y103">
        <v>33</v>
      </c>
      <c r="Z103">
        <v>33</v>
      </c>
      <c r="AA103">
        <v>6</v>
      </c>
      <c r="AB103">
        <v>6</v>
      </c>
      <c r="AC103">
        <v>5</v>
      </c>
    </row>
    <row r="104" spans="1:29">
      <c r="A104">
        <v>105</v>
      </c>
      <c r="B104" t="s">
        <v>805</v>
      </c>
      <c r="C104" t="s">
        <v>13224</v>
      </c>
      <c r="J104" t="s">
        <v>1436</v>
      </c>
      <c r="K104">
        <v>0</v>
      </c>
      <c r="N104" t="b">
        <v>1</v>
      </c>
      <c r="O104" t="b">
        <v>0</v>
      </c>
      <c r="P104" t="b">
        <v>0</v>
      </c>
      <c r="Q104">
        <v>9</v>
      </c>
      <c r="R104">
        <v>1</v>
      </c>
      <c r="S104">
        <v>1</v>
      </c>
      <c r="T104">
        <v>0</v>
      </c>
      <c r="U104" t="b">
        <v>1</v>
      </c>
      <c r="V104" t="s">
        <v>1076</v>
      </c>
      <c r="W104" t="s">
        <v>1609</v>
      </c>
      <c r="X104" t="s">
        <v>14611</v>
      </c>
      <c r="Y104">
        <v>34</v>
      </c>
      <c r="Z104">
        <v>34</v>
      </c>
      <c r="AA104">
        <v>6</v>
      </c>
      <c r="AB104">
        <v>6</v>
      </c>
      <c r="AC104">
        <v>5</v>
      </c>
    </row>
    <row r="105" spans="1:29">
      <c r="A105">
        <v>106</v>
      </c>
      <c r="B105" t="s">
        <v>805</v>
      </c>
      <c r="C105" t="s">
        <v>13225</v>
      </c>
      <c r="J105" t="s">
        <v>1436</v>
      </c>
      <c r="K105">
        <v>0</v>
      </c>
      <c r="N105" t="b">
        <v>1</v>
      </c>
      <c r="O105" t="b">
        <v>0</v>
      </c>
      <c r="P105" t="b">
        <v>0</v>
      </c>
      <c r="Q105">
        <v>9</v>
      </c>
      <c r="R105">
        <v>1</v>
      </c>
      <c r="S105">
        <v>1</v>
      </c>
      <c r="T105">
        <v>0</v>
      </c>
      <c r="U105" t="b">
        <v>1</v>
      </c>
      <c r="V105" t="s">
        <v>1076</v>
      </c>
      <c r="W105" t="s">
        <v>1609</v>
      </c>
      <c r="X105" t="s">
        <v>14612</v>
      </c>
      <c r="Y105">
        <v>35</v>
      </c>
      <c r="Z105">
        <v>35</v>
      </c>
      <c r="AA105">
        <v>6</v>
      </c>
      <c r="AB105">
        <v>6</v>
      </c>
      <c r="AC105">
        <v>5</v>
      </c>
    </row>
    <row r="106" spans="1:29">
      <c r="A106">
        <v>107</v>
      </c>
      <c r="B106" t="s">
        <v>805</v>
      </c>
      <c r="C106" t="s">
        <v>13226</v>
      </c>
      <c r="J106" t="s">
        <v>1436</v>
      </c>
      <c r="K106">
        <v>0</v>
      </c>
      <c r="N106" t="b">
        <v>1</v>
      </c>
      <c r="O106" t="b">
        <v>0</v>
      </c>
      <c r="P106" t="b">
        <v>0</v>
      </c>
      <c r="Q106">
        <v>9</v>
      </c>
      <c r="R106">
        <v>1</v>
      </c>
      <c r="S106">
        <v>1</v>
      </c>
      <c r="T106">
        <v>0</v>
      </c>
      <c r="U106" t="b">
        <v>1</v>
      </c>
      <c r="V106" t="s">
        <v>1076</v>
      </c>
      <c r="W106" t="s">
        <v>1609</v>
      </c>
      <c r="X106" t="s">
        <v>14613</v>
      </c>
      <c r="Y106">
        <v>36</v>
      </c>
      <c r="Z106">
        <v>36</v>
      </c>
      <c r="AA106">
        <v>6</v>
      </c>
      <c r="AB106">
        <v>6</v>
      </c>
      <c r="AC106">
        <v>5</v>
      </c>
    </row>
    <row r="107" spans="1:29">
      <c r="A107">
        <v>108</v>
      </c>
      <c r="B107" t="s">
        <v>805</v>
      </c>
      <c r="C107" t="s">
        <v>1625</v>
      </c>
      <c r="J107" t="s">
        <v>1436</v>
      </c>
      <c r="K107">
        <v>0</v>
      </c>
      <c r="N107" t="b">
        <v>1</v>
      </c>
      <c r="O107" t="b">
        <v>0</v>
      </c>
      <c r="P107" t="b">
        <v>0</v>
      </c>
      <c r="Q107">
        <v>9</v>
      </c>
      <c r="R107">
        <v>1</v>
      </c>
      <c r="S107">
        <v>1</v>
      </c>
      <c r="T107">
        <v>0</v>
      </c>
      <c r="U107" t="b">
        <v>1</v>
      </c>
      <c r="V107" t="s">
        <v>1076</v>
      </c>
      <c r="W107" t="s">
        <v>1609</v>
      </c>
      <c r="X107" t="s">
        <v>14614</v>
      </c>
      <c r="Y107">
        <v>37</v>
      </c>
      <c r="Z107">
        <v>37</v>
      </c>
      <c r="AA107">
        <v>6</v>
      </c>
      <c r="AB107">
        <v>6</v>
      </c>
      <c r="AC107">
        <v>5</v>
      </c>
    </row>
    <row r="108" spans="1:29">
      <c r="A108">
        <v>109</v>
      </c>
      <c r="B108" t="s">
        <v>805</v>
      </c>
      <c r="C108" t="s">
        <v>1626</v>
      </c>
      <c r="J108" t="s">
        <v>1434</v>
      </c>
      <c r="K108">
        <v>0</v>
      </c>
      <c r="N108" t="b">
        <v>1</v>
      </c>
      <c r="O108" t="b">
        <v>0</v>
      </c>
      <c r="P108" t="b">
        <v>0</v>
      </c>
      <c r="Q108">
        <v>9</v>
      </c>
      <c r="R108">
        <v>1</v>
      </c>
      <c r="S108">
        <v>1</v>
      </c>
      <c r="T108">
        <v>0</v>
      </c>
      <c r="U108" t="b">
        <v>1</v>
      </c>
      <c r="V108" t="s">
        <v>1076</v>
      </c>
      <c r="W108" t="s">
        <v>1609</v>
      </c>
      <c r="X108" t="s">
        <v>14615</v>
      </c>
      <c r="Y108">
        <v>38</v>
      </c>
      <c r="Z108">
        <v>38</v>
      </c>
      <c r="AA108">
        <v>6</v>
      </c>
      <c r="AB108">
        <v>6</v>
      </c>
      <c r="AC108">
        <v>5</v>
      </c>
    </row>
    <row r="109" spans="1:29">
      <c r="A109">
        <v>110</v>
      </c>
      <c r="B109" t="s">
        <v>805</v>
      </c>
      <c r="C109" t="s">
        <v>1627</v>
      </c>
      <c r="J109" t="s">
        <v>1436</v>
      </c>
      <c r="K109">
        <v>0</v>
      </c>
      <c r="N109" t="b">
        <v>1</v>
      </c>
      <c r="O109" t="b">
        <v>0</v>
      </c>
      <c r="P109" t="b">
        <v>0</v>
      </c>
      <c r="Q109">
        <v>9</v>
      </c>
      <c r="R109">
        <v>1</v>
      </c>
      <c r="S109">
        <v>1</v>
      </c>
      <c r="T109">
        <v>0</v>
      </c>
      <c r="U109" t="b">
        <v>1</v>
      </c>
      <c r="V109" t="s">
        <v>1076</v>
      </c>
      <c r="W109" t="s">
        <v>1609</v>
      </c>
      <c r="X109" t="s">
        <v>14616</v>
      </c>
      <c r="Y109">
        <v>39</v>
      </c>
      <c r="Z109">
        <v>39</v>
      </c>
      <c r="AA109">
        <v>6</v>
      </c>
      <c r="AB109">
        <v>6</v>
      </c>
      <c r="AC109">
        <v>5</v>
      </c>
    </row>
    <row r="110" spans="1:29">
      <c r="A110">
        <v>111</v>
      </c>
      <c r="B110" t="s">
        <v>1503</v>
      </c>
      <c r="C110" t="s">
        <v>1628</v>
      </c>
      <c r="D110" t="s">
        <v>1629</v>
      </c>
      <c r="E110" t="s">
        <v>49</v>
      </c>
      <c r="U110" t="b">
        <v>1</v>
      </c>
      <c r="V110" t="s">
        <v>1077</v>
      </c>
      <c r="W110" t="s">
        <v>1630</v>
      </c>
      <c r="X110" t="s">
        <v>14617</v>
      </c>
      <c r="Y110">
        <v>11</v>
      </c>
      <c r="Z110">
        <v>46</v>
      </c>
      <c r="AA110">
        <v>2</v>
      </c>
      <c r="AB110">
        <v>11</v>
      </c>
      <c r="AC110">
        <v>6</v>
      </c>
    </row>
    <row r="111" spans="1:29">
      <c r="A111">
        <v>112</v>
      </c>
      <c r="B111" t="s">
        <v>827</v>
      </c>
      <c r="C111" t="s">
        <v>1631</v>
      </c>
      <c r="U111" t="b">
        <v>1</v>
      </c>
      <c r="V111" t="s">
        <v>1077</v>
      </c>
      <c r="W111" t="s">
        <v>1630</v>
      </c>
      <c r="X111" t="s">
        <v>14618</v>
      </c>
      <c r="Y111">
        <v>11</v>
      </c>
      <c r="Z111">
        <v>46</v>
      </c>
      <c r="AA111">
        <v>2</v>
      </c>
      <c r="AB111">
        <v>10</v>
      </c>
      <c r="AC111">
        <v>6</v>
      </c>
    </row>
    <row r="112" spans="1:29">
      <c r="A112">
        <v>113</v>
      </c>
      <c r="B112" t="s">
        <v>1508</v>
      </c>
      <c r="C112" t="s">
        <v>1632</v>
      </c>
      <c r="U112" t="b">
        <v>1</v>
      </c>
      <c r="V112" t="s">
        <v>1077</v>
      </c>
      <c r="W112" t="s">
        <v>1630</v>
      </c>
      <c r="X112" t="s">
        <v>14619</v>
      </c>
      <c r="Y112">
        <v>12</v>
      </c>
      <c r="Z112">
        <v>46</v>
      </c>
      <c r="AA112">
        <v>2</v>
      </c>
      <c r="AB112">
        <v>11</v>
      </c>
      <c r="AC112">
        <v>6</v>
      </c>
    </row>
    <row r="113" spans="1:29">
      <c r="A113">
        <v>114</v>
      </c>
      <c r="B113" t="s">
        <v>805</v>
      </c>
      <c r="C113" t="s">
        <v>1633</v>
      </c>
      <c r="J113" t="s">
        <v>1436</v>
      </c>
      <c r="K113">
        <v>0</v>
      </c>
      <c r="N113" t="b">
        <v>1</v>
      </c>
      <c r="O113" t="b">
        <v>0</v>
      </c>
      <c r="P113" t="b">
        <v>0</v>
      </c>
      <c r="Q113">
        <v>10</v>
      </c>
      <c r="R113">
        <v>2</v>
      </c>
      <c r="S113">
        <v>1</v>
      </c>
      <c r="T113">
        <v>1</v>
      </c>
      <c r="U113" t="b">
        <v>1</v>
      </c>
      <c r="V113" t="s">
        <v>1077</v>
      </c>
      <c r="W113" t="s">
        <v>1630</v>
      </c>
      <c r="X113" t="s">
        <v>14440</v>
      </c>
      <c r="Y113">
        <v>12</v>
      </c>
      <c r="Z113">
        <v>12</v>
      </c>
      <c r="AA113">
        <v>5</v>
      </c>
      <c r="AB113">
        <v>5</v>
      </c>
      <c r="AC113">
        <v>6</v>
      </c>
    </row>
    <row r="114" spans="1:29">
      <c r="A114">
        <v>115</v>
      </c>
      <c r="B114" t="s">
        <v>805</v>
      </c>
      <c r="C114" t="s">
        <v>1634</v>
      </c>
      <c r="J114" t="s">
        <v>1436</v>
      </c>
      <c r="K114">
        <v>0</v>
      </c>
      <c r="N114" t="b">
        <v>1</v>
      </c>
      <c r="O114" t="b">
        <v>0</v>
      </c>
      <c r="P114" t="b">
        <v>0</v>
      </c>
      <c r="Q114">
        <v>10</v>
      </c>
      <c r="R114">
        <v>2</v>
      </c>
      <c r="S114">
        <v>1</v>
      </c>
      <c r="T114">
        <v>1</v>
      </c>
      <c r="U114" t="b">
        <v>1</v>
      </c>
      <c r="V114" t="s">
        <v>1077</v>
      </c>
      <c r="W114" t="s">
        <v>1630</v>
      </c>
      <c r="X114" t="s">
        <v>14620</v>
      </c>
      <c r="Y114">
        <v>14</v>
      </c>
      <c r="Z114">
        <v>14</v>
      </c>
      <c r="AA114">
        <v>6</v>
      </c>
      <c r="AB114">
        <v>6</v>
      </c>
      <c r="AC114">
        <v>6</v>
      </c>
    </row>
    <row r="115" spans="1:29">
      <c r="A115">
        <v>116</v>
      </c>
      <c r="B115" t="s">
        <v>805</v>
      </c>
      <c r="C115" t="s">
        <v>1635</v>
      </c>
      <c r="J115" t="s">
        <v>1436</v>
      </c>
      <c r="K115">
        <v>0</v>
      </c>
      <c r="N115" t="b">
        <v>1</v>
      </c>
      <c r="O115" t="b">
        <v>0</v>
      </c>
      <c r="P115" t="b">
        <v>0</v>
      </c>
      <c r="Q115">
        <v>10</v>
      </c>
      <c r="R115">
        <v>2</v>
      </c>
      <c r="S115">
        <v>1</v>
      </c>
      <c r="T115">
        <v>1</v>
      </c>
      <c r="U115" t="b">
        <v>1</v>
      </c>
      <c r="V115" t="s">
        <v>1077</v>
      </c>
      <c r="W115" t="s">
        <v>1630</v>
      </c>
      <c r="X115" t="s">
        <v>14621</v>
      </c>
      <c r="Y115">
        <v>15</v>
      </c>
      <c r="Z115">
        <v>15</v>
      </c>
      <c r="AA115">
        <v>6</v>
      </c>
      <c r="AB115">
        <v>6</v>
      </c>
      <c r="AC115">
        <v>6</v>
      </c>
    </row>
    <row r="116" spans="1:29">
      <c r="A116">
        <v>117</v>
      </c>
      <c r="B116" t="s">
        <v>805</v>
      </c>
      <c r="C116" t="s">
        <v>1636</v>
      </c>
      <c r="J116" t="s">
        <v>1436</v>
      </c>
      <c r="K116">
        <v>0</v>
      </c>
      <c r="N116" t="b">
        <v>1</v>
      </c>
      <c r="O116" t="b">
        <v>0</v>
      </c>
      <c r="P116" t="b">
        <v>0</v>
      </c>
      <c r="Q116">
        <v>10</v>
      </c>
      <c r="R116">
        <v>2</v>
      </c>
      <c r="S116">
        <v>1</v>
      </c>
      <c r="T116">
        <v>1</v>
      </c>
      <c r="U116" t="b">
        <v>1</v>
      </c>
      <c r="V116" t="s">
        <v>1077</v>
      </c>
      <c r="W116" t="s">
        <v>1630</v>
      </c>
      <c r="X116" t="s">
        <v>14469</v>
      </c>
      <c r="Y116">
        <v>16</v>
      </c>
      <c r="Z116">
        <v>16</v>
      </c>
      <c r="AA116">
        <v>6</v>
      </c>
      <c r="AB116">
        <v>6</v>
      </c>
      <c r="AC116">
        <v>6</v>
      </c>
    </row>
    <row r="117" spans="1:29">
      <c r="A117">
        <v>118</v>
      </c>
      <c r="B117" t="s">
        <v>805</v>
      </c>
      <c r="C117" t="s">
        <v>1637</v>
      </c>
      <c r="J117" t="s">
        <v>1436</v>
      </c>
      <c r="K117">
        <v>0</v>
      </c>
      <c r="N117" t="b">
        <v>1</v>
      </c>
      <c r="O117" t="b">
        <v>0</v>
      </c>
      <c r="P117" t="b">
        <v>0</v>
      </c>
      <c r="Q117">
        <v>10</v>
      </c>
      <c r="R117">
        <v>2</v>
      </c>
      <c r="S117">
        <v>1</v>
      </c>
      <c r="T117">
        <v>1</v>
      </c>
      <c r="U117" t="b">
        <v>1</v>
      </c>
      <c r="V117" t="s">
        <v>1077</v>
      </c>
      <c r="W117" t="s">
        <v>1630</v>
      </c>
      <c r="X117" t="s">
        <v>14622</v>
      </c>
      <c r="Y117">
        <v>30</v>
      </c>
      <c r="Z117">
        <v>30</v>
      </c>
      <c r="AA117">
        <v>5</v>
      </c>
      <c r="AB117">
        <v>5</v>
      </c>
      <c r="AC117">
        <v>6</v>
      </c>
    </row>
    <row r="118" spans="1:29">
      <c r="A118">
        <v>119</v>
      </c>
      <c r="B118" t="s">
        <v>805</v>
      </c>
      <c r="C118" t="s">
        <v>1638</v>
      </c>
      <c r="J118" t="s">
        <v>1436</v>
      </c>
      <c r="K118">
        <v>0</v>
      </c>
      <c r="N118" t="b">
        <v>1</v>
      </c>
      <c r="O118" t="b">
        <v>0</v>
      </c>
      <c r="P118" t="b">
        <v>0</v>
      </c>
      <c r="Q118">
        <v>10</v>
      </c>
      <c r="R118">
        <v>2</v>
      </c>
      <c r="S118">
        <v>1</v>
      </c>
      <c r="T118">
        <v>9</v>
      </c>
      <c r="U118" t="b">
        <v>1</v>
      </c>
      <c r="V118" t="s">
        <v>1077</v>
      </c>
      <c r="W118" t="s">
        <v>1630</v>
      </c>
      <c r="X118" t="s">
        <v>14623</v>
      </c>
      <c r="Y118">
        <v>20</v>
      </c>
      <c r="Z118">
        <v>20</v>
      </c>
      <c r="AA118">
        <v>6</v>
      </c>
      <c r="AB118">
        <v>6</v>
      </c>
      <c r="AC118">
        <v>6</v>
      </c>
    </row>
    <row r="119" spans="1:29">
      <c r="A119">
        <v>120</v>
      </c>
      <c r="B119" t="s">
        <v>805</v>
      </c>
      <c r="C119" t="s">
        <v>1639</v>
      </c>
      <c r="J119" t="s">
        <v>1436</v>
      </c>
      <c r="K119">
        <v>0</v>
      </c>
      <c r="N119" t="b">
        <v>1</v>
      </c>
      <c r="O119" t="b">
        <v>0</v>
      </c>
      <c r="P119" t="b">
        <v>0</v>
      </c>
      <c r="Q119">
        <v>10</v>
      </c>
      <c r="R119">
        <v>2</v>
      </c>
      <c r="S119">
        <v>1</v>
      </c>
      <c r="T119">
        <v>9</v>
      </c>
      <c r="U119" t="b">
        <v>1</v>
      </c>
      <c r="V119" t="s">
        <v>1077</v>
      </c>
      <c r="W119" t="s">
        <v>1630</v>
      </c>
      <c r="X119" t="s">
        <v>14624</v>
      </c>
      <c r="Y119">
        <v>21</v>
      </c>
      <c r="Z119">
        <v>21</v>
      </c>
      <c r="AA119">
        <v>6</v>
      </c>
      <c r="AB119">
        <v>6</v>
      </c>
      <c r="AC119">
        <v>6</v>
      </c>
    </row>
    <row r="120" spans="1:29">
      <c r="A120">
        <v>121</v>
      </c>
      <c r="B120" t="s">
        <v>805</v>
      </c>
      <c r="C120" t="s">
        <v>1640</v>
      </c>
      <c r="J120" t="s">
        <v>1436</v>
      </c>
      <c r="K120">
        <v>0</v>
      </c>
      <c r="N120" t="b">
        <v>1</v>
      </c>
      <c r="O120" t="b">
        <v>0</v>
      </c>
      <c r="P120" t="b">
        <v>0</v>
      </c>
      <c r="Q120">
        <v>10</v>
      </c>
      <c r="R120">
        <v>2</v>
      </c>
      <c r="S120">
        <v>1</v>
      </c>
      <c r="T120">
        <v>9</v>
      </c>
      <c r="U120" t="b">
        <v>1</v>
      </c>
      <c r="V120" t="s">
        <v>1077</v>
      </c>
      <c r="W120" t="s">
        <v>1630</v>
      </c>
      <c r="X120" t="s">
        <v>14625</v>
      </c>
      <c r="Y120">
        <v>22</v>
      </c>
      <c r="Z120">
        <v>22</v>
      </c>
      <c r="AA120">
        <v>6</v>
      </c>
      <c r="AB120">
        <v>6</v>
      </c>
      <c r="AC120">
        <v>6</v>
      </c>
    </row>
    <row r="121" spans="1:29">
      <c r="A121">
        <v>122</v>
      </c>
      <c r="B121" t="s">
        <v>805</v>
      </c>
      <c r="C121" t="s">
        <v>1641</v>
      </c>
      <c r="J121" t="s">
        <v>1436</v>
      </c>
      <c r="K121">
        <v>0</v>
      </c>
      <c r="N121" t="b">
        <v>1</v>
      </c>
      <c r="O121" t="b">
        <v>0</v>
      </c>
      <c r="P121" t="b">
        <v>0</v>
      </c>
      <c r="Q121">
        <v>10</v>
      </c>
      <c r="R121">
        <v>2</v>
      </c>
      <c r="S121">
        <v>1</v>
      </c>
      <c r="T121">
        <v>9</v>
      </c>
      <c r="U121" t="b">
        <v>1</v>
      </c>
      <c r="V121" t="s">
        <v>1077</v>
      </c>
      <c r="W121" t="s">
        <v>1630</v>
      </c>
      <c r="X121" t="s">
        <v>14626</v>
      </c>
      <c r="Y121">
        <v>23</v>
      </c>
      <c r="Z121">
        <v>23</v>
      </c>
      <c r="AA121">
        <v>6</v>
      </c>
      <c r="AB121">
        <v>6</v>
      </c>
      <c r="AC121">
        <v>6</v>
      </c>
    </row>
    <row r="122" spans="1:29">
      <c r="A122">
        <v>123</v>
      </c>
      <c r="B122" t="s">
        <v>805</v>
      </c>
      <c r="C122" t="s">
        <v>1642</v>
      </c>
      <c r="J122" t="s">
        <v>1436</v>
      </c>
      <c r="K122">
        <v>0</v>
      </c>
      <c r="N122" t="b">
        <v>1</v>
      </c>
      <c r="O122" t="b">
        <v>0</v>
      </c>
      <c r="P122" t="b">
        <v>0</v>
      </c>
      <c r="Q122">
        <v>10</v>
      </c>
      <c r="R122">
        <v>2</v>
      </c>
      <c r="S122">
        <v>1</v>
      </c>
      <c r="T122">
        <v>9</v>
      </c>
      <c r="U122" t="b">
        <v>1</v>
      </c>
      <c r="V122" t="s">
        <v>1077</v>
      </c>
      <c r="W122" t="s">
        <v>1630</v>
      </c>
      <c r="X122" t="s">
        <v>14627</v>
      </c>
      <c r="Y122">
        <v>24</v>
      </c>
      <c r="Z122">
        <v>24</v>
      </c>
      <c r="AA122">
        <v>6</v>
      </c>
      <c r="AB122">
        <v>6</v>
      </c>
      <c r="AC122">
        <v>6</v>
      </c>
    </row>
    <row r="123" spans="1:29">
      <c r="A123">
        <v>124</v>
      </c>
      <c r="B123" t="s">
        <v>805</v>
      </c>
      <c r="C123" t="s">
        <v>1643</v>
      </c>
      <c r="J123" t="s">
        <v>1436</v>
      </c>
      <c r="K123">
        <v>0</v>
      </c>
      <c r="N123" t="b">
        <v>1</v>
      </c>
      <c r="O123" t="b">
        <v>0</v>
      </c>
      <c r="P123" t="b">
        <v>0</v>
      </c>
      <c r="Q123">
        <v>10</v>
      </c>
      <c r="R123">
        <v>2</v>
      </c>
      <c r="S123">
        <v>1</v>
      </c>
      <c r="T123">
        <v>9</v>
      </c>
      <c r="U123" t="b">
        <v>1</v>
      </c>
      <c r="V123" t="s">
        <v>1077</v>
      </c>
      <c r="W123" t="s">
        <v>1630</v>
      </c>
      <c r="X123" t="s">
        <v>14534</v>
      </c>
      <c r="Y123">
        <v>25</v>
      </c>
      <c r="Z123">
        <v>25</v>
      </c>
      <c r="AA123">
        <v>6</v>
      </c>
      <c r="AB123">
        <v>6</v>
      </c>
      <c r="AC123">
        <v>6</v>
      </c>
    </row>
    <row r="124" spans="1:29">
      <c r="A124">
        <v>125</v>
      </c>
      <c r="B124" t="s">
        <v>805</v>
      </c>
      <c r="C124" t="s">
        <v>1644</v>
      </c>
      <c r="J124" t="s">
        <v>1436</v>
      </c>
      <c r="K124">
        <v>0</v>
      </c>
      <c r="N124" t="b">
        <v>1</v>
      </c>
      <c r="O124" t="b">
        <v>0</v>
      </c>
      <c r="P124" t="b">
        <v>0</v>
      </c>
      <c r="Q124">
        <v>10</v>
      </c>
      <c r="R124">
        <v>2</v>
      </c>
      <c r="S124">
        <v>1</v>
      </c>
      <c r="T124">
        <v>9</v>
      </c>
      <c r="U124" t="b">
        <v>1</v>
      </c>
      <c r="V124" t="s">
        <v>1077</v>
      </c>
      <c r="W124" t="s">
        <v>1630</v>
      </c>
      <c r="X124" t="s">
        <v>14491</v>
      </c>
      <c r="Y124">
        <v>26</v>
      </c>
      <c r="Z124">
        <v>26</v>
      </c>
      <c r="AA124">
        <v>6</v>
      </c>
      <c r="AB124">
        <v>6</v>
      </c>
      <c r="AC124">
        <v>6</v>
      </c>
    </row>
    <row r="125" spans="1:29">
      <c r="A125">
        <v>126</v>
      </c>
      <c r="B125" t="s">
        <v>805</v>
      </c>
      <c r="C125" t="s">
        <v>1645</v>
      </c>
      <c r="J125" t="s">
        <v>1436</v>
      </c>
      <c r="K125">
        <v>0</v>
      </c>
      <c r="N125" t="b">
        <v>1</v>
      </c>
      <c r="O125" t="b">
        <v>0</v>
      </c>
      <c r="P125" t="b">
        <v>0</v>
      </c>
      <c r="Q125">
        <v>10</v>
      </c>
      <c r="R125">
        <v>2</v>
      </c>
      <c r="S125">
        <v>1</v>
      </c>
      <c r="T125">
        <v>9</v>
      </c>
      <c r="U125" t="b">
        <v>1</v>
      </c>
      <c r="V125" t="s">
        <v>1077</v>
      </c>
      <c r="W125" t="s">
        <v>1630</v>
      </c>
      <c r="X125" t="s">
        <v>14628</v>
      </c>
      <c r="Y125">
        <v>27</v>
      </c>
      <c r="Z125">
        <v>27</v>
      </c>
      <c r="AA125">
        <v>6</v>
      </c>
      <c r="AB125">
        <v>6</v>
      </c>
      <c r="AC125">
        <v>6</v>
      </c>
    </row>
    <row r="126" spans="1:29">
      <c r="A126">
        <v>127</v>
      </c>
      <c r="B126" t="s">
        <v>805</v>
      </c>
      <c r="C126" t="s">
        <v>1646</v>
      </c>
      <c r="J126" t="s">
        <v>1436</v>
      </c>
      <c r="K126">
        <v>0</v>
      </c>
      <c r="N126" t="b">
        <v>1</v>
      </c>
      <c r="O126" t="b">
        <v>0</v>
      </c>
      <c r="P126" t="b">
        <v>0</v>
      </c>
      <c r="Q126">
        <v>10</v>
      </c>
      <c r="R126">
        <v>2</v>
      </c>
      <c r="S126">
        <v>1</v>
      </c>
      <c r="T126">
        <v>9</v>
      </c>
      <c r="U126" t="b">
        <v>1</v>
      </c>
      <c r="V126" t="s">
        <v>1077</v>
      </c>
      <c r="W126" t="s">
        <v>1630</v>
      </c>
      <c r="X126" t="s">
        <v>14629</v>
      </c>
      <c r="Y126">
        <v>28</v>
      </c>
      <c r="Z126">
        <v>28</v>
      </c>
      <c r="AA126">
        <v>6</v>
      </c>
      <c r="AB126">
        <v>6</v>
      </c>
      <c r="AC126">
        <v>6</v>
      </c>
    </row>
    <row r="127" spans="1:29">
      <c r="A127">
        <v>128</v>
      </c>
      <c r="B127" t="s">
        <v>805</v>
      </c>
      <c r="C127" t="s">
        <v>1647</v>
      </c>
      <c r="J127" t="s">
        <v>1436</v>
      </c>
      <c r="K127">
        <v>0</v>
      </c>
      <c r="N127" t="b">
        <v>1</v>
      </c>
      <c r="O127" t="b">
        <v>0</v>
      </c>
      <c r="P127" t="b">
        <v>0</v>
      </c>
      <c r="Q127">
        <v>10</v>
      </c>
      <c r="R127">
        <v>2</v>
      </c>
      <c r="S127">
        <v>1</v>
      </c>
      <c r="T127">
        <v>9</v>
      </c>
      <c r="U127" t="b">
        <v>1</v>
      </c>
      <c r="V127" t="s">
        <v>1077</v>
      </c>
      <c r="W127" t="s">
        <v>1630</v>
      </c>
      <c r="X127" t="s">
        <v>14630</v>
      </c>
      <c r="Y127">
        <v>29</v>
      </c>
      <c r="Z127">
        <v>29</v>
      </c>
      <c r="AA127">
        <v>6</v>
      </c>
      <c r="AB127">
        <v>6</v>
      </c>
      <c r="AC127">
        <v>6</v>
      </c>
    </row>
    <row r="128" spans="1:29">
      <c r="A128">
        <v>129</v>
      </c>
      <c r="B128" t="s">
        <v>805</v>
      </c>
      <c r="C128" t="s">
        <v>1648</v>
      </c>
      <c r="J128" t="s">
        <v>1436</v>
      </c>
      <c r="K128">
        <v>0</v>
      </c>
      <c r="N128" t="b">
        <v>1</v>
      </c>
      <c r="O128" t="b">
        <v>0</v>
      </c>
      <c r="P128" t="b">
        <v>0</v>
      </c>
      <c r="Q128">
        <v>10</v>
      </c>
      <c r="R128">
        <v>2</v>
      </c>
      <c r="S128">
        <v>1</v>
      </c>
      <c r="T128">
        <v>9</v>
      </c>
      <c r="U128" t="b">
        <v>1</v>
      </c>
      <c r="V128" t="s">
        <v>1077</v>
      </c>
      <c r="W128" t="s">
        <v>1630</v>
      </c>
      <c r="X128" t="s">
        <v>14631</v>
      </c>
      <c r="Y128">
        <v>30</v>
      </c>
      <c r="Z128">
        <v>30</v>
      </c>
      <c r="AA128">
        <v>6</v>
      </c>
      <c r="AB128">
        <v>6</v>
      </c>
      <c r="AC128">
        <v>6</v>
      </c>
    </row>
    <row r="129" spans="1:29">
      <c r="A129">
        <v>130</v>
      </c>
      <c r="B129" t="s">
        <v>805</v>
      </c>
      <c r="C129" t="s">
        <v>1649</v>
      </c>
      <c r="J129" t="s">
        <v>1440</v>
      </c>
      <c r="K129">
        <v>0</v>
      </c>
      <c r="N129" t="b">
        <v>0</v>
      </c>
      <c r="O129" t="b">
        <v>1</v>
      </c>
      <c r="P129" t="b">
        <v>0</v>
      </c>
      <c r="Q129">
        <v>10</v>
      </c>
      <c r="R129">
        <v>2</v>
      </c>
      <c r="S129">
        <v>1</v>
      </c>
      <c r="T129">
        <v>9</v>
      </c>
      <c r="U129" t="b">
        <v>1</v>
      </c>
      <c r="V129" t="s">
        <v>1077</v>
      </c>
      <c r="W129" t="s">
        <v>1630</v>
      </c>
      <c r="X129" t="s">
        <v>14632</v>
      </c>
      <c r="Y129">
        <v>20</v>
      </c>
      <c r="Z129">
        <v>20</v>
      </c>
      <c r="AA129">
        <v>7</v>
      </c>
      <c r="AB129">
        <v>7</v>
      </c>
      <c r="AC129">
        <v>6</v>
      </c>
    </row>
    <row r="130" spans="1:29">
      <c r="A130">
        <v>131</v>
      </c>
      <c r="B130" t="s">
        <v>805</v>
      </c>
      <c r="C130" t="s">
        <v>1650</v>
      </c>
      <c r="J130" t="s">
        <v>1440</v>
      </c>
      <c r="K130">
        <v>0</v>
      </c>
      <c r="N130" t="b">
        <v>0</v>
      </c>
      <c r="O130" t="b">
        <v>1</v>
      </c>
      <c r="P130" t="b">
        <v>0</v>
      </c>
      <c r="Q130">
        <v>10</v>
      </c>
      <c r="R130">
        <v>2</v>
      </c>
      <c r="S130">
        <v>1</v>
      </c>
      <c r="T130">
        <v>9</v>
      </c>
      <c r="U130" t="b">
        <v>1</v>
      </c>
      <c r="V130" t="s">
        <v>1077</v>
      </c>
      <c r="W130" t="s">
        <v>1630</v>
      </c>
      <c r="X130" t="s">
        <v>14633</v>
      </c>
      <c r="Y130">
        <v>21</v>
      </c>
      <c r="Z130">
        <v>21</v>
      </c>
      <c r="AA130">
        <v>7</v>
      </c>
      <c r="AB130">
        <v>7</v>
      </c>
      <c r="AC130">
        <v>6</v>
      </c>
    </row>
    <row r="131" spans="1:29">
      <c r="A131">
        <v>132</v>
      </c>
      <c r="B131" t="s">
        <v>805</v>
      </c>
      <c r="C131" t="s">
        <v>1651</v>
      </c>
      <c r="J131" t="s">
        <v>1440</v>
      </c>
      <c r="K131">
        <v>0</v>
      </c>
      <c r="N131" t="b">
        <v>1</v>
      </c>
      <c r="O131" t="b">
        <v>0</v>
      </c>
      <c r="P131" t="b">
        <v>0</v>
      </c>
      <c r="Q131">
        <v>10</v>
      </c>
      <c r="R131">
        <v>2</v>
      </c>
      <c r="S131">
        <v>1</v>
      </c>
      <c r="T131">
        <v>9</v>
      </c>
      <c r="U131" t="b">
        <v>1</v>
      </c>
      <c r="V131" t="s">
        <v>1077</v>
      </c>
      <c r="W131" t="s">
        <v>1630</v>
      </c>
      <c r="X131" t="s">
        <v>14490</v>
      </c>
      <c r="Y131">
        <v>22</v>
      </c>
      <c r="Z131">
        <v>22</v>
      </c>
      <c r="AA131">
        <v>7</v>
      </c>
      <c r="AB131">
        <v>7</v>
      </c>
      <c r="AC131">
        <v>6</v>
      </c>
    </row>
    <row r="132" spans="1:29">
      <c r="A132">
        <v>133</v>
      </c>
      <c r="B132" t="s">
        <v>805</v>
      </c>
      <c r="C132" t="s">
        <v>1652</v>
      </c>
      <c r="J132" t="s">
        <v>1440</v>
      </c>
      <c r="K132">
        <v>0</v>
      </c>
      <c r="N132" t="b">
        <v>1</v>
      </c>
      <c r="O132" t="b">
        <v>0</v>
      </c>
      <c r="P132" t="b">
        <v>0</v>
      </c>
      <c r="Q132">
        <v>10</v>
      </c>
      <c r="R132">
        <v>2</v>
      </c>
      <c r="S132">
        <v>1</v>
      </c>
      <c r="T132">
        <v>9</v>
      </c>
      <c r="U132" t="b">
        <v>1</v>
      </c>
      <c r="V132" t="s">
        <v>1077</v>
      </c>
      <c r="W132" t="s">
        <v>1630</v>
      </c>
      <c r="X132" t="s">
        <v>14489</v>
      </c>
      <c r="Y132">
        <v>24</v>
      </c>
      <c r="Z132">
        <v>24</v>
      </c>
      <c r="AA132">
        <v>7</v>
      </c>
      <c r="AB132">
        <v>7</v>
      </c>
      <c r="AC132">
        <v>6</v>
      </c>
    </row>
    <row r="133" spans="1:29">
      <c r="A133">
        <v>134</v>
      </c>
      <c r="B133" t="s">
        <v>805</v>
      </c>
      <c r="C133" t="s">
        <v>1653</v>
      </c>
      <c r="J133" t="s">
        <v>1440</v>
      </c>
      <c r="K133">
        <v>0</v>
      </c>
      <c r="N133" t="b">
        <v>1</v>
      </c>
      <c r="O133" t="b">
        <v>0</v>
      </c>
      <c r="P133" t="b">
        <v>0</v>
      </c>
      <c r="Q133">
        <v>10</v>
      </c>
      <c r="R133">
        <v>2</v>
      </c>
      <c r="S133">
        <v>1</v>
      </c>
      <c r="T133">
        <v>9</v>
      </c>
      <c r="U133" t="b">
        <v>1</v>
      </c>
      <c r="V133" t="s">
        <v>1077</v>
      </c>
      <c r="W133" t="s">
        <v>1630</v>
      </c>
      <c r="X133" t="s">
        <v>14634</v>
      </c>
      <c r="Y133">
        <v>25</v>
      </c>
      <c r="Z133">
        <v>25</v>
      </c>
      <c r="AA133">
        <v>7</v>
      </c>
      <c r="AB133">
        <v>7</v>
      </c>
      <c r="AC133">
        <v>6</v>
      </c>
    </row>
    <row r="134" spans="1:29">
      <c r="A134">
        <v>135</v>
      </c>
      <c r="B134" t="s">
        <v>805</v>
      </c>
      <c r="C134" t="s">
        <v>1654</v>
      </c>
      <c r="J134" t="s">
        <v>1440</v>
      </c>
      <c r="K134">
        <v>0</v>
      </c>
      <c r="N134" t="b">
        <v>1</v>
      </c>
      <c r="O134" t="b">
        <v>0</v>
      </c>
      <c r="P134" t="b">
        <v>0</v>
      </c>
      <c r="Q134">
        <v>10</v>
      </c>
      <c r="R134">
        <v>2</v>
      </c>
      <c r="S134">
        <v>1</v>
      </c>
      <c r="T134">
        <v>9</v>
      </c>
      <c r="U134" t="b">
        <v>1</v>
      </c>
      <c r="V134" t="s">
        <v>1077</v>
      </c>
      <c r="W134" t="s">
        <v>1630</v>
      </c>
      <c r="X134" t="s">
        <v>14635</v>
      </c>
      <c r="Y134">
        <v>27</v>
      </c>
      <c r="Z134">
        <v>27</v>
      </c>
      <c r="AA134">
        <v>7</v>
      </c>
      <c r="AB134">
        <v>7</v>
      </c>
      <c r="AC134">
        <v>6</v>
      </c>
    </row>
    <row r="135" spans="1:29">
      <c r="A135">
        <v>136</v>
      </c>
      <c r="B135" t="s">
        <v>805</v>
      </c>
      <c r="C135" t="s">
        <v>1655</v>
      </c>
      <c r="J135" t="s">
        <v>1440</v>
      </c>
      <c r="K135">
        <v>0</v>
      </c>
      <c r="N135" t="b">
        <v>1</v>
      </c>
      <c r="O135" t="b">
        <v>0</v>
      </c>
      <c r="P135" t="b">
        <v>0</v>
      </c>
      <c r="Q135">
        <v>10</v>
      </c>
      <c r="R135">
        <v>2</v>
      </c>
      <c r="S135">
        <v>1</v>
      </c>
      <c r="T135">
        <v>9</v>
      </c>
      <c r="U135" t="b">
        <v>1</v>
      </c>
      <c r="V135" t="s">
        <v>1077</v>
      </c>
      <c r="W135" t="s">
        <v>1630</v>
      </c>
      <c r="X135" t="s">
        <v>14636</v>
      </c>
      <c r="Y135">
        <v>29</v>
      </c>
      <c r="Z135">
        <v>29</v>
      </c>
      <c r="AA135">
        <v>7</v>
      </c>
      <c r="AB135">
        <v>7</v>
      </c>
      <c r="AC135">
        <v>6</v>
      </c>
    </row>
    <row r="136" spans="1:29">
      <c r="A136">
        <v>137</v>
      </c>
      <c r="B136" t="s">
        <v>805</v>
      </c>
      <c r="C136" t="s">
        <v>1656</v>
      </c>
      <c r="J136" t="s">
        <v>1440</v>
      </c>
      <c r="K136">
        <v>0</v>
      </c>
      <c r="N136" t="b">
        <v>1</v>
      </c>
      <c r="O136" t="b">
        <v>0</v>
      </c>
      <c r="P136" t="b">
        <v>0</v>
      </c>
      <c r="Q136">
        <v>10</v>
      </c>
      <c r="R136">
        <v>2</v>
      </c>
      <c r="S136">
        <v>1</v>
      </c>
      <c r="T136">
        <v>9</v>
      </c>
      <c r="U136" t="b">
        <v>1</v>
      </c>
      <c r="V136" t="s">
        <v>1077</v>
      </c>
      <c r="W136" t="s">
        <v>1630</v>
      </c>
      <c r="X136" t="s">
        <v>14637</v>
      </c>
      <c r="Y136">
        <v>30</v>
      </c>
      <c r="Z136">
        <v>30</v>
      </c>
      <c r="AA136">
        <v>7</v>
      </c>
      <c r="AB136">
        <v>7</v>
      </c>
      <c r="AC136">
        <v>6</v>
      </c>
    </row>
    <row r="137" spans="1:29">
      <c r="A137">
        <v>138</v>
      </c>
      <c r="B137" t="s">
        <v>805</v>
      </c>
      <c r="C137" t="s">
        <v>1657</v>
      </c>
      <c r="J137" t="s">
        <v>1440</v>
      </c>
      <c r="K137">
        <v>0</v>
      </c>
      <c r="N137" t="b">
        <v>1</v>
      </c>
      <c r="O137" t="b">
        <v>0</v>
      </c>
      <c r="P137" t="b">
        <v>0</v>
      </c>
      <c r="Q137">
        <v>10</v>
      </c>
      <c r="R137">
        <v>2</v>
      </c>
      <c r="S137">
        <v>1</v>
      </c>
      <c r="T137">
        <v>9</v>
      </c>
      <c r="U137" t="b">
        <v>1</v>
      </c>
      <c r="V137" t="s">
        <v>1077</v>
      </c>
      <c r="W137" t="s">
        <v>1630</v>
      </c>
      <c r="X137" t="s">
        <v>14638</v>
      </c>
      <c r="Y137">
        <v>20</v>
      </c>
      <c r="Z137">
        <v>20</v>
      </c>
      <c r="AA137">
        <v>8</v>
      </c>
      <c r="AB137">
        <v>8</v>
      </c>
      <c r="AC137">
        <v>6</v>
      </c>
    </row>
    <row r="138" spans="1:29">
      <c r="A138">
        <v>139</v>
      </c>
      <c r="B138" t="s">
        <v>805</v>
      </c>
      <c r="C138" t="s">
        <v>1658</v>
      </c>
      <c r="J138" t="s">
        <v>1440</v>
      </c>
      <c r="K138">
        <v>0</v>
      </c>
      <c r="N138" t="b">
        <v>1</v>
      </c>
      <c r="O138" t="b">
        <v>0</v>
      </c>
      <c r="P138" t="b">
        <v>0</v>
      </c>
      <c r="Q138">
        <v>10</v>
      </c>
      <c r="R138">
        <v>2</v>
      </c>
      <c r="S138">
        <v>1</v>
      </c>
      <c r="T138">
        <v>9</v>
      </c>
      <c r="U138" t="b">
        <v>1</v>
      </c>
      <c r="V138" t="s">
        <v>1077</v>
      </c>
      <c r="W138" t="s">
        <v>1630</v>
      </c>
      <c r="X138" t="s">
        <v>14639</v>
      </c>
      <c r="Y138">
        <v>21</v>
      </c>
      <c r="Z138">
        <v>21</v>
      </c>
      <c r="AA138">
        <v>8</v>
      </c>
      <c r="AB138">
        <v>8</v>
      </c>
      <c r="AC138">
        <v>6</v>
      </c>
    </row>
    <row r="139" spans="1:29">
      <c r="A139">
        <v>140</v>
      </c>
      <c r="B139" t="s">
        <v>805</v>
      </c>
      <c r="C139" t="s">
        <v>1659</v>
      </c>
      <c r="J139" t="s">
        <v>1440</v>
      </c>
      <c r="K139">
        <v>0</v>
      </c>
      <c r="N139" t="b">
        <v>1</v>
      </c>
      <c r="O139" t="b">
        <v>0</v>
      </c>
      <c r="P139" t="b">
        <v>0</v>
      </c>
      <c r="Q139">
        <v>10</v>
      </c>
      <c r="R139">
        <v>2</v>
      </c>
      <c r="S139">
        <v>1</v>
      </c>
      <c r="T139">
        <v>9</v>
      </c>
      <c r="U139" t="b">
        <v>1</v>
      </c>
      <c r="V139" t="s">
        <v>1077</v>
      </c>
      <c r="W139" t="s">
        <v>1630</v>
      </c>
      <c r="X139" t="s">
        <v>14441</v>
      </c>
      <c r="Y139">
        <v>22</v>
      </c>
      <c r="Z139">
        <v>22</v>
      </c>
      <c r="AA139">
        <v>8</v>
      </c>
      <c r="AB139">
        <v>8</v>
      </c>
      <c r="AC139">
        <v>6</v>
      </c>
    </row>
    <row r="140" spans="1:29">
      <c r="A140">
        <v>141</v>
      </c>
      <c r="B140" t="s">
        <v>805</v>
      </c>
      <c r="C140" t="s">
        <v>1660</v>
      </c>
      <c r="J140" t="s">
        <v>1440</v>
      </c>
      <c r="K140">
        <v>0</v>
      </c>
      <c r="N140" t="b">
        <v>1</v>
      </c>
      <c r="O140" t="b">
        <v>0</v>
      </c>
      <c r="P140" t="b">
        <v>0</v>
      </c>
      <c r="Q140">
        <v>10</v>
      </c>
      <c r="R140">
        <v>2</v>
      </c>
      <c r="S140">
        <v>1</v>
      </c>
      <c r="T140">
        <v>9</v>
      </c>
      <c r="U140" t="b">
        <v>1</v>
      </c>
      <c r="V140" t="s">
        <v>1077</v>
      </c>
      <c r="W140" t="s">
        <v>1630</v>
      </c>
      <c r="X140" t="s">
        <v>14446</v>
      </c>
      <c r="Y140">
        <v>24</v>
      </c>
      <c r="Z140">
        <v>24</v>
      </c>
      <c r="AA140">
        <v>8</v>
      </c>
      <c r="AB140">
        <v>8</v>
      </c>
      <c r="AC140">
        <v>6</v>
      </c>
    </row>
    <row r="141" spans="1:29">
      <c r="A141">
        <v>142</v>
      </c>
      <c r="B141" t="s">
        <v>805</v>
      </c>
      <c r="C141" t="s">
        <v>1661</v>
      </c>
      <c r="J141" t="s">
        <v>1440</v>
      </c>
      <c r="K141">
        <v>0</v>
      </c>
      <c r="N141" t="b">
        <v>1</v>
      </c>
      <c r="O141" t="b">
        <v>0</v>
      </c>
      <c r="P141" t="b">
        <v>0</v>
      </c>
      <c r="Q141">
        <v>10</v>
      </c>
      <c r="R141">
        <v>2</v>
      </c>
      <c r="S141">
        <v>1</v>
      </c>
      <c r="T141">
        <v>9</v>
      </c>
      <c r="U141" t="b">
        <v>1</v>
      </c>
      <c r="V141" t="s">
        <v>1077</v>
      </c>
      <c r="W141" t="s">
        <v>1630</v>
      </c>
      <c r="X141" t="s">
        <v>14640</v>
      </c>
      <c r="Y141">
        <v>25</v>
      </c>
      <c r="Z141">
        <v>25</v>
      </c>
      <c r="AA141">
        <v>8</v>
      </c>
      <c r="AB141">
        <v>8</v>
      </c>
      <c r="AC141">
        <v>6</v>
      </c>
    </row>
    <row r="142" spans="1:29">
      <c r="A142">
        <v>143</v>
      </c>
      <c r="B142" t="s">
        <v>805</v>
      </c>
      <c r="C142" t="s">
        <v>1662</v>
      </c>
      <c r="J142" t="s">
        <v>1440</v>
      </c>
      <c r="K142">
        <v>0</v>
      </c>
      <c r="N142" t="b">
        <v>1</v>
      </c>
      <c r="O142" t="b">
        <v>0</v>
      </c>
      <c r="P142" t="b">
        <v>0</v>
      </c>
      <c r="Q142">
        <v>10</v>
      </c>
      <c r="R142">
        <v>2</v>
      </c>
      <c r="S142">
        <v>1</v>
      </c>
      <c r="T142">
        <v>9</v>
      </c>
      <c r="U142" t="b">
        <v>1</v>
      </c>
      <c r="V142" t="s">
        <v>1077</v>
      </c>
      <c r="W142" t="s">
        <v>1630</v>
      </c>
      <c r="X142" t="s">
        <v>14641</v>
      </c>
      <c r="Y142">
        <v>27</v>
      </c>
      <c r="Z142">
        <v>27</v>
      </c>
      <c r="AA142">
        <v>8</v>
      </c>
      <c r="AB142">
        <v>8</v>
      </c>
      <c r="AC142">
        <v>6</v>
      </c>
    </row>
    <row r="143" spans="1:29">
      <c r="A143">
        <v>144</v>
      </c>
      <c r="B143" t="s">
        <v>805</v>
      </c>
      <c r="C143" t="s">
        <v>1663</v>
      </c>
      <c r="J143" t="s">
        <v>1440</v>
      </c>
      <c r="K143">
        <v>0</v>
      </c>
      <c r="N143" t="b">
        <v>1</v>
      </c>
      <c r="O143" t="b">
        <v>0</v>
      </c>
      <c r="P143" t="b">
        <v>0</v>
      </c>
      <c r="Q143">
        <v>10</v>
      </c>
      <c r="R143">
        <v>2</v>
      </c>
      <c r="S143">
        <v>1</v>
      </c>
      <c r="T143">
        <v>9</v>
      </c>
      <c r="U143" t="b">
        <v>1</v>
      </c>
      <c r="V143" t="s">
        <v>1077</v>
      </c>
      <c r="W143" t="s">
        <v>1630</v>
      </c>
      <c r="X143" t="s">
        <v>14642</v>
      </c>
      <c r="Y143">
        <v>29</v>
      </c>
      <c r="Z143">
        <v>29</v>
      </c>
      <c r="AA143">
        <v>8</v>
      </c>
      <c r="AB143">
        <v>8</v>
      </c>
      <c r="AC143">
        <v>6</v>
      </c>
    </row>
    <row r="144" spans="1:29">
      <c r="A144">
        <v>145</v>
      </c>
      <c r="B144" t="s">
        <v>805</v>
      </c>
      <c r="C144" t="s">
        <v>1664</v>
      </c>
      <c r="J144" t="s">
        <v>1440</v>
      </c>
      <c r="K144">
        <v>0</v>
      </c>
      <c r="N144" t="b">
        <v>1</v>
      </c>
      <c r="O144" t="b">
        <v>0</v>
      </c>
      <c r="P144" t="b">
        <v>0</v>
      </c>
      <c r="Q144">
        <v>10</v>
      </c>
      <c r="R144">
        <v>2</v>
      </c>
      <c r="S144">
        <v>1</v>
      </c>
      <c r="T144">
        <v>9</v>
      </c>
      <c r="U144" t="b">
        <v>1</v>
      </c>
      <c r="V144" t="s">
        <v>1077</v>
      </c>
      <c r="W144" t="s">
        <v>1630</v>
      </c>
      <c r="X144" t="s">
        <v>14643</v>
      </c>
      <c r="Y144">
        <v>30</v>
      </c>
      <c r="Z144">
        <v>30</v>
      </c>
      <c r="AA144">
        <v>8</v>
      </c>
      <c r="AB144">
        <v>8</v>
      </c>
      <c r="AC144">
        <v>6</v>
      </c>
    </row>
    <row r="145" spans="1:29">
      <c r="A145">
        <v>146</v>
      </c>
      <c r="B145" t="s">
        <v>805</v>
      </c>
      <c r="C145" t="s">
        <v>1665</v>
      </c>
      <c r="J145" t="s">
        <v>1444</v>
      </c>
      <c r="K145">
        <v>0</v>
      </c>
      <c r="N145" t="b">
        <v>1</v>
      </c>
      <c r="O145" t="b">
        <v>0</v>
      </c>
      <c r="P145" t="b">
        <v>0</v>
      </c>
      <c r="Q145">
        <v>10</v>
      </c>
      <c r="R145">
        <v>2</v>
      </c>
      <c r="S145">
        <v>1</v>
      </c>
      <c r="T145">
        <v>9</v>
      </c>
      <c r="U145" t="b">
        <v>1</v>
      </c>
      <c r="V145" t="s">
        <v>1077</v>
      </c>
      <c r="W145" t="s">
        <v>1630</v>
      </c>
      <c r="X145" t="s">
        <v>14644</v>
      </c>
      <c r="Y145">
        <v>20</v>
      </c>
      <c r="Z145">
        <v>20</v>
      </c>
      <c r="AA145">
        <v>9</v>
      </c>
      <c r="AB145">
        <v>9</v>
      </c>
      <c r="AC145">
        <v>6</v>
      </c>
    </row>
    <row r="146" spans="1:29">
      <c r="A146">
        <v>147</v>
      </c>
      <c r="B146" t="s">
        <v>805</v>
      </c>
      <c r="C146" t="s">
        <v>1666</v>
      </c>
      <c r="J146" t="s">
        <v>1444</v>
      </c>
      <c r="K146">
        <v>0</v>
      </c>
      <c r="N146" t="b">
        <v>1</v>
      </c>
      <c r="O146" t="b">
        <v>0</v>
      </c>
      <c r="P146" t="b">
        <v>0</v>
      </c>
      <c r="Q146">
        <v>10</v>
      </c>
      <c r="R146">
        <v>2</v>
      </c>
      <c r="S146">
        <v>1</v>
      </c>
      <c r="T146">
        <v>9</v>
      </c>
      <c r="U146" t="b">
        <v>1</v>
      </c>
      <c r="V146" t="s">
        <v>1077</v>
      </c>
      <c r="W146" t="s">
        <v>1630</v>
      </c>
      <c r="X146" t="s">
        <v>14645</v>
      </c>
      <c r="Y146">
        <v>21</v>
      </c>
      <c r="Z146">
        <v>21</v>
      </c>
      <c r="AA146">
        <v>9</v>
      </c>
      <c r="AB146">
        <v>9</v>
      </c>
      <c r="AC146">
        <v>6</v>
      </c>
    </row>
    <row r="147" spans="1:29">
      <c r="A147">
        <v>148</v>
      </c>
      <c r="B147" t="s">
        <v>805</v>
      </c>
      <c r="C147" t="s">
        <v>1667</v>
      </c>
      <c r="J147" t="s">
        <v>1444</v>
      </c>
      <c r="K147">
        <v>0</v>
      </c>
      <c r="N147" t="b">
        <v>1</v>
      </c>
      <c r="O147" t="b">
        <v>0</v>
      </c>
      <c r="P147" t="b">
        <v>0</v>
      </c>
      <c r="Q147">
        <v>10</v>
      </c>
      <c r="R147">
        <v>2</v>
      </c>
      <c r="S147">
        <v>1</v>
      </c>
      <c r="T147">
        <v>9</v>
      </c>
      <c r="U147" t="b">
        <v>1</v>
      </c>
      <c r="V147" t="s">
        <v>1077</v>
      </c>
      <c r="W147" t="s">
        <v>1630</v>
      </c>
      <c r="X147" t="s">
        <v>14646</v>
      </c>
      <c r="Y147">
        <v>22</v>
      </c>
      <c r="Z147">
        <v>22</v>
      </c>
      <c r="AA147">
        <v>9</v>
      </c>
      <c r="AB147">
        <v>9</v>
      </c>
      <c r="AC147">
        <v>6</v>
      </c>
    </row>
    <row r="148" spans="1:29">
      <c r="A148">
        <v>149</v>
      </c>
      <c r="B148" t="s">
        <v>805</v>
      </c>
      <c r="C148" t="s">
        <v>1668</v>
      </c>
      <c r="J148" t="s">
        <v>1444</v>
      </c>
      <c r="K148">
        <v>0</v>
      </c>
      <c r="N148" t="b">
        <v>1</v>
      </c>
      <c r="O148" t="b">
        <v>0</v>
      </c>
      <c r="P148" t="b">
        <v>0</v>
      </c>
      <c r="Q148">
        <v>10</v>
      </c>
      <c r="R148">
        <v>2</v>
      </c>
      <c r="S148">
        <v>1</v>
      </c>
      <c r="T148">
        <v>9</v>
      </c>
      <c r="U148" t="b">
        <v>1</v>
      </c>
      <c r="V148" t="s">
        <v>1077</v>
      </c>
      <c r="W148" t="s">
        <v>1630</v>
      </c>
      <c r="X148" t="s">
        <v>14647</v>
      </c>
      <c r="Y148">
        <v>23</v>
      </c>
      <c r="Z148">
        <v>23</v>
      </c>
      <c r="AA148">
        <v>9</v>
      </c>
      <c r="AB148">
        <v>9</v>
      </c>
      <c r="AC148">
        <v>6</v>
      </c>
    </row>
    <row r="149" spans="1:29">
      <c r="A149">
        <v>150</v>
      </c>
      <c r="B149" t="s">
        <v>805</v>
      </c>
      <c r="C149" t="s">
        <v>1669</v>
      </c>
      <c r="J149" t="s">
        <v>1444</v>
      </c>
      <c r="K149">
        <v>0</v>
      </c>
      <c r="N149" t="b">
        <v>1</v>
      </c>
      <c r="O149" t="b">
        <v>0</v>
      </c>
      <c r="P149" t="b">
        <v>0</v>
      </c>
      <c r="Q149">
        <v>10</v>
      </c>
      <c r="R149">
        <v>2</v>
      </c>
      <c r="S149">
        <v>1</v>
      </c>
      <c r="T149">
        <v>9</v>
      </c>
      <c r="U149" t="b">
        <v>1</v>
      </c>
      <c r="V149" t="s">
        <v>1077</v>
      </c>
      <c r="W149" t="s">
        <v>1630</v>
      </c>
      <c r="X149" t="s">
        <v>14648</v>
      </c>
      <c r="Y149">
        <v>24</v>
      </c>
      <c r="Z149">
        <v>24</v>
      </c>
      <c r="AA149">
        <v>9</v>
      </c>
      <c r="AB149">
        <v>9</v>
      </c>
      <c r="AC149">
        <v>6</v>
      </c>
    </row>
    <row r="150" spans="1:29">
      <c r="A150">
        <v>151</v>
      </c>
      <c r="B150" t="s">
        <v>805</v>
      </c>
      <c r="C150" t="s">
        <v>1670</v>
      </c>
      <c r="J150" t="s">
        <v>1444</v>
      </c>
      <c r="K150">
        <v>0</v>
      </c>
      <c r="N150" t="b">
        <v>1</v>
      </c>
      <c r="O150" t="b">
        <v>0</v>
      </c>
      <c r="P150" t="b">
        <v>0</v>
      </c>
      <c r="Q150">
        <v>10</v>
      </c>
      <c r="R150">
        <v>2</v>
      </c>
      <c r="S150">
        <v>1</v>
      </c>
      <c r="T150">
        <v>9</v>
      </c>
      <c r="U150" t="b">
        <v>1</v>
      </c>
      <c r="V150" t="s">
        <v>1077</v>
      </c>
      <c r="W150" t="s">
        <v>1630</v>
      </c>
      <c r="X150" t="s">
        <v>14535</v>
      </c>
      <c r="Y150">
        <v>25</v>
      </c>
      <c r="Z150">
        <v>25</v>
      </c>
      <c r="AA150">
        <v>9</v>
      </c>
      <c r="AB150">
        <v>9</v>
      </c>
      <c r="AC150">
        <v>6</v>
      </c>
    </row>
    <row r="151" spans="1:29">
      <c r="A151">
        <v>152</v>
      </c>
      <c r="B151" t="s">
        <v>805</v>
      </c>
      <c r="C151" t="s">
        <v>1671</v>
      </c>
      <c r="J151" t="s">
        <v>1444</v>
      </c>
      <c r="K151">
        <v>0</v>
      </c>
      <c r="N151" t="b">
        <v>1</v>
      </c>
      <c r="O151" t="b">
        <v>0</v>
      </c>
      <c r="P151" t="b">
        <v>0</v>
      </c>
      <c r="Q151">
        <v>10</v>
      </c>
      <c r="R151">
        <v>2</v>
      </c>
      <c r="S151">
        <v>1</v>
      </c>
      <c r="T151">
        <v>9</v>
      </c>
      <c r="U151" t="b">
        <v>1</v>
      </c>
      <c r="V151" t="s">
        <v>1077</v>
      </c>
      <c r="W151" t="s">
        <v>1630</v>
      </c>
      <c r="X151" t="s">
        <v>14457</v>
      </c>
      <c r="Y151">
        <v>26</v>
      </c>
      <c r="Z151">
        <v>26</v>
      </c>
      <c r="AA151">
        <v>9</v>
      </c>
      <c r="AB151">
        <v>9</v>
      </c>
      <c r="AC151">
        <v>6</v>
      </c>
    </row>
    <row r="152" spans="1:29">
      <c r="A152">
        <v>153</v>
      </c>
      <c r="B152" t="s">
        <v>805</v>
      </c>
      <c r="C152" t="s">
        <v>1672</v>
      </c>
      <c r="J152" t="s">
        <v>1444</v>
      </c>
      <c r="K152">
        <v>0</v>
      </c>
      <c r="N152" t="b">
        <v>1</v>
      </c>
      <c r="O152" t="b">
        <v>0</v>
      </c>
      <c r="P152" t="b">
        <v>0</v>
      </c>
      <c r="Q152">
        <v>10</v>
      </c>
      <c r="R152">
        <v>2</v>
      </c>
      <c r="S152">
        <v>1</v>
      </c>
      <c r="T152">
        <v>9</v>
      </c>
      <c r="U152" t="b">
        <v>1</v>
      </c>
      <c r="V152" t="s">
        <v>1077</v>
      </c>
      <c r="W152" t="s">
        <v>1630</v>
      </c>
      <c r="X152" t="s">
        <v>14443</v>
      </c>
      <c r="Y152">
        <v>27</v>
      </c>
      <c r="Z152">
        <v>27</v>
      </c>
      <c r="AA152">
        <v>9</v>
      </c>
      <c r="AB152">
        <v>9</v>
      </c>
      <c r="AC152">
        <v>6</v>
      </c>
    </row>
    <row r="153" spans="1:29">
      <c r="A153">
        <v>154</v>
      </c>
      <c r="B153" t="s">
        <v>805</v>
      </c>
      <c r="C153" t="s">
        <v>1673</v>
      </c>
      <c r="J153" t="s">
        <v>1444</v>
      </c>
      <c r="K153">
        <v>0</v>
      </c>
      <c r="N153" t="b">
        <v>1</v>
      </c>
      <c r="O153" t="b">
        <v>0</v>
      </c>
      <c r="P153" t="b">
        <v>0</v>
      </c>
      <c r="Q153">
        <v>10</v>
      </c>
      <c r="R153">
        <v>2</v>
      </c>
      <c r="S153">
        <v>1</v>
      </c>
      <c r="T153">
        <v>9</v>
      </c>
      <c r="U153" t="b">
        <v>1</v>
      </c>
      <c r="V153" t="s">
        <v>1077</v>
      </c>
      <c r="W153" t="s">
        <v>1630</v>
      </c>
      <c r="X153" t="s">
        <v>14649</v>
      </c>
      <c r="Y153">
        <v>28</v>
      </c>
      <c r="Z153">
        <v>28</v>
      </c>
      <c r="AA153">
        <v>9</v>
      </c>
      <c r="AB153">
        <v>9</v>
      </c>
      <c r="AC153">
        <v>6</v>
      </c>
    </row>
    <row r="154" spans="1:29">
      <c r="A154">
        <v>155</v>
      </c>
      <c r="B154" t="s">
        <v>805</v>
      </c>
      <c r="C154" t="s">
        <v>1674</v>
      </c>
      <c r="J154" t="s">
        <v>1444</v>
      </c>
      <c r="K154">
        <v>0</v>
      </c>
      <c r="N154" t="b">
        <v>1</v>
      </c>
      <c r="O154" t="b">
        <v>0</v>
      </c>
      <c r="P154" t="b">
        <v>0</v>
      </c>
      <c r="Q154">
        <v>10</v>
      </c>
      <c r="R154">
        <v>2</v>
      </c>
      <c r="S154">
        <v>1</v>
      </c>
      <c r="T154">
        <v>9</v>
      </c>
      <c r="U154" t="b">
        <v>1</v>
      </c>
      <c r="V154" t="s">
        <v>1077</v>
      </c>
      <c r="W154" t="s">
        <v>1630</v>
      </c>
      <c r="X154" t="s">
        <v>14650</v>
      </c>
      <c r="Y154">
        <v>29</v>
      </c>
      <c r="Z154">
        <v>29</v>
      </c>
      <c r="AA154">
        <v>9</v>
      </c>
      <c r="AB154">
        <v>9</v>
      </c>
      <c r="AC154">
        <v>6</v>
      </c>
    </row>
    <row r="155" spans="1:29">
      <c r="A155">
        <v>156</v>
      </c>
      <c r="B155" t="s">
        <v>805</v>
      </c>
      <c r="C155" t="s">
        <v>1675</v>
      </c>
      <c r="J155" t="s">
        <v>1444</v>
      </c>
      <c r="K155">
        <v>0</v>
      </c>
      <c r="N155" t="b">
        <v>1</v>
      </c>
      <c r="O155" t="b">
        <v>0</v>
      </c>
      <c r="P155" t="b">
        <v>0</v>
      </c>
      <c r="Q155">
        <v>10</v>
      </c>
      <c r="R155">
        <v>2</v>
      </c>
      <c r="S155">
        <v>1</v>
      </c>
      <c r="T155">
        <v>9</v>
      </c>
      <c r="U155" t="b">
        <v>1</v>
      </c>
      <c r="V155" t="s">
        <v>1077</v>
      </c>
      <c r="W155" t="s">
        <v>1630</v>
      </c>
      <c r="X155" t="s">
        <v>14651</v>
      </c>
      <c r="Y155">
        <v>30</v>
      </c>
      <c r="Z155">
        <v>30</v>
      </c>
      <c r="AA155">
        <v>9</v>
      </c>
      <c r="AB155">
        <v>9</v>
      </c>
      <c r="AC155">
        <v>6</v>
      </c>
    </row>
    <row r="156" spans="1:29">
      <c r="A156">
        <v>157</v>
      </c>
      <c r="B156" t="s">
        <v>805</v>
      </c>
      <c r="C156" t="s">
        <v>1676</v>
      </c>
      <c r="J156" t="s">
        <v>1444</v>
      </c>
      <c r="K156">
        <v>0</v>
      </c>
      <c r="N156" t="b">
        <v>1</v>
      </c>
      <c r="O156" t="b">
        <v>0</v>
      </c>
      <c r="P156" t="b">
        <v>0</v>
      </c>
      <c r="Q156">
        <v>10</v>
      </c>
      <c r="R156">
        <v>2</v>
      </c>
      <c r="S156">
        <v>1</v>
      </c>
      <c r="T156">
        <v>9</v>
      </c>
      <c r="U156" t="b">
        <v>1</v>
      </c>
      <c r="V156" t="s">
        <v>1077</v>
      </c>
      <c r="W156" t="s">
        <v>1630</v>
      </c>
      <c r="X156" t="s">
        <v>14652</v>
      </c>
      <c r="Y156">
        <v>20</v>
      </c>
      <c r="Z156">
        <v>20</v>
      </c>
      <c r="AA156">
        <v>10</v>
      </c>
      <c r="AB156">
        <v>10</v>
      </c>
      <c r="AC156">
        <v>6</v>
      </c>
    </row>
    <row r="157" spans="1:29">
      <c r="A157">
        <v>158</v>
      </c>
      <c r="B157" t="s">
        <v>805</v>
      </c>
      <c r="C157" t="s">
        <v>1677</v>
      </c>
      <c r="J157" t="s">
        <v>1444</v>
      </c>
      <c r="K157">
        <v>0</v>
      </c>
      <c r="N157" t="b">
        <v>1</v>
      </c>
      <c r="O157" t="b">
        <v>0</v>
      </c>
      <c r="P157" t="b">
        <v>0</v>
      </c>
      <c r="Q157">
        <v>10</v>
      </c>
      <c r="R157">
        <v>2</v>
      </c>
      <c r="S157">
        <v>1</v>
      </c>
      <c r="T157">
        <v>9</v>
      </c>
      <c r="U157" t="b">
        <v>1</v>
      </c>
      <c r="V157" t="s">
        <v>1077</v>
      </c>
      <c r="W157" t="s">
        <v>1630</v>
      </c>
      <c r="X157" t="s">
        <v>14653</v>
      </c>
      <c r="Y157">
        <v>21</v>
      </c>
      <c r="Z157">
        <v>21</v>
      </c>
      <c r="AA157">
        <v>10</v>
      </c>
      <c r="AB157">
        <v>10</v>
      </c>
      <c r="AC157">
        <v>6</v>
      </c>
    </row>
    <row r="158" spans="1:29">
      <c r="A158">
        <v>159</v>
      </c>
      <c r="B158" t="s">
        <v>805</v>
      </c>
      <c r="C158" t="s">
        <v>1678</v>
      </c>
      <c r="J158" t="s">
        <v>1444</v>
      </c>
      <c r="K158">
        <v>0</v>
      </c>
      <c r="N158" t="b">
        <v>1</v>
      </c>
      <c r="O158" t="b">
        <v>0</v>
      </c>
      <c r="P158" t="b">
        <v>0</v>
      </c>
      <c r="Q158">
        <v>10</v>
      </c>
      <c r="R158">
        <v>2</v>
      </c>
      <c r="S158">
        <v>1</v>
      </c>
      <c r="T158">
        <v>9</v>
      </c>
      <c r="U158" t="b">
        <v>1</v>
      </c>
      <c r="V158" t="s">
        <v>1077</v>
      </c>
      <c r="W158" t="s">
        <v>1630</v>
      </c>
      <c r="X158" t="s">
        <v>14654</v>
      </c>
      <c r="Y158">
        <v>22</v>
      </c>
      <c r="Z158">
        <v>22</v>
      </c>
      <c r="AA158">
        <v>10</v>
      </c>
      <c r="AB158">
        <v>10</v>
      </c>
      <c r="AC158">
        <v>6</v>
      </c>
    </row>
    <row r="159" spans="1:29">
      <c r="A159">
        <v>160</v>
      </c>
      <c r="B159" t="s">
        <v>805</v>
      </c>
      <c r="C159" t="s">
        <v>1679</v>
      </c>
      <c r="J159" t="s">
        <v>1444</v>
      </c>
      <c r="K159">
        <v>0</v>
      </c>
      <c r="N159" t="b">
        <v>1</v>
      </c>
      <c r="O159" t="b">
        <v>0</v>
      </c>
      <c r="P159" t="b">
        <v>0</v>
      </c>
      <c r="Q159">
        <v>10</v>
      </c>
      <c r="R159">
        <v>2</v>
      </c>
      <c r="S159">
        <v>1</v>
      </c>
      <c r="T159">
        <v>9</v>
      </c>
      <c r="U159" t="b">
        <v>1</v>
      </c>
      <c r="V159" t="s">
        <v>1077</v>
      </c>
      <c r="W159" t="s">
        <v>1630</v>
      </c>
      <c r="X159" t="s">
        <v>14655</v>
      </c>
      <c r="Y159">
        <v>23</v>
      </c>
      <c r="Z159">
        <v>23</v>
      </c>
      <c r="AA159">
        <v>10</v>
      </c>
      <c r="AB159">
        <v>10</v>
      </c>
      <c r="AC159">
        <v>6</v>
      </c>
    </row>
    <row r="160" spans="1:29">
      <c r="A160">
        <v>161</v>
      </c>
      <c r="B160" t="s">
        <v>805</v>
      </c>
      <c r="C160" t="s">
        <v>1680</v>
      </c>
      <c r="J160" t="s">
        <v>1444</v>
      </c>
      <c r="K160">
        <v>0</v>
      </c>
      <c r="N160" t="b">
        <v>1</v>
      </c>
      <c r="O160" t="b">
        <v>0</v>
      </c>
      <c r="P160" t="b">
        <v>0</v>
      </c>
      <c r="Q160">
        <v>10</v>
      </c>
      <c r="R160">
        <v>2</v>
      </c>
      <c r="S160">
        <v>1</v>
      </c>
      <c r="T160">
        <v>9</v>
      </c>
      <c r="U160" t="b">
        <v>1</v>
      </c>
      <c r="V160" t="s">
        <v>1077</v>
      </c>
      <c r="W160" t="s">
        <v>1630</v>
      </c>
      <c r="X160" t="s">
        <v>14656</v>
      </c>
      <c r="Y160">
        <v>24</v>
      </c>
      <c r="Z160">
        <v>24</v>
      </c>
      <c r="AA160">
        <v>10</v>
      </c>
      <c r="AB160">
        <v>10</v>
      </c>
      <c r="AC160">
        <v>6</v>
      </c>
    </row>
    <row r="161" spans="1:29">
      <c r="A161">
        <v>162</v>
      </c>
      <c r="B161" t="s">
        <v>805</v>
      </c>
      <c r="C161" t="s">
        <v>1681</v>
      </c>
      <c r="J161" t="s">
        <v>1444</v>
      </c>
      <c r="K161">
        <v>0</v>
      </c>
      <c r="N161" t="b">
        <v>1</v>
      </c>
      <c r="O161" t="b">
        <v>0</v>
      </c>
      <c r="P161" t="b">
        <v>0</v>
      </c>
      <c r="Q161">
        <v>10</v>
      </c>
      <c r="R161">
        <v>2</v>
      </c>
      <c r="S161">
        <v>1</v>
      </c>
      <c r="T161">
        <v>9</v>
      </c>
      <c r="U161" t="b">
        <v>1</v>
      </c>
      <c r="V161" t="s">
        <v>1077</v>
      </c>
      <c r="W161" t="s">
        <v>1630</v>
      </c>
      <c r="X161" t="s">
        <v>14657</v>
      </c>
      <c r="Y161">
        <v>25</v>
      </c>
      <c r="Z161">
        <v>25</v>
      </c>
      <c r="AA161">
        <v>10</v>
      </c>
      <c r="AB161">
        <v>10</v>
      </c>
      <c r="AC161">
        <v>6</v>
      </c>
    </row>
    <row r="162" spans="1:29">
      <c r="A162">
        <v>163</v>
      </c>
      <c r="B162" t="s">
        <v>805</v>
      </c>
      <c r="C162" t="s">
        <v>1682</v>
      </c>
      <c r="J162" t="s">
        <v>1444</v>
      </c>
      <c r="K162">
        <v>0</v>
      </c>
      <c r="N162" t="b">
        <v>1</v>
      </c>
      <c r="O162" t="b">
        <v>0</v>
      </c>
      <c r="P162" t="b">
        <v>0</v>
      </c>
      <c r="Q162">
        <v>10</v>
      </c>
      <c r="R162">
        <v>2</v>
      </c>
      <c r="S162">
        <v>1</v>
      </c>
      <c r="T162">
        <v>9</v>
      </c>
      <c r="U162" t="b">
        <v>1</v>
      </c>
      <c r="V162" t="s">
        <v>1077</v>
      </c>
      <c r="W162" t="s">
        <v>1630</v>
      </c>
      <c r="X162" t="s">
        <v>14658</v>
      </c>
      <c r="Y162">
        <v>26</v>
      </c>
      <c r="Z162">
        <v>26</v>
      </c>
      <c r="AA162">
        <v>10</v>
      </c>
      <c r="AB162">
        <v>10</v>
      </c>
      <c r="AC162">
        <v>6</v>
      </c>
    </row>
    <row r="163" spans="1:29">
      <c r="A163">
        <v>164</v>
      </c>
      <c r="B163" t="s">
        <v>805</v>
      </c>
      <c r="C163" t="s">
        <v>1683</v>
      </c>
      <c r="J163" t="s">
        <v>1444</v>
      </c>
      <c r="K163">
        <v>0</v>
      </c>
      <c r="N163" t="b">
        <v>1</v>
      </c>
      <c r="O163" t="b">
        <v>0</v>
      </c>
      <c r="P163" t="b">
        <v>0</v>
      </c>
      <c r="Q163">
        <v>10</v>
      </c>
      <c r="R163">
        <v>2</v>
      </c>
      <c r="S163">
        <v>1</v>
      </c>
      <c r="T163">
        <v>9</v>
      </c>
      <c r="U163" t="b">
        <v>1</v>
      </c>
      <c r="V163" t="s">
        <v>1077</v>
      </c>
      <c r="W163" t="s">
        <v>1630</v>
      </c>
      <c r="X163" t="s">
        <v>14659</v>
      </c>
      <c r="Y163">
        <v>27</v>
      </c>
      <c r="Z163">
        <v>27</v>
      </c>
      <c r="AA163">
        <v>10</v>
      </c>
      <c r="AB163">
        <v>10</v>
      </c>
      <c r="AC163">
        <v>6</v>
      </c>
    </row>
    <row r="164" spans="1:29">
      <c r="A164">
        <v>165</v>
      </c>
      <c r="B164" t="s">
        <v>805</v>
      </c>
      <c r="C164" t="s">
        <v>1684</v>
      </c>
      <c r="J164" t="s">
        <v>1444</v>
      </c>
      <c r="K164">
        <v>0</v>
      </c>
      <c r="N164" t="b">
        <v>1</v>
      </c>
      <c r="O164" t="b">
        <v>0</v>
      </c>
      <c r="P164" t="b">
        <v>0</v>
      </c>
      <c r="Q164">
        <v>10</v>
      </c>
      <c r="R164">
        <v>2</v>
      </c>
      <c r="S164">
        <v>1</v>
      </c>
      <c r="T164">
        <v>9</v>
      </c>
      <c r="U164" t="b">
        <v>1</v>
      </c>
      <c r="V164" t="s">
        <v>1077</v>
      </c>
      <c r="W164" t="s">
        <v>1630</v>
      </c>
      <c r="X164" t="s">
        <v>14660</v>
      </c>
      <c r="Y164">
        <v>28</v>
      </c>
      <c r="Z164">
        <v>28</v>
      </c>
      <c r="AA164">
        <v>10</v>
      </c>
      <c r="AB164">
        <v>10</v>
      </c>
      <c r="AC164">
        <v>6</v>
      </c>
    </row>
    <row r="165" spans="1:29">
      <c r="A165">
        <v>166</v>
      </c>
      <c r="B165" t="s">
        <v>805</v>
      </c>
      <c r="C165" t="s">
        <v>1685</v>
      </c>
      <c r="J165" t="s">
        <v>1444</v>
      </c>
      <c r="K165">
        <v>0</v>
      </c>
      <c r="N165" t="b">
        <v>1</v>
      </c>
      <c r="O165" t="b">
        <v>0</v>
      </c>
      <c r="P165" t="b">
        <v>0</v>
      </c>
      <c r="Q165">
        <v>10</v>
      </c>
      <c r="R165">
        <v>2</v>
      </c>
      <c r="S165">
        <v>1</v>
      </c>
      <c r="T165">
        <v>9</v>
      </c>
      <c r="U165" t="b">
        <v>1</v>
      </c>
      <c r="V165" t="s">
        <v>1077</v>
      </c>
      <c r="W165" t="s">
        <v>1630</v>
      </c>
      <c r="X165" t="s">
        <v>14661</v>
      </c>
      <c r="Y165">
        <v>29</v>
      </c>
      <c r="Z165">
        <v>29</v>
      </c>
      <c r="AA165">
        <v>10</v>
      </c>
      <c r="AB165">
        <v>10</v>
      </c>
      <c r="AC165">
        <v>6</v>
      </c>
    </row>
    <row r="166" spans="1:29">
      <c r="A166">
        <v>167</v>
      </c>
      <c r="B166" t="s">
        <v>805</v>
      </c>
      <c r="C166" t="s">
        <v>1686</v>
      </c>
      <c r="J166" t="s">
        <v>1444</v>
      </c>
      <c r="K166">
        <v>0</v>
      </c>
      <c r="N166" t="b">
        <v>1</v>
      </c>
      <c r="O166" t="b">
        <v>0</v>
      </c>
      <c r="P166" t="b">
        <v>0</v>
      </c>
      <c r="Q166">
        <v>10</v>
      </c>
      <c r="R166">
        <v>2</v>
      </c>
      <c r="S166">
        <v>1</v>
      </c>
      <c r="T166">
        <v>9</v>
      </c>
      <c r="U166" t="b">
        <v>1</v>
      </c>
      <c r="V166" t="s">
        <v>1077</v>
      </c>
      <c r="W166" t="s">
        <v>1630</v>
      </c>
      <c r="X166" t="s">
        <v>14662</v>
      </c>
      <c r="Y166">
        <v>30</v>
      </c>
      <c r="Z166">
        <v>30</v>
      </c>
      <c r="AA166">
        <v>10</v>
      </c>
      <c r="AB166">
        <v>10</v>
      </c>
      <c r="AC166">
        <v>6</v>
      </c>
    </row>
    <row r="167" spans="1:29">
      <c r="A167">
        <v>168</v>
      </c>
      <c r="B167" t="s">
        <v>805</v>
      </c>
      <c r="C167" t="s">
        <v>1687</v>
      </c>
      <c r="J167" t="s">
        <v>1444</v>
      </c>
      <c r="K167">
        <v>0</v>
      </c>
      <c r="N167" t="b">
        <v>1</v>
      </c>
      <c r="O167" t="b">
        <v>0</v>
      </c>
      <c r="P167" t="b">
        <v>0</v>
      </c>
      <c r="Q167">
        <v>10</v>
      </c>
      <c r="R167">
        <v>2</v>
      </c>
      <c r="S167">
        <v>1</v>
      </c>
      <c r="T167">
        <v>1</v>
      </c>
      <c r="U167" t="b">
        <v>1</v>
      </c>
      <c r="V167" t="s">
        <v>1077</v>
      </c>
      <c r="W167" t="s">
        <v>1630</v>
      </c>
      <c r="X167" t="s">
        <v>14663</v>
      </c>
      <c r="Y167">
        <v>32</v>
      </c>
      <c r="Z167">
        <v>32</v>
      </c>
      <c r="AA167">
        <v>10</v>
      </c>
      <c r="AB167">
        <v>10</v>
      </c>
      <c r="AC167">
        <v>6</v>
      </c>
    </row>
    <row r="168" spans="1:29">
      <c r="A168">
        <v>169</v>
      </c>
      <c r="B168" t="s">
        <v>805</v>
      </c>
      <c r="C168" t="s">
        <v>1688</v>
      </c>
      <c r="J168" t="s">
        <v>1436</v>
      </c>
      <c r="K168">
        <v>0</v>
      </c>
      <c r="N168" t="b">
        <v>1</v>
      </c>
      <c r="O168" t="b">
        <v>0</v>
      </c>
      <c r="P168" t="b">
        <v>0</v>
      </c>
      <c r="Q168">
        <v>10</v>
      </c>
      <c r="R168">
        <v>2</v>
      </c>
      <c r="S168">
        <v>1</v>
      </c>
      <c r="T168">
        <v>1</v>
      </c>
      <c r="U168" t="b">
        <v>1</v>
      </c>
      <c r="V168" t="s">
        <v>1077</v>
      </c>
      <c r="W168" t="s">
        <v>1630</v>
      </c>
      <c r="X168" t="s">
        <v>14610</v>
      </c>
      <c r="Y168">
        <v>33</v>
      </c>
      <c r="Z168">
        <v>33</v>
      </c>
      <c r="AA168">
        <v>6</v>
      </c>
      <c r="AB168">
        <v>6</v>
      </c>
      <c r="AC168">
        <v>6</v>
      </c>
    </row>
    <row r="169" spans="1:29">
      <c r="A169">
        <v>170</v>
      </c>
      <c r="B169" t="s">
        <v>805</v>
      </c>
      <c r="C169" t="s">
        <v>1689</v>
      </c>
      <c r="J169" t="s">
        <v>1436</v>
      </c>
      <c r="K169">
        <v>0</v>
      </c>
      <c r="N169" t="b">
        <v>1</v>
      </c>
      <c r="O169" t="b">
        <v>0</v>
      </c>
      <c r="P169" t="b">
        <v>0</v>
      </c>
      <c r="Q169">
        <v>10</v>
      </c>
      <c r="R169">
        <v>2</v>
      </c>
      <c r="S169">
        <v>1</v>
      </c>
      <c r="T169">
        <v>1</v>
      </c>
      <c r="U169" t="b">
        <v>1</v>
      </c>
      <c r="V169" t="s">
        <v>1077</v>
      </c>
      <c r="W169" t="s">
        <v>1630</v>
      </c>
      <c r="X169" t="s">
        <v>14611</v>
      </c>
      <c r="Y169">
        <v>34</v>
      </c>
      <c r="Z169">
        <v>34</v>
      </c>
      <c r="AA169">
        <v>6</v>
      </c>
      <c r="AB169">
        <v>6</v>
      </c>
      <c r="AC169">
        <v>6</v>
      </c>
    </row>
    <row r="170" spans="1:29">
      <c r="A170">
        <v>171</v>
      </c>
      <c r="B170" t="s">
        <v>805</v>
      </c>
      <c r="C170" t="s">
        <v>1690</v>
      </c>
      <c r="G170" t="s">
        <v>64</v>
      </c>
      <c r="J170" t="s">
        <v>1440</v>
      </c>
      <c r="K170">
        <v>0</v>
      </c>
      <c r="N170" t="b">
        <v>0</v>
      </c>
      <c r="O170" t="b">
        <v>1</v>
      </c>
      <c r="P170" t="b">
        <v>0</v>
      </c>
      <c r="Q170">
        <v>10</v>
      </c>
      <c r="R170">
        <v>0</v>
      </c>
      <c r="S170">
        <v>1</v>
      </c>
      <c r="T170">
        <v>26</v>
      </c>
      <c r="U170" t="b">
        <v>1</v>
      </c>
      <c r="V170" t="s">
        <v>1077</v>
      </c>
      <c r="W170" t="s">
        <v>1630</v>
      </c>
      <c r="X170" t="s">
        <v>14614</v>
      </c>
      <c r="Y170">
        <v>37</v>
      </c>
      <c r="Z170">
        <v>37</v>
      </c>
      <c r="AA170">
        <v>6</v>
      </c>
      <c r="AB170">
        <v>6</v>
      </c>
      <c r="AC170">
        <v>6</v>
      </c>
    </row>
    <row r="171" spans="1:29">
      <c r="A171">
        <v>172</v>
      </c>
      <c r="B171" t="s">
        <v>805</v>
      </c>
      <c r="C171" t="s">
        <v>1691</v>
      </c>
      <c r="G171" t="s">
        <v>64</v>
      </c>
      <c r="J171" t="s">
        <v>1440</v>
      </c>
      <c r="K171">
        <v>0</v>
      </c>
      <c r="N171" t="b">
        <v>0</v>
      </c>
      <c r="O171" t="b">
        <v>1</v>
      </c>
      <c r="P171" t="b">
        <v>0</v>
      </c>
      <c r="Q171">
        <v>10</v>
      </c>
      <c r="R171">
        <v>0</v>
      </c>
      <c r="S171">
        <v>1</v>
      </c>
      <c r="T171">
        <v>26</v>
      </c>
      <c r="U171" t="b">
        <v>1</v>
      </c>
      <c r="V171" t="s">
        <v>1077</v>
      </c>
      <c r="W171" t="s">
        <v>1630</v>
      </c>
      <c r="X171" t="s">
        <v>14664</v>
      </c>
      <c r="Y171">
        <v>37</v>
      </c>
      <c r="Z171">
        <v>37</v>
      </c>
      <c r="AA171">
        <v>7</v>
      </c>
      <c r="AB171">
        <v>7</v>
      </c>
      <c r="AC171">
        <v>6</v>
      </c>
    </row>
    <row r="172" spans="1:29">
      <c r="A172">
        <v>173</v>
      </c>
      <c r="B172" t="s">
        <v>805</v>
      </c>
      <c r="C172" t="s">
        <v>1692</v>
      </c>
      <c r="G172" t="s">
        <v>64</v>
      </c>
      <c r="J172" t="s">
        <v>1440</v>
      </c>
      <c r="K172">
        <v>0</v>
      </c>
      <c r="N172" t="b">
        <v>0</v>
      </c>
      <c r="O172" t="b">
        <v>1</v>
      </c>
      <c r="P172" t="b">
        <v>0</v>
      </c>
      <c r="Q172">
        <v>10</v>
      </c>
      <c r="R172">
        <v>0</v>
      </c>
      <c r="S172">
        <v>1</v>
      </c>
      <c r="T172">
        <v>26</v>
      </c>
      <c r="U172" t="b">
        <v>1</v>
      </c>
      <c r="V172" t="s">
        <v>1077</v>
      </c>
      <c r="W172" t="s">
        <v>1630</v>
      </c>
      <c r="X172" t="s">
        <v>14665</v>
      </c>
      <c r="Y172">
        <v>37</v>
      </c>
      <c r="Z172">
        <v>37</v>
      </c>
      <c r="AA172">
        <v>8</v>
      </c>
      <c r="AB172">
        <v>8</v>
      </c>
      <c r="AC172">
        <v>6</v>
      </c>
    </row>
    <row r="173" spans="1:29">
      <c r="A173">
        <v>174</v>
      </c>
      <c r="B173" t="s">
        <v>805</v>
      </c>
      <c r="C173" t="s">
        <v>1693</v>
      </c>
      <c r="G173" t="s">
        <v>64</v>
      </c>
      <c r="J173" t="s">
        <v>1440</v>
      </c>
      <c r="K173">
        <v>0</v>
      </c>
      <c r="N173" t="b">
        <v>0</v>
      </c>
      <c r="O173" t="b">
        <v>1</v>
      </c>
      <c r="P173" t="b">
        <v>0</v>
      </c>
      <c r="Q173">
        <v>10</v>
      </c>
      <c r="R173">
        <v>0</v>
      </c>
      <c r="S173">
        <v>1</v>
      </c>
      <c r="T173">
        <v>26</v>
      </c>
      <c r="U173" t="b">
        <v>1</v>
      </c>
      <c r="V173" t="s">
        <v>1077</v>
      </c>
      <c r="W173" t="s">
        <v>1630</v>
      </c>
      <c r="X173" t="s">
        <v>14451</v>
      </c>
      <c r="Y173">
        <v>37</v>
      </c>
      <c r="Z173">
        <v>37</v>
      </c>
      <c r="AA173">
        <v>9</v>
      </c>
      <c r="AB173">
        <v>9</v>
      </c>
      <c r="AC173">
        <v>6</v>
      </c>
    </row>
    <row r="174" spans="1:29">
      <c r="A174">
        <v>175</v>
      </c>
      <c r="B174" t="s">
        <v>805</v>
      </c>
      <c r="C174" t="s">
        <v>1694</v>
      </c>
      <c r="G174" t="s">
        <v>64</v>
      </c>
      <c r="J174" t="s">
        <v>1440</v>
      </c>
      <c r="K174">
        <v>0</v>
      </c>
      <c r="N174" t="b">
        <v>0</v>
      </c>
      <c r="O174" t="b">
        <v>1</v>
      </c>
      <c r="P174" t="b">
        <v>0</v>
      </c>
      <c r="Q174">
        <v>10</v>
      </c>
      <c r="R174">
        <v>0</v>
      </c>
      <c r="S174">
        <v>1</v>
      </c>
      <c r="T174">
        <v>26</v>
      </c>
      <c r="U174" t="b">
        <v>1</v>
      </c>
      <c r="V174" t="s">
        <v>1077</v>
      </c>
      <c r="W174" t="s">
        <v>1630</v>
      </c>
      <c r="X174" t="s">
        <v>14666</v>
      </c>
      <c r="Y174">
        <v>37</v>
      </c>
      <c r="Z174">
        <v>37</v>
      </c>
      <c r="AA174">
        <v>10</v>
      </c>
      <c r="AB174">
        <v>10</v>
      </c>
      <c r="AC174">
        <v>6</v>
      </c>
    </row>
    <row r="175" spans="1:29">
      <c r="A175">
        <v>176</v>
      </c>
      <c r="B175" t="s">
        <v>805</v>
      </c>
      <c r="C175" t="s">
        <v>1695</v>
      </c>
      <c r="J175" t="s">
        <v>1440</v>
      </c>
      <c r="K175">
        <v>0</v>
      </c>
      <c r="N175" t="b">
        <v>1</v>
      </c>
      <c r="O175" t="b">
        <v>0</v>
      </c>
      <c r="P175" t="b">
        <v>0</v>
      </c>
      <c r="Q175">
        <v>10</v>
      </c>
      <c r="R175">
        <v>2</v>
      </c>
      <c r="S175">
        <v>1</v>
      </c>
      <c r="T175">
        <v>26</v>
      </c>
      <c r="U175" t="b">
        <v>1</v>
      </c>
      <c r="V175" t="s">
        <v>1077</v>
      </c>
      <c r="W175" t="s">
        <v>1630</v>
      </c>
      <c r="X175" t="s">
        <v>14667</v>
      </c>
      <c r="Y175">
        <v>39</v>
      </c>
      <c r="Z175">
        <v>39</v>
      </c>
      <c r="AA175">
        <v>7</v>
      </c>
      <c r="AB175">
        <v>7</v>
      </c>
      <c r="AC175">
        <v>6</v>
      </c>
    </row>
    <row r="176" spans="1:29">
      <c r="A176">
        <v>177</v>
      </c>
      <c r="B176" t="s">
        <v>805</v>
      </c>
      <c r="C176" t="s">
        <v>1696</v>
      </c>
      <c r="J176" t="s">
        <v>1440</v>
      </c>
      <c r="K176">
        <v>0</v>
      </c>
      <c r="N176" t="b">
        <v>1</v>
      </c>
      <c r="O176" t="b">
        <v>0</v>
      </c>
      <c r="P176" t="b">
        <v>0</v>
      </c>
      <c r="Q176">
        <v>10</v>
      </c>
      <c r="R176">
        <v>2</v>
      </c>
      <c r="S176">
        <v>1</v>
      </c>
      <c r="T176">
        <v>26</v>
      </c>
      <c r="U176" t="b">
        <v>1</v>
      </c>
      <c r="V176" t="s">
        <v>1077</v>
      </c>
      <c r="W176" t="s">
        <v>1630</v>
      </c>
      <c r="X176" t="s">
        <v>14445</v>
      </c>
      <c r="Y176">
        <v>39</v>
      </c>
      <c r="Z176">
        <v>39</v>
      </c>
      <c r="AA176">
        <v>8</v>
      </c>
      <c r="AB176">
        <v>8</v>
      </c>
      <c r="AC176">
        <v>6</v>
      </c>
    </row>
    <row r="177" spans="1:29">
      <c r="A177">
        <v>178</v>
      </c>
      <c r="B177" t="s">
        <v>805</v>
      </c>
      <c r="C177" t="s">
        <v>1697</v>
      </c>
      <c r="J177" t="s">
        <v>1438</v>
      </c>
      <c r="K177">
        <v>0</v>
      </c>
      <c r="N177" t="b">
        <v>1</v>
      </c>
      <c r="O177" t="b">
        <v>0</v>
      </c>
      <c r="P177" t="b">
        <v>0</v>
      </c>
      <c r="Q177">
        <v>10</v>
      </c>
      <c r="R177">
        <v>2</v>
      </c>
      <c r="S177">
        <v>1</v>
      </c>
      <c r="T177">
        <v>26</v>
      </c>
      <c r="U177" t="b">
        <v>1</v>
      </c>
      <c r="V177" t="s">
        <v>1077</v>
      </c>
      <c r="W177" t="s">
        <v>1630</v>
      </c>
      <c r="X177" t="s">
        <v>14668</v>
      </c>
      <c r="Y177">
        <v>39</v>
      </c>
      <c r="Z177">
        <v>39</v>
      </c>
      <c r="AA177">
        <v>9</v>
      </c>
      <c r="AB177">
        <v>9</v>
      </c>
      <c r="AC177">
        <v>6</v>
      </c>
    </row>
    <row r="178" spans="1:29">
      <c r="A178">
        <v>179</v>
      </c>
      <c r="B178" t="s">
        <v>805</v>
      </c>
      <c r="C178" t="s">
        <v>1698</v>
      </c>
      <c r="J178" t="s">
        <v>1440</v>
      </c>
      <c r="K178">
        <v>0</v>
      </c>
      <c r="N178" t="b">
        <v>1</v>
      </c>
      <c r="O178" t="b">
        <v>0</v>
      </c>
      <c r="P178" t="b">
        <v>0</v>
      </c>
      <c r="Q178">
        <v>10</v>
      </c>
      <c r="R178">
        <v>2</v>
      </c>
      <c r="S178">
        <v>1</v>
      </c>
      <c r="T178">
        <v>26</v>
      </c>
      <c r="U178" t="b">
        <v>1</v>
      </c>
      <c r="V178" t="s">
        <v>1077</v>
      </c>
      <c r="W178" t="s">
        <v>1630</v>
      </c>
      <c r="X178" t="s">
        <v>14669</v>
      </c>
      <c r="Y178">
        <v>39</v>
      </c>
      <c r="Z178">
        <v>39</v>
      </c>
      <c r="AA178">
        <v>10</v>
      </c>
      <c r="AB178">
        <v>10</v>
      </c>
      <c r="AC178">
        <v>6</v>
      </c>
    </row>
    <row r="179" spans="1:29">
      <c r="A179">
        <v>180</v>
      </c>
      <c r="B179" t="s">
        <v>805</v>
      </c>
      <c r="C179" t="s">
        <v>1699</v>
      </c>
      <c r="J179" t="s">
        <v>1440</v>
      </c>
      <c r="K179">
        <v>0</v>
      </c>
      <c r="N179" t="b">
        <v>1</v>
      </c>
      <c r="O179" t="b">
        <v>0</v>
      </c>
      <c r="P179" t="b">
        <v>0</v>
      </c>
      <c r="Q179">
        <v>10</v>
      </c>
      <c r="R179">
        <v>2</v>
      </c>
      <c r="S179">
        <v>1</v>
      </c>
      <c r="T179">
        <v>26</v>
      </c>
      <c r="U179" t="b">
        <v>1</v>
      </c>
      <c r="V179" t="s">
        <v>1077</v>
      </c>
      <c r="W179" t="s">
        <v>1630</v>
      </c>
      <c r="X179" t="s">
        <v>14670</v>
      </c>
      <c r="Y179">
        <v>42</v>
      </c>
      <c r="Z179">
        <v>42</v>
      </c>
      <c r="AA179">
        <v>7</v>
      </c>
      <c r="AB179">
        <v>7</v>
      </c>
      <c r="AC179">
        <v>6</v>
      </c>
    </row>
    <row r="180" spans="1:29">
      <c r="A180">
        <v>181</v>
      </c>
      <c r="B180" t="s">
        <v>805</v>
      </c>
      <c r="C180" t="s">
        <v>1700</v>
      </c>
      <c r="J180" t="s">
        <v>1440</v>
      </c>
      <c r="K180">
        <v>0</v>
      </c>
      <c r="N180" t="b">
        <v>1</v>
      </c>
      <c r="O180" t="b">
        <v>0</v>
      </c>
      <c r="P180" t="b">
        <v>0</v>
      </c>
      <c r="Q180">
        <v>10</v>
      </c>
      <c r="R180">
        <v>2</v>
      </c>
      <c r="S180">
        <v>1</v>
      </c>
      <c r="T180">
        <v>26</v>
      </c>
      <c r="U180" t="b">
        <v>1</v>
      </c>
      <c r="V180" t="s">
        <v>1077</v>
      </c>
      <c r="W180" t="s">
        <v>1630</v>
      </c>
      <c r="X180" t="s">
        <v>14671</v>
      </c>
      <c r="Y180">
        <v>42</v>
      </c>
      <c r="Z180">
        <v>42</v>
      </c>
      <c r="AA180">
        <v>8</v>
      </c>
      <c r="AB180">
        <v>8</v>
      </c>
      <c r="AC180">
        <v>6</v>
      </c>
    </row>
    <row r="181" spans="1:29">
      <c r="A181">
        <v>182</v>
      </c>
      <c r="B181" t="s">
        <v>805</v>
      </c>
      <c r="C181" t="s">
        <v>1701</v>
      </c>
      <c r="J181" t="s">
        <v>1438</v>
      </c>
      <c r="K181">
        <v>0</v>
      </c>
      <c r="N181" t="b">
        <v>1</v>
      </c>
      <c r="O181" t="b">
        <v>0</v>
      </c>
      <c r="P181" t="b">
        <v>0</v>
      </c>
      <c r="Q181">
        <v>10</v>
      </c>
      <c r="R181">
        <v>2</v>
      </c>
      <c r="S181">
        <v>1</v>
      </c>
      <c r="T181">
        <v>26</v>
      </c>
      <c r="U181" t="b">
        <v>1</v>
      </c>
      <c r="V181" t="s">
        <v>1077</v>
      </c>
      <c r="W181" t="s">
        <v>1630</v>
      </c>
      <c r="X181" t="s">
        <v>14672</v>
      </c>
      <c r="Y181">
        <v>42</v>
      </c>
      <c r="Z181">
        <v>42</v>
      </c>
      <c r="AA181">
        <v>9</v>
      </c>
      <c r="AB181">
        <v>9</v>
      </c>
      <c r="AC181">
        <v>6</v>
      </c>
    </row>
    <row r="182" spans="1:29">
      <c r="A182">
        <v>183</v>
      </c>
      <c r="B182" t="s">
        <v>805</v>
      </c>
      <c r="C182" t="s">
        <v>1702</v>
      </c>
      <c r="J182" t="s">
        <v>1440</v>
      </c>
      <c r="K182">
        <v>0</v>
      </c>
      <c r="N182" t="b">
        <v>1</v>
      </c>
      <c r="O182" t="b">
        <v>0</v>
      </c>
      <c r="P182" t="b">
        <v>0</v>
      </c>
      <c r="Q182">
        <v>10</v>
      </c>
      <c r="R182">
        <v>2</v>
      </c>
      <c r="S182">
        <v>1</v>
      </c>
      <c r="T182">
        <v>26</v>
      </c>
      <c r="U182" t="b">
        <v>1</v>
      </c>
      <c r="V182" t="s">
        <v>1077</v>
      </c>
      <c r="W182" t="s">
        <v>1630</v>
      </c>
      <c r="X182" t="s">
        <v>14673</v>
      </c>
      <c r="Y182">
        <v>42</v>
      </c>
      <c r="Z182">
        <v>42</v>
      </c>
      <c r="AA182">
        <v>10</v>
      </c>
      <c r="AB182">
        <v>10</v>
      </c>
      <c r="AC182">
        <v>6</v>
      </c>
    </row>
    <row r="183" spans="1:29">
      <c r="A183">
        <v>184</v>
      </c>
      <c r="B183" t="s">
        <v>805</v>
      </c>
      <c r="C183" t="s">
        <v>1703</v>
      </c>
      <c r="J183" t="s">
        <v>1438</v>
      </c>
      <c r="K183">
        <v>0</v>
      </c>
      <c r="N183" t="b">
        <v>1</v>
      </c>
      <c r="O183" t="b">
        <v>0</v>
      </c>
      <c r="P183" t="b">
        <v>0</v>
      </c>
      <c r="Q183">
        <v>10</v>
      </c>
      <c r="R183">
        <v>2</v>
      </c>
      <c r="S183">
        <v>1</v>
      </c>
      <c r="T183">
        <v>26</v>
      </c>
      <c r="U183" t="b">
        <v>1</v>
      </c>
      <c r="V183" t="s">
        <v>1077</v>
      </c>
      <c r="W183" t="s">
        <v>1630</v>
      </c>
      <c r="X183" t="s">
        <v>14674</v>
      </c>
      <c r="Y183">
        <v>43</v>
      </c>
      <c r="Z183">
        <v>43</v>
      </c>
      <c r="AA183">
        <v>7</v>
      </c>
      <c r="AB183">
        <v>7</v>
      </c>
      <c r="AC183">
        <v>6</v>
      </c>
    </row>
    <row r="184" spans="1:29">
      <c r="A184">
        <v>185</v>
      </c>
      <c r="B184" t="s">
        <v>805</v>
      </c>
      <c r="C184" t="s">
        <v>1704</v>
      </c>
      <c r="J184" t="s">
        <v>1438</v>
      </c>
      <c r="K184">
        <v>0</v>
      </c>
      <c r="N184" t="b">
        <v>1</v>
      </c>
      <c r="O184" t="b">
        <v>0</v>
      </c>
      <c r="P184" t="b">
        <v>0</v>
      </c>
      <c r="Q184">
        <v>10</v>
      </c>
      <c r="R184">
        <v>2</v>
      </c>
      <c r="S184">
        <v>1</v>
      </c>
      <c r="T184">
        <v>26</v>
      </c>
      <c r="U184" t="b">
        <v>1</v>
      </c>
      <c r="V184" t="s">
        <v>1077</v>
      </c>
      <c r="W184" t="s">
        <v>1630</v>
      </c>
      <c r="X184" t="s">
        <v>14675</v>
      </c>
      <c r="Y184">
        <v>43</v>
      </c>
      <c r="Z184">
        <v>43</v>
      </c>
      <c r="AA184">
        <v>8</v>
      </c>
      <c r="AB184">
        <v>8</v>
      </c>
      <c r="AC184">
        <v>6</v>
      </c>
    </row>
    <row r="185" spans="1:29">
      <c r="A185">
        <v>186</v>
      </c>
      <c r="B185" t="s">
        <v>805</v>
      </c>
      <c r="C185" t="s">
        <v>1705</v>
      </c>
      <c r="J185" t="s">
        <v>1438</v>
      </c>
      <c r="K185">
        <v>0</v>
      </c>
      <c r="N185" t="b">
        <v>1</v>
      </c>
      <c r="O185" t="b">
        <v>0</v>
      </c>
      <c r="P185" t="b">
        <v>0</v>
      </c>
      <c r="Q185">
        <v>10</v>
      </c>
      <c r="R185">
        <v>2</v>
      </c>
      <c r="S185">
        <v>1</v>
      </c>
      <c r="T185">
        <v>26</v>
      </c>
      <c r="U185" t="b">
        <v>1</v>
      </c>
      <c r="V185" t="s">
        <v>1077</v>
      </c>
      <c r="W185" t="s">
        <v>1630</v>
      </c>
      <c r="X185" t="s">
        <v>14676</v>
      </c>
      <c r="Y185">
        <v>43</v>
      </c>
      <c r="Z185">
        <v>43</v>
      </c>
      <c r="AA185">
        <v>9</v>
      </c>
      <c r="AB185">
        <v>9</v>
      </c>
      <c r="AC185">
        <v>6</v>
      </c>
    </row>
    <row r="186" spans="1:29">
      <c r="A186">
        <v>187</v>
      </c>
      <c r="B186" t="s">
        <v>805</v>
      </c>
      <c r="C186" t="s">
        <v>1706</v>
      </c>
      <c r="J186" t="s">
        <v>1438</v>
      </c>
      <c r="K186">
        <v>0</v>
      </c>
      <c r="N186" t="b">
        <v>1</v>
      </c>
      <c r="O186" t="b">
        <v>0</v>
      </c>
      <c r="P186" t="b">
        <v>0</v>
      </c>
      <c r="Q186">
        <v>10</v>
      </c>
      <c r="R186">
        <v>2</v>
      </c>
      <c r="S186">
        <v>1</v>
      </c>
      <c r="T186">
        <v>26</v>
      </c>
      <c r="U186" t="b">
        <v>1</v>
      </c>
      <c r="V186" t="s">
        <v>1077</v>
      </c>
      <c r="W186" t="s">
        <v>1630</v>
      </c>
      <c r="X186" t="s">
        <v>14677</v>
      </c>
      <c r="Y186">
        <v>43</v>
      </c>
      <c r="Z186">
        <v>43</v>
      </c>
      <c r="AA186">
        <v>10</v>
      </c>
      <c r="AB186">
        <v>10</v>
      </c>
      <c r="AC186">
        <v>6</v>
      </c>
    </row>
    <row r="187" spans="1:29">
      <c r="A187">
        <v>188</v>
      </c>
      <c r="B187" t="s">
        <v>805</v>
      </c>
      <c r="C187" t="s">
        <v>1707</v>
      </c>
      <c r="J187" t="s">
        <v>1440</v>
      </c>
      <c r="K187">
        <v>0</v>
      </c>
      <c r="N187" t="b">
        <v>0</v>
      </c>
      <c r="O187" t="b">
        <v>1</v>
      </c>
      <c r="P187" t="b">
        <v>0</v>
      </c>
      <c r="Q187">
        <v>10</v>
      </c>
      <c r="R187">
        <v>2</v>
      </c>
      <c r="S187">
        <v>1</v>
      </c>
      <c r="T187">
        <v>1</v>
      </c>
      <c r="U187" t="b">
        <v>1</v>
      </c>
      <c r="V187" t="s">
        <v>1077</v>
      </c>
      <c r="W187" t="s">
        <v>1630</v>
      </c>
      <c r="X187" t="s">
        <v>14678</v>
      </c>
      <c r="Y187">
        <v>44</v>
      </c>
      <c r="Z187">
        <v>44</v>
      </c>
      <c r="AA187">
        <v>10</v>
      </c>
      <c r="AB187">
        <v>10</v>
      </c>
      <c r="AC187">
        <v>6</v>
      </c>
    </row>
    <row r="188" spans="1:29">
      <c r="A188">
        <v>189</v>
      </c>
      <c r="B188" t="s">
        <v>805</v>
      </c>
      <c r="C188" t="s">
        <v>1708</v>
      </c>
      <c r="J188" t="s">
        <v>1458</v>
      </c>
      <c r="K188">
        <v>0</v>
      </c>
      <c r="N188" t="b">
        <v>0</v>
      </c>
      <c r="O188" t="b">
        <v>1</v>
      </c>
      <c r="P188" t="b">
        <v>0</v>
      </c>
      <c r="Q188">
        <v>10</v>
      </c>
      <c r="R188">
        <v>2</v>
      </c>
      <c r="S188">
        <v>1</v>
      </c>
      <c r="T188">
        <v>1</v>
      </c>
      <c r="U188" t="b">
        <v>1</v>
      </c>
      <c r="V188" t="s">
        <v>1077</v>
      </c>
      <c r="W188" t="s">
        <v>1630</v>
      </c>
      <c r="X188" t="s">
        <v>14679</v>
      </c>
      <c r="Y188">
        <v>45</v>
      </c>
      <c r="Z188">
        <v>45</v>
      </c>
      <c r="AA188">
        <v>10</v>
      </c>
      <c r="AB188">
        <v>10</v>
      </c>
      <c r="AC188">
        <v>6</v>
      </c>
    </row>
    <row r="189" spans="1:29">
      <c r="A189">
        <v>190</v>
      </c>
      <c r="B189" t="s">
        <v>805</v>
      </c>
      <c r="C189" t="s">
        <v>1709</v>
      </c>
      <c r="J189" t="s">
        <v>1458</v>
      </c>
      <c r="K189">
        <v>0</v>
      </c>
      <c r="N189" t="b">
        <v>0</v>
      </c>
      <c r="O189" t="b">
        <v>1</v>
      </c>
      <c r="P189" t="b">
        <v>0</v>
      </c>
      <c r="Q189">
        <v>10</v>
      </c>
      <c r="R189">
        <v>2</v>
      </c>
      <c r="S189">
        <v>1</v>
      </c>
      <c r="T189">
        <v>1</v>
      </c>
      <c r="U189" t="b">
        <v>1</v>
      </c>
      <c r="V189" t="s">
        <v>1077</v>
      </c>
      <c r="W189" t="s">
        <v>1630</v>
      </c>
      <c r="X189" t="s">
        <v>14680</v>
      </c>
      <c r="Y189">
        <v>46</v>
      </c>
      <c r="Z189">
        <v>46</v>
      </c>
      <c r="AA189">
        <v>10</v>
      </c>
      <c r="AB189">
        <v>10</v>
      </c>
      <c r="AC189">
        <v>6</v>
      </c>
    </row>
    <row r="190" spans="1:29">
      <c r="A190">
        <v>191</v>
      </c>
      <c r="B190" t="s">
        <v>1503</v>
      </c>
      <c r="C190" t="s">
        <v>1710</v>
      </c>
      <c r="D190" t="s">
        <v>1711</v>
      </c>
      <c r="E190" t="s">
        <v>1712</v>
      </c>
      <c r="U190" t="b">
        <v>1</v>
      </c>
      <c r="V190" t="s">
        <v>1078</v>
      </c>
      <c r="W190" t="s">
        <v>1713</v>
      </c>
      <c r="X190" t="s">
        <v>16057</v>
      </c>
      <c r="Y190">
        <v>11</v>
      </c>
      <c r="Z190">
        <v>55</v>
      </c>
      <c r="AA190">
        <v>2</v>
      </c>
      <c r="AB190">
        <v>11</v>
      </c>
      <c r="AC190">
        <v>7</v>
      </c>
    </row>
    <row r="191" spans="1:29">
      <c r="A191">
        <v>193</v>
      </c>
      <c r="B191" t="s">
        <v>1508</v>
      </c>
      <c r="C191" t="s">
        <v>1714</v>
      </c>
      <c r="U191" t="b">
        <v>1</v>
      </c>
      <c r="V191" t="s">
        <v>1078</v>
      </c>
      <c r="W191" t="s">
        <v>1713</v>
      </c>
      <c r="X191" t="s">
        <v>16058</v>
      </c>
      <c r="Y191">
        <v>12</v>
      </c>
      <c r="Z191">
        <v>55</v>
      </c>
      <c r="AA191">
        <v>2</v>
      </c>
      <c r="AB191">
        <v>11</v>
      </c>
      <c r="AC191">
        <v>7</v>
      </c>
    </row>
    <row r="192" spans="1:29">
      <c r="A192">
        <v>194</v>
      </c>
      <c r="B192" t="s">
        <v>805</v>
      </c>
      <c r="C192" t="s">
        <v>1715</v>
      </c>
      <c r="J192" t="s">
        <v>1440</v>
      </c>
      <c r="K192">
        <v>0</v>
      </c>
      <c r="N192" t="b">
        <v>1</v>
      </c>
      <c r="O192" t="b">
        <v>0</v>
      </c>
      <c r="P192" t="b">
        <v>0</v>
      </c>
      <c r="Q192">
        <v>10</v>
      </c>
      <c r="R192">
        <v>10</v>
      </c>
      <c r="S192">
        <v>1</v>
      </c>
      <c r="T192">
        <v>4</v>
      </c>
      <c r="U192" t="b">
        <v>1</v>
      </c>
      <c r="V192" t="s">
        <v>1078</v>
      </c>
      <c r="W192" t="s">
        <v>1713</v>
      </c>
      <c r="X192" t="s">
        <v>14529</v>
      </c>
      <c r="Y192">
        <v>19</v>
      </c>
      <c r="Z192">
        <v>19</v>
      </c>
      <c r="AA192">
        <v>3</v>
      </c>
      <c r="AB192">
        <v>3</v>
      </c>
      <c r="AC192">
        <v>7</v>
      </c>
    </row>
    <row r="193" spans="1:29">
      <c r="A193">
        <v>195</v>
      </c>
      <c r="B193" t="s">
        <v>805</v>
      </c>
      <c r="C193" t="s">
        <v>1716</v>
      </c>
      <c r="J193" t="s">
        <v>1440</v>
      </c>
      <c r="K193">
        <v>0</v>
      </c>
      <c r="N193" t="b">
        <v>1</v>
      </c>
      <c r="O193" t="b">
        <v>0</v>
      </c>
      <c r="P193" t="b">
        <v>0</v>
      </c>
      <c r="Q193">
        <v>10</v>
      </c>
      <c r="R193">
        <v>10</v>
      </c>
      <c r="S193">
        <v>1</v>
      </c>
      <c r="T193">
        <v>4</v>
      </c>
      <c r="U193" t="b">
        <v>1</v>
      </c>
      <c r="V193" t="s">
        <v>1078</v>
      </c>
      <c r="W193" t="s">
        <v>1713</v>
      </c>
      <c r="X193" t="s">
        <v>14450</v>
      </c>
      <c r="Y193">
        <v>19</v>
      </c>
      <c r="Z193">
        <v>19</v>
      </c>
      <c r="AA193">
        <v>4</v>
      </c>
      <c r="AB193">
        <v>4</v>
      </c>
      <c r="AC193">
        <v>7</v>
      </c>
    </row>
    <row r="194" spans="1:29">
      <c r="A194">
        <v>196</v>
      </c>
      <c r="B194" t="s">
        <v>805</v>
      </c>
      <c r="C194" t="s">
        <v>1717</v>
      </c>
      <c r="J194" t="s">
        <v>1440</v>
      </c>
      <c r="K194">
        <v>0</v>
      </c>
      <c r="N194" t="b">
        <v>1</v>
      </c>
      <c r="O194" t="b">
        <v>0</v>
      </c>
      <c r="P194" t="b">
        <v>0</v>
      </c>
      <c r="Q194">
        <v>10</v>
      </c>
      <c r="R194">
        <v>10</v>
      </c>
      <c r="S194">
        <v>1</v>
      </c>
      <c r="T194">
        <v>4</v>
      </c>
      <c r="U194" t="b">
        <v>1</v>
      </c>
      <c r="V194" t="s">
        <v>1078</v>
      </c>
      <c r="W194" t="s">
        <v>1713</v>
      </c>
      <c r="X194" t="s">
        <v>14689</v>
      </c>
      <c r="Y194">
        <v>19</v>
      </c>
      <c r="Z194">
        <v>19</v>
      </c>
      <c r="AA194">
        <v>5</v>
      </c>
      <c r="AB194">
        <v>5</v>
      </c>
      <c r="AC194">
        <v>7</v>
      </c>
    </row>
    <row r="195" spans="1:29">
      <c r="A195">
        <v>197</v>
      </c>
      <c r="B195" t="s">
        <v>805</v>
      </c>
      <c r="C195" t="s">
        <v>1718</v>
      </c>
      <c r="J195" t="s">
        <v>1440</v>
      </c>
      <c r="K195">
        <v>0</v>
      </c>
      <c r="N195" t="b">
        <v>1</v>
      </c>
      <c r="O195" t="b">
        <v>0</v>
      </c>
      <c r="P195" t="b">
        <v>0</v>
      </c>
      <c r="Q195">
        <v>10</v>
      </c>
      <c r="R195">
        <v>10</v>
      </c>
      <c r="S195">
        <v>1</v>
      </c>
      <c r="T195">
        <v>4</v>
      </c>
      <c r="U195" t="b">
        <v>1</v>
      </c>
      <c r="V195" t="s">
        <v>1078</v>
      </c>
      <c r="W195" t="s">
        <v>1713</v>
      </c>
      <c r="X195" t="s">
        <v>14448</v>
      </c>
      <c r="Y195">
        <v>19</v>
      </c>
      <c r="Z195">
        <v>19</v>
      </c>
      <c r="AA195">
        <v>6</v>
      </c>
      <c r="AB195">
        <v>6</v>
      </c>
      <c r="AC195">
        <v>7</v>
      </c>
    </row>
    <row r="196" spans="1:29">
      <c r="A196">
        <v>198</v>
      </c>
      <c r="B196" t="s">
        <v>805</v>
      </c>
      <c r="C196" t="s">
        <v>1719</v>
      </c>
      <c r="J196" t="s">
        <v>1440</v>
      </c>
      <c r="K196">
        <v>0</v>
      </c>
      <c r="N196" t="b">
        <v>1</v>
      </c>
      <c r="O196" t="b">
        <v>0</v>
      </c>
      <c r="P196" t="b">
        <v>0</v>
      </c>
      <c r="Q196">
        <v>10</v>
      </c>
      <c r="R196">
        <v>10</v>
      </c>
      <c r="S196">
        <v>1</v>
      </c>
      <c r="T196">
        <v>4</v>
      </c>
      <c r="U196" t="b">
        <v>1</v>
      </c>
      <c r="V196" t="s">
        <v>1078</v>
      </c>
      <c r="W196" t="s">
        <v>1713</v>
      </c>
      <c r="X196" t="s">
        <v>14530</v>
      </c>
      <c r="Y196">
        <v>20</v>
      </c>
      <c r="Z196">
        <v>20</v>
      </c>
      <c r="AA196">
        <v>3</v>
      </c>
      <c r="AB196">
        <v>3</v>
      </c>
      <c r="AC196">
        <v>7</v>
      </c>
    </row>
    <row r="197" spans="1:29">
      <c r="A197">
        <v>199</v>
      </c>
      <c r="B197" t="s">
        <v>805</v>
      </c>
      <c r="C197" t="s">
        <v>1720</v>
      </c>
      <c r="J197" t="s">
        <v>1440</v>
      </c>
      <c r="K197">
        <v>0</v>
      </c>
      <c r="N197" t="b">
        <v>1</v>
      </c>
      <c r="O197" t="b">
        <v>0</v>
      </c>
      <c r="P197" t="b">
        <v>0</v>
      </c>
      <c r="Q197">
        <v>10</v>
      </c>
      <c r="R197">
        <v>10</v>
      </c>
      <c r="S197">
        <v>1</v>
      </c>
      <c r="T197">
        <v>4</v>
      </c>
      <c r="U197" t="b">
        <v>1</v>
      </c>
      <c r="V197" t="s">
        <v>1078</v>
      </c>
      <c r="W197" t="s">
        <v>1713</v>
      </c>
      <c r="X197" t="s">
        <v>14690</v>
      </c>
      <c r="Y197">
        <v>20</v>
      </c>
      <c r="Z197">
        <v>20</v>
      </c>
      <c r="AA197">
        <v>4</v>
      </c>
      <c r="AB197">
        <v>4</v>
      </c>
      <c r="AC197">
        <v>7</v>
      </c>
    </row>
    <row r="198" spans="1:29">
      <c r="A198">
        <v>200</v>
      </c>
      <c r="B198" t="s">
        <v>805</v>
      </c>
      <c r="C198" t="s">
        <v>1721</v>
      </c>
      <c r="J198" t="s">
        <v>1440</v>
      </c>
      <c r="K198">
        <v>0</v>
      </c>
      <c r="N198" t="b">
        <v>1</v>
      </c>
      <c r="O198" t="b">
        <v>0</v>
      </c>
      <c r="P198" t="b">
        <v>0</v>
      </c>
      <c r="Q198">
        <v>10</v>
      </c>
      <c r="R198">
        <v>10</v>
      </c>
      <c r="S198">
        <v>1</v>
      </c>
      <c r="T198">
        <v>4</v>
      </c>
      <c r="U198" t="b">
        <v>1</v>
      </c>
      <c r="V198" t="s">
        <v>1078</v>
      </c>
      <c r="W198" t="s">
        <v>1713</v>
      </c>
      <c r="X198" t="s">
        <v>14691</v>
      </c>
      <c r="Y198">
        <v>20</v>
      </c>
      <c r="Z198">
        <v>20</v>
      </c>
      <c r="AA198">
        <v>5</v>
      </c>
      <c r="AB198">
        <v>5</v>
      </c>
      <c r="AC198">
        <v>7</v>
      </c>
    </row>
    <row r="199" spans="1:29">
      <c r="A199">
        <v>201</v>
      </c>
      <c r="B199" t="s">
        <v>805</v>
      </c>
      <c r="C199" t="s">
        <v>1722</v>
      </c>
      <c r="J199" t="s">
        <v>1440</v>
      </c>
      <c r="K199">
        <v>0</v>
      </c>
      <c r="N199" t="b">
        <v>1</v>
      </c>
      <c r="O199" t="b">
        <v>0</v>
      </c>
      <c r="P199" t="b">
        <v>0</v>
      </c>
      <c r="Q199">
        <v>10</v>
      </c>
      <c r="R199">
        <v>10</v>
      </c>
      <c r="S199">
        <v>1</v>
      </c>
      <c r="T199">
        <v>4</v>
      </c>
      <c r="U199" t="b">
        <v>1</v>
      </c>
      <c r="V199" t="s">
        <v>1078</v>
      </c>
      <c r="W199" t="s">
        <v>1713</v>
      </c>
      <c r="X199" t="s">
        <v>14623</v>
      </c>
      <c r="Y199">
        <v>20</v>
      </c>
      <c r="Z199">
        <v>20</v>
      </c>
      <c r="AA199">
        <v>6</v>
      </c>
      <c r="AB199">
        <v>6</v>
      </c>
      <c r="AC199">
        <v>7</v>
      </c>
    </row>
    <row r="200" spans="1:29">
      <c r="A200">
        <v>202</v>
      </c>
      <c r="B200" t="s">
        <v>805</v>
      </c>
      <c r="C200" t="s">
        <v>1723</v>
      </c>
      <c r="J200" t="s">
        <v>1440</v>
      </c>
      <c r="K200">
        <v>0</v>
      </c>
      <c r="N200" t="b">
        <v>1</v>
      </c>
      <c r="O200" t="b">
        <v>0</v>
      </c>
      <c r="P200" t="b">
        <v>0</v>
      </c>
      <c r="Q200">
        <v>10</v>
      </c>
      <c r="R200">
        <v>10</v>
      </c>
      <c r="S200">
        <v>1</v>
      </c>
      <c r="T200">
        <v>4</v>
      </c>
      <c r="U200" t="b">
        <v>1</v>
      </c>
      <c r="V200" t="s">
        <v>1078</v>
      </c>
      <c r="W200" t="s">
        <v>1713</v>
      </c>
      <c r="X200" t="s">
        <v>14692</v>
      </c>
      <c r="Y200">
        <v>21</v>
      </c>
      <c r="Z200">
        <v>21</v>
      </c>
      <c r="AA200">
        <v>3</v>
      </c>
      <c r="AB200">
        <v>3</v>
      </c>
      <c r="AC200">
        <v>7</v>
      </c>
    </row>
    <row r="201" spans="1:29">
      <c r="A201">
        <v>203</v>
      </c>
      <c r="B201" t="s">
        <v>805</v>
      </c>
      <c r="C201" t="s">
        <v>1724</v>
      </c>
      <c r="J201" t="s">
        <v>1440</v>
      </c>
      <c r="K201">
        <v>0</v>
      </c>
      <c r="N201" t="b">
        <v>1</v>
      </c>
      <c r="O201" t="b">
        <v>0</v>
      </c>
      <c r="P201" t="b">
        <v>0</v>
      </c>
      <c r="Q201">
        <v>10</v>
      </c>
      <c r="R201">
        <v>10</v>
      </c>
      <c r="S201">
        <v>1</v>
      </c>
      <c r="T201">
        <v>4</v>
      </c>
      <c r="U201" t="b">
        <v>1</v>
      </c>
      <c r="V201" t="s">
        <v>1078</v>
      </c>
      <c r="W201" t="s">
        <v>1713</v>
      </c>
      <c r="X201" t="s">
        <v>14693</v>
      </c>
      <c r="Y201">
        <v>21</v>
      </c>
      <c r="Z201">
        <v>21</v>
      </c>
      <c r="AA201">
        <v>4</v>
      </c>
      <c r="AB201">
        <v>4</v>
      </c>
      <c r="AC201">
        <v>7</v>
      </c>
    </row>
    <row r="202" spans="1:29">
      <c r="A202">
        <v>204</v>
      </c>
      <c r="B202" t="s">
        <v>805</v>
      </c>
      <c r="C202" t="s">
        <v>1725</v>
      </c>
      <c r="J202" t="s">
        <v>1440</v>
      </c>
      <c r="K202">
        <v>0</v>
      </c>
      <c r="N202" t="b">
        <v>1</v>
      </c>
      <c r="O202" t="b">
        <v>0</v>
      </c>
      <c r="P202" t="b">
        <v>0</v>
      </c>
      <c r="Q202">
        <v>10</v>
      </c>
      <c r="R202">
        <v>10</v>
      </c>
      <c r="S202">
        <v>1</v>
      </c>
      <c r="T202">
        <v>4</v>
      </c>
      <c r="U202" t="b">
        <v>1</v>
      </c>
      <c r="V202" t="s">
        <v>1078</v>
      </c>
      <c r="W202" t="s">
        <v>1713</v>
      </c>
      <c r="X202" t="s">
        <v>14471</v>
      </c>
      <c r="Y202">
        <v>21</v>
      </c>
      <c r="Z202">
        <v>21</v>
      </c>
      <c r="AA202">
        <v>5</v>
      </c>
      <c r="AB202">
        <v>5</v>
      </c>
      <c r="AC202">
        <v>7</v>
      </c>
    </row>
    <row r="203" spans="1:29">
      <c r="A203">
        <v>205</v>
      </c>
      <c r="B203" t="s">
        <v>805</v>
      </c>
      <c r="C203" t="s">
        <v>1726</v>
      </c>
      <c r="J203" t="s">
        <v>1440</v>
      </c>
      <c r="K203">
        <v>0</v>
      </c>
      <c r="N203" t="b">
        <v>1</v>
      </c>
      <c r="O203" t="b">
        <v>0</v>
      </c>
      <c r="P203" t="b">
        <v>0</v>
      </c>
      <c r="Q203">
        <v>10</v>
      </c>
      <c r="R203">
        <v>10</v>
      </c>
      <c r="S203">
        <v>1</v>
      </c>
      <c r="T203">
        <v>4</v>
      </c>
      <c r="U203" t="b">
        <v>1</v>
      </c>
      <c r="V203" t="s">
        <v>1078</v>
      </c>
      <c r="W203" t="s">
        <v>1713</v>
      </c>
      <c r="X203" t="s">
        <v>14624</v>
      </c>
      <c r="Y203">
        <v>21</v>
      </c>
      <c r="Z203">
        <v>21</v>
      </c>
      <c r="AA203">
        <v>6</v>
      </c>
      <c r="AB203">
        <v>6</v>
      </c>
      <c r="AC203">
        <v>7</v>
      </c>
    </row>
    <row r="204" spans="1:29">
      <c r="A204">
        <v>206</v>
      </c>
      <c r="B204" t="s">
        <v>805</v>
      </c>
      <c r="C204" t="s">
        <v>1727</v>
      </c>
      <c r="J204" t="s">
        <v>1440</v>
      </c>
      <c r="K204">
        <v>0</v>
      </c>
      <c r="N204" t="b">
        <v>1</v>
      </c>
      <c r="O204" t="b">
        <v>0</v>
      </c>
      <c r="P204" t="b">
        <v>0</v>
      </c>
      <c r="Q204">
        <v>10</v>
      </c>
      <c r="R204">
        <v>10</v>
      </c>
      <c r="S204">
        <v>1</v>
      </c>
      <c r="T204">
        <v>4</v>
      </c>
      <c r="U204" t="b">
        <v>1</v>
      </c>
      <c r="V204" t="s">
        <v>1078</v>
      </c>
      <c r="W204" t="s">
        <v>1713</v>
      </c>
      <c r="X204" t="s">
        <v>14472</v>
      </c>
      <c r="Y204">
        <v>22</v>
      </c>
      <c r="Z204">
        <v>22</v>
      </c>
      <c r="AA204">
        <v>3</v>
      </c>
      <c r="AB204">
        <v>3</v>
      </c>
      <c r="AC204">
        <v>7</v>
      </c>
    </row>
    <row r="205" spans="1:29">
      <c r="A205">
        <v>207</v>
      </c>
      <c r="B205" t="s">
        <v>805</v>
      </c>
      <c r="C205" t="s">
        <v>1728</v>
      </c>
      <c r="J205" t="s">
        <v>1440</v>
      </c>
      <c r="K205">
        <v>0</v>
      </c>
      <c r="N205" t="b">
        <v>1</v>
      </c>
      <c r="O205" t="b">
        <v>0</v>
      </c>
      <c r="P205" t="b">
        <v>0</v>
      </c>
      <c r="Q205">
        <v>10</v>
      </c>
      <c r="R205">
        <v>10</v>
      </c>
      <c r="S205">
        <v>1</v>
      </c>
      <c r="T205">
        <v>4</v>
      </c>
      <c r="U205" t="b">
        <v>1</v>
      </c>
      <c r="V205" t="s">
        <v>1078</v>
      </c>
      <c r="W205" t="s">
        <v>1713</v>
      </c>
      <c r="X205" t="s">
        <v>14531</v>
      </c>
      <c r="Y205">
        <v>22</v>
      </c>
      <c r="Z205">
        <v>22</v>
      </c>
      <c r="AA205">
        <v>4</v>
      </c>
      <c r="AB205">
        <v>4</v>
      </c>
      <c r="AC205">
        <v>7</v>
      </c>
    </row>
    <row r="206" spans="1:29">
      <c r="A206">
        <v>208</v>
      </c>
      <c r="B206" t="s">
        <v>805</v>
      </c>
      <c r="C206" t="s">
        <v>1729</v>
      </c>
      <c r="J206" t="s">
        <v>1440</v>
      </c>
      <c r="K206">
        <v>0</v>
      </c>
      <c r="N206" t="b">
        <v>1</v>
      </c>
      <c r="O206" t="b">
        <v>0</v>
      </c>
      <c r="P206" t="b">
        <v>0</v>
      </c>
      <c r="Q206">
        <v>10</v>
      </c>
      <c r="R206">
        <v>10</v>
      </c>
      <c r="S206">
        <v>1</v>
      </c>
      <c r="T206">
        <v>4</v>
      </c>
      <c r="U206" t="b">
        <v>1</v>
      </c>
      <c r="V206" t="s">
        <v>1078</v>
      </c>
      <c r="W206" t="s">
        <v>1713</v>
      </c>
      <c r="X206" t="s">
        <v>14694</v>
      </c>
      <c r="Y206">
        <v>22</v>
      </c>
      <c r="Z206">
        <v>22</v>
      </c>
      <c r="AA206">
        <v>5</v>
      </c>
      <c r="AB206">
        <v>5</v>
      </c>
      <c r="AC206">
        <v>7</v>
      </c>
    </row>
    <row r="207" spans="1:29">
      <c r="A207">
        <v>209</v>
      </c>
      <c r="B207" t="s">
        <v>805</v>
      </c>
      <c r="C207" t="s">
        <v>1730</v>
      </c>
      <c r="J207" t="s">
        <v>1440</v>
      </c>
      <c r="K207">
        <v>0</v>
      </c>
      <c r="N207" t="b">
        <v>1</v>
      </c>
      <c r="O207" t="b">
        <v>0</v>
      </c>
      <c r="P207" t="b">
        <v>0</v>
      </c>
      <c r="Q207">
        <v>10</v>
      </c>
      <c r="R207">
        <v>10</v>
      </c>
      <c r="S207">
        <v>1</v>
      </c>
      <c r="T207">
        <v>4</v>
      </c>
      <c r="U207" t="b">
        <v>1</v>
      </c>
      <c r="V207" t="s">
        <v>1078</v>
      </c>
      <c r="W207" t="s">
        <v>1713</v>
      </c>
      <c r="X207" t="s">
        <v>14625</v>
      </c>
      <c r="Y207">
        <v>22</v>
      </c>
      <c r="Z207">
        <v>22</v>
      </c>
      <c r="AA207">
        <v>6</v>
      </c>
      <c r="AB207">
        <v>6</v>
      </c>
      <c r="AC207">
        <v>7</v>
      </c>
    </row>
    <row r="208" spans="1:29">
      <c r="A208">
        <v>210</v>
      </c>
      <c r="B208" t="s">
        <v>805</v>
      </c>
      <c r="C208" t="s">
        <v>1731</v>
      </c>
      <c r="J208" t="s">
        <v>1440</v>
      </c>
      <c r="K208">
        <v>0</v>
      </c>
      <c r="N208" t="b">
        <v>1</v>
      </c>
      <c r="O208" t="b">
        <v>0</v>
      </c>
      <c r="P208" t="b">
        <v>0</v>
      </c>
      <c r="Q208">
        <v>10</v>
      </c>
      <c r="R208">
        <v>10</v>
      </c>
      <c r="S208">
        <v>1</v>
      </c>
      <c r="T208">
        <v>4</v>
      </c>
      <c r="U208" t="b">
        <v>1</v>
      </c>
      <c r="V208" t="s">
        <v>1078</v>
      </c>
      <c r="W208" t="s">
        <v>1713</v>
      </c>
      <c r="X208" t="s">
        <v>14695</v>
      </c>
      <c r="Y208">
        <v>23</v>
      </c>
      <c r="Z208">
        <v>23</v>
      </c>
      <c r="AA208">
        <v>3</v>
      </c>
      <c r="AB208">
        <v>3</v>
      </c>
      <c r="AC208">
        <v>7</v>
      </c>
    </row>
    <row r="209" spans="1:29">
      <c r="A209">
        <v>211</v>
      </c>
      <c r="B209" t="s">
        <v>805</v>
      </c>
      <c r="C209" t="s">
        <v>1732</v>
      </c>
      <c r="J209" t="s">
        <v>1440</v>
      </c>
      <c r="K209">
        <v>0</v>
      </c>
      <c r="N209" t="b">
        <v>1</v>
      </c>
      <c r="O209" t="b">
        <v>0</v>
      </c>
      <c r="P209" t="b">
        <v>0</v>
      </c>
      <c r="Q209">
        <v>10</v>
      </c>
      <c r="R209">
        <v>10</v>
      </c>
      <c r="S209">
        <v>1</v>
      </c>
      <c r="T209">
        <v>4</v>
      </c>
      <c r="U209" t="b">
        <v>1</v>
      </c>
      <c r="V209" t="s">
        <v>1078</v>
      </c>
      <c r="W209" t="s">
        <v>1713</v>
      </c>
      <c r="X209" t="s">
        <v>14532</v>
      </c>
      <c r="Y209">
        <v>23</v>
      </c>
      <c r="Z209">
        <v>23</v>
      </c>
      <c r="AA209">
        <v>4</v>
      </c>
      <c r="AB209">
        <v>4</v>
      </c>
      <c r="AC209">
        <v>7</v>
      </c>
    </row>
    <row r="210" spans="1:29">
      <c r="A210">
        <v>212</v>
      </c>
      <c r="B210" t="s">
        <v>805</v>
      </c>
      <c r="C210" t="s">
        <v>1733</v>
      </c>
      <c r="J210" t="s">
        <v>1440</v>
      </c>
      <c r="K210">
        <v>0</v>
      </c>
      <c r="N210" t="b">
        <v>1</v>
      </c>
      <c r="O210" t="b">
        <v>0</v>
      </c>
      <c r="P210" t="b">
        <v>0</v>
      </c>
      <c r="Q210">
        <v>10</v>
      </c>
      <c r="R210">
        <v>10</v>
      </c>
      <c r="S210">
        <v>1</v>
      </c>
      <c r="T210">
        <v>4</v>
      </c>
      <c r="U210" t="b">
        <v>1</v>
      </c>
      <c r="V210" t="s">
        <v>1078</v>
      </c>
      <c r="W210" t="s">
        <v>1713</v>
      </c>
      <c r="X210" t="s">
        <v>14696</v>
      </c>
      <c r="Y210">
        <v>23</v>
      </c>
      <c r="Z210">
        <v>23</v>
      </c>
      <c r="AA210">
        <v>5</v>
      </c>
      <c r="AB210">
        <v>5</v>
      </c>
      <c r="AC210">
        <v>7</v>
      </c>
    </row>
    <row r="211" spans="1:29">
      <c r="A211">
        <v>213</v>
      </c>
      <c r="B211" t="s">
        <v>805</v>
      </c>
      <c r="C211" t="s">
        <v>1734</v>
      </c>
      <c r="J211" t="s">
        <v>1440</v>
      </c>
      <c r="K211">
        <v>0</v>
      </c>
      <c r="N211" t="b">
        <v>1</v>
      </c>
      <c r="O211" t="b">
        <v>0</v>
      </c>
      <c r="P211" t="b">
        <v>0</v>
      </c>
      <c r="Q211">
        <v>10</v>
      </c>
      <c r="R211">
        <v>10</v>
      </c>
      <c r="S211">
        <v>1</v>
      </c>
      <c r="T211">
        <v>4</v>
      </c>
      <c r="U211" t="b">
        <v>1</v>
      </c>
      <c r="V211" t="s">
        <v>1078</v>
      </c>
      <c r="W211" t="s">
        <v>1713</v>
      </c>
      <c r="X211" t="s">
        <v>14626</v>
      </c>
      <c r="Y211">
        <v>23</v>
      </c>
      <c r="Z211">
        <v>23</v>
      </c>
      <c r="AA211">
        <v>6</v>
      </c>
      <c r="AB211">
        <v>6</v>
      </c>
      <c r="AC211">
        <v>7</v>
      </c>
    </row>
    <row r="212" spans="1:29">
      <c r="A212">
        <v>214</v>
      </c>
      <c r="B212" t="s">
        <v>805</v>
      </c>
      <c r="C212" t="s">
        <v>1735</v>
      </c>
      <c r="J212" t="s">
        <v>1440</v>
      </c>
      <c r="K212">
        <v>0</v>
      </c>
      <c r="N212" t="b">
        <v>1</v>
      </c>
      <c r="O212" t="b">
        <v>0</v>
      </c>
      <c r="P212" t="b">
        <v>0</v>
      </c>
      <c r="Q212">
        <v>10</v>
      </c>
      <c r="R212">
        <v>10</v>
      </c>
      <c r="S212">
        <v>1</v>
      </c>
      <c r="T212">
        <v>4</v>
      </c>
      <c r="U212" t="b">
        <v>1</v>
      </c>
      <c r="V212" t="s">
        <v>1078</v>
      </c>
      <c r="W212" t="s">
        <v>1713</v>
      </c>
      <c r="X212" t="s">
        <v>14697</v>
      </c>
      <c r="Y212">
        <v>24</v>
      </c>
      <c r="Z212">
        <v>24</v>
      </c>
      <c r="AA212">
        <v>3</v>
      </c>
      <c r="AB212">
        <v>3</v>
      </c>
      <c r="AC212">
        <v>7</v>
      </c>
    </row>
    <row r="213" spans="1:29">
      <c r="A213">
        <v>215</v>
      </c>
      <c r="B213" t="s">
        <v>805</v>
      </c>
      <c r="C213" t="s">
        <v>1736</v>
      </c>
      <c r="J213" t="s">
        <v>1440</v>
      </c>
      <c r="K213">
        <v>0</v>
      </c>
      <c r="N213" t="b">
        <v>1</v>
      </c>
      <c r="O213" t="b">
        <v>0</v>
      </c>
      <c r="P213" t="b">
        <v>0</v>
      </c>
      <c r="Q213">
        <v>10</v>
      </c>
      <c r="R213">
        <v>10</v>
      </c>
      <c r="S213">
        <v>1</v>
      </c>
      <c r="T213">
        <v>4</v>
      </c>
      <c r="U213" t="b">
        <v>1</v>
      </c>
      <c r="V213" t="s">
        <v>1078</v>
      </c>
      <c r="W213" t="s">
        <v>1713</v>
      </c>
      <c r="X213" t="s">
        <v>14533</v>
      </c>
      <c r="Y213">
        <v>24</v>
      </c>
      <c r="Z213">
        <v>24</v>
      </c>
      <c r="AA213">
        <v>4</v>
      </c>
      <c r="AB213">
        <v>4</v>
      </c>
      <c r="AC213">
        <v>7</v>
      </c>
    </row>
    <row r="214" spans="1:29">
      <c r="A214">
        <v>216</v>
      </c>
      <c r="B214" t="s">
        <v>805</v>
      </c>
      <c r="C214" t="s">
        <v>1737</v>
      </c>
      <c r="J214" t="s">
        <v>1440</v>
      </c>
      <c r="K214">
        <v>0</v>
      </c>
      <c r="N214" t="b">
        <v>1</v>
      </c>
      <c r="O214" t="b">
        <v>0</v>
      </c>
      <c r="P214" t="b">
        <v>0</v>
      </c>
      <c r="Q214">
        <v>10</v>
      </c>
      <c r="R214">
        <v>10</v>
      </c>
      <c r="S214">
        <v>1</v>
      </c>
      <c r="T214">
        <v>4</v>
      </c>
      <c r="U214" t="b">
        <v>1</v>
      </c>
      <c r="V214" t="s">
        <v>1078</v>
      </c>
      <c r="W214" t="s">
        <v>1713</v>
      </c>
      <c r="X214" t="s">
        <v>14698</v>
      </c>
      <c r="Y214">
        <v>24</v>
      </c>
      <c r="Z214">
        <v>24</v>
      </c>
      <c r="AA214">
        <v>5</v>
      </c>
      <c r="AB214">
        <v>5</v>
      </c>
      <c r="AC214">
        <v>7</v>
      </c>
    </row>
    <row r="215" spans="1:29">
      <c r="A215">
        <v>217</v>
      </c>
      <c r="B215" t="s">
        <v>805</v>
      </c>
      <c r="C215" t="s">
        <v>1738</v>
      </c>
      <c r="J215" t="s">
        <v>1440</v>
      </c>
      <c r="K215">
        <v>0</v>
      </c>
      <c r="N215" t="b">
        <v>1</v>
      </c>
      <c r="O215" t="b">
        <v>0</v>
      </c>
      <c r="P215" t="b">
        <v>0</v>
      </c>
      <c r="Q215">
        <v>10</v>
      </c>
      <c r="R215">
        <v>10</v>
      </c>
      <c r="S215">
        <v>1</v>
      </c>
      <c r="T215">
        <v>4</v>
      </c>
      <c r="U215" t="b">
        <v>1</v>
      </c>
      <c r="V215" t="s">
        <v>1078</v>
      </c>
      <c r="W215" t="s">
        <v>1713</v>
      </c>
      <c r="X215" t="s">
        <v>14627</v>
      </c>
      <c r="Y215">
        <v>24</v>
      </c>
      <c r="Z215">
        <v>24</v>
      </c>
      <c r="AA215">
        <v>6</v>
      </c>
      <c r="AB215">
        <v>6</v>
      </c>
      <c r="AC215">
        <v>7</v>
      </c>
    </row>
    <row r="216" spans="1:29">
      <c r="A216">
        <v>218</v>
      </c>
      <c r="B216" t="s">
        <v>805</v>
      </c>
      <c r="C216" t="s">
        <v>1739</v>
      </c>
      <c r="J216" t="s">
        <v>1440</v>
      </c>
      <c r="K216">
        <v>0</v>
      </c>
      <c r="N216" t="b">
        <v>1</v>
      </c>
      <c r="O216" t="b">
        <v>0</v>
      </c>
      <c r="P216" t="b">
        <v>0</v>
      </c>
      <c r="Q216">
        <v>10</v>
      </c>
      <c r="R216">
        <v>10</v>
      </c>
      <c r="S216">
        <v>1</v>
      </c>
      <c r="T216">
        <v>4</v>
      </c>
      <c r="U216" t="b">
        <v>1</v>
      </c>
      <c r="V216" t="s">
        <v>1078</v>
      </c>
      <c r="W216" t="s">
        <v>1713</v>
      </c>
      <c r="X216" t="s">
        <v>14699</v>
      </c>
      <c r="Y216">
        <v>25</v>
      </c>
      <c r="Z216">
        <v>25</v>
      </c>
      <c r="AA216">
        <v>3</v>
      </c>
      <c r="AB216">
        <v>3</v>
      </c>
      <c r="AC216">
        <v>7</v>
      </c>
    </row>
    <row r="217" spans="1:29">
      <c r="A217">
        <v>219</v>
      </c>
      <c r="B217" t="s">
        <v>805</v>
      </c>
      <c r="C217" t="s">
        <v>1740</v>
      </c>
      <c r="J217" t="s">
        <v>1440</v>
      </c>
      <c r="K217">
        <v>0</v>
      </c>
      <c r="N217" t="b">
        <v>1</v>
      </c>
      <c r="O217" t="b">
        <v>0</v>
      </c>
      <c r="P217" t="b">
        <v>0</v>
      </c>
      <c r="Q217">
        <v>10</v>
      </c>
      <c r="R217">
        <v>10</v>
      </c>
      <c r="S217">
        <v>1</v>
      </c>
      <c r="T217">
        <v>4</v>
      </c>
      <c r="U217" t="b">
        <v>1</v>
      </c>
      <c r="V217" t="s">
        <v>1078</v>
      </c>
      <c r="W217" t="s">
        <v>1713</v>
      </c>
      <c r="X217" t="s">
        <v>14700</v>
      </c>
      <c r="Y217">
        <v>25</v>
      </c>
      <c r="Z217">
        <v>25</v>
      </c>
      <c r="AA217">
        <v>4</v>
      </c>
      <c r="AB217">
        <v>4</v>
      </c>
      <c r="AC217">
        <v>7</v>
      </c>
    </row>
    <row r="218" spans="1:29">
      <c r="A218">
        <v>220</v>
      </c>
      <c r="B218" t="s">
        <v>805</v>
      </c>
      <c r="C218" t="s">
        <v>1741</v>
      </c>
      <c r="J218" t="s">
        <v>1440</v>
      </c>
      <c r="K218">
        <v>0</v>
      </c>
      <c r="N218" t="b">
        <v>1</v>
      </c>
      <c r="O218" t="b">
        <v>0</v>
      </c>
      <c r="P218" t="b">
        <v>0</v>
      </c>
      <c r="Q218">
        <v>10</v>
      </c>
      <c r="R218">
        <v>10</v>
      </c>
      <c r="S218">
        <v>1</v>
      </c>
      <c r="T218">
        <v>4</v>
      </c>
      <c r="U218" t="b">
        <v>1</v>
      </c>
      <c r="V218" t="s">
        <v>1078</v>
      </c>
      <c r="W218" t="s">
        <v>1713</v>
      </c>
      <c r="X218" t="s">
        <v>14701</v>
      </c>
      <c r="Y218">
        <v>25</v>
      </c>
      <c r="Z218">
        <v>25</v>
      </c>
      <c r="AA218">
        <v>5</v>
      </c>
      <c r="AB218">
        <v>5</v>
      </c>
      <c r="AC218">
        <v>7</v>
      </c>
    </row>
    <row r="219" spans="1:29">
      <c r="A219">
        <v>221</v>
      </c>
      <c r="B219" t="s">
        <v>805</v>
      </c>
      <c r="C219" t="s">
        <v>1742</v>
      </c>
      <c r="J219" t="s">
        <v>1440</v>
      </c>
      <c r="K219">
        <v>0</v>
      </c>
      <c r="N219" t="b">
        <v>1</v>
      </c>
      <c r="O219" t="b">
        <v>0</v>
      </c>
      <c r="P219" t="b">
        <v>0</v>
      </c>
      <c r="Q219">
        <v>10</v>
      </c>
      <c r="R219">
        <v>10</v>
      </c>
      <c r="S219">
        <v>1</v>
      </c>
      <c r="T219">
        <v>4</v>
      </c>
      <c r="U219" t="b">
        <v>1</v>
      </c>
      <c r="V219" t="s">
        <v>1078</v>
      </c>
      <c r="W219" t="s">
        <v>1713</v>
      </c>
      <c r="X219" t="s">
        <v>14534</v>
      </c>
      <c r="Y219">
        <v>25</v>
      </c>
      <c r="Z219">
        <v>25</v>
      </c>
      <c r="AA219">
        <v>6</v>
      </c>
      <c r="AB219">
        <v>6</v>
      </c>
      <c r="AC219">
        <v>7</v>
      </c>
    </row>
    <row r="220" spans="1:29">
      <c r="A220">
        <v>222</v>
      </c>
      <c r="B220" t="s">
        <v>805</v>
      </c>
      <c r="C220" t="s">
        <v>1743</v>
      </c>
      <c r="J220" t="s">
        <v>1440</v>
      </c>
      <c r="K220">
        <v>0</v>
      </c>
      <c r="N220" t="b">
        <v>1</v>
      </c>
      <c r="O220" t="b">
        <v>0</v>
      </c>
      <c r="P220" t="b">
        <v>0</v>
      </c>
      <c r="Q220">
        <v>10</v>
      </c>
      <c r="R220">
        <v>10</v>
      </c>
      <c r="S220">
        <v>1</v>
      </c>
      <c r="T220">
        <v>4</v>
      </c>
      <c r="U220" t="b">
        <v>1</v>
      </c>
      <c r="V220" t="s">
        <v>1078</v>
      </c>
      <c r="W220" t="s">
        <v>1713</v>
      </c>
      <c r="X220" t="s">
        <v>14702</v>
      </c>
      <c r="Y220">
        <v>26</v>
      </c>
      <c r="Z220">
        <v>26</v>
      </c>
      <c r="AA220">
        <v>3</v>
      </c>
      <c r="AB220">
        <v>3</v>
      </c>
      <c r="AC220">
        <v>7</v>
      </c>
    </row>
    <row r="221" spans="1:29">
      <c r="A221">
        <v>223</v>
      </c>
      <c r="B221" t="s">
        <v>805</v>
      </c>
      <c r="C221" t="s">
        <v>1744</v>
      </c>
      <c r="J221" t="s">
        <v>1440</v>
      </c>
      <c r="K221">
        <v>0</v>
      </c>
      <c r="N221" t="b">
        <v>1</v>
      </c>
      <c r="O221" t="b">
        <v>0</v>
      </c>
      <c r="P221" t="b">
        <v>0</v>
      </c>
      <c r="Q221">
        <v>10</v>
      </c>
      <c r="R221">
        <v>10</v>
      </c>
      <c r="S221">
        <v>1</v>
      </c>
      <c r="T221">
        <v>4</v>
      </c>
      <c r="U221" t="b">
        <v>1</v>
      </c>
      <c r="V221" t="s">
        <v>1078</v>
      </c>
      <c r="W221" t="s">
        <v>1713</v>
      </c>
      <c r="X221" t="s">
        <v>14605</v>
      </c>
      <c r="Y221">
        <v>26</v>
      </c>
      <c r="Z221">
        <v>26</v>
      </c>
      <c r="AA221">
        <v>4</v>
      </c>
      <c r="AB221">
        <v>4</v>
      </c>
      <c r="AC221">
        <v>7</v>
      </c>
    </row>
    <row r="222" spans="1:29">
      <c r="A222">
        <v>224</v>
      </c>
      <c r="B222" t="s">
        <v>805</v>
      </c>
      <c r="C222" t="s">
        <v>1745</v>
      </c>
      <c r="J222" t="s">
        <v>1440</v>
      </c>
      <c r="K222">
        <v>0</v>
      </c>
      <c r="N222" t="b">
        <v>1</v>
      </c>
      <c r="O222" t="b">
        <v>0</v>
      </c>
      <c r="P222" t="b">
        <v>0</v>
      </c>
      <c r="Q222">
        <v>10</v>
      </c>
      <c r="R222">
        <v>10</v>
      </c>
      <c r="S222">
        <v>1</v>
      </c>
      <c r="T222">
        <v>4</v>
      </c>
      <c r="U222" t="b">
        <v>1</v>
      </c>
      <c r="V222" t="s">
        <v>1078</v>
      </c>
      <c r="W222" t="s">
        <v>1713</v>
      </c>
      <c r="X222" t="s">
        <v>14703</v>
      </c>
      <c r="Y222">
        <v>26</v>
      </c>
      <c r="Z222">
        <v>26</v>
      </c>
      <c r="AA222">
        <v>5</v>
      </c>
      <c r="AB222">
        <v>5</v>
      </c>
      <c r="AC222">
        <v>7</v>
      </c>
    </row>
    <row r="223" spans="1:29">
      <c r="A223">
        <v>225</v>
      </c>
      <c r="B223" t="s">
        <v>805</v>
      </c>
      <c r="C223" t="s">
        <v>1746</v>
      </c>
      <c r="J223" t="s">
        <v>1440</v>
      </c>
      <c r="K223">
        <v>0</v>
      </c>
      <c r="N223" t="b">
        <v>1</v>
      </c>
      <c r="O223" t="b">
        <v>0</v>
      </c>
      <c r="P223" t="b">
        <v>0</v>
      </c>
      <c r="Q223">
        <v>10</v>
      </c>
      <c r="R223">
        <v>10</v>
      </c>
      <c r="S223">
        <v>1</v>
      </c>
      <c r="T223">
        <v>4</v>
      </c>
      <c r="U223" t="b">
        <v>1</v>
      </c>
      <c r="V223" t="s">
        <v>1078</v>
      </c>
      <c r="W223" t="s">
        <v>1713</v>
      </c>
      <c r="X223" t="s">
        <v>14491</v>
      </c>
      <c r="Y223">
        <v>26</v>
      </c>
      <c r="Z223">
        <v>26</v>
      </c>
      <c r="AA223">
        <v>6</v>
      </c>
      <c r="AB223">
        <v>6</v>
      </c>
      <c r="AC223">
        <v>7</v>
      </c>
    </row>
    <row r="224" spans="1:29">
      <c r="A224">
        <v>226</v>
      </c>
      <c r="B224" t="s">
        <v>805</v>
      </c>
      <c r="C224" t="s">
        <v>1747</v>
      </c>
      <c r="J224" t="s">
        <v>1440</v>
      </c>
      <c r="K224">
        <v>0</v>
      </c>
      <c r="N224" t="b">
        <v>1</v>
      </c>
      <c r="O224" t="b">
        <v>0</v>
      </c>
      <c r="P224" t="b">
        <v>0</v>
      </c>
      <c r="Q224">
        <v>10</v>
      </c>
      <c r="R224">
        <v>10</v>
      </c>
      <c r="S224">
        <v>1</v>
      </c>
      <c r="T224">
        <v>4</v>
      </c>
      <c r="U224" t="b">
        <v>1</v>
      </c>
      <c r="V224" t="s">
        <v>1078</v>
      </c>
      <c r="W224" t="s">
        <v>1713</v>
      </c>
      <c r="X224" t="s">
        <v>15355</v>
      </c>
      <c r="Y224">
        <v>27</v>
      </c>
      <c r="Z224">
        <v>27</v>
      </c>
      <c r="AA224">
        <v>3</v>
      </c>
      <c r="AB224">
        <v>3</v>
      </c>
      <c r="AC224">
        <v>7</v>
      </c>
    </row>
    <row r="225" spans="1:29">
      <c r="A225">
        <v>227</v>
      </c>
      <c r="B225" t="s">
        <v>805</v>
      </c>
      <c r="C225" t="s">
        <v>1748</v>
      </c>
      <c r="J225" t="s">
        <v>1440</v>
      </c>
      <c r="K225">
        <v>0</v>
      </c>
      <c r="N225" t="b">
        <v>1</v>
      </c>
      <c r="O225" t="b">
        <v>0</v>
      </c>
      <c r="P225" t="b">
        <v>0</v>
      </c>
      <c r="Q225">
        <v>10</v>
      </c>
      <c r="R225">
        <v>10</v>
      </c>
      <c r="S225">
        <v>1</v>
      </c>
      <c r="T225">
        <v>4</v>
      </c>
      <c r="U225" t="b">
        <v>1</v>
      </c>
      <c r="V225" t="s">
        <v>1078</v>
      </c>
      <c r="W225" t="s">
        <v>1713</v>
      </c>
      <c r="X225" t="s">
        <v>14802</v>
      </c>
      <c r="Y225">
        <v>27</v>
      </c>
      <c r="Z225">
        <v>27</v>
      </c>
      <c r="AA225">
        <v>4</v>
      </c>
      <c r="AB225">
        <v>4</v>
      </c>
      <c r="AC225">
        <v>7</v>
      </c>
    </row>
    <row r="226" spans="1:29">
      <c r="A226">
        <v>228</v>
      </c>
      <c r="B226" t="s">
        <v>805</v>
      </c>
      <c r="C226" t="s">
        <v>1749</v>
      </c>
      <c r="J226" t="s">
        <v>1440</v>
      </c>
      <c r="K226">
        <v>0</v>
      </c>
      <c r="N226" t="b">
        <v>1</v>
      </c>
      <c r="O226" t="b">
        <v>0</v>
      </c>
      <c r="P226" t="b">
        <v>0</v>
      </c>
      <c r="Q226">
        <v>10</v>
      </c>
      <c r="R226">
        <v>10</v>
      </c>
      <c r="S226">
        <v>1</v>
      </c>
      <c r="T226">
        <v>4</v>
      </c>
      <c r="U226" t="b">
        <v>1</v>
      </c>
      <c r="V226" t="s">
        <v>1078</v>
      </c>
      <c r="W226" t="s">
        <v>1713</v>
      </c>
      <c r="X226" t="s">
        <v>14803</v>
      </c>
      <c r="Y226">
        <v>27</v>
      </c>
      <c r="Z226">
        <v>27</v>
      </c>
      <c r="AA226">
        <v>5</v>
      </c>
      <c r="AB226">
        <v>5</v>
      </c>
      <c r="AC226">
        <v>7</v>
      </c>
    </row>
    <row r="227" spans="1:29">
      <c r="A227">
        <v>229</v>
      </c>
      <c r="B227" t="s">
        <v>805</v>
      </c>
      <c r="C227" t="s">
        <v>1750</v>
      </c>
      <c r="J227" t="s">
        <v>1440</v>
      </c>
      <c r="K227">
        <v>0</v>
      </c>
      <c r="N227" t="b">
        <v>1</v>
      </c>
      <c r="O227" t="b">
        <v>0</v>
      </c>
      <c r="P227" t="b">
        <v>0</v>
      </c>
      <c r="Q227">
        <v>10</v>
      </c>
      <c r="R227">
        <v>10</v>
      </c>
      <c r="S227">
        <v>1</v>
      </c>
      <c r="T227">
        <v>4</v>
      </c>
      <c r="U227" t="b">
        <v>1</v>
      </c>
      <c r="V227" t="s">
        <v>1078</v>
      </c>
      <c r="W227" t="s">
        <v>1713</v>
      </c>
      <c r="X227" t="s">
        <v>14628</v>
      </c>
      <c r="Y227">
        <v>27</v>
      </c>
      <c r="Z227">
        <v>27</v>
      </c>
      <c r="AA227">
        <v>6</v>
      </c>
      <c r="AB227">
        <v>6</v>
      </c>
      <c r="AC227">
        <v>7</v>
      </c>
    </row>
    <row r="228" spans="1:29">
      <c r="A228">
        <v>230</v>
      </c>
      <c r="B228" t="s">
        <v>805</v>
      </c>
      <c r="C228" t="s">
        <v>1751</v>
      </c>
      <c r="J228" t="s">
        <v>1440</v>
      </c>
      <c r="K228">
        <v>0</v>
      </c>
      <c r="N228" t="b">
        <v>1</v>
      </c>
      <c r="O228" t="b">
        <v>0</v>
      </c>
      <c r="P228" t="b">
        <v>0</v>
      </c>
      <c r="Q228">
        <v>10</v>
      </c>
      <c r="R228">
        <v>10</v>
      </c>
      <c r="S228">
        <v>1</v>
      </c>
      <c r="T228">
        <v>4</v>
      </c>
      <c r="U228" t="b">
        <v>1</v>
      </c>
      <c r="V228" t="s">
        <v>1078</v>
      </c>
      <c r="W228" t="s">
        <v>1713</v>
      </c>
      <c r="X228" t="s">
        <v>14728</v>
      </c>
      <c r="Y228">
        <v>28</v>
      </c>
      <c r="Z228">
        <v>28</v>
      </c>
      <c r="AA228">
        <v>3</v>
      </c>
      <c r="AB228">
        <v>3</v>
      </c>
      <c r="AC228">
        <v>7</v>
      </c>
    </row>
    <row r="229" spans="1:29">
      <c r="A229">
        <v>231</v>
      </c>
      <c r="B229" t="s">
        <v>805</v>
      </c>
      <c r="C229" t="s">
        <v>1752</v>
      </c>
      <c r="J229" t="s">
        <v>1440</v>
      </c>
      <c r="K229">
        <v>0</v>
      </c>
      <c r="N229" t="b">
        <v>1</v>
      </c>
      <c r="O229" t="b">
        <v>0</v>
      </c>
      <c r="P229" t="b">
        <v>0</v>
      </c>
      <c r="Q229">
        <v>10</v>
      </c>
      <c r="R229">
        <v>10</v>
      </c>
      <c r="S229">
        <v>1</v>
      </c>
      <c r="T229">
        <v>4</v>
      </c>
      <c r="U229" t="b">
        <v>1</v>
      </c>
      <c r="V229" t="s">
        <v>1078</v>
      </c>
      <c r="W229" t="s">
        <v>1713</v>
      </c>
      <c r="X229" t="s">
        <v>14606</v>
      </c>
      <c r="Y229">
        <v>28</v>
      </c>
      <c r="Z229">
        <v>28</v>
      </c>
      <c r="AA229">
        <v>4</v>
      </c>
      <c r="AB229">
        <v>4</v>
      </c>
      <c r="AC229">
        <v>7</v>
      </c>
    </row>
    <row r="230" spans="1:29">
      <c r="A230">
        <v>232</v>
      </c>
      <c r="B230" t="s">
        <v>805</v>
      </c>
      <c r="C230" t="s">
        <v>1753</v>
      </c>
      <c r="J230" t="s">
        <v>1440</v>
      </c>
      <c r="K230">
        <v>0</v>
      </c>
      <c r="N230" t="b">
        <v>1</v>
      </c>
      <c r="O230" t="b">
        <v>0</v>
      </c>
      <c r="P230" t="b">
        <v>0</v>
      </c>
      <c r="Q230">
        <v>10</v>
      </c>
      <c r="R230">
        <v>10</v>
      </c>
      <c r="S230">
        <v>1</v>
      </c>
      <c r="T230">
        <v>4</v>
      </c>
      <c r="U230" t="b">
        <v>1</v>
      </c>
      <c r="V230" t="s">
        <v>1078</v>
      </c>
      <c r="W230" t="s">
        <v>1713</v>
      </c>
      <c r="X230" t="s">
        <v>14729</v>
      </c>
      <c r="Y230">
        <v>28</v>
      </c>
      <c r="Z230">
        <v>28</v>
      </c>
      <c r="AA230">
        <v>5</v>
      </c>
      <c r="AB230">
        <v>5</v>
      </c>
      <c r="AC230">
        <v>7</v>
      </c>
    </row>
    <row r="231" spans="1:29">
      <c r="A231">
        <v>233</v>
      </c>
      <c r="B231" t="s">
        <v>805</v>
      </c>
      <c r="C231" t="s">
        <v>1754</v>
      </c>
      <c r="J231" t="s">
        <v>1440</v>
      </c>
      <c r="K231">
        <v>0</v>
      </c>
      <c r="N231" t="b">
        <v>1</v>
      </c>
      <c r="O231" t="b">
        <v>0</v>
      </c>
      <c r="P231" t="b">
        <v>0</v>
      </c>
      <c r="Q231">
        <v>10</v>
      </c>
      <c r="R231">
        <v>10</v>
      </c>
      <c r="S231">
        <v>1</v>
      </c>
      <c r="T231">
        <v>4</v>
      </c>
      <c r="U231" t="b">
        <v>1</v>
      </c>
      <c r="V231" t="s">
        <v>1078</v>
      </c>
      <c r="W231" t="s">
        <v>1713</v>
      </c>
      <c r="X231" t="s">
        <v>14629</v>
      </c>
      <c r="Y231">
        <v>28</v>
      </c>
      <c r="Z231">
        <v>28</v>
      </c>
      <c r="AA231">
        <v>6</v>
      </c>
      <c r="AB231">
        <v>6</v>
      </c>
      <c r="AC231">
        <v>7</v>
      </c>
    </row>
    <row r="232" spans="1:29">
      <c r="A232">
        <v>234</v>
      </c>
      <c r="B232" t="s">
        <v>805</v>
      </c>
      <c r="C232" t="s">
        <v>1755</v>
      </c>
      <c r="J232" t="s">
        <v>1440</v>
      </c>
      <c r="K232">
        <v>0</v>
      </c>
      <c r="N232" t="b">
        <v>1</v>
      </c>
      <c r="O232" t="b">
        <v>0</v>
      </c>
      <c r="P232" t="b">
        <v>0</v>
      </c>
      <c r="Q232">
        <v>10</v>
      </c>
      <c r="R232">
        <v>10</v>
      </c>
      <c r="S232">
        <v>1</v>
      </c>
      <c r="T232">
        <v>4</v>
      </c>
      <c r="U232" t="b">
        <v>1</v>
      </c>
      <c r="V232" t="s">
        <v>1078</v>
      </c>
      <c r="W232" t="s">
        <v>1713</v>
      </c>
      <c r="X232" t="s">
        <v>14540</v>
      </c>
      <c r="Y232">
        <v>29</v>
      </c>
      <c r="Z232">
        <v>29</v>
      </c>
      <c r="AA232">
        <v>3</v>
      </c>
      <c r="AB232">
        <v>3</v>
      </c>
      <c r="AC232">
        <v>7</v>
      </c>
    </row>
    <row r="233" spans="1:29">
      <c r="A233">
        <v>235</v>
      </c>
      <c r="B233" t="s">
        <v>805</v>
      </c>
      <c r="C233" t="s">
        <v>1756</v>
      </c>
      <c r="J233" t="s">
        <v>1440</v>
      </c>
      <c r="K233">
        <v>0</v>
      </c>
      <c r="N233" t="b">
        <v>1</v>
      </c>
      <c r="O233" t="b">
        <v>0</v>
      </c>
      <c r="P233" t="b">
        <v>0</v>
      </c>
      <c r="Q233">
        <v>10</v>
      </c>
      <c r="R233">
        <v>10</v>
      </c>
      <c r="S233">
        <v>1</v>
      </c>
      <c r="T233">
        <v>4</v>
      </c>
      <c r="U233" t="b">
        <v>1</v>
      </c>
      <c r="V233" t="s">
        <v>1078</v>
      </c>
      <c r="W233" t="s">
        <v>1713</v>
      </c>
      <c r="X233" t="s">
        <v>14804</v>
      </c>
      <c r="Y233">
        <v>29</v>
      </c>
      <c r="Z233">
        <v>29</v>
      </c>
      <c r="AA233">
        <v>4</v>
      </c>
      <c r="AB233">
        <v>4</v>
      </c>
      <c r="AC233">
        <v>7</v>
      </c>
    </row>
    <row r="234" spans="1:29">
      <c r="A234">
        <v>236</v>
      </c>
      <c r="B234" t="s">
        <v>805</v>
      </c>
      <c r="C234" t="s">
        <v>1757</v>
      </c>
      <c r="J234" t="s">
        <v>1440</v>
      </c>
      <c r="K234">
        <v>0</v>
      </c>
      <c r="N234" t="b">
        <v>1</v>
      </c>
      <c r="O234" t="b">
        <v>0</v>
      </c>
      <c r="P234" t="b">
        <v>0</v>
      </c>
      <c r="Q234">
        <v>10</v>
      </c>
      <c r="R234">
        <v>10</v>
      </c>
      <c r="S234">
        <v>1</v>
      </c>
      <c r="T234">
        <v>4</v>
      </c>
      <c r="U234" t="b">
        <v>1</v>
      </c>
      <c r="V234" t="s">
        <v>1078</v>
      </c>
      <c r="W234" t="s">
        <v>1713</v>
      </c>
      <c r="X234" t="s">
        <v>14805</v>
      </c>
      <c r="Y234">
        <v>29</v>
      </c>
      <c r="Z234">
        <v>29</v>
      </c>
      <c r="AA234">
        <v>5</v>
      </c>
      <c r="AB234">
        <v>5</v>
      </c>
      <c r="AC234">
        <v>7</v>
      </c>
    </row>
    <row r="235" spans="1:29">
      <c r="A235">
        <v>237</v>
      </c>
      <c r="B235" t="s">
        <v>805</v>
      </c>
      <c r="C235" t="s">
        <v>1758</v>
      </c>
      <c r="J235" t="s">
        <v>1440</v>
      </c>
      <c r="K235">
        <v>0</v>
      </c>
      <c r="N235" t="b">
        <v>1</v>
      </c>
      <c r="O235" t="b">
        <v>0</v>
      </c>
      <c r="P235" t="b">
        <v>0</v>
      </c>
      <c r="Q235">
        <v>10</v>
      </c>
      <c r="R235">
        <v>10</v>
      </c>
      <c r="S235">
        <v>1</v>
      </c>
      <c r="T235">
        <v>4</v>
      </c>
      <c r="U235" t="b">
        <v>1</v>
      </c>
      <c r="V235" t="s">
        <v>1078</v>
      </c>
      <c r="W235" t="s">
        <v>1713</v>
      </c>
      <c r="X235" t="s">
        <v>14630</v>
      </c>
      <c r="Y235">
        <v>29</v>
      </c>
      <c r="Z235">
        <v>29</v>
      </c>
      <c r="AA235">
        <v>6</v>
      </c>
      <c r="AB235">
        <v>6</v>
      </c>
      <c r="AC235">
        <v>7</v>
      </c>
    </row>
    <row r="236" spans="1:29">
      <c r="A236">
        <v>238</v>
      </c>
      <c r="B236" t="s">
        <v>805</v>
      </c>
      <c r="C236" t="s">
        <v>1759</v>
      </c>
      <c r="J236" t="s">
        <v>1440</v>
      </c>
      <c r="K236">
        <v>0</v>
      </c>
      <c r="N236" t="b">
        <v>1</v>
      </c>
      <c r="O236" t="b">
        <v>0</v>
      </c>
      <c r="P236" t="b">
        <v>0</v>
      </c>
      <c r="Q236">
        <v>10</v>
      </c>
      <c r="R236">
        <v>10</v>
      </c>
      <c r="S236">
        <v>1</v>
      </c>
      <c r="T236">
        <v>4</v>
      </c>
      <c r="U236" t="b">
        <v>1</v>
      </c>
      <c r="V236" t="s">
        <v>1078</v>
      </c>
      <c r="W236" t="s">
        <v>1713</v>
      </c>
      <c r="X236" t="s">
        <v>14541</v>
      </c>
      <c r="Y236">
        <v>30</v>
      </c>
      <c r="Z236">
        <v>30</v>
      </c>
      <c r="AA236">
        <v>3</v>
      </c>
      <c r="AB236">
        <v>3</v>
      </c>
      <c r="AC236">
        <v>7</v>
      </c>
    </row>
    <row r="237" spans="1:29">
      <c r="A237">
        <v>239</v>
      </c>
      <c r="B237" t="s">
        <v>805</v>
      </c>
      <c r="C237" t="s">
        <v>1760</v>
      </c>
      <c r="J237" t="s">
        <v>1440</v>
      </c>
      <c r="K237">
        <v>0</v>
      </c>
      <c r="N237" t="b">
        <v>1</v>
      </c>
      <c r="O237" t="b">
        <v>0</v>
      </c>
      <c r="P237" t="b">
        <v>0</v>
      </c>
      <c r="Q237">
        <v>10</v>
      </c>
      <c r="R237">
        <v>10</v>
      </c>
      <c r="S237">
        <v>1</v>
      </c>
      <c r="T237">
        <v>4</v>
      </c>
      <c r="U237" t="b">
        <v>1</v>
      </c>
      <c r="V237" t="s">
        <v>1078</v>
      </c>
      <c r="W237" t="s">
        <v>1713</v>
      </c>
      <c r="X237" t="s">
        <v>14806</v>
      </c>
      <c r="Y237">
        <v>30</v>
      </c>
      <c r="Z237">
        <v>30</v>
      </c>
      <c r="AA237">
        <v>4</v>
      </c>
      <c r="AB237">
        <v>4</v>
      </c>
      <c r="AC237">
        <v>7</v>
      </c>
    </row>
    <row r="238" spans="1:29">
      <c r="A238">
        <v>240</v>
      </c>
      <c r="B238" t="s">
        <v>805</v>
      </c>
      <c r="C238" t="s">
        <v>1761</v>
      </c>
      <c r="J238" t="s">
        <v>1440</v>
      </c>
      <c r="K238">
        <v>0</v>
      </c>
      <c r="N238" t="b">
        <v>1</v>
      </c>
      <c r="O238" t="b">
        <v>0</v>
      </c>
      <c r="P238" t="b">
        <v>0</v>
      </c>
      <c r="Q238">
        <v>10</v>
      </c>
      <c r="R238">
        <v>10</v>
      </c>
      <c r="S238">
        <v>1</v>
      </c>
      <c r="T238">
        <v>4</v>
      </c>
      <c r="U238" t="b">
        <v>1</v>
      </c>
      <c r="V238" t="s">
        <v>1078</v>
      </c>
      <c r="W238" t="s">
        <v>1713</v>
      </c>
      <c r="X238" t="s">
        <v>14622</v>
      </c>
      <c r="Y238">
        <v>30</v>
      </c>
      <c r="Z238">
        <v>30</v>
      </c>
      <c r="AA238">
        <v>5</v>
      </c>
      <c r="AB238">
        <v>5</v>
      </c>
      <c r="AC238">
        <v>7</v>
      </c>
    </row>
    <row r="239" spans="1:29">
      <c r="A239">
        <v>241</v>
      </c>
      <c r="B239" t="s">
        <v>805</v>
      </c>
      <c r="C239" t="s">
        <v>1762</v>
      </c>
      <c r="J239" t="s">
        <v>1440</v>
      </c>
      <c r="K239">
        <v>0</v>
      </c>
      <c r="N239" t="b">
        <v>1</v>
      </c>
      <c r="O239" t="b">
        <v>0</v>
      </c>
      <c r="P239" t="b">
        <v>0</v>
      </c>
      <c r="Q239">
        <v>10</v>
      </c>
      <c r="R239">
        <v>10</v>
      </c>
      <c r="S239">
        <v>1</v>
      </c>
      <c r="T239">
        <v>4</v>
      </c>
      <c r="U239" t="b">
        <v>1</v>
      </c>
      <c r="V239" t="s">
        <v>1078</v>
      </c>
      <c r="W239" t="s">
        <v>1713</v>
      </c>
      <c r="X239" t="s">
        <v>14631</v>
      </c>
      <c r="Y239">
        <v>30</v>
      </c>
      <c r="Z239">
        <v>30</v>
      </c>
      <c r="AA239">
        <v>6</v>
      </c>
      <c r="AB239">
        <v>6</v>
      </c>
      <c r="AC239">
        <v>7</v>
      </c>
    </row>
    <row r="240" spans="1:29">
      <c r="A240">
        <v>242</v>
      </c>
      <c r="B240" t="s">
        <v>805</v>
      </c>
      <c r="C240" t="s">
        <v>1763</v>
      </c>
      <c r="J240" t="s">
        <v>1436</v>
      </c>
      <c r="K240">
        <v>0</v>
      </c>
      <c r="N240" t="b">
        <v>1</v>
      </c>
      <c r="O240" t="b">
        <v>0</v>
      </c>
      <c r="P240" t="b">
        <v>0</v>
      </c>
      <c r="Q240">
        <v>10</v>
      </c>
      <c r="R240">
        <v>10</v>
      </c>
      <c r="S240">
        <v>1</v>
      </c>
      <c r="T240">
        <v>4</v>
      </c>
      <c r="U240" t="b">
        <v>1</v>
      </c>
      <c r="V240" t="s">
        <v>1078</v>
      </c>
      <c r="W240" t="s">
        <v>1713</v>
      </c>
      <c r="X240" t="s">
        <v>14708</v>
      </c>
      <c r="Y240">
        <v>19</v>
      </c>
      <c r="Z240">
        <v>19</v>
      </c>
      <c r="AA240">
        <v>2</v>
      </c>
      <c r="AB240">
        <v>2</v>
      </c>
      <c r="AC240">
        <v>7</v>
      </c>
    </row>
    <row r="241" spans="1:29">
      <c r="A241">
        <v>243</v>
      </c>
      <c r="B241" t="s">
        <v>805</v>
      </c>
      <c r="C241" t="s">
        <v>1764</v>
      </c>
      <c r="J241" t="s">
        <v>1436</v>
      </c>
      <c r="K241">
        <v>0</v>
      </c>
      <c r="N241" t="b">
        <v>1</v>
      </c>
      <c r="O241" t="b">
        <v>0</v>
      </c>
      <c r="P241" t="b">
        <v>0</v>
      </c>
      <c r="Q241">
        <v>10</v>
      </c>
      <c r="R241">
        <v>10</v>
      </c>
      <c r="S241">
        <v>1</v>
      </c>
      <c r="T241">
        <v>4</v>
      </c>
      <c r="U241" t="b">
        <v>1</v>
      </c>
      <c r="V241" t="s">
        <v>1078</v>
      </c>
      <c r="W241" t="s">
        <v>1713</v>
      </c>
      <c r="X241" t="s">
        <v>14709</v>
      </c>
      <c r="Y241">
        <v>20</v>
      </c>
      <c r="Z241">
        <v>20</v>
      </c>
      <c r="AA241">
        <v>2</v>
      </c>
      <c r="AB241">
        <v>2</v>
      </c>
      <c r="AC241">
        <v>7</v>
      </c>
    </row>
    <row r="242" spans="1:29">
      <c r="A242">
        <v>244</v>
      </c>
      <c r="B242" t="s">
        <v>805</v>
      </c>
      <c r="C242" t="s">
        <v>1765</v>
      </c>
      <c r="J242" t="s">
        <v>1436</v>
      </c>
      <c r="K242">
        <v>0</v>
      </c>
      <c r="N242" t="b">
        <v>1</v>
      </c>
      <c r="O242" t="b">
        <v>0</v>
      </c>
      <c r="P242" t="b">
        <v>0</v>
      </c>
      <c r="Q242">
        <v>10</v>
      </c>
      <c r="R242">
        <v>10</v>
      </c>
      <c r="S242">
        <v>1</v>
      </c>
      <c r="T242">
        <v>4</v>
      </c>
      <c r="U242" t="b">
        <v>1</v>
      </c>
      <c r="V242" t="s">
        <v>1078</v>
      </c>
      <c r="W242" t="s">
        <v>1713</v>
      </c>
      <c r="X242" t="s">
        <v>14710</v>
      </c>
      <c r="Y242">
        <v>21</v>
      </c>
      <c r="Z242">
        <v>21</v>
      </c>
      <c r="AA242">
        <v>2</v>
      </c>
      <c r="AB242">
        <v>2</v>
      </c>
      <c r="AC242">
        <v>7</v>
      </c>
    </row>
    <row r="243" spans="1:29">
      <c r="A243">
        <v>245</v>
      </c>
      <c r="B243" t="s">
        <v>805</v>
      </c>
      <c r="C243" t="s">
        <v>1766</v>
      </c>
      <c r="J243" t="s">
        <v>1436</v>
      </c>
      <c r="K243">
        <v>0</v>
      </c>
      <c r="N243" t="b">
        <v>1</v>
      </c>
      <c r="O243" t="b">
        <v>0</v>
      </c>
      <c r="P243" t="b">
        <v>0</v>
      </c>
      <c r="Q243">
        <v>10</v>
      </c>
      <c r="R243">
        <v>10</v>
      </c>
      <c r="S243">
        <v>1</v>
      </c>
      <c r="T243">
        <v>4</v>
      </c>
      <c r="U243" t="b">
        <v>1</v>
      </c>
      <c r="V243" t="s">
        <v>1078</v>
      </c>
      <c r="W243" t="s">
        <v>1713</v>
      </c>
      <c r="X243" t="s">
        <v>14711</v>
      </c>
      <c r="Y243">
        <v>22</v>
      </c>
      <c r="Z243">
        <v>22</v>
      </c>
      <c r="AA243">
        <v>2</v>
      </c>
      <c r="AB243">
        <v>2</v>
      </c>
      <c r="AC243">
        <v>7</v>
      </c>
    </row>
    <row r="244" spans="1:29">
      <c r="A244">
        <v>246</v>
      </c>
      <c r="B244" t="s">
        <v>805</v>
      </c>
      <c r="C244" t="s">
        <v>1767</v>
      </c>
      <c r="J244" t="s">
        <v>1436</v>
      </c>
      <c r="K244">
        <v>0</v>
      </c>
      <c r="N244" t="b">
        <v>1</v>
      </c>
      <c r="O244" t="b">
        <v>0</v>
      </c>
      <c r="P244" t="b">
        <v>0</v>
      </c>
      <c r="Q244">
        <v>10</v>
      </c>
      <c r="R244">
        <v>10</v>
      </c>
      <c r="S244">
        <v>1</v>
      </c>
      <c r="T244">
        <v>4</v>
      </c>
      <c r="U244" t="b">
        <v>1</v>
      </c>
      <c r="V244" t="s">
        <v>1078</v>
      </c>
      <c r="W244" t="s">
        <v>1713</v>
      </c>
      <c r="X244" t="s">
        <v>14712</v>
      </c>
      <c r="Y244">
        <v>23</v>
      </c>
      <c r="Z244">
        <v>23</v>
      </c>
      <c r="AA244">
        <v>2</v>
      </c>
      <c r="AB244">
        <v>2</v>
      </c>
      <c r="AC244">
        <v>7</v>
      </c>
    </row>
    <row r="245" spans="1:29">
      <c r="A245">
        <v>247</v>
      </c>
      <c r="B245" t="s">
        <v>805</v>
      </c>
      <c r="C245" t="s">
        <v>1768</v>
      </c>
      <c r="J245" t="s">
        <v>1436</v>
      </c>
      <c r="K245">
        <v>0</v>
      </c>
      <c r="N245" t="b">
        <v>1</v>
      </c>
      <c r="O245" t="b">
        <v>0</v>
      </c>
      <c r="P245" t="b">
        <v>0</v>
      </c>
      <c r="Q245">
        <v>10</v>
      </c>
      <c r="R245">
        <v>10</v>
      </c>
      <c r="S245">
        <v>1</v>
      </c>
      <c r="T245">
        <v>4</v>
      </c>
      <c r="U245" t="b">
        <v>1</v>
      </c>
      <c r="V245" t="s">
        <v>1078</v>
      </c>
      <c r="W245" t="s">
        <v>1713</v>
      </c>
      <c r="X245" t="s">
        <v>14713</v>
      </c>
      <c r="Y245">
        <v>24</v>
      </c>
      <c r="Z245">
        <v>24</v>
      </c>
      <c r="AA245">
        <v>2</v>
      </c>
      <c r="AB245">
        <v>2</v>
      </c>
      <c r="AC245">
        <v>7</v>
      </c>
    </row>
    <row r="246" spans="1:29">
      <c r="A246">
        <v>248</v>
      </c>
      <c r="B246" t="s">
        <v>805</v>
      </c>
      <c r="C246" t="s">
        <v>1769</v>
      </c>
      <c r="J246" t="s">
        <v>1436</v>
      </c>
      <c r="K246">
        <v>0</v>
      </c>
      <c r="N246" t="b">
        <v>1</v>
      </c>
      <c r="O246" t="b">
        <v>0</v>
      </c>
      <c r="P246" t="b">
        <v>0</v>
      </c>
      <c r="Q246">
        <v>10</v>
      </c>
      <c r="R246">
        <v>10</v>
      </c>
      <c r="S246">
        <v>1</v>
      </c>
      <c r="T246">
        <v>4</v>
      </c>
      <c r="U246" t="b">
        <v>1</v>
      </c>
      <c r="V246" t="s">
        <v>1078</v>
      </c>
      <c r="W246" t="s">
        <v>1713</v>
      </c>
      <c r="X246" t="s">
        <v>14714</v>
      </c>
      <c r="Y246">
        <v>25</v>
      </c>
      <c r="Z246">
        <v>25</v>
      </c>
      <c r="AA246">
        <v>2</v>
      </c>
      <c r="AB246">
        <v>2</v>
      </c>
      <c r="AC246">
        <v>7</v>
      </c>
    </row>
    <row r="247" spans="1:29">
      <c r="A247">
        <v>249</v>
      </c>
      <c r="B247" t="s">
        <v>805</v>
      </c>
      <c r="C247" t="s">
        <v>1770</v>
      </c>
      <c r="J247" t="s">
        <v>1436</v>
      </c>
      <c r="K247">
        <v>0</v>
      </c>
      <c r="N247" t="b">
        <v>1</v>
      </c>
      <c r="O247" t="b">
        <v>0</v>
      </c>
      <c r="P247" t="b">
        <v>0</v>
      </c>
      <c r="Q247">
        <v>10</v>
      </c>
      <c r="R247">
        <v>10</v>
      </c>
      <c r="S247">
        <v>1</v>
      </c>
      <c r="T247">
        <v>4</v>
      </c>
      <c r="U247" t="b">
        <v>1</v>
      </c>
      <c r="V247" t="s">
        <v>1078</v>
      </c>
      <c r="W247" t="s">
        <v>1713</v>
      </c>
      <c r="X247" t="s">
        <v>14715</v>
      </c>
      <c r="Y247">
        <v>26</v>
      </c>
      <c r="Z247">
        <v>26</v>
      </c>
      <c r="AA247">
        <v>2</v>
      </c>
      <c r="AB247">
        <v>2</v>
      </c>
      <c r="AC247">
        <v>7</v>
      </c>
    </row>
    <row r="248" spans="1:29">
      <c r="A248">
        <v>250</v>
      </c>
      <c r="B248" t="s">
        <v>805</v>
      </c>
      <c r="C248" t="s">
        <v>1771</v>
      </c>
      <c r="J248" t="s">
        <v>1436</v>
      </c>
      <c r="K248">
        <v>0</v>
      </c>
      <c r="N248" t="b">
        <v>1</v>
      </c>
      <c r="O248" t="b">
        <v>0</v>
      </c>
      <c r="P248" t="b">
        <v>0</v>
      </c>
      <c r="Q248">
        <v>10</v>
      </c>
      <c r="R248">
        <v>10</v>
      </c>
      <c r="S248">
        <v>1</v>
      </c>
      <c r="T248">
        <v>4</v>
      </c>
      <c r="U248" t="b">
        <v>1</v>
      </c>
      <c r="V248" t="s">
        <v>1078</v>
      </c>
      <c r="W248" t="s">
        <v>1713</v>
      </c>
      <c r="X248" t="s">
        <v>15354</v>
      </c>
      <c r="Y248">
        <v>27</v>
      </c>
      <c r="Z248">
        <v>27</v>
      </c>
      <c r="AA248">
        <v>2</v>
      </c>
      <c r="AB248">
        <v>2</v>
      </c>
      <c r="AC248">
        <v>7</v>
      </c>
    </row>
    <row r="249" spans="1:29">
      <c r="A249">
        <v>251</v>
      </c>
      <c r="B249" t="s">
        <v>805</v>
      </c>
      <c r="C249" t="s">
        <v>1772</v>
      </c>
      <c r="J249" t="s">
        <v>1436</v>
      </c>
      <c r="K249">
        <v>0</v>
      </c>
      <c r="N249" t="b">
        <v>1</v>
      </c>
      <c r="O249" t="b">
        <v>0</v>
      </c>
      <c r="P249" t="b">
        <v>0</v>
      </c>
      <c r="Q249">
        <v>10</v>
      </c>
      <c r="R249">
        <v>10</v>
      </c>
      <c r="S249">
        <v>1</v>
      </c>
      <c r="T249">
        <v>4</v>
      </c>
      <c r="U249" t="b">
        <v>1</v>
      </c>
      <c r="V249" t="s">
        <v>1078</v>
      </c>
      <c r="W249" t="s">
        <v>1713</v>
      </c>
      <c r="X249" t="s">
        <v>15356</v>
      </c>
      <c r="Y249">
        <v>28</v>
      </c>
      <c r="Z249">
        <v>28</v>
      </c>
      <c r="AA249">
        <v>2</v>
      </c>
      <c r="AB249">
        <v>2</v>
      </c>
      <c r="AC249">
        <v>7</v>
      </c>
    </row>
    <row r="250" spans="1:29">
      <c r="A250">
        <v>252</v>
      </c>
      <c r="B250" t="s">
        <v>805</v>
      </c>
      <c r="C250" t="s">
        <v>1773</v>
      </c>
      <c r="J250" t="s">
        <v>1436</v>
      </c>
      <c r="K250">
        <v>0</v>
      </c>
      <c r="N250" t="b">
        <v>1</v>
      </c>
      <c r="O250" t="b">
        <v>0</v>
      </c>
      <c r="P250" t="b">
        <v>0</v>
      </c>
      <c r="Q250">
        <v>10</v>
      </c>
      <c r="R250">
        <v>10</v>
      </c>
      <c r="S250">
        <v>1</v>
      </c>
      <c r="T250">
        <v>4</v>
      </c>
      <c r="U250" t="b">
        <v>1</v>
      </c>
      <c r="V250" t="s">
        <v>1078</v>
      </c>
      <c r="W250" t="s">
        <v>1713</v>
      </c>
      <c r="X250" t="s">
        <v>15357</v>
      </c>
      <c r="Y250">
        <v>29</v>
      </c>
      <c r="Z250">
        <v>29</v>
      </c>
      <c r="AA250">
        <v>2</v>
      </c>
      <c r="AB250">
        <v>2</v>
      </c>
      <c r="AC250">
        <v>7</v>
      </c>
    </row>
    <row r="251" spans="1:29">
      <c r="A251">
        <v>253</v>
      </c>
      <c r="B251" t="s">
        <v>805</v>
      </c>
      <c r="C251" t="s">
        <v>1774</v>
      </c>
      <c r="J251" t="s">
        <v>1436</v>
      </c>
      <c r="K251">
        <v>0</v>
      </c>
      <c r="N251" t="b">
        <v>1</v>
      </c>
      <c r="O251" t="b">
        <v>0</v>
      </c>
      <c r="P251" t="b">
        <v>0</v>
      </c>
      <c r="Q251">
        <v>10</v>
      </c>
      <c r="R251">
        <v>10</v>
      </c>
      <c r="S251">
        <v>1</v>
      </c>
      <c r="T251">
        <v>4</v>
      </c>
      <c r="U251" t="b">
        <v>1</v>
      </c>
      <c r="V251" t="s">
        <v>1078</v>
      </c>
      <c r="W251" t="s">
        <v>1713</v>
      </c>
      <c r="X251" t="s">
        <v>15394</v>
      </c>
      <c r="Y251">
        <v>30</v>
      </c>
      <c r="Z251">
        <v>30</v>
      </c>
      <c r="AA251">
        <v>2</v>
      </c>
      <c r="AB251">
        <v>2</v>
      </c>
      <c r="AC251">
        <v>7</v>
      </c>
    </row>
    <row r="252" spans="1:29">
      <c r="A252">
        <v>254</v>
      </c>
      <c r="B252" t="s">
        <v>805</v>
      </c>
      <c r="C252" t="s">
        <v>1775</v>
      </c>
      <c r="J252" t="s">
        <v>1440</v>
      </c>
      <c r="K252">
        <v>0</v>
      </c>
      <c r="N252" t="b">
        <v>0</v>
      </c>
      <c r="O252" t="b">
        <v>1</v>
      </c>
      <c r="P252" t="b">
        <v>0</v>
      </c>
      <c r="Q252">
        <v>10</v>
      </c>
      <c r="R252">
        <v>10</v>
      </c>
      <c r="S252">
        <v>1</v>
      </c>
      <c r="T252">
        <v>4</v>
      </c>
      <c r="U252" t="b">
        <v>1</v>
      </c>
      <c r="V252" t="s">
        <v>1078</v>
      </c>
      <c r="W252" t="s">
        <v>1713</v>
      </c>
      <c r="X252" t="s">
        <v>14461</v>
      </c>
      <c r="Y252">
        <v>19</v>
      </c>
      <c r="Z252">
        <v>19</v>
      </c>
      <c r="AA252">
        <v>7</v>
      </c>
      <c r="AB252">
        <v>7</v>
      </c>
      <c r="AC252">
        <v>7</v>
      </c>
    </row>
    <row r="253" spans="1:29">
      <c r="A253">
        <v>255</v>
      </c>
      <c r="B253" t="s">
        <v>805</v>
      </c>
      <c r="C253" t="s">
        <v>1776</v>
      </c>
      <c r="J253" t="s">
        <v>1440</v>
      </c>
      <c r="K253">
        <v>0</v>
      </c>
      <c r="N253" t="b">
        <v>0</v>
      </c>
      <c r="O253" t="b">
        <v>1</v>
      </c>
      <c r="P253" t="b">
        <v>0</v>
      </c>
      <c r="Q253">
        <v>10</v>
      </c>
      <c r="R253">
        <v>10</v>
      </c>
      <c r="S253">
        <v>1</v>
      </c>
      <c r="T253">
        <v>4</v>
      </c>
      <c r="U253" t="b">
        <v>1</v>
      </c>
      <c r="V253" t="s">
        <v>1078</v>
      </c>
      <c r="W253" t="s">
        <v>1713</v>
      </c>
      <c r="X253" t="s">
        <v>14632</v>
      </c>
      <c r="Y253">
        <v>20</v>
      </c>
      <c r="Z253">
        <v>20</v>
      </c>
      <c r="AA253">
        <v>7</v>
      </c>
      <c r="AB253">
        <v>7</v>
      </c>
      <c r="AC253">
        <v>7</v>
      </c>
    </row>
    <row r="254" spans="1:29">
      <c r="A254">
        <v>256</v>
      </c>
      <c r="B254" t="s">
        <v>805</v>
      </c>
      <c r="C254" t="s">
        <v>1777</v>
      </c>
      <c r="J254" t="s">
        <v>1440</v>
      </c>
      <c r="K254">
        <v>0</v>
      </c>
      <c r="N254" t="b">
        <v>0</v>
      </c>
      <c r="O254" t="b">
        <v>1</v>
      </c>
      <c r="P254" t="b">
        <v>0</v>
      </c>
      <c r="Q254">
        <v>10</v>
      </c>
      <c r="R254">
        <v>10</v>
      </c>
      <c r="S254">
        <v>1</v>
      </c>
      <c r="T254">
        <v>4</v>
      </c>
      <c r="U254" t="b">
        <v>1</v>
      </c>
      <c r="V254" t="s">
        <v>1078</v>
      </c>
      <c r="W254" t="s">
        <v>1713</v>
      </c>
      <c r="X254" t="s">
        <v>14633</v>
      </c>
      <c r="Y254">
        <v>21</v>
      </c>
      <c r="Z254">
        <v>21</v>
      </c>
      <c r="AA254">
        <v>7</v>
      </c>
      <c r="AB254">
        <v>7</v>
      </c>
      <c r="AC254">
        <v>7</v>
      </c>
    </row>
    <row r="255" spans="1:29">
      <c r="A255">
        <v>257</v>
      </c>
      <c r="B255" t="s">
        <v>805</v>
      </c>
      <c r="C255" t="s">
        <v>1778</v>
      </c>
      <c r="J255" t="s">
        <v>1440</v>
      </c>
      <c r="K255">
        <v>0</v>
      </c>
      <c r="N255" t="b">
        <v>0</v>
      </c>
      <c r="O255" t="b">
        <v>1</v>
      </c>
      <c r="P255" t="b">
        <v>0</v>
      </c>
      <c r="Q255">
        <v>10</v>
      </c>
      <c r="R255">
        <v>10</v>
      </c>
      <c r="S255">
        <v>1</v>
      </c>
      <c r="T255">
        <v>4</v>
      </c>
      <c r="U255" t="b">
        <v>1</v>
      </c>
      <c r="V255" t="s">
        <v>1078</v>
      </c>
      <c r="W255" t="s">
        <v>1713</v>
      </c>
      <c r="X255" t="s">
        <v>14490</v>
      </c>
      <c r="Y255">
        <v>22</v>
      </c>
      <c r="Z255">
        <v>22</v>
      </c>
      <c r="AA255">
        <v>7</v>
      </c>
      <c r="AB255">
        <v>7</v>
      </c>
      <c r="AC255">
        <v>7</v>
      </c>
    </row>
    <row r="256" spans="1:29">
      <c r="A256">
        <v>258</v>
      </c>
      <c r="B256" t="s">
        <v>805</v>
      </c>
      <c r="C256" t="s">
        <v>1779</v>
      </c>
      <c r="J256" t="s">
        <v>1440</v>
      </c>
      <c r="K256">
        <v>0</v>
      </c>
      <c r="N256" t="b">
        <v>0</v>
      </c>
      <c r="O256" t="b">
        <v>1</v>
      </c>
      <c r="P256" t="b">
        <v>0</v>
      </c>
      <c r="Q256">
        <v>10</v>
      </c>
      <c r="R256">
        <v>10</v>
      </c>
      <c r="S256">
        <v>1</v>
      </c>
      <c r="T256">
        <v>4</v>
      </c>
      <c r="U256" t="b">
        <v>1</v>
      </c>
      <c r="V256" t="s">
        <v>1078</v>
      </c>
      <c r="W256" t="s">
        <v>1713</v>
      </c>
      <c r="X256" t="s">
        <v>14717</v>
      </c>
      <c r="Y256">
        <v>23</v>
      </c>
      <c r="Z256">
        <v>23</v>
      </c>
      <c r="AA256">
        <v>7</v>
      </c>
      <c r="AB256">
        <v>7</v>
      </c>
      <c r="AC256">
        <v>7</v>
      </c>
    </row>
    <row r="257" spans="1:29">
      <c r="A257">
        <v>259</v>
      </c>
      <c r="B257" t="s">
        <v>805</v>
      </c>
      <c r="C257" t="s">
        <v>1780</v>
      </c>
      <c r="J257" t="s">
        <v>1440</v>
      </c>
      <c r="K257">
        <v>0</v>
      </c>
      <c r="N257" t="b">
        <v>0</v>
      </c>
      <c r="O257" t="b">
        <v>1</v>
      </c>
      <c r="P257" t="b">
        <v>0</v>
      </c>
      <c r="Q257">
        <v>10</v>
      </c>
      <c r="R257">
        <v>10</v>
      </c>
      <c r="S257">
        <v>1</v>
      </c>
      <c r="T257">
        <v>4</v>
      </c>
      <c r="U257" t="b">
        <v>1</v>
      </c>
      <c r="V257" t="s">
        <v>1078</v>
      </c>
      <c r="W257" t="s">
        <v>1713</v>
      </c>
      <c r="X257" t="s">
        <v>14489</v>
      </c>
      <c r="Y257">
        <v>24</v>
      </c>
      <c r="Z257">
        <v>24</v>
      </c>
      <c r="AA257">
        <v>7</v>
      </c>
      <c r="AB257">
        <v>7</v>
      </c>
      <c r="AC257">
        <v>7</v>
      </c>
    </row>
    <row r="258" spans="1:29">
      <c r="A258">
        <v>260</v>
      </c>
      <c r="B258" t="s">
        <v>805</v>
      </c>
      <c r="C258" t="s">
        <v>1781</v>
      </c>
      <c r="J258" t="s">
        <v>1440</v>
      </c>
      <c r="K258">
        <v>0</v>
      </c>
      <c r="N258" t="b">
        <v>0</v>
      </c>
      <c r="O258" t="b">
        <v>1</v>
      </c>
      <c r="P258" t="b">
        <v>0</v>
      </c>
      <c r="Q258">
        <v>10</v>
      </c>
      <c r="R258">
        <v>10</v>
      </c>
      <c r="S258">
        <v>1</v>
      </c>
      <c r="T258">
        <v>4</v>
      </c>
      <c r="U258" t="b">
        <v>1</v>
      </c>
      <c r="V258" t="s">
        <v>1078</v>
      </c>
      <c r="W258" t="s">
        <v>1713</v>
      </c>
      <c r="X258" t="s">
        <v>14634</v>
      </c>
      <c r="Y258">
        <v>25</v>
      </c>
      <c r="Z258">
        <v>25</v>
      </c>
      <c r="AA258">
        <v>7</v>
      </c>
      <c r="AB258">
        <v>7</v>
      </c>
      <c r="AC258">
        <v>7</v>
      </c>
    </row>
    <row r="259" spans="1:29">
      <c r="A259">
        <v>261</v>
      </c>
      <c r="B259" t="s">
        <v>805</v>
      </c>
      <c r="C259" t="s">
        <v>1782</v>
      </c>
      <c r="J259" t="s">
        <v>1440</v>
      </c>
      <c r="K259">
        <v>0</v>
      </c>
      <c r="N259" t="b">
        <v>0</v>
      </c>
      <c r="O259" t="b">
        <v>1</v>
      </c>
      <c r="P259" t="b">
        <v>0</v>
      </c>
      <c r="Q259">
        <v>10</v>
      </c>
      <c r="R259">
        <v>10</v>
      </c>
      <c r="S259">
        <v>1</v>
      </c>
      <c r="T259">
        <v>4</v>
      </c>
      <c r="U259" t="b">
        <v>1</v>
      </c>
      <c r="V259" t="s">
        <v>1078</v>
      </c>
      <c r="W259" t="s">
        <v>1713</v>
      </c>
      <c r="X259" t="s">
        <v>14718</v>
      </c>
      <c r="Y259">
        <v>26</v>
      </c>
      <c r="Z259">
        <v>26</v>
      </c>
      <c r="AA259">
        <v>7</v>
      </c>
      <c r="AB259">
        <v>7</v>
      </c>
      <c r="AC259">
        <v>7</v>
      </c>
    </row>
    <row r="260" spans="1:29">
      <c r="A260">
        <v>262</v>
      </c>
      <c r="B260" t="s">
        <v>805</v>
      </c>
      <c r="C260" t="s">
        <v>1783</v>
      </c>
      <c r="J260" t="s">
        <v>1440</v>
      </c>
      <c r="K260">
        <v>0</v>
      </c>
      <c r="N260" t="b">
        <v>0</v>
      </c>
      <c r="O260" t="b">
        <v>1</v>
      </c>
      <c r="P260" t="b">
        <v>0</v>
      </c>
      <c r="Q260">
        <v>10</v>
      </c>
      <c r="R260">
        <v>10</v>
      </c>
      <c r="S260">
        <v>1</v>
      </c>
      <c r="T260">
        <v>4</v>
      </c>
      <c r="U260" t="b">
        <v>1</v>
      </c>
      <c r="V260" t="s">
        <v>1078</v>
      </c>
      <c r="W260" t="s">
        <v>1713</v>
      </c>
      <c r="X260" t="s">
        <v>14635</v>
      </c>
      <c r="Y260">
        <v>27</v>
      </c>
      <c r="Z260">
        <v>27</v>
      </c>
      <c r="AA260">
        <v>7</v>
      </c>
      <c r="AB260">
        <v>7</v>
      </c>
      <c r="AC260">
        <v>7</v>
      </c>
    </row>
    <row r="261" spans="1:29">
      <c r="A261">
        <v>263</v>
      </c>
      <c r="B261" t="s">
        <v>805</v>
      </c>
      <c r="C261" t="s">
        <v>1784</v>
      </c>
      <c r="J261" t="s">
        <v>1440</v>
      </c>
      <c r="K261">
        <v>0</v>
      </c>
      <c r="N261" t="b">
        <v>0</v>
      </c>
      <c r="O261" t="b">
        <v>1</v>
      </c>
      <c r="P261" t="b">
        <v>0</v>
      </c>
      <c r="Q261">
        <v>10</v>
      </c>
      <c r="R261">
        <v>10</v>
      </c>
      <c r="S261">
        <v>1</v>
      </c>
      <c r="T261">
        <v>4</v>
      </c>
      <c r="U261" t="b">
        <v>1</v>
      </c>
      <c r="V261" t="s">
        <v>1078</v>
      </c>
      <c r="W261" t="s">
        <v>1713</v>
      </c>
      <c r="X261" t="s">
        <v>14730</v>
      </c>
      <c r="Y261">
        <v>28</v>
      </c>
      <c r="Z261">
        <v>28</v>
      </c>
      <c r="AA261">
        <v>7</v>
      </c>
      <c r="AB261">
        <v>7</v>
      </c>
      <c r="AC261">
        <v>7</v>
      </c>
    </row>
    <row r="262" spans="1:29">
      <c r="A262">
        <v>264</v>
      </c>
      <c r="B262" t="s">
        <v>805</v>
      </c>
      <c r="C262" t="s">
        <v>1785</v>
      </c>
      <c r="J262" t="s">
        <v>1440</v>
      </c>
      <c r="K262">
        <v>0</v>
      </c>
      <c r="N262" t="b">
        <v>0</v>
      </c>
      <c r="O262" t="b">
        <v>1</v>
      </c>
      <c r="P262" t="b">
        <v>0</v>
      </c>
      <c r="Q262">
        <v>10</v>
      </c>
      <c r="R262">
        <v>10</v>
      </c>
      <c r="S262">
        <v>1</v>
      </c>
      <c r="T262">
        <v>4</v>
      </c>
      <c r="U262" t="b">
        <v>1</v>
      </c>
      <c r="V262" t="s">
        <v>1078</v>
      </c>
      <c r="W262" t="s">
        <v>1713</v>
      </c>
      <c r="X262" t="s">
        <v>14636</v>
      </c>
      <c r="Y262">
        <v>29</v>
      </c>
      <c r="Z262">
        <v>29</v>
      </c>
      <c r="AA262">
        <v>7</v>
      </c>
      <c r="AB262">
        <v>7</v>
      </c>
      <c r="AC262">
        <v>7</v>
      </c>
    </row>
    <row r="263" spans="1:29">
      <c r="A263">
        <v>265</v>
      </c>
      <c r="B263" t="s">
        <v>805</v>
      </c>
      <c r="C263" t="s">
        <v>1786</v>
      </c>
      <c r="J263" t="s">
        <v>1440</v>
      </c>
      <c r="K263">
        <v>0</v>
      </c>
      <c r="N263" t="b">
        <v>0</v>
      </c>
      <c r="O263" t="b">
        <v>1</v>
      </c>
      <c r="P263" t="b">
        <v>0</v>
      </c>
      <c r="Q263">
        <v>10</v>
      </c>
      <c r="R263">
        <v>10</v>
      </c>
      <c r="S263">
        <v>1</v>
      </c>
      <c r="T263">
        <v>4</v>
      </c>
      <c r="U263" t="b">
        <v>1</v>
      </c>
      <c r="V263" t="s">
        <v>1078</v>
      </c>
      <c r="W263" t="s">
        <v>1713</v>
      </c>
      <c r="X263" t="s">
        <v>14637</v>
      </c>
      <c r="Y263">
        <v>30</v>
      </c>
      <c r="Z263">
        <v>30</v>
      </c>
      <c r="AA263">
        <v>7</v>
      </c>
      <c r="AB263">
        <v>7</v>
      </c>
      <c r="AC263">
        <v>7</v>
      </c>
    </row>
    <row r="264" spans="1:29">
      <c r="A264">
        <v>266</v>
      </c>
      <c r="B264" t="s">
        <v>805</v>
      </c>
      <c r="C264" t="s">
        <v>1787</v>
      </c>
      <c r="J264" t="s">
        <v>1440</v>
      </c>
      <c r="K264">
        <v>0</v>
      </c>
      <c r="N264" t="b">
        <v>1</v>
      </c>
      <c r="O264" t="b">
        <v>0</v>
      </c>
      <c r="P264" t="b">
        <v>0</v>
      </c>
      <c r="Q264">
        <v>10</v>
      </c>
      <c r="R264">
        <v>10</v>
      </c>
      <c r="S264">
        <v>1</v>
      </c>
      <c r="T264">
        <v>4</v>
      </c>
      <c r="U264" t="b">
        <v>1</v>
      </c>
      <c r="V264" t="s">
        <v>1078</v>
      </c>
      <c r="W264" t="s">
        <v>1713</v>
      </c>
      <c r="X264" t="s">
        <v>14488</v>
      </c>
      <c r="Y264">
        <v>19</v>
      </c>
      <c r="Z264">
        <v>19</v>
      </c>
      <c r="AA264">
        <v>8</v>
      </c>
      <c r="AB264">
        <v>8</v>
      </c>
      <c r="AC264">
        <v>7</v>
      </c>
    </row>
    <row r="265" spans="1:29">
      <c r="A265">
        <v>267</v>
      </c>
      <c r="B265" t="s">
        <v>805</v>
      </c>
      <c r="C265" t="s">
        <v>1788</v>
      </c>
      <c r="J265" t="s">
        <v>1440</v>
      </c>
      <c r="K265">
        <v>0</v>
      </c>
      <c r="N265" t="b">
        <v>1</v>
      </c>
      <c r="O265" t="b">
        <v>0</v>
      </c>
      <c r="P265" t="b">
        <v>0</v>
      </c>
      <c r="Q265">
        <v>10</v>
      </c>
      <c r="R265">
        <v>10</v>
      </c>
      <c r="S265">
        <v>1</v>
      </c>
      <c r="T265">
        <v>4</v>
      </c>
      <c r="U265" t="b">
        <v>1</v>
      </c>
      <c r="V265" t="s">
        <v>1078</v>
      </c>
      <c r="W265" t="s">
        <v>1713</v>
      </c>
      <c r="X265" t="s">
        <v>14638</v>
      </c>
      <c r="Y265">
        <v>20</v>
      </c>
      <c r="Z265">
        <v>20</v>
      </c>
      <c r="AA265">
        <v>8</v>
      </c>
      <c r="AB265">
        <v>8</v>
      </c>
      <c r="AC265">
        <v>7</v>
      </c>
    </row>
    <row r="266" spans="1:29">
      <c r="A266">
        <v>268</v>
      </c>
      <c r="B266" t="s">
        <v>805</v>
      </c>
      <c r="C266" t="s">
        <v>1789</v>
      </c>
      <c r="J266" t="s">
        <v>1440</v>
      </c>
      <c r="K266">
        <v>0</v>
      </c>
      <c r="N266" t="b">
        <v>1</v>
      </c>
      <c r="O266" t="b">
        <v>0</v>
      </c>
      <c r="P266" t="b">
        <v>0</v>
      </c>
      <c r="Q266">
        <v>10</v>
      </c>
      <c r="R266">
        <v>10</v>
      </c>
      <c r="S266">
        <v>1</v>
      </c>
      <c r="T266">
        <v>4</v>
      </c>
      <c r="U266" t="b">
        <v>1</v>
      </c>
      <c r="V266" t="s">
        <v>1078</v>
      </c>
      <c r="W266" t="s">
        <v>1713</v>
      </c>
      <c r="X266" t="s">
        <v>14639</v>
      </c>
      <c r="Y266">
        <v>21</v>
      </c>
      <c r="Z266">
        <v>21</v>
      </c>
      <c r="AA266">
        <v>8</v>
      </c>
      <c r="AB266">
        <v>8</v>
      </c>
      <c r="AC266">
        <v>7</v>
      </c>
    </row>
    <row r="267" spans="1:29">
      <c r="A267">
        <v>269</v>
      </c>
      <c r="B267" t="s">
        <v>805</v>
      </c>
      <c r="C267" t="s">
        <v>1790</v>
      </c>
      <c r="J267" t="s">
        <v>1440</v>
      </c>
      <c r="K267">
        <v>0</v>
      </c>
      <c r="N267" t="b">
        <v>1</v>
      </c>
      <c r="O267" t="b">
        <v>0</v>
      </c>
      <c r="P267" t="b">
        <v>0</v>
      </c>
      <c r="Q267">
        <v>10</v>
      </c>
      <c r="R267">
        <v>10</v>
      </c>
      <c r="S267">
        <v>1</v>
      </c>
      <c r="T267">
        <v>4</v>
      </c>
      <c r="U267" t="b">
        <v>1</v>
      </c>
      <c r="V267" t="s">
        <v>1078</v>
      </c>
      <c r="W267" t="s">
        <v>1713</v>
      </c>
      <c r="X267" t="s">
        <v>14441</v>
      </c>
      <c r="Y267">
        <v>22</v>
      </c>
      <c r="Z267">
        <v>22</v>
      </c>
      <c r="AA267">
        <v>8</v>
      </c>
      <c r="AB267">
        <v>8</v>
      </c>
      <c r="AC267">
        <v>7</v>
      </c>
    </row>
    <row r="268" spans="1:29">
      <c r="A268">
        <v>270</v>
      </c>
      <c r="B268" t="s">
        <v>805</v>
      </c>
      <c r="C268" t="s">
        <v>1791</v>
      </c>
      <c r="J268" t="s">
        <v>1440</v>
      </c>
      <c r="K268">
        <v>0</v>
      </c>
      <c r="N268" t="b">
        <v>1</v>
      </c>
      <c r="O268" t="b">
        <v>0</v>
      </c>
      <c r="P268" t="b">
        <v>0</v>
      </c>
      <c r="Q268">
        <v>10</v>
      </c>
      <c r="R268">
        <v>10</v>
      </c>
      <c r="S268">
        <v>1</v>
      </c>
      <c r="T268">
        <v>4</v>
      </c>
      <c r="U268" t="b">
        <v>1</v>
      </c>
      <c r="V268" t="s">
        <v>1078</v>
      </c>
      <c r="W268" t="s">
        <v>1713</v>
      </c>
      <c r="X268" t="s">
        <v>14721</v>
      </c>
      <c r="Y268">
        <v>23</v>
      </c>
      <c r="Z268">
        <v>23</v>
      </c>
      <c r="AA268">
        <v>8</v>
      </c>
      <c r="AB268">
        <v>8</v>
      </c>
      <c r="AC268">
        <v>7</v>
      </c>
    </row>
    <row r="269" spans="1:29">
      <c r="A269">
        <v>271</v>
      </c>
      <c r="B269" t="s">
        <v>805</v>
      </c>
      <c r="C269" t="s">
        <v>1792</v>
      </c>
      <c r="J269" t="s">
        <v>1440</v>
      </c>
      <c r="K269">
        <v>0</v>
      </c>
      <c r="N269" t="b">
        <v>1</v>
      </c>
      <c r="O269" t="b">
        <v>0</v>
      </c>
      <c r="P269" t="b">
        <v>0</v>
      </c>
      <c r="Q269">
        <v>10</v>
      </c>
      <c r="R269">
        <v>10</v>
      </c>
      <c r="S269">
        <v>1</v>
      </c>
      <c r="T269">
        <v>4</v>
      </c>
      <c r="U269" t="b">
        <v>1</v>
      </c>
      <c r="V269" t="s">
        <v>1078</v>
      </c>
      <c r="W269" t="s">
        <v>1713</v>
      </c>
      <c r="X269" t="s">
        <v>14446</v>
      </c>
      <c r="Y269">
        <v>24</v>
      </c>
      <c r="Z269">
        <v>24</v>
      </c>
      <c r="AA269">
        <v>8</v>
      </c>
      <c r="AB269">
        <v>8</v>
      </c>
      <c r="AC269">
        <v>7</v>
      </c>
    </row>
    <row r="270" spans="1:29">
      <c r="A270">
        <v>272</v>
      </c>
      <c r="B270" t="s">
        <v>805</v>
      </c>
      <c r="C270" t="s">
        <v>1793</v>
      </c>
      <c r="J270" t="s">
        <v>1440</v>
      </c>
      <c r="K270">
        <v>0</v>
      </c>
      <c r="N270" t="b">
        <v>1</v>
      </c>
      <c r="O270" t="b">
        <v>0</v>
      </c>
      <c r="P270" t="b">
        <v>0</v>
      </c>
      <c r="Q270">
        <v>10</v>
      </c>
      <c r="R270">
        <v>10</v>
      </c>
      <c r="S270">
        <v>1</v>
      </c>
      <c r="T270">
        <v>4</v>
      </c>
      <c r="U270" t="b">
        <v>1</v>
      </c>
      <c r="V270" t="s">
        <v>1078</v>
      </c>
      <c r="W270" t="s">
        <v>1713</v>
      </c>
      <c r="X270" t="s">
        <v>14640</v>
      </c>
      <c r="Y270">
        <v>25</v>
      </c>
      <c r="Z270">
        <v>25</v>
      </c>
      <c r="AA270">
        <v>8</v>
      </c>
      <c r="AB270">
        <v>8</v>
      </c>
      <c r="AC270">
        <v>7</v>
      </c>
    </row>
    <row r="271" spans="1:29">
      <c r="A271">
        <v>273</v>
      </c>
      <c r="B271" t="s">
        <v>805</v>
      </c>
      <c r="C271" t="s">
        <v>1794</v>
      </c>
      <c r="J271" t="s">
        <v>1440</v>
      </c>
      <c r="K271">
        <v>0</v>
      </c>
      <c r="N271" t="b">
        <v>1</v>
      </c>
      <c r="O271" t="b">
        <v>0</v>
      </c>
      <c r="P271" t="b">
        <v>0</v>
      </c>
      <c r="Q271">
        <v>10</v>
      </c>
      <c r="R271">
        <v>10</v>
      </c>
      <c r="S271">
        <v>1</v>
      </c>
      <c r="T271">
        <v>4</v>
      </c>
      <c r="U271" t="b">
        <v>1</v>
      </c>
      <c r="V271" t="s">
        <v>1078</v>
      </c>
      <c r="W271" t="s">
        <v>1713</v>
      </c>
      <c r="X271" t="s">
        <v>14722</v>
      </c>
      <c r="Y271">
        <v>26</v>
      </c>
      <c r="Z271">
        <v>26</v>
      </c>
      <c r="AA271">
        <v>8</v>
      </c>
      <c r="AB271">
        <v>8</v>
      </c>
      <c r="AC271">
        <v>7</v>
      </c>
    </row>
    <row r="272" spans="1:29">
      <c r="A272">
        <v>274</v>
      </c>
      <c r="B272" t="s">
        <v>805</v>
      </c>
      <c r="C272" t="s">
        <v>1795</v>
      </c>
      <c r="J272" t="s">
        <v>1440</v>
      </c>
      <c r="K272">
        <v>0</v>
      </c>
      <c r="N272" t="b">
        <v>1</v>
      </c>
      <c r="O272" t="b">
        <v>0</v>
      </c>
      <c r="P272" t="b">
        <v>0</v>
      </c>
      <c r="Q272">
        <v>10</v>
      </c>
      <c r="R272">
        <v>10</v>
      </c>
      <c r="S272">
        <v>1</v>
      </c>
      <c r="T272">
        <v>4</v>
      </c>
      <c r="U272" t="b">
        <v>1</v>
      </c>
      <c r="V272" t="s">
        <v>1078</v>
      </c>
      <c r="W272" t="s">
        <v>1713</v>
      </c>
      <c r="X272" t="s">
        <v>14641</v>
      </c>
      <c r="Y272">
        <v>27</v>
      </c>
      <c r="Z272">
        <v>27</v>
      </c>
      <c r="AA272">
        <v>8</v>
      </c>
      <c r="AB272">
        <v>8</v>
      </c>
      <c r="AC272">
        <v>7</v>
      </c>
    </row>
    <row r="273" spans="1:29">
      <c r="A273">
        <v>275</v>
      </c>
      <c r="B273" t="s">
        <v>805</v>
      </c>
      <c r="C273" t="s">
        <v>1796</v>
      </c>
      <c r="J273" t="s">
        <v>1440</v>
      </c>
      <c r="K273">
        <v>0</v>
      </c>
      <c r="N273" t="b">
        <v>1</v>
      </c>
      <c r="O273" t="b">
        <v>0</v>
      </c>
      <c r="P273" t="b">
        <v>0</v>
      </c>
      <c r="Q273">
        <v>10</v>
      </c>
      <c r="R273">
        <v>10</v>
      </c>
      <c r="S273">
        <v>1</v>
      </c>
      <c r="T273">
        <v>4</v>
      </c>
      <c r="U273" t="b">
        <v>1</v>
      </c>
      <c r="V273" t="s">
        <v>1078</v>
      </c>
      <c r="W273" t="s">
        <v>1713</v>
      </c>
      <c r="X273" t="s">
        <v>14731</v>
      </c>
      <c r="Y273">
        <v>28</v>
      </c>
      <c r="Z273">
        <v>28</v>
      </c>
      <c r="AA273">
        <v>8</v>
      </c>
      <c r="AB273">
        <v>8</v>
      </c>
      <c r="AC273">
        <v>7</v>
      </c>
    </row>
    <row r="274" spans="1:29">
      <c r="A274">
        <v>276</v>
      </c>
      <c r="B274" t="s">
        <v>805</v>
      </c>
      <c r="C274" t="s">
        <v>1797</v>
      </c>
      <c r="J274" t="s">
        <v>1440</v>
      </c>
      <c r="K274">
        <v>0</v>
      </c>
      <c r="N274" t="b">
        <v>1</v>
      </c>
      <c r="O274" t="b">
        <v>0</v>
      </c>
      <c r="P274" t="b">
        <v>0</v>
      </c>
      <c r="Q274">
        <v>10</v>
      </c>
      <c r="R274">
        <v>10</v>
      </c>
      <c r="S274">
        <v>1</v>
      </c>
      <c r="T274">
        <v>4</v>
      </c>
      <c r="U274" t="b">
        <v>1</v>
      </c>
      <c r="V274" t="s">
        <v>1078</v>
      </c>
      <c r="W274" t="s">
        <v>1713</v>
      </c>
      <c r="X274" t="s">
        <v>14642</v>
      </c>
      <c r="Y274">
        <v>29</v>
      </c>
      <c r="Z274">
        <v>29</v>
      </c>
      <c r="AA274">
        <v>8</v>
      </c>
      <c r="AB274">
        <v>8</v>
      </c>
      <c r="AC274">
        <v>7</v>
      </c>
    </row>
    <row r="275" spans="1:29">
      <c r="A275">
        <v>277</v>
      </c>
      <c r="B275" t="s">
        <v>805</v>
      </c>
      <c r="C275" t="s">
        <v>1798</v>
      </c>
      <c r="J275" t="s">
        <v>1440</v>
      </c>
      <c r="K275">
        <v>0</v>
      </c>
      <c r="N275" t="b">
        <v>1</v>
      </c>
      <c r="O275" t="b">
        <v>0</v>
      </c>
      <c r="P275" t="b">
        <v>0</v>
      </c>
      <c r="Q275">
        <v>10</v>
      </c>
      <c r="R275">
        <v>10</v>
      </c>
      <c r="S275">
        <v>1</v>
      </c>
      <c r="T275">
        <v>4</v>
      </c>
      <c r="U275" t="b">
        <v>1</v>
      </c>
      <c r="V275" t="s">
        <v>1078</v>
      </c>
      <c r="W275" t="s">
        <v>1713</v>
      </c>
      <c r="X275" t="s">
        <v>14643</v>
      </c>
      <c r="Y275">
        <v>30</v>
      </c>
      <c r="Z275">
        <v>30</v>
      </c>
      <c r="AA275">
        <v>8</v>
      </c>
      <c r="AB275">
        <v>8</v>
      </c>
      <c r="AC275">
        <v>7</v>
      </c>
    </row>
    <row r="276" spans="1:29">
      <c r="A276">
        <v>278</v>
      </c>
      <c r="B276" t="s">
        <v>805</v>
      </c>
      <c r="C276" t="s">
        <v>1799</v>
      </c>
      <c r="J276" t="s">
        <v>1458</v>
      </c>
      <c r="K276">
        <v>0</v>
      </c>
      <c r="N276" t="b">
        <v>0</v>
      </c>
      <c r="O276" t="b">
        <v>1</v>
      </c>
      <c r="P276" t="b">
        <v>0</v>
      </c>
      <c r="Q276">
        <v>10</v>
      </c>
      <c r="R276">
        <v>10</v>
      </c>
      <c r="S276">
        <v>1</v>
      </c>
      <c r="T276">
        <v>4</v>
      </c>
      <c r="U276" t="b">
        <v>1</v>
      </c>
      <c r="V276" t="s">
        <v>1078</v>
      </c>
      <c r="W276" t="s">
        <v>1713</v>
      </c>
      <c r="X276" t="s">
        <v>14725</v>
      </c>
      <c r="Y276">
        <v>19</v>
      </c>
      <c r="Z276">
        <v>19</v>
      </c>
      <c r="AA276">
        <v>9</v>
      </c>
      <c r="AB276">
        <v>9</v>
      </c>
      <c r="AC276">
        <v>7</v>
      </c>
    </row>
    <row r="277" spans="1:29">
      <c r="A277">
        <v>279</v>
      </c>
      <c r="B277" t="s">
        <v>805</v>
      </c>
      <c r="C277" t="s">
        <v>1800</v>
      </c>
      <c r="J277" t="s">
        <v>1458</v>
      </c>
      <c r="K277">
        <v>0</v>
      </c>
      <c r="N277" t="b">
        <v>0</v>
      </c>
      <c r="O277" t="b">
        <v>1</v>
      </c>
      <c r="P277" t="b">
        <v>0</v>
      </c>
      <c r="Q277">
        <v>10</v>
      </c>
      <c r="R277">
        <v>10</v>
      </c>
      <c r="S277">
        <v>1</v>
      </c>
      <c r="T277">
        <v>4</v>
      </c>
      <c r="U277" t="b">
        <v>1</v>
      </c>
      <c r="V277" t="s">
        <v>1078</v>
      </c>
      <c r="W277" t="s">
        <v>1713</v>
      </c>
      <c r="X277" t="s">
        <v>14644</v>
      </c>
      <c r="Y277">
        <v>20</v>
      </c>
      <c r="Z277">
        <v>20</v>
      </c>
      <c r="AA277">
        <v>9</v>
      </c>
      <c r="AB277">
        <v>9</v>
      </c>
      <c r="AC277">
        <v>7</v>
      </c>
    </row>
    <row r="278" spans="1:29">
      <c r="A278">
        <v>280</v>
      </c>
      <c r="B278" t="s">
        <v>805</v>
      </c>
      <c r="C278" t="s">
        <v>1801</v>
      </c>
      <c r="J278" t="s">
        <v>1458</v>
      </c>
      <c r="K278">
        <v>0</v>
      </c>
      <c r="N278" t="b">
        <v>0</v>
      </c>
      <c r="O278" t="b">
        <v>1</v>
      </c>
      <c r="P278" t="b">
        <v>0</v>
      </c>
      <c r="Q278">
        <v>10</v>
      </c>
      <c r="R278">
        <v>10</v>
      </c>
      <c r="S278">
        <v>1</v>
      </c>
      <c r="T278">
        <v>4</v>
      </c>
      <c r="U278" t="b">
        <v>1</v>
      </c>
      <c r="V278" t="s">
        <v>1078</v>
      </c>
      <c r="W278" t="s">
        <v>1713</v>
      </c>
      <c r="X278" t="s">
        <v>14645</v>
      </c>
      <c r="Y278">
        <v>21</v>
      </c>
      <c r="Z278">
        <v>21</v>
      </c>
      <c r="AA278">
        <v>9</v>
      </c>
      <c r="AB278">
        <v>9</v>
      </c>
      <c r="AC278">
        <v>7</v>
      </c>
    </row>
    <row r="279" spans="1:29">
      <c r="A279">
        <v>281</v>
      </c>
      <c r="B279" t="s">
        <v>805</v>
      </c>
      <c r="C279" t="s">
        <v>1802</v>
      </c>
      <c r="J279" t="s">
        <v>1458</v>
      </c>
      <c r="K279">
        <v>0</v>
      </c>
      <c r="N279" t="b">
        <v>0</v>
      </c>
      <c r="O279" t="b">
        <v>1</v>
      </c>
      <c r="P279" t="b">
        <v>0</v>
      </c>
      <c r="Q279">
        <v>10</v>
      </c>
      <c r="R279">
        <v>10</v>
      </c>
      <c r="S279">
        <v>1</v>
      </c>
      <c r="T279">
        <v>4</v>
      </c>
      <c r="U279" t="b">
        <v>1</v>
      </c>
      <c r="V279" t="s">
        <v>1078</v>
      </c>
      <c r="W279" t="s">
        <v>1713</v>
      </c>
      <c r="X279" t="s">
        <v>14646</v>
      </c>
      <c r="Y279">
        <v>22</v>
      </c>
      <c r="Z279">
        <v>22</v>
      </c>
      <c r="AA279">
        <v>9</v>
      </c>
      <c r="AB279">
        <v>9</v>
      </c>
      <c r="AC279">
        <v>7</v>
      </c>
    </row>
    <row r="280" spans="1:29">
      <c r="A280">
        <v>282</v>
      </c>
      <c r="B280" t="s">
        <v>805</v>
      </c>
      <c r="C280" t="s">
        <v>1803</v>
      </c>
      <c r="J280" t="s">
        <v>1458</v>
      </c>
      <c r="K280">
        <v>0</v>
      </c>
      <c r="N280" t="b">
        <v>0</v>
      </c>
      <c r="O280" t="b">
        <v>1</v>
      </c>
      <c r="P280" t="b">
        <v>0</v>
      </c>
      <c r="Q280">
        <v>10</v>
      </c>
      <c r="R280">
        <v>10</v>
      </c>
      <c r="S280">
        <v>1</v>
      </c>
      <c r="T280">
        <v>4</v>
      </c>
      <c r="U280" t="b">
        <v>1</v>
      </c>
      <c r="V280" t="s">
        <v>1078</v>
      </c>
      <c r="W280" t="s">
        <v>1713</v>
      </c>
      <c r="X280" t="s">
        <v>14647</v>
      </c>
      <c r="Y280">
        <v>23</v>
      </c>
      <c r="Z280">
        <v>23</v>
      </c>
      <c r="AA280">
        <v>9</v>
      </c>
      <c r="AB280">
        <v>9</v>
      </c>
      <c r="AC280">
        <v>7</v>
      </c>
    </row>
    <row r="281" spans="1:29">
      <c r="A281">
        <v>283</v>
      </c>
      <c r="B281" t="s">
        <v>805</v>
      </c>
      <c r="C281" t="s">
        <v>1804</v>
      </c>
      <c r="J281" t="s">
        <v>1458</v>
      </c>
      <c r="K281">
        <v>0</v>
      </c>
      <c r="N281" t="b">
        <v>0</v>
      </c>
      <c r="O281" t="b">
        <v>1</v>
      </c>
      <c r="P281" t="b">
        <v>0</v>
      </c>
      <c r="Q281">
        <v>10</v>
      </c>
      <c r="R281">
        <v>10</v>
      </c>
      <c r="S281">
        <v>1</v>
      </c>
      <c r="T281">
        <v>4</v>
      </c>
      <c r="U281" t="b">
        <v>1</v>
      </c>
      <c r="V281" t="s">
        <v>1078</v>
      </c>
      <c r="W281" t="s">
        <v>1713</v>
      </c>
      <c r="X281" t="s">
        <v>14648</v>
      </c>
      <c r="Y281">
        <v>24</v>
      </c>
      <c r="Z281">
        <v>24</v>
      </c>
      <c r="AA281">
        <v>9</v>
      </c>
      <c r="AB281">
        <v>9</v>
      </c>
      <c r="AC281">
        <v>7</v>
      </c>
    </row>
    <row r="282" spans="1:29">
      <c r="A282">
        <v>284</v>
      </c>
      <c r="B282" t="s">
        <v>805</v>
      </c>
      <c r="C282" t="s">
        <v>1805</v>
      </c>
      <c r="J282" t="s">
        <v>1458</v>
      </c>
      <c r="K282">
        <v>0</v>
      </c>
      <c r="N282" t="b">
        <v>0</v>
      </c>
      <c r="O282" t="b">
        <v>1</v>
      </c>
      <c r="P282" t="b">
        <v>0</v>
      </c>
      <c r="Q282">
        <v>10</v>
      </c>
      <c r="R282">
        <v>10</v>
      </c>
      <c r="S282">
        <v>1</v>
      </c>
      <c r="T282">
        <v>4</v>
      </c>
      <c r="U282" t="b">
        <v>1</v>
      </c>
      <c r="V282" t="s">
        <v>1078</v>
      </c>
      <c r="W282" t="s">
        <v>1713</v>
      </c>
      <c r="X282" t="s">
        <v>14535</v>
      </c>
      <c r="Y282">
        <v>25</v>
      </c>
      <c r="Z282">
        <v>25</v>
      </c>
      <c r="AA282">
        <v>9</v>
      </c>
      <c r="AB282">
        <v>9</v>
      </c>
      <c r="AC282">
        <v>7</v>
      </c>
    </row>
    <row r="283" spans="1:29">
      <c r="A283">
        <v>285</v>
      </c>
      <c r="B283" t="s">
        <v>805</v>
      </c>
      <c r="C283" t="s">
        <v>1806</v>
      </c>
      <c r="J283" t="s">
        <v>1458</v>
      </c>
      <c r="K283">
        <v>0</v>
      </c>
      <c r="N283" t="b">
        <v>0</v>
      </c>
      <c r="O283" t="b">
        <v>1</v>
      </c>
      <c r="P283" t="b">
        <v>0</v>
      </c>
      <c r="Q283">
        <v>10</v>
      </c>
      <c r="R283">
        <v>10</v>
      </c>
      <c r="S283">
        <v>1</v>
      </c>
      <c r="T283">
        <v>4</v>
      </c>
      <c r="U283" t="b">
        <v>1</v>
      </c>
      <c r="V283" t="s">
        <v>1078</v>
      </c>
      <c r="W283" t="s">
        <v>1713</v>
      </c>
      <c r="X283" t="s">
        <v>14457</v>
      </c>
      <c r="Y283">
        <v>26</v>
      </c>
      <c r="Z283">
        <v>26</v>
      </c>
      <c r="AA283">
        <v>9</v>
      </c>
      <c r="AB283">
        <v>9</v>
      </c>
      <c r="AC283">
        <v>7</v>
      </c>
    </row>
    <row r="284" spans="1:29">
      <c r="A284">
        <v>286</v>
      </c>
      <c r="B284" t="s">
        <v>805</v>
      </c>
      <c r="C284" t="s">
        <v>1807</v>
      </c>
      <c r="J284" t="s">
        <v>1458</v>
      </c>
      <c r="K284">
        <v>0</v>
      </c>
      <c r="N284" t="b">
        <v>0</v>
      </c>
      <c r="O284" t="b">
        <v>1</v>
      </c>
      <c r="P284" t="b">
        <v>0</v>
      </c>
      <c r="Q284">
        <v>10</v>
      </c>
      <c r="R284">
        <v>10</v>
      </c>
      <c r="S284">
        <v>1</v>
      </c>
      <c r="T284">
        <v>4</v>
      </c>
      <c r="U284" t="b">
        <v>1</v>
      </c>
      <c r="V284" t="s">
        <v>1078</v>
      </c>
      <c r="W284" t="s">
        <v>1713</v>
      </c>
      <c r="X284" t="s">
        <v>14443</v>
      </c>
      <c r="Y284">
        <v>27</v>
      </c>
      <c r="Z284">
        <v>27</v>
      </c>
      <c r="AA284">
        <v>9</v>
      </c>
      <c r="AB284">
        <v>9</v>
      </c>
      <c r="AC284">
        <v>7</v>
      </c>
    </row>
    <row r="285" spans="1:29">
      <c r="A285">
        <v>287</v>
      </c>
      <c r="B285" t="s">
        <v>805</v>
      </c>
      <c r="C285" t="s">
        <v>1808</v>
      </c>
      <c r="J285" t="s">
        <v>1458</v>
      </c>
      <c r="K285">
        <v>0</v>
      </c>
      <c r="N285" t="b">
        <v>0</v>
      </c>
      <c r="O285" t="b">
        <v>1</v>
      </c>
      <c r="P285" t="b">
        <v>0</v>
      </c>
      <c r="Q285">
        <v>10</v>
      </c>
      <c r="R285">
        <v>10</v>
      </c>
      <c r="S285">
        <v>1</v>
      </c>
      <c r="T285">
        <v>4</v>
      </c>
      <c r="U285" t="b">
        <v>1</v>
      </c>
      <c r="V285" t="s">
        <v>1078</v>
      </c>
      <c r="W285" t="s">
        <v>1713</v>
      </c>
      <c r="X285" t="s">
        <v>14649</v>
      </c>
      <c r="Y285">
        <v>28</v>
      </c>
      <c r="Z285">
        <v>28</v>
      </c>
      <c r="AA285">
        <v>9</v>
      </c>
      <c r="AB285">
        <v>9</v>
      </c>
      <c r="AC285">
        <v>7</v>
      </c>
    </row>
    <row r="286" spans="1:29">
      <c r="A286">
        <v>288</v>
      </c>
      <c r="B286" t="s">
        <v>805</v>
      </c>
      <c r="C286" t="s">
        <v>1809</v>
      </c>
      <c r="J286" t="s">
        <v>1458</v>
      </c>
      <c r="K286">
        <v>0</v>
      </c>
      <c r="N286" t="b">
        <v>0</v>
      </c>
      <c r="O286" t="b">
        <v>1</v>
      </c>
      <c r="P286" t="b">
        <v>0</v>
      </c>
      <c r="Q286">
        <v>10</v>
      </c>
      <c r="R286">
        <v>10</v>
      </c>
      <c r="S286">
        <v>1</v>
      </c>
      <c r="T286">
        <v>4</v>
      </c>
      <c r="U286" t="b">
        <v>1</v>
      </c>
      <c r="V286" t="s">
        <v>1078</v>
      </c>
      <c r="W286" t="s">
        <v>1713</v>
      </c>
      <c r="X286" t="s">
        <v>14650</v>
      </c>
      <c r="Y286">
        <v>29</v>
      </c>
      <c r="Z286">
        <v>29</v>
      </c>
      <c r="AA286">
        <v>9</v>
      </c>
      <c r="AB286">
        <v>9</v>
      </c>
      <c r="AC286">
        <v>7</v>
      </c>
    </row>
    <row r="287" spans="1:29">
      <c r="A287">
        <v>289</v>
      </c>
      <c r="B287" t="s">
        <v>805</v>
      </c>
      <c r="C287" t="s">
        <v>1810</v>
      </c>
      <c r="J287" t="s">
        <v>1458</v>
      </c>
      <c r="K287">
        <v>0</v>
      </c>
      <c r="N287" t="b">
        <v>0</v>
      </c>
      <c r="O287" t="b">
        <v>1</v>
      </c>
      <c r="P287" t="b">
        <v>0</v>
      </c>
      <c r="Q287">
        <v>10</v>
      </c>
      <c r="R287">
        <v>10</v>
      </c>
      <c r="S287">
        <v>1</v>
      </c>
      <c r="T287">
        <v>4</v>
      </c>
      <c r="U287" t="b">
        <v>1</v>
      </c>
      <c r="V287" t="s">
        <v>1078</v>
      </c>
      <c r="W287" t="s">
        <v>1713</v>
      </c>
      <c r="X287" t="s">
        <v>14651</v>
      </c>
      <c r="Y287">
        <v>30</v>
      </c>
      <c r="Z287">
        <v>30</v>
      </c>
      <c r="AA287">
        <v>9</v>
      </c>
      <c r="AB287">
        <v>9</v>
      </c>
      <c r="AC287">
        <v>7</v>
      </c>
    </row>
    <row r="288" spans="1:29">
      <c r="A288">
        <v>290</v>
      </c>
      <c r="B288" t="s">
        <v>805</v>
      </c>
      <c r="C288" t="s">
        <v>1811</v>
      </c>
      <c r="J288" t="s">
        <v>1440</v>
      </c>
      <c r="K288">
        <v>0</v>
      </c>
      <c r="N288" t="b">
        <v>1</v>
      </c>
      <c r="O288" t="b">
        <v>0</v>
      </c>
      <c r="P288" t="b">
        <v>0</v>
      </c>
      <c r="Q288">
        <v>10</v>
      </c>
      <c r="R288">
        <v>10</v>
      </c>
      <c r="S288">
        <v>1</v>
      </c>
      <c r="T288">
        <v>4</v>
      </c>
      <c r="U288" t="b">
        <v>1</v>
      </c>
      <c r="V288" t="s">
        <v>1078</v>
      </c>
      <c r="W288" t="s">
        <v>1713</v>
      </c>
      <c r="X288" t="s">
        <v>14455</v>
      </c>
      <c r="Y288">
        <v>19</v>
      </c>
      <c r="Z288">
        <v>19</v>
      </c>
      <c r="AA288">
        <v>10</v>
      </c>
      <c r="AB288">
        <v>10</v>
      </c>
      <c r="AC288">
        <v>7</v>
      </c>
    </row>
    <row r="289" spans="1:29">
      <c r="A289">
        <v>291</v>
      </c>
      <c r="B289" t="s">
        <v>805</v>
      </c>
      <c r="C289" t="s">
        <v>1812</v>
      </c>
      <c r="J289" t="s">
        <v>1440</v>
      </c>
      <c r="K289">
        <v>0</v>
      </c>
      <c r="N289" t="b">
        <v>1</v>
      </c>
      <c r="O289" t="b">
        <v>0</v>
      </c>
      <c r="P289" t="b">
        <v>0</v>
      </c>
      <c r="Q289">
        <v>10</v>
      </c>
      <c r="R289">
        <v>10</v>
      </c>
      <c r="S289">
        <v>1</v>
      </c>
      <c r="T289">
        <v>4</v>
      </c>
      <c r="U289" t="b">
        <v>1</v>
      </c>
      <c r="V289" t="s">
        <v>1078</v>
      </c>
      <c r="W289" t="s">
        <v>1713</v>
      </c>
      <c r="X289" t="s">
        <v>14652</v>
      </c>
      <c r="Y289">
        <v>20</v>
      </c>
      <c r="Z289">
        <v>20</v>
      </c>
      <c r="AA289">
        <v>10</v>
      </c>
      <c r="AB289">
        <v>10</v>
      </c>
      <c r="AC289">
        <v>7</v>
      </c>
    </row>
    <row r="290" spans="1:29">
      <c r="A290">
        <v>292</v>
      </c>
      <c r="B290" t="s">
        <v>805</v>
      </c>
      <c r="C290" t="s">
        <v>1813</v>
      </c>
      <c r="J290" t="s">
        <v>1440</v>
      </c>
      <c r="K290">
        <v>0</v>
      </c>
      <c r="N290" t="b">
        <v>1</v>
      </c>
      <c r="O290" t="b">
        <v>0</v>
      </c>
      <c r="P290" t="b">
        <v>0</v>
      </c>
      <c r="Q290">
        <v>10</v>
      </c>
      <c r="R290">
        <v>10</v>
      </c>
      <c r="S290">
        <v>1</v>
      </c>
      <c r="T290">
        <v>4</v>
      </c>
      <c r="U290" t="b">
        <v>1</v>
      </c>
      <c r="V290" t="s">
        <v>1078</v>
      </c>
      <c r="W290" t="s">
        <v>1713</v>
      </c>
      <c r="X290" t="s">
        <v>14653</v>
      </c>
      <c r="Y290">
        <v>21</v>
      </c>
      <c r="Z290">
        <v>21</v>
      </c>
      <c r="AA290">
        <v>10</v>
      </c>
      <c r="AB290">
        <v>10</v>
      </c>
      <c r="AC290">
        <v>7</v>
      </c>
    </row>
    <row r="291" spans="1:29">
      <c r="A291">
        <v>293</v>
      </c>
      <c r="B291" t="s">
        <v>805</v>
      </c>
      <c r="C291" t="s">
        <v>1814</v>
      </c>
      <c r="J291" t="s">
        <v>1440</v>
      </c>
      <c r="K291">
        <v>0</v>
      </c>
      <c r="N291" t="b">
        <v>1</v>
      </c>
      <c r="O291" t="b">
        <v>0</v>
      </c>
      <c r="P291" t="b">
        <v>0</v>
      </c>
      <c r="Q291">
        <v>10</v>
      </c>
      <c r="R291">
        <v>10</v>
      </c>
      <c r="S291">
        <v>1</v>
      </c>
      <c r="T291">
        <v>4</v>
      </c>
      <c r="U291" t="b">
        <v>1</v>
      </c>
      <c r="V291" t="s">
        <v>1078</v>
      </c>
      <c r="W291" t="s">
        <v>1713</v>
      </c>
      <c r="X291" t="s">
        <v>14654</v>
      </c>
      <c r="Y291">
        <v>22</v>
      </c>
      <c r="Z291">
        <v>22</v>
      </c>
      <c r="AA291">
        <v>10</v>
      </c>
      <c r="AB291">
        <v>10</v>
      </c>
      <c r="AC291">
        <v>7</v>
      </c>
    </row>
    <row r="292" spans="1:29">
      <c r="A292">
        <v>294</v>
      </c>
      <c r="B292" t="s">
        <v>805</v>
      </c>
      <c r="C292" t="s">
        <v>1815</v>
      </c>
      <c r="J292" t="s">
        <v>1440</v>
      </c>
      <c r="K292">
        <v>0</v>
      </c>
      <c r="N292" t="b">
        <v>1</v>
      </c>
      <c r="O292" t="b">
        <v>0</v>
      </c>
      <c r="P292" t="b">
        <v>0</v>
      </c>
      <c r="Q292">
        <v>10</v>
      </c>
      <c r="R292">
        <v>10</v>
      </c>
      <c r="S292">
        <v>1</v>
      </c>
      <c r="T292">
        <v>4</v>
      </c>
      <c r="U292" t="b">
        <v>1</v>
      </c>
      <c r="V292" t="s">
        <v>1078</v>
      </c>
      <c r="W292" t="s">
        <v>1713</v>
      </c>
      <c r="X292" t="s">
        <v>14655</v>
      </c>
      <c r="Y292">
        <v>23</v>
      </c>
      <c r="Z292">
        <v>23</v>
      </c>
      <c r="AA292">
        <v>10</v>
      </c>
      <c r="AB292">
        <v>10</v>
      </c>
      <c r="AC292">
        <v>7</v>
      </c>
    </row>
    <row r="293" spans="1:29">
      <c r="A293">
        <v>295</v>
      </c>
      <c r="B293" t="s">
        <v>805</v>
      </c>
      <c r="C293" t="s">
        <v>1816</v>
      </c>
      <c r="J293" t="s">
        <v>1440</v>
      </c>
      <c r="K293">
        <v>0</v>
      </c>
      <c r="N293" t="b">
        <v>1</v>
      </c>
      <c r="O293" t="b">
        <v>0</v>
      </c>
      <c r="P293" t="b">
        <v>0</v>
      </c>
      <c r="Q293">
        <v>10</v>
      </c>
      <c r="R293">
        <v>10</v>
      </c>
      <c r="S293">
        <v>1</v>
      </c>
      <c r="T293">
        <v>4</v>
      </c>
      <c r="U293" t="b">
        <v>1</v>
      </c>
      <c r="V293" t="s">
        <v>1078</v>
      </c>
      <c r="W293" t="s">
        <v>1713</v>
      </c>
      <c r="X293" t="s">
        <v>14656</v>
      </c>
      <c r="Y293">
        <v>24</v>
      </c>
      <c r="Z293">
        <v>24</v>
      </c>
      <c r="AA293">
        <v>10</v>
      </c>
      <c r="AB293">
        <v>10</v>
      </c>
      <c r="AC293">
        <v>7</v>
      </c>
    </row>
    <row r="294" spans="1:29">
      <c r="A294">
        <v>296</v>
      </c>
      <c r="B294" t="s">
        <v>805</v>
      </c>
      <c r="C294" t="s">
        <v>1817</v>
      </c>
      <c r="J294" t="s">
        <v>1440</v>
      </c>
      <c r="K294">
        <v>0</v>
      </c>
      <c r="N294" t="b">
        <v>1</v>
      </c>
      <c r="O294" t="b">
        <v>0</v>
      </c>
      <c r="P294" t="b">
        <v>0</v>
      </c>
      <c r="Q294">
        <v>10</v>
      </c>
      <c r="R294">
        <v>10</v>
      </c>
      <c r="S294">
        <v>1</v>
      </c>
      <c r="T294">
        <v>4</v>
      </c>
      <c r="U294" t="b">
        <v>1</v>
      </c>
      <c r="V294" t="s">
        <v>1078</v>
      </c>
      <c r="W294" t="s">
        <v>1713</v>
      </c>
      <c r="X294" t="s">
        <v>14657</v>
      </c>
      <c r="Y294">
        <v>25</v>
      </c>
      <c r="Z294">
        <v>25</v>
      </c>
      <c r="AA294">
        <v>10</v>
      </c>
      <c r="AB294">
        <v>10</v>
      </c>
      <c r="AC294">
        <v>7</v>
      </c>
    </row>
    <row r="295" spans="1:29">
      <c r="A295">
        <v>297</v>
      </c>
      <c r="B295" t="s">
        <v>805</v>
      </c>
      <c r="C295" t="s">
        <v>1818</v>
      </c>
      <c r="J295" t="s">
        <v>1440</v>
      </c>
      <c r="K295">
        <v>0</v>
      </c>
      <c r="N295" t="b">
        <v>1</v>
      </c>
      <c r="O295" t="b">
        <v>0</v>
      </c>
      <c r="P295" t="b">
        <v>0</v>
      </c>
      <c r="Q295">
        <v>10</v>
      </c>
      <c r="R295">
        <v>10</v>
      </c>
      <c r="S295">
        <v>1</v>
      </c>
      <c r="T295">
        <v>4</v>
      </c>
      <c r="U295" t="b">
        <v>1</v>
      </c>
      <c r="V295" t="s">
        <v>1078</v>
      </c>
      <c r="W295" t="s">
        <v>1713</v>
      </c>
      <c r="X295" t="s">
        <v>14658</v>
      </c>
      <c r="Y295">
        <v>26</v>
      </c>
      <c r="Z295">
        <v>26</v>
      </c>
      <c r="AA295">
        <v>10</v>
      </c>
      <c r="AB295">
        <v>10</v>
      </c>
      <c r="AC295">
        <v>7</v>
      </c>
    </row>
    <row r="296" spans="1:29">
      <c r="A296">
        <v>298</v>
      </c>
      <c r="B296" t="s">
        <v>805</v>
      </c>
      <c r="C296" t="s">
        <v>1819</v>
      </c>
      <c r="J296" t="s">
        <v>1440</v>
      </c>
      <c r="K296">
        <v>0</v>
      </c>
      <c r="N296" t="b">
        <v>1</v>
      </c>
      <c r="O296" t="b">
        <v>0</v>
      </c>
      <c r="P296" t="b">
        <v>0</v>
      </c>
      <c r="Q296">
        <v>10</v>
      </c>
      <c r="R296">
        <v>10</v>
      </c>
      <c r="S296">
        <v>1</v>
      </c>
      <c r="T296">
        <v>4</v>
      </c>
      <c r="U296" t="b">
        <v>1</v>
      </c>
      <c r="V296" t="s">
        <v>1078</v>
      </c>
      <c r="W296" t="s">
        <v>1713</v>
      </c>
      <c r="X296" t="s">
        <v>14659</v>
      </c>
      <c r="Y296">
        <v>27</v>
      </c>
      <c r="Z296">
        <v>27</v>
      </c>
      <c r="AA296">
        <v>10</v>
      </c>
      <c r="AB296">
        <v>10</v>
      </c>
      <c r="AC296">
        <v>7</v>
      </c>
    </row>
    <row r="297" spans="1:29">
      <c r="A297">
        <v>299</v>
      </c>
      <c r="B297" t="s">
        <v>805</v>
      </c>
      <c r="C297" t="s">
        <v>1820</v>
      </c>
      <c r="J297" t="s">
        <v>1440</v>
      </c>
      <c r="K297">
        <v>0</v>
      </c>
      <c r="N297" t="b">
        <v>1</v>
      </c>
      <c r="O297" t="b">
        <v>0</v>
      </c>
      <c r="P297" t="b">
        <v>0</v>
      </c>
      <c r="Q297">
        <v>10</v>
      </c>
      <c r="R297">
        <v>10</v>
      </c>
      <c r="S297">
        <v>1</v>
      </c>
      <c r="T297">
        <v>4</v>
      </c>
      <c r="U297" t="b">
        <v>1</v>
      </c>
      <c r="V297" t="s">
        <v>1078</v>
      </c>
      <c r="W297" t="s">
        <v>1713</v>
      </c>
      <c r="X297" t="s">
        <v>14660</v>
      </c>
      <c r="Y297">
        <v>28</v>
      </c>
      <c r="Z297">
        <v>28</v>
      </c>
      <c r="AA297">
        <v>10</v>
      </c>
      <c r="AB297">
        <v>10</v>
      </c>
      <c r="AC297">
        <v>7</v>
      </c>
    </row>
    <row r="298" spans="1:29">
      <c r="A298">
        <v>300</v>
      </c>
      <c r="B298" t="s">
        <v>805</v>
      </c>
      <c r="C298" t="s">
        <v>1821</v>
      </c>
      <c r="J298" t="s">
        <v>1440</v>
      </c>
      <c r="K298">
        <v>0</v>
      </c>
      <c r="N298" t="b">
        <v>1</v>
      </c>
      <c r="O298" t="b">
        <v>0</v>
      </c>
      <c r="P298" t="b">
        <v>0</v>
      </c>
      <c r="Q298">
        <v>10</v>
      </c>
      <c r="R298">
        <v>10</v>
      </c>
      <c r="S298">
        <v>1</v>
      </c>
      <c r="T298">
        <v>4</v>
      </c>
      <c r="U298" t="b">
        <v>1</v>
      </c>
      <c r="V298" t="s">
        <v>1078</v>
      </c>
      <c r="W298" t="s">
        <v>1713</v>
      </c>
      <c r="X298" t="s">
        <v>14661</v>
      </c>
      <c r="Y298">
        <v>29</v>
      </c>
      <c r="Z298">
        <v>29</v>
      </c>
      <c r="AA298">
        <v>10</v>
      </c>
      <c r="AB298">
        <v>10</v>
      </c>
      <c r="AC298">
        <v>7</v>
      </c>
    </row>
    <row r="299" spans="1:29">
      <c r="A299">
        <v>301</v>
      </c>
      <c r="B299" t="s">
        <v>805</v>
      </c>
      <c r="C299" t="s">
        <v>1822</v>
      </c>
      <c r="J299" t="s">
        <v>1440</v>
      </c>
      <c r="K299">
        <v>0</v>
      </c>
      <c r="N299" t="b">
        <v>1</v>
      </c>
      <c r="O299" t="b">
        <v>0</v>
      </c>
      <c r="P299" t="b">
        <v>0</v>
      </c>
      <c r="Q299">
        <v>10</v>
      </c>
      <c r="R299">
        <v>10</v>
      </c>
      <c r="S299">
        <v>1</v>
      </c>
      <c r="T299">
        <v>4</v>
      </c>
      <c r="U299" t="b">
        <v>1</v>
      </c>
      <c r="V299" t="s">
        <v>1078</v>
      </c>
      <c r="W299" t="s">
        <v>1713</v>
      </c>
      <c r="X299" t="s">
        <v>14662</v>
      </c>
      <c r="Y299">
        <v>30</v>
      </c>
      <c r="Z299">
        <v>30</v>
      </c>
      <c r="AA299">
        <v>10</v>
      </c>
      <c r="AB299">
        <v>10</v>
      </c>
      <c r="AC299">
        <v>7</v>
      </c>
    </row>
    <row r="300" spans="1:29">
      <c r="A300">
        <v>302</v>
      </c>
      <c r="B300" t="s">
        <v>805</v>
      </c>
      <c r="C300" t="s">
        <v>1823</v>
      </c>
      <c r="J300" t="s">
        <v>1440</v>
      </c>
      <c r="K300">
        <v>0</v>
      </c>
      <c r="N300" t="b">
        <v>0</v>
      </c>
      <c r="O300" t="b">
        <v>1</v>
      </c>
      <c r="P300" t="b">
        <v>0</v>
      </c>
      <c r="Q300">
        <v>10</v>
      </c>
      <c r="R300">
        <v>1</v>
      </c>
      <c r="S300">
        <v>1</v>
      </c>
      <c r="T300">
        <v>4</v>
      </c>
      <c r="U300" t="b">
        <v>1</v>
      </c>
      <c r="V300" t="s">
        <v>1078</v>
      </c>
      <c r="W300" t="s">
        <v>1713</v>
      </c>
      <c r="X300" t="s">
        <v>15397</v>
      </c>
      <c r="Y300">
        <v>32</v>
      </c>
      <c r="Z300">
        <v>32</v>
      </c>
      <c r="AA300">
        <v>3</v>
      </c>
      <c r="AB300">
        <v>3</v>
      </c>
      <c r="AC300">
        <v>7</v>
      </c>
    </row>
    <row r="301" spans="1:29">
      <c r="A301">
        <v>303</v>
      </c>
      <c r="B301" t="s">
        <v>805</v>
      </c>
      <c r="C301" t="s">
        <v>1824</v>
      </c>
      <c r="J301" t="s">
        <v>1440</v>
      </c>
      <c r="K301">
        <v>0</v>
      </c>
      <c r="N301" t="b">
        <v>0</v>
      </c>
      <c r="O301" t="b">
        <v>1</v>
      </c>
      <c r="P301" t="b">
        <v>0</v>
      </c>
      <c r="Q301">
        <v>10</v>
      </c>
      <c r="R301">
        <v>1</v>
      </c>
      <c r="S301">
        <v>1</v>
      </c>
      <c r="T301">
        <v>4</v>
      </c>
      <c r="U301" t="b">
        <v>1</v>
      </c>
      <c r="V301" t="s">
        <v>1078</v>
      </c>
      <c r="W301" t="s">
        <v>1713</v>
      </c>
      <c r="X301" t="s">
        <v>14830</v>
      </c>
      <c r="Y301">
        <v>32</v>
      </c>
      <c r="Z301">
        <v>32</v>
      </c>
      <c r="AA301">
        <v>4</v>
      </c>
      <c r="AB301">
        <v>4</v>
      </c>
      <c r="AC301">
        <v>7</v>
      </c>
    </row>
    <row r="302" spans="1:29">
      <c r="A302">
        <v>304</v>
      </c>
      <c r="B302" t="s">
        <v>805</v>
      </c>
      <c r="C302" t="s">
        <v>1825</v>
      </c>
      <c r="J302" t="s">
        <v>1440</v>
      </c>
      <c r="K302">
        <v>0</v>
      </c>
      <c r="N302" t="b">
        <v>0</v>
      </c>
      <c r="O302" t="b">
        <v>1</v>
      </c>
      <c r="P302" t="b">
        <v>0</v>
      </c>
      <c r="Q302">
        <v>10</v>
      </c>
      <c r="R302">
        <v>1</v>
      </c>
      <c r="S302">
        <v>1</v>
      </c>
      <c r="T302">
        <v>4</v>
      </c>
      <c r="U302" t="b">
        <v>1</v>
      </c>
      <c r="V302" t="s">
        <v>1078</v>
      </c>
      <c r="W302" t="s">
        <v>1713</v>
      </c>
      <c r="X302" t="s">
        <v>14831</v>
      </c>
      <c r="Y302">
        <v>32</v>
      </c>
      <c r="Z302">
        <v>32</v>
      </c>
      <c r="AA302">
        <v>5</v>
      </c>
      <c r="AB302">
        <v>5</v>
      </c>
      <c r="AC302">
        <v>7</v>
      </c>
    </row>
    <row r="303" spans="1:29">
      <c r="A303">
        <v>305</v>
      </c>
      <c r="B303" t="s">
        <v>805</v>
      </c>
      <c r="C303" t="s">
        <v>1826</v>
      </c>
      <c r="J303" t="s">
        <v>1440</v>
      </c>
      <c r="K303">
        <v>0</v>
      </c>
      <c r="N303" t="b">
        <v>0</v>
      </c>
      <c r="O303" t="b">
        <v>1</v>
      </c>
      <c r="P303" t="b">
        <v>0</v>
      </c>
      <c r="Q303">
        <v>10</v>
      </c>
      <c r="R303">
        <v>1</v>
      </c>
      <c r="S303">
        <v>1</v>
      </c>
      <c r="T303">
        <v>4</v>
      </c>
      <c r="U303" t="b">
        <v>1</v>
      </c>
      <c r="V303" t="s">
        <v>1078</v>
      </c>
      <c r="W303" t="s">
        <v>1713</v>
      </c>
      <c r="X303" t="s">
        <v>14836</v>
      </c>
      <c r="Y303">
        <v>32</v>
      </c>
      <c r="Z303">
        <v>32</v>
      </c>
      <c r="AA303">
        <v>6</v>
      </c>
      <c r="AB303">
        <v>6</v>
      </c>
      <c r="AC303">
        <v>7</v>
      </c>
    </row>
    <row r="304" spans="1:29">
      <c r="A304">
        <v>306</v>
      </c>
      <c r="B304" t="s">
        <v>805</v>
      </c>
      <c r="C304" t="s">
        <v>1827</v>
      </c>
      <c r="J304" t="s">
        <v>1440</v>
      </c>
      <c r="K304">
        <v>0</v>
      </c>
      <c r="N304" t="b">
        <v>0</v>
      </c>
      <c r="O304" t="b">
        <v>1</v>
      </c>
      <c r="P304" t="b">
        <v>0</v>
      </c>
      <c r="Q304">
        <v>10</v>
      </c>
      <c r="R304">
        <v>1</v>
      </c>
      <c r="S304">
        <v>1</v>
      </c>
      <c r="T304">
        <v>4</v>
      </c>
      <c r="U304" t="b">
        <v>1</v>
      </c>
      <c r="V304" t="s">
        <v>1078</v>
      </c>
      <c r="W304" t="s">
        <v>1713</v>
      </c>
      <c r="X304" t="s">
        <v>14771</v>
      </c>
      <c r="Y304">
        <v>32</v>
      </c>
      <c r="Z304">
        <v>32</v>
      </c>
      <c r="AA304">
        <v>7</v>
      </c>
      <c r="AB304">
        <v>7</v>
      </c>
      <c r="AC304">
        <v>7</v>
      </c>
    </row>
    <row r="305" spans="1:29">
      <c r="A305">
        <v>307</v>
      </c>
      <c r="B305" t="s">
        <v>805</v>
      </c>
      <c r="C305" t="s">
        <v>1828</v>
      </c>
      <c r="J305" t="s">
        <v>1440</v>
      </c>
      <c r="K305">
        <v>0</v>
      </c>
      <c r="N305" t="b">
        <v>0</v>
      </c>
      <c r="O305" t="b">
        <v>1</v>
      </c>
      <c r="P305" t="b">
        <v>0</v>
      </c>
      <c r="Q305">
        <v>10</v>
      </c>
      <c r="R305">
        <v>1</v>
      </c>
      <c r="S305">
        <v>1</v>
      </c>
      <c r="T305">
        <v>4</v>
      </c>
      <c r="U305" t="b">
        <v>1</v>
      </c>
      <c r="V305" t="s">
        <v>1078</v>
      </c>
      <c r="W305" t="s">
        <v>1713</v>
      </c>
      <c r="X305" t="s">
        <v>14779</v>
      </c>
      <c r="Y305">
        <v>32</v>
      </c>
      <c r="Z305">
        <v>32</v>
      </c>
      <c r="AA305">
        <v>8</v>
      </c>
      <c r="AB305">
        <v>8</v>
      </c>
      <c r="AC305">
        <v>7</v>
      </c>
    </row>
    <row r="306" spans="1:29">
      <c r="A306">
        <v>308</v>
      </c>
      <c r="B306" t="s">
        <v>805</v>
      </c>
      <c r="C306" t="s">
        <v>1829</v>
      </c>
      <c r="J306" t="s">
        <v>1458</v>
      </c>
      <c r="K306">
        <v>0</v>
      </c>
      <c r="N306" t="b">
        <v>0</v>
      </c>
      <c r="O306" t="b">
        <v>1</v>
      </c>
      <c r="P306" t="b">
        <v>0</v>
      </c>
      <c r="Q306">
        <v>10</v>
      </c>
      <c r="R306">
        <v>1</v>
      </c>
      <c r="S306">
        <v>1</v>
      </c>
      <c r="T306">
        <v>4</v>
      </c>
      <c r="U306" t="b">
        <v>1</v>
      </c>
      <c r="V306" t="s">
        <v>1078</v>
      </c>
      <c r="W306" t="s">
        <v>1713</v>
      </c>
      <c r="X306" t="s">
        <v>14784</v>
      </c>
      <c r="Y306">
        <v>32</v>
      </c>
      <c r="Z306">
        <v>32</v>
      </c>
      <c r="AA306">
        <v>9</v>
      </c>
      <c r="AB306">
        <v>9</v>
      </c>
      <c r="AC306">
        <v>7</v>
      </c>
    </row>
    <row r="307" spans="1:29">
      <c r="A307">
        <v>309</v>
      </c>
      <c r="B307" t="s">
        <v>805</v>
      </c>
      <c r="C307" t="s">
        <v>1830</v>
      </c>
      <c r="J307" t="s">
        <v>1440</v>
      </c>
      <c r="K307">
        <v>0</v>
      </c>
      <c r="N307" t="b">
        <v>0</v>
      </c>
      <c r="O307" t="b">
        <v>1</v>
      </c>
      <c r="P307" t="b">
        <v>0</v>
      </c>
      <c r="Q307">
        <v>10</v>
      </c>
      <c r="R307">
        <v>1</v>
      </c>
      <c r="S307">
        <v>1</v>
      </c>
      <c r="T307">
        <v>4</v>
      </c>
      <c r="U307" t="b">
        <v>1</v>
      </c>
      <c r="V307" t="s">
        <v>1078</v>
      </c>
      <c r="W307" t="s">
        <v>1713</v>
      </c>
      <c r="X307" t="s">
        <v>14663</v>
      </c>
      <c r="Y307">
        <v>32</v>
      </c>
      <c r="Z307">
        <v>32</v>
      </c>
      <c r="AA307">
        <v>10</v>
      </c>
      <c r="AB307">
        <v>10</v>
      </c>
      <c r="AC307">
        <v>7</v>
      </c>
    </row>
    <row r="308" spans="1:29">
      <c r="A308">
        <v>310</v>
      </c>
      <c r="B308" t="s">
        <v>805</v>
      </c>
      <c r="C308" t="s">
        <v>1831</v>
      </c>
      <c r="J308" t="s">
        <v>1438</v>
      </c>
      <c r="K308">
        <v>0</v>
      </c>
      <c r="N308" t="b">
        <v>1</v>
      </c>
      <c r="O308" t="b">
        <v>0</v>
      </c>
      <c r="P308" t="b">
        <v>0</v>
      </c>
      <c r="Q308">
        <v>10</v>
      </c>
      <c r="R308">
        <v>1</v>
      </c>
      <c r="S308">
        <v>1</v>
      </c>
      <c r="T308">
        <v>27</v>
      </c>
      <c r="U308" t="b">
        <v>1</v>
      </c>
      <c r="V308" t="s">
        <v>1078</v>
      </c>
      <c r="W308" t="s">
        <v>1713</v>
      </c>
      <c r="X308" t="s">
        <v>14555</v>
      </c>
      <c r="Y308">
        <v>42</v>
      </c>
      <c r="Z308">
        <v>42</v>
      </c>
      <c r="AA308">
        <v>5</v>
      </c>
      <c r="AB308">
        <v>5</v>
      </c>
      <c r="AC308">
        <v>7</v>
      </c>
    </row>
    <row r="309" spans="1:29">
      <c r="A309">
        <v>311</v>
      </c>
      <c r="B309" t="s">
        <v>805</v>
      </c>
      <c r="C309" t="s">
        <v>1832</v>
      </c>
      <c r="J309" t="s">
        <v>1438</v>
      </c>
      <c r="K309">
        <v>0</v>
      </c>
      <c r="N309" t="b">
        <v>1</v>
      </c>
      <c r="O309" t="b">
        <v>0</v>
      </c>
      <c r="P309" t="b">
        <v>0</v>
      </c>
      <c r="Q309">
        <v>10</v>
      </c>
      <c r="R309">
        <v>1</v>
      </c>
      <c r="S309">
        <v>1</v>
      </c>
      <c r="T309">
        <v>27</v>
      </c>
      <c r="U309" t="b">
        <v>1</v>
      </c>
      <c r="V309" t="s">
        <v>1078</v>
      </c>
      <c r="W309" t="s">
        <v>1713</v>
      </c>
      <c r="X309" t="s">
        <v>14736</v>
      </c>
      <c r="Y309">
        <v>42</v>
      </c>
      <c r="Z309">
        <v>42</v>
      </c>
      <c r="AA309">
        <v>6</v>
      </c>
      <c r="AB309">
        <v>6</v>
      </c>
      <c r="AC309">
        <v>7</v>
      </c>
    </row>
    <row r="310" spans="1:29">
      <c r="A310">
        <v>312</v>
      </c>
      <c r="B310" t="s">
        <v>805</v>
      </c>
      <c r="C310" t="s">
        <v>1833</v>
      </c>
      <c r="J310" t="s">
        <v>1438</v>
      </c>
      <c r="K310">
        <v>0</v>
      </c>
      <c r="N310" t="b">
        <v>1</v>
      </c>
      <c r="O310" t="b">
        <v>0</v>
      </c>
      <c r="P310" t="b">
        <v>0</v>
      </c>
      <c r="Q310">
        <v>10</v>
      </c>
      <c r="R310">
        <v>1</v>
      </c>
      <c r="S310">
        <v>1</v>
      </c>
      <c r="T310">
        <v>27</v>
      </c>
      <c r="U310" t="b">
        <v>1</v>
      </c>
      <c r="V310" t="s">
        <v>1078</v>
      </c>
      <c r="W310" t="s">
        <v>1713</v>
      </c>
      <c r="X310" t="s">
        <v>14556</v>
      </c>
      <c r="Y310">
        <v>43</v>
      </c>
      <c r="Z310">
        <v>43</v>
      </c>
      <c r="AA310">
        <v>5</v>
      </c>
      <c r="AB310">
        <v>5</v>
      </c>
      <c r="AC310">
        <v>7</v>
      </c>
    </row>
    <row r="311" spans="1:29">
      <c r="A311">
        <v>313</v>
      </c>
      <c r="B311" t="s">
        <v>805</v>
      </c>
      <c r="C311" t="s">
        <v>1834</v>
      </c>
      <c r="J311" t="s">
        <v>1438</v>
      </c>
      <c r="K311">
        <v>0</v>
      </c>
      <c r="N311" t="b">
        <v>1</v>
      </c>
      <c r="O311" t="b">
        <v>0</v>
      </c>
      <c r="P311" t="b">
        <v>0</v>
      </c>
      <c r="Q311">
        <v>10</v>
      </c>
      <c r="R311">
        <v>1</v>
      </c>
      <c r="S311">
        <v>1</v>
      </c>
      <c r="T311">
        <v>27</v>
      </c>
      <c r="U311" t="b">
        <v>1</v>
      </c>
      <c r="V311" t="s">
        <v>1078</v>
      </c>
      <c r="W311" t="s">
        <v>1713</v>
      </c>
      <c r="X311" t="s">
        <v>14737</v>
      </c>
      <c r="Y311">
        <v>43</v>
      </c>
      <c r="Z311">
        <v>43</v>
      </c>
      <c r="AA311">
        <v>6</v>
      </c>
      <c r="AB311">
        <v>6</v>
      </c>
      <c r="AC311">
        <v>7</v>
      </c>
    </row>
    <row r="312" spans="1:29">
      <c r="A312">
        <v>314</v>
      </c>
      <c r="B312" t="s">
        <v>805</v>
      </c>
      <c r="C312" t="s">
        <v>1835</v>
      </c>
      <c r="J312" t="s">
        <v>1438</v>
      </c>
      <c r="K312">
        <v>0</v>
      </c>
      <c r="N312" t="b">
        <v>1</v>
      </c>
      <c r="O312" t="b">
        <v>0</v>
      </c>
      <c r="P312" t="b">
        <v>0</v>
      </c>
      <c r="Q312">
        <v>10</v>
      </c>
      <c r="R312">
        <v>1</v>
      </c>
      <c r="S312">
        <v>1</v>
      </c>
      <c r="T312">
        <v>27</v>
      </c>
      <c r="U312" t="b">
        <v>1</v>
      </c>
      <c r="V312" t="s">
        <v>1078</v>
      </c>
      <c r="W312" t="s">
        <v>1713</v>
      </c>
      <c r="X312" t="s">
        <v>14557</v>
      </c>
      <c r="Y312">
        <v>44</v>
      </c>
      <c r="Z312">
        <v>44</v>
      </c>
      <c r="AA312">
        <v>5</v>
      </c>
      <c r="AB312">
        <v>5</v>
      </c>
      <c r="AC312">
        <v>7</v>
      </c>
    </row>
    <row r="313" spans="1:29">
      <c r="A313">
        <v>315</v>
      </c>
      <c r="B313" t="s">
        <v>805</v>
      </c>
      <c r="C313" t="s">
        <v>1836</v>
      </c>
      <c r="J313" t="s">
        <v>1438</v>
      </c>
      <c r="K313">
        <v>0</v>
      </c>
      <c r="N313" t="b">
        <v>1</v>
      </c>
      <c r="O313" t="b">
        <v>0</v>
      </c>
      <c r="P313" t="b">
        <v>0</v>
      </c>
      <c r="Q313">
        <v>10</v>
      </c>
      <c r="R313">
        <v>1</v>
      </c>
      <c r="S313">
        <v>1</v>
      </c>
      <c r="T313">
        <v>27</v>
      </c>
      <c r="U313" t="b">
        <v>1</v>
      </c>
      <c r="V313" t="s">
        <v>1078</v>
      </c>
      <c r="W313" t="s">
        <v>1713</v>
      </c>
      <c r="X313" t="s">
        <v>14738</v>
      </c>
      <c r="Y313">
        <v>44</v>
      </c>
      <c r="Z313">
        <v>44</v>
      </c>
      <c r="AA313">
        <v>6</v>
      </c>
      <c r="AB313">
        <v>6</v>
      </c>
      <c r="AC313">
        <v>7</v>
      </c>
    </row>
    <row r="314" spans="1:29">
      <c r="A314">
        <v>316</v>
      </c>
      <c r="B314" t="s">
        <v>805</v>
      </c>
      <c r="C314" t="s">
        <v>1837</v>
      </c>
      <c r="J314" t="s">
        <v>1438</v>
      </c>
      <c r="K314">
        <v>0</v>
      </c>
      <c r="N314" t="b">
        <v>1</v>
      </c>
      <c r="O314" t="b">
        <v>0</v>
      </c>
      <c r="P314" t="b">
        <v>0</v>
      </c>
      <c r="Q314">
        <v>10</v>
      </c>
      <c r="R314">
        <v>1</v>
      </c>
      <c r="S314">
        <v>1</v>
      </c>
      <c r="T314">
        <v>27</v>
      </c>
      <c r="U314" t="b">
        <v>1</v>
      </c>
      <c r="V314" t="s">
        <v>1078</v>
      </c>
      <c r="W314" t="s">
        <v>1713</v>
      </c>
      <c r="X314" t="s">
        <v>14558</v>
      </c>
      <c r="Y314">
        <v>45</v>
      </c>
      <c r="Z314">
        <v>45</v>
      </c>
      <c r="AA314">
        <v>5</v>
      </c>
      <c r="AB314">
        <v>5</v>
      </c>
      <c r="AC314">
        <v>7</v>
      </c>
    </row>
    <row r="315" spans="1:29">
      <c r="A315">
        <v>317</v>
      </c>
      <c r="B315" t="s">
        <v>805</v>
      </c>
      <c r="C315" t="s">
        <v>1838</v>
      </c>
      <c r="J315" t="s">
        <v>1438</v>
      </c>
      <c r="K315">
        <v>0</v>
      </c>
      <c r="N315" t="b">
        <v>1</v>
      </c>
      <c r="O315" t="b">
        <v>0</v>
      </c>
      <c r="P315" t="b">
        <v>0</v>
      </c>
      <c r="Q315">
        <v>10</v>
      </c>
      <c r="R315">
        <v>1</v>
      </c>
      <c r="S315">
        <v>1</v>
      </c>
      <c r="T315">
        <v>27</v>
      </c>
      <c r="U315" t="b">
        <v>1</v>
      </c>
      <c r="V315" t="s">
        <v>1078</v>
      </c>
      <c r="W315" t="s">
        <v>1713</v>
      </c>
      <c r="X315" t="s">
        <v>14739</v>
      </c>
      <c r="Y315">
        <v>45</v>
      </c>
      <c r="Z315">
        <v>45</v>
      </c>
      <c r="AA315">
        <v>6</v>
      </c>
      <c r="AB315">
        <v>6</v>
      </c>
      <c r="AC315">
        <v>7</v>
      </c>
    </row>
    <row r="316" spans="1:29">
      <c r="A316">
        <v>318</v>
      </c>
      <c r="B316" t="s">
        <v>805</v>
      </c>
      <c r="C316" t="s">
        <v>1839</v>
      </c>
      <c r="J316" t="s">
        <v>1438</v>
      </c>
      <c r="K316">
        <v>0</v>
      </c>
      <c r="N316" t="b">
        <v>1</v>
      </c>
      <c r="O316" t="b">
        <v>0</v>
      </c>
      <c r="P316" t="b">
        <v>0</v>
      </c>
      <c r="Q316">
        <v>10</v>
      </c>
      <c r="R316">
        <v>1</v>
      </c>
      <c r="S316">
        <v>1</v>
      </c>
      <c r="T316">
        <v>27</v>
      </c>
      <c r="U316" t="b">
        <v>1</v>
      </c>
      <c r="V316" t="s">
        <v>1078</v>
      </c>
      <c r="W316" t="s">
        <v>1713</v>
      </c>
      <c r="X316" t="s">
        <v>14740</v>
      </c>
      <c r="Y316">
        <v>46</v>
      </c>
      <c r="Z316">
        <v>46</v>
      </c>
      <c r="AA316">
        <v>5</v>
      </c>
      <c r="AB316">
        <v>5</v>
      </c>
      <c r="AC316">
        <v>7</v>
      </c>
    </row>
    <row r="317" spans="1:29">
      <c r="A317">
        <v>319</v>
      </c>
      <c r="B317" t="s">
        <v>805</v>
      </c>
      <c r="C317" t="s">
        <v>1840</v>
      </c>
      <c r="J317" t="s">
        <v>1438</v>
      </c>
      <c r="K317">
        <v>0</v>
      </c>
      <c r="N317" t="b">
        <v>1</v>
      </c>
      <c r="O317" t="b">
        <v>0</v>
      </c>
      <c r="P317" t="b">
        <v>0</v>
      </c>
      <c r="Q317">
        <v>10</v>
      </c>
      <c r="R317">
        <v>1</v>
      </c>
      <c r="S317">
        <v>1</v>
      </c>
      <c r="T317">
        <v>27</v>
      </c>
      <c r="U317" t="b">
        <v>1</v>
      </c>
      <c r="V317" t="s">
        <v>1078</v>
      </c>
      <c r="W317" t="s">
        <v>1713</v>
      </c>
      <c r="X317" t="s">
        <v>14741</v>
      </c>
      <c r="Y317">
        <v>46</v>
      </c>
      <c r="Z317">
        <v>46</v>
      </c>
      <c r="AA317">
        <v>6</v>
      </c>
      <c r="AB317">
        <v>6</v>
      </c>
      <c r="AC317">
        <v>7</v>
      </c>
    </row>
    <row r="318" spans="1:29">
      <c r="A318">
        <v>320</v>
      </c>
      <c r="B318" t="s">
        <v>805</v>
      </c>
      <c r="C318" t="s">
        <v>1841</v>
      </c>
      <c r="J318" t="s">
        <v>1438</v>
      </c>
      <c r="K318">
        <v>0</v>
      </c>
      <c r="N318" t="b">
        <v>1</v>
      </c>
      <c r="O318" t="b">
        <v>0</v>
      </c>
      <c r="P318" t="b">
        <v>0</v>
      </c>
      <c r="Q318">
        <v>10</v>
      </c>
      <c r="R318">
        <v>1</v>
      </c>
      <c r="S318">
        <v>1</v>
      </c>
      <c r="T318">
        <v>27</v>
      </c>
      <c r="U318" t="b">
        <v>1</v>
      </c>
      <c r="V318" t="s">
        <v>1078</v>
      </c>
      <c r="W318" t="s">
        <v>1713</v>
      </c>
      <c r="X318" t="s">
        <v>14742</v>
      </c>
      <c r="Y318">
        <v>47</v>
      </c>
      <c r="Z318">
        <v>47</v>
      </c>
      <c r="AA318">
        <v>5</v>
      </c>
      <c r="AB318">
        <v>5</v>
      </c>
      <c r="AC318">
        <v>7</v>
      </c>
    </row>
    <row r="319" spans="1:29">
      <c r="A319">
        <v>321</v>
      </c>
      <c r="B319" t="s">
        <v>805</v>
      </c>
      <c r="C319" t="s">
        <v>1842</v>
      </c>
      <c r="J319" t="s">
        <v>1438</v>
      </c>
      <c r="K319">
        <v>0</v>
      </c>
      <c r="N319" t="b">
        <v>1</v>
      </c>
      <c r="O319" t="b">
        <v>0</v>
      </c>
      <c r="P319" t="b">
        <v>0</v>
      </c>
      <c r="Q319">
        <v>10</v>
      </c>
      <c r="R319">
        <v>1</v>
      </c>
      <c r="S319">
        <v>1</v>
      </c>
      <c r="T319">
        <v>27</v>
      </c>
      <c r="U319" t="b">
        <v>1</v>
      </c>
      <c r="V319" t="s">
        <v>1078</v>
      </c>
      <c r="W319" t="s">
        <v>1713</v>
      </c>
      <c r="X319" t="s">
        <v>14562</v>
      </c>
      <c r="Y319">
        <v>47</v>
      </c>
      <c r="Z319">
        <v>47</v>
      </c>
      <c r="AA319">
        <v>6</v>
      </c>
      <c r="AB319">
        <v>6</v>
      </c>
      <c r="AC319">
        <v>7</v>
      </c>
    </row>
    <row r="320" spans="1:29">
      <c r="A320">
        <v>322</v>
      </c>
      <c r="B320" t="s">
        <v>805</v>
      </c>
      <c r="C320" t="s">
        <v>1843</v>
      </c>
      <c r="J320" t="s">
        <v>1438</v>
      </c>
      <c r="K320">
        <v>0</v>
      </c>
      <c r="N320" t="b">
        <v>1</v>
      </c>
      <c r="O320" t="b">
        <v>0</v>
      </c>
      <c r="P320" t="b">
        <v>0</v>
      </c>
      <c r="Q320">
        <v>10</v>
      </c>
      <c r="R320">
        <v>1</v>
      </c>
      <c r="S320">
        <v>1</v>
      </c>
      <c r="T320">
        <v>27</v>
      </c>
      <c r="U320" t="b">
        <v>1</v>
      </c>
      <c r="V320" t="s">
        <v>1078</v>
      </c>
      <c r="W320" t="s">
        <v>1713</v>
      </c>
      <c r="X320" t="s">
        <v>14743</v>
      </c>
      <c r="Y320">
        <v>48</v>
      </c>
      <c r="Z320">
        <v>48</v>
      </c>
      <c r="AA320">
        <v>5</v>
      </c>
      <c r="AB320">
        <v>5</v>
      </c>
      <c r="AC320">
        <v>7</v>
      </c>
    </row>
    <row r="321" spans="1:29">
      <c r="A321">
        <v>323</v>
      </c>
      <c r="B321" t="s">
        <v>805</v>
      </c>
      <c r="C321" t="s">
        <v>1844</v>
      </c>
      <c r="J321" t="s">
        <v>1438</v>
      </c>
      <c r="K321">
        <v>0</v>
      </c>
      <c r="N321" t="b">
        <v>1</v>
      </c>
      <c r="O321" t="b">
        <v>0</v>
      </c>
      <c r="P321" t="b">
        <v>0</v>
      </c>
      <c r="Q321">
        <v>10</v>
      </c>
      <c r="R321">
        <v>1</v>
      </c>
      <c r="S321">
        <v>1</v>
      </c>
      <c r="T321">
        <v>27</v>
      </c>
      <c r="U321" t="b">
        <v>1</v>
      </c>
      <c r="V321" t="s">
        <v>1078</v>
      </c>
      <c r="W321" t="s">
        <v>1713</v>
      </c>
      <c r="X321" t="s">
        <v>14475</v>
      </c>
      <c r="Y321">
        <v>48</v>
      </c>
      <c r="Z321">
        <v>48</v>
      </c>
      <c r="AA321">
        <v>6</v>
      </c>
      <c r="AB321">
        <v>6</v>
      </c>
      <c r="AC321">
        <v>7</v>
      </c>
    </row>
    <row r="322" spans="1:29">
      <c r="A322">
        <v>324</v>
      </c>
      <c r="B322" t="s">
        <v>805</v>
      </c>
      <c r="C322" t="s">
        <v>1845</v>
      </c>
      <c r="J322" t="s">
        <v>1438</v>
      </c>
      <c r="K322">
        <v>0</v>
      </c>
      <c r="N322" t="b">
        <v>1</v>
      </c>
      <c r="O322" t="b">
        <v>0</v>
      </c>
      <c r="P322" t="b">
        <v>0</v>
      </c>
      <c r="Q322">
        <v>10</v>
      </c>
      <c r="R322">
        <v>1</v>
      </c>
      <c r="S322">
        <v>1</v>
      </c>
      <c r="T322">
        <v>27</v>
      </c>
      <c r="U322" t="b">
        <v>1</v>
      </c>
      <c r="V322" t="s">
        <v>1078</v>
      </c>
      <c r="W322" t="s">
        <v>1713</v>
      </c>
      <c r="X322" t="s">
        <v>14744</v>
      </c>
      <c r="Y322">
        <v>49</v>
      </c>
      <c r="Z322">
        <v>49</v>
      </c>
      <c r="AA322">
        <v>5</v>
      </c>
      <c r="AB322">
        <v>5</v>
      </c>
      <c r="AC322">
        <v>7</v>
      </c>
    </row>
    <row r="323" spans="1:29">
      <c r="A323">
        <v>325</v>
      </c>
      <c r="B323" t="s">
        <v>805</v>
      </c>
      <c r="C323" t="s">
        <v>1846</v>
      </c>
      <c r="J323" t="s">
        <v>1438</v>
      </c>
      <c r="K323">
        <v>0</v>
      </c>
      <c r="N323" t="b">
        <v>1</v>
      </c>
      <c r="O323" t="b">
        <v>0</v>
      </c>
      <c r="P323" t="b">
        <v>0</v>
      </c>
      <c r="Q323">
        <v>10</v>
      </c>
      <c r="R323">
        <v>1</v>
      </c>
      <c r="S323">
        <v>1</v>
      </c>
      <c r="T323">
        <v>27</v>
      </c>
      <c r="U323" t="b">
        <v>1</v>
      </c>
      <c r="V323" t="s">
        <v>1078</v>
      </c>
      <c r="W323" t="s">
        <v>1713</v>
      </c>
      <c r="X323" t="s">
        <v>14478</v>
      </c>
      <c r="Y323">
        <v>49</v>
      </c>
      <c r="Z323">
        <v>49</v>
      </c>
      <c r="AA323">
        <v>6</v>
      </c>
      <c r="AB323">
        <v>6</v>
      </c>
      <c r="AC323">
        <v>7</v>
      </c>
    </row>
    <row r="324" spans="1:29">
      <c r="A324">
        <v>326</v>
      </c>
      <c r="B324" t="s">
        <v>805</v>
      </c>
      <c r="C324" t="s">
        <v>1847</v>
      </c>
      <c r="J324" t="s">
        <v>1438</v>
      </c>
      <c r="K324">
        <v>0</v>
      </c>
      <c r="N324" t="b">
        <v>1</v>
      </c>
      <c r="O324" t="b">
        <v>0</v>
      </c>
      <c r="P324" t="b">
        <v>0</v>
      </c>
      <c r="Q324">
        <v>10</v>
      </c>
      <c r="R324">
        <v>1</v>
      </c>
      <c r="S324">
        <v>1</v>
      </c>
      <c r="T324">
        <v>27</v>
      </c>
      <c r="U324" t="b">
        <v>1</v>
      </c>
      <c r="V324" t="s">
        <v>1078</v>
      </c>
      <c r="W324" t="s">
        <v>1713</v>
      </c>
      <c r="X324" t="s">
        <v>14745</v>
      </c>
      <c r="Y324">
        <v>50</v>
      </c>
      <c r="Z324">
        <v>50</v>
      </c>
      <c r="AA324">
        <v>5</v>
      </c>
      <c r="AB324">
        <v>5</v>
      </c>
      <c r="AC324">
        <v>7</v>
      </c>
    </row>
    <row r="325" spans="1:29">
      <c r="A325">
        <v>327</v>
      </c>
      <c r="B325" t="s">
        <v>805</v>
      </c>
      <c r="C325" t="s">
        <v>1848</v>
      </c>
      <c r="J325" t="s">
        <v>1438</v>
      </c>
      <c r="K325">
        <v>0</v>
      </c>
      <c r="N325" t="b">
        <v>1</v>
      </c>
      <c r="O325" t="b">
        <v>0</v>
      </c>
      <c r="P325" t="b">
        <v>0</v>
      </c>
      <c r="Q325">
        <v>10</v>
      </c>
      <c r="R325">
        <v>1</v>
      </c>
      <c r="S325">
        <v>1</v>
      </c>
      <c r="T325">
        <v>27</v>
      </c>
      <c r="U325" t="b">
        <v>1</v>
      </c>
      <c r="V325" t="s">
        <v>1078</v>
      </c>
      <c r="W325" t="s">
        <v>1713</v>
      </c>
      <c r="X325" t="s">
        <v>14481</v>
      </c>
      <c r="Y325">
        <v>50</v>
      </c>
      <c r="Z325">
        <v>50</v>
      </c>
      <c r="AA325">
        <v>6</v>
      </c>
      <c r="AB325">
        <v>6</v>
      </c>
      <c r="AC325">
        <v>7</v>
      </c>
    </row>
    <row r="326" spans="1:29">
      <c r="A326">
        <v>328</v>
      </c>
      <c r="B326" t="s">
        <v>805</v>
      </c>
      <c r="C326" t="s">
        <v>1849</v>
      </c>
      <c r="J326" t="s">
        <v>1438</v>
      </c>
      <c r="K326">
        <v>0</v>
      </c>
      <c r="N326" t="b">
        <v>1</v>
      </c>
      <c r="O326" t="b">
        <v>0</v>
      </c>
      <c r="P326" t="b">
        <v>0</v>
      </c>
      <c r="Q326">
        <v>10</v>
      </c>
      <c r="R326">
        <v>1</v>
      </c>
      <c r="S326">
        <v>1</v>
      </c>
      <c r="T326">
        <v>27</v>
      </c>
      <c r="U326" t="b">
        <v>1</v>
      </c>
      <c r="V326" t="s">
        <v>1078</v>
      </c>
      <c r="W326" t="s">
        <v>1713</v>
      </c>
      <c r="X326" t="s">
        <v>14746</v>
      </c>
      <c r="Y326">
        <v>51</v>
      </c>
      <c r="Z326">
        <v>51</v>
      </c>
      <c r="AA326">
        <v>5</v>
      </c>
      <c r="AB326">
        <v>5</v>
      </c>
      <c r="AC326">
        <v>7</v>
      </c>
    </row>
    <row r="327" spans="1:29">
      <c r="A327">
        <v>329</v>
      </c>
      <c r="B327" t="s">
        <v>805</v>
      </c>
      <c r="C327" t="s">
        <v>1850</v>
      </c>
      <c r="J327" t="s">
        <v>1438</v>
      </c>
      <c r="K327">
        <v>0</v>
      </c>
      <c r="N327" t="b">
        <v>1</v>
      </c>
      <c r="O327" t="b">
        <v>0</v>
      </c>
      <c r="P327" t="b">
        <v>0</v>
      </c>
      <c r="Q327">
        <v>10</v>
      </c>
      <c r="R327">
        <v>1</v>
      </c>
      <c r="S327">
        <v>1</v>
      </c>
      <c r="T327">
        <v>27</v>
      </c>
      <c r="U327" t="b">
        <v>1</v>
      </c>
      <c r="V327" t="s">
        <v>1078</v>
      </c>
      <c r="W327" t="s">
        <v>1713</v>
      </c>
      <c r="X327" t="s">
        <v>14484</v>
      </c>
      <c r="Y327">
        <v>51</v>
      </c>
      <c r="Z327">
        <v>51</v>
      </c>
      <c r="AA327">
        <v>6</v>
      </c>
      <c r="AB327">
        <v>6</v>
      </c>
      <c r="AC327">
        <v>7</v>
      </c>
    </row>
    <row r="328" spans="1:29">
      <c r="A328">
        <v>330</v>
      </c>
      <c r="B328" t="s">
        <v>805</v>
      </c>
      <c r="C328" t="s">
        <v>1851</v>
      </c>
      <c r="J328" t="s">
        <v>1438</v>
      </c>
      <c r="K328">
        <v>0</v>
      </c>
      <c r="N328" t="b">
        <v>1</v>
      </c>
      <c r="O328" t="b">
        <v>0</v>
      </c>
      <c r="P328" t="b">
        <v>0</v>
      </c>
      <c r="Q328">
        <v>10</v>
      </c>
      <c r="R328">
        <v>1</v>
      </c>
      <c r="S328">
        <v>1</v>
      </c>
      <c r="T328">
        <v>27</v>
      </c>
      <c r="U328" t="b">
        <v>1</v>
      </c>
      <c r="V328" t="s">
        <v>1078</v>
      </c>
      <c r="W328" t="s">
        <v>1713</v>
      </c>
      <c r="X328" t="s">
        <v>14829</v>
      </c>
      <c r="Y328">
        <v>52</v>
      </c>
      <c r="Z328">
        <v>52</v>
      </c>
      <c r="AA328">
        <v>5</v>
      </c>
      <c r="AB328">
        <v>5</v>
      </c>
      <c r="AC328">
        <v>7</v>
      </c>
    </row>
    <row r="329" spans="1:29">
      <c r="A329">
        <v>331</v>
      </c>
      <c r="B329" t="s">
        <v>805</v>
      </c>
      <c r="C329" t="s">
        <v>1852</v>
      </c>
      <c r="J329" t="s">
        <v>1438</v>
      </c>
      <c r="K329">
        <v>0</v>
      </c>
      <c r="N329" t="b">
        <v>1</v>
      </c>
      <c r="O329" t="b">
        <v>0</v>
      </c>
      <c r="P329" t="b">
        <v>0</v>
      </c>
      <c r="Q329">
        <v>10</v>
      </c>
      <c r="R329">
        <v>1</v>
      </c>
      <c r="S329">
        <v>1</v>
      </c>
      <c r="T329">
        <v>27</v>
      </c>
      <c r="U329" t="b">
        <v>1</v>
      </c>
      <c r="V329" t="s">
        <v>1078</v>
      </c>
      <c r="W329" t="s">
        <v>1713</v>
      </c>
      <c r="X329" t="s">
        <v>14565</v>
      </c>
      <c r="Y329">
        <v>52</v>
      </c>
      <c r="Z329">
        <v>52</v>
      </c>
      <c r="AA329">
        <v>6</v>
      </c>
      <c r="AB329">
        <v>6</v>
      </c>
      <c r="AC329">
        <v>7</v>
      </c>
    </row>
    <row r="330" spans="1:29">
      <c r="A330">
        <v>332</v>
      </c>
      <c r="B330" t="s">
        <v>805</v>
      </c>
      <c r="C330" t="s">
        <v>1853</v>
      </c>
      <c r="J330" t="s">
        <v>1438</v>
      </c>
      <c r="K330">
        <v>0</v>
      </c>
      <c r="N330" t="b">
        <v>1</v>
      </c>
      <c r="O330" t="b">
        <v>0</v>
      </c>
      <c r="P330" t="b">
        <v>0</v>
      </c>
      <c r="Q330">
        <v>10</v>
      </c>
      <c r="R330">
        <v>1</v>
      </c>
      <c r="S330">
        <v>1</v>
      </c>
      <c r="T330">
        <v>27</v>
      </c>
      <c r="U330" t="b">
        <v>1</v>
      </c>
      <c r="V330" t="s">
        <v>1078</v>
      </c>
      <c r="W330" t="s">
        <v>1713</v>
      </c>
      <c r="X330" t="s">
        <v>14839</v>
      </c>
      <c r="Y330">
        <v>53</v>
      </c>
      <c r="Z330">
        <v>53</v>
      </c>
      <c r="AA330">
        <v>5</v>
      </c>
      <c r="AB330">
        <v>5</v>
      </c>
      <c r="AC330">
        <v>7</v>
      </c>
    </row>
    <row r="331" spans="1:29">
      <c r="A331">
        <v>333</v>
      </c>
      <c r="B331" t="s">
        <v>805</v>
      </c>
      <c r="C331" t="s">
        <v>1854</v>
      </c>
      <c r="J331" t="s">
        <v>1438</v>
      </c>
      <c r="K331">
        <v>0</v>
      </c>
      <c r="N331" t="b">
        <v>1</v>
      </c>
      <c r="O331" t="b">
        <v>0</v>
      </c>
      <c r="P331" t="b">
        <v>0</v>
      </c>
      <c r="Q331">
        <v>10</v>
      </c>
      <c r="R331">
        <v>1</v>
      </c>
      <c r="S331">
        <v>1</v>
      </c>
      <c r="T331">
        <v>27</v>
      </c>
      <c r="U331" t="b">
        <v>1</v>
      </c>
      <c r="V331" t="s">
        <v>1078</v>
      </c>
      <c r="W331" t="s">
        <v>1713</v>
      </c>
      <c r="X331" t="s">
        <v>14568</v>
      </c>
      <c r="Y331">
        <v>53</v>
      </c>
      <c r="Z331">
        <v>53</v>
      </c>
      <c r="AA331">
        <v>6</v>
      </c>
      <c r="AB331">
        <v>6</v>
      </c>
      <c r="AC331">
        <v>7</v>
      </c>
    </row>
    <row r="332" spans="1:29">
      <c r="A332">
        <v>334</v>
      </c>
      <c r="B332" t="s">
        <v>805</v>
      </c>
      <c r="C332" t="s">
        <v>1855</v>
      </c>
      <c r="J332" t="s">
        <v>1438</v>
      </c>
      <c r="K332">
        <v>0</v>
      </c>
      <c r="N332" t="b">
        <v>1</v>
      </c>
      <c r="O332" t="b">
        <v>0</v>
      </c>
      <c r="P332" t="b">
        <v>0</v>
      </c>
      <c r="Q332">
        <v>10</v>
      </c>
      <c r="R332">
        <v>1</v>
      </c>
      <c r="S332">
        <v>1</v>
      </c>
      <c r="T332">
        <v>27</v>
      </c>
      <c r="U332" t="b">
        <v>1</v>
      </c>
      <c r="V332" t="s">
        <v>1078</v>
      </c>
      <c r="W332" t="s">
        <v>1713</v>
      </c>
      <c r="X332" t="s">
        <v>14842</v>
      </c>
      <c r="Y332">
        <v>54</v>
      </c>
      <c r="Z332">
        <v>54</v>
      </c>
      <c r="AA332">
        <v>5</v>
      </c>
      <c r="AB332">
        <v>5</v>
      </c>
      <c r="AC332">
        <v>7</v>
      </c>
    </row>
    <row r="333" spans="1:29">
      <c r="A333">
        <v>335</v>
      </c>
      <c r="B333" t="s">
        <v>805</v>
      </c>
      <c r="C333" t="s">
        <v>1856</v>
      </c>
      <c r="J333" t="s">
        <v>1438</v>
      </c>
      <c r="K333">
        <v>0</v>
      </c>
      <c r="N333" t="b">
        <v>1</v>
      </c>
      <c r="O333" t="b">
        <v>0</v>
      </c>
      <c r="P333" t="b">
        <v>0</v>
      </c>
      <c r="Q333">
        <v>10</v>
      </c>
      <c r="R333">
        <v>1</v>
      </c>
      <c r="S333">
        <v>1</v>
      </c>
      <c r="T333">
        <v>27</v>
      </c>
      <c r="U333" t="b">
        <v>1</v>
      </c>
      <c r="V333" t="s">
        <v>1078</v>
      </c>
      <c r="W333" t="s">
        <v>1713</v>
      </c>
      <c r="X333" t="s">
        <v>14571</v>
      </c>
      <c r="Y333">
        <v>54</v>
      </c>
      <c r="Z333">
        <v>54</v>
      </c>
      <c r="AA333">
        <v>6</v>
      </c>
      <c r="AB333">
        <v>6</v>
      </c>
      <c r="AC333">
        <v>7</v>
      </c>
    </row>
    <row r="334" spans="1:29">
      <c r="A334">
        <v>336</v>
      </c>
      <c r="B334" t="s">
        <v>805</v>
      </c>
      <c r="C334" t="s">
        <v>1857</v>
      </c>
      <c r="J334" t="s">
        <v>1438</v>
      </c>
      <c r="K334">
        <v>0</v>
      </c>
      <c r="N334" t="b">
        <v>1</v>
      </c>
      <c r="O334" t="b">
        <v>0</v>
      </c>
      <c r="P334" t="b">
        <v>0</v>
      </c>
      <c r="Q334">
        <v>10</v>
      </c>
      <c r="R334">
        <v>1</v>
      </c>
      <c r="S334">
        <v>1</v>
      </c>
      <c r="T334">
        <v>27</v>
      </c>
      <c r="U334" t="b">
        <v>1</v>
      </c>
      <c r="V334" t="s">
        <v>1078</v>
      </c>
      <c r="W334" t="s">
        <v>1713</v>
      </c>
      <c r="X334" t="s">
        <v>15642</v>
      </c>
      <c r="Y334">
        <v>55</v>
      </c>
      <c r="Z334">
        <v>55</v>
      </c>
      <c r="AA334">
        <v>5</v>
      </c>
      <c r="AB334">
        <v>5</v>
      </c>
      <c r="AC334">
        <v>7</v>
      </c>
    </row>
    <row r="335" spans="1:29">
      <c r="A335">
        <v>337</v>
      </c>
      <c r="B335" t="s">
        <v>805</v>
      </c>
      <c r="C335" t="s">
        <v>1858</v>
      </c>
      <c r="J335" t="s">
        <v>1438</v>
      </c>
      <c r="K335">
        <v>0</v>
      </c>
      <c r="N335" t="b">
        <v>1</v>
      </c>
      <c r="O335" t="b">
        <v>0</v>
      </c>
      <c r="P335" t="b">
        <v>0</v>
      </c>
      <c r="Q335">
        <v>10</v>
      </c>
      <c r="R335">
        <v>1</v>
      </c>
      <c r="S335">
        <v>1</v>
      </c>
      <c r="T335">
        <v>27</v>
      </c>
      <c r="U335" t="b">
        <v>1</v>
      </c>
      <c r="V335" t="s">
        <v>1078</v>
      </c>
      <c r="W335" t="s">
        <v>1713</v>
      </c>
      <c r="X335" t="s">
        <v>14574</v>
      </c>
      <c r="Y335">
        <v>55</v>
      </c>
      <c r="Z335">
        <v>55</v>
      </c>
      <c r="AA335">
        <v>6</v>
      </c>
      <c r="AB335">
        <v>6</v>
      </c>
      <c r="AC335">
        <v>7</v>
      </c>
    </row>
    <row r="336" spans="1:29">
      <c r="A336">
        <v>338</v>
      </c>
      <c r="B336" t="s">
        <v>805</v>
      </c>
      <c r="C336" t="s">
        <v>1860</v>
      </c>
      <c r="J336" t="s">
        <v>1444</v>
      </c>
      <c r="K336">
        <v>0</v>
      </c>
      <c r="N336" t="b">
        <v>1</v>
      </c>
      <c r="O336" t="b">
        <v>0</v>
      </c>
      <c r="P336" t="b">
        <v>0</v>
      </c>
      <c r="Q336">
        <v>10</v>
      </c>
      <c r="R336">
        <v>1</v>
      </c>
      <c r="S336">
        <v>1</v>
      </c>
      <c r="T336">
        <v>27</v>
      </c>
      <c r="U336" t="b">
        <v>1</v>
      </c>
      <c r="V336" t="s">
        <v>1078</v>
      </c>
      <c r="W336" t="s">
        <v>1713</v>
      </c>
      <c r="X336" t="s">
        <v>14670</v>
      </c>
      <c r="Y336">
        <v>42</v>
      </c>
      <c r="Z336">
        <v>42</v>
      </c>
      <c r="AA336">
        <v>7</v>
      </c>
      <c r="AB336">
        <v>7</v>
      </c>
      <c r="AC336">
        <v>7</v>
      </c>
    </row>
    <row r="337" spans="1:29">
      <c r="A337">
        <v>339</v>
      </c>
      <c r="B337" t="s">
        <v>805</v>
      </c>
      <c r="C337" t="s">
        <v>1861</v>
      </c>
      <c r="J337" t="s">
        <v>1444</v>
      </c>
      <c r="K337">
        <v>0</v>
      </c>
      <c r="N337" t="b">
        <v>1</v>
      </c>
      <c r="O337" t="b">
        <v>0</v>
      </c>
      <c r="P337" t="b">
        <v>0</v>
      </c>
      <c r="Q337">
        <v>10</v>
      </c>
      <c r="R337">
        <v>1</v>
      </c>
      <c r="S337">
        <v>1</v>
      </c>
      <c r="T337">
        <v>27</v>
      </c>
      <c r="U337" t="b">
        <v>1</v>
      </c>
      <c r="V337" t="s">
        <v>1078</v>
      </c>
      <c r="W337" t="s">
        <v>1713</v>
      </c>
      <c r="X337" t="s">
        <v>14671</v>
      </c>
      <c r="Y337">
        <v>42</v>
      </c>
      <c r="Z337">
        <v>42</v>
      </c>
      <c r="AA337">
        <v>8</v>
      </c>
      <c r="AB337">
        <v>8</v>
      </c>
      <c r="AC337">
        <v>7</v>
      </c>
    </row>
    <row r="338" spans="1:29">
      <c r="A338">
        <v>340</v>
      </c>
      <c r="B338" t="s">
        <v>805</v>
      </c>
      <c r="C338" t="s">
        <v>1862</v>
      </c>
      <c r="J338" t="s">
        <v>1444</v>
      </c>
      <c r="K338">
        <v>0</v>
      </c>
      <c r="N338" t="b">
        <v>1</v>
      </c>
      <c r="O338" t="b">
        <v>0</v>
      </c>
      <c r="P338" t="b">
        <v>0</v>
      </c>
      <c r="Q338">
        <v>10</v>
      </c>
      <c r="R338">
        <v>1</v>
      </c>
      <c r="S338">
        <v>1</v>
      </c>
      <c r="T338">
        <v>27</v>
      </c>
      <c r="U338" t="b">
        <v>1</v>
      </c>
      <c r="V338" t="s">
        <v>1078</v>
      </c>
      <c r="W338" t="s">
        <v>1713</v>
      </c>
      <c r="X338" t="s">
        <v>14674</v>
      </c>
      <c r="Y338">
        <v>43</v>
      </c>
      <c r="Z338">
        <v>43</v>
      </c>
      <c r="AA338">
        <v>7</v>
      </c>
      <c r="AB338">
        <v>7</v>
      </c>
      <c r="AC338">
        <v>7</v>
      </c>
    </row>
    <row r="339" spans="1:29">
      <c r="A339">
        <v>341</v>
      </c>
      <c r="B339" t="s">
        <v>805</v>
      </c>
      <c r="C339" t="s">
        <v>1863</v>
      </c>
      <c r="J339" t="s">
        <v>1444</v>
      </c>
      <c r="K339">
        <v>0</v>
      </c>
      <c r="N339" t="b">
        <v>1</v>
      </c>
      <c r="O339" t="b">
        <v>0</v>
      </c>
      <c r="P339" t="b">
        <v>0</v>
      </c>
      <c r="Q339">
        <v>10</v>
      </c>
      <c r="R339">
        <v>1</v>
      </c>
      <c r="S339">
        <v>1</v>
      </c>
      <c r="T339">
        <v>27</v>
      </c>
      <c r="U339" t="b">
        <v>1</v>
      </c>
      <c r="V339" t="s">
        <v>1078</v>
      </c>
      <c r="W339" t="s">
        <v>1713</v>
      </c>
      <c r="X339" t="s">
        <v>14675</v>
      </c>
      <c r="Y339">
        <v>43</v>
      </c>
      <c r="Z339">
        <v>43</v>
      </c>
      <c r="AA339">
        <v>8</v>
      </c>
      <c r="AB339">
        <v>8</v>
      </c>
      <c r="AC339">
        <v>7</v>
      </c>
    </row>
    <row r="340" spans="1:29">
      <c r="A340">
        <v>342</v>
      </c>
      <c r="B340" t="s">
        <v>805</v>
      </c>
      <c r="C340" t="s">
        <v>1864</v>
      </c>
      <c r="J340" t="s">
        <v>1444</v>
      </c>
      <c r="K340">
        <v>0</v>
      </c>
      <c r="N340" t="b">
        <v>1</v>
      </c>
      <c r="O340" t="b">
        <v>0</v>
      </c>
      <c r="P340" t="b">
        <v>0</v>
      </c>
      <c r="Q340">
        <v>10</v>
      </c>
      <c r="R340">
        <v>1</v>
      </c>
      <c r="S340">
        <v>1</v>
      </c>
      <c r="T340">
        <v>27</v>
      </c>
      <c r="U340" t="b">
        <v>1</v>
      </c>
      <c r="V340" t="s">
        <v>1078</v>
      </c>
      <c r="W340" t="s">
        <v>1713</v>
      </c>
      <c r="X340" t="s">
        <v>14753</v>
      </c>
      <c r="Y340">
        <v>44</v>
      </c>
      <c r="Z340">
        <v>44</v>
      </c>
      <c r="AA340">
        <v>7</v>
      </c>
      <c r="AB340">
        <v>7</v>
      </c>
      <c r="AC340">
        <v>7</v>
      </c>
    </row>
    <row r="341" spans="1:29">
      <c r="A341">
        <v>343</v>
      </c>
      <c r="B341" t="s">
        <v>805</v>
      </c>
      <c r="C341" t="s">
        <v>1865</v>
      </c>
      <c r="J341" t="s">
        <v>1444</v>
      </c>
      <c r="K341">
        <v>0</v>
      </c>
      <c r="N341" t="b">
        <v>1</v>
      </c>
      <c r="O341" t="b">
        <v>0</v>
      </c>
      <c r="P341" t="b">
        <v>0</v>
      </c>
      <c r="Q341">
        <v>10</v>
      </c>
      <c r="R341">
        <v>1</v>
      </c>
      <c r="S341">
        <v>1</v>
      </c>
      <c r="T341">
        <v>27</v>
      </c>
      <c r="U341" t="b">
        <v>1</v>
      </c>
      <c r="V341" t="s">
        <v>1078</v>
      </c>
      <c r="W341" t="s">
        <v>1713</v>
      </c>
      <c r="X341" t="s">
        <v>14754</v>
      </c>
      <c r="Y341">
        <v>44</v>
      </c>
      <c r="Z341">
        <v>44</v>
      </c>
      <c r="AA341">
        <v>8</v>
      </c>
      <c r="AB341">
        <v>8</v>
      </c>
      <c r="AC341">
        <v>7</v>
      </c>
    </row>
    <row r="342" spans="1:29">
      <c r="A342">
        <v>344</v>
      </c>
      <c r="B342" t="s">
        <v>805</v>
      </c>
      <c r="C342" t="s">
        <v>1866</v>
      </c>
      <c r="J342" t="s">
        <v>1444</v>
      </c>
      <c r="K342">
        <v>0</v>
      </c>
      <c r="N342" t="b">
        <v>1</v>
      </c>
      <c r="O342" t="b">
        <v>0</v>
      </c>
      <c r="P342" t="b">
        <v>0</v>
      </c>
      <c r="Q342">
        <v>10</v>
      </c>
      <c r="R342">
        <v>1</v>
      </c>
      <c r="S342">
        <v>1</v>
      </c>
      <c r="T342">
        <v>27</v>
      </c>
      <c r="U342" t="b">
        <v>1</v>
      </c>
      <c r="V342" t="s">
        <v>1078</v>
      </c>
      <c r="W342" t="s">
        <v>1713</v>
      </c>
      <c r="X342" t="s">
        <v>14755</v>
      </c>
      <c r="Y342">
        <v>45</v>
      </c>
      <c r="Z342">
        <v>45</v>
      </c>
      <c r="AA342">
        <v>7</v>
      </c>
      <c r="AB342">
        <v>7</v>
      </c>
      <c r="AC342">
        <v>7</v>
      </c>
    </row>
    <row r="343" spans="1:29">
      <c r="A343">
        <v>345</v>
      </c>
      <c r="B343" t="s">
        <v>805</v>
      </c>
      <c r="C343" t="s">
        <v>1867</v>
      </c>
      <c r="J343" t="s">
        <v>1444</v>
      </c>
      <c r="K343">
        <v>0</v>
      </c>
      <c r="N343" t="b">
        <v>1</v>
      </c>
      <c r="O343" t="b">
        <v>0</v>
      </c>
      <c r="P343" t="b">
        <v>0</v>
      </c>
      <c r="Q343">
        <v>10</v>
      </c>
      <c r="R343">
        <v>1</v>
      </c>
      <c r="S343">
        <v>1</v>
      </c>
      <c r="T343">
        <v>27</v>
      </c>
      <c r="U343" t="b">
        <v>1</v>
      </c>
      <c r="V343" t="s">
        <v>1078</v>
      </c>
      <c r="W343" t="s">
        <v>1713</v>
      </c>
      <c r="X343" t="s">
        <v>14756</v>
      </c>
      <c r="Y343">
        <v>45</v>
      </c>
      <c r="Z343">
        <v>45</v>
      </c>
      <c r="AA343">
        <v>8</v>
      </c>
      <c r="AB343">
        <v>8</v>
      </c>
      <c r="AC343">
        <v>7</v>
      </c>
    </row>
    <row r="344" spans="1:29">
      <c r="A344">
        <v>346</v>
      </c>
      <c r="B344" t="s">
        <v>805</v>
      </c>
      <c r="C344" t="s">
        <v>1868</v>
      </c>
      <c r="J344" t="s">
        <v>1444</v>
      </c>
      <c r="K344">
        <v>0</v>
      </c>
      <c r="N344" t="b">
        <v>1</v>
      </c>
      <c r="O344" t="b">
        <v>0</v>
      </c>
      <c r="P344" t="b">
        <v>0</v>
      </c>
      <c r="Q344">
        <v>10</v>
      </c>
      <c r="R344">
        <v>1</v>
      </c>
      <c r="S344">
        <v>1</v>
      </c>
      <c r="T344">
        <v>27</v>
      </c>
      <c r="U344" t="b">
        <v>1</v>
      </c>
      <c r="V344" t="s">
        <v>1078</v>
      </c>
      <c r="W344" t="s">
        <v>1713</v>
      </c>
      <c r="X344" t="s">
        <v>14757</v>
      </c>
      <c r="Y344">
        <v>46</v>
      </c>
      <c r="Z344">
        <v>46</v>
      </c>
      <c r="AA344">
        <v>7</v>
      </c>
      <c r="AB344">
        <v>7</v>
      </c>
      <c r="AC344">
        <v>7</v>
      </c>
    </row>
    <row r="345" spans="1:29">
      <c r="A345">
        <v>347</v>
      </c>
      <c r="B345" t="s">
        <v>805</v>
      </c>
      <c r="C345" t="s">
        <v>1869</v>
      </c>
      <c r="J345" t="s">
        <v>1444</v>
      </c>
      <c r="K345">
        <v>0</v>
      </c>
      <c r="N345" t="b">
        <v>1</v>
      </c>
      <c r="O345" t="b">
        <v>0</v>
      </c>
      <c r="P345" t="b">
        <v>0</v>
      </c>
      <c r="Q345">
        <v>10</v>
      </c>
      <c r="R345">
        <v>1</v>
      </c>
      <c r="S345">
        <v>1</v>
      </c>
      <c r="T345">
        <v>27</v>
      </c>
      <c r="U345" t="b">
        <v>1</v>
      </c>
      <c r="V345" t="s">
        <v>1078</v>
      </c>
      <c r="W345" t="s">
        <v>1713</v>
      </c>
      <c r="X345" t="s">
        <v>14758</v>
      </c>
      <c r="Y345">
        <v>46</v>
      </c>
      <c r="Z345">
        <v>46</v>
      </c>
      <c r="AA345">
        <v>8</v>
      </c>
      <c r="AB345">
        <v>8</v>
      </c>
      <c r="AC345">
        <v>7</v>
      </c>
    </row>
    <row r="346" spans="1:29">
      <c r="A346">
        <v>348</v>
      </c>
      <c r="B346" t="s">
        <v>805</v>
      </c>
      <c r="C346" t="s">
        <v>1870</v>
      </c>
      <c r="J346" t="s">
        <v>1444</v>
      </c>
      <c r="K346">
        <v>0</v>
      </c>
      <c r="N346" t="b">
        <v>1</v>
      </c>
      <c r="O346" t="b">
        <v>0</v>
      </c>
      <c r="P346" t="b">
        <v>0</v>
      </c>
      <c r="Q346">
        <v>10</v>
      </c>
      <c r="R346">
        <v>1</v>
      </c>
      <c r="S346">
        <v>1</v>
      </c>
      <c r="T346">
        <v>27</v>
      </c>
      <c r="U346" t="b">
        <v>1</v>
      </c>
      <c r="V346" t="s">
        <v>1078</v>
      </c>
      <c r="W346" t="s">
        <v>1713</v>
      </c>
      <c r="X346" t="s">
        <v>14759</v>
      </c>
      <c r="Y346">
        <v>47</v>
      </c>
      <c r="Z346">
        <v>47</v>
      </c>
      <c r="AA346">
        <v>7</v>
      </c>
      <c r="AB346">
        <v>7</v>
      </c>
      <c r="AC346">
        <v>7</v>
      </c>
    </row>
    <row r="347" spans="1:29">
      <c r="A347">
        <v>349</v>
      </c>
      <c r="B347" t="s">
        <v>805</v>
      </c>
      <c r="C347" t="s">
        <v>1871</v>
      </c>
      <c r="J347" t="s">
        <v>1444</v>
      </c>
      <c r="K347">
        <v>0</v>
      </c>
      <c r="N347" t="b">
        <v>1</v>
      </c>
      <c r="O347" t="b">
        <v>0</v>
      </c>
      <c r="P347" t="b">
        <v>0</v>
      </c>
      <c r="Q347">
        <v>10</v>
      </c>
      <c r="R347">
        <v>1</v>
      </c>
      <c r="S347">
        <v>1</v>
      </c>
      <c r="T347">
        <v>27</v>
      </c>
      <c r="U347" t="b">
        <v>1</v>
      </c>
      <c r="V347" t="s">
        <v>1078</v>
      </c>
      <c r="W347" t="s">
        <v>1713</v>
      </c>
      <c r="X347" t="s">
        <v>14760</v>
      </c>
      <c r="Y347">
        <v>47</v>
      </c>
      <c r="Z347">
        <v>47</v>
      </c>
      <c r="AA347">
        <v>8</v>
      </c>
      <c r="AB347">
        <v>8</v>
      </c>
      <c r="AC347">
        <v>7</v>
      </c>
    </row>
    <row r="348" spans="1:29">
      <c r="A348">
        <v>350</v>
      </c>
      <c r="B348" t="s">
        <v>805</v>
      </c>
      <c r="C348" t="s">
        <v>1872</v>
      </c>
      <c r="J348" t="s">
        <v>1444</v>
      </c>
      <c r="K348">
        <v>0</v>
      </c>
      <c r="N348" t="b">
        <v>1</v>
      </c>
      <c r="O348" t="b">
        <v>0</v>
      </c>
      <c r="P348" t="b">
        <v>0</v>
      </c>
      <c r="Q348">
        <v>10</v>
      </c>
      <c r="R348">
        <v>1</v>
      </c>
      <c r="S348">
        <v>1</v>
      </c>
      <c r="T348">
        <v>27</v>
      </c>
      <c r="U348" t="b">
        <v>1</v>
      </c>
      <c r="V348" t="s">
        <v>1078</v>
      </c>
      <c r="W348" t="s">
        <v>1713</v>
      </c>
      <c r="X348" t="s">
        <v>14761</v>
      </c>
      <c r="Y348">
        <v>48</v>
      </c>
      <c r="Z348">
        <v>48</v>
      </c>
      <c r="AA348">
        <v>7</v>
      </c>
      <c r="AB348">
        <v>7</v>
      </c>
      <c r="AC348">
        <v>7</v>
      </c>
    </row>
    <row r="349" spans="1:29">
      <c r="A349">
        <v>351</v>
      </c>
      <c r="B349" t="s">
        <v>805</v>
      </c>
      <c r="C349" t="s">
        <v>1873</v>
      </c>
      <c r="J349" t="s">
        <v>1444</v>
      </c>
      <c r="K349">
        <v>0</v>
      </c>
      <c r="N349" t="b">
        <v>1</v>
      </c>
      <c r="O349" t="b">
        <v>0</v>
      </c>
      <c r="P349" t="b">
        <v>0</v>
      </c>
      <c r="Q349">
        <v>10</v>
      </c>
      <c r="R349">
        <v>1</v>
      </c>
      <c r="S349">
        <v>1</v>
      </c>
      <c r="T349">
        <v>27</v>
      </c>
      <c r="U349" t="b">
        <v>1</v>
      </c>
      <c r="V349" t="s">
        <v>1078</v>
      </c>
      <c r="W349" t="s">
        <v>1713</v>
      </c>
      <c r="X349" t="s">
        <v>14762</v>
      </c>
      <c r="Y349">
        <v>48</v>
      </c>
      <c r="Z349">
        <v>48</v>
      </c>
      <c r="AA349">
        <v>8</v>
      </c>
      <c r="AB349">
        <v>8</v>
      </c>
      <c r="AC349">
        <v>7</v>
      </c>
    </row>
    <row r="350" spans="1:29">
      <c r="A350">
        <v>352</v>
      </c>
      <c r="B350" t="s">
        <v>805</v>
      </c>
      <c r="C350" t="s">
        <v>1874</v>
      </c>
      <c r="J350" t="s">
        <v>1444</v>
      </c>
      <c r="K350">
        <v>0</v>
      </c>
      <c r="N350" t="b">
        <v>1</v>
      </c>
      <c r="O350" t="b">
        <v>0</v>
      </c>
      <c r="P350" t="b">
        <v>0</v>
      </c>
      <c r="Q350">
        <v>10</v>
      </c>
      <c r="R350">
        <v>1</v>
      </c>
      <c r="S350">
        <v>1</v>
      </c>
      <c r="T350">
        <v>27</v>
      </c>
      <c r="U350" t="b">
        <v>1</v>
      </c>
      <c r="V350" t="s">
        <v>1078</v>
      </c>
      <c r="W350" t="s">
        <v>1713</v>
      </c>
      <c r="X350" t="s">
        <v>14763</v>
      </c>
      <c r="Y350">
        <v>49</v>
      </c>
      <c r="Z350">
        <v>49</v>
      </c>
      <c r="AA350">
        <v>7</v>
      </c>
      <c r="AB350">
        <v>7</v>
      </c>
      <c r="AC350">
        <v>7</v>
      </c>
    </row>
    <row r="351" spans="1:29">
      <c r="A351">
        <v>353</v>
      </c>
      <c r="B351" t="s">
        <v>805</v>
      </c>
      <c r="C351" t="s">
        <v>1875</v>
      </c>
      <c r="J351" t="s">
        <v>1444</v>
      </c>
      <c r="K351">
        <v>0</v>
      </c>
      <c r="N351" t="b">
        <v>1</v>
      </c>
      <c r="O351" t="b">
        <v>0</v>
      </c>
      <c r="P351" t="b">
        <v>0</v>
      </c>
      <c r="Q351">
        <v>10</v>
      </c>
      <c r="R351">
        <v>1</v>
      </c>
      <c r="S351">
        <v>1</v>
      </c>
      <c r="T351">
        <v>27</v>
      </c>
      <c r="U351" t="b">
        <v>1</v>
      </c>
      <c r="V351" t="s">
        <v>1078</v>
      </c>
      <c r="W351" t="s">
        <v>1713</v>
      </c>
      <c r="X351" t="s">
        <v>14764</v>
      </c>
      <c r="Y351">
        <v>49</v>
      </c>
      <c r="Z351">
        <v>49</v>
      </c>
      <c r="AA351">
        <v>8</v>
      </c>
      <c r="AB351">
        <v>8</v>
      </c>
      <c r="AC351">
        <v>7</v>
      </c>
    </row>
    <row r="352" spans="1:29">
      <c r="A352">
        <v>354</v>
      </c>
      <c r="B352" t="s">
        <v>805</v>
      </c>
      <c r="C352" t="s">
        <v>1876</v>
      </c>
      <c r="J352" t="s">
        <v>1444</v>
      </c>
      <c r="K352">
        <v>0</v>
      </c>
      <c r="N352" t="b">
        <v>1</v>
      </c>
      <c r="O352" t="b">
        <v>0</v>
      </c>
      <c r="P352" t="b">
        <v>0</v>
      </c>
      <c r="Q352">
        <v>10</v>
      </c>
      <c r="R352">
        <v>1</v>
      </c>
      <c r="S352">
        <v>1</v>
      </c>
      <c r="T352">
        <v>27</v>
      </c>
      <c r="U352" t="b">
        <v>1</v>
      </c>
      <c r="V352" t="s">
        <v>1078</v>
      </c>
      <c r="W352" t="s">
        <v>1713</v>
      </c>
      <c r="X352" t="s">
        <v>14765</v>
      </c>
      <c r="Y352">
        <v>50</v>
      </c>
      <c r="Z352">
        <v>50</v>
      </c>
      <c r="AA352">
        <v>7</v>
      </c>
      <c r="AB352">
        <v>7</v>
      </c>
      <c r="AC352">
        <v>7</v>
      </c>
    </row>
    <row r="353" spans="1:29">
      <c r="A353">
        <v>355</v>
      </c>
      <c r="B353" t="s">
        <v>805</v>
      </c>
      <c r="C353" t="s">
        <v>1877</v>
      </c>
      <c r="J353" t="s">
        <v>1444</v>
      </c>
      <c r="K353">
        <v>0</v>
      </c>
      <c r="N353" t="b">
        <v>1</v>
      </c>
      <c r="O353" t="b">
        <v>0</v>
      </c>
      <c r="P353" t="b">
        <v>0</v>
      </c>
      <c r="Q353">
        <v>10</v>
      </c>
      <c r="R353">
        <v>1</v>
      </c>
      <c r="S353">
        <v>1</v>
      </c>
      <c r="T353">
        <v>27</v>
      </c>
      <c r="U353" t="b">
        <v>1</v>
      </c>
      <c r="V353" t="s">
        <v>1078</v>
      </c>
      <c r="W353" t="s">
        <v>1713</v>
      </c>
      <c r="X353" t="s">
        <v>14492</v>
      </c>
      <c r="Y353">
        <v>50</v>
      </c>
      <c r="Z353">
        <v>50</v>
      </c>
      <c r="AA353">
        <v>8</v>
      </c>
      <c r="AB353">
        <v>8</v>
      </c>
      <c r="AC353">
        <v>7</v>
      </c>
    </row>
    <row r="354" spans="1:29">
      <c r="A354">
        <v>356</v>
      </c>
      <c r="B354" t="s">
        <v>805</v>
      </c>
      <c r="C354" t="s">
        <v>1878</v>
      </c>
      <c r="J354" t="s">
        <v>1444</v>
      </c>
      <c r="K354">
        <v>0</v>
      </c>
      <c r="N354" t="b">
        <v>1</v>
      </c>
      <c r="O354" t="b">
        <v>0</v>
      </c>
      <c r="P354" t="b">
        <v>0</v>
      </c>
      <c r="Q354">
        <v>10</v>
      </c>
      <c r="R354">
        <v>1</v>
      </c>
      <c r="S354">
        <v>1</v>
      </c>
      <c r="T354">
        <v>27</v>
      </c>
      <c r="U354" t="b">
        <v>1</v>
      </c>
      <c r="V354" t="s">
        <v>1078</v>
      </c>
      <c r="W354" t="s">
        <v>1713</v>
      </c>
      <c r="X354" t="s">
        <v>14766</v>
      </c>
      <c r="Y354">
        <v>51</v>
      </c>
      <c r="Z354">
        <v>51</v>
      </c>
      <c r="AA354">
        <v>7</v>
      </c>
      <c r="AB354">
        <v>7</v>
      </c>
      <c r="AC354">
        <v>7</v>
      </c>
    </row>
    <row r="355" spans="1:29">
      <c r="A355">
        <v>357</v>
      </c>
      <c r="B355" t="s">
        <v>805</v>
      </c>
      <c r="C355" t="s">
        <v>1879</v>
      </c>
      <c r="J355" t="s">
        <v>1444</v>
      </c>
      <c r="K355">
        <v>0</v>
      </c>
      <c r="N355" t="b">
        <v>1</v>
      </c>
      <c r="O355" t="b">
        <v>0</v>
      </c>
      <c r="P355" t="b">
        <v>0</v>
      </c>
      <c r="Q355">
        <v>10</v>
      </c>
      <c r="R355">
        <v>1</v>
      </c>
      <c r="S355">
        <v>1</v>
      </c>
      <c r="T355">
        <v>27</v>
      </c>
      <c r="U355" t="b">
        <v>1</v>
      </c>
      <c r="V355" t="s">
        <v>1078</v>
      </c>
      <c r="W355" t="s">
        <v>1713</v>
      </c>
      <c r="X355" t="s">
        <v>14493</v>
      </c>
      <c r="Y355">
        <v>51</v>
      </c>
      <c r="Z355">
        <v>51</v>
      </c>
      <c r="AA355">
        <v>8</v>
      </c>
      <c r="AB355">
        <v>8</v>
      </c>
      <c r="AC355">
        <v>7</v>
      </c>
    </row>
    <row r="356" spans="1:29">
      <c r="A356">
        <v>358</v>
      </c>
      <c r="B356" t="s">
        <v>805</v>
      </c>
      <c r="C356" t="s">
        <v>1880</v>
      </c>
      <c r="J356" t="s">
        <v>1444</v>
      </c>
      <c r="K356">
        <v>0</v>
      </c>
      <c r="N356" t="b">
        <v>1</v>
      </c>
      <c r="O356" t="b">
        <v>0</v>
      </c>
      <c r="P356" t="b">
        <v>0</v>
      </c>
      <c r="Q356">
        <v>10</v>
      </c>
      <c r="R356">
        <v>1</v>
      </c>
      <c r="S356">
        <v>1</v>
      </c>
      <c r="T356">
        <v>27</v>
      </c>
      <c r="U356" t="b">
        <v>1</v>
      </c>
      <c r="V356" t="s">
        <v>1078</v>
      </c>
      <c r="W356" t="s">
        <v>1713</v>
      </c>
      <c r="X356" t="s">
        <v>14837</v>
      </c>
      <c r="Y356">
        <v>52</v>
      </c>
      <c r="Z356">
        <v>52</v>
      </c>
      <c r="AA356">
        <v>7</v>
      </c>
      <c r="AB356">
        <v>7</v>
      </c>
      <c r="AC356">
        <v>7</v>
      </c>
    </row>
    <row r="357" spans="1:29">
      <c r="A357">
        <v>359</v>
      </c>
      <c r="B357" t="s">
        <v>805</v>
      </c>
      <c r="C357" t="s">
        <v>1881</v>
      </c>
      <c r="J357" t="s">
        <v>1444</v>
      </c>
      <c r="K357">
        <v>0</v>
      </c>
      <c r="N357" t="b">
        <v>1</v>
      </c>
      <c r="O357" t="b">
        <v>0</v>
      </c>
      <c r="P357" t="b">
        <v>0</v>
      </c>
      <c r="Q357">
        <v>10</v>
      </c>
      <c r="R357">
        <v>1</v>
      </c>
      <c r="S357">
        <v>1</v>
      </c>
      <c r="T357">
        <v>27</v>
      </c>
      <c r="U357" t="b">
        <v>1</v>
      </c>
      <c r="V357" t="s">
        <v>1078</v>
      </c>
      <c r="W357" t="s">
        <v>1713</v>
      </c>
      <c r="X357" t="s">
        <v>14494</v>
      </c>
      <c r="Y357">
        <v>52</v>
      </c>
      <c r="Z357">
        <v>52</v>
      </c>
      <c r="AA357">
        <v>8</v>
      </c>
      <c r="AB357">
        <v>8</v>
      </c>
      <c r="AC357">
        <v>7</v>
      </c>
    </row>
    <row r="358" spans="1:29">
      <c r="A358">
        <v>360</v>
      </c>
      <c r="B358" t="s">
        <v>805</v>
      </c>
      <c r="C358" t="s">
        <v>1882</v>
      </c>
      <c r="J358" t="s">
        <v>1444</v>
      </c>
      <c r="K358">
        <v>0</v>
      </c>
      <c r="N358" t="b">
        <v>1</v>
      </c>
      <c r="O358" t="b">
        <v>0</v>
      </c>
      <c r="P358" t="b">
        <v>0</v>
      </c>
      <c r="Q358">
        <v>10</v>
      </c>
      <c r="R358">
        <v>1</v>
      </c>
      <c r="S358">
        <v>1</v>
      </c>
      <c r="T358">
        <v>27</v>
      </c>
      <c r="U358" t="b">
        <v>1</v>
      </c>
      <c r="V358" t="s">
        <v>1078</v>
      </c>
      <c r="W358" t="s">
        <v>1713</v>
      </c>
      <c r="X358" t="s">
        <v>14840</v>
      </c>
      <c r="Y358">
        <v>53</v>
      </c>
      <c r="Z358">
        <v>53</v>
      </c>
      <c r="AA358">
        <v>7</v>
      </c>
      <c r="AB358">
        <v>7</v>
      </c>
      <c r="AC358">
        <v>7</v>
      </c>
    </row>
    <row r="359" spans="1:29">
      <c r="A359">
        <v>361</v>
      </c>
      <c r="B359" t="s">
        <v>805</v>
      </c>
      <c r="C359" t="s">
        <v>1883</v>
      </c>
      <c r="J359" t="s">
        <v>1444</v>
      </c>
      <c r="K359">
        <v>0</v>
      </c>
      <c r="N359" t="b">
        <v>1</v>
      </c>
      <c r="O359" t="b">
        <v>0</v>
      </c>
      <c r="P359" t="b">
        <v>0</v>
      </c>
      <c r="Q359">
        <v>10</v>
      </c>
      <c r="R359">
        <v>1</v>
      </c>
      <c r="S359">
        <v>1</v>
      </c>
      <c r="T359">
        <v>27</v>
      </c>
      <c r="U359" t="b">
        <v>1</v>
      </c>
      <c r="V359" t="s">
        <v>1078</v>
      </c>
      <c r="W359" t="s">
        <v>1713</v>
      </c>
      <c r="X359" t="s">
        <v>14495</v>
      </c>
      <c r="Y359">
        <v>53</v>
      </c>
      <c r="Z359">
        <v>53</v>
      </c>
      <c r="AA359">
        <v>8</v>
      </c>
      <c r="AB359">
        <v>8</v>
      </c>
      <c r="AC359">
        <v>7</v>
      </c>
    </row>
    <row r="360" spans="1:29">
      <c r="A360">
        <v>362</v>
      </c>
      <c r="B360" t="s">
        <v>805</v>
      </c>
      <c r="C360" t="s">
        <v>1884</v>
      </c>
      <c r="J360" t="s">
        <v>1444</v>
      </c>
      <c r="K360">
        <v>0</v>
      </c>
      <c r="N360" t="b">
        <v>1</v>
      </c>
      <c r="O360" t="b">
        <v>0</v>
      </c>
      <c r="P360" t="b">
        <v>0</v>
      </c>
      <c r="Q360">
        <v>10</v>
      </c>
      <c r="R360">
        <v>1</v>
      </c>
      <c r="S360">
        <v>1</v>
      </c>
      <c r="T360">
        <v>27</v>
      </c>
      <c r="U360" t="b">
        <v>1</v>
      </c>
      <c r="V360" t="s">
        <v>1078</v>
      </c>
      <c r="W360" t="s">
        <v>1713</v>
      </c>
      <c r="X360" t="s">
        <v>14843</v>
      </c>
      <c r="Y360">
        <v>54</v>
      </c>
      <c r="Z360">
        <v>54</v>
      </c>
      <c r="AA360">
        <v>7</v>
      </c>
      <c r="AB360">
        <v>7</v>
      </c>
      <c r="AC360">
        <v>7</v>
      </c>
    </row>
    <row r="361" spans="1:29">
      <c r="A361">
        <v>363</v>
      </c>
      <c r="B361" t="s">
        <v>805</v>
      </c>
      <c r="C361" t="s">
        <v>1885</v>
      </c>
      <c r="J361" t="s">
        <v>1444</v>
      </c>
      <c r="K361">
        <v>0</v>
      </c>
      <c r="N361" t="b">
        <v>1</v>
      </c>
      <c r="O361" t="b">
        <v>0</v>
      </c>
      <c r="P361" t="b">
        <v>0</v>
      </c>
      <c r="Q361">
        <v>10</v>
      </c>
      <c r="R361">
        <v>1</v>
      </c>
      <c r="S361">
        <v>1</v>
      </c>
      <c r="T361">
        <v>27</v>
      </c>
      <c r="U361" t="b">
        <v>1</v>
      </c>
      <c r="V361" t="s">
        <v>1078</v>
      </c>
      <c r="W361" t="s">
        <v>1713</v>
      </c>
      <c r="X361" t="s">
        <v>14496</v>
      </c>
      <c r="Y361">
        <v>54</v>
      </c>
      <c r="Z361">
        <v>54</v>
      </c>
      <c r="AA361">
        <v>8</v>
      </c>
      <c r="AB361">
        <v>8</v>
      </c>
      <c r="AC361">
        <v>7</v>
      </c>
    </row>
    <row r="362" spans="1:29">
      <c r="A362">
        <v>364</v>
      </c>
      <c r="B362" t="s">
        <v>805</v>
      </c>
      <c r="C362" t="s">
        <v>1886</v>
      </c>
      <c r="J362" t="s">
        <v>1444</v>
      </c>
      <c r="K362">
        <v>0</v>
      </c>
      <c r="N362" t="b">
        <v>1</v>
      </c>
      <c r="O362" t="b">
        <v>0</v>
      </c>
      <c r="P362" t="b">
        <v>0</v>
      </c>
      <c r="Q362">
        <v>10</v>
      </c>
      <c r="R362">
        <v>1</v>
      </c>
      <c r="S362">
        <v>1</v>
      </c>
      <c r="T362">
        <v>27</v>
      </c>
      <c r="U362" t="b">
        <v>1</v>
      </c>
      <c r="V362" t="s">
        <v>1078</v>
      </c>
      <c r="W362" t="s">
        <v>1713</v>
      </c>
      <c r="X362" t="s">
        <v>15643</v>
      </c>
      <c r="Y362">
        <v>55</v>
      </c>
      <c r="Z362">
        <v>55</v>
      </c>
      <c r="AA362">
        <v>7</v>
      </c>
      <c r="AB362">
        <v>7</v>
      </c>
      <c r="AC362">
        <v>7</v>
      </c>
    </row>
    <row r="363" spans="1:29">
      <c r="A363">
        <v>365</v>
      </c>
      <c r="B363" t="s">
        <v>805</v>
      </c>
      <c r="C363" t="s">
        <v>1887</v>
      </c>
      <c r="J363" t="s">
        <v>1444</v>
      </c>
      <c r="K363">
        <v>0</v>
      </c>
      <c r="N363" t="b">
        <v>1</v>
      </c>
      <c r="O363" t="b">
        <v>0</v>
      </c>
      <c r="P363" t="b">
        <v>0</v>
      </c>
      <c r="Q363">
        <v>10</v>
      </c>
      <c r="R363">
        <v>1</v>
      </c>
      <c r="S363">
        <v>1</v>
      </c>
      <c r="T363">
        <v>27</v>
      </c>
      <c r="U363" t="b">
        <v>1</v>
      </c>
      <c r="V363" t="s">
        <v>1078</v>
      </c>
      <c r="W363" t="s">
        <v>1713</v>
      </c>
      <c r="X363" t="s">
        <v>14497</v>
      </c>
      <c r="Y363">
        <v>55</v>
      </c>
      <c r="Z363">
        <v>55</v>
      </c>
      <c r="AA363">
        <v>8</v>
      </c>
      <c r="AB363">
        <v>8</v>
      </c>
      <c r="AC363">
        <v>7</v>
      </c>
    </row>
    <row r="364" spans="1:29">
      <c r="A364">
        <v>366</v>
      </c>
      <c r="B364" t="s">
        <v>1503</v>
      </c>
      <c r="C364" t="s">
        <v>1888</v>
      </c>
      <c r="D364" t="s">
        <v>1889</v>
      </c>
      <c r="E364" t="s">
        <v>1079</v>
      </c>
      <c r="U364" t="b">
        <v>1</v>
      </c>
      <c r="V364" t="s">
        <v>1079</v>
      </c>
      <c r="W364" t="s">
        <v>1890</v>
      </c>
      <c r="X364" t="s">
        <v>14767</v>
      </c>
      <c r="Y364">
        <v>11</v>
      </c>
      <c r="Z364">
        <v>44</v>
      </c>
      <c r="AA364">
        <v>2</v>
      </c>
      <c r="AB364">
        <v>11</v>
      </c>
      <c r="AC364">
        <v>8</v>
      </c>
    </row>
    <row r="365" spans="1:29">
      <c r="A365">
        <v>367</v>
      </c>
      <c r="B365" t="s">
        <v>827</v>
      </c>
      <c r="C365" t="s">
        <v>1891</v>
      </c>
      <c r="U365" t="b">
        <v>1</v>
      </c>
      <c r="V365" t="s">
        <v>1079</v>
      </c>
      <c r="W365" t="s">
        <v>1890</v>
      </c>
      <c r="X365" t="s">
        <v>14768</v>
      </c>
      <c r="Y365">
        <v>11</v>
      </c>
      <c r="Z365">
        <v>44</v>
      </c>
      <c r="AA365">
        <v>2</v>
      </c>
      <c r="AB365">
        <v>10</v>
      </c>
      <c r="AC365">
        <v>8</v>
      </c>
    </row>
    <row r="366" spans="1:29">
      <c r="A366">
        <v>368</v>
      </c>
      <c r="B366" t="s">
        <v>1508</v>
      </c>
      <c r="C366" t="s">
        <v>1892</v>
      </c>
      <c r="U366" t="b">
        <v>1</v>
      </c>
      <c r="V366" t="s">
        <v>1079</v>
      </c>
      <c r="W366" t="s">
        <v>1890</v>
      </c>
      <c r="X366" t="s">
        <v>14769</v>
      </c>
      <c r="Y366">
        <v>12</v>
      </c>
      <c r="Z366">
        <v>44</v>
      </c>
      <c r="AA366">
        <v>2</v>
      </c>
      <c r="AB366">
        <v>11</v>
      </c>
      <c r="AC366">
        <v>8</v>
      </c>
    </row>
    <row r="367" spans="1:29">
      <c r="A367">
        <v>369</v>
      </c>
      <c r="B367" t="s">
        <v>805</v>
      </c>
      <c r="C367" t="s">
        <v>1893</v>
      </c>
      <c r="J367" t="s">
        <v>1444</v>
      </c>
      <c r="K367">
        <v>0</v>
      </c>
      <c r="N367" t="b">
        <v>1</v>
      </c>
      <c r="O367" t="b">
        <v>0</v>
      </c>
      <c r="P367" t="b">
        <v>0</v>
      </c>
      <c r="Q367">
        <v>10</v>
      </c>
      <c r="R367">
        <v>2</v>
      </c>
      <c r="S367">
        <v>1</v>
      </c>
      <c r="T367">
        <v>3</v>
      </c>
      <c r="U367" t="b">
        <v>1</v>
      </c>
      <c r="V367" t="s">
        <v>1079</v>
      </c>
      <c r="W367" t="s">
        <v>1890</v>
      </c>
      <c r="X367" t="s">
        <v>14460</v>
      </c>
      <c r="Y367">
        <v>15</v>
      </c>
      <c r="Z367">
        <v>15</v>
      </c>
      <c r="AA367">
        <v>7</v>
      </c>
      <c r="AB367">
        <v>7</v>
      </c>
      <c r="AC367">
        <v>8</v>
      </c>
    </row>
    <row r="368" spans="1:29">
      <c r="A368">
        <v>370</v>
      </c>
      <c r="B368" t="s">
        <v>805</v>
      </c>
      <c r="C368" t="s">
        <v>1894</v>
      </c>
      <c r="J368" t="s">
        <v>1444</v>
      </c>
      <c r="K368">
        <v>0</v>
      </c>
      <c r="N368" t="b">
        <v>1</v>
      </c>
      <c r="O368" t="b">
        <v>0</v>
      </c>
      <c r="P368" t="b">
        <v>0</v>
      </c>
      <c r="Q368">
        <v>10</v>
      </c>
      <c r="R368">
        <v>2</v>
      </c>
      <c r="S368">
        <v>1</v>
      </c>
      <c r="T368">
        <v>3</v>
      </c>
      <c r="U368" t="b">
        <v>1</v>
      </c>
      <c r="V368" t="s">
        <v>1079</v>
      </c>
      <c r="W368" t="s">
        <v>1890</v>
      </c>
      <c r="X368" t="s">
        <v>14463</v>
      </c>
      <c r="Y368">
        <v>15</v>
      </c>
      <c r="Z368">
        <v>15</v>
      </c>
      <c r="AA368">
        <v>8</v>
      </c>
      <c r="AB368">
        <v>8</v>
      </c>
      <c r="AC368">
        <v>8</v>
      </c>
    </row>
    <row r="369" spans="1:29">
      <c r="A369">
        <v>371</v>
      </c>
      <c r="B369" t="s">
        <v>805</v>
      </c>
      <c r="C369" t="s">
        <v>1895</v>
      </c>
      <c r="J369" t="s">
        <v>1444</v>
      </c>
      <c r="K369">
        <v>0</v>
      </c>
      <c r="N369" t="b">
        <v>1</v>
      </c>
      <c r="O369" t="b">
        <v>0</v>
      </c>
      <c r="P369" t="b">
        <v>0</v>
      </c>
      <c r="Q369">
        <v>10</v>
      </c>
      <c r="R369">
        <v>2</v>
      </c>
      <c r="S369">
        <v>1</v>
      </c>
      <c r="T369">
        <v>3</v>
      </c>
      <c r="U369" t="b">
        <v>1</v>
      </c>
      <c r="V369" t="s">
        <v>1079</v>
      </c>
      <c r="W369" t="s">
        <v>1890</v>
      </c>
      <c r="X369" t="s">
        <v>14470</v>
      </c>
      <c r="Y369">
        <v>16</v>
      </c>
      <c r="Z369">
        <v>16</v>
      </c>
      <c r="AA369">
        <v>7</v>
      </c>
      <c r="AB369">
        <v>7</v>
      </c>
      <c r="AC369">
        <v>8</v>
      </c>
    </row>
    <row r="370" spans="1:29">
      <c r="A370">
        <v>372</v>
      </c>
      <c r="B370" t="s">
        <v>805</v>
      </c>
      <c r="C370" t="s">
        <v>1896</v>
      </c>
      <c r="J370" t="s">
        <v>1444</v>
      </c>
      <c r="K370">
        <v>0</v>
      </c>
      <c r="N370" t="b">
        <v>1</v>
      </c>
      <c r="O370" t="b">
        <v>0</v>
      </c>
      <c r="P370" t="b">
        <v>0</v>
      </c>
      <c r="Q370">
        <v>10</v>
      </c>
      <c r="R370">
        <v>2</v>
      </c>
      <c r="S370">
        <v>1</v>
      </c>
      <c r="T370">
        <v>3</v>
      </c>
      <c r="U370" t="b">
        <v>1</v>
      </c>
      <c r="V370" t="s">
        <v>1079</v>
      </c>
      <c r="W370" t="s">
        <v>1890</v>
      </c>
      <c r="X370" t="s">
        <v>14719</v>
      </c>
      <c r="Y370">
        <v>16</v>
      </c>
      <c r="Z370">
        <v>16</v>
      </c>
      <c r="AA370">
        <v>8</v>
      </c>
      <c r="AB370">
        <v>8</v>
      </c>
      <c r="AC370">
        <v>8</v>
      </c>
    </row>
    <row r="371" spans="1:29">
      <c r="A371">
        <v>373</v>
      </c>
      <c r="B371" t="s">
        <v>805</v>
      </c>
      <c r="C371" t="s">
        <v>1897</v>
      </c>
      <c r="J371" t="s">
        <v>1444</v>
      </c>
      <c r="K371">
        <v>0</v>
      </c>
      <c r="N371" t="b">
        <v>1</v>
      </c>
      <c r="O371" t="b">
        <v>0</v>
      </c>
      <c r="P371" t="b">
        <v>0</v>
      </c>
      <c r="Q371">
        <v>10</v>
      </c>
      <c r="R371">
        <v>2</v>
      </c>
      <c r="S371">
        <v>1</v>
      </c>
      <c r="T371">
        <v>3</v>
      </c>
      <c r="U371" t="b">
        <v>1</v>
      </c>
      <c r="V371" t="s">
        <v>1079</v>
      </c>
      <c r="W371" t="s">
        <v>1890</v>
      </c>
      <c r="X371" t="s">
        <v>14716</v>
      </c>
      <c r="Y371">
        <v>17</v>
      </c>
      <c r="Z371">
        <v>17</v>
      </c>
      <c r="AA371">
        <v>7</v>
      </c>
      <c r="AB371">
        <v>7</v>
      </c>
      <c r="AC371">
        <v>8</v>
      </c>
    </row>
    <row r="372" spans="1:29">
      <c r="A372">
        <v>374</v>
      </c>
      <c r="B372" t="s">
        <v>805</v>
      </c>
      <c r="C372" t="s">
        <v>1898</v>
      </c>
      <c r="J372" t="s">
        <v>1444</v>
      </c>
      <c r="K372">
        <v>0</v>
      </c>
      <c r="N372" t="b">
        <v>1</v>
      </c>
      <c r="O372" t="b">
        <v>0</v>
      </c>
      <c r="P372" t="b">
        <v>0</v>
      </c>
      <c r="Q372">
        <v>10</v>
      </c>
      <c r="R372">
        <v>2</v>
      </c>
      <c r="S372">
        <v>1</v>
      </c>
      <c r="T372">
        <v>3</v>
      </c>
      <c r="U372" t="b">
        <v>1</v>
      </c>
      <c r="V372" t="s">
        <v>1079</v>
      </c>
      <c r="W372" t="s">
        <v>1890</v>
      </c>
      <c r="X372" t="s">
        <v>14442</v>
      </c>
      <c r="Y372">
        <v>17</v>
      </c>
      <c r="Z372">
        <v>17</v>
      </c>
      <c r="AA372">
        <v>8</v>
      </c>
      <c r="AB372">
        <v>8</v>
      </c>
      <c r="AC372">
        <v>8</v>
      </c>
    </row>
    <row r="373" spans="1:29">
      <c r="A373">
        <v>375</v>
      </c>
      <c r="B373" t="s">
        <v>805</v>
      </c>
      <c r="C373" t="s">
        <v>1899</v>
      </c>
      <c r="J373" t="s">
        <v>1444</v>
      </c>
      <c r="K373">
        <v>0</v>
      </c>
      <c r="N373" t="b">
        <v>1</v>
      </c>
      <c r="O373" t="b">
        <v>0</v>
      </c>
      <c r="P373" t="b">
        <v>0</v>
      </c>
      <c r="Q373">
        <v>10</v>
      </c>
      <c r="R373">
        <v>2</v>
      </c>
      <c r="S373">
        <v>1</v>
      </c>
      <c r="T373">
        <v>3</v>
      </c>
      <c r="U373" t="b">
        <v>1</v>
      </c>
      <c r="V373" t="s">
        <v>1079</v>
      </c>
      <c r="W373" t="s">
        <v>1890</v>
      </c>
      <c r="X373" t="s">
        <v>14487</v>
      </c>
      <c r="Y373">
        <v>18</v>
      </c>
      <c r="Z373">
        <v>18</v>
      </c>
      <c r="AA373">
        <v>7</v>
      </c>
      <c r="AB373">
        <v>7</v>
      </c>
      <c r="AC373">
        <v>8</v>
      </c>
    </row>
    <row r="374" spans="1:29">
      <c r="A374">
        <v>376</v>
      </c>
      <c r="B374" t="s">
        <v>805</v>
      </c>
      <c r="C374" t="s">
        <v>1900</v>
      </c>
      <c r="J374" t="s">
        <v>1444</v>
      </c>
      <c r="K374">
        <v>0</v>
      </c>
      <c r="N374" t="b">
        <v>1</v>
      </c>
      <c r="O374" t="b">
        <v>0</v>
      </c>
      <c r="P374" t="b">
        <v>0</v>
      </c>
      <c r="Q374">
        <v>10</v>
      </c>
      <c r="R374">
        <v>2</v>
      </c>
      <c r="S374">
        <v>1</v>
      </c>
      <c r="T374">
        <v>3</v>
      </c>
      <c r="U374" t="b">
        <v>1</v>
      </c>
      <c r="V374" t="s">
        <v>1079</v>
      </c>
      <c r="W374" t="s">
        <v>1890</v>
      </c>
      <c r="X374" t="s">
        <v>14720</v>
      </c>
      <c r="Y374">
        <v>18</v>
      </c>
      <c r="Z374">
        <v>18</v>
      </c>
      <c r="AA374">
        <v>8</v>
      </c>
      <c r="AB374">
        <v>8</v>
      </c>
      <c r="AC374">
        <v>8</v>
      </c>
    </row>
    <row r="375" spans="1:29">
      <c r="A375">
        <v>377</v>
      </c>
      <c r="B375" t="s">
        <v>805</v>
      </c>
      <c r="C375" t="s">
        <v>1901</v>
      </c>
      <c r="J375" t="s">
        <v>1444</v>
      </c>
      <c r="K375">
        <v>0</v>
      </c>
      <c r="N375" t="b">
        <v>1</v>
      </c>
      <c r="O375" t="b">
        <v>0</v>
      </c>
      <c r="P375" t="b">
        <v>0</v>
      </c>
      <c r="Q375">
        <v>10</v>
      </c>
      <c r="R375">
        <v>2</v>
      </c>
      <c r="S375">
        <v>1</v>
      </c>
      <c r="T375">
        <v>3</v>
      </c>
      <c r="U375" t="b">
        <v>1</v>
      </c>
      <c r="V375" t="s">
        <v>1079</v>
      </c>
      <c r="W375" t="s">
        <v>1890</v>
      </c>
      <c r="X375" t="s">
        <v>14461</v>
      </c>
      <c r="Y375">
        <v>19</v>
      </c>
      <c r="Z375">
        <v>19</v>
      </c>
      <c r="AA375">
        <v>7</v>
      </c>
      <c r="AB375">
        <v>7</v>
      </c>
      <c r="AC375">
        <v>8</v>
      </c>
    </row>
    <row r="376" spans="1:29">
      <c r="A376">
        <v>378</v>
      </c>
      <c r="B376" t="s">
        <v>805</v>
      </c>
      <c r="C376" t="s">
        <v>1902</v>
      </c>
      <c r="J376" t="s">
        <v>1444</v>
      </c>
      <c r="K376">
        <v>0</v>
      </c>
      <c r="N376" t="b">
        <v>1</v>
      </c>
      <c r="O376" t="b">
        <v>0</v>
      </c>
      <c r="P376" t="b">
        <v>0</v>
      </c>
      <c r="Q376">
        <v>10</v>
      </c>
      <c r="R376">
        <v>2</v>
      </c>
      <c r="S376">
        <v>1</v>
      </c>
      <c r="T376">
        <v>3</v>
      </c>
      <c r="U376" t="b">
        <v>1</v>
      </c>
      <c r="V376" t="s">
        <v>1079</v>
      </c>
      <c r="W376" t="s">
        <v>1890</v>
      </c>
      <c r="X376" t="s">
        <v>14488</v>
      </c>
      <c r="Y376">
        <v>19</v>
      </c>
      <c r="Z376">
        <v>19</v>
      </c>
      <c r="AA376">
        <v>8</v>
      </c>
      <c r="AB376">
        <v>8</v>
      </c>
      <c r="AC376">
        <v>8</v>
      </c>
    </row>
    <row r="377" spans="1:29">
      <c r="A377">
        <v>379</v>
      </c>
      <c r="B377" t="s">
        <v>805</v>
      </c>
      <c r="C377" t="s">
        <v>1903</v>
      </c>
      <c r="J377" t="s">
        <v>1444</v>
      </c>
      <c r="K377">
        <v>0</v>
      </c>
      <c r="N377" t="b">
        <v>1</v>
      </c>
      <c r="O377" t="b">
        <v>0</v>
      </c>
      <c r="P377" t="b">
        <v>0</v>
      </c>
      <c r="Q377">
        <v>10</v>
      </c>
      <c r="R377">
        <v>2</v>
      </c>
      <c r="S377">
        <v>1</v>
      </c>
      <c r="T377">
        <v>3</v>
      </c>
      <c r="U377" t="b">
        <v>1</v>
      </c>
      <c r="V377" t="s">
        <v>1079</v>
      </c>
      <c r="W377" t="s">
        <v>1890</v>
      </c>
      <c r="X377" t="s">
        <v>14632</v>
      </c>
      <c r="Y377">
        <v>20</v>
      </c>
      <c r="Z377">
        <v>20</v>
      </c>
      <c r="AA377">
        <v>7</v>
      </c>
      <c r="AB377">
        <v>7</v>
      </c>
      <c r="AC377">
        <v>8</v>
      </c>
    </row>
    <row r="378" spans="1:29">
      <c r="A378">
        <v>380</v>
      </c>
      <c r="B378" t="s">
        <v>805</v>
      </c>
      <c r="C378" t="s">
        <v>1904</v>
      </c>
      <c r="J378" t="s">
        <v>1444</v>
      </c>
      <c r="K378">
        <v>0</v>
      </c>
      <c r="N378" t="b">
        <v>1</v>
      </c>
      <c r="O378" t="b">
        <v>0</v>
      </c>
      <c r="P378" t="b">
        <v>0</v>
      </c>
      <c r="Q378">
        <v>10</v>
      </c>
      <c r="R378">
        <v>2</v>
      </c>
      <c r="S378">
        <v>1</v>
      </c>
      <c r="T378">
        <v>3</v>
      </c>
      <c r="U378" t="b">
        <v>1</v>
      </c>
      <c r="V378" t="s">
        <v>1079</v>
      </c>
      <c r="W378" t="s">
        <v>1890</v>
      </c>
      <c r="X378" t="s">
        <v>14638</v>
      </c>
      <c r="Y378">
        <v>20</v>
      </c>
      <c r="Z378">
        <v>20</v>
      </c>
      <c r="AA378">
        <v>8</v>
      </c>
      <c r="AB378">
        <v>8</v>
      </c>
      <c r="AC378">
        <v>8</v>
      </c>
    </row>
    <row r="379" spans="1:29">
      <c r="A379">
        <v>381</v>
      </c>
      <c r="B379" t="s">
        <v>805</v>
      </c>
      <c r="C379" t="s">
        <v>1905</v>
      </c>
      <c r="J379" t="s">
        <v>1444</v>
      </c>
      <c r="K379">
        <v>0</v>
      </c>
      <c r="N379" t="b">
        <v>0</v>
      </c>
      <c r="O379" t="b">
        <v>1</v>
      </c>
      <c r="P379" t="b">
        <v>0</v>
      </c>
      <c r="Q379">
        <v>10</v>
      </c>
      <c r="R379">
        <v>2</v>
      </c>
      <c r="S379">
        <v>1</v>
      </c>
      <c r="T379">
        <v>3</v>
      </c>
      <c r="U379" t="b">
        <v>1</v>
      </c>
      <c r="V379" t="s">
        <v>1079</v>
      </c>
      <c r="W379" t="s">
        <v>1890</v>
      </c>
      <c r="X379" t="s">
        <v>14633</v>
      </c>
      <c r="Y379">
        <v>21</v>
      </c>
      <c r="Z379">
        <v>21</v>
      </c>
      <c r="AA379">
        <v>7</v>
      </c>
      <c r="AB379">
        <v>7</v>
      </c>
      <c r="AC379">
        <v>8</v>
      </c>
    </row>
    <row r="380" spans="1:29">
      <c r="A380">
        <v>382</v>
      </c>
      <c r="B380" t="s">
        <v>805</v>
      </c>
      <c r="C380" t="s">
        <v>1906</v>
      </c>
      <c r="J380" t="s">
        <v>1444</v>
      </c>
      <c r="K380">
        <v>0</v>
      </c>
      <c r="N380" t="b">
        <v>0</v>
      </c>
      <c r="O380" t="b">
        <v>1</v>
      </c>
      <c r="P380" t="b">
        <v>0</v>
      </c>
      <c r="Q380">
        <v>10</v>
      </c>
      <c r="R380">
        <v>2</v>
      </c>
      <c r="S380">
        <v>1</v>
      </c>
      <c r="T380">
        <v>3</v>
      </c>
      <c r="U380" t="b">
        <v>1</v>
      </c>
      <c r="V380" t="s">
        <v>1079</v>
      </c>
      <c r="W380" t="s">
        <v>1890</v>
      </c>
      <c r="X380" t="s">
        <v>14639</v>
      </c>
      <c r="Y380">
        <v>21</v>
      </c>
      <c r="Z380">
        <v>21</v>
      </c>
      <c r="AA380">
        <v>8</v>
      </c>
      <c r="AB380">
        <v>8</v>
      </c>
      <c r="AC380">
        <v>8</v>
      </c>
    </row>
    <row r="381" spans="1:29">
      <c r="A381">
        <v>383</v>
      </c>
      <c r="B381" t="s">
        <v>805</v>
      </c>
      <c r="C381" t="s">
        <v>1907</v>
      </c>
      <c r="J381" t="s">
        <v>1444</v>
      </c>
      <c r="K381">
        <v>0</v>
      </c>
      <c r="N381" t="b">
        <v>0</v>
      </c>
      <c r="O381" t="b">
        <v>1</v>
      </c>
      <c r="P381" t="b">
        <v>0</v>
      </c>
      <c r="Q381">
        <v>10</v>
      </c>
      <c r="R381">
        <v>2</v>
      </c>
      <c r="S381">
        <v>1</v>
      </c>
      <c r="T381">
        <v>3</v>
      </c>
      <c r="U381" t="b">
        <v>1</v>
      </c>
      <c r="V381" t="s">
        <v>1079</v>
      </c>
      <c r="W381" t="s">
        <v>1890</v>
      </c>
      <c r="X381" t="s">
        <v>14490</v>
      </c>
      <c r="Y381">
        <v>22</v>
      </c>
      <c r="Z381">
        <v>22</v>
      </c>
      <c r="AA381">
        <v>7</v>
      </c>
      <c r="AB381">
        <v>7</v>
      </c>
      <c r="AC381">
        <v>8</v>
      </c>
    </row>
    <row r="382" spans="1:29">
      <c r="A382">
        <v>384</v>
      </c>
      <c r="B382" t="s">
        <v>805</v>
      </c>
      <c r="C382" t="s">
        <v>1908</v>
      </c>
      <c r="J382" t="s">
        <v>1444</v>
      </c>
      <c r="K382">
        <v>0</v>
      </c>
      <c r="N382" t="b">
        <v>0</v>
      </c>
      <c r="O382" t="b">
        <v>1</v>
      </c>
      <c r="P382" t="b">
        <v>0</v>
      </c>
      <c r="Q382">
        <v>10</v>
      </c>
      <c r="R382">
        <v>2</v>
      </c>
      <c r="S382">
        <v>1</v>
      </c>
      <c r="T382">
        <v>3</v>
      </c>
      <c r="U382" t="b">
        <v>1</v>
      </c>
      <c r="V382" t="s">
        <v>1079</v>
      </c>
      <c r="W382" t="s">
        <v>1890</v>
      </c>
      <c r="X382" t="s">
        <v>14717</v>
      </c>
      <c r="Y382">
        <v>23</v>
      </c>
      <c r="Z382">
        <v>23</v>
      </c>
      <c r="AA382">
        <v>7</v>
      </c>
      <c r="AB382">
        <v>7</v>
      </c>
      <c r="AC382">
        <v>8</v>
      </c>
    </row>
    <row r="383" spans="1:29">
      <c r="A383">
        <v>385</v>
      </c>
      <c r="B383" t="s">
        <v>805</v>
      </c>
      <c r="C383" t="s">
        <v>1909</v>
      </c>
      <c r="J383" t="s">
        <v>1444</v>
      </c>
      <c r="K383">
        <v>0</v>
      </c>
      <c r="N383" t="b">
        <v>1</v>
      </c>
      <c r="O383" t="b">
        <v>0</v>
      </c>
      <c r="P383" t="b">
        <v>0</v>
      </c>
      <c r="Q383">
        <v>10</v>
      </c>
      <c r="R383">
        <v>2</v>
      </c>
      <c r="S383">
        <v>1</v>
      </c>
      <c r="T383">
        <v>3</v>
      </c>
      <c r="U383" t="b">
        <v>1</v>
      </c>
      <c r="V383" t="s">
        <v>1079</v>
      </c>
      <c r="W383" t="s">
        <v>1890</v>
      </c>
      <c r="X383" t="s">
        <v>14634</v>
      </c>
      <c r="Y383">
        <v>25</v>
      </c>
      <c r="Z383">
        <v>25</v>
      </c>
      <c r="AA383">
        <v>7</v>
      </c>
      <c r="AB383">
        <v>7</v>
      </c>
      <c r="AC383">
        <v>8</v>
      </c>
    </row>
    <row r="384" spans="1:29">
      <c r="A384">
        <v>386</v>
      </c>
      <c r="B384" t="s">
        <v>805</v>
      </c>
      <c r="C384" t="s">
        <v>1910</v>
      </c>
      <c r="J384" t="s">
        <v>1444</v>
      </c>
      <c r="K384">
        <v>0</v>
      </c>
      <c r="N384" t="b">
        <v>1</v>
      </c>
      <c r="O384" t="b">
        <v>0</v>
      </c>
      <c r="P384" t="b">
        <v>0</v>
      </c>
      <c r="Q384">
        <v>10</v>
      </c>
      <c r="R384">
        <v>2</v>
      </c>
      <c r="S384">
        <v>1</v>
      </c>
      <c r="T384">
        <v>3</v>
      </c>
      <c r="U384" t="b">
        <v>1</v>
      </c>
      <c r="V384" t="s">
        <v>1079</v>
      </c>
      <c r="W384" t="s">
        <v>1890</v>
      </c>
      <c r="X384" t="s">
        <v>14718</v>
      </c>
      <c r="Y384">
        <v>26</v>
      </c>
      <c r="Z384">
        <v>26</v>
      </c>
      <c r="AA384">
        <v>7</v>
      </c>
      <c r="AB384">
        <v>7</v>
      </c>
      <c r="AC384">
        <v>8</v>
      </c>
    </row>
    <row r="385" spans="1:29">
      <c r="A385">
        <v>387</v>
      </c>
      <c r="B385" t="s">
        <v>805</v>
      </c>
      <c r="C385" t="s">
        <v>1911</v>
      </c>
      <c r="J385" t="s">
        <v>1444</v>
      </c>
      <c r="K385">
        <v>0</v>
      </c>
      <c r="N385" t="b">
        <v>1</v>
      </c>
      <c r="O385" t="b">
        <v>0</v>
      </c>
      <c r="P385" t="b">
        <v>0</v>
      </c>
      <c r="Q385">
        <v>10</v>
      </c>
      <c r="R385">
        <v>2</v>
      </c>
      <c r="S385">
        <v>1</v>
      </c>
      <c r="T385">
        <v>3</v>
      </c>
      <c r="U385" t="b">
        <v>1</v>
      </c>
      <c r="V385" t="s">
        <v>1079</v>
      </c>
      <c r="W385" t="s">
        <v>1890</v>
      </c>
      <c r="X385" t="s">
        <v>14635</v>
      </c>
      <c r="Y385">
        <v>27</v>
      </c>
      <c r="Z385">
        <v>27</v>
      </c>
      <c r="AA385">
        <v>7</v>
      </c>
      <c r="AB385">
        <v>7</v>
      </c>
      <c r="AC385">
        <v>8</v>
      </c>
    </row>
    <row r="386" spans="1:29">
      <c r="A386">
        <v>388</v>
      </c>
      <c r="B386" t="s">
        <v>805</v>
      </c>
      <c r="C386" t="s">
        <v>1912</v>
      </c>
      <c r="J386" t="s">
        <v>1444</v>
      </c>
      <c r="K386">
        <v>0</v>
      </c>
      <c r="N386" t="b">
        <v>1</v>
      </c>
      <c r="O386" t="b">
        <v>0</v>
      </c>
      <c r="P386" t="b">
        <v>0</v>
      </c>
      <c r="Q386">
        <v>10</v>
      </c>
      <c r="R386">
        <v>2</v>
      </c>
      <c r="S386">
        <v>1</v>
      </c>
      <c r="T386">
        <v>3</v>
      </c>
      <c r="U386" t="b">
        <v>1</v>
      </c>
      <c r="V386" t="s">
        <v>1079</v>
      </c>
      <c r="W386" t="s">
        <v>1890</v>
      </c>
      <c r="X386" t="s">
        <v>14730</v>
      </c>
      <c r="Y386">
        <v>28</v>
      </c>
      <c r="Z386">
        <v>28</v>
      </c>
      <c r="AA386">
        <v>7</v>
      </c>
      <c r="AB386">
        <v>7</v>
      </c>
      <c r="AC386">
        <v>8</v>
      </c>
    </row>
    <row r="387" spans="1:29">
      <c r="A387">
        <v>389</v>
      </c>
      <c r="B387" t="s">
        <v>805</v>
      </c>
      <c r="C387" t="s">
        <v>1913</v>
      </c>
      <c r="J387" t="s">
        <v>1444</v>
      </c>
      <c r="K387">
        <v>0</v>
      </c>
      <c r="N387" t="b">
        <v>1</v>
      </c>
      <c r="O387" t="b">
        <v>0</v>
      </c>
      <c r="P387" t="b">
        <v>0</v>
      </c>
      <c r="Q387">
        <v>10</v>
      </c>
      <c r="R387">
        <v>2</v>
      </c>
      <c r="S387">
        <v>1</v>
      </c>
      <c r="T387">
        <v>3</v>
      </c>
      <c r="U387" t="b">
        <v>1</v>
      </c>
      <c r="V387" t="s">
        <v>1079</v>
      </c>
      <c r="W387" t="s">
        <v>1890</v>
      </c>
      <c r="X387" t="s">
        <v>14636</v>
      </c>
      <c r="Y387">
        <v>29</v>
      </c>
      <c r="Z387">
        <v>29</v>
      </c>
      <c r="AA387">
        <v>7</v>
      </c>
      <c r="AB387">
        <v>7</v>
      </c>
      <c r="AC387">
        <v>8</v>
      </c>
    </row>
    <row r="388" spans="1:29">
      <c r="A388">
        <v>390</v>
      </c>
      <c r="B388" t="s">
        <v>805</v>
      </c>
      <c r="C388" t="s">
        <v>1914</v>
      </c>
      <c r="J388" t="s">
        <v>1444</v>
      </c>
      <c r="K388">
        <v>0</v>
      </c>
      <c r="N388" t="b">
        <v>1</v>
      </c>
      <c r="O388" t="b">
        <v>0</v>
      </c>
      <c r="P388" t="b">
        <v>0</v>
      </c>
      <c r="Q388">
        <v>10</v>
      </c>
      <c r="R388">
        <v>2</v>
      </c>
      <c r="S388">
        <v>1</v>
      </c>
      <c r="T388">
        <v>3</v>
      </c>
      <c r="U388" t="b">
        <v>1</v>
      </c>
      <c r="V388" t="s">
        <v>1079</v>
      </c>
      <c r="W388" t="s">
        <v>1890</v>
      </c>
      <c r="X388" t="s">
        <v>14637</v>
      </c>
      <c r="Y388">
        <v>30</v>
      </c>
      <c r="Z388">
        <v>30</v>
      </c>
      <c r="AA388">
        <v>7</v>
      </c>
      <c r="AB388">
        <v>7</v>
      </c>
      <c r="AC388">
        <v>8</v>
      </c>
    </row>
    <row r="389" spans="1:29">
      <c r="A389">
        <v>391</v>
      </c>
      <c r="B389" t="s">
        <v>805</v>
      </c>
      <c r="C389" t="s">
        <v>1915</v>
      </c>
      <c r="J389" t="s">
        <v>1444</v>
      </c>
      <c r="K389">
        <v>0</v>
      </c>
      <c r="N389" t="b">
        <v>1</v>
      </c>
      <c r="O389" t="b">
        <v>0</v>
      </c>
      <c r="P389" t="b">
        <v>0</v>
      </c>
      <c r="Q389">
        <v>10</v>
      </c>
      <c r="R389">
        <v>2</v>
      </c>
      <c r="S389">
        <v>1</v>
      </c>
      <c r="T389">
        <v>3</v>
      </c>
      <c r="U389" t="b">
        <v>1</v>
      </c>
      <c r="V389" t="s">
        <v>1079</v>
      </c>
      <c r="W389" t="s">
        <v>1890</v>
      </c>
      <c r="X389" t="s">
        <v>14770</v>
      </c>
      <c r="Y389">
        <v>31</v>
      </c>
      <c r="Z389">
        <v>31</v>
      </c>
      <c r="AA389">
        <v>7</v>
      </c>
      <c r="AB389">
        <v>7</v>
      </c>
      <c r="AC389">
        <v>8</v>
      </c>
    </row>
    <row r="390" spans="1:29">
      <c r="A390">
        <v>392</v>
      </c>
      <c r="B390" t="s">
        <v>805</v>
      </c>
      <c r="C390" t="s">
        <v>1916</v>
      </c>
      <c r="J390" t="s">
        <v>1444</v>
      </c>
      <c r="K390">
        <v>0</v>
      </c>
      <c r="N390" t="b">
        <v>1</v>
      </c>
      <c r="O390" t="b">
        <v>0</v>
      </c>
      <c r="P390" t="b">
        <v>0</v>
      </c>
      <c r="Q390">
        <v>10</v>
      </c>
      <c r="R390">
        <v>2</v>
      </c>
      <c r="S390">
        <v>1</v>
      </c>
      <c r="T390">
        <v>3</v>
      </c>
      <c r="U390" t="b">
        <v>1</v>
      </c>
      <c r="V390" t="s">
        <v>1079</v>
      </c>
      <c r="W390" t="s">
        <v>1890</v>
      </c>
      <c r="X390" t="s">
        <v>14771</v>
      </c>
      <c r="Y390">
        <v>32</v>
      </c>
      <c r="Z390">
        <v>32</v>
      </c>
      <c r="AA390">
        <v>7</v>
      </c>
      <c r="AB390">
        <v>7</v>
      </c>
      <c r="AC390">
        <v>8</v>
      </c>
    </row>
    <row r="391" spans="1:29">
      <c r="A391">
        <v>393</v>
      </c>
      <c r="B391" t="s">
        <v>805</v>
      </c>
      <c r="C391" t="s">
        <v>1917</v>
      </c>
      <c r="J391" t="s">
        <v>1444</v>
      </c>
      <c r="K391">
        <v>0</v>
      </c>
      <c r="N391" t="b">
        <v>0</v>
      </c>
      <c r="O391" t="b">
        <v>1</v>
      </c>
      <c r="P391" t="b">
        <v>0</v>
      </c>
      <c r="Q391">
        <v>10</v>
      </c>
      <c r="R391">
        <v>2</v>
      </c>
      <c r="S391">
        <v>1</v>
      </c>
      <c r="T391">
        <v>3</v>
      </c>
      <c r="U391" t="b">
        <v>1</v>
      </c>
      <c r="V391" t="s">
        <v>1079</v>
      </c>
      <c r="W391" t="s">
        <v>1890</v>
      </c>
      <c r="X391" t="s">
        <v>14772</v>
      </c>
      <c r="Y391">
        <v>33</v>
      </c>
      <c r="Z391">
        <v>33</v>
      </c>
      <c r="AA391">
        <v>7</v>
      </c>
      <c r="AB391">
        <v>7</v>
      </c>
      <c r="AC391">
        <v>8</v>
      </c>
    </row>
    <row r="392" spans="1:29">
      <c r="A392">
        <v>394</v>
      </c>
      <c r="B392" t="s">
        <v>805</v>
      </c>
      <c r="C392" t="s">
        <v>1918</v>
      </c>
      <c r="J392" t="s">
        <v>1444</v>
      </c>
      <c r="K392">
        <v>0</v>
      </c>
      <c r="N392" t="b">
        <v>0</v>
      </c>
      <c r="O392" t="b">
        <v>1</v>
      </c>
      <c r="P392" t="b">
        <v>0</v>
      </c>
      <c r="Q392">
        <v>10</v>
      </c>
      <c r="R392">
        <v>2</v>
      </c>
      <c r="S392">
        <v>1</v>
      </c>
      <c r="T392">
        <v>3</v>
      </c>
      <c r="U392" t="b">
        <v>1</v>
      </c>
      <c r="V392" t="s">
        <v>1079</v>
      </c>
      <c r="W392" t="s">
        <v>1890</v>
      </c>
      <c r="X392" t="s">
        <v>14773</v>
      </c>
      <c r="Y392">
        <v>33</v>
      </c>
      <c r="Z392">
        <v>33</v>
      </c>
      <c r="AA392">
        <v>8</v>
      </c>
      <c r="AB392">
        <v>8</v>
      </c>
      <c r="AC392">
        <v>8</v>
      </c>
    </row>
    <row r="393" spans="1:29">
      <c r="A393">
        <v>395</v>
      </c>
      <c r="B393" t="s">
        <v>805</v>
      </c>
      <c r="C393" t="s">
        <v>1919</v>
      </c>
      <c r="J393" t="s">
        <v>1444</v>
      </c>
      <c r="K393">
        <v>0</v>
      </c>
      <c r="N393" t="b">
        <v>0</v>
      </c>
      <c r="O393" t="b">
        <v>1</v>
      </c>
      <c r="P393" t="b">
        <v>0</v>
      </c>
      <c r="Q393">
        <v>10</v>
      </c>
      <c r="R393">
        <v>2</v>
      </c>
      <c r="S393">
        <v>1</v>
      </c>
      <c r="T393">
        <v>3</v>
      </c>
      <c r="U393" t="b">
        <v>1</v>
      </c>
      <c r="V393" t="s">
        <v>1079</v>
      </c>
      <c r="W393" t="s">
        <v>1890</v>
      </c>
      <c r="X393" t="s">
        <v>14774</v>
      </c>
      <c r="Y393">
        <v>33</v>
      </c>
      <c r="Z393">
        <v>33</v>
      </c>
      <c r="AA393">
        <v>9</v>
      </c>
      <c r="AB393">
        <v>9</v>
      </c>
      <c r="AC393">
        <v>8</v>
      </c>
    </row>
    <row r="394" spans="1:29">
      <c r="A394">
        <v>396</v>
      </c>
      <c r="B394" t="s">
        <v>805</v>
      </c>
      <c r="C394" t="s">
        <v>1920</v>
      </c>
      <c r="J394" t="s">
        <v>1444</v>
      </c>
      <c r="K394">
        <v>0</v>
      </c>
      <c r="N394" t="b">
        <v>1</v>
      </c>
      <c r="O394" t="b">
        <v>0</v>
      </c>
      <c r="P394" t="b">
        <v>0</v>
      </c>
      <c r="Q394">
        <v>10</v>
      </c>
      <c r="R394">
        <v>2</v>
      </c>
      <c r="S394">
        <v>1</v>
      </c>
      <c r="T394">
        <v>3</v>
      </c>
      <c r="U394" t="b">
        <v>1</v>
      </c>
      <c r="V394" t="s">
        <v>1079</v>
      </c>
      <c r="W394" t="s">
        <v>1890</v>
      </c>
      <c r="X394" t="s">
        <v>14775</v>
      </c>
      <c r="Y394">
        <v>34</v>
      </c>
      <c r="Z394">
        <v>34</v>
      </c>
      <c r="AA394">
        <v>7</v>
      </c>
      <c r="AB394">
        <v>7</v>
      </c>
      <c r="AC394">
        <v>8</v>
      </c>
    </row>
    <row r="395" spans="1:29">
      <c r="A395">
        <v>397</v>
      </c>
      <c r="B395" t="s">
        <v>805</v>
      </c>
      <c r="C395" t="s">
        <v>1921</v>
      </c>
      <c r="J395" t="s">
        <v>1444</v>
      </c>
      <c r="K395">
        <v>0</v>
      </c>
      <c r="N395" t="b">
        <v>1</v>
      </c>
      <c r="O395" t="b">
        <v>0</v>
      </c>
      <c r="P395" t="b">
        <v>0</v>
      </c>
      <c r="Q395">
        <v>10</v>
      </c>
      <c r="R395">
        <v>2</v>
      </c>
      <c r="S395">
        <v>1</v>
      </c>
      <c r="T395">
        <v>3</v>
      </c>
      <c r="U395" t="b">
        <v>1</v>
      </c>
      <c r="V395" t="s">
        <v>1079</v>
      </c>
      <c r="W395" t="s">
        <v>1890</v>
      </c>
      <c r="X395" t="s">
        <v>14776</v>
      </c>
      <c r="Y395">
        <v>35</v>
      </c>
      <c r="Z395">
        <v>35</v>
      </c>
      <c r="AA395">
        <v>7</v>
      </c>
      <c r="AB395">
        <v>7</v>
      </c>
      <c r="AC395">
        <v>8</v>
      </c>
    </row>
    <row r="396" spans="1:29">
      <c r="A396">
        <v>398</v>
      </c>
      <c r="B396" t="s">
        <v>805</v>
      </c>
      <c r="C396" t="s">
        <v>1922</v>
      </c>
      <c r="J396" t="s">
        <v>1444</v>
      </c>
      <c r="K396">
        <v>0</v>
      </c>
      <c r="N396" t="b">
        <v>1</v>
      </c>
      <c r="O396" t="b">
        <v>0</v>
      </c>
      <c r="P396" t="b">
        <v>0</v>
      </c>
      <c r="Q396">
        <v>10</v>
      </c>
      <c r="R396">
        <v>2</v>
      </c>
      <c r="S396">
        <v>1</v>
      </c>
      <c r="T396">
        <v>3</v>
      </c>
      <c r="U396" t="b">
        <v>1</v>
      </c>
      <c r="V396" t="s">
        <v>1079</v>
      </c>
      <c r="W396" t="s">
        <v>1890</v>
      </c>
      <c r="X396" t="s">
        <v>14777</v>
      </c>
      <c r="Y396">
        <v>36</v>
      </c>
      <c r="Z396">
        <v>36</v>
      </c>
      <c r="AA396">
        <v>7</v>
      </c>
      <c r="AB396">
        <v>7</v>
      </c>
      <c r="AC396">
        <v>8</v>
      </c>
    </row>
    <row r="397" spans="1:29">
      <c r="A397">
        <v>399</v>
      </c>
      <c r="B397" t="s">
        <v>805</v>
      </c>
      <c r="C397" t="s">
        <v>1923</v>
      </c>
      <c r="J397" t="s">
        <v>1444</v>
      </c>
      <c r="K397">
        <v>0</v>
      </c>
      <c r="N397" t="b">
        <v>1</v>
      </c>
      <c r="O397" t="b">
        <v>0</v>
      </c>
      <c r="P397" t="b">
        <v>0</v>
      </c>
      <c r="Q397">
        <v>10</v>
      </c>
      <c r="R397">
        <v>2</v>
      </c>
      <c r="S397">
        <v>1</v>
      </c>
      <c r="T397">
        <v>3</v>
      </c>
      <c r="U397" t="b">
        <v>1</v>
      </c>
      <c r="V397" t="s">
        <v>1079</v>
      </c>
      <c r="W397" t="s">
        <v>1890</v>
      </c>
      <c r="X397" t="s">
        <v>14664</v>
      </c>
      <c r="Y397">
        <v>37</v>
      </c>
      <c r="Z397">
        <v>37</v>
      </c>
      <c r="AA397">
        <v>7</v>
      </c>
      <c r="AB397">
        <v>7</v>
      </c>
      <c r="AC397">
        <v>8</v>
      </c>
    </row>
    <row r="398" spans="1:29">
      <c r="A398">
        <v>400</v>
      </c>
      <c r="B398" t="s">
        <v>805</v>
      </c>
      <c r="C398" t="s">
        <v>1924</v>
      </c>
      <c r="J398" t="s">
        <v>1444</v>
      </c>
      <c r="K398">
        <v>0</v>
      </c>
      <c r="N398" t="b">
        <v>1</v>
      </c>
      <c r="O398" t="b">
        <v>0</v>
      </c>
      <c r="P398" t="b">
        <v>0</v>
      </c>
      <c r="Q398">
        <v>10</v>
      </c>
      <c r="R398">
        <v>2</v>
      </c>
      <c r="S398">
        <v>1</v>
      </c>
      <c r="T398">
        <v>3</v>
      </c>
      <c r="U398" t="b">
        <v>1</v>
      </c>
      <c r="V398" t="s">
        <v>1079</v>
      </c>
      <c r="W398" t="s">
        <v>1890</v>
      </c>
      <c r="X398" t="s">
        <v>14747</v>
      </c>
      <c r="Y398">
        <v>38</v>
      </c>
      <c r="Z398">
        <v>38</v>
      </c>
      <c r="AA398">
        <v>7</v>
      </c>
      <c r="AB398">
        <v>7</v>
      </c>
      <c r="AC398">
        <v>8</v>
      </c>
    </row>
    <row r="399" spans="1:29">
      <c r="A399">
        <v>401</v>
      </c>
      <c r="B399" t="s">
        <v>805</v>
      </c>
      <c r="C399" t="s">
        <v>1925</v>
      </c>
      <c r="J399" t="s">
        <v>1444</v>
      </c>
      <c r="K399">
        <v>0</v>
      </c>
      <c r="N399" t="b">
        <v>1</v>
      </c>
      <c r="O399" t="b">
        <v>0</v>
      </c>
      <c r="P399" t="b">
        <v>0</v>
      </c>
      <c r="Q399">
        <v>10</v>
      </c>
      <c r="R399">
        <v>2</v>
      </c>
      <c r="S399">
        <v>1</v>
      </c>
      <c r="T399">
        <v>3</v>
      </c>
      <c r="U399" t="b">
        <v>1</v>
      </c>
      <c r="V399" t="s">
        <v>1079</v>
      </c>
      <c r="W399" t="s">
        <v>1890</v>
      </c>
      <c r="X399" t="s">
        <v>14667</v>
      </c>
      <c r="Y399">
        <v>39</v>
      </c>
      <c r="Z399">
        <v>39</v>
      </c>
      <c r="AA399">
        <v>7</v>
      </c>
      <c r="AB399">
        <v>7</v>
      </c>
      <c r="AC399">
        <v>8</v>
      </c>
    </row>
    <row r="400" spans="1:29">
      <c r="A400">
        <v>402</v>
      </c>
      <c r="B400" t="s">
        <v>805</v>
      </c>
      <c r="C400" t="s">
        <v>1926</v>
      </c>
      <c r="J400" t="s">
        <v>1444</v>
      </c>
      <c r="K400">
        <v>0</v>
      </c>
      <c r="N400" t="b">
        <v>1</v>
      </c>
      <c r="O400" t="b">
        <v>0</v>
      </c>
      <c r="P400" t="b">
        <v>0</v>
      </c>
      <c r="Q400">
        <v>10</v>
      </c>
      <c r="R400">
        <v>2</v>
      </c>
      <c r="S400">
        <v>1</v>
      </c>
      <c r="T400">
        <v>3</v>
      </c>
      <c r="U400" t="b">
        <v>1</v>
      </c>
      <c r="V400" t="s">
        <v>1079</v>
      </c>
      <c r="W400" t="s">
        <v>1890</v>
      </c>
      <c r="X400" t="s">
        <v>14749</v>
      </c>
      <c r="Y400">
        <v>40</v>
      </c>
      <c r="Z400">
        <v>40</v>
      </c>
      <c r="AA400">
        <v>7</v>
      </c>
      <c r="AB400">
        <v>7</v>
      </c>
      <c r="AC400">
        <v>8</v>
      </c>
    </row>
    <row r="401" spans="1:29">
      <c r="A401">
        <v>403</v>
      </c>
      <c r="B401" t="s">
        <v>805</v>
      </c>
      <c r="C401" t="s">
        <v>1927</v>
      </c>
      <c r="J401" t="s">
        <v>1444</v>
      </c>
      <c r="K401">
        <v>0</v>
      </c>
      <c r="N401" t="b">
        <v>1</v>
      </c>
      <c r="O401" t="b">
        <v>0</v>
      </c>
      <c r="P401" t="b">
        <v>0</v>
      </c>
      <c r="Q401">
        <v>10</v>
      </c>
      <c r="R401">
        <v>2</v>
      </c>
      <c r="S401">
        <v>1</v>
      </c>
      <c r="T401">
        <v>3</v>
      </c>
      <c r="U401" t="b">
        <v>1</v>
      </c>
      <c r="V401" t="s">
        <v>1079</v>
      </c>
      <c r="W401" t="s">
        <v>1890</v>
      </c>
      <c r="X401" t="s">
        <v>14751</v>
      </c>
      <c r="Y401">
        <v>41</v>
      </c>
      <c r="Z401">
        <v>41</v>
      </c>
      <c r="AA401">
        <v>7</v>
      </c>
      <c r="AB401">
        <v>7</v>
      </c>
      <c r="AC401">
        <v>8</v>
      </c>
    </row>
    <row r="402" spans="1:29">
      <c r="A402">
        <v>404</v>
      </c>
      <c r="B402" t="s">
        <v>805</v>
      </c>
      <c r="C402" t="s">
        <v>1928</v>
      </c>
      <c r="J402" t="s">
        <v>1444</v>
      </c>
      <c r="K402">
        <v>0</v>
      </c>
      <c r="N402" t="b">
        <v>1</v>
      </c>
      <c r="O402" t="b">
        <v>0</v>
      </c>
      <c r="P402" t="b">
        <v>0</v>
      </c>
      <c r="Q402">
        <v>10</v>
      </c>
      <c r="R402">
        <v>2</v>
      </c>
      <c r="S402">
        <v>1</v>
      </c>
      <c r="T402">
        <v>3</v>
      </c>
      <c r="U402" t="b">
        <v>1</v>
      </c>
      <c r="V402" t="s">
        <v>1079</v>
      </c>
      <c r="W402" t="s">
        <v>1890</v>
      </c>
      <c r="X402" t="s">
        <v>14670</v>
      </c>
      <c r="Y402">
        <v>42</v>
      </c>
      <c r="Z402">
        <v>42</v>
      </c>
      <c r="AA402">
        <v>7</v>
      </c>
      <c r="AB402">
        <v>7</v>
      </c>
      <c r="AC402">
        <v>8</v>
      </c>
    </row>
    <row r="403" spans="1:29">
      <c r="A403">
        <v>405</v>
      </c>
      <c r="B403" t="s">
        <v>805</v>
      </c>
      <c r="C403" t="s">
        <v>1929</v>
      </c>
      <c r="J403" t="s">
        <v>1444</v>
      </c>
      <c r="K403">
        <v>0</v>
      </c>
      <c r="N403" t="b">
        <v>1</v>
      </c>
      <c r="O403" t="b">
        <v>0</v>
      </c>
      <c r="P403" t="b">
        <v>0</v>
      </c>
      <c r="Q403">
        <v>10</v>
      </c>
      <c r="R403">
        <v>2</v>
      </c>
      <c r="S403">
        <v>1</v>
      </c>
      <c r="T403">
        <v>3</v>
      </c>
      <c r="U403" t="b">
        <v>1</v>
      </c>
      <c r="V403" t="s">
        <v>1079</v>
      </c>
      <c r="W403" t="s">
        <v>1890</v>
      </c>
      <c r="X403" t="s">
        <v>14640</v>
      </c>
      <c r="Y403">
        <v>25</v>
      </c>
      <c r="Z403">
        <v>25</v>
      </c>
      <c r="AA403">
        <v>8</v>
      </c>
      <c r="AB403">
        <v>8</v>
      </c>
      <c r="AC403">
        <v>8</v>
      </c>
    </row>
    <row r="404" spans="1:29">
      <c r="A404">
        <v>406</v>
      </c>
      <c r="B404" t="s">
        <v>805</v>
      </c>
      <c r="C404" t="s">
        <v>1930</v>
      </c>
      <c r="J404" t="s">
        <v>1444</v>
      </c>
      <c r="K404">
        <v>0</v>
      </c>
      <c r="N404" t="b">
        <v>1</v>
      </c>
      <c r="O404" t="b">
        <v>0</v>
      </c>
      <c r="P404" t="b">
        <v>0</v>
      </c>
      <c r="Q404">
        <v>10</v>
      </c>
      <c r="R404">
        <v>2</v>
      </c>
      <c r="S404">
        <v>1</v>
      </c>
      <c r="T404">
        <v>3</v>
      </c>
      <c r="U404" t="b">
        <v>1</v>
      </c>
      <c r="V404" t="s">
        <v>1079</v>
      </c>
      <c r="W404" t="s">
        <v>1890</v>
      </c>
      <c r="X404" t="s">
        <v>14722</v>
      </c>
      <c r="Y404">
        <v>26</v>
      </c>
      <c r="Z404">
        <v>26</v>
      </c>
      <c r="AA404">
        <v>8</v>
      </c>
      <c r="AB404">
        <v>8</v>
      </c>
      <c r="AC404">
        <v>8</v>
      </c>
    </row>
    <row r="405" spans="1:29">
      <c r="A405">
        <v>407</v>
      </c>
      <c r="B405" t="s">
        <v>805</v>
      </c>
      <c r="C405" t="s">
        <v>1931</v>
      </c>
      <c r="J405" t="s">
        <v>1444</v>
      </c>
      <c r="K405">
        <v>0</v>
      </c>
      <c r="N405" t="b">
        <v>1</v>
      </c>
      <c r="O405" t="b">
        <v>0</v>
      </c>
      <c r="P405" t="b">
        <v>0</v>
      </c>
      <c r="Q405">
        <v>10</v>
      </c>
      <c r="R405">
        <v>2</v>
      </c>
      <c r="S405">
        <v>1</v>
      </c>
      <c r="T405">
        <v>3</v>
      </c>
      <c r="U405" t="b">
        <v>1</v>
      </c>
      <c r="V405" t="s">
        <v>1079</v>
      </c>
      <c r="W405" t="s">
        <v>1890</v>
      </c>
      <c r="X405" t="s">
        <v>14641</v>
      </c>
      <c r="Y405">
        <v>27</v>
      </c>
      <c r="Z405">
        <v>27</v>
      </c>
      <c r="AA405">
        <v>8</v>
      </c>
      <c r="AB405">
        <v>8</v>
      </c>
      <c r="AC405">
        <v>8</v>
      </c>
    </row>
    <row r="406" spans="1:29">
      <c r="A406">
        <v>408</v>
      </c>
      <c r="B406" t="s">
        <v>805</v>
      </c>
      <c r="C406" t="s">
        <v>1932</v>
      </c>
      <c r="J406" t="s">
        <v>1444</v>
      </c>
      <c r="K406">
        <v>0</v>
      </c>
      <c r="N406" t="b">
        <v>1</v>
      </c>
      <c r="O406" t="b">
        <v>0</v>
      </c>
      <c r="P406" t="b">
        <v>0</v>
      </c>
      <c r="Q406">
        <v>10</v>
      </c>
      <c r="R406">
        <v>2</v>
      </c>
      <c r="S406">
        <v>1</v>
      </c>
      <c r="T406">
        <v>3</v>
      </c>
      <c r="U406" t="b">
        <v>1</v>
      </c>
      <c r="V406" t="s">
        <v>1079</v>
      </c>
      <c r="W406" t="s">
        <v>1890</v>
      </c>
      <c r="X406" t="s">
        <v>14731</v>
      </c>
      <c r="Y406">
        <v>28</v>
      </c>
      <c r="Z406">
        <v>28</v>
      </c>
      <c r="AA406">
        <v>8</v>
      </c>
      <c r="AB406">
        <v>8</v>
      </c>
      <c r="AC406">
        <v>8</v>
      </c>
    </row>
    <row r="407" spans="1:29">
      <c r="A407">
        <v>409</v>
      </c>
      <c r="B407" t="s">
        <v>805</v>
      </c>
      <c r="C407" t="s">
        <v>1933</v>
      </c>
      <c r="J407" t="s">
        <v>1444</v>
      </c>
      <c r="K407">
        <v>0</v>
      </c>
      <c r="N407" t="b">
        <v>1</v>
      </c>
      <c r="O407" t="b">
        <v>0</v>
      </c>
      <c r="P407" t="b">
        <v>0</v>
      </c>
      <c r="Q407">
        <v>10</v>
      </c>
      <c r="R407">
        <v>2</v>
      </c>
      <c r="S407">
        <v>1</v>
      </c>
      <c r="T407">
        <v>3</v>
      </c>
      <c r="U407" t="b">
        <v>1</v>
      </c>
      <c r="V407" t="s">
        <v>1079</v>
      </c>
      <c r="W407" t="s">
        <v>1890</v>
      </c>
      <c r="X407" t="s">
        <v>14642</v>
      </c>
      <c r="Y407">
        <v>29</v>
      </c>
      <c r="Z407">
        <v>29</v>
      </c>
      <c r="AA407">
        <v>8</v>
      </c>
      <c r="AB407">
        <v>8</v>
      </c>
      <c r="AC407">
        <v>8</v>
      </c>
    </row>
    <row r="408" spans="1:29">
      <c r="A408">
        <v>410</v>
      </c>
      <c r="B408" t="s">
        <v>805</v>
      </c>
      <c r="C408" t="s">
        <v>1934</v>
      </c>
      <c r="J408" t="s">
        <v>1444</v>
      </c>
      <c r="K408">
        <v>0</v>
      </c>
      <c r="N408" t="b">
        <v>1</v>
      </c>
      <c r="O408" t="b">
        <v>0</v>
      </c>
      <c r="P408" t="b">
        <v>0</v>
      </c>
      <c r="Q408">
        <v>10</v>
      </c>
      <c r="R408">
        <v>2</v>
      </c>
      <c r="S408">
        <v>1</v>
      </c>
      <c r="T408">
        <v>3</v>
      </c>
      <c r="U408" t="b">
        <v>1</v>
      </c>
      <c r="V408" t="s">
        <v>1079</v>
      </c>
      <c r="W408" t="s">
        <v>1890</v>
      </c>
      <c r="X408" t="s">
        <v>14643</v>
      </c>
      <c r="Y408">
        <v>30</v>
      </c>
      <c r="Z408">
        <v>30</v>
      </c>
      <c r="AA408">
        <v>8</v>
      </c>
      <c r="AB408">
        <v>8</v>
      </c>
      <c r="AC408">
        <v>8</v>
      </c>
    </row>
    <row r="409" spans="1:29">
      <c r="A409">
        <v>411</v>
      </c>
      <c r="B409" t="s">
        <v>805</v>
      </c>
      <c r="C409" t="s">
        <v>1935</v>
      </c>
      <c r="J409" t="s">
        <v>1444</v>
      </c>
      <c r="K409">
        <v>0</v>
      </c>
      <c r="N409" t="b">
        <v>1</v>
      </c>
      <c r="O409" t="b">
        <v>0</v>
      </c>
      <c r="P409" t="b">
        <v>0</v>
      </c>
      <c r="Q409">
        <v>10</v>
      </c>
      <c r="R409">
        <v>2</v>
      </c>
      <c r="S409">
        <v>1</v>
      </c>
      <c r="T409">
        <v>3</v>
      </c>
      <c r="U409" t="b">
        <v>1</v>
      </c>
      <c r="V409" t="s">
        <v>1079</v>
      </c>
      <c r="W409" t="s">
        <v>1890</v>
      </c>
      <c r="X409" t="s">
        <v>14778</v>
      </c>
      <c r="Y409">
        <v>31</v>
      </c>
      <c r="Z409">
        <v>31</v>
      </c>
      <c r="AA409">
        <v>8</v>
      </c>
      <c r="AB409">
        <v>8</v>
      </c>
      <c r="AC409">
        <v>8</v>
      </c>
    </row>
    <row r="410" spans="1:29">
      <c r="A410">
        <v>412</v>
      </c>
      <c r="B410" t="s">
        <v>805</v>
      </c>
      <c r="C410" t="s">
        <v>1936</v>
      </c>
      <c r="J410" t="s">
        <v>1444</v>
      </c>
      <c r="K410">
        <v>0</v>
      </c>
      <c r="N410" t="b">
        <v>1</v>
      </c>
      <c r="O410" t="b">
        <v>0</v>
      </c>
      <c r="P410" t="b">
        <v>0</v>
      </c>
      <c r="Q410">
        <v>10</v>
      </c>
      <c r="R410">
        <v>2</v>
      </c>
      <c r="S410">
        <v>1</v>
      </c>
      <c r="T410">
        <v>3</v>
      </c>
      <c r="U410" t="b">
        <v>1</v>
      </c>
      <c r="V410" t="s">
        <v>1079</v>
      </c>
      <c r="W410" t="s">
        <v>1890</v>
      </c>
      <c r="X410" t="s">
        <v>14779</v>
      </c>
      <c r="Y410">
        <v>32</v>
      </c>
      <c r="Z410">
        <v>32</v>
      </c>
      <c r="AA410">
        <v>8</v>
      </c>
      <c r="AB410">
        <v>8</v>
      </c>
      <c r="AC410">
        <v>8</v>
      </c>
    </row>
    <row r="411" spans="1:29">
      <c r="A411">
        <v>413</v>
      </c>
      <c r="B411" t="s">
        <v>805</v>
      </c>
      <c r="C411" t="s">
        <v>1937</v>
      </c>
      <c r="J411" t="s">
        <v>1444</v>
      </c>
      <c r="K411">
        <v>0</v>
      </c>
      <c r="N411" t="b">
        <v>1</v>
      </c>
      <c r="O411" t="b">
        <v>0</v>
      </c>
      <c r="P411" t="b">
        <v>0</v>
      </c>
      <c r="Q411">
        <v>10</v>
      </c>
      <c r="R411">
        <v>2</v>
      </c>
      <c r="S411">
        <v>1</v>
      </c>
      <c r="T411">
        <v>3</v>
      </c>
      <c r="U411" t="b">
        <v>1</v>
      </c>
      <c r="V411" t="s">
        <v>1079</v>
      </c>
      <c r="W411" t="s">
        <v>1890</v>
      </c>
      <c r="X411" t="s">
        <v>14780</v>
      </c>
      <c r="Y411">
        <v>34</v>
      </c>
      <c r="Z411">
        <v>34</v>
      </c>
      <c r="AA411">
        <v>8</v>
      </c>
      <c r="AB411">
        <v>8</v>
      </c>
      <c r="AC411">
        <v>8</v>
      </c>
    </row>
    <row r="412" spans="1:29">
      <c r="A412">
        <v>414</v>
      </c>
      <c r="B412" t="s">
        <v>805</v>
      </c>
      <c r="C412" t="s">
        <v>1938</v>
      </c>
      <c r="J412" t="s">
        <v>1444</v>
      </c>
      <c r="K412">
        <v>0</v>
      </c>
      <c r="N412" t="b">
        <v>1</v>
      </c>
      <c r="O412" t="b">
        <v>0</v>
      </c>
      <c r="P412" t="b">
        <v>0</v>
      </c>
      <c r="Q412">
        <v>10</v>
      </c>
      <c r="R412">
        <v>2</v>
      </c>
      <c r="S412">
        <v>1</v>
      </c>
      <c r="T412">
        <v>3</v>
      </c>
      <c r="U412" t="b">
        <v>1</v>
      </c>
      <c r="V412" t="s">
        <v>1079</v>
      </c>
      <c r="W412" t="s">
        <v>1890</v>
      </c>
      <c r="X412" t="s">
        <v>14781</v>
      </c>
      <c r="Y412">
        <v>35</v>
      </c>
      <c r="Z412">
        <v>35</v>
      </c>
      <c r="AA412">
        <v>8</v>
      </c>
      <c r="AB412">
        <v>8</v>
      </c>
      <c r="AC412">
        <v>8</v>
      </c>
    </row>
    <row r="413" spans="1:29">
      <c r="A413">
        <v>415</v>
      </c>
      <c r="B413" t="s">
        <v>805</v>
      </c>
      <c r="C413" t="s">
        <v>1939</v>
      </c>
      <c r="J413" t="s">
        <v>1444</v>
      </c>
      <c r="K413">
        <v>0</v>
      </c>
      <c r="N413" t="b">
        <v>1</v>
      </c>
      <c r="O413" t="b">
        <v>0</v>
      </c>
      <c r="P413" t="b">
        <v>0</v>
      </c>
      <c r="Q413">
        <v>10</v>
      </c>
      <c r="R413">
        <v>2</v>
      </c>
      <c r="S413">
        <v>1</v>
      </c>
      <c r="T413">
        <v>3</v>
      </c>
      <c r="U413" t="b">
        <v>1</v>
      </c>
      <c r="V413" t="s">
        <v>1079</v>
      </c>
      <c r="W413" t="s">
        <v>1890</v>
      </c>
      <c r="X413" t="s">
        <v>14782</v>
      </c>
      <c r="Y413">
        <v>36</v>
      </c>
      <c r="Z413">
        <v>36</v>
      </c>
      <c r="AA413">
        <v>8</v>
      </c>
      <c r="AB413">
        <v>8</v>
      </c>
      <c r="AC413">
        <v>8</v>
      </c>
    </row>
    <row r="414" spans="1:29">
      <c r="A414">
        <v>416</v>
      </c>
      <c r="B414" t="s">
        <v>805</v>
      </c>
      <c r="C414" t="s">
        <v>1940</v>
      </c>
      <c r="J414" t="s">
        <v>1444</v>
      </c>
      <c r="K414">
        <v>0</v>
      </c>
      <c r="N414" t="b">
        <v>1</v>
      </c>
      <c r="O414" t="b">
        <v>0</v>
      </c>
      <c r="P414" t="b">
        <v>0</v>
      </c>
      <c r="Q414">
        <v>10</v>
      </c>
      <c r="R414">
        <v>2</v>
      </c>
      <c r="S414">
        <v>1</v>
      </c>
      <c r="T414">
        <v>3</v>
      </c>
      <c r="U414" t="b">
        <v>1</v>
      </c>
      <c r="V414" t="s">
        <v>1079</v>
      </c>
      <c r="W414" t="s">
        <v>1890</v>
      </c>
      <c r="X414" t="s">
        <v>14665</v>
      </c>
      <c r="Y414">
        <v>37</v>
      </c>
      <c r="Z414">
        <v>37</v>
      </c>
      <c r="AA414">
        <v>8</v>
      </c>
      <c r="AB414">
        <v>8</v>
      </c>
      <c r="AC414">
        <v>8</v>
      </c>
    </row>
    <row r="415" spans="1:29">
      <c r="A415">
        <v>417</v>
      </c>
      <c r="B415" t="s">
        <v>805</v>
      </c>
      <c r="C415" t="s">
        <v>1941</v>
      </c>
      <c r="J415" t="s">
        <v>1444</v>
      </c>
      <c r="K415">
        <v>0</v>
      </c>
      <c r="N415" t="b">
        <v>1</v>
      </c>
      <c r="O415" t="b">
        <v>0</v>
      </c>
      <c r="P415" t="b">
        <v>0</v>
      </c>
      <c r="Q415">
        <v>10</v>
      </c>
      <c r="R415">
        <v>2</v>
      </c>
      <c r="S415">
        <v>1</v>
      </c>
      <c r="T415">
        <v>3</v>
      </c>
      <c r="U415" t="b">
        <v>1</v>
      </c>
      <c r="V415" t="s">
        <v>1079</v>
      </c>
      <c r="W415" t="s">
        <v>1890</v>
      </c>
      <c r="X415" t="s">
        <v>14748</v>
      </c>
      <c r="Y415">
        <v>38</v>
      </c>
      <c r="Z415">
        <v>38</v>
      </c>
      <c r="AA415">
        <v>8</v>
      </c>
      <c r="AB415">
        <v>8</v>
      </c>
      <c r="AC415">
        <v>8</v>
      </c>
    </row>
    <row r="416" spans="1:29">
      <c r="A416">
        <v>418</v>
      </c>
      <c r="B416" t="s">
        <v>805</v>
      </c>
      <c r="C416" t="s">
        <v>1942</v>
      </c>
      <c r="J416" t="s">
        <v>1444</v>
      </c>
      <c r="K416">
        <v>0</v>
      </c>
      <c r="N416" t="b">
        <v>1</v>
      </c>
      <c r="O416" t="b">
        <v>0</v>
      </c>
      <c r="P416" t="b">
        <v>0</v>
      </c>
      <c r="Q416">
        <v>10</v>
      </c>
      <c r="R416">
        <v>2</v>
      </c>
      <c r="S416">
        <v>1</v>
      </c>
      <c r="T416">
        <v>3</v>
      </c>
      <c r="U416" t="b">
        <v>1</v>
      </c>
      <c r="V416" t="s">
        <v>1079</v>
      </c>
      <c r="W416" t="s">
        <v>1890</v>
      </c>
      <c r="X416" t="s">
        <v>14445</v>
      </c>
      <c r="Y416">
        <v>39</v>
      </c>
      <c r="Z416">
        <v>39</v>
      </c>
      <c r="AA416">
        <v>8</v>
      </c>
      <c r="AB416">
        <v>8</v>
      </c>
      <c r="AC416">
        <v>8</v>
      </c>
    </row>
    <row r="417" spans="1:29">
      <c r="A417">
        <v>419</v>
      </c>
      <c r="B417" t="s">
        <v>805</v>
      </c>
      <c r="C417" t="s">
        <v>1943</v>
      </c>
      <c r="J417" t="s">
        <v>1444</v>
      </c>
      <c r="K417">
        <v>0</v>
      </c>
      <c r="N417" t="b">
        <v>1</v>
      </c>
      <c r="O417" t="b">
        <v>0</v>
      </c>
      <c r="P417" t="b">
        <v>0</v>
      </c>
      <c r="Q417">
        <v>10</v>
      </c>
      <c r="R417">
        <v>2</v>
      </c>
      <c r="S417">
        <v>1</v>
      </c>
      <c r="T417">
        <v>3</v>
      </c>
      <c r="U417" t="b">
        <v>1</v>
      </c>
      <c r="V417" t="s">
        <v>1079</v>
      </c>
      <c r="W417" t="s">
        <v>1890</v>
      </c>
      <c r="X417" t="s">
        <v>14750</v>
      </c>
      <c r="Y417">
        <v>40</v>
      </c>
      <c r="Z417">
        <v>40</v>
      </c>
      <c r="AA417">
        <v>8</v>
      </c>
      <c r="AB417">
        <v>8</v>
      </c>
      <c r="AC417">
        <v>8</v>
      </c>
    </row>
    <row r="418" spans="1:29">
      <c r="A418">
        <v>420</v>
      </c>
      <c r="B418" t="s">
        <v>805</v>
      </c>
      <c r="C418" t="s">
        <v>1944</v>
      </c>
      <c r="J418" t="s">
        <v>1444</v>
      </c>
      <c r="K418">
        <v>0</v>
      </c>
      <c r="N418" t="b">
        <v>1</v>
      </c>
      <c r="O418" t="b">
        <v>0</v>
      </c>
      <c r="P418" t="b">
        <v>0</v>
      </c>
      <c r="Q418">
        <v>10</v>
      </c>
      <c r="R418">
        <v>2</v>
      </c>
      <c r="S418">
        <v>1</v>
      </c>
      <c r="T418">
        <v>3</v>
      </c>
      <c r="U418" t="b">
        <v>1</v>
      </c>
      <c r="V418" t="s">
        <v>1079</v>
      </c>
      <c r="W418" t="s">
        <v>1890</v>
      </c>
      <c r="X418" t="s">
        <v>14752</v>
      </c>
      <c r="Y418">
        <v>41</v>
      </c>
      <c r="Z418">
        <v>41</v>
      </c>
      <c r="AA418">
        <v>8</v>
      </c>
      <c r="AB418">
        <v>8</v>
      </c>
      <c r="AC418">
        <v>8</v>
      </c>
    </row>
    <row r="419" spans="1:29">
      <c r="A419">
        <v>421</v>
      </c>
      <c r="B419" t="s">
        <v>805</v>
      </c>
      <c r="C419" t="s">
        <v>1945</v>
      </c>
      <c r="J419" t="s">
        <v>1444</v>
      </c>
      <c r="K419">
        <v>0</v>
      </c>
      <c r="N419" t="b">
        <v>1</v>
      </c>
      <c r="O419" t="b">
        <v>0</v>
      </c>
      <c r="P419" t="b">
        <v>0</v>
      </c>
      <c r="Q419">
        <v>10</v>
      </c>
      <c r="R419">
        <v>2</v>
      </c>
      <c r="S419">
        <v>1</v>
      </c>
      <c r="T419">
        <v>3</v>
      </c>
      <c r="U419" t="b">
        <v>1</v>
      </c>
      <c r="V419" t="s">
        <v>1079</v>
      </c>
      <c r="W419" t="s">
        <v>1890</v>
      </c>
      <c r="X419" t="s">
        <v>14671</v>
      </c>
      <c r="Y419">
        <v>42</v>
      </c>
      <c r="Z419">
        <v>42</v>
      </c>
      <c r="AA419">
        <v>8</v>
      </c>
      <c r="AB419">
        <v>8</v>
      </c>
      <c r="AC419">
        <v>8</v>
      </c>
    </row>
    <row r="420" spans="1:29">
      <c r="A420">
        <v>422</v>
      </c>
      <c r="B420" t="s">
        <v>805</v>
      </c>
      <c r="C420" t="s">
        <v>1946</v>
      </c>
      <c r="J420" t="s">
        <v>1444</v>
      </c>
      <c r="K420">
        <v>0</v>
      </c>
      <c r="N420" t="b">
        <v>0</v>
      </c>
      <c r="O420" t="b">
        <v>1</v>
      </c>
      <c r="P420" t="b">
        <v>0</v>
      </c>
      <c r="Q420">
        <v>10</v>
      </c>
      <c r="R420">
        <v>2</v>
      </c>
      <c r="S420">
        <v>1</v>
      </c>
      <c r="T420">
        <v>3</v>
      </c>
      <c r="U420" t="b">
        <v>1</v>
      </c>
      <c r="V420" t="s">
        <v>1079</v>
      </c>
      <c r="W420" t="s">
        <v>1890</v>
      </c>
      <c r="X420" t="s">
        <v>14674</v>
      </c>
      <c r="Y420">
        <v>43</v>
      </c>
      <c r="Z420">
        <v>43</v>
      </c>
      <c r="AA420">
        <v>7</v>
      </c>
      <c r="AB420">
        <v>7</v>
      </c>
      <c r="AC420">
        <v>8</v>
      </c>
    </row>
    <row r="421" spans="1:29">
      <c r="A421">
        <v>423</v>
      </c>
      <c r="B421" t="s">
        <v>805</v>
      </c>
      <c r="C421" t="s">
        <v>1947</v>
      </c>
      <c r="J421" t="s">
        <v>1444</v>
      </c>
      <c r="K421">
        <v>0</v>
      </c>
      <c r="N421" t="b">
        <v>0</v>
      </c>
      <c r="O421" t="b">
        <v>1</v>
      </c>
      <c r="P421" t="b">
        <v>0</v>
      </c>
      <c r="Q421">
        <v>10</v>
      </c>
      <c r="R421">
        <v>2</v>
      </c>
      <c r="S421">
        <v>1</v>
      </c>
      <c r="T421">
        <v>3</v>
      </c>
      <c r="U421" t="b">
        <v>1</v>
      </c>
      <c r="V421" t="s">
        <v>1079</v>
      </c>
      <c r="W421" t="s">
        <v>1890</v>
      </c>
      <c r="X421" t="s">
        <v>14675</v>
      </c>
      <c r="Y421">
        <v>43</v>
      </c>
      <c r="Z421">
        <v>43</v>
      </c>
      <c r="AA421">
        <v>8</v>
      </c>
      <c r="AB421">
        <v>8</v>
      </c>
      <c r="AC421">
        <v>8</v>
      </c>
    </row>
    <row r="422" spans="1:29">
      <c r="A422">
        <v>424</v>
      </c>
      <c r="B422" t="s">
        <v>805</v>
      </c>
      <c r="C422" t="s">
        <v>1948</v>
      </c>
      <c r="J422" t="s">
        <v>1444</v>
      </c>
      <c r="K422">
        <v>0</v>
      </c>
      <c r="N422" t="b">
        <v>0</v>
      </c>
      <c r="O422" t="b">
        <v>1</v>
      </c>
      <c r="P422" t="b">
        <v>0</v>
      </c>
      <c r="Q422">
        <v>10</v>
      </c>
      <c r="R422">
        <v>2</v>
      </c>
      <c r="S422">
        <v>1</v>
      </c>
      <c r="T422">
        <v>3</v>
      </c>
      <c r="U422" t="b">
        <v>1</v>
      </c>
      <c r="V422" t="s">
        <v>1079</v>
      </c>
      <c r="W422" t="s">
        <v>1890</v>
      </c>
      <c r="X422" t="s">
        <v>14753</v>
      </c>
      <c r="Y422">
        <v>44</v>
      </c>
      <c r="Z422">
        <v>44</v>
      </c>
      <c r="AA422">
        <v>7</v>
      </c>
      <c r="AB422">
        <v>7</v>
      </c>
      <c r="AC422">
        <v>8</v>
      </c>
    </row>
    <row r="423" spans="1:29">
      <c r="A423">
        <v>425</v>
      </c>
      <c r="B423" t="s">
        <v>805</v>
      </c>
      <c r="C423" t="s">
        <v>1949</v>
      </c>
      <c r="J423" t="s">
        <v>1436</v>
      </c>
      <c r="K423">
        <v>0</v>
      </c>
      <c r="N423" t="b">
        <v>1</v>
      </c>
      <c r="O423" t="b">
        <v>0</v>
      </c>
      <c r="P423" t="b">
        <v>0</v>
      </c>
      <c r="Q423">
        <v>10</v>
      </c>
      <c r="R423">
        <v>2</v>
      </c>
      <c r="S423">
        <v>1</v>
      </c>
      <c r="T423">
        <v>3</v>
      </c>
      <c r="U423" t="b">
        <v>1</v>
      </c>
      <c r="V423" t="s">
        <v>1079</v>
      </c>
      <c r="W423" t="s">
        <v>1890</v>
      </c>
      <c r="X423" t="s">
        <v>14535</v>
      </c>
      <c r="Y423">
        <v>25</v>
      </c>
      <c r="Z423">
        <v>25</v>
      </c>
      <c r="AA423">
        <v>9</v>
      </c>
      <c r="AB423">
        <v>9</v>
      </c>
      <c r="AC423">
        <v>8</v>
      </c>
    </row>
    <row r="424" spans="1:29">
      <c r="A424">
        <v>426</v>
      </c>
      <c r="B424" t="s">
        <v>805</v>
      </c>
      <c r="C424" t="s">
        <v>1950</v>
      </c>
      <c r="J424" t="s">
        <v>1436</v>
      </c>
      <c r="K424">
        <v>0</v>
      </c>
      <c r="N424" t="b">
        <v>1</v>
      </c>
      <c r="O424" t="b">
        <v>0</v>
      </c>
      <c r="P424" t="b">
        <v>0</v>
      </c>
      <c r="Q424">
        <v>10</v>
      </c>
      <c r="R424">
        <v>2</v>
      </c>
      <c r="S424">
        <v>1</v>
      </c>
      <c r="T424">
        <v>3</v>
      </c>
      <c r="U424" t="b">
        <v>1</v>
      </c>
      <c r="V424" t="s">
        <v>1079</v>
      </c>
      <c r="W424" t="s">
        <v>1890</v>
      </c>
      <c r="X424" t="s">
        <v>14457</v>
      </c>
      <c r="Y424">
        <v>26</v>
      </c>
      <c r="Z424">
        <v>26</v>
      </c>
      <c r="AA424">
        <v>9</v>
      </c>
      <c r="AB424">
        <v>9</v>
      </c>
      <c r="AC424">
        <v>8</v>
      </c>
    </row>
    <row r="425" spans="1:29">
      <c r="A425">
        <v>427</v>
      </c>
      <c r="B425" t="s">
        <v>805</v>
      </c>
      <c r="C425" t="s">
        <v>1951</v>
      </c>
      <c r="J425" t="s">
        <v>1436</v>
      </c>
      <c r="K425">
        <v>0</v>
      </c>
      <c r="N425" t="b">
        <v>1</v>
      </c>
      <c r="O425" t="b">
        <v>0</v>
      </c>
      <c r="P425" t="b">
        <v>0</v>
      </c>
      <c r="Q425">
        <v>10</v>
      </c>
      <c r="R425">
        <v>2</v>
      </c>
      <c r="S425">
        <v>1</v>
      </c>
      <c r="T425">
        <v>3</v>
      </c>
      <c r="U425" t="b">
        <v>1</v>
      </c>
      <c r="V425" t="s">
        <v>1079</v>
      </c>
      <c r="W425" t="s">
        <v>1890</v>
      </c>
      <c r="X425" t="s">
        <v>14443</v>
      </c>
      <c r="Y425">
        <v>27</v>
      </c>
      <c r="Z425">
        <v>27</v>
      </c>
      <c r="AA425">
        <v>9</v>
      </c>
      <c r="AB425">
        <v>9</v>
      </c>
      <c r="AC425">
        <v>8</v>
      </c>
    </row>
    <row r="426" spans="1:29">
      <c r="A426">
        <v>428</v>
      </c>
      <c r="B426" t="s">
        <v>805</v>
      </c>
      <c r="C426" t="s">
        <v>1952</v>
      </c>
      <c r="J426" t="s">
        <v>1436</v>
      </c>
      <c r="K426">
        <v>0</v>
      </c>
      <c r="N426" t="b">
        <v>1</v>
      </c>
      <c r="O426" t="b">
        <v>0</v>
      </c>
      <c r="P426" t="b">
        <v>0</v>
      </c>
      <c r="Q426">
        <v>10</v>
      </c>
      <c r="R426">
        <v>2</v>
      </c>
      <c r="S426">
        <v>1</v>
      </c>
      <c r="T426">
        <v>3</v>
      </c>
      <c r="U426" t="b">
        <v>1</v>
      </c>
      <c r="V426" t="s">
        <v>1079</v>
      </c>
      <c r="W426" t="s">
        <v>1890</v>
      </c>
      <c r="X426" t="s">
        <v>14649</v>
      </c>
      <c r="Y426">
        <v>28</v>
      </c>
      <c r="Z426">
        <v>28</v>
      </c>
      <c r="AA426">
        <v>9</v>
      </c>
      <c r="AB426">
        <v>9</v>
      </c>
      <c r="AC426">
        <v>8</v>
      </c>
    </row>
    <row r="427" spans="1:29">
      <c r="A427">
        <v>429</v>
      </c>
      <c r="B427" t="s">
        <v>805</v>
      </c>
      <c r="C427" t="s">
        <v>1953</v>
      </c>
      <c r="J427" t="s">
        <v>1436</v>
      </c>
      <c r="K427">
        <v>0</v>
      </c>
      <c r="N427" t="b">
        <v>1</v>
      </c>
      <c r="O427" t="b">
        <v>0</v>
      </c>
      <c r="P427" t="b">
        <v>0</v>
      </c>
      <c r="Q427">
        <v>10</v>
      </c>
      <c r="R427">
        <v>2</v>
      </c>
      <c r="S427">
        <v>1</v>
      </c>
      <c r="T427">
        <v>3</v>
      </c>
      <c r="U427" t="b">
        <v>1</v>
      </c>
      <c r="V427" t="s">
        <v>1079</v>
      </c>
      <c r="W427" t="s">
        <v>1890</v>
      </c>
      <c r="X427" t="s">
        <v>14650</v>
      </c>
      <c r="Y427">
        <v>29</v>
      </c>
      <c r="Z427">
        <v>29</v>
      </c>
      <c r="AA427">
        <v>9</v>
      </c>
      <c r="AB427">
        <v>9</v>
      </c>
      <c r="AC427">
        <v>8</v>
      </c>
    </row>
    <row r="428" spans="1:29">
      <c r="A428">
        <v>430</v>
      </c>
      <c r="B428" t="s">
        <v>805</v>
      </c>
      <c r="C428" t="s">
        <v>1954</v>
      </c>
      <c r="J428" t="s">
        <v>1436</v>
      </c>
      <c r="K428">
        <v>0</v>
      </c>
      <c r="N428" t="b">
        <v>1</v>
      </c>
      <c r="O428" t="b">
        <v>0</v>
      </c>
      <c r="P428" t="b">
        <v>0</v>
      </c>
      <c r="Q428">
        <v>10</v>
      </c>
      <c r="R428">
        <v>2</v>
      </c>
      <c r="S428">
        <v>1</v>
      </c>
      <c r="T428">
        <v>3</v>
      </c>
      <c r="U428" t="b">
        <v>1</v>
      </c>
      <c r="V428" t="s">
        <v>1079</v>
      </c>
      <c r="W428" t="s">
        <v>1890</v>
      </c>
      <c r="X428" t="s">
        <v>14651</v>
      </c>
      <c r="Y428">
        <v>30</v>
      </c>
      <c r="Z428">
        <v>30</v>
      </c>
      <c r="AA428">
        <v>9</v>
      </c>
      <c r="AB428">
        <v>9</v>
      </c>
      <c r="AC428">
        <v>8</v>
      </c>
    </row>
    <row r="429" spans="1:29">
      <c r="A429">
        <v>431</v>
      </c>
      <c r="B429" t="s">
        <v>805</v>
      </c>
      <c r="C429" t="s">
        <v>1955</v>
      </c>
      <c r="J429" t="s">
        <v>1436</v>
      </c>
      <c r="K429">
        <v>0</v>
      </c>
      <c r="N429" t="b">
        <v>1</v>
      </c>
      <c r="O429" t="b">
        <v>0</v>
      </c>
      <c r="P429" t="b">
        <v>0</v>
      </c>
      <c r="Q429">
        <v>10</v>
      </c>
      <c r="R429">
        <v>2</v>
      </c>
      <c r="S429">
        <v>1</v>
      </c>
      <c r="T429">
        <v>3</v>
      </c>
      <c r="U429" t="b">
        <v>1</v>
      </c>
      <c r="V429" t="s">
        <v>1079</v>
      </c>
      <c r="W429" t="s">
        <v>1890</v>
      </c>
      <c r="X429" t="s">
        <v>14783</v>
      </c>
      <c r="Y429">
        <v>31</v>
      </c>
      <c r="Z429">
        <v>31</v>
      </c>
      <c r="AA429">
        <v>9</v>
      </c>
      <c r="AB429">
        <v>9</v>
      </c>
      <c r="AC429">
        <v>8</v>
      </c>
    </row>
    <row r="430" spans="1:29">
      <c r="A430">
        <v>432</v>
      </c>
      <c r="B430" t="s">
        <v>805</v>
      </c>
      <c r="C430" t="s">
        <v>1956</v>
      </c>
      <c r="J430" t="s">
        <v>1436</v>
      </c>
      <c r="K430">
        <v>0</v>
      </c>
      <c r="N430" t="b">
        <v>1</v>
      </c>
      <c r="O430" t="b">
        <v>0</v>
      </c>
      <c r="P430" t="b">
        <v>0</v>
      </c>
      <c r="Q430">
        <v>10</v>
      </c>
      <c r="R430">
        <v>2</v>
      </c>
      <c r="S430">
        <v>1</v>
      </c>
      <c r="T430">
        <v>3</v>
      </c>
      <c r="U430" t="b">
        <v>1</v>
      </c>
      <c r="V430" t="s">
        <v>1079</v>
      </c>
      <c r="W430" t="s">
        <v>1890</v>
      </c>
      <c r="X430" t="s">
        <v>14784</v>
      </c>
      <c r="Y430">
        <v>32</v>
      </c>
      <c r="Z430">
        <v>32</v>
      </c>
      <c r="AA430">
        <v>9</v>
      </c>
      <c r="AB430">
        <v>9</v>
      </c>
      <c r="AC430">
        <v>8</v>
      </c>
    </row>
    <row r="431" spans="1:29">
      <c r="A431">
        <v>433</v>
      </c>
      <c r="B431" t="s">
        <v>805</v>
      </c>
      <c r="C431" t="s">
        <v>1957</v>
      </c>
      <c r="J431" t="s">
        <v>1436</v>
      </c>
      <c r="K431">
        <v>0</v>
      </c>
      <c r="N431" t="b">
        <v>1</v>
      </c>
      <c r="O431" t="b">
        <v>0</v>
      </c>
      <c r="P431" t="b">
        <v>0</v>
      </c>
      <c r="Q431">
        <v>10</v>
      </c>
      <c r="R431">
        <v>2</v>
      </c>
      <c r="S431">
        <v>1</v>
      </c>
      <c r="T431">
        <v>3</v>
      </c>
      <c r="U431" t="b">
        <v>1</v>
      </c>
      <c r="V431" t="s">
        <v>1079</v>
      </c>
      <c r="W431" t="s">
        <v>1890</v>
      </c>
      <c r="X431" t="s">
        <v>14785</v>
      </c>
      <c r="Y431">
        <v>34</v>
      </c>
      <c r="Z431">
        <v>34</v>
      </c>
      <c r="AA431">
        <v>9</v>
      </c>
      <c r="AB431">
        <v>9</v>
      </c>
      <c r="AC431">
        <v>8</v>
      </c>
    </row>
    <row r="432" spans="1:29">
      <c r="A432">
        <v>434</v>
      </c>
      <c r="B432" t="s">
        <v>805</v>
      </c>
      <c r="C432" t="s">
        <v>1958</v>
      </c>
      <c r="J432" t="s">
        <v>1436</v>
      </c>
      <c r="K432">
        <v>0</v>
      </c>
      <c r="N432" t="b">
        <v>1</v>
      </c>
      <c r="O432" t="b">
        <v>0</v>
      </c>
      <c r="P432" t="b">
        <v>0</v>
      </c>
      <c r="Q432">
        <v>10</v>
      </c>
      <c r="R432">
        <v>2</v>
      </c>
      <c r="S432">
        <v>1</v>
      </c>
      <c r="T432">
        <v>3</v>
      </c>
      <c r="U432" t="b">
        <v>1</v>
      </c>
      <c r="V432" t="s">
        <v>1079</v>
      </c>
      <c r="W432" t="s">
        <v>1890</v>
      </c>
      <c r="X432" t="s">
        <v>14786</v>
      </c>
      <c r="Y432">
        <v>35</v>
      </c>
      <c r="Z432">
        <v>35</v>
      </c>
      <c r="AA432">
        <v>9</v>
      </c>
      <c r="AB432">
        <v>9</v>
      </c>
      <c r="AC432">
        <v>8</v>
      </c>
    </row>
    <row r="433" spans="1:29">
      <c r="A433">
        <v>435</v>
      </c>
      <c r="B433" t="s">
        <v>805</v>
      </c>
      <c r="C433" t="s">
        <v>1959</v>
      </c>
      <c r="J433" t="s">
        <v>1436</v>
      </c>
      <c r="K433">
        <v>0</v>
      </c>
      <c r="N433" t="b">
        <v>1</v>
      </c>
      <c r="O433" t="b">
        <v>0</v>
      </c>
      <c r="P433" t="b">
        <v>0</v>
      </c>
      <c r="Q433">
        <v>10</v>
      </c>
      <c r="R433">
        <v>2</v>
      </c>
      <c r="S433">
        <v>1</v>
      </c>
      <c r="T433">
        <v>3</v>
      </c>
      <c r="U433" t="b">
        <v>1</v>
      </c>
      <c r="V433" t="s">
        <v>1079</v>
      </c>
      <c r="W433" t="s">
        <v>1890</v>
      </c>
      <c r="X433" t="s">
        <v>14787</v>
      </c>
      <c r="Y433">
        <v>36</v>
      </c>
      <c r="Z433">
        <v>36</v>
      </c>
      <c r="AA433">
        <v>9</v>
      </c>
      <c r="AB433">
        <v>9</v>
      </c>
      <c r="AC433">
        <v>8</v>
      </c>
    </row>
    <row r="434" spans="1:29">
      <c r="A434">
        <v>436</v>
      </c>
      <c r="B434" t="s">
        <v>805</v>
      </c>
      <c r="C434" t="s">
        <v>1960</v>
      </c>
      <c r="J434" t="s">
        <v>1436</v>
      </c>
      <c r="K434">
        <v>0</v>
      </c>
      <c r="N434" t="b">
        <v>1</v>
      </c>
      <c r="O434" t="b">
        <v>0</v>
      </c>
      <c r="P434" t="b">
        <v>0</v>
      </c>
      <c r="Q434">
        <v>10</v>
      </c>
      <c r="R434">
        <v>2</v>
      </c>
      <c r="S434">
        <v>1</v>
      </c>
      <c r="T434">
        <v>3</v>
      </c>
      <c r="U434" t="b">
        <v>1</v>
      </c>
      <c r="V434" t="s">
        <v>1079</v>
      </c>
      <c r="W434" t="s">
        <v>1890</v>
      </c>
      <c r="X434" t="s">
        <v>14451</v>
      </c>
      <c r="Y434">
        <v>37</v>
      </c>
      <c r="Z434">
        <v>37</v>
      </c>
      <c r="AA434">
        <v>9</v>
      </c>
      <c r="AB434">
        <v>9</v>
      </c>
      <c r="AC434">
        <v>8</v>
      </c>
    </row>
    <row r="435" spans="1:29">
      <c r="A435">
        <v>437</v>
      </c>
      <c r="B435" t="s">
        <v>805</v>
      </c>
      <c r="C435" t="s">
        <v>1961</v>
      </c>
      <c r="J435" t="s">
        <v>1436</v>
      </c>
      <c r="K435">
        <v>0</v>
      </c>
      <c r="N435" t="b">
        <v>1</v>
      </c>
      <c r="O435" t="b">
        <v>0</v>
      </c>
      <c r="P435" t="b">
        <v>0</v>
      </c>
      <c r="Q435">
        <v>10</v>
      </c>
      <c r="R435">
        <v>2</v>
      </c>
      <c r="S435">
        <v>1</v>
      </c>
      <c r="T435">
        <v>3</v>
      </c>
      <c r="U435" t="b">
        <v>1</v>
      </c>
      <c r="V435" t="s">
        <v>1079</v>
      </c>
      <c r="W435" t="s">
        <v>1890</v>
      </c>
      <c r="X435" t="s">
        <v>14788</v>
      </c>
      <c r="Y435">
        <v>38</v>
      </c>
      <c r="Z435">
        <v>38</v>
      </c>
      <c r="AA435">
        <v>9</v>
      </c>
      <c r="AB435">
        <v>9</v>
      </c>
      <c r="AC435">
        <v>8</v>
      </c>
    </row>
    <row r="436" spans="1:29">
      <c r="A436">
        <v>438</v>
      </c>
      <c r="B436" t="s">
        <v>805</v>
      </c>
      <c r="C436" t="s">
        <v>1962</v>
      </c>
      <c r="J436" t="s">
        <v>1436</v>
      </c>
      <c r="K436">
        <v>0</v>
      </c>
      <c r="N436" t="b">
        <v>1</v>
      </c>
      <c r="O436" t="b">
        <v>0</v>
      </c>
      <c r="P436" t="b">
        <v>0</v>
      </c>
      <c r="Q436">
        <v>10</v>
      </c>
      <c r="R436">
        <v>2</v>
      </c>
      <c r="S436">
        <v>1</v>
      </c>
      <c r="T436">
        <v>3</v>
      </c>
      <c r="U436" t="b">
        <v>1</v>
      </c>
      <c r="V436" t="s">
        <v>1079</v>
      </c>
      <c r="W436" t="s">
        <v>1890</v>
      </c>
      <c r="X436" t="s">
        <v>14668</v>
      </c>
      <c r="Y436">
        <v>39</v>
      </c>
      <c r="Z436">
        <v>39</v>
      </c>
      <c r="AA436">
        <v>9</v>
      </c>
      <c r="AB436">
        <v>9</v>
      </c>
      <c r="AC436">
        <v>8</v>
      </c>
    </row>
    <row r="437" spans="1:29">
      <c r="A437">
        <v>439</v>
      </c>
      <c r="B437" t="s">
        <v>805</v>
      </c>
      <c r="C437" t="s">
        <v>1963</v>
      </c>
      <c r="J437" t="s">
        <v>1436</v>
      </c>
      <c r="K437">
        <v>0</v>
      </c>
      <c r="N437" t="b">
        <v>1</v>
      </c>
      <c r="O437" t="b">
        <v>0</v>
      </c>
      <c r="P437" t="b">
        <v>0</v>
      </c>
      <c r="Q437">
        <v>10</v>
      </c>
      <c r="R437">
        <v>2</v>
      </c>
      <c r="S437">
        <v>1</v>
      </c>
      <c r="T437">
        <v>3</v>
      </c>
      <c r="U437" t="b">
        <v>1</v>
      </c>
      <c r="V437" t="s">
        <v>1079</v>
      </c>
      <c r="W437" t="s">
        <v>1890</v>
      </c>
      <c r="X437" t="s">
        <v>14789</v>
      </c>
      <c r="Y437">
        <v>40</v>
      </c>
      <c r="Z437">
        <v>40</v>
      </c>
      <c r="AA437">
        <v>9</v>
      </c>
      <c r="AB437">
        <v>9</v>
      </c>
      <c r="AC437">
        <v>8</v>
      </c>
    </row>
    <row r="438" spans="1:29">
      <c r="A438">
        <v>440</v>
      </c>
      <c r="B438" t="s">
        <v>805</v>
      </c>
      <c r="C438" t="s">
        <v>1964</v>
      </c>
      <c r="J438" t="s">
        <v>1436</v>
      </c>
      <c r="K438">
        <v>0</v>
      </c>
      <c r="N438" t="b">
        <v>1</v>
      </c>
      <c r="O438" t="b">
        <v>0</v>
      </c>
      <c r="P438" t="b">
        <v>0</v>
      </c>
      <c r="Q438">
        <v>10</v>
      </c>
      <c r="R438">
        <v>2</v>
      </c>
      <c r="S438">
        <v>1</v>
      </c>
      <c r="T438">
        <v>3</v>
      </c>
      <c r="U438" t="b">
        <v>1</v>
      </c>
      <c r="V438" t="s">
        <v>1079</v>
      </c>
      <c r="W438" t="s">
        <v>1890</v>
      </c>
      <c r="X438" t="s">
        <v>14790</v>
      </c>
      <c r="Y438">
        <v>41</v>
      </c>
      <c r="Z438">
        <v>41</v>
      </c>
      <c r="AA438">
        <v>9</v>
      </c>
      <c r="AB438">
        <v>9</v>
      </c>
      <c r="AC438">
        <v>8</v>
      </c>
    </row>
    <row r="439" spans="1:29">
      <c r="A439">
        <v>441</v>
      </c>
      <c r="B439" t="s">
        <v>805</v>
      </c>
      <c r="C439" t="s">
        <v>1965</v>
      </c>
      <c r="J439" t="s">
        <v>1436</v>
      </c>
      <c r="K439">
        <v>0</v>
      </c>
      <c r="N439" t="b">
        <v>1</v>
      </c>
      <c r="O439" t="b">
        <v>0</v>
      </c>
      <c r="P439" t="b">
        <v>0</v>
      </c>
      <c r="Q439">
        <v>10</v>
      </c>
      <c r="R439">
        <v>2</v>
      </c>
      <c r="S439">
        <v>1</v>
      </c>
      <c r="T439">
        <v>3</v>
      </c>
      <c r="U439" t="b">
        <v>1</v>
      </c>
      <c r="V439" t="s">
        <v>1079</v>
      </c>
      <c r="W439" t="s">
        <v>1890</v>
      </c>
      <c r="X439" t="s">
        <v>14672</v>
      </c>
      <c r="Y439">
        <v>42</v>
      </c>
      <c r="Z439">
        <v>42</v>
      </c>
      <c r="AA439">
        <v>9</v>
      </c>
      <c r="AB439">
        <v>9</v>
      </c>
      <c r="AC439">
        <v>8</v>
      </c>
    </row>
    <row r="440" spans="1:29">
      <c r="A440">
        <v>442</v>
      </c>
      <c r="B440" t="s">
        <v>805</v>
      </c>
      <c r="C440" t="s">
        <v>1966</v>
      </c>
      <c r="J440" t="s">
        <v>1436</v>
      </c>
      <c r="K440">
        <v>0</v>
      </c>
      <c r="N440" t="b">
        <v>1</v>
      </c>
      <c r="O440" t="b">
        <v>0</v>
      </c>
      <c r="P440" t="b">
        <v>0</v>
      </c>
      <c r="Q440">
        <v>10</v>
      </c>
      <c r="R440">
        <v>2</v>
      </c>
      <c r="S440">
        <v>1</v>
      </c>
      <c r="T440">
        <v>3</v>
      </c>
      <c r="U440" t="b">
        <v>1</v>
      </c>
      <c r="V440" t="s">
        <v>1079</v>
      </c>
      <c r="W440" t="s">
        <v>1890</v>
      </c>
      <c r="X440" t="s">
        <v>14657</v>
      </c>
      <c r="Y440">
        <v>25</v>
      </c>
      <c r="Z440">
        <v>25</v>
      </c>
      <c r="AA440">
        <v>10</v>
      </c>
      <c r="AB440">
        <v>10</v>
      </c>
      <c r="AC440">
        <v>8</v>
      </c>
    </row>
    <row r="441" spans="1:29">
      <c r="A441">
        <v>443</v>
      </c>
      <c r="B441" t="s">
        <v>805</v>
      </c>
      <c r="C441" t="s">
        <v>1967</v>
      </c>
      <c r="J441" t="s">
        <v>1436</v>
      </c>
      <c r="K441">
        <v>0</v>
      </c>
      <c r="N441" t="b">
        <v>1</v>
      </c>
      <c r="O441" t="b">
        <v>0</v>
      </c>
      <c r="P441" t="b">
        <v>0</v>
      </c>
      <c r="Q441">
        <v>10</v>
      </c>
      <c r="R441">
        <v>2</v>
      </c>
      <c r="S441">
        <v>1</v>
      </c>
      <c r="T441">
        <v>3</v>
      </c>
      <c r="U441" t="b">
        <v>1</v>
      </c>
      <c r="V441" t="s">
        <v>1079</v>
      </c>
      <c r="W441" t="s">
        <v>1890</v>
      </c>
      <c r="X441" t="s">
        <v>14658</v>
      </c>
      <c r="Y441">
        <v>26</v>
      </c>
      <c r="Z441">
        <v>26</v>
      </c>
      <c r="AA441">
        <v>10</v>
      </c>
      <c r="AB441">
        <v>10</v>
      </c>
      <c r="AC441">
        <v>8</v>
      </c>
    </row>
    <row r="442" spans="1:29">
      <c r="A442">
        <v>444</v>
      </c>
      <c r="B442" t="s">
        <v>805</v>
      </c>
      <c r="C442" t="s">
        <v>1968</v>
      </c>
      <c r="J442" t="s">
        <v>1436</v>
      </c>
      <c r="K442">
        <v>0</v>
      </c>
      <c r="N442" t="b">
        <v>1</v>
      </c>
      <c r="O442" t="b">
        <v>0</v>
      </c>
      <c r="P442" t="b">
        <v>0</v>
      </c>
      <c r="Q442">
        <v>10</v>
      </c>
      <c r="R442">
        <v>2</v>
      </c>
      <c r="S442">
        <v>1</v>
      </c>
      <c r="T442">
        <v>3</v>
      </c>
      <c r="U442" t="b">
        <v>1</v>
      </c>
      <c r="V442" t="s">
        <v>1079</v>
      </c>
      <c r="W442" t="s">
        <v>1890</v>
      </c>
      <c r="X442" t="s">
        <v>14659</v>
      </c>
      <c r="Y442">
        <v>27</v>
      </c>
      <c r="Z442">
        <v>27</v>
      </c>
      <c r="AA442">
        <v>10</v>
      </c>
      <c r="AB442">
        <v>10</v>
      </c>
      <c r="AC442">
        <v>8</v>
      </c>
    </row>
    <row r="443" spans="1:29">
      <c r="A443">
        <v>445</v>
      </c>
      <c r="B443" t="s">
        <v>805</v>
      </c>
      <c r="C443" t="s">
        <v>1969</v>
      </c>
      <c r="J443" t="s">
        <v>1436</v>
      </c>
      <c r="K443">
        <v>0</v>
      </c>
      <c r="N443" t="b">
        <v>1</v>
      </c>
      <c r="O443" t="b">
        <v>0</v>
      </c>
      <c r="P443" t="b">
        <v>0</v>
      </c>
      <c r="Q443">
        <v>10</v>
      </c>
      <c r="R443">
        <v>2</v>
      </c>
      <c r="S443">
        <v>1</v>
      </c>
      <c r="T443">
        <v>3</v>
      </c>
      <c r="U443" t="b">
        <v>1</v>
      </c>
      <c r="V443" t="s">
        <v>1079</v>
      </c>
      <c r="W443" t="s">
        <v>1890</v>
      </c>
      <c r="X443" t="s">
        <v>14660</v>
      </c>
      <c r="Y443">
        <v>28</v>
      </c>
      <c r="Z443">
        <v>28</v>
      </c>
      <c r="AA443">
        <v>10</v>
      </c>
      <c r="AB443">
        <v>10</v>
      </c>
      <c r="AC443">
        <v>8</v>
      </c>
    </row>
    <row r="444" spans="1:29">
      <c r="A444">
        <v>446</v>
      </c>
      <c r="B444" t="s">
        <v>805</v>
      </c>
      <c r="C444" t="s">
        <v>1970</v>
      </c>
      <c r="J444" t="s">
        <v>1436</v>
      </c>
      <c r="K444">
        <v>0</v>
      </c>
      <c r="N444" t="b">
        <v>1</v>
      </c>
      <c r="O444" t="b">
        <v>0</v>
      </c>
      <c r="P444" t="b">
        <v>0</v>
      </c>
      <c r="Q444">
        <v>10</v>
      </c>
      <c r="R444">
        <v>2</v>
      </c>
      <c r="S444">
        <v>1</v>
      </c>
      <c r="T444">
        <v>3</v>
      </c>
      <c r="U444" t="b">
        <v>1</v>
      </c>
      <c r="V444" t="s">
        <v>1079</v>
      </c>
      <c r="W444" t="s">
        <v>1890</v>
      </c>
      <c r="X444" t="s">
        <v>14661</v>
      </c>
      <c r="Y444">
        <v>29</v>
      </c>
      <c r="Z444">
        <v>29</v>
      </c>
      <c r="AA444">
        <v>10</v>
      </c>
      <c r="AB444">
        <v>10</v>
      </c>
      <c r="AC444">
        <v>8</v>
      </c>
    </row>
    <row r="445" spans="1:29">
      <c r="A445">
        <v>447</v>
      </c>
      <c r="B445" t="s">
        <v>805</v>
      </c>
      <c r="C445" t="s">
        <v>1971</v>
      </c>
      <c r="J445" t="s">
        <v>1436</v>
      </c>
      <c r="K445">
        <v>0</v>
      </c>
      <c r="N445" t="b">
        <v>1</v>
      </c>
      <c r="O445" t="b">
        <v>0</v>
      </c>
      <c r="P445" t="b">
        <v>0</v>
      </c>
      <c r="Q445">
        <v>10</v>
      </c>
      <c r="R445">
        <v>2</v>
      </c>
      <c r="S445">
        <v>1</v>
      </c>
      <c r="T445">
        <v>3</v>
      </c>
      <c r="U445" t="b">
        <v>1</v>
      </c>
      <c r="V445" t="s">
        <v>1079</v>
      </c>
      <c r="W445" t="s">
        <v>1890</v>
      </c>
      <c r="X445" t="s">
        <v>14662</v>
      </c>
      <c r="Y445">
        <v>30</v>
      </c>
      <c r="Z445">
        <v>30</v>
      </c>
      <c r="AA445">
        <v>10</v>
      </c>
      <c r="AB445">
        <v>10</v>
      </c>
      <c r="AC445">
        <v>8</v>
      </c>
    </row>
    <row r="446" spans="1:29">
      <c r="A446">
        <v>448</v>
      </c>
      <c r="B446" t="s">
        <v>805</v>
      </c>
      <c r="C446" t="s">
        <v>1972</v>
      </c>
      <c r="J446" t="s">
        <v>1436</v>
      </c>
      <c r="K446">
        <v>0</v>
      </c>
      <c r="N446" t="b">
        <v>1</v>
      </c>
      <c r="O446" t="b">
        <v>0</v>
      </c>
      <c r="P446" t="b">
        <v>0</v>
      </c>
      <c r="Q446">
        <v>10</v>
      </c>
      <c r="R446">
        <v>2</v>
      </c>
      <c r="S446">
        <v>1</v>
      </c>
      <c r="T446">
        <v>3</v>
      </c>
      <c r="U446" t="b">
        <v>1</v>
      </c>
      <c r="V446" t="s">
        <v>1079</v>
      </c>
      <c r="W446" t="s">
        <v>1890</v>
      </c>
      <c r="X446" t="s">
        <v>14791</v>
      </c>
      <c r="Y446">
        <v>31</v>
      </c>
      <c r="Z446">
        <v>31</v>
      </c>
      <c r="AA446">
        <v>10</v>
      </c>
      <c r="AB446">
        <v>10</v>
      </c>
      <c r="AC446">
        <v>8</v>
      </c>
    </row>
    <row r="447" spans="1:29">
      <c r="A447">
        <v>449</v>
      </c>
      <c r="B447" t="s">
        <v>805</v>
      </c>
      <c r="C447" t="s">
        <v>1973</v>
      </c>
      <c r="J447" t="s">
        <v>1436</v>
      </c>
      <c r="K447">
        <v>0</v>
      </c>
      <c r="N447" t="b">
        <v>1</v>
      </c>
      <c r="O447" t="b">
        <v>0</v>
      </c>
      <c r="P447" t="b">
        <v>0</v>
      </c>
      <c r="Q447">
        <v>10</v>
      </c>
      <c r="R447">
        <v>2</v>
      </c>
      <c r="S447">
        <v>1</v>
      </c>
      <c r="T447">
        <v>3</v>
      </c>
      <c r="U447" t="b">
        <v>1</v>
      </c>
      <c r="V447" t="s">
        <v>1079</v>
      </c>
      <c r="W447" t="s">
        <v>1890</v>
      </c>
      <c r="X447" t="s">
        <v>14663</v>
      </c>
      <c r="Y447">
        <v>32</v>
      </c>
      <c r="Z447">
        <v>32</v>
      </c>
      <c r="AA447">
        <v>10</v>
      </c>
      <c r="AB447">
        <v>10</v>
      </c>
      <c r="AC447">
        <v>8</v>
      </c>
    </row>
    <row r="448" spans="1:29">
      <c r="A448">
        <v>450</v>
      </c>
      <c r="B448" t="s">
        <v>805</v>
      </c>
      <c r="C448" t="s">
        <v>1974</v>
      </c>
      <c r="J448" t="s">
        <v>1436</v>
      </c>
      <c r="K448">
        <v>0</v>
      </c>
      <c r="N448" t="b">
        <v>1</v>
      </c>
      <c r="O448" t="b">
        <v>0</v>
      </c>
      <c r="P448" t="b">
        <v>0</v>
      </c>
      <c r="Q448">
        <v>10</v>
      </c>
      <c r="R448">
        <v>2</v>
      </c>
      <c r="S448">
        <v>1</v>
      </c>
      <c r="T448">
        <v>3</v>
      </c>
      <c r="U448" t="b">
        <v>1</v>
      </c>
      <c r="V448" t="s">
        <v>1079</v>
      </c>
      <c r="W448" t="s">
        <v>1890</v>
      </c>
      <c r="X448" t="s">
        <v>14792</v>
      </c>
      <c r="Y448">
        <v>33</v>
      </c>
      <c r="Z448">
        <v>33</v>
      </c>
      <c r="AA448">
        <v>10</v>
      </c>
      <c r="AB448">
        <v>10</v>
      </c>
      <c r="AC448">
        <v>8</v>
      </c>
    </row>
    <row r="449" spans="1:29">
      <c r="A449">
        <v>451</v>
      </c>
      <c r="B449" t="s">
        <v>805</v>
      </c>
      <c r="C449" t="s">
        <v>1975</v>
      </c>
      <c r="J449" t="s">
        <v>1436</v>
      </c>
      <c r="K449">
        <v>0</v>
      </c>
      <c r="N449" t="b">
        <v>1</v>
      </c>
      <c r="O449" t="b">
        <v>0</v>
      </c>
      <c r="P449" t="b">
        <v>0</v>
      </c>
      <c r="Q449">
        <v>10</v>
      </c>
      <c r="R449">
        <v>2</v>
      </c>
      <c r="S449">
        <v>1</v>
      </c>
      <c r="T449">
        <v>3</v>
      </c>
      <c r="U449" t="b">
        <v>1</v>
      </c>
      <c r="V449" t="s">
        <v>1079</v>
      </c>
      <c r="W449" t="s">
        <v>1890</v>
      </c>
      <c r="X449" t="s">
        <v>14793</v>
      </c>
      <c r="Y449">
        <v>34</v>
      </c>
      <c r="Z449">
        <v>34</v>
      </c>
      <c r="AA449">
        <v>10</v>
      </c>
      <c r="AB449">
        <v>10</v>
      </c>
      <c r="AC449">
        <v>8</v>
      </c>
    </row>
    <row r="450" spans="1:29">
      <c r="A450">
        <v>452</v>
      </c>
      <c r="B450" t="s">
        <v>805</v>
      </c>
      <c r="C450" t="s">
        <v>1976</v>
      </c>
      <c r="J450" t="s">
        <v>1436</v>
      </c>
      <c r="K450">
        <v>0</v>
      </c>
      <c r="N450" t="b">
        <v>1</v>
      </c>
      <c r="O450" t="b">
        <v>0</v>
      </c>
      <c r="P450" t="b">
        <v>0</v>
      </c>
      <c r="Q450">
        <v>10</v>
      </c>
      <c r="R450">
        <v>2</v>
      </c>
      <c r="S450">
        <v>1</v>
      </c>
      <c r="T450">
        <v>3</v>
      </c>
      <c r="U450" t="b">
        <v>1</v>
      </c>
      <c r="V450" t="s">
        <v>1079</v>
      </c>
      <c r="W450" t="s">
        <v>1890</v>
      </c>
      <c r="X450" t="s">
        <v>14794</v>
      </c>
      <c r="Y450">
        <v>35</v>
      </c>
      <c r="Z450">
        <v>35</v>
      </c>
      <c r="AA450">
        <v>10</v>
      </c>
      <c r="AB450">
        <v>10</v>
      </c>
      <c r="AC450">
        <v>8</v>
      </c>
    </row>
    <row r="451" spans="1:29">
      <c r="A451">
        <v>453</v>
      </c>
      <c r="B451" t="s">
        <v>805</v>
      </c>
      <c r="C451" t="s">
        <v>1977</v>
      </c>
      <c r="J451" t="s">
        <v>1436</v>
      </c>
      <c r="K451">
        <v>0</v>
      </c>
      <c r="N451" t="b">
        <v>1</v>
      </c>
      <c r="O451" t="b">
        <v>0</v>
      </c>
      <c r="P451" t="b">
        <v>0</v>
      </c>
      <c r="Q451">
        <v>10</v>
      </c>
      <c r="R451">
        <v>2</v>
      </c>
      <c r="S451">
        <v>1</v>
      </c>
      <c r="T451">
        <v>3</v>
      </c>
      <c r="U451" t="b">
        <v>1</v>
      </c>
      <c r="V451" t="s">
        <v>1079</v>
      </c>
      <c r="W451" t="s">
        <v>1890</v>
      </c>
      <c r="X451" t="s">
        <v>14795</v>
      </c>
      <c r="Y451">
        <v>36</v>
      </c>
      <c r="Z451">
        <v>36</v>
      </c>
      <c r="AA451">
        <v>10</v>
      </c>
      <c r="AB451">
        <v>10</v>
      </c>
      <c r="AC451">
        <v>8</v>
      </c>
    </row>
    <row r="452" spans="1:29">
      <c r="A452">
        <v>454</v>
      </c>
      <c r="B452" t="s">
        <v>805</v>
      </c>
      <c r="C452" t="s">
        <v>1978</v>
      </c>
      <c r="J452" t="s">
        <v>1436</v>
      </c>
      <c r="K452">
        <v>0</v>
      </c>
      <c r="N452" t="b">
        <v>1</v>
      </c>
      <c r="O452" t="b">
        <v>0</v>
      </c>
      <c r="P452" t="b">
        <v>0</v>
      </c>
      <c r="Q452">
        <v>10</v>
      </c>
      <c r="R452">
        <v>2</v>
      </c>
      <c r="S452">
        <v>1</v>
      </c>
      <c r="T452">
        <v>3</v>
      </c>
      <c r="U452" t="b">
        <v>1</v>
      </c>
      <c r="V452" t="s">
        <v>1079</v>
      </c>
      <c r="W452" t="s">
        <v>1890</v>
      </c>
      <c r="X452" t="s">
        <v>14666</v>
      </c>
      <c r="Y452">
        <v>37</v>
      </c>
      <c r="Z452">
        <v>37</v>
      </c>
      <c r="AA452">
        <v>10</v>
      </c>
      <c r="AB452">
        <v>10</v>
      </c>
      <c r="AC452">
        <v>8</v>
      </c>
    </row>
    <row r="453" spans="1:29">
      <c r="A453">
        <v>455</v>
      </c>
      <c r="B453" t="s">
        <v>805</v>
      </c>
      <c r="C453" t="s">
        <v>1979</v>
      </c>
      <c r="J453" t="s">
        <v>1436</v>
      </c>
      <c r="K453">
        <v>0</v>
      </c>
      <c r="N453" t="b">
        <v>1</v>
      </c>
      <c r="O453" t="b">
        <v>0</v>
      </c>
      <c r="P453" t="b">
        <v>0</v>
      </c>
      <c r="Q453">
        <v>10</v>
      </c>
      <c r="R453">
        <v>2</v>
      </c>
      <c r="S453">
        <v>1</v>
      </c>
      <c r="T453">
        <v>3</v>
      </c>
      <c r="U453" t="b">
        <v>1</v>
      </c>
      <c r="V453" t="s">
        <v>1079</v>
      </c>
      <c r="W453" t="s">
        <v>1890</v>
      </c>
      <c r="X453" t="s">
        <v>14796</v>
      </c>
      <c r="Y453">
        <v>38</v>
      </c>
      <c r="Z453">
        <v>38</v>
      </c>
      <c r="AA453">
        <v>10</v>
      </c>
      <c r="AB453">
        <v>10</v>
      </c>
      <c r="AC453">
        <v>8</v>
      </c>
    </row>
    <row r="454" spans="1:29">
      <c r="A454">
        <v>456</v>
      </c>
      <c r="B454" t="s">
        <v>805</v>
      </c>
      <c r="C454" t="s">
        <v>1980</v>
      </c>
      <c r="J454" t="s">
        <v>1436</v>
      </c>
      <c r="K454">
        <v>0</v>
      </c>
      <c r="N454" t="b">
        <v>1</v>
      </c>
      <c r="O454" t="b">
        <v>0</v>
      </c>
      <c r="P454" t="b">
        <v>0</v>
      </c>
      <c r="Q454">
        <v>10</v>
      </c>
      <c r="R454">
        <v>2</v>
      </c>
      <c r="S454">
        <v>1</v>
      </c>
      <c r="T454">
        <v>3</v>
      </c>
      <c r="U454" t="b">
        <v>1</v>
      </c>
      <c r="V454" t="s">
        <v>1079</v>
      </c>
      <c r="W454" t="s">
        <v>1890</v>
      </c>
      <c r="X454" t="s">
        <v>14669</v>
      </c>
      <c r="Y454">
        <v>39</v>
      </c>
      <c r="Z454">
        <v>39</v>
      </c>
      <c r="AA454">
        <v>10</v>
      </c>
      <c r="AB454">
        <v>10</v>
      </c>
      <c r="AC454">
        <v>8</v>
      </c>
    </row>
    <row r="455" spans="1:29">
      <c r="A455">
        <v>457</v>
      </c>
      <c r="B455" t="s">
        <v>805</v>
      </c>
      <c r="C455" t="s">
        <v>1981</v>
      </c>
      <c r="J455" t="s">
        <v>1436</v>
      </c>
      <c r="K455">
        <v>0</v>
      </c>
      <c r="N455" t="b">
        <v>1</v>
      </c>
      <c r="O455" t="b">
        <v>0</v>
      </c>
      <c r="P455" t="b">
        <v>0</v>
      </c>
      <c r="Q455">
        <v>10</v>
      </c>
      <c r="R455">
        <v>2</v>
      </c>
      <c r="S455">
        <v>1</v>
      </c>
      <c r="T455">
        <v>3</v>
      </c>
      <c r="U455" t="b">
        <v>1</v>
      </c>
      <c r="V455" t="s">
        <v>1079</v>
      </c>
      <c r="W455" t="s">
        <v>1890</v>
      </c>
      <c r="X455" t="s">
        <v>14797</v>
      </c>
      <c r="Y455">
        <v>40</v>
      </c>
      <c r="Z455">
        <v>40</v>
      </c>
      <c r="AA455">
        <v>10</v>
      </c>
      <c r="AB455">
        <v>10</v>
      </c>
      <c r="AC455">
        <v>8</v>
      </c>
    </row>
    <row r="456" spans="1:29">
      <c r="A456">
        <v>458</v>
      </c>
      <c r="B456" t="s">
        <v>805</v>
      </c>
      <c r="C456" t="s">
        <v>1982</v>
      </c>
      <c r="J456" t="s">
        <v>1436</v>
      </c>
      <c r="K456">
        <v>0</v>
      </c>
      <c r="N456" t="b">
        <v>1</v>
      </c>
      <c r="O456" t="b">
        <v>0</v>
      </c>
      <c r="P456" t="b">
        <v>0</v>
      </c>
      <c r="Q456">
        <v>10</v>
      </c>
      <c r="R456">
        <v>2</v>
      </c>
      <c r="S456">
        <v>1</v>
      </c>
      <c r="T456">
        <v>3</v>
      </c>
      <c r="U456" t="b">
        <v>1</v>
      </c>
      <c r="V456" t="s">
        <v>1079</v>
      </c>
      <c r="W456" t="s">
        <v>1890</v>
      </c>
      <c r="X456" t="s">
        <v>14798</v>
      </c>
      <c r="Y456">
        <v>41</v>
      </c>
      <c r="Z456">
        <v>41</v>
      </c>
      <c r="AA456">
        <v>10</v>
      </c>
      <c r="AB456">
        <v>10</v>
      </c>
      <c r="AC456">
        <v>8</v>
      </c>
    </row>
    <row r="457" spans="1:29">
      <c r="A457">
        <v>459</v>
      </c>
      <c r="B457" t="s">
        <v>805</v>
      </c>
      <c r="C457" t="s">
        <v>1983</v>
      </c>
      <c r="J457" t="s">
        <v>1436</v>
      </c>
      <c r="K457">
        <v>0</v>
      </c>
      <c r="N457" t="b">
        <v>1</v>
      </c>
      <c r="O457" t="b">
        <v>0</v>
      </c>
      <c r="P457" t="b">
        <v>0</v>
      </c>
      <c r="Q457">
        <v>10</v>
      </c>
      <c r="R457">
        <v>2</v>
      </c>
      <c r="S457">
        <v>1</v>
      </c>
      <c r="T457">
        <v>3</v>
      </c>
      <c r="U457" t="b">
        <v>1</v>
      </c>
      <c r="V457" t="s">
        <v>1079</v>
      </c>
      <c r="W457" t="s">
        <v>1890</v>
      </c>
      <c r="X457" t="s">
        <v>14673</v>
      </c>
      <c r="Y457">
        <v>42</v>
      </c>
      <c r="Z457">
        <v>42</v>
      </c>
      <c r="AA457">
        <v>10</v>
      </c>
      <c r="AB457">
        <v>10</v>
      </c>
      <c r="AC457">
        <v>8</v>
      </c>
    </row>
    <row r="458" spans="1:29">
      <c r="A458">
        <v>460</v>
      </c>
      <c r="B458" t="s">
        <v>1503</v>
      </c>
      <c r="C458" t="s">
        <v>1984</v>
      </c>
      <c r="D458" t="s">
        <v>1985</v>
      </c>
      <c r="E458" t="s">
        <v>1986</v>
      </c>
      <c r="U458" t="b">
        <v>1</v>
      </c>
      <c r="V458" t="s">
        <v>552</v>
      </c>
      <c r="W458" t="s">
        <v>1987</v>
      </c>
      <c r="X458" t="s">
        <v>14799</v>
      </c>
      <c r="Y458">
        <v>11</v>
      </c>
      <c r="Z458">
        <v>167</v>
      </c>
      <c r="AA458">
        <v>2</v>
      </c>
      <c r="AB458">
        <v>9</v>
      </c>
      <c r="AC458">
        <v>9</v>
      </c>
    </row>
    <row r="459" spans="1:29">
      <c r="A459">
        <v>461</v>
      </c>
      <c r="B459" t="s">
        <v>827</v>
      </c>
      <c r="C459" t="s">
        <v>1988</v>
      </c>
      <c r="U459" t="b">
        <v>1</v>
      </c>
      <c r="V459" t="s">
        <v>552</v>
      </c>
      <c r="W459" t="s">
        <v>1987</v>
      </c>
      <c r="X459" t="s">
        <v>14800</v>
      </c>
      <c r="Y459">
        <v>11</v>
      </c>
      <c r="Z459">
        <v>167</v>
      </c>
      <c r="AA459">
        <v>2</v>
      </c>
      <c r="AB459">
        <v>8</v>
      </c>
      <c r="AC459">
        <v>9</v>
      </c>
    </row>
    <row r="460" spans="1:29">
      <c r="A460">
        <v>462</v>
      </c>
      <c r="B460" t="s">
        <v>1508</v>
      </c>
      <c r="C460" t="s">
        <v>1989</v>
      </c>
      <c r="U460" t="b">
        <v>1</v>
      </c>
      <c r="V460" t="s">
        <v>552</v>
      </c>
      <c r="W460" t="s">
        <v>1987</v>
      </c>
      <c r="X460" t="s">
        <v>14801</v>
      </c>
      <c r="Y460">
        <v>12</v>
      </c>
      <c r="Z460">
        <v>167</v>
      </c>
      <c r="AA460">
        <v>2</v>
      </c>
      <c r="AB460">
        <v>9</v>
      </c>
      <c r="AC460">
        <v>9</v>
      </c>
    </row>
    <row r="461" spans="1:29">
      <c r="A461">
        <v>463</v>
      </c>
      <c r="B461" t="s">
        <v>805</v>
      </c>
      <c r="C461" t="s">
        <v>1990</v>
      </c>
      <c r="J461" t="s">
        <v>1444</v>
      </c>
      <c r="K461">
        <v>0</v>
      </c>
      <c r="N461" t="b">
        <v>1</v>
      </c>
      <c r="O461" t="b">
        <v>0</v>
      </c>
      <c r="P461" t="b">
        <v>0</v>
      </c>
      <c r="Q461">
        <v>8</v>
      </c>
      <c r="R461">
        <v>2</v>
      </c>
      <c r="S461">
        <v>1</v>
      </c>
      <c r="T461">
        <v>3</v>
      </c>
      <c r="U461" t="b">
        <v>1</v>
      </c>
      <c r="V461" t="s">
        <v>552</v>
      </c>
      <c r="W461" t="s">
        <v>1987</v>
      </c>
      <c r="X461" t="s">
        <v>14444</v>
      </c>
      <c r="Y461">
        <v>15</v>
      </c>
      <c r="Z461">
        <v>15</v>
      </c>
      <c r="AA461">
        <v>4</v>
      </c>
      <c r="AB461">
        <v>4</v>
      </c>
      <c r="AC461">
        <v>9</v>
      </c>
    </row>
    <row r="462" spans="1:29">
      <c r="A462">
        <v>464</v>
      </c>
      <c r="B462" t="s">
        <v>805</v>
      </c>
      <c r="C462" t="s">
        <v>1991</v>
      </c>
      <c r="J462" t="s">
        <v>1444</v>
      </c>
      <c r="K462">
        <v>0</v>
      </c>
      <c r="N462" t="b">
        <v>1</v>
      </c>
      <c r="O462" t="b">
        <v>0</v>
      </c>
      <c r="P462" t="b">
        <v>0</v>
      </c>
      <c r="Q462">
        <v>8</v>
      </c>
      <c r="R462">
        <v>2</v>
      </c>
      <c r="S462">
        <v>1</v>
      </c>
      <c r="T462">
        <v>3</v>
      </c>
      <c r="U462" t="b">
        <v>1</v>
      </c>
      <c r="V462" t="s">
        <v>552</v>
      </c>
      <c r="W462" t="s">
        <v>1987</v>
      </c>
      <c r="X462" t="s">
        <v>14462</v>
      </c>
      <c r="Y462">
        <v>15</v>
      </c>
      <c r="Z462">
        <v>15</v>
      </c>
      <c r="AA462">
        <v>5</v>
      </c>
      <c r="AB462">
        <v>5</v>
      </c>
      <c r="AC462">
        <v>9</v>
      </c>
    </row>
    <row r="463" spans="1:29">
      <c r="A463">
        <v>465</v>
      </c>
      <c r="B463" t="s">
        <v>805</v>
      </c>
      <c r="C463" t="s">
        <v>1992</v>
      </c>
      <c r="J463" t="s">
        <v>1444</v>
      </c>
      <c r="K463">
        <v>0</v>
      </c>
      <c r="N463" t="b">
        <v>1</v>
      </c>
      <c r="O463" t="b">
        <v>0</v>
      </c>
      <c r="P463" t="b">
        <v>0</v>
      </c>
      <c r="Q463">
        <v>8</v>
      </c>
      <c r="R463">
        <v>2</v>
      </c>
      <c r="S463">
        <v>1</v>
      </c>
      <c r="T463">
        <v>3</v>
      </c>
      <c r="U463" t="b">
        <v>1</v>
      </c>
      <c r="V463" t="s">
        <v>552</v>
      </c>
      <c r="W463" t="s">
        <v>1987</v>
      </c>
      <c r="X463" t="s">
        <v>14464</v>
      </c>
      <c r="Y463">
        <v>16</v>
      </c>
      <c r="Z463">
        <v>16</v>
      </c>
      <c r="AA463">
        <v>4</v>
      </c>
      <c r="AB463">
        <v>4</v>
      </c>
      <c r="AC463">
        <v>9</v>
      </c>
    </row>
    <row r="464" spans="1:29">
      <c r="A464">
        <v>466</v>
      </c>
      <c r="B464" t="s">
        <v>805</v>
      </c>
      <c r="C464" t="s">
        <v>1993</v>
      </c>
      <c r="J464" t="s">
        <v>1444</v>
      </c>
      <c r="K464">
        <v>0</v>
      </c>
      <c r="N464" t="b">
        <v>1</v>
      </c>
      <c r="O464" t="b">
        <v>0</v>
      </c>
      <c r="P464" t="b">
        <v>0</v>
      </c>
      <c r="Q464">
        <v>8</v>
      </c>
      <c r="R464">
        <v>2</v>
      </c>
      <c r="S464">
        <v>1</v>
      </c>
      <c r="T464">
        <v>3</v>
      </c>
      <c r="U464" t="b">
        <v>1</v>
      </c>
      <c r="V464" t="s">
        <v>552</v>
      </c>
      <c r="W464" t="s">
        <v>1987</v>
      </c>
      <c r="X464" t="s">
        <v>14458</v>
      </c>
      <c r="Y464">
        <v>16</v>
      </c>
      <c r="Z464">
        <v>16</v>
      </c>
      <c r="AA464">
        <v>5</v>
      </c>
      <c r="AB464">
        <v>5</v>
      </c>
      <c r="AC464">
        <v>9</v>
      </c>
    </row>
    <row r="465" spans="1:29">
      <c r="A465">
        <v>467</v>
      </c>
      <c r="B465" t="s">
        <v>805</v>
      </c>
      <c r="C465" t="s">
        <v>1994</v>
      </c>
      <c r="J465" t="s">
        <v>1444</v>
      </c>
      <c r="K465">
        <v>0</v>
      </c>
      <c r="N465" t="b">
        <v>1</v>
      </c>
      <c r="O465" t="b">
        <v>0</v>
      </c>
      <c r="P465" t="b">
        <v>0</v>
      </c>
      <c r="Q465">
        <v>8</v>
      </c>
      <c r="R465">
        <v>2</v>
      </c>
      <c r="S465">
        <v>1</v>
      </c>
      <c r="T465">
        <v>3</v>
      </c>
      <c r="U465" t="b">
        <v>1</v>
      </c>
      <c r="V465" t="s">
        <v>552</v>
      </c>
      <c r="W465" t="s">
        <v>1987</v>
      </c>
      <c r="X465" t="s">
        <v>14465</v>
      </c>
      <c r="Y465">
        <v>17</v>
      </c>
      <c r="Z465">
        <v>17</v>
      </c>
      <c r="AA465">
        <v>4</v>
      </c>
      <c r="AB465">
        <v>4</v>
      </c>
      <c r="AC465">
        <v>9</v>
      </c>
    </row>
    <row r="466" spans="1:29">
      <c r="A466">
        <v>468</v>
      </c>
      <c r="B466" t="s">
        <v>805</v>
      </c>
      <c r="C466" t="s">
        <v>1995</v>
      </c>
      <c r="J466" t="s">
        <v>1444</v>
      </c>
      <c r="K466">
        <v>0</v>
      </c>
      <c r="N466" t="b">
        <v>1</v>
      </c>
      <c r="O466" t="b">
        <v>0</v>
      </c>
      <c r="P466" t="b">
        <v>0</v>
      </c>
      <c r="Q466">
        <v>8</v>
      </c>
      <c r="R466">
        <v>2</v>
      </c>
      <c r="S466">
        <v>1</v>
      </c>
      <c r="T466">
        <v>3</v>
      </c>
      <c r="U466" t="b">
        <v>1</v>
      </c>
      <c r="V466" t="s">
        <v>552</v>
      </c>
      <c r="W466" t="s">
        <v>1987</v>
      </c>
      <c r="X466" t="s">
        <v>14684</v>
      </c>
      <c r="Y466">
        <v>17</v>
      </c>
      <c r="Z466">
        <v>17</v>
      </c>
      <c r="AA466">
        <v>5</v>
      </c>
      <c r="AB466">
        <v>5</v>
      </c>
      <c r="AC466">
        <v>9</v>
      </c>
    </row>
    <row r="467" spans="1:29">
      <c r="A467">
        <v>469</v>
      </c>
      <c r="B467" t="s">
        <v>805</v>
      </c>
      <c r="C467" t="s">
        <v>1996</v>
      </c>
      <c r="J467" t="s">
        <v>1444</v>
      </c>
      <c r="K467">
        <v>0</v>
      </c>
      <c r="N467" t="b">
        <v>1</v>
      </c>
      <c r="O467" t="b">
        <v>0</v>
      </c>
      <c r="P467" t="b">
        <v>0</v>
      </c>
      <c r="Q467">
        <v>8</v>
      </c>
      <c r="R467">
        <v>2</v>
      </c>
      <c r="S467">
        <v>1</v>
      </c>
      <c r="T467">
        <v>3</v>
      </c>
      <c r="U467" t="b">
        <v>1</v>
      </c>
      <c r="V467" t="s">
        <v>552</v>
      </c>
      <c r="W467" t="s">
        <v>1987</v>
      </c>
      <c r="X467" t="s">
        <v>14686</v>
      </c>
      <c r="Y467">
        <v>18</v>
      </c>
      <c r="Z467">
        <v>18</v>
      </c>
      <c r="AA467">
        <v>4</v>
      </c>
      <c r="AB467">
        <v>4</v>
      </c>
      <c r="AC467">
        <v>9</v>
      </c>
    </row>
    <row r="468" spans="1:29">
      <c r="A468">
        <v>470</v>
      </c>
      <c r="B468" t="s">
        <v>805</v>
      </c>
      <c r="C468" t="s">
        <v>1997</v>
      </c>
      <c r="J468" t="s">
        <v>1444</v>
      </c>
      <c r="K468">
        <v>0</v>
      </c>
      <c r="N468" t="b">
        <v>1</v>
      </c>
      <c r="O468" t="b">
        <v>0</v>
      </c>
      <c r="P468" t="b">
        <v>0</v>
      </c>
      <c r="Q468">
        <v>8</v>
      </c>
      <c r="R468">
        <v>2</v>
      </c>
      <c r="S468">
        <v>1</v>
      </c>
      <c r="T468">
        <v>3</v>
      </c>
      <c r="U468" t="b">
        <v>1</v>
      </c>
      <c r="V468" t="s">
        <v>552</v>
      </c>
      <c r="W468" t="s">
        <v>1987</v>
      </c>
      <c r="X468" t="s">
        <v>14687</v>
      </c>
      <c r="Y468">
        <v>18</v>
      </c>
      <c r="Z468">
        <v>18</v>
      </c>
      <c r="AA468">
        <v>5</v>
      </c>
      <c r="AB468">
        <v>5</v>
      </c>
      <c r="AC468">
        <v>9</v>
      </c>
    </row>
    <row r="469" spans="1:29">
      <c r="A469">
        <v>471</v>
      </c>
      <c r="B469" t="s">
        <v>805</v>
      </c>
      <c r="C469" t="s">
        <v>1998</v>
      </c>
      <c r="J469" t="s">
        <v>1444</v>
      </c>
      <c r="K469">
        <v>0</v>
      </c>
      <c r="N469" t="b">
        <v>1</v>
      </c>
      <c r="O469" t="b">
        <v>0</v>
      </c>
      <c r="P469" t="b">
        <v>0</v>
      </c>
      <c r="Q469">
        <v>8</v>
      </c>
      <c r="R469">
        <v>2</v>
      </c>
      <c r="S469">
        <v>1</v>
      </c>
      <c r="T469">
        <v>3</v>
      </c>
      <c r="U469" t="b">
        <v>1</v>
      </c>
      <c r="V469" t="s">
        <v>552</v>
      </c>
      <c r="W469" t="s">
        <v>1987</v>
      </c>
      <c r="X469" t="s">
        <v>14450</v>
      </c>
      <c r="Y469">
        <v>19</v>
      </c>
      <c r="Z469">
        <v>19</v>
      </c>
      <c r="AA469">
        <v>4</v>
      </c>
      <c r="AB469">
        <v>4</v>
      </c>
      <c r="AC469">
        <v>9</v>
      </c>
    </row>
    <row r="470" spans="1:29">
      <c r="A470">
        <v>472</v>
      </c>
      <c r="B470" t="s">
        <v>805</v>
      </c>
      <c r="C470" t="s">
        <v>1999</v>
      </c>
      <c r="J470" t="s">
        <v>1444</v>
      </c>
      <c r="K470">
        <v>0</v>
      </c>
      <c r="N470" t="b">
        <v>1</v>
      </c>
      <c r="O470" t="b">
        <v>0</v>
      </c>
      <c r="P470" t="b">
        <v>0</v>
      </c>
      <c r="Q470">
        <v>8</v>
      </c>
      <c r="R470">
        <v>2</v>
      </c>
      <c r="S470">
        <v>1</v>
      </c>
      <c r="T470">
        <v>3</v>
      </c>
      <c r="U470" t="b">
        <v>1</v>
      </c>
      <c r="V470" t="s">
        <v>552</v>
      </c>
      <c r="W470" t="s">
        <v>1987</v>
      </c>
      <c r="X470" t="s">
        <v>14689</v>
      </c>
      <c r="Y470">
        <v>19</v>
      </c>
      <c r="Z470">
        <v>19</v>
      </c>
      <c r="AA470">
        <v>5</v>
      </c>
      <c r="AB470">
        <v>5</v>
      </c>
      <c r="AC470">
        <v>9</v>
      </c>
    </row>
    <row r="471" spans="1:29">
      <c r="A471">
        <v>473</v>
      </c>
      <c r="B471" t="s">
        <v>805</v>
      </c>
      <c r="C471" t="s">
        <v>2000</v>
      </c>
      <c r="J471" t="s">
        <v>1444</v>
      </c>
      <c r="K471">
        <v>0</v>
      </c>
      <c r="N471" t="b">
        <v>1</v>
      </c>
      <c r="O471" t="b">
        <v>0</v>
      </c>
      <c r="P471" t="b">
        <v>0</v>
      </c>
      <c r="Q471">
        <v>8</v>
      </c>
      <c r="R471">
        <v>2</v>
      </c>
      <c r="S471">
        <v>1</v>
      </c>
      <c r="T471">
        <v>3</v>
      </c>
      <c r="U471" t="b">
        <v>1</v>
      </c>
      <c r="V471" t="s">
        <v>552</v>
      </c>
      <c r="W471" t="s">
        <v>1987</v>
      </c>
      <c r="X471" t="s">
        <v>14690</v>
      </c>
      <c r="Y471">
        <v>20</v>
      </c>
      <c r="Z471">
        <v>20</v>
      </c>
      <c r="AA471">
        <v>4</v>
      </c>
      <c r="AB471">
        <v>4</v>
      </c>
      <c r="AC471">
        <v>9</v>
      </c>
    </row>
    <row r="472" spans="1:29">
      <c r="A472">
        <v>474</v>
      </c>
      <c r="B472" t="s">
        <v>805</v>
      </c>
      <c r="C472" t="s">
        <v>2001</v>
      </c>
      <c r="J472" t="s">
        <v>1444</v>
      </c>
      <c r="K472">
        <v>0</v>
      </c>
      <c r="N472" t="b">
        <v>1</v>
      </c>
      <c r="O472" t="b">
        <v>0</v>
      </c>
      <c r="P472" t="b">
        <v>0</v>
      </c>
      <c r="Q472">
        <v>8</v>
      </c>
      <c r="R472">
        <v>2</v>
      </c>
      <c r="S472">
        <v>1</v>
      </c>
      <c r="T472">
        <v>3</v>
      </c>
      <c r="U472" t="b">
        <v>1</v>
      </c>
      <c r="V472" t="s">
        <v>552</v>
      </c>
      <c r="W472" t="s">
        <v>1987</v>
      </c>
      <c r="X472" t="s">
        <v>14691</v>
      </c>
      <c r="Y472">
        <v>20</v>
      </c>
      <c r="Z472">
        <v>20</v>
      </c>
      <c r="AA472">
        <v>5</v>
      </c>
      <c r="AB472">
        <v>5</v>
      </c>
      <c r="AC472">
        <v>9</v>
      </c>
    </row>
    <row r="473" spans="1:29">
      <c r="A473">
        <v>475</v>
      </c>
      <c r="B473" t="s">
        <v>805</v>
      </c>
      <c r="C473" t="s">
        <v>2002</v>
      </c>
      <c r="J473" t="s">
        <v>1444</v>
      </c>
      <c r="K473">
        <v>0</v>
      </c>
      <c r="N473" t="b">
        <v>1</v>
      </c>
      <c r="O473" t="b">
        <v>0</v>
      </c>
      <c r="P473" t="b">
        <v>0</v>
      </c>
      <c r="Q473">
        <v>8</v>
      </c>
      <c r="R473">
        <v>2</v>
      </c>
      <c r="S473">
        <v>1</v>
      </c>
      <c r="T473">
        <v>3</v>
      </c>
      <c r="U473" t="b">
        <v>1</v>
      </c>
      <c r="V473" t="s">
        <v>552</v>
      </c>
      <c r="W473" t="s">
        <v>1987</v>
      </c>
      <c r="X473" t="s">
        <v>14693</v>
      </c>
      <c r="Y473">
        <v>21</v>
      </c>
      <c r="Z473">
        <v>21</v>
      </c>
      <c r="AA473">
        <v>4</v>
      </c>
      <c r="AB473">
        <v>4</v>
      </c>
      <c r="AC473">
        <v>9</v>
      </c>
    </row>
    <row r="474" spans="1:29">
      <c r="A474">
        <v>476</v>
      </c>
      <c r="B474" t="s">
        <v>805</v>
      </c>
      <c r="C474" t="s">
        <v>2003</v>
      </c>
      <c r="J474" t="s">
        <v>1444</v>
      </c>
      <c r="K474">
        <v>0</v>
      </c>
      <c r="N474" t="b">
        <v>1</v>
      </c>
      <c r="O474" t="b">
        <v>0</v>
      </c>
      <c r="P474" t="b">
        <v>0</v>
      </c>
      <c r="Q474">
        <v>8</v>
      </c>
      <c r="R474">
        <v>2</v>
      </c>
      <c r="S474">
        <v>1</v>
      </c>
      <c r="T474">
        <v>3</v>
      </c>
      <c r="U474" t="b">
        <v>1</v>
      </c>
      <c r="V474" t="s">
        <v>552</v>
      </c>
      <c r="W474" t="s">
        <v>1987</v>
      </c>
      <c r="X474" t="s">
        <v>14471</v>
      </c>
      <c r="Y474">
        <v>21</v>
      </c>
      <c r="Z474">
        <v>21</v>
      </c>
      <c r="AA474">
        <v>5</v>
      </c>
      <c r="AB474">
        <v>5</v>
      </c>
      <c r="AC474">
        <v>9</v>
      </c>
    </row>
    <row r="475" spans="1:29">
      <c r="A475">
        <v>477</v>
      </c>
      <c r="B475" t="s">
        <v>805</v>
      </c>
      <c r="C475" t="s">
        <v>2004</v>
      </c>
      <c r="J475" t="s">
        <v>1444</v>
      </c>
      <c r="K475">
        <v>0</v>
      </c>
      <c r="N475" t="b">
        <v>1</v>
      </c>
      <c r="O475" t="b">
        <v>0</v>
      </c>
      <c r="P475" t="b">
        <v>0</v>
      </c>
      <c r="Q475">
        <v>8</v>
      </c>
      <c r="R475">
        <v>2</v>
      </c>
      <c r="S475">
        <v>1</v>
      </c>
      <c r="T475">
        <v>3</v>
      </c>
      <c r="U475" t="b">
        <v>1</v>
      </c>
      <c r="V475" t="s">
        <v>552</v>
      </c>
      <c r="W475" t="s">
        <v>1987</v>
      </c>
      <c r="X475" t="s">
        <v>14531</v>
      </c>
      <c r="Y475">
        <v>22</v>
      </c>
      <c r="Z475">
        <v>22</v>
      </c>
      <c r="AA475">
        <v>4</v>
      </c>
      <c r="AB475">
        <v>4</v>
      </c>
      <c r="AC475">
        <v>9</v>
      </c>
    </row>
    <row r="476" spans="1:29">
      <c r="A476">
        <v>478</v>
      </c>
      <c r="B476" t="s">
        <v>805</v>
      </c>
      <c r="C476" t="s">
        <v>2005</v>
      </c>
      <c r="J476" t="s">
        <v>1444</v>
      </c>
      <c r="K476">
        <v>0</v>
      </c>
      <c r="N476" t="b">
        <v>1</v>
      </c>
      <c r="O476" t="b">
        <v>0</v>
      </c>
      <c r="P476" t="b">
        <v>0</v>
      </c>
      <c r="Q476">
        <v>8</v>
      </c>
      <c r="R476">
        <v>2</v>
      </c>
      <c r="S476">
        <v>1</v>
      </c>
      <c r="T476">
        <v>3</v>
      </c>
      <c r="U476" t="b">
        <v>1</v>
      </c>
      <c r="V476" t="s">
        <v>552</v>
      </c>
      <c r="W476" t="s">
        <v>1987</v>
      </c>
      <c r="X476" t="s">
        <v>14694</v>
      </c>
      <c r="Y476">
        <v>22</v>
      </c>
      <c r="Z476">
        <v>22</v>
      </c>
      <c r="AA476">
        <v>5</v>
      </c>
      <c r="AB476">
        <v>5</v>
      </c>
      <c r="AC476">
        <v>9</v>
      </c>
    </row>
    <row r="477" spans="1:29">
      <c r="A477">
        <v>479</v>
      </c>
      <c r="B477" t="s">
        <v>805</v>
      </c>
      <c r="C477" t="s">
        <v>2006</v>
      </c>
      <c r="J477" t="s">
        <v>1444</v>
      </c>
      <c r="K477">
        <v>0</v>
      </c>
      <c r="N477" t="b">
        <v>1</v>
      </c>
      <c r="O477" t="b">
        <v>0</v>
      </c>
      <c r="P477" t="b">
        <v>0</v>
      </c>
      <c r="Q477">
        <v>8</v>
      </c>
      <c r="R477">
        <v>2</v>
      </c>
      <c r="S477">
        <v>1</v>
      </c>
      <c r="T477">
        <v>3</v>
      </c>
      <c r="U477" t="b">
        <v>1</v>
      </c>
      <c r="V477" t="s">
        <v>552</v>
      </c>
      <c r="W477" t="s">
        <v>1987</v>
      </c>
      <c r="X477" t="s">
        <v>14532</v>
      </c>
      <c r="Y477">
        <v>23</v>
      </c>
      <c r="Z477">
        <v>23</v>
      </c>
      <c r="AA477">
        <v>4</v>
      </c>
      <c r="AB477">
        <v>4</v>
      </c>
      <c r="AC477">
        <v>9</v>
      </c>
    </row>
    <row r="478" spans="1:29">
      <c r="A478">
        <v>480</v>
      </c>
      <c r="B478" t="s">
        <v>805</v>
      </c>
      <c r="C478" t="s">
        <v>2007</v>
      </c>
      <c r="J478" t="s">
        <v>1444</v>
      </c>
      <c r="K478">
        <v>0</v>
      </c>
      <c r="N478" t="b">
        <v>1</v>
      </c>
      <c r="O478" t="b">
        <v>0</v>
      </c>
      <c r="P478" t="b">
        <v>0</v>
      </c>
      <c r="Q478">
        <v>8</v>
      </c>
      <c r="R478">
        <v>2</v>
      </c>
      <c r="S478">
        <v>1</v>
      </c>
      <c r="T478">
        <v>3</v>
      </c>
      <c r="U478" t="b">
        <v>1</v>
      </c>
      <c r="V478" t="s">
        <v>552</v>
      </c>
      <c r="W478" t="s">
        <v>1987</v>
      </c>
      <c r="X478" t="s">
        <v>14696</v>
      </c>
      <c r="Y478">
        <v>23</v>
      </c>
      <c r="Z478">
        <v>23</v>
      </c>
      <c r="AA478">
        <v>5</v>
      </c>
      <c r="AB478">
        <v>5</v>
      </c>
      <c r="AC478">
        <v>9</v>
      </c>
    </row>
    <row r="479" spans="1:29">
      <c r="A479">
        <v>481</v>
      </c>
      <c r="B479" t="s">
        <v>805</v>
      </c>
      <c r="C479" t="s">
        <v>2008</v>
      </c>
      <c r="J479" t="s">
        <v>1444</v>
      </c>
      <c r="K479">
        <v>0</v>
      </c>
      <c r="N479" t="b">
        <v>1</v>
      </c>
      <c r="O479" t="b">
        <v>0</v>
      </c>
      <c r="P479" t="b">
        <v>0</v>
      </c>
      <c r="Q479">
        <v>8</v>
      </c>
      <c r="R479">
        <v>2</v>
      </c>
      <c r="S479">
        <v>1</v>
      </c>
      <c r="T479">
        <v>3</v>
      </c>
      <c r="U479" t="b">
        <v>1</v>
      </c>
      <c r="V479" t="s">
        <v>552</v>
      </c>
      <c r="W479" t="s">
        <v>1987</v>
      </c>
      <c r="X479" t="s">
        <v>14533</v>
      </c>
      <c r="Y479">
        <v>24</v>
      </c>
      <c r="Z479">
        <v>24</v>
      </c>
      <c r="AA479">
        <v>4</v>
      </c>
      <c r="AB479">
        <v>4</v>
      </c>
      <c r="AC479">
        <v>9</v>
      </c>
    </row>
    <row r="480" spans="1:29">
      <c r="A480">
        <v>482</v>
      </c>
      <c r="B480" t="s">
        <v>805</v>
      </c>
      <c r="C480" t="s">
        <v>2009</v>
      </c>
      <c r="J480" t="s">
        <v>1444</v>
      </c>
      <c r="K480">
        <v>0</v>
      </c>
      <c r="N480" t="b">
        <v>1</v>
      </c>
      <c r="O480" t="b">
        <v>0</v>
      </c>
      <c r="P480" t="b">
        <v>0</v>
      </c>
      <c r="Q480">
        <v>8</v>
      </c>
      <c r="R480">
        <v>2</v>
      </c>
      <c r="S480">
        <v>1</v>
      </c>
      <c r="T480">
        <v>3</v>
      </c>
      <c r="U480" t="b">
        <v>1</v>
      </c>
      <c r="V480" t="s">
        <v>552</v>
      </c>
      <c r="W480" t="s">
        <v>1987</v>
      </c>
      <c r="X480" t="s">
        <v>14698</v>
      </c>
      <c r="Y480">
        <v>24</v>
      </c>
      <c r="Z480">
        <v>24</v>
      </c>
      <c r="AA480">
        <v>5</v>
      </c>
      <c r="AB480">
        <v>5</v>
      </c>
      <c r="AC480">
        <v>9</v>
      </c>
    </row>
    <row r="481" spans="1:29">
      <c r="A481">
        <v>483</v>
      </c>
      <c r="B481" t="s">
        <v>805</v>
      </c>
      <c r="C481" t="s">
        <v>2010</v>
      </c>
      <c r="J481" t="s">
        <v>1444</v>
      </c>
      <c r="K481">
        <v>0</v>
      </c>
      <c r="N481" t="b">
        <v>1</v>
      </c>
      <c r="O481" t="b">
        <v>0</v>
      </c>
      <c r="P481" t="b">
        <v>0</v>
      </c>
      <c r="Q481">
        <v>8</v>
      </c>
      <c r="R481">
        <v>2</v>
      </c>
      <c r="S481">
        <v>1</v>
      </c>
      <c r="T481">
        <v>3</v>
      </c>
      <c r="U481" t="b">
        <v>1</v>
      </c>
      <c r="V481" t="s">
        <v>552</v>
      </c>
      <c r="W481" t="s">
        <v>1987</v>
      </c>
      <c r="X481" t="s">
        <v>14700</v>
      </c>
      <c r="Y481">
        <v>25</v>
      </c>
      <c r="Z481">
        <v>25</v>
      </c>
      <c r="AA481">
        <v>4</v>
      </c>
      <c r="AB481">
        <v>4</v>
      </c>
      <c r="AC481">
        <v>9</v>
      </c>
    </row>
    <row r="482" spans="1:29">
      <c r="A482">
        <v>484</v>
      </c>
      <c r="B482" t="s">
        <v>805</v>
      </c>
      <c r="C482" t="s">
        <v>2011</v>
      </c>
      <c r="J482" t="s">
        <v>1444</v>
      </c>
      <c r="K482">
        <v>0</v>
      </c>
      <c r="N482" t="b">
        <v>1</v>
      </c>
      <c r="O482" t="b">
        <v>0</v>
      </c>
      <c r="P482" t="b">
        <v>0</v>
      </c>
      <c r="Q482">
        <v>8</v>
      </c>
      <c r="R482">
        <v>2</v>
      </c>
      <c r="S482">
        <v>1</v>
      </c>
      <c r="T482">
        <v>3</v>
      </c>
      <c r="U482" t="b">
        <v>1</v>
      </c>
      <c r="V482" t="s">
        <v>552</v>
      </c>
      <c r="W482" t="s">
        <v>1987</v>
      </c>
      <c r="X482" t="s">
        <v>14701</v>
      </c>
      <c r="Y482">
        <v>25</v>
      </c>
      <c r="Z482">
        <v>25</v>
      </c>
      <c r="AA482">
        <v>5</v>
      </c>
      <c r="AB482">
        <v>5</v>
      </c>
      <c r="AC482">
        <v>9</v>
      </c>
    </row>
    <row r="483" spans="1:29">
      <c r="A483">
        <v>485</v>
      </c>
      <c r="B483" t="s">
        <v>805</v>
      </c>
      <c r="C483" t="s">
        <v>2012</v>
      </c>
      <c r="J483" t="s">
        <v>1444</v>
      </c>
      <c r="K483">
        <v>0</v>
      </c>
      <c r="N483" t="b">
        <v>1</v>
      </c>
      <c r="O483" t="b">
        <v>0</v>
      </c>
      <c r="P483" t="b">
        <v>0</v>
      </c>
      <c r="Q483">
        <v>8</v>
      </c>
      <c r="R483">
        <v>2</v>
      </c>
      <c r="S483">
        <v>1</v>
      </c>
      <c r="T483">
        <v>3</v>
      </c>
      <c r="U483" t="b">
        <v>1</v>
      </c>
      <c r="V483" t="s">
        <v>552</v>
      </c>
      <c r="W483" t="s">
        <v>1987</v>
      </c>
      <c r="X483" t="s">
        <v>14605</v>
      </c>
      <c r="Y483">
        <v>26</v>
      </c>
      <c r="Z483">
        <v>26</v>
      </c>
      <c r="AA483">
        <v>4</v>
      </c>
      <c r="AB483">
        <v>4</v>
      </c>
      <c r="AC483">
        <v>9</v>
      </c>
    </row>
    <row r="484" spans="1:29">
      <c r="A484">
        <v>486</v>
      </c>
      <c r="B484" t="s">
        <v>805</v>
      </c>
      <c r="C484" t="s">
        <v>2013</v>
      </c>
      <c r="J484" t="s">
        <v>1444</v>
      </c>
      <c r="K484">
        <v>0</v>
      </c>
      <c r="N484" t="b">
        <v>1</v>
      </c>
      <c r="O484" t="b">
        <v>0</v>
      </c>
      <c r="P484" t="b">
        <v>0</v>
      </c>
      <c r="Q484">
        <v>8</v>
      </c>
      <c r="R484">
        <v>2</v>
      </c>
      <c r="S484">
        <v>1</v>
      </c>
      <c r="T484">
        <v>3</v>
      </c>
      <c r="U484" t="b">
        <v>1</v>
      </c>
      <c r="V484" t="s">
        <v>552</v>
      </c>
      <c r="W484" t="s">
        <v>1987</v>
      </c>
      <c r="X484" t="s">
        <v>14703</v>
      </c>
      <c r="Y484">
        <v>26</v>
      </c>
      <c r="Z484">
        <v>26</v>
      </c>
      <c r="AA484">
        <v>5</v>
      </c>
      <c r="AB484">
        <v>5</v>
      </c>
      <c r="AC484">
        <v>9</v>
      </c>
    </row>
    <row r="485" spans="1:29">
      <c r="A485">
        <v>487</v>
      </c>
      <c r="B485" t="s">
        <v>805</v>
      </c>
      <c r="C485" t="s">
        <v>2014</v>
      </c>
      <c r="J485" t="s">
        <v>1444</v>
      </c>
      <c r="K485">
        <v>0</v>
      </c>
      <c r="N485" t="b">
        <v>1</v>
      </c>
      <c r="O485" t="b">
        <v>0</v>
      </c>
      <c r="P485" t="b">
        <v>0</v>
      </c>
      <c r="Q485">
        <v>8</v>
      </c>
      <c r="R485">
        <v>2</v>
      </c>
      <c r="S485">
        <v>1</v>
      </c>
      <c r="T485">
        <v>3</v>
      </c>
      <c r="U485" t="b">
        <v>1</v>
      </c>
      <c r="V485" t="s">
        <v>552</v>
      </c>
      <c r="W485" t="s">
        <v>1987</v>
      </c>
      <c r="X485" t="s">
        <v>14802</v>
      </c>
      <c r="Y485">
        <v>27</v>
      </c>
      <c r="Z485">
        <v>27</v>
      </c>
      <c r="AA485">
        <v>4</v>
      </c>
      <c r="AB485">
        <v>4</v>
      </c>
      <c r="AC485">
        <v>9</v>
      </c>
    </row>
    <row r="486" spans="1:29">
      <c r="A486">
        <v>488</v>
      </c>
      <c r="B486" t="s">
        <v>805</v>
      </c>
      <c r="C486" t="s">
        <v>2015</v>
      </c>
      <c r="J486" t="s">
        <v>1444</v>
      </c>
      <c r="K486">
        <v>0</v>
      </c>
      <c r="N486" t="b">
        <v>1</v>
      </c>
      <c r="O486" t="b">
        <v>0</v>
      </c>
      <c r="P486" t="b">
        <v>0</v>
      </c>
      <c r="Q486">
        <v>8</v>
      </c>
      <c r="R486">
        <v>2</v>
      </c>
      <c r="S486">
        <v>1</v>
      </c>
      <c r="T486">
        <v>3</v>
      </c>
      <c r="U486" t="b">
        <v>1</v>
      </c>
      <c r="V486" t="s">
        <v>552</v>
      </c>
      <c r="W486" t="s">
        <v>1987</v>
      </c>
      <c r="X486" t="s">
        <v>14803</v>
      </c>
      <c r="Y486">
        <v>27</v>
      </c>
      <c r="Z486">
        <v>27</v>
      </c>
      <c r="AA486">
        <v>5</v>
      </c>
      <c r="AB486">
        <v>5</v>
      </c>
      <c r="AC486">
        <v>9</v>
      </c>
    </row>
    <row r="487" spans="1:29">
      <c r="A487">
        <v>489</v>
      </c>
      <c r="B487" t="s">
        <v>805</v>
      </c>
      <c r="C487" t="s">
        <v>2016</v>
      </c>
      <c r="J487" t="s">
        <v>1444</v>
      </c>
      <c r="K487">
        <v>0</v>
      </c>
      <c r="N487" t="b">
        <v>1</v>
      </c>
      <c r="O487" t="b">
        <v>0</v>
      </c>
      <c r="P487" t="b">
        <v>0</v>
      </c>
      <c r="Q487">
        <v>8</v>
      </c>
      <c r="R487">
        <v>2</v>
      </c>
      <c r="S487">
        <v>1</v>
      </c>
      <c r="T487">
        <v>3</v>
      </c>
      <c r="U487" t="b">
        <v>1</v>
      </c>
      <c r="V487" t="s">
        <v>552</v>
      </c>
      <c r="W487" t="s">
        <v>1987</v>
      </c>
      <c r="X487" t="s">
        <v>14606</v>
      </c>
      <c r="Y487">
        <v>28</v>
      </c>
      <c r="Z487">
        <v>28</v>
      </c>
      <c r="AA487">
        <v>4</v>
      </c>
      <c r="AB487">
        <v>4</v>
      </c>
      <c r="AC487">
        <v>9</v>
      </c>
    </row>
    <row r="488" spans="1:29">
      <c r="A488">
        <v>490</v>
      </c>
      <c r="B488" t="s">
        <v>805</v>
      </c>
      <c r="C488" t="s">
        <v>2017</v>
      </c>
      <c r="J488" t="s">
        <v>1444</v>
      </c>
      <c r="K488">
        <v>0</v>
      </c>
      <c r="N488" t="b">
        <v>1</v>
      </c>
      <c r="O488" t="b">
        <v>0</v>
      </c>
      <c r="P488" t="b">
        <v>0</v>
      </c>
      <c r="Q488">
        <v>8</v>
      </c>
      <c r="R488">
        <v>2</v>
      </c>
      <c r="S488">
        <v>1</v>
      </c>
      <c r="T488">
        <v>3</v>
      </c>
      <c r="U488" t="b">
        <v>1</v>
      </c>
      <c r="V488" t="s">
        <v>552</v>
      </c>
      <c r="W488" t="s">
        <v>1987</v>
      </c>
      <c r="X488" t="s">
        <v>14729</v>
      </c>
      <c r="Y488">
        <v>28</v>
      </c>
      <c r="Z488">
        <v>28</v>
      </c>
      <c r="AA488">
        <v>5</v>
      </c>
      <c r="AB488">
        <v>5</v>
      </c>
      <c r="AC488">
        <v>9</v>
      </c>
    </row>
    <row r="489" spans="1:29">
      <c r="A489">
        <v>491</v>
      </c>
      <c r="B489" t="s">
        <v>805</v>
      </c>
      <c r="C489" t="s">
        <v>2018</v>
      </c>
      <c r="J489" t="s">
        <v>1444</v>
      </c>
      <c r="K489">
        <v>0</v>
      </c>
      <c r="N489" t="b">
        <v>1</v>
      </c>
      <c r="O489" t="b">
        <v>0</v>
      </c>
      <c r="P489" t="b">
        <v>0</v>
      </c>
      <c r="Q489">
        <v>8</v>
      </c>
      <c r="R489">
        <v>2</v>
      </c>
      <c r="S489">
        <v>1</v>
      </c>
      <c r="T489">
        <v>3</v>
      </c>
      <c r="U489" t="b">
        <v>1</v>
      </c>
      <c r="V489" t="s">
        <v>552</v>
      </c>
      <c r="W489" t="s">
        <v>1987</v>
      </c>
      <c r="X489" t="s">
        <v>14804</v>
      </c>
      <c r="Y489">
        <v>29</v>
      </c>
      <c r="Z489">
        <v>29</v>
      </c>
      <c r="AA489">
        <v>4</v>
      </c>
      <c r="AB489">
        <v>4</v>
      </c>
      <c r="AC489">
        <v>9</v>
      </c>
    </row>
    <row r="490" spans="1:29">
      <c r="A490">
        <v>492</v>
      </c>
      <c r="B490" t="s">
        <v>805</v>
      </c>
      <c r="C490" t="s">
        <v>2019</v>
      </c>
      <c r="J490" t="s">
        <v>1444</v>
      </c>
      <c r="K490">
        <v>0</v>
      </c>
      <c r="N490" t="b">
        <v>1</v>
      </c>
      <c r="O490" t="b">
        <v>0</v>
      </c>
      <c r="P490" t="b">
        <v>0</v>
      </c>
      <c r="Q490">
        <v>8</v>
      </c>
      <c r="R490">
        <v>2</v>
      </c>
      <c r="S490">
        <v>1</v>
      </c>
      <c r="T490">
        <v>3</v>
      </c>
      <c r="U490" t="b">
        <v>1</v>
      </c>
      <c r="V490" t="s">
        <v>552</v>
      </c>
      <c r="W490" t="s">
        <v>1987</v>
      </c>
      <c r="X490" t="s">
        <v>14805</v>
      </c>
      <c r="Y490">
        <v>29</v>
      </c>
      <c r="Z490">
        <v>29</v>
      </c>
      <c r="AA490">
        <v>5</v>
      </c>
      <c r="AB490">
        <v>5</v>
      </c>
      <c r="AC490">
        <v>9</v>
      </c>
    </row>
    <row r="491" spans="1:29">
      <c r="A491">
        <v>493</v>
      </c>
      <c r="B491" t="s">
        <v>805</v>
      </c>
      <c r="C491" t="s">
        <v>2020</v>
      </c>
      <c r="J491" t="s">
        <v>1444</v>
      </c>
      <c r="K491">
        <v>0</v>
      </c>
      <c r="N491" t="b">
        <v>1</v>
      </c>
      <c r="O491" t="b">
        <v>0</v>
      </c>
      <c r="P491" t="b">
        <v>0</v>
      </c>
      <c r="Q491">
        <v>8</v>
      </c>
      <c r="R491">
        <v>2</v>
      </c>
      <c r="S491">
        <v>1</v>
      </c>
      <c r="T491">
        <v>3</v>
      </c>
      <c r="U491" t="b">
        <v>1</v>
      </c>
      <c r="V491" t="s">
        <v>552</v>
      </c>
      <c r="W491" t="s">
        <v>1987</v>
      </c>
      <c r="X491" t="s">
        <v>14806</v>
      </c>
      <c r="Y491">
        <v>30</v>
      </c>
      <c r="Z491">
        <v>30</v>
      </c>
      <c r="AA491">
        <v>4</v>
      </c>
      <c r="AB491">
        <v>4</v>
      </c>
      <c r="AC491">
        <v>9</v>
      </c>
    </row>
    <row r="492" spans="1:29">
      <c r="A492">
        <v>494</v>
      </c>
      <c r="B492" t="s">
        <v>805</v>
      </c>
      <c r="C492" t="s">
        <v>2021</v>
      </c>
      <c r="J492" t="s">
        <v>1444</v>
      </c>
      <c r="K492">
        <v>0</v>
      </c>
      <c r="N492" t="b">
        <v>1</v>
      </c>
      <c r="O492" t="b">
        <v>0</v>
      </c>
      <c r="P492" t="b">
        <v>0</v>
      </c>
      <c r="Q492">
        <v>8</v>
      </c>
      <c r="R492">
        <v>2</v>
      </c>
      <c r="S492">
        <v>1</v>
      </c>
      <c r="T492">
        <v>3</v>
      </c>
      <c r="U492" t="b">
        <v>1</v>
      </c>
      <c r="V492" t="s">
        <v>552</v>
      </c>
      <c r="W492" t="s">
        <v>1987</v>
      </c>
      <c r="X492" t="s">
        <v>14622</v>
      </c>
      <c r="Y492">
        <v>30</v>
      </c>
      <c r="Z492">
        <v>30</v>
      </c>
      <c r="AA492">
        <v>5</v>
      </c>
      <c r="AB492">
        <v>5</v>
      </c>
      <c r="AC492">
        <v>9</v>
      </c>
    </row>
    <row r="493" spans="1:29">
      <c r="A493">
        <v>495</v>
      </c>
      <c r="B493" t="s">
        <v>805</v>
      </c>
      <c r="C493" t="s">
        <v>2022</v>
      </c>
      <c r="J493" t="s">
        <v>1444</v>
      </c>
      <c r="K493">
        <v>0</v>
      </c>
      <c r="N493" t="b">
        <v>1</v>
      </c>
      <c r="O493" t="b">
        <v>0</v>
      </c>
      <c r="P493" t="b">
        <v>0</v>
      </c>
      <c r="Q493">
        <v>8</v>
      </c>
      <c r="R493">
        <v>2</v>
      </c>
      <c r="S493">
        <v>1</v>
      </c>
      <c r="T493">
        <v>3</v>
      </c>
      <c r="U493" t="b">
        <v>1</v>
      </c>
      <c r="V493" t="s">
        <v>552</v>
      </c>
      <c r="W493" t="s">
        <v>1987</v>
      </c>
      <c r="X493" t="s">
        <v>14807</v>
      </c>
      <c r="Y493">
        <v>31</v>
      </c>
      <c r="Z493">
        <v>31</v>
      </c>
      <c r="AA493">
        <v>4</v>
      </c>
      <c r="AB493">
        <v>4</v>
      </c>
      <c r="AC493">
        <v>9</v>
      </c>
    </row>
    <row r="494" spans="1:29">
      <c r="A494">
        <v>496</v>
      </c>
      <c r="B494" t="s">
        <v>805</v>
      </c>
      <c r="C494" t="s">
        <v>2023</v>
      </c>
      <c r="J494" t="s">
        <v>1444</v>
      </c>
      <c r="K494">
        <v>0</v>
      </c>
      <c r="N494" t="b">
        <v>1</v>
      </c>
      <c r="O494" t="b">
        <v>0</v>
      </c>
      <c r="P494" t="b">
        <v>0</v>
      </c>
      <c r="Q494">
        <v>8</v>
      </c>
      <c r="R494">
        <v>2</v>
      </c>
      <c r="S494">
        <v>1</v>
      </c>
      <c r="T494">
        <v>3</v>
      </c>
      <c r="U494" t="b">
        <v>1</v>
      </c>
      <c r="V494" t="s">
        <v>552</v>
      </c>
      <c r="W494" t="s">
        <v>1987</v>
      </c>
      <c r="X494" t="s">
        <v>14808</v>
      </c>
      <c r="Y494">
        <v>31</v>
      </c>
      <c r="Z494">
        <v>31</v>
      </c>
      <c r="AA494">
        <v>5</v>
      </c>
      <c r="AB494">
        <v>5</v>
      </c>
      <c r="AC494">
        <v>9</v>
      </c>
    </row>
    <row r="495" spans="1:29">
      <c r="A495">
        <v>497</v>
      </c>
      <c r="B495" t="s">
        <v>805</v>
      </c>
      <c r="C495" t="s">
        <v>2024</v>
      </c>
      <c r="J495" t="s">
        <v>1444</v>
      </c>
      <c r="K495">
        <v>0</v>
      </c>
      <c r="N495" t="b">
        <v>0</v>
      </c>
      <c r="O495" t="b">
        <v>1</v>
      </c>
      <c r="P495" t="b">
        <v>0</v>
      </c>
      <c r="Q495">
        <v>8</v>
      </c>
      <c r="R495">
        <v>2</v>
      </c>
      <c r="S495">
        <v>1</v>
      </c>
      <c r="T495">
        <v>3</v>
      </c>
      <c r="U495" t="b">
        <v>1</v>
      </c>
      <c r="V495" t="s">
        <v>552</v>
      </c>
      <c r="W495" t="s">
        <v>1987</v>
      </c>
      <c r="X495" t="s">
        <v>14621</v>
      </c>
      <c r="Y495">
        <v>15</v>
      </c>
      <c r="Z495">
        <v>15</v>
      </c>
      <c r="AA495">
        <v>6</v>
      </c>
      <c r="AB495">
        <v>6</v>
      </c>
      <c r="AC495">
        <v>9</v>
      </c>
    </row>
    <row r="496" spans="1:29">
      <c r="A496">
        <v>498</v>
      </c>
      <c r="B496" t="s">
        <v>805</v>
      </c>
      <c r="C496" t="s">
        <v>2025</v>
      </c>
      <c r="J496" t="s">
        <v>1444</v>
      </c>
      <c r="K496">
        <v>0</v>
      </c>
      <c r="N496" t="b">
        <v>0</v>
      </c>
      <c r="O496" t="b">
        <v>1</v>
      </c>
      <c r="P496" t="b">
        <v>0</v>
      </c>
      <c r="Q496">
        <v>8</v>
      </c>
      <c r="R496">
        <v>2</v>
      </c>
      <c r="S496">
        <v>1</v>
      </c>
      <c r="T496">
        <v>3</v>
      </c>
      <c r="U496" t="b">
        <v>1</v>
      </c>
      <c r="V496" t="s">
        <v>552</v>
      </c>
      <c r="W496" t="s">
        <v>1987</v>
      </c>
      <c r="X496" t="s">
        <v>14469</v>
      </c>
      <c r="Y496">
        <v>16</v>
      </c>
      <c r="Z496">
        <v>16</v>
      </c>
      <c r="AA496">
        <v>6</v>
      </c>
      <c r="AB496">
        <v>6</v>
      </c>
      <c r="AC496">
        <v>9</v>
      </c>
    </row>
    <row r="497" spans="1:29">
      <c r="A497">
        <v>499</v>
      </c>
      <c r="B497" t="s">
        <v>805</v>
      </c>
      <c r="C497" t="s">
        <v>2026</v>
      </c>
      <c r="J497" t="s">
        <v>1444</v>
      </c>
      <c r="K497">
        <v>0</v>
      </c>
      <c r="N497" t="b">
        <v>0</v>
      </c>
      <c r="O497" t="b">
        <v>1</v>
      </c>
      <c r="P497" t="b">
        <v>0</v>
      </c>
      <c r="Q497">
        <v>8</v>
      </c>
      <c r="R497">
        <v>2</v>
      </c>
      <c r="S497">
        <v>1</v>
      </c>
      <c r="T497">
        <v>3</v>
      </c>
      <c r="U497" t="b">
        <v>1</v>
      </c>
      <c r="V497" t="s">
        <v>552</v>
      </c>
      <c r="W497" t="s">
        <v>1987</v>
      </c>
      <c r="X497" t="s">
        <v>14526</v>
      </c>
      <c r="Y497">
        <v>17</v>
      </c>
      <c r="Z497">
        <v>17</v>
      </c>
      <c r="AA497">
        <v>6</v>
      </c>
      <c r="AB497">
        <v>6</v>
      </c>
      <c r="AC497">
        <v>9</v>
      </c>
    </row>
    <row r="498" spans="1:29">
      <c r="A498">
        <v>500</v>
      </c>
      <c r="B498" t="s">
        <v>805</v>
      </c>
      <c r="C498" t="s">
        <v>2027</v>
      </c>
      <c r="J498" t="s">
        <v>1444</v>
      </c>
      <c r="K498">
        <v>0</v>
      </c>
      <c r="N498" t="b">
        <v>0</v>
      </c>
      <c r="O498" t="b">
        <v>1</v>
      </c>
      <c r="P498" t="b">
        <v>0</v>
      </c>
      <c r="Q498">
        <v>8</v>
      </c>
      <c r="R498">
        <v>2</v>
      </c>
      <c r="S498">
        <v>1</v>
      </c>
      <c r="T498">
        <v>3</v>
      </c>
      <c r="U498" t="b">
        <v>1</v>
      </c>
      <c r="V498" t="s">
        <v>552</v>
      </c>
      <c r="W498" t="s">
        <v>1987</v>
      </c>
      <c r="X498" t="s">
        <v>14688</v>
      </c>
      <c r="Y498">
        <v>18</v>
      </c>
      <c r="Z498">
        <v>18</v>
      </c>
      <c r="AA498">
        <v>6</v>
      </c>
      <c r="AB498">
        <v>6</v>
      </c>
      <c r="AC498">
        <v>9</v>
      </c>
    </row>
    <row r="499" spans="1:29">
      <c r="A499">
        <v>501</v>
      </c>
      <c r="B499" t="s">
        <v>805</v>
      </c>
      <c r="C499" t="s">
        <v>2028</v>
      </c>
      <c r="J499" t="s">
        <v>1444</v>
      </c>
      <c r="K499">
        <v>0</v>
      </c>
      <c r="N499" t="b">
        <v>0</v>
      </c>
      <c r="O499" t="b">
        <v>1</v>
      </c>
      <c r="P499" t="b">
        <v>0</v>
      </c>
      <c r="Q499">
        <v>8</v>
      </c>
      <c r="R499">
        <v>2</v>
      </c>
      <c r="S499">
        <v>1</v>
      </c>
      <c r="T499">
        <v>3</v>
      </c>
      <c r="U499" t="b">
        <v>1</v>
      </c>
      <c r="V499" t="s">
        <v>552</v>
      </c>
      <c r="W499" t="s">
        <v>1987</v>
      </c>
      <c r="X499" t="s">
        <v>14448</v>
      </c>
      <c r="Y499">
        <v>19</v>
      </c>
      <c r="Z499">
        <v>19</v>
      </c>
      <c r="AA499">
        <v>6</v>
      </c>
      <c r="AB499">
        <v>6</v>
      </c>
      <c r="AC499">
        <v>9</v>
      </c>
    </row>
    <row r="500" spans="1:29">
      <c r="A500">
        <v>502</v>
      </c>
      <c r="B500" t="s">
        <v>805</v>
      </c>
      <c r="C500" t="s">
        <v>2029</v>
      </c>
      <c r="J500" t="s">
        <v>1444</v>
      </c>
      <c r="K500">
        <v>0</v>
      </c>
      <c r="N500" t="b">
        <v>0</v>
      </c>
      <c r="O500" t="b">
        <v>1</v>
      </c>
      <c r="P500" t="b">
        <v>0</v>
      </c>
      <c r="Q500">
        <v>8</v>
      </c>
      <c r="R500">
        <v>2</v>
      </c>
      <c r="S500">
        <v>1</v>
      </c>
      <c r="T500">
        <v>3</v>
      </c>
      <c r="U500" t="b">
        <v>1</v>
      </c>
      <c r="V500" t="s">
        <v>552</v>
      </c>
      <c r="W500" t="s">
        <v>1987</v>
      </c>
      <c r="X500" t="s">
        <v>14623</v>
      </c>
      <c r="Y500">
        <v>20</v>
      </c>
      <c r="Z500">
        <v>20</v>
      </c>
      <c r="AA500">
        <v>6</v>
      </c>
      <c r="AB500">
        <v>6</v>
      </c>
      <c r="AC500">
        <v>9</v>
      </c>
    </row>
    <row r="501" spans="1:29">
      <c r="A501">
        <v>503</v>
      </c>
      <c r="B501" t="s">
        <v>805</v>
      </c>
      <c r="C501" t="s">
        <v>2030</v>
      </c>
      <c r="J501" t="s">
        <v>1444</v>
      </c>
      <c r="K501">
        <v>0</v>
      </c>
      <c r="N501" t="b">
        <v>0</v>
      </c>
      <c r="O501" t="b">
        <v>1</v>
      </c>
      <c r="P501" t="b">
        <v>0</v>
      </c>
      <c r="Q501">
        <v>8</v>
      </c>
      <c r="R501">
        <v>2</v>
      </c>
      <c r="S501">
        <v>1</v>
      </c>
      <c r="T501">
        <v>3</v>
      </c>
      <c r="U501" t="b">
        <v>1</v>
      </c>
      <c r="V501" t="s">
        <v>552</v>
      </c>
      <c r="W501" t="s">
        <v>1987</v>
      </c>
      <c r="X501" t="s">
        <v>14624</v>
      </c>
      <c r="Y501">
        <v>21</v>
      </c>
      <c r="Z501">
        <v>21</v>
      </c>
      <c r="AA501">
        <v>6</v>
      </c>
      <c r="AB501">
        <v>6</v>
      </c>
      <c r="AC501">
        <v>9</v>
      </c>
    </row>
    <row r="502" spans="1:29">
      <c r="A502">
        <v>504</v>
      </c>
      <c r="B502" t="s">
        <v>805</v>
      </c>
      <c r="C502" t="s">
        <v>2031</v>
      </c>
      <c r="J502" t="s">
        <v>1444</v>
      </c>
      <c r="K502">
        <v>0</v>
      </c>
      <c r="N502" t="b">
        <v>0</v>
      </c>
      <c r="O502" t="b">
        <v>1</v>
      </c>
      <c r="P502" t="b">
        <v>0</v>
      </c>
      <c r="Q502">
        <v>8</v>
      </c>
      <c r="R502">
        <v>2</v>
      </c>
      <c r="S502">
        <v>1</v>
      </c>
      <c r="T502">
        <v>3</v>
      </c>
      <c r="U502" t="b">
        <v>1</v>
      </c>
      <c r="V502" t="s">
        <v>552</v>
      </c>
      <c r="W502" t="s">
        <v>1987</v>
      </c>
      <c r="X502" t="s">
        <v>14625</v>
      </c>
      <c r="Y502">
        <v>22</v>
      </c>
      <c r="Z502">
        <v>22</v>
      </c>
      <c r="AA502">
        <v>6</v>
      </c>
      <c r="AB502">
        <v>6</v>
      </c>
      <c r="AC502">
        <v>9</v>
      </c>
    </row>
    <row r="503" spans="1:29">
      <c r="A503">
        <v>505</v>
      </c>
      <c r="B503" t="s">
        <v>805</v>
      </c>
      <c r="C503" t="s">
        <v>2032</v>
      </c>
      <c r="J503" t="s">
        <v>1444</v>
      </c>
      <c r="K503">
        <v>0</v>
      </c>
      <c r="N503" t="b">
        <v>0</v>
      </c>
      <c r="O503" t="b">
        <v>1</v>
      </c>
      <c r="P503" t="b">
        <v>0</v>
      </c>
      <c r="Q503">
        <v>8</v>
      </c>
      <c r="R503">
        <v>2</v>
      </c>
      <c r="S503">
        <v>1</v>
      </c>
      <c r="T503">
        <v>3</v>
      </c>
      <c r="U503" t="b">
        <v>1</v>
      </c>
      <c r="V503" t="s">
        <v>552</v>
      </c>
      <c r="W503" t="s">
        <v>1987</v>
      </c>
      <c r="X503" t="s">
        <v>14626</v>
      </c>
      <c r="Y503">
        <v>23</v>
      </c>
      <c r="Z503">
        <v>23</v>
      </c>
      <c r="AA503">
        <v>6</v>
      </c>
      <c r="AB503">
        <v>6</v>
      </c>
      <c r="AC503">
        <v>9</v>
      </c>
    </row>
    <row r="504" spans="1:29">
      <c r="A504">
        <v>506</v>
      </c>
      <c r="B504" t="s">
        <v>805</v>
      </c>
      <c r="C504" t="s">
        <v>2033</v>
      </c>
      <c r="J504" t="s">
        <v>1444</v>
      </c>
      <c r="K504">
        <v>0</v>
      </c>
      <c r="N504" t="b">
        <v>0</v>
      </c>
      <c r="O504" t="b">
        <v>1</v>
      </c>
      <c r="P504" t="b">
        <v>0</v>
      </c>
      <c r="Q504">
        <v>8</v>
      </c>
      <c r="R504">
        <v>2</v>
      </c>
      <c r="S504">
        <v>1</v>
      </c>
      <c r="T504">
        <v>3</v>
      </c>
      <c r="U504" t="b">
        <v>1</v>
      </c>
      <c r="V504" t="s">
        <v>552</v>
      </c>
      <c r="W504" t="s">
        <v>1987</v>
      </c>
      <c r="X504" t="s">
        <v>14627</v>
      </c>
      <c r="Y504">
        <v>24</v>
      </c>
      <c r="Z504">
        <v>24</v>
      </c>
      <c r="AA504">
        <v>6</v>
      </c>
      <c r="AB504">
        <v>6</v>
      </c>
      <c r="AC504">
        <v>9</v>
      </c>
    </row>
    <row r="505" spans="1:29">
      <c r="A505">
        <v>507</v>
      </c>
      <c r="B505" t="s">
        <v>805</v>
      </c>
      <c r="C505" t="s">
        <v>2034</v>
      </c>
      <c r="J505" t="s">
        <v>1444</v>
      </c>
      <c r="K505">
        <v>0</v>
      </c>
      <c r="N505" t="b">
        <v>0</v>
      </c>
      <c r="O505" t="b">
        <v>1</v>
      </c>
      <c r="P505" t="b">
        <v>0</v>
      </c>
      <c r="Q505">
        <v>8</v>
      </c>
      <c r="R505">
        <v>2</v>
      </c>
      <c r="S505">
        <v>1</v>
      </c>
      <c r="T505">
        <v>3</v>
      </c>
      <c r="U505" t="b">
        <v>1</v>
      </c>
      <c r="V505" t="s">
        <v>552</v>
      </c>
      <c r="W505" t="s">
        <v>1987</v>
      </c>
      <c r="X505" t="s">
        <v>14534</v>
      </c>
      <c r="Y505">
        <v>25</v>
      </c>
      <c r="Z505">
        <v>25</v>
      </c>
      <c r="AA505">
        <v>6</v>
      </c>
      <c r="AB505">
        <v>6</v>
      </c>
      <c r="AC505">
        <v>9</v>
      </c>
    </row>
    <row r="506" spans="1:29">
      <c r="A506">
        <v>508</v>
      </c>
      <c r="B506" t="s">
        <v>805</v>
      </c>
      <c r="C506" t="s">
        <v>2035</v>
      </c>
      <c r="J506" t="s">
        <v>1444</v>
      </c>
      <c r="K506">
        <v>0</v>
      </c>
      <c r="N506" t="b">
        <v>0</v>
      </c>
      <c r="O506" t="b">
        <v>1</v>
      </c>
      <c r="P506" t="b">
        <v>0</v>
      </c>
      <c r="Q506">
        <v>8</v>
      </c>
      <c r="R506">
        <v>2</v>
      </c>
      <c r="S506">
        <v>1</v>
      </c>
      <c r="T506">
        <v>3</v>
      </c>
      <c r="U506" t="b">
        <v>1</v>
      </c>
      <c r="V506" t="s">
        <v>552</v>
      </c>
      <c r="W506" t="s">
        <v>1987</v>
      </c>
      <c r="X506" t="s">
        <v>14491</v>
      </c>
      <c r="Y506">
        <v>26</v>
      </c>
      <c r="Z506">
        <v>26</v>
      </c>
      <c r="AA506">
        <v>6</v>
      </c>
      <c r="AB506">
        <v>6</v>
      </c>
      <c r="AC506">
        <v>9</v>
      </c>
    </row>
    <row r="507" spans="1:29">
      <c r="A507">
        <v>509</v>
      </c>
      <c r="B507" t="s">
        <v>805</v>
      </c>
      <c r="C507" t="s">
        <v>2036</v>
      </c>
      <c r="J507" t="s">
        <v>1444</v>
      </c>
      <c r="K507">
        <v>0</v>
      </c>
      <c r="N507" t="b">
        <v>0</v>
      </c>
      <c r="O507" t="b">
        <v>1</v>
      </c>
      <c r="P507" t="b">
        <v>0</v>
      </c>
      <c r="Q507">
        <v>8</v>
      </c>
      <c r="R507">
        <v>2</v>
      </c>
      <c r="S507">
        <v>1</v>
      </c>
      <c r="T507">
        <v>3</v>
      </c>
      <c r="U507" t="b">
        <v>1</v>
      </c>
      <c r="V507" t="s">
        <v>552</v>
      </c>
      <c r="W507" t="s">
        <v>1987</v>
      </c>
      <c r="X507" t="s">
        <v>14628</v>
      </c>
      <c r="Y507">
        <v>27</v>
      </c>
      <c r="Z507">
        <v>27</v>
      </c>
      <c r="AA507">
        <v>6</v>
      </c>
      <c r="AB507">
        <v>6</v>
      </c>
      <c r="AC507">
        <v>9</v>
      </c>
    </row>
    <row r="508" spans="1:29">
      <c r="A508">
        <v>510</v>
      </c>
      <c r="B508" t="s">
        <v>805</v>
      </c>
      <c r="C508" t="s">
        <v>2037</v>
      </c>
      <c r="J508" t="s">
        <v>1444</v>
      </c>
      <c r="K508">
        <v>0</v>
      </c>
      <c r="N508" t="b">
        <v>0</v>
      </c>
      <c r="O508" t="b">
        <v>1</v>
      </c>
      <c r="P508" t="b">
        <v>0</v>
      </c>
      <c r="Q508">
        <v>8</v>
      </c>
      <c r="R508">
        <v>2</v>
      </c>
      <c r="S508">
        <v>1</v>
      </c>
      <c r="T508">
        <v>3</v>
      </c>
      <c r="U508" t="b">
        <v>1</v>
      </c>
      <c r="V508" t="s">
        <v>552</v>
      </c>
      <c r="W508" t="s">
        <v>1987</v>
      </c>
      <c r="X508" t="s">
        <v>14629</v>
      </c>
      <c r="Y508">
        <v>28</v>
      </c>
      <c r="Z508">
        <v>28</v>
      </c>
      <c r="AA508">
        <v>6</v>
      </c>
      <c r="AB508">
        <v>6</v>
      </c>
      <c r="AC508">
        <v>9</v>
      </c>
    </row>
    <row r="509" spans="1:29">
      <c r="A509">
        <v>511</v>
      </c>
      <c r="B509" t="s">
        <v>805</v>
      </c>
      <c r="C509" t="s">
        <v>2038</v>
      </c>
      <c r="J509" t="s">
        <v>1444</v>
      </c>
      <c r="K509">
        <v>0</v>
      </c>
      <c r="N509" t="b">
        <v>0</v>
      </c>
      <c r="O509" t="b">
        <v>1</v>
      </c>
      <c r="P509" t="b">
        <v>0</v>
      </c>
      <c r="Q509">
        <v>8</v>
      </c>
      <c r="R509">
        <v>2</v>
      </c>
      <c r="S509">
        <v>1</v>
      </c>
      <c r="T509">
        <v>3</v>
      </c>
      <c r="U509" t="b">
        <v>1</v>
      </c>
      <c r="V509" t="s">
        <v>552</v>
      </c>
      <c r="W509" t="s">
        <v>1987</v>
      </c>
      <c r="X509" t="s">
        <v>14630</v>
      </c>
      <c r="Y509">
        <v>29</v>
      </c>
      <c r="Z509">
        <v>29</v>
      </c>
      <c r="AA509">
        <v>6</v>
      </c>
      <c r="AB509">
        <v>6</v>
      </c>
      <c r="AC509">
        <v>9</v>
      </c>
    </row>
    <row r="510" spans="1:29">
      <c r="A510">
        <v>512</v>
      </c>
      <c r="B510" t="s">
        <v>805</v>
      </c>
      <c r="C510" t="s">
        <v>2039</v>
      </c>
      <c r="J510" t="s">
        <v>1444</v>
      </c>
      <c r="K510">
        <v>0</v>
      </c>
      <c r="N510" t="b">
        <v>0</v>
      </c>
      <c r="O510" t="b">
        <v>1</v>
      </c>
      <c r="P510" t="b">
        <v>0</v>
      </c>
      <c r="Q510">
        <v>8</v>
      </c>
      <c r="R510">
        <v>2</v>
      </c>
      <c r="S510">
        <v>1</v>
      </c>
      <c r="T510">
        <v>3</v>
      </c>
      <c r="U510" t="b">
        <v>1</v>
      </c>
      <c r="V510" t="s">
        <v>552</v>
      </c>
      <c r="W510" t="s">
        <v>1987</v>
      </c>
      <c r="X510" t="s">
        <v>14631</v>
      </c>
      <c r="Y510">
        <v>30</v>
      </c>
      <c r="Z510">
        <v>30</v>
      </c>
      <c r="AA510">
        <v>6</v>
      </c>
      <c r="AB510">
        <v>6</v>
      </c>
      <c r="AC510">
        <v>9</v>
      </c>
    </row>
    <row r="511" spans="1:29">
      <c r="A511">
        <v>513</v>
      </c>
      <c r="B511" t="s">
        <v>805</v>
      </c>
      <c r="C511" t="s">
        <v>2040</v>
      </c>
      <c r="J511" t="s">
        <v>1444</v>
      </c>
      <c r="K511">
        <v>0</v>
      </c>
      <c r="N511" t="b">
        <v>0</v>
      </c>
      <c r="O511" t="b">
        <v>1</v>
      </c>
      <c r="P511" t="b">
        <v>0</v>
      </c>
      <c r="Q511">
        <v>8</v>
      </c>
      <c r="R511">
        <v>2</v>
      </c>
      <c r="S511">
        <v>1</v>
      </c>
      <c r="T511">
        <v>3</v>
      </c>
      <c r="U511" t="b">
        <v>1</v>
      </c>
      <c r="V511" t="s">
        <v>552</v>
      </c>
      <c r="W511" t="s">
        <v>1987</v>
      </c>
      <c r="X511" t="s">
        <v>14809</v>
      </c>
      <c r="Y511">
        <v>31</v>
      </c>
      <c r="Z511">
        <v>31</v>
      </c>
      <c r="AA511">
        <v>6</v>
      </c>
      <c r="AB511">
        <v>6</v>
      </c>
      <c r="AC511">
        <v>9</v>
      </c>
    </row>
    <row r="512" spans="1:29">
      <c r="A512">
        <v>514</v>
      </c>
      <c r="B512" t="s">
        <v>805</v>
      </c>
      <c r="C512" t="s">
        <v>2041</v>
      </c>
      <c r="J512" t="s">
        <v>1444</v>
      </c>
      <c r="K512">
        <v>0</v>
      </c>
      <c r="N512" t="b">
        <v>1</v>
      </c>
      <c r="O512" t="b">
        <v>0</v>
      </c>
      <c r="P512" t="b">
        <v>0</v>
      </c>
      <c r="Q512">
        <v>8</v>
      </c>
      <c r="R512">
        <v>2</v>
      </c>
      <c r="S512">
        <v>1</v>
      </c>
      <c r="T512">
        <v>3</v>
      </c>
      <c r="U512" t="b">
        <v>1</v>
      </c>
      <c r="V512" t="s">
        <v>552</v>
      </c>
      <c r="W512" t="s">
        <v>1987</v>
      </c>
      <c r="X512" t="s">
        <v>14460</v>
      </c>
      <c r="Y512">
        <v>15</v>
      </c>
      <c r="Z512">
        <v>15</v>
      </c>
      <c r="AA512">
        <v>7</v>
      </c>
      <c r="AB512">
        <v>7</v>
      </c>
      <c r="AC512">
        <v>9</v>
      </c>
    </row>
    <row r="513" spans="1:29">
      <c r="A513">
        <v>515</v>
      </c>
      <c r="B513" t="s">
        <v>805</v>
      </c>
      <c r="C513" t="s">
        <v>2042</v>
      </c>
      <c r="J513" t="s">
        <v>1444</v>
      </c>
      <c r="K513">
        <v>0</v>
      </c>
      <c r="N513" t="b">
        <v>1</v>
      </c>
      <c r="O513" t="b">
        <v>0</v>
      </c>
      <c r="P513" t="b">
        <v>0</v>
      </c>
      <c r="Q513">
        <v>8</v>
      </c>
      <c r="R513">
        <v>2</v>
      </c>
      <c r="S513">
        <v>1</v>
      </c>
      <c r="T513">
        <v>3</v>
      </c>
      <c r="U513" t="b">
        <v>1</v>
      </c>
      <c r="V513" t="s">
        <v>552</v>
      </c>
      <c r="W513" t="s">
        <v>1987</v>
      </c>
      <c r="X513" t="s">
        <v>14470</v>
      </c>
      <c r="Y513">
        <v>16</v>
      </c>
      <c r="Z513">
        <v>16</v>
      </c>
      <c r="AA513">
        <v>7</v>
      </c>
      <c r="AB513">
        <v>7</v>
      </c>
      <c r="AC513">
        <v>9</v>
      </c>
    </row>
    <row r="514" spans="1:29">
      <c r="A514">
        <v>516</v>
      </c>
      <c r="B514" t="s">
        <v>805</v>
      </c>
      <c r="C514" t="s">
        <v>2043</v>
      </c>
      <c r="J514" t="s">
        <v>1444</v>
      </c>
      <c r="K514">
        <v>0</v>
      </c>
      <c r="N514" t="b">
        <v>1</v>
      </c>
      <c r="O514" t="b">
        <v>0</v>
      </c>
      <c r="P514" t="b">
        <v>0</v>
      </c>
      <c r="Q514">
        <v>8</v>
      </c>
      <c r="R514">
        <v>2</v>
      </c>
      <c r="S514">
        <v>1</v>
      </c>
      <c r="T514">
        <v>3</v>
      </c>
      <c r="U514" t="b">
        <v>1</v>
      </c>
      <c r="V514" t="s">
        <v>552</v>
      </c>
      <c r="W514" t="s">
        <v>1987</v>
      </c>
      <c r="X514" t="s">
        <v>14716</v>
      </c>
      <c r="Y514">
        <v>17</v>
      </c>
      <c r="Z514">
        <v>17</v>
      </c>
      <c r="AA514">
        <v>7</v>
      </c>
      <c r="AB514">
        <v>7</v>
      </c>
      <c r="AC514">
        <v>9</v>
      </c>
    </row>
    <row r="515" spans="1:29">
      <c r="A515">
        <v>517</v>
      </c>
      <c r="B515" t="s">
        <v>805</v>
      </c>
      <c r="C515" t="s">
        <v>2044</v>
      </c>
      <c r="J515" t="s">
        <v>1444</v>
      </c>
      <c r="K515">
        <v>0</v>
      </c>
      <c r="N515" t="b">
        <v>1</v>
      </c>
      <c r="O515" t="b">
        <v>0</v>
      </c>
      <c r="P515" t="b">
        <v>0</v>
      </c>
      <c r="Q515">
        <v>8</v>
      </c>
      <c r="R515">
        <v>2</v>
      </c>
      <c r="S515">
        <v>1</v>
      </c>
      <c r="T515">
        <v>3</v>
      </c>
      <c r="U515" t="b">
        <v>1</v>
      </c>
      <c r="V515" t="s">
        <v>552</v>
      </c>
      <c r="W515" t="s">
        <v>1987</v>
      </c>
      <c r="X515" t="s">
        <v>14487</v>
      </c>
      <c r="Y515">
        <v>18</v>
      </c>
      <c r="Z515">
        <v>18</v>
      </c>
      <c r="AA515">
        <v>7</v>
      </c>
      <c r="AB515">
        <v>7</v>
      </c>
      <c r="AC515">
        <v>9</v>
      </c>
    </row>
    <row r="516" spans="1:29">
      <c r="A516">
        <v>518</v>
      </c>
      <c r="B516" t="s">
        <v>805</v>
      </c>
      <c r="C516" t="s">
        <v>2045</v>
      </c>
      <c r="J516" t="s">
        <v>1444</v>
      </c>
      <c r="K516">
        <v>0</v>
      </c>
      <c r="N516" t="b">
        <v>1</v>
      </c>
      <c r="O516" t="b">
        <v>0</v>
      </c>
      <c r="P516" t="b">
        <v>0</v>
      </c>
      <c r="Q516">
        <v>8</v>
      </c>
      <c r="R516">
        <v>2</v>
      </c>
      <c r="S516">
        <v>1</v>
      </c>
      <c r="T516">
        <v>3</v>
      </c>
      <c r="U516" t="b">
        <v>1</v>
      </c>
      <c r="V516" t="s">
        <v>552</v>
      </c>
      <c r="W516" t="s">
        <v>1987</v>
      </c>
      <c r="X516" t="s">
        <v>14461</v>
      </c>
      <c r="Y516">
        <v>19</v>
      </c>
      <c r="Z516">
        <v>19</v>
      </c>
      <c r="AA516">
        <v>7</v>
      </c>
      <c r="AB516">
        <v>7</v>
      </c>
      <c r="AC516">
        <v>9</v>
      </c>
    </row>
    <row r="517" spans="1:29">
      <c r="A517">
        <v>519</v>
      </c>
      <c r="B517" t="s">
        <v>805</v>
      </c>
      <c r="C517" t="s">
        <v>2046</v>
      </c>
      <c r="J517" t="s">
        <v>1444</v>
      </c>
      <c r="K517">
        <v>0</v>
      </c>
      <c r="N517" t="b">
        <v>1</v>
      </c>
      <c r="O517" t="b">
        <v>0</v>
      </c>
      <c r="P517" t="b">
        <v>0</v>
      </c>
      <c r="Q517">
        <v>8</v>
      </c>
      <c r="R517">
        <v>2</v>
      </c>
      <c r="S517">
        <v>1</v>
      </c>
      <c r="T517">
        <v>3</v>
      </c>
      <c r="U517" t="b">
        <v>1</v>
      </c>
      <c r="V517" t="s">
        <v>552</v>
      </c>
      <c r="W517" t="s">
        <v>1987</v>
      </c>
      <c r="X517" t="s">
        <v>14632</v>
      </c>
      <c r="Y517">
        <v>20</v>
      </c>
      <c r="Z517">
        <v>20</v>
      </c>
      <c r="AA517">
        <v>7</v>
      </c>
      <c r="AB517">
        <v>7</v>
      </c>
      <c r="AC517">
        <v>9</v>
      </c>
    </row>
    <row r="518" spans="1:29">
      <c r="A518">
        <v>520</v>
      </c>
      <c r="B518" t="s">
        <v>805</v>
      </c>
      <c r="C518" t="s">
        <v>2047</v>
      </c>
      <c r="J518" t="s">
        <v>1444</v>
      </c>
      <c r="K518">
        <v>0</v>
      </c>
      <c r="N518" t="b">
        <v>1</v>
      </c>
      <c r="O518" t="b">
        <v>0</v>
      </c>
      <c r="P518" t="b">
        <v>0</v>
      </c>
      <c r="Q518">
        <v>8</v>
      </c>
      <c r="R518">
        <v>2</v>
      </c>
      <c r="S518">
        <v>1</v>
      </c>
      <c r="T518">
        <v>3</v>
      </c>
      <c r="U518" t="b">
        <v>1</v>
      </c>
      <c r="V518" t="s">
        <v>552</v>
      </c>
      <c r="W518" t="s">
        <v>1987</v>
      </c>
      <c r="X518" t="s">
        <v>14633</v>
      </c>
      <c r="Y518">
        <v>21</v>
      </c>
      <c r="Z518">
        <v>21</v>
      </c>
      <c r="AA518">
        <v>7</v>
      </c>
      <c r="AB518">
        <v>7</v>
      </c>
      <c r="AC518">
        <v>9</v>
      </c>
    </row>
    <row r="519" spans="1:29">
      <c r="A519">
        <v>521</v>
      </c>
      <c r="B519" t="s">
        <v>805</v>
      </c>
      <c r="C519" t="s">
        <v>2048</v>
      </c>
      <c r="J519" t="s">
        <v>1444</v>
      </c>
      <c r="K519">
        <v>0</v>
      </c>
      <c r="N519" t="b">
        <v>1</v>
      </c>
      <c r="O519" t="b">
        <v>0</v>
      </c>
      <c r="P519" t="b">
        <v>0</v>
      </c>
      <c r="Q519">
        <v>8</v>
      </c>
      <c r="R519">
        <v>2</v>
      </c>
      <c r="S519">
        <v>1</v>
      </c>
      <c r="T519">
        <v>3</v>
      </c>
      <c r="U519" t="b">
        <v>1</v>
      </c>
      <c r="V519" t="s">
        <v>552</v>
      </c>
      <c r="W519" t="s">
        <v>1987</v>
      </c>
      <c r="X519" t="s">
        <v>14490</v>
      </c>
      <c r="Y519">
        <v>22</v>
      </c>
      <c r="Z519">
        <v>22</v>
      </c>
      <c r="AA519">
        <v>7</v>
      </c>
      <c r="AB519">
        <v>7</v>
      </c>
      <c r="AC519">
        <v>9</v>
      </c>
    </row>
    <row r="520" spans="1:29">
      <c r="A520">
        <v>522</v>
      </c>
      <c r="B520" t="s">
        <v>805</v>
      </c>
      <c r="C520" t="s">
        <v>2049</v>
      </c>
      <c r="J520" t="s">
        <v>1444</v>
      </c>
      <c r="K520">
        <v>0</v>
      </c>
      <c r="N520" t="b">
        <v>1</v>
      </c>
      <c r="O520" t="b">
        <v>0</v>
      </c>
      <c r="P520" t="b">
        <v>0</v>
      </c>
      <c r="Q520">
        <v>8</v>
      </c>
      <c r="R520">
        <v>2</v>
      </c>
      <c r="S520">
        <v>1</v>
      </c>
      <c r="T520">
        <v>3</v>
      </c>
      <c r="U520" t="b">
        <v>1</v>
      </c>
      <c r="V520" t="s">
        <v>552</v>
      </c>
      <c r="W520" t="s">
        <v>1987</v>
      </c>
      <c r="X520" t="s">
        <v>14717</v>
      </c>
      <c r="Y520">
        <v>23</v>
      </c>
      <c r="Z520">
        <v>23</v>
      </c>
      <c r="AA520">
        <v>7</v>
      </c>
      <c r="AB520">
        <v>7</v>
      </c>
      <c r="AC520">
        <v>9</v>
      </c>
    </row>
    <row r="521" spans="1:29">
      <c r="A521">
        <v>523</v>
      </c>
      <c r="B521" t="s">
        <v>805</v>
      </c>
      <c r="C521" t="s">
        <v>2050</v>
      </c>
      <c r="J521" t="s">
        <v>1444</v>
      </c>
      <c r="K521">
        <v>0</v>
      </c>
      <c r="N521" t="b">
        <v>1</v>
      </c>
      <c r="O521" t="b">
        <v>0</v>
      </c>
      <c r="P521" t="b">
        <v>0</v>
      </c>
      <c r="Q521">
        <v>8</v>
      </c>
      <c r="R521">
        <v>2</v>
      </c>
      <c r="S521">
        <v>1</v>
      </c>
      <c r="T521">
        <v>3</v>
      </c>
      <c r="U521" t="b">
        <v>1</v>
      </c>
      <c r="V521" t="s">
        <v>552</v>
      </c>
      <c r="W521" t="s">
        <v>1987</v>
      </c>
      <c r="X521" t="s">
        <v>14489</v>
      </c>
      <c r="Y521">
        <v>24</v>
      </c>
      <c r="Z521">
        <v>24</v>
      </c>
      <c r="AA521">
        <v>7</v>
      </c>
      <c r="AB521">
        <v>7</v>
      </c>
      <c r="AC521">
        <v>9</v>
      </c>
    </row>
    <row r="522" spans="1:29">
      <c r="A522">
        <v>524</v>
      </c>
      <c r="B522" t="s">
        <v>805</v>
      </c>
      <c r="C522" t="s">
        <v>2051</v>
      </c>
      <c r="J522" t="s">
        <v>1444</v>
      </c>
      <c r="K522">
        <v>0</v>
      </c>
      <c r="N522" t="b">
        <v>1</v>
      </c>
      <c r="O522" t="b">
        <v>0</v>
      </c>
      <c r="P522" t="b">
        <v>0</v>
      </c>
      <c r="Q522">
        <v>8</v>
      </c>
      <c r="R522">
        <v>2</v>
      </c>
      <c r="S522">
        <v>1</v>
      </c>
      <c r="T522">
        <v>3</v>
      </c>
      <c r="U522" t="b">
        <v>1</v>
      </c>
      <c r="V522" t="s">
        <v>552</v>
      </c>
      <c r="W522" t="s">
        <v>1987</v>
      </c>
      <c r="X522" t="s">
        <v>14634</v>
      </c>
      <c r="Y522">
        <v>25</v>
      </c>
      <c r="Z522">
        <v>25</v>
      </c>
      <c r="AA522">
        <v>7</v>
      </c>
      <c r="AB522">
        <v>7</v>
      </c>
      <c r="AC522">
        <v>9</v>
      </c>
    </row>
    <row r="523" spans="1:29">
      <c r="A523">
        <v>525</v>
      </c>
      <c r="B523" t="s">
        <v>805</v>
      </c>
      <c r="C523" t="s">
        <v>2052</v>
      </c>
      <c r="J523" t="s">
        <v>1444</v>
      </c>
      <c r="K523">
        <v>0</v>
      </c>
      <c r="N523" t="b">
        <v>1</v>
      </c>
      <c r="O523" t="b">
        <v>0</v>
      </c>
      <c r="P523" t="b">
        <v>0</v>
      </c>
      <c r="Q523">
        <v>8</v>
      </c>
      <c r="R523">
        <v>2</v>
      </c>
      <c r="S523">
        <v>1</v>
      </c>
      <c r="T523">
        <v>3</v>
      </c>
      <c r="U523" t="b">
        <v>1</v>
      </c>
      <c r="V523" t="s">
        <v>552</v>
      </c>
      <c r="W523" t="s">
        <v>1987</v>
      </c>
      <c r="X523" t="s">
        <v>14718</v>
      </c>
      <c r="Y523">
        <v>26</v>
      </c>
      <c r="Z523">
        <v>26</v>
      </c>
      <c r="AA523">
        <v>7</v>
      </c>
      <c r="AB523">
        <v>7</v>
      </c>
      <c r="AC523">
        <v>9</v>
      </c>
    </row>
    <row r="524" spans="1:29">
      <c r="A524">
        <v>526</v>
      </c>
      <c r="B524" t="s">
        <v>805</v>
      </c>
      <c r="C524" t="s">
        <v>2053</v>
      </c>
      <c r="J524" t="s">
        <v>1444</v>
      </c>
      <c r="K524">
        <v>0</v>
      </c>
      <c r="N524" t="b">
        <v>1</v>
      </c>
      <c r="O524" t="b">
        <v>0</v>
      </c>
      <c r="P524" t="b">
        <v>0</v>
      </c>
      <c r="Q524">
        <v>8</v>
      </c>
      <c r="R524">
        <v>2</v>
      </c>
      <c r="S524">
        <v>1</v>
      </c>
      <c r="T524">
        <v>3</v>
      </c>
      <c r="U524" t="b">
        <v>1</v>
      </c>
      <c r="V524" t="s">
        <v>552</v>
      </c>
      <c r="W524" t="s">
        <v>1987</v>
      </c>
      <c r="X524" t="s">
        <v>14635</v>
      </c>
      <c r="Y524">
        <v>27</v>
      </c>
      <c r="Z524">
        <v>27</v>
      </c>
      <c r="AA524">
        <v>7</v>
      </c>
      <c r="AB524">
        <v>7</v>
      </c>
      <c r="AC524">
        <v>9</v>
      </c>
    </row>
    <row r="525" spans="1:29">
      <c r="A525">
        <v>527</v>
      </c>
      <c r="B525" t="s">
        <v>805</v>
      </c>
      <c r="C525" t="s">
        <v>2054</v>
      </c>
      <c r="J525" t="s">
        <v>1444</v>
      </c>
      <c r="K525">
        <v>0</v>
      </c>
      <c r="N525" t="b">
        <v>1</v>
      </c>
      <c r="O525" t="b">
        <v>0</v>
      </c>
      <c r="P525" t="b">
        <v>0</v>
      </c>
      <c r="Q525">
        <v>8</v>
      </c>
      <c r="R525">
        <v>2</v>
      </c>
      <c r="S525">
        <v>1</v>
      </c>
      <c r="T525">
        <v>3</v>
      </c>
      <c r="U525" t="b">
        <v>1</v>
      </c>
      <c r="V525" t="s">
        <v>552</v>
      </c>
      <c r="W525" t="s">
        <v>1987</v>
      </c>
      <c r="X525" t="s">
        <v>14730</v>
      </c>
      <c r="Y525">
        <v>28</v>
      </c>
      <c r="Z525">
        <v>28</v>
      </c>
      <c r="AA525">
        <v>7</v>
      </c>
      <c r="AB525">
        <v>7</v>
      </c>
      <c r="AC525">
        <v>9</v>
      </c>
    </row>
    <row r="526" spans="1:29">
      <c r="A526">
        <v>528</v>
      </c>
      <c r="B526" t="s">
        <v>805</v>
      </c>
      <c r="C526" t="s">
        <v>2055</v>
      </c>
      <c r="J526" t="s">
        <v>1444</v>
      </c>
      <c r="K526">
        <v>0</v>
      </c>
      <c r="N526" t="b">
        <v>1</v>
      </c>
      <c r="O526" t="b">
        <v>0</v>
      </c>
      <c r="P526" t="b">
        <v>0</v>
      </c>
      <c r="Q526">
        <v>8</v>
      </c>
      <c r="R526">
        <v>2</v>
      </c>
      <c r="S526">
        <v>1</v>
      </c>
      <c r="T526">
        <v>3</v>
      </c>
      <c r="U526" t="b">
        <v>1</v>
      </c>
      <c r="V526" t="s">
        <v>552</v>
      </c>
      <c r="W526" t="s">
        <v>1987</v>
      </c>
      <c r="X526" t="s">
        <v>14636</v>
      </c>
      <c r="Y526">
        <v>29</v>
      </c>
      <c r="Z526">
        <v>29</v>
      </c>
      <c r="AA526">
        <v>7</v>
      </c>
      <c r="AB526">
        <v>7</v>
      </c>
      <c r="AC526">
        <v>9</v>
      </c>
    </row>
    <row r="527" spans="1:29">
      <c r="A527">
        <v>529</v>
      </c>
      <c r="B527" t="s">
        <v>805</v>
      </c>
      <c r="C527" t="s">
        <v>2056</v>
      </c>
      <c r="J527" t="s">
        <v>1444</v>
      </c>
      <c r="K527">
        <v>0</v>
      </c>
      <c r="N527" t="b">
        <v>1</v>
      </c>
      <c r="O527" t="b">
        <v>0</v>
      </c>
      <c r="P527" t="b">
        <v>0</v>
      </c>
      <c r="Q527">
        <v>8</v>
      </c>
      <c r="R527">
        <v>2</v>
      </c>
      <c r="S527">
        <v>1</v>
      </c>
      <c r="T527">
        <v>3</v>
      </c>
      <c r="U527" t="b">
        <v>1</v>
      </c>
      <c r="V527" t="s">
        <v>552</v>
      </c>
      <c r="W527" t="s">
        <v>1987</v>
      </c>
      <c r="X527" t="s">
        <v>14637</v>
      </c>
      <c r="Y527">
        <v>30</v>
      </c>
      <c r="Z527">
        <v>30</v>
      </c>
      <c r="AA527">
        <v>7</v>
      </c>
      <c r="AB527">
        <v>7</v>
      </c>
      <c r="AC527">
        <v>9</v>
      </c>
    </row>
    <row r="528" spans="1:29">
      <c r="A528">
        <v>530</v>
      </c>
      <c r="B528" t="s">
        <v>805</v>
      </c>
      <c r="C528" t="s">
        <v>2057</v>
      </c>
      <c r="J528" t="s">
        <v>1444</v>
      </c>
      <c r="K528">
        <v>0</v>
      </c>
      <c r="N528" t="b">
        <v>1</v>
      </c>
      <c r="O528" t="b">
        <v>0</v>
      </c>
      <c r="P528" t="b">
        <v>0</v>
      </c>
      <c r="Q528">
        <v>8</v>
      </c>
      <c r="R528">
        <v>2</v>
      </c>
      <c r="S528">
        <v>1</v>
      </c>
      <c r="T528">
        <v>3</v>
      </c>
      <c r="U528" t="b">
        <v>1</v>
      </c>
      <c r="V528" t="s">
        <v>552</v>
      </c>
      <c r="W528" t="s">
        <v>1987</v>
      </c>
      <c r="X528" t="s">
        <v>14770</v>
      </c>
      <c r="Y528">
        <v>31</v>
      </c>
      <c r="Z528">
        <v>31</v>
      </c>
      <c r="AA528">
        <v>7</v>
      </c>
      <c r="AB528">
        <v>7</v>
      </c>
      <c r="AC528">
        <v>9</v>
      </c>
    </row>
    <row r="529" spans="1:29">
      <c r="A529">
        <v>531</v>
      </c>
      <c r="B529" t="s">
        <v>805</v>
      </c>
      <c r="C529" t="s">
        <v>2058</v>
      </c>
      <c r="J529" t="s">
        <v>1444</v>
      </c>
      <c r="K529">
        <v>0</v>
      </c>
      <c r="N529" t="b">
        <v>0</v>
      </c>
      <c r="O529" t="b">
        <v>1</v>
      </c>
      <c r="P529" t="b">
        <v>0</v>
      </c>
      <c r="Q529">
        <v>8</v>
      </c>
      <c r="R529">
        <v>2</v>
      </c>
      <c r="S529">
        <v>1</v>
      </c>
      <c r="T529">
        <v>3</v>
      </c>
      <c r="U529" t="b">
        <v>1</v>
      </c>
      <c r="V529" t="s">
        <v>552</v>
      </c>
      <c r="W529" t="s">
        <v>1987</v>
      </c>
      <c r="X529" t="s">
        <v>14463</v>
      </c>
      <c r="Y529">
        <v>15</v>
      </c>
      <c r="Z529">
        <v>15</v>
      </c>
      <c r="AA529">
        <v>8</v>
      </c>
      <c r="AB529">
        <v>8</v>
      </c>
      <c r="AC529">
        <v>9</v>
      </c>
    </row>
    <row r="530" spans="1:29">
      <c r="A530">
        <v>532</v>
      </c>
      <c r="B530" t="s">
        <v>805</v>
      </c>
      <c r="C530" t="s">
        <v>2059</v>
      </c>
      <c r="J530" t="s">
        <v>1444</v>
      </c>
      <c r="K530">
        <v>0</v>
      </c>
      <c r="N530" t="b">
        <v>0</v>
      </c>
      <c r="O530" t="b">
        <v>1</v>
      </c>
      <c r="P530" t="b">
        <v>0</v>
      </c>
      <c r="Q530">
        <v>8</v>
      </c>
      <c r="R530">
        <v>2</v>
      </c>
      <c r="S530">
        <v>1</v>
      </c>
      <c r="T530">
        <v>3</v>
      </c>
      <c r="U530" t="b">
        <v>1</v>
      </c>
      <c r="V530" t="s">
        <v>552</v>
      </c>
      <c r="W530" t="s">
        <v>1987</v>
      </c>
      <c r="X530" t="s">
        <v>14719</v>
      </c>
      <c r="Y530">
        <v>16</v>
      </c>
      <c r="Z530">
        <v>16</v>
      </c>
      <c r="AA530">
        <v>8</v>
      </c>
      <c r="AB530">
        <v>8</v>
      </c>
      <c r="AC530">
        <v>9</v>
      </c>
    </row>
    <row r="531" spans="1:29">
      <c r="A531">
        <v>533</v>
      </c>
      <c r="B531" t="s">
        <v>805</v>
      </c>
      <c r="C531" t="s">
        <v>2060</v>
      </c>
      <c r="J531" t="s">
        <v>1444</v>
      </c>
      <c r="K531">
        <v>0</v>
      </c>
      <c r="N531" t="b">
        <v>0</v>
      </c>
      <c r="O531" t="b">
        <v>1</v>
      </c>
      <c r="P531" t="b">
        <v>0</v>
      </c>
      <c r="Q531">
        <v>8</v>
      </c>
      <c r="R531">
        <v>2</v>
      </c>
      <c r="S531">
        <v>1</v>
      </c>
      <c r="T531">
        <v>3</v>
      </c>
      <c r="U531" t="b">
        <v>1</v>
      </c>
      <c r="V531" t="s">
        <v>552</v>
      </c>
      <c r="W531" t="s">
        <v>1987</v>
      </c>
      <c r="X531" t="s">
        <v>14442</v>
      </c>
      <c r="Y531">
        <v>17</v>
      </c>
      <c r="Z531">
        <v>17</v>
      </c>
      <c r="AA531">
        <v>8</v>
      </c>
      <c r="AB531">
        <v>8</v>
      </c>
      <c r="AC531">
        <v>9</v>
      </c>
    </row>
    <row r="532" spans="1:29">
      <c r="A532">
        <v>534</v>
      </c>
      <c r="B532" t="s">
        <v>805</v>
      </c>
      <c r="C532" t="s">
        <v>2061</v>
      </c>
      <c r="J532" t="s">
        <v>1444</v>
      </c>
      <c r="K532">
        <v>0</v>
      </c>
      <c r="N532" t="b">
        <v>0</v>
      </c>
      <c r="O532" t="b">
        <v>1</v>
      </c>
      <c r="P532" t="b">
        <v>0</v>
      </c>
      <c r="Q532">
        <v>8</v>
      </c>
      <c r="R532">
        <v>2</v>
      </c>
      <c r="S532">
        <v>1</v>
      </c>
      <c r="T532">
        <v>3</v>
      </c>
      <c r="U532" t="b">
        <v>1</v>
      </c>
      <c r="V532" t="s">
        <v>552</v>
      </c>
      <c r="W532" t="s">
        <v>1987</v>
      </c>
      <c r="X532" t="s">
        <v>14720</v>
      </c>
      <c r="Y532">
        <v>18</v>
      </c>
      <c r="Z532">
        <v>18</v>
      </c>
      <c r="AA532">
        <v>8</v>
      </c>
      <c r="AB532">
        <v>8</v>
      </c>
      <c r="AC532">
        <v>9</v>
      </c>
    </row>
    <row r="533" spans="1:29">
      <c r="A533">
        <v>535</v>
      </c>
      <c r="B533" t="s">
        <v>805</v>
      </c>
      <c r="C533" t="s">
        <v>2062</v>
      </c>
      <c r="J533" t="s">
        <v>1444</v>
      </c>
      <c r="K533">
        <v>0</v>
      </c>
      <c r="N533" t="b">
        <v>0</v>
      </c>
      <c r="O533" t="b">
        <v>1</v>
      </c>
      <c r="P533" t="b">
        <v>0</v>
      </c>
      <c r="Q533">
        <v>8</v>
      </c>
      <c r="R533">
        <v>2</v>
      </c>
      <c r="S533">
        <v>1</v>
      </c>
      <c r="T533">
        <v>3</v>
      </c>
      <c r="U533" t="b">
        <v>1</v>
      </c>
      <c r="V533" t="s">
        <v>552</v>
      </c>
      <c r="W533" t="s">
        <v>1987</v>
      </c>
      <c r="X533" t="s">
        <v>14488</v>
      </c>
      <c r="Y533">
        <v>19</v>
      </c>
      <c r="Z533">
        <v>19</v>
      </c>
      <c r="AA533">
        <v>8</v>
      </c>
      <c r="AB533">
        <v>8</v>
      </c>
      <c r="AC533">
        <v>9</v>
      </c>
    </row>
    <row r="534" spans="1:29">
      <c r="A534">
        <v>536</v>
      </c>
      <c r="B534" t="s">
        <v>805</v>
      </c>
      <c r="C534" t="s">
        <v>2063</v>
      </c>
      <c r="J534" t="s">
        <v>1444</v>
      </c>
      <c r="K534">
        <v>0</v>
      </c>
      <c r="N534" t="b">
        <v>0</v>
      </c>
      <c r="O534" t="b">
        <v>1</v>
      </c>
      <c r="P534" t="b">
        <v>0</v>
      </c>
      <c r="Q534">
        <v>8</v>
      </c>
      <c r="R534">
        <v>2</v>
      </c>
      <c r="S534">
        <v>1</v>
      </c>
      <c r="T534">
        <v>3</v>
      </c>
      <c r="U534" t="b">
        <v>1</v>
      </c>
      <c r="V534" t="s">
        <v>552</v>
      </c>
      <c r="W534" t="s">
        <v>1987</v>
      </c>
      <c r="X534" t="s">
        <v>14638</v>
      </c>
      <c r="Y534">
        <v>20</v>
      </c>
      <c r="Z534">
        <v>20</v>
      </c>
      <c r="AA534">
        <v>8</v>
      </c>
      <c r="AB534">
        <v>8</v>
      </c>
      <c r="AC534">
        <v>9</v>
      </c>
    </row>
    <row r="535" spans="1:29">
      <c r="A535">
        <v>537</v>
      </c>
      <c r="B535" t="s">
        <v>805</v>
      </c>
      <c r="C535" t="s">
        <v>2064</v>
      </c>
      <c r="J535" t="s">
        <v>1444</v>
      </c>
      <c r="K535">
        <v>0</v>
      </c>
      <c r="N535" t="b">
        <v>0</v>
      </c>
      <c r="O535" t="b">
        <v>1</v>
      </c>
      <c r="P535" t="b">
        <v>0</v>
      </c>
      <c r="Q535">
        <v>8</v>
      </c>
      <c r="R535">
        <v>2</v>
      </c>
      <c r="S535">
        <v>1</v>
      </c>
      <c r="T535">
        <v>3</v>
      </c>
      <c r="U535" t="b">
        <v>1</v>
      </c>
      <c r="V535" t="s">
        <v>552</v>
      </c>
      <c r="W535" t="s">
        <v>1987</v>
      </c>
      <c r="X535" t="s">
        <v>14639</v>
      </c>
      <c r="Y535">
        <v>21</v>
      </c>
      <c r="Z535">
        <v>21</v>
      </c>
      <c r="AA535">
        <v>8</v>
      </c>
      <c r="AB535">
        <v>8</v>
      </c>
      <c r="AC535">
        <v>9</v>
      </c>
    </row>
    <row r="536" spans="1:29">
      <c r="A536">
        <v>538</v>
      </c>
      <c r="B536" t="s">
        <v>805</v>
      </c>
      <c r="C536" t="s">
        <v>2065</v>
      </c>
      <c r="J536" t="s">
        <v>1444</v>
      </c>
      <c r="K536">
        <v>0</v>
      </c>
      <c r="N536" t="b">
        <v>0</v>
      </c>
      <c r="O536" t="b">
        <v>1</v>
      </c>
      <c r="P536" t="b">
        <v>0</v>
      </c>
      <c r="Q536">
        <v>8</v>
      </c>
      <c r="R536">
        <v>2</v>
      </c>
      <c r="S536">
        <v>1</v>
      </c>
      <c r="T536">
        <v>3</v>
      </c>
      <c r="U536" t="b">
        <v>1</v>
      </c>
      <c r="V536" t="s">
        <v>552</v>
      </c>
      <c r="W536" t="s">
        <v>1987</v>
      </c>
      <c r="X536" t="s">
        <v>14441</v>
      </c>
      <c r="Y536">
        <v>22</v>
      </c>
      <c r="Z536">
        <v>22</v>
      </c>
      <c r="AA536">
        <v>8</v>
      </c>
      <c r="AB536">
        <v>8</v>
      </c>
      <c r="AC536">
        <v>9</v>
      </c>
    </row>
    <row r="537" spans="1:29">
      <c r="A537">
        <v>539</v>
      </c>
      <c r="B537" t="s">
        <v>805</v>
      </c>
      <c r="C537" t="s">
        <v>2066</v>
      </c>
      <c r="J537" t="s">
        <v>1444</v>
      </c>
      <c r="K537">
        <v>0</v>
      </c>
      <c r="N537" t="b">
        <v>0</v>
      </c>
      <c r="O537" t="b">
        <v>1</v>
      </c>
      <c r="P537" t="b">
        <v>0</v>
      </c>
      <c r="Q537">
        <v>8</v>
      </c>
      <c r="R537">
        <v>2</v>
      </c>
      <c r="S537">
        <v>1</v>
      </c>
      <c r="T537">
        <v>3</v>
      </c>
      <c r="U537" t="b">
        <v>1</v>
      </c>
      <c r="V537" t="s">
        <v>552</v>
      </c>
      <c r="W537" t="s">
        <v>1987</v>
      </c>
      <c r="X537" t="s">
        <v>14721</v>
      </c>
      <c r="Y537">
        <v>23</v>
      </c>
      <c r="Z537">
        <v>23</v>
      </c>
      <c r="AA537">
        <v>8</v>
      </c>
      <c r="AB537">
        <v>8</v>
      </c>
      <c r="AC537">
        <v>9</v>
      </c>
    </row>
    <row r="538" spans="1:29">
      <c r="A538">
        <v>540</v>
      </c>
      <c r="B538" t="s">
        <v>805</v>
      </c>
      <c r="C538" t="s">
        <v>2067</v>
      </c>
      <c r="J538" t="s">
        <v>1444</v>
      </c>
      <c r="K538">
        <v>0</v>
      </c>
      <c r="N538" t="b">
        <v>0</v>
      </c>
      <c r="O538" t="b">
        <v>1</v>
      </c>
      <c r="P538" t="b">
        <v>0</v>
      </c>
      <c r="Q538">
        <v>8</v>
      </c>
      <c r="R538">
        <v>2</v>
      </c>
      <c r="S538">
        <v>1</v>
      </c>
      <c r="T538">
        <v>3</v>
      </c>
      <c r="U538" t="b">
        <v>1</v>
      </c>
      <c r="V538" t="s">
        <v>552</v>
      </c>
      <c r="W538" t="s">
        <v>1987</v>
      </c>
      <c r="X538" t="s">
        <v>14446</v>
      </c>
      <c r="Y538">
        <v>24</v>
      </c>
      <c r="Z538">
        <v>24</v>
      </c>
      <c r="AA538">
        <v>8</v>
      </c>
      <c r="AB538">
        <v>8</v>
      </c>
      <c r="AC538">
        <v>9</v>
      </c>
    </row>
    <row r="539" spans="1:29">
      <c r="A539">
        <v>541</v>
      </c>
      <c r="B539" t="s">
        <v>805</v>
      </c>
      <c r="C539" t="s">
        <v>2068</v>
      </c>
      <c r="J539" t="s">
        <v>1444</v>
      </c>
      <c r="K539">
        <v>0</v>
      </c>
      <c r="N539" t="b">
        <v>0</v>
      </c>
      <c r="O539" t="b">
        <v>1</v>
      </c>
      <c r="P539" t="b">
        <v>0</v>
      </c>
      <c r="Q539">
        <v>8</v>
      </c>
      <c r="R539">
        <v>2</v>
      </c>
      <c r="S539">
        <v>1</v>
      </c>
      <c r="T539">
        <v>3</v>
      </c>
      <c r="U539" t="b">
        <v>1</v>
      </c>
      <c r="V539" t="s">
        <v>552</v>
      </c>
      <c r="W539" t="s">
        <v>1987</v>
      </c>
      <c r="X539" t="s">
        <v>14640</v>
      </c>
      <c r="Y539">
        <v>25</v>
      </c>
      <c r="Z539">
        <v>25</v>
      </c>
      <c r="AA539">
        <v>8</v>
      </c>
      <c r="AB539">
        <v>8</v>
      </c>
      <c r="AC539">
        <v>9</v>
      </c>
    </row>
    <row r="540" spans="1:29">
      <c r="A540">
        <v>542</v>
      </c>
      <c r="B540" t="s">
        <v>805</v>
      </c>
      <c r="C540" t="s">
        <v>2069</v>
      </c>
      <c r="J540" t="s">
        <v>1444</v>
      </c>
      <c r="K540">
        <v>0</v>
      </c>
      <c r="N540" t="b">
        <v>0</v>
      </c>
      <c r="O540" t="b">
        <v>1</v>
      </c>
      <c r="P540" t="b">
        <v>0</v>
      </c>
      <c r="Q540">
        <v>8</v>
      </c>
      <c r="R540">
        <v>2</v>
      </c>
      <c r="S540">
        <v>1</v>
      </c>
      <c r="T540">
        <v>3</v>
      </c>
      <c r="U540" t="b">
        <v>1</v>
      </c>
      <c r="V540" t="s">
        <v>552</v>
      </c>
      <c r="W540" t="s">
        <v>1987</v>
      </c>
      <c r="X540" t="s">
        <v>14722</v>
      </c>
      <c r="Y540">
        <v>26</v>
      </c>
      <c r="Z540">
        <v>26</v>
      </c>
      <c r="AA540">
        <v>8</v>
      </c>
      <c r="AB540">
        <v>8</v>
      </c>
      <c r="AC540">
        <v>9</v>
      </c>
    </row>
    <row r="541" spans="1:29">
      <c r="A541">
        <v>543</v>
      </c>
      <c r="B541" t="s">
        <v>805</v>
      </c>
      <c r="C541" t="s">
        <v>2070</v>
      </c>
      <c r="J541" t="s">
        <v>1444</v>
      </c>
      <c r="K541">
        <v>0</v>
      </c>
      <c r="N541" t="b">
        <v>0</v>
      </c>
      <c r="O541" t="b">
        <v>1</v>
      </c>
      <c r="P541" t="b">
        <v>0</v>
      </c>
      <c r="Q541">
        <v>8</v>
      </c>
      <c r="R541">
        <v>2</v>
      </c>
      <c r="S541">
        <v>1</v>
      </c>
      <c r="T541">
        <v>3</v>
      </c>
      <c r="U541" t="b">
        <v>1</v>
      </c>
      <c r="V541" t="s">
        <v>552</v>
      </c>
      <c r="W541" t="s">
        <v>1987</v>
      </c>
      <c r="X541" t="s">
        <v>14641</v>
      </c>
      <c r="Y541">
        <v>27</v>
      </c>
      <c r="Z541">
        <v>27</v>
      </c>
      <c r="AA541">
        <v>8</v>
      </c>
      <c r="AB541">
        <v>8</v>
      </c>
      <c r="AC541">
        <v>9</v>
      </c>
    </row>
    <row r="542" spans="1:29">
      <c r="A542">
        <v>544</v>
      </c>
      <c r="B542" t="s">
        <v>805</v>
      </c>
      <c r="C542" t="s">
        <v>2071</v>
      </c>
      <c r="J542" t="s">
        <v>1444</v>
      </c>
      <c r="K542">
        <v>0</v>
      </c>
      <c r="N542" t="b">
        <v>0</v>
      </c>
      <c r="O542" t="b">
        <v>1</v>
      </c>
      <c r="P542" t="b">
        <v>0</v>
      </c>
      <c r="Q542">
        <v>8</v>
      </c>
      <c r="R542">
        <v>2</v>
      </c>
      <c r="S542">
        <v>1</v>
      </c>
      <c r="T542">
        <v>3</v>
      </c>
      <c r="U542" t="b">
        <v>1</v>
      </c>
      <c r="V542" t="s">
        <v>552</v>
      </c>
      <c r="W542" t="s">
        <v>1987</v>
      </c>
      <c r="X542" t="s">
        <v>14731</v>
      </c>
      <c r="Y542">
        <v>28</v>
      </c>
      <c r="Z542">
        <v>28</v>
      </c>
      <c r="AA542">
        <v>8</v>
      </c>
      <c r="AB542">
        <v>8</v>
      </c>
      <c r="AC542">
        <v>9</v>
      </c>
    </row>
    <row r="543" spans="1:29">
      <c r="A543">
        <v>545</v>
      </c>
      <c r="B543" t="s">
        <v>805</v>
      </c>
      <c r="C543" t="s">
        <v>2072</v>
      </c>
      <c r="J543" t="s">
        <v>1444</v>
      </c>
      <c r="K543">
        <v>0</v>
      </c>
      <c r="N543" t="b">
        <v>0</v>
      </c>
      <c r="O543" t="b">
        <v>1</v>
      </c>
      <c r="P543" t="b">
        <v>0</v>
      </c>
      <c r="Q543">
        <v>8</v>
      </c>
      <c r="R543">
        <v>2</v>
      </c>
      <c r="S543">
        <v>1</v>
      </c>
      <c r="T543">
        <v>3</v>
      </c>
      <c r="U543" t="b">
        <v>1</v>
      </c>
      <c r="V543" t="s">
        <v>552</v>
      </c>
      <c r="W543" t="s">
        <v>1987</v>
      </c>
      <c r="X543" t="s">
        <v>14642</v>
      </c>
      <c r="Y543">
        <v>29</v>
      </c>
      <c r="Z543">
        <v>29</v>
      </c>
      <c r="AA543">
        <v>8</v>
      </c>
      <c r="AB543">
        <v>8</v>
      </c>
      <c r="AC543">
        <v>9</v>
      </c>
    </row>
    <row r="544" spans="1:29">
      <c r="A544">
        <v>546</v>
      </c>
      <c r="B544" t="s">
        <v>805</v>
      </c>
      <c r="C544" t="s">
        <v>2073</v>
      </c>
      <c r="J544" t="s">
        <v>1444</v>
      </c>
      <c r="K544">
        <v>0</v>
      </c>
      <c r="N544" t="b">
        <v>0</v>
      </c>
      <c r="O544" t="b">
        <v>1</v>
      </c>
      <c r="P544" t="b">
        <v>0</v>
      </c>
      <c r="Q544">
        <v>8</v>
      </c>
      <c r="R544">
        <v>2</v>
      </c>
      <c r="S544">
        <v>1</v>
      </c>
      <c r="T544">
        <v>3</v>
      </c>
      <c r="U544" t="b">
        <v>1</v>
      </c>
      <c r="V544" t="s">
        <v>552</v>
      </c>
      <c r="W544" t="s">
        <v>1987</v>
      </c>
      <c r="X544" t="s">
        <v>14643</v>
      </c>
      <c r="Y544">
        <v>30</v>
      </c>
      <c r="Z544">
        <v>30</v>
      </c>
      <c r="AA544">
        <v>8</v>
      </c>
      <c r="AB544">
        <v>8</v>
      </c>
      <c r="AC544">
        <v>9</v>
      </c>
    </row>
    <row r="545" spans="1:29">
      <c r="A545">
        <v>547</v>
      </c>
      <c r="B545" t="s">
        <v>805</v>
      </c>
      <c r="C545" t="s">
        <v>2074</v>
      </c>
      <c r="J545" t="s">
        <v>1444</v>
      </c>
      <c r="K545">
        <v>0</v>
      </c>
      <c r="N545" t="b">
        <v>0</v>
      </c>
      <c r="O545" t="b">
        <v>1</v>
      </c>
      <c r="P545" t="b">
        <v>0</v>
      </c>
      <c r="Q545">
        <v>8</v>
      </c>
      <c r="R545">
        <v>2</v>
      </c>
      <c r="S545">
        <v>1</v>
      </c>
      <c r="T545">
        <v>3</v>
      </c>
      <c r="U545" t="b">
        <v>1</v>
      </c>
      <c r="V545" t="s">
        <v>552</v>
      </c>
      <c r="W545" t="s">
        <v>1987</v>
      </c>
      <c r="X545" t="s">
        <v>14778</v>
      </c>
      <c r="Y545">
        <v>31</v>
      </c>
      <c r="Z545">
        <v>31</v>
      </c>
      <c r="AA545">
        <v>8</v>
      </c>
      <c r="AB545">
        <v>8</v>
      </c>
      <c r="AC545">
        <v>9</v>
      </c>
    </row>
    <row r="546" spans="1:29">
      <c r="A546">
        <v>548</v>
      </c>
      <c r="B546" t="s">
        <v>805</v>
      </c>
      <c r="C546" t="s">
        <v>2075</v>
      </c>
      <c r="J546" t="s">
        <v>1444</v>
      </c>
      <c r="K546">
        <v>0</v>
      </c>
      <c r="N546" t="b">
        <v>0</v>
      </c>
      <c r="O546" t="b">
        <v>1</v>
      </c>
      <c r="P546" t="b">
        <v>0</v>
      </c>
      <c r="Q546">
        <v>8</v>
      </c>
      <c r="R546">
        <v>2</v>
      </c>
      <c r="S546">
        <v>1</v>
      </c>
      <c r="T546">
        <v>3</v>
      </c>
      <c r="U546" t="b">
        <v>1</v>
      </c>
      <c r="V546" t="s">
        <v>552</v>
      </c>
      <c r="W546" t="s">
        <v>1987</v>
      </c>
      <c r="X546" t="s">
        <v>14810</v>
      </c>
      <c r="Y546">
        <v>35</v>
      </c>
      <c r="Z546">
        <v>35</v>
      </c>
      <c r="AA546">
        <v>4</v>
      </c>
      <c r="AB546">
        <v>4</v>
      </c>
      <c r="AC546">
        <v>9</v>
      </c>
    </row>
    <row r="547" spans="1:29">
      <c r="A547">
        <v>549</v>
      </c>
      <c r="B547" t="s">
        <v>805</v>
      </c>
      <c r="C547" t="s">
        <v>2076</v>
      </c>
      <c r="J547" t="s">
        <v>1444</v>
      </c>
      <c r="K547">
        <v>0</v>
      </c>
      <c r="N547" t="b">
        <v>0</v>
      </c>
      <c r="O547" t="b">
        <v>1</v>
      </c>
      <c r="P547" t="b">
        <v>0</v>
      </c>
      <c r="Q547">
        <v>8</v>
      </c>
      <c r="R547">
        <v>2</v>
      </c>
      <c r="S547">
        <v>1</v>
      </c>
      <c r="T547">
        <v>3</v>
      </c>
      <c r="U547" t="b">
        <v>1</v>
      </c>
      <c r="V547" t="s">
        <v>552</v>
      </c>
      <c r="W547" t="s">
        <v>1987</v>
      </c>
      <c r="X547" t="s">
        <v>14811</v>
      </c>
      <c r="Y547">
        <v>35</v>
      </c>
      <c r="Z547">
        <v>35</v>
      </c>
      <c r="AA547">
        <v>5</v>
      </c>
      <c r="AB547">
        <v>5</v>
      </c>
      <c r="AC547">
        <v>9</v>
      </c>
    </row>
    <row r="548" spans="1:29">
      <c r="A548">
        <v>550</v>
      </c>
      <c r="B548" t="s">
        <v>805</v>
      </c>
      <c r="C548" t="s">
        <v>2077</v>
      </c>
      <c r="J548" t="s">
        <v>1444</v>
      </c>
      <c r="K548">
        <v>0</v>
      </c>
      <c r="N548" t="b">
        <v>0</v>
      </c>
      <c r="O548" t="b">
        <v>1</v>
      </c>
      <c r="P548" t="b">
        <v>0</v>
      </c>
      <c r="Q548">
        <v>8</v>
      </c>
      <c r="R548">
        <v>2</v>
      </c>
      <c r="S548">
        <v>1</v>
      </c>
      <c r="T548">
        <v>3</v>
      </c>
      <c r="U548" t="b">
        <v>1</v>
      </c>
      <c r="V548" t="s">
        <v>552</v>
      </c>
      <c r="W548" t="s">
        <v>1987</v>
      </c>
      <c r="X548" t="s">
        <v>14612</v>
      </c>
      <c r="Y548">
        <v>35</v>
      </c>
      <c r="Z548">
        <v>35</v>
      </c>
      <c r="AA548">
        <v>6</v>
      </c>
      <c r="AB548">
        <v>6</v>
      </c>
      <c r="AC548">
        <v>9</v>
      </c>
    </row>
    <row r="549" spans="1:29">
      <c r="A549">
        <v>551</v>
      </c>
      <c r="B549" t="s">
        <v>805</v>
      </c>
      <c r="C549" t="s">
        <v>2078</v>
      </c>
      <c r="J549" t="s">
        <v>1444</v>
      </c>
      <c r="K549">
        <v>0</v>
      </c>
      <c r="N549" t="b">
        <v>0</v>
      </c>
      <c r="O549" t="b">
        <v>1</v>
      </c>
      <c r="P549" t="b">
        <v>0</v>
      </c>
      <c r="Q549">
        <v>8</v>
      </c>
      <c r="R549">
        <v>2</v>
      </c>
      <c r="S549">
        <v>1</v>
      </c>
      <c r="T549">
        <v>3</v>
      </c>
      <c r="U549" t="b">
        <v>1</v>
      </c>
      <c r="V549" t="s">
        <v>552</v>
      </c>
      <c r="W549" t="s">
        <v>1987</v>
      </c>
      <c r="X549" t="s">
        <v>14776</v>
      </c>
      <c r="Y549">
        <v>35</v>
      </c>
      <c r="Z549">
        <v>35</v>
      </c>
      <c r="AA549">
        <v>7</v>
      </c>
      <c r="AB549">
        <v>7</v>
      </c>
      <c r="AC549">
        <v>9</v>
      </c>
    </row>
    <row r="550" spans="1:29">
      <c r="A550">
        <v>552</v>
      </c>
      <c r="B550" t="s">
        <v>805</v>
      </c>
      <c r="C550" t="s">
        <v>2079</v>
      </c>
      <c r="J550" t="s">
        <v>1444</v>
      </c>
      <c r="K550">
        <v>0</v>
      </c>
      <c r="N550" t="b">
        <v>0</v>
      </c>
      <c r="O550" t="b">
        <v>1</v>
      </c>
      <c r="P550" t="b">
        <v>0</v>
      </c>
      <c r="Q550">
        <v>8</v>
      </c>
      <c r="R550">
        <v>2</v>
      </c>
      <c r="S550">
        <v>1</v>
      </c>
      <c r="T550">
        <v>3</v>
      </c>
      <c r="U550" t="b">
        <v>1</v>
      </c>
      <c r="V550" t="s">
        <v>552</v>
      </c>
      <c r="W550" t="s">
        <v>1987</v>
      </c>
      <c r="X550" t="s">
        <v>14781</v>
      </c>
      <c r="Y550">
        <v>35</v>
      </c>
      <c r="Z550">
        <v>35</v>
      </c>
      <c r="AA550">
        <v>8</v>
      </c>
      <c r="AB550">
        <v>8</v>
      </c>
      <c r="AC550">
        <v>9</v>
      </c>
    </row>
    <row r="551" spans="1:29">
      <c r="A551">
        <v>553</v>
      </c>
      <c r="B551" t="s">
        <v>805</v>
      </c>
      <c r="C551" t="s">
        <v>2080</v>
      </c>
      <c r="J551" t="s">
        <v>1444</v>
      </c>
      <c r="K551">
        <v>0</v>
      </c>
      <c r="N551" t="b">
        <v>0</v>
      </c>
      <c r="O551" t="b">
        <v>1</v>
      </c>
      <c r="P551" t="b">
        <v>0</v>
      </c>
      <c r="Q551">
        <v>8</v>
      </c>
      <c r="R551">
        <v>2</v>
      </c>
      <c r="S551">
        <v>1</v>
      </c>
      <c r="T551">
        <v>3</v>
      </c>
      <c r="U551" t="b">
        <v>1</v>
      </c>
      <c r="V551" t="s">
        <v>552</v>
      </c>
      <c r="W551" t="s">
        <v>1987</v>
      </c>
      <c r="X551" t="s">
        <v>14812</v>
      </c>
      <c r="Y551">
        <v>36</v>
      </c>
      <c r="Z551">
        <v>36</v>
      </c>
      <c r="AA551">
        <v>4</v>
      </c>
      <c r="AB551">
        <v>4</v>
      </c>
      <c r="AC551">
        <v>9</v>
      </c>
    </row>
    <row r="552" spans="1:29">
      <c r="A552">
        <v>554</v>
      </c>
      <c r="B552" t="s">
        <v>805</v>
      </c>
      <c r="C552" t="s">
        <v>2081</v>
      </c>
      <c r="J552" t="s">
        <v>1444</v>
      </c>
      <c r="K552">
        <v>0</v>
      </c>
      <c r="N552" t="b">
        <v>0</v>
      </c>
      <c r="O552" t="b">
        <v>1</v>
      </c>
      <c r="P552" t="b">
        <v>0</v>
      </c>
      <c r="Q552">
        <v>8</v>
      </c>
      <c r="R552">
        <v>2</v>
      </c>
      <c r="S552">
        <v>1</v>
      </c>
      <c r="T552">
        <v>3</v>
      </c>
      <c r="U552" t="b">
        <v>1</v>
      </c>
      <c r="V552" t="s">
        <v>552</v>
      </c>
      <c r="W552" t="s">
        <v>1987</v>
      </c>
      <c r="X552" t="s">
        <v>14813</v>
      </c>
      <c r="Y552">
        <v>36</v>
      </c>
      <c r="Z552">
        <v>36</v>
      </c>
      <c r="AA552">
        <v>5</v>
      </c>
      <c r="AB552">
        <v>5</v>
      </c>
      <c r="AC552">
        <v>9</v>
      </c>
    </row>
    <row r="553" spans="1:29">
      <c r="A553">
        <v>555</v>
      </c>
      <c r="B553" t="s">
        <v>805</v>
      </c>
      <c r="C553" t="s">
        <v>2082</v>
      </c>
      <c r="J553" t="s">
        <v>1444</v>
      </c>
      <c r="K553">
        <v>0</v>
      </c>
      <c r="N553" t="b">
        <v>0</v>
      </c>
      <c r="O553" t="b">
        <v>1</v>
      </c>
      <c r="P553" t="b">
        <v>0</v>
      </c>
      <c r="Q553">
        <v>8</v>
      </c>
      <c r="R553">
        <v>2</v>
      </c>
      <c r="S553">
        <v>1</v>
      </c>
      <c r="T553">
        <v>3</v>
      </c>
      <c r="U553" t="b">
        <v>1</v>
      </c>
      <c r="V553" t="s">
        <v>552</v>
      </c>
      <c r="W553" t="s">
        <v>1987</v>
      </c>
      <c r="X553" t="s">
        <v>14613</v>
      </c>
      <c r="Y553">
        <v>36</v>
      </c>
      <c r="Z553">
        <v>36</v>
      </c>
      <c r="AA553">
        <v>6</v>
      </c>
      <c r="AB553">
        <v>6</v>
      </c>
      <c r="AC553">
        <v>9</v>
      </c>
    </row>
    <row r="554" spans="1:29">
      <c r="A554">
        <v>556</v>
      </c>
      <c r="B554" t="s">
        <v>805</v>
      </c>
      <c r="C554" t="s">
        <v>2083</v>
      </c>
      <c r="J554" t="s">
        <v>1444</v>
      </c>
      <c r="K554">
        <v>0</v>
      </c>
      <c r="N554" t="b">
        <v>0</v>
      </c>
      <c r="O554" t="b">
        <v>1</v>
      </c>
      <c r="P554" t="b">
        <v>0</v>
      </c>
      <c r="Q554">
        <v>8</v>
      </c>
      <c r="R554">
        <v>2</v>
      </c>
      <c r="S554">
        <v>1</v>
      </c>
      <c r="T554">
        <v>3</v>
      </c>
      <c r="U554" t="b">
        <v>1</v>
      </c>
      <c r="V554" t="s">
        <v>552</v>
      </c>
      <c r="W554" t="s">
        <v>1987</v>
      </c>
      <c r="X554" t="s">
        <v>14777</v>
      </c>
      <c r="Y554">
        <v>36</v>
      </c>
      <c r="Z554">
        <v>36</v>
      </c>
      <c r="AA554">
        <v>7</v>
      </c>
      <c r="AB554">
        <v>7</v>
      </c>
      <c r="AC554">
        <v>9</v>
      </c>
    </row>
    <row r="555" spans="1:29">
      <c r="A555">
        <v>557</v>
      </c>
      <c r="B555" t="s">
        <v>805</v>
      </c>
      <c r="C555" t="s">
        <v>2084</v>
      </c>
      <c r="J555" t="s">
        <v>1444</v>
      </c>
      <c r="K555">
        <v>0</v>
      </c>
      <c r="N555" t="b">
        <v>0</v>
      </c>
      <c r="O555" t="b">
        <v>1</v>
      </c>
      <c r="P555" t="b">
        <v>0</v>
      </c>
      <c r="Q555">
        <v>8</v>
      </c>
      <c r="R555">
        <v>2</v>
      </c>
      <c r="S555">
        <v>1</v>
      </c>
      <c r="T555">
        <v>3</v>
      </c>
      <c r="U555" t="b">
        <v>1</v>
      </c>
      <c r="V555" t="s">
        <v>552</v>
      </c>
      <c r="W555" t="s">
        <v>1987</v>
      </c>
      <c r="X555" t="s">
        <v>14782</v>
      </c>
      <c r="Y555">
        <v>36</v>
      </c>
      <c r="Z555">
        <v>36</v>
      </c>
      <c r="AA555">
        <v>8</v>
      </c>
      <c r="AB555">
        <v>8</v>
      </c>
      <c r="AC555">
        <v>9</v>
      </c>
    </row>
    <row r="556" spans="1:29">
      <c r="A556">
        <v>558</v>
      </c>
      <c r="B556" t="s">
        <v>805</v>
      </c>
      <c r="C556" t="s">
        <v>2085</v>
      </c>
      <c r="J556" t="s">
        <v>1444</v>
      </c>
      <c r="K556">
        <v>0</v>
      </c>
      <c r="N556" t="b">
        <v>1</v>
      </c>
      <c r="O556" t="b">
        <v>0</v>
      </c>
      <c r="P556" t="b">
        <v>0</v>
      </c>
      <c r="Q556">
        <v>8</v>
      </c>
      <c r="R556">
        <v>2</v>
      </c>
      <c r="S556">
        <v>1</v>
      </c>
      <c r="T556">
        <v>3</v>
      </c>
      <c r="U556" t="b">
        <v>1</v>
      </c>
      <c r="V556" t="s">
        <v>552</v>
      </c>
      <c r="W556" t="s">
        <v>1987</v>
      </c>
      <c r="X556" t="s">
        <v>14814</v>
      </c>
      <c r="Y556">
        <v>38</v>
      </c>
      <c r="Z556">
        <v>38</v>
      </c>
      <c r="AA556">
        <v>4</v>
      </c>
      <c r="AB556">
        <v>4</v>
      </c>
      <c r="AC556">
        <v>9</v>
      </c>
    </row>
    <row r="557" spans="1:29">
      <c r="A557">
        <v>559</v>
      </c>
      <c r="B557" t="s">
        <v>805</v>
      </c>
      <c r="C557" t="s">
        <v>2086</v>
      </c>
      <c r="J557" t="s">
        <v>1444</v>
      </c>
      <c r="K557">
        <v>0</v>
      </c>
      <c r="N557" t="b">
        <v>1</v>
      </c>
      <c r="O557" t="b">
        <v>0</v>
      </c>
      <c r="P557" t="b">
        <v>0</v>
      </c>
      <c r="Q557">
        <v>8</v>
      </c>
      <c r="R557">
        <v>2</v>
      </c>
      <c r="S557">
        <v>1</v>
      </c>
      <c r="T557">
        <v>3</v>
      </c>
      <c r="U557" t="b">
        <v>1</v>
      </c>
      <c r="V557" t="s">
        <v>552</v>
      </c>
      <c r="W557" t="s">
        <v>1987</v>
      </c>
      <c r="X557" t="s">
        <v>14732</v>
      </c>
      <c r="Y557">
        <v>38</v>
      </c>
      <c r="Z557">
        <v>38</v>
      </c>
      <c r="AA557">
        <v>5</v>
      </c>
      <c r="AB557">
        <v>5</v>
      </c>
      <c r="AC557">
        <v>9</v>
      </c>
    </row>
    <row r="558" spans="1:29">
      <c r="A558">
        <v>560</v>
      </c>
      <c r="B558" t="s">
        <v>805</v>
      </c>
      <c r="C558" t="s">
        <v>2087</v>
      </c>
      <c r="J558" t="s">
        <v>1444</v>
      </c>
      <c r="K558">
        <v>0</v>
      </c>
      <c r="N558" t="b">
        <v>1</v>
      </c>
      <c r="O558" t="b">
        <v>0</v>
      </c>
      <c r="P558" t="b">
        <v>0</v>
      </c>
      <c r="Q558">
        <v>8</v>
      </c>
      <c r="R558">
        <v>2</v>
      </c>
      <c r="S558">
        <v>1</v>
      </c>
      <c r="T558">
        <v>3</v>
      </c>
      <c r="U558" t="b">
        <v>1</v>
      </c>
      <c r="V558" t="s">
        <v>552</v>
      </c>
      <c r="W558" t="s">
        <v>1987</v>
      </c>
      <c r="X558" t="s">
        <v>14815</v>
      </c>
      <c r="Y558">
        <v>39</v>
      </c>
      <c r="Z558">
        <v>39</v>
      </c>
      <c r="AA558">
        <v>4</v>
      </c>
      <c r="AB558">
        <v>4</v>
      </c>
      <c r="AC558">
        <v>9</v>
      </c>
    </row>
    <row r="559" spans="1:29">
      <c r="A559">
        <v>561</v>
      </c>
      <c r="B559" t="s">
        <v>805</v>
      </c>
      <c r="C559" t="s">
        <v>2088</v>
      </c>
      <c r="J559" t="s">
        <v>1444</v>
      </c>
      <c r="K559">
        <v>0</v>
      </c>
      <c r="N559" t="b">
        <v>1</v>
      </c>
      <c r="O559" t="b">
        <v>0</v>
      </c>
      <c r="P559" t="b">
        <v>0</v>
      </c>
      <c r="Q559">
        <v>8</v>
      </c>
      <c r="R559">
        <v>2</v>
      </c>
      <c r="S559">
        <v>1</v>
      </c>
      <c r="T559">
        <v>3</v>
      </c>
      <c r="U559" t="b">
        <v>1</v>
      </c>
      <c r="V559" t="s">
        <v>552</v>
      </c>
      <c r="W559" t="s">
        <v>1987</v>
      </c>
      <c r="X559" t="s">
        <v>14733</v>
      </c>
      <c r="Y559">
        <v>39</v>
      </c>
      <c r="Z559">
        <v>39</v>
      </c>
      <c r="AA559">
        <v>5</v>
      </c>
      <c r="AB559">
        <v>5</v>
      </c>
      <c r="AC559">
        <v>9</v>
      </c>
    </row>
    <row r="560" spans="1:29">
      <c r="A560">
        <v>562</v>
      </c>
      <c r="B560" t="s">
        <v>805</v>
      </c>
      <c r="C560" t="s">
        <v>2089</v>
      </c>
      <c r="J560" t="s">
        <v>1444</v>
      </c>
      <c r="K560">
        <v>0</v>
      </c>
      <c r="N560" t="b">
        <v>1</v>
      </c>
      <c r="O560" t="b">
        <v>0</v>
      </c>
      <c r="P560" t="b">
        <v>0</v>
      </c>
      <c r="Q560">
        <v>8</v>
      </c>
      <c r="R560">
        <v>2</v>
      </c>
      <c r="S560">
        <v>1</v>
      </c>
      <c r="T560">
        <v>3</v>
      </c>
      <c r="U560" t="b">
        <v>1</v>
      </c>
      <c r="V560" t="s">
        <v>552</v>
      </c>
      <c r="W560" t="s">
        <v>1987</v>
      </c>
      <c r="X560" t="s">
        <v>14816</v>
      </c>
      <c r="Y560">
        <v>40</v>
      </c>
      <c r="Z560">
        <v>40</v>
      </c>
      <c r="AA560">
        <v>4</v>
      </c>
      <c r="AB560">
        <v>4</v>
      </c>
      <c r="AC560">
        <v>9</v>
      </c>
    </row>
    <row r="561" spans="1:29">
      <c r="A561">
        <v>563</v>
      </c>
      <c r="B561" t="s">
        <v>805</v>
      </c>
      <c r="C561" t="s">
        <v>2090</v>
      </c>
      <c r="J561" t="s">
        <v>1444</v>
      </c>
      <c r="K561">
        <v>0</v>
      </c>
      <c r="N561" t="b">
        <v>1</v>
      </c>
      <c r="O561" t="b">
        <v>0</v>
      </c>
      <c r="P561" t="b">
        <v>0</v>
      </c>
      <c r="Q561">
        <v>8</v>
      </c>
      <c r="R561">
        <v>2</v>
      </c>
      <c r="S561">
        <v>1</v>
      </c>
      <c r="T561">
        <v>3</v>
      </c>
      <c r="U561" t="b">
        <v>1</v>
      </c>
      <c r="V561" t="s">
        <v>552</v>
      </c>
      <c r="W561" t="s">
        <v>1987</v>
      </c>
      <c r="X561" t="s">
        <v>14553</v>
      </c>
      <c r="Y561">
        <v>40</v>
      </c>
      <c r="Z561">
        <v>40</v>
      </c>
      <c r="AA561">
        <v>5</v>
      </c>
      <c r="AB561">
        <v>5</v>
      </c>
      <c r="AC561">
        <v>9</v>
      </c>
    </row>
    <row r="562" spans="1:29">
      <c r="A562">
        <v>564</v>
      </c>
      <c r="B562" t="s">
        <v>805</v>
      </c>
      <c r="C562" t="s">
        <v>2091</v>
      </c>
      <c r="J562" t="s">
        <v>1444</v>
      </c>
      <c r="K562">
        <v>0</v>
      </c>
      <c r="N562" t="b">
        <v>1</v>
      </c>
      <c r="O562" t="b">
        <v>0</v>
      </c>
      <c r="P562" t="b">
        <v>0</v>
      </c>
      <c r="Q562">
        <v>8</v>
      </c>
      <c r="R562">
        <v>2</v>
      </c>
      <c r="S562">
        <v>1</v>
      </c>
      <c r="T562">
        <v>3</v>
      </c>
      <c r="U562" t="b">
        <v>1</v>
      </c>
      <c r="V562" t="s">
        <v>552</v>
      </c>
      <c r="W562" t="s">
        <v>1987</v>
      </c>
      <c r="X562" t="s">
        <v>14817</v>
      </c>
      <c r="Y562">
        <v>41</v>
      </c>
      <c r="Z562">
        <v>41</v>
      </c>
      <c r="AA562">
        <v>4</v>
      </c>
      <c r="AB562">
        <v>4</v>
      </c>
      <c r="AC562">
        <v>9</v>
      </c>
    </row>
    <row r="563" spans="1:29">
      <c r="A563">
        <v>565</v>
      </c>
      <c r="B563" t="s">
        <v>805</v>
      </c>
      <c r="C563" t="s">
        <v>2092</v>
      </c>
      <c r="J563" t="s">
        <v>1444</v>
      </c>
      <c r="K563">
        <v>0</v>
      </c>
      <c r="N563" t="b">
        <v>1</v>
      </c>
      <c r="O563" t="b">
        <v>0</v>
      </c>
      <c r="P563" t="b">
        <v>0</v>
      </c>
      <c r="Q563">
        <v>8</v>
      </c>
      <c r="R563">
        <v>2</v>
      </c>
      <c r="S563">
        <v>1</v>
      </c>
      <c r="T563">
        <v>3</v>
      </c>
      <c r="U563" t="b">
        <v>1</v>
      </c>
      <c r="V563" t="s">
        <v>552</v>
      </c>
      <c r="W563" t="s">
        <v>1987</v>
      </c>
      <c r="X563" t="s">
        <v>14554</v>
      </c>
      <c r="Y563">
        <v>41</v>
      </c>
      <c r="Z563">
        <v>41</v>
      </c>
      <c r="AA563">
        <v>5</v>
      </c>
      <c r="AB563">
        <v>5</v>
      </c>
      <c r="AC563">
        <v>9</v>
      </c>
    </row>
    <row r="564" spans="1:29">
      <c r="A564">
        <v>566</v>
      </c>
      <c r="B564" t="s">
        <v>805</v>
      </c>
      <c r="C564" t="s">
        <v>2093</v>
      </c>
      <c r="J564" t="s">
        <v>1444</v>
      </c>
      <c r="K564">
        <v>0</v>
      </c>
      <c r="N564" t="b">
        <v>1</v>
      </c>
      <c r="O564" t="b">
        <v>0</v>
      </c>
      <c r="P564" t="b">
        <v>0</v>
      </c>
      <c r="Q564">
        <v>8</v>
      </c>
      <c r="R564">
        <v>2</v>
      </c>
      <c r="S564">
        <v>1</v>
      </c>
      <c r="T564">
        <v>3</v>
      </c>
      <c r="U564" t="b">
        <v>1</v>
      </c>
      <c r="V564" t="s">
        <v>552</v>
      </c>
      <c r="W564" t="s">
        <v>1987</v>
      </c>
      <c r="X564" t="s">
        <v>14818</v>
      </c>
      <c r="Y564">
        <v>42</v>
      </c>
      <c r="Z564">
        <v>42</v>
      </c>
      <c r="AA564">
        <v>4</v>
      </c>
      <c r="AB564">
        <v>4</v>
      </c>
      <c r="AC564">
        <v>9</v>
      </c>
    </row>
    <row r="565" spans="1:29">
      <c r="A565">
        <v>567</v>
      </c>
      <c r="B565" t="s">
        <v>805</v>
      </c>
      <c r="C565" t="s">
        <v>2094</v>
      </c>
      <c r="J565" t="s">
        <v>1444</v>
      </c>
      <c r="K565">
        <v>0</v>
      </c>
      <c r="N565" t="b">
        <v>1</v>
      </c>
      <c r="O565" t="b">
        <v>0</v>
      </c>
      <c r="P565" t="b">
        <v>0</v>
      </c>
      <c r="Q565">
        <v>8</v>
      </c>
      <c r="R565">
        <v>2</v>
      </c>
      <c r="S565">
        <v>1</v>
      </c>
      <c r="T565">
        <v>3</v>
      </c>
      <c r="U565" t="b">
        <v>1</v>
      </c>
      <c r="V565" t="s">
        <v>552</v>
      </c>
      <c r="W565" t="s">
        <v>1987</v>
      </c>
      <c r="X565" t="s">
        <v>14555</v>
      </c>
      <c r="Y565">
        <v>42</v>
      </c>
      <c r="Z565">
        <v>42</v>
      </c>
      <c r="AA565">
        <v>5</v>
      </c>
      <c r="AB565">
        <v>5</v>
      </c>
      <c r="AC565">
        <v>9</v>
      </c>
    </row>
    <row r="566" spans="1:29">
      <c r="A566">
        <v>568</v>
      </c>
      <c r="B566" t="s">
        <v>805</v>
      </c>
      <c r="C566" t="s">
        <v>2095</v>
      </c>
      <c r="J566" t="s">
        <v>1444</v>
      </c>
      <c r="K566">
        <v>0</v>
      </c>
      <c r="N566" t="b">
        <v>1</v>
      </c>
      <c r="O566" t="b">
        <v>0</v>
      </c>
      <c r="P566" t="b">
        <v>0</v>
      </c>
      <c r="Q566">
        <v>8</v>
      </c>
      <c r="R566">
        <v>2</v>
      </c>
      <c r="S566">
        <v>1</v>
      </c>
      <c r="T566">
        <v>3</v>
      </c>
      <c r="U566" t="b">
        <v>1</v>
      </c>
      <c r="V566" t="s">
        <v>552</v>
      </c>
      <c r="W566" t="s">
        <v>1987</v>
      </c>
      <c r="X566" t="s">
        <v>14819</v>
      </c>
      <c r="Y566">
        <v>43</v>
      </c>
      <c r="Z566">
        <v>43</v>
      </c>
      <c r="AA566">
        <v>4</v>
      </c>
      <c r="AB566">
        <v>4</v>
      </c>
      <c r="AC566">
        <v>9</v>
      </c>
    </row>
    <row r="567" spans="1:29">
      <c r="A567">
        <v>569</v>
      </c>
      <c r="B567" t="s">
        <v>805</v>
      </c>
      <c r="C567" t="s">
        <v>2096</v>
      </c>
      <c r="J567" t="s">
        <v>1444</v>
      </c>
      <c r="K567">
        <v>0</v>
      </c>
      <c r="N567" t="b">
        <v>1</v>
      </c>
      <c r="O567" t="b">
        <v>0</v>
      </c>
      <c r="P567" t="b">
        <v>0</v>
      </c>
      <c r="Q567">
        <v>8</v>
      </c>
      <c r="R567">
        <v>2</v>
      </c>
      <c r="S567">
        <v>1</v>
      </c>
      <c r="T567">
        <v>3</v>
      </c>
      <c r="U567" t="b">
        <v>1</v>
      </c>
      <c r="V567" t="s">
        <v>552</v>
      </c>
      <c r="W567" t="s">
        <v>1987</v>
      </c>
      <c r="X567" t="s">
        <v>14556</v>
      </c>
      <c r="Y567">
        <v>43</v>
      </c>
      <c r="Z567">
        <v>43</v>
      </c>
      <c r="AA567">
        <v>5</v>
      </c>
      <c r="AB567">
        <v>5</v>
      </c>
      <c r="AC567">
        <v>9</v>
      </c>
    </row>
    <row r="568" spans="1:29">
      <c r="A568">
        <v>570</v>
      </c>
      <c r="B568" t="s">
        <v>805</v>
      </c>
      <c r="C568" t="s">
        <v>2097</v>
      </c>
      <c r="J568" t="s">
        <v>1444</v>
      </c>
      <c r="K568">
        <v>0</v>
      </c>
      <c r="N568" t="b">
        <v>1</v>
      </c>
      <c r="O568" t="b">
        <v>0</v>
      </c>
      <c r="P568" t="b">
        <v>0</v>
      </c>
      <c r="Q568">
        <v>8</v>
      </c>
      <c r="R568">
        <v>2</v>
      </c>
      <c r="S568">
        <v>1</v>
      </c>
      <c r="T568">
        <v>3</v>
      </c>
      <c r="U568" t="b">
        <v>1</v>
      </c>
      <c r="V568" t="s">
        <v>552</v>
      </c>
      <c r="W568" t="s">
        <v>1987</v>
      </c>
      <c r="X568" t="s">
        <v>14820</v>
      </c>
      <c r="Y568">
        <v>44</v>
      </c>
      <c r="Z568">
        <v>44</v>
      </c>
      <c r="AA568">
        <v>4</v>
      </c>
      <c r="AB568">
        <v>4</v>
      </c>
      <c r="AC568">
        <v>9</v>
      </c>
    </row>
    <row r="569" spans="1:29">
      <c r="A569">
        <v>571</v>
      </c>
      <c r="B569" t="s">
        <v>805</v>
      </c>
      <c r="C569" t="s">
        <v>2098</v>
      </c>
      <c r="J569" t="s">
        <v>1444</v>
      </c>
      <c r="K569">
        <v>0</v>
      </c>
      <c r="N569" t="b">
        <v>1</v>
      </c>
      <c r="O569" t="b">
        <v>0</v>
      </c>
      <c r="P569" t="b">
        <v>0</v>
      </c>
      <c r="Q569">
        <v>8</v>
      </c>
      <c r="R569">
        <v>2</v>
      </c>
      <c r="S569">
        <v>1</v>
      </c>
      <c r="T569">
        <v>3</v>
      </c>
      <c r="U569" t="b">
        <v>1</v>
      </c>
      <c r="V569" t="s">
        <v>552</v>
      </c>
      <c r="W569" t="s">
        <v>1987</v>
      </c>
      <c r="X569" t="s">
        <v>14557</v>
      </c>
      <c r="Y569">
        <v>44</v>
      </c>
      <c r="Z569">
        <v>44</v>
      </c>
      <c r="AA569">
        <v>5</v>
      </c>
      <c r="AB569">
        <v>5</v>
      </c>
      <c r="AC569">
        <v>9</v>
      </c>
    </row>
    <row r="570" spans="1:29">
      <c r="A570">
        <v>572</v>
      </c>
      <c r="B570" t="s">
        <v>805</v>
      </c>
      <c r="C570" t="s">
        <v>2099</v>
      </c>
      <c r="J570" t="s">
        <v>1444</v>
      </c>
      <c r="K570">
        <v>0</v>
      </c>
      <c r="N570" t="b">
        <v>1</v>
      </c>
      <c r="O570" t="b">
        <v>0</v>
      </c>
      <c r="P570" t="b">
        <v>0</v>
      </c>
      <c r="Q570">
        <v>8</v>
      </c>
      <c r="R570">
        <v>2</v>
      </c>
      <c r="S570">
        <v>1</v>
      </c>
      <c r="T570">
        <v>3</v>
      </c>
      <c r="U570" t="b">
        <v>1</v>
      </c>
      <c r="V570" t="s">
        <v>552</v>
      </c>
      <c r="W570" t="s">
        <v>1987</v>
      </c>
      <c r="X570" t="s">
        <v>14821</v>
      </c>
      <c r="Y570">
        <v>45</v>
      </c>
      <c r="Z570">
        <v>45</v>
      </c>
      <c r="AA570">
        <v>4</v>
      </c>
      <c r="AB570">
        <v>4</v>
      </c>
      <c r="AC570">
        <v>9</v>
      </c>
    </row>
    <row r="571" spans="1:29">
      <c r="A571">
        <v>573</v>
      </c>
      <c r="B571" t="s">
        <v>805</v>
      </c>
      <c r="C571" t="s">
        <v>2100</v>
      </c>
      <c r="J571" t="s">
        <v>1444</v>
      </c>
      <c r="K571">
        <v>0</v>
      </c>
      <c r="N571" t="b">
        <v>1</v>
      </c>
      <c r="O571" t="b">
        <v>0</v>
      </c>
      <c r="P571" t="b">
        <v>0</v>
      </c>
      <c r="Q571">
        <v>8</v>
      </c>
      <c r="R571">
        <v>2</v>
      </c>
      <c r="S571">
        <v>1</v>
      </c>
      <c r="T571">
        <v>3</v>
      </c>
      <c r="U571" t="b">
        <v>1</v>
      </c>
      <c r="V571" t="s">
        <v>552</v>
      </c>
      <c r="W571" t="s">
        <v>1987</v>
      </c>
      <c r="X571" t="s">
        <v>14558</v>
      </c>
      <c r="Y571">
        <v>45</v>
      </c>
      <c r="Z571">
        <v>45</v>
      </c>
      <c r="AA571">
        <v>5</v>
      </c>
      <c r="AB571">
        <v>5</v>
      </c>
      <c r="AC571">
        <v>9</v>
      </c>
    </row>
    <row r="572" spans="1:29">
      <c r="A572">
        <v>574</v>
      </c>
      <c r="B572" t="s">
        <v>805</v>
      </c>
      <c r="C572" t="s">
        <v>2101</v>
      </c>
      <c r="J572" t="s">
        <v>1444</v>
      </c>
      <c r="K572">
        <v>0</v>
      </c>
      <c r="N572" t="b">
        <v>1</v>
      </c>
      <c r="O572" t="b">
        <v>0</v>
      </c>
      <c r="P572" t="b">
        <v>0</v>
      </c>
      <c r="Q572">
        <v>8</v>
      </c>
      <c r="R572">
        <v>2</v>
      </c>
      <c r="S572">
        <v>1</v>
      </c>
      <c r="T572">
        <v>3</v>
      </c>
      <c r="U572" t="b">
        <v>1</v>
      </c>
      <c r="V572" t="s">
        <v>552</v>
      </c>
      <c r="W572" t="s">
        <v>1987</v>
      </c>
      <c r="X572" t="s">
        <v>14822</v>
      </c>
      <c r="Y572">
        <v>46</v>
      </c>
      <c r="Z572">
        <v>46</v>
      </c>
      <c r="AA572">
        <v>4</v>
      </c>
      <c r="AB572">
        <v>4</v>
      </c>
      <c r="AC572">
        <v>9</v>
      </c>
    </row>
    <row r="573" spans="1:29">
      <c r="A573">
        <v>575</v>
      </c>
      <c r="B573" t="s">
        <v>805</v>
      </c>
      <c r="C573" t="s">
        <v>2102</v>
      </c>
      <c r="J573" t="s">
        <v>1444</v>
      </c>
      <c r="K573">
        <v>0</v>
      </c>
      <c r="N573" t="b">
        <v>1</v>
      </c>
      <c r="O573" t="b">
        <v>0</v>
      </c>
      <c r="P573" t="b">
        <v>0</v>
      </c>
      <c r="Q573">
        <v>8</v>
      </c>
      <c r="R573">
        <v>2</v>
      </c>
      <c r="S573">
        <v>1</v>
      </c>
      <c r="T573">
        <v>3</v>
      </c>
      <c r="U573" t="b">
        <v>1</v>
      </c>
      <c r="V573" t="s">
        <v>552</v>
      </c>
      <c r="W573" t="s">
        <v>1987</v>
      </c>
      <c r="X573" t="s">
        <v>14740</v>
      </c>
      <c r="Y573">
        <v>46</v>
      </c>
      <c r="Z573">
        <v>46</v>
      </c>
      <c r="AA573">
        <v>5</v>
      </c>
      <c r="AB573">
        <v>5</v>
      </c>
      <c r="AC573">
        <v>9</v>
      </c>
    </row>
    <row r="574" spans="1:29">
      <c r="A574">
        <v>576</v>
      </c>
      <c r="B574" t="s">
        <v>805</v>
      </c>
      <c r="C574" t="s">
        <v>2103</v>
      </c>
      <c r="J574" t="s">
        <v>1444</v>
      </c>
      <c r="K574">
        <v>0</v>
      </c>
      <c r="N574" t="b">
        <v>1</v>
      </c>
      <c r="O574" t="b">
        <v>0</v>
      </c>
      <c r="P574" t="b">
        <v>0</v>
      </c>
      <c r="Q574">
        <v>8</v>
      </c>
      <c r="R574">
        <v>2</v>
      </c>
      <c r="S574">
        <v>1</v>
      </c>
      <c r="T574">
        <v>3</v>
      </c>
      <c r="U574" t="b">
        <v>1</v>
      </c>
      <c r="V574" t="s">
        <v>552</v>
      </c>
      <c r="W574" t="s">
        <v>1987</v>
      </c>
      <c r="X574" t="s">
        <v>14823</v>
      </c>
      <c r="Y574">
        <v>47</v>
      </c>
      <c r="Z574">
        <v>47</v>
      </c>
      <c r="AA574">
        <v>4</v>
      </c>
      <c r="AB574">
        <v>4</v>
      </c>
      <c r="AC574">
        <v>9</v>
      </c>
    </row>
    <row r="575" spans="1:29">
      <c r="A575">
        <v>577</v>
      </c>
      <c r="B575" t="s">
        <v>805</v>
      </c>
      <c r="C575" t="s">
        <v>2104</v>
      </c>
      <c r="J575" t="s">
        <v>1444</v>
      </c>
      <c r="K575">
        <v>0</v>
      </c>
      <c r="N575" t="b">
        <v>1</v>
      </c>
      <c r="O575" t="b">
        <v>0</v>
      </c>
      <c r="P575" t="b">
        <v>0</v>
      </c>
      <c r="Q575">
        <v>8</v>
      </c>
      <c r="R575">
        <v>2</v>
      </c>
      <c r="S575">
        <v>1</v>
      </c>
      <c r="T575">
        <v>3</v>
      </c>
      <c r="U575" t="b">
        <v>1</v>
      </c>
      <c r="V575" t="s">
        <v>552</v>
      </c>
      <c r="W575" t="s">
        <v>1987</v>
      </c>
      <c r="X575" t="s">
        <v>14742</v>
      </c>
      <c r="Y575">
        <v>47</v>
      </c>
      <c r="Z575">
        <v>47</v>
      </c>
      <c r="AA575">
        <v>5</v>
      </c>
      <c r="AB575">
        <v>5</v>
      </c>
      <c r="AC575">
        <v>9</v>
      </c>
    </row>
    <row r="576" spans="1:29">
      <c r="A576">
        <v>578</v>
      </c>
      <c r="B576" t="s">
        <v>805</v>
      </c>
      <c r="C576" t="s">
        <v>2105</v>
      </c>
      <c r="J576" t="s">
        <v>1444</v>
      </c>
      <c r="K576">
        <v>0</v>
      </c>
      <c r="N576" t="b">
        <v>1</v>
      </c>
      <c r="O576" t="b">
        <v>0</v>
      </c>
      <c r="P576" t="b">
        <v>0</v>
      </c>
      <c r="Q576">
        <v>8</v>
      </c>
      <c r="R576">
        <v>2</v>
      </c>
      <c r="S576">
        <v>1</v>
      </c>
      <c r="T576">
        <v>3</v>
      </c>
      <c r="U576" t="b">
        <v>1</v>
      </c>
      <c r="V576" t="s">
        <v>552</v>
      </c>
      <c r="W576" t="s">
        <v>1987</v>
      </c>
      <c r="X576" t="s">
        <v>14824</v>
      </c>
      <c r="Y576">
        <v>48</v>
      </c>
      <c r="Z576">
        <v>48</v>
      </c>
      <c r="AA576">
        <v>4</v>
      </c>
      <c r="AB576">
        <v>4</v>
      </c>
      <c r="AC576">
        <v>9</v>
      </c>
    </row>
    <row r="577" spans="1:29">
      <c r="A577">
        <v>579</v>
      </c>
      <c r="B577" t="s">
        <v>805</v>
      </c>
      <c r="C577" t="s">
        <v>2106</v>
      </c>
      <c r="J577" t="s">
        <v>1444</v>
      </c>
      <c r="K577">
        <v>0</v>
      </c>
      <c r="N577" t="b">
        <v>1</v>
      </c>
      <c r="O577" t="b">
        <v>0</v>
      </c>
      <c r="P577" t="b">
        <v>0</v>
      </c>
      <c r="Q577">
        <v>8</v>
      </c>
      <c r="R577">
        <v>2</v>
      </c>
      <c r="S577">
        <v>1</v>
      </c>
      <c r="T577">
        <v>3</v>
      </c>
      <c r="U577" t="b">
        <v>1</v>
      </c>
      <c r="V577" t="s">
        <v>552</v>
      </c>
      <c r="W577" t="s">
        <v>1987</v>
      </c>
      <c r="X577" t="s">
        <v>14743</v>
      </c>
      <c r="Y577">
        <v>48</v>
      </c>
      <c r="Z577">
        <v>48</v>
      </c>
      <c r="AA577">
        <v>5</v>
      </c>
      <c r="AB577">
        <v>5</v>
      </c>
      <c r="AC577">
        <v>9</v>
      </c>
    </row>
    <row r="578" spans="1:29">
      <c r="A578">
        <v>580</v>
      </c>
      <c r="B578" t="s">
        <v>805</v>
      </c>
      <c r="C578" t="s">
        <v>2107</v>
      </c>
      <c r="J578" t="s">
        <v>1444</v>
      </c>
      <c r="K578">
        <v>0</v>
      </c>
      <c r="N578" t="b">
        <v>1</v>
      </c>
      <c r="O578" t="b">
        <v>0</v>
      </c>
      <c r="P578" t="b">
        <v>0</v>
      </c>
      <c r="Q578">
        <v>8</v>
      </c>
      <c r="R578">
        <v>2</v>
      </c>
      <c r="S578">
        <v>1</v>
      </c>
      <c r="T578">
        <v>3</v>
      </c>
      <c r="U578" t="b">
        <v>1</v>
      </c>
      <c r="V578" t="s">
        <v>552</v>
      </c>
      <c r="W578" t="s">
        <v>1987</v>
      </c>
      <c r="X578" t="s">
        <v>14825</v>
      </c>
      <c r="Y578">
        <v>49</v>
      </c>
      <c r="Z578">
        <v>49</v>
      </c>
      <c r="AA578">
        <v>4</v>
      </c>
      <c r="AB578">
        <v>4</v>
      </c>
      <c r="AC578">
        <v>9</v>
      </c>
    </row>
    <row r="579" spans="1:29">
      <c r="A579">
        <v>581</v>
      </c>
      <c r="B579" t="s">
        <v>805</v>
      </c>
      <c r="C579" t="s">
        <v>2108</v>
      </c>
      <c r="J579" t="s">
        <v>1444</v>
      </c>
      <c r="K579">
        <v>0</v>
      </c>
      <c r="N579" t="b">
        <v>1</v>
      </c>
      <c r="O579" t="b">
        <v>0</v>
      </c>
      <c r="P579" t="b">
        <v>0</v>
      </c>
      <c r="Q579">
        <v>8</v>
      </c>
      <c r="R579">
        <v>2</v>
      </c>
      <c r="S579">
        <v>1</v>
      </c>
      <c r="T579">
        <v>3</v>
      </c>
      <c r="U579" t="b">
        <v>1</v>
      </c>
      <c r="V579" t="s">
        <v>552</v>
      </c>
      <c r="W579" t="s">
        <v>1987</v>
      </c>
      <c r="X579" t="s">
        <v>14744</v>
      </c>
      <c r="Y579">
        <v>49</v>
      </c>
      <c r="Z579">
        <v>49</v>
      </c>
      <c r="AA579">
        <v>5</v>
      </c>
      <c r="AB579">
        <v>5</v>
      </c>
      <c r="AC579">
        <v>9</v>
      </c>
    </row>
    <row r="580" spans="1:29">
      <c r="A580">
        <v>582</v>
      </c>
      <c r="B580" t="s">
        <v>805</v>
      </c>
      <c r="C580" t="s">
        <v>2109</v>
      </c>
      <c r="J580" t="s">
        <v>1444</v>
      </c>
      <c r="K580">
        <v>0</v>
      </c>
      <c r="N580" t="b">
        <v>1</v>
      </c>
      <c r="O580" t="b">
        <v>0</v>
      </c>
      <c r="P580" t="b">
        <v>0</v>
      </c>
      <c r="Q580">
        <v>8</v>
      </c>
      <c r="R580">
        <v>2</v>
      </c>
      <c r="S580">
        <v>1</v>
      </c>
      <c r="T580">
        <v>3</v>
      </c>
      <c r="U580" t="b">
        <v>1</v>
      </c>
      <c r="V580" t="s">
        <v>552</v>
      </c>
      <c r="W580" t="s">
        <v>1987</v>
      </c>
      <c r="X580" t="s">
        <v>14826</v>
      </c>
      <c r="Y580">
        <v>50</v>
      </c>
      <c r="Z580">
        <v>50</v>
      </c>
      <c r="AA580">
        <v>4</v>
      </c>
      <c r="AB580">
        <v>4</v>
      </c>
      <c r="AC580">
        <v>9</v>
      </c>
    </row>
    <row r="581" spans="1:29">
      <c r="A581">
        <v>583</v>
      </c>
      <c r="B581" t="s">
        <v>805</v>
      </c>
      <c r="C581" t="s">
        <v>2110</v>
      </c>
      <c r="J581" t="s">
        <v>1444</v>
      </c>
      <c r="K581">
        <v>0</v>
      </c>
      <c r="N581" t="b">
        <v>1</v>
      </c>
      <c r="O581" t="b">
        <v>0</v>
      </c>
      <c r="P581" t="b">
        <v>0</v>
      </c>
      <c r="Q581">
        <v>8</v>
      </c>
      <c r="R581">
        <v>2</v>
      </c>
      <c r="S581">
        <v>1</v>
      </c>
      <c r="T581">
        <v>3</v>
      </c>
      <c r="U581" t="b">
        <v>1</v>
      </c>
      <c r="V581" t="s">
        <v>552</v>
      </c>
      <c r="W581" t="s">
        <v>1987</v>
      </c>
      <c r="X581" t="s">
        <v>14745</v>
      </c>
      <c r="Y581">
        <v>50</v>
      </c>
      <c r="Z581">
        <v>50</v>
      </c>
      <c r="AA581">
        <v>5</v>
      </c>
      <c r="AB581">
        <v>5</v>
      </c>
      <c r="AC581">
        <v>9</v>
      </c>
    </row>
    <row r="582" spans="1:29">
      <c r="A582">
        <v>584</v>
      </c>
      <c r="B582" t="s">
        <v>805</v>
      </c>
      <c r="C582" t="s">
        <v>2111</v>
      </c>
      <c r="J582" t="s">
        <v>1444</v>
      </c>
      <c r="K582">
        <v>0</v>
      </c>
      <c r="N582" t="b">
        <v>1</v>
      </c>
      <c r="O582" t="b">
        <v>0</v>
      </c>
      <c r="P582" t="b">
        <v>0</v>
      </c>
      <c r="Q582">
        <v>8</v>
      </c>
      <c r="R582">
        <v>2</v>
      </c>
      <c r="S582">
        <v>1</v>
      </c>
      <c r="T582">
        <v>3</v>
      </c>
      <c r="U582" t="b">
        <v>1</v>
      </c>
      <c r="V582" t="s">
        <v>552</v>
      </c>
      <c r="W582" t="s">
        <v>1987</v>
      </c>
      <c r="X582" t="s">
        <v>14827</v>
      </c>
      <c r="Y582">
        <v>51</v>
      </c>
      <c r="Z582">
        <v>51</v>
      </c>
      <c r="AA582">
        <v>4</v>
      </c>
      <c r="AB582">
        <v>4</v>
      </c>
      <c r="AC582">
        <v>9</v>
      </c>
    </row>
    <row r="583" spans="1:29">
      <c r="A583">
        <v>585</v>
      </c>
      <c r="B583" t="s">
        <v>805</v>
      </c>
      <c r="C583" t="s">
        <v>2112</v>
      </c>
      <c r="J583" t="s">
        <v>1444</v>
      </c>
      <c r="K583">
        <v>0</v>
      </c>
      <c r="N583" t="b">
        <v>1</v>
      </c>
      <c r="O583" t="b">
        <v>0</v>
      </c>
      <c r="P583" t="b">
        <v>0</v>
      </c>
      <c r="Q583">
        <v>8</v>
      </c>
      <c r="R583">
        <v>2</v>
      </c>
      <c r="S583">
        <v>1</v>
      </c>
      <c r="T583">
        <v>3</v>
      </c>
      <c r="U583" t="b">
        <v>1</v>
      </c>
      <c r="V583" t="s">
        <v>552</v>
      </c>
      <c r="W583" t="s">
        <v>1987</v>
      </c>
      <c r="X583" t="s">
        <v>14746</v>
      </c>
      <c r="Y583">
        <v>51</v>
      </c>
      <c r="Z583">
        <v>51</v>
      </c>
      <c r="AA583">
        <v>5</v>
      </c>
      <c r="AB583">
        <v>5</v>
      </c>
      <c r="AC583">
        <v>9</v>
      </c>
    </row>
    <row r="584" spans="1:29">
      <c r="A584">
        <v>586</v>
      </c>
      <c r="B584" t="s">
        <v>805</v>
      </c>
      <c r="C584" t="s">
        <v>2113</v>
      </c>
      <c r="J584" t="s">
        <v>1444</v>
      </c>
      <c r="K584">
        <v>0</v>
      </c>
      <c r="N584" t="b">
        <v>1</v>
      </c>
      <c r="O584" t="b">
        <v>0</v>
      </c>
      <c r="P584" t="b">
        <v>0</v>
      </c>
      <c r="Q584">
        <v>8</v>
      </c>
      <c r="R584">
        <v>2</v>
      </c>
      <c r="S584">
        <v>1</v>
      </c>
      <c r="T584">
        <v>3</v>
      </c>
      <c r="U584" t="b">
        <v>1</v>
      </c>
      <c r="V584" t="s">
        <v>552</v>
      </c>
      <c r="W584" t="s">
        <v>1987</v>
      </c>
      <c r="X584" t="s">
        <v>14828</v>
      </c>
      <c r="Y584">
        <v>52</v>
      </c>
      <c r="Z584">
        <v>52</v>
      </c>
      <c r="AA584">
        <v>4</v>
      </c>
      <c r="AB584">
        <v>4</v>
      </c>
      <c r="AC584">
        <v>9</v>
      </c>
    </row>
    <row r="585" spans="1:29">
      <c r="A585">
        <v>587</v>
      </c>
      <c r="B585" t="s">
        <v>805</v>
      </c>
      <c r="C585" t="s">
        <v>2114</v>
      </c>
      <c r="J585" t="s">
        <v>1444</v>
      </c>
      <c r="K585">
        <v>0</v>
      </c>
      <c r="N585" t="b">
        <v>1</v>
      </c>
      <c r="O585" t="b">
        <v>0</v>
      </c>
      <c r="P585" t="b">
        <v>0</v>
      </c>
      <c r="Q585">
        <v>8</v>
      </c>
      <c r="R585">
        <v>2</v>
      </c>
      <c r="S585">
        <v>1</v>
      </c>
      <c r="T585">
        <v>3</v>
      </c>
      <c r="U585" t="b">
        <v>1</v>
      </c>
      <c r="V585" t="s">
        <v>552</v>
      </c>
      <c r="W585" t="s">
        <v>1987</v>
      </c>
      <c r="X585" t="s">
        <v>14829</v>
      </c>
      <c r="Y585">
        <v>52</v>
      </c>
      <c r="Z585">
        <v>52</v>
      </c>
      <c r="AA585">
        <v>5</v>
      </c>
      <c r="AB585">
        <v>5</v>
      </c>
      <c r="AC585">
        <v>9</v>
      </c>
    </row>
    <row r="586" spans="1:29">
      <c r="A586">
        <v>588</v>
      </c>
      <c r="B586" t="s">
        <v>805</v>
      </c>
      <c r="C586" t="s">
        <v>2115</v>
      </c>
      <c r="J586" t="s">
        <v>1444</v>
      </c>
      <c r="K586">
        <v>0</v>
      </c>
      <c r="N586" t="b">
        <v>1</v>
      </c>
      <c r="O586" t="b">
        <v>0</v>
      </c>
      <c r="P586" t="b">
        <v>0</v>
      </c>
      <c r="Q586">
        <v>8</v>
      </c>
      <c r="R586">
        <v>2</v>
      </c>
      <c r="S586">
        <v>1</v>
      </c>
      <c r="T586">
        <v>3</v>
      </c>
      <c r="U586" t="b">
        <v>1</v>
      </c>
      <c r="V586" t="s">
        <v>552</v>
      </c>
      <c r="W586" t="s">
        <v>1987</v>
      </c>
      <c r="X586" t="s">
        <v>14830</v>
      </c>
      <c r="Y586">
        <v>32</v>
      </c>
      <c r="Z586">
        <v>32</v>
      </c>
      <c r="AA586">
        <v>4</v>
      </c>
      <c r="AB586">
        <v>4</v>
      </c>
      <c r="AC586">
        <v>9</v>
      </c>
    </row>
    <row r="587" spans="1:29">
      <c r="A587">
        <v>589</v>
      </c>
      <c r="B587" t="s">
        <v>805</v>
      </c>
      <c r="C587" t="s">
        <v>2116</v>
      </c>
      <c r="J587" t="s">
        <v>1444</v>
      </c>
      <c r="K587">
        <v>0</v>
      </c>
      <c r="N587" t="b">
        <v>1</v>
      </c>
      <c r="O587" t="b">
        <v>0</v>
      </c>
      <c r="P587" t="b">
        <v>0</v>
      </c>
      <c r="Q587">
        <v>8</v>
      </c>
      <c r="R587">
        <v>2</v>
      </c>
      <c r="S587">
        <v>1</v>
      </c>
      <c r="T587">
        <v>3</v>
      </c>
      <c r="U587" t="b">
        <v>1</v>
      </c>
      <c r="V587" t="s">
        <v>552</v>
      </c>
      <c r="W587" t="s">
        <v>1987</v>
      </c>
      <c r="X587" t="s">
        <v>14831</v>
      </c>
      <c r="Y587">
        <v>32</v>
      </c>
      <c r="Z587">
        <v>32</v>
      </c>
      <c r="AA587">
        <v>5</v>
      </c>
      <c r="AB587">
        <v>5</v>
      </c>
      <c r="AC587">
        <v>9</v>
      </c>
    </row>
    <row r="588" spans="1:29">
      <c r="A588">
        <v>590</v>
      </c>
      <c r="B588" t="s">
        <v>805</v>
      </c>
      <c r="C588" t="s">
        <v>2117</v>
      </c>
      <c r="J588" t="s">
        <v>1444</v>
      </c>
      <c r="K588">
        <v>0</v>
      </c>
      <c r="N588" t="b">
        <v>1</v>
      </c>
      <c r="O588" t="b">
        <v>0</v>
      </c>
      <c r="P588" t="b">
        <v>0</v>
      </c>
      <c r="Q588">
        <v>8</v>
      </c>
      <c r="R588">
        <v>2</v>
      </c>
      <c r="S588">
        <v>1</v>
      </c>
      <c r="T588">
        <v>3</v>
      </c>
      <c r="U588" t="b">
        <v>1</v>
      </c>
      <c r="V588" t="s">
        <v>552</v>
      </c>
      <c r="W588" t="s">
        <v>1987</v>
      </c>
      <c r="X588" t="s">
        <v>14832</v>
      </c>
      <c r="Y588">
        <v>33</v>
      </c>
      <c r="Z588">
        <v>33</v>
      </c>
      <c r="AA588">
        <v>4</v>
      </c>
      <c r="AB588">
        <v>4</v>
      </c>
      <c r="AC588">
        <v>9</v>
      </c>
    </row>
    <row r="589" spans="1:29">
      <c r="A589">
        <v>591</v>
      </c>
      <c r="B589" t="s">
        <v>805</v>
      </c>
      <c r="C589" t="s">
        <v>2118</v>
      </c>
      <c r="J589" t="s">
        <v>1444</v>
      </c>
      <c r="K589">
        <v>0</v>
      </c>
      <c r="N589" t="b">
        <v>1</v>
      </c>
      <c r="O589" t="b">
        <v>0</v>
      </c>
      <c r="P589" t="b">
        <v>0</v>
      </c>
      <c r="Q589">
        <v>8</v>
      </c>
      <c r="R589">
        <v>2</v>
      </c>
      <c r="S589">
        <v>1</v>
      </c>
      <c r="T589">
        <v>3</v>
      </c>
      <c r="U589" t="b">
        <v>1</v>
      </c>
      <c r="V589" t="s">
        <v>552</v>
      </c>
      <c r="W589" t="s">
        <v>1987</v>
      </c>
      <c r="X589" t="s">
        <v>14833</v>
      </c>
      <c r="Y589">
        <v>33</v>
      </c>
      <c r="Z589">
        <v>33</v>
      </c>
      <c r="AA589">
        <v>5</v>
      </c>
      <c r="AB589">
        <v>5</v>
      </c>
      <c r="AC589">
        <v>9</v>
      </c>
    </row>
    <row r="590" spans="1:29">
      <c r="A590">
        <v>592</v>
      </c>
      <c r="B590" t="s">
        <v>805</v>
      </c>
      <c r="C590" t="s">
        <v>2119</v>
      </c>
      <c r="J590" t="s">
        <v>1444</v>
      </c>
      <c r="K590">
        <v>0</v>
      </c>
      <c r="N590" t="b">
        <v>1</v>
      </c>
      <c r="O590" t="b">
        <v>0</v>
      </c>
      <c r="P590" t="b">
        <v>0</v>
      </c>
      <c r="Q590">
        <v>8</v>
      </c>
      <c r="R590">
        <v>2</v>
      </c>
      <c r="S590">
        <v>1</v>
      </c>
      <c r="T590">
        <v>3</v>
      </c>
      <c r="U590" t="b">
        <v>1</v>
      </c>
      <c r="V590" t="s">
        <v>552</v>
      </c>
      <c r="W590" t="s">
        <v>1987</v>
      </c>
      <c r="X590" t="s">
        <v>14834</v>
      </c>
      <c r="Y590">
        <v>34</v>
      </c>
      <c r="Z590">
        <v>34</v>
      </c>
      <c r="AA590">
        <v>4</v>
      </c>
      <c r="AB590">
        <v>4</v>
      </c>
      <c r="AC590">
        <v>9</v>
      </c>
    </row>
    <row r="591" spans="1:29">
      <c r="A591">
        <v>593</v>
      </c>
      <c r="B591" t="s">
        <v>805</v>
      </c>
      <c r="C591" t="s">
        <v>2120</v>
      </c>
      <c r="J591" t="s">
        <v>1444</v>
      </c>
      <c r="K591">
        <v>0</v>
      </c>
      <c r="N591" t="b">
        <v>1</v>
      </c>
      <c r="O591" t="b">
        <v>0</v>
      </c>
      <c r="P591" t="b">
        <v>0</v>
      </c>
      <c r="Q591">
        <v>8</v>
      </c>
      <c r="R591">
        <v>2</v>
      </c>
      <c r="S591">
        <v>1</v>
      </c>
      <c r="T591">
        <v>3</v>
      </c>
      <c r="U591" t="b">
        <v>1</v>
      </c>
      <c r="V591" t="s">
        <v>552</v>
      </c>
      <c r="W591" t="s">
        <v>1987</v>
      </c>
      <c r="X591" t="s">
        <v>14835</v>
      </c>
      <c r="Y591">
        <v>34</v>
      </c>
      <c r="Z591">
        <v>34</v>
      </c>
      <c r="AA591">
        <v>5</v>
      </c>
      <c r="AB591">
        <v>5</v>
      </c>
      <c r="AC591">
        <v>9</v>
      </c>
    </row>
    <row r="592" spans="1:29">
      <c r="A592">
        <v>594</v>
      </c>
      <c r="B592" t="s">
        <v>805</v>
      </c>
      <c r="C592" t="s">
        <v>2121</v>
      </c>
      <c r="J592" t="s">
        <v>1444</v>
      </c>
      <c r="K592">
        <v>0</v>
      </c>
      <c r="N592" t="b">
        <v>0</v>
      </c>
      <c r="O592" t="b">
        <v>1</v>
      </c>
      <c r="P592" t="b">
        <v>0</v>
      </c>
      <c r="Q592">
        <v>8</v>
      </c>
      <c r="R592">
        <v>2</v>
      </c>
      <c r="S592">
        <v>1</v>
      </c>
      <c r="T592">
        <v>3</v>
      </c>
      <c r="U592" t="b">
        <v>1</v>
      </c>
      <c r="V592" t="s">
        <v>552</v>
      </c>
      <c r="W592" t="s">
        <v>1987</v>
      </c>
      <c r="X592" t="s">
        <v>14615</v>
      </c>
      <c r="Y592">
        <v>38</v>
      </c>
      <c r="Z592">
        <v>38</v>
      </c>
      <c r="AA592">
        <v>6</v>
      </c>
      <c r="AB592">
        <v>6</v>
      </c>
      <c r="AC592">
        <v>9</v>
      </c>
    </row>
    <row r="593" spans="1:29">
      <c r="A593">
        <v>595</v>
      </c>
      <c r="B593" t="s">
        <v>805</v>
      </c>
      <c r="C593" t="s">
        <v>2122</v>
      </c>
      <c r="J593" t="s">
        <v>1444</v>
      </c>
      <c r="K593">
        <v>0</v>
      </c>
      <c r="N593" t="b">
        <v>0</v>
      </c>
      <c r="O593" t="b">
        <v>1</v>
      </c>
      <c r="P593" t="b">
        <v>0</v>
      </c>
      <c r="Q593">
        <v>8</v>
      </c>
      <c r="R593">
        <v>2</v>
      </c>
      <c r="S593">
        <v>1</v>
      </c>
      <c r="T593">
        <v>3</v>
      </c>
      <c r="U593" t="b">
        <v>1</v>
      </c>
      <c r="V593" t="s">
        <v>552</v>
      </c>
      <c r="W593" t="s">
        <v>1987</v>
      </c>
      <c r="X593" t="s">
        <v>14616</v>
      </c>
      <c r="Y593">
        <v>39</v>
      </c>
      <c r="Z593">
        <v>39</v>
      </c>
      <c r="AA593">
        <v>6</v>
      </c>
      <c r="AB593">
        <v>6</v>
      </c>
      <c r="AC593">
        <v>9</v>
      </c>
    </row>
    <row r="594" spans="1:29">
      <c r="A594">
        <v>596</v>
      </c>
      <c r="B594" t="s">
        <v>805</v>
      </c>
      <c r="C594" t="s">
        <v>2123</v>
      </c>
      <c r="J594" t="s">
        <v>1444</v>
      </c>
      <c r="K594">
        <v>0</v>
      </c>
      <c r="N594" t="b">
        <v>0</v>
      </c>
      <c r="O594" t="b">
        <v>1</v>
      </c>
      <c r="P594" t="b">
        <v>0</v>
      </c>
      <c r="Q594">
        <v>8</v>
      </c>
      <c r="R594">
        <v>2</v>
      </c>
      <c r="S594">
        <v>1</v>
      </c>
      <c r="T594">
        <v>3</v>
      </c>
      <c r="U594" t="b">
        <v>1</v>
      </c>
      <c r="V594" t="s">
        <v>552</v>
      </c>
      <c r="W594" t="s">
        <v>1987</v>
      </c>
      <c r="X594" t="s">
        <v>14734</v>
      </c>
      <c r="Y594">
        <v>40</v>
      </c>
      <c r="Z594">
        <v>40</v>
      </c>
      <c r="AA594">
        <v>6</v>
      </c>
      <c r="AB594">
        <v>6</v>
      </c>
      <c r="AC594">
        <v>9</v>
      </c>
    </row>
    <row r="595" spans="1:29">
      <c r="A595">
        <v>597</v>
      </c>
      <c r="B595" t="s">
        <v>805</v>
      </c>
      <c r="C595" t="s">
        <v>2124</v>
      </c>
      <c r="J595" t="s">
        <v>1444</v>
      </c>
      <c r="K595">
        <v>0</v>
      </c>
      <c r="N595" t="b">
        <v>0</v>
      </c>
      <c r="O595" t="b">
        <v>1</v>
      </c>
      <c r="P595" t="b">
        <v>0</v>
      </c>
      <c r="Q595">
        <v>8</v>
      </c>
      <c r="R595">
        <v>2</v>
      </c>
      <c r="S595">
        <v>1</v>
      </c>
      <c r="T595">
        <v>3</v>
      </c>
      <c r="U595" t="b">
        <v>1</v>
      </c>
      <c r="V595" t="s">
        <v>552</v>
      </c>
      <c r="W595" t="s">
        <v>1987</v>
      </c>
      <c r="X595" t="s">
        <v>14735</v>
      </c>
      <c r="Y595">
        <v>41</v>
      </c>
      <c r="Z595">
        <v>41</v>
      </c>
      <c r="AA595">
        <v>6</v>
      </c>
      <c r="AB595">
        <v>6</v>
      </c>
      <c r="AC595">
        <v>9</v>
      </c>
    </row>
    <row r="596" spans="1:29">
      <c r="A596">
        <v>598</v>
      </c>
      <c r="B596" t="s">
        <v>805</v>
      </c>
      <c r="C596" t="s">
        <v>2125</v>
      </c>
      <c r="J596" t="s">
        <v>1444</v>
      </c>
      <c r="K596">
        <v>0</v>
      </c>
      <c r="N596" t="b">
        <v>0</v>
      </c>
      <c r="O596" t="b">
        <v>1</v>
      </c>
      <c r="P596" t="b">
        <v>0</v>
      </c>
      <c r="Q596">
        <v>8</v>
      </c>
      <c r="R596">
        <v>2</v>
      </c>
      <c r="S596">
        <v>1</v>
      </c>
      <c r="T596">
        <v>3</v>
      </c>
      <c r="U596" t="b">
        <v>1</v>
      </c>
      <c r="V596" t="s">
        <v>552</v>
      </c>
      <c r="W596" t="s">
        <v>1987</v>
      </c>
      <c r="X596" t="s">
        <v>14736</v>
      </c>
      <c r="Y596">
        <v>42</v>
      </c>
      <c r="Z596">
        <v>42</v>
      </c>
      <c r="AA596">
        <v>6</v>
      </c>
      <c r="AB596">
        <v>6</v>
      </c>
      <c r="AC596">
        <v>9</v>
      </c>
    </row>
    <row r="597" spans="1:29">
      <c r="A597">
        <v>599</v>
      </c>
      <c r="B597" t="s">
        <v>805</v>
      </c>
      <c r="C597" t="s">
        <v>2126</v>
      </c>
      <c r="J597" t="s">
        <v>1444</v>
      </c>
      <c r="K597">
        <v>0</v>
      </c>
      <c r="N597" t="b">
        <v>0</v>
      </c>
      <c r="O597" t="b">
        <v>1</v>
      </c>
      <c r="P597" t="b">
        <v>0</v>
      </c>
      <c r="Q597">
        <v>8</v>
      </c>
      <c r="R597">
        <v>2</v>
      </c>
      <c r="S597">
        <v>1</v>
      </c>
      <c r="T597">
        <v>3</v>
      </c>
      <c r="U597" t="b">
        <v>1</v>
      </c>
      <c r="V597" t="s">
        <v>552</v>
      </c>
      <c r="W597" t="s">
        <v>1987</v>
      </c>
      <c r="X597" t="s">
        <v>14737</v>
      </c>
      <c r="Y597">
        <v>43</v>
      </c>
      <c r="Z597">
        <v>43</v>
      </c>
      <c r="AA597">
        <v>6</v>
      </c>
      <c r="AB597">
        <v>6</v>
      </c>
      <c r="AC597">
        <v>9</v>
      </c>
    </row>
    <row r="598" spans="1:29">
      <c r="A598">
        <v>600</v>
      </c>
      <c r="B598" t="s">
        <v>805</v>
      </c>
      <c r="C598" t="s">
        <v>2127</v>
      </c>
      <c r="J598" t="s">
        <v>1444</v>
      </c>
      <c r="K598">
        <v>0</v>
      </c>
      <c r="N598" t="b">
        <v>0</v>
      </c>
      <c r="O598" t="b">
        <v>1</v>
      </c>
      <c r="P598" t="b">
        <v>0</v>
      </c>
      <c r="Q598">
        <v>8</v>
      </c>
      <c r="R598">
        <v>2</v>
      </c>
      <c r="S598">
        <v>1</v>
      </c>
      <c r="T598">
        <v>3</v>
      </c>
      <c r="U598" t="b">
        <v>1</v>
      </c>
      <c r="V598" t="s">
        <v>552</v>
      </c>
      <c r="W598" t="s">
        <v>1987</v>
      </c>
      <c r="X598" t="s">
        <v>14738</v>
      </c>
      <c r="Y598">
        <v>44</v>
      </c>
      <c r="Z598">
        <v>44</v>
      </c>
      <c r="AA598">
        <v>6</v>
      </c>
      <c r="AB598">
        <v>6</v>
      </c>
      <c r="AC598">
        <v>9</v>
      </c>
    </row>
    <row r="599" spans="1:29">
      <c r="A599">
        <v>601</v>
      </c>
      <c r="B599" t="s">
        <v>805</v>
      </c>
      <c r="C599" t="s">
        <v>2128</v>
      </c>
      <c r="J599" t="s">
        <v>1444</v>
      </c>
      <c r="K599">
        <v>0</v>
      </c>
      <c r="N599" t="b">
        <v>0</v>
      </c>
      <c r="O599" t="b">
        <v>1</v>
      </c>
      <c r="P599" t="b">
        <v>0</v>
      </c>
      <c r="Q599">
        <v>8</v>
      </c>
      <c r="R599">
        <v>2</v>
      </c>
      <c r="S599">
        <v>1</v>
      </c>
      <c r="T599">
        <v>3</v>
      </c>
      <c r="U599" t="b">
        <v>1</v>
      </c>
      <c r="V599" t="s">
        <v>552</v>
      </c>
      <c r="W599" t="s">
        <v>1987</v>
      </c>
      <c r="X599" t="s">
        <v>14739</v>
      </c>
      <c r="Y599">
        <v>45</v>
      </c>
      <c r="Z599">
        <v>45</v>
      </c>
      <c r="AA599">
        <v>6</v>
      </c>
      <c r="AB599">
        <v>6</v>
      </c>
      <c r="AC599">
        <v>9</v>
      </c>
    </row>
    <row r="600" spans="1:29">
      <c r="A600">
        <v>602</v>
      </c>
      <c r="B600" t="s">
        <v>805</v>
      </c>
      <c r="C600" t="s">
        <v>2129</v>
      </c>
      <c r="J600" t="s">
        <v>1444</v>
      </c>
      <c r="K600">
        <v>0</v>
      </c>
      <c r="N600" t="b">
        <v>0</v>
      </c>
      <c r="O600" t="b">
        <v>1</v>
      </c>
      <c r="P600" t="b">
        <v>0</v>
      </c>
      <c r="Q600">
        <v>8</v>
      </c>
      <c r="R600">
        <v>2</v>
      </c>
      <c r="S600">
        <v>1</v>
      </c>
      <c r="T600">
        <v>3</v>
      </c>
      <c r="U600" t="b">
        <v>1</v>
      </c>
      <c r="V600" t="s">
        <v>552</v>
      </c>
      <c r="W600" t="s">
        <v>1987</v>
      </c>
      <c r="X600" t="s">
        <v>14741</v>
      </c>
      <c r="Y600">
        <v>46</v>
      </c>
      <c r="Z600">
        <v>46</v>
      </c>
      <c r="AA600">
        <v>6</v>
      </c>
      <c r="AB600">
        <v>6</v>
      </c>
      <c r="AC600">
        <v>9</v>
      </c>
    </row>
    <row r="601" spans="1:29">
      <c r="A601">
        <v>603</v>
      </c>
      <c r="B601" t="s">
        <v>805</v>
      </c>
      <c r="C601" t="s">
        <v>2130</v>
      </c>
      <c r="J601" t="s">
        <v>1444</v>
      </c>
      <c r="K601">
        <v>0</v>
      </c>
      <c r="N601" t="b">
        <v>0</v>
      </c>
      <c r="O601" t="b">
        <v>1</v>
      </c>
      <c r="P601" t="b">
        <v>0</v>
      </c>
      <c r="Q601">
        <v>8</v>
      </c>
      <c r="R601">
        <v>2</v>
      </c>
      <c r="S601">
        <v>1</v>
      </c>
      <c r="T601">
        <v>3</v>
      </c>
      <c r="U601" t="b">
        <v>1</v>
      </c>
      <c r="V601" t="s">
        <v>552</v>
      </c>
      <c r="W601" t="s">
        <v>1987</v>
      </c>
      <c r="X601" t="s">
        <v>14562</v>
      </c>
      <c r="Y601">
        <v>47</v>
      </c>
      <c r="Z601">
        <v>47</v>
      </c>
      <c r="AA601">
        <v>6</v>
      </c>
      <c r="AB601">
        <v>6</v>
      </c>
      <c r="AC601">
        <v>9</v>
      </c>
    </row>
    <row r="602" spans="1:29">
      <c r="A602">
        <v>604</v>
      </c>
      <c r="B602" t="s">
        <v>805</v>
      </c>
      <c r="C602" t="s">
        <v>2131</v>
      </c>
      <c r="J602" t="s">
        <v>1444</v>
      </c>
      <c r="K602">
        <v>0</v>
      </c>
      <c r="N602" t="b">
        <v>0</v>
      </c>
      <c r="O602" t="b">
        <v>1</v>
      </c>
      <c r="P602" t="b">
        <v>0</v>
      </c>
      <c r="Q602">
        <v>8</v>
      </c>
      <c r="R602">
        <v>2</v>
      </c>
      <c r="S602">
        <v>1</v>
      </c>
      <c r="T602">
        <v>3</v>
      </c>
      <c r="U602" t="b">
        <v>1</v>
      </c>
      <c r="V602" t="s">
        <v>552</v>
      </c>
      <c r="W602" t="s">
        <v>1987</v>
      </c>
      <c r="X602" t="s">
        <v>14475</v>
      </c>
      <c r="Y602">
        <v>48</v>
      </c>
      <c r="Z602">
        <v>48</v>
      </c>
      <c r="AA602">
        <v>6</v>
      </c>
      <c r="AB602">
        <v>6</v>
      </c>
      <c r="AC602">
        <v>9</v>
      </c>
    </row>
    <row r="603" spans="1:29">
      <c r="A603">
        <v>605</v>
      </c>
      <c r="B603" t="s">
        <v>805</v>
      </c>
      <c r="C603" t="s">
        <v>2132</v>
      </c>
      <c r="J603" t="s">
        <v>1444</v>
      </c>
      <c r="K603">
        <v>0</v>
      </c>
      <c r="N603" t="b">
        <v>0</v>
      </c>
      <c r="O603" t="b">
        <v>1</v>
      </c>
      <c r="P603" t="b">
        <v>0</v>
      </c>
      <c r="Q603">
        <v>8</v>
      </c>
      <c r="R603">
        <v>2</v>
      </c>
      <c r="S603">
        <v>1</v>
      </c>
      <c r="T603">
        <v>3</v>
      </c>
      <c r="U603" t="b">
        <v>1</v>
      </c>
      <c r="V603" t="s">
        <v>552</v>
      </c>
      <c r="W603" t="s">
        <v>1987</v>
      </c>
      <c r="X603" t="s">
        <v>14478</v>
      </c>
      <c r="Y603">
        <v>49</v>
      </c>
      <c r="Z603">
        <v>49</v>
      </c>
      <c r="AA603">
        <v>6</v>
      </c>
      <c r="AB603">
        <v>6</v>
      </c>
      <c r="AC603">
        <v>9</v>
      </c>
    </row>
    <row r="604" spans="1:29">
      <c r="A604">
        <v>606</v>
      </c>
      <c r="B604" t="s">
        <v>805</v>
      </c>
      <c r="C604" t="s">
        <v>2133</v>
      </c>
      <c r="J604" t="s">
        <v>1444</v>
      </c>
      <c r="K604">
        <v>0</v>
      </c>
      <c r="N604" t="b">
        <v>0</v>
      </c>
      <c r="O604" t="b">
        <v>1</v>
      </c>
      <c r="P604" t="b">
        <v>0</v>
      </c>
      <c r="Q604">
        <v>8</v>
      </c>
      <c r="R604">
        <v>2</v>
      </c>
      <c r="S604">
        <v>1</v>
      </c>
      <c r="T604">
        <v>3</v>
      </c>
      <c r="U604" t="b">
        <v>1</v>
      </c>
      <c r="V604" t="s">
        <v>552</v>
      </c>
      <c r="W604" t="s">
        <v>1987</v>
      </c>
      <c r="X604" t="s">
        <v>14481</v>
      </c>
      <c r="Y604">
        <v>50</v>
      </c>
      <c r="Z604">
        <v>50</v>
      </c>
      <c r="AA604">
        <v>6</v>
      </c>
      <c r="AB604">
        <v>6</v>
      </c>
      <c r="AC604">
        <v>9</v>
      </c>
    </row>
    <row r="605" spans="1:29">
      <c r="A605">
        <v>607</v>
      </c>
      <c r="B605" t="s">
        <v>805</v>
      </c>
      <c r="C605" t="s">
        <v>2134</v>
      </c>
      <c r="J605" t="s">
        <v>1444</v>
      </c>
      <c r="K605">
        <v>0</v>
      </c>
      <c r="N605" t="b">
        <v>0</v>
      </c>
      <c r="O605" t="b">
        <v>1</v>
      </c>
      <c r="P605" t="b">
        <v>0</v>
      </c>
      <c r="Q605">
        <v>8</v>
      </c>
      <c r="R605">
        <v>2</v>
      </c>
      <c r="S605">
        <v>1</v>
      </c>
      <c r="T605">
        <v>3</v>
      </c>
      <c r="U605" t="b">
        <v>1</v>
      </c>
      <c r="V605" t="s">
        <v>552</v>
      </c>
      <c r="W605" t="s">
        <v>1987</v>
      </c>
      <c r="X605" t="s">
        <v>14484</v>
      </c>
      <c r="Y605">
        <v>51</v>
      </c>
      <c r="Z605">
        <v>51</v>
      </c>
      <c r="AA605">
        <v>6</v>
      </c>
      <c r="AB605">
        <v>6</v>
      </c>
      <c r="AC605">
        <v>9</v>
      </c>
    </row>
    <row r="606" spans="1:29">
      <c r="A606">
        <v>608</v>
      </c>
      <c r="B606" t="s">
        <v>805</v>
      </c>
      <c r="C606" t="s">
        <v>2135</v>
      </c>
      <c r="J606" t="s">
        <v>1444</v>
      </c>
      <c r="K606">
        <v>0</v>
      </c>
      <c r="N606" t="b">
        <v>0</v>
      </c>
      <c r="O606" t="b">
        <v>1</v>
      </c>
      <c r="P606" t="b">
        <v>0</v>
      </c>
      <c r="Q606">
        <v>8</v>
      </c>
      <c r="R606">
        <v>2</v>
      </c>
      <c r="S606">
        <v>1</v>
      </c>
      <c r="T606">
        <v>3</v>
      </c>
      <c r="U606" t="b">
        <v>1</v>
      </c>
      <c r="V606" t="s">
        <v>552</v>
      </c>
      <c r="W606" t="s">
        <v>1987</v>
      </c>
      <c r="X606" t="s">
        <v>14565</v>
      </c>
      <c r="Y606">
        <v>52</v>
      </c>
      <c r="Z606">
        <v>52</v>
      </c>
      <c r="AA606">
        <v>6</v>
      </c>
      <c r="AB606">
        <v>6</v>
      </c>
      <c r="AC606">
        <v>9</v>
      </c>
    </row>
    <row r="607" spans="1:29">
      <c r="A607">
        <v>609</v>
      </c>
      <c r="B607" t="s">
        <v>805</v>
      </c>
      <c r="C607" t="s">
        <v>2136</v>
      </c>
      <c r="J607" t="s">
        <v>1444</v>
      </c>
      <c r="K607">
        <v>0</v>
      </c>
      <c r="N607" t="b">
        <v>0</v>
      </c>
      <c r="O607" t="b">
        <v>1</v>
      </c>
      <c r="P607" t="b">
        <v>0</v>
      </c>
      <c r="Q607">
        <v>8</v>
      </c>
      <c r="R607">
        <v>2</v>
      </c>
      <c r="S607">
        <v>1</v>
      </c>
      <c r="T607">
        <v>3</v>
      </c>
      <c r="U607" t="b">
        <v>1</v>
      </c>
      <c r="V607" t="s">
        <v>552</v>
      </c>
      <c r="W607" t="s">
        <v>1987</v>
      </c>
      <c r="X607" t="s">
        <v>14836</v>
      </c>
      <c r="Y607">
        <v>32</v>
      </c>
      <c r="Z607">
        <v>32</v>
      </c>
      <c r="AA607">
        <v>6</v>
      </c>
      <c r="AB607">
        <v>6</v>
      </c>
      <c r="AC607">
        <v>9</v>
      </c>
    </row>
    <row r="608" spans="1:29">
      <c r="A608">
        <v>610</v>
      </c>
      <c r="B608" t="s">
        <v>805</v>
      </c>
      <c r="C608" t="s">
        <v>2137</v>
      </c>
      <c r="J608" t="s">
        <v>1444</v>
      </c>
      <c r="K608">
        <v>0</v>
      </c>
      <c r="N608" t="b">
        <v>0</v>
      </c>
      <c r="O608" t="b">
        <v>1</v>
      </c>
      <c r="P608" t="b">
        <v>0</v>
      </c>
      <c r="Q608">
        <v>8</v>
      </c>
      <c r="R608">
        <v>2</v>
      </c>
      <c r="S608">
        <v>1</v>
      </c>
      <c r="T608">
        <v>3</v>
      </c>
      <c r="U608" t="b">
        <v>1</v>
      </c>
      <c r="V608" t="s">
        <v>552</v>
      </c>
      <c r="W608" t="s">
        <v>1987</v>
      </c>
      <c r="X608" t="s">
        <v>14610</v>
      </c>
      <c r="Y608">
        <v>33</v>
      </c>
      <c r="Z608">
        <v>33</v>
      </c>
      <c r="AA608">
        <v>6</v>
      </c>
      <c r="AB608">
        <v>6</v>
      </c>
      <c r="AC608">
        <v>9</v>
      </c>
    </row>
    <row r="609" spans="1:29">
      <c r="A609">
        <v>611</v>
      </c>
      <c r="B609" t="s">
        <v>805</v>
      </c>
      <c r="C609" t="s">
        <v>2138</v>
      </c>
      <c r="J609" t="s">
        <v>1444</v>
      </c>
      <c r="K609">
        <v>0</v>
      </c>
      <c r="N609" t="b">
        <v>0</v>
      </c>
      <c r="O609" t="b">
        <v>1</v>
      </c>
      <c r="P609" t="b">
        <v>0</v>
      </c>
      <c r="Q609">
        <v>8</v>
      </c>
      <c r="R609">
        <v>2</v>
      </c>
      <c r="S609">
        <v>1</v>
      </c>
      <c r="T609">
        <v>3</v>
      </c>
      <c r="U609" t="b">
        <v>1</v>
      </c>
      <c r="V609" t="s">
        <v>552</v>
      </c>
      <c r="W609" t="s">
        <v>1987</v>
      </c>
      <c r="X609" t="s">
        <v>14611</v>
      </c>
      <c r="Y609">
        <v>34</v>
      </c>
      <c r="Z609">
        <v>34</v>
      </c>
      <c r="AA609">
        <v>6</v>
      </c>
      <c r="AB609">
        <v>6</v>
      </c>
      <c r="AC609">
        <v>9</v>
      </c>
    </row>
    <row r="610" spans="1:29">
      <c r="A610">
        <v>612</v>
      </c>
      <c r="B610" t="s">
        <v>805</v>
      </c>
      <c r="C610" t="s">
        <v>2139</v>
      </c>
      <c r="J610" t="s">
        <v>1444</v>
      </c>
      <c r="K610">
        <v>0</v>
      </c>
      <c r="N610" t="b">
        <v>1</v>
      </c>
      <c r="O610" t="b">
        <v>0</v>
      </c>
      <c r="P610" t="b">
        <v>0</v>
      </c>
      <c r="Q610">
        <v>8</v>
      </c>
      <c r="R610">
        <v>2</v>
      </c>
      <c r="S610">
        <v>1</v>
      </c>
      <c r="T610">
        <v>3</v>
      </c>
      <c r="U610" t="b">
        <v>1</v>
      </c>
      <c r="V610" t="s">
        <v>552</v>
      </c>
      <c r="W610" t="s">
        <v>1987</v>
      </c>
      <c r="X610" t="s">
        <v>14747</v>
      </c>
      <c r="Y610">
        <v>38</v>
      </c>
      <c r="Z610">
        <v>38</v>
      </c>
      <c r="AA610">
        <v>7</v>
      </c>
      <c r="AB610">
        <v>7</v>
      </c>
      <c r="AC610">
        <v>9</v>
      </c>
    </row>
    <row r="611" spans="1:29">
      <c r="A611">
        <v>613</v>
      </c>
      <c r="B611" t="s">
        <v>805</v>
      </c>
      <c r="C611" t="s">
        <v>2140</v>
      </c>
      <c r="J611" t="s">
        <v>1444</v>
      </c>
      <c r="K611">
        <v>0</v>
      </c>
      <c r="N611" t="b">
        <v>1</v>
      </c>
      <c r="O611" t="b">
        <v>0</v>
      </c>
      <c r="P611" t="b">
        <v>0</v>
      </c>
      <c r="Q611">
        <v>8</v>
      </c>
      <c r="R611">
        <v>2</v>
      </c>
      <c r="S611">
        <v>1</v>
      </c>
      <c r="T611">
        <v>3</v>
      </c>
      <c r="U611" t="b">
        <v>1</v>
      </c>
      <c r="V611" t="s">
        <v>552</v>
      </c>
      <c r="W611" t="s">
        <v>1987</v>
      </c>
      <c r="X611" t="s">
        <v>14667</v>
      </c>
      <c r="Y611">
        <v>39</v>
      </c>
      <c r="Z611">
        <v>39</v>
      </c>
      <c r="AA611">
        <v>7</v>
      </c>
      <c r="AB611">
        <v>7</v>
      </c>
      <c r="AC611">
        <v>9</v>
      </c>
    </row>
    <row r="612" spans="1:29">
      <c r="A612">
        <v>614</v>
      </c>
      <c r="B612" t="s">
        <v>805</v>
      </c>
      <c r="C612" t="s">
        <v>2141</v>
      </c>
      <c r="J612" t="s">
        <v>1444</v>
      </c>
      <c r="K612">
        <v>0</v>
      </c>
      <c r="N612" t="b">
        <v>1</v>
      </c>
      <c r="O612" t="b">
        <v>0</v>
      </c>
      <c r="P612" t="b">
        <v>0</v>
      </c>
      <c r="Q612">
        <v>8</v>
      </c>
      <c r="R612">
        <v>2</v>
      </c>
      <c r="S612">
        <v>1</v>
      </c>
      <c r="T612">
        <v>3</v>
      </c>
      <c r="U612" t="b">
        <v>1</v>
      </c>
      <c r="V612" t="s">
        <v>552</v>
      </c>
      <c r="W612" t="s">
        <v>1987</v>
      </c>
      <c r="X612" t="s">
        <v>14749</v>
      </c>
      <c r="Y612">
        <v>40</v>
      </c>
      <c r="Z612">
        <v>40</v>
      </c>
      <c r="AA612">
        <v>7</v>
      </c>
      <c r="AB612">
        <v>7</v>
      </c>
      <c r="AC612">
        <v>9</v>
      </c>
    </row>
    <row r="613" spans="1:29">
      <c r="A613">
        <v>615</v>
      </c>
      <c r="B613" t="s">
        <v>805</v>
      </c>
      <c r="C613" t="s">
        <v>2142</v>
      </c>
      <c r="J613" t="s">
        <v>1444</v>
      </c>
      <c r="K613">
        <v>0</v>
      </c>
      <c r="N613" t="b">
        <v>1</v>
      </c>
      <c r="O613" t="b">
        <v>0</v>
      </c>
      <c r="P613" t="b">
        <v>0</v>
      </c>
      <c r="Q613">
        <v>8</v>
      </c>
      <c r="R613">
        <v>2</v>
      </c>
      <c r="S613">
        <v>1</v>
      </c>
      <c r="T613">
        <v>3</v>
      </c>
      <c r="U613" t="b">
        <v>1</v>
      </c>
      <c r="V613" t="s">
        <v>552</v>
      </c>
      <c r="W613" t="s">
        <v>1987</v>
      </c>
      <c r="X613" t="s">
        <v>14751</v>
      </c>
      <c r="Y613">
        <v>41</v>
      </c>
      <c r="Z613">
        <v>41</v>
      </c>
      <c r="AA613">
        <v>7</v>
      </c>
      <c r="AB613">
        <v>7</v>
      </c>
      <c r="AC613">
        <v>9</v>
      </c>
    </row>
    <row r="614" spans="1:29">
      <c r="A614">
        <v>616</v>
      </c>
      <c r="B614" t="s">
        <v>805</v>
      </c>
      <c r="C614" t="s">
        <v>2143</v>
      </c>
      <c r="J614" t="s">
        <v>1444</v>
      </c>
      <c r="K614">
        <v>0</v>
      </c>
      <c r="N614" t="b">
        <v>1</v>
      </c>
      <c r="O614" t="b">
        <v>0</v>
      </c>
      <c r="P614" t="b">
        <v>0</v>
      </c>
      <c r="Q614">
        <v>8</v>
      </c>
      <c r="R614">
        <v>2</v>
      </c>
      <c r="S614">
        <v>1</v>
      </c>
      <c r="T614">
        <v>3</v>
      </c>
      <c r="U614" t="b">
        <v>1</v>
      </c>
      <c r="V614" t="s">
        <v>552</v>
      </c>
      <c r="W614" t="s">
        <v>1987</v>
      </c>
      <c r="X614" t="s">
        <v>14670</v>
      </c>
      <c r="Y614">
        <v>42</v>
      </c>
      <c r="Z614">
        <v>42</v>
      </c>
      <c r="AA614">
        <v>7</v>
      </c>
      <c r="AB614">
        <v>7</v>
      </c>
      <c r="AC614">
        <v>9</v>
      </c>
    </row>
    <row r="615" spans="1:29">
      <c r="A615">
        <v>617</v>
      </c>
      <c r="B615" t="s">
        <v>805</v>
      </c>
      <c r="C615" t="s">
        <v>2144</v>
      </c>
      <c r="J615" t="s">
        <v>1444</v>
      </c>
      <c r="K615">
        <v>0</v>
      </c>
      <c r="N615" t="b">
        <v>1</v>
      </c>
      <c r="O615" t="b">
        <v>0</v>
      </c>
      <c r="P615" t="b">
        <v>0</v>
      </c>
      <c r="Q615">
        <v>8</v>
      </c>
      <c r="R615">
        <v>2</v>
      </c>
      <c r="S615">
        <v>1</v>
      </c>
      <c r="T615">
        <v>3</v>
      </c>
      <c r="U615" t="b">
        <v>1</v>
      </c>
      <c r="V615" t="s">
        <v>552</v>
      </c>
      <c r="W615" t="s">
        <v>1987</v>
      </c>
      <c r="X615" t="s">
        <v>14674</v>
      </c>
      <c r="Y615">
        <v>43</v>
      </c>
      <c r="Z615">
        <v>43</v>
      </c>
      <c r="AA615">
        <v>7</v>
      </c>
      <c r="AB615">
        <v>7</v>
      </c>
      <c r="AC615">
        <v>9</v>
      </c>
    </row>
    <row r="616" spans="1:29">
      <c r="A616">
        <v>618</v>
      </c>
      <c r="B616" t="s">
        <v>805</v>
      </c>
      <c r="C616" t="s">
        <v>2145</v>
      </c>
      <c r="J616" t="s">
        <v>1444</v>
      </c>
      <c r="K616">
        <v>0</v>
      </c>
      <c r="N616" t="b">
        <v>1</v>
      </c>
      <c r="O616" t="b">
        <v>0</v>
      </c>
      <c r="P616" t="b">
        <v>0</v>
      </c>
      <c r="Q616">
        <v>8</v>
      </c>
      <c r="R616">
        <v>2</v>
      </c>
      <c r="S616">
        <v>1</v>
      </c>
      <c r="T616">
        <v>3</v>
      </c>
      <c r="U616" t="b">
        <v>1</v>
      </c>
      <c r="V616" t="s">
        <v>552</v>
      </c>
      <c r="W616" t="s">
        <v>1987</v>
      </c>
      <c r="X616" t="s">
        <v>14753</v>
      </c>
      <c r="Y616">
        <v>44</v>
      </c>
      <c r="Z616">
        <v>44</v>
      </c>
      <c r="AA616">
        <v>7</v>
      </c>
      <c r="AB616">
        <v>7</v>
      </c>
      <c r="AC616">
        <v>9</v>
      </c>
    </row>
    <row r="617" spans="1:29">
      <c r="A617">
        <v>619</v>
      </c>
      <c r="B617" t="s">
        <v>805</v>
      </c>
      <c r="C617" t="s">
        <v>2146</v>
      </c>
      <c r="J617" t="s">
        <v>1444</v>
      </c>
      <c r="K617">
        <v>0</v>
      </c>
      <c r="N617" t="b">
        <v>1</v>
      </c>
      <c r="O617" t="b">
        <v>0</v>
      </c>
      <c r="P617" t="b">
        <v>0</v>
      </c>
      <c r="Q617">
        <v>8</v>
      </c>
      <c r="R617">
        <v>2</v>
      </c>
      <c r="S617">
        <v>1</v>
      </c>
      <c r="T617">
        <v>3</v>
      </c>
      <c r="U617" t="b">
        <v>1</v>
      </c>
      <c r="V617" t="s">
        <v>552</v>
      </c>
      <c r="W617" t="s">
        <v>1987</v>
      </c>
      <c r="X617" t="s">
        <v>14755</v>
      </c>
      <c r="Y617">
        <v>45</v>
      </c>
      <c r="Z617">
        <v>45</v>
      </c>
      <c r="AA617">
        <v>7</v>
      </c>
      <c r="AB617">
        <v>7</v>
      </c>
      <c r="AC617">
        <v>9</v>
      </c>
    </row>
    <row r="618" spans="1:29">
      <c r="A618">
        <v>620</v>
      </c>
      <c r="B618" t="s">
        <v>805</v>
      </c>
      <c r="C618" t="s">
        <v>2147</v>
      </c>
      <c r="J618" t="s">
        <v>1444</v>
      </c>
      <c r="K618">
        <v>0</v>
      </c>
      <c r="N618" t="b">
        <v>1</v>
      </c>
      <c r="O618" t="b">
        <v>0</v>
      </c>
      <c r="P618" t="b">
        <v>0</v>
      </c>
      <c r="Q618">
        <v>8</v>
      </c>
      <c r="R618">
        <v>2</v>
      </c>
      <c r="S618">
        <v>1</v>
      </c>
      <c r="T618">
        <v>3</v>
      </c>
      <c r="U618" t="b">
        <v>1</v>
      </c>
      <c r="V618" t="s">
        <v>552</v>
      </c>
      <c r="W618" t="s">
        <v>1987</v>
      </c>
      <c r="X618" t="s">
        <v>14757</v>
      </c>
      <c r="Y618">
        <v>46</v>
      </c>
      <c r="Z618">
        <v>46</v>
      </c>
      <c r="AA618">
        <v>7</v>
      </c>
      <c r="AB618">
        <v>7</v>
      </c>
      <c r="AC618">
        <v>9</v>
      </c>
    </row>
    <row r="619" spans="1:29">
      <c r="A619">
        <v>621</v>
      </c>
      <c r="B619" t="s">
        <v>805</v>
      </c>
      <c r="C619" t="s">
        <v>2148</v>
      </c>
      <c r="J619" t="s">
        <v>1444</v>
      </c>
      <c r="K619">
        <v>0</v>
      </c>
      <c r="N619" t="b">
        <v>1</v>
      </c>
      <c r="O619" t="b">
        <v>0</v>
      </c>
      <c r="P619" t="b">
        <v>0</v>
      </c>
      <c r="Q619">
        <v>8</v>
      </c>
      <c r="R619">
        <v>2</v>
      </c>
      <c r="S619">
        <v>1</v>
      </c>
      <c r="T619">
        <v>3</v>
      </c>
      <c r="U619" t="b">
        <v>1</v>
      </c>
      <c r="V619" t="s">
        <v>552</v>
      </c>
      <c r="W619" t="s">
        <v>1987</v>
      </c>
      <c r="X619" t="s">
        <v>14759</v>
      </c>
      <c r="Y619">
        <v>47</v>
      </c>
      <c r="Z619">
        <v>47</v>
      </c>
      <c r="AA619">
        <v>7</v>
      </c>
      <c r="AB619">
        <v>7</v>
      </c>
      <c r="AC619">
        <v>9</v>
      </c>
    </row>
    <row r="620" spans="1:29">
      <c r="A620">
        <v>622</v>
      </c>
      <c r="B620" t="s">
        <v>805</v>
      </c>
      <c r="C620" t="s">
        <v>2149</v>
      </c>
      <c r="J620" t="s">
        <v>1444</v>
      </c>
      <c r="K620">
        <v>0</v>
      </c>
      <c r="N620" t="b">
        <v>1</v>
      </c>
      <c r="O620" t="b">
        <v>0</v>
      </c>
      <c r="P620" t="b">
        <v>0</v>
      </c>
      <c r="Q620">
        <v>8</v>
      </c>
      <c r="R620">
        <v>2</v>
      </c>
      <c r="S620">
        <v>1</v>
      </c>
      <c r="T620">
        <v>3</v>
      </c>
      <c r="U620" t="b">
        <v>1</v>
      </c>
      <c r="V620" t="s">
        <v>552</v>
      </c>
      <c r="W620" t="s">
        <v>1987</v>
      </c>
      <c r="X620" t="s">
        <v>14761</v>
      </c>
      <c r="Y620">
        <v>48</v>
      </c>
      <c r="Z620">
        <v>48</v>
      </c>
      <c r="AA620">
        <v>7</v>
      </c>
      <c r="AB620">
        <v>7</v>
      </c>
      <c r="AC620">
        <v>9</v>
      </c>
    </row>
    <row r="621" spans="1:29">
      <c r="A621">
        <v>623</v>
      </c>
      <c r="B621" t="s">
        <v>805</v>
      </c>
      <c r="C621" t="s">
        <v>2150</v>
      </c>
      <c r="J621" t="s">
        <v>1444</v>
      </c>
      <c r="K621">
        <v>0</v>
      </c>
      <c r="N621" t="b">
        <v>1</v>
      </c>
      <c r="O621" t="b">
        <v>0</v>
      </c>
      <c r="P621" t="b">
        <v>0</v>
      </c>
      <c r="Q621">
        <v>8</v>
      </c>
      <c r="R621">
        <v>2</v>
      </c>
      <c r="S621">
        <v>1</v>
      </c>
      <c r="T621">
        <v>3</v>
      </c>
      <c r="U621" t="b">
        <v>1</v>
      </c>
      <c r="V621" t="s">
        <v>552</v>
      </c>
      <c r="W621" t="s">
        <v>1987</v>
      </c>
      <c r="X621" t="s">
        <v>14763</v>
      </c>
      <c r="Y621">
        <v>49</v>
      </c>
      <c r="Z621">
        <v>49</v>
      </c>
      <c r="AA621">
        <v>7</v>
      </c>
      <c r="AB621">
        <v>7</v>
      </c>
      <c r="AC621">
        <v>9</v>
      </c>
    </row>
    <row r="622" spans="1:29">
      <c r="A622">
        <v>624</v>
      </c>
      <c r="B622" t="s">
        <v>805</v>
      </c>
      <c r="C622" t="s">
        <v>2151</v>
      </c>
      <c r="J622" t="s">
        <v>1444</v>
      </c>
      <c r="K622">
        <v>0</v>
      </c>
      <c r="N622" t="b">
        <v>1</v>
      </c>
      <c r="O622" t="b">
        <v>0</v>
      </c>
      <c r="P622" t="b">
        <v>0</v>
      </c>
      <c r="Q622">
        <v>8</v>
      </c>
      <c r="R622">
        <v>2</v>
      </c>
      <c r="S622">
        <v>1</v>
      </c>
      <c r="T622">
        <v>3</v>
      </c>
      <c r="U622" t="b">
        <v>1</v>
      </c>
      <c r="V622" t="s">
        <v>552</v>
      </c>
      <c r="W622" t="s">
        <v>1987</v>
      </c>
      <c r="X622" t="s">
        <v>14765</v>
      </c>
      <c r="Y622">
        <v>50</v>
      </c>
      <c r="Z622">
        <v>50</v>
      </c>
      <c r="AA622">
        <v>7</v>
      </c>
      <c r="AB622">
        <v>7</v>
      </c>
      <c r="AC622">
        <v>9</v>
      </c>
    </row>
    <row r="623" spans="1:29">
      <c r="A623">
        <v>625</v>
      </c>
      <c r="B623" t="s">
        <v>805</v>
      </c>
      <c r="C623" t="s">
        <v>2152</v>
      </c>
      <c r="J623" t="s">
        <v>1444</v>
      </c>
      <c r="K623">
        <v>0</v>
      </c>
      <c r="N623" t="b">
        <v>1</v>
      </c>
      <c r="O623" t="b">
        <v>0</v>
      </c>
      <c r="P623" t="b">
        <v>0</v>
      </c>
      <c r="Q623">
        <v>8</v>
      </c>
      <c r="R623">
        <v>2</v>
      </c>
      <c r="S623">
        <v>1</v>
      </c>
      <c r="T623">
        <v>3</v>
      </c>
      <c r="U623" t="b">
        <v>1</v>
      </c>
      <c r="V623" t="s">
        <v>552</v>
      </c>
      <c r="W623" t="s">
        <v>1987</v>
      </c>
      <c r="X623" t="s">
        <v>14766</v>
      </c>
      <c r="Y623">
        <v>51</v>
      </c>
      <c r="Z623">
        <v>51</v>
      </c>
      <c r="AA623">
        <v>7</v>
      </c>
      <c r="AB623">
        <v>7</v>
      </c>
      <c r="AC623">
        <v>9</v>
      </c>
    </row>
    <row r="624" spans="1:29">
      <c r="A624">
        <v>626</v>
      </c>
      <c r="B624" t="s">
        <v>805</v>
      </c>
      <c r="C624" t="s">
        <v>2153</v>
      </c>
      <c r="J624" t="s">
        <v>1444</v>
      </c>
      <c r="K624">
        <v>0</v>
      </c>
      <c r="N624" t="b">
        <v>1</v>
      </c>
      <c r="O624" t="b">
        <v>0</v>
      </c>
      <c r="P624" t="b">
        <v>0</v>
      </c>
      <c r="Q624">
        <v>8</v>
      </c>
      <c r="R624">
        <v>2</v>
      </c>
      <c r="S624">
        <v>1</v>
      </c>
      <c r="T624">
        <v>3</v>
      </c>
      <c r="U624" t="b">
        <v>1</v>
      </c>
      <c r="V624" t="s">
        <v>552</v>
      </c>
      <c r="W624" t="s">
        <v>1987</v>
      </c>
      <c r="X624" t="s">
        <v>14837</v>
      </c>
      <c r="Y624">
        <v>52</v>
      </c>
      <c r="Z624">
        <v>52</v>
      </c>
      <c r="AA624">
        <v>7</v>
      </c>
      <c r="AB624">
        <v>7</v>
      </c>
      <c r="AC624">
        <v>9</v>
      </c>
    </row>
    <row r="625" spans="1:29">
      <c r="A625">
        <v>627</v>
      </c>
      <c r="B625" t="s">
        <v>805</v>
      </c>
      <c r="C625" t="s">
        <v>2154</v>
      </c>
      <c r="J625" t="s">
        <v>1444</v>
      </c>
      <c r="K625">
        <v>0</v>
      </c>
      <c r="N625" t="b">
        <v>1</v>
      </c>
      <c r="O625" t="b">
        <v>0</v>
      </c>
      <c r="P625" t="b">
        <v>0</v>
      </c>
      <c r="Q625">
        <v>8</v>
      </c>
      <c r="R625">
        <v>2</v>
      </c>
      <c r="S625">
        <v>1</v>
      </c>
      <c r="T625">
        <v>3</v>
      </c>
      <c r="U625" t="b">
        <v>1</v>
      </c>
      <c r="V625" t="s">
        <v>552</v>
      </c>
      <c r="W625" t="s">
        <v>1987</v>
      </c>
      <c r="X625" t="s">
        <v>14771</v>
      </c>
      <c r="Y625">
        <v>32</v>
      </c>
      <c r="Z625">
        <v>32</v>
      </c>
      <c r="AA625">
        <v>7</v>
      </c>
      <c r="AB625">
        <v>7</v>
      </c>
      <c r="AC625">
        <v>9</v>
      </c>
    </row>
    <row r="626" spans="1:29">
      <c r="A626">
        <v>628</v>
      </c>
      <c r="B626" t="s">
        <v>805</v>
      </c>
      <c r="C626" t="s">
        <v>2155</v>
      </c>
      <c r="J626" t="s">
        <v>1444</v>
      </c>
      <c r="K626">
        <v>0</v>
      </c>
      <c r="N626" t="b">
        <v>1</v>
      </c>
      <c r="O626" t="b">
        <v>0</v>
      </c>
      <c r="P626" t="b">
        <v>0</v>
      </c>
      <c r="Q626">
        <v>8</v>
      </c>
      <c r="R626">
        <v>2</v>
      </c>
      <c r="S626">
        <v>1</v>
      </c>
      <c r="T626">
        <v>3</v>
      </c>
      <c r="U626" t="b">
        <v>1</v>
      </c>
      <c r="V626" t="s">
        <v>552</v>
      </c>
      <c r="W626" t="s">
        <v>1987</v>
      </c>
      <c r="X626" t="s">
        <v>14772</v>
      </c>
      <c r="Y626">
        <v>33</v>
      </c>
      <c r="Z626">
        <v>33</v>
      </c>
      <c r="AA626">
        <v>7</v>
      </c>
      <c r="AB626">
        <v>7</v>
      </c>
      <c r="AC626">
        <v>9</v>
      </c>
    </row>
    <row r="627" spans="1:29">
      <c r="A627">
        <v>629</v>
      </c>
      <c r="B627" t="s">
        <v>805</v>
      </c>
      <c r="C627" t="s">
        <v>2156</v>
      </c>
      <c r="J627" t="s">
        <v>1444</v>
      </c>
      <c r="K627">
        <v>0</v>
      </c>
      <c r="N627" t="b">
        <v>1</v>
      </c>
      <c r="O627" t="b">
        <v>0</v>
      </c>
      <c r="P627" t="b">
        <v>0</v>
      </c>
      <c r="Q627">
        <v>8</v>
      </c>
      <c r="R627">
        <v>2</v>
      </c>
      <c r="S627">
        <v>1</v>
      </c>
      <c r="T627">
        <v>3</v>
      </c>
      <c r="U627" t="b">
        <v>1</v>
      </c>
      <c r="V627" t="s">
        <v>552</v>
      </c>
      <c r="W627" t="s">
        <v>1987</v>
      </c>
      <c r="X627" t="s">
        <v>14775</v>
      </c>
      <c r="Y627">
        <v>34</v>
      </c>
      <c r="Z627">
        <v>34</v>
      </c>
      <c r="AA627">
        <v>7</v>
      </c>
      <c r="AB627">
        <v>7</v>
      </c>
      <c r="AC627">
        <v>9</v>
      </c>
    </row>
    <row r="628" spans="1:29">
      <c r="A628">
        <v>630</v>
      </c>
      <c r="B628" t="s">
        <v>805</v>
      </c>
      <c r="C628" t="s">
        <v>2157</v>
      </c>
      <c r="J628" t="s">
        <v>1444</v>
      </c>
      <c r="K628">
        <v>0</v>
      </c>
      <c r="N628" t="b">
        <v>0</v>
      </c>
      <c r="O628" t="b">
        <v>1</v>
      </c>
      <c r="P628" t="b">
        <v>0</v>
      </c>
      <c r="Q628">
        <v>8</v>
      </c>
      <c r="R628">
        <v>2</v>
      </c>
      <c r="S628">
        <v>1</v>
      </c>
      <c r="T628">
        <v>3</v>
      </c>
      <c r="U628" t="b">
        <v>1</v>
      </c>
      <c r="V628" t="s">
        <v>552</v>
      </c>
      <c r="W628" t="s">
        <v>1987</v>
      </c>
      <c r="X628" t="s">
        <v>14748</v>
      </c>
      <c r="Y628">
        <v>38</v>
      </c>
      <c r="Z628">
        <v>38</v>
      </c>
      <c r="AA628">
        <v>8</v>
      </c>
      <c r="AB628">
        <v>8</v>
      </c>
      <c r="AC628">
        <v>9</v>
      </c>
    </row>
    <row r="629" spans="1:29">
      <c r="A629">
        <v>631</v>
      </c>
      <c r="B629" t="s">
        <v>805</v>
      </c>
      <c r="C629" t="s">
        <v>2158</v>
      </c>
      <c r="J629" t="s">
        <v>1444</v>
      </c>
      <c r="K629">
        <v>0</v>
      </c>
      <c r="N629" t="b">
        <v>0</v>
      </c>
      <c r="O629" t="b">
        <v>1</v>
      </c>
      <c r="P629" t="b">
        <v>0</v>
      </c>
      <c r="Q629">
        <v>8</v>
      </c>
      <c r="R629">
        <v>2</v>
      </c>
      <c r="S629">
        <v>1</v>
      </c>
      <c r="T629">
        <v>3</v>
      </c>
      <c r="U629" t="b">
        <v>1</v>
      </c>
      <c r="V629" t="s">
        <v>552</v>
      </c>
      <c r="W629" t="s">
        <v>1987</v>
      </c>
      <c r="X629" t="s">
        <v>14445</v>
      </c>
      <c r="Y629">
        <v>39</v>
      </c>
      <c r="Z629">
        <v>39</v>
      </c>
      <c r="AA629">
        <v>8</v>
      </c>
      <c r="AB629">
        <v>8</v>
      </c>
      <c r="AC629">
        <v>9</v>
      </c>
    </row>
    <row r="630" spans="1:29">
      <c r="A630">
        <v>632</v>
      </c>
      <c r="B630" t="s">
        <v>805</v>
      </c>
      <c r="C630" t="s">
        <v>2159</v>
      </c>
      <c r="J630" t="s">
        <v>1444</v>
      </c>
      <c r="K630">
        <v>0</v>
      </c>
      <c r="N630" t="b">
        <v>0</v>
      </c>
      <c r="O630" t="b">
        <v>1</v>
      </c>
      <c r="P630" t="b">
        <v>0</v>
      </c>
      <c r="Q630">
        <v>8</v>
      </c>
      <c r="R630">
        <v>2</v>
      </c>
      <c r="S630">
        <v>1</v>
      </c>
      <c r="T630">
        <v>3</v>
      </c>
      <c r="U630" t="b">
        <v>1</v>
      </c>
      <c r="V630" t="s">
        <v>552</v>
      </c>
      <c r="W630" t="s">
        <v>1987</v>
      </c>
      <c r="X630" t="s">
        <v>14750</v>
      </c>
      <c r="Y630">
        <v>40</v>
      </c>
      <c r="Z630">
        <v>40</v>
      </c>
      <c r="AA630">
        <v>8</v>
      </c>
      <c r="AB630">
        <v>8</v>
      </c>
      <c r="AC630">
        <v>9</v>
      </c>
    </row>
    <row r="631" spans="1:29">
      <c r="A631">
        <v>633</v>
      </c>
      <c r="B631" t="s">
        <v>805</v>
      </c>
      <c r="C631" t="s">
        <v>2160</v>
      </c>
      <c r="J631" t="s">
        <v>1444</v>
      </c>
      <c r="K631">
        <v>0</v>
      </c>
      <c r="N631" t="b">
        <v>0</v>
      </c>
      <c r="O631" t="b">
        <v>1</v>
      </c>
      <c r="P631" t="b">
        <v>0</v>
      </c>
      <c r="Q631">
        <v>8</v>
      </c>
      <c r="R631">
        <v>2</v>
      </c>
      <c r="S631">
        <v>1</v>
      </c>
      <c r="T631">
        <v>3</v>
      </c>
      <c r="U631" t="b">
        <v>1</v>
      </c>
      <c r="V631" t="s">
        <v>552</v>
      </c>
      <c r="W631" t="s">
        <v>1987</v>
      </c>
      <c r="X631" t="s">
        <v>14752</v>
      </c>
      <c r="Y631">
        <v>41</v>
      </c>
      <c r="Z631">
        <v>41</v>
      </c>
      <c r="AA631">
        <v>8</v>
      </c>
      <c r="AB631">
        <v>8</v>
      </c>
      <c r="AC631">
        <v>9</v>
      </c>
    </row>
    <row r="632" spans="1:29">
      <c r="A632">
        <v>634</v>
      </c>
      <c r="B632" t="s">
        <v>805</v>
      </c>
      <c r="C632" t="s">
        <v>2161</v>
      </c>
      <c r="J632" t="s">
        <v>1444</v>
      </c>
      <c r="K632">
        <v>0</v>
      </c>
      <c r="N632" t="b">
        <v>0</v>
      </c>
      <c r="O632" t="b">
        <v>1</v>
      </c>
      <c r="P632" t="b">
        <v>0</v>
      </c>
      <c r="Q632">
        <v>8</v>
      </c>
      <c r="R632">
        <v>2</v>
      </c>
      <c r="S632">
        <v>1</v>
      </c>
      <c r="T632">
        <v>3</v>
      </c>
      <c r="U632" t="b">
        <v>1</v>
      </c>
      <c r="V632" t="s">
        <v>552</v>
      </c>
      <c r="W632" t="s">
        <v>1987</v>
      </c>
      <c r="X632" t="s">
        <v>14671</v>
      </c>
      <c r="Y632">
        <v>42</v>
      </c>
      <c r="Z632">
        <v>42</v>
      </c>
      <c r="AA632">
        <v>8</v>
      </c>
      <c r="AB632">
        <v>8</v>
      </c>
      <c r="AC632">
        <v>9</v>
      </c>
    </row>
    <row r="633" spans="1:29">
      <c r="A633">
        <v>635</v>
      </c>
      <c r="B633" t="s">
        <v>805</v>
      </c>
      <c r="C633" t="s">
        <v>2162</v>
      </c>
      <c r="J633" t="s">
        <v>1444</v>
      </c>
      <c r="K633">
        <v>0</v>
      </c>
      <c r="N633" t="b">
        <v>0</v>
      </c>
      <c r="O633" t="b">
        <v>1</v>
      </c>
      <c r="P633" t="b">
        <v>0</v>
      </c>
      <c r="Q633">
        <v>8</v>
      </c>
      <c r="R633">
        <v>2</v>
      </c>
      <c r="S633">
        <v>1</v>
      </c>
      <c r="T633">
        <v>3</v>
      </c>
      <c r="U633" t="b">
        <v>1</v>
      </c>
      <c r="V633" t="s">
        <v>552</v>
      </c>
      <c r="W633" t="s">
        <v>1987</v>
      </c>
      <c r="X633" t="s">
        <v>14675</v>
      </c>
      <c r="Y633">
        <v>43</v>
      </c>
      <c r="Z633">
        <v>43</v>
      </c>
      <c r="AA633">
        <v>8</v>
      </c>
      <c r="AB633">
        <v>8</v>
      </c>
      <c r="AC633">
        <v>9</v>
      </c>
    </row>
    <row r="634" spans="1:29">
      <c r="A634">
        <v>636</v>
      </c>
      <c r="B634" t="s">
        <v>805</v>
      </c>
      <c r="C634" t="s">
        <v>2163</v>
      </c>
      <c r="J634" t="s">
        <v>1444</v>
      </c>
      <c r="K634">
        <v>0</v>
      </c>
      <c r="N634" t="b">
        <v>0</v>
      </c>
      <c r="O634" t="b">
        <v>1</v>
      </c>
      <c r="P634" t="b">
        <v>0</v>
      </c>
      <c r="Q634">
        <v>8</v>
      </c>
      <c r="R634">
        <v>2</v>
      </c>
      <c r="S634">
        <v>1</v>
      </c>
      <c r="T634">
        <v>3</v>
      </c>
      <c r="U634" t="b">
        <v>1</v>
      </c>
      <c r="V634" t="s">
        <v>552</v>
      </c>
      <c r="W634" t="s">
        <v>1987</v>
      </c>
      <c r="X634" t="s">
        <v>14754</v>
      </c>
      <c r="Y634">
        <v>44</v>
      </c>
      <c r="Z634">
        <v>44</v>
      </c>
      <c r="AA634">
        <v>8</v>
      </c>
      <c r="AB634">
        <v>8</v>
      </c>
      <c r="AC634">
        <v>9</v>
      </c>
    </row>
    <row r="635" spans="1:29">
      <c r="A635">
        <v>637</v>
      </c>
      <c r="B635" t="s">
        <v>805</v>
      </c>
      <c r="C635" t="s">
        <v>2164</v>
      </c>
      <c r="J635" t="s">
        <v>1444</v>
      </c>
      <c r="K635">
        <v>0</v>
      </c>
      <c r="N635" t="b">
        <v>0</v>
      </c>
      <c r="O635" t="b">
        <v>1</v>
      </c>
      <c r="P635" t="b">
        <v>0</v>
      </c>
      <c r="Q635">
        <v>8</v>
      </c>
      <c r="R635">
        <v>2</v>
      </c>
      <c r="S635">
        <v>1</v>
      </c>
      <c r="T635">
        <v>3</v>
      </c>
      <c r="U635" t="b">
        <v>1</v>
      </c>
      <c r="V635" t="s">
        <v>552</v>
      </c>
      <c r="W635" t="s">
        <v>1987</v>
      </c>
      <c r="X635" t="s">
        <v>14756</v>
      </c>
      <c r="Y635">
        <v>45</v>
      </c>
      <c r="Z635">
        <v>45</v>
      </c>
      <c r="AA635">
        <v>8</v>
      </c>
      <c r="AB635">
        <v>8</v>
      </c>
      <c r="AC635">
        <v>9</v>
      </c>
    </row>
    <row r="636" spans="1:29">
      <c r="A636">
        <v>638</v>
      </c>
      <c r="B636" t="s">
        <v>805</v>
      </c>
      <c r="C636" t="s">
        <v>2165</v>
      </c>
      <c r="J636" t="s">
        <v>1444</v>
      </c>
      <c r="K636">
        <v>0</v>
      </c>
      <c r="N636" t="b">
        <v>0</v>
      </c>
      <c r="O636" t="b">
        <v>1</v>
      </c>
      <c r="P636" t="b">
        <v>0</v>
      </c>
      <c r="Q636">
        <v>8</v>
      </c>
      <c r="R636">
        <v>2</v>
      </c>
      <c r="S636">
        <v>1</v>
      </c>
      <c r="T636">
        <v>3</v>
      </c>
      <c r="U636" t="b">
        <v>1</v>
      </c>
      <c r="V636" t="s">
        <v>552</v>
      </c>
      <c r="W636" t="s">
        <v>1987</v>
      </c>
      <c r="X636" t="s">
        <v>14758</v>
      </c>
      <c r="Y636">
        <v>46</v>
      </c>
      <c r="Z636">
        <v>46</v>
      </c>
      <c r="AA636">
        <v>8</v>
      </c>
      <c r="AB636">
        <v>8</v>
      </c>
      <c r="AC636">
        <v>9</v>
      </c>
    </row>
    <row r="637" spans="1:29">
      <c r="A637">
        <v>639</v>
      </c>
      <c r="B637" t="s">
        <v>805</v>
      </c>
      <c r="C637" t="s">
        <v>2166</v>
      </c>
      <c r="J637" t="s">
        <v>1444</v>
      </c>
      <c r="K637">
        <v>0</v>
      </c>
      <c r="N637" t="b">
        <v>0</v>
      </c>
      <c r="O637" t="b">
        <v>1</v>
      </c>
      <c r="P637" t="b">
        <v>0</v>
      </c>
      <c r="Q637">
        <v>8</v>
      </c>
      <c r="R637">
        <v>2</v>
      </c>
      <c r="S637">
        <v>1</v>
      </c>
      <c r="T637">
        <v>3</v>
      </c>
      <c r="U637" t="b">
        <v>1</v>
      </c>
      <c r="V637" t="s">
        <v>552</v>
      </c>
      <c r="W637" t="s">
        <v>1987</v>
      </c>
      <c r="X637" t="s">
        <v>14760</v>
      </c>
      <c r="Y637">
        <v>47</v>
      </c>
      <c r="Z637">
        <v>47</v>
      </c>
      <c r="AA637">
        <v>8</v>
      </c>
      <c r="AB637">
        <v>8</v>
      </c>
      <c r="AC637">
        <v>9</v>
      </c>
    </row>
    <row r="638" spans="1:29">
      <c r="A638">
        <v>640</v>
      </c>
      <c r="B638" t="s">
        <v>805</v>
      </c>
      <c r="C638" t="s">
        <v>2167</v>
      </c>
      <c r="J638" t="s">
        <v>1444</v>
      </c>
      <c r="K638">
        <v>0</v>
      </c>
      <c r="N638" t="b">
        <v>0</v>
      </c>
      <c r="O638" t="b">
        <v>1</v>
      </c>
      <c r="P638" t="b">
        <v>0</v>
      </c>
      <c r="Q638">
        <v>8</v>
      </c>
      <c r="R638">
        <v>2</v>
      </c>
      <c r="S638">
        <v>1</v>
      </c>
      <c r="T638">
        <v>3</v>
      </c>
      <c r="U638" t="b">
        <v>1</v>
      </c>
      <c r="V638" t="s">
        <v>552</v>
      </c>
      <c r="W638" t="s">
        <v>1987</v>
      </c>
      <c r="X638" t="s">
        <v>14762</v>
      </c>
      <c r="Y638">
        <v>48</v>
      </c>
      <c r="Z638">
        <v>48</v>
      </c>
      <c r="AA638">
        <v>8</v>
      </c>
      <c r="AB638">
        <v>8</v>
      </c>
      <c r="AC638">
        <v>9</v>
      </c>
    </row>
    <row r="639" spans="1:29">
      <c r="A639">
        <v>641</v>
      </c>
      <c r="B639" t="s">
        <v>805</v>
      </c>
      <c r="C639" t="s">
        <v>2168</v>
      </c>
      <c r="J639" t="s">
        <v>1444</v>
      </c>
      <c r="K639">
        <v>0</v>
      </c>
      <c r="N639" t="b">
        <v>0</v>
      </c>
      <c r="O639" t="b">
        <v>1</v>
      </c>
      <c r="P639" t="b">
        <v>0</v>
      </c>
      <c r="Q639">
        <v>8</v>
      </c>
      <c r="R639">
        <v>2</v>
      </c>
      <c r="S639">
        <v>1</v>
      </c>
      <c r="T639">
        <v>3</v>
      </c>
      <c r="U639" t="b">
        <v>1</v>
      </c>
      <c r="V639" t="s">
        <v>552</v>
      </c>
      <c r="W639" t="s">
        <v>1987</v>
      </c>
      <c r="X639" t="s">
        <v>14764</v>
      </c>
      <c r="Y639">
        <v>49</v>
      </c>
      <c r="Z639">
        <v>49</v>
      </c>
      <c r="AA639">
        <v>8</v>
      </c>
      <c r="AB639">
        <v>8</v>
      </c>
      <c r="AC639">
        <v>9</v>
      </c>
    </row>
    <row r="640" spans="1:29">
      <c r="A640">
        <v>642</v>
      </c>
      <c r="B640" t="s">
        <v>805</v>
      </c>
      <c r="C640" t="s">
        <v>2169</v>
      </c>
      <c r="J640" t="s">
        <v>1444</v>
      </c>
      <c r="K640">
        <v>0</v>
      </c>
      <c r="N640" t="b">
        <v>0</v>
      </c>
      <c r="O640" t="b">
        <v>1</v>
      </c>
      <c r="P640" t="b">
        <v>0</v>
      </c>
      <c r="Q640">
        <v>8</v>
      </c>
      <c r="R640">
        <v>2</v>
      </c>
      <c r="S640">
        <v>1</v>
      </c>
      <c r="T640">
        <v>3</v>
      </c>
      <c r="U640" t="b">
        <v>1</v>
      </c>
      <c r="V640" t="s">
        <v>552</v>
      </c>
      <c r="W640" t="s">
        <v>1987</v>
      </c>
      <c r="X640" t="s">
        <v>14492</v>
      </c>
      <c r="Y640">
        <v>50</v>
      </c>
      <c r="Z640">
        <v>50</v>
      </c>
      <c r="AA640">
        <v>8</v>
      </c>
      <c r="AB640">
        <v>8</v>
      </c>
      <c r="AC640">
        <v>9</v>
      </c>
    </row>
    <row r="641" spans="1:29">
      <c r="A641">
        <v>643</v>
      </c>
      <c r="B641" t="s">
        <v>805</v>
      </c>
      <c r="C641" t="s">
        <v>2170</v>
      </c>
      <c r="J641" t="s">
        <v>1444</v>
      </c>
      <c r="K641">
        <v>0</v>
      </c>
      <c r="N641" t="b">
        <v>0</v>
      </c>
      <c r="O641" t="b">
        <v>1</v>
      </c>
      <c r="P641" t="b">
        <v>0</v>
      </c>
      <c r="Q641">
        <v>8</v>
      </c>
      <c r="R641">
        <v>2</v>
      </c>
      <c r="S641">
        <v>1</v>
      </c>
      <c r="T641">
        <v>3</v>
      </c>
      <c r="U641" t="b">
        <v>1</v>
      </c>
      <c r="V641" t="s">
        <v>552</v>
      </c>
      <c r="W641" t="s">
        <v>1987</v>
      </c>
      <c r="X641" t="s">
        <v>14493</v>
      </c>
      <c r="Y641">
        <v>51</v>
      </c>
      <c r="Z641">
        <v>51</v>
      </c>
      <c r="AA641">
        <v>8</v>
      </c>
      <c r="AB641">
        <v>8</v>
      </c>
      <c r="AC641">
        <v>9</v>
      </c>
    </row>
    <row r="642" spans="1:29">
      <c r="A642">
        <v>644</v>
      </c>
      <c r="B642" t="s">
        <v>805</v>
      </c>
      <c r="C642" t="s">
        <v>2171</v>
      </c>
      <c r="J642" t="s">
        <v>1444</v>
      </c>
      <c r="K642">
        <v>0</v>
      </c>
      <c r="N642" t="b">
        <v>0</v>
      </c>
      <c r="O642" t="b">
        <v>1</v>
      </c>
      <c r="P642" t="b">
        <v>0</v>
      </c>
      <c r="Q642">
        <v>8</v>
      </c>
      <c r="R642">
        <v>2</v>
      </c>
      <c r="S642">
        <v>1</v>
      </c>
      <c r="T642">
        <v>3</v>
      </c>
      <c r="U642" t="b">
        <v>1</v>
      </c>
      <c r="V642" t="s">
        <v>552</v>
      </c>
      <c r="W642" t="s">
        <v>1987</v>
      </c>
      <c r="X642" t="s">
        <v>14494</v>
      </c>
      <c r="Y642">
        <v>52</v>
      </c>
      <c r="Z642">
        <v>52</v>
      </c>
      <c r="AA642">
        <v>8</v>
      </c>
      <c r="AB642">
        <v>8</v>
      </c>
      <c r="AC642">
        <v>9</v>
      </c>
    </row>
    <row r="643" spans="1:29">
      <c r="A643">
        <v>645</v>
      </c>
      <c r="B643" t="s">
        <v>805</v>
      </c>
      <c r="C643" t="s">
        <v>2172</v>
      </c>
      <c r="J643" t="s">
        <v>1444</v>
      </c>
      <c r="K643">
        <v>0</v>
      </c>
      <c r="N643" t="b">
        <v>0</v>
      </c>
      <c r="O643" t="b">
        <v>1</v>
      </c>
      <c r="P643" t="b">
        <v>0</v>
      </c>
      <c r="Q643">
        <v>8</v>
      </c>
      <c r="R643">
        <v>2</v>
      </c>
      <c r="S643">
        <v>1</v>
      </c>
      <c r="T643">
        <v>3</v>
      </c>
      <c r="U643" t="b">
        <v>1</v>
      </c>
      <c r="V643" t="s">
        <v>552</v>
      </c>
      <c r="W643" t="s">
        <v>1987</v>
      </c>
      <c r="X643" t="s">
        <v>14779</v>
      </c>
      <c r="Y643">
        <v>32</v>
      </c>
      <c r="Z643">
        <v>32</v>
      </c>
      <c r="AA643">
        <v>8</v>
      </c>
      <c r="AB643">
        <v>8</v>
      </c>
      <c r="AC643">
        <v>9</v>
      </c>
    </row>
    <row r="644" spans="1:29">
      <c r="A644">
        <v>646</v>
      </c>
      <c r="B644" t="s">
        <v>805</v>
      </c>
      <c r="C644" t="s">
        <v>2173</v>
      </c>
      <c r="J644" t="s">
        <v>1444</v>
      </c>
      <c r="K644">
        <v>0</v>
      </c>
      <c r="N644" t="b">
        <v>0</v>
      </c>
      <c r="O644" t="b">
        <v>1</v>
      </c>
      <c r="P644" t="b">
        <v>0</v>
      </c>
      <c r="Q644">
        <v>8</v>
      </c>
      <c r="R644">
        <v>2</v>
      </c>
      <c r="S644">
        <v>1</v>
      </c>
      <c r="T644">
        <v>3</v>
      </c>
      <c r="U644" t="b">
        <v>1</v>
      </c>
      <c r="V644" t="s">
        <v>552</v>
      </c>
      <c r="W644" t="s">
        <v>1987</v>
      </c>
      <c r="X644" t="s">
        <v>14773</v>
      </c>
      <c r="Y644">
        <v>33</v>
      </c>
      <c r="Z644">
        <v>33</v>
      </c>
      <c r="AA644">
        <v>8</v>
      </c>
      <c r="AB644">
        <v>8</v>
      </c>
      <c r="AC644">
        <v>9</v>
      </c>
    </row>
    <row r="645" spans="1:29">
      <c r="A645">
        <v>647</v>
      </c>
      <c r="B645" t="s">
        <v>805</v>
      </c>
      <c r="C645" t="s">
        <v>2174</v>
      </c>
      <c r="J645" t="s">
        <v>1444</v>
      </c>
      <c r="K645">
        <v>0</v>
      </c>
      <c r="N645" t="b">
        <v>0</v>
      </c>
      <c r="O645" t="b">
        <v>1</v>
      </c>
      <c r="P645" t="b">
        <v>0</v>
      </c>
      <c r="Q645">
        <v>8</v>
      </c>
      <c r="R645">
        <v>2</v>
      </c>
      <c r="S645">
        <v>1</v>
      </c>
      <c r="T645">
        <v>3</v>
      </c>
      <c r="U645" t="b">
        <v>1</v>
      </c>
      <c r="V645" t="s">
        <v>552</v>
      </c>
      <c r="W645" t="s">
        <v>1987</v>
      </c>
      <c r="X645" t="s">
        <v>14780</v>
      </c>
      <c r="Y645">
        <v>34</v>
      </c>
      <c r="Z645">
        <v>34</v>
      </c>
      <c r="AA645">
        <v>8</v>
      </c>
      <c r="AB645">
        <v>8</v>
      </c>
      <c r="AC645">
        <v>9</v>
      </c>
    </row>
    <row r="646" spans="1:29">
      <c r="A646">
        <v>648</v>
      </c>
      <c r="B646" t="s">
        <v>805</v>
      </c>
      <c r="C646" t="s">
        <v>2175</v>
      </c>
      <c r="J646" t="s">
        <v>1444</v>
      </c>
      <c r="K646">
        <v>0</v>
      </c>
      <c r="N646" t="b">
        <v>0</v>
      </c>
      <c r="O646" t="b">
        <v>1</v>
      </c>
      <c r="P646" t="b">
        <v>0</v>
      </c>
      <c r="Q646">
        <v>8</v>
      </c>
      <c r="R646">
        <v>2</v>
      </c>
      <c r="S646">
        <v>1</v>
      </c>
      <c r="T646">
        <v>3</v>
      </c>
      <c r="U646" t="b">
        <v>1</v>
      </c>
      <c r="V646" t="s">
        <v>552</v>
      </c>
      <c r="W646" t="s">
        <v>1987</v>
      </c>
      <c r="X646" t="s">
        <v>14838</v>
      </c>
      <c r="Y646">
        <v>53</v>
      </c>
      <c r="Z646">
        <v>53</v>
      </c>
      <c r="AA646">
        <v>4</v>
      </c>
      <c r="AB646">
        <v>4</v>
      </c>
      <c r="AC646">
        <v>9</v>
      </c>
    </row>
    <row r="647" spans="1:29">
      <c r="A647">
        <v>649</v>
      </c>
      <c r="B647" t="s">
        <v>805</v>
      </c>
      <c r="C647" t="s">
        <v>2176</v>
      </c>
      <c r="J647" t="s">
        <v>1444</v>
      </c>
      <c r="K647">
        <v>0</v>
      </c>
      <c r="N647" t="b">
        <v>0</v>
      </c>
      <c r="O647" t="b">
        <v>1</v>
      </c>
      <c r="P647" t="b">
        <v>0</v>
      </c>
      <c r="Q647">
        <v>8</v>
      </c>
      <c r="R647">
        <v>2</v>
      </c>
      <c r="S647">
        <v>1</v>
      </c>
      <c r="T647">
        <v>3</v>
      </c>
      <c r="U647" t="b">
        <v>1</v>
      </c>
      <c r="V647" t="s">
        <v>552</v>
      </c>
      <c r="W647" t="s">
        <v>1987</v>
      </c>
      <c r="X647" t="s">
        <v>14839</v>
      </c>
      <c r="Y647">
        <v>53</v>
      </c>
      <c r="Z647">
        <v>53</v>
      </c>
      <c r="AA647">
        <v>5</v>
      </c>
      <c r="AB647">
        <v>5</v>
      </c>
      <c r="AC647">
        <v>9</v>
      </c>
    </row>
    <row r="648" spans="1:29">
      <c r="A648">
        <v>650</v>
      </c>
      <c r="B648" t="s">
        <v>805</v>
      </c>
      <c r="C648" t="s">
        <v>2177</v>
      </c>
      <c r="J648" t="s">
        <v>1444</v>
      </c>
      <c r="K648">
        <v>0</v>
      </c>
      <c r="N648" t="b">
        <v>0</v>
      </c>
      <c r="O648" t="b">
        <v>1</v>
      </c>
      <c r="P648" t="b">
        <v>0</v>
      </c>
      <c r="Q648">
        <v>8</v>
      </c>
      <c r="R648">
        <v>2</v>
      </c>
      <c r="S648">
        <v>1</v>
      </c>
      <c r="T648">
        <v>3</v>
      </c>
      <c r="U648" t="b">
        <v>1</v>
      </c>
      <c r="V648" t="s">
        <v>552</v>
      </c>
      <c r="W648" t="s">
        <v>1987</v>
      </c>
      <c r="X648" t="s">
        <v>14568</v>
      </c>
      <c r="Y648">
        <v>53</v>
      </c>
      <c r="Z648">
        <v>53</v>
      </c>
      <c r="AA648">
        <v>6</v>
      </c>
      <c r="AB648">
        <v>6</v>
      </c>
      <c r="AC648">
        <v>9</v>
      </c>
    </row>
    <row r="649" spans="1:29">
      <c r="A649">
        <v>651</v>
      </c>
      <c r="B649" t="s">
        <v>805</v>
      </c>
      <c r="C649" t="s">
        <v>2178</v>
      </c>
      <c r="J649" t="s">
        <v>1444</v>
      </c>
      <c r="K649">
        <v>0</v>
      </c>
      <c r="N649" t="b">
        <v>0</v>
      </c>
      <c r="O649" t="b">
        <v>1</v>
      </c>
      <c r="P649" t="b">
        <v>0</v>
      </c>
      <c r="Q649">
        <v>8</v>
      </c>
      <c r="R649">
        <v>2</v>
      </c>
      <c r="S649">
        <v>1</v>
      </c>
      <c r="T649">
        <v>3</v>
      </c>
      <c r="U649" t="b">
        <v>1</v>
      </c>
      <c r="V649" t="s">
        <v>552</v>
      </c>
      <c r="W649" t="s">
        <v>1987</v>
      </c>
      <c r="X649" t="s">
        <v>14840</v>
      </c>
      <c r="Y649">
        <v>53</v>
      </c>
      <c r="Z649">
        <v>53</v>
      </c>
      <c r="AA649">
        <v>7</v>
      </c>
      <c r="AB649">
        <v>7</v>
      </c>
      <c r="AC649">
        <v>9</v>
      </c>
    </row>
    <row r="650" spans="1:29">
      <c r="A650">
        <v>652</v>
      </c>
      <c r="B650" t="s">
        <v>805</v>
      </c>
      <c r="C650" t="s">
        <v>2179</v>
      </c>
      <c r="J650" t="s">
        <v>1444</v>
      </c>
      <c r="K650">
        <v>0</v>
      </c>
      <c r="N650" t="b">
        <v>0</v>
      </c>
      <c r="O650" t="b">
        <v>1</v>
      </c>
      <c r="P650" t="b">
        <v>0</v>
      </c>
      <c r="Q650">
        <v>8</v>
      </c>
      <c r="R650">
        <v>2</v>
      </c>
      <c r="S650">
        <v>1</v>
      </c>
      <c r="T650">
        <v>3</v>
      </c>
      <c r="U650" t="b">
        <v>1</v>
      </c>
      <c r="V650" t="s">
        <v>552</v>
      </c>
      <c r="W650" t="s">
        <v>1987</v>
      </c>
      <c r="X650" t="s">
        <v>14495</v>
      </c>
      <c r="Y650">
        <v>53</v>
      </c>
      <c r="Z650">
        <v>53</v>
      </c>
      <c r="AA650">
        <v>8</v>
      </c>
      <c r="AB650">
        <v>8</v>
      </c>
      <c r="AC650">
        <v>9</v>
      </c>
    </row>
    <row r="651" spans="1:29">
      <c r="A651">
        <v>653</v>
      </c>
      <c r="B651" t="s">
        <v>805</v>
      </c>
      <c r="C651" t="s">
        <v>2180</v>
      </c>
      <c r="J651" t="s">
        <v>1444</v>
      </c>
      <c r="K651">
        <v>0</v>
      </c>
      <c r="N651" t="b">
        <v>0</v>
      </c>
      <c r="O651" t="b">
        <v>1</v>
      </c>
      <c r="P651" t="b">
        <v>0</v>
      </c>
      <c r="Q651">
        <v>8</v>
      </c>
      <c r="R651">
        <v>2</v>
      </c>
      <c r="S651">
        <v>1</v>
      </c>
      <c r="T651">
        <v>3</v>
      </c>
      <c r="U651" t="b">
        <v>1</v>
      </c>
      <c r="V651" t="s">
        <v>552</v>
      </c>
      <c r="W651" t="s">
        <v>1987</v>
      </c>
      <c r="X651" t="s">
        <v>14841</v>
      </c>
      <c r="Y651">
        <v>54</v>
      </c>
      <c r="Z651">
        <v>54</v>
      </c>
      <c r="AA651">
        <v>4</v>
      </c>
      <c r="AB651">
        <v>4</v>
      </c>
      <c r="AC651">
        <v>9</v>
      </c>
    </row>
    <row r="652" spans="1:29">
      <c r="A652">
        <v>654</v>
      </c>
      <c r="B652" t="s">
        <v>805</v>
      </c>
      <c r="C652" t="s">
        <v>2181</v>
      </c>
      <c r="J652" t="s">
        <v>1444</v>
      </c>
      <c r="K652">
        <v>0</v>
      </c>
      <c r="N652" t="b">
        <v>0</v>
      </c>
      <c r="O652" t="b">
        <v>1</v>
      </c>
      <c r="P652" t="b">
        <v>0</v>
      </c>
      <c r="Q652">
        <v>8</v>
      </c>
      <c r="R652">
        <v>2</v>
      </c>
      <c r="S652">
        <v>1</v>
      </c>
      <c r="T652">
        <v>3</v>
      </c>
      <c r="U652" t="b">
        <v>1</v>
      </c>
      <c r="V652" t="s">
        <v>552</v>
      </c>
      <c r="W652" t="s">
        <v>1987</v>
      </c>
      <c r="X652" t="s">
        <v>14842</v>
      </c>
      <c r="Y652">
        <v>54</v>
      </c>
      <c r="Z652">
        <v>54</v>
      </c>
      <c r="AA652">
        <v>5</v>
      </c>
      <c r="AB652">
        <v>5</v>
      </c>
      <c r="AC652">
        <v>9</v>
      </c>
    </row>
    <row r="653" spans="1:29">
      <c r="A653">
        <v>655</v>
      </c>
      <c r="B653" t="s">
        <v>805</v>
      </c>
      <c r="C653" t="s">
        <v>2182</v>
      </c>
      <c r="J653" t="s">
        <v>1444</v>
      </c>
      <c r="K653">
        <v>0</v>
      </c>
      <c r="N653" t="b">
        <v>0</v>
      </c>
      <c r="O653" t="b">
        <v>1</v>
      </c>
      <c r="P653" t="b">
        <v>0</v>
      </c>
      <c r="Q653">
        <v>8</v>
      </c>
      <c r="R653">
        <v>2</v>
      </c>
      <c r="S653">
        <v>1</v>
      </c>
      <c r="T653">
        <v>3</v>
      </c>
      <c r="U653" t="b">
        <v>1</v>
      </c>
      <c r="V653" t="s">
        <v>552</v>
      </c>
      <c r="W653" t="s">
        <v>1987</v>
      </c>
      <c r="X653" t="s">
        <v>14571</v>
      </c>
      <c r="Y653">
        <v>54</v>
      </c>
      <c r="Z653">
        <v>54</v>
      </c>
      <c r="AA653">
        <v>6</v>
      </c>
      <c r="AB653">
        <v>6</v>
      </c>
      <c r="AC653">
        <v>9</v>
      </c>
    </row>
    <row r="654" spans="1:29">
      <c r="A654">
        <v>656</v>
      </c>
      <c r="B654" t="s">
        <v>805</v>
      </c>
      <c r="C654" t="s">
        <v>2183</v>
      </c>
      <c r="J654" t="s">
        <v>1444</v>
      </c>
      <c r="K654">
        <v>0</v>
      </c>
      <c r="N654" t="b">
        <v>0</v>
      </c>
      <c r="O654" t="b">
        <v>1</v>
      </c>
      <c r="P654" t="b">
        <v>0</v>
      </c>
      <c r="Q654">
        <v>8</v>
      </c>
      <c r="R654">
        <v>2</v>
      </c>
      <c r="S654">
        <v>1</v>
      </c>
      <c r="T654">
        <v>3</v>
      </c>
      <c r="U654" t="b">
        <v>1</v>
      </c>
      <c r="V654" t="s">
        <v>552</v>
      </c>
      <c r="W654" t="s">
        <v>1987</v>
      </c>
      <c r="X654" t="s">
        <v>14843</v>
      </c>
      <c r="Y654">
        <v>54</v>
      </c>
      <c r="Z654">
        <v>54</v>
      </c>
      <c r="AA654">
        <v>7</v>
      </c>
      <c r="AB654">
        <v>7</v>
      </c>
      <c r="AC654">
        <v>9</v>
      </c>
    </row>
    <row r="655" spans="1:29">
      <c r="A655">
        <v>657</v>
      </c>
      <c r="B655" t="s">
        <v>805</v>
      </c>
      <c r="C655" t="s">
        <v>2184</v>
      </c>
      <c r="J655" t="s">
        <v>1444</v>
      </c>
      <c r="K655">
        <v>0</v>
      </c>
      <c r="N655" t="b">
        <v>0</v>
      </c>
      <c r="O655" t="b">
        <v>1</v>
      </c>
      <c r="P655" t="b">
        <v>0</v>
      </c>
      <c r="Q655">
        <v>8</v>
      </c>
      <c r="R655">
        <v>2</v>
      </c>
      <c r="S655">
        <v>1</v>
      </c>
      <c r="T655">
        <v>3</v>
      </c>
      <c r="U655" t="b">
        <v>1</v>
      </c>
      <c r="V655" t="s">
        <v>552</v>
      </c>
      <c r="W655" t="s">
        <v>1987</v>
      </c>
      <c r="X655" t="s">
        <v>14496</v>
      </c>
      <c r="Y655">
        <v>54</v>
      </c>
      <c r="Z655">
        <v>54</v>
      </c>
      <c r="AA655">
        <v>8</v>
      </c>
      <c r="AB655">
        <v>8</v>
      </c>
      <c r="AC655">
        <v>9</v>
      </c>
    </row>
    <row r="656" spans="1:29">
      <c r="A656">
        <v>658</v>
      </c>
      <c r="B656" t="s">
        <v>805</v>
      </c>
      <c r="C656" t="s">
        <v>2185</v>
      </c>
      <c r="J656" t="s">
        <v>1444</v>
      </c>
      <c r="K656">
        <v>0</v>
      </c>
      <c r="N656" t="b">
        <v>1</v>
      </c>
      <c r="O656" t="b">
        <v>0</v>
      </c>
      <c r="P656" t="b">
        <v>0</v>
      </c>
      <c r="Q656">
        <v>8</v>
      </c>
      <c r="R656">
        <v>2</v>
      </c>
      <c r="S656">
        <v>1</v>
      </c>
      <c r="T656">
        <v>3</v>
      </c>
      <c r="U656" t="b">
        <v>1</v>
      </c>
      <c r="V656" t="s">
        <v>552</v>
      </c>
      <c r="W656" t="s">
        <v>1987</v>
      </c>
      <c r="X656" t="s">
        <v>14844</v>
      </c>
      <c r="Y656">
        <v>56</v>
      </c>
      <c r="Z656">
        <v>56</v>
      </c>
      <c r="AA656">
        <v>4</v>
      </c>
      <c r="AB656">
        <v>4</v>
      </c>
      <c r="AC656">
        <v>9</v>
      </c>
    </row>
    <row r="657" spans="1:29">
      <c r="A657">
        <v>659</v>
      </c>
      <c r="B657" t="s">
        <v>805</v>
      </c>
      <c r="C657" t="s">
        <v>2186</v>
      </c>
      <c r="J657" t="s">
        <v>1444</v>
      </c>
      <c r="K657">
        <v>0</v>
      </c>
      <c r="N657" t="b">
        <v>1</v>
      </c>
      <c r="O657" t="b">
        <v>0</v>
      </c>
      <c r="P657" t="b">
        <v>0</v>
      </c>
      <c r="Q657">
        <v>8</v>
      </c>
      <c r="R657">
        <v>2</v>
      </c>
      <c r="S657">
        <v>1</v>
      </c>
      <c r="T657">
        <v>3</v>
      </c>
      <c r="U657" t="b">
        <v>1</v>
      </c>
      <c r="V657" t="s">
        <v>552</v>
      </c>
      <c r="W657" t="s">
        <v>1987</v>
      </c>
      <c r="X657" t="s">
        <v>14845</v>
      </c>
      <c r="Y657">
        <v>56</v>
      </c>
      <c r="Z657">
        <v>56</v>
      </c>
      <c r="AA657">
        <v>5</v>
      </c>
      <c r="AB657">
        <v>5</v>
      </c>
      <c r="AC657">
        <v>9</v>
      </c>
    </row>
    <row r="658" spans="1:29">
      <c r="A658">
        <v>660</v>
      </c>
      <c r="B658" t="s">
        <v>805</v>
      </c>
      <c r="C658" t="s">
        <v>2187</v>
      </c>
      <c r="J658" t="s">
        <v>1444</v>
      </c>
      <c r="K658">
        <v>0</v>
      </c>
      <c r="N658" t="b">
        <v>1</v>
      </c>
      <c r="O658" t="b">
        <v>0</v>
      </c>
      <c r="P658" t="b">
        <v>0</v>
      </c>
      <c r="Q658">
        <v>8</v>
      </c>
      <c r="R658">
        <v>2</v>
      </c>
      <c r="S658">
        <v>1</v>
      </c>
      <c r="T658">
        <v>3</v>
      </c>
      <c r="U658" t="b">
        <v>1</v>
      </c>
      <c r="V658" t="s">
        <v>552</v>
      </c>
      <c r="W658" t="s">
        <v>1987</v>
      </c>
      <c r="X658" t="s">
        <v>14846</v>
      </c>
      <c r="Y658">
        <v>57</v>
      </c>
      <c r="Z658">
        <v>57</v>
      </c>
      <c r="AA658">
        <v>4</v>
      </c>
      <c r="AB658">
        <v>4</v>
      </c>
      <c r="AC658">
        <v>9</v>
      </c>
    </row>
    <row r="659" spans="1:29">
      <c r="A659">
        <v>661</v>
      </c>
      <c r="B659" t="s">
        <v>805</v>
      </c>
      <c r="C659" t="s">
        <v>2188</v>
      </c>
      <c r="J659" t="s">
        <v>1444</v>
      </c>
      <c r="K659">
        <v>0</v>
      </c>
      <c r="N659" t="b">
        <v>1</v>
      </c>
      <c r="O659" t="b">
        <v>0</v>
      </c>
      <c r="P659" t="b">
        <v>0</v>
      </c>
      <c r="Q659">
        <v>8</v>
      </c>
      <c r="R659">
        <v>2</v>
      </c>
      <c r="S659">
        <v>1</v>
      </c>
      <c r="T659">
        <v>3</v>
      </c>
      <c r="U659" t="b">
        <v>1</v>
      </c>
      <c r="V659" t="s">
        <v>552</v>
      </c>
      <c r="W659" t="s">
        <v>1987</v>
      </c>
      <c r="X659" t="s">
        <v>14847</v>
      </c>
      <c r="Y659">
        <v>57</v>
      </c>
      <c r="Z659">
        <v>57</v>
      </c>
      <c r="AA659">
        <v>5</v>
      </c>
      <c r="AB659">
        <v>5</v>
      </c>
      <c r="AC659">
        <v>9</v>
      </c>
    </row>
    <row r="660" spans="1:29">
      <c r="A660">
        <v>662</v>
      </c>
      <c r="B660" t="s">
        <v>805</v>
      </c>
      <c r="C660" t="s">
        <v>2189</v>
      </c>
      <c r="J660" t="s">
        <v>1444</v>
      </c>
      <c r="K660">
        <v>0</v>
      </c>
      <c r="N660" t="b">
        <v>1</v>
      </c>
      <c r="O660" t="b">
        <v>0</v>
      </c>
      <c r="P660" t="b">
        <v>0</v>
      </c>
      <c r="Q660">
        <v>8</v>
      </c>
      <c r="R660">
        <v>2</v>
      </c>
      <c r="S660">
        <v>1</v>
      </c>
      <c r="T660">
        <v>3</v>
      </c>
      <c r="U660" t="b">
        <v>1</v>
      </c>
      <c r="V660" t="s">
        <v>552</v>
      </c>
      <c r="W660" t="s">
        <v>1987</v>
      </c>
      <c r="X660" t="s">
        <v>14848</v>
      </c>
      <c r="Y660">
        <v>58</v>
      </c>
      <c r="Z660">
        <v>58</v>
      </c>
      <c r="AA660">
        <v>4</v>
      </c>
      <c r="AB660">
        <v>4</v>
      </c>
      <c r="AC660">
        <v>9</v>
      </c>
    </row>
    <row r="661" spans="1:29">
      <c r="A661">
        <v>663</v>
      </c>
      <c r="B661" t="s">
        <v>805</v>
      </c>
      <c r="C661" t="s">
        <v>2190</v>
      </c>
      <c r="J661" t="s">
        <v>1444</v>
      </c>
      <c r="K661">
        <v>0</v>
      </c>
      <c r="N661" t="b">
        <v>1</v>
      </c>
      <c r="O661" t="b">
        <v>0</v>
      </c>
      <c r="P661" t="b">
        <v>0</v>
      </c>
      <c r="Q661">
        <v>8</v>
      </c>
      <c r="R661">
        <v>2</v>
      </c>
      <c r="S661">
        <v>1</v>
      </c>
      <c r="T661">
        <v>3</v>
      </c>
      <c r="U661" t="b">
        <v>1</v>
      </c>
      <c r="V661" t="s">
        <v>552</v>
      </c>
      <c r="W661" t="s">
        <v>1987</v>
      </c>
      <c r="X661" t="s">
        <v>14849</v>
      </c>
      <c r="Y661">
        <v>58</v>
      </c>
      <c r="Z661">
        <v>58</v>
      </c>
      <c r="AA661">
        <v>5</v>
      </c>
      <c r="AB661">
        <v>5</v>
      </c>
      <c r="AC661">
        <v>9</v>
      </c>
    </row>
    <row r="662" spans="1:29">
      <c r="A662">
        <v>664</v>
      </c>
      <c r="B662" t="s">
        <v>805</v>
      </c>
      <c r="C662" t="s">
        <v>2191</v>
      </c>
      <c r="J662" t="s">
        <v>1444</v>
      </c>
      <c r="K662">
        <v>0</v>
      </c>
      <c r="N662" t="b">
        <v>1</v>
      </c>
      <c r="O662" t="b">
        <v>0</v>
      </c>
      <c r="P662" t="b">
        <v>0</v>
      </c>
      <c r="Q662">
        <v>8</v>
      </c>
      <c r="R662">
        <v>2</v>
      </c>
      <c r="S662">
        <v>1</v>
      </c>
      <c r="T662">
        <v>3</v>
      </c>
      <c r="U662" t="b">
        <v>1</v>
      </c>
      <c r="V662" t="s">
        <v>552</v>
      </c>
      <c r="W662" t="s">
        <v>1987</v>
      </c>
      <c r="X662" t="s">
        <v>14850</v>
      </c>
      <c r="Y662">
        <v>59</v>
      </c>
      <c r="Z662">
        <v>59</v>
      </c>
      <c r="AA662">
        <v>4</v>
      </c>
      <c r="AB662">
        <v>4</v>
      </c>
      <c r="AC662">
        <v>9</v>
      </c>
    </row>
    <row r="663" spans="1:29">
      <c r="A663">
        <v>665</v>
      </c>
      <c r="B663" t="s">
        <v>805</v>
      </c>
      <c r="C663" t="s">
        <v>2192</v>
      </c>
      <c r="J663" t="s">
        <v>1444</v>
      </c>
      <c r="K663">
        <v>0</v>
      </c>
      <c r="N663" t="b">
        <v>1</v>
      </c>
      <c r="O663" t="b">
        <v>0</v>
      </c>
      <c r="P663" t="b">
        <v>0</v>
      </c>
      <c r="Q663">
        <v>8</v>
      </c>
      <c r="R663">
        <v>2</v>
      </c>
      <c r="S663">
        <v>1</v>
      </c>
      <c r="T663">
        <v>3</v>
      </c>
      <c r="U663" t="b">
        <v>1</v>
      </c>
      <c r="V663" t="s">
        <v>552</v>
      </c>
      <c r="W663" t="s">
        <v>1987</v>
      </c>
      <c r="X663" t="s">
        <v>14851</v>
      </c>
      <c r="Y663">
        <v>59</v>
      </c>
      <c r="Z663">
        <v>59</v>
      </c>
      <c r="AA663">
        <v>5</v>
      </c>
      <c r="AB663">
        <v>5</v>
      </c>
      <c r="AC663">
        <v>9</v>
      </c>
    </row>
    <row r="664" spans="1:29">
      <c r="A664">
        <v>666</v>
      </c>
      <c r="B664" t="s">
        <v>805</v>
      </c>
      <c r="C664" t="s">
        <v>2193</v>
      </c>
      <c r="J664" t="s">
        <v>1444</v>
      </c>
      <c r="K664">
        <v>0</v>
      </c>
      <c r="N664" t="b">
        <v>1</v>
      </c>
      <c r="O664" t="b">
        <v>0</v>
      </c>
      <c r="P664" t="b">
        <v>0</v>
      </c>
      <c r="Q664">
        <v>8</v>
      </c>
      <c r="R664">
        <v>2</v>
      </c>
      <c r="S664">
        <v>1</v>
      </c>
      <c r="T664">
        <v>3</v>
      </c>
      <c r="U664" t="b">
        <v>1</v>
      </c>
      <c r="V664" t="s">
        <v>552</v>
      </c>
      <c r="W664" t="s">
        <v>1987</v>
      </c>
      <c r="X664" t="s">
        <v>14852</v>
      </c>
      <c r="Y664">
        <v>60</v>
      </c>
      <c r="Z664">
        <v>60</v>
      </c>
      <c r="AA664">
        <v>4</v>
      </c>
      <c r="AB664">
        <v>4</v>
      </c>
      <c r="AC664">
        <v>9</v>
      </c>
    </row>
    <row r="665" spans="1:29">
      <c r="A665">
        <v>667</v>
      </c>
      <c r="B665" t="s">
        <v>805</v>
      </c>
      <c r="C665" t="s">
        <v>2194</v>
      </c>
      <c r="J665" t="s">
        <v>1444</v>
      </c>
      <c r="K665">
        <v>0</v>
      </c>
      <c r="N665" t="b">
        <v>1</v>
      </c>
      <c r="O665" t="b">
        <v>0</v>
      </c>
      <c r="P665" t="b">
        <v>0</v>
      </c>
      <c r="Q665">
        <v>8</v>
      </c>
      <c r="R665">
        <v>2</v>
      </c>
      <c r="S665">
        <v>1</v>
      </c>
      <c r="T665">
        <v>3</v>
      </c>
      <c r="U665" t="b">
        <v>1</v>
      </c>
      <c r="V665" t="s">
        <v>552</v>
      </c>
      <c r="W665" t="s">
        <v>1987</v>
      </c>
      <c r="X665" t="s">
        <v>14853</v>
      </c>
      <c r="Y665">
        <v>60</v>
      </c>
      <c r="Z665">
        <v>60</v>
      </c>
      <c r="AA665">
        <v>5</v>
      </c>
      <c r="AB665">
        <v>5</v>
      </c>
      <c r="AC665">
        <v>9</v>
      </c>
    </row>
    <row r="666" spans="1:29">
      <c r="A666">
        <v>668</v>
      </c>
      <c r="B666" t="s">
        <v>805</v>
      </c>
      <c r="C666" t="s">
        <v>2195</v>
      </c>
      <c r="J666" t="s">
        <v>1444</v>
      </c>
      <c r="K666">
        <v>0</v>
      </c>
      <c r="N666" t="b">
        <v>1</v>
      </c>
      <c r="O666" t="b">
        <v>0</v>
      </c>
      <c r="P666" t="b">
        <v>0</v>
      </c>
      <c r="Q666">
        <v>8</v>
      </c>
      <c r="R666">
        <v>2</v>
      </c>
      <c r="S666">
        <v>1</v>
      </c>
      <c r="T666">
        <v>3</v>
      </c>
      <c r="U666" t="b">
        <v>1</v>
      </c>
      <c r="V666" t="s">
        <v>552</v>
      </c>
      <c r="W666" t="s">
        <v>1987</v>
      </c>
      <c r="X666" t="s">
        <v>14854</v>
      </c>
      <c r="Y666">
        <v>61</v>
      </c>
      <c r="Z666">
        <v>61</v>
      </c>
      <c r="AA666">
        <v>4</v>
      </c>
      <c r="AB666">
        <v>4</v>
      </c>
      <c r="AC666">
        <v>9</v>
      </c>
    </row>
    <row r="667" spans="1:29">
      <c r="A667">
        <v>669</v>
      </c>
      <c r="B667" t="s">
        <v>805</v>
      </c>
      <c r="C667" t="s">
        <v>2196</v>
      </c>
      <c r="J667" t="s">
        <v>1444</v>
      </c>
      <c r="K667">
        <v>0</v>
      </c>
      <c r="N667" t="b">
        <v>1</v>
      </c>
      <c r="O667" t="b">
        <v>0</v>
      </c>
      <c r="P667" t="b">
        <v>0</v>
      </c>
      <c r="Q667">
        <v>8</v>
      </c>
      <c r="R667">
        <v>2</v>
      </c>
      <c r="S667">
        <v>1</v>
      </c>
      <c r="T667">
        <v>3</v>
      </c>
      <c r="U667" t="b">
        <v>1</v>
      </c>
      <c r="V667" t="s">
        <v>552</v>
      </c>
      <c r="W667" t="s">
        <v>1987</v>
      </c>
      <c r="X667" t="s">
        <v>14855</v>
      </c>
      <c r="Y667">
        <v>61</v>
      </c>
      <c r="Z667">
        <v>61</v>
      </c>
      <c r="AA667">
        <v>5</v>
      </c>
      <c r="AB667">
        <v>5</v>
      </c>
      <c r="AC667">
        <v>9</v>
      </c>
    </row>
    <row r="668" spans="1:29">
      <c r="A668">
        <v>670</v>
      </c>
      <c r="B668" t="s">
        <v>805</v>
      </c>
      <c r="C668" t="s">
        <v>2197</v>
      </c>
      <c r="J668" t="s">
        <v>1444</v>
      </c>
      <c r="K668">
        <v>0</v>
      </c>
      <c r="N668" t="b">
        <v>1</v>
      </c>
      <c r="O668" t="b">
        <v>0</v>
      </c>
      <c r="P668" t="b">
        <v>0</v>
      </c>
      <c r="Q668">
        <v>8</v>
      </c>
      <c r="R668">
        <v>2</v>
      </c>
      <c r="S668">
        <v>1</v>
      </c>
      <c r="T668">
        <v>3</v>
      </c>
      <c r="U668" t="b">
        <v>1</v>
      </c>
      <c r="V668" t="s">
        <v>552</v>
      </c>
      <c r="W668" t="s">
        <v>1987</v>
      </c>
      <c r="X668" t="s">
        <v>14856</v>
      </c>
      <c r="Y668">
        <v>62</v>
      </c>
      <c r="Z668">
        <v>62</v>
      </c>
      <c r="AA668">
        <v>4</v>
      </c>
      <c r="AB668">
        <v>4</v>
      </c>
      <c r="AC668">
        <v>9</v>
      </c>
    </row>
    <row r="669" spans="1:29">
      <c r="A669">
        <v>671</v>
      </c>
      <c r="B669" t="s">
        <v>805</v>
      </c>
      <c r="C669" t="s">
        <v>2198</v>
      </c>
      <c r="J669" t="s">
        <v>1444</v>
      </c>
      <c r="K669">
        <v>0</v>
      </c>
      <c r="N669" t="b">
        <v>1</v>
      </c>
      <c r="O669" t="b">
        <v>0</v>
      </c>
      <c r="P669" t="b">
        <v>0</v>
      </c>
      <c r="Q669">
        <v>8</v>
      </c>
      <c r="R669">
        <v>2</v>
      </c>
      <c r="S669">
        <v>1</v>
      </c>
      <c r="T669">
        <v>3</v>
      </c>
      <c r="U669" t="b">
        <v>1</v>
      </c>
      <c r="V669" t="s">
        <v>552</v>
      </c>
      <c r="W669" t="s">
        <v>1987</v>
      </c>
      <c r="X669" t="s">
        <v>14857</v>
      </c>
      <c r="Y669">
        <v>62</v>
      </c>
      <c r="Z669">
        <v>62</v>
      </c>
      <c r="AA669">
        <v>5</v>
      </c>
      <c r="AB669">
        <v>5</v>
      </c>
      <c r="AC669">
        <v>9</v>
      </c>
    </row>
    <row r="670" spans="1:29">
      <c r="A670">
        <v>672</v>
      </c>
      <c r="B670" t="s">
        <v>805</v>
      </c>
      <c r="C670" t="s">
        <v>2199</v>
      </c>
      <c r="J670" t="s">
        <v>1444</v>
      </c>
      <c r="K670">
        <v>0</v>
      </c>
      <c r="N670" t="b">
        <v>1</v>
      </c>
      <c r="O670" t="b">
        <v>0</v>
      </c>
      <c r="P670" t="b">
        <v>0</v>
      </c>
      <c r="Q670">
        <v>8</v>
      </c>
      <c r="R670">
        <v>2</v>
      </c>
      <c r="S670">
        <v>1</v>
      </c>
      <c r="T670">
        <v>3</v>
      </c>
      <c r="U670" t="b">
        <v>1</v>
      </c>
      <c r="V670" t="s">
        <v>552</v>
      </c>
      <c r="W670" t="s">
        <v>1987</v>
      </c>
      <c r="X670" t="s">
        <v>14858</v>
      </c>
      <c r="Y670">
        <v>63</v>
      </c>
      <c r="Z670">
        <v>63</v>
      </c>
      <c r="AA670">
        <v>4</v>
      </c>
      <c r="AB670">
        <v>4</v>
      </c>
      <c r="AC670">
        <v>9</v>
      </c>
    </row>
    <row r="671" spans="1:29">
      <c r="A671">
        <v>673</v>
      </c>
      <c r="B671" t="s">
        <v>805</v>
      </c>
      <c r="C671" t="s">
        <v>2200</v>
      </c>
      <c r="J671" t="s">
        <v>1444</v>
      </c>
      <c r="K671">
        <v>0</v>
      </c>
      <c r="N671" t="b">
        <v>1</v>
      </c>
      <c r="O671" t="b">
        <v>0</v>
      </c>
      <c r="P671" t="b">
        <v>0</v>
      </c>
      <c r="Q671">
        <v>8</v>
      </c>
      <c r="R671">
        <v>2</v>
      </c>
      <c r="S671">
        <v>1</v>
      </c>
      <c r="T671">
        <v>3</v>
      </c>
      <c r="U671" t="b">
        <v>1</v>
      </c>
      <c r="V671" t="s">
        <v>552</v>
      </c>
      <c r="W671" t="s">
        <v>1987</v>
      </c>
      <c r="X671" t="s">
        <v>14859</v>
      </c>
      <c r="Y671">
        <v>63</v>
      </c>
      <c r="Z671">
        <v>63</v>
      </c>
      <c r="AA671">
        <v>5</v>
      </c>
      <c r="AB671">
        <v>5</v>
      </c>
      <c r="AC671">
        <v>9</v>
      </c>
    </row>
    <row r="672" spans="1:29">
      <c r="A672">
        <v>674</v>
      </c>
      <c r="B672" t="s">
        <v>805</v>
      </c>
      <c r="C672" t="s">
        <v>2201</v>
      </c>
      <c r="J672" t="s">
        <v>1444</v>
      </c>
      <c r="K672">
        <v>0</v>
      </c>
      <c r="N672" t="b">
        <v>1</v>
      </c>
      <c r="O672" t="b">
        <v>0</v>
      </c>
      <c r="P672" t="b">
        <v>0</v>
      </c>
      <c r="Q672">
        <v>8</v>
      </c>
      <c r="R672">
        <v>2</v>
      </c>
      <c r="S672">
        <v>1</v>
      </c>
      <c r="T672">
        <v>3</v>
      </c>
      <c r="U672" t="b">
        <v>1</v>
      </c>
      <c r="V672" t="s">
        <v>552</v>
      </c>
      <c r="W672" t="s">
        <v>1987</v>
      </c>
      <c r="X672" t="s">
        <v>14860</v>
      </c>
      <c r="Y672">
        <v>64</v>
      </c>
      <c r="Z672">
        <v>64</v>
      </c>
      <c r="AA672">
        <v>4</v>
      </c>
      <c r="AB672">
        <v>4</v>
      </c>
      <c r="AC672">
        <v>9</v>
      </c>
    </row>
    <row r="673" spans="1:29">
      <c r="A673">
        <v>675</v>
      </c>
      <c r="B673" t="s">
        <v>805</v>
      </c>
      <c r="C673" t="s">
        <v>2202</v>
      </c>
      <c r="J673" t="s">
        <v>1444</v>
      </c>
      <c r="K673">
        <v>0</v>
      </c>
      <c r="N673" t="b">
        <v>1</v>
      </c>
      <c r="O673" t="b">
        <v>0</v>
      </c>
      <c r="P673" t="b">
        <v>0</v>
      </c>
      <c r="Q673">
        <v>8</v>
      </c>
      <c r="R673">
        <v>2</v>
      </c>
      <c r="S673">
        <v>1</v>
      </c>
      <c r="T673">
        <v>3</v>
      </c>
      <c r="U673" t="b">
        <v>1</v>
      </c>
      <c r="V673" t="s">
        <v>552</v>
      </c>
      <c r="W673" t="s">
        <v>1987</v>
      </c>
      <c r="X673" t="s">
        <v>14861</v>
      </c>
      <c r="Y673">
        <v>64</v>
      </c>
      <c r="Z673">
        <v>64</v>
      </c>
      <c r="AA673">
        <v>5</v>
      </c>
      <c r="AB673">
        <v>5</v>
      </c>
      <c r="AC673">
        <v>9</v>
      </c>
    </row>
    <row r="674" spans="1:29">
      <c r="A674">
        <v>676</v>
      </c>
      <c r="B674" t="s">
        <v>805</v>
      </c>
      <c r="C674" t="s">
        <v>2203</v>
      </c>
      <c r="J674" t="s">
        <v>1444</v>
      </c>
      <c r="K674">
        <v>0</v>
      </c>
      <c r="N674" t="b">
        <v>1</v>
      </c>
      <c r="O674" t="b">
        <v>0</v>
      </c>
      <c r="P674" t="b">
        <v>0</v>
      </c>
      <c r="Q674">
        <v>8</v>
      </c>
      <c r="R674">
        <v>2</v>
      </c>
      <c r="S674">
        <v>1</v>
      </c>
      <c r="T674">
        <v>3</v>
      </c>
      <c r="U674" t="b">
        <v>1</v>
      </c>
      <c r="V674" t="s">
        <v>552</v>
      </c>
      <c r="W674" t="s">
        <v>1987</v>
      </c>
      <c r="X674" t="s">
        <v>14597</v>
      </c>
      <c r="Y674">
        <v>65</v>
      </c>
      <c r="Z674">
        <v>65</v>
      </c>
      <c r="AA674">
        <v>4</v>
      </c>
      <c r="AB674">
        <v>4</v>
      </c>
      <c r="AC674">
        <v>9</v>
      </c>
    </row>
    <row r="675" spans="1:29">
      <c r="A675">
        <v>677</v>
      </c>
      <c r="B675" t="s">
        <v>805</v>
      </c>
      <c r="C675" t="s">
        <v>2204</v>
      </c>
      <c r="J675" t="s">
        <v>1444</v>
      </c>
      <c r="K675">
        <v>0</v>
      </c>
      <c r="N675" t="b">
        <v>1</v>
      </c>
      <c r="O675" t="b">
        <v>0</v>
      </c>
      <c r="P675" t="b">
        <v>0</v>
      </c>
      <c r="Q675">
        <v>8</v>
      </c>
      <c r="R675">
        <v>2</v>
      </c>
      <c r="S675">
        <v>1</v>
      </c>
      <c r="T675">
        <v>3</v>
      </c>
      <c r="U675" t="b">
        <v>1</v>
      </c>
      <c r="V675" t="s">
        <v>552</v>
      </c>
      <c r="W675" t="s">
        <v>1987</v>
      </c>
      <c r="X675" t="s">
        <v>14862</v>
      </c>
      <c r="Y675">
        <v>65</v>
      </c>
      <c r="Z675">
        <v>65</v>
      </c>
      <c r="AA675">
        <v>5</v>
      </c>
      <c r="AB675">
        <v>5</v>
      </c>
      <c r="AC675">
        <v>9</v>
      </c>
    </row>
    <row r="676" spans="1:29">
      <c r="A676">
        <v>678</v>
      </c>
      <c r="B676" t="s">
        <v>805</v>
      </c>
      <c r="C676" t="s">
        <v>2205</v>
      </c>
      <c r="J676" t="s">
        <v>1444</v>
      </c>
      <c r="K676">
        <v>0</v>
      </c>
      <c r="N676" t="b">
        <v>1</v>
      </c>
      <c r="O676" t="b">
        <v>0</v>
      </c>
      <c r="P676" t="b">
        <v>0</v>
      </c>
      <c r="Q676">
        <v>8</v>
      </c>
      <c r="R676">
        <v>2</v>
      </c>
      <c r="S676">
        <v>1</v>
      </c>
      <c r="T676">
        <v>3</v>
      </c>
      <c r="U676" t="b">
        <v>1</v>
      </c>
      <c r="V676" t="s">
        <v>552</v>
      </c>
      <c r="W676" t="s">
        <v>1987</v>
      </c>
      <c r="X676" t="s">
        <v>14598</v>
      </c>
      <c r="Y676">
        <v>66</v>
      </c>
      <c r="Z676">
        <v>66</v>
      </c>
      <c r="AA676">
        <v>4</v>
      </c>
      <c r="AB676">
        <v>4</v>
      </c>
      <c r="AC676">
        <v>9</v>
      </c>
    </row>
    <row r="677" spans="1:29">
      <c r="A677">
        <v>679</v>
      </c>
      <c r="B677" t="s">
        <v>805</v>
      </c>
      <c r="C677" t="s">
        <v>2206</v>
      </c>
      <c r="J677" t="s">
        <v>1444</v>
      </c>
      <c r="K677">
        <v>0</v>
      </c>
      <c r="N677" t="b">
        <v>1</v>
      </c>
      <c r="O677" t="b">
        <v>0</v>
      </c>
      <c r="P677" t="b">
        <v>0</v>
      </c>
      <c r="Q677">
        <v>8</v>
      </c>
      <c r="R677">
        <v>2</v>
      </c>
      <c r="S677">
        <v>1</v>
      </c>
      <c r="T677">
        <v>3</v>
      </c>
      <c r="U677" t="b">
        <v>1</v>
      </c>
      <c r="V677" t="s">
        <v>552</v>
      </c>
      <c r="W677" t="s">
        <v>1987</v>
      </c>
      <c r="X677" t="s">
        <v>14863</v>
      </c>
      <c r="Y677">
        <v>66</v>
      </c>
      <c r="Z677">
        <v>66</v>
      </c>
      <c r="AA677">
        <v>5</v>
      </c>
      <c r="AB677">
        <v>5</v>
      </c>
      <c r="AC677">
        <v>9</v>
      </c>
    </row>
    <row r="678" spans="1:29">
      <c r="A678">
        <v>680</v>
      </c>
      <c r="B678" t="s">
        <v>805</v>
      </c>
      <c r="C678" t="s">
        <v>2207</v>
      </c>
      <c r="J678" t="s">
        <v>1444</v>
      </c>
      <c r="K678">
        <v>0</v>
      </c>
      <c r="N678" t="b">
        <v>1</v>
      </c>
      <c r="O678" t="b">
        <v>0</v>
      </c>
      <c r="P678" t="b">
        <v>0</v>
      </c>
      <c r="Q678">
        <v>8</v>
      </c>
      <c r="R678">
        <v>2</v>
      </c>
      <c r="S678">
        <v>1</v>
      </c>
      <c r="T678">
        <v>3</v>
      </c>
      <c r="U678" t="b">
        <v>1</v>
      </c>
      <c r="V678" t="s">
        <v>552</v>
      </c>
      <c r="W678" t="s">
        <v>1987</v>
      </c>
      <c r="X678" t="s">
        <v>14599</v>
      </c>
      <c r="Y678">
        <v>67</v>
      </c>
      <c r="Z678">
        <v>67</v>
      </c>
      <c r="AA678">
        <v>4</v>
      </c>
      <c r="AB678">
        <v>4</v>
      </c>
      <c r="AC678">
        <v>9</v>
      </c>
    </row>
    <row r="679" spans="1:29">
      <c r="A679">
        <v>681</v>
      </c>
      <c r="B679" t="s">
        <v>805</v>
      </c>
      <c r="C679" t="s">
        <v>2208</v>
      </c>
      <c r="J679" t="s">
        <v>1444</v>
      </c>
      <c r="K679">
        <v>0</v>
      </c>
      <c r="N679" t="b">
        <v>1</v>
      </c>
      <c r="O679" t="b">
        <v>0</v>
      </c>
      <c r="P679" t="b">
        <v>0</v>
      </c>
      <c r="Q679">
        <v>8</v>
      </c>
      <c r="R679">
        <v>2</v>
      </c>
      <c r="S679">
        <v>1</v>
      </c>
      <c r="T679">
        <v>3</v>
      </c>
      <c r="U679" t="b">
        <v>1</v>
      </c>
      <c r="V679" t="s">
        <v>552</v>
      </c>
      <c r="W679" t="s">
        <v>1987</v>
      </c>
      <c r="X679" t="s">
        <v>14864</v>
      </c>
      <c r="Y679">
        <v>67</v>
      </c>
      <c r="Z679">
        <v>67</v>
      </c>
      <c r="AA679">
        <v>5</v>
      </c>
      <c r="AB679">
        <v>5</v>
      </c>
      <c r="AC679">
        <v>9</v>
      </c>
    </row>
    <row r="680" spans="1:29">
      <c r="A680">
        <v>682</v>
      </c>
      <c r="B680" t="s">
        <v>805</v>
      </c>
      <c r="C680" t="s">
        <v>2209</v>
      </c>
      <c r="J680" t="s">
        <v>1444</v>
      </c>
      <c r="K680">
        <v>0</v>
      </c>
      <c r="N680" t="b">
        <v>1</v>
      </c>
      <c r="O680" t="b">
        <v>0</v>
      </c>
      <c r="P680" t="b">
        <v>0</v>
      </c>
      <c r="Q680">
        <v>8</v>
      </c>
      <c r="R680">
        <v>2</v>
      </c>
      <c r="S680">
        <v>1</v>
      </c>
      <c r="T680">
        <v>3</v>
      </c>
      <c r="U680" t="b">
        <v>1</v>
      </c>
      <c r="V680" t="s">
        <v>552</v>
      </c>
      <c r="W680" t="s">
        <v>1987</v>
      </c>
      <c r="X680" t="s">
        <v>14865</v>
      </c>
      <c r="Y680">
        <v>68</v>
      </c>
      <c r="Z680">
        <v>68</v>
      </c>
      <c r="AA680">
        <v>4</v>
      </c>
      <c r="AB680">
        <v>4</v>
      </c>
      <c r="AC680">
        <v>9</v>
      </c>
    </row>
    <row r="681" spans="1:29">
      <c r="A681">
        <v>683</v>
      </c>
      <c r="B681" t="s">
        <v>805</v>
      </c>
      <c r="C681" t="s">
        <v>2210</v>
      </c>
      <c r="J681" t="s">
        <v>1444</v>
      </c>
      <c r="K681">
        <v>0</v>
      </c>
      <c r="N681" t="b">
        <v>1</v>
      </c>
      <c r="O681" t="b">
        <v>0</v>
      </c>
      <c r="P681" t="b">
        <v>0</v>
      </c>
      <c r="Q681">
        <v>8</v>
      </c>
      <c r="R681">
        <v>2</v>
      </c>
      <c r="S681">
        <v>1</v>
      </c>
      <c r="T681">
        <v>3</v>
      </c>
      <c r="U681" t="b">
        <v>1</v>
      </c>
      <c r="V681" t="s">
        <v>552</v>
      </c>
      <c r="W681" t="s">
        <v>1987</v>
      </c>
      <c r="X681" t="s">
        <v>14866</v>
      </c>
      <c r="Y681">
        <v>68</v>
      </c>
      <c r="Z681">
        <v>68</v>
      </c>
      <c r="AA681">
        <v>5</v>
      </c>
      <c r="AB681">
        <v>5</v>
      </c>
      <c r="AC681">
        <v>9</v>
      </c>
    </row>
    <row r="682" spans="1:29">
      <c r="A682">
        <v>684</v>
      </c>
      <c r="B682" t="s">
        <v>805</v>
      </c>
      <c r="C682" t="s">
        <v>2211</v>
      </c>
      <c r="J682" t="s">
        <v>1444</v>
      </c>
      <c r="K682">
        <v>0</v>
      </c>
      <c r="N682" t="b">
        <v>1</v>
      </c>
      <c r="O682" t="b">
        <v>0</v>
      </c>
      <c r="P682" t="b">
        <v>0</v>
      </c>
      <c r="Q682">
        <v>8</v>
      </c>
      <c r="R682">
        <v>2</v>
      </c>
      <c r="S682">
        <v>1</v>
      </c>
      <c r="T682">
        <v>3</v>
      </c>
      <c r="U682" t="b">
        <v>1</v>
      </c>
      <c r="V682" t="s">
        <v>552</v>
      </c>
      <c r="W682" t="s">
        <v>1987</v>
      </c>
      <c r="X682" t="s">
        <v>14867</v>
      </c>
      <c r="Y682">
        <v>69</v>
      </c>
      <c r="Z682">
        <v>69</v>
      </c>
      <c r="AA682">
        <v>4</v>
      </c>
      <c r="AB682">
        <v>4</v>
      </c>
      <c r="AC682">
        <v>9</v>
      </c>
    </row>
    <row r="683" spans="1:29">
      <c r="A683">
        <v>685</v>
      </c>
      <c r="B683" t="s">
        <v>805</v>
      </c>
      <c r="C683" t="s">
        <v>2212</v>
      </c>
      <c r="J683" t="s">
        <v>1444</v>
      </c>
      <c r="K683">
        <v>0</v>
      </c>
      <c r="N683" t="b">
        <v>1</v>
      </c>
      <c r="O683" t="b">
        <v>0</v>
      </c>
      <c r="P683" t="b">
        <v>0</v>
      </c>
      <c r="Q683">
        <v>8</v>
      </c>
      <c r="R683">
        <v>2</v>
      </c>
      <c r="S683">
        <v>1</v>
      </c>
      <c r="T683">
        <v>3</v>
      </c>
      <c r="U683" t="b">
        <v>1</v>
      </c>
      <c r="V683" t="s">
        <v>552</v>
      </c>
      <c r="W683" t="s">
        <v>1987</v>
      </c>
      <c r="X683" t="s">
        <v>14868</v>
      </c>
      <c r="Y683">
        <v>69</v>
      </c>
      <c r="Z683">
        <v>69</v>
      </c>
      <c r="AA683">
        <v>5</v>
      </c>
      <c r="AB683">
        <v>5</v>
      </c>
      <c r="AC683">
        <v>9</v>
      </c>
    </row>
    <row r="684" spans="1:29">
      <c r="A684">
        <v>686</v>
      </c>
      <c r="B684" t="s">
        <v>805</v>
      </c>
      <c r="C684" t="s">
        <v>2213</v>
      </c>
      <c r="J684" t="s">
        <v>1444</v>
      </c>
      <c r="K684">
        <v>0</v>
      </c>
      <c r="N684" t="b">
        <v>1</v>
      </c>
      <c r="O684" t="b">
        <v>0</v>
      </c>
      <c r="P684" t="b">
        <v>0</v>
      </c>
      <c r="Q684">
        <v>8</v>
      </c>
      <c r="R684">
        <v>2</v>
      </c>
      <c r="S684">
        <v>1</v>
      </c>
      <c r="T684">
        <v>3</v>
      </c>
      <c r="U684" t="b">
        <v>1</v>
      </c>
      <c r="V684" t="s">
        <v>552</v>
      </c>
      <c r="W684" t="s">
        <v>1987</v>
      </c>
      <c r="X684" t="s">
        <v>14869</v>
      </c>
      <c r="Y684">
        <v>70</v>
      </c>
      <c r="Z684">
        <v>70</v>
      </c>
      <c r="AA684">
        <v>4</v>
      </c>
      <c r="AB684">
        <v>4</v>
      </c>
      <c r="AC684">
        <v>9</v>
      </c>
    </row>
    <row r="685" spans="1:29">
      <c r="A685">
        <v>687</v>
      </c>
      <c r="B685" t="s">
        <v>805</v>
      </c>
      <c r="C685" t="s">
        <v>2214</v>
      </c>
      <c r="J685" t="s">
        <v>1444</v>
      </c>
      <c r="K685">
        <v>0</v>
      </c>
      <c r="N685" t="b">
        <v>1</v>
      </c>
      <c r="O685" t="b">
        <v>0</v>
      </c>
      <c r="P685" t="b">
        <v>0</v>
      </c>
      <c r="Q685">
        <v>8</v>
      </c>
      <c r="R685">
        <v>2</v>
      </c>
      <c r="S685">
        <v>1</v>
      </c>
      <c r="T685">
        <v>3</v>
      </c>
      <c r="U685" t="b">
        <v>1</v>
      </c>
      <c r="V685" t="s">
        <v>552</v>
      </c>
      <c r="W685" t="s">
        <v>1987</v>
      </c>
      <c r="X685" t="s">
        <v>14870</v>
      </c>
      <c r="Y685">
        <v>70</v>
      </c>
      <c r="Z685">
        <v>70</v>
      </c>
      <c r="AA685">
        <v>5</v>
      </c>
      <c r="AB685">
        <v>5</v>
      </c>
      <c r="AC685">
        <v>9</v>
      </c>
    </row>
    <row r="686" spans="1:29">
      <c r="A686">
        <v>688</v>
      </c>
      <c r="B686" t="s">
        <v>805</v>
      </c>
      <c r="C686" t="s">
        <v>2215</v>
      </c>
      <c r="J686" t="s">
        <v>1444</v>
      </c>
      <c r="K686">
        <v>0</v>
      </c>
      <c r="N686" t="b">
        <v>1</v>
      </c>
      <c r="O686" t="b">
        <v>0</v>
      </c>
      <c r="P686" t="b">
        <v>0</v>
      </c>
      <c r="Q686">
        <v>8</v>
      </c>
      <c r="R686">
        <v>2</v>
      </c>
      <c r="S686">
        <v>1</v>
      </c>
      <c r="T686">
        <v>3</v>
      </c>
      <c r="U686" t="b">
        <v>1</v>
      </c>
      <c r="V686" t="s">
        <v>552</v>
      </c>
      <c r="W686" t="s">
        <v>1987</v>
      </c>
      <c r="X686" t="s">
        <v>14871</v>
      </c>
      <c r="Y686">
        <v>71</v>
      </c>
      <c r="Z686">
        <v>71</v>
      </c>
      <c r="AA686">
        <v>4</v>
      </c>
      <c r="AB686">
        <v>4</v>
      </c>
      <c r="AC686">
        <v>9</v>
      </c>
    </row>
    <row r="687" spans="1:29">
      <c r="A687">
        <v>689</v>
      </c>
      <c r="B687" t="s">
        <v>805</v>
      </c>
      <c r="C687" t="s">
        <v>2216</v>
      </c>
      <c r="J687" t="s">
        <v>1444</v>
      </c>
      <c r="K687">
        <v>0</v>
      </c>
      <c r="N687" t="b">
        <v>1</v>
      </c>
      <c r="O687" t="b">
        <v>0</v>
      </c>
      <c r="P687" t="b">
        <v>0</v>
      </c>
      <c r="Q687">
        <v>8</v>
      </c>
      <c r="R687">
        <v>2</v>
      </c>
      <c r="S687">
        <v>1</v>
      </c>
      <c r="T687">
        <v>3</v>
      </c>
      <c r="U687" t="b">
        <v>1</v>
      </c>
      <c r="V687" t="s">
        <v>552</v>
      </c>
      <c r="W687" t="s">
        <v>1987</v>
      </c>
      <c r="X687" t="s">
        <v>14872</v>
      </c>
      <c r="Y687">
        <v>71</v>
      </c>
      <c r="Z687">
        <v>71</v>
      </c>
      <c r="AA687">
        <v>5</v>
      </c>
      <c r="AB687">
        <v>5</v>
      </c>
      <c r="AC687">
        <v>9</v>
      </c>
    </row>
    <row r="688" spans="1:29">
      <c r="A688">
        <v>690</v>
      </c>
      <c r="B688" t="s">
        <v>805</v>
      </c>
      <c r="C688" t="s">
        <v>2217</v>
      </c>
      <c r="J688" t="s">
        <v>1444</v>
      </c>
      <c r="K688">
        <v>0</v>
      </c>
      <c r="N688" t="b">
        <v>1</v>
      </c>
      <c r="O688" t="b">
        <v>0</v>
      </c>
      <c r="P688" t="b">
        <v>0</v>
      </c>
      <c r="Q688">
        <v>8</v>
      </c>
      <c r="R688">
        <v>2</v>
      </c>
      <c r="S688">
        <v>1</v>
      </c>
      <c r="T688">
        <v>3</v>
      </c>
      <c r="U688" t="b">
        <v>1</v>
      </c>
      <c r="V688" t="s">
        <v>552</v>
      </c>
      <c r="W688" t="s">
        <v>1987</v>
      </c>
      <c r="X688" t="s">
        <v>14873</v>
      </c>
      <c r="Y688">
        <v>72</v>
      </c>
      <c r="Z688">
        <v>72</v>
      </c>
      <c r="AA688">
        <v>4</v>
      </c>
      <c r="AB688">
        <v>4</v>
      </c>
      <c r="AC688">
        <v>9</v>
      </c>
    </row>
    <row r="689" spans="1:29">
      <c r="A689">
        <v>691</v>
      </c>
      <c r="B689" t="s">
        <v>805</v>
      </c>
      <c r="C689" t="s">
        <v>2218</v>
      </c>
      <c r="J689" t="s">
        <v>1444</v>
      </c>
      <c r="K689">
        <v>0</v>
      </c>
      <c r="N689" t="b">
        <v>1</v>
      </c>
      <c r="O689" t="b">
        <v>0</v>
      </c>
      <c r="P689" t="b">
        <v>0</v>
      </c>
      <c r="Q689">
        <v>8</v>
      </c>
      <c r="R689">
        <v>2</v>
      </c>
      <c r="S689">
        <v>1</v>
      </c>
      <c r="T689">
        <v>3</v>
      </c>
      <c r="U689" t="b">
        <v>1</v>
      </c>
      <c r="V689" t="s">
        <v>552</v>
      </c>
      <c r="W689" t="s">
        <v>1987</v>
      </c>
      <c r="X689" t="s">
        <v>14874</v>
      </c>
      <c r="Y689">
        <v>72</v>
      </c>
      <c r="Z689">
        <v>72</v>
      </c>
      <c r="AA689">
        <v>5</v>
      </c>
      <c r="AB689">
        <v>5</v>
      </c>
      <c r="AC689">
        <v>9</v>
      </c>
    </row>
    <row r="690" spans="1:29">
      <c r="A690">
        <v>692</v>
      </c>
      <c r="B690" t="s">
        <v>805</v>
      </c>
      <c r="C690" t="s">
        <v>2219</v>
      </c>
      <c r="J690" t="s">
        <v>1444</v>
      </c>
      <c r="K690">
        <v>0</v>
      </c>
      <c r="N690" t="b">
        <v>1</v>
      </c>
      <c r="O690" t="b">
        <v>0</v>
      </c>
      <c r="P690" t="b">
        <v>0</v>
      </c>
      <c r="Q690">
        <v>8</v>
      </c>
      <c r="R690">
        <v>2</v>
      </c>
      <c r="S690">
        <v>1</v>
      </c>
      <c r="T690">
        <v>3</v>
      </c>
      <c r="U690" t="b">
        <v>1</v>
      </c>
      <c r="V690" t="s">
        <v>552</v>
      </c>
      <c r="W690" t="s">
        <v>1987</v>
      </c>
      <c r="X690" t="s">
        <v>14875</v>
      </c>
      <c r="Y690">
        <v>73</v>
      </c>
      <c r="Z690">
        <v>73</v>
      </c>
      <c r="AA690">
        <v>4</v>
      </c>
      <c r="AB690">
        <v>4</v>
      </c>
      <c r="AC690">
        <v>9</v>
      </c>
    </row>
    <row r="691" spans="1:29">
      <c r="A691">
        <v>693</v>
      </c>
      <c r="B691" t="s">
        <v>805</v>
      </c>
      <c r="C691" t="s">
        <v>2220</v>
      </c>
      <c r="J691" t="s">
        <v>1444</v>
      </c>
      <c r="K691">
        <v>0</v>
      </c>
      <c r="N691" t="b">
        <v>1</v>
      </c>
      <c r="O691" t="b">
        <v>0</v>
      </c>
      <c r="P691" t="b">
        <v>0</v>
      </c>
      <c r="Q691">
        <v>8</v>
      </c>
      <c r="R691">
        <v>2</v>
      </c>
      <c r="S691">
        <v>1</v>
      </c>
      <c r="T691">
        <v>3</v>
      </c>
      <c r="U691" t="b">
        <v>1</v>
      </c>
      <c r="V691" t="s">
        <v>552</v>
      </c>
      <c r="W691" t="s">
        <v>1987</v>
      </c>
      <c r="X691" t="s">
        <v>14876</v>
      </c>
      <c r="Y691">
        <v>73</v>
      </c>
      <c r="Z691">
        <v>73</v>
      </c>
      <c r="AA691">
        <v>5</v>
      </c>
      <c r="AB691">
        <v>5</v>
      </c>
      <c r="AC691">
        <v>9</v>
      </c>
    </row>
    <row r="692" spans="1:29">
      <c r="A692">
        <v>694</v>
      </c>
      <c r="B692" t="s">
        <v>805</v>
      </c>
      <c r="C692" t="s">
        <v>2221</v>
      </c>
      <c r="J692" t="s">
        <v>1444</v>
      </c>
      <c r="K692">
        <v>0</v>
      </c>
      <c r="N692" t="b">
        <v>1</v>
      </c>
      <c r="O692" t="b">
        <v>0</v>
      </c>
      <c r="P692" t="b">
        <v>0</v>
      </c>
      <c r="Q692">
        <v>8</v>
      </c>
      <c r="R692">
        <v>2</v>
      </c>
      <c r="S692">
        <v>1</v>
      </c>
      <c r="T692">
        <v>3</v>
      </c>
      <c r="U692" t="b">
        <v>1</v>
      </c>
      <c r="V692" t="s">
        <v>552</v>
      </c>
      <c r="W692" t="s">
        <v>1987</v>
      </c>
      <c r="X692" t="s">
        <v>14877</v>
      </c>
      <c r="Y692">
        <v>74</v>
      </c>
      <c r="Z692">
        <v>74</v>
      </c>
      <c r="AA692">
        <v>4</v>
      </c>
      <c r="AB692">
        <v>4</v>
      </c>
      <c r="AC692">
        <v>9</v>
      </c>
    </row>
    <row r="693" spans="1:29">
      <c r="A693">
        <v>695</v>
      </c>
      <c r="B693" t="s">
        <v>805</v>
      </c>
      <c r="C693" t="s">
        <v>2222</v>
      </c>
      <c r="J693" t="s">
        <v>1444</v>
      </c>
      <c r="K693">
        <v>0</v>
      </c>
      <c r="N693" t="b">
        <v>1</v>
      </c>
      <c r="O693" t="b">
        <v>0</v>
      </c>
      <c r="P693" t="b">
        <v>0</v>
      </c>
      <c r="Q693">
        <v>8</v>
      </c>
      <c r="R693">
        <v>2</v>
      </c>
      <c r="S693">
        <v>1</v>
      </c>
      <c r="T693">
        <v>3</v>
      </c>
      <c r="U693" t="b">
        <v>1</v>
      </c>
      <c r="V693" t="s">
        <v>552</v>
      </c>
      <c r="W693" t="s">
        <v>1987</v>
      </c>
      <c r="X693" t="s">
        <v>14878</v>
      </c>
      <c r="Y693">
        <v>74</v>
      </c>
      <c r="Z693">
        <v>74</v>
      </c>
      <c r="AA693">
        <v>5</v>
      </c>
      <c r="AB693">
        <v>5</v>
      </c>
      <c r="AC693">
        <v>9</v>
      </c>
    </row>
    <row r="694" spans="1:29">
      <c r="A694">
        <v>696</v>
      </c>
      <c r="B694" t="s">
        <v>805</v>
      </c>
      <c r="C694" t="s">
        <v>2223</v>
      </c>
      <c r="J694" t="s">
        <v>1444</v>
      </c>
      <c r="K694">
        <v>0</v>
      </c>
      <c r="N694" t="b">
        <v>1</v>
      </c>
      <c r="O694" t="b">
        <v>0</v>
      </c>
      <c r="P694" t="b">
        <v>0</v>
      </c>
      <c r="Q694">
        <v>8</v>
      </c>
      <c r="R694">
        <v>2</v>
      </c>
      <c r="S694">
        <v>1</v>
      </c>
      <c r="T694">
        <v>3</v>
      </c>
      <c r="U694" t="b">
        <v>1</v>
      </c>
      <c r="V694" t="s">
        <v>552</v>
      </c>
      <c r="W694" t="s">
        <v>1987</v>
      </c>
      <c r="X694" t="s">
        <v>14879</v>
      </c>
      <c r="Y694">
        <v>75</v>
      </c>
      <c r="Z694">
        <v>75</v>
      </c>
      <c r="AA694">
        <v>4</v>
      </c>
      <c r="AB694">
        <v>4</v>
      </c>
      <c r="AC694">
        <v>9</v>
      </c>
    </row>
    <row r="695" spans="1:29">
      <c r="A695">
        <v>697</v>
      </c>
      <c r="B695" t="s">
        <v>805</v>
      </c>
      <c r="C695" t="s">
        <v>2224</v>
      </c>
      <c r="J695" t="s">
        <v>1444</v>
      </c>
      <c r="K695">
        <v>0</v>
      </c>
      <c r="N695" t="b">
        <v>1</v>
      </c>
      <c r="O695" t="b">
        <v>0</v>
      </c>
      <c r="P695" t="b">
        <v>0</v>
      </c>
      <c r="Q695">
        <v>8</v>
      </c>
      <c r="R695">
        <v>2</v>
      </c>
      <c r="S695">
        <v>1</v>
      </c>
      <c r="T695">
        <v>3</v>
      </c>
      <c r="U695" t="b">
        <v>1</v>
      </c>
      <c r="V695" t="s">
        <v>552</v>
      </c>
      <c r="W695" t="s">
        <v>1987</v>
      </c>
      <c r="X695" t="s">
        <v>14880</v>
      </c>
      <c r="Y695">
        <v>75</v>
      </c>
      <c r="Z695">
        <v>75</v>
      </c>
      <c r="AA695">
        <v>5</v>
      </c>
      <c r="AB695">
        <v>5</v>
      </c>
      <c r="AC695">
        <v>9</v>
      </c>
    </row>
    <row r="696" spans="1:29">
      <c r="A696">
        <v>698</v>
      </c>
      <c r="B696" t="s">
        <v>805</v>
      </c>
      <c r="C696" t="s">
        <v>2225</v>
      </c>
      <c r="J696" t="s">
        <v>1444</v>
      </c>
      <c r="K696">
        <v>0</v>
      </c>
      <c r="N696" t="b">
        <v>1</v>
      </c>
      <c r="O696" t="b">
        <v>0</v>
      </c>
      <c r="P696" t="b">
        <v>0</v>
      </c>
      <c r="Q696">
        <v>8</v>
      </c>
      <c r="R696">
        <v>2</v>
      </c>
      <c r="S696">
        <v>1</v>
      </c>
      <c r="T696">
        <v>3</v>
      </c>
      <c r="U696" t="b">
        <v>1</v>
      </c>
      <c r="V696" t="s">
        <v>552</v>
      </c>
      <c r="W696" t="s">
        <v>1987</v>
      </c>
      <c r="X696" t="s">
        <v>14881</v>
      </c>
      <c r="Y696">
        <v>76</v>
      </c>
      <c r="Z696">
        <v>76</v>
      </c>
      <c r="AA696">
        <v>4</v>
      </c>
      <c r="AB696">
        <v>4</v>
      </c>
      <c r="AC696">
        <v>9</v>
      </c>
    </row>
    <row r="697" spans="1:29">
      <c r="A697">
        <v>699</v>
      </c>
      <c r="B697" t="s">
        <v>805</v>
      </c>
      <c r="C697" t="s">
        <v>2226</v>
      </c>
      <c r="J697" t="s">
        <v>1444</v>
      </c>
      <c r="K697">
        <v>0</v>
      </c>
      <c r="N697" t="b">
        <v>1</v>
      </c>
      <c r="O697" t="b">
        <v>0</v>
      </c>
      <c r="P697" t="b">
        <v>0</v>
      </c>
      <c r="Q697">
        <v>8</v>
      </c>
      <c r="R697">
        <v>2</v>
      </c>
      <c r="S697">
        <v>1</v>
      </c>
      <c r="T697">
        <v>3</v>
      </c>
      <c r="U697" t="b">
        <v>1</v>
      </c>
      <c r="V697" t="s">
        <v>552</v>
      </c>
      <c r="W697" t="s">
        <v>1987</v>
      </c>
      <c r="X697" t="s">
        <v>14882</v>
      </c>
      <c r="Y697">
        <v>76</v>
      </c>
      <c r="Z697">
        <v>76</v>
      </c>
      <c r="AA697">
        <v>5</v>
      </c>
      <c r="AB697">
        <v>5</v>
      </c>
      <c r="AC697">
        <v>9</v>
      </c>
    </row>
    <row r="698" spans="1:29">
      <c r="A698">
        <v>700</v>
      </c>
      <c r="B698" t="s">
        <v>805</v>
      </c>
      <c r="C698" t="s">
        <v>2227</v>
      </c>
      <c r="J698" t="s">
        <v>1444</v>
      </c>
      <c r="K698">
        <v>0</v>
      </c>
      <c r="N698" t="b">
        <v>0</v>
      </c>
      <c r="O698" t="b">
        <v>1</v>
      </c>
      <c r="P698" t="b">
        <v>0</v>
      </c>
      <c r="Q698">
        <v>8</v>
      </c>
      <c r="R698">
        <v>2</v>
      </c>
      <c r="S698">
        <v>1</v>
      </c>
      <c r="T698">
        <v>3</v>
      </c>
      <c r="U698" t="b">
        <v>1</v>
      </c>
      <c r="V698" t="s">
        <v>552</v>
      </c>
      <c r="W698" t="s">
        <v>1987</v>
      </c>
      <c r="X698" t="s">
        <v>14576</v>
      </c>
      <c r="Y698">
        <v>56</v>
      </c>
      <c r="Z698">
        <v>56</v>
      </c>
      <c r="AA698">
        <v>6</v>
      </c>
      <c r="AB698">
        <v>6</v>
      </c>
      <c r="AC698">
        <v>9</v>
      </c>
    </row>
    <row r="699" spans="1:29">
      <c r="A699">
        <v>701</v>
      </c>
      <c r="B699" t="s">
        <v>805</v>
      </c>
      <c r="C699" t="s">
        <v>2228</v>
      </c>
      <c r="J699" t="s">
        <v>1444</v>
      </c>
      <c r="K699">
        <v>0</v>
      </c>
      <c r="N699" t="b">
        <v>0</v>
      </c>
      <c r="O699" t="b">
        <v>1</v>
      </c>
      <c r="P699" t="b">
        <v>0</v>
      </c>
      <c r="Q699">
        <v>8</v>
      </c>
      <c r="R699">
        <v>2</v>
      </c>
      <c r="S699">
        <v>1</v>
      </c>
      <c r="T699">
        <v>3</v>
      </c>
      <c r="U699" t="b">
        <v>1</v>
      </c>
      <c r="V699" t="s">
        <v>552</v>
      </c>
      <c r="W699" t="s">
        <v>1987</v>
      </c>
      <c r="X699" t="s">
        <v>14579</v>
      </c>
      <c r="Y699">
        <v>57</v>
      </c>
      <c r="Z699">
        <v>57</v>
      </c>
      <c r="AA699">
        <v>6</v>
      </c>
      <c r="AB699">
        <v>6</v>
      </c>
      <c r="AC699">
        <v>9</v>
      </c>
    </row>
    <row r="700" spans="1:29">
      <c r="A700">
        <v>702</v>
      </c>
      <c r="B700" t="s">
        <v>805</v>
      </c>
      <c r="C700" t="s">
        <v>2229</v>
      </c>
      <c r="J700" t="s">
        <v>1444</v>
      </c>
      <c r="K700">
        <v>0</v>
      </c>
      <c r="N700" t="b">
        <v>0</v>
      </c>
      <c r="O700" t="b">
        <v>1</v>
      </c>
      <c r="P700" t="b">
        <v>0</v>
      </c>
      <c r="Q700">
        <v>8</v>
      </c>
      <c r="R700">
        <v>2</v>
      </c>
      <c r="S700">
        <v>1</v>
      </c>
      <c r="T700">
        <v>3</v>
      </c>
      <c r="U700" t="b">
        <v>1</v>
      </c>
      <c r="V700" t="s">
        <v>552</v>
      </c>
      <c r="W700" t="s">
        <v>1987</v>
      </c>
      <c r="X700" t="s">
        <v>14582</v>
      </c>
      <c r="Y700">
        <v>58</v>
      </c>
      <c r="Z700">
        <v>58</v>
      </c>
      <c r="AA700">
        <v>6</v>
      </c>
      <c r="AB700">
        <v>6</v>
      </c>
      <c r="AC700">
        <v>9</v>
      </c>
    </row>
    <row r="701" spans="1:29">
      <c r="A701">
        <v>703</v>
      </c>
      <c r="B701" t="s">
        <v>805</v>
      </c>
      <c r="C701" t="s">
        <v>2230</v>
      </c>
      <c r="J701" t="s">
        <v>1444</v>
      </c>
      <c r="K701">
        <v>0</v>
      </c>
      <c r="N701" t="b">
        <v>0</v>
      </c>
      <c r="O701" t="b">
        <v>1</v>
      </c>
      <c r="P701" t="b">
        <v>0</v>
      </c>
      <c r="Q701">
        <v>8</v>
      </c>
      <c r="R701">
        <v>2</v>
      </c>
      <c r="S701">
        <v>1</v>
      </c>
      <c r="T701">
        <v>3</v>
      </c>
      <c r="U701" t="b">
        <v>1</v>
      </c>
      <c r="V701" t="s">
        <v>552</v>
      </c>
      <c r="W701" t="s">
        <v>1987</v>
      </c>
      <c r="X701" t="s">
        <v>14585</v>
      </c>
      <c r="Y701">
        <v>59</v>
      </c>
      <c r="Z701">
        <v>59</v>
      </c>
      <c r="AA701">
        <v>6</v>
      </c>
      <c r="AB701">
        <v>6</v>
      </c>
      <c r="AC701">
        <v>9</v>
      </c>
    </row>
    <row r="702" spans="1:29">
      <c r="A702">
        <v>704</v>
      </c>
      <c r="B702" t="s">
        <v>805</v>
      </c>
      <c r="C702" t="s">
        <v>2231</v>
      </c>
      <c r="J702" t="s">
        <v>1444</v>
      </c>
      <c r="K702">
        <v>0</v>
      </c>
      <c r="N702" t="b">
        <v>0</v>
      </c>
      <c r="O702" t="b">
        <v>1</v>
      </c>
      <c r="P702" t="b">
        <v>0</v>
      </c>
      <c r="Q702">
        <v>8</v>
      </c>
      <c r="R702">
        <v>2</v>
      </c>
      <c r="S702">
        <v>1</v>
      </c>
      <c r="T702">
        <v>3</v>
      </c>
      <c r="U702" t="b">
        <v>1</v>
      </c>
      <c r="V702" t="s">
        <v>552</v>
      </c>
      <c r="W702" t="s">
        <v>1987</v>
      </c>
      <c r="X702" t="s">
        <v>14588</v>
      </c>
      <c r="Y702">
        <v>60</v>
      </c>
      <c r="Z702">
        <v>60</v>
      </c>
      <c r="AA702">
        <v>6</v>
      </c>
      <c r="AB702">
        <v>6</v>
      </c>
      <c r="AC702">
        <v>9</v>
      </c>
    </row>
    <row r="703" spans="1:29">
      <c r="A703">
        <v>705</v>
      </c>
      <c r="B703" t="s">
        <v>805</v>
      </c>
      <c r="C703" t="s">
        <v>2232</v>
      </c>
      <c r="J703" t="s">
        <v>1444</v>
      </c>
      <c r="K703">
        <v>0</v>
      </c>
      <c r="N703" t="b">
        <v>0</v>
      </c>
      <c r="O703" t="b">
        <v>1</v>
      </c>
      <c r="P703" t="b">
        <v>0</v>
      </c>
      <c r="Q703">
        <v>8</v>
      </c>
      <c r="R703">
        <v>2</v>
      </c>
      <c r="S703">
        <v>1</v>
      </c>
      <c r="T703">
        <v>3</v>
      </c>
      <c r="U703" t="b">
        <v>1</v>
      </c>
      <c r="V703" t="s">
        <v>552</v>
      </c>
      <c r="W703" t="s">
        <v>1987</v>
      </c>
      <c r="X703" t="s">
        <v>14591</v>
      </c>
      <c r="Y703">
        <v>61</v>
      </c>
      <c r="Z703">
        <v>61</v>
      </c>
      <c r="AA703">
        <v>6</v>
      </c>
      <c r="AB703">
        <v>6</v>
      </c>
      <c r="AC703">
        <v>9</v>
      </c>
    </row>
    <row r="704" spans="1:29">
      <c r="A704">
        <v>706</v>
      </c>
      <c r="B704" t="s">
        <v>805</v>
      </c>
      <c r="C704" t="s">
        <v>2233</v>
      </c>
      <c r="J704" t="s">
        <v>1444</v>
      </c>
      <c r="K704">
        <v>0</v>
      </c>
      <c r="N704" t="b">
        <v>0</v>
      </c>
      <c r="O704" t="b">
        <v>1</v>
      </c>
      <c r="P704" t="b">
        <v>0</v>
      </c>
      <c r="Q704">
        <v>8</v>
      </c>
      <c r="R704">
        <v>2</v>
      </c>
      <c r="S704">
        <v>1</v>
      </c>
      <c r="T704">
        <v>3</v>
      </c>
      <c r="U704" t="b">
        <v>1</v>
      </c>
      <c r="V704" t="s">
        <v>552</v>
      </c>
      <c r="W704" t="s">
        <v>1987</v>
      </c>
      <c r="X704" t="s">
        <v>14883</v>
      </c>
      <c r="Y704">
        <v>62</v>
      </c>
      <c r="Z704">
        <v>62</v>
      </c>
      <c r="AA704">
        <v>6</v>
      </c>
      <c r="AB704">
        <v>6</v>
      </c>
      <c r="AC704">
        <v>9</v>
      </c>
    </row>
    <row r="705" spans="1:29">
      <c r="A705">
        <v>707</v>
      </c>
      <c r="B705" t="s">
        <v>805</v>
      </c>
      <c r="C705" t="s">
        <v>2234</v>
      </c>
      <c r="J705" t="s">
        <v>1444</v>
      </c>
      <c r="K705">
        <v>0</v>
      </c>
      <c r="N705" t="b">
        <v>0</v>
      </c>
      <c r="O705" t="b">
        <v>1</v>
      </c>
      <c r="P705" t="b">
        <v>0</v>
      </c>
      <c r="Q705">
        <v>8</v>
      </c>
      <c r="R705">
        <v>2</v>
      </c>
      <c r="S705">
        <v>1</v>
      </c>
      <c r="T705">
        <v>3</v>
      </c>
      <c r="U705" t="b">
        <v>1</v>
      </c>
      <c r="V705" t="s">
        <v>552</v>
      </c>
      <c r="W705" t="s">
        <v>1987</v>
      </c>
      <c r="X705" t="s">
        <v>14884</v>
      </c>
      <c r="Y705">
        <v>63</v>
      </c>
      <c r="Z705">
        <v>63</v>
      </c>
      <c r="AA705">
        <v>6</v>
      </c>
      <c r="AB705">
        <v>6</v>
      </c>
      <c r="AC705">
        <v>9</v>
      </c>
    </row>
    <row r="706" spans="1:29">
      <c r="A706">
        <v>708</v>
      </c>
      <c r="B706" t="s">
        <v>805</v>
      </c>
      <c r="C706" t="s">
        <v>2235</v>
      </c>
      <c r="J706" t="s">
        <v>1444</v>
      </c>
      <c r="K706">
        <v>0</v>
      </c>
      <c r="N706" t="b">
        <v>0</v>
      </c>
      <c r="O706" t="b">
        <v>1</v>
      </c>
      <c r="P706" t="b">
        <v>0</v>
      </c>
      <c r="Q706">
        <v>8</v>
      </c>
      <c r="R706">
        <v>2</v>
      </c>
      <c r="S706">
        <v>1</v>
      </c>
      <c r="T706">
        <v>3</v>
      </c>
      <c r="U706" t="b">
        <v>1</v>
      </c>
      <c r="V706" t="s">
        <v>552</v>
      </c>
      <c r="W706" t="s">
        <v>1987</v>
      </c>
      <c r="X706" t="s">
        <v>14596</v>
      </c>
      <c r="Y706">
        <v>64</v>
      </c>
      <c r="Z706">
        <v>64</v>
      </c>
      <c r="AA706">
        <v>6</v>
      </c>
      <c r="AB706">
        <v>6</v>
      </c>
      <c r="AC706">
        <v>9</v>
      </c>
    </row>
    <row r="707" spans="1:29">
      <c r="A707">
        <v>709</v>
      </c>
      <c r="B707" t="s">
        <v>805</v>
      </c>
      <c r="C707" t="s">
        <v>2236</v>
      </c>
      <c r="J707" t="s">
        <v>1444</v>
      </c>
      <c r="K707">
        <v>0</v>
      </c>
      <c r="N707" t="b">
        <v>0</v>
      </c>
      <c r="O707" t="b">
        <v>1</v>
      </c>
      <c r="P707" t="b">
        <v>0</v>
      </c>
      <c r="Q707">
        <v>8</v>
      </c>
      <c r="R707">
        <v>2</v>
      </c>
      <c r="S707">
        <v>1</v>
      </c>
      <c r="T707">
        <v>3</v>
      </c>
      <c r="U707" t="b">
        <v>1</v>
      </c>
      <c r="V707" t="s">
        <v>552</v>
      </c>
      <c r="W707" t="s">
        <v>1987</v>
      </c>
      <c r="X707" t="s">
        <v>14885</v>
      </c>
      <c r="Y707">
        <v>65</v>
      </c>
      <c r="Z707">
        <v>65</v>
      </c>
      <c r="AA707">
        <v>6</v>
      </c>
      <c r="AB707">
        <v>6</v>
      </c>
      <c r="AC707">
        <v>9</v>
      </c>
    </row>
    <row r="708" spans="1:29">
      <c r="A708">
        <v>710</v>
      </c>
      <c r="B708" t="s">
        <v>805</v>
      </c>
      <c r="C708" t="s">
        <v>2237</v>
      </c>
      <c r="J708" t="s">
        <v>1444</v>
      </c>
      <c r="K708">
        <v>0</v>
      </c>
      <c r="N708" t="b">
        <v>0</v>
      </c>
      <c r="O708" t="b">
        <v>1</v>
      </c>
      <c r="P708" t="b">
        <v>0</v>
      </c>
      <c r="Q708">
        <v>8</v>
      </c>
      <c r="R708">
        <v>2</v>
      </c>
      <c r="S708">
        <v>1</v>
      </c>
      <c r="T708">
        <v>3</v>
      </c>
      <c r="U708" t="b">
        <v>1</v>
      </c>
      <c r="V708" t="s">
        <v>552</v>
      </c>
      <c r="W708" t="s">
        <v>1987</v>
      </c>
      <c r="X708" t="s">
        <v>14886</v>
      </c>
      <c r="Y708">
        <v>66</v>
      </c>
      <c r="Z708">
        <v>66</v>
      </c>
      <c r="AA708">
        <v>6</v>
      </c>
      <c r="AB708">
        <v>6</v>
      </c>
      <c r="AC708">
        <v>9</v>
      </c>
    </row>
    <row r="709" spans="1:29">
      <c r="A709">
        <v>711</v>
      </c>
      <c r="B709" t="s">
        <v>805</v>
      </c>
      <c r="C709" t="s">
        <v>2238</v>
      </c>
      <c r="J709" t="s">
        <v>1444</v>
      </c>
      <c r="K709">
        <v>0</v>
      </c>
      <c r="N709" t="b">
        <v>0</v>
      </c>
      <c r="O709" t="b">
        <v>1</v>
      </c>
      <c r="P709" t="b">
        <v>0</v>
      </c>
      <c r="Q709">
        <v>8</v>
      </c>
      <c r="R709">
        <v>2</v>
      </c>
      <c r="S709">
        <v>1</v>
      </c>
      <c r="T709">
        <v>3</v>
      </c>
      <c r="U709" t="b">
        <v>1</v>
      </c>
      <c r="V709" t="s">
        <v>552</v>
      </c>
      <c r="W709" t="s">
        <v>1987</v>
      </c>
      <c r="X709" t="s">
        <v>14887</v>
      </c>
      <c r="Y709">
        <v>67</v>
      </c>
      <c r="Z709">
        <v>67</v>
      </c>
      <c r="AA709">
        <v>6</v>
      </c>
      <c r="AB709">
        <v>6</v>
      </c>
      <c r="AC709">
        <v>9</v>
      </c>
    </row>
    <row r="710" spans="1:29">
      <c r="A710">
        <v>712</v>
      </c>
      <c r="B710" t="s">
        <v>805</v>
      </c>
      <c r="C710" t="s">
        <v>2239</v>
      </c>
      <c r="J710" t="s">
        <v>1444</v>
      </c>
      <c r="K710">
        <v>0</v>
      </c>
      <c r="N710" t="b">
        <v>0</v>
      </c>
      <c r="O710" t="b">
        <v>1</v>
      </c>
      <c r="P710" t="b">
        <v>0</v>
      </c>
      <c r="Q710">
        <v>8</v>
      </c>
      <c r="R710">
        <v>2</v>
      </c>
      <c r="S710">
        <v>1</v>
      </c>
      <c r="T710">
        <v>3</v>
      </c>
      <c r="U710" t="b">
        <v>1</v>
      </c>
      <c r="V710" t="s">
        <v>552</v>
      </c>
      <c r="W710" t="s">
        <v>1987</v>
      </c>
      <c r="X710" t="s">
        <v>14888</v>
      </c>
      <c r="Y710">
        <v>68</v>
      </c>
      <c r="Z710">
        <v>68</v>
      </c>
      <c r="AA710">
        <v>6</v>
      </c>
      <c r="AB710">
        <v>6</v>
      </c>
      <c r="AC710">
        <v>9</v>
      </c>
    </row>
    <row r="711" spans="1:29">
      <c r="A711">
        <v>713</v>
      </c>
      <c r="B711" t="s">
        <v>805</v>
      </c>
      <c r="C711" t="s">
        <v>2240</v>
      </c>
      <c r="J711" t="s">
        <v>1444</v>
      </c>
      <c r="K711">
        <v>0</v>
      </c>
      <c r="N711" t="b">
        <v>0</v>
      </c>
      <c r="O711" t="b">
        <v>1</v>
      </c>
      <c r="P711" t="b">
        <v>0</v>
      </c>
      <c r="Q711">
        <v>8</v>
      </c>
      <c r="R711">
        <v>2</v>
      </c>
      <c r="S711">
        <v>1</v>
      </c>
      <c r="T711">
        <v>3</v>
      </c>
      <c r="U711" t="b">
        <v>1</v>
      </c>
      <c r="V711" t="s">
        <v>552</v>
      </c>
      <c r="W711" t="s">
        <v>1987</v>
      </c>
      <c r="X711" t="s">
        <v>14889</v>
      </c>
      <c r="Y711">
        <v>69</v>
      </c>
      <c r="Z711">
        <v>69</v>
      </c>
      <c r="AA711">
        <v>6</v>
      </c>
      <c r="AB711">
        <v>6</v>
      </c>
      <c r="AC711">
        <v>9</v>
      </c>
    </row>
    <row r="712" spans="1:29">
      <c r="A712">
        <v>714</v>
      </c>
      <c r="B712" t="s">
        <v>805</v>
      </c>
      <c r="C712" t="s">
        <v>2241</v>
      </c>
      <c r="J712" t="s">
        <v>1444</v>
      </c>
      <c r="K712">
        <v>0</v>
      </c>
      <c r="N712" t="b">
        <v>0</v>
      </c>
      <c r="O712" t="b">
        <v>1</v>
      </c>
      <c r="P712" t="b">
        <v>0</v>
      </c>
      <c r="Q712">
        <v>8</v>
      </c>
      <c r="R712">
        <v>2</v>
      </c>
      <c r="S712">
        <v>1</v>
      </c>
      <c r="T712">
        <v>3</v>
      </c>
      <c r="U712" t="b">
        <v>1</v>
      </c>
      <c r="V712" t="s">
        <v>552</v>
      </c>
      <c r="W712" t="s">
        <v>1987</v>
      </c>
      <c r="X712" t="s">
        <v>14890</v>
      </c>
      <c r="Y712">
        <v>70</v>
      </c>
      <c r="Z712">
        <v>70</v>
      </c>
      <c r="AA712">
        <v>6</v>
      </c>
      <c r="AB712">
        <v>6</v>
      </c>
      <c r="AC712">
        <v>9</v>
      </c>
    </row>
    <row r="713" spans="1:29">
      <c r="A713">
        <v>715</v>
      </c>
      <c r="B713" t="s">
        <v>805</v>
      </c>
      <c r="C713" t="s">
        <v>2242</v>
      </c>
      <c r="J713" t="s">
        <v>1444</v>
      </c>
      <c r="K713">
        <v>0</v>
      </c>
      <c r="N713" t="b">
        <v>0</v>
      </c>
      <c r="O713" t="b">
        <v>1</v>
      </c>
      <c r="P713" t="b">
        <v>0</v>
      </c>
      <c r="Q713">
        <v>8</v>
      </c>
      <c r="R713">
        <v>2</v>
      </c>
      <c r="S713">
        <v>1</v>
      </c>
      <c r="T713">
        <v>3</v>
      </c>
      <c r="U713" t="b">
        <v>1</v>
      </c>
      <c r="V713" t="s">
        <v>552</v>
      </c>
      <c r="W713" t="s">
        <v>1987</v>
      </c>
      <c r="X713" t="s">
        <v>14891</v>
      </c>
      <c r="Y713">
        <v>71</v>
      </c>
      <c r="Z713">
        <v>71</v>
      </c>
      <c r="AA713">
        <v>6</v>
      </c>
      <c r="AB713">
        <v>6</v>
      </c>
      <c r="AC713">
        <v>9</v>
      </c>
    </row>
    <row r="714" spans="1:29">
      <c r="A714">
        <v>716</v>
      </c>
      <c r="B714" t="s">
        <v>805</v>
      </c>
      <c r="C714" t="s">
        <v>2243</v>
      </c>
      <c r="J714" t="s">
        <v>1444</v>
      </c>
      <c r="K714">
        <v>0</v>
      </c>
      <c r="N714" t="b">
        <v>0</v>
      </c>
      <c r="O714" t="b">
        <v>1</v>
      </c>
      <c r="P714" t="b">
        <v>0</v>
      </c>
      <c r="Q714">
        <v>8</v>
      </c>
      <c r="R714">
        <v>2</v>
      </c>
      <c r="S714">
        <v>1</v>
      </c>
      <c r="T714">
        <v>3</v>
      </c>
      <c r="U714" t="b">
        <v>1</v>
      </c>
      <c r="V714" t="s">
        <v>552</v>
      </c>
      <c r="W714" t="s">
        <v>1987</v>
      </c>
      <c r="X714" t="s">
        <v>14892</v>
      </c>
      <c r="Y714">
        <v>72</v>
      </c>
      <c r="Z714">
        <v>72</v>
      </c>
      <c r="AA714">
        <v>6</v>
      </c>
      <c r="AB714">
        <v>6</v>
      </c>
      <c r="AC714">
        <v>9</v>
      </c>
    </row>
    <row r="715" spans="1:29">
      <c r="A715">
        <v>717</v>
      </c>
      <c r="B715" t="s">
        <v>805</v>
      </c>
      <c r="C715" t="s">
        <v>2244</v>
      </c>
      <c r="J715" t="s">
        <v>1444</v>
      </c>
      <c r="K715">
        <v>0</v>
      </c>
      <c r="N715" t="b">
        <v>0</v>
      </c>
      <c r="O715" t="b">
        <v>1</v>
      </c>
      <c r="P715" t="b">
        <v>0</v>
      </c>
      <c r="Q715">
        <v>8</v>
      </c>
      <c r="R715">
        <v>2</v>
      </c>
      <c r="S715">
        <v>1</v>
      </c>
      <c r="T715">
        <v>3</v>
      </c>
      <c r="U715" t="b">
        <v>1</v>
      </c>
      <c r="V715" t="s">
        <v>552</v>
      </c>
      <c r="W715" t="s">
        <v>1987</v>
      </c>
      <c r="X715" t="s">
        <v>14893</v>
      </c>
      <c r="Y715">
        <v>73</v>
      </c>
      <c r="Z715">
        <v>73</v>
      </c>
      <c r="AA715">
        <v>6</v>
      </c>
      <c r="AB715">
        <v>6</v>
      </c>
      <c r="AC715">
        <v>9</v>
      </c>
    </row>
    <row r="716" spans="1:29">
      <c r="A716">
        <v>718</v>
      </c>
      <c r="B716" t="s">
        <v>805</v>
      </c>
      <c r="C716" t="s">
        <v>2245</v>
      </c>
      <c r="J716" t="s">
        <v>1444</v>
      </c>
      <c r="K716">
        <v>0</v>
      </c>
      <c r="N716" t="b">
        <v>0</v>
      </c>
      <c r="O716" t="b">
        <v>1</v>
      </c>
      <c r="P716" t="b">
        <v>0</v>
      </c>
      <c r="Q716">
        <v>8</v>
      </c>
      <c r="R716">
        <v>2</v>
      </c>
      <c r="S716">
        <v>1</v>
      </c>
      <c r="T716">
        <v>3</v>
      </c>
      <c r="U716" t="b">
        <v>1</v>
      </c>
      <c r="V716" t="s">
        <v>552</v>
      </c>
      <c r="W716" t="s">
        <v>1987</v>
      </c>
      <c r="X716" t="s">
        <v>14894</v>
      </c>
      <c r="Y716">
        <v>74</v>
      </c>
      <c r="Z716">
        <v>74</v>
      </c>
      <c r="AA716">
        <v>6</v>
      </c>
      <c r="AB716">
        <v>6</v>
      </c>
      <c r="AC716">
        <v>9</v>
      </c>
    </row>
    <row r="717" spans="1:29">
      <c r="A717">
        <v>719</v>
      </c>
      <c r="B717" t="s">
        <v>805</v>
      </c>
      <c r="C717" t="s">
        <v>2246</v>
      </c>
      <c r="J717" t="s">
        <v>1444</v>
      </c>
      <c r="K717">
        <v>0</v>
      </c>
      <c r="N717" t="b">
        <v>0</v>
      </c>
      <c r="O717" t="b">
        <v>1</v>
      </c>
      <c r="P717" t="b">
        <v>0</v>
      </c>
      <c r="Q717">
        <v>8</v>
      </c>
      <c r="R717">
        <v>2</v>
      </c>
      <c r="S717">
        <v>1</v>
      </c>
      <c r="T717">
        <v>3</v>
      </c>
      <c r="U717" t="b">
        <v>1</v>
      </c>
      <c r="V717" t="s">
        <v>552</v>
      </c>
      <c r="W717" t="s">
        <v>1987</v>
      </c>
      <c r="X717" t="s">
        <v>14895</v>
      </c>
      <c r="Y717">
        <v>75</v>
      </c>
      <c r="Z717">
        <v>75</v>
      </c>
      <c r="AA717">
        <v>6</v>
      </c>
      <c r="AB717">
        <v>6</v>
      </c>
      <c r="AC717">
        <v>9</v>
      </c>
    </row>
    <row r="718" spans="1:29">
      <c r="A718">
        <v>720</v>
      </c>
      <c r="B718" t="s">
        <v>805</v>
      </c>
      <c r="C718" t="s">
        <v>2247</v>
      </c>
      <c r="J718" t="s">
        <v>1444</v>
      </c>
      <c r="K718">
        <v>0</v>
      </c>
      <c r="N718" t="b">
        <v>0</v>
      </c>
      <c r="O718" t="b">
        <v>1</v>
      </c>
      <c r="P718" t="b">
        <v>0</v>
      </c>
      <c r="Q718">
        <v>8</v>
      </c>
      <c r="R718">
        <v>2</v>
      </c>
      <c r="S718">
        <v>1</v>
      </c>
      <c r="T718">
        <v>3</v>
      </c>
      <c r="U718" t="b">
        <v>1</v>
      </c>
      <c r="V718" t="s">
        <v>552</v>
      </c>
      <c r="W718" t="s">
        <v>1987</v>
      </c>
      <c r="X718" t="s">
        <v>14896</v>
      </c>
      <c r="Y718">
        <v>76</v>
      </c>
      <c r="Z718">
        <v>76</v>
      </c>
      <c r="AA718">
        <v>6</v>
      </c>
      <c r="AB718">
        <v>6</v>
      </c>
      <c r="AC718">
        <v>9</v>
      </c>
    </row>
    <row r="719" spans="1:29">
      <c r="A719">
        <v>721</v>
      </c>
      <c r="B719" t="s">
        <v>805</v>
      </c>
      <c r="C719" t="s">
        <v>2248</v>
      </c>
      <c r="J719" t="s">
        <v>1444</v>
      </c>
      <c r="K719">
        <v>0</v>
      </c>
      <c r="N719" t="b">
        <v>1</v>
      </c>
      <c r="O719" t="b">
        <v>0</v>
      </c>
      <c r="P719" t="b">
        <v>0</v>
      </c>
      <c r="Q719">
        <v>8</v>
      </c>
      <c r="R719">
        <v>2</v>
      </c>
      <c r="S719">
        <v>1</v>
      </c>
      <c r="T719">
        <v>3</v>
      </c>
      <c r="U719" t="b">
        <v>1</v>
      </c>
      <c r="V719" t="s">
        <v>552</v>
      </c>
      <c r="W719" t="s">
        <v>1987</v>
      </c>
      <c r="X719" t="s">
        <v>14897</v>
      </c>
      <c r="Y719">
        <v>56</v>
      </c>
      <c r="Z719">
        <v>56</v>
      </c>
      <c r="AA719">
        <v>7</v>
      </c>
      <c r="AB719">
        <v>7</v>
      </c>
      <c r="AC719">
        <v>9</v>
      </c>
    </row>
    <row r="720" spans="1:29">
      <c r="A720">
        <v>722</v>
      </c>
      <c r="B720" t="s">
        <v>805</v>
      </c>
      <c r="C720" t="s">
        <v>2249</v>
      </c>
      <c r="J720" t="s">
        <v>1444</v>
      </c>
      <c r="K720">
        <v>0</v>
      </c>
      <c r="N720" t="b">
        <v>1</v>
      </c>
      <c r="O720" t="b">
        <v>0</v>
      </c>
      <c r="P720" t="b">
        <v>0</v>
      </c>
      <c r="Q720">
        <v>8</v>
      </c>
      <c r="R720">
        <v>2</v>
      </c>
      <c r="S720">
        <v>1</v>
      </c>
      <c r="T720">
        <v>3</v>
      </c>
      <c r="U720" t="b">
        <v>1</v>
      </c>
      <c r="V720" t="s">
        <v>552</v>
      </c>
      <c r="W720" t="s">
        <v>1987</v>
      </c>
      <c r="X720" t="s">
        <v>14898</v>
      </c>
      <c r="Y720">
        <v>57</v>
      </c>
      <c r="Z720">
        <v>57</v>
      </c>
      <c r="AA720">
        <v>7</v>
      </c>
      <c r="AB720">
        <v>7</v>
      </c>
      <c r="AC720">
        <v>9</v>
      </c>
    </row>
    <row r="721" spans="1:29">
      <c r="A721">
        <v>723</v>
      </c>
      <c r="B721" t="s">
        <v>805</v>
      </c>
      <c r="C721" t="s">
        <v>2250</v>
      </c>
      <c r="J721" t="s">
        <v>1444</v>
      </c>
      <c r="K721">
        <v>0</v>
      </c>
      <c r="N721" t="b">
        <v>1</v>
      </c>
      <c r="O721" t="b">
        <v>0</v>
      </c>
      <c r="P721" t="b">
        <v>0</v>
      </c>
      <c r="Q721">
        <v>8</v>
      </c>
      <c r="R721">
        <v>2</v>
      </c>
      <c r="S721">
        <v>1</v>
      </c>
      <c r="T721">
        <v>3</v>
      </c>
      <c r="U721" t="b">
        <v>1</v>
      </c>
      <c r="V721" t="s">
        <v>552</v>
      </c>
      <c r="W721" t="s">
        <v>1987</v>
      </c>
      <c r="X721" t="s">
        <v>14899</v>
      </c>
      <c r="Y721">
        <v>58</v>
      </c>
      <c r="Z721">
        <v>58</v>
      </c>
      <c r="AA721">
        <v>7</v>
      </c>
      <c r="AB721">
        <v>7</v>
      </c>
      <c r="AC721">
        <v>9</v>
      </c>
    </row>
    <row r="722" spans="1:29">
      <c r="A722">
        <v>724</v>
      </c>
      <c r="B722" t="s">
        <v>805</v>
      </c>
      <c r="C722" t="s">
        <v>2251</v>
      </c>
      <c r="J722" t="s">
        <v>1444</v>
      </c>
      <c r="K722">
        <v>0</v>
      </c>
      <c r="N722" t="b">
        <v>1</v>
      </c>
      <c r="O722" t="b">
        <v>0</v>
      </c>
      <c r="P722" t="b">
        <v>0</v>
      </c>
      <c r="Q722">
        <v>8</v>
      </c>
      <c r="R722">
        <v>2</v>
      </c>
      <c r="S722">
        <v>1</v>
      </c>
      <c r="T722">
        <v>3</v>
      </c>
      <c r="U722" t="b">
        <v>1</v>
      </c>
      <c r="V722" t="s">
        <v>552</v>
      </c>
      <c r="W722" t="s">
        <v>1987</v>
      </c>
      <c r="X722" t="s">
        <v>14900</v>
      </c>
      <c r="Y722">
        <v>59</v>
      </c>
      <c r="Z722">
        <v>59</v>
      </c>
      <c r="AA722">
        <v>7</v>
      </c>
      <c r="AB722">
        <v>7</v>
      </c>
      <c r="AC722">
        <v>9</v>
      </c>
    </row>
    <row r="723" spans="1:29">
      <c r="A723">
        <v>725</v>
      </c>
      <c r="B723" t="s">
        <v>805</v>
      </c>
      <c r="C723" t="s">
        <v>2252</v>
      </c>
      <c r="J723" t="s">
        <v>1444</v>
      </c>
      <c r="K723">
        <v>0</v>
      </c>
      <c r="N723" t="b">
        <v>1</v>
      </c>
      <c r="O723" t="b">
        <v>0</v>
      </c>
      <c r="P723" t="b">
        <v>0</v>
      </c>
      <c r="Q723">
        <v>8</v>
      </c>
      <c r="R723">
        <v>2</v>
      </c>
      <c r="S723">
        <v>1</v>
      </c>
      <c r="T723">
        <v>3</v>
      </c>
      <c r="U723" t="b">
        <v>1</v>
      </c>
      <c r="V723" t="s">
        <v>552</v>
      </c>
      <c r="W723" t="s">
        <v>1987</v>
      </c>
      <c r="X723" t="s">
        <v>14901</v>
      </c>
      <c r="Y723">
        <v>60</v>
      </c>
      <c r="Z723">
        <v>60</v>
      </c>
      <c r="AA723">
        <v>7</v>
      </c>
      <c r="AB723">
        <v>7</v>
      </c>
      <c r="AC723">
        <v>9</v>
      </c>
    </row>
    <row r="724" spans="1:29">
      <c r="A724">
        <v>726</v>
      </c>
      <c r="B724" t="s">
        <v>805</v>
      </c>
      <c r="C724" t="s">
        <v>2253</v>
      </c>
      <c r="J724" t="s">
        <v>1444</v>
      </c>
      <c r="K724">
        <v>0</v>
      </c>
      <c r="N724" t="b">
        <v>1</v>
      </c>
      <c r="O724" t="b">
        <v>0</v>
      </c>
      <c r="P724" t="b">
        <v>0</v>
      </c>
      <c r="Q724">
        <v>8</v>
      </c>
      <c r="R724">
        <v>2</v>
      </c>
      <c r="S724">
        <v>1</v>
      </c>
      <c r="T724">
        <v>3</v>
      </c>
      <c r="U724" t="b">
        <v>1</v>
      </c>
      <c r="V724" t="s">
        <v>552</v>
      </c>
      <c r="W724" t="s">
        <v>1987</v>
      </c>
      <c r="X724" t="s">
        <v>14902</v>
      </c>
      <c r="Y724">
        <v>61</v>
      </c>
      <c r="Z724">
        <v>61</v>
      </c>
      <c r="AA724">
        <v>7</v>
      </c>
      <c r="AB724">
        <v>7</v>
      </c>
      <c r="AC724">
        <v>9</v>
      </c>
    </row>
    <row r="725" spans="1:29">
      <c r="A725">
        <v>727</v>
      </c>
      <c r="B725" t="s">
        <v>805</v>
      </c>
      <c r="C725" t="s">
        <v>2254</v>
      </c>
      <c r="J725" t="s">
        <v>1444</v>
      </c>
      <c r="K725">
        <v>0</v>
      </c>
      <c r="N725" t="b">
        <v>1</v>
      </c>
      <c r="O725" t="b">
        <v>0</v>
      </c>
      <c r="P725" t="b">
        <v>0</v>
      </c>
      <c r="Q725">
        <v>8</v>
      </c>
      <c r="R725">
        <v>2</v>
      </c>
      <c r="S725">
        <v>1</v>
      </c>
      <c r="T725">
        <v>3</v>
      </c>
      <c r="U725" t="b">
        <v>1</v>
      </c>
      <c r="V725" t="s">
        <v>552</v>
      </c>
      <c r="W725" t="s">
        <v>1987</v>
      </c>
      <c r="X725" t="s">
        <v>14903</v>
      </c>
      <c r="Y725">
        <v>62</v>
      </c>
      <c r="Z725">
        <v>62</v>
      </c>
      <c r="AA725">
        <v>7</v>
      </c>
      <c r="AB725">
        <v>7</v>
      </c>
      <c r="AC725">
        <v>9</v>
      </c>
    </row>
    <row r="726" spans="1:29">
      <c r="A726">
        <v>728</v>
      </c>
      <c r="B726" t="s">
        <v>805</v>
      </c>
      <c r="C726" t="s">
        <v>2255</v>
      </c>
      <c r="J726" t="s">
        <v>1444</v>
      </c>
      <c r="K726">
        <v>0</v>
      </c>
      <c r="N726" t="b">
        <v>1</v>
      </c>
      <c r="O726" t="b">
        <v>0</v>
      </c>
      <c r="P726" t="b">
        <v>0</v>
      </c>
      <c r="Q726">
        <v>8</v>
      </c>
      <c r="R726">
        <v>2</v>
      </c>
      <c r="S726">
        <v>1</v>
      </c>
      <c r="T726">
        <v>3</v>
      </c>
      <c r="U726" t="b">
        <v>1</v>
      </c>
      <c r="V726" t="s">
        <v>552</v>
      </c>
      <c r="W726" t="s">
        <v>1987</v>
      </c>
      <c r="X726" t="s">
        <v>14904</v>
      </c>
      <c r="Y726">
        <v>63</v>
      </c>
      <c r="Z726">
        <v>63</v>
      </c>
      <c r="AA726">
        <v>7</v>
      </c>
      <c r="AB726">
        <v>7</v>
      </c>
      <c r="AC726">
        <v>9</v>
      </c>
    </row>
    <row r="727" spans="1:29">
      <c r="A727">
        <v>729</v>
      </c>
      <c r="B727" t="s">
        <v>805</v>
      </c>
      <c r="C727" t="s">
        <v>2256</v>
      </c>
      <c r="J727" t="s">
        <v>1444</v>
      </c>
      <c r="K727">
        <v>0</v>
      </c>
      <c r="N727" t="b">
        <v>1</v>
      </c>
      <c r="O727" t="b">
        <v>0</v>
      </c>
      <c r="P727" t="b">
        <v>0</v>
      </c>
      <c r="Q727">
        <v>8</v>
      </c>
      <c r="R727">
        <v>2</v>
      </c>
      <c r="S727">
        <v>1</v>
      </c>
      <c r="T727">
        <v>3</v>
      </c>
      <c r="U727" t="b">
        <v>1</v>
      </c>
      <c r="V727" t="s">
        <v>552</v>
      </c>
      <c r="W727" t="s">
        <v>1987</v>
      </c>
      <c r="X727" t="s">
        <v>14905</v>
      </c>
      <c r="Y727">
        <v>64</v>
      </c>
      <c r="Z727">
        <v>64</v>
      </c>
      <c r="AA727">
        <v>7</v>
      </c>
      <c r="AB727">
        <v>7</v>
      </c>
      <c r="AC727">
        <v>9</v>
      </c>
    </row>
    <row r="728" spans="1:29">
      <c r="A728">
        <v>730</v>
      </c>
      <c r="B728" t="s">
        <v>805</v>
      </c>
      <c r="C728" t="s">
        <v>2257</v>
      </c>
      <c r="J728" t="s">
        <v>1444</v>
      </c>
      <c r="K728">
        <v>0</v>
      </c>
      <c r="N728" t="b">
        <v>1</v>
      </c>
      <c r="O728" t="b">
        <v>0</v>
      </c>
      <c r="P728" t="b">
        <v>0</v>
      </c>
      <c r="Q728">
        <v>8</v>
      </c>
      <c r="R728">
        <v>2</v>
      </c>
      <c r="S728">
        <v>1</v>
      </c>
      <c r="T728">
        <v>3</v>
      </c>
      <c r="U728" t="b">
        <v>1</v>
      </c>
      <c r="V728" t="s">
        <v>552</v>
      </c>
      <c r="W728" t="s">
        <v>1987</v>
      </c>
      <c r="X728" t="s">
        <v>14906</v>
      </c>
      <c r="Y728">
        <v>65</v>
      </c>
      <c r="Z728">
        <v>65</v>
      </c>
      <c r="AA728">
        <v>7</v>
      </c>
      <c r="AB728">
        <v>7</v>
      </c>
      <c r="AC728">
        <v>9</v>
      </c>
    </row>
    <row r="729" spans="1:29">
      <c r="A729">
        <v>731</v>
      </c>
      <c r="B729" t="s">
        <v>805</v>
      </c>
      <c r="C729" t="s">
        <v>2258</v>
      </c>
      <c r="J729" t="s">
        <v>1444</v>
      </c>
      <c r="K729">
        <v>0</v>
      </c>
      <c r="N729" t="b">
        <v>1</v>
      </c>
      <c r="O729" t="b">
        <v>0</v>
      </c>
      <c r="P729" t="b">
        <v>0</v>
      </c>
      <c r="Q729">
        <v>8</v>
      </c>
      <c r="R729">
        <v>2</v>
      </c>
      <c r="S729">
        <v>1</v>
      </c>
      <c r="T729">
        <v>3</v>
      </c>
      <c r="U729" t="b">
        <v>1</v>
      </c>
      <c r="V729" t="s">
        <v>552</v>
      </c>
      <c r="W729" t="s">
        <v>1987</v>
      </c>
      <c r="X729" t="s">
        <v>14907</v>
      </c>
      <c r="Y729">
        <v>66</v>
      </c>
      <c r="Z729">
        <v>66</v>
      </c>
      <c r="AA729">
        <v>7</v>
      </c>
      <c r="AB729">
        <v>7</v>
      </c>
      <c r="AC729">
        <v>9</v>
      </c>
    </row>
    <row r="730" spans="1:29">
      <c r="A730">
        <v>732</v>
      </c>
      <c r="B730" t="s">
        <v>805</v>
      </c>
      <c r="C730" t="s">
        <v>2259</v>
      </c>
      <c r="J730" t="s">
        <v>1444</v>
      </c>
      <c r="K730">
        <v>0</v>
      </c>
      <c r="N730" t="b">
        <v>1</v>
      </c>
      <c r="O730" t="b">
        <v>0</v>
      </c>
      <c r="P730" t="b">
        <v>0</v>
      </c>
      <c r="Q730">
        <v>8</v>
      </c>
      <c r="R730">
        <v>2</v>
      </c>
      <c r="S730">
        <v>1</v>
      </c>
      <c r="T730">
        <v>3</v>
      </c>
      <c r="U730" t="b">
        <v>1</v>
      </c>
      <c r="V730" t="s">
        <v>552</v>
      </c>
      <c r="W730" t="s">
        <v>1987</v>
      </c>
      <c r="X730" t="s">
        <v>14908</v>
      </c>
      <c r="Y730">
        <v>67</v>
      </c>
      <c r="Z730">
        <v>67</v>
      </c>
      <c r="AA730">
        <v>7</v>
      </c>
      <c r="AB730">
        <v>7</v>
      </c>
      <c r="AC730">
        <v>9</v>
      </c>
    </row>
    <row r="731" spans="1:29">
      <c r="A731">
        <v>733</v>
      </c>
      <c r="B731" t="s">
        <v>805</v>
      </c>
      <c r="C731" t="s">
        <v>2260</v>
      </c>
      <c r="J731" t="s">
        <v>1444</v>
      </c>
      <c r="K731">
        <v>0</v>
      </c>
      <c r="N731" t="b">
        <v>1</v>
      </c>
      <c r="O731" t="b">
        <v>0</v>
      </c>
      <c r="P731" t="b">
        <v>0</v>
      </c>
      <c r="Q731">
        <v>8</v>
      </c>
      <c r="R731">
        <v>2</v>
      </c>
      <c r="S731">
        <v>1</v>
      </c>
      <c r="T731">
        <v>3</v>
      </c>
      <c r="U731" t="b">
        <v>1</v>
      </c>
      <c r="V731" t="s">
        <v>552</v>
      </c>
      <c r="W731" t="s">
        <v>1987</v>
      </c>
      <c r="X731" t="s">
        <v>14909</v>
      </c>
      <c r="Y731">
        <v>68</v>
      </c>
      <c r="Z731">
        <v>68</v>
      </c>
      <c r="AA731">
        <v>7</v>
      </c>
      <c r="AB731">
        <v>7</v>
      </c>
      <c r="AC731">
        <v>9</v>
      </c>
    </row>
    <row r="732" spans="1:29">
      <c r="A732">
        <v>734</v>
      </c>
      <c r="B732" t="s">
        <v>805</v>
      </c>
      <c r="C732" t="s">
        <v>2261</v>
      </c>
      <c r="J732" t="s">
        <v>1444</v>
      </c>
      <c r="K732">
        <v>0</v>
      </c>
      <c r="N732" t="b">
        <v>1</v>
      </c>
      <c r="O732" t="b">
        <v>0</v>
      </c>
      <c r="P732" t="b">
        <v>0</v>
      </c>
      <c r="Q732">
        <v>8</v>
      </c>
      <c r="R732">
        <v>2</v>
      </c>
      <c r="S732">
        <v>1</v>
      </c>
      <c r="T732">
        <v>3</v>
      </c>
      <c r="U732" t="b">
        <v>1</v>
      </c>
      <c r="V732" t="s">
        <v>552</v>
      </c>
      <c r="W732" t="s">
        <v>1987</v>
      </c>
      <c r="X732" t="s">
        <v>14910</v>
      </c>
      <c r="Y732">
        <v>69</v>
      </c>
      <c r="Z732">
        <v>69</v>
      </c>
      <c r="AA732">
        <v>7</v>
      </c>
      <c r="AB732">
        <v>7</v>
      </c>
      <c r="AC732">
        <v>9</v>
      </c>
    </row>
    <row r="733" spans="1:29">
      <c r="A733">
        <v>735</v>
      </c>
      <c r="B733" t="s">
        <v>805</v>
      </c>
      <c r="C733" t="s">
        <v>2262</v>
      </c>
      <c r="J733" t="s">
        <v>1444</v>
      </c>
      <c r="K733">
        <v>0</v>
      </c>
      <c r="N733" t="b">
        <v>1</v>
      </c>
      <c r="O733" t="b">
        <v>0</v>
      </c>
      <c r="P733" t="b">
        <v>0</v>
      </c>
      <c r="Q733">
        <v>8</v>
      </c>
      <c r="R733">
        <v>2</v>
      </c>
      <c r="S733">
        <v>1</v>
      </c>
      <c r="T733">
        <v>3</v>
      </c>
      <c r="U733" t="b">
        <v>1</v>
      </c>
      <c r="V733" t="s">
        <v>552</v>
      </c>
      <c r="W733" t="s">
        <v>1987</v>
      </c>
      <c r="X733" t="s">
        <v>14911</v>
      </c>
      <c r="Y733">
        <v>70</v>
      </c>
      <c r="Z733">
        <v>70</v>
      </c>
      <c r="AA733">
        <v>7</v>
      </c>
      <c r="AB733">
        <v>7</v>
      </c>
      <c r="AC733">
        <v>9</v>
      </c>
    </row>
    <row r="734" spans="1:29">
      <c r="A734">
        <v>736</v>
      </c>
      <c r="B734" t="s">
        <v>805</v>
      </c>
      <c r="C734" t="s">
        <v>2263</v>
      </c>
      <c r="J734" t="s">
        <v>1444</v>
      </c>
      <c r="K734">
        <v>0</v>
      </c>
      <c r="N734" t="b">
        <v>1</v>
      </c>
      <c r="O734" t="b">
        <v>0</v>
      </c>
      <c r="P734" t="b">
        <v>0</v>
      </c>
      <c r="Q734">
        <v>8</v>
      </c>
      <c r="R734">
        <v>2</v>
      </c>
      <c r="S734">
        <v>1</v>
      </c>
      <c r="T734">
        <v>3</v>
      </c>
      <c r="U734" t="b">
        <v>1</v>
      </c>
      <c r="V734" t="s">
        <v>552</v>
      </c>
      <c r="W734" t="s">
        <v>1987</v>
      </c>
      <c r="X734" t="s">
        <v>14912</v>
      </c>
      <c r="Y734">
        <v>71</v>
      </c>
      <c r="Z734">
        <v>71</v>
      </c>
      <c r="AA734">
        <v>7</v>
      </c>
      <c r="AB734">
        <v>7</v>
      </c>
      <c r="AC734">
        <v>9</v>
      </c>
    </row>
    <row r="735" spans="1:29">
      <c r="A735">
        <v>737</v>
      </c>
      <c r="B735" t="s">
        <v>805</v>
      </c>
      <c r="C735" t="s">
        <v>2264</v>
      </c>
      <c r="J735" t="s">
        <v>1444</v>
      </c>
      <c r="K735">
        <v>0</v>
      </c>
      <c r="N735" t="b">
        <v>1</v>
      </c>
      <c r="O735" t="b">
        <v>0</v>
      </c>
      <c r="P735" t="b">
        <v>0</v>
      </c>
      <c r="Q735">
        <v>8</v>
      </c>
      <c r="R735">
        <v>2</v>
      </c>
      <c r="S735">
        <v>1</v>
      </c>
      <c r="T735">
        <v>3</v>
      </c>
      <c r="U735" t="b">
        <v>1</v>
      </c>
      <c r="V735" t="s">
        <v>552</v>
      </c>
      <c r="W735" t="s">
        <v>1987</v>
      </c>
      <c r="X735" t="s">
        <v>14913</v>
      </c>
      <c r="Y735">
        <v>72</v>
      </c>
      <c r="Z735">
        <v>72</v>
      </c>
      <c r="AA735">
        <v>7</v>
      </c>
      <c r="AB735">
        <v>7</v>
      </c>
      <c r="AC735">
        <v>9</v>
      </c>
    </row>
    <row r="736" spans="1:29">
      <c r="A736">
        <v>738</v>
      </c>
      <c r="B736" t="s">
        <v>805</v>
      </c>
      <c r="C736" t="s">
        <v>2265</v>
      </c>
      <c r="J736" t="s">
        <v>1444</v>
      </c>
      <c r="K736">
        <v>0</v>
      </c>
      <c r="N736" t="b">
        <v>1</v>
      </c>
      <c r="O736" t="b">
        <v>0</v>
      </c>
      <c r="P736" t="b">
        <v>0</v>
      </c>
      <c r="Q736">
        <v>8</v>
      </c>
      <c r="R736">
        <v>2</v>
      </c>
      <c r="S736">
        <v>1</v>
      </c>
      <c r="T736">
        <v>3</v>
      </c>
      <c r="U736" t="b">
        <v>1</v>
      </c>
      <c r="V736" t="s">
        <v>552</v>
      </c>
      <c r="W736" t="s">
        <v>1987</v>
      </c>
      <c r="X736" t="s">
        <v>14914</v>
      </c>
      <c r="Y736">
        <v>73</v>
      </c>
      <c r="Z736">
        <v>73</v>
      </c>
      <c r="AA736">
        <v>7</v>
      </c>
      <c r="AB736">
        <v>7</v>
      </c>
      <c r="AC736">
        <v>9</v>
      </c>
    </row>
    <row r="737" spans="1:29">
      <c r="A737">
        <v>739</v>
      </c>
      <c r="B737" t="s">
        <v>805</v>
      </c>
      <c r="C737" t="s">
        <v>2266</v>
      </c>
      <c r="J737" t="s">
        <v>1444</v>
      </c>
      <c r="K737">
        <v>0</v>
      </c>
      <c r="N737" t="b">
        <v>1</v>
      </c>
      <c r="O737" t="b">
        <v>0</v>
      </c>
      <c r="P737" t="b">
        <v>0</v>
      </c>
      <c r="Q737">
        <v>8</v>
      </c>
      <c r="R737">
        <v>2</v>
      </c>
      <c r="S737">
        <v>1</v>
      </c>
      <c r="T737">
        <v>3</v>
      </c>
      <c r="U737" t="b">
        <v>1</v>
      </c>
      <c r="V737" t="s">
        <v>552</v>
      </c>
      <c r="W737" t="s">
        <v>1987</v>
      </c>
      <c r="X737" t="s">
        <v>14915</v>
      </c>
      <c r="Y737">
        <v>74</v>
      </c>
      <c r="Z737">
        <v>74</v>
      </c>
      <c r="AA737">
        <v>7</v>
      </c>
      <c r="AB737">
        <v>7</v>
      </c>
      <c r="AC737">
        <v>9</v>
      </c>
    </row>
    <row r="738" spans="1:29">
      <c r="A738">
        <v>740</v>
      </c>
      <c r="B738" t="s">
        <v>805</v>
      </c>
      <c r="C738" t="s">
        <v>2267</v>
      </c>
      <c r="J738" t="s">
        <v>1444</v>
      </c>
      <c r="K738">
        <v>0</v>
      </c>
      <c r="N738" t="b">
        <v>1</v>
      </c>
      <c r="O738" t="b">
        <v>0</v>
      </c>
      <c r="P738" t="b">
        <v>0</v>
      </c>
      <c r="Q738">
        <v>8</v>
      </c>
      <c r="R738">
        <v>2</v>
      </c>
      <c r="S738">
        <v>1</v>
      </c>
      <c r="T738">
        <v>3</v>
      </c>
      <c r="U738" t="b">
        <v>1</v>
      </c>
      <c r="V738" t="s">
        <v>552</v>
      </c>
      <c r="W738" t="s">
        <v>1987</v>
      </c>
      <c r="X738" t="s">
        <v>14916</v>
      </c>
      <c r="Y738">
        <v>75</v>
      </c>
      <c r="Z738">
        <v>75</v>
      </c>
      <c r="AA738">
        <v>7</v>
      </c>
      <c r="AB738">
        <v>7</v>
      </c>
      <c r="AC738">
        <v>9</v>
      </c>
    </row>
    <row r="739" spans="1:29">
      <c r="A739">
        <v>741</v>
      </c>
      <c r="B739" t="s">
        <v>805</v>
      </c>
      <c r="C739" t="s">
        <v>2268</v>
      </c>
      <c r="J739" t="s">
        <v>1444</v>
      </c>
      <c r="K739">
        <v>0</v>
      </c>
      <c r="N739" t="b">
        <v>1</v>
      </c>
      <c r="O739" t="b">
        <v>0</v>
      </c>
      <c r="P739" t="b">
        <v>0</v>
      </c>
      <c r="Q739">
        <v>8</v>
      </c>
      <c r="R739">
        <v>2</v>
      </c>
      <c r="S739">
        <v>1</v>
      </c>
      <c r="T739">
        <v>3</v>
      </c>
      <c r="U739" t="b">
        <v>1</v>
      </c>
      <c r="V739" t="s">
        <v>552</v>
      </c>
      <c r="W739" t="s">
        <v>1987</v>
      </c>
      <c r="X739" t="s">
        <v>14917</v>
      </c>
      <c r="Y739">
        <v>76</v>
      </c>
      <c r="Z739">
        <v>76</v>
      </c>
      <c r="AA739">
        <v>7</v>
      </c>
      <c r="AB739">
        <v>7</v>
      </c>
      <c r="AC739">
        <v>9</v>
      </c>
    </row>
    <row r="740" spans="1:29">
      <c r="A740">
        <v>742</v>
      </c>
      <c r="B740" t="s">
        <v>805</v>
      </c>
      <c r="C740" t="s">
        <v>2269</v>
      </c>
      <c r="J740" t="s">
        <v>1444</v>
      </c>
      <c r="K740">
        <v>0</v>
      </c>
      <c r="N740" t="b">
        <v>0</v>
      </c>
      <c r="O740" t="b">
        <v>1</v>
      </c>
      <c r="P740" t="b">
        <v>0</v>
      </c>
      <c r="Q740">
        <v>8</v>
      </c>
      <c r="R740">
        <v>2</v>
      </c>
      <c r="S740">
        <v>1</v>
      </c>
      <c r="T740">
        <v>3</v>
      </c>
      <c r="U740" t="b">
        <v>1</v>
      </c>
      <c r="V740" t="s">
        <v>552</v>
      </c>
      <c r="W740" t="s">
        <v>1987</v>
      </c>
      <c r="X740" t="s">
        <v>14918</v>
      </c>
      <c r="Y740">
        <v>56</v>
      </c>
      <c r="Z740">
        <v>56</v>
      </c>
      <c r="AA740">
        <v>8</v>
      </c>
      <c r="AB740">
        <v>8</v>
      </c>
      <c r="AC740">
        <v>9</v>
      </c>
    </row>
    <row r="741" spans="1:29">
      <c r="A741">
        <v>743</v>
      </c>
      <c r="B741" t="s">
        <v>805</v>
      </c>
      <c r="C741" t="s">
        <v>2270</v>
      </c>
      <c r="J741" t="s">
        <v>1444</v>
      </c>
      <c r="K741">
        <v>0</v>
      </c>
      <c r="N741" t="b">
        <v>0</v>
      </c>
      <c r="O741" t="b">
        <v>1</v>
      </c>
      <c r="P741" t="b">
        <v>0</v>
      </c>
      <c r="Q741">
        <v>8</v>
      </c>
      <c r="R741">
        <v>2</v>
      </c>
      <c r="S741">
        <v>1</v>
      </c>
      <c r="T741">
        <v>3</v>
      </c>
      <c r="U741" t="b">
        <v>1</v>
      </c>
      <c r="V741" t="s">
        <v>552</v>
      </c>
      <c r="W741" t="s">
        <v>1987</v>
      </c>
      <c r="X741" t="s">
        <v>14919</v>
      </c>
      <c r="Y741">
        <v>57</v>
      </c>
      <c r="Z741">
        <v>57</v>
      </c>
      <c r="AA741">
        <v>8</v>
      </c>
      <c r="AB741">
        <v>8</v>
      </c>
      <c r="AC741">
        <v>9</v>
      </c>
    </row>
    <row r="742" spans="1:29">
      <c r="A742">
        <v>744</v>
      </c>
      <c r="B742" t="s">
        <v>805</v>
      </c>
      <c r="C742" t="s">
        <v>2271</v>
      </c>
      <c r="J742" t="s">
        <v>1444</v>
      </c>
      <c r="K742">
        <v>0</v>
      </c>
      <c r="N742" t="b">
        <v>0</v>
      </c>
      <c r="O742" t="b">
        <v>1</v>
      </c>
      <c r="P742" t="b">
        <v>0</v>
      </c>
      <c r="Q742">
        <v>8</v>
      </c>
      <c r="R742">
        <v>2</v>
      </c>
      <c r="S742">
        <v>1</v>
      </c>
      <c r="T742">
        <v>3</v>
      </c>
      <c r="U742" t="b">
        <v>1</v>
      </c>
      <c r="V742" t="s">
        <v>552</v>
      </c>
      <c r="W742" t="s">
        <v>1987</v>
      </c>
      <c r="X742" t="s">
        <v>14920</v>
      </c>
      <c r="Y742">
        <v>58</v>
      </c>
      <c r="Z742">
        <v>58</v>
      </c>
      <c r="AA742">
        <v>8</v>
      </c>
      <c r="AB742">
        <v>8</v>
      </c>
      <c r="AC742">
        <v>9</v>
      </c>
    </row>
    <row r="743" spans="1:29">
      <c r="A743">
        <v>745</v>
      </c>
      <c r="B743" t="s">
        <v>805</v>
      </c>
      <c r="C743" t="s">
        <v>2272</v>
      </c>
      <c r="J743" t="s">
        <v>1444</v>
      </c>
      <c r="K743">
        <v>0</v>
      </c>
      <c r="N743" t="b">
        <v>0</v>
      </c>
      <c r="O743" t="b">
        <v>1</v>
      </c>
      <c r="P743" t="b">
        <v>0</v>
      </c>
      <c r="Q743">
        <v>8</v>
      </c>
      <c r="R743">
        <v>2</v>
      </c>
      <c r="S743">
        <v>1</v>
      </c>
      <c r="T743">
        <v>3</v>
      </c>
      <c r="U743" t="b">
        <v>1</v>
      </c>
      <c r="V743" t="s">
        <v>552</v>
      </c>
      <c r="W743" t="s">
        <v>1987</v>
      </c>
      <c r="X743" t="s">
        <v>14921</v>
      </c>
      <c r="Y743">
        <v>59</v>
      </c>
      <c r="Z743">
        <v>59</v>
      </c>
      <c r="AA743">
        <v>8</v>
      </c>
      <c r="AB743">
        <v>8</v>
      </c>
      <c r="AC743">
        <v>9</v>
      </c>
    </row>
    <row r="744" spans="1:29">
      <c r="A744">
        <v>746</v>
      </c>
      <c r="B744" t="s">
        <v>805</v>
      </c>
      <c r="C744" t="s">
        <v>2273</v>
      </c>
      <c r="J744" t="s">
        <v>1444</v>
      </c>
      <c r="K744">
        <v>0</v>
      </c>
      <c r="N744" t="b">
        <v>0</v>
      </c>
      <c r="O744" t="b">
        <v>1</v>
      </c>
      <c r="P744" t="b">
        <v>0</v>
      </c>
      <c r="Q744">
        <v>8</v>
      </c>
      <c r="R744">
        <v>2</v>
      </c>
      <c r="S744">
        <v>1</v>
      </c>
      <c r="T744">
        <v>3</v>
      </c>
      <c r="U744" t="b">
        <v>1</v>
      </c>
      <c r="V744" t="s">
        <v>552</v>
      </c>
      <c r="W744" t="s">
        <v>1987</v>
      </c>
      <c r="X744" t="s">
        <v>14922</v>
      </c>
      <c r="Y744">
        <v>60</v>
      </c>
      <c r="Z744">
        <v>60</v>
      </c>
      <c r="AA744">
        <v>8</v>
      </c>
      <c r="AB744">
        <v>8</v>
      </c>
      <c r="AC744">
        <v>9</v>
      </c>
    </row>
    <row r="745" spans="1:29">
      <c r="A745">
        <v>747</v>
      </c>
      <c r="B745" t="s">
        <v>805</v>
      </c>
      <c r="C745" t="s">
        <v>2274</v>
      </c>
      <c r="J745" t="s">
        <v>1444</v>
      </c>
      <c r="K745">
        <v>0</v>
      </c>
      <c r="N745" t="b">
        <v>0</v>
      </c>
      <c r="O745" t="b">
        <v>1</v>
      </c>
      <c r="P745" t="b">
        <v>0</v>
      </c>
      <c r="Q745">
        <v>8</v>
      </c>
      <c r="R745">
        <v>2</v>
      </c>
      <c r="S745">
        <v>1</v>
      </c>
      <c r="T745">
        <v>3</v>
      </c>
      <c r="U745" t="b">
        <v>1</v>
      </c>
      <c r="V745" t="s">
        <v>552</v>
      </c>
      <c r="W745" t="s">
        <v>1987</v>
      </c>
      <c r="X745" t="s">
        <v>14923</v>
      </c>
      <c r="Y745">
        <v>61</v>
      </c>
      <c r="Z745">
        <v>61</v>
      </c>
      <c r="AA745">
        <v>8</v>
      </c>
      <c r="AB745">
        <v>8</v>
      </c>
      <c r="AC745">
        <v>9</v>
      </c>
    </row>
    <row r="746" spans="1:29">
      <c r="A746">
        <v>748</v>
      </c>
      <c r="B746" t="s">
        <v>805</v>
      </c>
      <c r="C746" t="s">
        <v>2275</v>
      </c>
      <c r="J746" t="s">
        <v>1444</v>
      </c>
      <c r="K746">
        <v>0</v>
      </c>
      <c r="N746" t="b">
        <v>0</v>
      </c>
      <c r="O746" t="b">
        <v>1</v>
      </c>
      <c r="P746" t="b">
        <v>0</v>
      </c>
      <c r="Q746">
        <v>8</v>
      </c>
      <c r="R746">
        <v>2</v>
      </c>
      <c r="S746">
        <v>1</v>
      </c>
      <c r="T746">
        <v>3</v>
      </c>
      <c r="U746" t="b">
        <v>1</v>
      </c>
      <c r="V746" t="s">
        <v>552</v>
      </c>
      <c r="W746" t="s">
        <v>1987</v>
      </c>
      <c r="X746" t="s">
        <v>14924</v>
      </c>
      <c r="Y746">
        <v>62</v>
      </c>
      <c r="Z746">
        <v>62</v>
      </c>
      <c r="AA746">
        <v>8</v>
      </c>
      <c r="AB746">
        <v>8</v>
      </c>
      <c r="AC746">
        <v>9</v>
      </c>
    </row>
    <row r="747" spans="1:29">
      <c r="A747">
        <v>749</v>
      </c>
      <c r="B747" t="s">
        <v>805</v>
      </c>
      <c r="C747" t="s">
        <v>2276</v>
      </c>
      <c r="J747" t="s">
        <v>1444</v>
      </c>
      <c r="K747">
        <v>0</v>
      </c>
      <c r="N747" t="b">
        <v>0</v>
      </c>
      <c r="O747" t="b">
        <v>1</v>
      </c>
      <c r="P747" t="b">
        <v>0</v>
      </c>
      <c r="Q747">
        <v>8</v>
      </c>
      <c r="R747">
        <v>2</v>
      </c>
      <c r="S747">
        <v>1</v>
      </c>
      <c r="T747">
        <v>3</v>
      </c>
      <c r="U747" t="b">
        <v>1</v>
      </c>
      <c r="V747" t="s">
        <v>552</v>
      </c>
      <c r="W747" t="s">
        <v>1987</v>
      </c>
      <c r="X747" t="s">
        <v>14925</v>
      </c>
      <c r="Y747">
        <v>63</v>
      </c>
      <c r="Z747">
        <v>63</v>
      </c>
      <c r="AA747">
        <v>8</v>
      </c>
      <c r="AB747">
        <v>8</v>
      </c>
      <c r="AC747">
        <v>9</v>
      </c>
    </row>
    <row r="748" spans="1:29">
      <c r="A748">
        <v>750</v>
      </c>
      <c r="B748" t="s">
        <v>805</v>
      </c>
      <c r="C748" t="s">
        <v>2277</v>
      </c>
      <c r="J748" t="s">
        <v>1444</v>
      </c>
      <c r="K748">
        <v>0</v>
      </c>
      <c r="N748" t="b">
        <v>0</v>
      </c>
      <c r="O748" t="b">
        <v>1</v>
      </c>
      <c r="P748" t="b">
        <v>0</v>
      </c>
      <c r="Q748">
        <v>8</v>
      </c>
      <c r="R748">
        <v>2</v>
      </c>
      <c r="S748">
        <v>1</v>
      </c>
      <c r="T748">
        <v>3</v>
      </c>
      <c r="U748" t="b">
        <v>1</v>
      </c>
      <c r="V748" t="s">
        <v>552</v>
      </c>
      <c r="W748" t="s">
        <v>1987</v>
      </c>
      <c r="X748" t="s">
        <v>14926</v>
      </c>
      <c r="Y748">
        <v>64</v>
      </c>
      <c r="Z748">
        <v>64</v>
      </c>
      <c r="AA748">
        <v>8</v>
      </c>
      <c r="AB748">
        <v>8</v>
      </c>
      <c r="AC748">
        <v>9</v>
      </c>
    </row>
    <row r="749" spans="1:29">
      <c r="A749">
        <v>751</v>
      </c>
      <c r="B749" t="s">
        <v>805</v>
      </c>
      <c r="C749" t="s">
        <v>2278</v>
      </c>
      <c r="J749" t="s">
        <v>1444</v>
      </c>
      <c r="K749">
        <v>0</v>
      </c>
      <c r="N749" t="b">
        <v>0</v>
      </c>
      <c r="O749" t="b">
        <v>1</v>
      </c>
      <c r="P749" t="b">
        <v>0</v>
      </c>
      <c r="Q749">
        <v>8</v>
      </c>
      <c r="R749">
        <v>2</v>
      </c>
      <c r="S749">
        <v>1</v>
      </c>
      <c r="T749">
        <v>3</v>
      </c>
      <c r="U749" t="b">
        <v>1</v>
      </c>
      <c r="V749" t="s">
        <v>552</v>
      </c>
      <c r="W749" t="s">
        <v>1987</v>
      </c>
      <c r="X749" t="s">
        <v>14927</v>
      </c>
      <c r="Y749">
        <v>65</v>
      </c>
      <c r="Z749">
        <v>65</v>
      </c>
      <c r="AA749">
        <v>8</v>
      </c>
      <c r="AB749">
        <v>8</v>
      </c>
      <c r="AC749">
        <v>9</v>
      </c>
    </row>
    <row r="750" spans="1:29">
      <c r="A750">
        <v>752</v>
      </c>
      <c r="B750" t="s">
        <v>805</v>
      </c>
      <c r="C750" t="s">
        <v>2279</v>
      </c>
      <c r="J750" t="s">
        <v>1444</v>
      </c>
      <c r="K750">
        <v>0</v>
      </c>
      <c r="N750" t="b">
        <v>0</v>
      </c>
      <c r="O750" t="b">
        <v>1</v>
      </c>
      <c r="P750" t="b">
        <v>0</v>
      </c>
      <c r="Q750">
        <v>8</v>
      </c>
      <c r="R750">
        <v>2</v>
      </c>
      <c r="S750">
        <v>1</v>
      </c>
      <c r="T750">
        <v>3</v>
      </c>
      <c r="U750" t="b">
        <v>1</v>
      </c>
      <c r="V750" t="s">
        <v>552</v>
      </c>
      <c r="W750" t="s">
        <v>1987</v>
      </c>
      <c r="X750" t="s">
        <v>14928</v>
      </c>
      <c r="Y750">
        <v>66</v>
      </c>
      <c r="Z750">
        <v>66</v>
      </c>
      <c r="AA750">
        <v>8</v>
      </c>
      <c r="AB750">
        <v>8</v>
      </c>
      <c r="AC750">
        <v>9</v>
      </c>
    </row>
    <row r="751" spans="1:29">
      <c r="A751">
        <v>753</v>
      </c>
      <c r="B751" t="s">
        <v>805</v>
      </c>
      <c r="C751" t="s">
        <v>2280</v>
      </c>
      <c r="J751" t="s">
        <v>1444</v>
      </c>
      <c r="K751">
        <v>0</v>
      </c>
      <c r="N751" t="b">
        <v>0</v>
      </c>
      <c r="O751" t="b">
        <v>1</v>
      </c>
      <c r="P751" t="b">
        <v>0</v>
      </c>
      <c r="Q751">
        <v>8</v>
      </c>
      <c r="R751">
        <v>2</v>
      </c>
      <c r="S751">
        <v>1</v>
      </c>
      <c r="T751">
        <v>3</v>
      </c>
      <c r="U751" t="b">
        <v>1</v>
      </c>
      <c r="V751" t="s">
        <v>552</v>
      </c>
      <c r="W751" t="s">
        <v>1987</v>
      </c>
      <c r="X751" t="s">
        <v>14929</v>
      </c>
      <c r="Y751">
        <v>67</v>
      </c>
      <c r="Z751">
        <v>67</v>
      </c>
      <c r="AA751">
        <v>8</v>
      </c>
      <c r="AB751">
        <v>8</v>
      </c>
      <c r="AC751">
        <v>9</v>
      </c>
    </row>
    <row r="752" spans="1:29">
      <c r="A752">
        <v>754</v>
      </c>
      <c r="B752" t="s">
        <v>805</v>
      </c>
      <c r="C752" t="s">
        <v>2281</v>
      </c>
      <c r="J752" t="s">
        <v>1444</v>
      </c>
      <c r="K752">
        <v>0</v>
      </c>
      <c r="N752" t="b">
        <v>0</v>
      </c>
      <c r="O752" t="b">
        <v>1</v>
      </c>
      <c r="P752" t="b">
        <v>0</v>
      </c>
      <c r="Q752">
        <v>8</v>
      </c>
      <c r="R752">
        <v>2</v>
      </c>
      <c r="S752">
        <v>1</v>
      </c>
      <c r="T752">
        <v>3</v>
      </c>
      <c r="U752" t="b">
        <v>1</v>
      </c>
      <c r="V752" t="s">
        <v>552</v>
      </c>
      <c r="W752" t="s">
        <v>1987</v>
      </c>
      <c r="X752" t="s">
        <v>14930</v>
      </c>
      <c r="Y752">
        <v>68</v>
      </c>
      <c r="Z752">
        <v>68</v>
      </c>
      <c r="AA752">
        <v>8</v>
      </c>
      <c r="AB752">
        <v>8</v>
      </c>
      <c r="AC752">
        <v>9</v>
      </c>
    </row>
    <row r="753" spans="1:29">
      <c r="A753">
        <v>755</v>
      </c>
      <c r="B753" t="s">
        <v>805</v>
      </c>
      <c r="C753" t="s">
        <v>2282</v>
      </c>
      <c r="J753" t="s">
        <v>1444</v>
      </c>
      <c r="K753">
        <v>0</v>
      </c>
      <c r="N753" t="b">
        <v>0</v>
      </c>
      <c r="O753" t="b">
        <v>1</v>
      </c>
      <c r="P753" t="b">
        <v>0</v>
      </c>
      <c r="Q753">
        <v>8</v>
      </c>
      <c r="R753">
        <v>2</v>
      </c>
      <c r="S753">
        <v>1</v>
      </c>
      <c r="T753">
        <v>3</v>
      </c>
      <c r="U753" t="b">
        <v>1</v>
      </c>
      <c r="V753" t="s">
        <v>552</v>
      </c>
      <c r="W753" t="s">
        <v>1987</v>
      </c>
      <c r="X753" t="s">
        <v>14931</v>
      </c>
      <c r="Y753">
        <v>69</v>
      </c>
      <c r="Z753">
        <v>69</v>
      </c>
      <c r="AA753">
        <v>8</v>
      </c>
      <c r="AB753">
        <v>8</v>
      </c>
      <c r="AC753">
        <v>9</v>
      </c>
    </row>
    <row r="754" spans="1:29">
      <c r="A754">
        <v>756</v>
      </c>
      <c r="B754" t="s">
        <v>805</v>
      </c>
      <c r="C754" t="s">
        <v>2283</v>
      </c>
      <c r="J754" t="s">
        <v>1444</v>
      </c>
      <c r="K754">
        <v>0</v>
      </c>
      <c r="N754" t="b">
        <v>0</v>
      </c>
      <c r="O754" t="b">
        <v>1</v>
      </c>
      <c r="P754" t="b">
        <v>0</v>
      </c>
      <c r="Q754">
        <v>8</v>
      </c>
      <c r="R754">
        <v>2</v>
      </c>
      <c r="S754">
        <v>1</v>
      </c>
      <c r="T754">
        <v>3</v>
      </c>
      <c r="U754" t="b">
        <v>1</v>
      </c>
      <c r="V754" t="s">
        <v>552</v>
      </c>
      <c r="W754" t="s">
        <v>1987</v>
      </c>
      <c r="X754" t="s">
        <v>14932</v>
      </c>
      <c r="Y754">
        <v>70</v>
      </c>
      <c r="Z754">
        <v>70</v>
      </c>
      <c r="AA754">
        <v>8</v>
      </c>
      <c r="AB754">
        <v>8</v>
      </c>
      <c r="AC754">
        <v>9</v>
      </c>
    </row>
    <row r="755" spans="1:29">
      <c r="A755">
        <v>757</v>
      </c>
      <c r="B755" t="s">
        <v>805</v>
      </c>
      <c r="C755" t="s">
        <v>2284</v>
      </c>
      <c r="J755" t="s">
        <v>1444</v>
      </c>
      <c r="K755">
        <v>0</v>
      </c>
      <c r="N755" t="b">
        <v>0</v>
      </c>
      <c r="O755" t="b">
        <v>1</v>
      </c>
      <c r="P755" t="b">
        <v>0</v>
      </c>
      <c r="Q755">
        <v>8</v>
      </c>
      <c r="R755">
        <v>2</v>
      </c>
      <c r="S755">
        <v>1</v>
      </c>
      <c r="T755">
        <v>3</v>
      </c>
      <c r="U755" t="b">
        <v>1</v>
      </c>
      <c r="V755" t="s">
        <v>552</v>
      </c>
      <c r="W755" t="s">
        <v>1987</v>
      </c>
      <c r="X755" t="s">
        <v>14933</v>
      </c>
      <c r="Y755">
        <v>71</v>
      </c>
      <c r="Z755">
        <v>71</v>
      </c>
      <c r="AA755">
        <v>8</v>
      </c>
      <c r="AB755">
        <v>8</v>
      </c>
      <c r="AC755">
        <v>9</v>
      </c>
    </row>
    <row r="756" spans="1:29">
      <c r="A756">
        <v>758</v>
      </c>
      <c r="B756" t="s">
        <v>805</v>
      </c>
      <c r="C756" t="s">
        <v>2285</v>
      </c>
      <c r="J756" t="s">
        <v>1444</v>
      </c>
      <c r="K756">
        <v>0</v>
      </c>
      <c r="N756" t="b">
        <v>0</v>
      </c>
      <c r="O756" t="b">
        <v>1</v>
      </c>
      <c r="P756" t="b">
        <v>0</v>
      </c>
      <c r="Q756">
        <v>8</v>
      </c>
      <c r="R756">
        <v>2</v>
      </c>
      <c r="S756">
        <v>1</v>
      </c>
      <c r="T756">
        <v>3</v>
      </c>
      <c r="U756" t="b">
        <v>1</v>
      </c>
      <c r="V756" t="s">
        <v>552</v>
      </c>
      <c r="W756" t="s">
        <v>1987</v>
      </c>
      <c r="X756" t="s">
        <v>14934</v>
      </c>
      <c r="Y756">
        <v>72</v>
      </c>
      <c r="Z756">
        <v>72</v>
      </c>
      <c r="AA756">
        <v>8</v>
      </c>
      <c r="AB756">
        <v>8</v>
      </c>
      <c r="AC756">
        <v>9</v>
      </c>
    </row>
    <row r="757" spans="1:29">
      <c r="A757">
        <v>759</v>
      </c>
      <c r="B757" t="s">
        <v>805</v>
      </c>
      <c r="C757" t="s">
        <v>2286</v>
      </c>
      <c r="J757" t="s">
        <v>1444</v>
      </c>
      <c r="K757">
        <v>0</v>
      </c>
      <c r="N757" t="b">
        <v>0</v>
      </c>
      <c r="O757" t="b">
        <v>1</v>
      </c>
      <c r="P757" t="b">
        <v>0</v>
      </c>
      <c r="Q757">
        <v>8</v>
      </c>
      <c r="R757">
        <v>2</v>
      </c>
      <c r="S757">
        <v>1</v>
      </c>
      <c r="T757">
        <v>3</v>
      </c>
      <c r="U757" t="b">
        <v>1</v>
      </c>
      <c r="V757" t="s">
        <v>552</v>
      </c>
      <c r="W757" t="s">
        <v>1987</v>
      </c>
      <c r="X757" t="s">
        <v>14935</v>
      </c>
      <c r="Y757">
        <v>73</v>
      </c>
      <c r="Z757">
        <v>73</v>
      </c>
      <c r="AA757">
        <v>8</v>
      </c>
      <c r="AB757">
        <v>8</v>
      </c>
      <c r="AC757">
        <v>9</v>
      </c>
    </row>
    <row r="758" spans="1:29">
      <c r="A758">
        <v>760</v>
      </c>
      <c r="B758" t="s">
        <v>805</v>
      </c>
      <c r="C758" t="s">
        <v>2287</v>
      </c>
      <c r="J758" t="s">
        <v>1444</v>
      </c>
      <c r="K758">
        <v>0</v>
      </c>
      <c r="N758" t="b">
        <v>0</v>
      </c>
      <c r="O758" t="b">
        <v>1</v>
      </c>
      <c r="P758" t="b">
        <v>0</v>
      </c>
      <c r="Q758">
        <v>8</v>
      </c>
      <c r="R758">
        <v>2</v>
      </c>
      <c r="S758">
        <v>1</v>
      </c>
      <c r="T758">
        <v>3</v>
      </c>
      <c r="U758" t="b">
        <v>1</v>
      </c>
      <c r="V758" t="s">
        <v>552</v>
      </c>
      <c r="W758" t="s">
        <v>1987</v>
      </c>
      <c r="X758" t="s">
        <v>14936</v>
      </c>
      <c r="Y758">
        <v>74</v>
      </c>
      <c r="Z758">
        <v>74</v>
      </c>
      <c r="AA758">
        <v>8</v>
      </c>
      <c r="AB758">
        <v>8</v>
      </c>
      <c r="AC758">
        <v>9</v>
      </c>
    </row>
    <row r="759" spans="1:29">
      <c r="A759">
        <v>761</v>
      </c>
      <c r="B759" t="s">
        <v>805</v>
      </c>
      <c r="C759" t="s">
        <v>2288</v>
      </c>
      <c r="J759" t="s">
        <v>1444</v>
      </c>
      <c r="K759">
        <v>0</v>
      </c>
      <c r="N759" t="b">
        <v>0</v>
      </c>
      <c r="O759" t="b">
        <v>1</v>
      </c>
      <c r="P759" t="b">
        <v>0</v>
      </c>
      <c r="Q759">
        <v>8</v>
      </c>
      <c r="R759">
        <v>2</v>
      </c>
      <c r="S759">
        <v>1</v>
      </c>
      <c r="T759">
        <v>3</v>
      </c>
      <c r="U759" t="b">
        <v>1</v>
      </c>
      <c r="V759" t="s">
        <v>552</v>
      </c>
      <c r="W759" t="s">
        <v>1987</v>
      </c>
      <c r="X759" t="s">
        <v>14937</v>
      </c>
      <c r="Y759">
        <v>75</v>
      </c>
      <c r="Z759">
        <v>75</v>
      </c>
      <c r="AA759">
        <v>8</v>
      </c>
      <c r="AB759">
        <v>8</v>
      </c>
      <c r="AC759">
        <v>9</v>
      </c>
    </row>
    <row r="760" spans="1:29">
      <c r="A760">
        <v>762</v>
      </c>
      <c r="B760" t="s">
        <v>805</v>
      </c>
      <c r="C760" t="s">
        <v>2289</v>
      </c>
      <c r="J760" t="s">
        <v>1444</v>
      </c>
      <c r="K760">
        <v>0</v>
      </c>
      <c r="N760" t="b">
        <v>0</v>
      </c>
      <c r="O760" t="b">
        <v>1</v>
      </c>
      <c r="P760" t="b">
        <v>0</v>
      </c>
      <c r="Q760">
        <v>8</v>
      </c>
      <c r="R760">
        <v>2</v>
      </c>
      <c r="S760">
        <v>1</v>
      </c>
      <c r="T760">
        <v>3</v>
      </c>
      <c r="U760" t="b">
        <v>1</v>
      </c>
      <c r="V760" t="s">
        <v>552</v>
      </c>
      <c r="W760" t="s">
        <v>1987</v>
      </c>
      <c r="X760" t="s">
        <v>14938</v>
      </c>
      <c r="Y760">
        <v>76</v>
      </c>
      <c r="Z760">
        <v>76</v>
      </c>
      <c r="AA760">
        <v>8</v>
      </c>
      <c r="AB760">
        <v>8</v>
      </c>
      <c r="AC760">
        <v>9</v>
      </c>
    </row>
    <row r="761" spans="1:29">
      <c r="A761">
        <v>763</v>
      </c>
      <c r="B761" t="s">
        <v>805</v>
      </c>
      <c r="C761" t="s">
        <v>2290</v>
      </c>
      <c r="J761" t="s">
        <v>1444</v>
      </c>
      <c r="K761">
        <v>0</v>
      </c>
      <c r="N761" t="b">
        <v>0</v>
      </c>
      <c r="O761" t="b">
        <v>1</v>
      </c>
      <c r="P761" t="b">
        <v>0</v>
      </c>
      <c r="Q761">
        <v>8</v>
      </c>
      <c r="R761">
        <v>2</v>
      </c>
      <c r="S761">
        <v>1</v>
      </c>
      <c r="T761">
        <v>3</v>
      </c>
      <c r="U761" t="b">
        <v>1</v>
      </c>
      <c r="V761" t="s">
        <v>552</v>
      </c>
      <c r="W761" t="s">
        <v>1987</v>
      </c>
      <c r="X761" t="s">
        <v>14939</v>
      </c>
      <c r="Y761">
        <v>77</v>
      </c>
      <c r="Z761">
        <v>77</v>
      </c>
      <c r="AA761">
        <v>4</v>
      </c>
      <c r="AB761">
        <v>4</v>
      </c>
      <c r="AC761">
        <v>9</v>
      </c>
    </row>
    <row r="762" spans="1:29">
      <c r="A762">
        <v>764</v>
      </c>
      <c r="B762" t="s">
        <v>805</v>
      </c>
      <c r="C762" t="s">
        <v>2291</v>
      </c>
      <c r="J762" t="s">
        <v>1444</v>
      </c>
      <c r="K762">
        <v>0</v>
      </c>
      <c r="N762" t="b">
        <v>0</v>
      </c>
      <c r="O762" t="b">
        <v>1</v>
      </c>
      <c r="P762" t="b">
        <v>0</v>
      </c>
      <c r="Q762">
        <v>8</v>
      </c>
      <c r="R762">
        <v>2</v>
      </c>
      <c r="S762">
        <v>1</v>
      </c>
      <c r="T762">
        <v>3</v>
      </c>
      <c r="U762" t="b">
        <v>1</v>
      </c>
      <c r="V762" t="s">
        <v>552</v>
      </c>
      <c r="W762" t="s">
        <v>1987</v>
      </c>
      <c r="X762" t="s">
        <v>14940</v>
      </c>
      <c r="Y762">
        <v>77</v>
      </c>
      <c r="Z762">
        <v>77</v>
      </c>
      <c r="AA762">
        <v>5</v>
      </c>
      <c r="AB762">
        <v>5</v>
      </c>
      <c r="AC762">
        <v>9</v>
      </c>
    </row>
    <row r="763" spans="1:29">
      <c r="A763">
        <v>765</v>
      </c>
      <c r="B763" t="s">
        <v>805</v>
      </c>
      <c r="C763" t="s">
        <v>2292</v>
      </c>
      <c r="J763" t="s">
        <v>1444</v>
      </c>
      <c r="K763">
        <v>0</v>
      </c>
      <c r="N763" t="b">
        <v>0</v>
      </c>
      <c r="O763" t="b">
        <v>1</v>
      </c>
      <c r="P763" t="b">
        <v>0</v>
      </c>
      <c r="Q763">
        <v>8</v>
      </c>
      <c r="R763">
        <v>2</v>
      </c>
      <c r="S763">
        <v>1</v>
      </c>
      <c r="T763">
        <v>3</v>
      </c>
      <c r="U763" t="b">
        <v>1</v>
      </c>
      <c r="V763" t="s">
        <v>552</v>
      </c>
      <c r="W763" t="s">
        <v>1987</v>
      </c>
      <c r="X763" t="s">
        <v>14941</v>
      </c>
      <c r="Y763">
        <v>77</v>
      </c>
      <c r="Z763">
        <v>77</v>
      </c>
      <c r="AA763">
        <v>6</v>
      </c>
      <c r="AB763">
        <v>6</v>
      </c>
      <c r="AC763">
        <v>9</v>
      </c>
    </row>
    <row r="764" spans="1:29">
      <c r="A764">
        <v>766</v>
      </c>
      <c r="B764" t="s">
        <v>805</v>
      </c>
      <c r="C764" t="s">
        <v>2293</v>
      </c>
      <c r="J764" t="s">
        <v>1444</v>
      </c>
      <c r="K764">
        <v>0</v>
      </c>
      <c r="N764" t="b">
        <v>0</v>
      </c>
      <c r="O764" t="b">
        <v>1</v>
      </c>
      <c r="P764" t="b">
        <v>0</v>
      </c>
      <c r="Q764">
        <v>8</v>
      </c>
      <c r="R764">
        <v>2</v>
      </c>
      <c r="S764">
        <v>1</v>
      </c>
      <c r="T764">
        <v>3</v>
      </c>
      <c r="U764" t="b">
        <v>1</v>
      </c>
      <c r="V764" t="s">
        <v>552</v>
      </c>
      <c r="W764" t="s">
        <v>1987</v>
      </c>
      <c r="X764" t="s">
        <v>14942</v>
      </c>
      <c r="Y764">
        <v>77</v>
      </c>
      <c r="Z764">
        <v>77</v>
      </c>
      <c r="AA764">
        <v>7</v>
      </c>
      <c r="AB764">
        <v>7</v>
      </c>
      <c r="AC764">
        <v>9</v>
      </c>
    </row>
    <row r="765" spans="1:29">
      <c r="A765">
        <v>767</v>
      </c>
      <c r="B765" t="s">
        <v>805</v>
      </c>
      <c r="C765" t="s">
        <v>2294</v>
      </c>
      <c r="J765" t="s">
        <v>1444</v>
      </c>
      <c r="K765">
        <v>0</v>
      </c>
      <c r="N765" t="b">
        <v>0</v>
      </c>
      <c r="O765" t="b">
        <v>1</v>
      </c>
      <c r="P765" t="b">
        <v>0</v>
      </c>
      <c r="Q765">
        <v>8</v>
      </c>
      <c r="R765">
        <v>2</v>
      </c>
      <c r="S765">
        <v>1</v>
      </c>
      <c r="T765">
        <v>3</v>
      </c>
      <c r="U765" t="b">
        <v>1</v>
      </c>
      <c r="V765" t="s">
        <v>552</v>
      </c>
      <c r="W765" t="s">
        <v>1987</v>
      </c>
      <c r="X765" t="s">
        <v>14943</v>
      </c>
      <c r="Y765">
        <v>77</v>
      </c>
      <c r="Z765">
        <v>77</v>
      </c>
      <c r="AA765">
        <v>8</v>
      </c>
      <c r="AB765">
        <v>8</v>
      </c>
      <c r="AC765">
        <v>9</v>
      </c>
    </row>
    <row r="766" spans="1:29">
      <c r="A766">
        <v>768</v>
      </c>
      <c r="B766" t="s">
        <v>805</v>
      </c>
      <c r="C766" t="s">
        <v>2295</v>
      </c>
      <c r="J766" t="s">
        <v>1444</v>
      </c>
      <c r="K766">
        <v>0</v>
      </c>
      <c r="N766" t="b">
        <v>0</v>
      </c>
      <c r="O766" t="b">
        <v>1</v>
      </c>
      <c r="P766" t="b">
        <v>0</v>
      </c>
      <c r="Q766">
        <v>8</v>
      </c>
      <c r="R766">
        <v>2</v>
      </c>
      <c r="S766">
        <v>1</v>
      </c>
      <c r="T766">
        <v>3</v>
      </c>
      <c r="U766" t="b">
        <v>1</v>
      </c>
      <c r="V766" t="s">
        <v>552</v>
      </c>
      <c r="W766" t="s">
        <v>1987</v>
      </c>
      <c r="X766" t="s">
        <v>14944</v>
      </c>
      <c r="Y766">
        <v>78</v>
      </c>
      <c r="Z766">
        <v>78</v>
      </c>
      <c r="AA766">
        <v>4</v>
      </c>
      <c r="AB766">
        <v>4</v>
      </c>
      <c r="AC766">
        <v>9</v>
      </c>
    </row>
    <row r="767" spans="1:29">
      <c r="A767">
        <v>769</v>
      </c>
      <c r="B767" t="s">
        <v>805</v>
      </c>
      <c r="C767" t="s">
        <v>2296</v>
      </c>
      <c r="J767" t="s">
        <v>1444</v>
      </c>
      <c r="K767">
        <v>0</v>
      </c>
      <c r="N767" t="b">
        <v>0</v>
      </c>
      <c r="O767" t="b">
        <v>1</v>
      </c>
      <c r="P767" t="b">
        <v>0</v>
      </c>
      <c r="Q767">
        <v>8</v>
      </c>
      <c r="R767">
        <v>2</v>
      </c>
      <c r="S767">
        <v>1</v>
      </c>
      <c r="T767">
        <v>3</v>
      </c>
      <c r="U767" t="b">
        <v>1</v>
      </c>
      <c r="V767" t="s">
        <v>552</v>
      </c>
      <c r="W767" t="s">
        <v>1987</v>
      </c>
      <c r="X767" t="s">
        <v>14945</v>
      </c>
      <c r="Y767">
        <v>78</v>
      </c>
      <c r="Z767">
        <v>78</v>
      </c>
      <c r="AA767">
        <v>5</v>
      </c>
      <c r="AB767">
        <v>5</v>
      </c>
      <c r="AC767">
        <v>9</v>
      </c>
    </row>
    <row r="768" spans="1:29">
      <c r="A768">
        <v>770</v>
      </c>
      <c r="B768" t="s">
        <v>805</v>
      </c>
      <c r="C768" t="s">
        <v>2297</v>
      </c>
      <c r="J768" t="s">
        <v>1444</v>
      </c>
      <c r="K768">
        <v>0</v>
      </c>
      <c r="N768" t="b">
        <v>0</v>
      </c>
      <c r="O768" t="b">
        <v>1</v>
      </c>
      <c r="P768" t="b">
        <v>0</v>
      </c>
      <c r="Q768">
        <v>8</v>
      </c>
      <c r="R768">
        <v>2</v>
      </c>
      <c r="S768">
        <v>1</v>
      </c>
      <c r="T768">
        <v>3</v>
      </c>
      <c r="U768" t="b">
        <v>1</v>
      </c>
      <c r="V768" t="s">
        <v>552</v>
      </c>
      <c r="W768" t="s">
        <v>1987</v>
      </c>
      <c r="X768" t="s">
        <v>14946</v>
      </c>
      <c r="Y768">
        <v>78</v>
      </c>
      <c r="Z768">
        <v>78</v>
      </c>
      <c r="AA768">
        <v>6</v>
      </c>
      <c r="AB768">
        <v>6</v>
      </c>
      <c r="AC768">
        <v>9</v>
      </c>
    </row>
    <row r="769" spans="1:29">
      <c r="A769">
        <v>771</v>
      </c>
      <c r="B769" t="s">
        <v>805</v>
      </c>
      <c r="C769" t="s">
        <v>2298</v>
      </c>
      <c r="J769" t="s">
        <v>1444</v>
      </c>
      <c r="K769">
        <v>0</v>
      </c>
      <c r="N769" t="b">
        <v>0</v>
      </c>
      <c r="O769" t="b">
        <v>1</v>
      </c>
      <c r="P769" t="b">
        <v>0</v>
      </c>
      <c r="Q769">
        <v>8</v>
      </c>
      <c r="R769">
        <v>2</v>
      </c>
      <c r="S769">
        <v>1</v>
      </c>
      <c r="T769">
        <v>3</v>
      </c>
      <c r="U769" t="b">
        <v>1</v>
      </c>
      <c r="V769" t="s">
        <v>552</v>
      </c>
      <c r="W769" t="s">
        <v>1987</v>
      </c>
      <c r="X769" t="s">
        <v>14947</v>
      </c>
      <c r="Y769">
        <v>78</v>
      </c>
      <c r="Z769">
        <v>78</v>
      </c>
      <c r="AA769">
        <v>7</v>
      </c>
      <c r="AB769">
        <v>7</v>
      </c>
      <c r="AC769">
        <v>9</v>
      </c>
    </row>
    <row r="770" spans="1:29">
      <c r="A770">
        <v>772</v>
      </c>
      <c r="B770" t="s">
        <v>805</v>
      </c>
      <c r="C770" t="s">
        <v>2299</v>
      </c>
      <c r="J770" t="s">
        <v>1444</v>
      </c>
      <c r="K770">
        <v>0</v>
      </c>
      <c r="N770" t="b">
        <v>0</v>
      </c>
      <c r="O770" t="b">
        <v>1</v>
      </c>
      <c r="P770" t="b">
        <v>0</v>
      </c>
      <c r="Q770">
        <v>8</v>
      </c>
      <c r="R770">
        <v>2</v>
      </c>
      <c r="S770">
        <v>1</v>
      </c>
      <c r="T770">
        <v>3</v>
      </c>
      <c r="U770" t="b">
        <v>1</v>
      </c>
      <c r="V770" t="s">
        <v>552</v>
      </c>
      <c r="W770" t="s">
        <v>1987</v>
      </c>
      <c r="X770" t="s">
        <v>14948</v>
      </c>
      <c r="Y770">
        <v>78</v>
      </c>
      <c r="Z770">
        <v>78</v>
      </c>
      <c r="AA770">
        <v>8</v>
      </c>
      <c r="AB770">
        <v>8</v>
      </c>
      <c r="AC770">
        <v>9</v>
      </c>
    </row>
    <row r="771" spans="1:29">
      <c r="A771">
        <v>773</v>
      </c>
      <c r="B771" t="s">
        <v>805</v>
      </c>
      <c r="C771" t="s">
        <v>2300</v>
      </c>
      <c r="J771" t="s">
        <v>1444</v>
      </c>
      <c r="K771">
        <v>0</v>
      </c>
      <c r="N771" t="b">
        <v>1</v>
      </c>
      <c r="O771" t="b">
        <v>0</v>
      </c>
      <c r="P771" t="b">
        <v>0</v>
      </c>
      <c r="Q771">
        <v>8</v>
      </c>
      <c r="R771">
        <v>2</v>
      </c>
      <c r="S771">
        <v>1</v>
      </c>
      <c r="T771">
        <v>3</v>
      </c>
      <c r="U771" t="b">
        <v>1</v>
      </c>
      <c r="V771" t="s">
        <v>552</v>
      </c>
      <c r="W771" t="s">
        <v>1987</v>
      </c>
      <c r="X771" t="s">
        <v>14949</v>
      </c>
      <c r="Y771">
        <v>80</v>
      </c>
      <c r="Z771">
        <v>80</v>
      </c>
      <c r="AA771">
        <v>4</v>
      </c>
      <c r="AB771">
        <v>4</v>
      </c>
      <c r="AC771">
        <v>9</v>
      </c>
    </row>
    <row r="772" spans="1:29">
      <c r="A772">
        <v>774</v>
      </c>
      <c r="B772" t="s">
        <v>805</v>
      </c>
      <c r="C772" t="s">
        <v>2301</v>
      </c>
      <c r="J772" t="s">
        <v>1444</v>
      </c>
      <c r="K772">
        <v>0</v>
      </c>
      <c r="N772" t="b">
        <v>1</v>
      </c>
      <c r="O772" t="b">
        <v>0</v>
      </c>
      <c r="P772" t="b">
        <v>0</v>
      </c>
      <c r="Q772">
        <v>8</v>
      </c>
      <c r="R772">
        <v>2</v>
      </c>
      <c r="S772">
        <v>1</v>
      </c>
      <c r="T772">
        <v>3</v>
      </c>
      <c r="U772" t="b">
        <v>1</v>
      </c>
      <c r="V772" t="s">
        <v>552</v>
      </c>
      <c r="W772" t="s">
        <v>1987</v>
      </c>
      <c r="X772" t="s">
        <v>14950</v>
      </c>
      <c r="Y772">
        <v>80</v>
      </c>
      <c r="Z772">
        <v>80</v>
      </c>
      <c r="AA772">
        <v>5</v>
      </c>
      <c r="AB772">
        <v>5</v>
      </c>
      <c r="AC772">
        <v>9</v>
      </c>
    </row>
    <row r="773" spans="1:29">
      <c r="A773">
        <v>775</v>
      </c>
      <c r="B773" t="s">
        <v>805</v>
      </c>
      <c r="C773" t="s">
        <v>2302</v>
      </c>
      <c r="J773" t="s">
        <v>1444</v>
      </c>
      <c r="K773">
        <v>0</v>
      </c>
      <c r="N773" t="b">
        <v>1</v>
      </c>
      <c r="O773" t="b">
        <v>0</v>
      </c>
      <c r="P773" t="b">
        <v>0</v>
      </c>
      <c r="Q773">
        <v>8</v>
      </c>
      <c r="R773">
        <v>2</v>
      </c>
      <c r="S773">
        <v>1</v>
      </c>
      <c r="T773">
        <v>3</v>
      </c>
      <c r="U773" t="b">
        <v>1</v>
      </c>
      <c r="V773" t="s">
        <v>552</v>
      </c>
      <c r="W773" t="s">
        <v>1987</v>
      </c>
      <c r="X773" t="s">
        <v>14951</v>
      </c>
      <c r="Y773">
        <v>81</v>
      </c>
      <c r="Z773">
        <v>81</v>
      </c>
      <c r="AA773">
        <v>4</v>
      </c>
      <c r="AB773">
        <v>4</v>
      </c>
      <c r="AC773">
        <v>9</v>
      </c>
    </row>
    <row r="774" spans="1:29">
      <c r="A774">
        <v>776</v>
      </c>
      <c r="B774" t="s">
        <v>805</v>
      </c>
      <c r="C774" t="s">
        <v>2303</v>
      </c>
      <c r="J774" t="s">
        <v>1444</v>
      </c>
      <c r="K774">
        <v>0</v>
      </c>
      <c r="N774" t="b">
        <v>1</v>
      </c>
      <c r="O774" t="b">
        <v>0</v>
      </c>
      <c r="P774" t="b">
        <v>0</v>
      </c>
      <c r="Q774">
        <v>8</v>
      </c>
      <c r="R774">
        <v>2</v>
      </c>
      <c r="S774">
        <v>1</v>
      </c>
      <c r="T774">
        <v>3</v>
      </c>
      <c r="U774" t="b">
        <v>1</v>
      </c>
      <c r="V774" t="s">
        <v>552</v>
      </c>
      <c r="W774" t="s">
        <v>1987</v>
      </c>
      <c r="X774" t="s">
        <v>14952</v>
      </c>
      <c r="Y774">
        <v>81</v>
      </c>
      <c r="Z774">
        <v>81</v>
      </c>
      <c r="AA774">
        <v>5</v>
      </c>
      <c r="AB774">
        <v>5</v>
      </c>
      <c r="AC774">
        <v>9</v>
      </c>
    </row>
    <row r="775" spans="1:29">
      <c r="A775">
        <v>777</v>
      </c>
      <c r="B775" t="s">
        <v>805</v>
      </c>
      <c r="C775" t="s">
        <v>2304</v>
      </c>
      <c r="J775" t="s">
        <v>1444</v>
      </c>
      <c r="K775">
        <v>0</v>
      </c>
      <c r="N775" t="b">
        <v>1</v>
      </c>
      <c r="O775" t="b">
        <v>0</v>
      </c>
      <c r="P775" t="b">
        <v>0</v>
      </c>
      <c r="Q775">
        <v>8</v>
      </c>
      <c r="R775">
        <v>2</v>
      </c>
      <c r="S775">
        <v>1</v>
      </c>
      <c r="T775">
        <v>3</v>
      </c>
      <c r="U775" t="b">
        <v>1</v>
      </c>
      <c r="V775" t="s">
        <v>552</v>
      </c>
      <c r="W775" t="s">
        <v>1987</v>
      </c>
      <c r="X775" t="s">
        <v>14953</v>
      </c>
      <c r="Y775">
        <v>82</v>
      </c>
      <c r="Z775">
        <v>82</v>
      </c>
      <c r="AA775">
        <v>4</v>
      </c>
      <c r="AB775">
        <v>4</v>
      </c>
      <c r="AC775">
        <v>9</v>
      </c>
    </row>
    <row r="776" spans="1:29">
      <c r="A776">
        <v>778</v>
      </c>
      <c r="B776" t="s">
        <v>805</v>
      </c>
      <c r="C776" t="s">
        <v>2305</v>
      </c>
      <c r="J776" t="s">
        <v>1444</v>
      </c>
      <c r="K776">
        <v>0</v>
      </c>
      <c r="N776" t="b">
        <v>1</v>
      </c>
      <c r="O776" t="b">
        <v>0</v>
      </c>
      <c r="P776" t="b">
        <v>0</v>
      </c>
      <c r="Q776">
        <v>8</v>
      </c>
      <c r="R776">
        <v>2</v>
      </c>
      <c r="S776">
        <v>1</v>
      </c>
      <c r="T776">
        <v>3</v>
      </c>
      <c r="U776" t="b">
        <v>1</v>
      </c>
      <c r="V776" t="s">
        <v>552</v>
      </c>
      <c r="W776" t="s">
        <v>1987</v>
      </c>
      <c r="X776" t="s">
        <v>14954</v>
      </c>
      <c r="Y776">
        <v>82</v>
      </c>
      <c r="Z776">
        <v>82</v>
      </c>
      <c r="AA776">
        <v>5</v>
      </c>
      <c r="AB776">
        <v>5</v>
      </c>
      <c r="AC776">
        <v>9</v>
      </c>
    </row>
    <row r="777" spans="1:29">
      <c r="A777">
        <v>779</v>
      </c>
      <c r="B777" t="s">
        <v>805</v>
      </c>
      <c r="C777" t="s">
        <v>2306</v>
      </c>
      <c r="J777" t="s">
        <v>1444</v>
      </c>
      <c r="K777">
        <v>0</v>
      </c>
      <c r="N777" t="b">
        <v>1</v>
      </c>
      <c r="O777" t="b">
        <v>0</v>
      </c>
      <c r="P777" t="b">
        <v>0</v>
      </c>
      <c r="Q777">
        <v>8</v>
      </c>
      <c r="R777">
        <v>2</v>
      </c>
      <c r="S777">
        <v>1</v>
      </c>
      <c r="T777">
        <v>3</v>
      </c>
      <c r="U777" t="b">
        <v>1</v>
      </c>
      <c r="V777" t="s">
        <v>552</v>
      </c>
      <c r="W777" t="s">
        <v>1987</v>
      </c>
      <c r="X777" t="s">
        <v>14955</v>
      </c>
      <c r="Y777">
        <v>83</v>
      </c>
      <c r="Z777">
        <v>83</v>
      </c>
      <c r="AA777">
        <v>4</v>
      </c>
      <c r="AB777">
        <v>4</v>
      </c>
      <c r="AC777">
        <v>9</v>
      </c>
    </row>
    <row r="778" spans="1:29">
      <c r="A778">
        <v>780</v>
      </c>
      <c r="B778" t="s">
        <v>805</v>
      </c>
      <c r="C778" t="s">
        <v>2307</v>
      </c>
      <c r="J778" t="s">
        <v>1444</v>
      </c>
      <c r="K778">
        <v>0</v>
      </c>
      <c r="N778" t="b">
        <v>1</v>
      </c>
      <c r="O778" t="b">
        <v>0</v>
      </c>
      <c r="P778" t="b">
        <v>0</v>
      </c>
      <c r="Q778">
        <v>8</v>
      </c>
      <c r="R778">
        <v>2</v>
      </c>
      <c r="S778">
        <v>1</v>
      </c>
      <c r="T778">
        <v>3</v>
      </c>
      <c r="U778" t="b">
        <v>1</v>
      </c>
      <c r="V778" t="s">
        <v>552</v>
      </c>
      <c r="W778" t="s">
        <v>1987</v>
      </c>
      <c r="X778" t="s">
        <v>14956</v>
      </c>
      <c r="Y778">
        <v>83</v>
      </c>
      <c r="Z778">
        <v>83</v>
      </c>
      <c r="AA778">
        <v>5</v>
      </c>
      <c r="AB778">
        <v>5</v>
      </c>
      <c r="AC778">
        <v>9</v>
      </c>
    </row>
    <row r="779" spans="1:29">
      <c r="A779">
        <v>781</v>
      </c>
      <c r="B779" t="s">
        <v>805</v>
      </c>
      <c r="C779" t="s">
        <v>2308</v>
      </c>
      <c r="J779" t="s">
        <v>1444</v>
      </c>
      <c r="K779">
        <v>0</v>
      </c>
      <c r="N779" t="b">
        <v>1</v>
      </c>
      <c r="O779" t="b">
        <v>0</v>
      </c>
      <c r="P779" t="b">
        <v>0</v>
      </c>
      <c r="Q779">
        <v>8</v>
      </c>
      <c r="R779">
        <v>2</v>
      </c>
      <c r="S779">
        <v>1</v>
      </c>
      <c r="T779">
        <v>3</v>
      </c>
      <c r="U779" t="b">
        <v>1</v>
      </c>
      <c r="V779" t="s">
        <v>552</v>
      </c>
      <c r="W779" t="s">
        <v>1987</v>
      </c>
      <c r="X779" t="s">
        <v>14957</v>
      </c>
      <c r="Y779">
        <v>84</v>
      </c>
      <c r="Z779">
        <v>84</v>
      </c>
      <c r="AA779">
        <v>4</v>
      </c>
      <c r="AB779">
        <v>4</v>
      </c>
      <c r="AC779">
        <v>9</v>
      </c>
    </row>
    <row r="780" spans="1:29">
      <c r="A780">
        <v>782</v>
      </c>
      <c r="B780" t="s">
        <v>805</v>
      </c>
      <c r="C780" t="s">
        <v>2309</v>
      </c>
      <c r="J780" t="s">
        <v>1444</v>
      </c>
      <c r="K780">
        <v>0</v>
      </c>
      <c r="N780" t="b">
        <v>1</v>
      </c>
      <c r="O780" t="b">
        <v>0</v>
      </c>
      <c r="P780" t="b">
        <v>0</v>
      </c>
      <c r="Q780">
        <v>8</v>
      </c>
      <c r="R780">
        <v>2</v>
      </c>
      <c r="S780">
        <v>1</v>
      </c>
      <c r="T780">
        <v>3</v>
      </c>
      <c r="U780" t="b">
        <v>1</v>
      </c>
      <c r="V780" t="s">
        <v>552</v>
      </c>
      <c r="W780" t="s">
        <v>1987</v>
      </c>
      <c r="X780" t="s">
        <v>14958</v>
      </c>
      <c r="Y780">
        <v>84</v>
      </c>
      <c r="Z780">
        <v>84</v>
      </c>
      <c r="AA780">
        <v>5</v>
      </c>
      <c r="AB780">
        <v>5</v>
      </c>
      <c r="AC780">
        <v>9</v>
      </c>
    </row>
    <row r="781" spans="1:29">
      <c r="A781">
        <v>783</v>
      </c>
      <c r="B781" t="s">
        <v>805</v>
      </c>
      <c r="C781" t="s">
        <v>2310</v>
      </c>
      <c r="J781" t="s">
        <v>1444</v>
      </c>
      <c r="K781">
        <v>0</v>
      </c>
      <c r="N781" t="b">
        <v>1</v>
      </c>
      <c r="O781" t="b">
        <v>0</v>
      </c>
      <c r="P781" t="b">
        <v>0</v>
      </c>
      <c r="Q781">
        <v>8</v>
      </c>
      <c r="R781">
        <v>2</v>
      </c>
      <c r="S781">
        <v>1</v>
      </c>
      <c r="T781">
        <v>3</v>
      </c>
      <c r="U781" t="b">
        <v>1</v>
      </c>
      <c r="V781" t="s">
        <v>552</v>
      </c>
      <c r="W781" t="s">
        <v>1987</v>
      </c>
      <c r="X781" t="s">
        <v>14959</v>
      </c>
      <c r="Y781">
        <v>85</v>
      </c>
      <c r="Z781">
        <v>85</v>
      </c>
      <c r="AA781">
        <v>4</v>
      </c>
      <c r="AB781">
        <v>4</v>
      </c>
      <c r="AC781">
        <v>9</v>
      </c>
    </row>
    <row r="782" spans="1:29">
      <c r="A782">
        <v>784</v>
      </c>
      <c r="B782" t="s">
        <v>805</v>
      </c>
      <c r="C782" t="s">
        <v>2311</v>
      </c>
      <c r="J782" t="s">
        <v>1444</v>
      </c>
      <c r="K782">
        <v>0</v>
      </c>
      <c r="N782" t="b">
        <v>1</v>
      </c>
      <c r="O782" t="b">
        <v>0</v>
      </c>
      <c r="P782" t="b">
        <v>0</v>
      </c>
      <c r="Q782">
        <v>8</v>
      </c>
      <c r="R782">
        <v>2</v>
      </c>
      <c r="S782">
        <v>1</v>
      </c>
      <c r="T782">
        <v>3</v>
      </c>
      <c r="U782" t="b">
        <v>1</v>
      </c>
      <c r="V782" t="s">
        <v>552</v>
      </c>
      <c r="W782" t="s">
        <v>1987</v>
      </c>
      <c r="X782" t="s">
        <v>14960</v>
      </c>
      <c r="Y782">
        <v>85</v>
      </c>
      <c r="Z782">
        <v>85</v>
      </c>
      <c r="AA782">
        <v>5</v>
      </c>
      <c r="AB782">
        <v>5</v>
      </c>
      <c r="AC782">
        <v>9</v>
      </c>
    </row>
    <row r="783" spans="1:29">
      <c r="A783">
        <v>785</v>
      </c>
      <c r="B783" t="s">
        <v>805</v>
      </c>
      <c r="C783" t="s">
        <v>2312</v>
      </c>
      <c r="J783" t="s">
        <v>1444</v>
      </c>
      <c r="K783">
        <v>0</v>
      </c>
      <c r="N783" t="b">
        <v>1</v>
      </c>
      <c r="O783" t="b">
        <v>0</v>
      </c>
      <c r="P783" t="b">
        <v>0</v>
      </c>
      <c r="Q783">
        <v>8</v>
      </c>
      <c r="R783">
        <v>2</v>
      </c>
      <c r="S783">
        <v>1</v>
      </c>
      <c r="T783">
        <v>3</v>
      </c>
      <c r="U783" t="b">
        <v>1</v>
      </c>
      <c r="V783" t="s">
        <v>552</v>
      </c>
      <c r="W783" t="s">
        <v>1987</v>
      </c>
      <c r="X783" t="s">
        <v>14961</v>
      </c>
      <c r="Y783">
        <v>86</v>
      </c>
      <c r="Z783">
        <v>86</v>
      </c>
      <c r="AA783">
        <v>4</v>
      </c>
      <c r="AB783">
        <v>4</v>
      </c>
      <c r="AC783">
        <v>9</v>
      </c>
    </row>
    <row r="784" spans="1:29">
      <c r="A784">
        <v>786</v>
      </c>
      <c r="B784" t="s">
        <v>805</v>
      </c>
      <c r="C784" t="s">
        <v>2313</v>
      </c>
      <c r="J784" t="s">
        <v>1444</v>
      </c>
      <c r="K784">
        <v>0</v>
      </c>
      <c r="N784" t="b">
        <v>1</v>
      </c>
      <c r="O784" t="b">
        <v>0</v>
      </c>
      <c r="P784" t="b">
        <v>0</v>
      </c>
      <c r="Q784">
        <v>8</v>
      </c>
      <c r="R784">
        <v>2</v>
      </c>
      <c r="S784">
        <v>1</v>
      </c>
      <c r="T784">
        <v>3</v>
      </c>
      <c r="U784" t="b">
        <v>1</v>
      </c>
      <c r="V784" t="s">
        <v>552</v>
      </c>
      <c r="W784" t="s">
        <v>1987</v>
      </c>
      <c r="X784" t="s">
        <v>14962</v>
      </c>
      <c r="Y784">
        <v>86</v>
      </c>
      <c r="Z784">
        <v>86</v>
      </c>
      <c r="AA784">
        <v>5</v>
      </c>
      <c r="AB784">
        <v>5</v>
      </c>
      <c r="AC784">
        <v>9</v>
      </c>
    </row>
    <row r="785" spans="1:29">
      <c r="A785">
        <v>787</v>
      </c>
      <c r="B785" t="s">
        <v>805</v>
      </c>
      <c r="C785" t="s">
        <v>2314</v>
      </c>
      <c r="J785" t="s">
        <v>1444</v>
      </c>
      <c r="K785">
        <v>0</v>
      </c>
      <c r="N785" t="b">
        <v>1</v>
      </c>
      <c r="O785" t="b">
        <v>0</v>
      </c>
      <c r="P785" t="b">
        <v>0</v>
      </c>
      <c r="Q785">
        <v>8</v>
      </c>
      <c r="R785">
        <v>2</v>
      </c>
      <c r="S785">
        <v>1</v>
      </c>
      <c r="T785">
        <v>3</v>
      </c>
      <c r="U785" t="b">
        <v>1</v>
      </c>
      <c r="V785" t="s">
        <v>552</v>
      </c>
      <c r="W785" t="s">
        <v>1987</v>
      </c>
      <c r="X785" t="s">
        <v>14963</v>
      </c>
      <c r="Y785">
        <v>87</v>
      </c>
      <c r="Z785">
        <v>87</v>
      </c>
      <c r="AA785">
        <v>4</v>
      </c>
      <c r="AB785">
        <v>4</v>
      </c>
      <c r="AC785">
        <v>9</v>
      </c>
    </row>
    <row r="786" spans="1:29">
      <c r="A786">
        <v>788</v>
      </c>
      <c r="B786" t="s">
        <v>805</v>
      </c>
      <c r="C786" t="s">
        <v>2315</v>
      </c>
      <c r="J786" t="s">
        <v>1444</v>
      </c>
      <c r="K786">
        <v>0</v>
      </c>
      <c r="N786" t="b">
        <v>1</v>
      </c>
      <c r="O786" t="b">
        <v>0</v>
      </c>
      <c r="P786" t="b">
        <v>0</v>
      </c>
      <c r="Q786">
        <v>8</v>
      </c>
      <c r="R786">
        <v>2</v>
      </c>
      <c r="S786">
        <v>1</v>
      </c>
      <c r="T786">
        <v>3</v>
      </c>
      <c r="U786" t="b">
        <v>1</v>
      </c>
      <c r="V786" t="s">
        <v>552</v>
      </c>
      <c r="W786" t="s">
        <v>1987</v>
      </c>
      <c r="X786" t="s">
        <v>14964</v>
      </c>
      <c r="Y786">
        <v>87</v>
      </c>
      <c r="Z786">
        <v>87</v>
      </c>
      <c r="AA786">
        <v>5</v>
      </c>
      <c r="AB786">
        <v>5</v>
      </c>
      <c r="AC786">
        <v>9</v>
      </c>
    </row>
    <row r="787" spans="1:29">
      <c r="A787">
        <v>789</v>
      </c>
      <c r="B787" t="s">
        <v>805</v>
      </c>
      <c r="C787" t="s">
        <v>2316</v>
      </c>
      <c r="J787" t="s">
        <v>1444</v>
      </c>
      <c r="K787">
        <v>0</v>
      </c>
      <c r="N787" t="b">
        <v>1</v>
      </c>
      <c r="O787" t="b">
        <v>0</v>
      </c>
      <c r="P787" t="b">
        <v>0</v>
      </c>
      <c r="Q787">
        <v>8</v>
      </c>
      <c r="R787">
        <v>2</v>
      </c>
      <c r="S787">
        <v>1</v>
      </c>
      <c r="T787">
        <v>3</v>
      </c>
      <c r="U787" t="b">
        <v>1</v>
      </c>
      <c r="V787" t="s">
        <v>552</v>
      </c>
      <c r="W787" t="s">
        <v>1987</v>
      </c>
      <c r="X787" t="s">
        <v>14965</v>
      </c>
      <c r="Y787">
        <v>88</v>
      </c>
      <c r="Z787">
        <v>88</v>
      </c>
      <c r="AA787">
        <v>4</v>
      </c>
      <c r="AB787">
        <v>4</v>
      </c>
      <c r="AC787">
        <v>9</v>
      </c>
    </row>
    <row r="788" spans="1:29">
      <c r="A788">
        <v>790</v>
      </c>
      <c r="B788" t="s">
        <v>805</v>
      </c>
      <c r="C788" t="s">
        <v>2317</v>
      </c>
      <c r="J788" t="s">
        <v>1444</v>
      </c>
      <c r="K788">
        <v>0</v>
      </c>
      <c r="N788" t="b">
        <v>1</v>
      </c>
      <c r="O788" t="b">
        <v>0</v>
      </c>
      <c r="P788" t="b">
        <v>0</v>
      </c>
      <c r="Q788">
        <v>8</v>
      </c>
      <c r="R788">
        <v>2</v>
      </c>
      <c r="S788">
        <v>1</v>
      </c>
      <c r="T788">
        <v>3</v>
      </c>
      <c r="U788" t="b">
        <v>1</v>
      </c>
      <c r="V788" t="s">
        <v>552</v>
      </c>
      <c r="W788" t="s">
        <v>1987</v>
      </c>
      <c r="X788" t="s">
        <v>14966</v>
      </c>
      <c r="Y788">
        <v>88</v>
      </c>
      <c r="Z788">
        <v>88</v>
      </c>
      <c r="AA788">
        <v>5</v>
      </c>
      <c r="AB788">
        <v>5</v>
      </c>
      <c r="AC788">
        <v>9</v>
      </c>
    </row>
    <row r="789" spans="1:29">
      <c r="A789">
        <v>791</v>
      </c>
      <c r="B789" t="s">
        <v>805</v>
      </c>
      <c r="C789" t="s">
        <v>2318</v>
      </c>
      <c r="J789" t="s">
        <v>1444</v>
      </c>
      <c r="K789">
        <v>0</v>
      </c>
      <c r="N789" t="b">
        <v>1</v>
      </c>
      <c r="O789" t="b">
        <v>0</v>
      </c>
      <c r="P789" t="b">
        <v>0</v>
      </c>
      <c r="Q789">
        <v>8</v>
      </c>
      <c r="R789">
        <v>2</v>
      </c>
      <c r="S789">
        <v>1</v>
      </c>
      <c r="T789">
        <v>3</v>
      </c>
      <c r="U789" t="b">
        <v>1</v>
      </c>
      <c r="V789" t="s">
        <v>552</v>
      </c>
      <c r="W789" t="s">
        <v>1987</v>
      </c>
      <c r="X789" t="s">
        <v>14967</v>
      </c>
      <c r="Y789">
        <v>89</v>
      </c>
      <c r="Z789">
        <v>89</v>
      </c>
      <c r="AA789">
        <v>4</v>
      </c>
      <c r="AB789">
        <v>4</v>
      </c>
      <c r="AC789">
        <v>9</v>
      </c>
    </row>
    <row r="790" spans="1:29">
      <c r="A790">
        <v>792</v>
      </c>
      <c r="B790" t="s">
        <v>805</v>
      </c>
      <c r="C790" t="s">
        <v>2319</v>
      </c>
      <c r="J790" t="s">
        <v>1444</v>
      </c>
      <c r="K790">
        <v>0</v>
      </c>
      <c r="N790" t="b">
        <v>1</v>
      </c>
      <c r="O790" t="b">
        <v>0</v>
      </c>
      <c r="P790" t="b">
        <v>0</v>
      </c>
      <c r="Q790">
        <v>8</v>
      </c>
      <c r="R790">
        <v>2</v>
      </c>
      <c r="S790">
        <v>1</v>
      </c>
      <c r="T790">
        <v>3</v>
      </c>
      <c r="U790" t="b">
        <v>1</v>
      </c>
      <c r="V790" t="s">
        <v>552</v>
      </c>
      <c r="W790" t="s">
        <v>1987</v>
      </c>
      <c r="X790" t="s">
        <v>14968</v>
      </c>
      <c r="Y790">
        <v>89</v>
      </c>
      <c r="Z790">
        <v>89</v>
      </c>
      <c r="AA790">
        <v>5</v>
      </c>
      <c r="AB790">
        <v>5</v>
      </c>
      <c r="AC790">
        <v>9</v>
      </c>
    </row>
    <row r="791" spans="1:29">
      <c r="A791">
        <v>793</v>
      </c>
      <c r="B791" t="s">
        <v>805</v>
      </c>
      <c r="C791" t="s">
        <v>2320</v>
      </c>
      <c r="J791" t="s">
        <v>1444</v>
      </c>
      <c r="K791">
        <v>0</v>
      </c>
      <c r="N791" t="b">
        <v>1</v>
      </c>
      <c r="O791" t="b">
        <v>0</v>
      </c>
      <c r="P791" t="b">
        <v>0</v>
      </c>
      <c r="Q791">
        <v>8</v>
      </c>
      <c r="R791">
        <v>2</v>
      </c>
      <c r="S791">
        <v>1</v>
      </c>
      <c r="T791">
        <v>3</v>
      </c>
      <c r="U791" t="b">
        <v>1</v>
      </c>
      <c r="V791" t="s">
        <v>552</v>
      </c>
      <c r="W791" t="s">
        <v>1987</v>
      </c>
      <c r="X791" t="s">
        <v>14969</v>
      </c>
      <c r="Y791">
        <v>90</v>
      </c>
      <c r="Z791">
        <v>90</v>
      </c>
      <c r="AA791">
        <v>4</v>
      </c>
      <c r="AB791">
        <v>4</v>
      </c>
      <c r="AC791">
        <v>9</v>
      </c>
    </row>
    <row r="792" spans="1:29">
      <c r="A792">
        <v>794</v>
      </c>
      <c r="B792" t="s">
        <v>805</v>
      </c>
      <c r="C792" t="s">
        <v>2321</v>
      </c>
      <c r="J792" t="s">
        <v>1444</v>
      </c>
      <c r="K792">
        <v>0</v>
      </c>
      <c r="N792" t="b">
        <v>1</v>
      </c>
      <c r="O792" t="b">
        <v>0</v>
      </c>
      <c r="P792" t="b">
        <v>0</v>
      </c>
      <c r="Q792">
        <v>8</v>
      </c>
      <c r="R792">
        <v>2</v>
      </c>
      <c r="S792">
        <v>1</v>
      </c>
      <c r="T792">
        <v>3</v>
      </c>
      <c r="U792" t="b">
        <v>1</v>
      </c>
      <c r="V792" t="s">
        <v>552</v>
      </c>
      <c r="W792" t="s">
        <v>1987</v>
      </c>
      <c r="X792" t="s">
        <v>14970</v>
      </c>
      <c r="Y792">
        <v>90</v>
      </c>
      <c r="Z792">
        <v>90</v>
      </c>
      <c r="AA792">
        <v>5</v>
      </c>
      <c r="AB792">
        <v>5</v>
      </c>
      <c r="AC792">
        <v>9</v>
      </c>
    </row>
    <row r="793" spans="1:29">
      <c r="A793">
        <v>795</v>
      </c>
      <c r="B793" t="s">
        <v>805</v>
      </c>
      <c r="C793" t="s">
        <v>2322</v>
      </c>
      <c r="J793" t="s">
        <v>1444</v>
      </c>
      <c r="K793">
        <v>0</v>
      </c>
      <c r="N793" t="b">
        <v>1</v>
      </c>
      <c r="O793" t="b">
        <v>0</v>
      </c>
      <c r="P793" t="b">
        <v>0</v>
      </c>
      <c r="Q793">
        <v>8</v>
      </c>
      <c r="R793">
        <v>2</v>
      </c>
      <c r="S793">
        <v>1</v>
      </c>
      <c r="T793">
        <v>3</v>
      </c>
      <c r="U793" t="b">
        <v>1</v>
      </c>
      <c r="V793" t="s">
        <v>552</v>
      </c>
      <c r="W793" t="s">
        <v>1987</v>
      </c>
      <c r="X793" t="s">
        <v>14971</v>
      </c>
      <c r="Y793">
        <v>91</v>
      </c>
      <c r="Z793">
        <v>91</v>
      </c>
      <c r="AA793">
        <v>4</v>
      </c>
      <c r="AB793">
        <v>4</v>
      </c>
      <c r="AC793">
        <v>9</v>
      </c>
    </row>
    <row r="794" spans="1:29">
      <c r="A794">
        <v>796</v>
      </c>
      <c r="B794" t="s">
        <v>805</v>
      </c>
      <c r="C794" t="s">
        <v>2323</v>
      </c>
      <c r="J794" t="s">
        <v>1444</v>
      </c>
      <c r="K794">
        <v>0</v>
      </c>
      <c r="N794" t="b">
        <v>1</v>
      </c>
      <c r="O794" t="b">
        <v>0</v>
      </c>
      <c r="P794" t="b">
        <v>0</v>
      </c>
      <c r="Q794">
        <v>8</v>
      </c>
      <c r="R794">
        <v>2</v>
      </c>
      <c r="S794">
        <v>1</v>
      </c>
      <c r="T794">
        <v>3</v>
      </c>
      <c r="U794" t="b">
        <v>1</v>
      </c>
      <c r="V794" t="s">
        <v>552</v>
      </c>
      <c r="W794" t="s">
        <v>1987</v>
      </c>
      <c r="X794" t="s">
        <v>14972</v>
      </c>
      <c r="Y794">
        <v>91</v>
      </c>
      <c r="Z794">
        <v>91</v>
      </c>
      <c r="AA794">
        <v>5</v>
      </c>
      <c r="AB794">
        <v>5</v>
      </c>
      <c r="AC794">
        <v>9</v>
      </c>
    </row>
    <row r="795" spans="1:29">
      <c r="A795">
        <v>797</v>
      </c>
      <c r="B795" t="s">
        <v>805</v>
      </c>
      <c r="C795" t="s">
        <v>2324</v>
      </c>
      <c r="J795" t="s">
        <v>1444</v>
      </c>
      <c r="K795">
        <v>0</v>
      </c>
      <c r="N795" t="b">
        <v>1</v>
      </c>
      <c r="O795" t="b">
        <v>0</v>
      </c>
      <c r="P795" t="b">
        <v>0</v>
      </c>
      <c r="Q795">
        <v>8</v>
      </c>
      <c r="R795">
        <v>2</v>
      </c>
      <c r="S795">
        <v>1</v>
      </c>
      <c r="T795">
        <v>3</v>
      </c>
      <c r="U795" t="b">
        <v>1</v>
      </c>
      <c r="V795" t="s">
        <v>552</v>
      </c>
      <c r="W795" t="s">
        <v>1987</v>
      </c>
      <c r="X795" t="s">
        <v>14973</v>
      </c>
      <c r="Y795">
        <v>92</v>
      </c>
      <c r="Z795">
        <v>92</v>
      </c>
      <c r="AA795">
        <v>4</v>
      </c>
      <c r="AB795">
        <v>4</v>
      </c>
      <c r="AC795">
        <v>9</v>
      </c>
    </row>
    <row r="796" spans="1:29">
      <c r="A796">
        <v>798</v>
      </c>
      <c r="B796" t="s">
        <v>805</v>
      </c>
      <c r="C796" t="s">
        <v>2325</v>
      </c>
      <c r="J796" t="s">
        <v>1444</v>
      </c>
      <c r="K796">
        <v>0</v>
      </c>
      <c r="N796" t="b">
        <v>1</v>
      </c>
      <c r="O796" t="b">
        <v>0</v>
      </c>
      <c r="P796" t="b">
        <v>0</v>
      </c>
      <c r="Q796">
        <v>8</v>
      </c>
      <c r="R796">
        <v>2</v>
      </c>
      <c r="S796">
        <v>1</v>
      </c>
      <c r="T796">
        <v>3</v>
      </c>
      <c r="U796" t="b">
        <v>1</v>
      </c>
      <c r="V796" t="s">
        <v>552</v>
      </c>
      <c r="W796" t="s">
        <v>1987</v>
      </c>
      <c r="X796" t="s">
        <v>14974</v>
      </c>
      <c r="Y796">
        <v>92</v>
      </c>
      <c r="Z796">
        <v>92</v>
      </c>
      <c r="AA796">
        <v>5</v>
      </c>
      <c r="AB796">
        <v>5</v>
      </c>
      <c r="AC796">
        <v>9</v>
      </c>
    </row>
    <row r="797" spans="1:29">
      <c r="A797">
        <v>799</v>
      </c>
      <c r="B797" t="s">
        <v>805</v>
      </c>
      <c r="C797" t="s">
        <v>2326</v>
      </c>
      <c r="J797" t="s">
        <v>1444</v>
      </c>
      <c r="K797">
        <v>0</v>
      </c>
      <c r="N797" t="b">
        <v>1</v>
      </c>
      <c r="O797" t="b">
        <v>0</v>
      </c>
      <c r="P797" t="b">
        <v>0</v>
      </c>
      <c r="Q797">
        <v>8</v>
      </c>
      <c r="R797">
        <v>2</v>
      </c>
      <c r="S797">
        <v>1</v>
      </c>
      <c r="T797">
        <v>3</v>
      </c>
      <c r="U797" t="b">
        <v>1</v>
      </c>
      <c r="V797" t="s">
        <v>552</v>
      </c>
      <c r="W797" t="s">
        <v>1987</v>
      </c>
      <c r="X797" t="s">
        <v>14975</v>
      </c>
      <c r="Y797">
        <v>93</v>
      </c>
      <c r="Z797">
        <v>93</v>
      </c>
      <c r="AA797">
        <v>4</v>
      </c>
      <c r="AB797">
        <v>4</v>
      </c>
      <c r="AC797">
        <v>9</v>
      </c>
    </row>
    <row r="798" spans="1:29">
      <c r="A798">
        <v>800</v>
      </c>
      <c r="B798" t="s">
        <v>805</v>
      </c>
      <c r="C798" t="s">
        <v>2327</v>
      </c>
      <c r="J798" t="s">
        <v>1444</v>
      </c>
      <c r="K798">
        <v>0</v>
      </c>
      <c r="N798" t="b">
        <v>1</v>
      </c>
      <c r="O798" t="b">
        <v>0</v>
      </c>
      <c r="P798" t="b">
        <v>0</v>
      </c>
      <c r="Q798">
        <v>8</v>
      </c>
      <c r="R798">
        <v>2</v>
      </c>
      <c r="S798">
        <v>1</v>
      </c>
      <c r="T798">
        <v>3</v>
      </c>
      <c r="U798" t="b">
        <v>1</v>
      </c>
      <c r="V798" t="s">
        <v>552</v>
      </c>
      <c r="W798" t="s">
        <v>1987</v>
      </c>
      <c r="X798" t="s">
        <v>14976</v>
      </c>
      <c r="Y798">
        <v>93</v>
      </c>
      <c r="Z798">
        <v>93</v>
      </c>
      <c r="AA798">
        <v>5</v>
      </c>
      <c r="AB798">
        <v>5</v>
      </c>
      <c r="AC798">
        <v>9</v>
      </c>
    </row>
    <row r="799" spans="1:29">
      <c r="A799">
        <v>801</v>
      </c>
      <c r="B799" t="s">
        <v>805</v>
      </c>
      <c r="C799" t="s">
        <v>2328</v>
      </c>
      <c r="J799" t="s">
        <v>1444</v>
      </c>
      <c r="K799">
        <v>0</v>
      </c>
      <c r="N799" t="b">
        <v>1</v>
      </c>
      <c r="O799" t="b">
        <v>0</v>
      </c>
      <c r="P799" t="b">
        <v>0</v>
      </c>
      <c r="Q799">
        <v>8</v>
      </c>
      <c r="R799">
        <v>2</v>
      </c>
      <c r="S799">
        <v>1</v>
      </c>
      <c r="T799">
        <v>3</v>
      </c>
      <c r="U799" t="b">
        <v>1</v>
      </c>
      <c r="V799" t="s">
        <v>552</v>
      </c>
      <c r="W799" t="s">
        <v>1987</v>
      </c>
      <c r="X799" t="s">
        <v>14977</v>
      </c>
      <c r="Y799">
        <v>94</v>
      </c>
      <c r="Z799">
        <v>94</v>
      </c>
      <c r="AA799">
        <v>4</v>
      </c>
      <c r="AB799">
        <v>4</v>
      </c>
      <c r="AC799">
        <v>9</v>
      </c>
    </row>
    <row r="800" spans="1:29">
      <c r="A800">
        <v>802</v>
      </c>
      <c r="B800" t="s">
        <v>805</v>
      </c>
      <c r="C800" t="s">
        <v>2329</v>
      </c>
      <c r="J800" t="s">
        <v>1444</v>
      </c>
      <c r="K800">
        <v>0</v>
      </c>
      <c r="N800" t="b">
        <v>1</v>
      </c>
      <c r="O800" t="b">
        <v>0</v>
      </c>
      <c r="P800" t="b">
        <v>0</v>
      </c>
      <c r="Q800">
        <v>8</v>
      </c>
      <c r="R800">
        <v>2</v>
      </c>
      <c r="S800">
        <v>1</v>
      </c>
      <c r="T800">
        <v>3</v>
      </c>
      <c r="U800" t="b">
        <v>1</v>
      </c>
      <c r="V800" t="s">
        <v>552</v>
      </c>
      <c r="W800" t="s">
        <v>1987</v>
      </c>
      <c r="X800" t="s">
        <v>14978</v>
      </c>
      <c r="Y800">
        <v>94</v>
      </c>
      <c r="Z800">
        <v>94</v>
      </c>
      <c r="AA800">
        <v>5</v>
      </c>
      <c r="AB800">
        <v>5</v>
      </c>
      <c r="AC800">
        <v>9</v>
      </c>
    </row>
    <row r="801" spans="1:29">
      <c r="A801">
        <v>803</v>
      </c>
      <c r="B801" t="s">
        <v>805</v>
      </c>
      <c r="C801" t="s">
        <v>2330</v>
      </c>
      <c r="J801" t="s">
        <v>1444</v>
      </c>
      <c r="K801">
        <v>0</v>
      </c>
      <c r="N801" t="b">
        <v>1</v>
      </c>
      <c r="O801" t="b">
        <v>0</v>
      </c>
      <c r="P801" t="b">
        <v>0</v>
      </c>
      <c r="Q801">
        <v>8</v>
      </c>
      <c r="R801">
        <v>2</v>
      </c>
      <c r="S801">
        <v>1</v>
      </c>
      <c r="T801">
        <v>3</v>
      </c>
      <c r="U801" t="b">
        <v>1</v>
      </c>
      <c r="V801" t="s">
        <v>552</v>
      </c>
      <c r="W801" t="s">
        <v>1987</v>
      </c>
      <c r="X801" t="s">
        <v>14979</v>
      </c>
      <c r="Y801">
        <v>95</v>
      </c>
      <c r="Z801">
        <v>95</v>
      </c>
      <c r="AA801">
        <v>4</v>
      </c>
      <c r="AB801">
        <v>4</v>
      </c>
      <c r="AC801">
        <v>9</v>
      </c>
    </row>
    <row r="802" spans="1:29">
      <c r="A802">
        <v>804</v>
      </c>
      <c r="B802" t="s">
        <v>805</v>
      </c>
      <c r="C802" t="s">
        <v>2331</v>
      </c>
      <c r="J802" t="s">
        <v>1444</v>
      </c>
      <c r="K802">
        <v>0</v>
      </c>
      <c r="N802" t="b">
        <v>1</v>
      </c>
      <c r="O802" t="b">
        <v>0</v>
      </c>
      <c r="P802" t="b">
        <v>0</v>
      </c>
      <c r="Q802">
        <v>8</v>
      </c>
      <c r="R802">
        <v>2</v>
      </c>
      <c r="S802">
        <v>1</v>
      </c>
      <c r="T802">
        <v>3</v>
      </c>
      <c r="U802" t="b">
        <v>1</v>
      </c>
      <c r="V802" t="s">
        <v>552</v>
      </c>
      <c r="W802" t="s">
        <v>1987</v>
      </c>
      <c r="X802" t="s">
        <v>14980</v>
      </c>
      <c r="Y802">
        <v>95</v>
      </c>
      <c r="Z802">
        <v>95</v>
      </c>
      <c r="AA802">
        <v>5</v>
      </c>
      <c r="AB802">
        <v>5</v>
      </c>
      <c r="AC802">
        <v>9</v>
      </c>
    </row>
    <row r="803" spans="1:29">
      <c r="A803">
        <v>805</v>
      </c>
      <c r="B803" t="s">
        <v>805</v>
      </c>
      <c r="C803" t="s">
        <v>2332</v>
      </c>
      <c r="J803" t="s">
        <v>1444</v>
      </c>
      <c r="K803">
        <v>0</v>
      </c>
      <c r="N803" t="b">
        <v>1</v>
      </c>
      <c r="O803" t="b">
        <v>0</v>
      </c>
      <c r="P803" t="b">
        <v>0</v>
      </c>
      <c r="Q803">
        <v>8</v>
      </c>
      <c r="R803">
        <v>2</v>
      </c>
      <c r="S803">
        <v>1</v>
      </c>
      <c r="T803">
        <v>3</v>
      </c>
      <c r="U803" t="b">
        <v>1</v>
      </c>
      <c r="V803" t="s">
        <v>552</v>
      </c>
      <c r="W803" t="s">
        <v>1987</v>
      </c>
      <c r="X803" t="s">
        <v>14981</v>
      </c>
      <c r="Y803">
        <v>96</v>
      </c>
      <c r="Z803">
        <v>96</v>
      </c>
      <c r="AA803">
        <v>4</v>
      </c>
      <c r="AB803">
        <v>4</v>
      </c>
      <c r="AC803">
        <v>9</v>
      </c>
    </row>
    <row r="804" spans="1:29">
      <c r="A804">
        <v>806</v>
      </c>
      <c r="B804" t="s">
        <v>805</v>
      </c>
      <c r="C804" t="s">
        <v>2333</v>
      </c>
      <c r="J804" t="s">
        <v>1444</v>
      </c>
      <c r="K804">
        <v>0</v>
      </c>
      <c r="N804" t="b">
        <v>1</v>
      </c>
      <c r="O804" t="b">
        <v>0</v>
      </c>
      <c r="P804" t="b">
        <v>0</v>
      </c>
      <c r="Q804">
        <v>8</v>
      </c>
      <c r="R804">
        <v>2</v>
      </c>
      <c r="S804">
        <v>1</v>
      </c>
      <c r="T804">
        <v>3</v>
      </c>
      <c r="U804" t="b">
        <v>1</v>
      </c>
      <c r="V804" t="s">
        <v>552</v>
      </c>
      <c r="W804" t="s">
        <v>1987</v>
      </c>
      <c r="X804" t="s">
        <v>14982</v>
      </c>
      <c r="Y804">
        <v>96</v>
      </c>
      <c r="Z804">
        <v>96</v>
      </c>
      <c r="AA804">
        <v>5</v>
      </c>
      <c r="AB804">
        <v>5</v>
      </c>
      <c r="AC804">
        <v>9</v>
      </c>
    </row>
    <row r="805" spans="1:29">
      <c r="A805">
        <v>807</v>
      </c>
      <c r="B805" t="s">
        <v>805</v>
      </c>
      <c r="C805" t="s">
        <v>2334</v>
      </c>
      <c r="J805" t="s">
        <v>1444</v>
      </c>
      <c r="K805">
        <v>0</v>
      </c>
      <c r="N805" t="b">
        <v>1</v>
      </c>
      <c r="O805" t="b">
        <v>0</v>
      </c>
      <c r="P805" t="b">
        <v>0</v>
      </c>
      <c r="Q805">
        <v>8</v>
      </c>
      <c r="R805">
        <v>2</v>
      </c>
      <c r="S805">
        <v>1</v>
      </c>
      <c r="T805">
        <v>3</v>
      </c>
      <c r="U805" t="b">
        <v>1</v>
      </c>
      <c r="V805" t="s">
        <v>552</v>
      </c>
      <c r="W805" t="s">
        <v>1987</v>
      </c>
      <c r="X805" t="s">
        <v>14983</v>
      </c>
      <c r="Y805">
        <v>97</v>
      </c>
      <c r="Z805">
        <v>97</v>
      </c>
      <c r="AA805">
        <v>4</v>
      </c>
      <c r="AB805">
        <v>4</v>
      </c>
      <c r="AC805">
        <v>9</v>
      </c>
    </row>
    <row r="806" spans="1:29">
      <c r="A806">
        <v>808</v>
      </c>
      <c r="B806" t="s">
        <v>805</v>
      </c>
      <c r="C806" t="s">
        <v>2335</v>
      </c>
      <c r="J806" t="s">
        <v>1444</v>
      </c>
      <c r="K806">
        <v>0</v>
      </c>
      <c r="N806" t="b">
        <v>1</v>
      </c>
      <c r="O806" t="b">
        <v>0</v>
      </c>
      <c r="P806" t="b">
        <v>0</v>
      </c>
      <c r="Q806">
        <v>8</v>
      </c>
      <c r="R806">
        <v>2</v>
      </c>
      <c r="S806">
        <v>1</v>
      </c>
      <c r="T806">
        <v>3</v>
      </c>
      <c r="U806" t="b">
        <v>1</v>
      </c>
      <c r="V806" t="s">
        <v>552</v>
      </c>
      <c r="W806" t="s">
        <v>1987</v>
      </c>
      <c r="X806" t="s">
        <v>14984</v>
      </c>
      <c r="Y806">
        <v>97</v>
      </c>
      <c r="Z806">
        <v>97</v>
      </c>
      <c r="AA806">
        <v>5</v>
      </c>
      <c r="AB806">
        <v>5</v>
      </c>
      <c r="AC806">
        <v>9</v>
      </c>
    </row>
    <row r="807" spans="1:29">
      <c r="A807">
        <v>809</v>
      </c>
      <c r="B807" t="s">
        <v>805</v>
      </c>
      <c r="C807" t="s">
        <v>2336</v>
      </c>
      <c r="J807" t="s">
        <v>1444</v>
      </c>
      <c r="K807">
        <v>0</v>
      </c>
      <c r="N807" t="b">
        <v>1</v>
      </c>
      <c r="O807" t="b">
        <v>0</v>
      </c>
      <c r="P807" t="b">
        <v>0</v>
      </c>
      <c r="Q807">
        <v>8</v>
      </c>
      <c r="R807">
        <v>2</v>
      </c>
      <c r="S807">
        <v>1</v>
      </c>
      <c r="T807">
        <v>3</v>
      </c>
      <c r="U807" t="b">
        <v>1</v>
      </c>
      <c r="V807" t="s">
        <v>552</v>
      </c>
      <c r="W807" t="s">
        <v>1987</v>
      </c>
      <c r="X807" t="s">
        <v>14985</v>
      </c>
      <c r="Y807">
        <v>98</v>
      </c>
      <c r="Z807">
        <v>98</v>
      </c>
      <c r="AA807">
        <v>4</v>
      </c>
      <c r="AB807">
        <v>4</v>
      </c>
      <c r="AC807">
        <v>9</v>
      </c>
    </row>
    <row r="808" spans="1:29">
      <c r="A808">
        <v>810</v>
      </c>
      <c r="B808" t="s">
        <v>805</v>
      </c>
      <c r="C808" t="s">
        <v>2337</v>
      </c>
      <c r="J808" t="s">
        <v>1444</v>
      </c>
      <c r="K808">
        <v>0</v>
      </c>
      <c r="N808" t="b">
        <v>1</v>
      </c>
      <c r="O808" t="b">
        <v>0</v>
      </c>
      <c r="P808" t="b">
        <v>0</v>
      </c>
      <c r="Q808">
        <v>8</v>
      </c>
      <c r="R808">
        <v>2</v>
      </c>
      <c r="S808">
        <v>1</v>
      </c>
      <c r="T808">
        <v>3</v>
      </c>
      <c r="U808" t="b">
        <v>1</v>
      </c>
      <c r="V808" t="s">
        <v>552</v>
      </c>
      <c r="W808" t="s">
        <v>1987</v>
      </c>
      <c r="X808" t="s">
        <v>14986</v>
      </c>
      <c r="Y808">
        <v>98</v>
      </c>
      <c r="Z808">
        <v>98</v>
      </c>
      <c r="AA808">
        <v>5</v>
      </c>
      <c r="AB808">
        <v>5</v>
      </c>
      <c r="AC808">
        <v>9</v>
      </c>
    </row>
    <row r="809" spans="1:29">
      <c r="A809">
        <v>811</v>
      </c>
      <c r="B809" t="s">
        <v>805</v>
      </c>
      <c r="C809" t="s">
        <v>2338</v>
      </c>
      <c r="J809" t="s">
        <v>1444</v>
      </c>
      <c r="K809">
        <v>0</v>
      </c>
      <c r="N809" t="b">
        <v>1</v>
      </c>
      <c r="O809" t="b">
        <v>0</v>
      </c>
      <c r="P809" t="b">
        <v>0</v>
      </c>
      <c r="Q809">
        <v>8</v>
      </c>
      <c r="R809">
        <v>2</v>
      </c>
      <c r="S809">
        <v>1</v>
      </c>
      <c r="T809">
        <v>3</v>
      </c>
      <c r="U809" t="b">
        <v>1</v>
      </c>
      <c r="V809" t="s">
        <v>552</v>
      </c>
      <c r="W809" t="s">
        <v>1987</v>
      </c>
      <c r="X809" t="s">
        <v>14987</v>
      </c>
      <c r="Y809">
        <v>99</v>
      </c>
      <c r="Z809">
        <v>99</v>
      </c>
      <c r="AA809">
        <v>4</v>
      </c>
      <c r="AB809">
        <v>4</v>
      </c>
      <c r="AC809">
        <v>9</v>
      </c>
    </row>
    <row r="810" spans="1:29">
      <c r="A810">
        <v>812</v>
      </c>
      <c r="B810" t="s">
        <v>805</v>
      </c>
      <c r="C810" t="s">
        <v>2339</v>
      </c>
      <c r="J810" t="s">
        <v>1444</v>
      </c>
      <c r="K810">
        <v>0</v>
      </c>
      <c r="N810" t="b">
        <v>1</v>
      </c>
      <c r="O810" t="b">
        <v>0</v>
      </c>
      <c r="P810" t="b">
        <v>0</v>
      </c>
      <c r="Q810">
        <v>8</v>
      </c>
      <c r="R810">
        <v>2</v>
      </c>
      <c r="S810">
        <v>1</v>
      </c>
      <c r="T810">
        <v>3</v>
      </c>
      <c r="U810" t="b">
        <v>1</v>
      </c>
      <c r="V810" t="s">
        <v>552</v>
      </c>
      <c r="W810" t="s">
        <v>1987</v>
      </c>
      <c r="X810" t="s">
        <v>14988</v>
      </c>
      <c r="Y810">
        <v>99</v>
      </c>
      <c r="Z810">
        <v>99</v>
      </c>
      <c r="AA810">
        <v>5</v>
      </c>
      <c r="AB810">
        <v>5</v>
      </c>
      <c r="AC810">
        <v>9</v>
      </c>
    </row>
    <row r="811" spans="1:29">
      <c r="A811">
        <v>813</v>
      </c>
      <c r="B811" t="s">
        <v>805</v>
      </c>
      <c r="C811" t="s">
        <v>2340</v>
      </c>
      <c r="J811" t="s">
        <v>1444</v>
      </c>
      <c r="K811">
        <v>0</v>
      </c>
      <c r="N811" t="b">
        <v>1</v>
      </c>
      <c r="O811" t="b">
        <v>0</v>
      </c>
      <c r="P811" t="b">
        <v>0</v>
      </c>
      <c r="Q811">
        <v>8</v>
      </c>
      <c r="R811">
        <v>2</v>
      </c>
      <c r="S811">
        <v>1</v>
      </c>
      <c r="T811">
        <v>3</v>
      </c>
      <c r="U811" t="b">
        <v>1</v>
      </c>
      <c r="V811" t="s">
        <v>552</v>
      </c>
      <c r="W811" t="s">
        <v>1987</v>
      </c>
      <c r="X811" t="s">
        <v>14989</v>
      </c>
      <c r="Y811">
        <v>100</v>
      </c>
      <c r="Z811">
        <v>100</v>
      </c>
      <c r="AA811">
        <v>4</v>
      </c>
      <c r="AB811">
        <v>4</v>
      </c>
      <c r="AC811">
        <v>9</v>
      </c>
    </row>
    <row r="812" spans="1:29">
      <c r="A812">
        <v>814</v>
      </c>
      <c r="B812" t="s">
        <v>805</v>
      </c>
      <c r="C812" t="s">
        <v>2341</v>
      </c>
      <c r="J812" t="s">
        <v>1444</v>
      </c>
      <c r="K812">
        <v>0</v>
      </c>
      <c r="N812" t="b">
        <v>1</v>
      </c>
      <c r="O812" t="b">
        <v>0</v>
      </c>
      <c r="P812" t="b">
        <v>0</v>
      </c>
      <c r="Q812">
        <v>8</v>
      </c>
      <c r="R812">
        <v>2</v>
      </c>
      <c r="S812">
        <v>1</v>
      </c>
      <c r="T812">
        <v>3</v>
      </c>
      <c r="U812" t="b">
        <v>1</v>
      </c>
      <c r="V812" t="s">
        <v>552</v>
      </c>
      <c r="W812" t="s">
        <v>1987</v>
      </c>
      <c r="X812" t="s">
        <v>14990</v>
      </c>
      <c r="Y812">
        <v>100</v>
      </c>
      <c r="Z812">
        <v>100</v>
      </c>
      <c r="AA812">
        <v>5</v>
      </c>
      <c r="AB812">
        <v>5</v>
      </c>
      <c r="AC812">
        <v>9</v>
      </c>
    </row>
    <row r="813" spans="1:29">
      <c r="A813">
        <v>815</v>
      </c>
      <c r="B813" t="s">
        <v>805</v>
      </c>
      <c r="C813" t="s">
        <v>2342</v>
      </c>
      <c r="J813" t="s">
        <v>1444</v>
      </c>
      <c r="K813">
        <v>0</v>
      </c>
      <c r="N813" t="b">
        <v>1</v>
      </c>
      <c r="O813" t="b">
        <v>0</v>
      </c>
      <c r="P813" t="b">
        <v>0</v>
      </c>
      <c r="Q813">
        <v>8</v>
      </c>
      <c r="R813">
        <v>2</v>
      </c>
      <c r="S813">
        <v>1</v>
      </c>
      <c r="T813">
        <v>3</v>
      </c>
      <c r="U813" t="b">
        <v>1</v>
      </c>
      <c r="V813" t="s">
        <v>552</v>
      </c>
      <c r="W813" t="s">
        <v>1987</v>
      </c>
      <c r="X813" t="s">
        <v>14991</v>
      </c>
      <c r="Y813">
        <v>101</v>
      </c>
      <c r="Z813">
        <v>101</v>
      </c>
      <c r="AA813">
        <v>4</v>
      </c>
      <c r="AB813">
        <v>4</v>
      </c>
      <c r="AC813">
        <v>9</v>
      </c>
    </row>
    <row r="814" spans="1:29">
      <c r="A814">
        <v>816</v>
      </c>
      <c r="B814" t="s">
        <v>805</v>
      </c>
      <c r="C814" t="s">
        <v>2343</v>
      </c>
      <c r="J814" t="s">
        <v>1444</v>
      </c>
      <c r="K814">
        <v>0</v>
      </c>
      <c r="N814" t="b">
        <v>1</v>
      </c>
      <c r="O814" t="b">
        <v>0</v>
      </c>
      <c r="P814" t="b">
        <v>0</v>
      </c>
      <c r="Q814">
        <v>8</v>
      </c>
      <c r="R814">
        <v>2</v>
      </c>
      <c r="S814">
        <v>1</v>
      </c>
      <c r="T814">
        <v>3</v>
      </c>
      <c r="U814" t="b">
        <v>1</v>
      </c>
      <c r="V814" t="s">
        <v>552</v>
      </c>
      <c r="W814" t="s">
        <v>1987</v>
      </c>
      <c r="X814" t="s">
        <v>14992</v>
      </c>
      <c r="Y814">
        <v>101</v>
      </c>
      <c r="Z814">
        <v>101</v>
      </c>
      <c r="AA814">
        <v>5</v>
      </c>
      <c r="AB814">
        <v>5</v>
      </c>
      <c r="AC814">
        <v>9</v>
      </c>
    </row>
    <row r="815" spans="1:29">
      <c r="A815">
        <v>817</v>
      </c>
      <c r="B815" t="s">
        <v>805</v>
      </c>
      <c r="C815" t="s">
        <v>2344</v>
      </c>
      <c r="J815" t="s">
        <v>1444</v>
      </c>
      <c r="K815">
        <v>0</v>
      </c>
      <c r="N815" t="b">
        <v>1</v>
      </c>
      <c r="O815" t="b">
        <v>0</v>
      </c>
      <c r="P815" t="b">
        <v>0</v>
      </c>
      <c r="Q815">
        <v>8</v>
      </c>
      <c r="R815">
        <v>2</v>
      </c>
      <c r="S815">
        <v>1</v>
      </c>
      <c r="T815">
        <v>3</v>
      </c>
      <c r="U815" t="b">
        <v>1</v>
      </c>
      <c r="V815" t="s">
        <v>552</v>
      </c>
      <c r="W815" t="s">
        <v>1987</v>
      </c>
      <c r="X815" t="s">
        <v>14993</v>
      </c>
      <c r="Y815">
        <v>102</v>
      </c>
      <c r="Z815">
        <v>102</v>
      </c>
      <c r="AA815">
        <v>4</v>
      </c>
      <c r="AB815">
        <v>4</v>
      </c>
      <c r="AC815">
        <v>9</v>
      </c>
    </row>
    <row r="816" spans="1:29">
      <c r="A816">
        <v>818</v>
      </c>
      <c r="B816" t="s">
        <v>805</v>
      </c>
      <c r="C816" t="s">
        <v>2345</v>
      </c>
      <c r="J816" t="s">
        <v>1444</v>
      </c>
      <c r="K816">
        <v>0</v>
      </c>
      <c r="N816" t="b">
        <v>1</v>
      </c>
      <c r="O816" t="b">
        <v>0</v>
      </c>
      <c r="P816" t="b">
        <v>0</v>
      </c>
      <c r="Q816">
        <v>8</v>
      </c>
      <c r="R816">
        <v>2</v>
      </c>
      <c r="S816">
        <v>1</v>
      </c>
      <c r="T816">
        <v>3</v>
      </c>
      <c r="U816" t="b">
        <v>1</v>
      </c>
      <c r="V816" t="s">
        <v>552</v>
      </c>
      <c r="W816" t="s">
        <v>1987</v>
      </c>
      <c r="X816" t="s">
        <v>14994</v>
      </c>
      <c r="Y816">
        <v>102</v>
      </c>
      <c r="Z816">
        <v>102</v>
      </c>
      <c r="AA816">
        <v>5</v>
      </c>
      <c r="AB816">
        <v>5</v>
      </c>
      <c r="AC816">
        <v>9</v>
      </c>
    </row>
    <row r="817" spans="1:29">
      <c r="A817">
        <v>819</v>
      </c>
      <c r="B817" t="s">
        <v>805</v>
      </c>
      <c r="C817" t="s">
        <v>2346</v>
      </c>
      <c r="J817" t="s">
        <v>1444</v>
      </c>
      <c r="K817">
        <v>0</v>
      </c>
      <c r="N817" t="b">
        <v>1</v>
      </c>
      <c r="O817" t="b">
        <v>0</v>
      </c>
      <c r="P817" t="b">
        <v>0</v>
      </c>
      <c r="Q817">
        <v>8</v>
      </c>
      <c r="R817">
        <v>2</v>
      </c>
      <c r="S817">
        <v>1</v>
      </c>
      <c r="T817">
        <v>3</v>
      </c>
      <c r="U817" t="b">
        <v>1</v>
      </c>
      <c r="V817" t="s">
        <v>552</v>
      </c>
      <c r="W817" t="s">
        <v>1987</v>
      </c>
      <c r="X817" t="s">
        <v>14995</v>
      </c>
      <c r="Y817">
        <v>103</v>
      </c>
      <c r="Z817">
        <v>103</v>
      </c>
      <c r="AA817">
        <v>4</v>
      </c>
      <c r="AB817">
        <v>4</v>
      </c>
      <c r="AC817">
        <v>9</v>
      </c>
    </row>
    <row r="818" spans="1:29">
      <c r="A818">
        <v>820</v>
      </c>
      <c r="B818" t="s">
        <v>805</v>
      </c>
      <c r="C818" t="s">
        <v>2347</v>
      </c>
      <c r="J818" t="s">
        <v>1444</v>
      </c>
      <c r="K818">
        <v>0</v>
      </c>
      <c r="N818" t="b">
        <v>1</v>
      </c>
      <c r="O818" t="b">
        <v>0</v>
      </c>
      <c r="P818" t="b">
        <v>0</v>
      </c>
      <c r="Q818">
        <v>8</v>
      </c>
      <c r="R818">
        <v>2</v>
      </c>
      <c r="S818">
        <v>1</v>
      </c>
      <c r="T818">
        <v>3</v>
      </c>
      <c r="U818" t="b">
        <v>1</v>
      </c>
      <c r="V818" t="s">
        <v>552</v>
      </c>
      <c r="W818" t="s">
        <v>1987</v>
      </c>
      <c r="X818" t="s">
        <v>14996</v>
      </c>
      <c r="Y818">
        <v>103</v>
      </c>
      <c r="Z818">
        <v>103</v>
      </c>
      <c r="AA818">
        <v>5</v>
      </c>
      <c r="AB818">
        <v>5</v>
      </c>
      <c r="AC818">
        <v>9</v>
      </c>
    </row>
    <row r="819" spans="1:29">
      <c r="A819">
        <v>821</v>
      </c>
      <c r="B819" t="s">
        <v>805</v>
      </c>
      <c r="C819" t="s">
        <v>2348</v>
      </c>
      <c r="J819" t="s">
        <v>1444</v>
      </c>
      <c r="K819">
        <v>0</v>
      </c>
      <c r="N819" t="b">
        <v>1</v>
      </c>
      <c r="O819" t="b">
        <v>0</v>
      </c>
      <c r="P819" t="b">
        <v>0</v>
      </c>
      <c r="Q819">
        <v>8</v>
      </c>
      <c r="R819">
        <v>2</v>
      </c>
      <c r="S819">
        <v>1</v>
      </c>
      <c r="T819">
        <v>3</v>
      </c>
      <c r="U819" t="b">
        <v>1</v>
      </c>
      <c r="V819" t="s">
        <v>552</v>
      </c>
      <c r="W819" t="s">
        <v>1987</v>
      </c>
      <c r="X819" t="s">
        <v>14997</v>
      </c>
      <c r="Y819">
        <v>104</v>
      </c>
      <c r="Z819">
        <v>104</v>
      </c>
      <c r="AA819">
        <v>4</v>
      </c>
      <c r="AB819">
        <v>4</v>
      </c>
      <c r="AC819">
        <v>9</v>
      </c>
    </row>
    <row r="820" spans="1:29">
      <c r="A820">
        <v>822</v>
      </c>
      <c r="B820" t="s">
        <v>805</v>
      </c>
      <c r="C820" t="s">
        <v>2349</v>
      </c>
      <c r="J820" t="s">
        <v>1444</v>
      </c>
      <c r="K820">
        <v>0</v>
      </c>
      <c r="N820" t="b">
        <v>1</v>
      </c>
      <c r="O820" t="b">
        <v>0</v>
      </c>
      <c r="P820" t="b">
        <v>0</v>
      </c>
      <c r="Q820">
        <v>8</v>
      </c>
      <c r="R820">
        <v>2</v>
      </c>
      <c r="S820">
        <v>1</v>
      </c>
      <c r="T820">
        <v>3</v>
      </c>
      <c r="U820" t="b">
        <v>1</v>
      </c>
      <c r="V820" t="s">
        <v>552</v>
      </c>
      <c r="W820" t="s">
        <v>1987</v>
      </c>
      <c r="X820" t="s">
        <v>14998</v>
      </c>
      <c r="Y820">
        <v>104</v>
      </c>
      <c r="Z820">
        <v>104</v>
      </c>
      <c r="AA820">
        <v>5</v>
      </c>
      <c r="AB820">
        <v>5</v>
      </c>
      <c r="AC820">
        <v>9</v>
      </c>
    </row>
    <row r="821" spans="1:29">
      <c r="A821">
        <v>823</v>
      </c>
      <c r="B821" t="s">
        <v>805</v>
      </c>
      <c r="C821" t="s">
        <v>2350</v>
      </c>
      <c r="J821" t="s">
        <v>1444</v>
      </c>
      <c r="K821">
        <v>0</v>
      </c>
      <c r="N821" t="b">
        <v>1</v>
      </c>
      <c r="O821" t="b">
        <v>0</v>
      </c>
      <c r="P821" t="b">
        <v>0</v>
      </c>
      <c r="Q821">
        <v>8</v>
      </c>
      <c r="R821">
        <v>2</v>
      </c>
      <c r="S821">
        <v>1</v>
      </c>
      <c r="T821">
        <v>3</v>
      </c>
      <c r="U821" t="b">
        <v>1</v>
      </c>
      <c r="V821" t="s">
        <v>552</v>
      </c>
      <c r="W821" t="s">
        <v>1987</v>
      </c>
      <c r="X821" t="s">
        <v>14999</v>
      </c>
      <c r="Y821">
        <v>105</v>
      </c>
      <c r="Z821">
        <v>105</v>
      </c>
      <c r="AA821">
        <v>4</v>
      </c>
      <c r="AB821">
        <v>4</v>
      </c>
      <c r="AC821">
        <v>9</v>
      </c>
    </row>
    <row r="822" spans="1:29">
      <c r="A822">
        <v>824</v>
      </c>
      <c r="B822" t="s">
        <v>805</v>
      </c>
      <c r="C822" t="s">
        <v>2351</v>
      </c>
      <c r="J822" t="s">
        <v>1444</v>
      </c>
      <c r="K822">
        <v>0</v>
      </c>
      <c r="N822" t="b">
        <v>1</v>
      </c>
      <c r="O822" t="b">
        <v>0</v>
      </c>
      <c r="P822" t="b">
        <v>0</v>
      </c>
      <c r="Q822">
        <v>8</v>
      </c>
      <c r="R822">
        <v>2</v>
      </c>
      <c r="S822">
        <v>1</v>
      </c>
      <c r="T822">
        <v>3</v>
      </c>
      <c r="U822" t="b">
        <v>1</v>
      </c>
      <c r="V822" t="s">
        <v>552</v>
      </c>
      <c r="W822" t="s">
        <v>1987</v>
      </c>
      <c r="X822" t="s">
        <v>15000</v>
      </c>
      <c r="Y822">
        <v>105</v>
      </c>
      <c r="Z822">
        <v>105</v>
      </c>
      <c r="AA822">
        <v>5</v>
      </c>
      <c r="AB822">
        <v>5</v>
      </c>
      <c r="AC822">
        <v>9</v>
      </c>
    </row>
    <row r="823" spans="1:29">
      <c r="A823">
        <v>825</v>
      </c>
      <c r="B823" t="s">
        <v>805</v>
      </c>
      <c r="C823" t="s">
        <v>2352</v>
      </c>
      <c r="J823" t="s">
        <v>1444</v>
      </c>
      <c r="K823">
        <v>0</v>
      </c>
      <c r="N823" t="b">
        <v>1</v>
      </c>
      <c r="O823" t="b">
        <v>0</v>
      </c>
      <c r="P823" t="b">
        <v>0</v>
      </c>
      <c r="Q823">
        <v>8</v>
      </c>
      <c r="R823">
        <v>2</v>
      </c>
      <c r="S823">
        <v>1</v>
      </c>
      <c r="T823">
        <v>3</v>
      </c>
      <c r="U823" t="b">
        <v>1</v>
      </c>
      <c r="V823" t="s">
        <v>552</v>
      </c>
      <c r="W823" t="s">
        <v>1987</v>
      </c>
      <c r="X823" t="s">
        <v>15001</v>
      </c>
      <c r="Y823">
        <v>106</v>
      </c>
      <c r="Z823">
        <v>106</v>
      </c>
      <c r="AA823">
        <v>4</v>
      </c>
      <c r="AB823">
        <v>4</v>
      </c>
      <c r="AC823">
        <v>9</v>
      </c>
    </row>
    <row r="824" spans="1:29">
      <c r="A824">
        <v>826</v>
      </c>
      <c r="B824" t="s">
        <v>805</v>
      </c>
      <c r="C824" t="s">
        <v>2353</v>
      </c>
      <c r="J824" t="s">
        <v>1444</v>
      </c>
      <c r="K824">
        <v>0</v>
      </c>
      <c r="N824" t="b">
        <v>1</v>
      </c>
      <c r="O824" t="b">
        <v>0</v>
      </c>
      <c r="P824" t="b">
        <v>0</v>
      </c>
      <c r="Q824">
        <v>8</v>
      </c>
      <c r="R824">
        <v>2</v>
      </c>
      <c r="S824">
        <v>1</v>
      </c>
      <c r="T824">
        <v>3</v>
      </c>
      <c r="U824" t="b">
        <v>1</v>
      </c>
      <c r="V824" t="s">
        <v>552</v>
      </c>
      <c r="W824" t="s">
        <v>1987</v>
      </c>
      <c r="X824" t="s">
        <v>15002</v>
      </c>
      <c r="Y824">
        <v>106</v>
      </c>
      <c r="Z824">
        <v>106</v>
      </c>
      <c r="AA824">
        <v>5</v>
      </c>
      <c r="AB824">
        <v>5</v>
      </c>
      <c r="AC824">
        <v>9</v>
      </c>
    </row>
    <row r="825" spans="1:29">
      <c r="A825">
        <v>827</v>
      </c>
      <c r="B825" t="s">
        <v>805</v>
      </c>
      <c r="C825" t="s">
        <v>2354</v>
      </c>
      <c r="J825" t="s">
        <v>1444</v>
      </c>
      <c r="K825">
        <v>0</v>
      </c>
      <c r="N825" t="b">
        <v>1</v>
      </c>
      <c r="O825" t="b">
        <v>0</v>
      </c>
      <c r="P825" t="b">
        <v>0</v>
      </c>
      <c r="Q825">
        <v>8</v>
      </c>
      <c r="R825">
        <v>2</v>
      </c>
      <c r="S825">
        <v>1</v>
      </c>
      <c r="T825">
        <v>3</v>
      </c>
      <c r="U825" t="b">
        <v>1</v>
      </c>
      <c r="V825" t="s">
        <v>552</v>
      </c>
      <c r="W825" t="s">
        <v>1987</v>
      </c>
      <c r="X825" t="s">
        <v>15003</v>
      </c>
      <c r="Y825">
        <v>107</v>
      </c>
      <c r="Z825">
        <v>107</v>
      </c>
      <c r="AA825">
        <v>4</v>
      </c>
      <c r="AB825">
        <v>4</v>
      </c>
      <c r="AC825">
        <v>9</v>
      </c>
    </row>
    <row r="826" spans="1:29">
      <c r="A826">
        <v>828</v>
      </c>
      <c r="B826" t="s">
        <v>805</v>
      </c>
      <c r="C826" t="s">
        <v>2355</v>
      </c>
      <c r="J826" t="s">
        <v>1444</v>
      </c>
      <c r="K826">
        <v>0</v>
      </c>
      <c r="N826" t="b">
        <v>1</v>
      </c>
      <c r="O826" t="b">
        <v>0</v>
      </c>
      <c r="P826" t="b">
        <v>0</v>
      </c>
      <c r="Q826">
        <v>8</v>
      </c>
      <c r="R826">
        <v>2</v>
      </c>
      <c r="S826">
        <v>1</v>
      </c>
      <c r="T826">
        <v>3</v>
      </c>
      <c r="U826" t="b">
        <v>1</v>
      </c>
      <c r="V826" t="s">
        <v>552</v>
      </c>
      <c r="W826" t="s">
        <v>1987</v>
      </c>
      <c r="X826" t="s">
        <v>15004</v>
      </c>
      <c r="Y826">
        <v>107</v>
      </c>
      <c r="Z826">
        <v>107</v>
      </c>
      <c r="AA826">
        <v>5</v>
      </c>
      <c r="AB826">
        <v>5</v>
      </c>
      <c r="AC826">
        <v>9</v>
      </c>
    </row>
    <row r="827" spans="1:29">
      <c r="A827">
        <v>829</v>
      </c>
      <c r="B827" t="s">
        <v>805</v>
      </c>
      <c r="C827" t="s">
        <v>2356</v>
      </c>
      <c r="J827" t="s">
        <v>1444</v>
      </c>
      <c r="K827">
        <v>0</v>
      </c>
      <c r="N827" t="b">
        <v>1</v>
      </c>
      <c r="O827" t="b">
        <v>0</v>
      </c>
      <c r="P827" t="b">
        <v>0</v>
      </c>
      <c r="Q827">
        <v>8</v>
      </c>
      <c r="R827">
        <v>2</v>
      </c>
      <c r="S827">
        <v>1</v>
      </c>
      <c r="T827">
        <v>3</v>
      </c>
      <c r="U827" t="b">
        <v>1</v>
      </c>
      <c r="V827" t="s">
        <v>552</v>
      </c>
      <c r="W827" t="s">
        <v>1987</v>
      </c>
      <c r="X827" t="s">
        <v>15005</v>
      </c>
      <c r="Y827">
        <v>108</v>
      </c>
      <c r="Z827">
        <v>108</v>
      </c>
      <c r="AA827">
        <v>4</v>
      </c>
      <c r="AB827">
        <v>4</v>
      </c>
      <c r="AC827">
        <v>9</v>
      </c>
    </row>
    <row r="828" spans="1:29">
      <c r="A828">
        <v>830</v>
      </c>
      <c r="B828" t="s">
        <v>805</v>
      </c>
      <c r="C828" t="s">
        <v>2357</v>
      </c>
      <c r="J828" t="s">
        <v>1444</v>
      </c>
      <c r="K828">
        <v>0</v>
      </c>
      <c r="N828" t="b">
        <v>1</v>
      </c>
      <c r="O828" t="b">
        <v>0</v>
      </c>
      <c r="P828" t="b">
        <v>0</v>
      </c>
      <c r="Q828">
        <v>8</v>
      </c>
      <c r="R828">
        <v>2</v>
      </c>
      <c r="S828">
        <v>1</v>
      </c>
      <c r="T828">
        <v>3</v>
      </c>
      <c r="U828" t="b">
        <v>1</v>
      </c>
      <c r="V828" t="s">
        <v>552</v>
      </c>
      <c r="W828" t="s">
        <v>1987</v>
      </c>
      <c r="X828" t="s">
        <v>15006</v>
      </c>
      <c r="Y828">
        <v>108</v>
      </c>
      <c r="Z828">
        <v>108</v>
      </c>
      <c r="AA828">
        <v>5</v>
      </c>
      <c r="AB828">
        <v>5</v>
      </c>
      <c r="AC828">
        <v>9</v>
      </c>
    </row>
    <row r="829" spans="1:29">
      <c r="A829">
        <v>831</v>
      </c>
      <c r="B829" t="s">
        <v>805</v>
      </c>
      <c r="C829" t="s">
        <v>2358</v>
      </c>
      <c r="J829" t="s">
        <v>1444</v>
      </c>
      <c r="K829">
        <v>0</v>
      </c>
      <c r="N829" t="b">
        <v>1</v>
      </c>
      <c r="O829" t="b">
        <v>0</v>
      </c>
      <c r="P829" t="b">
        <v>0</v>
      </c>
      <c r="Q829">
        <v>8</v>
      </c>
      <c r="R829">
        <v>2</v>
      </c>
      <c r="S829">
        <v>1</v>
      </c>
      <c r="T829">
        <v>3</v>
      </c>
      <c r="U829" t="b">
        <v>1</v>
      </c>
      <c r="V829" t="s">
        <v>552</v>
      </c>
      <c r="W829" t="s">
        <v>1987</v>
      </c>
      <c r="X829" t="s">
        <v>15007</v>
      </c>
      <c r="Y829">
        <v>109</v>
      </c>
      <c r="Z829">
        <v>109</v>
      </c>
      <c r="AA829">
        <v>4</v>
      </c>
      <c r="AB829">
        <v>4</v>
      </c>
      <c r="AC829">
        <v>9</v>
      </c>
    </row>
    <row r="830" spans="1:29">
      <c r="A830">
        <v>832</v>
      </c>
      <c r="B830" t="s">
        <v>805</v>
      </c>
      <c r="C830" t="s">
        <v>2359</v>
      </c>
      <c r="J830" t="s">
        <v>1444</v>
      </c>
      <c r="K830">
        <v>0</v>
      </c>
      <c r="N830" t="b">
        <v>1</v>
      </c>
      <c r="O830" t="b">
        <v>0</v>
      </c>
      <c r="P830" t="b">
        <v>0</v>
      </c>
      <c r="Q830">
        <v>8</v>
      </c>
      <c r="R830">
        <v>2</v>
      </c>
      <c r="S830">
        <v>1</v>
      </c>
      <c r="T830">
        <v>3</v>
      </c>
      <c r="U830" t="b">
        <v>1</v>
      </c>
      <c r="V830" t="s">
        <v>552</v>
      </c>
      <c r="W830" t="s">
        <v>1987</v>
      </c>
      <c r="X830" t="s">
        <v>15008</v>
      </c>
      <c r="Y830">
        <v>109</v>
      </c>
      <c r="Z830">
        <v>109</v>
      </c>
      <c r="AA830">
        <v>5</v>
      </c>
      <c r="AB830">
        <v>5</v>
      </c>
      <c r="AC830">
        <v>9</v>
      </c>
    </row>
    <row r="831" spans="1:29">
      <c r="A831">
        <v>833</v>
      </c>
      <c r="B831" t="s">
        <v>805</v>
      </c>
      <c r="C831" t="s">
        <v>2360</v>
      </c>
      <c r="J831" t="s">
        <v>1444</v>
      </c>
      <c r="K831">
        <v>0</v>
      </c>
      <c r="N831" t="b">
        <v>1</v>
      </c>
      <c r="O831" t="b">
        <v>0</v>
      </c>
      <c r="P831" t="b">
        <v>0</v>
      </c>
      <c r="Q831">
        <v>8</v>
      </c>
      <c r="R831">
        <v>2</v>
      </c>
      <c r="S831">
        <v>1</v>
      </c>
      <c r="T831">
        <v>3</v>
      </c>
      <c r="U831" t="b">
        <v>1</v>
      </c>
      <c r="V831" t="s">
        <v>552</v>
      </c>
      <c r="W831" t="s">
        <v>1987</v>
      </c>
      <c r="X831" t="s">
        <v>15009</v>
      </c>
      <c r="Y831">
        <v>110</v>
      </c>
      <c r="Z831">
        <v>110</v>
      </c>
      <c r="AA831">
        <v>4</v>
      </c>
      <c r="AB831">
        <v>4</v>
      </c>
      <c r="AC831">
        <v>9</v>
      </c>
    </row>
    <row r="832" spans="1:29">
      <c r="A832">
        <v>834</v>
      </c>
      <c r="B832" t="s">
        <v>805</v>
      </c>
      <c r="C832" t="s">
        <v>2361</v>
      </c>
      <c r="J832" t="s">
        <v>1444</v>
      </c>
      <c r="K832">
        <v>0</v>
      </c>
      <c r="N832" t="b">
        <v>1</v>
      </c>
      <c r="O832" t="b">
        <v>0</v>
      </c>
      <c r="P832" t="b">
        <v>0</v>
      </c>
      <c r="Q832">
        <v>8</v>
      </c>
      <c r="R832">
        <v>2</v>
      </c>
      <c r="S832">
        <v>1</v>
      </c>
      <c r="T832">
        <v>3</v>
      </c>
      <c r="U832" t="b">
        <v>1</v>
      </c>
      <c r="V832" t="s">
        <v>552</v>
      </c>
      <c r="W832" t="s">
        <v>1987</v>
      </c>
      <c r="X832" t="s">
        <v>15010</v>
      </c>
      <c r="Y832">
        <v>110</v>
      </c>
      <c r="Z832">
        <v>110</v>
      </c>
      <c r="AA832">
        <v>5</v>
      </c>
      <c r="AB832">
        <v>5</v>
      </c>
      <c r="AC832">
        <v>9</v>
      </c>
    </row>
    <row r="833" spans="1:29">
      <c r="A833">
        <v>835</v>
      </c>
      <c r="B833" t="s">
        <v>805</v>
      </c>
      <c r="C833" t="s">
        <v>2362</v>
      </c>
      <c r="J833" t="s">
        <v>1444</v>
      </c>
      <c r="K833">
        <v>0</v>
      </c>
      <c r="N833" t="b">
        <v>1</v>
      </c>
      <c r="O833" t="b">
        <v>0</v>
      </c>
      <c r="P833" t="b">
        <v>0</v>
      </c>
      <c r="Q833">
        <v>8</v>
      </c>
      <c r="R833">
        <v>2</v>
      </c>
      <c r="S833">
        <v>1</v>
      </c>
      <c r="T833">
        <v>3</v>
      </c>
      <c r="U833" t="b">
        <v>1</v>
      </c>
      <c r="V833" t="s">
        <v>552</v>
      </c>
      <c r="W833" t="s">
        <v>1987</v>
      </c>
      <c r="X833" t="s">
        <v>15011</v>
      </c>
      <c r="Y833">
        <v>111</v>
      </c>
      <c r="Z833">
        <v>111</v>
      </c>
      <c r="AA833">
        <v>4</v>
      </c>
      <c r="AB833">
        <v>4</v>
      </c>
      <c r="AC833">
        <v>9</v>
      </c>
    </row>
    <row r="834" spans="1:29">
      <c r="A834">
        <v>836</v>
      </c>
      <c r="B834" t="s">
        <v>805</v>
      </c>
      <c r="C834" t="s">
        <v>2363</v>
      </c>
      <c r="J834" t="s">
        <v>1444</v>
      </c>
      <c r="K834">
        <v>0</v>
      </c>
      <c r="N834" t="b">
        <v>1</v>
      </c>
      <c r="O834" t="b">
        <v>0</v>
      </c>
      <c r="P834" t="b">
        <v>0</v>
      </c>
      <c r="Q834">
        <v>8</v>
      </c>
      <c r="R834">
        <v>2</v>
      </c>
      <c r="S834">
        <v>1</v>
      </c>
      <c r="T834">
        <v>3</v>
      </c>
      <c r="U834" t="b">
        <v>1</v>
      </c>
      <c r="V834" t="s">
        <v>552</v>
      </c>
      <c r="W834" t="s">
        <v>1987</v>
      </c>
      <c r="X834" t="s">
        <v>15012</v>
      </c>
      <c r="Y834">
        <v>111</v>
      </c>
      <c r="Z834">
        <v>111</v>
      </c>
      <c r="AA834">
        <v>5</v>
      </c>
      <c r="AB834">
        <v>5</v>
      </c>
      <c r="AC834">
        <v>9</v>
      </c>
    </row>
    <row r="835" spans="1:29">
      <c r="A835">
        <v>837</v>
      </c>
      <c r="B835" t="s">
        <v>805</v>
      </c>
      <c r="C835" t="s">
        <v>2364</v>
      </c>
      <c r="J835" t="s">
        <v>1444</v>
      </c>
      <c r="K835">
        <v>0</v>
      </c>
      <c r="N835" t="b">
        <v>1</v>
      </c>
      <c r="O835" t="b">
        <v>0</v>
      </c>
      <c r="P835" t="b">
        <v>0</v>
      </c>
      <c r="Q835">
        <v>8</v>
      </c>
      <c r="R835">
        <v>2</v>
      </c>
      <c r="S835">
        <v>1</v>
      </c>
      <c r="T835">
        <v>3</v>
      </c>
      <c r="U835" t="b">
        <v>1</v>
      </c>
      <c r="V835" t="s">
        <v>552</v>
      </c>
      <c r="W835" t="s">
        <v>1987</v>
      </c>
      <c r="X835" t="s">
        <v>15013</v>
      </c>
      <c r="Y835">
        <v>112</v>
      </c>
      <c r="Z835">
        <v>112</v>
      </c>
      <c r="AA835">
        <v>4</v>
      </c>
      <c r="AB835">
        <v>4</v>
      </c>
      <c r="AC835">
        <v>9</v>
      </c>
    </row>
    <row r="836" spans="1:29">
      <c r="A836">
        <v>838</v>
      </c>
      <c r="B836" t="s">
        <v>805</v>
      </c>
      <c r="C836" t="s">
        <v>2365</v>
      </c>
      <c r="J836" t="s">
        <v>1444</v>
      </c>
      <c r="K836">
        <v>0</v>
      </c>
      <c r="N836" t="b">
        <v>1</v>
      </c>
      <c r="O836" t="b">
        <v>0</v>
      </c>
      <c r="P836" t="b">
        <v>0</v>
      </c>
      <c r="Q836">
        <v>8</v>
      </c>
      <c r="R836">
        <v>2</v>
      </c>
      <c r="S836">
        <v>1</v>
      </c>
      <c r="T836">
        <v>3</v>
      </c>
      <c r="U836" t="b">
        <v>1</v>
      </c>
      <c r="V836" t="s">
        <v>552</v>
      </c>
      <c r="W836" t="s">
        <v>1987</v>
      </c>
      <c r="X836" t="s">
        <v>15014</v>
      </c>
      <c r="Y836">
        <v>112</v>
      </c>
      <c r="Z836">
        <v>112</v>
      </c>
      <c r="AA836">
        <v>5</v>
      </c>
      <c r="AB836">
        <v>5</v>
      </c>
      <c r="AC836">
        <v>9</v>
      </c>
    </row>
    <row r="837" spans="1:29">
      <c r="A837">
        <v>839</v>
      </c>
      <c r="B837" t="s">
        <v>805</v>
      </c>
      <c r="C837" t="s">
        <v>2366</v>
      </c>
      <c r="J837" t="s">
        <v>1444</v>
      </c>
      <c r="K837">
        <v>0</v>
      </c>
      <c r="N837" t="b">
        <v>1</v>
      </c>
      <c r="O837" t="b">
        <v>0</v>
      </c>
      <c r="P837" t="b">
        <v>0</v>
      </c>
      <c r="Q837">
        <v>8</v>
      </c>
      <c r="R837">
        <v>2</v>
      </c>
      <c r="S837">
        <v>1</v>
      </c>
      <c r="T837">
        <v>3</v>
      </c>
      <c r="U837" t="b">
        <v>1</v>
      </c>
      <c r="V837" t="s">
        <v>552</v>
      </c>
      <c r="W837" t="s">
        <v>1987</v>
      </c>
      <c r="X837" t="s">
        <v>15015</v>
      </c>
      <c r="Y837">
        <v>113</v>
      </c>
      <c r="Z837">
        <v>113</v>
      </c>
      <c r="AA837">
        <v>4</v>
      </c>
      <c r="AB837">
        <v>4</v>
      </c>
      <c r="AC837">
        <v>9</v>
      </c>
    </row>
    <row r="838" spans="1:29">
      <c r="A838">
        <v>840</v>
      </c>
      <c r="B838" t="s">
        <v>805</v>
      </c>
      <c r="C838" t="s">
        <v>2367</v>
      </c>
      <c r="J838" t="s">
        <v>1444</v>
      </c>
      <c r="K838">
        <v>0</v>
      </c>
      <c r="N838" t="b">
        <v>1</v>
      </c>
      <c r="O838" t="b">
        <v>0</v>
      </c>
      <c r="P838" t="b">
        <v>0</v>
      </c>
      <c r="Q838">
        <v>8</v>
      </c>
      <c r="R838">
        <v>2</v>
      </c>
      <c r="S838">
        <v>1</v>
      </c>
      <c r="T838">
        <v>3</v>
      </c>
      <c r="U838" t="b">
        <v>1</v>
      </c>
      <c r="V838" t="s">
        <v>552</v>
      </c>
      <c r="W838" t="s">
        <v>1987</v>
      </c>
      <c r="X838" t="s">
        <v>15016</v>
      </c>
      <c r="Y838">
        <v>113</v>
      </c>
      <c r="Z838">
        <v>113</v>
      </c>
      <c r="AA838">
        <v>5</v>
      </c>
      <c r="AB838">
        <v>5</v>
      </c>
      <c r="AC838">
        <v>9</v>
      </c>
    </row>
    <row r="839" spans="1:29">
      <c r="A839">
        <v>841</v>
      </c>
      <c r="B839" t="s">
        <v>805</v>
      </c>
      <c r="C839" t="s">
        <v>2368</v>
      </c>
      <c r="J839" t="s">
        <v>1444</v>
      </c>
      <c r="K839">
        <v>0</v>
      </c>
      <c r="N839" t="b">
        <v>1</v>
      </c>
      <c r="O839" t="b">
        <v>0</v>
      </c>
      <c r="P839" t="b">
        <v>0</v>
      </c>
      <c r="Q839">
        <v>8</v>
      </c>
      <c r="R839">
        <v>2</v>
      </c>
      <c r="S839">
        <v>1</v>
      </c>
      <c r="T839">
        <v>3</v>
      </c>
      <c r="U839" t="b">
        <v>1</v>
      </c>
      <c r="V839" t="s">
        <v>552</v>
      </c>
      <c r="W839" t="s">
        <v>1987</v>
      </c>
      <c r="X839" t="s">
        <v>15017</v>
      </c>
      <c r="Y839">
        <v>114</v>
      </c>
      <c r="Z839">
        <v>114</v>
      </c>
      <c r="AA839">
        <v>4</v>
      </c>
      <c r="AB839">
        <v>4</v>
      </c>
      <c r="AC839">
        <v>9</v>
      </c>
    </row>
    <row r="840" spans="1:29">
      <c r="A840">
        <v>842</v>
      </c>
      <c r="B840" t="s">
        <v>805</v>
      </c>
      <c r="C840" t="s">
        <v>2369</v>
      </c>
      <c r="J840" t="s">
        <v>1444</v>
      </c>
      <c r="K840">
        <v>0</v>
      </c>
      <c r="N840" t="b">
        <v>1</v>
      </c>
      <c r="O840" t="b">
        <v>0</v>
      </c>
      <c r="P840" t="b">
        <v>0</v>
      </c>
      <c r="Q840">
        <v>8</v>
      </c>
      <c r="R840">
        <v>2</v>
      </c>
      <c r="S840">
        <v>1</v>
      </c>
      <c r="T840">
        <v>3</v>
      </c>
      <c r="U840" t="b">
        <v>1</v>
      </c>
      <c r="V840" t="s">
        <v>552</v>
      </c>
      <c r="W840" t="s">
        <v>1987</v>
      </c>
      <c r="X840" t="s">
        <v>15018</v>
      </c>
      <c r="Y840">
        <v>114</v>
      </c>
      <c r="Z840">
        <v>114</v>
      </c>
      <c r="AA840">
        <v>5</v>
      </c>
      <c r="AB840">
        <v>5</v>
      </c>
      <c r="AC840">
        <v>9</v>
      </c>
    </row>
    <row r="841" spans="1:29">
      <c r="A841">
        <v>843</v>
      </c>
      <c r="B841" t="s">
        <v>805</v>
      </c>
      <c r="C841" t="s">
        <v>2370</v>
      </c>
      <c r="J841" t="s">
        <v>1444</v>
      </c>
      <c r="K841">
        <v>0</v>
      </c>
      <c r="N841" t="b">
        <v>1</v>
      </c>
      <c r="O841" t="b">
        <v>0</v>
      </c>
      <c r="P841" t="b">
        <v>0</v>
      </c>
      <c r="Q841">
        <v>8</v>
      </c>
      <c r="R841">
        <v>2</v>
      </c>
      <c r="S841">
        <v>1</v>
      </c>
      <c r="T841">
        <v>3</v>
      </c>
      <c r="U841" t="b">
        <v>1</v>
      </c>
      <c r="V841" t="s">
        <v>552</v>
      </c>
      <c r="W841" t="s">
        <v>1987</v>
      </c>
      <c r="X841" t="s">
        <v>15019</v>
      </c>
      <c r="Y841">
        <v>115</v>
      </c>
      <c r="Z841">
        <v>115</v>
      </c>
      <c r="AA841">
        <v>4</v>
      </c>
      <c r="AB841">
        <v>4</v>
      </c>
      <c r="AC841">
        <v>9</v>
      </c>
    </row>
    <row r="842" spans="1:29">
      <c r="A842">
        <v>844</v>
      </c>
      <c r="B842" t="s">
        <v>805</v>
      </c>
      <c r="C842" t="s">
        <v>2371</v>
      </c>
      <c r="J842" t="s">
        <v>1444</v>
      </c>
      <c r="K842">
        <v>0</v>
      </c>
      <c r="N842" t="b">
        <v>1</v>
      </c>
      <c r="O842" t="b">
        <v>0</v>
      </c>
      <c r="P842" t="b">
        <v>0</v>
      </c>
      <c r="Q842">
        <v>8</v>
      </c>
      <c r="R842">
        <v>2</v>
      </c>
      <c r="S842">
        <v>1</v>
      </c>
      <c r="T842">
        <v>3</v>
      </c>
      <c r="U842" t="b">
        <v>1</v>
      </c>
      <c r="V842" t="s">
        <v>552</v>
      </c>
      <c r="W842" t="s">
        <v>1987</v>
      </c>
      <c r="X842" t="s">
        <v>15020</v>
      </c>
      <c r="Y842">
        <v>115</v>
      </c>
      <c r="Z842">
        <v>115</v>
      </c>
      <c r="AA842">
        <v>5</v>
      </c>
      <c r="AB842">
        <v>5</v>
      </c>
      <c r="AC842">
        <v>9</v>
      </c>
    </row>
    <row r="843" spans="1:29">
      <c r="A843">
        <v>845</v>
      </c>
      <c r="B843" t="s">
        <v>805</v>
      </c>
      <c r="C843" t="s">
        <v>2372</v>
      </c>
      <c r="J843" t="s">
        <v>1444</v>
      </c>
      <c r="K843">
        <v>0</v>
      </c>
      <c r="N843" t="b">
        <v>1</v>
      </c>
      <c r="O843" t="b">
        <v>0</v>
      </c>
      <c r="P843" t="b">
        <v>0</v>
      </c>
      <c r="Q843">
        <v>8</v>
      </c>
      <c r="R843">
        <v>2</v>
      </c>
      <c r="S843">
        <v>1</v>
      </c>
      <c r="T843">
        <v>3</v>
      </c>
      <c r="U843" t="b">
        <v>1</v>
      </c>
      <c r="V843" t="s">
        <v>552</v>
      </c>
      <c r="W843" t="s">
        <v>1987</v>
      </c>
      <c r="X843" t="s">
        <v>15021</v>
      </c>
      <c r="Y843">
        <v>117</v>
      </c>
      <c r="Z843">
        <v>117</v>
      </c>
      <c r="AA843">
        <v>4</v>
      </c>
      <c r="AB843">
        <v>4</v>
      </c>
      <c r="AC843">
        <v>9</v>
      </c>
    </row>
    <row r="844" spans="1:29">
      <c r="A844">
        <v>846</v>
      </c>
      <c r="B844" t="s">
        <v>805</v>
      </c>
      <c r="C844" t="s">
        <v>2373</v>
      </c>
      <c r="J844" t="s">
        <v>1444</v>
      </c>
      <c r="K844">
        <v>0</v>
      </c>
      <c r="N844" t="b">
        <v>1</v>
      </c>
      <c r="O844" t="b">
        <v>0</v>
      </c>
      <c r="P844" t="b">
        <v>0</v>
      </c>
      <c r="Q844">
        <v>8</v>
      </c>
      <c r="R844">
        <v>2</v>
      </c>
      <c r="S844">
        <v>1</v>
      </c>
      <c r="T844">
        <v>3</v>
      </c>
      <c r="U844" t="b">
        <v>1</v>
      </c>
      <c r="V844" t="s">
        <v>552</v>
      </c>
      <c r="W844" t="s">
        <v>1987</v>
      </c>
      <c r="X844" t="s">
        <v>15022</v>
      </c>
      <c r="Y844">
        <v>117</v>
      </c>
      <c r="Z844">
        <v>117</v>
      </c>
      <c r="AA844">
        <v>5</v>
      </c>
      <c r="AB844">
        <v>5</v>
      </c>
      <c r="AC844">
        <v>9</v>
      </c>
    </row>
    <row r="845" spans="1:29">
      <c r="A845">
        <v>847</v>
      </c>
      <c r="B845" t="s">
        <v>805</v>
      </c>
      <c r="C845" t="s">
        <v>2374</v>
      </c>
      <c r="J845" t="s">
        <v>1444</v>
      </c>
      <c r="K845">
        <v>0</v>
      </c>
      <c r="N845" t="b">
        <v>1</v>
      </c>
      <c r="O845" t="b">
        <v>0</v>
      </c>
      <c r="P845" t="b">
        <v>0</v>
      </c>
      <c r="Q845">
        <v>8</v>
      </c>
      <c r="R845">
        <v>2</v>
      </c>
      <c r="S845">
        <v>1</v>
      </c>
      <c r="T845">
        <v>3</v>
      </c>
      <c r="U845" t="b">
        <v>1</v>
      </c>
      <c r="V845" t="s">
        <v>552</v>
      </c>
      <c r="W845" t="s">
        <v>1987</v>
      </c>
      <c r="X845" t="s">
        <v>15023</v>
      </c>
      <c r="Y845">
        <v>118</v>
      </c>
      <c r="Z845">
        <v>118</v>
      </c>
      <c r="AA845">
        <v>4</v>
      </c>
      <c r="AB845">
        <v>4</v>
      </c>
      <c r="AC845">
        <v>9</v>
      </c>
    </row>
    <row r="846" spans="1:29">
      <c r="A846">
        <v>848</v>
      </c>
      <c r="B846" t="s">
        <v>805</v>
      </c>
      <c r="C846" t="s">
        <v>2375</v>
      </c>
      <c r="J846" t="s">
        <v>1444</v>
      </c>
      <c r="K846">
        <v>0</v>
      </c>
      <c r="N846" t="b">
        <v>1</v>
      </c>
      <c r="O846" t="b">
        <v>0</v>
      </c>
      <c r="P846" t="b">
        <v>0</v>
      </c>
      <c r="Q846">
        <v>8</v>
      </c>
      <c r="R846">
        <v>2</v>
      </c>
      <c r="S846">
        <v>1</v>
      </c>
      <c r="T846">
        <v>3</v>
      </c>
      <c r="U846" t="b">
        <v>1</v>
      </c>
      <c r="V846" t="s">
        <v>552</v>
      </c>
      <c r="W846" t="s">
        <v>1987</v>
      </c>
      <c r="X846" t="s">
        <v>15024</v>
      </c>
      <c r="Y846">
        <v>118</v>
      </c>
      <c r="Z846">
        <v>118</v>
      </c>
      <c r="AA846">
        <v>5</v>
      </c>
      <c r="AB846">
        <v>5</v>
      </c>
      <c r="AC846">
        <v>9</v>
      </c>
    </row>
    <row r="847" spans="1:29">
      <c r="A847">
        <v>849</v>
      </c>
      <c r="B847" t="s">
        <v>805</v>
      </c>
      <c r="C847" t="s">
        <v>2376</v>
      </c>
      <c r="J847" t="s">
        <v>1444</v>
      </c>
      <c r="K847">
        <v>0</v>
      </c>
      <c r="N847" t="b">
        <v>1</v>
      </c>
      <c r="O847" t="b">
        <v>0</v>
      </c>
      <c r="P847" t="b">
        <v>0</v>
      </c>
      <c r="Q847">
        <v>8</v>
      </c>
      <c r="R847">
        <v>2</v>
      </c>
      <c r="S847">
        <v>1</v>
      </c>
      <c r="T847">
        <v>3</v>
      </c>
      <c r="U847" t="b">
        <v>1</v>
      </c>
      <c r="V847" t="s">
        <v>552</v>
      </c>
      <c r="W847" t="s">
        <v>1987</v>
      </c>
      <c r="X847" t="s">
        <v>15025</v>
      </c>
      <c r="Y847">
        <v>119</v>
      </c>
      <c r="Z847">
        <v>119</v>
      </c>
      <c r="AA847">
        <v>4</v>
      </c>
      <c r="AB847">
        <v>4</v>
      </c>
      <c r="AC847">
        <v>9</v>
      </c>
    </row>
    <row r="848" spans="1:29">
      <c r="A848">
        <v>850</v>
      </c>
      <c r="B848" t="s">
        <v>805</v>
      </c>
      <c r="C848" t="s">
        <v>2377</v>
      </c>
      <c r="J848" t="s">
        <v>1444</v>
      </c>
      <c r="K848">
        <v>0</v>
      </c>
      <c r="N848" t="b">
        <v>1</v>
      </c>
      <c r="O848" t="b">
        <v>0</v>
      </c>
      <c r="P848" t="b">
        <v>0</v>
      </c>
      <c r="Q848">
        <v>8</v>
      </c>
      <c r="R848">
        <v>2</v>
      </c>
      <c r="S848">
        <v>1</v>
      </c>
      <c r="T848">
        <v>3</v>
      </c>
      <c r="U848" t="b">
        <v>1</v>
      </c>
      <c r="V848" t="s">
        <v>552</v>
      </c>
      <c r="W848" t="s">
        <v>1987</v>
      </c>
      <c r="X848" t="s">
        <v>15026</v>
      </c>
      <c r="Y848">
        <v>119</v>
      </c>
      <c r="Z848">
        <v>119</v>
      </c>
      <c r="AA848">
        <v>5</v>
      </c>
      <c r="AB848">
        <v>5</v>
      </c>
      <c r="AC848">
        <v>9</v>
      </c>
    </row>
    <row r="849" spans="1:29">
      <c r="A849">
        <v>851</v>
      </c>
      <c r="B849" t="s">
        <v>805</v>
      </c>
      <c r="C849" t="s">
        <v>2378</v>
      </c>
      <c r="J849" t="s">
        <v>1444</v>
      </c>
      <c r="K849">
        <v>0</v>
      </c>
      <c r="N849" t="b">
        <v>1</v>
      </c>
      <c r="O849" t="b">
        <v>0</v>
      </c>
      <c r="P849" t="b">
        <v>0</v>
      </c>
      <c r="Q849">
        <v>8</v>
      </c>
      <c r="R849">
        <v>2</v>
      </c>
      <c r="S849">
        <v>1</v>
      </c>
      <c r="T849">
        <v>3</v>
      </c>
      <c r="U849" t="b">
        <v>1</v>
      </c>
      <c r="V849" t="s">
        <v>552</v>
      </c>
      <c r="W849" t="s">
        <v>1987</v>
      </c>
      <c r="X849" t="s">
        <v>15027</v>
      </c>
      <c r="Y849">
        <v>120</v>
      </c>
      <c r="Z849">
        <v>120</v>
      </c>
      <c r="AA849">
        <v>4</v>
      </c>
      <c r="AB849">
        <v>4</v>
      </c>
      <c r="AC849">
        <v>9</v>
      </c>
    </row>
    <row r="850" spans="1:29">
      <c r="A850">
        <v>852</v>
      </c>
      <c r="B850" t="s">
        <v>805</v>
      </c>
      <c r="C850" t="s">
        <v>2379</v>
      </c>
      <c r="J850" t="s">
        <v>1444</v>
      </c>
      <c r="K850">
        <v>0</v>
      </c>
      <c r="N850" t="b">
        <v>1</v>
      </c>
      <c r="O850" t="b">
        <v>0</v>
      </c>
      <c r="P850" t="b">
        <v>0</v>
      </c>
      <c r="Q850">
        <v>8</v>
      </c>
      <c r="R850">
        <v>2</v>
      </c>
      <c r="S850">
        <v>1</v>
      </c>
      <c r="T850">
        <v>3</v>
      </c>
      <c r="U850" t="b">
        <v>1</v>
      </c>
      <c r="V850" t="s">
        <v>552</v>
      </c>
      <c r="W850" t="s">
        <v>1987</v>
      </c>
      <c r="X850" t="s">
        <v>15028</v>
      </c>
      <c r="Y850">
        <v>120</v>
      </c>
      <c r="Z850">
        <v>120</v>
      </c>
      <c r="AA850">
        <v>5</v>
      </c>
      <c r="AB850">
        <v>5</v>
      </c>
      <c r="AC850">
        <v>9</v>
      </c>
    </row>
    <row r="851" spans="1:29">
      <c r="A851">
        <v>853</v>
      </c>
      <c r="B851" t="s">
        <v>805</v>
      </c>
      <c r="C851" t="s">
        <v>2380</v>
      </c>
      <c r="J851" t="s">
        <v>1444</v>
      </c>
      <c r="K851">
        <v>0</v>
      </c>
      <c r="N851" t="b">
        <v>1</v>
      </c>
      <c r="O851" t="b">
        <v>0</v>
      </c>
      <c r="P851" t="b">
        <v>0</v>
      </c>
      <c r="Q851">
        <v>8</v>
      </c>
      <c r="R851">
        <v>2</v>
      </c>
      <c r="S851">
        <v>1</v>
      </c>
      <c r="T851">
        <v>3</v>
      </c>
      <c r="U851" t="b">
        <v>1</v>
      </c>
      <c r="V851" t="s">
        <v>552</v>
      </c>
      <c r="W851" t="s">
        <v>1987</v>
      </c>
      <c r="X851" t="s">
        <v>15029</v>
      </c>
      <c r="Y851">
        <v>121</v>
      </c>
      <c r="Z851">
        <v>121</v>
      </c>
      <c r="AA851">
        <v>4</v>
      </c>
      <c r="AB851">
        <v>4</v>
      </c>
      <c r="AC851">
        <v>9</v>
      </c>
    </row>
    <row r="852" spans="1:29">
      <c r="A852">
        <v>854</v>
      </c>
      <c r="B852" t="s">
        <v>805</v>
      </c>
      <c r="C852" t="s">
        <v>2381</v>
      </c>
      <c r="J852" t="s">
        <v>1444</v>
      </c>
      <c r="K852">
        <v>0</v>
      </c>
      <c r="N852" t="b">
        <v>1</v>
      </c>
      <c r="O852" t="b">
        <v>0</v>
      </c>
      <c r="P852" t="b">
        <v>0</v>
      </c>
      <c r="Q852">
        <v>8</v>
      </c>
      <c r="R852">
        <v>2</v>
      </c>
      <c r="S852">
        <v>1</v>
      </c>
      <c r="T852">
        <v>3</v>
      </c>
      <c r="U852" t="b">
        <v>1</v>
      </c>
      <c r="V852" t="s">
        <v>552</v>
      </c>
      <c r="W852" t="s">
        <v>1987</v>
      </c>
      <c r="X852" t="s">
        <v>15030</v>
      </c>
      <c r="Y852">
        <v>121</v>
      </c>
      <c r="Z852">
        <v>121</v>
      </c>
      <c r="AA852">
        <v>5</v>
      </c>
      <c r="AB852">
        <v>5</v>
      </c>
      <c r="AC852">
        <v>9</v>
      </c>
    </row>
    <row r="853" spans="1:29">
      <c r="A853">
        <v>855</v>
      </c>
      <c r="B853" t="s">
        <v>805</v>
      </c>
      <c r="C853" t="s">
        <v>2382</v>
      </c>
      <c r="J853" t="s">
        <v>1444</v>
      </c>
      <c r="K853">
        <v>0</v>
      </c>
      <c r="N853" t="b">
        <v>1</v>
      </c>
      <c r="O853" t="b">
        <v>0</v>
      </c>
      <c r="P853" t="b">
        <v>0</v>
      </c>
      <c r="Q853">
        <v>8</v>
      </c>
      <c r="R853">
        <v>2</v>
      </c>
      <c r="S853">
        <v>1</v>
      </c>
      <c r="T853">
        <v>3</v>
      </c>
      <c r="U853" t="b">
        <v>1</v>
      </c>
      <c r="V853" t="s">
        <v>552</v>
      </c>
      <c r="W853" t="s">
        <v>1987</v>
      </c>
      <c r="X853" t="s">
        <v>15031</v>
      </c>
      <c r="Y853">
        <v>122</v>
      </c>
      <c r="Z853">
        <v>122</v>
      </c>
      <c r="AA853">
        <v>4</v>
      </c>
      <c r="AB853">
        <v>4</v>
      </c>
      <c r="AC853">
        <v>9</v>
      </c>
    </row>
    <row r="854" spans="1:29">
      <c r="A854">
        <v>856</v>
      </c>
      <c r="B854" t="s">
        <v>805</v>
      </c>
      <c r="C854" t="s">
        <v>2383</v>
      </c>
      <c r="J854" t="s">
        <v>1444</v>
      </c>
      <c r="K854">
        <v>0</v>
      </c>
      <c r="N854" t="b">
        <v>1</v>
      </c>
      <c r="O854" t="b">
        <v>0</v>
      </c>
      <c r="P854" t="b">
        <v>0</v>
      </c>
      <c r="Q854">
        <v>8</v>
      </c>
      <c r="R854">
        <v>2</v>
      </c>
      <c r="S854">
        <v>1</v>
      </c>
      <c r="T854">
        <v>3</v>
      </c>
      <c r="U854" t="b">
        <v>1</v>
      </c>
      <c r="V854" t="s">
        <v>552</v>
      </c>
      <c r="W854" t="s">
        <v>1987</v>
      </c>
      <c r="X854" t="s">
        <v>15032</v>
      </c>
      <c r="Y854">
        <v>122</v>
      </c>
      <c r="Z854">
        <v>122</v>
      </c>
      <c r="AA854">
        <v>5</v>
      </c>
      <c r="AB854">
        <v>5</v>
      </c>
      <c r="AC854">
        <v>9</v>
      </c>
    </row>
    <row r="855" spans="1:29">
      <c r="A855">
        <v>857</v>
      </c>
      <c r="B855" t="s">
        <v>805</v>
      </c>
      <c r="C855" t="s">
        <v>2384</v>
      </c>
      <c r="J855" t="s">
        <v>1444</v>
      </c>
      <c r="K855">
        <v>0</v>
      </c>
      <c r="N855" t="b">
        <v>1</v>
      </c>
      <c r="O855" t="b">
        <v>0</v>
      </c>
      <c r="P855" t="b">
        <v>0</v>
      </c>
      <c r="Q855">
        <v>8</v>
      </c>
      <c r="R855">
        <v>2</v>
      </c>
      <c r="S855">
        <v>1</v>
      </c>
      <c r="T855">
        <v>3</v>
      </c>
      <c r="U855" t="b">
        <v>1</v>
      </c>
      <c r="V855" t="s">
        <v>552</v>
      </c>
      <c r="W855" t="s">
        <v>1987</v>
      </c>
      <c r="X855" t="s">
        <v>15033</v>
      </c>
      <c r="Y855">
        <v>123</v>
      </c>
      <c r="Z855">
        <v>123</v>
      </c>
      <c r="AA855">
        <v>4</v>
      </c>
      <c r="AB855">
        <v>4</v>
      </c>
      <c r="AC855">
        <v>9</v>
      </c>
    </row>
    <row r="856" spans="1:29">
      <c r="A856">
        <v>858</v>
      </c>
      <c r="B856" t="s">
        <v>805</v>
      </c>
      <c r="C856" t="s">
        <v>2385</v>
      </c>
      <c r="J856" t="s">
        <v>1444</v>
      </c>
      <c r="K856">
        <v>0</v>
      </c>
      <c r="N856" t="b">
        <v>1</v>
      </c>
      <c r="O856" t="b">
        <v>0</v>
      </c>
      <c r="P856" t="b">
        <v>0</v>
      </c>
      <c r="Q856">
        <v>8</v>
      </c>
      <c r="R856">
        <v>2</v>
      </c>
      <c r="S856">
        <v>1</v>
      </c>
      <c r="T856">
        <v>3</v>
      </c>
      <c r="U856" t="b">
        <v>1</v>
      </c>
      <c r="V856" t="s">
        <v>552</v>
      </c>
      <c r="W856" t="s">
        <v>1987</v>
      </c>
      <c r="X856" t="s">
        <v>15034</v>
      </c>
      <c r="Y856">
        <v>123</v>
      </c>
      <c r="Z856">
        <v>123</v>
      </c>
      <c r="AA856">
        <v>5</v>
      </c>
      <c r="AB856">
        <v>5</v>
      </c>
      <c r="AC856">
        <v>9</v>
      </c>
    </row>
    <row r="857" spans="1:29">
      <c r="A857">
        <v>859</v>
      </c>
      <c r="B857" t="s">
        <v>805</v>
      </c>
      <c r="C857" t="s">
        <v>2386</v>
      </c>
      <c r="J857" t="s">
        <v>1444</v>
      </c>
      <c r="K857">
        <v>0</v>
      </c>
      <c r="N857" t="b">
        <v>1</v>
      </c>
      <c r="O857" t="b">
        <v>0</v>
      </c>
      <c r="P857" t="b">
        <v>0</v>
      </c>
      <c r="Q857">
        <v>8</v>
      </c>
      <c r="R857">
        <v>2</v>
      </c>
      <c r="S857">
        <v>1</v>
      </c>
      <c r="T857">
        <v>3</v>
      </c>
      <c r="U857" t="b">
        <v>1</v>
      </c>
      <c r="V857" t="s">
        <v>552</v>
      </c>
      <c r="W857" t="s">
        <v>1987</v>
      </c>
      <c r="X857" t="s">
        <v>15035</v>
      </c>
      <c r="Y857">
        <v>124</v>
      </c>
      <c r="Z857">
        <v>124</v>
      </c>
      <c r="AA857">
        <v>4</v>
      </c>
      <c r="AB857">
        <v>4</v>
      </c>
      <c r="AC857">
        <v>9</v>
      </c>
    </row>
    <row r="858" spans="1:29">
      <c r="A858">
        <v>860</v>
      </c>
      <c r="B858" t="s">
        <v>805</v>
      </c>
      <c r="C858" t="s">
        <v>2387</v>
      </c>
      <c r="J858" t="s">
        <v>1444</v>
      </c>
      <c r="K858">
        <v>0</v>
      </c>
      <c r="N858" t="b">
        <v>1</v>
      </c>
      <c r="O858" t="b">
        <v>0</v>
      </c>
      <c r="P858" t="b">
        <v>0</v>
      </c>
      <c r="Q858">
        <v>8</v>
      </c>
      <c r="R858">
        <v>2</v>
      </c>
      <c r="S858">
        <v>1</v>
      </c>
      <c r="T858">
        <v>3</v>
      </c>
      <c r="U858" t="b">
        <v>1</v>
      </c>
      <c r="V858" t="s">
        <v>552</v>
      </c>
      <c r="W858" t="s">
        <v>1987</v>
      </c>
      <c r="X858" t="s">
        <v>15036</v>
      </c>
      <c r="Y858">
        <v>124</v>
      </c>
      <c r="Z858">
        <v>124</v>
      </c>
      <c r="AA858">
        <v>5</v>
      </c>
      <c r="AB858">
        <v>5</v>
      </c>
      <c r="AC858">
        <v>9</v>
      </c>
    </row>
    <row r="859" spans="1:29">
      <c r="A859">
        <v>861</v>
      </c>
      <c r="B859" t="s">
        <v>805</v>
      </c>
      <c r="C859" t="s">
        <v>2388</v>
      </c>
      <c r="J859" t="s">
        <v>1444</v>
      </c>
      <c r="K859">
        <v>0</v>
      </c>
      <c r="N859" t="b">
        <v>1</v>
      </c>
      <c r="O859" t="b">
        <v>0</v>
      </c>
      <c r="P859" t="b">
        <v>0</v>
      </c>
      <c r="Q859">
        <v>8</v>
      </c>
      <c r="R859">
        <v>2</v>
      </c>
      <c r="S859">
        <v>1</v>
      </c>
      <c r="T859">
        <v>3</v>
      </c>
      <c r="U859" t="b">
        <v>1</v>
      </c>
      <c r="V859" t="s">
        <v>552</v>
      </c>
      <c r="W859" t="s">
        <v>1987</v>
      </c>
      <c r="X859" t="s">
        <v>15037</v>
      </c>
      <c r="Y859">
        <v>125</v>
      </c>
      <c r="Z859">
        <v>125</v>
      </c>
      <c r="AA859">
        <v>4</v>
      </c>
      <c r="AB859">
        <v>4</v>
      </c>
      <c r="AC859">
        <v>9</v>
      </c>
    </row>
    <row r="860" spans="1:29">
      <c r="A860">
        <v>862</v>
      </c>
      <c r="B860" t="s">
        <v>805</v>
      </c>
      <c r="C860" t="s">
        <v>2389</v>
      </c>
      <c r="J860" t="s">
        <v>1444</v>
      </c>
      <c r="K860">
        <v>0</v>
      </c>
      <c r="N860" t="b">
        <v>1</v>
      </c>
      <c r="O860" t="b">
        <v>0</v>
      </c>
      <c r="P860" t="b">
        <v>0</v>
      </c>
      <c r="Q860">
        <v>8</v>
      </c>
      <c r="R860">
        <v>2</v>
      </c>
      <c r="S860">
        <v>1</v>
      </c>
      <c r="T860">
        <v>3</v>
      </c>
      <c r="U860" t="b">
        <v>1</v>
      </c>
      <c r="V860" t="s">
        <v>552</v>
      </c>
      <c r="W860" t="s">
        <v>1987</v>
      </c>
      <c r="X860" t="s">
        <v>15038</v>
      </c>
      <c r="Y860">
        <v>125</v>
      </c>
      <c r="Z860">
        <v>125</v>
      </c>
      <c r="AA860">
        <v>5</v>
      </c>
      <c r="AB860">
        <v>5</v>
      </c>
      <c r="AC860">
        <v>9</v>
      </c>
    </row>
    <row r="861" spans="1:29">
      <c r="A861">
        <v>863</v>
      </c>
      <c r="B861" t="s">
        <v>805</v>
      </c>
      <c r="C861" t="s">
        <v>2390</v>
      </c>
      <c r="J861" t="s">
        <v>1444</v>
      </c>
      <c r="K861">
        <v>0</v>
      </c>
      <c r="N861" t="b">
        <v>0</v>
      </c>
      <c r="O861" t="b">
        <v>1</v>
      </c>
      <c r="P861" t="b">
        <v>0</v>
      </c>
      <c r="Q861">
        <v>8</v>
      </c>
      <c r="R861">
        <v>2</v>
      </c>
      <c r="S861">
        <v>1</v>
      </c>
      <c r="T861">
        <v>3</v>
      </c>
      <c r="U861" t="b">
        <v>1</v>
      </c>
      <c r="V861" t="s">
        <v>552</v>
      </c>
      <c r="W861" t="s">
        <v>1987</v>
      </c>
      <c r="X861" t="s">
        <v>15039</v>
      </c>
      <c r="Y861">
        <v>80</v>
      </c>
      <c r="Z861">
        <v>80</v>
      </c>
      <c r="AA861">
        <v>6</v>
      </c>
      <c r="AB861">
        <v>6</v>
      </c>
      <c r="AC861">
        <v>9</v>
      </c>
    </row>
    <row r="862" spans="1:29">
      <c r="A862">
        <v>864</v>
      </c>
      <c r="B862" t="s">
        <v>805</v>
      </c>
      <c r="C862" t="s">
        <v>2391</v>
      </c>
      <c r="J862" t="s">
        <v>1444</v>
      </c>
      <c r="K862">
        <v>0</v>
      </c>
      <c r="N862" t="b">
        <v>0</v>
      </c>
      <c r="O862" t="b">
        <v>1</v>
      </c>
      <c r="P862" t="b">
        <v>0</v>
      </c>
      <c r="Q862">
        <v>8</v>
      </c>
      <c r="R862">
        <v>2</v>
      </c>
      <c r="S862">
        <v>1</v>
      </c>
      <c r="T862">
        <v>3</v>
      </c>
      <c r="U862" t="b">
        <v>1</v>
      </c>
      <c r="V862" t="s">
        <v>552</v>
      </c>
      <c r="W862" t="s">
        <v>1987</v>
      </c>
      <c r="X862" t="s">
        <v>15040</v>
      </c>
      <c r="Y862">
        <v>81</v>
      </c>
      <c r="Z862">
        <v>81</v>
      </c>
      <c r="AA862">
        <v>6</v>
      </c>
      <c r="AB862">
        <v>6</v>
      </c>
      <c r="AC862">
        <v>9</v>
      </c>
    </row>
    <row r="863" spans="1:29">
      <c r="A863">
        <v>865</v>
      </c>
      <c r="B863" t="s">
        <v>805</v>
      </c>
      <c r="C863" t="s">
        <v>2392</v>
      </c>
      <c r="J863" t="s">
        <v>1444</v>
      </c>
      <c r="K863">
        <v>0</v>
      </c>
      <c r="N863" t="b">
        <v>0</v>
      </c>
      <c r="O863" t="b">
        <v>1</v>
      </c>
      <c r="P863" t="b">
        <v>0</v>
      </c>
      <c r="Q863">
        <v>8</v>
      </c>
      <c r="R863">
        <v>2</v>
      </c>
      <c r="S863">
        <v>1</v>
      </c>
      <c r="T863">
        <v>3</v>
      </c>
      <c r="U863" t="b">
        <v>1</v>
      </c>
      <c r="V863" t="s">
        <v>552</v>
      </c>
      <c r="W863" t="s">
        <v>1987</v>
      </c>
      <c r="X863" t="s">
        <v>15041</v>
      </c>
      <c r="Y863">
        <v>82</v>
      </c>
      <c r="Z863">
        <v>82</v>
      </c>
      <c r="AA863">
        <v>6</v>
      </c>
      <c r="AB863">
        <v>6</v>
      </c>
      <c r="AC863">
        <v>9</v>
      </c>
    </row>
    <row r="864" spans="1:29">
      <c r="A864">
        <v>866</v>
      </c>
      <c r="B864" t="s">
        <v>805</v>
      </c>
      <c r="C864" t="s">
        <v>2393</v>
      </c>
      <c r="J864" t="s">
        <v>1444</v>
      </c>
      <c r="K864">
        <v>0</v>
      </c>
      <c r="N864" t="b">
        <v>0</v>
      </c>
      <c r="O864" t="b">
        <v>1</v>
      </c>
      <c r="P864" t="b">
        <v>0</v>
      </c>
      <c r="Q864">
        <v>8</v>
      </c>
      <c r="R864">
        <v>2</v>
      </c>
      <c r="S864">
        <v>1</v>
      </c>
      <c r="T864">
        <v>3</v>
      </c>
      <c r="U864" t="b">
        <v>1</v>
      </c>
      <c r="V864" t="s">
        <v>552</v>
      </c>
      <c r="W864" t="s">
        <v>1987</v>
      </c>
      <c r="X864" t="s">
        <v>15042</v>
      </c>
      <c r="Y864">
        <v>83</v>
      </c>
      <c r="Z864">
        <v>83</v>
      </c>
      <c r="AA864">
        <v>6</v>
      </c>
      <c r="AB864">
        <v>6</v>
      </c>
      <c r="AC864">
        <v>9</v>
      </c>
    </row>
    <row r="865" spans="1:29">
      <c r="A865">
        <v>867</v>
      </c>
      <c r="B865" t="s">
        <v>805</v>
      </c>
      <c r="C865" t="s">
        <v>2394</v>
      </c>
      <c r="J865" t="s">
        <v>1444</v>
      </c>
      <c r="K865">
        <v>0</v>
      </c>
      <c r="N865" t="b">
        <v>0</v>
      </c>
      <c r="O865" t="b">
        <v>1</v>
      </c>
      <c r="P865" t="b">
        <v>0</v>
      </c>
      <c r="Q865">
        <v>8</v>
      </c>
      <c r="R865">
        <v>2</v>
      </c>
      <c r="S865">
        <v>1</v>
      </c>
      <c r="T865">
        <v>3</v>
      </c>
      <c r="U865" t="b">
        <v>1</v>
      </c>
      <c r="V865" t="s">
        <v>552</v>
      </c>
      <c r="W865" t="s">
        <v>1987</v>
      </c>
      <c r="X865" t="s">
        <v>15043</v>
      </c>
      <c r="Y865">
        <v>84</v>
      </c>
      <c r="Z865">
        <v>84</v>
      </c>
      <c r="AA865">
        <v>6</v>
      </c>
      <c r="AB865">
        <v>6</v>
      </c>
      <c r="AC865">
        <v>9</v>
      </c>
    </row>
    <row r="866" spans="1:29">
      <c r="A866">
        <v>868</v>
      </c>
      <c r="B866" t="s">
        <v>805</v>
      </c>
      <c r="C866" t="s">
        <v>2395</v>
      </c>
      <c r="J866" t="s">
        <v>1444</v>
      </c>
      <c r="K866">
        <v>0</v>
      </c>
      <c r="N866" t="b">
        <v>0</v>
      </c>
      <c r="O866" t="b">
        <v>1</v>
      </c>
      <c r="P866" t="b">
        <v>0</v>
      </c>
      <c r="Q866">
        <v>8</v>
      </c>
      <c r="R866">
        <v>2</v>
      </c>
      <c r="S866">
        <v>1</v>
      </c>
      <c r="T866">
        <v>3</v>
      </c>
      <c r="U866" t="b">
        <v>1</v>
      </c>
      <c r="V866" t="s">
        <v>552</v>
      </c>
      <c r="W866" t="s">
        <v>1987</v>
      </c>
      <c r="X866" t="s">
        <v>15044</v>
      </c>
      <c r="Y866">
        <v>85</v>
      </c>
      <c r="Z866">
        <v>85</v>
      </c>
      <c r="AA866">
        <v>6</v>
      </c>
      <c r="AB866">
        <v>6</v>
      </c>
      <c r="AC866">
        <v>9</v>
      </c>
    </row>
    <row r="867" spans="1:29">
      <c r="A867">
        <v>869</v>
      </c>
      <c r="B867" t="s">
        <v>805</v>
      </c>
      <c r="C867" t="s">
        <v>2396</v>
      </c>
      <c r="J867" t="s">
        <v>1444</v>
      </c>
      <c r="K867">
        <v>0</v>
      </c>
      <c r="N867" t="b">
        <v>0</v>
      </c>
      <c r="O867" t="b">
        <v>1</v>
      </c>
      <c r="P867" t="b">
        <v>0</v>
      </c>
      <c r="Q867">
        <v>8</v>
      </c>
      <c r="R867">
        <v>2</v>
      </c>
      <c r="S867">
        <v>1</v>
      </c>
      <c r="T867">
        <v>3</v>
      </c>
      <c r="U867" t="b">
        <v>1</v>
      </c>
      <c r="V867" t="s">
        <v>552</v>
      </c>
      <c r="W867" t="s">
        <v>1987</v>
      </c>
      <c r="X867" t="s">
        <v>15045</v>
      </c>
      <c r="Y867">
        <v>86</v>
      </c>
      <c r="Z867">
        <v>86</v>
      </c>
      <c r="AA867">
        <v>6</v>
      </c>
      <c r="AB867">
        <v>6</v>
      </c>
      <c r="AC867">
        <v>9</v>
      </c>
    </row>
    <row r="868" spans="1:29">
      <c r="A868">
        <v>870</v>
      </c>
      <c r="B868" t="s">
        <v>805</v>
      </c>
      <c r="C868" t="s">
        <v>2397</v>
      </c>
      <c r="J868" t="s">
        <v>1444</v>
      </c>
      <c r="K868">
        <v>0</v>
      </c>
      <c r="N868" t="b">
        <v>0</v>
      </c>
      <c r="O868" t="b">
        <v>1</v>
      </c>
      <c r="P868" t="b">
        <v>0</v>
      </c>
      <c r="Q868">
        <v>8</v>
      </c>
      <c r="R868">
        <v>2</v>
      </c>
      <c r="S868">
        <v>1</v>
      </c>
      <c r="T868">
        <v>3</v>
      </c>
      <c r="U868" t="b">
        <v>1</v>
      </c>
      <c r="V868" t="s">
        <v>552</v>
      </c>
      <c r="W868" t="s">
        <v>1987</v>
      </c>
      <c r="X868" t="s">
        <v>15046</v>
      </c>
      <c r="Y868">
        <v>87</v>
      </c>
      <c r="Z868">
        <v>87</v>
      </c>
      <c r="AA868">
        <v>6</v>
      </c>
      <c r="AB868">
        <v>6</v>
      </c>
      <c r="AC868">
        <v>9</v>
      </c>
    </row>
    <row r="869" spans="1:29">
      <c r="A869">
        <v>871</v>
      </c>
      <c r="B869" t="s">
        <v>805</v>
      </c>
      <c r="C869" t="s">
        <v>2398</v>
      </c>
      <c r="J869" t="s">
        <v>1444</v>
      </c>
      <c r="K869">
        <v>0</v>
      </c>
      <c r="N869" t="b">
        <v>0</v>
      </c>
      <c r="O869" t="b">
        <v>1</v>
      </c>
      <c r="P869" t="b">
        <v>0</v>
      </c>
      <c r="Q869">
        <v>8</v>
      </c>
      <c r="R869">
        <v>2</v>
      </c>
      <c r="S869">
        <v>1</v>
      </c>
      <c r="T869">
        <v>3</v>
      </c>
      <c r="U869" t="b">
        <v>1</v>
      </c>
      <c r="V869" t="s">
        <v>552</v>
      </c>
      <c r="W869" t="s">
        <v>1987</v>
      </c>
      <c r="X869" t="s">
        <v>15047</v>
      </c>
      <c r="Y869">
        <v>88</v>
      </c>
      <c r="Z869">
        <v>88</v>
      </c>
      <c r="AA869">
        <v>6</v>
      </c>
      <c r="AB869">
        <v>6</v>
      </c>
      <c r="AC869">
        <v>9</v>
      </c>
    </row>
    <row r="870" spans="1:29">
      <c r="A870">
        <v>872</v>
      </c>
      <c r="B870" t="s">
        <v>805</v>
      </c>
      <c r="C870" t="s">
        <v>2399</v>
      </c>
      <c r="J870" t="s">
        <v>1444</v>
      </c>
      <c r="K870">
        <v>0</v>
      </c>
      <c r="N870" t="b">
        <v>0</v>
      </c>
      <c r="O870" t="b">
        <v>1</v>
      </c>
      <c r="P870" t="b">
        <v>0</v>
      </c>
      <c r="Q870">
        <v>8</v>
      </c>
      <c r="R870">
        <v>2</v>
      </c>
      <c r="S870">
        <v>1</v>
      </c>
      <c r="T870">
        <v>3</v>
      </c>
      <c r="U870" t="b">
        <v>1</v>
      </c>
      <c r="V870" t="s">
        <v>552</v>
      </c>
      <c r="W870" t="s">
        <v>1987</v>
      </c>
      <c r="X870" t="s">
        <v>15048</v>
      </c>
      <c r="Y870">
        <v>89</v>
      </c>
      <c r="Z870">
        <v>89</v>
      </c>
      <c r="AA870">
        <v>6</v>
      </c>
      <c r="AB870">
        <v>6</v>
      </c>
      <c r="AC870">
        <v>9</v>
      </c>
    </row>
    <row r="871" spans="1:29">
      <c r="A871">
        <v>873</v>
      </c>
      <c r="B871" t="s">
        <v>805</v>
      </c>
      <c r="C871" t="s">
        <v>2400</v>
      </c>
      <c r="J871" t="s">
        <v>1444</v>
      </c>
      <c r="K871">
        <v>0</v>
      </c>
      <c r="N871" t="b">
        <v>0</v>
      </c>
      <c r="O871" t="b">
        <v>1</v>
      </c>
      <c r="P871" t="b">
        <v>0</v>
      </c>
      <c r="Q871">
        <v>8</v>
      </c>
      <c r="R871">
        <v>2</v>
      </c>
      <c r="S871">
        <v>1</v>
      </c>
      <c r="T871">
        <v>3</v>
      </c>
      <c r="U871" t="b">
        <v>1</v>
      </c>
      <c r="V871" t="s">
        <v>552</v>
      </c>
      <c r="W871" t="s">
        <v>1987</v>
      </c>
      <c r="X871" t="s">
        <v>15049</v>
      </c>
      <c r="Y871">
        <v>90</v>
      </c>
      <c r="Z871">
        <v>90</v>
      </c>
      <c r="AA871">
        <v>6</v>
      </c>
      <c r="AB871">
        <v>6</v>
      </c>
      <c r="AC871">
        <v>9</v>
      </c>
    </row>
    <row r="872" spans="1:29">
      <c r="A872">
        <v>874</v>
      </c>
      <c r="B872" t="s">
        <v>805</v>
      </c>
      <c r="C872" t="s">
        <v>2401</v>
      </c>
      <c r="J872" t="s">
        <v>1444</v>
      </c>
      <c r="K872">
        <v>0</v>
      </c>
      <c r="N872" t="b">
        <v>0</v>
      </c>
      <c r="O872" t="b">
        <v>1</v>
      </c>
      <c r="P872" t="b">
        <v>0</v>
      </c>
      <c r="Q872">
        <v>8</v>
      </c>
      <c r="R872">
        <v>2</v>
      </c>
      <c r="S872">
        <v>1</v>
      </c>
      <c r="T872">
        <v>3</v>
      </c>
      <c r="U872" t="b">
        <v>1</v>
      </c>
      <c r="V872" t="s">
        <v>552</v>
      </c>
      <c r="W872" t="s">
        <v>1987</v>
      </c>
      <c r="X872" t="s">
        <v>15050</v>
      </c>
      <c r="Y872">
        <v>91</v>
      </c>
      <c r="Z872">
        <v>91</v>
      </c>
      <c r="AA872">
        <v>6</v>
      </c>
      <c r="AB872">
        <v>6</v>
      </c>
      <c r="AC872">
        <v>9</v>
      </c>
    </row>
    <row r="873" spans="1:29">
      <c r="A873">
        <v>875</v>
      </c>
      <c r="B873" t="s">
        <v>805</v>
      </c>
      <c r="C873" t="s">
        <v>2402</v>
      </c>
      <c r="J873" t="s">
        <v>1444</v>
      </c>
      <c r="K873">
        <v>0</v>
      </c>
      <c r="N873" t="b">
        <v>0</v>
      </c>
      <c r="O873" t="b">
        <v>1</v>
      </c>
      <c r="P873" t="b">
        <v>0</v>
      </c>
      <c r="Q873">
        <v>8</v>
      </c>
      <c r="R873">
        <v>2</v>
      </c>
      <c r="S873">
        <v>1</v>
      </c>
      <c r="T873">
        <v>3</v>
      </c>
      <c r="U873" t="b">
        <v>1</v>
      </c>
      <c r="V873" t="s">
        <v>552</v>
      </c>
      <c r="W873" t="s">
        <v>1987</v>
      </c>
      <c r="X873" t="s">
        <v>15051</v>
      </c>
      <c r="Y873">
        <v>92</v>
      </c>
      <c r="Z873">
        <v>92</v>
      </c>
      <c r="AA873">
        <v>6</v>
      </c>
      <c r="AB873">
        <v>6</v>
      </c>
      <c r="AC873">
        <v>9</v>
      </c>
    </row>
    <row r="874" spans="1:29">
      <c r="A874">
        <v>876</v>
      </c>
      <c r="B874" t="s">
        <v>805</v>
      </c>
      <c r="C874" t="s">
        <v>2403</v>
      </c>
      <c r="J874" t="s">
        <v>1444</v>
      </c>
      <c r="K874">
        <v>0</v>
      </c>
      <c r="N874" t="b">
        <v>0</v>
      </c>
      <c r="O874" t="b">
        <v>1</v>
      </c>
      <c r="P874" t="b">
        <v>0</v>
      </c>
      <c r="Q874">
        <v>8</v>
      </c>
      <c r="R874">
        <v>2</v>
      </c>
      <c r="S874">
        <v>1</v>
      </c>
      <c r="T874">
        <v>3</v>
      </c>
      <c r="U874" t="b">
        <v>1</v>
      </c>
      <c r="V874" t="s">
        <v>552</v>
      </c>
      <c r="W874" t="s">
        <v>1987</v>
      </c>
      <c r="X874" t="s">
        <v>15052</v>
      </c>
      <c r="Y874">
        <v>93</v>
      </c>
      <c r="Z874">
        <v>93</v>
      </c>
      <c r="AA874">
        <v>6</v>
      </c>
      <c r="AB874">
        <v>6</v>
      </c>
      <c r="AC874">
        <v>9</v>
      </c>
    </row>
    <row r="875" spans="1:29">
      <c r="A875">
        <v>877</v>
      </c>
      <c r="B875" t="s">
        <v>805</v>
      </c>
      <c r="C875" t="s">
        <v>2404</v>
      </c>
      <c r="J875" t="s">
        <v>1444</v>
      </c>
      <c r="K875">
        <v>0</v>
      </c>
      <c r="N875" t="b">
        <v>0</v>
      </c>
      <c r="O875" t="b">
        <v>1</v>
      </c>
      <c r="P875" t="b">
        <v>0</v>
      </c>
      <c r="Q875">
        <v>8</v>
      </c>
      <c r="R875">
        <v>2</v>
      </c>
      <c r="S875">
        <v>1</v>
      </c>
      <c r="T875">
        <v>3</v>
      </c>
      <c r="U875" t="b">
        <v>1</v>
      </c>
      <c r="V875" t="s">
        <v>552</v>
      </c>
      <c r="W875" t="s">
        <v>1987</v>
      </c>
      <c r="X875" t="s">
        <v>15053</v>
      </c>
      <c r="Y875">
        <v>94</v>
      </c>
      <c r="Z875">
        <v>94</v>
      </c>
      <c r="AA875">
        <v>6</v>
      </c>
      <c r="AB875">
        <v>6</v>
      </c>
      <c r="AC875">
        <v>9</v>
      </c>
    </row>
    <row r="876" spans="1:29">
      <c r="A876">
        <v>878</v>
      </c>
      <c r="B876" t="s">
        <v>805</v>
      </c>
      <c r="C876" t="s">
        <v>2405</v>
      </c>
      <c r="J876" t="s">
        <v>1444</v>
      </c>
      <c r="K876">
        <v>0</v>
      </c>
      <c r="N876" t="b">
        <v>0</v>
      </c>
      <c r="O876" t="b">
        <v>1</v>
      </c>
      <c r="P876" t="b">
        <v>0</v>
      </c>
      <c r="Q876">
        <v>8</v>
      </c>
      <c r="R876">
        <v>2</v>
      </c>
      <c r="S876">
        <v>1</v>
      </c>
      <c r="T876">
        <v>3</v>
      </c>
      <c r="U876" t="b">
        <v>1</v>
      </c>
      <c r="V876" t="s">
        <v>552</v>
      </c>
      <c r="W876" t="s">
        <v>1987</v>
      </c>
      <c r="X876" t="s">
        <v>15054</v>
      </c>
      <c r="Y876">
        <v>95</v>
      </c>
      <c r="Z876">
        <v>95</v>
      </c>
      <c r="AA876">
        <v>6</v>
      </c>
      <c r="AB876">
        <v>6</v>
      </c>
      <c r="AC876">
        <v>9</v>
      </c>
    </row>
    <row r="877" spans="1:29">
      <c r="A877">
        <v>879</v>
      </c>
      <c r="B877" t="s">
        <v>805</v>
      </c>
      <c r="C877" t="s">
        <v>2406</v>
      </c>
      <c r="J877" t="s">
        <v>1444</v>
      </c>
      <c r="K877">
        <v>0</v>
      </c>
      <c r="N877" t="b">
        <v>0</v>
      </c>
      <c r="O877" t="b">
        <v>1</v>
      </c>
      <c r="P877" t="b">
        <v>0</v>
      </c>
      <c r="Q877">
        <v>8</v>
      </c>
      <c r="R877">
        <v>2</v>
      </c>
      <c r="S877">
        <v>1</v>
      </c>
      <c r="T877">
        <v>3</v>
      </c>
      <c r="U877" t="b">
        <v>1</v>
      </c>
      <c r="V877" t="s">
        <v>552</v>
      </c>
      <c r="W877" t="s">
        <v>1987</v>
      </c>
      <c r="X877" t="s">
        <v>15055</v>
      </c>
      <c r="Y877">
        <v>96</v>
      </c>
      <c r="Z877">
        <v>96</v>
      </c>
      <c r="AA877">
        <v>6</v>
      </c>
      <c r="AB877">
        <v>6</v>
      </c>
      <c r="AC877">
        <v>9</v>
      </c>
    </row>
    <row r="878" spans="1:29">
      <c r="A878">
        <v>880</v>
      </c>
      <c r="B878" t="s">
        <v>805</v>
      </c>
      <c r="C878" t="s">
        <v>2407</v>
      </c>
      <c r="J878" t="s">
        <v>1444</v>
      </c>
      <c r="K878">
        <v>0</v>
      </c>
      <c r="N878" t="b">
        <v>0</v>
      </c>
      <c r="O878" t="b">
        <v>1</v>
      </c>
      <c r="P878" t="b">
        <v>0</v>
      </c>
      <c r="Q878">
        <v>8</v>
      </c>
      <c r="R878">
        <v>2</v>
      </c>
      <c r="S878">
        <v>1</v>
      </c>
      <c r="T878">
        <v>3</v>
      </c>
      <c r="U878" t="b">
        <v>1</v>
      </c>
      <c r="V878" t="s">
        <v>552</v>
      </c>
      <c r="W878" t="s">
        <v>1987</v>
      </c>
      <c r="X878" t="s">
        <v>15056</v>
      </c>
      <c r="Y878">
        <v>97</v>
      </c>
      <c r="Z878">
        <v>97</v>
      </c>
      <c r="AA878">
        <v>6</v>
      </c>
      <c r="AB878">
        <v>6</v>
      </c>
      <c r="AC878">
        <v>9</v>
      </c>
    </row>
    <row r="879" spans="1:29">
      <c r="A879">
        <v>881</v>
      </c>
      <c r="B879" t="s">
        <v>805</v>
      </c>
      <c r="C879" t="s">
        <v>2408</v>
      </c>
      <c r="J879" t="s">
        <v>1444</v>
      </c>
      <c r="K879">
        <v>0</v>
      </c>
      <c r="N879" t="b">
        <v>0</v>
      </c>
      <c r="O879" t="b">
        <v>1</v>
      </c>
      <c r="P879" t="b">
        <v>0</v>
      </c>
      <c r="Q879">
        <v>8</v>
      </c>
      <c r="R879">
        <v>2</v>
      </c>
      <c r="S879">
        <v>1</v>
      </c>
      <c r="T879">
        <v>3</v>
      </c>
      <c r="U879" t="b">
        <v>1</v>
      </c>
      <c r="V879" t="s">
        <v>552</v>
      </c>
      <c r="W879" t="s">
        <v>1987</v>
      </c>
      <c r="X879" t="s">
        <v>15057</v>
      </c>
      <c r="Y879">
        <v>98</v>
      </c>
      <c r="Z879">
        <v>98</v>
      </c>
      <c r="AA879">
        <v>6</v>
      </c>
      <c r="AB879">
        <v>6</v>
      </c>
      <c r="AC879">
        <v>9</v>
      </c>
    </row>
    <row r="880" spans="1:29">
      <c r="A880">
        <v>882</v>
      </c>
      <c r="B880" t="s">
        <v>805</v>
      </c>
      <c r="C880" t="s">
        <v>2409</v>
      </c>
      <c r="J880" t="s">
        <v>1444</v>
      </c>
      <c r="K880">
        <v>0</v>
      </c>
      <c r="N880" t="b">
        <v>0</v>
      </c>
      <c r="O880" t="b">
        <v>1</v>
      </c>
      <c r="P880" t="b">
        <v>0</v>
      </c>
      <c r="Q880">
        <v>8</v>
      </c>
      <c r="R880">
        <v>2</v>
      </c>
      <c r="S880">
        <v>1</v>
      </c>
      <c r="T880">
        <v>3</v>
      </c>
      <c r="U880" t="b">
        <v>1</v>
      </c>
      <c r="V880" t="s">
        <v>552</v>
      </c>
      <c r="W880" t="s">
        <v>1987</v>
      </c>
      <c r="X880" t="s">
        <v>15058</v>
      </c>
      <c r="Y880">
        <v>99</v>
      </c>
      <c r="Z880">
        <v>99</v>
      </c>
      <c r="AA880">
        <v>6</v>
      </c>
      <c r="AB880">
        <v>6</v>
      </c>
      <c r="AC880">
        <v>9</v>
      </c>
    </row>
    <row r="881" spans="1:29">
      <c r="A881">
        <v>883</v>
      </c>
      <c r="B881" t="s">
        <v>805</v>
      </c>
      <c r="C881" t="s">
        <v>2410</v>
      </c>
      <c r="J881" t="s">
        <v>1444</v>
      </c>
      <c r="K881">
        <v>0</v>
      </c>
      <c r="N881" t="b">
        <v>0</v>
      </c>
      <c r="O881" t="b">
        <v>1</v>
      </c>
      <c r="P881" t="b">
        <v>0</v>
      </c>
      <c r="Q881">
        <v>8</v>
      </c>
      <c r="R881">
        <v>2</v>
      </c>
      <c r="S881">
        <v>1</v>
      </c>
      <c r="T881">
        <v>3</v>
      </c>
      <c r="U881" t="b">
        <v>1</v>
      </c>
      <c r="V881" t="s">
        <v>552</v>
      </c>
      <c r="W881" t="s">
        <v>1987</v>
      </c>
      <c r="X881" t="s">
        <v>15059</v>
      </c>
      <c r="Y881">
        <v>100</v>
      </c>
      <c r="Z881">
        <v>100</v>
      </c>
      <c r="AA881">
        <v>6</v>
      </c>
      <c r="AB881">
        <v>6</v>
      </c>
      <c r="AC881">
        <v>9</v>
      </c>
    </row>
    <row r="882" spans="1:29">
      <c r="A882">
        <v>884</v>
      </c>
      <c r="B882" t="s">
        <v>805</v>
      </c>
      <c r="C882" t="s">
        <v>2411</v>
      </c>
      <c r="J882" t="s">
        <v>1444</v>
      </c>
      <c r="K882">
        <v>0</v>
      </c>
      <c r="N882" t="b">
        <v>0</v>
      </c>
      <c r="O882" t="b">
        <v>1</v>
      </c>
      <c r="P882" t="b">
        <v>0</v>
      </c>
      <c r="Q882">
        <v>8</v>
      </c>
      <c r="R882">
        <v>2</v>
      </c>
      <c r="S882">
        <v>1</v>
      </c>
      <c r="T882">
        <v>3</v>
      </c>
      <c r="U882" t="b">
        <v>1</v>
      </c>
      <c r="V882" t="s">
        <v>552</v>
      </c>
      <c r="W882" t="s">
        <v>1987</v>
      </c>
      <c r="X882" t="s">
        <v>15060</v>
      </c>
      <c r="Y882">
        <v>101</v>
      </c>
      <c r="Z882">
        <v>101</v>
      </c>
      <c r="AA882">
        <v>6</v>
      </c>
      <c r="AB882">
        <v>6</v>
      </c>
      <c r="AC882">
        <v>9</v>
      </c>
    </row>
    <row r="883" spans="1:29">
      <c r="A883">
        <v>885</v>
      </c>
      <c r="B883" t="s">
        <v>805</v>
      </c>
      <c r="C883" t="s">
        <v>2412</v>
      </c>
      <c r="J883" t="s">
        <v>1444</v>
      </c>
      <c r="K883">
        <v>0</v>
      </c>
      <c r="N883" t="b">
        <v>0</v>
      </c>
      <c r="O883" t="b">
        <v>1</v>
      </c>
      <c r="P883" t="b">
        <v>0</v>
      </c>
      <c r="Q883">
        <v>8</v>
      </c>
      <c r="R883">
        <v>2</v>
      </c>
      <c r="S883">
        <v>1</v>
      </c>
      <c r="T883">
        <v>3</v>
      </c>
      <c r="U883" t="b">
        <v>1</v>
      </c>
      <c r="V883" t="s">
        <v>552</v>
      </c>
      <c r="W883" t="s">
        <v>1987</v>
      </c>
      <c r="X883" t="s">
        <v>15061</v>
      </c>
      <c r="Y883">
        <v>102</v>
      </c>
      <c r="Z883">
        <v>102</v>
      </c>
      <c r="AA883">
        <v>6</v>
      </c>
      <c r="AB883">
        <v>6</v>
      </c>
      <c r="AC883">
        <v>9</v>
      </c>
    </row>
    <row r="884" spans="1:29">
      <c r="A884">
        <v>886</v>
      </c>
      <c r="B884" t="s">
        <v>805</v>
      </c>
      <c r="C884" t="s">
        <v>2413</v>
      </c>
      <c r="J884" t="s">
        <v>1444</v>
      </c>
      <c r="K884">
        <v>0</v>
      </c>
      <c r="N884" t="b">
        <v>0</v>
      </c>
      <c r="O884" t="b">
        <v>1</v>
      </c>
      <c r="P884" t="b">
        <v>0</v>
      </c>
      <c r="Q884">
        <v>8</v>
      </c>
      <c r="R884">
        <v>2</v>
      </c>
      <c r="S884">
        <v>1</v>
      </c>
      <c r="T884">
        <v>3</v>
      </c>
      <c r="U884" t="b">
        <v>1</v>
      </c>
      <c r="V884" t="s">
        <v>552</v>
      </c>
      <c r="W884" t="s">
        <v>1987</v>
      </c>
      <c r="X884" t="s">
        <v>15062</v>
      </c>
      <c r="Y884">
        <v>103</v>
      </c>
      <c r="Z884">
        <v>103</v>
      </c>
      <c r="AA884">
        <v>6</v>
      </c>
      <c r="AB884">
        <v>6</v>
      </c>
      <c r="AC884">
        <v>9</v>
      </c>
    </row>
    <row r="885" spans="1:29">
      <c r="A885">
        <v>887</v>
      </c>
      <c r="B885" t="s">
        <v>805</v>
      </c>
      <c r="C885" t="s">
        <v>2414</v>
      </c>
      <c r="J885" t="s">
        <v>1444</v>
      </c>
      <c r="K885">
        <v>0</v>
      </c>
      <c r="N885" t="b">
        <v>0</v>
      </c>
      <c r="O885" t="b">
        <v>1</v>
      </c>
      <c r="P885" t="b">
        <v>0</v>
      </c>
      <c r="Q885">
        <v>8</v>
      </c>
      <c r="R885">
        <v>2</v>
      </c>
      <c r="S885">
        <v>1</v>
      </c>
      <c r="T885">
        <v>3</v>
      </c>
      <c r="U885" t="b">
        <v>1</v>
      </c>
      <c r="V885" t="s">
        <v>552</v>
      </c>
      <c r="W885" t="s">
        <v>1987</v>
      </c>
      <c r="X885" t="s">
        <v>15063</v>
      </c>
      <c r="Y885">
        <v>104</v>
      </c>
      <c r="Z885">
        <v>104</v>
      </c>
      <c r="AA885">
        <v>6</v>
      </c>
      <c r="AB885">
        <v>6</v>
      </c>
      <c r="AC885">
        <v>9</v>
      </c>
    </row>
    <row r="886" spans="1:29">
      <c r="A886">
        <v>888</v>
      </c>
      <c r="B886" t="s">
        <v>805</v>
      </c>
      <c r="C886" t="s">
        <v>2415</v>
      </c>
      <c r="J886" t="s">
        <v>1444</v>
      </c>
      <c r="K886">
        <v>0</v>
      </c>
      <c r="N886" t="b">
        <v>0</v>
      </c>
      <c r="O886" t="b">
        <v>1</v>
      </c>
      <c r="P886" t="b">
        <v>0</v>
      </c>
      <c r="Q886">
        <v>8</v>
      </c>
      <c r="R886">
        <v>2</v>
      </c>
      <c r="S886">
        <v>1</v>
      </c>
      <c r="T886">
        <v>3</v>
      </c>
      <c r="U886" t="b">
        <v>1</v>
      </c>
      <c r="V886" t="s">
        <v>552</v>
      </c>
      <c r="W886" t="s">
        <v>1987</v>
      </c>
      <c r="X886" t="s">
        <v>15064</v>
      </c>
      <c r="Y886">
        <v>105</v>
      </c>
      <c r="Z886">
        <v>105</v>
      </c>
      <c r="AA886">
        <v>6</v>
      </c>
      <c r="AB886">
        <v>6</v>
      </c>
      <c r="AC886">
        <v>9</v>
      </c>
    </row>
    <row r="887" spans="1:29">
      <c r="A887">
        <v>889</v>
      </c>
      <c r="B887" t="s">
        <v>805</v>
      </c>
      <c r="C887" t="s">
        <v>2416</v>
      </c>
      <c r="J887" t="s">
        <v>1444</v>
      </c>
      <c r="K887">
        <v>0</v>
      </c>
      <c r="N887" t="b">
        <v>0</v>
      </c>
      <c r="O887" t="b">
        <v>1</v>
      </c>
      <c r="P887" t="b">
        <v>0</v>
      </c>
      <c r="Q887">
        <v>8</v>
      </c>
      <c r="R887">
        <v>2</v>
      </c>
      <c r="S887">
        <v>1</v>
      </c>
      <c r="T887">
        <v>3</v>
      </c>
      <c r="U887" t="b">
        <v>1</v>
      </c>
      <c r="V887" t="s">
        <v>552</v>
      </c>
      <c r="W887" t="s">
        <v>1987</v>
      </c>
      <c r="X887" t="s">
        <v>15065</v>
      </c>
      <c r="Y887">
        <v>106</v>
      </c>
      <c r="Z887">
        <v>106</v>
      </c>
      <c r="AA887">
        <v>6</v>
      </c>
      <c r="AB887">
        <v>6</v>
      </c>
      <c r="AC887">
        <v>9</v>
      </c>
    </row>
    <row r="888" spans="1:29">
      <c r="A888">
        <v>890</v>
      </c>
      <c r="B888" t="s">
        <v>805</v>
      </c>
      <c r="C888" t="s">
        <v>2417</v>
      </c>
      <c r="J888" t="s">
        <v>1444</v>
      </c>
      <c r="K888">
        <v>0</v>
      </c>
      <c r="N888" t="b">
        <v>0</v>
      </c>
      <c r="O888" t="b">
        <v>1</v>
      </c>
      <c r="P888" t="b">
        <v>0</v>
      </c>
      <c r="Q888">
        <v>8</v>
      </c>
      <c r="R888">
        <v>2</v>
      </c>
      <c r="S888">
        <v>1</v>
      </c>
      <c r="T888">
        <v>3</v>
      </c>
      <c r="U888" t="b">
        <v>1</v>
      </c>
      <c r="V888" t="s">
        <v>552</v>
      </c>
      <c r="W888" t="s">
        <v>1987</v>
      </c>
      <c r="X888" t="s">
        <v>15066</v>
      </c>
      <c r="Y888">
        <v>107</v>
      </c>
      <c r="Z888">
        <v>107</v>
      </c>
      <c r="AA888">
        <v>6</v>
      </c>
      <c r="AB888">
        <v>6</v>
      </c>
      <c r="AC888">
        <v>9</v>
      </c>
    </row>
    <row r="889" spans="1:29">
      <c r="A889">
        <v>891</v>
      </c>
      <c r="B889" t="s">
        <v>805</v>
      </c>
      <c r="C889" t="s">
        <v>2418</v>
      </c>
      <c r="J889" t="s">
        <v>1444</v>
      </c>
      <c r="K889">
        <v>0</v>
      </c>
      <c r="N889" t="b">
        <v>0</v>
      </c>
      <c r="O889" t="b">
        <v>1</v>
      </c>
      <c r="P889" t="b">
        <v>0</v>
      </c>
      <c r="Q889">
        <v>8</v>
      </c>
      <c r="R889">
        <v>2</v>
      </c>
      <c r="S889">
        <v>1</v>
      </c>
      <c r="T889">
        <v>3</v>
      </c>
      <c r="U889" t="b">
        <v>1</v>
      </c>
      <c r="V889" t="s">
        <v>552</v>
      </c>
      <c r="W889" t="s">
        <v>1987</v>
      </c>
      <c r="X889" t="s">
        <v>15067</v>
      </c>
      <c r="Y889">
        <v>108</v>
      </c>
      <c r="Z889">
        <v>108</v>
      </c>
      <c r="AA889">
        <v>6</v>
      </c>
      <c r="AB889">
        <v>6</v>
      </c>
      <c r="AC889">
        <v>9</v>
      </c>
    </row>
    <row r="890" spans="1:29">
      <c r="A890">
        <v>892</v>
      </c>
      <c r="B890" t="s">
        <v>805</v>
      </c>
      <c r="C890" t="s">
        <v>2419</v>
      </c>
      <c r="J890" t="s">
        <v>1444</v>
      </c>
      <c r="K890">
        <v>0</v>
      </c>
      <c r="N890" t="b">
        <v>0</v>
      </c>
      <c r="O890" t="b">
        <v>1</v>
      </c>
      <c r="P890" t="b">
        <v>0</v>
      </c>
      <c r="Q890">
        <v>8</v>
      </c>
      <c r="R890">
        <v>2</v>
      </c>
      <c r="S890">
        <v>1</v>
      </c>
      <c r="T890">
        <v>3</v>
      </c>
      <c r="U890" t="b">
        <v>1</v>
      </c>
      <c r="V890" t="s">
        <v>552</v>
      </c>
      <c r="W890" t="s">
        <v>1987</v>
      </c>
      <c r="X890" t="s">
        <v>15068</v>
      </c>
      <c r="Y890">
        <v>109</v>
      </c>
      <c r="Z890">
        <v>109</v>
      </c>
      <c r="AA890">
        <v>6</v>
      </c>
      <c r="AB890">
        <v>6</v>
      </c>
      <c r="AC890">
        <v>9</v>
      </c>
    </row>
    <row r="891" spans="1:29">
      <c r="A891">
        <v>893</v>
      </c>
      <c r="B891" t="s">
        <v>805</v>
      </c>
      <c r="C891" t="s">
        <v>2420</v>
      </c>
      <c r="J891" t="s">
        <v>1444</v>
      </c>
      <c r="K891">
        <v>0</v>
      </c>
      <c r="N891" t="b">
        <v>0</v>
      </c>
      <c r="O891" t="b">
        <v>1</v>
      </c>
      <c r="P891" t="b">
        <v>0</v>
      </c>
      <c r="Q891">
        <v>8</v>
      </c>
      <c r="R891">
        <v>2</v>
      </c>
      <c r="S891">
        <v>1</v>
      </c>
      <c r="T891">
        <v>3</v>
      </c>
      <c r="U891" t="b">
        <v>1</v>
      </c>
      <c r="V891" t="s">
        <v>552</v>
      </c>
      <c r="W891" t="s">
        <v>1987</v>
      </c>
      <c r="X891" t="s">
        <v>15069</v>
      </c>
      <c r="Y891">
        <v>110</v>
      </c>
      <c r="Z891">
        <v>110</v>
      </c>
      <c r="AA891">
        <v>6</v>
      </c>
      <c r="AB891">
        <v>6</v>
      </c>
      <c r="AC891">
        <v>9</v>
      </c>
    </row>
    <row r="892" spans="1:29">
      <c r="A892">
        <v>894</v>
      </c>
      <c r="B892" t="s">
        <v>805</v>
      </c>
      <c r="C892" t="s">
        <v>2421</v>
      </c>
      <c r="J892" t="s">
        <v>1444</v>
      </c>
      <c r="K892">
        <v>0</v>
      </c>
      <c r="N892" t="b">
        <v>0</v>
      </c>
      <c r="O892" t="b">
        <v>1</v>
      </c>
      <c r="P892" t="b">
        <v>0</v>
      </c>
      <c r="Q892">
        <v>8</v>
      </c>
      <c r="R892">
        <v>2</v>
      </c>
      <c r="S892">
        <v>1</v>
      </c>
      <c r="T892">
        <v>3</v>
      </c>
      <c r="U892" t="b">
        <v>1</v>
      </c>
      <c r="V892" t="s">
        <v>552</v>
      </c>
      <c r="W892" t="s">
        <v>1987</v>
      </c>
      <c r="X892" t="s">
        <v>15070</v>
      </c>
      <c r="Y892">
        <v>111</v>
      </c>
      <c r="Z892">
        <v>111</v>
      </c>
      <c r="AA892">
        <v>6</v>
      </c>
      <c r="AB892">
        <v>6</v>
      </c>
      <c r="AC892">
        <v>9</v>
      </c>
    </row>
    <row r="893" spans="1:29">
      <c r="A893">
        <v>895</v>
      </c>
      <c r="B893" t="s">
        <v>805</v>
      </c>
      <c r="C893" t="s">
        <v>2422</v>
      </c>
      <c r="J893" t="s">
        <v>1444</v>
      </c>
      <c r="K893">
        <v>0</v>
      </c>
      <c r="N893" t="b">
        <v>0</v>
      </c>
      <c r="O893" t="b">
        <v>1</v>
      </c>
      <c r="P893" t="b">
        <v>0</v>
      </c>
      <c r="Q893">
        <v>8</v>
      </c>
      <c r="R893">
        <v>2</v>
      </c>
      <c r="S893">
        <v>1</v>
      </c>
      <c r="T893">
        <v>3</v>
      </c>
      <c r="U893" t="b">
        <v>1</v>
      </c>
      <c r="V893" t="s">
        <v>552</v>
      </c>
      <c r="W893" t="s">
        <v>1987</v>
      </c>
      <c r="X893" t="s">
        <v>15071</v>
      </c>
      <c r="Y893">
        <v>112</v>
      </c>
      <c r="Z893">
        <v>112</v>
      </c>
      <c r="AA893">
        <v>6</v>
      </c>
      <c r="AB893">
        <v>6</v>
      </c>
      <c r="AC893">
        <v>9</v>
      </c>
    </row>
    <row r="894" spans="1:29">
      <c r="A894">
        <v>896</v>
      </c>
      <c r="B894" t="s">
        <v>805</v>
      </c>
      <c r="C894" t="s">
        <v>2423</v>
      </c>
      <c r="J894" t="s">
        <v>1444</v>
      </c>
      <c r="K894">
        <v>0</v>
      </c>
      <c r="N894" t="b">
        <v>0</v>
      </c>
      <c r="O894" t="b">
        <v>1</v>
      </c>
      <c r="P894" t="b">
        <v>0</v>
      </c>
      <c r="Q894">
        <v>8</v>
      </c>
      <c r="R894">
        <v>2</v>
      </c>
      <c r="S894">
        <v>1</v>
      </c>
      <c r="T894">
        <v>3</v>
      </c>
      <c r="U894" t="b">
        <v>1</v>
      </c>
      <c r="V894" t="s">
        <v>552</v>
      </c>
      <c r="W894" t="s">
        <v>1987</v>
      </c>
      <c r="X894" t="s">
        <v>15072</v>
      </c>
      <c r="Y894">
        <v>113</v>
      </c>
      <c r="Z894">
        <v>113</v>
      </c>
      <c r="AA894">
        <v>6</v>
      </c>
      <c r="AB894">
        <v>6</v>
      </c>
      <c r="AC894">
        <v>9</v>
      </c>
    </row>
    <row r="895" spans="1:29">
      <c r="A895">
        <v>897</v>
      </c>
      <c r="B895" t="s">
        <v>805</v>
      </c>
      <c r="C895" t="s">
        <v>2424</v>
      </c>
      <c r="J895" t="s">
        <v>1444</v>
      </c>
      <c r="K895">
        <v>0</v>
      </c>
      <c r="N895" t="b">
        <v>0</v>
      </c>
      <c r="O895" t="b">
        <v>1</v>
      </c>
      <c r="P895" t="b">
        <v>0</v>
      </c>
      <c r="Q895">
        <v>8</v>
      </c>
      <c r="R895">
        <v>2</v>
      </c>
      <c r="S895">
        <v>1</v>
      </c>
      <c r="T895">
        <v>3</v>
      </c>
      <c r="U895" t="b">
        <v>1</v>
      </c>
      <c r="V895" t="s">
        <v>552</v>
      </c>
      <c r="W895" t="s">
        <v>1987</v>
      </c>
      <c r="X895" t="s">
        <v>15073</v>
      </c>
      <c r="Y895">
        <v>114</v>
      </c>
      <c r="Z895">
        <v>114</v>
      </c>
      <c r="AA895">
        <v>6</v>
      </c>
      <c r="AB895">
        <v>6</v>
      </c>
      <c r="AC895">
        <v>9</v>
      </c>
    </row>
    <row r="896" spans="1:29">
      <c r="A896">
        <v>898</v>
      </c>
      <c r="B896" t="s">
        <v>805</v>
      </c>
      <c r="C896" t="s">
        <v>2425</v>
      </c>
      <c r="J896" t="s">
        <v>1444</v>
      </c>
      <c r="K896">
        <v>0</v>
      </c>
      <c r="N896" t="b">
        <v>0</v>
      </c>
      <c r="O896" t="b">
        <v>1</v>
      </c>
      <c r="P896" t="b">
        <v>0</v>
      </c>
      <c r="Q896">
        <v>8</v>
      </c>
      <c r="R896">
        <v>2</v>
      </c>
      <c r="S896">
        <v>1</v>
      </c>
      <c r="T896">
        <v>3</v>
      </c>
      <c r="U896" t="b">
        <v>1</v>
      </c>
      <c r="V896" t="s">
        <v>552</v>
      </c>
      <c r="W896" t="s">
        <v>1987</v>
      </c>
      <c r="X896" t="s">
        <v>15074</v>
      </c>
      <c r="Y896">
        <v>115</v>
      </c>
      <c r="Z896">
        <v>115</v>
      </c>
      <c r="AA896">
        <v>6</v>
      </c>
      <c r="AB896">
        <v>6</v>
      </c>
      <c r="AC896">
        <v>9</v>
      </c>
    </row>
    <row r="897" spans="1:29">
      <c r="A897">
        <v>899</v>
      </c>
      <c r="B897" t="s">
        <v>805</v>
      </c>
      <c r="C897" t="s">
        <v>2426</v>
      </c>
      <c r="J897" t="s">
        <v>1444</v>
      </c>
      <c r="K897">
        <v>0</v>
      </c>
      <c r="N897" t="b">
        <v>0</v>
      </c>
      <c r="O897" t="b">
        <v>1</v>
      </c>
      <c r="P897" t="b">
        <v>0</v>
      </c>
      <c r="Q897">
        <v>8</v>
      </c>
      <c r="R897">
        <v>2</v>
      </c>
      <c r="S897">
        <v>1</v>
      </c>
      <c r="T897">
        <v>3</v>
      </c>
      <c r="U897" t="b">
        <v>1</v>
      </c>
      <c r="V897" t="s">
        <v>552</v>
      </c>
      <c r="W897" t="s">
        <v>1987</v>
      </c>
      <c r="X897" t="s">
        <v>15075</v>
      </c>
      <c r="Y897">
        <v>116</v>
      </c>
      <c r="Z897">
        <v>116</v>
      </c>
      <c r="AA897">
        <v>6</v>
      </c>
      <c r="AB897">
        <v>6</v>
      </c>
      <c r="AC897">
        <v>9</v>
      </c>
    </row>
    <row r="898" spans="1:29">
      <c r="A898">
        <v>900</v>
      </c>
      <c r="B898" t="s">
        <v>805</v>
      </c>
      <c r="C898" t="s">
        <v>2427</v>
      </c>
      <c r="J898" t="s">
        <v>1444</v>
      </c>
      <c r="K898">
        <v>0</v>
      </c>
      <c r="N898" t="b">
        <v>0</v>
      </c>
      <c r="O898" t="b">
        <v>1</v>
      </c>
      <c r="P898" t="b">
        <v>0</v>
      </c>
      <c r="Q898">
        <v>8</v>
      </c>
      <c r="R898">
        <v>2</v>
      </c>
      <c r="S898">
        <v>1</v>
      </c>
      <c r="T898">
        <v>3</v>
      </c>
      <c r="U898" t="b">
        <v>1</v>
      </c>
      <c r="V898" t="s">
        <v>552</v>
      </c>
      <c r="W898" t="s">
        <v>1987</v>
      </c>
      <c r="X898" t="s">
        <v>15076</v>
      </c>
      <c r="Y898">
        <v>117</v>
      </c>
      <c r="Z898">
        <v>117</v>
      </c>
      <c r="AA898">
        <v>6</v>
      </c>
      <c r="AB898">
        <v>6</v>
      </c>
      <c r="AC898">
        <v>9</v>
      </c>
    </row>
    <row r="899" spans="1:29">
      <c r="A899">
        <v>901</v>
      </c>
      <c r="B899" t="s">
        <v>805</v>
      </c>
      <c r="C899" t="s">
        <v>2428</v>
      </c>
      <c r="J899" t="s">
        <v>1444</v>
      </c>
      <c r="K899">
        <v>0</v>
      </c>
      <c r="N899" t="b">
        <v>0</v>
      </c>
      <c r="O899" t="b">
        <v>1</v>
      </c>
      <c r="P899" t="b">
        <v>0</v>
      </c>
      <c r="Q899">
        <v>8</v>
      </c>
      <c r="R899">
        <v>2</v>
      </c>
      <c r="S899">
        <v>1</v>
      </c>
      <c r="T899">
        <v>3</v>
      </c>
      <c r="U899" t="b">
        <v>1</v>
      </c>
      <c r="V899" t="s">
        <v>552</v>
      </c>
      <c r="W899" t="s">
        <v>1987</v>
      </c>
      <c r="X899" t="s">
        <v>15077</v>
      </c>
      <c r="Y899">
        <v>118</v>
      </c>
      <c r="Z899">
        <v>118</v>
      </c>
      <c r="AA899">
        <v>6</v>
      </c>
      <c r="AB899">
        <v>6</v>
      </c>
      <c r="AC899">
        <v>9</v>
      </c>
    </row>
    <row r="900" spans="1:29">
      <c r="A900">
        <v>902</v>
      </c>
      <c r="B900" t="s">
        <v>805</v>
      </c>
      <c r="C900" t="s">
        <v>2429</v>
      </c>
      <c r="J900" t="s">
        <v>1444</v>
      </c>
      <c r="K900">
        <v>0</v>
      </c>
      <c r="N900" t="b">
        <v>0</v>
      </c>
      <c r="O900" t="b">
        <v>1</v>
      </c>
      <c r="P900" t="b">
        <v>0</v>
      </c>
      <c r="Q900">
        <v>8</v>
      </c>
      <c r="R900">
        <v>2</v>
      </c>
      <c r="S900">
        <v>1</v>
      </c>
      <c r="T900">
        <v>3</v>
      </c>
      <c r="U900" t="b">
        <v>1</v>
      </c>
      <c r="V900" t="s">
        <v>552</v>
      </c>
      <c r="W900" t="s">
        <v>1987</v>
      </c>
      <c r="X900" t="s">
        <v>15078</v>
      </c>
      <c r="Y900">
        <v>119</v>
      </c>
      <c r="Z900">
        <v>119</v>
      </c>
      <c r="AA900">
        <v>6</v>
      </c>
      <c r="AB900">
        <v>6</v>
      </c>
      <c r="AC900">
        <v>9</v>
      </c>
    </row>
    <row r="901" spans="1:29">
      <c r="A901">
        <v>903</v>
      </c>
      <c r="B901" t="s">
        <v>805</v>
      </c>
      <c r="C901" t="s">
        <v>2430</v>
      </c>
      <c r="J901" t="s">
        <v>1444</v>
      </c>
      <c r="K901">
        <v>0</v>
      </c>
      <c r="N901" t="b">
        <v>0</v>
      </c>
      <c r="O901" t="b">
        <v>1</v>
      </c>
      <c r="P901" t="b">
        <v>0</v>
      </c>
      <c r="Q901">
        <v>8</v>
      </c>
      <c r="R901">
        <v>2</v>
      </c>
      <c r="S901">
        <v>1</v>
      </c>
      <c r="T901">
        <v>3</v>
      </c>
      <c r="U901" t="b">
        <v>1</v>
      </c>
      <c r="V901" t="s">
        <v>552</v>
      </c>
      <c r="W901" t="s">
        <v>1987</v>
      </c>
      <c r="X901" t="s">
        <v>15079</v>
      </c>
      <c r="Y901">
        <v>120</v>
      </c>
      <c r="Z901">
        <v>120</v>
      </c>
      <c r="AA901">
        <v>6</v>
      </c>
      <c r="AB901">
        <v>6</v>
      </c>
      <c r="AC901">
        <v>9</v>
      </c>
    </row>
    <row r="902" spans="1:29">
      <c r="A902">
        <v>904</v>
      </c>
      <c r="B902" t="s">
        <v>805</v>
      </c>
      <c r="C902" t="s">
        <v>2431</v>
      </c>
      <c r="J902" t="s">
        <v>1444</v>
      </c>
      <c r="K902">
        <v>0</v>
      </c>
      <c r="N902" t="b">
        <v>0</v>
      </c>
      <c r="O902" t="b">
        <v>1</v>
      </c>
      <c r="P902" t="b">
        <v>0</v>
      </c>
      <c r="Q902">
        <v>8</v>
      </c>
      <c r="R902">
        <v>2</v>
      </c>
      <c r="S902">
        <v>1</v>
      </c>
      <c r="T902">
        <v>3</v>
      </c>
      <c r="U902" t="b">
        <v>1</v>
      </c>
      <c r="V902" t="s">
        <v>552</v>
      </c>
      <c r="W902" t="s">
        <v>1987</v>
      </c>
      <c r="X902" t="s">
        <v>15080</v>
      </c>
      <c r="Y902">
        <v>121</v>
      </c>
      <c r="Z902">
        <v>121</v>
      </c>
      <c r="AA902">
        <v>6</v>
      </c>
      <c r="AB902">
        <v>6</v>
      </c>
      <c r="AC902">
        <v>9</v>
      </c>
    </row>
    <row r="903" spans="1:29">
      <c r="A903">
        <v>905</v>
      </c>
      <c r="B903" t="s">
        <v>805</v>
      </c>
      <c r="C903" t="s">
        <v>2432</v>
      </c>
      <c r="J903" t="s">
        <v>1444</v>
      </c>
      <c r="K903">
        <v>0</v>
      </c>
      <c r="N903" t="b">
        <v>0</v>
      </c>
      <c r="O903" t="b">
        <v>1</v>
      </c>
      <c r="P903" t="b">
        <v>0</v>
      </c>
      <c r="Q903">
        <v>8</v>
      </c>
      <c r="R903">
        <v>2</v>
      </c>
      <c r="S903">
        <v>1</v>
      </c>
      <c r="T903">
        <v>3</v>
      </c>
      <c r="U903" t="b">
        <v>1</v>
      </c>
      <c r="V903" t="s">
        <v>552</v>
      </c>
      <c r="W903" t="s">
        <v>1987</v>
      </c>
      <c r="X903" t="s">
        <v>15081</v>
      </c>
      <c r="Y903">
        <v>122</v>
      </c>
      <c r="Z903">
        <v>122</v>
      </c>
      <c r="AA903">
        <v>6</v>
      </c>
      <c r="AB903">
        <v>6</v>
      </c>
      <c r="AC903">
        <v>9</v>
      </c>
    </row>
    <row r="904" spans="1:29">
      <c r="A904">
        <v>906</v>
      </c>
      <c r="B904" t="s">
        <v>805</v>
      </c>
      <c r="C904" t="s">
        <v>2433</v>
      </c>
      <c r="J904" t="s">
        <v>1444</v>
      </c>
      <c r="K904">
        <v>0</v>
      </c>
      <c r="N904" t="b">
        <v>0</v>
      </c>
      <c r="O904" t="b">
        <v>1</v>
      </c>
      <c r="P904" t="b">
        <v>0</v>
      </c>
      <c r="Q904">
        <v>8</v>
      </c>
      <c r="R904">
        <v>2</v>
      </c>
      <c r="S904">
        <v>1</v>
      </c>
      <c r="T904">
        <v>3</v>
      </c>
      <c r="U904" t="b">
        <v>1</v>
      </c>
      <c r="V904" t="s">
        <v>552</v>
      </c>
      <c r="W904" t="s">
        <v>1987</v>
      </c>
      <c r="X904" t="s">
        <v>15082</v>
      </c>
      <c r="Y904">
        <v>123</v>
      </c>
      <c r="Z904">
        <v>123</v>
      </c>
      <c r="AA904">
        <v>6</v>
      </c>
      <c r="AB904">
        <v>6</v>
      </c>
      <c r="AC904">
        <v>9</v>
      </c>
    </row>
    <row r="905" spans="1:29">
      <c r="A905">
        <v>907</v>
      </c>
      <c r="B905" t="s">
        <v>805</v>
      </c>
      <c r="C905" t="s">
        <v>2434</v>
      </c>
      <c r="J905" t="s">
        <v>1444</v>
      </c>
      <c r="K905">
        <v>0</v>
      </c>
      <c r="N905" t="b">
        <v>0</v>
      </c>
      <c r="O905" t="b">
        <v>1</v>
      </c>
      <c r="P905" t="b">
        <v>0</v>
      </c>
      <c r="Q905">
        <v>8</v>
      </c>
      <c r="R905">
        <v>2</v>
      </c>
      <c r="S905">
        <v>1</v>
      </c>
      <c r="T905">
        <v>3</v>
      </c>
      <c r="U905" t="b">
        <v>1</v>
      </c>
      <c r="V905" t="s">
        <v>552</v>
      </c>
      <c r="W905" t="s">
        <v>1987</v>
      </c>
      <c r="X905" t="s">
        <v>15083</v>
      </c>
      <c r="Y905">
        <v>124</v>
      </c>
      <c r="Z905">
        <v>124</v>
      </c>
      <c r="AA905">
        <v>6</v>
      </c>
      <c r="AB905">
        <v>6</v>
      </c>
      <c r="AC905">
        <v>9</v>
      </c>
    </row>
    <row r="906" spans="1:29">
      <c r="A906">
        <v>908</v>
      </c>
      <c r="B906" t="s">
        <v>805</v>
      </c>
      <c r="C906" t="s">
        <v>2435</v>
      </c>
      <c r="J906" t="s">
        <v>1444</v>
      </c>
      <c r="K906">
        <v>0</v>
      </c>
      <c r="N906" t="b">
        <v>0</v>
      </c>
      <c r="O906" t="b">
        <v>1</v>
      </c>
      <c r="P906" t="b">
        <v>0</v>
      </c>
      <c r="Q906">
        <v>8</v>
      </c>
      <c r="R906">
        <v>2</v>
      </c>
      <c r="S906">
        <v>1</v>
      </c>
      <c r="T906">
        <v>3</v>
      </c>
      <c r="U906" t="b">
        <v>1</v>
      </c>
      <c r="V906" t="s">
        <v>552</v>
      </c>
      <c r="W906" t="s">
        <v>1987</v>
      </c>
      <c r="X906" t="s">
        <v>15084</v>
      </c>
      <c r="Y906">
        <v>125</v>
      </c>
      <c r="Z906">
        <v>125</v>
      </c>
      <c r="AA906">
        <v>6</v>
      </c>
      <c r="AB906">
        <v>6</v>
      </c>
      <c r="AC906">
        <v>9</v>
      </c>
    </row>
    <row r="907" spans="1:29">
      <c r="A907">
        <v>909</v>
      </c>
      <c r="B907" t="s">
        <v>805</v>
      </c>
      <c r="C907" t="s">
        <v>2436</v>
      </c>
      <c r="J907" t="s">
        <v>1444</v>
      </c>
      <c r="K907">
        <v>0</v>
      </c>
      <c r="N907" t="b">
        <v>0</v>
      </c>
      <c r="O907" t="b">
        <v>1</v>
      </c>
      <c r="P907" t="b">
        <v>0</v>
      </c>
      <c r="Q907">
        <v>8</v>
      </c>
      <c r="R907">
        <v>2</v>
      </c>
      <c r="S907">
        <v>1</v>
      </c>
      <c r="T907">
        <v>3</v>
      </c>
      <c r="U907" t="b">
        <v>1</v>
      </c>
      <c r="V907" t="s">
        <v>552</v>
      </c>
      <c r="W907" t="s">
        <v>1987</v>
      </c>
      <c r="X907" t="s">
        <v>15085</v>
      </c>
      <c r="Y907">
        <v>116</v>
      </c>
      <c r="Z907">
        <v>116</v>
      </c>
      <c r="AA907">
        <v>4</v>
      </c>
      <c r="AB907">
        <v>4</v>
      </c>
      <c r="AC907">
        <v>9</v>
      </c>
    </row>
    <row r="908" spans="1:29">
      <c r="A908">
        <v>910</v>
      </c>
      <c r="B908" t="s">
        <v>805</v>
      </c>
      <c r="C908" t="s">
        <v>2437</v>
      </c>
      <c r="J908" t="s">
        <v>1444</v>
      </c>
      <c r="K908">
        <v>0</v>
      </c>
      <c r="N908" t="b">
        <v>0</v>
      </c>
      <c r="O908" t="b">
        <v>1</v>
      </c>
      <c r="P908" t="b">
        <v>0</v>
      </c>
      <c r="Q908">
        <v>8</v>
      </c>
      <c r="R908">
        <v>2</v>
      </c>
      <c r="S908">
        <v>1</v>
      </c>
      <c r="T908">
        <v>3</v>
      </c>
      <c r="U908" t="b">
        <v>1</v>
      </c>
      <c r="V908" t="s">
        <v>552</v>
      </c>
      <c r="W908" t="s">
        <v>1987</v>
      </c>
      <c r="X908" t="s">
        <v>15086</v>
      </c>
      <c r="Y908">
        <v>116</v>
      </c>
      <c r="Z908">
        <v>116</v>
      </c>
      <c r="AA908">
        <v>5</v>
      </c>
      <c r="AB908">
        <v>5</v>
      </c>
      <c r="AC908">
        <v>9</v>
      </c>
    </row>
    <row r="909" spans="1:29">
      <c r="A909">
        <v>911</v>
      </c>
      <c r="B909" t="s">
        <v>805</v>
      </c>
      <c r="C909" t="s">
        <v>2438</v>
      </c>
      <c r="J909" t="s">
        <v>1444</v>
      </c>
      <c r="K909">
        <v>0</v>
      </c>
      <c r="N909" t="b">
        <v>0</v>
      </c>
      <c r="O909" t="b">
        <v>1</v>
      </c>
      <c r="P909" t="b">
        <v>0</v>
      </c>
      <c r="Q909">
        <v>8</v>
      </c>
      <c r="R909">
        <v>2</v>
      </c>
      <c r="S909">
        <v>1</v>
      </c>
      <c r="T909">
        <v>3</v>
      </c>
      <c r="U909" t="b">
        <v>1</v>
      </c>
      <c r="V909" t="s">
        <v>552</v>
      </c>
      <c r="W909" t="s">
        <v>1987</v>
      </c>
      <c r="X909" t="s">
        <v>15087</v>
      </c>
      <c r="Y909">
        <v>116</v>
      </c>
      <c r="Z909">
        <v>116</v>
      </c>
      <c r="AA909">
        <v>7</v>
      </c>
      <c r="AB909">
        <v>7</v>
      </c>
      <c r="AC909">
        <v>9</v>
      </c>
    </row>
    <row r="910" spans="1:29">
      <c r="A910">
        <v>912</v>
      </c>
      <c r="B910" t="s">
        <v>805</v>
      </c>
      <c r="C910" t="s">
        <v>2439</v>
      </c>
      <c r="J910" t="s">
        <v>1444</v>
      </c>
      <c r="K910">
        <v>0</v>
      </c>
      <c r="N910" t="b">
        <v>0</v>
      </c>
      <c r="O910" t="b">
        <v>1</v>
      </c>
      <c r="P910" t="b">
        <v>0</v>
      </c>
      <c r="Q910">
        <v>8</v>
      </c>
      <c r="R910">
        <v>2</v>
      </c>
      <c r="S910">
        <v>1</v>
      </c>
      <c r="T910">
        <v>3</v>
      </c>
      <c r="U910" t="b">
        <v>1</v>
      </c>
      <c r="V910" t="s">
        <v>552</v>
      </c>
      <c r="W910" t="s">
        <v>1987</v>
      </c>
      <c r="X910" t="s">
        <v>15088</v>
      </c>
      <c r="Y910">
        <v>116</v>
      </c>
      <c r="Z910">
        <v>116</v>
      </c>
      <c r="AA910">
        <v>8</v>
      </c>
      <c r="AB910">
        <v>8</v>
      </c>
      <c r="AC910">
        <v>9</v>
      </c>
    </row>
    <row r="911" spans="1:29">
      <c r="A911">
        <v>913</v>
      </c>
      <c r="B911" t="s">
        <v>805</v>
      </c>
      <c r="C911" t="s">
        <v>2440</v>
      </c>
      <c r="J911" t="s">
        <v>1444</v>
      </c>
      <c r="K911">
        <v>0</v>
      </c>
      <c r="N911" t="b">
        <v>1</v>
      </c>
      <c r="O911" t="b">
        <v>0</v>
      </c>
      <c r="P911" t="b">
        <v>0</v>
      </c>
      <c r="Q911">
        <v>8</v>
      </c>
      <c r="R911">
        <v>2</v>
      </c>
      <c r="S911">
        <v>1</v>
      </c>
      <c r="T911">
        <v>3</v>
      </c>
      <c r="U911" t="b">
        <v>1</v>
      </c>
      <c r="V911" t="s">
        <v>552</v>
      </c>
      <c r="W911" t="s">
        <v>1987</v>
      </c>
      <c r="X911" t="s">
        <v>15089</v>
      </c>
      <c r="Y911">
        <v>80</v>
      </c>
      <c r="Z911">
        <v>80</v>
      </c>
      <c r="AA911">
        <v>7</v>
      </c>
      <c r="AB911">
        <v>7</v>
      </c>
      <c r="AC911">
        <v>9</v>
      </c>
    </row>
    <row r="912" spans="1:29">
      <c r="A912">
        <v>914</v>
      </c>
      <c r="B912" t="s">
        <v>805</v>
      </c>
      <c r="C912" t="s">
        <v>2441</v>
      </c>
      <c r="J912" t="s">
        <v>1444</v>
      </c>
      <c r="K912">
        <v>0</v>
      </c>
      <c r="N912" t="b">
        <v>1</v>
      </c>
      <c r="O912" t="b">
        <v>0</v>
      </c>
      <c r="P912" t="b">
        <v>0</v>
      </c>
      <c r="Q912">
        <v>8</v>
      </c>
      <c r="R912">
        <v>2</v>
      </c>
      <c r="S912">
        <v>1</v>
      </c>
      <c r="T912">
        <v>3</v>
      </c>
      <c r="U912" t="b">
        <v>1</v>
      </c>
      <c r="V912" t="s">
        <v>552</v>
      </c>
      <c r="W912" t="s">
        <v>1987</v>
      </c>
      <c r="X912" t="s">
        <v>15090</v>
      </c>
      <c r="Y912">
        <v>81</v>
      </c>
      <c r="Z912">
        <v>81</v>
      </c>
      <c r="AA912">
        <v>7</v>
      </c>
      <c r="AB912">
        <v>7</v>
      </c>
      <c r="AC912">
        <v>9</v>
      </c>
    </row>
    <row r="913" spans="1:29">
      <c r="A913">
        <v>915</v>
      </c>
      <c r="B913" t="s">
        <v>805</v>
      </c>
      <c r="C913" t="s">
        <v>2442</v>
      </c>
      <c r="J913" t="s">
        <v>1444</v>
      </c>
      <c r="K913">
        <v>0</v>
      </c>
      <c r="N913" t="b">
        <v>1</v>
      </c>
      <c r="O913" t="b">
        <v>0</v>
      </c>
      <c r="P913" t="b">
        <v>0</v>
      </c>
      <c r="Q913">
        <v>8</v>
      </c>
      <c r="R913">
        <v>2</v>
      </c>
      <c r="S913">
        <v>1</v>
      </c>
      <c r="T913">
        <v>3</v>
      </c>
      <c r="U913" t="b">
        <v>1</v>
      </c>
      <c r="V913" t="s">
        <v>552</v>
      </c>
      <c r="W913" t="s">
        <v>1987</v>
      </c>
      <c r="X913" t="s">
        <v>15091</v>
      </c>
      <c r="Y913">
        <v>82</v>
      </c>
      <c r="Z913">
        <v>82</v>
      </c>
      <c r="AA913">
        <v>7</v>
      </c>
      <c r="AB913">
        <v>7</v>
      </c>
      <c r="AC913">
        <v>9</v>
      </c>
    </row>
    <row r="914" spans="1:29">
      <c r="A914">
        <v>916</v>
      </c>
      <c r="B914" t="s">
        <v>805</v>
      </c>
      <c r="C914" t="s">
        <v>2443</v>
      </c>
      <c r="J914" t="s">
        <v>1444</v>
      </c>
      <c r="K914">
        <v>0</v>
      </c>
      <c r="N914" t="b">
        <v>1</v>
      </c>
      <c r="O914" t="b">
        <v>0</v>
      </c>
      <c r="P914" t="b">
        <v>0</v>
      </c>
      <c r="Q914">
        <v>8</v>
      </c>
      <c r="R914">
        <v>2</v>
      </c>
      <c r="S914">
        <v>1</v>
      </c>
      <c r="T914">
        <v>3</v>
      </c>
      <c r="U914" t="b">
        <v>1</v>
      </c>
      <c r="V914" t="s">
        <v>552</v>
      </c>
      <c r="W914" t="s">
        <v>1987</v>
      </c>
      <c r="X914" t="s">
        <v>15092</v>
      </c>
      <c r="Y914">
        <v>83</v>
      </c>
      <c r="Z914">
        <v>83</v>
      </c>
      <c r="AA914">
        <v>7</v>
      </c>
      <c r="AB914">
        <v>7</v>
      </c>
      <c r="AC914">
        <v>9</v>
      </c>
    </row>
    <row r="915" spans="1:29">
      <c r="A915">
        <v>917</v>
      </c>
      <c r="B915" t="s">
        <v>805</v>
      </c>
      <c r="C915" t="s">
        <v>2444</v>
      </c>
      <c r="J915" t="s">
        <v>1444</v>
      </c>
      <c r="K915">
        <v>0</v>
      </c>
      <c r="N915" t="b">
        <v>1</v>
      </c>
      <c r="O915" t="b">
        <v>0</v>
      </c>
      <c r="P915" t="b">
        <v>0</v>
      </c>
      <c r="Q915">
        <v>8</v>
      </c>
      <c r="R915">
        <v>2</v>
      </c>
      <c r="S915">
        <v>1</v>
      </c>
      <c r="T915">
        <v>3</v>
      </c>
      <c r="U915" t="b">
        <v>1</v>
      </c>
      <c r="V915" t="s">
        <v>552</v>
      </c>
      <c r="W915" t="s">
        <v>1987</v>
      </c>
      <c r="X915" t="s">
        <v>15093</v>
      </c>
      <c r="Y915">
        <v>84</v>
      </c>
      <c r="Z915">
        <v>84</v>
      </c>
      <c r="AA915">
        <v>7</v>
      </c>
      <c r="AB915">
        <v>7</v>
      </c>
      <c r="AC915">
        <v>9</v>
      </c>
    </row>
    <row r="916" spans="1:29">
      <c r="A916">
        <v>918</v>
      </c>
      <c r="B916" t="s">
        <v>805</v>
      </c>
      <c r="C916" t="s">
        <v>2445</v>
      </c>
      <c r="J916" t="s">
        <v>1444</v>
      </c>
      <c r="K916">
        <v>0</v>
      </c>
      <c r="N916" t="b">
        <v>1</v>
      </c>
      <c r="O916" t="b">
        <v>0</v>
      </c>
      <c r="P916" t="b">
        <v>0</v>
      </c>
      <c r="Q916">
        <v>8</v>
      </c>
      <c r="R916">
        <v>2</v>
      </c>
      <c r="S916">
        <v>1</v>
      </c>
      <c r="T916">
        <v>3</v>
      </c>
      <c r="U916" t="b">
        <v>1</v>
      </c>
      <c r="V916" t="s">
        <v>552</v>
      </c>
      <c r="W916" t="s">
        <v>1987</v>
      </c>
      <c r="X916" t="s">
        <v>15094</v>
      </c>
      <c r="Y916">
        <v>85</v>
      </c>
      <c r="Z916">
        <v>85</v>
      </c>
      <c r="AA916">
        <v>7</v>
      </c>
      <c r="AB916">
        <v>7</v>
      </c>
      <c r="AC916">
        <v>9</v>
      </c>
    </row>
    <row r="917" spans="1:29">
      <c r="A917">
        <v>919</v>
      </c>
      <c r="B917" t="s">
        <v>805</v>
      </c>
      <c r="C917" t="s">
        <v>2446</v>
      </c>
      <c r="J917" t="s">
        <v>1444</v>
      </c>
      <c r="K917">
        <v>0</v>
      </c>
      <c r="N917" t="b">
        <v>1</v>
      </c>
      <c r="O917" t="b">
        <v>0</v>
      </c>
      <c r="P917" t="b">
        <v>0</v>
      </c>
      <c r="Q917">
        <v>8</v>
      </c>
      <c r="R917">
        <v>2</v>
      </c>
      <c r="S917">
        <v>1</v>
      </c>
      <c r="T917">
        <v>3</v>
      </c>
      <c r="U917" t="b">
        <v>1</v>
      </c>
      <c r="V917" t="s">
        <v>552</v>
      </c>
      <c r="W917" t="s">
        <v>1987</v>
      </c>
      <c r="X917" t="s">
        <v>15095</v>
      </c>
      <c r="Y917">
        <v>86</v>
      </c>
      <c r="Z917">
        <v>86</v>
      </c>
      <c r="AA917">
        <v>7</v>
      </c>
      <c r="AB917">
        <v>7</v>
      </c>
      <c r="AC917">
        <v>9</v>
      </c>
    </row>
    <row r="918" spans="1:29">
      <c r="A918">
        <v>920</v>
      </c>
      <c r="B918" t="s">
        <v>805</v>
      </c>
      <c r="C918" t="s">
        <v>2447</v>
      </c>
      <c r="J918" t="s">
        <v>1444</v>
      </c>
      <c r="K918">
        <v>0</v>
      </c>
      <c r="N918" t="b">
        <v>1</v>
      </c>
      <c r="O918" t="b">
        <v>0</v>
      </c>
      <c r="P918" t="b">
        <v>0</v>
      </c>
      <c r="Q918">
        <v>8</v>
      </c>
      <c r="R918">
        <v>2</v>
      </c>
      <c r="S918">
        <v>1</v>
      </c>
      <c r="T918">
        <v>3</v>
      </c>
      <c r="U918" t="b">
        <v>1</v>
      </c>
      <c r="V918" t="s">
        <v>552</v>
      </c>
      <c r="W918" t="s">
        <v>1987</v>
      </c>
      <c r="X918" t="s">
        <v>15096</v>
      </c>
      <c r="Y918">
        <v>87</v>
      </c>
      <c r="Z918">
        <v>87</v>
      </c>
      <c r="AA918">
        <v>7</v>
      </c>
      <c r="AB918">
        <v>7</v>
      </c>
      <c r="AC918">
        <v>9</v>
      </c>
    </row>
    <row r="919" spans="1:29">
      <c r="A919">
        <v>921</v>
      </c>
      <c r="B919" t="s">
        <v>805</v>
      </c>
      <c r="C919" t="s">
        <v>2448</v>
      </c>
      <c r="J919" t="s">
        <v>1444</v>
      </c>
      <c r="K919">
        <v>0</v>
      </c>
      <c r="N919" t="b">
        <v>1</v>
      </c>
      <c r="O919" t="b">
        <v>0</v>
      </c>
      <c r="P919" t="b">
        <v>0</v>
      </c>
      <c r="Q919">
        <v>8</v>
      </c>
      <c r="R919">
        <v>2</v>
      </c>
      <c r="S919">
        <v>1</v>
      </c>
      <c r="T919">
        <v>3</v>
      </c>
      <c r="U919" t="b">
        <v>1</v>
      </c>
      <c r="V919" t="s">
        <v>552</v>
      </c>
      <c r="W919" t="s">
        <v>1987</v>
      </c>
      <c r="X919" t="s">
        <v>15097</v>
      </c>
      <c r="Y919">
        <v>88</v>
      </c>
      <c r="Z919">
        <v>88</v>
      </c>
      <c r="AA919">
        <v>7</v>
      </c>
      <c r="AB919">
        <v>7</v>
      </c>
      <c r="AC919">
        <v>9</v>
      </c>
    </row>
    <row r="920" spans="1:29">
      <c r="A920">
        <v>922</v>
      </c>
      <c r="B920" t="s">
        <v>805</v>
      </c>
      <c r="C920" t="s">
        <v>2449</v>
      </c>
      <c r="J920" t="s">
        <v>1444</v>
      </c>
      <c r="K920">
        <v>0</v>
      </c>
      <c r="N920" t="b">
        <v>1</v>
      </c>
      <c r="O920" t="b">
        <v>0</v>
      </c>
      <c r="P920" t="b">
        <v>0</v>
      </c>
      <c r="Q920">
        <v>8</v>
      </c>
      <c r="R920">
        <v>2</v>
      </c>
      <c r="S920">
        <v>1</v>
      </c>
      <c r="T920">
        <v>3</v>
      </c>
      <c r="U920" t="b">
        <v>1</v>
      </c>
      <c r="V920" t="s">
        <v>552</v>
      </c>
      <c r="W920" t="s">
        <v>1987</v>
      </c>
      <c r="X920" t="s">
        <v>15098</v>
      </c>
      <c r="Y920">
        <v>89</v>
      </c>
      <c r="Z920">
        <v>89</v>
      </c>
      <c r="AA920">
        <v>7</v>
      </c>
      <c r="AB920">
        <v>7</v>
      </c>
      <c r="AC920">
        <v>9</v>
      </c>
    </row>
    <row r="921" spans="1:29">
      <c r="A921">
        <v>923</v>
      </c>
      <c r="B921" t="s">
        <v>805</v>
      </c>
      <c r="C921" t="s">
        <v>2450</v>
      </c>
      <c r="J921" t="s">
        <v>1444</v>
      </c>
      <c r="K921">
        <v>0</v>
      </c>
      <c r="N921" t="b">
        <v>1</v>
      </c>
      <c r="O921" t="b">
        <v>0</v>
      </c>
      <c r="P921" t="b">
        <v>0</v>
      </c>
      <c r="Q921">
        <v>8</v>
      </c>
      <c r="R921">
        <v>2</v>
      </c>
      <c r="S921">
        <v>1</v>
      </c>
      <c r="T921">
        <v>3</v>
      </c>
      <c r="U921" t="b">
        <v>1</v>
      </c>
      <c r="V921" t="s">
        <v>552</v>
      </c>
      <c r="W921" t="s">
        <v>1987</v>
      </c>
      <c r="X921" t="s">
        <v>15099</v>
      </c>
      <c r="Y921">
        <v>90</v>
      </c>
      <c r="Z921">
        <v>90</v>
      </c>
      <c r="AA921">
        <v>7</v>
      </c>
      <c r="AB921">
        <v>7</v>
      </c>
      <c r="AC921">
        <v>9</v>
      </c>
    </row>
    <row r="922" spans="1:29">
      <c r="A922">
        <v>924</v>
      </c>
      <c r="B922" t="s">
        <v>805</v>
      </c>
      <c r="C922" t="s">
        <v>2451</v>
      </c>
      <c r="J922" t="s">
        <v>1444</v>
      </c>
      <c r="K922">
        <v>0</v>
      </c>
      <c r="N922" t="b">
        <v>1</v>
      </c>
      <c r="O922" t="b">
        <v>0</v>
      </c>
      <c r="P922" t="b">
        <v>0</v>
      </c>
      <c r="Q922">
        <v>8</v>
      </c>
      <c r="R922">
        <v>2</v>
      </c>
      <c r="S922">
        <v>1</v>
      </c>
      <c r="T922">
        <v>3</v>
      </c>
      <c r="U922" t="b">
        <v>1</v>
      </c>
      <c r="V922" t="s">
        <v>552</v>
      </c>
      <c r="W922" t="s">
        <v>1987</v>
      </c>
      <c r="X922" t="s">
        <v>15100</v>
      </c>
      <c r="Y922">
        <v>91</v>
      </c>
      <c r="Z922">
        <v>91</v>
      </c>
      <c r="AA922">
        <v>7</v>
      </c>
      <c r="AB922">
        <v>7</v>
      </c>
      <c r="AC922">
        <v>9</v>
      </c>
    </row>
    <row r="923" spans="1:29">
      <c r="A923">
        <v>925</v>
      </c>
      <c r="B923" t="s">
        <v>805</v>
      </c>
      <c r="C923" t="s">
        <v>2452</v>
      </c>
      <c r="J923" t="s">
        <v>1444</v>
      </c>
      <c r="K923">
        <v>0</v>
      </c>
      <c r="N923" t="b">
        <v>1</v>
      </c>
      <c r="O923" t="b">
        <v>0</v>
      </c>
      <c r="P923" t="b">
        <v>0</v>
      </c>
      <c r="Q923">
        <v>8</v>
      </c>
      <c r="R923">
        <v>2</v>
      </c>
      <c r="S923">
        <v>1</v>
      </c>
      <c r="T923">
        <v>3</v>
      </c>
      <c r="U923" t="b">
        <v>1</v>
      </c>
      <c r="V923" t="s">
        <v>552</v>
      </c>
      <c r="W923" t="s">
        <v>1987</v>
      </c>
      <c r="X923" t="s">
        <v>15101</v>
      </c>
      <c r="Y923">
        <v>92</v>
      </c>
      <c r="Z923">
        <v>92</v>
      </c>
      <c r="AA923">
        <v>7</v>
      </c>
      <c r="AB923">
        <v>7</v>
      </c>
      <c r="AC923">
        <v>9</v>
      </c>
    </row>
    <row r="924" spans="1:29">
      <c r="A924">
        <v>926</v>
      </c>
      <c r="B924" t="s">
        <v>805</v>
      </c>
      <c r="C924" t="s">
        <v>2453</v>
      </c>
      <c r="J924" t="s">
        <v>1444</v>
      </c>
      <c r="K924">
        <v>0</v>
      </c>
      <c r="N924" t="b">
        <v>1</v>
      </c>
      <c r="O924" t="b">
        <v>0</v>
      </c>
      <c r="P924" t="b">
        <v>0</v>
      </c>
      <c r="Q924">
        <v>8</v>
      </c>
      <c r="R924">
        <v>2</v>
      </c>
      <c r="S924">
        <v>1</v>
      </c>
      <c r="T924">
        <v>3</v>
      </c>
      <c r="U924" t="b">
        <v>1</v>
      </c>
      <c r="V924" t="s">
        <v>552</v>
      </c>
      <c r="W924" t="s">
        <v>1987</v>
      </c>
      <c r="X924" t="s">
        <v>15102</v>
      </c>
      <c r="Y924">
        <v>93</v>
      </c>
      <c r="Z924">
        <v>93</v>
      </c>
      <c r="AA924">
        <v>7</v>
      </c>
      <c r="AB924">
        <v>7</v>
      </c>
      <c r="AC924">
        <v>9</v>
      </c>
    </row>
    <row r="925" spans="1:29">
      <c r="A925">
        <v>927</v>
      </c>
      <c r="B925" t="s">
        <v>805</v>
      </c>
      <c r="C925" t="s">
        <v>2454</v>
      </c>
      <c r="J925" t="s">
        <v>1444</v>
      </c>
      <c r="K925">
        <v>0</v>
      </c>
      <c r="N925" t="b">
        <v>1</v>
      </c>
      <c r="O925" t="b">
        <v>0</v>
      </c>
      <c r="P925" t="b">
        <v>0</v>
      </c>
      <c r="Q925">
        <v>8</v>
      </c>
      <c r="R925">
        <v>2</v>
      </c>
      <c r="S925">
        <v>1</v>
      </c>
      <c r="T925">
        <v>3</v>
      </c>
      <c r="U925" t="b">
        <v>1</v>
      </c>
      <c r="V925" t="s">
        <v>552</v>
      </c>
      <c r="W925" t="s">
        <v>1987</v>
      </c>
      <c r="X925" t="s">
        <v>15103</v>
      </c>
      <c r="Y925">
        <v>94</v>
      </c>
      <c r="Z925">
        <v>94</v>
      </c>
      <c r="AA925">
        <v>7</v>
      </c>
      <c r="AB925">
        <v>7</v>
      </c>
      <c r="AC925">
        <v>9</v>
      </c>
    </row>
    <row r="926" spans="1:29">
      <c r="A926">
        <v>928</v>
      </c>
      <c r="B926" t="s">
        <v>805</v>
      </c>
      <c r="C926" t="s">
        <v>2455</v>
      </c>
      <c r="J926" t="s">
        <v>1444</v>
      </c>
      <c r="K926">
        <v>0</v>
      </c>
      <c r="N926" t="b">
        <v>1</v>
      </c>
      <c r="O926" t="b">
        <v>0</v>
      </c>
      <c r="P926" t="b">
        <v>0</v>
      </c>
      <c r="Q926">
        <v>8</v>
      </c>
      <c r="R926">
        <v>2</v>
      </c>
      <c r="S926">
        <v>1</v>
      </c>
      <c r="T926">
        <v>3</v>
      </c>
      <c r="U926" t="b">
        <v>1</v>
      </c>
      <c r="V926" t="s">
        <v>552</v>
      </c>
      <c r="W926" t="s">
        <v>1987</v>
      </c>
      <c r="X926" t="s">
        <v>15104</v>
      </c>
      <c r="Y926">
        <v>95</v>
      </c>
      <c r="Z926">
        <v>95</v>
      </c>
      <c r="AA926">
        <v>7</v>
      </c>
      <c r="AB926">
        <v>7</v>
      </c>
      <c r="AC926">
        <v>9</v>
      </c>
    </row>
    <row r="927" spans="1:29">
      <c r="A927">
        <v>929</v>
      </c>
      <c r="B927" t="s">
        <v>805</v>
      </c>
      <c r="C927" t="s">
        <v>2456</v>
      </c>
      <c r="J927" t="s">
        <v>1444</v>
      </c>
      <c r="K927">
        <v>0</v>
      </c>
      <c r="N927" t="b">
        <v>1</v>
      </c>
      <c r="O927" t="b">
        <v>0</v>
      </c>
      <c r="P927" t="b">
        <v>0</v>
      </c>
      <c r="Q927">
        <v>8</v>
      </c>
      <c r="R927">
        <v>2</v>
      </c>
      <c r="S927">
        <v>1</v>
      </c>
      <c r="T927">
        <v>3</v>
      </c>
      <c r="U927" t="b">
        <v>1</v>
      </c>
      <c r="V927" t="s">
        <v>552</v>
      </c>
      <c r="W927" t="s">
        <v>1987</v>
      </c>
      <c r="X927" t="s">
        <v>15105</v>
      </c>
      <c r="Y927">
        <v>96</v>
      </c>
      <c r="Z927">
        <v>96</v>
      </c>
      <c r="AA927">
        <v>7</v>
      </c>
      <c r="AB927">
        <v>7</v>
      </c>
      <c r="AC927">
        <v>9</v>
      </c>
    </row>
    <row r="928" spans="1:29">
      <c r="A928">
        <v>930</v>
      </c>
      <c r="B928" t="s">
        <v>805</v>
      </c>
      <c r="C928" t="s">
        <v>2457</v>
      </c>
      <c r="J928" t="s">
        <v>1444</v>
      </c>
      <c r="K928">
        <v>0</v>
      </c>
      <c r="N928" t="b">
        <v>1</v>
      </c>
      <c r="O928" t="b">
        <v>0</v>
      </c>
      <c r="P928" t="b">
        <v>0</v>
      </c>
      <c r="Q928">
        <v>8</v>
      </c>
      <c r="R928">
        <v>2</v>
      </c>
      <c r="S928">
        <v>1</v>
      </c>
      <c r="T928">
        <v>3</v>
      </c>
      <c r="U928" t="b">
        <v>1</v>
      </c>
      <c r="V928" t="s">
        <v>552</v>
      </c>
      <c r="W928" t="s">
        <v>1987</v>
      </c>
      <c r="X928" t="s">
        <v>15106</v>
      </c>
      <c r="Y928">
        <v>97</v>
      </c>
      <c r="Z928">
        <v>97</v>
      </c>
      <c r="AA928">
        <v>7</v>
      </c>
      <c r="AB928">
        <v>7</v>
      </c>
      <c r="AC928">
        <v>9</v>
      </c>
    </row>
    <row r="929" spans="1:29">
      <c r="A929">
        <v>931</v>
      </c>
      <c r="B929" t="s">
        <v>805</v>
      </c>
      <c r="C929" t="s">
        <v>2458</v>
      </c>
      <c r="J929" t="s">
        <v>1444</v>
      </c>
      <c r="K929">
        <v>0</v>
      </c>
      <c r="N929" t="b">
        <v>1</v>
      </c>
      <c r="O929" t="b">
        <v>0</v>
      </c>
      <c r="P929" t="b">
        <v>0</v>
      </c>
      <c r="Q929">
        <v>8</v>
      </c>
      <c r="R929">
        <v>2</v>
      </c>
      <c r="S929">
        <v>1</v>
      </c>
      <c r="T929">
        <v>3</v>
      </c>
      <c r="U929" t="b">
        <v>1</v>
      </c>
      <c r="V929" t="s">
        <v>552</v>
      </c>
      <c r="W929" t="s">
        <v>1987</v>
      </c>
      <c r="X929" t="s">
        <v>15107</v>
      </c>
      <c r="Y929">
        <v>98</v>
      </c>
      <c r="Z929">
        <v>98</v>
      </c>
      <c r="AA929">
        <v>7</v>
      </c>
      <c r="AB929">
        <v>7</v>
      </c>
      <c r="AC929">
        <v>9</v>
      </c>
    </row>
    <row r="930" spans="1:29">
      <c r="A930">
        <v>932</v>
      </c>
      <c r="B930" t="s">
        <v>805</v>
      </c>
      <c r="C930" t="s">
        <v>2459</v>
      </c>
      <c r="J930" t="s">
        <v>1444</v>
      </c>
      <c r="K930">
        <v>0</v>
      </c>
      <c r="N930" t="b">
        <v>1</v>
      </c>
      <c r="O930" t="b">
        <v>0</v>
      </c>
      <c r="P930" t="b">
        <v>0</v>
      </c>
      <c r="Q930">
        <v>8</v>
      </c>
      <c r="R930">
        <v>2</v>
      </c>
      <c r="S930">
        <v>1</v>
      </c>
      <c r="T930">
        <v>3</v>
      </c>
      <c r="U930" t="b">
        <v>1</v>
      </c>
      <c r="V930" t="s">
        <v>552</v>
      </c>
      <c r="W930" t="s">
        <v>1987</v>
      </c>
      <c r="X930" t="s">
        <v>15108</v>
      </c>
      <c r="Y930">
        <v>99</v>
      </c>
      <c r="Z930">
        <v>99</v>
      </c>
      <c r="AA930">
        <v>7</v>
      </c>
      <c r="AB930">
        <v>7</v>
      </c>
      <c r="AC930">
        <v>9</v>
      </c>
    </row>
    <row r="931" spans="1:29">
      <c r="A931">
        <v>933</v>
      </c>
      <c r="B931" t="s">
        <v>805</v>
      </c>
      <c r="C931" t="s">
        <v>2460</v>
      </c>
      <c r="J931" t="s">
        <v>1444</v>
      </c>
      <c r="K931">
        <v>0</v>
      </c>
      <c r="N931" t="b">
        <v>1</v>
      </c>
      <c r="O931" t="b">
        <v>0</v>
      </c>
      <c r="P931" t="b">
        <v>0</v>
      </c>
      <c r="Q931">
        <v>8</v>
      </c>
      <c r="R931">
        <v>2</v>
      </c>
      <c r="S931">
        <v>1</v>
      </c>
      <c r="T931">
        <v>3</v>
      </c>
      <c r="U931" t="b">
        <v>1</v>
      </c>
      <c r="V931" t="s">
        <v>552</v>
      </c>
      <c r="W931" t="s">
        <v>1987</v>
      </c>
      <c r="X931" t="s">
        <v>15109</v>
      </c>
      <c r="Y931">
        <v>100</v>
      </c>
      <c r="Z931">
        <v>100</v>
      </c>
      <c r="AA931">
        <v>7</v>
      </c>
      <c r="AB931">
        <v>7</v>
      </c>
      <c r="AC931">
        <v>9</v>
      </c>
    </row>
    <row r="932" spans="1:29">
      <c r="A932">
        <v>934</v>
      </c>
      <c r="B932" t="s">
        <v>805</v>
      </c>
      <c r="C932" t="s">
        <v>2461</v>
      </c>
      <c r="J932" t="s">
        <v>1444</v>
      </c>
      <c r="K932">
        <v>0</v>
      </c>
      <c r="N932" t="b">
        <v>1</v>
      </c>
      <c r="O932" t="b">
        <v>0</v>
      </c>
      <c r="P932" t="b">
        <v>0</v>
      </c>
      <c r="Q932">
        <v>8</v>
      </c>
      <c r="R932">
        <v>2</v>
      </c>
      <c r="S932">
        <v>1</v>
      </c>
      <c r="T932">
        <v>3</v>
      </c>
      <c r="U932" t="b">
        <v>1</v>
      </c>
      <c r="V932" t="s">
        <v>552</v>
      </c>
      <c r="W932" t="s">
        <v>1987</v>
      </c>
      <c r="X932" t="s">
        <v>15110</v>
      </c>
      <c r="Y932">
        <v>101</v>
      </c>
      <c r="Z932">
        <v>101</v>
      </c>
      <c r="AA932">
        <v>7</v>
      </c>
      <c r="AB932">
        <v>7</v>
      </c>
      <c r="AC932">
        <v>9</v>
      </c>
    </row>
    <row r="933" spans="1:29">
      <c r="A933">
        <v>935</v>
      </c>
      <c r="B933" t="s">
        <v>805</v>
      </c>
      <c r="C933" t="s">
        <v>2462</v>
      </c>
      <c r="J933" t="s">
        <v>1444</v>
      </c>
      <c r="K933">
        <v>0</v>
      </c>
      <c r="N933" t="b">
        <v>1</v>
      </c>
      <c r="O933" t="b">
        <v>0</v>
      </c>
      <c r="P933" t="b">
        <v>0</v>
      </c>
      <c r="Q933">
        <v>8</v>
      </c>
      <c r="R933">
        <v>2</v>
      </c>
      <c r="S933">
        <v>1</v>
      </c>
      <c r="T933">
        <v>3</v>
      </c>
      <c r="U933" t="b">
        <v>1</v>
      </c>
      <c r="V933" t="s">
        <v>552</v>
      </c>
      <c r="W933" t="s">
        <v>1987</v>
      </c>
      <c r="X933" t="s">
        <v>15111</v>
      </c>
      <c r="Y933">
        <v>102</v>
      </c>
      <c r="Z933">
        <v>102</v>
      </c>
      <c r="AA933">
        <v>7</v>
      </c>
      <c r="AB933">
        <v>7</v>
      </c>
      <c r="AC933">
        <v>9</v>
      </c>
    </row>
    <row r="934" spans="1:29">
      <c r="A934">
        <v>936</v>
      </c>
      <c r="B934" t="s">
        <v>805</v>
      </c>
      <c r="C934" t="s">
        <v>2463</v>
      </c>
      <c r="J934" t="s">
        <v>1444</v>
      </c>
      <c r="K934">
        <v>0</v>
      </c>
      <c r="N934" t="b">
        <v>1</v>
      </c>
      <c r="O934" t="b">
        <v>0</v>
      </c>
      <c r="P934" t="b">
        <v>0</v>
      </c>
      <c r="Q934">
        <v>8</v>
      </c>
      <c r="R934">
        <v>2</v>
      </c>
      <c r="S934">
        <v>1</v>
      </c>
      <c r="T934">
        <v>3</v>
      </c>
      <c r="U934" t="b">
        <v>1</v>
      </c>
      <c r="V934" t="s">
        <v>552</v>
      </c>
      <c r="W934" t="s">
        <v>1987</v>
      </c>
      <c r="X934" t="s">
        <v>15112</v>
      </c>
      <c r="Y934">
        <v>103</v>
      </c>
      <c r="Z934">
        <v>103</v>
      </c>
      <c r="AA934">
        <v>7</v>
      </c>
      <c r="AB934">
        <v>7</v>
      </c>
      <c r="AC934">
        <v>9</v>
      </c>
    </row>
    <row r="935" spans="1:29">
      <c r="A935">
        <v>937</v>
      </c>
      <c r="B935" t="s">
        <v>805</v>
      </c>
      <c r="C935" t="s">
        <v>2464</v>
      </c>
      <c r="J935" t="s">
        <v>1444</v>
      </c>
      <c r="K935">
        <v>0</v>
      </c>
      <c r="N935" t="b">
        <v>1</v>
      </c>
      <c r="O935" t="b">
        <v>0</v>
      </c>
      <c r="P935" t="b">
        <v>0</v>
      </c>
      <c r="Q935">
        <v>8</v>
      </c>
      <c r="R935">
        <v>2</v>
      </c>
      <c r="S935">
        <v>1</v>
      </c>
      <c r="T935">
        <v>3</v>
      </c>
      <c r="U935" t="b">
        <v>1</v>
      </c>
      <c r="V935" t="s">
        <v>552</v>
      </c>
      <c r="W935" t="s">
        <v>1987</v>
      </c>
      <c r="X935" t="s">
        <v>15113</v>
      </c>
      <c r="Y935">
        <v>104</v>
      </c>
      <c r="Z935">
        <v>104</v>
      </c>
      <c r="AA935">
        <v>7</v>
      </c>
      <c r="AB935">
        <v>7</v>
      </c>
      <c r="AC935">
        <v>9</v>
      </c>
    </row>
    <row r="936" spans="1:29">
      <c r="A936">
        <v>938</v>
      </c>
      <c r="B936" t="s">
        <v>805</v>
      </c>
      <c r="C936" t="s">
        <v>2465</v>
      </c>
      <c r="J936" t="s">
        <v>1444</v>
      </c>
      <c r="K936">
        <v>0</v>
      </c>
      <c r="N936" t="b">
        <v>1</v>
      </c>
      <c r="O936" t="b">
        <v>0</v>
      </c>
      <c r="P936" t="b">
        <v>0</v>
      </c>
      <c r="Q936">
        <v>8</v>
      </c>
      <c r="R936">
        <v>2</v>
      </c>
      <c r="S936">
        <v>1</v>
      </c>
      <c r="T936">
        <v>3</v>
      </c>
      <c r="U936" t="b">
        <v>1</v>
      </c>
      <c r="V936" t="s">
        <v>552</v>
      </c>
      <c r="W936" t="s">
        <v>1987</v>
      </c>
      <c r="X936" t="s">
        <v>15114</v>
      </c>
      <c r="Y936">
        <v>105</v>
      </c>
      <c r="Z936">
        <v>105</v>
      </c>
      <c r="AA936">
        <v>7</v>
      </c>
      <c r="AB936">
        <v>7</v>
      </c>
      <c r="AC936">
        <v>9</v>
      </c>
    </row>
    <row r="937" spans="1:29">
      <c r="A937">
        <v>939</v>
      </c>
      <c r="B937" t="s">
        <v>805</v>
      </c>
      <c r="C937" t="s">
        <v>2466</v>
      </c>
      <c r="J937" t="s">
        <v>1444</v>
      </c>
      <c r="K937">
        <v>0</v>
      </c>
      <c r="N937" t="b">
        <v>1</v>
      </c>
      <c r="O937" t="b">
        <v>0</v>
      </c>
      <c r="P937" t="b">
        <v>0</v>
      </c>
      <c r="Q937">
        <v>8</v>
      </c>
      <c r="R937">
        <v>2</v>
      </c>
      <c r="S937">
        <v>1</v>
      </c>
      <c r="T937">
        <v>3</v>
      </c>
      <c r="U937" t="b">
        <v>1</v>
      </c>
      <c r="V937" t="s">
        <v>552</v>
      </c>
      <c r="W937" t="s">
        <v>1987</v>
      </c>
      <c r="X937" t="s">
        <v>15115</v>
      </c>
      <c r="Y937">
        <v>106</v>
      </c>
      <c r="Z937">
        <v>106</v>
      </c>
      <c r="AA937">
        <v>7</v>
      </c>
      <c r="AB937">
        <v>7</v>
      </c>
      <c r="AC937">
        <v>9</v>
      </c>
    </row>
    <row r="938" spans="1:29">
      <c r="A938">
        <v>940</v>
      </c>
      <c r="B938" t="s">
        <v>805</v>
      </c>
      <c r="C938" t="s">
        <v>2467</v>
      </c>
      <c r="J938" t="s">
        <v>1444</v>
      </c>
      <c r="K938">
        <v>0</v>
      </c>
      <c r="N938" t="b">
        <v>1</v>
      </c>
      <c r="O938" t="b">
        <v>0</v>
      </c>
      <c r="P938" t="b">
        <v>0</v>
      </c>
      <c r="Q938">
        <v>8</v>
      </c>
      <c r="R938">
        <v>2</v>
      </c>
      <c r="S938">
        <v>1</v>
      </c>
      <c r="T938">
        <v>3</v>
      </c>
      <c r="U938" t="b">
        <v>1</v>
      </c>
      <c r="V938" t="s">
        <v>552</v>
      </c>
      <c r="W938" t="s">
        <v>1987</v>
      </c>
      <c r="X938" t="s">
        <v>15116</v>
      </c>
      <c r="Y938">
        <v>107</v>
      </c>
      <c r="Z938">
        <v>107</v>
      </c>
      <c r="AA938">
        <v>7</v>
      </c>
      <c r="AB938">
        <v>7</v>
      </c>
      <c r="AC938">
        <v>9</v>
      </c>
    </row>
    <row r="939" spans="1:29">
      <c r="A939">
        <v>941</v>
      </c>
      <c r="B939" t="s">
        <v>805</v>
      </c>
      <c r="C939" t="s">
        <v>2468</v>
      </c>
      <c r="J939" t="s">
        <v>1444</v>
      </c>
      <c r="K939">
        <v>0</v>
      </c>
      <c r="N939" t="b">
        <v>1</v>
      </c>
      <c r="O939" t="b">
        <v>0</v>
      </c>
      <c r="P939" t="b">
        <v>0</v>
      </c>
      <c r="Q939">
        <v>8</v>
      </c>
      <c r="R939">
        <v>2</v>
      </c>
      <c r="S939">
        <v>1</v>
      </c>
      <c r="T939">
        <v>3</v>
      </c>
      <c r="U939" t="b">
        <v>1</v>
      </c>
      <c r="V939" t="s">
        <v>552</v>
      </c>
      <c r="W939" t="s">
        <v>1987</v>
      </c>
      <c r="X939" t="s">
        <v>15117</v>
      </c>
      <c r="Y939">
        <v>108</v>
      </c>
      <c r="Z939">
        <v>108</v>
      </c>
      <c r="AA939">
        <v>7</v>
      </c>
      <c r="AB939">
        <v>7</v>
      </c>
      <c r="AC939">
        <v>9</v>
      </c>
    </row>
    <row r="940" spans="1:29">
      <c r="A940">
        <v>942</v>
      </c>
      <c r="B940" t="s">
        <v>805</v>
      </c>
      <c r="C940" t="s">
        <v>2469</v>
      </c>
      <c r="J940" t="s">
        <v>1444</v>
      </c>
      <c r="K940">
        <v>0</v>
      </c>
      <c r="N940" t="b">
        <v>1</v>
      </c>
      <c r="O940" t="b">
        <v>0</v>
      </c>
      <c r="P940" t="b">
        <v>0</v>
      </c>
      <c r="Q940">
        <v>8</v>
      </c>
      <c r="R940">
        <v>2</v>
      </c>
      <c r="S940">
        <v>1</v>
      </c>
      <c r="T940">
        <v>3</v>
      </c>
      <c r="U940" t="b">
        <v>1</v>
      </c>
      <c r="V940" t="s">
        <v>552</v>
      </c>
      <c r="W940" t="s">
        <v>1987</v>
      </c>
      <c r="X940" t="s">
        <v>15118</v>
      </c>
      <c r="Y940">
        <v>109</v>
      </c>
      <c r="Z940">
        <v>109</v>
      </c>
      <c r="AA940">
        <v>7</v>
      </c>
      <c r="AB940">
        <v>7</v>
      </c>
      <c r="AC940">
        <v>9</v>
      </c>
    </row>
    <row r="941" spans="1:29">
      <c r="A941">
        <v>943</v>
      </c>
      <c r="B941" t="s">
        <v>805</v>
      </c>
      <c r="C941" t="s">
        <v>2470</v>
      </c>
      <c r="J941" t="s">
        <v>1444</v>
      </c>
      <c r="K941">
        <v>0</v>
      </c>
      <c r="N941" t="b">
        <v>1</v>
      </c>
      <c r="O941" t="b">
        <v>0</v>
      </c>
      <c r="P941" t="b">
        <v>0</v>
      </c>
      <c r="Q941">
        <v>8</v>
      </c>
      <c r="R941">
        <v>2</v>
      </c>
      <c r="S941">
        <v>1</v>
      </c>
      <c r="T941">
        <v>3</v>
      </c>
      <c r="U941" t="b">
        <v>1</v>
      </c>
      <c r="V941" t="s">
        <v>552</v>
      </c>
      <c r="W941" t="s">
        <v>1987</v>
      </c>
      <c r="X941" t="s">
        <v>15119</v>
      </c>
      <c r="Y941">
        <v>110</v>
      </c>
      <c r="Z941">
        <v>110</v>
      </c>
      <c r="AA941">
        <v>7</v>
      </c>
      <c r="AB941">
        <v>7</v>
      </c>
      <c r="AC941">
        <v>9</v>
      </c>
    </row>
    <row r="942" spans="1:29">
      <c r="A942">
        <v>944</v>
      </c>
      <c r="B942" t="s">
        <v>805</v>
      </c>
      <c r="C942" t="s">
        <v>2471</v>
      </c>
      <c r="J942" t="s">
        <v>1444</v>
      </c>
      <c r="K942">
        <v>0</v>
      </c>
      <c r="N942" t="b">
        <v>1</v>
      </c>
      <c r="O942" t="b">
        <v>0</v>
      </c>
      <c r="P942" t="b">
        <v>0</v>
      </c>
      <c r="Q942">
        <v>8</v>
      </c>
      <c r="R942">
        <v>2</v>
      </c>
      <c r="S942">
        <v>1</v>
      </c>
      <c r="T942">
        <v>3</v>
      </c>
      <c r="U942" t="b">
        <v>1</v>
      </c>
      <c r="V942" t="s">
        <v>552</v>
      </c>
      <c r="W942" t="s">
        <v>1987</v>
      </c>
      <c r="X942" t="s">
        <v>15120</v>
      </c>
      <c r="Y942">
        <v>111</v>
      </c>
      <c r="Z942">
        <v>111</v>
      </c>
      <c r="AA942">
        <v>7</v>
      </c>
      <c r="AB942">
        <v>7</v>
      </c>
      <c r="AC942">
        <v>9</v>
      </c>
    </row>
    <row r="943" spans="1:29">
      <c r="A943">
        <v>945</v>
      </c>
      <c r="B943" t="s">
        <v>805</v>
      </c>
      <c r="C943" t="s">
        <v>2472</v>
      </c>
      <c r="J943" t="s">
        <v>1444</v>
      </c>
      <c r="K943">
        <v>0</v>
      </c>
      <c r="N943" t="b">
        <v>1</v>
      </c>
      <c r="O943" t="b">
        <v>0</v>
      </c>
      <c r="P943" t="b">
        <v>0</v>
      </c>
      <c r="Q943">
        <v>8</v>
      </c>
      <c r="R943">
        <v>2</v>
      </c>
      <c r="S943">
        <v>1</v>
      </c>
      <c r="T943">
        <v>3</v>
      </c>
      <c r="U943" t="b">
        <v>1</v>
      </c>
      <c r="V943" t="s">
        <v>552</v>
      </c>
      <c r="W943" t="s">
        <v>1987</v>
      </c>
      <c r="X943" t="s">
        <v>15121</v>
      </c>
      <c r="Y943">
        <v>112</v>
      </c>
      <c r="Z943">
        <v>112</v>
      </c>
      <c r="AA943">
        <v>7</v>
      </c>
      <c r="AB943">
        <v>7</v>
      </c>
      <c r="AC943">
        <v>9</v>
      </c>
    </row>
    <row r="944" spans="1:29">
      <c r="A944">
        <v>946</v>
      </c>
      <c r="B944" t="s">
        <v>805</v>
      </c>
      <c r="C944" t="s">
        <v>2473</v>
      </c>
      <c r="J944" t="s">
        <v>1444</v>
      </c>
      <c r="K944">
        <v>0</v>
      </c>
      <c r="N944" t="b">
        <v>1</v>
      </c>
      <c r="O944" t="b">
        <v>0</v>
      </c>
      <c r="P944" t="b">
        <v>0</v>
      </c>
      <c r="Q944">
        <v>8</v>
      </c>
      <c r="R944">
        <v>2</v>
      </c>
      <c r="S944">
        <v>1</v>
      </c>
      <c r="T944">
        <v>3</v>
      </c>
      <c r="U944" t="b">
        <v>1</v>
      </c>
      <c r="V944" t="s">
        <v>552</v>
      </c>
      <c r="W944" t="s">
        <v>1987</v>
      </c>
      <c r="X944" t="s">
        <v>15122</v>
      </c>
      <c r="Y944">
        <v>113</v>
      </c>
      <c r="Z944">
        <v>113</v>
      </c>
      <c r="AA944">
        <v>7</v>
      </c>
      <c r="AB944">
        <v>7</v>
      </c>
      <c r="AC944">
        <v>9</v>
      </c>
    </row>
    <row r="945" spans="1:29">
      <c r="A945">
        <v>947</v>
      </c>
      <c r="B945" t="s">
        <v>805</v>
      </c>
      <c r="C945" t="s">
        <v>2474</v>
      </c>
      <c r="J945" t="s">
        <v>1444</v>
      </c>
      <c r="K945">
        <v>0</v>
      </c>
      <c r="N945" t="b">
        <v>1</v>
      </c>
      <c r="O945" t="b">
        <v>0</v>
      </c>
      <c r="P945" t="b">
        <v>0</v>
      </c>
      <c r="Q945">
        <v>8</v>
      </c>
      <c r="R945">
        <v>2</v>
      </c>
      <c r="S945">
        <v>1</v>
      </c>
      <c r="T945">
        <v>3</v>
      </c>
      <c r="U945" t="b">
        <v>1</v>
      </c>
      <c r="V945" t="s">
        <v>552</v>
      </c>
      <c r="W945" t="s">
        <v>1987</v>
      </c>
      <c r="X945" t="s">
        <v>15123</v>
      </c>
      <c r="Y945">
        <v>114</v>
      </c>
      <c r="Z945">
        <v>114</v>
      </c>
      <c r="AA945">
        <v>7</v>
      </c>
      <c r="AB945">
        <v>7</v>
      </c>
      <c r="AC945">
        <v>9</v>
      </c>
    </row>
    <row r="946" spans="1:29">
      <c r="A946">
        <v>948</v>
      </c>
      <c r="B946" t="s">
        <v>805</v>
      </c>
      <c r="C946" t="s">
        <v>2475</v>
      </c>
      <c r="J946" t="s">
        <v>1444</v>
      </c>
      <c r="K946">
        <v>0</v>
      </c>
      <c r="N946" t="b">
        <v>1</v>
      </c>
      <c r="O946" t="b">
        <v>0</v>
      </c>
      <c r="P946" t="b">
        <v>0</v>
      </c>
      <c r="Q946">
        <v>8</v>
      </c>
      <c r="R946">
        <v>2</v>
      </c>
      <c r="S946">
        <v>1</v>
      </c>
      <c r="T946">
        <v>3</v>
      </c>
      <c r="U946" t="b">
        <v>1</v>
      </c>
      <c r="V946" t="s">
        <v>552</v>
      </c>
      <c r="W946" t="s">
        <v>1987</v>
      </c>
      <c r="X946" t="s">
        <v>15124</v>
      </c>
      <c r="Y946">
        <v>115</v>
      </c>
      <c r="Z946">
        <v>115</v>
      </c>
      <c r="AA946">
        <v>7</v>
      </c>
      <c r="AB946">
        <v>7</v>
      </c>
      <c r="AC946">
        <v>9</v>
      </c>
    </row>
    <row r="947" spans="1:29">
      <c r="A947">
        <v>949</v>
      </c>
      <c r="B947" t="s">
        <v>805</v>
      </c>
      <c r="C947" t="s">
        <v>2476</v>
      </c>
      <c r="J947" t="s">
        <v>1444</v>
      </c>
      <c r="K947">
        <v>0</v>
      </c>
      <c r="N947" t="b">
        <v>0</v>
      </c>
      <c r="O947" t="b">
        <v>1</v>
      </c>
      <c r="P947" t="b">
        <v>0</v>
      </c>
      <c r="Q947">
        <v>8</v>
      </c>
      <c r="R947">
        <v>2</v>
      </c>
      <c r="S947">
        <v>1</v>
      </c>
      <c r="T947">
        <v>3</v>
      </c>
      <c r="U947" t="b">
        <v>1</v>
      </c>
      <c r="V947" t="s">
        <v>552</v>
      </c>
      <c r="W947" t="s">
        <v>1987</v>
      </c>
      <c r="X947" t="s">
        <v>15125</v>
      </c>
      <c r="Y947">
        <v>80</v>
      </c>
      <c r="Z947">
        <v>80</v>
      </c>
      <c r="AA947">
        <v>8</v>
      </c>
      <c r="AB947">
        <v>8</v>
      </c>
      <c r="AC947">
        <v>9</v>
      </c>
    </row>
    <row r="948" spans="1:29">
      <c r="A948">
        <v>950</v>
      </c>
      <c r="B948" t="s">
        <v>805</v>
      </c>
      <c r="C948" t="s">
        <v>2477</v>
      </c>
      <c r="J948" t="s">
        <v>1444</v>
      </c>
      <c r="K948">
        <v>0</v>
      </c>
      <c r="N948" t="b">
        <v>0</v>
      </c>
      <c r="O948" t="b">
        <v>1</v>
      </c>
      <c r="P948" t="b">
        <v>0</v>
      </c>
      <c r="Q948">
        <v>8</v>
      </c>
      <c r="R948">
        <v>2</v>
      </c>
      <c r="S948">
        <v>1</v>
      </c>
      <c r="T948">
        <v>3</v>
      </c>
      <c r="U948" t="b">
        <v>1</v>
      </c>
      <c r="V948" t="s">
        <v>552</v>
      </c>
      <c r="W948" t="s">
        <v>1987</v>
      </c>
      <c r="X948" t="s">
        <v>15126</v>
      </c>
      <c r="Y948">
        <v>81</v>
      </c>
      <c r="Z948">
        <v>81</v>
      </c>
      <c r="AA948">
        <v>8</v>
      </c>
      <c r="AB948">
        <v>8</v>
      </c>
      <c r="AC948">
        <v>9</v>
      </c>
    </row>
    <row r="949" spans="1:29">
      <c r="A949">
        <v>951</v>
      </c>
      <c r="B949" t="s">
        <v>805</v>
      </c>
      <c r="C949" t="s">
        <v>2478</v>
      </c>
      <c r="J949" t="s">
        <v>1444</v>
      </c>
      <c r="K949">
        <v>0</v>
      </c>
      <c r="N949" t="b">
        <v>0</v>
      </c>
      <c r="O949" t="b">
        <v>1</v>
      </c>
      <c r="P949" t="b">
        <v>0</v>
      </c>
      <c r="Q949">
        <v>8</v>
      </c>
      <c r="R949">
        <v>2</v>
      </c>
      <c r="S949">
        <v>1</v>
      </c>
      <c r="T949">
        <v>3</v>
      </c>
      <c r="U949" t="b">
        <v>1</v>
      </c>
      <c r="V949" t="s">
        <v>552</v>
      </c>
      <c r="W949" t="s">
        <v>1987</v>
      </c>
      <c r="X949" t="s">
        <v>15127</v>
      </c>
      <c r="Y949">
        <v>82</v>
      </c>
      <c r="Z949">
        <v>82</v>
      </c>
      <c r="AA949">
        <v>8</v>
      </c>
      <c r="AB949">
        <v>8</v>
      </c>
      <c r="AC949">
        <v>9</v>
      </c>
    </row>
    <row r="950" spans="1:29">
      <c r="A950">
        <v>952</v>
      </c>
      <c r="B950" t="s">
        <v>805</v>
      </c>
      <c r="C950" t="s">
        <v>2479</v>
      </c>
      <c r="J950" t="s">
        <v>1444</v>
      </c>
      <c r="K950">
        <v>0</v>
      </c>
      <c r="N950" t="b">
        <v>0</v>
      </c>
      <c r="O950" t="b">
        <v>1</v>
      </c>
      <c r="P950" t="b">
        <v>0</v>
      </c>
      <c r="Q950">
        <v>8</v>
      </c>
      <c r="R950">
        <v>2</v>
      </c>
      <c r="S950">
        <v>1</v>
      </c>
      <c r="T950">
        <v>3</v>
      </c>
      <c r="U950" t="b">
        <v>1</v>
      </c>
      <c r="V950" t="s">
        <v>552</v>
      </c>
      <c r="W950" t="s">
        <v>1987</v>
      </c>
      <c r="X950" t="s">
        <v>15128</v>
      </c>
      <c r="Y950">
        <v>83</v>
      </c>
      <c r="Z950">
        <v>83</v>
      </c>
      <c r="AA950">
        <v>8</v>
      </c>
      <c r="AB950">
        <v>8</v>
      </c>
      <c r="AC950">
        <v>9</v>
      </c>
    </row>
    <row r="951" spans="1:29">
      <c r="A951">
        <v>953</v>
      </c>
      <c r="B951" t="s">
        <v>805</v>
      </c>
      <c r="C951" t="s">
        <v>2480</v>
      </c>
      <c r="J951" t="s">
        <v>1444</v>
      </c>
      <c r="K951">
        <v>0</v>
      </c>
      <c r="N951" t="b">
        <v>0</v>
      </c>
      <c r="O951" t="b">
        <v>1</v>
      </c>
      <c r="P951" t="b">
        <v>0</v>
      </c>
      <c r="Q951">
        <v>8</v>
      </c>
      <c r="R951">
        <v>2</v>
      </c>
      <c r="S951">
        <v>1</v>
      </c>
      <c r="T951">
        <v>3</v>
      </c>
      <c r="U951" t="b">
        <v>1</v>
      </c>
      <c r="V951" t="s">
        <v>552</v>
      </c>
      <c r="W951" t="s">
        <v>1987</v>
      </c>
      <c r="X951" t="s">
        <v>15129</v>
      </c>
      <c r="Y951">
        <v>84</v>
      </c>
      <c r="Z951">
        <v>84</v>
      </c>
      <c r="AA951">
        <v>8</v>
      </c>
      <c r="AB951">
        <v>8</v>
      </c>
      <c r="AC951">
        <v>9</v>
      </c>
    </row>
    <row r="952" spans="1:29">
      <c r="A952">
        <v>954</v>
      </c>
      <c r="B952" t="s">
        <v>805</v>
      </c>
      <c r="C952" t="s">
        <v>2481</v>
      </c>
      <c r="J952" t="s">
        <v>1444</v>
      </c>
      <c r="K952">
        <v>0</v>
      </c>
      <c r="N952" t="b">
        <v>0</v>
      </c>
      <c r="O952" t="b">
        <v>1</v>
      </c>
      <c r="P952" t="b">
        <v>0</v>
      </c>
      <c r="Q952">
        <v>8</v>
      </c>
      <c r="R952">
        <v>2</v>
      </c>
      <c r="S952">
        <v>1</v>
      </c>
      <c r="T952">
        <v>3</v>
      </c>
      <c r="U952" t="b">
        <v>1</v>
      </c>
      <c r="V952" t="s">
        <v>552</v>
      </c>
      <c r="W952" t="s">
        <v>1987</v>
      </c>
      <c r="X952" t="s">
        <v>15130</v>
      </c>
      <c r="Y952">
        <v>85</v>
      </c>
      <c r="Z952">
        <v>85</v>
      </c>
      <c r="AA952">
        <v>8</v>
      </c>
      <c r="AB952">
        <v>8</v>
      </c>
      <c r="AC952">
        <v>9</v>
      </c>
    </row>
    <row r="953" spans="1:29">
      <c r="A953">
        <v>955</v>
      </c>
      <c r="B953" t="s">
        <v>805</v>
      </c>
      <c r="C953" t="s">
        <v>2482</v>
      </c>
      <c r="J953" t="s">
        <v>1444</v>
      </c>
      <c r="K953">
        <v>0</v>
      </c>
      <c r="N953" t="b">
        <v>0</v>
      </c>
      <c r="O953" t="b">
        <v>1</v>
      </c>
      <c r="P953" t="b">
        <v>0</v>
      </c>
      <c r="Q953">
        <v>8</v>
      </c>
      <c r="R953">
        <v>2</v>
      </c>
      <c r="S953">
        <v>1</v>
      </c>
      <c r="T953">
        <v>3</v>
      </c>
      <c r="U953" t="b">
        <v>1</v>
      </c>
      <c r="V953" t="s">
        <v>552</v>
      </c>
      <c r="W953" t="s">
        <v>1987</v>
      </c>
      <c r="X953" t="s">
        <v>15131</v>
      </c>
      <c r="Y953">
        <v>86</v>
      </c>
      <c r="Z953">
        <v>86</v>
      </c>
      <c r="AA953">
        <v>8</v>
      </c>
      <c r="AB953">
        <v>8</v>
      </c>
      <c r="AC953">
        <v>9</v>
      </c>
    </row>
    <row r="954" spans="1:29">
      <c r="A954">
        <v>956</v>
      </c>
      <c r="B954" t="s">
        <v>805</v>
      </c>
      <c r="C954" t="s">
        <v>2483</v>
      </c>
      <c r="J954" t="s">
        <v>1444</v>
      </c>
      <c r="K954">
        <v>0</v>
      </c>
      <c r="N954" t="b">
        <v>0</v>
      </c>
      <c r="O954" t="b">
        <v>1</v>
      </c>
      <c r="P954" t="b">
        <v>0</v>
      </c>
      <c r="Q954">
        <v>8</v>
      </c>
      <c r="R954">
        <v>2</v>
      </c>
      <c r="S954">
        <v>1</v>
      </c>
      <c r="T954">
        <v>3</v>
      </c>
      <c r="U954" t="b">
        <v>1</v>
      </c>
      <c r="V954" t="s">
        <v>552</v>
      </c>
      <c r="W954" t="s">
        <v>1987</v>
      </c>
      <c r="X954" t="s">
        <v>15132</v>
      </c>
      <c r="Y954">
        <v>87</v>
      </c>
      <c r="Z954">
        <v>87</v>
      </c>
      <c r="AA954">
        <v>8</v>
      </c>
      <c r="AB954">
        <v>8</v>
      </c>
      <c r="AC954">
        <v>9</v>
      </c>
    </row>
    <row r="955" spans="1:29">
      <c r="A955">
        <v>957</v>
      </c>
      <c r="B955" t="s">
        <v>805</v>
      </c>
      <c r="C955" t="s">
        <v>2484</v>
      </c>
      <c r="J955" t="s">
        <v>1444</v>
      </c>
      <c r="K955">
        <v>0</v>
      </c>
      <c r="N955" t="b">
        <v>0</v>
      </c>
      <c r="O955" t="b">
        <v>1</v>
      </c>
      <c r="P955" t="b">
        <v>0</v>
      </c>
      <c r="Q955">
        <v>8</v>
      </c>
      <c r="R955">
        <v>2</v>
      </c>
      <c r="S955">
        <v>1</v>
      </c>
      <c r="T955">
        <v>3</v>
      </c>
      <c r="U955" t="b">
        <v>1</v>
      </c>
      <c r="V955" t="s">
        <v>552</v>
      </c>
      <c r="W955" t="s">
        <v>1987</v>
      </c>
      <c r="X955" t="s">
        <v>15133</v>
      </c>
      <c r="Y955">
        <v>88</v>
      </c>
      <c r="Z955">
        <v>88</v>
      </c>
      <c r="AA955">
        <v>8</v>
      </c>
      <c r="AB955">
        <v>8</v>
      </c>
      <c r="AC955">
        <v>9</v>
      </c>
    </row>
    <row r="956" spans="1:29">
      <c r="A956">
        <v>958</v>
      </c>
      <c r="B956" t="s">
        <v>805</v>
      </c>
      <c r="C956" t="s">
        <v>2485</v>
      </c>
      <c r="J956" t="s">
        <v>1444</v>
      </c>
      <c r="K956">
        <v>0</v>
      </c>
      <c r="N956" t="b">
        <v>0</v>
      </c>
      <c r="O956" t="b">
        <v>1</v>
      </c>
      <c r="P956" t="b">
        <v>0</v>
      </c>
      <c r="Q956">
        <v>8</v>
      </c>
      <c r="R956">
        <v>2</v>
      </c>
      <c r="S956">
        <v>1</v>
      </c>
      <c r="T956">
        <v>3</v>
      </c>
      <c r="U956" t="b">
        <v>1</v>
      </c>
      <c r="V956" t="s">
        <v>552</v>
      </c>
      <c r="W956" t="s">
        <v>1987</v>
      </c>
      <c r="X956" t="s">
        <v>15134</v>
      </c>
      <c r="Y956">
        <v>89</v>
      </c>
      <c r="Z956">
        <v>89</v>
      </c>
      <c r="AA956">
        <v>8</v>
      </c>
      <c r="AB956">
        <v>8</v>
      </c>
      <c r="AC956">
        <v>9</v>
      </c>
    </row>
    <row r="957" spans="1:29">
      <c r="A957">
        <v>959</v>
      </c>
      <c r="B957" t="s">
        <v>805</v>
      </c>
      <c r="C957" t="s">
        <v>2486</v>
      </c>
      <c r="J957" t="s">
        <v>1444</v>
      </c>
      <c r="K957">
        <v>0</v>
      </c>
      <c r="N957" t="b">
        <v>0</v>
      </c>
      <c r="O957" t="b">
        <v>1</v>
      </c>
      <c r="P957" t="b">
        <v>0</v>
      </c>
      <c r="Q957">
        <v>8</v>
      </c>
      <c r="R957">
        <v>2</v>
      </c>
      <c r="S957">
        <v>1</v>
      </c>
      <c r="T957">
        <v>3</v>
      </c>
      <c r="U957" t="b">
        <v>1</v>
      </c>
      <c r="V957" t="s">
        <v>552</v>
      </c>
      <c r="W957" t="s">
        <v>1987</v>
      </c>
      <c r="X957" t="s">
        <v>15135</v>
      </c>
      <c r="Y957">
        <v>90</v>
      </c>
      <c r="Z957">
        <v>90</v>
      </c>
      <c r="AA957">
        <v>8</v>
      </c>
      <c r="AB957">
        <v>8</v>
      </c>
      <c r="AC957">
        <v>9</v>
      </c>
    </row>
    <row r="958" spans="1:29">
      <c r="A958">
        <v>960</v>
      </c>
      <c r="B958" t="s">
        <v>805</v>
      </c>
      <c r="C958" t="s">
        <v>2487</v>
      </c>
      <c r="J958" t="s">
        <v>1444</v>
      </c>
      <c r="K958">
        <v>0</v>
      </c>
      <c r="N958" t="b">
        <v>0</v>
      </c>
      <c r="O958" t="b">
        <v>1</v>
      </c>
      <c r="P958" t="b">
        <v>0</v>
      </c>
      <c r="Q958">
        <v>8</v>
      </c>
      <c r="R958">
        <v>2</v>
      </c>
      <c r="S958">
        <v>1</v>
      </c>
      <c r="T958">
        <v>3</v>
      </c>
      <c r="U958" t="b">
        <v>1</v>
      </c>
      <c r="V958" t="s">
        <v>552</v>
      </c>
      <c r="W958" t="s">
        <v>1987</v>
      </c>
      <c r="X958" t="s">
        <v>15136</v>
      </c>
      <c r="Y958">
        <v>91</v>
      </c>
      <c r="Z958">
        <v>91</v>
      </c>
      <c r="AA958">
        <v>8</v>
      </c>
      <c r="AB958">
        <v>8</v>
      </c>
      <c r="AC958">
        <v>9</v>
      </c>
    </row>
    <row r="959" spans="1:29">
      <c r="A959">
        <v>961</v>
      </c>
      <c r="B959" t="s">
        <v>805</v>
      </c>
      <c r="C959" t="s">
        <v>2488</v>
      </c>
      <c r="J959" t="s">
        <v>1444</v>
      </c>
      <c r="K959">
        <v>0</v>
      </c>
      <c r="N959" t="b">
        <v>0</v>
      </c>
      <c r="O959" t="b">
        <v>1</v>
      </c>
      <c r="P959" t="b">
        <v>0</v>
      </c>
      <c r="Q959">
        <v>8</v>
      </c>
      <c r="R959">
        <v>2</v>
      </c>
      <c r="S959">
        <v>1</v>
      </c>
      <c r="T959">
        <v>3</v>
      </c>
      <c r="U959" t="b">
        <v>1</v>
      </c>
      <c r="V959" t="s">
        <v>552</v>
      </c>
      <c r="W959" t="s">
        <v>1987</v>
      </c>
      <c r="X959" t="s">
        <v>15137</v>
      </c>
      <c r="Y959">
        <v>92</v>
      </c>
      <c r="Z959">
        <v>92</v>
      </c>
      <c r="AA959">
        <v>8</v>
      </c>
      <c r="AB959">
        <v>8</v>
      </c>
      <c r="AC959">
        <v>9</v>
      </c>
    </row>
    <row r="960" spans="1:29">
      <c r="A960">
        <v>962</v>
      </c>
      <c r="B960" t="s">
        <v>805</v>
      </c>
      <c r="C960" t="s">
        <v>2489</v>
      </c>
      <c r="J960" t="s">
        <v>1444</v>
      </c>
      <c r="K960">
        <v>0</v>
      </c>
      <c r="N960" t="b">
        <v>0</v>
      </c>
      <c r="O960" t="b">
        <v>1</v>
      </c>
      <c r="P960" t="b">
        <v>0</v>
      </c>
      <c r="Q960">
        <v>8</v>
      </c>
      <c r="R960">
        <v>2</v>
      </c>
      <c r="S960">
        <v>1</v>
      </c>
      <c r="T960">
        <v>3</v>
      </c>
      <c r="U960" t="b">
        <v>1</v>
      </c>
      <c r="V960" t="s">
        <v>552</v>
      </c>
      <c r="W960" t="s">
        <v>1987</v>
      </c>
      <c r="X960" t="s">
        <v>15138</v>
      </c>
      <c r="Y960">
        <v>93</v>
      </c>
      <c r="Z960">
        <v>93</v>
      </c>
      <c r="AA960">
        <v>8</v>
      </c>
      <c r="AB960">
        <v>8</v>
      </c>
      <c r="AC960">
        <v>9</v>
      </c>
    </row>
    <row r="961" spans="1:29">
      <c r="A961">
        <v>963</v>
      </c>
      <c r="B961" t="s">
        <v>805</v>
      </c>
      <c r="C961" t="s">
        <v>2490</v>
      </c>
      <c r="J961" t="s">
        <v>1444</v>
      </c>
      <c r="K961">
        <v>0</v>
      </c>
      <c r="N961" t="b">
        <v>0</v>
      </c>
      <c r="O961" t="b">
        <v>1</v>
      </c>
      <c r="P961" t="b">
        <v>0</v>
      </c>
      <c r="Q961">
        <v>8</v>
      </c>
      <c r="R961">
        <v>2</v>
      </c>
      <c r="S961">
        <v>1</v>
      </c>
      <c r="T961">
        <v>3</v>
      </c>
      <c r="U961" t="b">
        <v>1</v>
      </c>
      <c r="V961" t="s">
        <v>552</v>
      </c>
      <c r="W961" t="s">
        <v>1987</v>
      </c>
      <c r="X961" t="s">
        <v>15139</v>
      </c>
      <c r="Y961">
        <v>94</v>
      </c>
      <c r="Z961">
        <v>94</v>
      </c>
      <c r="AA961">
        <v>8</v>
      </c>
      <c r="AB961">
        <v>8</v>
      </c>
      <c r="AC961">
        <v>9</v>
      </c>
    </row>
    <row r="962" spans="1:29">
      <c r="A962">
        <v>964</v>
      </c>
      <c r="B962" t="s">
        <v>805</v>
      </c>
      <c r="C962" t="s">
        <v>2491</v>
      </c>
      <c r="J962" t="s">
        <v>1444</v>
      </c>
      <c r="K962">
        <v>0</v>
      </c>
      <c r="N962" t="b">
        <v>0</v>
      </c>
      <c r="O962" t="b">
        <v>1</v>
      </c>
      <c r="P962" t="b">
        <v>0</v>
      </c>
      <c r="Q962">
        <v>8</v>
      </c>
      <c r="R962">
        <v>2</v>
      </c>
      <c r="S962">
        <v>1</v>
      </c>
      <c r="T962">
        <v>3</v>
      </c>
      <c r="U962" t="b">
        <v>1</v>
      </c>
      <c r="V962" t="s">
        <v>552</v>
      </c>
      <c r="W962" t="s">
        <v>1987</v>
      </c>
      <c r="X962" t="s">
        <v>15140</v>
      </c>
      <c r="Y962">
        <v>95</v>
      </c>
      <c r="Z962">
        <v>95</v>
      </c>
      <c r="AA962">
        <v>8</v>
      </c>
      <c r="AB962">
        <v>8</v>
      </c>
      <c r="AC962">
        <v>9</v>
      </c>
    </row>
    <row r="963" spans="1:29">
      <c r="A963">
        <v>965</v>
      </c>
      <c r="B963" t="s">
        <v>805</v>
      </c>
      <c r="C963" t="s">
        <v>2492</v>
      </c>
      <c r="J963" t="s">
        <v>1444</v>
      </c>
      <c r="K963">
        <v>0</v>
      </c>
      <c r="N963" t="b">
        <v>0</v>
      </c>
      <c r="O963" t="b">
        <v>1</v>
      </c>
      <c r="P963" t="b">
        <v>0</v>
      </c>
      <c r="Q963">
        <v>8</v>
      </c>
      <c r="R963">
        <v>2</v>
      </c>
      <c r="S963">
        <v>1</v>
      </c>
      <c r="T963">
        <v>3</v>
      </c>
      <c r="U963" t="b">
        <v>1</v>
      </c>
      <c r="V963" t="s">
        <v>552</v>
      </c>
      <c r="W963" t="s">
        <v>1987</v>
      </c>
      <c r="X963" t="s">
        <v>15141</v>
      </c>
      <c r="Y963">
        <v>96</v>
      </c>
      <c r="Z963">
        <v>96</v>
      </c>
      <c r="AA963">
        <v>8</v>
      </c>
      <c r="AB963">
        <v>8</v>
      </c>
      <c r="AC963">
        <v>9</v>
      </c>
    </row>
    <row r="964" spans="1:29">
      <c r="A964">
        <v>966</v>
      </c>
      <c r="B964" t="s">
        <v>805</v>
      </c>
      <c r="C964" t="s">
        <v>2493</v>
      </c>
      <c r="J964" t="s">
        <v>1444</v>
      </c>
      <c r="K964">
        <v>0</v>
      </c>
      <c r="N964" t="b">
        <v>0</v>
      </c>
      <c r="O964" t="b">
        <v>1</v>
      </c>
      <c r="P964" t="b">
        <v>0</v>
      </c>
      <c r="Q964">
        <v>8</v>
      </c>
      <c r="R964">
        <v>2</v>
      </c>
      <c r="S964">
        <v>1</v>
      </c>
      <c r="T964">
        <v>3</v>
      </c>
      <c r="U964" t="b">
        <v>1</v>
      </c>
      <c r="V964" t="s">
        <v>552</v>
      </c>
      <c r="W964" t="s">
        <v>1987</v>
      </c>
      <c r="X964" t="s">
        <v>15142</v>
      </c>
      <c r="Y964">
        <v>97</v>
      </c>
      <c r="Z964">
        <v>97</v>
      </c>
      <c r="AA964">
        <v>8</v>
      </c>
      <c r="AB964">
        <v>8</v>
      </c>
      <c r="AC964">
        <v>9</v>
      </c>
    </row>
    <row r="965" spans="1:29">
      <c r="A965">
        <v>967</v>
      </c>
      <c r="B965" t="s">
        <v>805</v>
      </c>
      <c r="C965" t="s">
        <v>2494</v>
      </c>
      <c r="J965" t="s">
        <v>1444</v>
      </c>
      <c r="K965">
        <v>0</v>
      </c>
      <c r="N965" t="b">
        <v>0</v>
      </c>
      <c r="O965" t="b">
        <v>1</v>
      </c>
      <c r="P965" t="b">
        <v>0</v>
      </c>
      <c r="Q965">
        <v>8</v>
      </c>
      <c r="R965">
        <v>2</v>
      </c>
      <c r="S965">
        <v>1</v>
      </c>
      <c r="T965">
        <v>3</v>
      </c>
      <c r="U965" t="b">
        <v>1</v>
      </c>
      <c r="V965" t="s">
        <v>552</v>
      </c>
      <c r="W965" t="s">
        <v>1987</v>
      </c>
      <c r="X965" t="s">
        <v>15143</v>
      </c>
      <c r="Y965">
        <v>98</v>
      </c>
      <c r="Z965">
        <v>98</v>
      </c>
      <c r="AA965">
        <v>8</v>
      </c>
      <c r="AB965">
        <v>8</v>
      </c>
      <c r="AC965">
        <v>9</v>
      </c>
    </row>
    <row r="966" spans="1:29">
      <c r="A966">
        <v>968</v>
      </c>
      <c r="B966" t="s">
        <v>805</v>
      </c>
      <c r="C966" t="s">
        <v>2495</v>
      </c>
      <c r="J966" t="s">
        <v>1444</v>
      </c>
      <c r="K966">
        <v>0</v>
      </c>
      <c r="N966" t="b">
        <v>0</v>
      </c>
      <c r="O966" t="b">
        <v>1</v>
      </c>
      <c r="P966" t="b">
        <v>0</v>
      </c>
      <c r="Q966">
        <v>8</v>
      </c>
      <c r="R966">
        <v>2</v>
      </c>
      <c r="S966">
        <v>1</v>
      </c>
      <c r="T966">
        <v>3</v>
      </c>
      <c r="U966" t="b">
        <v>1</v>
      </c>
      <c r="V966" t="s">
        <v>552</v>
      </c>
      <c r="W966" t="s">
        <v>1987</v>
      </c>
      <c r="X966" t="s">
        <v>15144</v>
      </c>
      <c r="Y966">
        <v>99</v>
      </c>
      <c r="Z966">
        <v>99</v>
      </c>
      <c r="AA966">
        <v>8</v>
      </c>
      <c r="AB966">
        <v>8</v>
      </c>
      <c r="AC966">
        <v>9</v>
      </c>
    </row>
    <row r="967" spans="1:29">
      <c r="A967">
        <v>969</v>
      </c>
      <c r="B967" t="s">
        <v>805</v>
      </c>
      <c r="C967" t="s">
        <v>2496</v>
      </c>
      <c r="J967" t="s">
        <v>1444</v>
      </c>
      <c r="K967">
        <v>0</v>
      </c>
      <c r="N967" t="b">
        <v>0</v>
      </c>
      <c r="O967" t="b">
        <v>1</v>
      </c>
      <c r="P967" t="b">
        <v>0</v>
      </c>
      <c r="Q967">
        <v>8</v>
      </c>
      <c r="R967">
        <v>2</v>
      </c>
      <c r="S967">
        <v>1</v>
      </c>
      <c r="T967">
        <v>3</v>
      </c>
      <c r="U967" t="b">
        <v>1</v>
      </c>
      <c r="V967" t="s">
        <v>552</v>
      </c>
      <c r="W967" t="s">
        <v>1987</v>
      </c>
      <c r="X967" t="s">
        <v>14449</v>
      </c>
      <c r="Y967">
        <v>100</v>
      </c>
      <c r="Z967">
        <v>100</v>
      </c>
      <c r="AA967">
        <v>8</v>
      </c>
      <c r="AB967">
        <v>8</v>
      </c>
      <c r="AC967">
        <v>9</v>
      </c>
    </row>
    <row r="968" spans="1:29">
      <c r="A968">
        <v>970</v>
      </c>
      <c r="B968" t="s">
        <v>805</v>
      </c>
      <c r="C968" t="s">
        <v>2497</v>
      </c>
      <c r="J968" t="s">
        <v>1444</v>
      </c>
      <c r="K968">
        <v>0</v>
      </c>
      <c r="N968" t="b">
        <v>0</v>
      </c>
      <c r="O968" t="b">
        <v>1</v>
      </c>
      <c r="P968" t="b">
        <v>0</v>
      </c>
      <c r="Q968">
        <v>8</v>
      </c>
      <c r="R968">
        <v>2</v>
      </c>
      <c r="S968">
        <v>1</v>
      </c>
      <c r="T968">
        <v>3</v>
      </c>
      <c r="U968" t="b">
        <v>1</v>
      </c>
      <c r="V968" t="s">
        <v>552</v>
      </c>
      <c r="W968" t="s">
        <v>1987</v>
      </c>
      <c r="X968" t="s">
        <v>15145</v>
      </c>
      <c r="Y968">
        <v>101</v>
      </c>
      <c r="Z968">
        <v>101</v>
      </c>
      <c r="AA968">
        <v>8</v>
      </c>
      <c r="AB968">
        <v>8</v>
      </c>
      <c r="AC968">
        <v>9</v>
      </c>
    </row>
    <row r="969" spans="1:29">
      <c r="A969">
        <v>971</v>
      </c>
      <c r="B969" t="s">
        <v>805</v>
      </c>
      <c r="C969" t="s">
        <v>2498</v>
      </c>
      <c r="J969" t="s">
        <v>1444</v>
      </c>
      <c r="K969">
        <v>0</v>
      </c>
      <c r="N969" t="b">
        <v>0</v>
      </c>
      <c r="O969" t="b">
        <v>1</v>
      </c>
      <c r="P969" t="b">
        <v>0</v>
      </c>
      <c r="Q969">
        <v>8</v>
      </c>
      <c r="R969">
        <v>2</v>
      </c>
      <c r="S969">
        <v>1</v>
      </c>
      <c r="T969">
        <v>3</v>
      </c>
      <c r="U969" t="b">
        <v>1</v>
      </c>
      <c r="V969" t="s">
        <v>552</v>
      </c>
      <c r="W969" t="s">
        <v>1987</v>
      </c>
      <c r="X969" t="s">
        <v>15146</v>
      </c>
      <c r="Y969">
        <v>102</v>
      </c>
      <c r="Z969">
        <v>102</v>
      </c>
      <c r="AA969">
        <v>8</v>
      </c>
      <c r="AB969">
        <v>8</v>
      </c>
      <c r="AC969">
        <v>9</v>
      </c>
    </row>
    <row r="970" spans="1:29">
      <c r="A970">
        <v>972</v>
      </c>
      <c r="B970" t="s">
        <v>805</v>
      </c>
      <c r="C970" t="s">
        <v>2499</v>
      </c>
      <c r="J970" t="s">
        <v>1444</v>
      </c>
      <c r="K970">
        <v>0</v>
      </c>
      <c r="N970" t="b">
        <v>0</v>
      </c>
      <c r="O970" t="b">
        <v>1</v>
      </c>
      <c r="P970" t="b">
        <v>0</v>
      </c>
      <c r="Q970">
        <v>8</v>
      </c>
      <c r="R970">
        <v>2</v>
      </c>
      <c r="S970">
        <v>1</v>
      </c>
      <c r="T970">
        <v>3</v>
      </c>
      <c r="U970" t="b">
        <v>1</v>
      </c>
      <c r="V970" t="s">
        <v>552</v>
      </c>
      <c r="W970" t="s">
        <v>1987</v>
      </c>
      <c r="X970" t="s">
        <v>15147</v>
      </c>
      <c r="Y970">
        <v>103</v>
      </c>
      <c r="Z970">
        <v>103</v>
      </c>
      <c r="AA970">
        <v>8</v>
      </c>
      <c r="AB970">
        <v>8</v>
      </c>
      <c r="AC970">
        <v>9</v>
      </c>
    </row>
    <row r="971" spans="1:29">
      <c r="A971">
        <v>973</v>
      </c>
      <c r="B971" t="s">
        <v>805</v>
      </c>
      <c r="C971" t="s">
        <v>2500</v>
      </c>
      <c r="J971" t="s">
        <v>1444</v>
      </c>
      <c r="K971">
        <v>0</v>
      </c>
      <c r="N971" t="b">
        <v>0</v>
      </c>
      <c r="O971" t="b">
        <v>1</v>
      </c>
      <c r="P971" t="b">
        <v>0</v>
      </c>
      <c r="Q971">
        <v>8</v>
      </c>
      <c r="R971">
        <v>2</v>
      </c>
      <c r="S971">
        <v>1</v>
      </c>
      <c r="T971">
        <v>3</v>
      </c>
      <c r="U971" t="b">
        <v>1</v>
      </c>
      <c r="V971" t="s">
        <v>552</v>
      </c>
      <c r="W971" t="s">
        <v>1987</v>
      </c>
      <c r="X971" t="s">
        <v>15148</v>
      </c>
      <c r="Y971">
        <v>104</v>
      </c>
      <c r="Z971">
        <v>104</v>
      </c>
      <c r="AA971">
        <v>8</v>
      </c>
      <c r="AB971">
        <v>8</v>
      </c>
      <c r="AC971">
        <v>9</v>
      </c>
    </row>
    <row r="972" spans="1:29">
      <c r="A972">
        <v>974</v>
      </c>
      <c r="B972" t="s">
        <v>805</v>
      </c>
      <c r="C972" t="s">
        <v>2501</v>
      </c>
      <c r="J972" t="s">
        <v>1444</v>
      </c>
      <c r="K972">
        <v>0</v>
      </c>
      <c r="N972" t="b">
        <v>0</v>
      </c>
      <c r="O972" t="b">
        <v>1</v>
      </c>
      <c r="P972" t="b">
        <v>0</v>
      </c>
      <c r="Q972">
        <v>8</v>
      </c>
      <c r="R972">
        <v>2</v>
      </c>
      <c r="S972">
        <v>1</v>
      </c>
      <c r="T972">
        <v>3</v>
      </c>
      <c r="U972" t="b">
        <v>1</v>
      </c>
      <c r="V972" t="s">
        <v>552</v>
      </c>
      <c r="W972" t="s">
        <v>1987</v>
      </c>
      <c r="X972" t="s">
        <v>15149</v>
      </c>
      <c r="Y972">
        <v>105</v>
      </c>
      <c r="Z972">
        <v>105</v>
      </c>
      <c r="AA972">
        <v>8</v>
      </c>
      <c r="AB972">
        <v>8</v>
      </c>
      <c r="AC972">
        <v>9</v>
      </c>
    </row>
    <row r="973" spans="1:29">
      <c r="A973">
        <v>975</v>
      </c>
      <c r="B973" t="s">
        <v>805</v>
      </c>
      <c r="C973" t="s">
        <v>2502</v>
      </c>
      <c r="J973" t="s">
        <v>1444</v>
      </c>
      <c r="K973">
        <v>0</v>
      </c>
      <c r="N973" t="b">
        <v>0</v>
      </c>
      <c r="O973" t="b">
        <v>1</v>
      </c>
      <c r="P973" t="b">
        <v>0</v>
      </c>
      <c r="Q973">
        <v>8</v>
      </c>
      <c r="R973">
        <v>2</v>
      </c>
      <c r="S973">
        <v>1</v>
      </c>
      <c r="T973">
        <v>3</v>
      </c>
      <c r="U973" t="b">
        <v>1</v>
      </c>
      <c r="V973" t="s">
        <v>552</v>
      </c>
      <c r="W973" t="s">
        <v>1987</v>
      </c>
      <c r="X973" t="s">
        <v>15150</v>
      </c>
      <c r="Y973">
        <v>106</v>
      </c>
      <c r="Z973">
        <v>106</v>
      </c>
      <c r="AA973">
        <v>8</v>
      </c>
      <c r="AB973">
        <v>8</v>
      </c>
      <c r="AC973">
        <v>9</v>
      </c>
    </row>
    <row r="974" spans="1:29">
      <c r="A974">
        <v>976</v>
      </c>
      <c r="B974" t="s">
        <v>805</v>
      </c>
      <c r="C974" t="s">
        <v>2503</v>
      </c>
      <c r="J974" t="s">
        <v>1444</v>
      </c>
      <c r="K974">
        <v>0</v>
      </c>
      <c r="N974" t="b">
        <v>0</v>
      </c>
      <c r="O974" t="b">
        <v>1</v>
      </c>
      <c r="P974" t="b">
        <v>0</v>
      </c>
      <c r="Q974">
        <v>8</v>
      </c>
      <c r="R974">
        <v>2</v>
      </c>
      <c r="S974">
        <v>1</v>
      </c>
      <c r="T974">
        <v>3</v>
      </c>
      <c r="U974" t="b">
        <v>1</v>
      </c>
      <c r="V974" t="s">
        <v>552</v>
      </c>
      <c r="W974" t="s">
        <v>1987</v>
      </c>
      <c r="X974" t="s">
        <v>15151</v>
      </c>
      <c r="Y974">
        <v>107</v>
      </c>
      <c r="Z974">
        <v>107</v>
      </c>
      <c r="AA974">
        <v>8</v>
      </c>
      <c r="AB974">
        <v>8</v>
      </c>
      <c r="AC974">
        <v>9</v>
      </c>
    </row>
    <row r="975" spans="1:29">
      <c r="A975">
        <v>977</v>
      </c>
      <c r="B975" t="s">
        <v>805</v>
      </c>
      <c r="C975" t="s">
        <v>2504</v>
      </c>
      <c r="J975" t="s">
        <v>1444</v>
      </c>
      <c r="K975">
        <v>0</v>
      </c>
      <c r="N975" t="b">
        <v>0</v>
      </c>
      <c r="O975" t="b">
        <v>1</v>
      </c>
      <c r="P975" t="b">
        <v>0</v>
      </c>
      <c r="Q975">
        <v>8</v>
      </c>
      <c r="R975">
        <v>2</v>
      </c>
      <c r="S975">
        <v>1</v>
      </c>
      <c r="T975">
        <v>3</v>
      </c>
      <c r="U975" t="b">
        <v>1</v>
      </c>
      <c r="V975" t="s">
        <v>552</v>
      </c>
      <c r="W975" t="s">
        <v>1987</v>
      </c>
      <c r="X975" t="s">
        <v>15152</v>
      </c>
      <c r="Y975">
        <v>108</v>
      </c>
      <c r="Z975">
        <v>108</v>
      </c>
      <c r="AA975">
        <v>8</v>
      </c>
      <c r="AB975">
        <v>8</v>
      </c>
      <c r="AC975">
        <v>9</v>
      </c>
    </row>
    <row r="976" spans="1:29">
      <c r="A976">
        <v>978</v>
      </c>
      <c r="B976" t="s">
        <v>805</v>
      </c>
      <c r="C976" t="s">
        <v>2505</v>
      </c>
      <c r="J976" t="s">
        <v>1444</v>
      </c>
      <c r="K976">
        <v>0</v>
      </c>
      <c r="N976" t="b">
        <v>0</v>
      </c>
      <c r="O976" t="b">
        <v>1</v>
      </c>
      <c r="P976" t="b">
        <v>0</v>
      </c>
      <c r="Q976">
        <v>8</v>
      </c>
      <c r="R976">
        <v>2</v>
      </c>
      <c r="S976">
        <v>1</v>
      </c>
      <c r="T976">
        <v>3</v>
      </c>
      <c r="U976" t="b">
        <v>1</v>
      </c>
      <c r="V976" t="s">
        <v>552</v>
      </c>
      <c r="W976" t="s">
        <v>1987</v>
      </c>
      <c r="X976" t="s">
        <v>15153</v>
      </c>
      <c r="Y976">
        <v>109</v>
      </c>
      <c r="Z976">
        <v>109</v>
      </c>
      <c r="AA976">
        <v>8</v>
      </c>
      <c r="AB976">
        <v>8</v>
      </c>
      <c r="AC976">
        <v>9</v>
      </c>
    </row>
    <row r="977" spans="1:29">
      <c r="A977">
        <v>979</v>
      </c>
      <c r="B977" t="s">
        <v>805</v>
      </c>
      <c r="C977" t="s">
        <v>2506</v>
      </c>
      <c r="J977" t="s">
        <v>1444</v>
      </c>
      <c r="K977">
        <v>0</v>
      </c>
      <c r="N977" t="b">
        <v>0</v>
      </c>
      <c r="O977" t="b">
        <v>1</v>
      </c>
      <c r="P977" t="b">
        <v>0</v>
      </c>
      <c r="Q977">
        <v>8</v>
      </c>
      <c r="R977">
        <v>2</v>
      </c>
      <c r="S977">
        <v>1</v>
      </c>
      <c r="T977">
        <v>3</v>
      </c>
      <c r="U977" t="b">
        <v>1</v>
      </c>
      <c r="V977" t="s">
        <v>552</v>
      </c>
      <c r="W977" t="s">
        <v>1987</v>
      </c>
      <c r="X977" t="s">
        <v>15154</v>
      </c>
      <c r="Y977">
        <v>110</v>
      </c>
      <c r="Z977">
        <v>110</v>
      </c>
      <c r="AA977">
        <v>8</v>
      </c>
      <c r="AB977">
        <v>8</v>
      </c>
      <c r="AC977">
        <v>9</v>
      </c>
    </row>
    <row r="978" spans="1:29">
      <c r="A978">
        <v>980</v>
      </c>
      <c r="B978" t="s">
        <v>805</v>
      </c>
      <c r="C978" t="s">
        <v>2507</v>
      </c>
      <c r="J978" t="s">
        <v>1444</v>
      </c>
      <c r="K978">
        <v>0</v>
      </c>
      <c r="N978" t="b">
        <v>0</v>
      </c>
      <c r="O978" t="b">
        <v>1</v>
      </c>
      <c r="P978" t="b">
        <v>0</v>
      </c>
      <c r="Q978">
        <v>8</v>
      </c>
      <c r="R978">
        <v>2</v>
      </c>
      <c r="S978">
        <v>1</v>
      </c>
      <c r="T978">
        <v>3</v>
      </c>
      <c r="U978" t="b">
        <v>1</v>
      </c>
      <c r="V978" t="s">
        <v>552</v>
      </c>
      <c r="W978" t="s">
        <v>1987</v>
      </c>
      <c r="X978" t="s">
        <v>15155</v>
      </c>
      <c r="Y978">
        <v>111</v>
      </c>
      <c r="Z978">
        <v>111</v>
      </c>
      <c r="AA978">
        <v>8</v>
      </c>
      <c r="AB978">
        <v>8</v>
      </c>
      <c r="AC978">
        <v>9</v>
      </c>
    </row>
    <row r="979" spans="1:29">
      <c r="A979">
        <v>981</v>
      </c>
      <c r="B979" t="s">
        <v>805</v>
      </c>
      <c r="C979" t="s">
        <v>2508</v>
      </c>
      <c r="J979" t="s">
        <v>1444</v>
      </c>
      <c r="K979">
        <v>0</v>
      </c>
      <c r="N979" t="b">
        <v>0</v>
      </c>
      <c r="O979" t="b">
        <v>1</v>
      </c>
      <c r="P979" t="b">
        <v>0</v>
      </c>
      <c r="Q979">
        <v>8</v>
      </c>
      <c r="R979">
        <v>2</v>
      </c>
      <c r="S979">
        <v>1</v>
      </c>
      <c r="T979">
        <v>3</v>
      </c>
      <c r="U979" t="b">
        <v>1</v>
      </c>
      <c r="V979" t="s">
        <v>552</v>
      </c>
      <c r="W979" t="s">
        <v>1987</v>
      </c>
      <c r="X979" t="s">
        <v>15156</v>
      </c>
      <c r="Y979">
        <v>112</v>
      </c>
      <c r="Z979">
        <v>112</v>
      </c>
      <c r="AA979">
        <v>8</v>
      </c>
      <c r="AB979">
        <v>8</v>
      </c>
      <c r="AC979">
        <v>9</v>
      </c>
    </row>
    <row r="980" spans="1:29">
      <c r="A980">
        <v>982</v>
      </c>
      <c r="B980" t="s">
        <v>805</v>
      </c>
      <c r="C980" t="s">
        <v>2509</v>
      </c>
      <c r="J980" t="s">
        <v>1444</v>
      </c>
      <c r="K980">
        <v>0</v>
      </c>
      <c r="N980" t="b">
        <v>0</v>
      </c>
      <c r="O980" t="b">
        <v>1</v>
      </c>
      <c r="P980" t="b">
        <v>0</v>
      </c>
      <c r="Q980">
        <v>8</v>
      </c>
      <c r="R980">
        <v>2</v>
      </c>
      <c r="S980">
        <v>1</v>
      </c>
      <c r="T980">
        <v>3</v>
      </c>
      <c r="U980" t="b">
        <v>1</v>
      </c>
      <c r="V980" t="s">
        <v>552</v>
      </c>
      <c r="W980" t="s">
        <v>1987</v>
      </c>
      <c r="X980" t="s">
        <v>15157</v>
      </c>
      <c r="Y980">
        <v>113</v>
      </c>
      <c r="Z980">
        <v>113</v>
      </c>
      <c r="AA980">
        <v>8</v>
      </c>
      <c r="AB980">
        <v>8</v>
      </c>
      <c r="AC980">
        <v>9</v>
      </c>
    </row>
    <row r="981" spans="1:29">
      <c r="A981">
        <v>983</v>
      </c>
      <c r="B981" t="s">
        <v>805</v>
      </c>
      <c r="C981" t="s">
        <v>2510</v>
      </c>
      <c r="J981" t="s">
        <v>1444</v>
      </c>
      <c r="K981">
        <v>0</v>
      </c>
      <c r="N981" t="b">
        <v>0</v>
      </c>
      <c r="O981" t="b">
        <v>1</v>
      </c>
      <c r="P981" t="b">
        <v>0</v>
      </c>
      <c r="Q981">
        <v>8</v>
      </c>
      <c r="R981">
        <v>2</v>
      </c>
      <c r="S981">
        <v>1</v>
      </c>
      <c r="T981">
        <v>3</v>
      </c>
      <c r="U981" t="b">
        <v>1</v>
      </c>
      <c r="V981" t="s">
        <v>552</v>
      </c>
      <c r="W981" t="s">
        <v>1987</v>
      </c>
      <c r="X981" t="s">
        <v>15158</v>
      </c>
      <c r="Y981">
        <v>114</v>
      </c>
      <c r="Z981">
        <v>114</v>
      </c>
      <c r="AA981">
        <v>8</v>
      </c>
      <c r="AB981">
        <v>8</v>
      </c>
      <c r="AC981">
        <v>9</v>
      </c>
    </row>
    <row r="982" spans="1:29">
      <c r="A982">
        <v>984</v>
      </c>
      <c r="B982" t="s">
        <v>805</v>
      </c>
      <c r="C982" t="s">
        <v>2511</v>
      </c>
      <c r="J982" t="s">
        <v>1444</v>
      </c>
      <c r="K982">
        <v>0</v>
      </c>
      <c r="N982" t="b">
        <v>0</v>
      </c>
      <c r="O982" t="b">
        <v>1</v>
      </c>
      <c r="P982" t="b">
        <v>0</v>
      </c>
      <c r="Q982">
        <v>8</v>
      </c>
      <c r="R982">
        <v>2</v>
      </c>
      <c r="S982">
        <v>1</v>
      </c>
      <c r="T982">
        <v>3</v>
      </c>
      <c r="U982" t="b">
        <v>1</v>
      </c>
      <c r="V982" t="s">
        <v>552</v>
      </c>
      <c r="W982" t="s">
        <v>1987</v>
      </c>
      <c r="X982" t="s">
        <v>15159</v>
      </c>
      <c r="Y982">
        <v>115</v>
      </c>
      <c r="Z982">
        <v>115</v>
      </c>
      <c r="AA982">
        <v>8</v>
      </c>
      <c r="AB982">
        <v>8</v>
      </c>
      <c r="AC982">
        <v>9</v>
      </c>
    </row>
    <row r="983" spans="1:29">
      <c r="A983">
        <v>985</v>
      </c>
      <c r="B983" t="s">
        <v>805</v>
      </c>
      <c r="C983" t="s">
        <v>2512</v>
      </c>
      <c r="J983" t="s">
        <v>1444</v>
      </c>
      <c r="K983">
        <v>0</v>
      </c>
      <c r="N983" t="b">
        <v>1</v>
      </c>
      <c r="O983" t="b">
        <v>0</v>
      </c>
      <c r="P983" t="b">
        <v>0</v>
      </c>
      <c r="Q983">
        <v>8</v>
      </c>
      <c r="R983">
        <v>2</v>
      </c>
      <c r="S983">
        <v>1</v>
      </c>
      <c r="T983">
        <v>3</v>
      </c>
      <c r="U983" t="b">
        <v>1</v>
      </c>
      <c r="V983" t="s">
        <v>552</v>
      </c>
      <c r="W983" t="s">
        <v>1987</v>
      </c>
      <c r="X983" t="s">
        <v>15160</v>
      </c>
      <c r="Y983">
        <v>117</v>
      </c>
      <c r="Z983">
        <v>117</v>
      </c>
      <c r="AA983">
        <v>7</v>
      </c>
      <c r="AB983">
        <v>7</v>
      </c>
      <c r="AC983">
        <v>9</v>
      </c>
    </row>
    <row r="984" spans="1:29">
      <c r="A984">
        <v>986</v>
      </c>
      <c r="B984" t="s">
        <v>805</v>
      </c>
      <c r="C984" t="s">
        <v>2513</v>
      </c>
      <c r="J984" t="s">
        <v>1444</v>
      </c>
      <c r="K984">
        <v>0</v>
      </c>
      <c r="N984" t="b">
        <v>1</v>
      </c>
      <c r="O984" t="b">
        <v>0</v>
      </c>
      <c r="P984" t="b">
        <v>0</v>
      </c>
      <c r="Q984">
        <v>8</v>
      </c>
      <c r="R984">
        <v>2</v>
      </c>
      <c r="S984">
        <v>1</v>
      </c>
      <c r="T984">
        <v>3</v>
      </c>
      <c r="U984" t="b">
        <v>1</v>
      </c>
      <c r="V984" t="s">
        <v>552</v>
      </c>
      <c r="W984" t="s">
        <v>1987</v>
      </c>
      <c r="X984" t="s">
        <v>15161</v>
      </c>
      <c r="Y984">
        <v>118</v>
      </c>
      <c r="Z984">
        <v>118</v>
      </c>
      <c r="AA984">
        <v>7</v>
      </c>
      <c r="AB984">
        <v>7</v>
      </c>
      <c r="AC984">
        <v>9</v>
      </c>
    </row>
    <row r="985" spans="1:29">
      <c r="A985">
        <v>987</v>
      </c>
      <c r="B985" t="s">
        <v>805</v>
      </c>
      <c r="C985" t="s">
        <v>2514</v>
      </c>
      <c r="J985" t="s">
        <v>1444</v>
      </c>
      <c r="K985">
        <v>0</v>
      </c>
      <c r="N985" t="b">
        <v>1</v>
      </c>
      <c r="O985" t="b">
        <v>0</v>
      </c>
      <c r="P985" t="b">
        <v>0</v>
      </c>
      <c r="Q985">
        <v>8</v>
      </c>
      <c r="R985">
        <v>2</v>
      </c>
      <c r="S985">
        <v>1</v>
      </c>
      <c r="T985">
        <v>3</v>
      </c>
      <c r="U985" t="b">
        <v>1</v>
      </c>
      <c r="V985" t="s">
        <v>552</v>
      </c>
      <c r="W985" t="s">
        <v>1987</v>
      </c>
      <c r="X985" t="s">
        <v>15162</v>
      </c>
      <c r="Y985">
        <v>119</v>
      </c>
      <c r="Z985">
        <v>119</v>
      </c>
      <c r="AA985">
        <v>7</v>
      </c>
      <c r="AB985">
        <v>7</v>
      </c>
      <c r="AC985">
        <v>9</v>
      </c>
    </row>
    <row r="986" spans="1:29">
      <c r="A986">
        <v>988</v>
      </c>
      <c r="B986" t="s">
        <v>805</v>
      </c>
      <c r="C986" t="s">
        <v>2515</v>
      </c>
      <c r="J986" t="s">
        <v>1444</v>
      </c>
      <c r="K986">
        <v>0</v>
      </c>
      <c r="N986" t="b">
        <v>1</v>
      </c>
      <c r="O986" t="b">
        <v>0</v>
      </c>
      <c r="P986" t="b">
        <v>0</v>
      </c>
      <c r="Q986">
        <v>8</v>
      </c>
      <c r="R986">
        <v>2</v>
      </c>
      <c r="S986">
        <v>1</v>
      </c>
      <c r="T986">
        <v>3</v>
      </c>
      <c r="U986" t="b">
        <v>1</v>
      </c>
      <c r="V986" t="s">
        <v>552</v>
      </c>
      <c r="W986" t="s">
        <v>1987</v>
      </c>
      <c r="X986" t="s">
        <v>15163</v>
      </c>
      <c r="Y986">
        <v>120</v>
      </c>
      <c r="Z986">
        <v>120</v>
      </c>
      <c r="AA986">
        <v>7</v>
      </c>
      <c r="AB986">
        <v>7</v>
      </c>
      <c r="AC986">
        <v>9</v>
      </c>
    </row>
    <row r="987" spans="1:29">
      <c r="A987">
        <v>989</v>
      </c>
      <c r="B987" t="s">
        <v>805</v>
      </c>
      <c r="C987" t="s">
        <v>2516</v>
      </c>
      <c r="J987" t="s">
        <v>1444</v>
      </c>
      <c r="K987">
        <v>0</v>
      </c>
      <c r="N987" t="b">
        <v>1</v>
      </c>
      <c r="O987" t="b">
        <v>0</v>
      </c>
      <c r="P987" t="b">
        <v>0</v>
      </c>
      <c r="Q987">
        <v>8</v>
      </c>
      <c r="R987">
        <v>2</v>
      </c>
      <c r="S987">
        <v>1</v>
      </c>
      <c r="T987">
        <v>3</v>
      </c>
      <c r="U987" t="b">
        <v>1</v>
      </c>
      <c r="V987" t="s">
        <v>552</v>
      </c>
      <c r="W987" t="s">
        <v>1987</v>
      </c>
      <c r="X987" t="s">
        <v>15164</v>
      </c>
      <c r="Y987">
        <v>121</v>
      </c>
      <c r="Z987">
        <v>121</v>
      </c>
      <c r="AA987">
        <v>7</v>
      </c>
      <c r="AB987">
        <v>7</v>
      </c>
      <c r="AC987">
        <v>9</v>
      </c>
    </row>
    <row r="988" spans="1:29">
      <c r="A988">
        <v>990</v>
      </c>
      <c r="B988" t="s">
        <v>805</v>
      </c>
      <c r="C988" t="s">
        <v>2517</v>
      </c>
      <c r="J988" t="s">
        <v>1444</v>
      </c>
      <c r="K988">
        <v>0</v>
      </c>
      <c r="N988" t="b">
        <v>1</v>
      </c>
      <c r="O988" t="b">
        <v>0</v>
      </c>
      <c r="P988" t="b">
        <v>0</v>
      </c>
      <c r="Q988">
        <v>8</v>
      </c>
      <c r="R988">
        <v>2</v>
      </c>
      <c r="S988">
        <v>1</v>
      </c>
      <c r="T988">
        <v>3</v>
      </c>
      <c r="U988" t="b">
        <v>1</v>
      </c>
      <c r="V988" t="s">
        <v>552</v>
      </c>
      <c r="W988" t="s">
        <v>1987</v>
      </c>
      <c r="X988" t="s">
        <v>15165</v>
      </c>
      <c r="Y988">
        <v>122</v>
      </c>
      <c r="Z988">
        <v>122</v>
      </c>
      <c r="AA988">
        <v>7</v>
      </c>
      <c r="AB988">
        <v>7</v>
      </c>
      <c r="AC988">
        <v>9</v>
      </c>
    </row>
    <row r="989" spans="1:29">
      <c r="A989">
        <v>991</v>
      </c>
      <c r="B989" t="s">
        <v>805</v>
      </c>
      <c r="C989" t="s">
        <v>2518</v>
      </c>
      <c r="J989" t="s">
        <v>1444</v>
      </c>
      <c r="K989">
        <v>0</v>
      </c>
      <c r="N989" t="b">
        <v>1</v>
      </c>
      <c r="O989" t="b">
        <v>0</v>
      </c>
      <c r="P989" t="b">
        <v>0</v>
      </c>
      <c r="Q989">
        <v>8</v>
      </c>
      <c r="R989">
        <v>2</v>
      </c>
      <c r="S989">
        <v>1</v>
      </c>
      <c r="T989">
        <v>3</v>
      </c>
      <c r="U989" t="b">
        <v>1</v>
      </c>
      <c r="V989" t="s">
        <v>552</v>
      </c>
      <c r="W989" t="s">
        <v>1987</v>
      </c>
      <c r="X989" t="s">
        <v>15166</v>
      </c>
      <c r="Y989">
        <v>123</v>
      </c>
      <c r="Z989">
        <v>123</v>
      </c>
      <c r="AA989">
        <v>7</v>
      </c>
      <c r="AB989">
        <v>7</v>
      </c>
      <c r="AC989">
        <v>9</v>
      </c>
    </row>
    <row r="990" spans="1:29">
      <c r="A990">
        <v>992</v>
      </c>
      <c r="B990" t="s">
        <v>805</v>
      </c>
      <c r="C990" t="s">
        <v>2519</v>
      </c>
      <c r="J990" t="s">
        <v>1444</v>
      </c>
      <c r="K990">
        <v>0</v>
      </c>
      <c r="N990" t="b">
        <v>1</v>
      </c>
      <c r="O990" t="b">
        <v>0</v>
      </c>
      <c r="P990" t="b">
        <v>0</v>
      </c>
      <c r="Q990">
        <v>8</v>
      </c>
      <c r="R990">
        <v>2</v>
      </c>
      <c r="S990">
        <v>1</v>
      </c>
      <c r="T990">
        <v>3</v>
      </c>
      <c r="U990" t="b">
        <v>1</v>
      </c>
      <c r="V990" t="s">
        <v>552</v>
      </c>
      <c r="W990" t="s">
        <v>1987</v>
      </c>
      <c r="X990" t="s">
        <v>15167</v>
      </c>
      <c r="Y990">
        <v>124</v>
      </c>
      <c r="Z990">
        <v>124</v>
      </c>
      <c r="AA990">
        <v>7</v>
      </c>
      <c r="AB990">
        <v>7</v>
      </c>
      <c r="AC990">
        <v>9</v>
      </c>
    </row>
    <row r="991" spans="1:29">
      <c r="A991">
        <v>993</v>
      </c>
      <c r="B991" t="s">
        <v>805</v>
      </c>
      <c r="C991" t="s">
        <v>2520</v>
      </c>
      <c r="J991" t="s">
        <v>1444</v>
      </c>
      <c r="K991">
        <v>0</v>
      </c>
      <c r="N991" t="b">
        <v>1</v>
      </c>
      <c r="O991" t="b">
        <v>0</v>
      </c>
      <c r="P991" t="b">
        <v>0</v>
      </c>
      <c r="Q991">
        <v>8</v>
      </c>
      <c r="R991">
        <v>2</v>
      </c>
      <c r="S991">
        <v>1</v>
      </c>
      <c r="T991">
        <v>3</v>
      </c>
      <c r="U991" t="b">
        <v>1</v>
      </c>
      <c r="V991" t="s">
        <v>552</v>
      </c>
      <c r="W991" t="s">
        <v>1987</v>
      </c>
      <c r="X991" t="s">
        <v>15168</v>
      </c>
      <c r="Y991">
        <v>125</v>
      </c>
      <c r="Z991">
        <v>125</v>
      </c>
      <c r="AA991">
        <v>7</v>
      </c>
      <c r="AB991">
        <v>7</v>
      </c>
      <c r="AC991">
        <v>9</v>
      </c>
    </row>
    <row r="992" spans="1:29">
      <c r="A992">
        <v>994</v>
      </c>
      <c r="B992" t="s">
        <v>805</v>
      </c>
      <c r="C992" t="s">
        <v>2521</v>
      </c>
      <c r="J992" t="s">
        <v>1444</v>
      </c>
      <c r="K992">
        <v>0</v>
      </c>
      <c r="N992" t="b">
        <v>0</v>
      </c>
      <c r="O992" t="b">
        <v>1</v>
      </c>
      <c r="P992" t="b">
        <v>0</v>
      </c>
      <c r="Q992">
        <v>8</v>
      </c>
      <c r="R992">
        <v>2</v>
      </c>
      <c r="S992">
        <v>1</v>
      </c>
      <c r="T992">
        <v>3</v>
      </c>
      <c r="U992" t="b">
        <v>1</v>
      </c>
      <c r="V992" t="s">
        <v>552</v>
      </c>
      <c r="W992" t="s">
        <v>1987</v>
      </c>
      <c r="X992" t="s">
        <v>15169</v>
      </c>
      <c r="Y992">
        <v>117</v>
      </c>
      <c r="Z992">
        <v>117</v>
      </c>
      <c r="AA992">
        <v>8</v>
      </c>
      <c r="AB992">
        <v>8</v>
      </c>
      <c r="AC992">
        <v>9</v>
      </c>
    </row>
    <row r="993" spans="1:29">
      <c r="A993">
        <v>995</v>
      </c>
      <c r="B993" t="s">
        <v>805</v>
      </c>
      <c r="C993" t="s">
        <v>2522</v>
      </c>
      <c r="J993" t="s">
        <v>1444</v>
      </c>
      <c r="K993">
        <v>0</v>
      </c>
      <c r="N993" t="b">
        <v>0</v>
      </c>
      <c r="O993" t="b">
        <v>1</v>
      </c>
      <c r="P993" t="b">
        <v>0</v>
      </c>
      <c r="Q993">
        <v>8</v>
      </c>
      <c r="R993">
        <v>2</v>
      </c>
      <c r="S993">
        <v>1</v>
      </c>
      <c r="T993">
        <v>3</v>
      </c>
      <c r="U993" t="b">
        <v>1</v>
      </c>
      <c r="V993" t="s">
        <v>552</v>
      </c>
      <c r="W993" t="s">
        <v>1987</v>
      </c>
      <c r="X993" t="s">
        <v>15170</v>
      </c>
      <c r="Y993">
        <v>118</v>
      </c>
      <c r="Z993">
        <v>118</v>
      </c>
      <c r="AA993">
        <v>8</v>
      </c>
      <c r="AB993">
        <v>8</v>
      </c>
      <c r="AC993">
        <v>9</v>
      </c>
    </row>
    <row r="994" spans="1:29">
      <c r="A994">
        <v>996</v>
      </c>
      <c r="B994" t="s">
        <v>805</v>
      </c>
      <c r="C994" t="s">
        <v>2523</v>
      </c>
      <c r="J994" t="s">
        <v>1444</v>
      </c>
      <c r="K994">
        <v>0</v>
      </c>
      <c r="N994" t="b">
        <v>0</v>
      </c>
      <c r="O994" t="b">
        <v>1</v>
      </c>
      <c r="P994" t="b">
        <v>0</v>
      </c>
      <c r="Q994">
        <v>8</v>
      </c>
      <c r="R994">
        <v>2</v>
      </c>
      <c r="S994">
        <v>1</v>
      </c>
      <c r="T994">
        <v>3</v>
      </c>
      <c r="U994" t="b">
        <v>1</v>
      </c>
      <c r="V994" t="s">
        <v>552</v>
      </c>
      <c r="W994" t="s">
        <v>1987</v>
      </c>
      <c r="X994" t="s">
        <v>15171</v>
      </c>
      <c r="Y994">
        <v>119</v>
      </c>
      <c r="Z994">
        <v>119</v>
      </c>
      <c r="AA994">
        <v>8</v>
      </c>
      <c r="AB994">
        <v>8</v>
      </c>
      <c r="AC994">
        <v>9</v>
      </c>
    </row>
    <row r="995" spans="1:29">
      <c r="A995">
        <v>997</v>
      </c>
      <c r="B995" t="s">
        <v>805</v>
      </c>
      <c r="C995" t="s">
        <v>2524</v>
      </c>
      <c r="J995" t="s">
        <v>1444</v>
      </c>
      <c r="K995">
        <v>0</v>
      </c>
      <c r="N995" t="b">
        <v>0</v>
      </c>
      <c r="O995" t="b">
        <v>1</v>
      </c>
      <c r="P995" t="b">
        <v>0</v>
      </c>
      <c r="Q995">
        <v>8</v>
      </c>
      <c r="R995">
        <v>2</v>
      </c>
      <c r="S995">
        <v>1</v>
      </c>
      <c r="T995">
        <v>3</v>
      </c>
      <c r="U995" t="b">
        <v>1</v>
      </c>
      <c r="V995" t="s">
        <v>552</v>
      </c>
      <c r="W995" t="s">
        <v>1987</v>
      </c>
      <c r="X995" t="s">
        <v>15172</v>
      </c>
      <c r="Y995">
        <v>120</v>
      </c>
      <c r="Z995">
        <v>120</v>
      </c>
      <c r="AA995">
        <v>8</v>
      </c>
      <c r="AB995">
        <v>8</v>
      </c>
      <c r="AC995">
        <v>9</v>
      </c>
    </row>
    <row r="996" spans="1:29">
      <c r="A996">
        <v>998</v>
      </c>
      <c r="B996" t="s">
        <v>805</v>
      </c>
      <c r="C996" t="s">
        <v>2525</v>
      </c>
      <c r="J996" t="s">
        <v>1444</v>
      </c>
      <c r="K996">
        <v>0</v>
      </c>
      <c r="N996" t="b">
        <v>0</v>
      </c>
      <c r="O996" t="b">
        <v>1</v>
      </c>
      <c r="P996" t="b">
        <v>0</v>
      </c>
      <c r="Q996">
        <v>8</v>
      </c>
      <c r="R996">
        <v>2</v>
      </c>
      <c r="S996">
        <v>1</v>
      </c>
      <c r="T996">
        <v>3</v>
      </c>
      <c r="U996" t="b">
        <v>1</v>
      </c>
      <c r="V996" t="s">
        <v>552</v>
      </c>
      <c r="W996" t="s">
        <v>1987</v>
      </c>
      <c r="X996" t="s">
        <v>15173</v>
      </c>
      <c r="Y996">
        <v>121</v>
      </c>
      <c r="Z996">
        <v>121</v>
      </c>
      <c r="AA996">
        <v>8</v>
      </c>
      <c r="AB996">
        <v>8</v>
      </c>
      <c r="AC996">
        <v>9</v>
      </c>
    </row>
    <row r="997" spans="1:29">
      <c r="A997">
        <v>999</v>
      </c>
      <c r="B997" t="s">
        <v>805</v>
      </c>
      <c r="C997" t="s">
        <v>2526</v>
      </c>
      <c r="J997" t="s">
        <v>1444</v>
      </c>
      <c r="K997">
        <v>0</v>
      </c>
      <c r="N997" t="b">
        <v>0</v>
      </c>
      <c r="O997" t="b">
        <v>1</v>
      </c>
      <c r="P997" t="b">
        <v>0</v>
      </c>
      <c r="Q997">
        <v>8</v>
      </c>
      <c r="R997">
        <v>2</v>
      </c>
      <c r="S997">
        <v>1</v>
      </c>
      <c r="T997">
        <v>3</v>
      </c>
      <c r="U997" t="b">
        <v>1</v>
      </c>
      <c r="V997" t="s">
        <v>552</v>
      </c>
      <c r="W997" t="s">
        <v>1987</v>
      </c>
      <c r="X997" t="s">
        <v>15174</v>
      </c>
      <c r="Y997">
        <v>122</v>
      </c>
      <c r="Z997">
        <v>122</v>
      </c>
      <c r="AA997">
        <v>8</v>
      </c>
      <c r="AB997">
        <v>8</v>
      </c>
      <c r="AC997">
        <v>9</v>
      </c>
    </row>
    <row r="998" spans="1:29">
      <c r="A998">
        <v>1000</v>
      </c>
      <c r="B998" t="s">
        <v>805</v>
      </c>
      <c r="C998" t="s">
        <v>2527</v>
      </c>
      <c r="J998" t="s">
        <v>1444</v>
      </c>
      <c r="K998">
        <v>0</v>
      </c>
      <c r="N998" t="b">
        <v>0</v>
      </c>
      <c r="O998" t="b">
        <v>1</v>
      </c>
      <c r="P998" t="b">
        <v>0</v>
      </c>
      <c r="Q998">
        <v>8</v>
      </c>
      <c r="R998">
        <v>2</v>
      </c>
      <c r="S998">
        <v>1</v>
      </c>
      <c r="T998">
        <v>3</v>
      </c>
      <c r="U998" t="b">
        <v>1</v>
      </c>
      <c r="V998" t="s">
        <v>552</v>
      </c>
      <c r="W998" t="s">
        <v>1987</v>
      </c>
      <c r="X998" t="s">
        <v>15175</v>
      </c>
      <c r="Y998">
        <v>123</v>
      </c>
      <c r="Z998">
        <v>123</v>
      </c>
      <c r="AA998">
        <v>8</v>
      </c>
      <c r="AB998">
        <v>8</v>
      </c>
      <c r="AC998">
        <v>9</v>
      </c>
    </row>
    <row r="999" spans="1:29">
      <c r="A999">
        <v>1001</v>
      </c>
      <c r="B999" t="s">
        <v>805</v>
      </c>
      <c r="C999" t="s">
        <v>2528</v>
      </c>
      <c r="J999" t="s">
        <v>1444</v>
      </c>
      <c r="K999">
        <v>0</v>
      </c>
      <c r="N999" t="b">
        <v>0</v>
      </c>
      <c r="O999" t="b">
        <v>1</v>
      </c>
      <c r="P999" t="b">
        <v>0</v>
      </c>
      <c r="Q999">
        <v>8</v>
      </c>
      <c r="R999">
        <v>2</v>
      </c>
      <c r="S999">
        <v>1</v>
      </c>
      <c r="T999">
        <v>3</v>
      </c>
      <c r="U999" t="b">
        <v>1</v>
      </c>
      <c r="V999" t="s">
        <v>552</v>
      </c>
      <c r="W999" t="s">
        <v>1987</v>
      </c>
      <c r="X999" t="s">
        <v>15176</v>
      </c>
      <c r="Y999">
        <v>124</v>
      </c>
      <c r="Z999">
        <v>124</v>
      </c>
      <c r="AA999">
        <v>8</v>
      </c>
      <c r="AB999">
        <v>8</v>
      </c>
      <c r="AC999">
        <v>9</v>
      </c>
    </row>
    <row r="1000" spans="1:29">
      <c r="A1000">
        <v>1002</v>
      </c>
      <c r="B1000" t="s">
        <v>805</v>
      </c>
      <c r="C1000" t="s">
        <v>2529</v>
      </c>
      <c r="J1000" t="s">
        <v>1444</v>
      </c>
      <c r="K1000">
        <v>0</v>
      </c>
      <c r="N1000" t="b">
        <v>0</v>
      </c>
      <c r="O1000" t="b">
        <v>1</v>
      </c>
      <c r="P1000" t="b">
        <v>0</v>
      </c>
      <c r="Q1000">
        <v>8</v>
      </c>
      <c r="R1000">
        <v>2</v>
      </c>
      <c r="S1000">
        <v>1</v>
      </c>
      <c r="T1000">
        <v>3</v>
      </c>
      <c r="U1000" t="b">
        <v>1</v>
      </c>
      <c r="V1000" t="s">
        <v>552</v>
      </c>
      <c r="W1000" t="s">
        <v>1987</v>
      </c>
      <c r="X1000" t="s">
        <v>15177</v>
      </c>
      <c r="Y1000">
        <v>125</v>
      </c>
      <c r="Z1000">
        <v>125</v>
      </c>
      <c r="AA1000">
        <v>8</v>
      </c>
      <c r="AB1000">
        <v>8</v>
      </c>
      <c r="AC1000">
        <v>9</v>
      </c>
    </row>
    <row r="1001" spans="1:29">
      <c r="A1001">
        <v>1003</v>
      </c>
      <c r="B1001" t="s">
        <v>805</v>
      </c>
      <c r="C1001" t="s">
        <v>2530</v>
      </c>
      <c r="J1001" t="s">
        <v>1444</v>
      </c>
      <c r="K1001">
        <v>0</v>
      </c>
      <c r="N1001" t="b">
        <v>0</v>
      </c>
      <c r="O1001" t="b">
        <v>1</v>
      </c>
      <c r="P1001" t="b">
        <v>0</v>
      </c>
      <c r="Q1001">
        <v>8</v>
      </c>
      <c r="R1001">
        <v>2</v>
      </c>
      <c r="S1001">
        <v>1</v>
      </c>
      <c r="T1001">
        <v>3</v>
      </c>
      <c r="U1001" t="b">
        <v>1</v>
      </c>
      <c r="V1001" t="s">
        <v>552</v>
      </c>
      <c r="W1001" t="s">
        <v>1987</v>
      </c>
      <c r="X1001" t="s">
        <v>15178</v>
      </c>
      <c r="Y1001">
        <v>126</v>
      </c>
      <c r="Z1001">
        <v>126</v>
      </c>
      <c r="AA1001">
        <v>4</v>
      </c>
      <c r="AB1001">
        <v>4</v>
      </c>
      <c r="AC1001">
        <v>9</v>
      </c>
    </row>
    <row r="1002" spans="1:29">
      <c r="A1002">
        <v>1004</v>
      </c>
      <c r="B1002" t="s">
        <v>805</v>
      </c>
      <c r="C1002" t="s">
        <v>2531</v>
      </c>
      <c r="J1002" t="s">
        <v>1444</v>
      </c>
      <c r="K1002">
        <v>0</v>
      </c>
      <c r="N1002" t="b">
        <v>0</v>
      </c>
      <c r="O1002" t="b">
        <v>1</v>
      </c>
      <c r="P1002" t="b">
        <v>0</v>
      </c>
      <c r="Q1002">
        <v>8</v>
      </c>
      <c r="R1002">
        <v>2</v>
      </c>
      <c r="S1002">
        <v>1</v>
      </c>
      <c r="T1002">
        <v>3</v>
      </c>
      <c r="U1002" t="b">
        <v>1</v>
      </c>
      <c r="V1002" t="s">
        <v>552</v>
      </c>
      <c r="W1002" t="s">
        <v>1987</v>
      </c>
      <c r="X1002" t="s">
        <v>15179</v>
      </c>
      <c r="Y1002">
        <v>126</v>
      </c>
      <c r="Z1002">
        <v>126</v>
      </c>
      <c r="AA1002">
        <v>5</v>
      </c>
      <c r="AB1002">
        <v>5</v>
      </c>
      <c r="AC1002">
        <v>9</v>
      </c>
    </row>
    <row r="1003" spans="1:29">
      <c r="A1003">
        <v>1005</v>
      </c>
      <c r="B1003" t="s">
        <v>805</v>
      </c>
      <c r="C1003" t="s">
        <v>2532</v>
      </c>
      <c r="J1003" t="s">
        <v>1444</v>
      </c>
      <c r="K1003">
        <v>0</v>
      </c>
      <c r="N1003" t="b">
        <v>0</v>
      </c>
      <c r="O1003" t="b">
        <v>1</v>
      </c>
      <c r="P1003" t="b">
        <v>0</v>
      </c>
      <c r="Q1003">
        <v>8</v>
      </c>
      <c r="R1003">
        <v>2</v>
      </c>
      <c r="S1003">
        <v>1</v>
      </c>
      <c r="T1003">
        <v>3</v>
      </c>
      <c r="U1003" t="b">
        <v>1</v>
      </c>
      <c r="V1003" t="s">
        <v>552</v>
      </c>
      <c r="W1003" t="s">
        <v>1987</v>
      </c>
      <c r="X1003" t="s">
        <v>15180</v>
      </c>
      <c r="Y1003">
        <v>126</v>
      </c>
      <c r="Z1003">
        <v>126</v>
      </c>
      <c r="AA1003">
        <v>6</v>
      </c>
      <c r="AB1003">
        <v>6</v>
      </c>
      <c r="AC1003">
        <v>9</v>
      </c>
    </row>
    <row r="1004" spans="1:29">
      <c r="A1004">
        <v>1006</v>
      </c>
      <c r="B1004" t="s">
        <v>805</v>
      </c>
      <c r="C1004" t="s">
        <v>2533</v>
      </c>
      <c r="J1004" t="s">
        <v>1444</v>
      </c>
      <c r="K1004">
        <v>0</v>
      </c>
      <c r="N1004" t="b">
        <v>0</v>
      </c>
      <c r="O1004" t="b">
        <v>1</v>
      </c>
      <c r="P1004" t="b">
        <v>0</v>
      </c>
      <c r="Q1004">
        <v>8</v>
      </c>
      <c r="R1004">
        <v>2</v>
      </c>
      <c r="S1004">
        <v>1</v>
      </c>
      <c r="T1004">
        <v>3</v>
      </c>
      <c r="U1004" t="b">
        <v>1</v>
      </c>
      <c r="V1004" t="s">
        <v>552</v>
      </c>
      <c r="W1004" t="s">
        <v>1987</v>
      </c>
      <c r="X1004" t="s">
        <v>15181</v>
      </c>
      <c r="Y1004">
        <v>126</v>
      </c>
      <c r="Z1004">
        <v>126</v>
      </c>
      <c r="AA1004">
        <v>7</v>
      </c>
      <c r="AB1004">
        <v>7</v>
      </c>
      <c r="AC1004">
        <v>9</v>
      </c>
    </row>
    <row r="1005" spans="1:29">
      <c r="A1005">
        <v>1007</v>
      </c>
      <c r="B1005" t="s">
        <v>805</v>
      </c>
      <c r="C1005" t="s">
        <v>2534</v>
      </c>
      <c r="J1005" t="s">
        <v>1444</v>
      </c>
      <c r="K1005">
        <v>0</v>
      </c>
      <c r="N1005" t="b">
        <v>0</v>
      </c>
      <c r="O1005" t="b">
        <v>1</v>
      </c>
      <c r="P1005" t="b">
        <v>0</v>
      </c>
      <c r="Q1005">
        <v>8</v>
      </c>
      <c r="R1005">
        <v>2</v>
      </c>
      <c r="S1005">
        <v>1</v>
      </c>
      <c r="T1005">
        <v>3</v>
      </c>
      <c r="U1005" t="b">
        <v>1</v>
      </c>
      <c r="V1005" t="s">
        <v>552</v>
      </c>
      <c r="W1005" t="s">
        <v>1987</v>
      </c>
      <c r="X1005" t="s">
        <v>15182</v>
      </c>
      <c r="Y1005">
        <v>126</v>
      </c>
      <c r="Z1005">
        <v>126</v>
      </c>
      <c r="AA1005">
        <v>8</v>
      </c>
      <c r="AB1005">
        <v>8</v>
      </c>
      <c r="AC1005">
        <v>9</v>
      </c>
    </row>
    <row r="1006" spans="1:29">
      <c r="A1006">
        <v>1008</v>
      </c>
      <c r="B1006" t="s">
        <v>805</v>
      </c>
      <c r="C1006" t="s">
        <v>2535</v>
      </c>
      <c r="J1006" t="s">
        <v>1444</v>
      </c>
      <c r="K1006">
        <v>0</v>
      </c>
      <c r="N1006" t="b">
        <v>0</v>
      </c>
      <c r="O1006" t="b">
        <v>1</v>
      </c>
      <c r="P1006" t="b">
        <v>0</v>
      </c>
      <c r="Q1006">
        <v>8</v>
      </c>
      <c r="R1006">
        <v>2</v>
      </c>
      <c r="S1006">
        <v>1</v>
      </c>
      <c r="T1006">
        <v>3</v>
      </c>
      <c r="U1006" t="b">
        <v>1</v>
      </c>
      <c r="V1006" t="s">
        <v>552</v>
      </c>
      <c r="W1006" t="s">
        <v>1987</v>
      </c>
      <c r="X1006" t="s">
        <v>15183</v>
      </c>
      <c r="Y1006">
        <v>127</v>
      </c>
      <c r="Z1006">
        <v>127</v>
      </c>
      <c r="AA1006">
        <v>4</v>
      </c>
      <c r="AB1006">
        <v>4</v>
      </c>
      <c r="AC1006">
        <v>9</v>
      </c>
    </row>
    <row r="1007" spans="1:29">
      <c r="A1007">
        <v>1009</v>
      </c>
      <c r="B1007" t="s">
        <v>805</v>
      </c>
      <c r="C1007" t="s">
        <v>2536</v>
      </c>
      <c r="J1007" t="s">
        <v>1444</v>
      </c>
      <c r="K1007">
        <v>0</v>
      </c>
      <c r="N1007" t="b">
        <v>0</v>
      </c>
      <c r="O1007" t="b">
        <v>1</v>
      </c>
      <c r="P1007" t="b">
        <v>0</v>
      </c>
      <c r="Q1007">
        <v>8</v>
      </c>
      <c r="R1007">
        <v>2</v>
      </c>
      <c r="S1007">
        <v>1</v>
      </c>
      <c r="T1007">
        <v>3</v>
      </c>
      <c r="U1007" t="b">
        <v>1</v>
      </c>
      <c r="V1007" t="s">
        <v>552</v>
      </c>
      <c r="W1007" t="s">
        <v>1987</v>
      </c>
      <c r="X1007" t="s">
        <v>15184</v>
      </c>
      <c r="Y1007">
        <v>127</v>
      </c>
      <c r="Z1007">
        <v>127</v>
      </c>
      <c r="AA1007">
        <v>5</v>
      </c>
      <c r="AB1007">
        <v>5</v>
      </c>
      <c r="AC1007">
        <v>9</v>
      </c>
    </row>
    <row r="1008" spans="1:29">
      <c r="A1008">
        <v>1010</v>
      </c>
      <c r="B1008" t="s">
        <v>805</v>
      </c>
      <c r="C1008" t="s">
        <v>2537</v>
      </c>
      <c r="J1008" t="s">
        <v>1444</v>
      </c>
      <c r="K1008">
        <v>0</v>
      </c>
      <c r="N1008" t="b">
        <v>0</v>
      </c>
      <c r="O1008" t="b">
        <v>1</v>
      </c>
      <c r="P1008" t="b">
        <v>0</v>
      </c>
      <c r="Q1008">
        <v>8</v>
      </c>
      <c r="R1008">
        <v>2</v>
      </c>
      <c r="S1008">
        <v>1</v>
      </c>
      <c r="T1008">
        <v>3</v>
      </c>
      <c r="U1008" t="b">
        <v>1</v>
      </c>
      <c r="V1008" t="s">
        <v>552</v>
      </c>
      <c r="W1008" t="s">
        <v>1987</v>
      </c>
      <c r="X1008" t="s">
        <v>15185</v>
      </c>
      <c r="Y1008">
        <v>127</v>
      </c>
      <c r="Z1008">
        <v>127</v>
      </c>
      <c r="AA1008">
        <v>6</v>
      </c>
      <c r="AB1008">
        <v>6</v>
      </c>
      <c r="AC1008">
        <v>9</v>
      </c>
    </row>
    <row r="1009" spans="1:29">
      <c r="A1009">
        <v>1011</v>
      </c>
      <c r="B1009" t="s">
        <v>805</v>
      </c>
      <c r="C1009" t="s">
        <v>2538</v>
      </c>
      <c r="J1009" t="s">
        <v>1444</v>
      </c>
      <c r="K1009">
        <v>0</v>
      </c>
      <c r="N1009" t="b">
        <v>0</v>
      </c>
      <c r="O1009" t="b">
        <v>1</v>
      </c>
      <c r="P1009" t="b">
        <v>0</v>
      </c>
      <c r="Q1009">
        <v>8</v>
      </c>
      <c r="R1009">
        <v>2</v>
      </c>
      <c r="S1009">
        <v>1</v>
      </c>
      <c r="T1009">
        <v>3</v>
      </c>
      <c r="U1009" t="b">
        <v>1</v>
      </c>
      <c r="V1009" t="s">
        <v>552</v>
      </c>
      <c r="W1009" t="s">
        <v>1987</v>
      </c>
      <c r="X1009" t="s">
        <v>15186</v>
      </c>
      <c r="Y1009">
        <v>127</v>
      </c>
      <c r="Z1009">
        <v>127</v>
      </c>
      <c r="AA1009">
        <v>7</v>
      </c>
      <c r="AB1009">
        <v>7</v>
      </c>
      <c r="AC1009">
        <v>9</v>
      </c>
    </row>
    <row r="1010" spans="1:29">
      <c r="A1010">
        <v>1012</v>
      </c>
      <c r="B1010" t="s">
        <v>805</v>
      </c>
      <c r="C1010" t="s">
        <v>2539</v>
      </c>
      <c r="J1010" t="s">
        <v>1444</v>
      </c>
      <c r="K1010">
        <v>0</v>
      </c>
      <c r="N1010" t="b">
        <v>0</v>
      </c>
      <c r="O1010" t="b">
        <v>1</v>
      </c>
      <c r="P1010" t="b">
        <v>0</v>
      </c>
      <c r="Q1010">
        <v>8</v>
      </c>
      <c r="R1010">
        <v>2</v>
      </c>
      <c r="S1010">
        <v>1</v>
      </c>
      <c r="T1010">
        <v>3</v>
      </c>
      <c r="U1010" t="b">
        <v>1</v>
      </c>
      <c r="V1010" t="s">
        <v>552</v>
      </c>
      <c r="W1010" t="s">
        <v>1987</v>
      </c>
      <c r="X1010" t="s">
        <v>15187</v>
      </c>
      <c r="Y1010">
        <v>127</v>
      </c>
      <c r="Z1010">
        <v>127</v>
      </c>
      <c r="AA1010">
        <v>8</v>
      </c>
      <c r="AB1010">
        <v>8</v>
      </c>
      <c r="AC1010">
        <v>9</v>
      </c>
    </row>
    <row r="1011" spans="1:29">
      <c r="A1011">
        <v>1013</v>
      </c>
      <c r="B1011" t="s">
        <v>805</v>
      </c>
      <c r="C1011" t="s">
        <v>2540</v>
      </c>
      <c r="J1011" t="s">
        <v>1444</v>
      </c>
      <c r="K1011">
        <v>0</v>
      </c>
      <c r="N1011" t="b">
        <v>1</v>
      </c>
      <c r="O1011" t="b">
        <v>0</v>
      </c>
      <c r="P1011" t="b">
        <v>0</v>
      </c>
      <c r="Q1011">
        <v>8</v>
      </c>
      <c r="R1011">
        <v>2</v>
      </c>
      <c r="S1011">
        <v>1</v>
      </c>
      <c r="T1011">
        <v>3</v>
      </c>
      <c r="U1011" t="b">
        <v>1</v>
      </c>
      <c r="V1011" t="s">
        <v>552</v>
      </c>
      <c r="W1011" t="s">
        <v>1987</v>
      </c>
      <c r="X1011" t="s">
        <v>15188</v>
      </c>
      <c r="Y1011">
        <v>129</v>
      </c>
      <c r="Z1011">
        <v>129</v>
      </c>
      <c r="AA1011">
        <v>4</v>
      </c>
      <c r="AB1011">
        <v>4</v>
      </c>
      <c r="AC1011">
        <v>9</v>
      </c>
    </row>
    <row r="1012" spans="1:29">
      <c r="A1012">
        <v>1014</v>
      </c>
      <c r="B1012" t="s">
        <v>805</v>
      </c>
      <c r="C1012" t="s">
        <v>2541</v>
      </c>
      <c r="J1012" t="s">
        <v>1444</v>
      </c>
      <c r="K1012">
        <v>0</v>
      </c>
      <c r="N1012" t="b">
        <v>1</v>
      </c>
      <c r="O1012" t="b">
        <v>0</v>
      </c>
      <c r="P1012" t="b">
        <v>0</v>
      </c>
      <c r="Q1012">
        <v>8</v>
      </c>
      <c r="R1012">
        <v>2</v>
      </c>
      <c r="S1012">
        <v>1</v>
      </c>
      <c r="T1012">
        <v>3</v>
      </c>
      <c r="U1012" t="b">
        <v>1</v>
      </c>
      <c r="V1012" t="s">
        <v>552</v>
      </c>
      <c r="W1012" t="s">
        <v>1987</v>
      </c>
      <c r="X1012" t="s">
        <v>15189</v>
      </c>
      <c r="Y1012">
        <v>129</v>
      </c>
      <c r="Z1012">
        <v>129</v>
      </c>
      <c r="AA1012">
        <v>5</v>
      </c>
      <c r="AB1012">
        <v>5</v>
      </c>
      <c r="AC1012">
        <v>9</v>
      </c>
    </row>
    <row r="1013" spans="1:29">
      <c r="A1013">
        <v>1015</v>
      </c>
      <c r="B1013" t="s">
        <v>805</v>
      </c>
      <c r="C1013" t="s">
        <v>2542</v>
      </c>
      <c r="J1013" t="s">
        <v>1444</v>
      </c>
      <c r="K1013">
        <v>0</v>
      </c>
      <c r="N1013" t="b">
        <v>1</v>
      </c>
      <c r="O1013" t="b">
        <v>0</v>
      </c>
      <c r="P1013" t="b">
        <v>0</v>
      </c>
      <c r="Q1013">
        <v>8</v>
      </c>
      <c r="R1013">
        <v>2</v>
      </c>
      <c r="S1013">
        <v>1</v>
      </c>
      <c r="T1013">
        <v>3</v>
      </c>
      <c r="U1013" t="b">
        <v>1</v>
      </c>
      <c r="V1013" t="s">
        <v>552</v>
      </c>
      <c r="W1013" t="s">
        <v>1987</v>
      </c>
      <c r="X1013" t="s">
        <v>15190</v>
      </c>
      <c r="Y1013">
        <v>130</v>
      </c>
      <c r="Z1013">
        <v>130</v>
      </c>
      <c r="AA1013">
        <v>4</v>
      </c>
      <c r="AB1013">
        <v>4</v>
      </c>
      <c r="AC1013">
        <v>9</v>
      </c>
    </row>
    <row r="1014" spans="1:29">
      <c r="A1014">
        <v>1016</v>
      </c>
      <c r="B1014" t="s">
        <v>805</v>
      </c>
      <c r="C1014" t="s">
        <v>2543</v>
      </c>
      <c r="J1014" t="s">
        <v>1444</v>
      </c>
      <c r="K1014">
        <v>0</v>
      </c>
      <c r="N1014" t="b">
        <v>1</v>
      </c>
      <c r="O1014" t="b">
        <v>0</v>
      </c>
      <c r="P1014" t="b">
        <v>0</v>
      </c>
      <c r="Q1014">
        <v>8</v>
      </c>
      <c r="R1014">
        <v>2</v>
      </c>
      <c r="S1014">
        <v>1</v>
      </c>
      <c r="T1014">
        <v>3</v>
      </c>
      <c r="U1014" t="b">
        <v>1</v>
      </c>
      <c r="V1014" t="s">
        <v>552</v>
      </c>
      <c r="W1014" t="s">
        <v>1987</v>
      </c>
      <c r="X1014" t="s">
        <v>15191</v>
      </c>
      <c r="Y1014">
        <v>130</v>
      </c>
      <c r="Z1014">
        <v>130</v>
      </c>
      <c r="AA1014">
        <v>5</v>
      </c>
      <c r="AB1014">
        <v>5</v>
      </c>
      <c r="AC1014">
        <v>9</v>
      </c>
    </row>
    <row r="1015" spans="1:29">
      <c r="A1015">
        <v>1017</v>
      </c>
      <c r="B1015" t="s">
        <v>805</v>
      </c>
      <c r="C1015" t="s">
        <v>2544</v>
      </c>
      <c r="J1015" t="s">
        <v>1444</v>
      </c>
      <c r="K1015">
        <v>0</v>
      </c>
      <c r="N1015" t="b">
        <v>1</v>
      </c>
      <c r="O1015" t="b">
        <v>0</v>
      </c>
      <c r="P1015" t="b">
        <v>0</v>
      </c>
      <c r="Q1015">
        <v>8</v>
      </c>
      <c r="R1015">
        <v>2</v>
      </c>
      <c r="S1015">
        <v>1</v>
      </c>
      <c r="T1015">
        <v>3</v>
      </c>
      <c r="U1015" t="b">
        <v>1</v>
      </c>
      <c r="V1015" t="s">
        <v>552</v>
      </c>
      <c r="W1015" t="s">
        <v>1987</v>
      </c>
      <c r="X1015" t="s">
        <v>15192</v>
      </c>
      <c r="Y1015">
        <v>131</v>
      </c>
      <c r="Z1015">
        <v>131</v>
      </c>
      <c r="AA1015">
        <v>4</v>
      </c>
      <c r="AB1015">
        <v>4</v>
      </c>
      <c r="AC1015">
        <v>9</v>
      </c>
    </row>
    <row r="1016" spans="1:29">
      <c r="A1016">
        <v>1018</v>
      </c>
      <c r="B1016" t="s">
        <v>805</v>
      </c>
      <c r="C1016" t="s">
        <v>2545</v>
      </c>
      <c r="J1016" t="s">
        <v>1444</v>
      </c>
      <c r="K1016">
        <v>0</v>
      </c>
      <c r="N1016" t="b">
        <v>1</v>
      </c>
      <c r="O1016" t="b">
        <v>0</v>
      </c>
      <c r="P1016" t="b">
        <v>0</v>
      </c>
      <c r="Q1016">
        <v>8</v>
      </c>
      <c r="R1016">
        <v>2</v>
      </c>
      <c r="S1016">
        <v>1</v>
      </c>
      <c r="T1016">
        <v>3</v>
      </c>
      <c r="U1016" t="b">
        <v>1</v>
      </c>
      <c r="V1016" t="s">
        <v>552</v>
      </c>
      <c r="W1016" t="s">
        <v>1987</v>
      </c>
      <c r="X1016" t="s">
        <v>15193</v>
      </c>
      <c r="Y1016">
        <v>131</v>
      </c>
      <c r="Z1016">
        <v>131</v>
      </c>
      <c r="AA1016">
        <v>5</v>
      </c>
      <c r="AB1016">
        <v>5</v>
      </c>
      <c r="AC1016">
        <v>9</v>
      </c>
    </row>
    <row r="1017" spans="1:29">
      <c r="A1017">
        <v>1019</v>
      </c>
      <c r="B1017" t="s">
        <v>805</v>
      </c>
      <c r="C1017" t="s">
        <v>2546</v>
      </c>
      <c r="J1017" t="s">
        <v>1444</v>
      </c>
      <c r="K1017">
        <v>0</v>
      </c>
      <c r="N1017" t="b">
        <v>1</v>
      </c>
      <c r="O1017" t="b">
        <v>0</v>
      </c>
      <c r="P1017" t="b">
        <v>0</v>
      </c>
      <c r="Q1017">
        <v>8</v>
      </c>
      <c r="R1017">
        <v>2</v>
      </c>
      <c r="S1017">
        <v>1</v>
      </c>
      <c r="T1017">
        <v>3</v>
      </c>
      <c r="U1017" t="b">
        <v>1</v>
      </c>
      <c r="V1017" t="s">
        <v>552</v>
      </c>
      <c r="W1017" t="s">
        <v>1987</v>
      </c>
      <c r="X1017" t="s">
        <v>15194</v>
      </c>
      <c r="Y1017">
        <v>132</v>
      </c>
      <c r="Z1017">
        <v>132</v>
      </c>
      <c r="AA1017">
        <v>4</v>
      </c>
      <c r="AB1017">
        <v>4</v>
      </c>
      <c r="AC1017">
        <v>9</v>
      </c>
    </row>
    <row r="1018" spans="1:29">
      <c r="A1018">
        <v>1020</v>
      </c>
      <c r="B1018" t="s">
        <v>805</v>
      </c>
      <c r="C1018" t="s">
        <v>2547</v>
      </c>
      <c r="J1018" t="s">
        <v>1444</v>
      </c>
      <c r="K1018">
        <v>0</v>
      </c>
      <c r="N1018" t="b">
        <v>1</v>
      </c>
      <c r="O1018" t="b">
        <v>0</v>
      </c>
      <c r="P1018" t="b">
        <v>0</v>
      </c>
      <c r="Q1018">
        <v>8</v>
      </c>
      <c r="R1018">
        <v>2</v>
      </c>
      <c r="S1018">
        <v>1</v>
      </c>
      <c r="T1018">
        <v>3</v>
      </c>
      <c r="U1018" t="b">
        <v>1</v>
      </c>
      <c r="V1018" t="s">
        <v>552</v>
      </c>
      <c r="W1018" t="s">
        <v>1987</v>
      </c>
      <c r="X1018" t="s">
        <v>15195</v>
      </c>
      <c r="Y1018">
        <v>132</v>
      </c>
      <c r="Z1018">
        <v>132</v>
      </c>
      <c r="AA1018">
        <v>5</v>
      </c>
      <c r="AB1018">
        <v>5</v>
      </c>
      <c r="AC1018">
        <v>9</v>
      </c>
    </row>
    <row r="1019" spans="1:29">
      <c r="A1019">
        <v>1021</v>
      </c>
      <c r="B1019" t="s">
        <v>805</v>
      </c>
      <c r="C1019" t="s">
        <v>2548</v>
      </c>
      <c r="J1019" t="s">
        <v>1444</v>
      </c>
      <c r="K1019">
        <v>0</v>
      </c>
      <c r="N1019" t="b">
        <v>1</v>
      </c>
      <c r="O1019" t="b">
        <v>0</v>
      </c>
      <c r="P1019" t="b">
        <v>0</v>
      </c>
      <c r="Q1019">
        <v>8</v>
      </c>
      <c r="R1019">
        <v>2</v>
      </c>
      <c r="S1019">
        <v>1</v>
      </c>
      <c r="T1019">
        <v>3</v>
      </c>
      <c r="U1019" t="b">
        <v>1</v>
      </c>
      <c r="V1019" t="s">
        <v>552</v>
      </c>
      <c r="W1019" t="s">
        <v>1987</v>
      </c>
      <c r="X1019" t="s">
        <v>15196</v>
      </c>
      <c r="Y1019">
        <v>133</v>
      </c>
      <c r="Z1019">
        <v>133</v>
      </c>
      <c r="AA1019">
        <v>4</v>
      </c>
      <c r="AB1019">
        <v>4</v>
      </c>
      <c r="AC1019">
        <v>9</v>
      </c>
    </row>
    <row r="1020" spans="1:29">
      <c r="A1020">
        <v>1022</v>
      </c>
      <c r="B1020" t="s">
        <v>805</v>
      </c>
      <c r="C1020" t="s">
        <v>2549</v>
      </c>
      <c r="J1020" t="s">
        <v>1444</v>
      </c>
      <c r="K1020">
        <v>0</v>
      </c>
      <c r="N1020" t="b">
        <v>1</v>
      </c>
      <c r="O1020" t="b">
        <v>0</v>
      </c>
      <c r="P1020" t="b">
        <v>0</v>
      </c>
      <c r="Q1020">
        <v>8</v>
      </c>
      <c r="R1020">
        <v>2</v>
      </c>
      <c r="S1020">
        <v>1</v>
      </c>
      <c r="T1020">
        <v>3</v>
      </c>
      <c r="U1020" t="b">
        <v>1</v>
      </c>
      <c r="V1020" t="s">
        <v>552</v>
      </c>
      <c r="W1020" t="s">
        <v>1987</v>
      </c>
      <c r="X1020" t="s">
        <v>15197</v>
      </c>
      <c r="Y1020">
        <v>133</v>
      </c>
      <c r="Z1020">
        <v>133</v>
      </c>
      <c r="AA1020">
        <v>5</v>
      </c>
      <c r="AB1020">
        <v>5</v>
      </c>
      <c r="AC1020">
        <v>9</v>
      </c>
    </row>
    <row r="1021" spans="1:29">
      <c r="A1021">
        <v>1023</v>
      </c>
      <c r="B1021" t="s">
        <v>805</v>
      </c>
      <c r="C1021" t="s">
        <v>2550</v>
      </c>
      <c r="J1021" t="s">
        <v>1444</v>
      </c>
      <c r="K1021">
        <v>0</v>
      </c>
      <c r="N1021" t="b">
        <v>1</v>
      </c>
      <c r="O1021" t="b">
        <v>0</v>
      </c>
      <c r="P1021" t="b">
        <v>0</v>
      </c>
      <c r="Q1021">
        <v>8</v>
      </c>
      <c r="R1021">
        <v>2</v>
      </c>
      <c r="S1021">
        <v>1</v>
      </c>
      <c r="T1021">
        <v>3</v>
      </c>
      <c r="U1021" t="b">
        <v>1</v>
      </c>
      <c r="V1021" t="s">
        <v>552</v>
      </c>
      <c r="W1021" t="s">
        <v>1987</v>
      </c>
      <c r="X1021" t="s">
        <v>15198</v>
      </c>
      <c r="Y1021">
        <v>134</v>
      </c>
      <c r="Z1021">
        <v>134</v>
      </c>
      <c r="AA1021">
        <v>4</v>
      </c>
      <c r="AB1021">
        <v>4</v>
      </c>
      <c r="AC1021">
        <v>9</v>
      </c>
    </row>
    <row r="1022" spans="1:29">
      <c r="A1022">
        <v>1024</v>
      </c>
      <c r="B1022" t="s">
        <v>805</v>
      </c>
      <c r="C1022" t="s">
        <v>2551</v>
      </c>
      <c r="J1022" t="s">
        <v>1444</v>
      </c>
      <c r="K1022">
        <v>0</v>
      </c>
      <c r="N1022" t="b">
        <v>1</v>
      </c>
      <c r="O1022" t="b">
        <v>0</v>
      </c>
      <c r="P1022" t="b">
        <v>0</v>
      </c>
      <c r="Q1022">
        <v>8</v>
      </c>
      <c r="R1022">
        <v>2</v>
      </c>
      <c r="S1022">
        <v>1</v>
      </c>
      <c r="T1022">
        <v>3</v>
      </c>
      <c r="U1022" t="b">
        <v>1</v>
      </c>
      <c r="V1022" t="s">
        <v>552</v>
      </c>
      <c r="W1022" t="s">
        <v>1987</v>
      </c>
      <c r="X1022" t="s">
        <v>15199</v>
      </c>
      <c r="Y1022">
        <v>134</v>
      </c>
      <c r="Z1022">
        <v>134</v>
      </c>
      <c r="AA1022">
        <v>5</v>
      </c>
      <c r="AB1022">
        <v>5</v>
      </c>
      <c r="AC1022">
        <v>9</v>
      </c>
    </row>
    <row r="1023" spans="1:29">
      <c r="A1023">
        <v>1025</v>
      </c>
      <c r="B1023" t="s">
        <v>805</v>
      </c>
      <c r="C1023" t="s">
        <v>2552</v>
      </c>
      <c r="J1023" t="s">
        <v>1444</v>
      </c>
      <c r="K1023">
        <v>0</v>
      </c>
      <c r="N1023" t="b">
        <v>1</v>
      </c>
      <c r="O1023" t="b">
        <v>0</v>
      </c>
      <c r="P1023" t="b">
        <v>0</v>
      </c>
      <c r="Q1023">
        <v>8</v>
      </c>
      <c r="R1023">
        <v>2</v>
      </c>
      <c r="S1023">
        <v>1</v>
      </c>
      <c r="T1023">
        <v>3</v>
      </c>
      <c r="U1023" t="b">
        <v>1</v>
      </c>
      <c r="V1023" t="s">
        <v>552</v>
      </c>
      <c r="W1023" t="s">
        <v>1987</v>
      </c>
      <c r="X1023" t="s">
        <v>15200</v>
      </c>
      <c r="Y1023">
        <v>135</v>
      </c>
      <c r="Z1023">
        <v>135</v>
      </c>
      <c r="AA1023">
        <v>4</v>
      </c>
      <c r="AB1023">
        <v>4</v>
      </c>
      <c r="AC1023">
        <v>9</v>
      </c>
    </row>
    <row r="1024" spans="1:29">
      <c r="A1024">
        <v>1026</v>
      </c>
      <c r="B1024" t="s">
        <v>805</v>
      </c>
      <c r="C1024" t="s">
        <v>2553</v>
      </c>
      <c r="J1024" t="s">
        <v>1444</v>
      </c>
      <c r="K1024">
        <v>0</v>
      </c>
      <c r="N1024" t="b">
        <v>1</v>
      </c>
      <c r="O1024" t="b">
        <v>0</v>
      </c>
      <c r="P1024" t="b">
        <v>0</v>
      </c>
      <c r="Q1024">
        <v>8</v>
      </c>
      <c r="R1024">
        <v>2</v>
      </c>
      <c r="S1024">
        <v>1</v>
      </c>
      <c r="T1024">
        <v>3</v>
      </c>
      <c r="U1024" t="b">
        <v>1</v>
      </c>
      <c r="V1024" t="s">
        <v>552</v>
      </c>
      <c r="W1024" t="s">
        <v>1987</v>
      </c>
      <c r="X1024" t="s">
        <v>15201</v>
      </c>
      <c r="Y1024">
        <v>135</v>
      </c>
      <c r="Z1024">
        <v>135</v>
      </c>
      <c r="AA1024">
        <v>5</v>
      </c>
      <c r="AB1024">
        <v>5</v>
      </c>
      <c r="AC1024">
        <v>9</v>
      </c>
    </row>
    <row r="1025" spans="1:29">
      <c r="A1025">
        <v>1027</v>
      </c>
      <c r="B1025" t="s">
        <v>805</v>
      </c>
      <c r="C1025" t="s">
        <v>2554</v>
      </c>
      <c r="J1025" t="s">
        <v>1444</v>
      </c>
      <c r="K1025">
        <v>0</v>
      </c>
      <c r="N1025" t="b">
        <v>1</v>
      </c>
      <c r="O1025" t="b">
        <v>0</v>
      </c>
      <c r="P1025" t="b">
        <v>0</v>
      </c>
      <c r="Q1025">
        <v>8</v>
      </c>
      <c r="R1025">
        <v>2</v>
      </c>
      <c r="S1025">
        <v>1</v>
      </c>
      <c r="T1025">
        <v>3</v>
      </c>
      <c r="U1025" t="b">
        <v>1</v>
      </c>
      <c r="V1025" t="s">
        <v>552</v>
      </c>
      <c r="W1025" t="s">
        <v>1987</v>
      </c>
      <c r="X1025" t="s">
        <v>15202</v>
      </c>
      <c r="Y1025">
        <v>129</v>
      </c>
      <c r="Z1025">
        <v>129</v>
      </c>
      <c r="AA1025">
        <v>7</v>
      </c>
      <c r="AB1025">
        <v>7</v>
      </c>
      <c r="AC1025">
        <v>9</v>
      </c>
    </row>
    <row r="1026" spans="1:29">
      <c r="A1026">
        <v>1028</v>
      </c>
      <c r="B1026" t="s">
        <v>805</v>
      </c>
      <c r="C1026" t="s">
        <v>2555</v>
      </c>
      <c r="J1026" t="s">
        <v>1444</v>
      </c>
      <c r="K1026">
        <v>0</v>
      </c>
      <c r="N1026" t="b">
        <v>1</v>
      </c>
      <c r="O1026" t="b">
        <v>0</v>
      </c>
      <c r="P1026" t="b">
        <v>0</v>
      </c>
      <c r="Q1026">
        <v>8</v>
      </c>
      <c r="R1026">
        <v>2</v>
      </c>
      <c r="S1026">
        <v>1</v>
      </c>
      <c r="T1026">
        <v>3</v>
      </c>
      <c r="U1026" t="b">
        <v>1</v>
      </c>
      <c r="V1026" t="s">
        <v>552</v>
      </c>
      <c r="W1026" t="s">
        <v>1987</v>
      </c>
      <c r="X1026" t="s">
        <v>15203</v>
      </c>
      <c r="Y1026">
        <v>130</v>
      </c>
      <c r="Z1026">
        <v>130</v>
      </c>
      <c r="AA1026">
        <v>7</v>
      </c>
      <c r="AB1026">
        <v>7</v>
      </c>
      <c r="AC1026">
        <v>9</v>
      </c>
    </row>
    <row r="1027" spans="1:29">
      <c r="A1027">
        <v>1029</v>
      </c>
      <c r="B1027" t="s">
        <v>805</v>
      </c>
      <c r="C1027" t="s">
        <v>2556</v>
      </c>
      <c r="J1027" t="s">
        <v>1444</v>
      </c>
      <c r="K1027">
        <v>0</v>
      </c>
      <c r="N1027" t="b">
        <v>1</v>
      </c>
      <c r="O1027" t="b">
        <v>0</v>
      </c>
      <c r="P1027" t="b">
        <v>0</v>
      </c>
      <c r="Q1027">
        <v>8</v>
      </c>
      <c r="R1027">
        <v>2</v>
      </c>
      <c r="S1027">
        <v>1</v>
      </c>
      <c r="T1027">
        <v>3</v>
      </c>
      <c r="U1027" t="b">
        <v>1</v>
      </c>
      <c r="V1027" t="s">
        <v>552</v>
      </c>
      <c r="W1027" t="s">
        <v>1987</v>
      </c>
      <c r="X1027" t="s">
        <v>15204</v>
      </c>
      <c r="Y1027">
        <v>131</v>
      </c>
      <c r="Z1027">
        <v>131</v>
      </c>
      <c r="AA1027">
        <v>7</v>
      </c>
      <c r="AB1027">
        <v>7</v>
      </c>
      <c r="AC1027">
        <v>9</v>
      </c>
    </row>
    <row r="1028" spans="1:29">
      <c r="A1028">
        <v>1030</v>
      </c>
      <c r="B1028" t="s">
        <v>805</v>
      </c>
      <c r="C1028" t="s">
        <v>2557</v>
      </c>
      <c r="J1028" t="s">
        <v>1444</v>
      </c>
      <c r="K1028">
        <v>0</v>
      </c>
      <c r="N1028" t="b">
        <v>1</v>
      </c>
      <c r="O1028" t="b">
        <v>0</v>
      </c>
      <c r="P1028" t="b">
        <v>0</v>
      </c>
      <c r="Q1028">
        <v>8</v>
      </c>
      <c r="R1028">
        <v>2</v>
      </c>
      <c r="S1028">
        <v>1</v>
      </c>
      <c r="T1028">
        <v>3</v>
      </c>
      <c r="U1028" t="b">
        <v>1</v>
      </c>
      <c r="V1028" t="s">
        <v>552</v>
      </c>
      <c r="W1028" t="s">
        <v>1987</v>
      </c>
      <c r="X1028" t="s">
        <v>15205</v>
      </c>
      <c r="Y1028">
        <v>132</v>
      </c>
      <c r="Z1028">
        <v>132</v>
      </c>
      <c r="AA1028">
        <v>7</v>
      </c>
      <c r="AB1028">
        <v>7</v>
      </c>
      <c r="AC1028">
        <v>9</v>
      </c>
    </row>
    <row r="1029" spans="1:29">
      <c r="A1029">
        <v>1031</v>
      </c>
      <c r="B1029" t="s">
        <v>805</v>
      </c>
      <c r="C1029" t="s">
        <v>2558</v>
      </c>
      <c r="J1029" t="s">
        <v>1444</v>
      </c>
      <c r="K1029">
        <v>0</v>
      </c>
      <c r="N1029" t="b">
        <v>1</v>
      </c>
      <c r="O1029" t="b">
        <v>0</v>
      </c>
      <c r="P1029" t="b">
        <v>0</v>
      </c>
      <c r="Q1029">
        <v>8</v>
      </c>
      <c r="R1029">
        <v>2</v>
      </c>
      <c r="S1029">
        <v>1</v>
      </c>
      <c r="T1029">
        <v>3</v>
      </c>
      <c r="U1029" t="b">
        <v>1</v>
      </c>
      <c r="V1029" t="s">
        <v>552</v>
      </c>
      <c r="W1029" t="s">
        <v>1987</v>
      </c>
      <c r="X1029" t="s">
        <v>15206</v>
      </c>
      <c r="Y1029">
        <v>133</v>
      </c>
      <c r="Z1029">
        <v>133</v>
      </c>
      <c r="AA1029">
        <v>7</v>
      </c>
      <c r="AB1029">
        <v>7</v>
      </c>
      <c r="AC1029">
        <v>9</v>
      </c>
    </row>
    <row r="1030" spans="1:29">
      <c r="A1030">
        <v>1032</v>
      </c>
      <c r="B1030" t="s">
        <v>805</v>
      </c>
      <c r="C1030" t="s">
        <v>2559</v>
      </c>
      <c r="J1030" t="s">
        <v>1444</v>
      </c>
      <c r="K1030">
        <v>0</v>
      </c>
      <c r="N1030" t="b">
        <v>1</v>
      </c>
      <c r="O1030" t="b">
        <v>0</v>
      </c>
      <c r="P1030" t="b">
        <v>0</v>
      </c>
      <c r="Q1030">
        <v>8</v>
      </c>
      <c r="R1030">
        <v>2</v>
      </c>
      <c r="S1030">
        <v>1</v>
      </c>
      <c r="T1030">
        <v>3</v>
      </c>
      <c r="U1030" t="b">
        <v>1</v>
      </c>
      <c r="V1030" t="s">
        <v>552</v>
      </c>
      <c r="W1030" t="s">
        <v>1987</v>
      </c>
      <c r="X1030" t="s">
        <v>15207</v>
      </c>
      <c r="Y1030">
        <v>134</v>
      </c>
      <c r="Z1030">
        <v>134</v>
      </c>
      <c r="AA1030">
        <v>7</v>
      </c>
      <c r="AB1030">
        <v>7</v>
      </c>
      <c r="AC1030">
        <v>9</v>
      </c>
    </row>
    <row r="1031" spans="1:29">
      <c r="A1031">
        <v>1033</v>
      </c>
      <c r="B1031" t="s">
        <v>805</v>
      </c>
      <c r="C1031" t="s">
        <v>2560</v>
      </c>
      <c r="J1031" t="s">
        <v>1444</v>
      </c>
      <c r="K1031">
        <v>0</v>
      </c>
      <c r="N1031" t="b">
        <v>1</v>
      </c>
      <c r="O1031" t="b">
        <v>0</v>
      </c>
      <c r="P1031" t="b">
        <v>0</v>
      </c>
      <c r="Q1031">
        <v>8</v>
      </c>
      <c r="R1031">
        <v>2</v>
      </c>
      <c r="S1031">
        <v>1</v>
      </c>
      <c r="T1031">
        <v>3</v>
      </c>
      <c r="U1031" t="b">
        <v>1</v>
      </c>
      <c r="V1031" t="s">
        <v>552</v>
      </c>
      <c r="W1031" t="s">
        <v>1987</v>
      </c>
      <c r="X1031" t="s">
        <v>15208</v>
      </c>
      <c r="Y1031">
        <v>135</v>
      </c>
      <c r="Z1031">
        <v>135</v>
      </c>
      <c r="AA1031">
        <v>7</v>
      </c>
      <c r="AB1031">
        <v>7</v>
      </c>
      <c r="AC1031">
        <v>9</v>
      </c>
    </row>
    <row r="1032" spans="1:29">
      <c r="A1032">
        <v>1034</v>
      </c>
      <c r="B1032" t="s">
        <v>805</v>
      </c>
      <c r="C1032" t="s">
        <v>2561</v>
      </c>
      <c r="J1032" t="s">
        <v>1444</v>
      </c>
      <c r="K1032">
        <v>0</v>
      </c>
      <c r="N1032" t="b">
        <v>0</v>
      </c>
      <c r="O1032" t="b">
        <v>1</v>
      </c>
      <c r="P1032" t="b">
        <v>0</v>
      </c>
      <c r="Q1032">
        <v>8</v>
      </c>
      <c r="R1032">
        <v>2</v>
      </c>
      <c r="S1032">
        <v>1</v>
      </c>
      <c r="T1032">
        <v>3</v>
      </c>
      <c r="U1032" t="b">
        <v>1</v>
      </c>
      <c r="V1032" t="s">
        <v>552</v>
      </c>
      <c r="W1032" t="s">
        <v>1987</v>
      </c>
      <c r="X1032" t="s">
        <v>15209</v>
      </c>
      <c r="Y1032">
        <v>129</v>
      </c>
      <c r="Z1032">
        <v>129</v>
      </c>
      <c r="AA1032">
        <v>6</v>
      </c>
      <c r="AB1032">
        <v>6</v>
      </c>
      <c r="AC1032">
        <v>9</v>
      </c>
    </row>
    <row r="1033" spans="1:29">
      <c r="A1033">
        <v>1035</v>
      </c>
      <c r="B1033" t="s">
        <v>805</v>
      </c>
      <c r="C1033" t="s">
        <v>2562</v>
      </c>
      <c r="J1033" t="s">
        <v>1444</v>
      </c>
      <c r="K1033">
        <v>0</v>
      </c>
      <c r="N1033" t="b">
        <v>0</v>
      </c>
      <c r="O1033" t="b">
        <v>1</v>
      </c>
      <c r="P1033" t="b">
        <v>0</v>
      </c>
      <c r="Q1033">
        <v>8</v>
      </c>
      <c r="R1033">
        <v>2</v>
      </c>
      <c r="S1033">
        <v>1</v>
      </c>
      <c r="T1033">
        <v>3</v>
      </c>
      <c r="U1033" t="b">
        <v>1</v>
      </c>
      <c r="V1033" t="s">
        <v>552</v>
      </c>
      <c r="W1033" t="s">
        <v>1987</v>
      </c>
      <c r="X1033" t="s">
        <v>15210</v>
      </c>
      <c r="Y1033">
        <v>130</v>
      </c>
      <c r="Z1033">
        <v>130</v>
      </c>
      <c r="AA1033">
        <v>6</v>
      </c>
      <c r="AB1033">
        <v>6</v>
      </c>
      <c r="AC1033">
        <v>9</v>
      </c>
    </row>
    <row r="1034" spans="1:29">
      <c r="A1034">
        <v>1036</v>
      </c>
      <c r="B1034" t="s">
        <v>805</v>
      </c>
      <c r="C1034" t="s">
        <v>2563</v>
      </c>
      <c r="J1034" t="s">
        <v>1444</v>
      </c>
      <c r="K1034">
        <v>0</v>
      </c>
      <c r="N1034" t="b">
        <v>0</v>
      </c>
      <c r="O1034" t="b">
        <v>1</v>
      </c>
      <c r="P1034" t="b">
        <v>0</v>
      </c>
      <c r="Q1034">
        <v>8</v>
      </c>
      <c r="R1034">
        <v>2</v>
      </c>
      <c r="S1034">
        <v>1</v>
      </c>
      <c r="T1034">
        <v>3</v>
      </c>
      <c r="U1034" t="b">
        <v>1</v>
      </c>
      <c r="V1034" t="s">
        <v>552</v>
      </c>
      <c r="W1034" t="s">
        <v>1987</v>
      </c>
      <c r="X1034" t="s">
        <v>15211</v>
      </c>
      <c r="Y1034">
        <v>131</v>
      </c>
      <c r="Z1034">
        <v>131</v>
      </c>
      <c r="AA1034">
        <v>6</v>
      </c>
      <c r="AB1034">
        <v>6</v>
      </c>
      <c r="AC1034">
        <v>9</v>
      </c>
    </row>
    <row r="1035" spans="1:29">
      <c r="A1035">
        <v>1037</v>
      </c>
      <c r="B1035" t="s">
        <v>805</v>
      </c>
      <c r="C1035" t="s">
        <v>2564</v>
      </c>
      <c r="J1035" t="s">
        <v>1444</v>
      </c>
      <c r="K1035">
        <v>0</v>
      </c>
      <c r="N1035" t="b">
        <v>0</v>
      </c>
      <c r="O1035" t="b">
        <v>1</v>
      </c>
      <c r="P1035" t="b">
        <v>0</v>
      </c>
      <c r="Q1035">
        <v>8</v>
      </c>
      <c r="R1035">
        <v>2</v>
      </c>
      <c r="S1035">
        <v>1</v>
      </c>
      <c r="T1035">
        <v>3</v>
      </c>
      <c r="U1035" t="b">
        <v>1</v>
      </c>
      <c r="V1035" t="s">
        <v>552</v>
      </c>
      <c r="W1035" t="s">
        <v>1987</v>
      </c>
      <c r="X1035" t="s">
        <v>15212</v>
      </c>
      <c r="Y1035">
        <v>132</v>
      </c>
      <c r="Z1035">
        <v>132</v>
      </c>
      <c r="AA1035">
        <v>6</v>
      </c>
      <c r="AB1035">
        <v>6</v>
      </c>
      <c r="AC1035">
        <v>9</v>
      </c>
    </row>
    <row r="1036" spans="1:29">
      <c r="A1036">
        <v>1038</v>
      </c>
      <c r="B1036" t="s">
        <v>805</v>
      </c>
      <c r="C1036" t="s">
        <v>2565</v>
      </c>
      <c r="J1036" t="s">
        <v>1444</v>
      </c>
      <c r="K1036">
        <v>0</v>
      </c>
      <c r="N1036" t="b">
        <v>0</v>
      </c>
      <c r="O1036" t="b">
        <v>1</v>
      </c>
      <c r="P1036" t="b">
        <v>0</v>
      </c>
      <c r="Q1036">
        <v>8</v>
      </c>
      <c r="R1036">
        <v>2</v>
      </c>
      <c r="S1036">
        <v>1</v>
      </c>
      <c r="T1036">
        <v>3</v>
      </c>
      <c r="U1036" t="b">
        <v>1</v>
      </c>
      <c r="V1036" t="s">
        <v>552</v>
      </c>
      <c r="W1036" t="s">
        <v>1987</v>
      </c>
      <c r="X1036" t="s">
        <v>15213</v>
      </c>
      <c r="Y1036">
        <v>133</v>
      </c>
      <c r="Z1036">
        <v>133</v>
      </c>
      <c r="AA1036">
        <v>6</v>
      </c>
      <c r="AB1036">
        <v>6</v>
      </c>
      <c r="AC1036">
        <v>9</v>
      </c>
    </row>
    <row r="1037" spans="1:29">
      <c r="A1037">
        <v>1039</v>
      </c>
      <c r="B1037" t="s">
        <v>805</v>
      </c>
      <c r="C1037" t="s">
        <v>2566</v>
      </c>
      <c r="J1037" t="s">
        <v>1444</v>
      </c>
      <c r="K1037">
        <v>0</v>
      </c>
      <c r="N1037" t="b">
        <v>0</v>
      </c>
      <c r="O1037" t="b">
        <v>1</v>
      </c>
      <c r="P1037" t="b">
        <v>0</v>
      </c>
      <c r="Q1037">
        <v>8</v>
      </c>
      <c r="R1037">
        <v>2</v>
      </c>
      <c r="S1037">
        <v>1</v>
      </c>
      <c r="T1037">
        <v>3</v>
      </c>
      <c r="U1037" t="b">
        <v>1</v>
      </c>
      <c r="V1037" t="s">
        <v>552</v>
      </c>
      <c r="W1037" t="s">
        <v>1987</v>
      </c>
      <c r="X1037" t="s">
        <v>15214</v>
      </c>
      <c r="Y1037">
        <v>134</v>
      </c>
      <c r="Z1037">
        <v>134</v>
      </c>
      <c r="AA1037">
        <v>6</v>
      </c>
      <c r="AB1037">
        <v>6</v>
      </c>
      <c r="AC1037">
        <v>9</v>
      </c>
    </row>
    <row r="1038" spans="1:29">
      <c r="A1038">
        <v>1040</v>
      </c>
      <c r="B1038" t="s">
        <v>805</v>
      </c>
      <c r="C1038" t="s">
        <v>2567</v>
      </c>
      <c r="J1038" t="s">
        <v>1444</v>
      </c>
      <c r="K1038">
        <v>0</v>
      </c>
      <c r="N1038" t="b">
        <v>0</v>
      </c>
      <c r="O1038" t="b">
        <v>1</v>
      </c>
      <c r="P1038" t="b">
        <v>0</v>
      </c>
      <c r="Q1038">
        <v>8</v>
      </c>
      <c r="R1038">
        <v>2</v>
      </c>
      <c r="S1038">
        <v>1</v>
      </c>
      <c r="T1038">
        <v>3</v>
      </c>
      <c r="U1038" t="b">
        <v>1</v>
      </c>
      <c r="V1038" t="s">
        <v>552</v>
      </c>
      <c r="W1038" t="s">
        <v>1987</v>
      </c>
      <c r="X1038" t="s">
        <v>15215</v>
      </c>
      <c r="Y1038">
        <v>135</v>
      </c>
      <c r="Z1038">
        <v>135</v>
      </c>
      <c r="AA1038">
        <v>6</v>
      </c>
      <c r="AB1038">
        <v>6</v>
      </c>
      <c r="AC1038">
        <v>9</v>
      </c>
    </row>
    <row r="1039" spans="1:29">
      <c r="A1039">
        <v>1041</v>
      </c>
      <c r="B1039" t="s">
        <v>805</v>
      </c>
      <c r="C1039" t="s">
        <v>2568</v>
      </c>
      <c r="J1039" t="s">
        <v>1444</v>
      </c>
      <c r="K1039">
        <v>0</v>
      </c>
      <c r="N1039" t="b">
        <v>0</v>
      </c>
      <c r="O1039" t="b">
        <v>1</v>
      </c>
      <c r="P1039" t="b">
        <v>0</v>
      </c>
      <c r="Q1039">
        <v>8</v>
      </c>
      <c r="R1039">
        <v>2</v>
      </c>
      <c r="S1039">
        <v>1</v>
      </c>
      <c r="T1039">
        <v>3</v>
      </c>
      <c r="U1039" t="b">
        <v>1</v>
      </c>
      <c r="V1039" t="s">
        <v>552</v>
      </c>
      <c r="W1039" t="s">
        <v>1987</v>
      </c>
      <c r="X1039" t="s">
        <v>15216</v>
      </c>
      <c r="Y1039">
        <v>129</v>
      </c>
      <c r="Z1039">
        <v>129</v>
      </c>
      <c r="AA1039">
        <v>8</v>
      </c>
      <c r="AB1039">
        <v>8</v>
      </c>
      <c r="AC1039">
        <v>9</v>
      </c>
    </row>
    <row r="1040" spans="1:29">
      <c r="A1040">
        <v>1042</v>
      </c>
      <c r="B1040" t="s">
        <v>805</v>
      </c>
      <c r="C1040" t="s">
        <v>2569</v>
      </c>
      <c r="J1040" t="s">
        <v>1444</v>
      </c>
      <c r="K1040">
        <v>0</v>
      </c>
      <c r="N1040" t="b">
        <v>0</v>
      </c>
      <c r="O1040" t="b">
        <v>1</v>
      </c>
      <c r="P1040" t="b">
        <v>0</v>
      </c>
      <c r="Q1040">
        <v>8</v>
      </c>
      <c r="R1040">
        <v>2</v>
      </c>
      <c r="S1040">
        <v>1</v>
      </c>
      <c r="T1040">
        <v>3</v>
      </c>
      <c r="U1040" t="b">
        <v>1</v>
      </c>
      <c r="V1040" t="s">
        <v>552</v>
      </c>
      <c r="W1040" t="s">
        <v>1987</v>
      </c>
      <c r="X1040" t="s">
        <v>15217</v>
      </c>
      <c r="Y1040">
        <v>130</v>
      </c>
      <c r="Z1040">
        <v>130</v>
      </c>
      <c r="AA1040">
        <v>8</v>
      </c>
      <c r="AB1040">
        <v>8</v>
      </c>
      <c r="AC1040">
        <v>9</v>
      </c>
    </row>
    <row r="1041" spans="1:29">
      <c r="A1041">
        <v>1043</v>
      </c>
      <c r="B1041" t="s">
        <v>805</v>
      </c>
      <c r="C1041" t="s">
        <v>2570</v>
      </c>
      <c r="J1041" t="s">
        <v>1444</v>
      </c>
      <c r="K1041">
        <v>0</v>
      </c>
      <c r="N1041" t="b">
        <v>0</v>
      </c>
      <c r="O1041" t="b">
        <v>1</v>
      </c>
      <c r="P1041" t="b">
        <v>0</v>
      </c>
      <c r="Q1041">
        <v>8</v>
      </c>
      <c r="R1041">
        <v>2</v>
      </c>
      <c r="S1041">
        <v>1</v>
      </c>
      <c r="T1041">
        <v>3</v>
      </c>
      <c r="U1041" t="b">
        <v>1</v>
      </c>
      <c r="V1041" t="s">
        <v>552</v>
      </c>
      <c r="W1041" t="s">
        <v>1987</v>
      </c>
      <c r="X1041" t="s">
        <v>15218</v>
      </c>
      <c r="Y1041">
        <v>131</v>
      </c>
      <c r="Z1041">
        <v>131</v>
      </c>
      <c r="AA1041">
        <v>8</v>
      </c>
      <c r="AB1041">
        <v>8</v>
      </c>
      <c r="AC1041">
        <v>9</v>
      </c>
    </row>
    <row r="1042" spans="1:29">
      <c r="A1042">
        <v>1044</v>
      </c>
      <c r="B1042" t="s">
        <v>805</v>
      </c>
      <c r="C1042" t="s">
        <v>2571</v>
      </c>
      <c r="J1042" t="s">
        <v>1444</v>
      </c>
      <c r="K1042">
        <v>0</v>
      </c>
      <c r="N1042" t="b">
        <v>0</v>
      </c>
      <c r="O1042" t="b">
        <v>1</v>
      </c>
      <c r="P1042" t="b">
        <v>0</v>
      </c>
      <c r="Q1042">
        <v>8</v>
      </c>
      <c r="R1042">
        <v>2</v>
      </c>
      <c r="S1042">
        <v>1</v>
      </c>
      <c r="T1042">
        <v>3</v>
      </c>
      <c r="U1042" t="b">
        <v>1</v>
      </c>
      <c r="V1042" t="s">
        <v>552</v>
      </c>
      <c r="W1042" t="s">
        <v>1987</v>
      </c>
      <c r="X1042" t="s">
        <v>15219</v>
      </c>
      <c r="Y1042">
        <v>132</v>
      </c>
      <c r="Z1042">
        <v>132</v>
      </c>
      <c r="AA1042">
        <v>8</v>
      </c>
      <c r="AB1042">
        <v>8</v>
      </c>
      <c r="AC1042">
        <v>9</v>
      </c>
    </row>
    <row r="1043" spans="1:29">
      <c r="A1043">
        <v>1045</v>
      </c>
      <c r="B1043" t="s">
        <v>805</v>
      </c>
      <c r="C1043" t="s">
        <v>2572</v>
      </c>
      <c r="J1043" t="s">
        <v>1444</v>
      </c>
      <c r="K1043">
        <v>0</v>
      </c>
      <c r="N1043" t="b">
        <v>0</v>
      </c>
      <c r="O1043" t="b">
        <v>1</v>
      </c>
      <c r="P1043" t="b">
        <v>0</v>
      </c>
      <c r="Q1043">
        <v>8</v>
      </c>
      <c r="R1043">
        <v>2</v>
      </c>
      <c r="S1043">
        <v>1</v>
      </c>
      <c r="T1043">
        <v>3</v>
      </c>
      <c r="U1043" t="b">
        <v>1</v>
      </c>
      <c r="V1043" t="s">
        <v>552</v>
      </c>
      <c r="W1043" t="s">
        <v>1987</v>
      </c>
      <c r="X1043" t="s">
        <v>15220</v>
      </c>
      <c r="Y1043">
        <v>133</v>
      </c>
      <c r="Z1043">
        <v>133</v>
      </c>
      <c r="AA1043">
        <v>8</v>
      </c>
      <c r="AB1043">
        <v>8</v>
      </c>
      <c r="AC1043">
        <v>9</v>
      </c>
    </row>
    <row r="1044" spans="1:29">
      <c r="A1044">
        <v>1046</v>
      </c>
      <c r="B1044" t="s">
        <v>805</v>
      </c>
      <c r="C1044" t="s">
        <v>2573</v>
      </c>
      <c r="J1044" t="s">
        <v>1444</v>
      </c>
      <c r="K1044">
        <v>0</v>
      </c>
      <c r="N1044" t="b">
        <v>0</v>
      </c>
      <c r="O1044" t="b">
        <v>1</v>
      </c>
      <c r="P1044" t="b">
        <v>0</v>
      </c>
      <c r="Q1044">
        <v>8</v>
      </c>
      <c r="R1044">
        <v>2</v>
      </c>
      <c r="S1044">
        <v>1</v>
      </c>
      <c r="T1044">
        <v>3</v>
      </c>
      <c r="U1044" t="b">
        <v>1</v>
      </c>
      <c r="V1044" t="s">
        <v>552</v>
      </c>
      <c r="W1044" t="s">
        <v>1987</v>
      </c>
      <c r="X1044" t="s">
        <v>15221</v>
      </c>
      <c r="Y1044">
        <v>134</v>
      </c>
      <c r="Z1044">
        <v>134</v>
      </c>
      <c r="AA1044">
        <v>8</v>
      </c>
      <c r="AB1044">
        <v>8</v>
      </c>
      <c r="AC1044">
        <v>9</v>
      </c>
    </row>
    <row r="1045" spans="1:29">
      <c r="A1045">
        <v>1047</v>
      </c>
      <c r="B1045" t="s">
        <v>805</v>
      </c>
      <c r="C1045" t="s">
        <v>2574</v>
      </c>
      <c r="J1045" t="s">
        <v>1444</v>
      </c>
      <c r="K1045">
        <v>0</v>
      </c>
      <c r="N1045" t="b">
        <v>0</v>
      </c>
      <c r="O1045" t="b">
        <v>1</v>
      </c>
      <c r="P1045" t="b">
        <v>0</v>
      </c>
      <c r="Q1045">
        <v>8</v>
      </c>
      <c r="R1045">
        <v>2</v>
      </c>
      <c r="S1045">
        <v>1</v>
      </c>
      <c r="T1045">
        <v>3</v>
      </c>
      <c r="U1045" t="b">
        <v>1</v>
      </c>
      <c r="V1045" t="s">
        <v>552</v>
      </c>
      <c r="W1045" t="s">
        <v>1987</v>
      </c>
      <c r="X1045" t="s">
        <v>15222</v>
      </c>
      <c r="Y1045">
        <v>135</v>
      </c>
      <c r="Z1045">
        <v>135</v>
      </c>
      <c r="AA1045">
        <v>8</v>
      </c>
      <c r="AB1045">
        <v>8</v>
      </c>
      <c r="AC1045">
        <v>9</v>
      </c>
    </row>
    <row r="1046" spans="1:29">
      <c r="A1046">
        <v>1048</v>
      </c>
      <c r="B1046" t="s">
        <v>805</v>
      </c>
      <c r="C1046" t="s">
        <v>2575</v>
      </c>
      <c r="J1046" t="s">
        <v>1444</v>
      </c>
      <c r="K1046">
        <v>0</v>
      </c>
      <c r="N1046" t="b">
        <v>0</v>
      </c>
      <c r="O1046" t="b">
        <v>1</v>
      </c>
      <c r="P1046" t="b">
        <v>0</v>
      </c>
      <c r="Q1046">
        <v>8</v>
      </c>
      <c r="R1046">
        <v>2</v>
      </c>
      <c r="S1046">
        <v>1</v>
      </c>
      <c r="T1046">
        <v>3</v>
      </c>
      <c r="U1046" t="b">
        <v>1</v>
      </c>
      <c r="V1046" t="s">
        <v>552</v>
      </c>
      <c r="W1046" t="s">
        <v>1987</v>
      </c>
      <c r="X1046" t="s">
        <v>15223</v>
      </c>
      <c r="Y1046">
        <v>136</v>
      </c>
      <c r="Z1046">
        <v>136</v>
      </c>
      <c r="AA1046">
        <v>4</v>
      </c>
      <c r="AB1046">
        <v>4</v>
      </c>
      <c r="AC1046">
        <v>9</v>
      </c>
    </row>
    <row r="1047" spans="1:29">
      <c r="A1047">
        <v>1049</v>
      </c>
      <c r="B1047" t="s">
        <v>805</v>
      </c>
      <c r="C1047" t="s">
        <v>2576</v>
      </c>
      <c r="J1047" t="s">
        <v>1444</v>
      </c>
      <c r="K1047">
        <v>0</v>
      </c>
      <c r="N1047" t="b">
        <v>0</v>
      </c>
      <c r="O1047" t="b">
        <v>1</v>
      </c>
      <c r="P1047" t="b">
        <v>0</v>
      </c>
      <c r="Q1047">
        <v>8</v>
      </c>
      <c r="R1047">
        <v>2</v>
      </c>
      <c r="S1047">
        <v>1</v>
      </c>
      <c r="T1047">
        <v>3</v>
      </c>
      <c r="U1047" t="b">
        <v>1</v>
      </c>
      <c r="V1047" t="s">
        <v>552</v>
      </c>
      <c r="W1047" t="s">
        <v>1987</v>
      </c>
      <c r="X1047" t="s">
        <v>15224</v>
      </c>
      <c r="Y1047">
        <v>136</v>
      </c>
      <c r="Z1047">
        <v>136</v>
      </c>
      <c r="AA1047">
        <v>5</v>
      </c>
      <c r="AB1047">
        <v>5</v>
      </c>
      <c r="AC1047">
        <v>9</v>
      </c>
    </row>
    <row r="1048" spans="1:29">
      <c r="A1048">
        <v>1050</v>
      </c>
      <c r="B1048" t="s">
        <v>805</v>
      </c>
      <c r="C1048" t="s">
        <v>2577</v>
      </c>
      <c r="J1048" t="s">
        <v>1444</v>
      </c>
      <c r="K1048">
        <v>0</v>
      </c>
      <c r="N1048" t="b">
        <v>0</v>
      </c>
      <c r="O1048" t="b">
        <v>1</v>
      </c>
      <c r="P1048" t="b">
        <v>0</v>
      </c>
      <c r="Q1048">
        <v>8</v>
      </c>
      <c r="R1048">
        <v>2</v>
      </c>
      <c r="S1048">
        <v>1</v>
      </c>
      <c r="T1048">
        <v>3</v>
      </c>
      <c r="U1048" t="b">
        <v>1</v>
      </c>
      <c r="V1048" t="s">
        <v>552</v>
      </c>
      <c r="W1048" t="s">
        <v>1987</v>
      </c>
      <c r="X1048" t="s">
        <v>15225</v>
      </c>
      <c r="Y1048">
        <v>136</v>
      </c>
      <c r="Z1048">
        <v>136</v>
      </c>
      <c r="AA1048">
        <v>6</v>
      </c>
      <c r="AB1048">
        <v>6</v>
      </c>
      <c r="AC1048">
        <v>9</v>
      </c>
    </row>
    <row r="1049" spans="1:29">
      <c r="A1049">
        <v>1051</v>
      </c>
      <c r="B1049" t="s">
        <v>805</v>
      </c>
      <c r="C1049" t="s">
        <v>2578</v>
      </c>
      <c r="J1049" t="s">
        <v>1444</v>
      </c>
      <c r="K1049">
        <v>0</v>
      </c>
      <c r="N1049" t="b">
        <v>0</v>
      </c>
      <c r="O1049" t="b">
        <v>1</v>
      </c>
      <c r="P1049" t="b">
        <v>0</v>
      </c>
      <c r="Q1049">
        <v>8</v>
      </c>
      <c r="R1049">
        <v>2</v>
      </c>
      <c r="S1049">
        <v>1</v>
      </c>
      <c r="T1049">
        <v>3</v>
      </c>
      <c r="U1049" t="b">
        <v>1</v>
      </c>
      <c r="V1049" t="s">
        <v>552</v>
      </c>
      <c r="W1049" t="s">
        <v>1987</v>
      </c>
      <c r="X1049" t="s">
        <v>15226</v>
      </c>
      <c r="Y1049">
        <v>136</v>
      </c>
      <c r="Z1049">
        <v>136</v>
      </c>
      <c r="AA1049">
        <v>7</v>
      </c>
      <c r="AB1049">
        <v>7</v>
      </c>
      <c r="AC1049">
        <v>9</v>
      </c>
    </row>
    <row r="1050" spans="1:29">
      <c r="A1050">
        <v>1052</v>
      </c>
      <c r="B1050" t="s">
        <v>805</v>
      </c>
      <c r="C1050" t="s">
        <v>2579</v>
      </c>
      <c r="J1050" t="s">
        <v>1444</v>
      </c>
      <c r="K1050">
        <v>0</v>
      </c>
      <c r="N1050" t="b">
        <v>0</v>
      </c>
      <c r="O1050" t="b">
        <v>1</v>
      </c>
      <c r="P1050" t="b">
        <v>0</v>
      </c>
      <c r="Q1050">
        <v>8</v>
      </c>
      <c r="R1050">
        <v>2</v>
      </c>
      <c r="S1050">
        <v>1</v>
      </c>
      <c r="T1050">
        <v>3</v>
      </c>
      <c r="U1050" t="b">
        <v>1</v>
      </c>
      <c r="V1050" t="s">
        <v>552</v>
      </c>
      <c r="W1050" t="s">
        <v>1987</v>
      </c>
      <c r="X1050" t="s">
        <v>15227</v>
      </c>
      <c r="Y1050">
        <v>136</v>
      </c>
      <c r="Z1050">
        <v>136</v>
      </c>
      <c r="AA1050">
        <v>8</v>
      </c>
      <c r="AB1050">
        <v>8</v>
      </c>
      <c r="AC1050">
        <v>9</v>
      </c>
    </row>
    <row r="1051" spans="1:29">
      <c r="A1051">
        <v>1053</v>
      </c>
      <c r="B1051" t="s">
        <v>805</v>
      </c>
      <c r="C1051" t="s">
        <v>2580</v>
      </c>
      <c r="J1051" t="s">
        <v>1444</v>
      </c>
      <c r="K1051">
        <v>0</v>
      </c>
      <c r="N1051" t="b">
        <v>0</v>
      </c>
      <c r="O1051" t="b">
        <v>1</v>
      </c>
      <c r="P1051" t="b">
        <v>0</v>
      </c>
      <c r="Q1051">
        <v>8</v>
      </c>
      <c r="R1051">
        <v>2</v>
      </c>
      <c r="S1051">
        <v>1</v>
      </c>
      <c r="T1051">
        <v>3</v>
      </c>
      <c r="U1051" t="b">
        <v>1</v>
      </c>
      <c r="V1051" t="s">
        <v>552</v>
      </c>
      <c r="W1051" t="s">
        <v>1987</v>
      </c>
      <c r="X1051" t="s">
        <v>15228</v>
      </c>
      <c r="Y1051">
        <v>137</v>
      </c>
      <c r="Z1051">
        <v>137</v>
      </c>
      <c r="AA1051">
        <v>4</v>
      </c>
      <c r="AB1051">
        <v>4</v>
      </c>
      <c r="AC1051">
        <v>9</v>
      </c>
    </row>
    <row r="1052" spans="1:29">
      <c r="A1052">
        <v>1054</v>
      </c>
      <c r="B1052" t="s">
        <v>805</v>
      </c>
      <c r="C1052" t="s">
        <v>2581</v>
      </c>
      <c r="J1052" t="s">
        <v>1444</v>
      </c>
      <c r="K1052">
        <v>0</v>
      </c>
      <c r="N1052" t="b">
        <v>0</v>
      </c>
      <c r="O1052" t="b">
        <v>1</v>
      </c>
      <c r="P1052" t="b">
        <v>0</v>
      </c>
      <c r="Q1052">
        <v>8</v>
      </c>
      <c r="R1052">
        <v>2</v>
      </c>
      <c r="S1052">
        <v>1</v>
      </c>
      <c r="T1052">
        <v>3</v>
      </c>
      <c r="U1052" t="b">
        <v>1</v>
      </c>
      <c r="V1052" t="s">
        <v>552</v>
      </c>
      <c r="W1052" t="s">
        <v>1987</v>
      </c>
      <c r="X1052" t="s">
        <v>15229</v>
      </c>
      <c r="Y1052">
        <v>137</v>
      </c>
      <c r="Z1052">
        <v>137</v>
      </c>
      <c r="AA1052">
        <v>5</v>
      </c>
      <c r="AB1052">
        <v>5</v>
      </c>
      <c r="AC1052">
        <v>9</v>
      </c>
    </row>
    <row r="1053" spans="1:29">
      <c r="A1053">
        <v>1055</v>
      </c>
      <c r="B1053" t="s">
        <v>805</v>
      </c>
      <c r="C1053" t="s">
        <v>2582</v>
      </c>
      <c r="J1053" t="s">
        <v>1444</v>
      </c>
      <c r="K1053">
        <v>0</v>
      </c>
      <c r="N1053" t="b">
        <v>0</v>
      </c>
      <c r="O1053" t="b">
        <v>1</v>
      </c>
      <c r="P1053" t="b">
        <v>0</v>
      </c>
      <c r="Q1053">
        <v>8</v>
      </c>
      <c r="R1053">
        <v>2</v>
      </c>
      <c r="S1053">
        <v>1</v>
      </c>
      <c r="T1053">
        <v>3</v>
      </c>
      <c r="U1053" t="b">
        <v>1</v>
      </c>
      <c r="V1053" t="s">
        <v>552</v>
      </c>
      <c r="W1053" t="s">
        <v>1987</v>
      </c>
      <c r="X1053" t="s">
        <v>15230</v>
      </c>
      <c r="Y1053">
        <v>137</v>
      </c>
      <c r="Z1053">
        <v>137</v>
      </c>
      <c r="AA1053">
        <v>6</v>
      </c>
      <c r="AB1053">
        <v>6</v>
      </c>
      <c r="AC1053">
        <v>9</v>
      </c>
    </row>
    <row r="1054" spans="1:29">
      <c r="A1054">
        <v>1056</v>
      </c>
      <c r="B1054" t="s">
        <v>805</v>
      </c>
      <c r="C1054" t="s">
        <v>2583</v>
      </c>
      <c r="J1054" t="s">
        <v>1444</v>
      </c>
      <c r="K1054">
        <v>0</v>
      </c>
      <c r="N1054" t="b">
        <v>0</v>
      </c>
      <c r="O1054" t="b">
        <v>1</v>
      </c>
      <c r="P1054" t="b">
        <v>0</v>
      </c>
      <c r="Q1054">
        <v>8</v>
      </c>
      <c r="R1054">
        <v>2</v>
      </c>
      <c r="S1054">
        <v>1</v>
      </c>
      <c r="T1054">
        <v>3</v>
      </c>
      <c r="U1054" t="b">
        <v>1</v>
      </c>
      <c r="V1054" t="s">
        <v>552</v>
      </c>
      <c r="W1054" t="s">
        <v>1987</v>
      </c>
      <c r="X1054" t="s">
        <v>15231</v>
      </c>
      <c r="Y1054">
        <v>137</v>
      </c>
      <c r="Z1054">
        <v>137</v>
      </c>
      <c r="AA1054">
        <v>7</v>
      </c>
      <c r="AB1054">
        <v>7</v>
      </c>
      <c r="AC1054">
        <v>9</v>
      </c>
    </row>
    <row r="1055" spans="1:29">
      <c r="A1055">
        <v>1057</v>
      </c>
      <c r="B1055" t="s">
        <v>805</v>
      </c>
      <c r="C1055" t="s">
        <v>2584</v>
      </c>
      <c r="J1055" t="s">
        <v>1444</v>
      </c>
      <c r="K1055">
        <v>0</v>
      </c>
      <c r="N1055" t="b">
        <v>0</v>
      </c>
      <c r="O1055" t="b">
        <v>1</v>
      </c>
      <c r="P1055" t="b">
        <v>0</v>
      </c>
      <c r="Q1055">
        <v>8</v>
      </c>
      <c r="R1055">
        <v>2</v>
      </c>
      <c r="S1055">
        <v>1</v>
      </c>
      <c r="T1055">
        <v>3</v>
      </c>
      <c r="U1055" t="b">
        <v>1</v>
      </c>
      <c r="V1055" t="s">
        <v>552</v>
      </c>
      <c r="W1055" t="s">
        <v>1987</v>
      </c>
      <c r="X1055" t="s">
        <v>15232</v>
      </c>
      <c r="Y1055">
        <v>137</v>
      </c>
      <c r="Z1055">
        <v>137</v>
      </c>
      <c r="AA1055">
        <v>8</v>
      </c>
      <c r="AB1055">
        <v>8</v>
      </c>
      <c r="AC1055">
        <v>9</v>
      </c>
    </row>
    <row r="1056" spans="1:29">
      <c r="A1056">
        <v>1058</v>
      </c>
      <c r="B1056" t="s">
        <v>805</v>
      </c>
      <c r="C1056" t="s">
        <v>2585</v>
      </c>
      <c r="J1056" t="s">
        <v>1444</v>
      </c>
      <c r="K1056">
        <v>0</v>
      </c>
      <c r="N1056" t="b">
        <v>1</v>
      </c>
      <c r="O1056" t="b">
        <v>0</v>
      </c>
      <c r="P1056" t="b">
        <v>0</v>
      </c>
      <c r="Q1056">
        <v>8</v>
      </c>
      <c r="R1056">
        <v>2</v>
      </c>
      <c r="S1056">
        <v>1</v>
      </c>
      <c r="T1056">
        <v>3</v>
      </c>
      <c r="U1056" t="b">
        <v>1</v>
      </c>
      <c r="V1056" t="s">
        <v>552</v>
      </c>
      <c r="W1056" t="s">
        <v>1987</v>
      </c>
      <c r="X1056" t="s">
        <v>15233</v>
      </c>
      <c r="Y1056">
        <v>139</v>
      </c>
      <c r="Z1056">
        <v>139</v>
      </c>
      <c r="AA1056">
        <v>4</v>
      </c>
      <c r="AB1056">
        <v>4</v>
      </c>
      <c r="AC1056">
        <v>9</v>
      </c>
    </row>
    <row r="1057" spans="1:29">
      <c r="A1057">
        <v>1059</v>
      </c>
      <c r="B1057" t="s">
        <v>805</v>
      </c>
      <c r="C1057" t="s">
        <v>2586</v>
      </c>
      <c r="J1057" t="s">
        <v>1444</v>
      </c>
      <c r="K1057">
        <v>0</v>
      </c>
      <c r="N1057" t="b">
        <v>1</v>
      </c>
      <c r="O1057" t="b">
        <v>0</v>
      </c>
      <c r="P1057" t="b">
        <v>0</v>
      </c>
      <c r="Q1057">
        <v>8</v>
      </c>
      <c r="R1057">
        <v>2</v>
      </c>
      <c r="S1057">
        <v>1</v>
      </c>
      <c r="T1057">
        <v>3</v>
      </c>
      <c r="U1057" t="b">
        <v>1</v>
      </c>
      <c r="V1057" t="s">
        <v>552</v>
      </c>
      <c r="W1057" t="s">
        <v>1987</v>
      </c>
      <c r="X1057" t="s">
        <v>15234</v>
      </c>
      <c r="Y1057">
        <v>139</v>
      </c>
      <c r="Z1057">
        <v>139</v>
      </c>
      <c r="AA1057">
        <v>5</v>
      </c>
      <c r="AB1057">
        <v>5</v>
      </c>
      <c r="AC1057">
        <v>9</v>
      </c>
    </row>
    <row r="1058" spans="1:29">
      <c r="A1058">
        <v>1060</v>
      </c>
      <c r="B1058" t="s">
        <v>805</v>
      </c>
      <c r="C1058" t="s">
        <v>2587</v>
      </c>
      <c r="J1058" t="s">
        <v>1444</v>
      </c>
      <c r="K1058">
        <v>0</v>
      </c>
      <c r="N1058" t="b">
        <v>1</v>
      </c>
      <c r="O1058" t="b">
        <v>0</v>
      </c>
      <c r="P1058" t="b">
        <v>0</v>
      </c>
      <c r="Q1058">
        <v>8</v>
      </c>
      <c r="R1058">
        <v>2</v>
      </c>
      <c r="S1058">
        <v>1</v>
      </c>
      <c r="T1058">
        <v>3</v>
      </c>
      <c r="U1058" t="b">
        <v>1</v>
      </c>
      <c r="V1058" t="s">
        <v>552</v>
      </c>
      <c r="W1058" t="s">
        <v>1987</v>
      </c>
      <c r="X1058" t="s">
        <v>15235</v>
      </c>
      <c r="Y1058">
        <v>140</v>
      </c>
      <c r="Z1058">
        <v>140</v>
      </c>
      <c r="AA1058">
        <v>4</v>
      </c>
      <c r="AB1058">
        <v>4</v>
      </c>
      <c r="AC1058">
        <v>9</v>
      </c>
    </row>
    <row r="1059" spans="1:29">
      <c r="A1059">
        <v>1061</v>
      </c>
      <c r="B1059" t="s">
        <v>805</v>
      </c>
      <c r="C1059" t="s">
        <v>2588</v>
      </c>
      <c r="J1059" t="s">
        <v>1444</v>
      </c>
      <c r="K1059">
        <v>0</v>
      </c>
      <c r="N1059" t="b">
        <v>1</v>
      </c>
      <c r="O1059" t="b">
        <v>0</v>
      </c>
      <c r="P1059" t="b">
        <v>0</v>
      </c>
      <c r="Q1059">
        <v>8</v>
      </c>
      <c r="R1059">
        <v>2</v>
      </c>
      <c r="S1059">
        <v>1</v>
      </c>
      <c r="T1059">
        <v>3</v>
      </c>
      <c r="U1059" t="b">
        <v>1</v>
      </c>
      <c r="V1059" t="s">
        <v>552</v>
      </c>
      <c r="W1059" t="s">
        <v>1987</v>
      </c>
      <c r="X1059" t="s">
        <v>15236</v>
      </c>
      <c r="Y1059">
        <v>140</v>
      </c>
      <c r="Z1059">
        <v>140</v>
      </c>
      <c r="AA1059">
        <v>5</v>
      </c>
      <c r="AB1059">
        <v>5</v>
      </c>
      <c r="AC1059">
        <v>9</v>
      </c>
    </row>
    <row r="1060" spans="1:29">
      <c r="A1060">
        <v>1062</v>
      </c>
      <c r="B1060" t="s">
        <v>805</v>
      </c>
      <c r="C1060" t="s">
        <v>2589</v>
      </c>
      <c r="J1060" t="s">
        <v>1444</v>
      </c>
      <c r="K1060">
        <v>0</v>
      </c>
      <c r="N1060" t="b">
        <v>1</v>
      </c>
      <c r="O1060" t="b">
        <v>0</v>
      </c>
      <c r="P1060" t="b">
        <v>0</v>
      </c>
      <c r="Q1060">
        <v>8</v>
      </c>
      <c r="R1060">
        <v>2</v>
      </c>
      <c r="S1060">
        <v>1</v>
      </c>
      <c r="T1060">
        <v>3</v>
      </c>
      <c r="U1060" t="b">
        <v>1</v>
      </c>
      <c r="V1060" t="s">
        <v>552</v>
      </c>
      <c r="W1060" t="s">
        <v>1987</v>
      </c>
      <c r="X1060" t="s">
        <v>15237</v>
      </c>
      <c r="Y1060">
        <v>141</v>
      </c>
      <c r="Z1060">
        <v>141</v>
      </c>
      <c r="AA1060">
        <v>4</v>
      </c>
      <c r="AB1060">
        <v>4</v>
      </c>
      <c r="AC1060">
        <v>9</v>
      </c>
    </row>
    <row r="1061" spans="1:29">
      <c r="A1061">
        <v>1063</v>
      </c>
      <c r="B1061" t="s">
        <v>805</v>
      </c>
      <c r="C1061" t="s">
        <v>2590</v>
      </c>
      <c r="J1061" t="s">
        <v>1444</v>
      </c>
      <c r="K1061">
        <v>0</v>
      </c>
      <c r="N1061" t="b">
        <v>1</v>
      </c>
      <c r="O1061" t="b">
        <v>0</v>
      </c>
      <c r="P1061" t="b">
        <v>0</v>
      </c>
      <c r="Q1061">
        <v>8</v>
      </c>
      <c r="R1061">
        <v>2</v>
      </c>
      <c r="S1061">
        <v>1</v>
      </c>
      <c r="T1061">
        <v>3</v>
      </c>
      <c r="U1061" t="b">
        <v>1</v>
      </c>
      <c r="V1061" t="s">
        <v>552</v>
      </c>
      <c r="W1061" t="s">
        <v>1987</v>
      </c>
      <c r="X1061" t="s">
        <v>15238</v>
      </c>
      <c r="Y1061">
        <v>141</v>
      </c>
      <c r="Z1061">
        <v>141</v>
      </c>
      <c r="AA1061">
        <v>5</v>
      </c>
      <c r="AB1061">
        <v>5</v>
      </c>
      <c r="AC1061">
        <v>9</v>
      </c>
    </row>
    <row r="1062" spans="1:29">
      <c r="A1062">
        <v>1064</v>
      </c>
      <c r="B1062" t="s">
        <v>805</v>
      </c>
      <c r="C1062" t="s">
        <v>2591</v>
      </c>
      <c r="J1062" t="s">
        <v>1444</v>
      </c>
      <c r="K1062">
        <v>0</v>
      </c>
      <c r="N1062" t="b">
        <v>1</v>
      </c>
      <c r="O1062" t="b">
        <v>0</v>
      </c>
      <c r="P1062" t="b">
        <v>0</v>
      </c>
      <c r="Q1062">
        <v>8</v>
      </c>
      <c r="R1062">
        <v>2</v>
      </c>
      <c r="S1062">
        <v>1</v>
      </c>
      <c r="T1062">
        <v>3</v>
      </c>
      <c r="U1062" t="b">
        <v>1</v>
      </c>
      <c r="V1062" t="s">
        <v>552</v>
      </c>
      <c r="W1062" t="s">
        <v>1987</v>
      </c>
      <c r="X1062" t="s">
        <v>15239</v>
      </c>
      <c r="Y1062">
        <v>142</v>
      </c>
      <c r="Z1062">
        <v>142</v>
      </c>
      <c r="AA1062">
        <v>4</v>
      </c>
      <c r="AB1062">
        <v>4</v>
      </c>
      <c r="AC1062">
        <v>9</v>
      </c>
    </row>
    <row r="1063" spans="1:29">
      <c r="A1063">
        <v>1065</v>
      </c>
      <c r="B1063" t="s">
        <v>805</v>
      </c>
      <c r="C1063" t="s">
        <v>2592</v>
      </c>
      <c r="J1063" t="s">
        <v>1444</v>
      </c>
      <c r="K1063">
        <v>0</v>
      </c>
      <c r="N1063" t="b">
        <v>1</v>
      </c>
      <c r="O1063" t="b">
        <v>0</v>
      </c>
      <c r="P1063" t="b">
        <v>0</v>
      </c>
      <c r="Q1063">
        <v>8</v>
      </c>
      <c r="R1063">
        <v>2</v>
      </c>
      <c r="S1063">
        <v>1</v>
      </c>
      <c r="T1063">
        <v>3</v>
      </c>
      <c r="U1063" t="b">
        <v>1</v>
      </c>
      <c r="V1063" t="s">
        <v>552</v>
      </c>
      <c r="W1063" t="s">
        <v>1987</v>
      </c>
      <c r="X1063" t="s">
        <v>15240</v>
      </c>
      <c r="Y1063">
        <v>142</v>
      </c>
      <c r="Z1063">
        <v>142</v>
      </c>
      <c r="AA1063">
        <v>5</v>
      </c>
      <c r="AB1063">
        <v>5</v>
      </c>
      <c r="AC1063">
        <v>9</v>
      </c>
    </row>
    <row r="1064" spans="1:29">
      <c r="A1064">
        <v>1066</v>
      </c>
      <c r="B1064" t="s">
        <v>805</v>
      </c>
      <c r="C1064" t="s">
        <v>2593</v>
      </c>
      <c r="J1064" t="s">
        <v>1444</v>
      </c>
      <c r="K1064">
        <v>0</v>
      </c>
      <c r="N1064" t="b">
        <v>1</v>
      </c>
      <c r="O1064" t="b">
        <v>0</v>
      </c>
      <c r="P1064" t="b">
        <v>0</v>
      </c>
      <c r="Q1064">
        <v>8</v>
      </c>
      <c r="R1064">
        <v>2</v>
      </c>
      <c r="S1064">
        <v>1</v>
      </c>
      <c r="T1064">
        <v>3</v>
      </c>
      <c r="U1064" t="b">
        <v>1</v>
      </c>
      <c r="V1064" t="s">
        <v>552</v>
      </c>
      <c r="W1064" t="s">
        <v>1987</v>
      </c>
      <c r="X1064" t="s">
        <v>15241</v>
      </c>
      <c r="Y1064">
        <v>143</v>
      </c>
      <c r="Z1064">
        <v>143</v>
      </c>
      <c r="AA1064">
        <v>4</v>
      </c>
      <c r="AB1064">
        <v>4</v>
      </c>
      <c r="AC1064">
        <v>9</v>
      </c>
    </row>
    <row r="1065" spans="1:29">
      <c r="A1065">
        <v>1067</v>
      </c>
      <c r="B1065" t="s">
        <v>805</v>
      </c>
      <c r="C1065" t="s">
        <v>2594</v>
      </c>
      <c r="J1065" t="s">
        <v>1444</v>
      </c>
      <c r="K1065">
        <v>0</v>
      </c>
      <c r="N1065" t="b">
        <v>1</v>
      </c>
      <c r="O1065" t="b">
        <v>0</v>
      </c>
      <c r="P1065" t="b">
        <v>0</v>
      </c>
      <c r="Q1065">
        <v>8</v>
      </c>
      <c r="R1065">
        <v>2</v>
      </c>
      <c r="S1065">
        <v>1</v>
      </c>
      <c r="T1065">
        <v>3</v>
      </c>
      <c r="U1065" t="b">
        <v>1</v>
      </c>
      <c r="V1065" t="s">
        <v>552</v>
      </c>
      <c r="W1065" t="s">
        <v>1987</v>
      </c>
      <c r="X1065" t="s">
        <v>15242</v>
      </c>
      <c r="Y1065">
        <v>143</v>
      </c>
      <c r="Z1065">
        <v>143</v>
      </c>
      <c r="AA1065">
        <v>5</v>
      </c>
      <c r="AB1065">
        <v>5</v>
      </c>
      <c r="AC1065">
        <v>9</v>
      </c>
    </row>
    <row r="1066" spans="1:29">
      <c r="A1066">
        <v>1068</v>
      </c>
      <c r="B1066" t="s">
        <v>805</v>
      </c>
      <c r="C1066" t="s">
        <v>2595</v>
      </c>
      <c r="J1066" t="s">
        <v>1444</v>
      </c>
      <c r="K1066">
        <v>0</v>
      </c>
      <c r="N1066" t="b">
        <v>1</v>
      </c>
      <c r="O1066" t="b">
        <v>0</v>
      </c>
      <c r="P1066" t="b">
        <v>0</v>
      </c>
      <c r="Q1066">
        <v>8</v>
      </c>
      <c r="R1066">
        <v>2</v>
      </c>
      <c r="S1066">
        <v>1</v>
      </c>
      <c r="T1066">
        <v>3</v>
      </c>
      <c r="U1066" t="b">
        <v>1</v>
      </c>
      <c r="V1066" t="s">
        <v>552</v>
      </c>
      <c r="W1066" t="s">
        <v>1987</v>
      </c>
      <c r="X1066" t="s">
        <v>15243</v>
      </c>
      <c r="Y1066">
        <v>144</v>
      </c>
      <c r="Z1066">
        <v>144</v>
      </c>
      <c r="AA1066">
        <v>4</v>
      </c>
      <c r="AB1066">
        <v>4</v>
      </c>
      <c r="AC1066">
        <v>9</v>
      </c>
    </row>
    <row r="1067" spans="1:29">
      <c r="A1067">
        <v>1069</v>
      </c>
      <c r="B1067" t="s">
        <v>805</v>
      </c>
      <c r="C1067" t="s">
        <v>2596</v>
      </c>
      <c r="J1067" t="s">
        <v>1444</v>
      </c>
      <c r="K1067">
        <v>0</v>
      </c>
      <c r="N1067" t="b">
        <v>1</v>
      </c>
      <c r="O1067" t="b">
        <v>0</v>
      </c>
      <c r="P1067" t="b">
        <v>0</v>
      </c>
      <c r="Q1067">
        <v>8</v>
      </c>
      <c r="R1067">
        <v>2</v>
      </c>
      <c r="S1067">
        <v>1</v>
      </c>
      <c r="T1067">
        <v>3</v>
      </c>
      <c r="U1067" t="b">
        <v>1</v>
      </c>
      <c r="V1067" t="s">
        <v>552</v>
      </c>
      <c r="W1067" t="s">
        <v>1987</v>
      </c>
      <c r="X1067" t="s">
        <v>15244</v>
      </c>
      <c r="Y1067">
        <v>144</v>
      </c>
      <c r="Z1067">
        <v>144</v>
      </c>
      <c r="AA1067">
        <v>5</v>
      </c>
      <c r="AB1067">
        <v>5</v>
      </c>
      <c r="AC1067">
        <v>9</v>
      </c>
    </row>
    <row r="1068" spans="1:29">
      <c r="A1068">
        <v>1070</v>
      </c>
      <c r="B1068" t="s">
        <v>805</v>
      </c>
      <c r="C1068" t="s">
        <v>2597</v>
      </c>
      <c r="J1068" t="s">
        <v>1444</v>
      </c>
      <c r="K1068">
        <v>0</v>
      </c>
      <c r="N1068" t="b">
        <v>1</v>
      </c>
      <c r="O1068" t="b">
        <v>0</v>
      </c>
      <c r="P1068" t="b">
        <v>0</v>
      </c>
      <c r="Q1068">
        <v>8</v>
      </c>
      <c r="R1068">
        <v>2</v>
      </c>
      <c r="S1068">
        <v>1</v>
      </c>
      <c r="T1068">
        <v>3</v>
      </c>
      <c r="U1068" t="b">
        <v>1</v>
      </c>
      <c r="V1068" t="s">
        <v>552</v>
      </c>
      <c r="W1068" t="s">
        <v>1987</v>
      </c>
      <c r="X1068" t="s">
        <v>15245</v>
      </c>
      <c r="Y1068">
        <v>145</v>
      </c>
      <c r="Z1068">
        <v>145</v>
      </c>
      <c r="AA1068">
        <v>4</v>
      </c>
      <c r="AB1068">
        <v>4</v>
      </c>
      <c r="AC1068">
        <v>9</v>
      </c>
    </row>
    <row r="1069" spans="1:29">
      <c r="A1069">
        <v>1071</v>
      </c>
      <c r="B1069" t="s">
        <v>805</v>
      </c>
      <c r="C1069" t="s">
        <v>2598</v>
      </c>
      <c r="J1069" t="s">
        <v>1444</v>
      </c>
      <c r="K1069">
        <v>0</v>
      </c>
      <c r="N1069" t="b">
        <v>1</v>
      </c>
      <c r="O1069" t="b">
        <v>0</v>
      </c>
      <c r="P1069" t="b">
        <v>0</v>
      </c>
      <c r="Q1069">
        <v>8</v>
      </c>
      <c r="R1069">
        <v>2</v>
      </c>
      <c r="S1069">
        <v>1</v>
      </c>
      <c r="T1069">
        <v>3</v>
      </c>
      <c r="U1069" t="b">
        <v>1</v>
      </c>
      <c r="V1069" t="s">
        <v>552</v>
      </c>
      <c r="W1069" t="s">
        <v>1987</v>
      </c>
      <c r="X1069" t="s">
        <v>15246</v>
      </c>
      <c r="Y1069">
        <v>145</v>
      </c>
      <c r="Z1069">
        <v>145</v>
      </c>
      <c r="AA1069">
        <v>5</v>
      </c>
      <c r="AB1069">
        <v>5</v>
      </c>
      <c r="AC1069">
        <v>9</v>
      </c>
    </row>
    <row r="1070" spans="1:29">
      <c r="A1070">
        <v>1072</v>
      </c>
      <c r="B1070" t="s">
        <v>805</v>
      </c>
      <c r="C1070" t="s">
        <v>2599</v>
      </c>
      <c r="J1070" t="s">
        <v>1444</v>
      </c>
      <c r="K1070">
        <v>0</v>
      </c>
      <c r="N1070" t="b">
        <v>1</v>
      </c>
      <c r="O1070" t="b">
        <v>0</v>
      </c>
      <c r="P1070" t="b">
        <v>0</v>
      </c>
      <c r="Q1070">
        <v>8</v>
      </c>
      <c r="R1070">
        <v>2</v>
      </c>
      <c r="S1070">
        <v>1</v>
      </c>
      <c r="T1070">
        <v>3</v>
      </c>
      <c r="U1070" t="b">
        <v>1</v>
      </c>
      <c r="V1070" t="s">
        <v>552</v>
      </c>
      <c r="W1070" t="s">
        <v>1987</v>
      </c>
      <c r="X1070" t="s">
        <v>15247</v>
      </c>
      <c r="Y1070">
        <v>146</v>
      </c>
      <c r="Z1070">
        <v>146</v>
      </c>
      <c r="AA1070">
        <v>4</v>
      </c>
      <c r="AB1070">
        <v>4</v>
      </c>
      <c r="AC1070">
        <v>9</v>
      </c>
    </row>
    <row r="1071" spans="1:29">
      <c r="A1071">
        <v>1073</v>
      </c>
      <c r="B1071" t="s">
        <v>805</v>
      </c>
      <c r="C1071" t="s">
        <v>2600</v>
      </c>
      <c r="J1071" t="s">
        <v>1444</v>
      </c>
      <c r="K1071">
        <v>0</v>
      </c>
      <c r="N1071" t="b">
        <v>1</v>
      </c>
      <c r="O1071" t="b">
        <v>0</v>
      </c>
      <c r="P1071" t="b">
        <v>0</v>
      </c>
      <c r="Q1071">
        <v>8</v>
      </c>
      <c r="R1071">
        <v>2</v>
      </c>
      <c r="S1071">
        <v>1</v>
      </c>
      <c r="T1071">
        <v>3</v>
      </c>
      <c r="U1071" t="b">
        <v>1</v>
      </c>
      <c r="V1071" t="s">
        <v>552</v>
      </c>
      <c r="W1071" t="s">
        <v>1987</v>
      </c>
      <c r="X1071" t="s">
        <v>15248</v>
      </c>
      <c r="Y1071">
        <v>146</v>
      </c>
      <c r="Z1071">
        <v>146</v>
      </c>
      <c r="AA1071">
        <v>5</v>
      </c>
      <c r="AB1071">
        <v>5</v>
      </c>
      <c r="AC1071">
        <v>9</v>
      </c>
    </row>
    <row r="1072" spans="1:29">
      <c r="A1072">
        <v>1074</v>
      </c>
      <c r="B1072" t="s">
        <v>805</v>
      </c>
      <c r="C1072" t="s">
        <v>2601</v>
      </c>
      <c r="J1072" t="s">
        <v>1444</v>
      </c>
      <c r="K1072">
        <v>0</v>
      </c>
      <c r="N1072" t="b">
        <v>1</v>
      </c>
      <c r="O1072" t="b">
        <v>0</v>
      </c>
      <c r="P1072" t="b">
        <v>0</v>
      </c>
      <c r="Q1072">
        <v>8</v>
      </c>
      <c r="R1072">
        <v>2</v>
      </c>
      <c r="S1072">
        <v>1</v>
      </c>
      <c r="T1072">
        <v>3</v>
      </c>
      <c r="U1072" t="b">
        <v>1</v>
      </c>
      <c r="V1072" t="s">
        <v>552</v>
      </c>
      <c r="W1072" t="s">
        <v>1987</v>
      </c>
      <c r="X1072" t="s">
        <v>15249</v>
      </c>
      <c r="Y1072">
        <v>147</v>
      </c>
      <c r="Z1072">
        <v>147</v>
      </c>
      <c r="AA1072">
        <v>4</v>
      </c>
      <c r="AB1072">
        <v>4</v>
      </c>
      <c r="AC1072">
        <v>9</v>
      </c>
    </row>
    <row r="1073" spans="1:29">
      <c r="A1073">
        <v>1075</v>
      </c>
      <c r="B1073" t="s">
        <v>805</v>
      </c>
      <c r="C1073" t="s">
        <v>2602</v>
      </c>
      <c r="J1073" t="s">
        <v>1444</v>
      </c>
      <c r="K1073">
        <v>0</v>
      </c>
      <c r="N1073" t="b">
        <v>1</v>
      </c>
      <c r="O1073" t="b">
        <v>0</v>
      </c>
      <c r="P1073" t="b">
        <v>0</v>
      </c>
      <c r="Q1073">
        <v>8</v>
      </c>
      <c r="R1073">
        <v>2</v>
      </c>
      <c r="S1073">
        <v>1</v>
      </c>
      <c r="T1073">
        <v>3</v>
      </c>
      <c r="U1073" t="b">
        <v>1</v>
      </c>
      <c r="V1073" t="s">
        <v>552</v>
      </c>
      <c r="W1073" t="s">
        <v>1987</v>
      </c>
      <c r="X1073" t="s">
        <v>15250</v>
      </c>
      <c r="Y1073">
        <v>147</v>
      </c>
      <c r="Z1073">
        <v>147</v>
      </c>
      <c r="AA1073">
        <v>5</v>
      </c>
      <c r="AB1073">
        <v>5</v>
      </c>
      <c r="AC1073">
        <v>9</v>
      </c>
    </row>
    <row r="1074" spans="1:29">
      <c r="A1074">
        <v>1076</v>
      </c>
      <c r="B1074" t="s">
        <v>805</v>
      </c>
      <c r="C1074" t="s">
        <v>2603</v>
      </c>
      <c r="J1074" t="s">
        <v>1444</v>
      </c>
      <c r="K1074">
        <v>0</v>
      </c>
      <c r="N1074" t="b">
        <v>1</v>
      </c>
      <c r="O1074" t="b">
        <v>0</v>
      </c>
      <c r="P1074" t="b">
        <v>0</v>
      </c>
      <c r="Q1074">
        <v>8</v>
      </c>
      <c r="R1074">
        <v>2</v>
      </c>
      <c r="S1074">
        <v>1</v>
      </c>
      <c r="T1074">
        <v>3</v>
      </c>
      <c r="U1074" t="b">
        <v>1</v>
      </c>
      <c r="V1074" t="s">
        <v>552</v>
      </c>
      <c r="W1074" t="s">
        <v>1987</v>
      </c>
      <c r="X1074" t="s">
        <v>15251</v>
      </c>
      <c r="Y1074">
        <v>148</v>
      </c>
      <c r="Z1074">
        <v>148</v>
      </c>
      <c r="AA1074">
        <v>4</v>
      </c>
      <c r="AB1074">
        <v>4</v>
      </c>
      <c r="AC1074">
        <v>9</v>
      </c>
    </row>
    <row r="1075" spans="1:29">
      <c r="A1075">
        <v>1077</v>
      </c>
      <c r="B1075" t="s">
        <v>805</v>
      </c>
      <c r="C1075" t="s">
        <v>2604</v>
      </c>
      <c r="J1075" t="s">
        <v>1444</v>
      </c>
      <c r="K1075">
        <v>0</v>
      </c>
      <c r="N1075" t="b">
        <v>1</v>
      </c>
      <c r="O1075" t="b">
        <v>0</v>
      </c>
      <c r="P1075" t="b">
        <v>0</v>
      </c>
      <c r="Q1075">
        <v>8</v>
      </c>
      <c r="R1075">
        <v>2</v>
      </c>
      <c r="S1075">
        <v>1</v>
      </c>
      <c r="T1075">
        <v>3</v>
      </c>
      <c r="U1075" t="b">
        <v>1</v>
      </c>
      <c r="V1075" t="s">
        <v>552</v>
      </c>
      <c r="W1075" t="s">
        <v>1987</v>
      </c>
      <c r="X1075" t="s">
        <v>15252</v>
      </c>
      <c r="Y1075">
        <v>148</v>
      </c>
      <c r="Z1075">
        <v>148</v>
      </c>
      <c r="AA1075">
        <v>5</v>
      </c>
      <c r="AB1075">
        <v>5</v>
      </c>
      <c r="AC1075">
        <v>9</v>
      </c>
    </row>
    <row r="1076" spans="1:29">
      <c r="A1076">
        <v>1078</v>
      </c>
      <c r="B1076" t="s">
        <v>805</v>
      </c>
      <c r="C1076" t="s">
        <v>2605</v>
      </c>
      <c r="J1076" t="s">
        <v>1444</v>
      </c>
      <c r="K1076">
        <v>0</v>
      </c>
      <c r="N1076" t="b">
        <v>1</v>
      </c>
      <c r="O1076" t="b">
        <v>0</v>
      </c>
      <c r="P1076" t="b">
        <v>0</v>
      </c>
      <c r="Q1076">
        <v>8</v>
      </c>
      <c r="R1076">
        <v>2</v>
      </c>
      <c r="S1076">
        <v>1</v>
      </c>
      <c r="T1076">
        <v>3</v>
      </c>
      <c r="U1076" t="b">
        <v>1</v>
      </c>
      <c r="V1076" t="s">
        <v>552</v>
      </c>
      <c r="W1076" t="s">
        <v>1987</v>
      </c>
      <c r="X1076" t="s">
        <v>15253</v>
      </c>
      <c r="Y1076">
        <v>150</v>
      </c>
      <c r="Z1076">
        <v>150</v>
      </c>
      <c r="AA1076">
        <v>4</v>
      </c>
      <c r="AB1076">
        <v>4</v>
      </c>
      <c r="AC1076">
        <v>9</v>
      </c>
    </row>
    <row r="1077" spans="1:29">
      <c r="A1077">
        <v>1079</v>
      </c>
      <c r="B1077" t="s">
        <v>805</v>
      </c>
      <c r="C1077" t="s">
        <v>2606</v>
      </c>
      <c r="J1077" t="s">
        <v>1444</v>
      </c>
      <c r="K1077">
        <v>0</v>
      </c>
      <c r="N1077" t="b">
        <v>1</v>
      </c>
      <c r="O1077" t="b">
        <v>0</v>
      </c>
      <c r="P1077" t="b">
        <v>0</v>
      </c>
      <c r="Q1077">
        <v>8</v>
      </c>
      <c r="R1077">
        <v>2</v>
      </c>
      <c r="S1077">
        <v>1</v>
      </c>
      <c r="T1077">
        <v>3</v>
      </c>
      <c r="U1077" t="b">
        <v>1</v>
      </c>
      <c r="V1077" t="s">
        <v>552</v>
      </c>
      <c r="W1077" t="s">
        <v>1987</v>
      </c>
      <c r="X1077" t="s">
        <v>15254</v>
      </c>
      <c r="Y1077">
        <v>150</v>
      </c>
      <c r="Z1077">
        <v>150</v>
      </c>
      <c r="AA1077">
        <v>5</v>
      </c>
      <c r="AB1077">
        <v>5</v>
      </c>
      <c r="AC1077">
        <v>9</v>
      </c>
    </row>
    <row r="1078" spans="1:29">
      <c r="A1078">
        <v>1080</v>
      </c>
      <c r="B1078" t="s">
        <v>805</v>
      </c>
      <c r="C1078" t="s">
        <v>2607</v>
      </c>
      <c r="J1078" t="s">
        <v>1444</v>
      </c>
      <c r="K1078">
        <v>0</v>
      </c>
      <c r="N1078" t="b">
        <v>1</v>
      </c>
      <c r="O1078" t="b">
        <v>0</v>
      </c>
      <c r="P1078" t="b">
        <v>0</v>
      </c>
      <c r="Q1078">
        <v>8</v>
      </c>
      <c r="R1078">
        <v>2</v>
      </c>
      <c r="S1078">
        <v>1</v>
      </c>
      <c r="T1078">
        <v>3</v>
      </c>
      <c r="U1078" t="b">
        <v>1</v>
      </c>
      <c r="V1078" t="s">
        <v>552</v>
      </c>
      <c r="W1078" t="s">
        <v>1987</v>
      </c>
      <c r="X1078" t="s">
        <v>15255</v>
      </c>
      <c r="Y1078">
        <v>151</v>
      </c>
      <c r="Z1078">
        <v>151</v>
      </c>
      <c r="AA1078">
        <v>4</v>
      </c>
      <c r="AB1078">
        <v>4</v>
      </c>
      <c r="AC1078">
        <v>9</v>
      </c>
    </row>
    <row r="1079" spans="1:29">
      <c r="A1079">
        <v>1081</v>
      </c>
      <c r="B1079" t="s">
        <v>805</v>
      </c>
      <c r="C1079" t="s">
        <v>2608</v>
      </c>
      <c r="J1079" t="s">
        <v>1444</v>
      </c>
      <c r="K1079">
        <v>0</v>
      </c>
      <c r="N1079" t="b">
        <v>1</v>
      </c>
      <c r="O1079" t="b">
        <v>0</v>
      </c>
      <c r="P1079" t="b">
        <v>0</v>
      </c>
      <c r="Q1079">
        <v>8</v>
      </c>
      <c r="R1079">
        <v>2</v>
      </c>
      <c r="S1079">
        <v>1</v>
      </c>
      <c r="T1079">
        <v>3</v>
      </c>
      <c r="U1079" t="b">
        <v>1</v>
      </c>
      <c r="V1079" t="s">
        <v>552</v>
      </c>
      <c r="W1079" t="s">
        <v>1987</v>
      </c>
      <c r="X1079" t="s">
        <v>15256</v>
      </c>
      <c r="Y1079">
        <v>151</v>
      </c>
      <c r="Z1079">
        <v>151</v>
      </c>
      <c r="AA1079">
        <v>5</v>
      </c>
      <c r="AB1079">
        <v>5</v>
      </c>
      <c r="AC1079">
        <v>9</v>
      </c>
    </row>
    <row r="1080" spans="1:29">
      <c r="A1080">
        <v>1082</v>
      </c>
      <c r="B1080" t="s">
        <v>805</v>
      </c>
      <c r="C1080" t="s">
        <v>2609</v>
      </c>
      <c r="J1080" t="s">
        <v>1444</v>
      </c>
      <c r="K1080">
        <v>0</v>
      </c>
      <c r="N1080" t="b">
        <v>1</v>
      </c>
      <c r="O1080" t="b">
        <v>0</v>
      </c>
      <c r="P1080" t="b">
        <v>0</v>
      </c>
      <c r="Q1080">
        <v>8</v>
      </c>
      <c r="R1080">
        <v>2</v>
      </c>
      <c r="S1080">
        <v>1</v>
      </c>
      <c r="T1080">
        <v>3</v>
      </c>
      <c r="U1080" t="b">
        <v>1</v>
      </c>
      <c r="V1080" t="s">
        <v>552</v>
      </c>
      <c r="W1080" t="s">
        <v>1987</v>
      </c>
      <c r="X1080" t="s">
        <v>15257</v>
      </c>
      <c r="Y1080">
        <v>152</v>
      </c>
      <c r="Z1080">
        <v>152</v>
      </c>
      <c r="AA1080">
        <v>4</v>
      </c>
      <c r="AB1080">
        <v>4</v>
      </c>
      <c r="AC1080">
        <v>9</v>
      </c>
    </row>
    <row r="1081" spans="1:29">
      <c r="A1081">
        <v>1083</v>
      </c>
      <c r="B1081" t="s">
        <v>805</v>
      </c>
      <c r="C1081" t="s">
        <v>2610</v>
      </c>
      <c r="J1081" t="s">
        <v>1444</v>
      </c>
      <c r="K1081">
        <v>0</v>
      </c>
      <c r="N1081" t="b">
        <v>1</v>
      </c>
      <c r="O1081" t="b">
        <v>0</v>
      </c>
      <c r="P1081" t="b">
        <v>0</v>
      </c>
      <c r="Q1081">
        <v>8</v>
      </c>
      <c r="R1081">
        <v>2</v>
      </c>
      <c r="S1081">
        <v>1</v>
      </c>
      <c r="T1081">
        <v>3</v>
      </c>
      <c r="U1081" t="b">
        <v>1</v>
      </c>
      <c r="V1081" t="s">
        <v>552</v>
      </c>
      <c r="W1081" t="s">
        <v>1987</v>
      </c>
      <c r="X1081" t="s">
        <v>15258</v>
      </c>
      <c r="Y1081">
        <v>152</v>
      </c>
      <c r="Z1081">
        <v>152</v>
      </c>
      <c r="AA1081">
        <v>5</v>
      </c>
      <c r="AB1081">
        <v>5</v>
      </c>
      <c r="AC1081">
        <v>9</v>
      </c>
    </row>
    <row r="1082" spans="1:29">
      <c r="A1082">
        <v>1084</v>
      </c>
      <c r="B1082" t="s">
        <v>805</v>
      </c>
      <c r="C1082" t="s">
        <v>2611</v>
      </c>
      <c r="J1082" t="s">
        <v>1444</v>
      </c>
      <c r="K1082">
        <v>0</v>
      </c>
      <c r="N1082" t="b">
        <v>1</v>
      </c>
      <c r="O1082" t="b">
        <v>0</v>
      </c>
      <c r="P1082" t="b">
        <v>0</v>
      </c>
      <c r="Q1082">
        <v>8</v>
      </c>
      <c r="R1082">
        <v>2</v>
      </c>
      <c r="S1082">
        <v>1</v>
      </c>
      <c r="T1082">
        <v>3</v>
      </c>
      <c r="U1082" t="b">
        <v>1</v>
      </c>
      <c r="V1082" t="s">
        <v>552</v>
      </c>
      <c r="W1082" t="s">
        <v>1987</v>
      </c>
      <c r="X1082" t="s">
        <v>15259</v>
      </c>
      <c r="Y1082">
        <v>153</v>
      </c>
      <c r="Z1082">
        <v>153</v>
      </c>
      <c r="AA1082">
        <v>4</v>
      </c>
      <c r="AB1082">
        <v>4</v>
      </c>
      <c r="AC1082">
        <v>9</v>
      </c>
    </row>
    <row r="1083" spans="1:29">
      <c r="A1083">
        <v>1085</v>
      </c>
      <c r="B1083" t="s">
        <v>805</v>
      </c>
      <c r="C1083" t="s">
        <v>2612</v>
      </c>
      <c r="J1083" t="s">
        <v>1444</v>
      </c>
      <c r="K1083">
        <v>0</v>
      </c>
      <c r="N1083" t="b">
        <v>1</v>
      </c>
      <c r="O1083" t="b">
        <v>0</v>
      </c>
      <c r="P1083" t="b">
        <v>0</v>
      </c>
      <c r="Q1083">
        <v>8</v>
      </c>
      <c r="R1083">
        <v>2</v>
      </c>
      <c r="S1083">
        <v>1</v>
      </c>
      <c r="T1083">
        <v>3</v>
      </c>
      <c r="U1083" t="b">
        <v>1</v>
      </c>
      <c r="V1083" t="s">
        <v>552</v>
      </c>
      <c r="W1083" t="s">
        <v>1987</v>
      </c>
      <c r="X1083" t="s">
        <v>15260</v>
      </c>
      <c r="Y1083">
        <v>153</v>
      </c>
      <c r="Z1083">
        <v>153</v>
      </c>
      <c r="AA1083">
        <v>5</v>
      </c>
      <c r="AB1083">
        <v>5</v>
      </c>
      <c r="AC1083">
        <v>9</v>
      </c>
    </row>
    <row r="1084" spans="1:29">
      <c r="A1084">
        <v>1086</v>
      </c>
      <c r="B1084" t="s">
        <v>805</v>
      </c>
      <c r="C1084" t="s">
        <v>2613</v>
      </c>
      <c r="J1084" t="s">
        <v>1444</v>
      </c>
      <c r="K1084">
        <v>0</v>
      </c>
      <c r="N1084" t="b">
        <v>0</v>
      </c>
      <c r="O1084" t="b">
        <v>1</v>
      </c>
      <c r="P1084" t="b">
        <v>0</v>
      </c>
      <c r="Q1084">
        <v>8</v>
      </c>
      <c r="R1084">
        <v>2</v>
      </c>
      <c r="S1084">
        <v>1</v>
      </c>
      <c r="T1084">
        <v>3</v>
      </c>
      <c r="U1084" t="b">
        <v>1</v>
      </c>
      <c r="V1084" t="s">
        <v>552</v>
      </c>
      <c r="W1084" t="s">
        <v>1987</v>
      </c>
      <c r="X1084" t="s">
        <v>15261</v>
      </c>
      <c r="Y1084">
        <v>149</v>
      </c>
      <c r="Z1084">
        <v>149</v>
      </c>
      <c r="AA1084">
        <v>4</v>
      </c>
      <c r="AB1084">
        <v>4</v>
      </c>
      <c r="AC1084">
        <v>9</v>
      </c>
    </row>
    <row r="1085" spans="1:29">
      <c r="A1085">
        <v>1087</v>
      </c>
      <c r="B1085" t="s">
        <v>805</v>
      </c>
      <c r="C1085" t="s">
        <v>2614</v>
      </c>
      <c r="J1085" t="s">
        <v>1444</v>
      </c>
      <c r="K1085">
        <v>0</v>
      </c>
      <c r="N1085" t="b">
        <v>0</v>
      </c>
      <c r="O1085" t="b">
        <v>1</v>
      </c>
      <c r="P1085" t="b">
        <v>0</v>
      </c>
      <c r="Q1085">
        <v>8</v>
      </c>
      <c r="R1085">
        <v>2</v>
      </c>
      <c r="S1085">
        <v>1</v>
      </c>
      <c r="T1085">
        <v>3</v>
      </c>
      <c r="U1085" t="b">
        <v>1</v>
      </c>
      <c r="V1085" t="s">
        <v>552</v>
      </c>
      <c r="W1085" t="s">
        <v>1987</v>
      </c>
      <c r="X1085" t="s">
        <v>15262</v>
      </c>
      <c r="Y1085">
        <v>149</v>
      </c>
      <c r="Z1085">
        <v>149</v>
      </c>
      <c r="AA1085">
        <v>5</v>
      </c>
      <c r="AB1085">
        <v>5</v>
      </c>
      <c r="AC1085">
        <v>9</v>
      </c>
    </row>
    <row r="1086" spans="1:29">
      <c r="A1086">
        <v>1088</v>
      </c>
      <c r="B1086" t="s">
        <v>805</v>
      </c>
      <c r="C1086" t="s">
        <v>2615</v>
      </c>
      <c r="J1086" t="s">
        <v>1444</v>
      </c>
      <c r="K1086">
        <v>0</v>
      </c>
      <c r="N1086" t="b">
        <v>0</v>
      </c>
      <c r="O1086" t="b">
        <v>1</v>
      </c>
      <c r="P1086" t="b">
        <v>0</v>
      </c>
      <c r="Q1086">
        <v>8</v>
      </c>
      <c r="R1086">
        <v>2</v>
      </c>
      <c r="S1086">
        <v>1</v>
      </c>
      <c r="T1086">
        <v>3</v>
      </c>
      <c r="U1086" t="b">
        <v>1</v>
      </c>
      <c r="V1086" t="s">
        <v>552</v>
      </c>
      <c r="W1086" t="s">
        <v>1987</v>
      </c>
      <c r="X1086" t="s">
        <v>15263</v>
      </c>
      <c r="Y1086">
        <v>139</v>
      </c>
      <c r="Z1086">
        <v>139</v>
      </c>
      <c r="AA1086">
        <v>6</v>
      </c>
      <c r="AB1086">
        <v>6</v>
      </c>
      <c r="AC1086">
        <v>9</v>
      </c>
    </row>
    <row r="1087" spans="1:29">
      <c r="A1087">
        <v>1089</v>
      </c>
      <c r="B1087" t="s">
        <v>805</v>
      </c>
      <c r="C1087" t="s">
        <v>2616</v>
      </c>
      <c r="J1087" t="s">
        <v>1444</v>
      </c>
      <c r="K1087">
        <v>0</v>
      </c>
      <c r="N1087" t="b">
        <v>0</v>
      </c>
      <c r="O1087" t="b">
        <v>1</v>
      </c>
      <c r="P1087" t="b">
        <v>0</v>
      </c>
      <c r="Q1087">
        <v>8</v>
      </c>
      <c r="R1087">
        <v>2</v>
      </c>
      <c r="S1087">
        <v>1</v>
      </c>
      <c r="T1087">
        <v>3</v>
      </c>
      <c r="U1087" t="b">
        <v>1</v>
      </c>
      <c r="V1087" t="s">
        <v>552</v>
      </c>
      <c r="W1087" t="s">
        <v>1987</v>
      </c>
      <c r="X1087" t="s">
        <v>15264</v>
      </c>
      <c r="Y1087">
        <v>140</v>
      </c>
      <c r="Z1087">
        <v>140</v>
      </c>
      <c r="AA1087">
        <v>6</v>
      </c>
      <c r="AB1087">
        <v>6</v>
      </c>
      <c r="AC1087">
        <v>9</v>
      </c>
    </row>
    <row r="1088" spans="1:29">
      <c r="A1088">
        <v>1090</v>
      </c>
      <c r="B1088" t="s">
        <v>805</v>
      </c>
      <c r="C1088" t="s">
        <v>2617</v>
      </c>
      <c r="J1088" t="s">
        <v>1444</v>
      </c>
      <c r="K1088">
        <v>0</v>
      </c>
      <c r="N1088" t="b">
        <v>0</v>
      </c>
      <c r="O1088" t="b">
        <v>1</v>
      </c>
      <c r="P1088" t="b">
        <v>0</v>
      </c>
      <c r="Q1088">
        <v>8</v>
      </c>
      <c r="R1088">
        <v>2</v>
      </c>
      <c r="S1088">
        <v>1</v>
      </c>
      <c r="T1088">
        <v>3</v>
      </c>
      <c r="U1088" t="b">
        <v>1</v>
      </c>
      <c r="V1088" t="s">
        <v>552</v>
      </c>
      <c r="W1088" t="s">
        <v>1987</v>
      </c>
      <c r="X1088" t="s">
        <v>15265</v>
      </c>
      <c r="Y1088">
        <v>141</v>
      </c>
      <c r="Z1088">
        <v>141</v>
      </c>
      <c r="AA1088">
        <v>6</v>
      </c>
      <c r="AB1088">
        <v>6</v>
      </c>
      <c r="AC1088">
        <v>9</v>
      </c>
    </row>
    <row r="1089" spans="1:29">
      <c r="A1089">
        <v>1091</v>
      </c>
      <c r="B1089" t="s">
        <v>805</v>
      </c>
      <c r="C1089" t="s">
        <v>2618</v>
      </c>
      <c r="J1089" t="s">
        <v>1444</v>
      </c>
      <c r="K1089">
        <v>0</v>
      </c>
      <c r="N1089" t="b">
        <v>0</v>
      </c>
      <c r="O1089" t="b">
        <v>1</v>
      </c>
      <c r="P1089" t="b">
        <v>0</v>
      </c>
      <c r="Q1089">
        <v>8</v>
      </c>
      <c r="R1089">
        <v>2</v>
      </c>
      <c r="S1089">
        <v>1</v>
      </c>
      <c r="T1089">
        <v>3</v>
      </c>
      <c r="U1089" t="b">
        <v>1</v>
      </c>
      <c r="V1089" t="s">
        <v>552</v>
      </c>
      <c r="W1089" t="s">
        <v>1987</v>
      </c>
      <c r="X1089" t="s">
        <v>15266</v>
      </c>
      <c r="Y1089">
        <v>142</v>
      </c>
      <c r="Z1089">
        <v>142</v>
      </c>
      <c r="AA1089">
        <v>6</v>
      </c>
      <c r="AB1089">
        <v>6</v>
      </c>
      <c r="AC1089">
        <v>9</v>
      </c>
    </row>
    <row r="1090" spans="1:29">
      <c r="A1090">
        <v>1092</v>
      </c>
      <c r="B1090" t="s">
        <v>805</v>
      </c>
      <c r="C1090" t="s">
        <v>2619</v>
      </c>
      <c r="J1090" t="s">
        <v>1444</v>
      </c>
      <c r="K1090">
        <v>0</v>
      </c>
      <c r="N1090" t="b">
        <v>0</v>
      </c>
      <c r="O1090" t="b">
        <v>1</v>
      </c>
      <c r="P1090" t="b">
        <v>0</v>
      </c>
      <c r="Q1090">
        <v>8</v>
      </c>
      <c r="R1090">
        <v>2</v>
      </c>
      <c r="S1090">
        <v>1</v>
      </c>
      <c r="T1090">
        <v>3</v>
      </c>
      <c r="U1090" t="b">
        <v>1</v>
      </c>
      <c r="V1090" t="s">
        <v>552</v>
      </c>
      <c r="W1090" t="s">
        <v>1987</v>
      </c>
      <c r="X1090" t="s">
        <v>15267</v>
      </c>
      <c r="Y1090">
        <v>143</v>
      </c>
      <c r="Z1090">
        <v>143</v>
      </c>
      <c r="AA1090">
        <v>6</v>
      </c>
      <c r="AB1090">
        <v>6</v>
      </c>
      <c r="AC1090">
        <v>9</v>
      </c>
    </row>
    <row r="1091" spans="1:29">
      <c r="A1091">
        <v>1093</v>
      </c>
      <c r="B1091" t="s">
        <v>805</v>
      </c>
      <c r="C1091" t="s">
        <v>2620</v>
      </c>
      <c r="J1091" t="s">
        <v>1444</v>
      </c>
      <c r="K1091">
        <v>0</v>
      </c>
      <c r="N1091" t="b">
        <v>0</v>
      </c>
      <c r="O1091" t="b">
        <v>1</v>
      </c>
      <c r="P1091" t="b">
        <v>0</v>
      </c>
      <c r="Q1091">
        <v>8</v>
      </c>
      <c r="R1091">
        <v>2</v>
      </c>
      <c r="S1091">
        <v>1</v>
      </c>
      <c r="T1091">
        <v>3</v>
      </c>
      <c r="U1091" t="b">
        <v>1</v>
      </c>
      <c r="V1091" t="s">
        <v>552</v>
      </c>
      <c r="W1091" t="s">
        <v>1987</v>
      </c>
      <c r="X1091" t="s">
        <v>15268</v>
      </c>
      <c r="Y1091">
        <v>144</v>
      </c>
      <c r="Z1091">
        <v>144</v>
      </c>
      <c r="AA1091">
        <v>6</v>
      </c>
      <c r="AB1091">
        <v>6</v>
      </c>
      <c r="AC1091">
        <v>9</v>
      </c>
    </row>
    <row r="1092" spans="1:29">
      <c r="A1092">
        <v>1094</v>
      </c>
      <c r="B1092" t="s">
        <v>805</v>
      </c>
      <c r="C1092" t="s">
        <v>2621</v>
      </c>
      <c r="J1092" t="s">
        <v>1444</v>
      </c>
      <c r="K1092">
        <v>0</v>
      </c>
      <c r="N1092" t="b">
        <v>0</v>
      </c>
      <c r="O1092" t="b">
        <v>1</v>
      </c>
      <c r="P1092" t="b">
        <v>0</v>
      </c>
      <c r="Q1092">
        <v>8</v>
      </c>
      <c r="R1092">
        <v>2</v>
      </c>
      <c r="S1092">
        <v>1</v>
      </c>
      <c r="T1092">
        <v>3</v>
      </c>
      <c r="U1092" t="b">
        <v>1</v>
      </c>
      <c r="V1092" t="s">
        <v>552</v>
      </c>
      <c r="W1092" t="s">
        <v>1987</v>
      </c>
      <c r="X1092" t="s">
        <v>15269</v>
      </c>
      <c r="Y1092">
        <v>145</v>
      </c>
      <c r="Z1092">
        <v>145</v>
      </c>
      <c r="AA1092">
        <v>6</v>
      </c>
      <c r="AB1092">
        <v>6</v>
      </c>
      <c r="AC1092">
        <v>9</v>
      </c>
    </row>
    <row r="1093" spans="1:29">
      <c r="A1093">
        <v>1095</v>
      </c>
      <c r="B1093" t="s">
        <v>805</v>
      </c>
      <c r="C1093" t="s">
        <v>2622</v>
      </c>
      <c r="J1093" t="s">
        <v>1444</v>
      </c>
      <c r="K1093">
        <v>0</v>
      </c>
      <c r="N1093" t="b">
        <v>0</v>
      </c>
      <c r="O1093" t="b">
        <v>1</v>
      </c>
      <c r="P1093" t="b">
        <v>0</v>
      </c>
      <c r="Q1093">
        <v>8</v>
      </c>
      <c r="R1093">
        <v>2</v>
      </c>
      <c r="S1093">
        <v>1</v>
      </c>
      <c r="T1093">
        <v>3</v>
      </c>
      <c r="U1093" t="b">
        <v>1</v>
      </c>
      <c r="V1093" t="s">
        <v>552</v>
      </c>
      <c r="W1093" t="s">
        <v>1987</v>
      </c>
      <c r="X1093" t="s">
        <v>15270</v>
      </c>
      <c r="Y1093">
        <v>146</v>
      </c>
      <c r="Z1093">
        <v>146</v>
      </c>
      <c r="AA1093">
        <v>6</v>
      </c>
      <c r="AB1093">
        <v>6</v>
      </c>
      <c r="AC1093">
        <v>9</v>
      </c>
    </row>
    <row r="1094" spans="1:29">
      <c r="A1094">
        <v>1096</v>
      </c>
      <c r="B1094" t="s">
        <v>805</v>
      </c>
      <c r="C1094" t="s">
        <v>2623</v>
      </c>
      <c r="J1094" t="s">
        <v>1444</v>
      </c>
      <c r="K1094">
        <v>0</v>
      </c>
      <c r="N1094" t="b">
        <v>0</v>
      </c>
      <c r="O1094" t="b">
        <v>1</v>
      </c>
      <c r="P1094" t="b">
        <v>0</v>
      </c>
      <c r="Q1094">
        <v>8</v>
      </c>
      <c r="R1094">
        <v>2</v>
      </c>
      <c r="S1094">
        <v>1</v>
      </c>
      <c r="T1094">
        <v>3</v>
      </c>
      <c r="U1094" t="b">
        <v>1</v>
      </c>
      <c r="V1094" t="s">
        <v>552</v>
      </c>
      <c r="W1094" t="s">
        <v>1987</v>
      </c>
      <c r="X1094" t="s">
        <v>15271</v>
      </c>
      <c r="Y1094">
        <v>147</v>
      </c>
      <c r="Z1094">
        <v>147</v>
      </c>
      <c r="AA1094">
        <v>6</v>
      </c>
      <c r="AB1094">
        <v>6</v>
      </c>
      <c r="AC1094">
        <v>9</v>
      </c>
    </row>
    <row r="1095" spans="1:29">
      <c r="A1095">
        <v>1097</v>
      </c>
      <c r="B1095" t="s">
        <v>805</v>
      </c>
      <c r="C1095" t="s">
        <v>2624</v>
      </c>
      <c r="J1095" t="s">
        <v>1444</v>
      </c>
      <c r="K1095">
        <v>0</v>
      </c>
      <c r="N1095" t="b">
        <v>0</v>
      </c>
      <c r="O1095" t="b">
        <v>1</v>
      </c>
      <c r="P1095" t="b">
        <v>0</v>
      </c>
      <c r="Q1095">
        <v>8</v>
      </c>
      <c r="R1095">
        <v>2</v>
      </c>
      <c r="S1095">
        <v>1</v>
      </c>
      <c r="T1095">
        <v>3</v>
      </c>
      <c r="U1095" t="b">
        <v>1</v>
      </c>
      <c r="V1095" t="s">
        <v>552</v>
      </c>
      <c r="W1095" t="s">
        <v>1987</v>
      </c>
      <c r="X1095" t="s">
        <v>15272</v>
      </c>
      <c r="Y1095">
        <v>148</v>
      </c>
      <c r="Z1095">
        <v>148</v>
      </c>
      <c r="AA1095">
        <v>6</v>
      </c>
      <c r="AB1095">
        <v>6</v>
      </c>
      <c r="AC1095">
        <v>9</v>
      </c>
    </row>
    <row r="1096" spans="1:29">
      <c r="A1096">
        <v>1098</v>
      </c>
      <c r="B1096" t="s">
        <v>805</v>
      </c>
      <c r="C1096" t="s">
        <v>2625</v>
      </c>
      <c r="J1096" t="s">
        <v>1444</v>
      </c>
      <c r="K1096">
        <v>0</v>
      </c>
      <c r="N1096" t="b">
        <v>0</v>
      </c>
      <c r="O1096" t="b">
        <v>1</v>
      </c>
      <c r="P1096" t="b">
        <v>0</v>
      </c>
      <c r="Q1096">
        <v>8</v>
      </c>
      <c r="R1096">
        <v>2</v>
      </c>
      <c r="S1096">
        <v>1</v>
      </c>
      <c r="T1096">
        <v>3</v>
      </c>
      <c r="U1096" t="b">
        <v>1</v>
      </c>
      <c r="V1096" t="s">
        <v>552</v>
      </c>
      <c r="W1096" t="s">
        <v>1987</v>
      </c>
      <c r="X1096" t="s">
        <v>15273</v>
      </c>
      <c r="Y1096">
        <v>149</v>
      </c>
      <c r="Z1096">
        <v>149</v>
      </c>
      <c r="AA1096">
        <v>6</v>
      </c>
      <c r="AB1096">
        <v>6</v>
      </c>
      <c r="AC1096">
        <v>9</v>
      </c>
    </row>
    <row r="1097" spans="1:29">
      <c r="A1097">
        <v>1099</v>
      </c>
      <c r="B1097" t="s">
        <v>805</v>
      </c>
      <c r="C1097" t="s">
        <v>2626</v>
      </c>
      <c r="J1097" t="s">
        <v>1444</v>
      </c>
      <c r="K1097">
        <v>0</v>
      </c>
      <c r="N1097" t="b">
        <v>0</v>
      </c>
      <c r="O1097" t="b">
        <v>1</v>
      </c>
      <c r="P1097" t="b">
        <v>0</v>
      </c>
      <c r="Q1097">
        <v>8</v>
      </c>
      <c r="R1097">
        <v>2</v>
      </c>
      <c r="S1097">
        <v>1</v>
      </c>
      <c r="T1097">
        <v>3</v>
      </c>
      <c r="U1097" t="b">
        <v>1</v>
      </c>
      <c r="V1097" t="s">
        <v>552</v>
      </c>
      <c r="W1097" t="s">
        <v>1987</v>
      </c>
      <c r="X1097" t="s">
        <v>15274</v>
      </c>
      <c r="Y1097">
        <v>150</v>
      </c>
      <c r="Z1097">
        <v>150</v>
      </c>
      <c r="AA1097">
        <v>6</v>
      </c>
      <c r="AB1097">
        <v>6</v>
      </c>
      <c r="AC1097">
        <v>9</v>
      </c>
    </row>
    <row r="1098" spans="1:29">
      <c r="A1098">
        <v>1100</v>
      </c>
      <c r="B1098" t="s">
        <v>805</v>
      </c>
      <c r="C1098" t="s">
        <v>2627</v>
      </c>
      <c r="J1098" t="s">
        <v>1444</v>
      </c>
      <c r="K1098">
        <v>0</v>
      </c>
      <c r="N1098" t="b">
        <v>0</v>
      </c>
      <c r="O1098" t="b">
        <v>1</v>
      </c>
      <c r="P1098" t="b">
        <v>0</v>
      </c>
      <c r="Q1098">
        <v>8</v>
      </c>
      <c r="R1098">
        <v>2</v>
      </c>
      <c r="S1098">
        <v>1</v>
      </c>
      <c r="T1098">
        <v>3</v>
      </c>
      <c r="U1098" t="b">
        <v>1</v>
      </c>
      <c r="V1098" t="s">
        <v>552</v>
      </c>
      <c r="W1098" t="s">
        <v>1987</v>
      </c>
      <c r="X1098" t="s">
        <v>15275</v>
      </c>
      <c r="Y1098">
        <v>151</v>
      </c>
      <c r="Z1098">
        <v>151</v>
      </c>
      <c r="AA1098">
        <v>6</v>
      </c>
      <c r="AB1098">
        <v>6</v>
      </c>
      <c r="AC1098">
        <v>9</v>
      </c>
    </row>
    <row r="1099" spans="1:29">
      <c r="A1099">
        <v>1101</v>
      </c>
      <c r="B1099" t="s">
        <v>805</v>
      </c>
      <c r="C1099" t="s">
        <v>2628</v>
      </c>
      <c r="J1099" t="s">
        <v>1444</v>
      </c>
      <c r="K1099">
        <v>0</v>
      </c>
      <c r="N1099" t="b">
        <v>0</v>
      </c>
      <c r="O1099" t="b">
        <v>1</v>
      </c>
      <c r="P1099" t="b">
        <v>0</v>
      </c>
      <c r="Q1099">
        <v>8</v>
      </c>
      <c r="R1099">
        <v>2</v>
      </c>
      <c r="S1099">
        <v>1</v>
      </c>
      <c r="T1099">
        <v>3</v>
      </c>
      <c r="U1099" t="b">
        <v>1</v>
      </c>
      <c r="V1099" t="s">
        <v>552</v>
      </c>
      <c r="W1099" t="s">
        <v>1987</v>
      </c>
      <c r="X1099" t="s">
        <v>15276</v>
      </c>
      <c r="Y1099">
        <v>152</v>
      </c>
      <c r="Z1099">
        <v>152</v>
      </c>
      <c r="AA1099">
        <v>6</v>
      </c>
      <c r="AB1099">
        <v>6</v>
      </c>
      <c r="AC1099">
        <v>9</v>
      </c>
    </row>
    <row r="1100" spans="1:29">
      <c r="A1100">
        <v>1102</v>
      </c>
      <c r="B1100" t="s">
        <v>805</v>
      </c>
      <c r="C1100" t="s">
        <v>2629</v>
      </c>
      <c r="J1100" t="s">
        <v>1444</v>
      </c>
      <c r="K1100">
        <v>0</v>
      </c>
      <c r="N1100" t="b">
        <v>0</v>
      </c>
      <c r="O1100" t="b">
        <v>1</v>
      </c>
      <c r="P1100" t="b">
        <v>0</v>
      </c>
      <c r="Q1100">
        <v>8</v>
      </c>
      <c r="R1100">
        <v>2</v>
      </c>
      <c r="S1100">
        <v>1</v>
      </c>
      <c r="T1100">
        <v>3</v>
      </c>
      <c r="U1100" t="b">
        <v>1</v>
      </c>
      <c r="V1100" t="s">
        <v>552</v>
      </c>
      <c r="W1100" t="s">
        <v>1987</v>
      </c>
      <c r="X1100" t="s">
        <v>15277</v>
      </c>
      <c r="Y1100">
        <v>153</v>
      </c>
      <c r="Z1100">
        <v>153</v>
      </c>
      <c r="AA1100">
        <v>6</v>
      </c>
      <c r="AB1100">
        <v>6</v>
      </c>
      <c r="AC1100">
        <v>9</v>
      </c>
    </row>
    <row r="1101" spans="1:29">
      <c r="A1101">
        <v>1103</v>
      </c>
      <c r="B1101" t="s">
        <v>805</v>
      </c>
      <c r="C1101" t="s">
        <v>2630</v>
      </c>
      <c r="J1101" t="s">
        <v>1444</v>
      </c>
      <c r="K1101">
        <v>0</v>
      </c>
      <c r="N1101" t="b">
        <v>0</v>
      </c>
      <c r="O1101" t="b">
        <v>1</v>
      </c>
      <c r="P1101" t="b">
        <v>0</v>
      </c>
      <c r="Q1101">
        <v>8</v>
      </c>
      <c r="R1101">
        <v>2</v>
      </c>
      <c r="S1101">
        <v>1</v>
      </c>
      <c r="T1101">
        <v>3</v>
      </c>
      <c r="U1101" t="b">
        <v>1</v>
      </c>
      <c r="V1101" t="s">
        <v>552</v>
      </c>
      <c r="W1101" t="s">
        <v>1987</v>
      </c>
      <c r="X1101" t="s">
        <v>15278</v>
      </c>
      <c r="Y1101">
        <v>139</v>
      </c>
      <c r="Z1101">
        <v>139</v>
      </c>
      <c r="AA1101">
        <v>7</v>
      </c>
      <c r="AB1101">
        <v>7</v>
      </c>
      <c r="AC1101">
        <v>9</v>
      </c>
    </row>
    <row r="1102" spans="1:29">
      <c r="A1102">
        <v>1104</v>
      </c>
      <c r="B1102" t="s">
        <v>805</v>
      </c>
      <c r="C1102" t="s">
        <v>2631</v>
      </c>
      <c r="J1102" t="s">
        <v>1444</v>
      </c>
      <c r="K1102">
        <v>0</v>
      </c>
      <c r="N1102" t="b">
        <v>0</v>
      </c>
      <c r="O1102" t="b">
        <v>1</v>
      </c>
      <c r="P1102" t="b">
        <v>0</v>
      </c>
      <c r="Q1102">
        <v>8</v>
      </c>
      <c r="R1102">
        <v>2</v>
      </c>
      <c r="S1102">
        <v>1</v>
      </c>
      <c r="T1102">
        <v>3</v>
      </c>
      <c r="U1102" t="b">
        <v>1</v>
      </c>
      <c r="V1102" t="s">
        <v>552</v>
      </c>
      <c r="W1102" t="s">
        <v>1987</v>
      </c>
      <c r="X1102" t="s">
        <v>15279</v>
      </c>
      <c r="Y1102">
        <v>140</v>
      </c>
      <c r="Z1102">
        <v>140</v>
      </c>
      <c r="AA1102">
        <v>7</v>
      </c>
      <c r="AB1102">
        <v>7</v>
      </c>
      <c r="AC1102">
        <v>9</v>
      </c>
    </row>
    <row r="1103" spans="1:29">
      <c r="A1103">
        <v>1105</v>
      </c>
      <c r="B1103" t="s">
        <v>805</v>
      </c>
      <c r="C1103" t="s">
        <v>2632</v>
      </c>
      <c r="J1103" t="s">
        <v>1444</v>
      </c>
      <c r="K1103">
        <v>0</v>
      </c>
      <c r="N1103" t="b">
        <v>0</v>
      </c>
      <c r="O1103" t="b">
        <v>1</v>
      </c>
      <c r="P1103" t="b">
        <v>0</v>
      </c>
      <c r="Q1103">
        <v>8</v>
      </c>
      <c r="R1103">
        <v>2</v>
      </c>
      <c r="S1103">
        <v>1</v>
      </c>
      <c r="T1103">
        <v>3</v>
      </c>
      <c r="U1103" t="b">
        <v>1</v>
      </c>
      <c r="V1103" t="s">
        <v>552</v>
      </c>
      <c r="W1103" t="s">
        <v>1987</v>
      </c>
      <c r="X1103" t="s">
        <v>15280</v>
      </c>
      <c r="Y1103">
        <v>141</v>
      </c>
      <c r="Z1103">
        <v>141</v>
      </c>
      <c r="AA1103">
        <v>7</v>
      </c>
      <c r="AB1103">
        <v>7</v>
      </c>
      <c r="AC1103">
        <v>9</v>
      </c>
    </row>
    <row r="1104" spans="1:29">
      <c r="A1104">
        <v>1106</v>
      </c>
      <c r="B1104" t="s">
        <v>805</v>
      </c>
      <c r="C1104" t="s">
        <v>2633</v>
      </c>
      <c r="J1104" t="s">
        <v>1444</v>
      </c>
      <c r="K1104">
        <v>0</v>
      </c>
      <c r="N1104" t="b">
        <v>0</v>
      </c>
      <c r="O1104" t="b">
        <v>1</v>
      </c>
      <c r="P1104" t="b">
        <v>0</v>
      </c>
      <c r="Q1104">
        <v>8</v>
      </c>
      <c r="R1104">
        <v>2</v>
      </c>
      <c r="S1104">
        <v>1</v>
      </c>
      <c r="T1104">
        <v>3</v>
      </c>
      <c r="U1104" t="b">
        <v>1</v>
      </c>
      <c r="V1104" t="s">
        <v>552</v>
      </c>
      <c r="W1104" t="s">
        <v>1987</v>
      </c>
      <c r="X1104" t="s">
        <v>15281</v>
      </c>
      <c r="Y1104">
        <v>142</v>
      </c>
      <c r="Z1104">
        <v>142</v>
      </c>
      <c r="AA1104">
        <v>7</v>
      </c>
      <c r="AB1104">
        <v>7</v>
      </c>
      <c r="AC1104">
        <v>9</v>
      </c>
    </row>
    <row r="1105" spans="1:29">
      <c r="A1105">
        <v>1107</v>
      </c>
      <c r="B1105" t="s">
        <v>805</v>
      </c>
      <c r="C1105" t="s">
        <v>2634</v>
      </c>
      <c r="J1105" t="s">
        <v>1444</v>
      </c>
      <c r="K1105">
        <v>0</v>
      </c>
      <c r="N1105" t="b">
        <v>0</v>
      </c>
      <c r="O1105" t="b">
        <v>1</v>
      </c>
      <c r="P1105" t="b">
        <v>0</v>
      </c>
      <c r="Q1105">
        <v>8</v>
      </c>
      <c r="R1105">
        <v>2</v>
      </c>
      <c r="S1105">
        <v>1</v>
      </c>
      <c r="T1105">
        <v>3</v>
      </c>
      <c r="U1105" t="b">
        <v>1</v>
      </c>
      <c r="V1105" t="s">
        <v>552</v>
      </c>
      <c r="W1105" t="s">
        <v>1987</v>
      </c>
      <c r="X1105" t="s">
        <v>15282</v>
      </c>
      <c r="Y1105">
        <v>143</v>
      </c>
      <c r="Z1105">
        <v>143</v>
      </c>
      <c r="AA1105">
        <v>7</v>
      </c>
      <c r="AB1105">
        <v>7</v>
      </c>
      <c r="AC1105">
        <v>9</v>
      </c>
    </row>
    <row r="1106" spans="1:29">
      <c r="A1106">
        <v>1108</v>
      </c>
      <c r="B1106" t="s">
        <v>805</v>
      </c>
      <c r="C1106" t="s">
        <v>2635</v>
      </c>
      <c r="J1106" t="s">
        <v>1444</v>
      </c>
      <c r="K1106">
        <v>0</v>
      </c>
      <c r="N1106" t="b">
        <v>0</v>
      </c>
      <c r="O1106" t="b">
        <v>1</v>
      </c>
      <c r="P1106" t="b">
        <v>0</v>
      </c>
      <c r="Q1106">
        <v>8</v>
      </c>
      <c r="R1106">
        <v>2</v>
      </c>
      <c r="S1106">
        <v>1</v>
      </c>
      <c r="T1106">
        <v>3</v>
      </c>
      <c r="U1106" t="b">
        <v>1</v>
      </c>
      <c r="V1106" t="s">
        <v>552</v>
      </c>
      <c r="W1106" t="s">
        <v>1987</v>
      </c>
      <c r="X1106" t="s">
        <v>15283</v>
      </c>
      <c r="Y1106">
        <v>144</v>
      </c>
      <c r="Z1106">
        <v>144</v>
      </c>
      <c r="AA1106">
        <v>7</v>
      </c>
      <c r="AB1106">
        <v>7</v>
      </c>
      <c r="AC1106">
        <v>9</v>
      </c>
    </row>
    <row r="1107" spans="1:29">
      <c r="A1107">
        <v>1109</v>
      </c>
      <c r="B1107" t="s">
        <v>805</v>
      </c>
      <c r="C1107" t="s">
        <v>2636</v>
      </c>
      <c r="J1107" t="s">
        <v>1444</v>
      </c>
      <c r="K1107">
        <v>0</v>
      </c>
      <c r="N1107" t="b">
        <v>0</v>
      </c>
      <c r="O1107" t="b">
        <v>1</v>
      </c>
      <c r="P1107" t="b">
        <v>0</v>
      </c>
      <c r="Q1107">
        <v>8</v>
      </c>
      <c r="R1107">
        <v>2</v>
      </c>
      <c r="S1107">
        <v>1</v>
      </c>
      <c r="T1107">
        <v>3</v>
      </c>
      <c r="U1107" t="b">
        <v>1</v>
      </c>
      <c r="V1107" t="s">
        <v>552</v>
      </c>
      <c r="W1107" t="s">
        <v>1987</v>
      </c>
      <c r="X1107" t="s">
        <v>15284</v>
      </c>
      <c r="Y1107">
        <v>145</v>
      </c>
      <c r="Z1107">
        <v>145</v>
      </c>
      <c r="AA1107">
        <v>7</v>
      </c>
      <c r="AB1107">
        <v>7</v>
      </c>
      <c r="AC1107">
        <v>9</v>
      </c>
    </row>
    <row r="1108" spans="1:29">
      <c r="A1108">
        <v>1110</v>
      </c>
      <c r="B1108" t="s">
        <v>805</v>
      </c>
      <c r="C1108" t="s">
        <v>2637</v>
      </c>
      <c r="J1108" t="s">
        <v>1444</v>
      </c>
      <c r="K1108">
        <v>0</v>
      </c>
      <c r="N1108" t="b">
        <v>0</v>
      </c>
      <c r="O1108" t="b">
        <v>1</v>
      </c>
      <c r="P1108" t="b">
        <v>0</v>
      </c>
      <c r="Q1108">
        <v>8</v>
      </c>
      <c r="R1108">
        <v>2</v>
      </c>
      <c r="S1108">
        <v>1</v>
      </c>
      <c r="T1108">
        <v>3</v>
      </c>
      <c r="U1108" t="b">
        <v>1</v>
      </c>
      <c r="V1108" t="s">
        <v>552</v>
      </c>
      <c r="W1108" t="s">
        <v>1987</v>
      </c>
      <c r="X1108" t="s">
        <v>15285</v>
      </c>
      <c r="Y1108">
        <v>146</v>
      </c>
      <c r="Z1108">
        <v>146</v>
      </c>
      <c r="AA1108">
        <v>7</v>
      </c>
      <c r="AB1108">
        <v>7</v>
      </c>
      <c r="AC1108">
        <v>9</v>
      </c>
    </row>
    <row r="1109" spans="1:29">
      <c r="A1109">
        <v>1111</v>
      </c>
      <c r="B1109" t="s">
        <v>805</v>
      </c>
      <c r="C1109" t="s">
        <v>2638</v>
      </c>
      <c r="J1109" t="s">
        <v>1444</v>
      </c>
      <c r="K1109">
        <v>0</v>
      </c>
      <c r="N1109" t="b">
        <v>0</v>
      </c>
      <c r="O1109" t="b">
        <v>1</v>
      </c>
      <c r="P1109" t="b">
        <v>0</v>
      </c>
      <c r="Q1109">
        <v>8</v>
      </c>
      <c r="R1109">
        <v>2</v>
      </c>
      <c r="S1109">
        <v>1</v>
      </c>
      <c r="T1109">
        <v>3</v>
      </c>
      <c r="U1109" t="b">
        <v>1</v>
      </c>
      <c r="V1109" t="s">
        <v>552</v>
      </c>
      <c r="W1109" t="s">
        <v>1987</v>
      </c>
      <c r="X1109" t="s">
        <v>15286</v>
      </c>
      <c r="Y1109">
        <v>147</v>
      </c>
      <c r="Z1109">
        <v>147</v>
      </c>
      <c r="AA1109">
        <v>7</v>
      </c>
      <c r="AB1109">
        <v>7</v>
      </c>
      <c r="AC1109">
        <v>9</v>
      </c>
    </row>
    <row r="1110" spans="1:29">
      <c r="A1110">
        <v>1112</v>
      </c>
      <c r="B1110" t="s">
        <v>805</v>
      </c>
      <c r="C1110" t="s">
        <v>2639</v>
      </c>
      <c r="J1110" t="s">
        <v>1444</v>
      </c>
      <c r="K1110">
        <v>0</v>
      </c>
      <c r="N1110" t="b">
        <v>0</v>
      </c>
      <c r="O1110" t="b">
        <v>1</v>
      </c>
      <c r="P1110" t="b">
        <v>0</v>
      </c>
      <c r="Q1110">
        <v>8</v>
      </c>
      <c r="R1110">
        <v>2</v>
      </c>
      <c r="S1110">
        <v>1</v>
      </c>
      <c r="T1110">
        <v>3</v>
      </c>
      <c r="U1110" t="b">
        <v>1</v>
      </c>
      <c r="V1110" t="s">
        <v>552</v>
      </c>
      <c r="W1110" t="s">
        <v>1987</v>
      </c>
      <c r="X1110" t="s">
        <v>15287</v>
      </c>
      <c r="Y1110">
        <v>148</v>
      </c>
      <c r="Z1110">
        <v>148</v>
      </c>
      <c r="AA1110">
        <v>7</v>
      </c>
      <c r="AB1110">
        <v>7</v>
      </c>
      <c r="AC1110">
        <v>9</v>
      </c>
    </row>
    <row r="1111" spans="1:29">
      <c r="A1111">
        <v>1113</v>
      </c>
      <c r="B1111" t="s">
        <v>805</v>
      </c>
      <c r="C1111" t="s">
        <v>2640</v>
      </c>
      <c r="J1111" t="s">
        <v>1444</v>
      </c>
      <c r="K1111">
        <v>0</v>
      </c>
      <c r="N1111" t="b">
        <v>0</v>
      </c>
      <c r="O1111" t="b">
        <v>1</v>
      </c>
      <c r="P1111" t="b">
        <v>0</v>
      </c>
      <c r="Q1111">
        <v>8</v>
      </c>
      <c r="R1111">
        <v>2</v>
      </c>
      <c r="S1111">
        <v>1</v>
      </c>
      <c r="T1111">
        <v>3</v>
      </c>
      <c r="U1111" t="b">
        <v>1</v>
      </c>
      <c r="V1111" t="s">
        <v>552</v>
      </c>
      <c r="W1111" t="s">
        <v>1987</v>
      </c>
      <c r="X1111" t="s">
        <v>15288</v>
      </c>
      <c r="Y1111">
        <v>149</v>
      </c>
      <c r="Z1111">
        <v>149</v>
      </c>
      <c r="AA1111">
        <v>7</v>
      </c>
      <c r="AB1111">
        <v>7</v>
      </c>
      <c r="AC1111">
        <v>9</v>
      </c>
    </row>
    <row r="1112" spans="1:29">
      <c r="A1112">
        <v>1114</v>
      </c>
      <c r="B1112" t="s">
        <v>805</v>
      </c>
      <c r="C1112" t="s">
        <v>2641</v>
      </c>
      <c r="J1112" t="s">
        <v>1444</v>
      </c>
      <c r="K1112">
        <v>0</v>
      </c>
      <c r="N1112" t="b">
        <v>0</v>
      </c>
      <c r="O1112" t="b">
        <v>1</v>
      </c>
      <c r="P1112" t="b">
        <v>0</v>
      </c>
      <c r="Q1112">
        <v>8</v>
      </c>
      <c r="R1112">
        <v>2</v>
      </c>
      <c r="S1112">
        <v>1</v>
      </c>
      <c r="T1112">
        <v>3</v>
      </c>
      <c r="U1112" t="b">
        <v>1</v>
      </c>
      <c r="V1112" t="s">
        <v>552</v>
      </c>
      <c r="W1112" t="s">
        <v>1987</v>
      </c>
      <c r="X1112" t="s">
        <v>15289</v>
      </c>
      <c r="Y1112">
        <v>150</v>
      </c>
      <c r="Z1112">
        <v>150</v>
      </c>
      <c r="AA1112">
        <v>7</v>
      </c>
      <c r="AB1112">
        <v>7</v>
      </c>
      <c r="AC1112">
        <v>9</v>
      </c>
    </row>
    <row r="1113" spans="1:29">
      <c r="A1113">
        <v>1115</v>
      </c>
      <c r="B1113" t="s">
        <v>805</v>
      </c>
      <c r="C1113" t="s">
        <v>2642</v>
      </c>
      <c r="J1113" t="s">
        <v>1444</v>
      </c>
      <c r="K1113">
        <v>0</v>
      </c>
      <c r="N1113" t="b">
        <v>0</v>
      </c>
      <c r="O1113" t="b">
        <v>1</v>
      </c>
      <c r="P1113" t="b">
        <v>0</v>
      </c>
      <c r="Q1113">
        <v>8</v>
      </c>
      <c r="R1113">
        <v>2</v>
      </c>
      <c r="S1113">
        <v>1</v>
      </c>
      <c r="T1113">
        <v>3</v>
      </c>
      <c r="U1113" t="b">
        <v>1</v>
      </c>
      <c r="V1113" t="s">
        <v>552</v>
      </c>
      <c r="W1113" t="s">
        <v>1987</v>
      </c>
      <c r="X1113" t="s">
        <v>15290</v>
      </c>
      <c r="Y1113">
        <v>151</v>
      </c>
      <c r="Z1113">
        <v>151</v>
      </c>
      <c r="AA1113">
        <v>7</v>
      </c>
      <c r="AB1113">
        <v>7</v>
      </c>
      <c r="AC1113">
        <v>9</v>
      </c>
    </row>
    <row r="1114" spans="1:29">
      <c r="A1114">
        <v>1116</v>
      </c>
      <c r="B1114" t="s">
        <v>805</v>
      </c>
      <c r="C1114" t="s">
        <v>2643</v>
      </c>
      <c r="J1114" t="s">
        <v>1444</v>
      </c>
      <c r="K1114">
        <v>0</v>
      </c>
      <c r="N1114" t="b">
        <v>0</v>
      </c>
      <c r="O1114" t="b">
        <v>1</v>
      </c>
      <c r="P1114" t="b">
        <v>0</v>
      </c>
      <c r="Q1114">
        <v>8</v>
      </c>
      <c r="R1114">
        <v>2</v>
      </c>
      <c r="S1114">
        <v>1</v>
      </c>
      <c r="T1114">
        <v>3</v>
      </c>
      <c r="U1114" t="b">
        <v>1</v>
      </c>
      <c r="V1114" t="s">
        <v>552</v>
      </c>
      <c r="W1114" t="s">
        <v>1987</v>
      </c>
      <c r="X1114" t="s">
        <v>15291</v>
      </c>
      <c r="Y1114">
        <v>152</v>
      </c>
      <c r="Z1114">
        <v>152</v>
      </c>
      <c r="AA1114">
        <v>7</v>
      </c>
      <c r="AB1114">
        <v>7</v>
      </c>
      <c r="AC1114">
        <v>9</v>
      </c>
    </row>
    <row r="1115" spans="1:29">
      <c r="A1115">
        <v>1117</v>
      </c>
      <c r="B1115" t="s">
        <v>805</v>
      </c>
      <c r="C1115" t="s">
        <v>2644</v>
      </c>
      <c r="J1115" t="s">
        <v>1444</v>
      </c>
      <c r="K1115">
        <v>0</v>
      </c>
      <c r="N1115" t="b">
        <v>0</v>
      </c>
      <c r="O1115" t="b">
        <v>1</v>
      </c>
      <c r="P1115" t="b">
        <v>0</v>
      </c>
      <c r="Q1115">
        <v>8</v>
      </c>
      <c r="R1115">
        <v>2</v>
      </c>
      <c r="S1115">
        <v>1</v>
      </c>
      <c r="T1115">
        <v>3</v>
      </c>
      <c r="U1115" t="b">
        <v>1</v>
      </c>
      <c r="V1115" t="s">
        <v>552</v>
      </c>
      <c r="W1115" t="s">
        <v>1987</v>
      </c>
      <c r="X1115" t="s">
        <v>15292</v>
      </c>
      <c r="Y1115">
        <v>153</v>
      </c>
      <c r="Z1115">
        <v>153</v>
      </c>
      <c r="AA1115">
        <v>7</v>
      </c>
      <c r="AB1115">
        <v>7</v>
      </c>
      <c r="AC1115">
        <v>9</v>
      </c>
    </row>
    <row r="1116" spans="1:29">
      <c r="A1116">
        <v>1118</v>
      </c>
      <c r="B1116" t="s">
        <v>805</v>
      </c>
      <c r="C1116" t="s">
        <v>2645</v>
      </c>
      <c r="J1116" t="s">
        <v>1444</v>
      </c>
      <c r="K1116">
        <v>0</v>
      </c>
      <c r="N1116" t="b">
        <v>0</v>
      </c>
      <c r="O1116" t="b">
        <v>1</v>
      </c>
      <c r="P1116" t="b">
        <v>0</v>
      </c>
      <c r="Q1116">
        <v>8</v>
      </c>
      <c r="R1116">
        <v>2</v>
      </c>
      <c r="S1116">
        <v>1</v>
      </c>
      <c r="T1116">
        <v>3</v>
      </c>
      <c r="U1116" t="b">
        <v>1</v>
      </c>
      <c r="V1116" t="s">
        <v>552</v>
      </c>
      <c r="W1116" t="s">
        <v>1987</v>
      </c>
      <c r="X1116" t="s">
        <v>15293</v>
      </c>
      <c r="Y1116">
        <v>154</v>
      </c>
      <c r="Z1116">
        <v>154</v>
      </c>
      <c r="AA1116">
        <v>4</v>
      </c>
      <c r="AB1116">
        <v>4</v>
      </c>
      <c r="AC1116">
        <v>9</v>
      </c>
    </row>
    <row r="1117" spans="1:29">
      <c r="A1117">
        <v>1119</v>
      </c>
      <c r="B1117" t="s">
        <v>805</v>
      </c>
      <c r="C1117" t="s">
        <v>2646</v>
      </c>
      <c r="J1117" t="s">
        <v>1444</v>
      </c>
      <c r="K1117">
        <v>0</v>
      </c>
      <c r="N1117" t="b">
        <v>0</v>
      </c>
      <c r="O1117" t="b">
        <v>1</v>
      </c>
      <c r="P1117" t="b">
        <v>0</v>
      </c>
      <c r="Q1117">
        <v>8</v>
      </c>
      <c r="R1117">
        <v>2</v>
      </c>
      <c r="S1117">
        <v>1</v>
      </c>
      <c r="T1117">
        <v>3</v>
      </c>
      <c r="U1117" t="b">
        <v>1</v>
      </c>
      <c r="V1117" t="s">
        <v>552</v>
      </c>
      <c r="W1117" t="s">
        <v>1987</v>
      </c>
      <c r="X1117" t="s">
        <v>15294</v>
      </c>
      <c r="Y1117">
        <v>154</v>
      </c>
      <c r="Z1117">
        <v>154</v>
      </c>
      <c r="AA1117">
        <v>5</v>
      </c>
      <c r="AB1117">
        <v>5</v>
      </c>
      <c r="AC1117">
        <v>9</v>
      </c>
    </row>
    <row r="1118" spans="1:29">
      <c r="A1118">
        <v>1120</v>
      </c>
      <c r="B1118" t="s">
        <v>805</v>
      </c>
      <c r="C1118" t="s">
        <v>2647</v>
      </c>
      <c r="J1118" t="s">
        <v>1444</v>
      </c>
      <c r="K1118">
        <v>0</v>
      </c>
      <c r="N1118" t="b">
        <v>0</v>
      </c>
      <c r="O1118" t="b">
        <v>1</v>
      </c>
      <c r="P1118" t="b">
        <v>0</v>
      </c>
      <c r="Q1118">
        <v>8</v>
      </c>
      <c r="R1118">
        <v>2</v>
      </c>
      <c r="S1118">
        <v>1</v>
      </c>
      <c r="T1118">
        <v>3</v>
      </c>
      <c r="U1118" t="b">
        <v>1</v>
      </c>
      <c r="V1118" t="s">
        <v>552</v>
      </c>
      <c r="W1118" t="s">
        <v>1987</v>
      </c>
      <c r="X1118" t="s">
        <v>15295</v>
      </c>
      <c r="Y1118">
        <v>154</v>
      </c>
      <c r="Z1118">
        <v>154</v>
      </c>
      <c r="AA1118">
        <v>6</v>
      </c>
      <c r="AB1118">
        <v>6</v>
      </c>
      <c r="AC1118">
        <v>9</v>
      </c>
    </row>
    <row r="1119" spans="1:29">
      <c r="A1119">
        <v>1121</v>
      </c>
      <c r="B1119" t="s">
        <v>805</v>
      </c>
      <c r="C1119" t="s">
        <v>2648</v>
      </c>
      <c r="J1119" t="s">
        <v>1444</v>
      </c>
      <c r="K1119">
        <v>0</v>
      </c>
      <c r="N1119" t="b">
        <v>0</v>
      </c>
      <c r="O1119" t="b">
        <v>1</v>
      </c>
      <c r="P1119" t="b">
        <v>0</v>
      </c>
      <c r="Q1119">
        <v>8</v>
      </c>
      <c r="R1119">
        <v>2</v>
      </c>
      <c r="S1119">
        <v>1</v>
      </c>
      <c r="T1119">
        <v>3</v>
      </c>
      <c r="U1119" t="b">
        <v>1</v>
      </c>
      <c r="V1119" t="s">
        <v>552</v>
      </c>
      <c r="W1119" t="s">
        <v>1987</v>
      </c>
      <c r="X1119" t="s">
        <v>15296</v>
      </c>
      <c r="Y1119">
        <v>154</v>
      </c>
      <c r="Z1119">
        <v>154</v>
      </c>
      <c r="AA1119">
        <v>7</v>
      </c>
      <c r="AB1119">
        <v>7</v>
      </c>
      <c r="AC1119">
        <v>9</v>
      </c>
    </row>
    <row r="1120" spans="1:29">
      <c r="A1120">
        <v>1122</v>
      </c>
      <c r="B1120" t="s">
        <v>805</v>
      </c>
      <c r="C1120" t="s">
        <v>2649</v>
      </c>
      <c r="J1120" t="s">
        <v>1444</v>
      </c>
      <c r="K1120">
        <v>0</v>
      </c>
      <c r="N1120" t="b">
        <v>0</v>
      </c>
      <c r="O1120" t="b">
        <v>1</v>
      </c>
      <c r="P1120" t="b">
        <v>0</v>
      </c>
      <c r="Q1120">
        <v>8</v>
      </c>
      <c r="R1120">
        <v>2</v>
      </c>
      <c r="S1120">
        <v>1</v>
      </c>
      <c r="T1120">
        <v>3</v>
      </c>
      <c r="U1120" t="b">
        <v>1</v>
      </c>
      <c r="V1120" t="s">
        <v>552</v>
      </c>
      <c r="W1120" t="s">
        <v>1987</v>
      </c>
      <c r="X1120" t="s">
        <v>15297</v>
      </c>
      <c r="Y1120">
        <v>155</v>
      </c>
      <c r="Z1120">
        <v>155</v>
      </c>
      <c r="AA1120">
        <v>4</v>
      </c>
      <c r="AB1120">
        <v>4</v>
      </c>
      <c r="AC1120">
        <v>9</v>
      </c>
    </row>
    <row r="1121" spans="1:29">
      <c r="A1121">
        <v>1123</v>
      </c>
      <c r="B1121" t="s">
        <v>805</v>
      </c>
      <c r="C1121" t="s">
        <v>2650</v>
      </c>
      <c r="J1121" t="s">
        <v>1444</v>
      </c>
      <c r="K1121">
        <v>0</v>
      </c>
      <c r="N1121" t="b">
        <v>0</v>
      </c>
      <c r="O1121" t="b">
        <v>1</v>
      </c>
      <c r="P1121" t="b">
        <v>0</v>
      </c>
      <c r="Q1121">
        <v>8</v>
      </c>
      <c r="R1121">
        <v>2</v>
      </c>
      <c r="S1121">
        <v>1</v>
      </c>
      <c r="T1121">
        <v>3</v>
      </c>
      <c r="U1121" t="b">
        <v>1</v>
      </c>
      <c r="V1121" t="s">
        <v>552</v>
      </c>
      <c r="W1121" t="s">
        <v>1987</v>
      </c>
      <c r="X1121" t="s">
        <v>15298</v>
      </c>
      <c r="Y1121">
        <v>155</v>
      </c>
      <c r="Z1121">
        <v>155</v>
      </c>
      <c r="AA1121">
        <v>5</v>
      </c>
      <c r="AB1121">
        <v>5</v>
      </c>
      <c r="AC1121">
        <v>9</v>
      </c>
    </row>
    <row r="1122" spans="1:29">
      <c r="A1122">
        <v>1124</v>
      </c>
      <c r="B1122" t="s">
        <v>805</v>
      </c>
      <c r="C1122" t="s">
        <v>2651</v>
      </c>
      <c r="J1122" t="s">
        <v>1444</v>
      </c>
      <c r="K1122">
        <v>0</v>
      </c>
      <c r="N1122" t="b">
        <v>0</v>
      </c>
      <c r="O1122" t="b">
        <v>1</v>
      </c>
      <c r="P1122" t="b">
        <v>0</v>
      </c>
      <c r="Q1122">
        <v>8</v>
      </c>
      <c r="R1122">
        <v>2</v>
      </c>
      <c r="S1122">
        <v>1</v>
      </c>
      <c r="T1122">
        <v>3</v>
      </c>
      <c r="U1122" t="b">
        <v>1</v>
      </c>
      <c r="V1122" t="s">
        <v>552</v>
      </c>
      <c r="W1122" t="s">
        <v>1987</v>
      </c>
      <c r="X1122" t="s">
        <v>15299</v>
      </c>
      <c r="Y1122">
        <v>155</v>
      </c>
      <c r="Z1122">
        <v>155</v>
      </c>
      <c r="AA1122">
        <v>6</v>
      </c>
      <c r="AB1122">
        <v>6</v>
      </c>
      <c r="AC1122">
        <v>9</v>
      </c>
    </row>
    <row r="1123" spans="1:29">
      <c r="A1123">
        <v>1125</v>
      </c>
      <c r="B1123" t="s">
        <v>805</v>
      </c>
      <c r="C1123" t="s">
        <v>2652</v>
      </c>
      <c r="J1123" t="s">
        <v>1444</v>
      </c>
      <c r="K1123">
        <v>0</v>
      </c>
      <c r="N1123" t="b">
        <v>0</v>
      </c>
      <c r="O1123" t="b">
        <v>1</v>
      </c>
      <c r="P1123" t="b">
        <v>0</v>
      </c>
      <c r="Q1123">
        <v>8</v>
      </c>
      <c r="R1123">
        <v>2</v>
      </c>
      <c r="S1123">
        <v>1</v>
      </c>
      <c r="T1123">
        <v>3</v>
      </c>
      <c r="U1123" t="b">
        <v>1</v>
      </c>
      <c r="V1123" t="s">
        <v>552</v>
      </c>
      <c r="W1123" t="s">
        <v>1987</v>
      </c>
      <c r="X1123" t="s">
        <v>15300</v>
      </c>
      <c r="Y1123">
        <v>155</v>
      </c>
      <c r="Z1123">
        <v>155</v>
      </c>
      <c r="AA1123">
        <v>7</v>
      </c>
      <c r="AB1123">
        <v>7</v>
      </c>
      <c r="AC1123">
        <v>9</v>
      </c>
    </row>
    <row r="1124" spans="1:29">
      <c r="A1124">
        <v>1126</v>
      </c>
      <c r="B1124" t="s">
        <v>805</v>
      </c>
      <c r="C1124" t="s">
        <v>2653</v>
      </c>
      <c r="J1124" t="s">
        <v>1444</v>
      </c>
      <c r="K1124">
        <v>0</v>
      </c>
      <c r="N1124" t="b">
        <v>0</v>
      </c>
      <c r="O1124" t="b">
        <v>1</v>
      </c>
      <c r="P1124" t="b">
        <v>0</v>
      </c>
      <c r="Q1124">
        <v>8</v>
      </c>
      <c r="R1124">
        <v>2</v>
      </c>
      <c r="S1124">
        <v>1</v>
      </c>
      <c r="T1124">
        <v>3</v>
      </c>
      <c r="U1124" t="b">
        <v>1</v>
      </c>
      <c r="V1124" t="s">
        <v>552</v>
      </c>
      <c r="W1124" t="s">
        <v>1987</v>
      </c>
      <c r="X1124" t="s">
        <v>15301</v>
      </c>
      <c r="Y1124">
        <v>155</v>
      </c>
      <c r="Z1124">
        <v>155</v>
      </c>
      <c r="AA1124">
        <v>8</v>
      </c>
      <c r="AB1124">
        <v>8</v>
      </c>
      <c r="AC1124">
        <v>9</v>
      </c>
    </row>
    <row r="1125" spans="1:29">
      <c r="A1125">
        <v>1127</v>
      </c>
      <c r="B1125" t="s">
        <v>805</v>
      </c>
      <c r="C1125" t="s">
        <v>2654</v>
      </c>
      <c r="J1125" t="s">
        <v>1444</v>
      </c>
      <c r="K1125">
        <v>0</v>
      </c>
      <c r="N1125" t="b">
        <v>0</v>
      </c>
      <c r="O1125" t="b">
        <v>1</v>
      </c>
      <c r="P1125" t="b">
        <v>0</v>
      </c>
      <c r="Q1125">
        <v>8</v>
      </c>
      <c r="R1125">
        <v>2</v>
      </c>
      <c r="S1125">
        <v>1</v>
      </c>
      <c r="T1125">
        <v>3</v>
      </c>
      <c r="U1125" t="b">
        <v>1</v>
      </c>
      <c r="V1125" t="s">
        <v>552</v>
      </c>
      <c r="W1125" t="s">
        <v>1987</v>
      </c>
      <c r="X1125" t="s">
        <v>15302</v>
      </c>
      <c r="Y1125">
        <v>156</v>
      </c>
      <c r="Z1125">
        <v>156</v>
      </c>
      <c r="AA1125">
        <v>4</v>
      </c>
      <c r="AB1125">
        <v>4</v>
      </c>
      <c r="AC1125">
        <v>9</v>
      </c>
    </row>
    <row r="1126" spans="1:29">
      <c r="A1126">
        <v>1128</v>
      </c>
      <c r="B1126" t="s">
        <v>805</v>
      </c>
      <c r="C1126" t="s">
        <v>2655</v>
      </c>
      <c r="J1126" t="s">
        <v>1444</v>
      </c>
      <c r="K1126">
        <v>0</v>
      </c>
      <c r="N1126" t="b">
        <v>0</v>
      </c>
      <c r="O1126" t="b">
        <v>1</v>
      </c>
      <c r="P1126" t="b">
        <v>0</v>
      </c>
      <c r="Q1126">
        <v>8</v>
      </c>
      <c r="R1126">
        <v>2</v>
      </c>
      <c r="S1126">
        <v>1</v>
      </c>
      <c r="T1126">
        <v>3</v>
      </c>
      <c r="U1126" t="b">
        <v>1</v>
      </c>
      <c r="V1126" t="s">
        <v>552</v>
      </c>
      <c r="W1126" t="s">
        <v>1987</v>
      </c>
      <c r="X1126" t="s">
        <v>15303</v>
      </c>
      <c r="Y1126">
        <v>156</v>
      </c>
      <c r="Z1126">
        <v>156</v>
      </c>
      <c r="AA1126">
        <v>5</v>
      </c>
      <c r="AB1126">
        <v>5</v>
      </c>
      <c r="AC1126">
        <v>9</v>
      </c>
    </row>
    <row r="1127" spans="1:29">
      <c r="A1127">
        <v>1129</v>
      </c>
      <c r="B1127" t="s">
        <v>805</v>
      </c>
      <c r="C1127" t="s">
        <v>2656</v>
      </c>
      <c r="J1127" t="s">
        <v>1444</v>
      </c>
      <c r="K1127">
        <v>0</v>
      </c>
      <c r="N1127" t="b">
        <v>0</v>
      </c>
      <c r="O1127" t="b">
        <v>1</v>
      </c>
      <c r="P1127" t="b">
        <v>0</v>
      </c>
      <c r="Q1127">
        <v>8</v>
      </c>
      <c r="R1127">
        <v>2</v>
      </c>
      <c r="S1127">
        <v>1</v>
      </c>
      <c r="T1127">
        <v>3</v>
      </c>
      <c r="U1127" t="b">
        <v>1</v>
      </c>
      <c r="V1127" t="s">
        <v>552</v>
      </c>
      <c r="W1127" t="s">
        <v>1987</v>
      </c>
      <c r="X1127" t="s">
        <v>15304</v>
      </c>
      <c r="Y1127">
        <v>156</v>
      </c>
      <c r="Z1127">
        <v>156</v>
      </c>
      <c r="AA1127">
        <v>6</v>
      </c>
      <c r="AB1127">
        <v>6</v>
      </c>
      <c r="AC1127">
        <v>9</v>
      </c>
    </row>
    <row r="1128" spans="1:29">
      <c r="A1128">
        <v>1130</v>
      </c>
      <c r="B1128" t="s">
        <v>805</v>
      </c>
      <c r="C1128" t="s">
        <v>2657</v>
      </c>
      <c r="J1128" t="s">
        <v>1444</v>
      </c>
      <c r="K1128">
        <v>0</v>
      </c>
      <c r="N1128" t="b">
        <v>0</v>
      </c>
      <c r="O1128" t="b">
        <v>1</v>
      </c>
      <c r="P1128" t="b">
        <v>0</v>
      </c>
      <c r="Q1128">
        <v>8</v>
      </c>
      <c r="R1128">
        <v>2</v>
      </c>
      <c r="S1128">
        <v>1</v>
      </c>
      <c r="T1128">
        <v>3</v>
      </c>
      <c r="U1128" t="b">
        <v>1</v>
      </c>
      <c r="V1128" t="s">
        <v>552</v>
      </c>
      <c r="W1128" t="s">
        <v>1987</v>
      </c>
      <c r="X1128" t="s">
        <v>15305</v>
      </c>
      <c r="Y1128">
        <v>156</v>
      </c>
      <c r="Z1128">
        <v>156</v>
      </c>
      <c r="AA1128">
        <v>7</v>
      </c>
      <c r="AB1128">
        <v>7</v>
      </c>
      <c r="AC1128">
        <v>9</v>
      </c>
    </row>
    <row r="1129" spans="1:29">
      <c r="A1129">
        <v>1131</v>
      </c>
      <c r="B1129" t="s">
        <v>805</v>
      </c>
      <c r="C1129" t="s">
        <v>2658</v>
      </c>
      <c r="J1129" t="s">
        <v>1444</v>
      </c>
      <c r="K1129">
        <v>0</v>
      </c>
      <c r="N1129" t="b">
        <v>0</v>
      </c>
      <c r="O1129" t="b">
        <v>1</v>
      </c>
      <c r="P1129" t="b">
        <v>0</v>
      </c>
      <c r="Q1129">
        <v>8</v>
      </c>
      <c r="R1129">
        <v>2</v>
      </c>
      <c r="S1129">
        <v>1</v>
      </c>
      <c r="T1129">
        <v>3</v>
      </c>
      <c r="U1129" t="b">
        <v>1</v>
      </c>
      <c r="V1129" t="s">
        <v>552</v>
      </c>
      <c r="W1129" t="s">
        <v>1987</v>
      </c>
      <c r="X1129" t="s">
        <v>15306</v>
      </c>
      <c r="Y1129">
        <v>156</v>
      </c>
      <c r="Z1129">
        <v>156</v>
      </c>
      <c r="AA1129">
        <v>8</v>
      </c>
      <c r="AB1129">
        <v>8</v>
      </c>
      <c r="AC1129">
        <v>9</v>
      </c>
    </row>
    <row r="1130" spans="1:29">
      <c r="A1130">
        <v>1132</v>
      </c>
      <c r="B1130" t="s">
        <v>805</v>
      </c>
      <c r="C1130" t="s">
        <v>2659</v>
      </c>
      <c r="J1130" t="s">
        <v>1444</v>
      </c>
      <c r="K1130">
        <v>0</v>
      </c>
      <c r="N1130" t="b">
        <v>0</v>
      </c>
      <c r="O1130" t="b">
        <v>1</v>
      </c>
      <c r="P1130" t="b">
        <v>0</v>
      </c>
      <c r="Q1130">
        <v>8</v>
      </c>
      <c r="R1130">
        <v>2</v>
      </c>
      <c r="S1130">
        <v>1</v>
      </c>
      <c r="T1130">
        <v>3</v>
      </c>
      <c r="U1130" t="b">
        <v>1</v>
      </c>
      <c r="V1130" t="s">
        <v>552</v>
      </c>
      <c r="W1130" t="s">
        <v>1987</v>
      </c>
      <c r="X1130" t="s">
        <v>15307</v>
      </c>
      <c r="Y1130">
        <v>157</v>
      </c>
      <c r="Z1130">
        <v>157</v>
      </c>
      <c r="AA1130">
        <v>4</v>
      </c>
      <c r="AB1130">
        <v>4</v>
      </c>
      <c r="AC1130">
        <v>9</v>
      </c>
    </row>
    <row r="1131" spans="1:29">
      <c r="A1131">
        <v>1133</v>
      </c>
      <c r="B1131" t="s">
        <v>805</v>
      </c>
      <c r="C1131" t="s">
        <v>2660</v>
      </c>
      <c r="J1131" t="s">
        <v>1444</v>
      </c>
      <c r="K1131">
        <v>0</v>
      </c>
      <c r="N1131" t="b">
        <v>0</v>
      </c>
      <c r="O1131" t="b">
        <v>1</v>
      </c>
      <c r="P1131" t="b">
        <v>0</v>
      </c>
      <c r="Q1131">
        <v>8</v>
      </c>
      <c r="R1131">
        <v>2</v>
      </c>
      <c r="S1131">
        <v>1</v>
      </c>
      <c r="T1131">
        <v>3</v>
      </c>
      <c r="U1131" t="b">
        <v>1</v>
      </c>
      <c r="V1131" t="s">
        <v>552</v>
      </c>
      <c r="W1131" t="s">
        <v>1987</v>
      </c>
      <c r="X1131" t="s">
        <v>15308</v>
      </c>
      <c r="Y1131">
        <v>157</v>
      </c>
      <c r="Z1131">
        <v>157</v>
      </c>
      <c r="AA1131">
        <v>5</v>
      </c>
      <c r="AB1131">
        <v>5</v>
      </c>
      <c r="AC1131">
        <v>9</v>
      </c>
    </row>
    <row r="1132" spans="1:29">
      <c r="A1132">
        <v>1134</v>
      </c>
      <c r="B1132" t="s">
        <v>805</v>
      </c>
      <c r="C1132" t="s">
        <v>2661</v>
      </c>
      <c r="J1132" t="s">
        <v>1444</v>
      </c>
      <c r="K1132">
        <v>0</v>
      </c>
      <c r="N1132" t="b">
        <v>0</v>
      </c>
      <c r="O1132" t="b">
        <v>1</v>
      </c>
      <c r="P1132" t="b">
        <v>0</v>
      </c>
      <c r="Q1132">
        <v>8</v>
      </c>
      <c r="R1132">
        <v>2</v>
      </c>
      <c r="S1132">
        <v>1</v>
      </c>
      <c r="T1132">
        <v>3</v>
      </c>
      <c r="U1132" t="b">
        <v>1</v>
      </c>
      <c r="V1132" t="s">
        <v>552</v>
      </c>
      <c r="W1132" t="s">
        <v>1987</v>
      </c>
      <c r="X1132" t="s">
        <v>15309</v>
      </c>
      <c r="Y1132">
        <v>157</v>
      </c>
      <c r="Z1132">
        <v>157</v>
      </c>
      <c r="AA1132">
        <v>6</v>
      </c>
      <c r="AB1132">
        <v>6</v>
      </c>
      <c r="AC1132">
        <v>9</v>
      </c>
    </row>
    <row r="1133" spans="1:29">
      <c r="A1133">
        <v>1135</v>
      </c>
      <c r="B1133" t="s">
        <v>805</v>
      </c>
      <c r="C1133" t="s">
        <v>2662</v>
      </c>
      <c r="J1133" t="s">
        <v>1444</v>
      </c>
      <c r="K1133">
        <v>0</v>
      </c>
      <c r="N1133" t="b">
        <v>0</v>
      </c>
      <c r="O1133" t="b">
        <v>1</v>
      </c>
      <c r="P1133" t="b">
        <v>0</v>
      </c>
      <c r="Q1133">
        <v>8</v>
      </c>
      <c r="R1133">
        <v>2</v>
      </c>
      <c r="S1133">
        <v>1</v>
      </c>
      <c r="T1133">
        <v>3</v>
      </c>
      <c r="U1133" t="b">
        <v>1</v>
      </c>
      <c r="V1133" t="s">
        <v>552</v>
      </c>
      <c r="W1133" t="s">
        <v>1987</v>
      </c>
      <c r="X1133" t="s">
        <v>15310</v>
      </c>
      <c r="Y1133">
        <v>157</v>
      </c>
      <c r="Z1133">
        <v>157</v>
      </c>
      <c r="AA1133">
        <v>7</v>
      </c>
      <c r="AB1133">
        <v>7</v>
      </c>
      <c r="AC1133">
        <v>9</v>
      </c>
    </row>
    <row r="1134" spans="1:29">
      <c r="A1134">
        <v>1136</v>
      </c>
      <c r="B1134" t="s">
        <v>805</v>
      </c>
      <c r="C1134" t="s">
        <v>2663</v>
      </c>
      <c r="J1134" t="s">
        <v>1444</v>
      </c>
      <c r="K1134">
        <v>0</v>
      </c>
      <c r="N1134" t="b">
        <v>0</v>
      </c>
      <c r="O1134" t="b">
        <v>1</v>
      </c>
      <c r="P1134" t="b">
        <v>0</v>
      </c>
      <c r="Q1134">
        <v>8</v>
      </c>
      <c r="R1134">
        <v>2</v>
      </c>
      <c r="S1134">
        <v>1</v>
      </c>
      <c r="T1134">
        <v>3</v>
      </c>
      <c r="U1134" t="b">
        <v>1</v>
      </c>
      <c r="V1134" t="s">
        <v>552</v>
      </c>
      <c r="W1134" t="s">
        <v>1987</v>
      </c>
      <c r="X1134" t="s">
        <v>15311</v>
      </c>
      <c r="Y1134">
        <v>157</v>
      </c>
      <c r="Z1134">
        <v>157</v>
      </c>
      <c r="AA1134">
        <v>8</v>
      </c>
      <c r="AB1134">
        <v>8</v>
      </c>
      <c r="AC1134">
        <v>9</v>
      </c>
    </row>
    <row r="1135" spans="1:29">
      <c r="A1135">
        <v>1137</v>
      </c>
      <c r="B1135" t="s">
        <v>805</v>
      </c>
      <c r="C1135" t="s">
        <v>2664</v>
      </c>
      <c r="J1135" t="s">
        <v>1444</v>
      </c>
      <c r="K1135">
        <v>0</v>
      </c>
      <c r="N1135" t="b">
        <v>0</v>
      </c>
      <c r="O1135" t="b">
        <v>1</v>
      </c>
      <c r="P1135" t="b">
        <v>0</v>
      </c>
      <c r="Q1135">
        <v>8</v>
      </c>
      <c r="R1135">
        <v>2</v>
      </c>
      <c r="S1135">
        <v>1</v>
      </c>
      <c r="T1135">
        <v>3</v>
      </c>
      <c r="U1135" t="b">
        <v>1</v>
      </c>
      <c r="V1135" t="s">
        <v>552</v>
      </c>
      <c r="W1135" t="s">
        <v>1987</v>
      </c>
      <c r="X1135" t="s">
        <v>15312</v>
      </c>
      <c r="Y1135">
        <v>159</v>
      </c>
      <c r="Z1135">
        <v>159</v>
      </c>
      <c r="AA1135">
        <v>8</v>
      </c>
      <c r="AB1135">
        <v>8</v>
      </c>
      <c r="AC1135">
        <v>9</v>
      </c>
    </row>
    <row r="1136" spans="1:29">
      <c r="A1136">
        <v>1138</v>
      </c>
      <c r="B1136" t="s">
        <v>805</v>
      </c>
      <c r="C1136" t="s">
        <v>2665</v>
      </c>
      <c r="I1136" t="s">
        <v>2666</v>
      </c>
      <c r="J1136" t="s">
        <v>1444</v>
      </c>
      <c r="K1136">
        <v>0</v>
      </c>
      <c r="N1136" t="b">
        <v>0</v>
      </c>
      <c r="O1136" t="b">
        <v>1</v>
      </c>
      <c r="P1136" t="b">
        <v>0</v>
      </c>
      <c r="Q1136">
        <v>8</v>
      </c>
      <c r="R1136">
        <v>2</v>
      </c>
      <c r="S1136">
        <v>1</v>
      </c>
      <c r="T1136">
        <v>0</v>
      </c>
      <c r="U1136" t="b">
        <v>1</v>
      </c>
      <c r="V1136" t="s">
        <v>552</v>
      </c>
      <c r="W1136" t="s">
        <v>1987</v>
      </c>
      <c r="X1136" t="s">
        <v>15313</v>
      </c>
      <c r="Y1136">
        <v>162</v>
      </c>
      <c r="Z1136">
        <v>162</v>
      </c>
      <c r="AA1136">
        <v>7</v>
      </c>
      <c r="AB1136">
        <v>7</v>
      </c>
      <c r="AC1136">
        <v>9</v>
      </c>
    </row>
    <row r="1137" spans="1:29">
      <c r="A1137">
        <v>1139</v>
      </c>
      <c r="B1137" t="s">
        <v>805</v>
      </c>
      <c r="C1137" t="s">
        <v>2667</v>
      </c>
      <c r="I1137" t="s">
        <v>2666</v>
      </c>
      <c r="J1137" t="s">
        <v>1444</v>
      </c>
      <c r="K1137">
        <v>0</v>
      </c>
      <c r="N1137" t="b">
        <v>0</v>
      </c>
      <c r="O1137" t="b">
        <v>1</v>
      </c>
      <c r="P1137" t="b">
        <v>0</v>
      </c>
      <c r="Q1137">
        <v>8</v>
      </c>
      <c r="R1137">
        <v>2</v>
      </c>
      <c r="S1137">
        <v>1</v>
      </c>
      <c r="T1137">
        <v>0</v>
      </c>
      <c r="U1137" t="b">
        <v>1</v>
      </c>
      <c r="V1137" t="s">
        <v>552</v>
      </c>
      <c r="W1137" t="s">
        <v>1987</v>
      </c>
      <c r="X1137" t="s">
        <v>15314</v>
      </c>
      <c r="Y1137">
        <v>163</v>
      </c>
      <c r="Z1137">
        <v>163</v>
      </c>
      <c r="AA1137">
        <v>7</v>
      </c>
      <c r="AB1137">
        <v>7</v>
      </c>
      <c r="AC1137">
        <v>9</v>
      </c>
    </row>
    <row r="1138" spans="1:29">
      <c r="A1138">
        <v>1140</v>
      </c>
      <c r="B1138" t="s">
        <v>805</v>
      </c>
      <c r="C1138" t="s">
        <v>2668</v>
      </c>
      <c r="I1138" t="s">
        <v>2666</v>
      </c>
      <c r="J1138" t="s">
        <v>1444</v>
      </c>
      <c r="K1138">
        <v>0</v>
      </c>
      <c r="N1138" t="b">
        <v>0</v>
      </c>
      <c r="O1138" t="b">
        <v>1</v>
      </c>
      <c r="P1138" t="b">
        <v>0</v>
      </c>
      <c r="Q1138">
        <v>8</v>
      </c>
      <c r="R1138">
        <v>2</v>
      </c>
      <c r="S1138">
        <v>1</v>
      </c>
      <c r="T1138">
        <v>0</v>
      </c>
      <c r="U1138" t="b">
        <v>1</v>
      </c>
      <c r="V1138" t="s">
        <v>552</v>
      </c>
      <c r="W1138" t="s">
        <v>1987</v>
      </c>
      <c r="X1138" t="s">
        <v>15315</v>
      </c>
      <c r="Y1138">
        <v>164</v>
      </c>
      <c r="Z1138">
        <v>164</v>
      </c>
      <c r="AA1138">
        <v>7</v>
      </c>
      <c r="AB1138">
        <v>7</v>
      </c>
      <c r="AC1138">
        <v>9</v>
      </c>
    </row>
    <row r="1139" spans="1:29">
      <c r="A1139">
        <v>1141</v>
      </c>
      <c r="B1139" t="s">
        <v>805</v>
      </c>
      <c r="C1139" t="s">
        <v>2669</v>
      </c>
      <c r="I1139" t="s">
        <v>2666</v>
      </c>
      <c r="J1139" t="s">
        <v>1444</v>
      </c>
      <c r="K1139">
        <v>0</v>
      </c>
      <c r="N1139" t="b">
        <v>0</v>
      </c>
      <c r="O1139" t="b">
        <v>1</v>
      </c>
      <c r="P1139" t="b">
        <v>0</v>
      </c>
      <c r="Q1139">
        <v>8</v>
      </c>
      <c r="R1139">
        <v>2</v>
      </c>
      <c r="S1139">
        <v>1</v>
      </c>
      <c r="T1139">
        <v>0</v>
      </c>
      <c r="U1139" t="b">
        <v>1</v>
      </c>
      <c r="V1139" t="s">
        <v>552</v>
      </c>
      <c r="W1139" t="s">
        <v>1987</v>
      </c>
      <c r="X1139" t="s">
        <v>15316</v>
      </c>
      <c r="Y1139">
        <v>165</v>
      </c>
      <c r="Z1139">
        <v>165</v>
      </c>
      <c r="AA1139">
        <v>7</v>
      </c>
      <c r="AB1139">
        <v>7</v>
      </c>
      <c r="AC1139">
        <v>9</v>
      </c>
    </row>
    <row r="1140" spans="1:29">
      <c r="A1140">
        <v>1142</v>
      </c>
      <c r="B1140" t="s">
        <v>805</v>
      </c>
      <c r="C1140" t="s">
        <v>2670</v>
      </c>
      <c r="I1140" t="s">
        <v>2666</v>
      </c>
      <c r="J1140" t="s">
        <v>1444</v>
      </c>
      <c r="K1140">
        <v>0</v>
      </c>
      <c r="N1140" t="b">
        <v>0</v>
      </c>
      <c r="O1140" t="b">
        <v>1</v>
      </c>
      <c r="P1140" t="b">
        <v>0</v>
      </c>
      <c r="Q1140">
        <v>8</v>
      </c>
      <c r="R1140">
        <v>2</v>
      </c>
      <c r="S1140">
        <v>1</v>
      </c>
      <c r="T1140">
        <v>0</v>
      </c>
      <c r="U1140" t="b">
        <v>1</v>
      </c>
      <c r="V1140" t="s">
        <v>552</v>
      </c>
      <c r="W1140" t="s">
        <v>1987</v>
      </c>
      <c r="X1140" t="s">
        <v>15317</v>
      </c>
      <c r="Y1140">
        <v>166</v>
      </c>
      <c r="Z1140">
        <v>166</v>
      </c>
      <c r="AA1140">
        <v>7</v>
      </c>
      <c r="AB1140">
        <v>7</v>
      </c>
      <c r="AC1140">
        <v>9</v>
      </c>
    </row>
    <row r="1141" spans="1:29">
      <c r="A1141">
        <v>1143</v>
      </c>
      <c r="B1141" t="s">
        <v>805</v>
      </c>
      <c r="C1141" t="s">
        <v>2671</v>
      </c>
      <c r="I1141" t="s">
        <v>2666</v>
      </c>
      <c r="J1141" t="s">
        <v>1444</v>
      </c>
      <c r="K1141">
        <v>0</v>
      </c>
      <c r="N1141" t="b">
        <v>0</v>
      </c>
      <c r="O1141" t="b">
        <v>1</v>
      </c>
      <c r="P1141" t="b">
        <v>0</v>
      </c>
      <c r="Q1141">
        <v>8</v>
      </c>
      <c r="R1141">
        <v>2</v>
      </c>
      <c r="S1141">
        <v>1</v>
      </c>
      <c r="T1141">
        <v>0</v>
      </c>
      <c r="U1141" t="b">
        <v>1</v>
      </c>
      <c r="V1141" t="s">
        <v>552</v>
      </c>
      <c r="W1141" t="s">
        <v>1987</v>
      </c>
      <c r="X1141" t="s">
        <v>15318</v>
      </c>
      <c r="Y1141">
        <v>167</v>
      </c>
      <c r="Z1141">
        <v>167</v>
      </c>
      <c r="AA1141">
        <v>7</v>
      </c>
      <c r="AB1141">
        <v>7</v>
      </c>
      <c r="AC1141">
        <v>9</v>
      </c>
    </row>
    <row r="1142" spans="1:29">
      <c r="A1142">
        <v>1144</v>
      </c>
      <c r="B1142" t="s">
        <v>805</v>
      </c>
      <c r="C1142" t="s">
        <v>2672</v>
      </c>
      <c r="I1142" t="s">
        <v>2673</v>
      </c>
      <c r="J1142" t="s">
        <v>1444</v>
      </c>
      <c r="K1142">
        <v>0</v>
      </c>
      <c r="N1142" t="b">
        <v>0</v>
      </c>
      <c r="O1142" t="b">
        <v>1</v>
      </c>
      <c r="P1142" t="b">
        <v>0</v>
      </c>
      <c r="Q1142">
        <v>8</v>
      </c>
      <c r="R1142">
        <v>2</v>
      </c>
      <c r="S1142">
        <v>1</v>
      </c>
      <c r="T1142">
        <v>0</v>
      </c>
      <c r="U1142" t="b">
        <v>1</v>
      </c>
      <c r="V1142" t="s">
        <v>552</v>
      </c>
      <c r="W1142" t="s">
        <v>1987</v>
      </c>
      <c r="X1142" t="s">
        <v>15319</v>
      </c>
      <c r="Y1142">
        <v>162</v>
      </c>
      <c r="Z1142">
        <v>162</v>
      </c>
      <c r="AA1142">
        <v>8</v>
      </c>
      <c r="AB1142">
        <v>8</v>
      </c>
      <c r="AC1142">
        <v>9</v>
      </c>
    </row>
    <row r="1143" spans="1:29">
      <c r="A1143">
        <v>1145</v>
      </c>
      <c r="B1143" t="s">
        <v>805</v>
      </c>
      <c r="C1143" t="s">
        <v>2674</v>
      </c>
      <c r="I1143" t="s">
        <v>2673</v>
      </c>
      <c r="J1143" t="s">
        <v>1444</v>
      </c>
      <c r="K1143">
        <v>0</v>
      </c>
      <c r="N1143" t="b">
        <v>0</v>
      </c>
      <c r="O1143" t="b">
        <v>1</v>
      </c>
      <c r="P1143" t="b">
        <v>0</v>
      </c>
      <c r="Q1143">
        <v>8</v>
      </c>
      <c r="R1143">
        <v>2</v>
      </c>
      <c r="S1143">
        <v>1</v>
      </c>
      <c r="T1143">
        <v>0</v>
      </c>
      <c r="U1143" t="b">
        <v>1</v>
      </c>
      <c r="V1143" t="s">
        <v>552</v>
      </c>
      <c r="W1143" t="s">
        <v>1987</v>
      </c>
      <c r="X1143" t="s">
        <v>15320</v>
      </c>
      <c r="Y1143">
        <v>163</v>
      </c>
      <c r="Z1143">
        <v>163</v>
      </c>
      <c r="AA1143">
        <v>8</v>
      </c>
      <c r="AB1143">
        <v>8</v>
      </c>
      <c r="AC1143">
        <v>9</v>
      </c>
    </row>
    <row r="1144" spans="1:29">
      <c r="A1144">
        <v>1146</v>
      </c>
      <c r="B1144" t="s">
        <v>805</v>
      </c>
      <c r="C1144" t="s">
        <v>2675</v>
      </c>
      <c r="I1144" t="s">
        <v>2673</v>
      </c>
      <c r="J1144" t="s">
        <v>1444</v>
      </c>
      <c r="K1144">
        <v>0</v>
      </c>
      <c r="N1144" t="b">
        <v>0</v>
      </c>
      <c r="O1144" t="b">
        <v>1</v>
      </c>
      <c r="P1144" t="b">
        <v>0</v>
      </c>
      <c r="Q1144">
        <v>8</v>
      </c>
      <c r="R1144">
        <v>2</v>
      </c>
      <c r="S1144">
        <v>1</v>
      </c>
      <c r="T1144">
        <v>0</v>
      </c>
      <c r="U1144" t="b">
        <v>1</v>
      </c>
      <c r="V1144" t="s">
        <v>552</v>
      </c>
      <c r="W1144" t="s">
        <v>1987</v>
      </c>
      <c r="X1144" t="s">
        <v>15321</v>
      </c>
      <c r="Y1144">
        <v>164</v>
      </c>
      <c r="Z1144">
        <v>164</v>
      </c>
      <c r="AA1144">
        <v>8</v>
      </c>
      <c r="AB1144">
        <v>8</v>
      </c>
      <c r="AC1144">
        <v>9</v>
      </c>
    </row>
    <row r="1145" spans="1:29">
      <c r="A1145">
        <v>1147</v>
      </c>
      <c r="B1145" t="s">
        <v>805</v>
      </c>
      <c r="C1145" t="s">
        <v>2676</v>
      </c>
      <c r="I1145" t="s">
        <v>2673</v>
      </c>
      <c r="J1145" t="s">
        <v>1444</v>
      </c>
      <c r="K1145">
        <v>0</v>
      </c>
      <c r="N1145" t="b">
        <v>0</v>
      </c>
      <c r="O1145" t="b">
        <v>1</v>
      </c>
      <c r="P1145" t="b">
        <v>0</v>
      </c>
      <c r="Q1145">
        <v>8</v>
      </c>
      <c r="R1145">
        <v>2</v>
      </c>
      <c r="S1145">
        <v>1</v>
      </c>
      <c r="T1145">
        <v>0</v>
      </c>
      <c r="U1145" t="b">
        <v>1</v>
      </c>
      <c r="V1145" t="s">
        <v>552</v>
      </c>
      <c r="W1145" t="s">
        <v>1987</v>
      </c>
      <c r="X1145" t="s">
        <v>15322</v>
      </c>
      <c r="Y1145">
        <v>165</v>
      </c>
      <c r="Z1145">
        <v>165</v>
      </c>
      <c r="AA1145">
        <v>8</v>
      </c>
      <c r="AB1145">
        <v>8</v>
      </c>
      <c r="AC1145">
        <v>9</v>
      </c>
    </row>
    <row r="1146" spans="1:29">
      <c r="A1146">
        <v>1148</v>
      </c>
      <c r="B1146" t="s">
        <v>805</v>
      </c>
      <c r="C1146" t="s">
        <v>2677</v>
      </c>
      <c r="I1146" t="s">
        <v>2673</v>
      </c>
      <c r="J1146" t="s">
        <v>1444</v>
      </c>
      <c r="K1146">
        <v>0</v>
      </c>
      <c r="N1146" t="b">
        <v>0</v>
      </c>
      <c r="O1146" t="b">
        <v>1</v>
      </c>
      <c r="P1146" t="b">
        <v>0</v>
      </c>
      <c r="Q1146">
        <v>8</v>
      </c>
      <c r="R1146">
        <v>2</v>
      </c>
      <c r="S1146">
        <v>1</v>
      </c>
      <c r="T1146">
        <v>0</v>
      </c>
      <c r="U1146" t="b">
        <v>1</v>
      </c>
      <c r="V1146" t="s">
        <v>552</v>
      </c>
      <c r="W1146" t="s">
        <v>1987</v>
      </c>
      <c r="X1146" t="s">
        <v>15323</v>
      </c>
      <c r="Y1146">
        <v>166</v>
      </c>
      <c r="Z1146">
        <v>166</v>
      </c>
      <c r="AA1146">
        <v>8</v>
      </c>
      <c r="AB1146">
        <v>8</v>
      </c>
      <c r="AC1146">
        <v>9</v>
      </c>
    </row>
    <row r="1147" spans="1:29">
      <c r="A1147">
        <v>1149</v>
      </c>
      <c r="B1147" t="s">
        <v>805</v>
      </c>
      <c r="C1147" t="s">
        <v>2678</v>
      </c>
      <c r="I1147" t="s">
        <v>2673</v>
      </c>
      <c r="J1147" t="s">
        <v>1444</v>
      </c>
      <c r="K1147">
        <v>0</v>
      </c>
      <c r="N1147" t="b">
        <v>0</v>
      </c>
      <c r="O1147" t="b">
        <v>1</v>
      </c>
      <c r="P1147" t="b">
        <v>0</v>
      </c>
      <c r="Q1147">
        <v>8</v>
      </c>
      <c r="R1147">
        <v>2</v>
      </c>
      <c r="S1147">
        <v>1</v>
      </c>
      <c r="T1147">
        <v>0</v>
      </c>
      <c r="U1147" t="b">
        <v>1</v>
      </c>
      <c r="V1147" t="s">
        <v>552</v>
      </c>
      <c r="W1147" t="s">
        <v>1987</v>
      </c>
      <c r="X1147" t="s">
        <v>15324</v>
      </c>
      <c r="Y1147">
        <v>167</v>
      </c>
      <c r="Z1147">
        <v>167</v>
      </c>
      <c r="AA1147">
        <v>8</v>
      </c>
      <c r="AB1147">
        <v>8</v>
      </c>
      <c r="AC1147">
        <v>9</v>
      </c>
    </row>
    <row r="1148" spans="1:29">
      <c r="A1148">
        <v>1150</v>
      </c>
      <c r="B1148" t="s">
        <v>1503</v>
      </c>
      <c r="C1148" t="s">
        <v>2679</v>
      </c>
      <c r="D1148" t="s">
        <v>2680</v>
      </c>
      <c r="E1148" t="s">
        <v>2681</v>
      </c>
      <c r="U1148" t="b">
        <v>1</v>
      </c>
      <c r="V1148" t="s">
        <v>1080</v>
      </c>
      <c r="W1148" t="s">
        <v>2682</v>
      </c>
      <c r="X1148" t="s">
        <v>15325</v>
      </c>
      <c r="Y1148">
        <v>12</v>
      </c>
      <c r="Z1148">
        <v>36</v>
      </c>
      <c r="AA1148">
        <v>2</v>
      </c>
      <c r="AB1148">
        <v>9</v>
      </c>
      <c r="AC1148">
        <v>10</v>
      </c>
    </row>
    <row r="1149" spans="1:29">
      <c r="A1149">
        <v>1151</v>
      </c>
      <c r="B1149" t="s">
        <v>827</v>
      </c>
      <c r="C1149" t="s">
        <v>2683</v>
      </c>
      <c r="U1149" t="b">
        <v>1</v>
      </c>
      <c r="V1149" t="s">
        <v>1080</v>
      </c>
      <c r="W1149" t="s">
        <v>2682</v>
      </c>
      <c r="X1149" t="s">
        <v>15326</v>
      </c>
      <c r="Y1149">
        <v>12</v>
      </c>
      <c r="Z1149">
        <v>36</v>
      </c>
      <c r="AA1149">
        <v>2</v>
      </c>
      <c r="AB1149">
        <v>8</v>
      </c>
      <c r="AC1149">
        <v>10</v>
      </c>
    </row>
    <row r="1150" spans="1:29">
      <c r="A1150">
        <v>1152</v>
      </c>
      <c r="B1150" t="s">
        <v>1508</v>
      </c>
      <c r="C1150" t="s">
        <v>2684</v>
      </c>
      <c r="U1150" t="b">
        <v>1</v>
      </c>
      <c r="V1150" t="s">
        <v>1080</v>
      </c>
      <c r="W1150" t="s">
        <v>2682</v>
      </c>
      <c r="X1150" t="s">
        <v>15327</v>
      </c>
      <c r="Y1150">
        <v>13</v>
      </c>
      <c r="Z1150">
        <v>36</v>
      </c>
      <c r="AA1150">
        <v>2</v>
      </c>
      <c r="AB1150">
        <v>9</v>
      </c>
      <c r="AC1150">
        <v>10</v>
      </c>
    </row>
    <row r="1151" spans="1:29">
      <c r="A1151">
        <v>1153</v>
      </c>
      <c r="B1151" t="s">
        <v>805</v>
      </c>
      <c r="C1151" t="s">
        <v>2685</v>
      </c>
      <c r="J1151" t="s">
        <v>1444</v>
      </c>
      <c r="K1151">
        <v>0</v>
      </c>
      <c r="N1151" t="b">
        <v>1</v>
      </c>
      <c r="O1151" t="b">
        <v>0</v>
      </c>
      <c r="P1151" t="b">
        <v>0</v>
      </c>
      <c r="Q1151">
        <v>8</v>
      </c>
      <c r="R1151">
        <v>1</v>
      </c>
      <c r="S1151">
        <v>1</v>
      </c>
      <c r="T1151">
        <v>3</v>
      </c>
      <c r="U1151" t="b">
        <v>1</v>
      </c>
      <c r="V1151" t="s">
        <v>1080</v>
      </c>
      <c r="W1151" t="s">
        <v>2682</v>
      </c>
      <c r="X1151" t="s">
        <v>14444</v>
      </c>
      <c r="Y1151">
        <v>15</v>
      </c>
      <c r="Z1151">
        <v>15</v>
      </c>
      <c r="AA1151">
        <v>4</v>
      </c>
      <c r="AB1151">
        <v>4</v>
      </c>
      <c r="AC1151">
        <v>10</v>
      </c>
    </row>
    <row r="1152" spans="1:29">
      <c r="A1152">
        <v>1154</v>
      </c>
      <c r="B1152" t="s">
        <v>805</v>
      </c>
      <c r="C1152" t="s">
        <v>2686</v>
      </c>
      <c r="J1152" t="s">
        <v>1444</v>
      </c>
      <c r="K1152">
        <v>0</v>
      </c>
      <c r="N1152" t="b">
        <v>1</v>
      </c>
      <c r="O1152" t="b">
        <v>0</v>
      </c>
      <c r="P1152" t="b">
        <v>0</v>
      </c>
      <c r="Q1152">
        <v>8</v>
      </c>
      <c r="R1152">
        <v>1</v>
      </c>
      <c r="S1152">
        <v>1</v>
      </c>
      <c r="T1152">
        <v>3</v>
      </c>
      <c r="U1152" t="b">
        <v>1</v>
      </c>
      <c r="V1152" t="s">
        <v>1080</v>
      </c>
      <c r="W1152" t="s">
        <v>2682</v>
      </c>
      <c r="X1152" t="s">
        <v>14462</v>
      </c>
      <c r="Y1152">
        <v>15</v>
      </c>
      <c r="Z1152">
        <v>15</v>
      </c>
      <c r="AA1152">
        <v>5</v>
      </c>
      <c r="AB1152">
        <v>5</v>
      </c>
      <c r="AC1152">
        <v>10</v>
      </c>
    </row>
    <row r="1153" spans="1:29">
      <c r="A1153">
        <v>1155</v>
      </c>
      <c r="B1153" t="s">
        <v>805</v>
      </c>
      <c r="C1153" t="s">
        <v>2687</v>
      </c>
      <c r="J1153" t="s">
        <v>1444</v>
      </c>
      <c r="K1153">
        <v>0</v>
      </c>
      <c r="N1153" t="b">
        <v>1</v>
      </c>
      <c r="O1153" t="b">
        <v>0</v>
      </c>
      <c r="P1153" t="b">
        <v>0</v>
      </c>
      <c r="Q1153">
        <v>8</v>
      </c>
      <c r="R1153">
        <v>1</v>
      </c>
      <c r="S1153">
        <v>1</v>
      </c>
      <c r="T1153">
        <v>3</v>
      </c>
      <c r="U1153" t="b">
        <v>1</v>
      </c>
      <c r="V1153" t="s">
        <v>1080</v>
      </c>
      <c r="W1153" t="s">
        <v>2682</v>
      </c>
      <c r="X1153" t="s">
        <v>14621</v>
      </c>
      <c r="Y1153">
        <v>15</v>
      </c>
      <c r="Z1153">
        <v>15</v>
      </c>
      <c r="AA1153">
        <v>6</v>
      </c>
      <c r="AB1153">
        <v>6</v>
      </c>
      <c r="AC1153">
        <v>10</v>
      </c>
    </row>
    <row r="1154" spans="1:29">
      <c r="A1154">
        <v>1156</v>
      </c>
      <c r="B1154" t="s">
        <v>805</v>
      </c>
      <c r="C1154" t="s">
        <v>2688</v>
      </c>
      <c r="J1154" t="s">
        <v>1444</v>
      </c>
      <c r="K1154">
        <v>0</v>
      </c>
      <c r="N1154" t="b">
        <v>1</v>
      </c>
      <c r="O1154" t="b">
        <v>0</v>
      </c>
      <c r="P1154" t="b">
        <v>0</v>
      </c>
      <c r="Q1154">
        <v>8</v>
      </c>
      <c r="R1154">
        <v>1</v>
      </c>
      <c r="S1154">
        <v>1</v>
      </c>
      <c r="T1154">
        <v>3</v>
      </c>
      <c r="U1154" t="b">
        <v>1</v>
      </c>
      <c r="V1154" t="s">
        <v>1080</v>
      </c>
      <c r="W1154" t="s">
        <v>2682</v>
      </c>
      <c r="X1154" t="s">
        <v>14460</v>
      </c>
      <c r="Y1154">
        <v>15</v>
      </c>
      <c r="Z1154">
        <v>15</v>
      </c>
      <c r="AA1154">
        <v>7</v>
      </c>
      <c r="AB1154">
        <v>7</v>
      </c>
      <c r="AC1154">
        <v>10</v>
      </c>
    </row>
    <row r="1155" spans="1:29">
      <c r="A1155">
        <v>1157</v>
      </c>
      <c r="B1155" t="s">
        <v>805</v>
      </c>
      <c r="C1155" t="s">
        <v>2689</v>
      </c>
      <c r="J1155" t="s">
        <v>1444</v>
      </c>
      <c r="K1155">
        <v>0</v>
      </c>
      <c r="N1155" t="b">
        <v>1</v>
      </c>
      <c r="O1155" t="b">
        <v>0</v>
      </c>
      <c r="P1155" t="b">
        <v>0</v>
      </c>
      <c r="Q1155">
        <v>8</v>
      </c>
      <c r="R1155">
        <v>1</v>
      </c>
      <c r="S1155">
        <v>1</v>
      </c>
      <c r="T1155">
        <v>3</v>
      </c>
      <c r="U1155" t="b">
        <v>1</v>
      </c>
      <c r="V1155" t="s">
        <v>1080</v>
      </c>
      <c r="W1155" t="s">
        <v>2682</v>
      </c>
      <c r="X1155" t="s">
        <v>14463</v>
      </c>
      <c r="Y1155">
        <v>15</v>
      </c>
      <c r="Z1155">
        <v>15</v>
      </c>
      <c r="AA1155">
        <v>8</v>
      </c>
      <c r="AB1155">
        <v>8</v>
      </c>
      <c r="AC1155">
        <v>10</v>
      </c>
    </row>
    <row r="1156" spans="1:29">
      <c r="A1156">
        <v>1158</v>
      </c>
      <c r="B1156" t="s">
        <v>805</v>
      </c>
      <c r="C1156" t="s">
        <v>2690</v>
      </c>
      <c r="J1156" t="s">
        <v>1444</v>
      </c>
      <c r="K1156">
        <v>0</v>
      </c>
      <c r="N1156" t="b">
        <v>1</v>
      </c>
      <c r="O1156" t="b">
        <v>0</v>
      </c>
      <c r="P1156" t="b">
        <v>0</v>
      </c>
      <c r="Q1156">
        <v>8</v>
      </c>
      <c r="R1156">
        <v>1</v>
      </c>
      <c r="S1156">
        <v>1</v>
      </c>
      <c r="T1156">
        <v>3</v>
      </c>
      <c r="U1156" t="b">
        <v>1</v>
      </c>
      <c r="V1156" t="s">
        <v>1080</v>
      </c>
      <c r="W1156" t="s">
        <v>2682</v>
      </c>
      <c r="X1156" t="s">
        <v>14464</v>
      </c>
      <c r="Y1156">
        <v>16</v>
      </c>
      <c r="Z1156">
        <v>16</v>
      </c>
      <c r="AA1156">
        <v>4</v>
      </c>
      <c r="AB1156">
        <v>4</v>
      </c>
      <c r="AC1156">
        <v>10</v>
      </c>
    </row>
    <row r="1157" spans="1:29">
      <c r="A1157">
        <v>1159</v>
      </c>
      <c r="B1157" t="s">
        <v>805</v>
      </c>
      <c r="C1157" t="s">
        <v>2691</v>
      </c>
      <c r="J1157" t="s">
        <v>1444</v>
      </c>
      <c r="K1157">
        <v>0</v>
      </c>
      <c r="N1157" t="b">
        <v>1</v>
      </c>
      <c r="O1157" t="b">
        <v>0</v>
      </c>
      <c r="P1157" t="b">
        <v>0</v>
      </c>
      <c r="Q1157">
        <v>8</v>
      </c>
      <c r="R1157">
        <v>1</v>
      </c>
      <c r="S1157">
        <v>1</v>
      </c>
      <c r="T1157">
        <v>3</v>
      </c>
      <c r="U1157" t="b">
        <v>1</v>
      </c>
      <c r="V1157" t="s">
        <v>1080</v>
      </c>
      <c r="W1157" t="s">
        <v>2682</v>
      </c>
      <c r="X1157" t="s">
        <v>14458</v>
      </c>
      <c r="Y1157">
        <v>16</v>
      </c>
      <c r="Z1157">
        <v>16</v>
      </c>
      <c r="AA1157">
        <v>5</v>
      </c>
      <c r="AB1157">
        <v>5</v>
      </c>
      <c r="AC1157">
        <v>10</v>
      </c>
    </row>
    <row r="1158" spans="1:29">
      <c r="A1158">
        <v>1160</v>
      </c>
      <c r="B1158" t="s">
        <v>805</v>
      </c>
      <c r="C1158" t="s">
        <v>2692</v>
      </c>
      <c r="J1158" t="s">
        <v>1444</v>
      </c>
      <c r="K1158">
        <v>0</v>
      </c>
      <c r="N1158" t="b">
        <v>1</v>
      </c>
      <c r="O1158" t="b">
        <v>0</v>
      </c>
      <c r="P1158" t="b">
        <v>0</v>
      </c>
      <c r="Q1158">
        <v>8</v>
      </c>
      <c r="R1158">
        <v>1</v>
      </c>
      <c r="S1158">
        <v>1</v>
      </c>
      <c r="T1158">
        <v>3</v>
      </c>
      <c r="U1158" t="b">
        <v>1</v>
      </c>
      <c r="V1158" t="s">
        <v>1080</v>
      </c>
      <c r="W1158" t="s">
        <v>2682</v>
      </c>
      <c r="X1158" t="s">
        <v>14469</v>
      </c>
      <c r="Y1158">
        <v>16</v>
      </c>
      <c r="Z1158">
        <v>16</v>
      </c>
      <c r="AA1158">
        <v>6</v>
      </c>
      <c r="AB1158">
        <v>6</v>
      </c>
      <c r="AC1158">
        <v>10</v>
      </c>
    </row>
    <row r="1159" spans="1:29">
      <c r="A1159">
        <v>1161</v>
      </c>
      <c r="B1159" t="s">
        <v>805</v>
      </c>
      <c r="C1159" t="s">
        <v>2693</v>
      </c>
      <c r="J1159" t="s">
        <v>1444</v>
      </c>
      <c r="K1159">
        <v>0</v>
      </c>
      <c r="N1159" t="b">
        <v>1</v>
      </c>
      <c r="O1159" t="b">
        <v>0</v>
      </c>
      <c r="P1159" t="b">
        <v>0</v>
      </c>
      <c r="Q1159">
        <v>8</v>
      </c>
      <c r="R1159">
        <v>1</v>
      </c>
      <c r="S1159">
        <v>1</v>
      </c>
      <c r="T1159">
        <v>3</v>
      </c>
      <c r="U1159" t="b">
        <v>1</v>
      </c>
      <c r="V1159" t="s">
        <v>1080</v>
      </c>
      <c r="W1159" t="s">
        <v>2682</v>
      </c>
      <c r="X1159" t="s">
        <v>14470</v>
      </c>
      <c r="Y1159">
        <v>16</v>
      </c>
      <c r="Z1159">
        <v>16</v>
      </c>
      <c r="AA1159">
        <v>7</v>
      </c>
      <c r="AB1159">
        <v>7</v>
      </c>
      <c r="AC1159">
        <v>10</v>
      </c>
    </row>
    <row r="1160" spans="1:29">
      <c r="A1160">
        <v>1162</v>
      </c>
      <c r="B1160" t="s">
        <v>805</v>
      </c>
      <c r="C1160" t="s">
        <v>2694</v>
      </c>
      <c r="J1160" t="s">
        <v>1444</v>
      </c>
      <c r="K1160">
        <v>0</v>
      </c>
      <c r="N1160" t="b">
        <v>1</v>
      </c>
      <c r="O1160" t="b">
        <v>0</v>
      </c>
      <c r="P1160" t="b">
        <v>0</v>
      </c>
      <c r="Q1160">
        <v>8</v>
      </c>
      <c r="R1160">
        <v>1</v>
      </c>
      <c r="S1160">
        <v>1</v>
      </c>
      <c r="T1160">
        <v>3</v>
      </c>
      <c r="U1160" t="b">
        <v>1</v>
      </c>
      <c r="V1160" t="s">
        <v>1080</v>
      </c>
      <c r="W1160" t="s">
        <v>2682</v>
      </c>
      <c r="X1160" t="s">
        <v>14719</v>
      </c>
      <c r="Y1160">
        <v>16</v>
      </c>
      <c r="Z1160">
        <v>16</v>
      </c>
      <c r="AA1160">
        <v>8</v>
      </c>
      <c r="AB1160">
        <v>8</v>
      </c>
      <c r="AC1160">
        <v>10</v>
      </c>
    </row>
    <row r="1161" spans="1:29">
      <c r="A1161">
        <v>1163</v>
      </c>
      <c r="B1161" t="s">
        <v>805</v>
      </c>
      <c r="C1161" t="s">
        <v>2695</v>
      </c>
      <c r="J1161" t="s">
        <v>1444</v>
      </c>
      <c r="K1161">
        <v>0</v>
      </c>
      <c r="N1161" t="b">
        <v>1</v>
      </c>
      <c r="O1161" t="b">
        <v>0</v>
      </c>
      <c r="P1161" t="b">
        <v>0</v>
      </c>
      <c r="Q1161">
        <v>8</v>
      </c>
      <c r="R1161">
        <v>1</v>
      </c>
      <c r="S1161">
        <v>1</v>
      </c>
      <c r="T1161">
        <v>3</v>
      </c>
      <c r="U1161" t="b">
        <v>1</v>
      </c>
      <c r="V1161" t="s">
        <v>1080</v>
      </c>
      <c r="W1161" t="s">
        <v>2682</v>
      </c>
      <c r="X1161" t="s">
        <v>14465</v>
      </c>
      <c r="Y1161">
        <v>17</v>
      </c>
      <c r="Z1161">
        <v>17</v>
      </c>
      <c r="AA1161">
        <v>4</v>
      </c>
      <c r="AB1161">
        <v>4</v>
      </c>
      <c r="AC1161">
        <v>10</v>
      </c>
    </row>
    <row r="1162" spans="1:29">
      <c r="A1162">
        <v>1164</v>
      </c>
      <c r="B1162" t="s">
        <v>805</v>
      </c>
      <c r="C1162" t="s">
        <v>2696</v>
      </c>
      <c r="J1162" t="s">
        <v>1444</v>
      </c>
      <c r="K1162">
        <v>0</v>
      </c>
      <c r="N1162" t="b">
        <v>1</v>
      </c>
      <c r="O1162" t="b">
        <v>0</v>
      </c>
      <c r="P1162" t="b">
        <v>0</v>
      </c>
      <c r="Q1162">
        <v>8</v>
      </c>
      <c r="R1162">
        <v>1</v>
      </c>
      <c r="S1162">
        <v>1</v>
      </c>
      <c r="T1162">
        <v>3</v>
      </c>
      <c r="U1162" t="b">
        <v>1</v>
      </c>
      <c r="V1162" t="s">
        <v>1080</v>
      </c>
      <c r="W1162" t="s">
        <v>2682</v>
      </c>
      <c r="X1162" t="s">
        <v>14684</v>
      </c>
      <c r="Y1162">
        <v>17</v>
      </c>
      <c r="Z1162">
        <v>17</v>
      </c>
      <c r="AA1162">
        <v>5</v>
      </c>
      <c r="AB1162">
        <v>5</v>
      </c>
      <c r="AC1162">
        <v>10</v>
      </c>
    </row>
    <row r="1163" spans="1:29">
      <c r="A1163">
        <v>1165</v>
      </c>
      <c r="B1163" t="s">
        <v>805</v>
      </c>
      <c r="C1163" t="s">
        <v>2697</v>
      </c>
      <c r="J1163" t="s">
        <v>1444</v>
      </c>
      <c r="K1163">
        <v>0</v>
      </c>
      <c r="N1163" t="b">
        <v>1</v>
      </c>
      <c r="O1163" t="b">
        <v>0</v>
      </c>
      <c r="P1163" t="b">
        <v>0</v>
      </c>
      <c r="Q1163">
        <v>8</v>
      </c>
      <c r="R1163">
        <v>1</v>
      </c>
      <c r="S1163">
        <v>1</v>
      </c>
      <c r="T1163">
        <v>3</v>
      </c>
      <c r="U1163" t="b">
        <v>1</v>
      </c>
      <c r="V1163" t="s">
        <v>1080</v>
      </c>
      <c r="W1163" t="s">
        <v>2682</v>
      </c>
      <c r="X1163" t="s">
        <v>14526</v>
      </c>
      <c r="Y1163">
        <v>17</v>
      </c>
      <c r="Z1163">
        <v>17</v>
      </c>
      <c r="AA1163">
        <v>6</v>
      </c>
      <c r="AB1163">
        <v>6</v>
      </c>
      <c r="AC1163">
        <v>10</v>
      </c>
    </row>
    <row r="1164" spans="1:29">
      <c r="A1164">
        <v>1166</v>
      </c>
      <c r="B1164" t="s">
        <v>805</v>
      </c>
      <c r="C1164" t="s">
        <v>2698</v>
      </c>
      <c r="J1164" t="s">
        <v>1444</v>
      </c>
      <c r="K1164">
        <v>0</v>
      </c>
      <c r="N1164" t="b">
        <v>1</v>
      </c>
      <c r="O1164" t="b">
        <v>0</v>
      </c>
      <c r="P1164" t="b">
        <v>0</v>
      </c>
      <c r="Q1164">
        <v>8</v>
      </c>
      <c r="R1164">
        <v>1</v>
      </c>
      <c r="S1164">
        <v>1</v>
      </c>
      <c r="T1164">
        <v>3</v>
      </c>
      <c r="U1164" t="b">
        <v>1</v>
      </c>
      <c r="V1164" t="s">
        <v>1080</v>
      </c>
      <c r="W1164" t="s">
        <v>2682</v>
      </c>
      <c r="X1164" t="s">
        <v>14716</v>
      </c>
      <c r="Y1164">
        <v>17</v>
      </c>
      <c r="Z1164">
        <v>17</v>
      </c>
      <c r="AA1164">
        <v>7</v>
      </c>
      <c r="AB1164">
        <v>7</v>
      </c>
      <c r="AC1164">
        <v>10</v>
      </c>
    </row>
    <row r="1165" spans="1:29">
      <c r="A1165">
        <v>1167</v>
      </c>
      <c r="B1165" t="s">
        <v>805</v>
      </c>
      <c r="C1165" t="s">
        <v>2699</v>
      </c>
      <c r="J1165" t="s">
        <v>1444</v>
      </c>
      <c r="K1165">
        <v>0</v>
      </c>
      <c r="N1165" t="b">
        <v>1</v>
      </c>
      <c r="O1165" t="b">
        <v>0</v>
      </c>
      <c r="P1165" t="b">
        <v>0</v>
      </c>
      <c r="Q1165">
        <v>8</v>
      </c>
      <c r="R1165">
        <v>1</v>
      </c>
      <c r="S1165">
        <v>1</v>
      </c>
      <c r="T1165">
        <v>3</v>
      </c>
      <c r="U1165" t="b">
        <v>1</v>
      </c>
      <c r="V1165" t="s">
        <v>1080</v>
      </c>
      <c r="W1165" t="s">
        <v>2682</v>
      </c>
      <c r="X1165" t="s">
        <v>14442</v>
      </c>
      <c r="Y1165">
        <v>17</v>
      </c>
      <c r="Z1165">
        <v>17</v>
      </c>
      <c r="AA1165">
        <v>8</v>
      </c>
      <c r="AB1165">
        <v>8</v>
      </c>
      <c r="AC1165">
        <v>10</v>
      </c>
    </row>
    <row r="1166" spans="1:29">
      <c r="A1166">
        <v>1168</v>
      </c>
      <c r="B1166" t="s">
        <v>805</v>
      </c>
      <c r="C1166" t="s">
        <v>2700</v>
      </c>
      <c r="J1166" t="s">
        <v>1444</v>
      </c>
      <c r="K1166">
        <v>0</v>
      </c>
      <c r="N1166" t="b">
        <v>1</v>
      </c>
      <c r="O1166" t="b">
        <v>0</v>
      </c>
      <c r="P1166" t="b">
        <v>0</v>
      </c>
      <c r="Q1166">
        <v>8</v>
      </c>
      <c r="R1166">
        <v>1</v>
      </c>
      <c r="S1166">
        <v>1</v>
      </c>
      <c r="T1166">
        <v>3</v>
      </c>
      <c r="U1166" t="b">
        <v>1</v>
      </c>
      <c r="V1166" t="s">
        <v>1080</v>
      </c>
      <c r="W1166" t="s">
        <v>2682</v>
      </c>
      <c r="X1166" t="s">
        <v>14686</v>
      </c>
      <c r="Y1166">
        <v>18</v>
      </c>
      <c r="Z1166">
        <v>18</v>
      </c>
      <c r="AA1166">
        <v>4</v>
      </c>
      <c r="AB1166">
        <v>4</v>
      </c>
      <c r="AC1166">
        <v>10</v>
      </c>
    </row>
    <row r="1167" spans="1:29">
      <c r="A1167">
        <v>1169</v>
      </c>
      <c r="B1167" t="s">
        <v>805</v>
      </c>
      <c r="C1167" t="s">
        <v>2701</v>
      </c>
      <c r="J1167" t="s">
        <v>1444</v>
      </c>
      <c r="K1167">
        <v>0</v>
      </c>
      <c r="N1167" t="b">
        <v>1</v>
      </c>
      <c r="O1167" t="b">
        <v>0</v>
      </c>
      <c r="P1167" t="b">
        <v>0</v>
      </c>
      <c r="Q1167">
        <v>8</v>
      </c>
      <c r="R1167">
        <v>1</v>
      </c>
      <c r="S1167">
        <v>1</v>
      </c>
      <c r="T1167">
        <v>3</v>
      </c>
      <c r="U1167" t="b">
        <v>1</v>
      </c>
      <c r="V1167" t="s">
        <v>1080</v>
      </c>
      <c r="W1167" t="s">
        <v>2682</v>
      </c>
      <c r="X1167" t="s">
        <v>14687</v>
      </c>
      <c r="Y1167">
        <v>18</v>
      </c>
      <c r="Z1167">
        <v>18</v>
      </c>
      <c r="AA1167">
        <v>5</v>
      </c>
      <c r="AB1167">
        <v>5</v>
      </c>
      <c r="AC1167">
        <v>10</v>
      </c>
    </row>
    <row r="1168" spans="1:29">
      <c r="A1168">
        <v>1170</v>
      </c>
      <c r="B1168" t="s">
        <v>805</v>
      </c>
      <c r="C1168" t="s">
        <v>2702</v>
      </c>
      <c r="J1168" t="s">
        <v>1444</v>
      </c>
      <c r="K1168">
        <v>0</v>
      </c>
      <c r="N1168" t="b">
        <v>1</v>
      </c>
      <c r="O1168" t="b">
        <v>0</v>
      </c>
      <c r="P1168" t="b">
        <v>0</v>
      </c>
      <c r="Q1168">
        <v>8</v>
      </c>
      <c r="R1168">
        <v>1</v>
      </c>
      <c r="S1168">
        <v>1</v>
      </c>
      <c r="T1168">
        <v>3</v>
      </c>
      <c r="U1168" t="b">
        <v>1</v>
      </c>
      <c r="V1168" t="s">
        <v>1080</v>
      </c>
      <c r="W1168" t="s">
        <v>2682</v>
      </c>
      <c r="X1168" t="s">
        <v>14688</v>
      </c>
      <c r="Y1168">
        <v>18</v>
      </c>
      <c r="Z1168">
        <v>18</v>
      </c>
      <c r="AA1168">
        <v>6</v>
      </c>
      <c r="AB1168">
        <v>6</v>
      </c>
      <c r="AC1168">
        <v>10</v>
      </c>
    </row>
    <row r="1169" spans="1:29">
      <c r="A1169">
        <v>1171</v>
      </c>
      <c r="B1169" t="s">
        <v>805</v>
      </c>
      <c r="C1169" t="s">
        <v>2703</v>
      </c>
      <c r="J1169" t="s">
        <v>1444</v>
      </c>
      <c r="K1169">
        <v>0</v>
      </c>
      <c r="N1169" t="b">
        <v>1</v>
      </c>
      <c r="O1169" t="b">
        <v>0</v>
      </c>
      <c r="P1169" t="b">
        <v>0</v>
      </c>
      <c r="Q1169">
        <v>8</v>
      </c>
      <c r="R1169">
        <v>1</v>
      </c>
      <c r="S1169">
        <v>1</v>
      </c>
      <c r="T1169">
        <v>3</v>
      </c>
      <c r="U1169" t="b">
        <v>1</v>
      </c>
      <c r="V1169" t="s">
        <v>1080</v>
      </c>
      <c r="W1169" t="s">
        <v>2682</v>
      </c>
      <c r="X1169" t="s">
        <v>14487</v>
      </c>
      <c r="Y1169">
        <v>18</v>
      </c>
      <c r="Z1169">
        <v>18</v>
      </c>
      <c r="AA1169">
        <v>7</v>
      </c>
      <c r="AB1169">
        <v>7</v>
      </c>
      <c r="AC1169">
        <v>10</v>
      </c>
    </row>
    <row r="1170" spans="1:29">
      <c r="A1170">
        <v>1172</v>
      </c>
      <c r="B1170" t="s">
        <v>805</v>
      </c>
      <c r="C1170" t="s">
        <v>2704</v>
      </c>
      <c r="J1170" t="s">
        <v>1444</v>
      </c>
      <c r="K1170">
        <v>0</v>
      </c>
      <c r="N1170" t="b">
        <v>1</v>
      </c>
      <c r="O1170" t="b">
        <v>0</v>
      </c>
      <c r="P1170" t="b">
        <v>0</v>
      </c>
      <c r="Q1170">
        <v>8</v>
      </c>
      <c r="R1170">
        <v>1</v>
      </c>
      <c r="S1170">
        <v>1</v>
      </c>
      <c r="T1170">
        <v>3</v>
      </c>
      <c r="U1170" t="b">
        <v>1</v>
      </c>
      <c r="V1170" t="s">
        <v>1080</v>
      </c>
      <c r="W1170" t="s">
        <v>2682</v>
      </c>
      <c r="X1170" t="s">
        <v>14720</v>
      </c>
      <c r="Y1170">
        <v>18</v>
      </c>
      <c r="Z1170">
        <v>18</v>
      </c>
      <c r="AA1170">
        <v>8</v>
      </c>
      <c r="AB1170">
        <v>8</v>
      </c>
      <c r="AC1170">
        <v>10</v>
      </c>
    </row>
    <row r="1171" spans="1:29">
      <c r="A1171">
        <v>1173</v>
      </c>
      <c r="B1171" t="s">
        <v>805</v>
      </c>
      <c r="C1171" t="s">
        <v>2705</v>
      </c>
      <c r="J1171" t="s">
        <v>1444</v>
      </c>
      <c r="K1171">
        <v>0</v>
      </c>
      <c r="N1171" t="b">
        <v>1</v>
      </c>
      <c r="O1171" t="b">
        <v>0</v>
      </c>
      <c r="P1171" t="b">
        <v>0</v>
      </c>
      <c r="Q1171">
        <v>8</v>
      </c>
      <c r="R1171">
        <v>1</v>
      </c>
      <c r="S1171">
        <v>1</v>
      </c>
      <c r="T1171">
        <v>3</v>
      </c>
      <c r="U1171" t="b">
        <v>1</v>
      </c>
      <c r="V1171" t="s">
        <v>1080</v>
      </c>
      <c r="W1171" t="s">
        <v>2682</v>
      </c>
      <c r="X1171" t="s">
        <v>14450</v>
      </c>
      <c r="Y1171">
        <v>19</v>
      </c>
      <c r="Z1171">
        <v>19</v>
      </c>
      <c r="AA1171">
        <v>4</v>
      </c>
      <c r="AB1171">
        <v>4</v>
      </c>
      <c r="AC1171">
        <v>10</v>
      </c>
    </row>
    <row r="1172" spans="1:29">
      <c r="A1172">
        <v>1174</v>
      </c>
      <c r="B1172" t="s">
        <v>805</v>
      </c>
      <c r="C1172" t="s">
        <v>2706</v>
      </c>
      <c r="J1172" t="s">
        <v>1444</v>
      </c>
      <c r="K1172">
        <v>0</v>
      </c>
      <c r="N1172" t="b">
        <v>1</v>
      </c>
      <c r="O1172" t="b">
        <v>0</v>
      </c>
      <c r="P1172" t="b">
        <v>0</v>
      </c>
      <c r="Q1172">
        <v>8</v>
      </c>
      <c r="R1172">
        <v>1</v>
      </c>
      <c r="S1172">
        <v>1</v>
      </c>
      <c r="T1172">
        <v>3</v>
      </c>
      <c r="U1172" t="b">
        <v>1</v>
      </c>
      <c r="V1172" t="s">
        <v>1080</v>
      </c>
      <c r="W1172" t="s">
        <v>2682</v>
      </c>
      <c r="X1172" t="s">
        <v>14689</v>
      </c>
      <c r="Y1172">
        <v>19</v>
      </c>
      <c r="Z1172">
        <v>19</v>
      </c>
      <c r="AA1172">
        <v>5</v>
      </c>
      <c r="AB1172">
        <v>5</v>
      </c>
      <c r="AC1172">
        <v>10</v>
      </c>
    </row>
    <row r="1173" spans="1:29">
      <c r="A1173">
        <v>1175</v>
      </c>
      <c r="B1173" t="s">
        <v>805</v>
      </c>
      <c r="C1173" t="s">
        <v>2707</v>
      </c>
      <c r="J1173" t="s">
        <v>1444</v>
      </c>
      <c r="K1173">
        <v>0</v>
      </c>
      <c r="N1173" t="b">
        <v>1</v>
      </c>
      <c r="O1173" t="b">
        <v>0</v>
      </c>
      <c r="P1173" t="b">
        <v>0</v>
      </c>
      <c r="Q1173">
        <v>8</v>
      </c>
      <c r="R1173">
        <v>1</v>
      </c>
      <c r="S1173">
        <v>1</v>
      </c>
      <c r="T1173">
        <v>3</v>
      </c>
      <c r="U1173" t="b">
        <v>1</v>
      </c>
      <c r="V1173" t="s">
        <v>1080</v>
      </c>
      <c r="W1173" t="s">
        <v>2682</v>
      </c>
      <c r="X1173" t="s">
        <v>14448</v>
      </c>
      <c r="Y1173">
        <v>19</v>
      </c>
      <c r="Z1173">
        <v>19</v>
      </c>
      <c r="AA1173">
        <v>6</v>
      </c>
      <c r="AB1173">
        <v>6</v>
      </c>
      <c r="AC1173">
        <v>10</v>
      </c>
    </row>
    <row r="1174" spans="1:29">
      <c r="A1174">
        <v>1176</v>
      </c>
      <c r="B1174" t="s">
        <v>805</v>
      </c>
      <c r="C1174" t="s">
        <v>2708</v>
      </c>
      <c r="J1174" t="s">
        <v>1444</v>
      </c>
      <c r="K1174">
        <v>0</v>
      </c>
      <c r="N1174" t="b">
        <v>1</v>
      </c>
      <c r="O1174" t="b">
        <v>0</v>
      </c>
      <c r="P1174" t="b">
        <v>0</v>
      </c>
      <c r="Q1174">
        <v>8</v>
      </c>
      <c r="R1174">
        <v>1</v>
      </c>
      <c r="S1174">
        <v>1</v>
      </c>
      <c r="T1174">
        <v>3</v>
      </c>
      <c r="U1174" t="b">
        <v>1</v>
      </c>
      <c r="V1174" t="s">
        <v>1080</v>
      </c>
      <c r="W1174" t="s">
        <v>2682</v>
      </c>
      <c r="X1174" t="s">
        <v>14461</v>
      </c>
      <c r="Y1174">
        <v>19</v>
      </c>
      <c r="Z1174">
        <v>19</v>
      </c>
      <c r="AA1174">
        <v>7</v>
      </c>
      <c r="AB1174">
        <v>7</v>
      </c>
      <c r="AC1174">
        <v>10</v>
      </c>
    </row>
    <row r="1175" spans="1:29">
      <c r="A1175">
        <v>1177</v>
      </c>
      <c r="B1175" t="s">
        <v>805</v>
      </c>
      <c r="C1175" t="s">
        <v>2709</v>
      </c>
      <c r="J1175" t="s">
        <v>1444</v>
      </c>
      <c r="K1175">
        <v>0</v>
      </c>
      <c r="N1175" t="b">
        <v>1</v>
      </c>
      <c r="O1175" t="b">
        <v>0</v>
      </c>
      <c r="P1175" t="b">
        <v>0</v>
      </c>
      <c r="Q1175">
        <v>8</v>
      </c>
      <c r="R1175">
        <v>1</v>
      </c>
      <c r="S1175">
        <v>1</v>
      </c>
      <c r="T1175">
        <v>3</v>
      </c>
      <c r="U1175" t="b">
        <v>1</v>
      </c>
      <c r="V1175" t="s">
        <v>1080</v>
      </c>
      <c r="W1175" t="s">
        <v>2682</v>
      </c>
      <c r="X1175" t="s">
        <v>14488</v>
      </c>
      <c r="Y1175">
        <v>19</v>
      </c>
      <c r="Z1175">
        <v>19</v>
      </c>
      <c r="AA1175">
        <v>8</v>
      </c>
      <c r="AB1175">
        <v>8</v>
      </c>
      <c r="AC1175">
        <v>10</v>
      </c>
    </row>
    <row r="1176" spans="1:29">
      <c r="A1176">
        <v>1178</v>
      </c>
      <c r="B1176" t="s">
        <v>805</v>
      </c>
      <c r="C1176" t="s">
        <v>2710</v>
      </c>
      <c r="J1176" t="s">
        <v>1444</v>
      </c>
      <c r="K1176">
        <v>0</v>
      </c>
      <c r="N1176" t="b">
        <v>1</v>
      </c>
      <c r="O1176" t="b">
        <v>0</v>
      </c>
      <c r="P1176" t="b">
        <v>0</v>
      </c>
      <c r="Q1176">
        <v>8</v>
      </c>
      <c r="R1176">
        <v>1</v>
      </c>
      <c r="S1176">
        <v>1</v>
      </c>
      <c r="T1176">
        <v>3</v>
      </c>
      <c r="U1176" t="b">
        <v>1</v>
      </c>
      <c r="V1176" t="s">
        <v>1080</v>
      </c>
      <c r="W1176" t="s">
        <v>2682</v>
      </c>
      <c r="X1176" t="s">
        <v>14693</v>
      </c>
      <c r="Y1176">
        <v>21</v>
      </c>
      <c r="Z1176">
        <v>21</v>
      </c>
      <c r="AA1176">
        <v>4</v>
      </c>
      <c r="AB1176">
        <v>4</v>
      </c>
      <c r="AC1176">
        <v>10</v>
      </c>
    </row>
    <row r="1177" spans="1:29">
      <c r="A1177">
        <v>1179</v>
      </c>
      <c r="B1177" t="s">
        <v>805</v>
      </c>
      <c r="C1177" t="s">
        <v>2711</v>
      </c>
      <c r="J1177" t="s">
        <v>1444</v>
      </c>
      <c r="K1177">
        <v>0</v>
      </c>
      <c r="N1177" t="b">
        <v>1</v>
      </c>
      <c r="O1177" t="b">
        <v>0</v>
      </c>
      <c r="P1177" t="b">
        <v>0</v>
      </c>
      <c r="Q1177">
        <v>8</v>
      </c>
      <c r="R1177">
        <v>1</v>
      </c>
      <c r="S1177">
        <v>1</v>
      </c>
      <c r="T1177">
        <v>3</v>
      </c>
      <c r="U1177" t="b">
        <v>1</v>
      </c>
      <c r="V1177" t="s">
        <v>1080</v>
      </c>
      <c r="W1177" t="s">
        <v>2682</v>
      </c>
      <c r="X1177" t="s">
        <v>14471</v>
      </c>
      <c r="Y1177">
        <v>21</v>
      </c>
      <c r="Z1177">
        <v>21</v>
      </c>
      <c r="AA1177">
        <v>5</v>
      </c>
      <c r="AB1177">
        <v>5</v>
      </c>
      <c r="AC1177">
        <v>10</v>
      </c>
    </row>
    <row r="1178" spans="1:29">
      <c r="A1178">
        <v>1180</v>
      </c>
      <c r="B1178" t="s">
        <v>805</v>
      </c>
      <c r="C1178" t="s">
        <v>2712</v>
      </c>
      <c r="J1178" t="s">
        <v>1444</v>
      </c>
      <c r="K1178">
        <v>0</v>
      </c>
      <c r="N1178" t="b">
        <v>1</v>
      </c>
      <c r="O1178" t="b">
        <v>0</v>
      </c>
      <c r="P1178" t="b">
        <v>0</v>
      </c>
      <c r="Q1178">
        <v>8</v>
      </c>
      <c r="R1178">
        <v>1</v>
      </c>
      <c r="S1178">
        <v>1</v>
      </c>
      <c r="T1178">
        <v>3</v>
      </c>
      <c r="U1178" t="b">
        <v>1</v>
      </c>
      <c r="V1178" t="s">
        <v>1080</v>
      </c>
      <c r="W1178" t="s">
        <v>2682</v>
      </c>
      <c r="X1178" t="s">
        <v>14624</v>
      </c>
      <c r="Y1178">
        <v>21</v>
      </c>
      <c r="Z1178">
        <v>21</v>
      </c>
      <c r="AA1178">
        <v>6</v>
      </c>
      <c r="AB1178">
        <v>6</v>
      </c>
      <c r="AC1178">
        <v>10</v>
      </c>
    </row>
    <row r="1179" spans="1:29">
      <c r="A1179">
        <v>1181</v>
      </c>
      <c r="B1179" t="s">
        <v>805</v>
      </c>
      <c r="C1179" t="s">
        <v>2713</v>
      </c>
      <c r="J1179" t="s">
        <v>1444</v>
      </c>
      <c r="K1179">
        <v>0</v>
      </c>
      <c r="N1179" t="b">
        <v>1</v>
      </c>
      <c r="O1179" t="b">
        <v>0</v>
      </c>
      <c r="P1179" t="b">
        <v>0</v>
      </c>
      <c r="Q1179">
        <v>8</v>
      </c>
      <c r="R1179">
        <v>1</v>
      </c>
      <c r="S1179">
        <v>1</v>
      </c>
      <c r="T1179">
        <v>3</v>
      </c>
      <c r="U1179" t="b">
        <v>1</v>
      </c>
      <c r="V1179" t="s">
        <v>1080</v>
      </c>
      <c r="W1179" t="s">
        <v>2682</v>
      </c>
      <c r="X1179" t="s">
        <v>14633</v>
      </c>
      <c r="Y1179">
        <v>21</v>
      </c>
      <c r="Z1179">
        <v>21</v>
      </c>
      <c r="AA1179">
        <v>7</v>
      </c>
      <c r="AB1179">
        <v>7</v>
      </c>
      <c r="AC1179">
        <v>10</v>
      </c>
    </row>
    <row r="1180" spans="1:29">
      <c r="A1180">
        <v>1182</v>
      </c>
      <c r="B1180" t="s">
        <v>805</v>
      </c>
      <c r="C1180" t="s">
        <v>2714</v>
      </c>
      <c r="J1180" t="s">
        <v>1444</v>
      </c>
      <c r="K1180">
        <v>0</v>
      </c>
      <c r="N1180" t="b">
        <v>1</v>
      </c>
      <c r="O1180" t="b">
        <v>0</v>
      </c>
      <c r="P1180" t="b">
        <v>0</v>
      </c>
      <c r="Q1180">
        <v>8</v>
      </c>
      <c r="R1180">
        <v>1</v>
      </c>
      <c r="S1180">
        <v>1</v>
      </c>
      <c r="T1180">
        <v>3</v>
      </c>
      <c r="U1180" t="b">
        <v>1</v>
      </c>
      <c r="V1180" t="s">
        <v>1080</v>
      </c>
      <c r="W1180" t="s">
        <v>2682</v>
      </c>
      <c r="X1180" t="s">
        <v>14639</v>
      </c>
      <c r="Y1180">
        <v>21</v>
      </c>
      <c r="Z1180">
        <v>21</v>
      </c>
      <c r="AA1180">
        <v>8</v>
      </c>
      <c r="AB1180">
        <v>8</v>
      </c>
      <c r="AC1180">
        <v>10</v>
      </c>
    </row>
    <row r="1181" spans="1:29">
      <c r="A1181">
        <v>1183</v>
      </c>
      <c r="B1181" t="s">
        <v>805</v>
      </c>
      <c r="C1181" t="s">
        <v>2715</v>
      </c>
      <c r="J1181" t="s">
        <v>1444</v>
      </c>
      <c r="K1181">
        <v>0</v>
      </c>
      <c r="N1181" t="b">
        <v>1</v>
      </c>
      <c r="O1181" t="b">
        <v>0</v>
      </c>
      <c r="P1181" t="b">
        <v>0</v>
      </c>
      <c r="Q1181">
        <v>8</v>
      </c>
      <c r="R1181">
        <v>1</v>
      </c>
      <c r="S1181">
        <v>1</v>
      </c>
      <c r="T1181">
        <v>3</v>
      </c>
      <c r="U1181" t="b">
        <v>1</v>
      </c>
      <c r="V1181" t="s">
        <v>1080</v>
      </c>
      <c r="W1181" t="s">
        <v>2682</v>
      </c>
      <c r="X1181" t="s">
        <v>14531</v>
      </c>
      <c r="Y1181">
        <v>22</v>
      </c>
      <c r="Z1181">
        <v>22</v>
      </c>
      <c r="AA1181">
        <v>4</v>
      </c>
      <c r="AB1181">
        <v>4</v>
      </c>
      <c r="AC1181">
        <v>10</v>
      </c>
    </row>
    <row r="1182" spans="1:29">
      <c r="A1182">
        <v>1184</v>
      </c>
      <c r="B1182" t="s">
        <v>805</v>
      </c>
      <c r="C1182" t="s">
        <v>2716</v>
      </c>
      <c r="J1182" t="s">
        <v>1444</v>
      </c>
      <c r="K1182">
        <v>0</v>
      </c>
      <c r="N1182" t="b">
        <v>1</v>
      </c>
      <c r="O1182" t="b">
        <v>0</v>
      </c>
      <c r="P1182" t="b">
        <v>0</v>
      </c>
      <c r="Q1182">
        <v>8</v>
      </c>
      <c r="R1182">
        <v>1</v>
      </c>
      <c r="S1182">
        <v>1</v>
      </c>
      <c r="T1182">
        <v>3</v>
      </c>
      <c r="U1182" t="b">
        <v>1</v>
      </c>
      <c r="V1182" t="s">
        <v>1080</v>
      </c>
      <c r="W1182" t="s">
        <v>2682</v>
      </c>
      <c r="X1182" t="s">
        <v>14694</v>
      </c>
      <c r="Y1182">
        <v>22</v>
      </c>
      <c r="Z1182">
        <v>22</v>
      </c>
      <c r="AA1182">
        <v>5</v>
      </c>
      <c r="AB1182">
        <v>5</v>
      </c>
      <c r="AC1182">
        <v>10</v>
      </c>
    </row>
    <row r="1183" spans="1:29">
      <c r="A1183">
        <v>1185</v>
      </c>
      <c r="B1183" t="s">
        <v>805</v>
      </c>
      <c r="C1183" t="s">
        <v>2717</v>
      </c>
      <c r="J1183" t="s">
        <v>1444</v>
      </c>
      <c r="K1183">
        <v>0</v>
      </c>
      <c r="N1183" t="b">
        <v>1</v>
      </c>
      <c r="O1183" t="b">
        <v>0</v>
      </c>
      <c r="P1183" t="b">
        <v>0</v>
      </c>
      <c r="Q1183">
        <v>8</v>
      </c>
      <c r="R1183">
        <v>1</v>
      </c>
      <c r="S1183">
        <v>1</v>
      </c>
      <c r="T1183">
        <v>3</v>
      </c>
      <c r="U1183" t="b">
        <v>1</v>
      </c>
      <c r="V1183" t="s">
        <v>1080</v>
      </c>
      <c r="W1183" t="s">
        <v>2682</v>
      </c>
      <c r="X1183" t="s">
        <v>14625</v>
      </c>
      <c r="Y1183">
        <v>22</v>
      </c>
      <c r="Z1183">
        <v>22</v>
      </c>
      <c r="AA1183">
        <v>6</v>
      </c>
      <c r="AB1183">
        <v>6</v>
      </c>
      <c r="AC1183">
        <v>10</v>
      </c>
    </row>
    <row r="1184" spans="1:29">
      <c r="A1184">
        <v>1186</v>
      </c>
      <c r="B1184" t="s">
        <v>805</v>
      </c>
      <c r="C1184" t="s">
        <v>2718</v>
      </c>
      <c r="J1184" t="s">
        <v>1444</v>
      </c>
      <c r="K1184">
        <v>0</v>
      </c>
      <c r="N1184" t="b">
        <v>1</v>
      </c>
      <c r="O1184" t="b">
        <v>0</v>
      </c>
      <c r="P1184" t="b">
        <v>0</v>
      </c>
      <c r="Q1184">
        <v>8</v>
      </c>
      <c r="R1184">
        <v>1</v>
      </c>
      <c r="S1184">
        <v>1</v>
      </c>
      <c r="T1184">
        <v>3</v>
      </c>
      <c r="U1184" t="b">
        <v>1</v>
      </c>
      <c r="V1184" t="s">
        <v>1080</v>
      </c>
      <c r="W1184" t="s">
        <v>2682</v>
      </c>
      <c r="X1184" t="s">
        <v>14490</v>
      </c>
      <c r="Y1184">
        <v>22</v>
      </c>
      <c r="Z1184">
        <v>22</v>
      </c>
      <c r="AA1184">
        <v>7</v>
      </c>
      <c r="AB1184">
        <v>7</v>
      </c>
      <c r="AC1184">
        <v>10</v>
      </c>
    </row>
    <row r="1185" spans="1:29">
      <c r="A1185">
        <v>1187</v>
      </c>
      <c r="B1185" t="s">
        <v>805</v>
      </c>
      <c r="C1185" t="s">
        <v>2719</v>
      </c>
      <c r="J1185" t="s">
        <v>1444</v>
      </c>
      <c r="K1185">
        <v>0</v>
      </c>
      <c r="N1185" t="b">
        <v>1</v>
      </c>
      <c r="O1185" t="b">
        <v>0</v>
      </c>
      <c r="P1185" t="b">
        <v>0</v>
      </c>
      <c r="Q1185">
        <v>8</v>
      </c>
      <c r="R1185">
        <v>1</v>
      </c>
      <c r="S1185">
        <v>1</v>
      </c>
      <c r="T1185">
        <v>3</v>
      </c>
      <c r="U1185" t="b">
        <v>1</v>
      </c>
      <c r="V1185" t="s">
        <v>1080</v>
      </c>
      <c r="W1185" t="s">
        <v>2682</v>
      </c>
      <c r="X1185" t="s">
        <v>14441</v>
      </c>
      <c r="Y1185">
        <v>22</v>
      </c>
      <c r="Z1185">
        <v>22</v>
      </c>
      <c r="AA1185">
        <v>8</v>
      </c>
      <c r="AB1185">
        <v>8</v>
      </c>
      <c r="AC1185">
        <v>10</v>
      </c>
    </row>
    <row r="1186" spans="1:29">
      <c r="A1186">
        <v>1188</v>
      </c>
      <c r="B1186" t="s">
        <v>805</v>
      </c>
      <c r="C1186" t="s">
        <v>2720</v>
      </c>
      <c r="J1186" t="s">
        <v>1444</v>
      </c>
      <c r="K1186">
        <v>0</v>
      </c>
      <c r="N1186" t="b">
        <v>1</v>
      </c>
      <c r="O1186" t="b">
        <v>0</v>
      </c>
      <c r="P1186" t="b">
        <v>0</v>
      </c>
      <c r="Q1186">
        <v>8</v>
      </c>
      <c r="R1186">
        <v>1</v>
      </c>
      <c r="S1186">
        <v>1</v>
      </c>
      <c r="T1186">
        <v>3</v>
      </c>
      <c r="U1186" t="b">
        <v>1</v>
      </c>
      <c r="V1186" t="s">
        <v>1080</v>
      </c>
      <c r="W1186" t="s">
        <v>2682</v>
      </c>
      <c r="X1186" t="s">
        <v>14532</v>
      </c>
      <c r="Y1186">
        <v>23</v>
      </c>
      <c r="Z1186">
        <v>23</v>
      </c>
      <c r="AA1186">
        <v>4</v>
      </c>
      <c r="AB1186">
        <v>4</v>
      </c>
      <c r="AC1186">
        <v>10</v>
      </c>
    </row>
    <row r="1187" spans="1:29">
      <c r="A1187">
        <v>1189</v>
      </c>
      <c r="B1187" t="s">
        <v>805</v>
      </c>
      <c r="C1187" t="s">
        <v>2721</v>
      </c>
      <c r="J1187" t="s">
        <v>1444</v>
      </c>
      <c r="K1187">
        <v>0</v>
      </c>
      <c r="N1187" t="b">
        <v>1</v>
      </c>
      <c r="O1187" t="b">
        <v>0</v>
      </c>
      <c r="P1187" t="b">
        <v>0</v>
      </c>
      <c r="Q1187">
        <v>8</v>
      </c>
      <c r="R1187">
        <v>1</v>
      </c>
      <c r="S1187">
        <v>1</v>
      </c>
      <c r="T1187">
        <v>3</v>
      </c>
      <c r="U1187" t="b">
        <v>1</v>
      </c>
      <c r="V1187" t="s">
        <v>1080</v>
      </c>
      <c r="W1187" t="s">
        <v>2682</v>
      </c>
      <c r="X1187" t="s">
        <v>14696</v>
      </c>
      <c r="Y1187">
        <v>23</v>
      </c>
      <c r="Z1187">
        <v>23</v>
      </c>
      <c r="AA1187">
        <v>5</v>
      </c>
      <c r="AB1187">
        <v>5</v>
      </c>
      <c r="AC1187">
        <v>10</v>
      </c>
    </row>
    <row r="1188" spans="1:29">
      <c r="A1188">
        <v>1190</v>
      </c>
      <c r="B1188" t="s">
        <v>805</v>
      </c>
      <c r="C1188" t="s">
        <v>2722</v>
      </c>
      <c r="J1188" t="s">
        <v>1444</v>
      </c>
      <c r="K1188">
        <v>0</v>
      </c>
      <c r="N1188" t="b">
        <v>1</v>
      </c>
      <c r="O1188" t="b">
        <v>0</v>
      </c>
      <c r="P1188" t="b">
        <v>0</v>
      </c>
      <c r="Q1188">
        <v>8</v>
      </c>
      <c r="R1188">
        <v>1</v>
      </c>
      <c r="S1188">
        <v>1</v>
      </c>
      <c r="T1188">
        <v>3</v>
      </c>
      <c r="U1188" t="b">
        <v>1</v>
      </c>
      <c r="V1188" t="s">
        <v>1080</v>
      </c>
      <c r="W1188" t="s">
        <v>2682</v>
      </c>
      <c r="X1188" t="s">
        <v>14626</v>
      </c>
      <c r="Y1188">
        <v>23</v>
      </c>
      <c r="Z1188">
        <v>23</v>
      </c>
      <c r="AA1188">
        <v>6</v>
      </c>
      <c r="AB1188">
        <v>6</v>
      </c>
      <c r="AC1188">
        <v>10</v>
      </c>
    </row>
    <row r="1189" spans="1:29">
      <c r="A1189">
        <v>1191</v>
      </c>
      <c r="B1189" t="s">
        <v>805</v>
      </c>
      <c r="C1189" t="s">
        <v>2723</v>
      </c>
      <c r="J1189" t="s">
        <v>1444</v>
      </c>
      <c r="K1189">
        <v>0</v>
      </c>
      <c r="N1189" t="b">
        <v>1</v>
      </c>
      <c r="O1189" t="b">
        <v>0</v>
      </c>
      <c r="P1189" t="b">
        <v>0</v>
      </c>
      <c r="Q1189">
        <v>8</v>
      </c>
      <c r="R1189">
        <v>1</v>
      </c>
      <c r="S1189">
        <v>1</v>
      </c>
      <c r="T1189">
        <v>3</v>
      </c>
      <c r="U1189" t="b">
        <v>1</v>
      </c>
      <c r="V1189" t="s">
        <v>1080</v>
      </c>
      <c r="W1189" t="s">
        <v>2682</v>
      </c>
      <c r="X1189" t="s">
        <v>14717</v>
      </c>
      <c r="Y1189">
        <v>23</v>
      </c>
      <c r="Z1189">
        <v>23</v>
      </c>
      <c r="AA1189">
        <v>7</v>
      </c>
      <c r="AB1189">
        <v>7</v>
      </c>
      <c r="AC1189">
        <v>10</v>
      </c>
    </row>
    <row r="1190" spans="1:29">
      <c r="A1190">
        <v>1192</v>
      </c>
      <c r="B1190" t="s">
        <v>805</v>
      </c>
      <c r="C1190" t="s">
        <v>2724</v>
      </c>
      <c r="J1190" t="s">
        <v>1444</v>
      </c>
      <c r="K1190">
        <v>0</v>
      </c>
      <c r="N1190" t="b">
        <v>1</v>
      </c>
      <c r="O1190" t="b">
        <v>0</v>
      </c>
      <c r="P1190" t="b">
        <v>0</v>
      </c>
      <c r="Q1190">
        <v>8</v>
      </c>
      <c r="R1190">
        <v>1</v>
      </c>
      <c r="S1190">
        <v>1</v>
      </c>
      <c r="T1190">
        <v>3</v>
      </c>
      <c r="U1190" t="b">
        <v>1</v>
      </c>
      <c r="V1190" t="s">
        <v>1080</v>
      </c>
      <c r="W1190" t="s">
        <v>2682</v>
      </c>
      <c r="X1190" t="s">
        <v>14721</v>
      </c>
      <c r="Y1190">
        <v>23</v>
      </c>
      <c r="Z1190">
        <v>23</v>
      </c>
      <c r="AA1190">
        <v>8</v>
      </c>
      <c r="AB1190">
        <v>8</v>
      </c>
      <c r="AC1190">
        <v>10</v>
      </c>
    </row>
    <row r="1191" spans="1:29">
      <c r="A1191">
        <v>1193</v>
      </c>
      <c r="B1191" t="s">
        <v>805</v>
      </c>
      <c r="C1191" t="s">
        <v>2725</v>
      </c>
      <c r="J1191" t="s">
        <v>1444</v>
      </c>
      <c r="K1191">
        <v>0</v>
      </c>
      <c r="N1191" t="b">
        <v>1</v>
      </c>
      <c r="O1191" t="b">
        <v>0</v>
      </c>
      <c r="P1191" t="b">
        <v>0</v>
      </c>
      <c r="Q1191">
        <v>8</v>
      </c>
      <c r="R1191">
        <v>1</v>
      </c>
      <c r="S1191">
        <v>1</v>
      </c>
      <c r="T1191">
        <v>3</v>
      </c>
      <c r="U1191" t="b">
        <v>1</v>
      </c>
      <c r="V1191" t="s">
        <v>1080</v>
      </c>
      <c r="W1191" t="s">
        <v>2682</v>
      </c>
      <c r="X1191" t="s">
        <v>14533</v>
      </c>
      <c r="Y1191">
        <v>24</v>
      </c>
      <c r="Z1191">
        <v>24</v>
      </c>
      <c r="AA1191">
        <v>4</v>
      </c>
      <c r="AB1191">
        <v>4</v>
      </c>
      <c r="AC1191">
        <v>10</v>
      </c>
    </row>
    <row r="1192" spans="1:29">
      <c r="A1192">
        <v>1194</v>
      </c>
      <c r="B1192" t="s">
        <v>805</v>
      </c>
      <c r="C1192" t="s">
        <v>2726</v>
      </c>
      <c r="J1192" t="s">
        <v>1444</v>
      </c>
      <c r="K1192">
        <v>0</v>
      </c>
      <c r="N1192" t="b">
        <v>1</v>
      </c>
      <c r="O1192" t="b">
        <v>0</v>
      </c>
      <c r="P1192" t="b">
        <v>0</v>
      </c>
      <c r="Q1192">
        <v>8</v>
      </c>
      <c r="R1192">
        <v>1</v>
      </c>
      <c r="S1192">
        <v>1</v>
      </c>
      <c r="T1192">
        <v>3</v>
      </c>
      <c r="U1192" t="b">
        <v>1</v>
      </c>
      <c r="V1192" t="s">
        <v>1080</v>
      </c>
      <c r="W1192" t="s">
        <v>2682</v>
      </c>
      <c r="X1192" t="s">
        <v>14698</v>
      </c>
      <c r="Y1192">
        <v>24</v>
      </c>
      <c r="Z1192">
        <v>24</v>
      </c>
      <c r="AA1192">
        <v>5</v>
      </c>
      <c r="AB1192">
        <v>5</v>
      </c>
      <c r="AC1192">
        <v>10</v>
      </c>
    </row>
    <row r="1193" spans="1:29">
      <c r="A1193">
        <v>1195</v>
      </c>
      <c r="B1193" t="s">
        <v>805</v>
      </c>
      <c r="C1193" t="s">
        <v>2727</v>
      </c>
      <c r="J1193" t="s">
        <v>1444</v>
      </c>
      <c r="K1193">
        <v>0</v>
      </c>
      <c r="N1193" t="b">
        <v>1</v>
      </c>
      <c r="O1193" t="b">
        <v>0</v>
      </c>
      <c r="P1193" t="b">
        <v>0</v>
      </c>
      <c r="Q1193">
        <v>8</v>
      </c>
      <c r="R1193">
        <v>1</v>
      </c>
      <c r="S1193">
        <v>1</v>
      </c>
      <c r="T1193">
        <v>3</v>
      </c>
      <c r="U1193" t="b">
        <v>1</v>
      </c>
      <c r="V1193" t="s">
        <v>1080</v>
      </c>
      <c r="W1193" t="s">
        <v>2682</v>
      </c>
      <c r="X1193" t="s">
        <v>14627</v>
      </c>
      <c r="Y1193">
        <v>24</v>
      </c>
      <c r="Z1193">
        <v>24</v>
      </c>
      <c r="AA1193">
        <v>6</v>
      </c>
      <c r="AB1193">
        <v>6</v>
      </c>
      <c r="AC1193">
        <v>10</v>
      </c>
    </row>
    <row r="1194" spans="1:29">
      <c r="A1194">
        <v>1196</v>
      </c>
      <c r="B1194" t="s">
        <v>805</v>
      </c>
      <c r="C1194" t="s">
        <v>2728</v>
      </c>
      <c r="J1194" t="s">
        <v>1444</v>
      </c>
      <c r="K1194">
        <v>0</v>
      </c>
      <c r="N1194" t="b">
        <v>1</v>
      </c>
      <c r="O1194" t="b">
        <v>0</v>
      </c>
      <c r="P1194" t="b">
        <v>0</v>
      </c>
      <c r="Q1194">
        <v>8</v>
      </c>
      <c r="R1194">
        <v>1</v>
      </c>
      <c r="S1194">
        <v>1</v>
      </c>
      <c r="T1194">
        <v>3</v>
      </c>
      <c r="U1194" t="b">
        <v>1</v>
      </c>
      <c r="V1194" t="s">
        <v>1080</v>
      </c>
      <c r="W1194" t="s">
        <v>2682</v>
      </c>
      <c r="X1194" t="s">
        <v>14489</v>
      </c>
      <c r="Y1194">
        <v>24</v>
      </c>
      <c r="Z1194">
        <v>24</v>
      </c>
      <c r="AA1194">
        <v>7</v>
      </c>
      <c r="AB1194">
        <v>7</v>
      </c>
      <c r="AC1194">
        <v>10</v>
      </c>
    </row>
    <row r="1195" spans="1:29">
      <c r="A1195">
        <v>1197</v>
      </c>
      <c r="B1195" t="s">
        <v>805</v>
      </c>
      <c r="C1195" t="s">
        <v>2729</v>
      </c>
      <c r="J1195" t="s">
        <v>1444</v>
      </c>
      <c r="K1195">
        <v>0</v>
      </c>
      <c r="N1195" t="b">
        <v>1</v>
      </c>
      <c r="O1195" t="b">
        <v>0</v>
      </c>
      <c r="P1195" t="b">
        <v>0</v>
      </c>
      <c r="Q1195">
        <v>8</v>
      </c>
      <c r="R1195">
        <v>1</v>
      </c>
      <c r="S1195">
        <v>1</v>
      </c>
      <c r="T1195">
        <v>3</v>
      </c>
      <c r="U1195" t="b">
        <v>1</v>
      </c>
      <c r="V1195" t="s">
        <v>1080</v>
      </c>
      <c r="W1195" t="s">
        <v>2682</v>
      </c>
      <c r="X1195" t="s">
        <v>14446</v>
      </c>
      <c r="Y1195">
        <v>24</v>
      </c>
      <c r="Z1195">
        <v>24</v>
      </c>
      <c r="AA1195">
        <v>8</v>
      </c>
      <c r="AB1195">
        <v>8</v>
      </c>
      <c r="AC1195">
        <v>10</v>
      </c>
    </row>
    <row r="1196" spans="1:29">
      <c r="A1196">
        <v>1198</v>
      </c>
      <c r="B1196" t="s">
        <v>805</v>
      </c>
      <c r="C1196" t="s">
        <v>2730</v>
      </c>
      <c r="J1196" t="s">
        <v>1444</v>
      </c>
      <c r="K1196">
        <v>0</v>
      </c>
      <c r="N1196" t="b">
        <v>1</v>
      </c>
      <c r="O1196" t="b">
        <v>0</v>
      </c>
      <c r="P1196" t="b">
        <v>0</v>
      </c>
      <c r="Q1196">
        <v>8</v>
      </c>
      <c r="R1196">
        <v>1</v>
      </c>
      <c r="S1196">
        <v>1</v>
      </c>
      <c r="T1196">
        <v>3</v>
      </c>
      <c r="U1196" t="b">
        <v>1</v>
      </c>
      <c r="V1196" t="s">
        <v>1080</v>
      </c>
      <c r="W1196" t="s">
        <v>2682</v>
      </c>
      <c r="X1196" t="s">
        <v>14700</v>
      </c>
      <c r="Y1196">
        <v>25</v>
      </c>
      <c r="Z1196">
        <v>25</v>
      </c>
      <c r="AA1196">
        <v>4</v>
      </c>
      <c r="AB1196">
        <v>4</v>
      </c>
      <c r="AC1196">
        <v>10</v>
      </c>
    </row>
    <row r="1197" spans="1:29">
      <c r="A1197">
        <v>1199</v>
      </c>
      <c r="B1197" t="s">
        <v>805</v>
      </c>
      <c r="C1197" t="s">
        <v>2731</v>
      </c>
      <c r="J1197" t="s">
        <v>1444</v>
      </c>
      <c r="K1197">
        <v>0</v>
      </c>
      <c r="N1197" t="b">
        <v>1</v>
      </c>
      <c r="O1197" t="b">
        <v>0</v>
      </c>
      <c r="P1197" t="b">
        <v>0</v>
      </c>
      <c r="Q1197">
        <v>8</v>
      </c>
      <c r="R1197">
        <v>1</v>
      </c>
      <c r="S1197">
        <v>1</v>
      </c>
      <c r="T1197">
        <v>3</v>
      </c>
      <c r="U1197" t="b">
        <v>1</v>
      </c>
      <c r="V1197" t="s">
        <v>1080</v>
      </c>
      <c r="W1197" t="s">
        <v>2682</v>
      </c>
      <c r="X1197" t="s">
        <v>14701</v>
      </c>
      <c r="Y1197">
        <v>25</v>
      </c>
      <c r="Z1197">
        <v>25</v>
      </c>
      <c r="AA1197">
        <v>5</v>
      </c>
      <c r="AB1197">
        <v>5</v>
      </c>
      <c r="AC1197">
        <v>10</v>
      </c>
    </row>
    <row r="1198" spans="1:29">
      <c r="A1198">
        <v>1200</v>
      </c>
      <c r="B1198" t="s">
        <v>805</v>
      </c>
      <c r="C1198" t="s">
        <v>2732</v>
      </c>
      <c r="J1198" t="s">
        <v>1444</v>
      </c>
      <c r="K1198">
        <v>0</v>
      </c>
      <c r="N1198" t="b">
        <v>1</v>
      </c>
      <c r="O1198" t="b">
        <v>0</v>
      </c>
      <c r="P1198" t="b">
        <v>0</v>
      </c>
      <c r="Q1198">
        <v>8</v>
      </c>
      <c r="R1198">
        <v>1</v>
      </c>
      <c r="S1198">
        <v>1</v>
      </c>
      <c r="T1198">
        <v>3</v>
      </c>
      <c r="U1198" t="b">
        <v>1</v>
      </c>
      <c r="V1198" t="s">
        <v>1080</v>
      </c>
      <c r="W1198" t="s">
        <v>2682</v>
      </c>
      <c r="X1198" t="s">
        <v>14534</v>
      </c>
      <c r="Y1198">
        <v>25</v>
      </c>
      <c r="Z1198">
        <v>25</v>
      </c>
      <c r="AA1198">
        <v>6</v>
      </c>
      <c r="AB1198">
        <v>6</v>
      </c>
      <c r="AC1198">
        <v>10</v>
      </c>
    </row>
    <row r="1199" spans="1:29">
      <c r="A1199">
        <v>1201</v>
      </c>
      <c r="B1199" t="s">
        <v>805</v>
      </c>
      <c r="C1199" t="s">
        <v>2733</v>
      </c>
      <c r="J1199" t="s">
        <v>1444</v>
      </c>
      <c r="K1199">
        <v>0</v>
      </c>
      <c r="N1199" t="b">
        <v>1</v>
      </c>
      <c r="O1199" t="b">
        <v>0</v>
      </c>
      <c r="P1199" t="b">
        <v>0</v>
      </c>
      <c r="Q1199">
        <v>8</v>
      </c>
      <c r="R1199">
        <v>1</v>
      </c>
      <c r="S1199">
        <v>1</v>
      </c>
      <c r="T1199">
        <v>3</v>
      </c>
      <c r="U1199" t="b">
        <v>1</v>
      </c>
      <c r="V1199" t="s">
        <v>1080</v>
      </c>
      <c r="W1199" t="s">
        <v>2682</v>
      </c>
      <c r="X1199" t="s">
        <v>14634</v>
      </c>
      <c r="Y1199">
        <v>25</v>
      </c>
      <c r="Z1199">
        <v>25</v>
      </c>
      <c r="AA1199">
        <v>7</v>
      </c>
      <c r="AB1199">
        <v>7</v>
      </c>
      <c r="AC1199">
        <v>10</v>
      </c>
    </row>
    <row r="1200" spans="1:29">
      <c r="A1200">
        <v>1202</v>
      </c>
      <c r="B1200" t="s">
        <v>805</v>
      </c>
      <c r="C1200" t="s">
        <v>2734</v>
      </c>
      <c r="J1200" t="s">
        <v>1444</v>
      </c>
      <c r="K1200">
        <v>0</v>
      </c>
      <c r="N1200" t="b">
        <v>1</v>
      </c>
      <c r="O1200" t="b">
        <v>0</v>
      </c>
      <c r="P1200" t="b">
        <v>0</v>
      </c>
      <c r="Q1200">
        <v>8</v>
      </c>
      <c r="R1200">
        <v>1</v>
      </c>
      <c r="S1200">
        <v>1</v>
      </c>
      <c r="T1200">
        <v>3</v>
      </c>
      <c r="U1200" t="b">
        <v>1</v>
      </c>
      <c r="V1200" t="s">
        <v>1080</v>
      </c>
      <c r="W1200" t="s">
        <v>2682</v>
      </c>
      <c r="X1200" t="s">
        <v>14640</v>
      </c>
      <c r="Y1200">
        <v>25</v>
      </c>
      <c r="Z1200">
        <v>25</v>
      </c>
      <c r="AA1200">
        <v>8</v>
      </c>
      <c r="AB1200">
        <v>8</v>
      </c>
      <c r="AC1200">
        <v>10</v>
      </c>
    </row>
    <row r="1201" spans="1:29">
      <c r="A1201">
        <v>1203</v>
      </c>
      <c r="B1201" t="s">
        <v>805</v>
      </c>
      <c r="C1201" t="s">
        <v>2735</v>
      </c>
      <c r="J1201" t="s">
        <v>1444</v>
      </c>
      <c r="K1201">
        <v>0</v>
      </c>
      <c r="N1201" t="b">
        <v>1</v>
      </c>
      <c r="O1201" t="b">
        <v>0</v>
      </c>
      <c r="P1201" t="b">
        <v>0</v>
      </c>
      <c r="Q1201">
        <v>8</v>
      </c>
      <c r="R1201">
        <v>1</v>
      </c>
      <c r="S1201">
        <v>1</v>
      </c>
      <c r="T1201">
        <v>3</v>
      </c>
      <c r="U1201" t="b">
        <v>1</v>
      </c>
      <c r="V1201" t="s">
        <v>1080</v>
      </c>
      <c r="W1201" t="s">
        <v>2682</v>
      </c>
      <c r="X1201" t="s">
        <v>14605</v>
      </c>
      <c r="Y1201">
        <v>26</v>
      </c>
      <c r="Z1201">
        <v>26</v>
      </c>
      <c r="AA1201">
        <v>4</v>
      </c>
      <c r="AB1201">
        <v>4</v>
      </c>
      <c r="AC1201">
        <v>10</v>
      </c>
    </row>
    <row r="1202" spans="1:29">
      <c r="A1202">
        <v>1204</v>
      </c>
      <c r="B1202" t="s">
        <v>805</v>
      </c>
      <c r="C1202" t="s">
        <v>2736</v>
      </c>
      <c r="J1202" t="s">
        <v>1444</v>
      </c>
      <c r="K1202">
        <v>0</v>
      </c>
      <c r="N1202" t="b">
        <v>1</v>
      </c>
      <c r="O1202" t="b">
        <v>0</v>
      </c>
      <c r="P1202" t="b">
        <v>0</v>
      </c>
      <c r="Q1202">
        <v>8</v>
      </c>
      <c r="R1202">
        <v>1</v>
      </c>
      <c r="S1202">
        <v>1</v>
      </c>
      <c r="T1202">
        <v>3</v>
      </c>
      <c r="U1202" t="b">
        <v>1</v>
      </c>
      <c r="V1202" t="s">
        <v>1080</v>
      </c>
      <c r="W1202" t="s">
        <v>2682</v>
      </c>
      <c r="X1202" t="s">
        <v>14703</v>
      </c>
      <c r="Y1202">
        <v>26</v>
      </c>
      <c r="Z1202">
        <v>26</v>
      </c>
      <c r="AA1202">
        <v>5</v>
      </c>
      <c r="AB1202">
        <v>5</v>
      </c>
      <c r="AC1202">
        <v>10</v>
      </c>
    </row>
    <row r="1203" spans="1:29">
      <c r="A1203">
        <v>1205</v>
      </c>
      <c r="B1203" t="s">
        <v>805</v>
      </c>
      <c r="C1203" t="s">
        <v>2737</v>
      </c>
      <c r="J1203" t="s">
        <v>1444</v>
      </c>
      <c r="K1203">
        <v>0</v>
      </c>
      <c r="N1203" t="b">
        <v>1</v>
      </c>
      <c r="O1203" t="b">
        <v>0</v>
      </c>
      <c r="P1203" t="b">
        <v>0</v>
      </c>
      <c r="Q1203">
        <v>8</v>
      </c>
      <c r="R1203">
        <v>1</v>
      </c>
      <c r="S1203">
        <v>1</v>
      </c>
      <c r="T1203">
        <v>3</v>
      </c>
      <c r="U1203" t="b">
        <v>1</v>
      </c>
      <c r="V1203" t="s">
        <v>1080</v>
      </c>
      <c r="W1203" t="s">
        <v>2682</v>
      </c>
      <c r="X1203" t="s">
        <v>14491</v>
      </c>
      <c r="Y1203">
        <v>26</v>
      </c>
      <c r="Z1203">
        <v>26</v>
      </c>
      <c r="AA1203">
        <v>6</v>
      </c>
      <c r="AB1203">
        <v>6</v>
      </c>
      <c r="AC1203">
        <v>10</v>
      </c>
    </row>
    <row r="1204" spans="1:29">
      <c r="A1204">
        <v>1206</v>
      </c>
      <c r="B1204" t="s">
        <v>805</v>
      </c>
      <c r="C1204" t="s">
        <v>2738</v>
      </c>
      <c r="J1204" t="s">
        <v>1444</v>
      </c>
      <c r="K1204">
        <v>0</v>
      </c>
      <c r="N1204" t="b">
        <v>1</v>
      </c>
      <c r="O1204" t="b">
        <v>0</v>
      </c>
      <c r="P1204" t="b">
        <v>0</v>
      </c>
      <c r="Q1204">
        <v>8</v>
      </c>
      <c r="R1204">
        <v>1</v>
      </c>
      <c r="S1204">
        <v>1</v>
      </c>
      <c r="T1204">
        <v>3</v>
      </c>
      <c r="U1204" t="b">
        <v>1</v>
      </c>
      <c r="V1204" t="s">
        <v>1080</v>
      </c>
      <c r="W1204" t="s">
        <v>2682</v>
      </c>
      <c r="X1204" t="s">
        <v>14718</v>
      </c>
      <c r="Y1204">
        <v>26</v>
      </c>
      <c r="Z1204">
        <v>26</v>
      </c>
      <c r="AA1204">
        <v>7</v>
      </c>
      <c r="AB1204">
        <v>7</v>
      </c>
      <c r="AC1204">
        <v>10</v>
      </c>
    </row>
    <row r="1205" spans="1:29">
      <c r="A1205">
        <v>1207</v>
      </c>
      <c r="B1205" t="s">
        <v>805</v>
      </c>
      <c r="C1205" t="s">
        <v>2739</v>
      </c>
      <c r="J1205" t="s">
        <v>1444</v>
      </c>
      <c r="K1205">
        <v>0</v>
      </c>
      <c r="N1205" t="b">
        <v>1</v>
      </c>
      <c r="O1205" t="b">
        <v>0</v>
      </c>
      <c r="P1205" t="b">
        <v>0</v>
      </c>
      <c r="Q1205">
        <v>8</v>
      </c>
      <c r="R1205">
        <v>1</v>
      </c>
      <c r="S1205">
        <v>1</v>
      </c>
      <c r="T1205">
        <v>3</v>
      </c>
      <c r="U1205" t="b">
        <v>1</v>
      </c>
      <c r="V1205" t="s">
        <v>1080</v>
      </c>
      <c r="W1205" t="s">
        <v>2682</v>
      </c>
      <c r="X1205" t="s">
        <v>14722</v>
      </c>
      <c r="Y1205">
        <v>26</v>
      </c>
      <c r="Z1205">
        <v>26</v>
      </c>
      <c r="AA1205">
        <v>8</v>
      </c>
      <c r="AB1205">
        <v>8</v>
      </c>
      <c r="AC1205">
        <v>10</v>
      </c>
    </row>
    <row r="1206" spans="1:29">
      <c r="A1206">
        <v>1208</v>
      </c>
      <c r="B1206" t="s">
        <v>805</v>
      </c>
      <c r="C1206" t="s">
        <v>2740</v>
      </c>
      <c r="J1206" t="s">
        <v>1444</v>
      </c>
      <c r="K1206">
        <v>0</v>
      </c>
      <c r="N1206" t="b">
        <v>1</v>
      </c>
      <c r="O1206" t="b">
        <v>0</v>
      </c>
      <c r="P1206" t="b">
        <v>0</v>
      </c>
      <c r="Q1206">
        <v>8</v>
      </c>
      <c r="R1206">
        <v>1</v>
      </c>
      <c r="S1206">
        <v>1</v>
      </c>
      <c r="T1206">
        <v>3</v>
      </c>
      <c r="U1206" t="b">
        <v>1</v>
      </c>
      <c r="V1206" t="s">
        <v>1080</v>
      </c>
      <c r="W1206" t="s">
        <v>2682</v>
      </c>
      <c r="X1206" t="s">
        <v>14802</v>
      </c>
      <c r="Y1206">
        <v>27</v>
      </c>
      <c r="Z1206">
        <v>27</v>
      </c>
      <c r="AA1206">
        <v>4</v>
      </c>
      <c r="AB1206">
        <v>4</v>
      </c>
      <c r="AC1206">
        <v>10</v>
      </c>
    </row>
    <row r="1207" spans="1:29">
      <c r="A1207">
        <v>1209</v>
      </c>
      <c r="B1207" t="s">
        <v>805</v>
      </c>
      <c r="C1207" t="s">
        <v>2741</v>
      </c>
      <c r="J1207" t="s">
        <v>1444</v>
      </c>
      <c r="K1207">
        <v>0</v>
      </c>
      <c r="N1207" t="b">
        <v>1</v>
      </c>
      <c r="O1207" t="b">
        <v>0</v>
      </c>
      <c r="P1207" t="b">
        <v>0</v>
      </c>
      <c r="Q1207">
        <v>8</v>
      </c>
      <c r="R1207">
        <v>1</v>
      </c>
      <c r="S1207">
        <v>1</v>
      </c>
      <c r="T1207">
        <v>3</v>
      </c>
      <c r="U1207" t="b">
        <v>1</v>
      </c>
      <c r="V1207" t="s">
        <v>1080</v>
      </c>
      <c r="W1207" t="s">
        <v>2682</v>
      </c>
      <c r="X1207" t="s">
        <v>14803</v>
      </c>
      <c r="Y1207">
        <v>27</v>
      </c>
      <c r="Z1207">
        <v>27</v>
      </c>
      <c r="AA1207">
        <v>5</v>
      </c>
      <c r="AB1207">
        <v>5</v>
      </c>
      <c r="AC1207">
        <v>10</v>
      </c>
    </row>
    <row r="1208" spans="1:29">
      <c r="A1208">
        <v>1210</v>
      </c>
      <c r="B1208" t="s">
        <v>805</v>
      </c>
      <c r="C1208" t="s">
        <v>2742</v>
      </c>
      <c r="J1208" t="s">
        <v>1444</v>
      </c>
      <c r="K1208">
        <v>0</v>
      </c>
      <c r="N1208" t="b">
        <v>1</v>
      </c>
      <c r="O1208" t="b">
        <v>0</v>
      </c>
      <c r="P1208" t="b">
        <v>0</v>
      </c>
      <c r="Q1208">
        <v>8</v>
      </c>
      <c r="R1208">
        <v>1</v>
      </c>
      <c r="S1208">
        <v>1</v>
      </c>
      <c r="T1208">
        <v>3</v>
      </c>
      <c r="U1208" t="b">
        <v>1</v>
      </c>
      <c r="V1208" t="s">
        <v>1080</v>
      </c>
      <c r="W1208" t="s">
        <v>2682</v>
      </c>
      <c r="X1208" t="s">
        <v>14628</v>
      </c>
      <c r="Y1208">
        <v>27</v>
      </c>
      <c r="Z1208">
        <v>27</v>
      </c>
      <c r="AA1208">
        <v>6</v>
      </c>
      <c r="AB1208">
        <v>6</v>
      </c>
      <c r="AC1208">
        <v>10</v>
      </c>
    </row>
    <row r="1209" spans="1:29">
      <c r="A1209">
        <v>1211</v>
      </c>
      <c r="B1209" t="s">
        <v>805</v>
      </c>
      <c r="C1209" t="s">
        <v>2743</v>
      </c>
      <c r="J1209" t="s">
        <v>1444</v>
      </c>
      <c r="K1209">
        <v>0</v>
      </c>
      <c r="N1209" t="b">
        <v>1</v>
      </c>
      <c r="O1209" t="b">
        <v>0</v>
      </c>
      <c r="P1209" t="b">
        <v>0</v>
      </c>
      <c r="Q1209">
        <v>8</v>
      </c>
      <c r="R1209">
        <v>1</v>
      </c>
      <c r="S1209">
        <v>1</v>
      </c>
      <c r="T1209">
        <v>3</v>
      </c>
      <c r="U1209" t="b">
        <v>1</v>
      </c>
      <c r="V1209" t="s">
        <v>1080</v>
      </c>
      <c r="W1209" t="s">
        <v>2682</v>
      </c>
      <c r="X1209" t="s">
        <v>14635</v>
      </c>
      <c r="Y1209">
        <v>27</v>
      </c>
      <c r="Z1209">
        <v>27</v>
      </c>
      <c r="AA1209">
        <v>7</v>
      </c>
      <c r="AB1209">
        <v>7</v>
      </c>
      <c r="AC1209">
        <v>10</v>
      </c>
    </row>
    <row r="1210" spans="1:29">
      <c r="A1210">
        <v>1212</v>
      </c>
      <c r="B1210" t="s">
        <v>805</v>
      </c>
      <c r="C1210" t="s">
        <v>2744</v>
      </c>
      <c r="J1210" t="s">
        <v>1444</v>
      </c>
      <c r="K1210">
        <v>0</v>
      </c>
      <c r="N1210" t="b">
        <v>1</v>
      </c>
      <c r="O1210" t="b">
        <v>0</v>
      </c>
      <c r="P1210" t="b">
        <v>0</v>
      </c>
      <c r="Q1210">
        <v>8</v>
      </c>
      <c r="R1210">
        <v>1</v>
      </c>
      <c r="S1210">
        <v>1</v>
      </c>
      <c r="T1210">
        <v>3</v>
      </c>
      <c r="U1210" t="b">
        <v>1</v>
      </c>
      <c r="V1210" t="s">
        <v>1080</v>
      </c>
      <c r="W1210" t="s">
        <v>2682</v>
      </c>
      <c r="X1210" t="s">
        <v>14641</v>
      </c>
      <c r="Y1210">
        <v>27</v>
      </c>
      <c r="Z1210">
        <v>27</v>
      </c>
      <c r="AA1210">
        <v>8</v>
      </c>
      <c r="AB1210">
        <v>8</v>
      </c>
      <c r="AC1210">
        <v>10</v>
      </c>
    </row>
    <row r="1211" spans="1:29">
      <c r="A1211">
        <v>1213</v>
      </c>
      <c r="B1211" t="s">
        <v>805</v>
      </c>
      <c r="C1211" t="s">
        <v>2745</v>
      </c>
      <c r="J1211" t="s">
        <v>1444</v>
      </c>
      <c r="K1211">
        <v>0</v>
      </c>
      <c r="N1211" t="b">
        <v>1</v>
      </c>
      <c r="O1211" t="b">
        <v>0</v>
      </c>
      <c r="P1211" t="b">
        <v>0</v>
      </c>
      <c r="Q1211">
        <v>8</v>
      </c>
      <c r="R1211">
        <v>1</v>
      </c>
      <c r="S1211">
        <v>1</v>
      </c>
      <c r="T1211">
        <v>3</v>
      </c>
      <c r="U1211" t="b">
        <v>1</v>
      </c>
      <c r="V1211" t="s">
        <v>1080</v>
      </c>
      <c r="W1211" t="s">
        <v>2682</v>
      </c>
      <c r="X1211" t="s">
        <v>14606</v>
      </c>
      <c r="Y1211">
        <v>28</v>
      </c>
      <c r="Z1211">
        <v>28</v>
      </c>
      <c r="AA1211">
        <v>4</v>
      </c>
      <c r="AB1211">
        <v>4</v>
      </c>
      <c r="AC1211">
        <v>10</v>
      </c>
    </row>
    <row r="1212" spans="1:29">
      <c r="A1212">
        <v>1214</v>
      </c>
      <c r="B1212" t="s">
        <v>805</v>
      </c>
      <c r="C1212" t="s">
        <v>2746</v>
      </c>
      <c r="J1212" t="s">
        <v>1444</v>
      </c>
      <c r="K1212">
        <v>0</v>
      </c>
      <c r="N1212" t="b">
        <v>1</v>
      </c>
      <c r="O1212" t="b">
        <v>0</v>
      </c>
      <c r="P1212" t="b">
        <v>0</v>
      </c>
      <c r="Q1212">
        <v>8</v>
      </c>
      <c r="R1212">
        <v>1</v>
      </c>
      <c r="S1212">
        <v>1</v>
      </c>
      <c r="T1212">
        <v>3</v>
      </c>
      <c r="U1212" t="b">
        <v>1</v>
      </c>
      <c r="V1212" t="s">
        <v>1080</v>
      </c>
      <c r="W1212" t="s">
        <v>2682</v>
      </c>
      <c r="X1212" t="s">
        <v>14729</v>
      </c>
      <c r="Y1212">
        <v>28</v>
      </c>
      <c r="Z1212">
        <v>28</v>
      </c>
      <c r="AA1212">
        <v>5</v>
      </c>
      <c r="AB1212">
        <v>5</v>
      </c>
      <c r="AC1212">
        <v>10</v>
      </c>
    </row>
    <row r="1213" spans="1:29">
      <c r="A1213">
        <v>1215</v>
      </c>
      <c r="B1213" t="s">
        <v>805</v>
      </c>
      <c r="C1213" t="s">
        <v>2747</v>
      </c>
      <c r="J1213" t="s">
        <v>1444</v>
      </c>
      <c r="K1213">
        <v>0</v>
      </c>
      <c r="N1213" t="b">
        <v>1</v>
      </c>
      <c r="O1213" t="b">
        <v>0</v>
      </c>
      <c r="P1213" t="b">
        <v>0</v>
      </c>
      <c r="Q1213">
        <v>8</v>
      </c>
      <c r="R1213">
        <v>1</v>
      </c>
      <c r="S1213">
        <v>1</v>
      </c>
      <c r="T1213">
        <v>3</v>
      </c>
      <c r="U1213" t="b">
        <v>1</v>
      </c>
      <c r="V1213" t="s">
        <v>1080</v>
      </c>
      <c r="W1213" t="s">
        <v>2682</v>
      </c>
      <c r="X1213" t="s">
        <v>14629</v>
      </c>
      <c r="Y1213">
        <v>28</v>
      </c>
      <c r="Z1213">
        <v>28</v>
      </c>
      <c r="AA1213">
        <v>6</v>
      </c>
      <c r="AB1213">
        <v>6</v>
      </c>
      <c r="AC1213">
        <v>10</v>
      </c>
    </row>
    <row r="1214" spans="1:29">
      <c r="A1214">
        <v>1216</v>
      </c>
      <c r="B1214" t="s">
        <v>805</v>
      </c>
      <c r="C1214" t="s">
        <v>2748</v>
      </c>
      <c r="J1214" t="s">
        <v>1444</v>
      </c>
      <c r="K1214">
        <v>0</v>
      </c>
      <c r="N1214" t="b">
        <v>1</v>
      </c>
      <c r="O1214" t="b">
        <v>0</v>
      </c>
      <c r="P1214" t="b">
        <v>0</v>
      </c>
      <c r="Q1214">
        <v>8</v>
      </c>
      <c r="R1214">
        <v>1</v>
      </c>
      <c r="S1214">
        <v>1</v>
      </c>
      <c r="T1214">
        <v>3</v>
      </c>
      <c r="U1214" t="b">
        <v>1</v>
      </c>
      <c r="V1214" t="s">
        <v>1080</v>
      </c>
      <c r="W1214" t="s">
        <v>2682</v>
      </c>
      <c r="X1214" t="s">
        <v>14730</v>
      </c>
      <c r="Y1214">
        <v>28</v>
      </c>
      <c r="Z1214">
        <v>28</v>
      </c>
      <c r="AA1214">
        <v>7</v>
      </c>
      <c r="AB1214">
        <v>7</v>
      </c>
      <c r="AC1214">
        <v>10</v>
      </c>
    </row>
    <row r="1215" spans="1:29">
      <c r="A1215">
        <v>1217</v>
      </c>
      <c r="B1215" t="s">
        <v>805</v>
      </c>
      <c r="C1215" t="s">
        <v>2749</v>
      </c>
      <c r="J1215" t="s">
        <v>1444</v>
      </c>
      <c r="K1215">
        <v>0</v>
      </c>
      <c r="N1215" t="b">
        <v>1</v>
      </c>
      <c r="O1215" t="b">
        <v>0</v>
      </c>
      <c r="P1215" t="b">
        <v>0</v>
      </c>
      <c r="Q1215">
        <v>8</v>
      </c>
      <c r="R1215">
        <v>1</v>
      </c>
      <c r="S1215">
        <v>1</v>
      </c>
      <c r="T1215">
        <v>3</v>
      </c>
      <c r="U1215" t="b">
        <v>1</v>
      </c>
      <c r="V1215" t="s">
        <v>1080</v>
      </c>
      <c r="W1215" t="s">
        <v>2682</v>
      </c>
      <c r="X1215" t="s">
        <v>14731</v>
      </c>
      <c r="Y1215">
        <v>28</v>
      </c>
      <c r="Z1215">
        <v>28</v>
      </c>
      <c r="AA1215">
        <v>8</v>
      </c>
      <c r="AB1215">
        <v>8</v>
      </c>
      <c r="AC1215">
        <v>10</v>
      </c>
    </row>
    <row r="1216" spans="1:29">
      <c r="A1216">
        <v>1218</v>
      </c>
      <c r="B1216" t="s">
        <v>805</v>
      </c>
      <c r="C1216" t="s">
        <v>2750</v>
      </c>
      <c r="J1216" t="s">
        <v>1444</v>
      </c>
      <c r="K1216">
        <v>0</v>
      </c>
      <c r="N1216" t="b">
        <v>1</v>
      </c>
      <c r="O1216" t="b">
        <v>0</v>
      </c>
      <c r="P1216" t="b">
        <v>0</v>
      </c>
      <c r="Q1216">
        <v>8</v>
      </c>
      <c r="R1216">
        <v>1</v>
      </c>
      <c r="S1216">
        <v>1</v>
      </c>
      <c r="T1216">
        <v>3</v>
      </c>
      <c r="U1216" t="b">
        <v>1</v>
      </c>
      <c r="V1216" t="s">
        <v>1080</v>
      </c>
      <c r="W1216" t="s">
        <v>2682</v>
      </c>
      <c r="X1216" t="s">
        <v>14804</v>
      </c>
      <c r="Y1216">
        <v>29</v>
      </c>
      <c r="Z1216">
        <v>29</v>
      </c>
      <c r="AA1216">
        <v>4</v>
      </c>
      <c r="AB1216">
        <v>4</v>
      </c>
      <c r="AC1216">
        <v>10</v>
      </c>
    </row>
    <row r="1217" spans="1:29">
      <c r="A1217">
        <v>1219</v>
      </c>
      <c r="B1217" t="s">
        <v>805</v>
      </c>
      <c r="C1217" t="s">
        <v>2751</v>
      </c>
      <c r="J1217" t="s">
        <v>1444</v>
      </c>
      <c r="K1217">
        <v>0</v>
      </c>
      <c r="N1217" t="b">
        <v>1</v>
      </c>
      <c r="O1217" t="b">
        <v>0</v>
      </c>
      <c r="P1217" t="b">
        <v>0</v>
      </c>
      <c r="Q1217">
        <v>8</v>
      </c>
      <c r="R1217">
        <v>1</v>
      </c>
      <c r="S1217">
        <v>1</v>
      </c>
      <c r="T1217">
        <v>3</v>
      </c>
      <c r="U1217" t="b">
        <v>1</v>
      </c>
      <c r="V1217" t="s">
        <v>1080</v>
      </c>
      <c r="W1217" t="s">
        <v>2682</v>
      </c>
      <c r="X1217" t="s">
        <v>14805</v>
      </c>
      <c r="Y1217">
        <v>29</v>
      </c>
      <c r="Z1217">
        <v>29</v>
      </c>
      <c r="AA1217">
        <v>5</v>
      </c>
      <c r="AB1217">
        <v>5</v>
      </c>
      <c r="AC1217">
        <v>10</v>
      </c>
    </row>
    <row r="1218" spans="1:29">
      <c r="A1218">
        <v>1220</v>
      </c>
      <c r="B1218" t="s">
        <v>805</v>
      </c>
      <c r="C1218" t="s">
        <v>2752</v>
      </c>
      <c r="J1218" t="s">
        <v>1444</v>
      </c>
      <c r="K1218">
        <v>0</v>
      </c>
      <c r="N1218" t="b">
        <v>1</v>
      </c>
      <c r="O1218" t="b">
        <v>0</v>
      </c>
      <c r="P1218" t="b">
        <v>0</v>
      </c>
      <c r="Q1218">
        <v>8</v>
      </c>
      <c r="R1218">
        <v>1</v>
      </c>
      <c r="S1218">
        <v>1</v>
      </c>
      <c r="T1218">
        <v>3</v>
      </c>
      <c r="U1218" t="b">
        <v>1</v>
      </c>
      <c r="V1218" t="s">
        <v>1080</v>
      </c>
      <c r="W1218" t="s">
        <v>2682</v>
      </c>
      <c r="X1218" t="s">
        <v>14630</v>
      </c>
      <c r="Y1218">
        <v>29</v>
      </c>
      <c r="Z1218">
        <v>29</v>
      </c>
      <c r="AA1218">
        <v>6</v>
      </c>
      <c r="AB1218">
        <v>6</v>
      </c>
      <c r="AC1218">
        <v>10</v>
      </c>
    </row>
    <row r="1219" spans="1:29">
      <c r="A1219">
        <v>1221</v>
      </c>
      <c r="B1219" t="s">
        <v>805</v>
      </c>
      <c r="C1219" t="s">
        <v>2753</v>
      </c>
      <c r="J1219" t="s">
        <v>1444</v>
      </c>
      <c r="K1219">
        <v>0</v>
      </c>
      <c r="N1219" t="b">
        <v>1</v>
      </c>
      <c r="O1219" t="b">
        <v>0</v>
      </c>
      <c r="P1219" t="b">
        <v>0</v>
      </c>
      <c r="Q1219">
        <v>8</v>
      </c>
      <c r="R1219">
        <v>1</v>
      </c>
      <c r="S1219">
        <v>1</v>
      </c>
      <c r="T1219">
        <v>3</v>
      </c>
      <c r="U1219" t="b">
        <v>1</v>
      </c>
      <c r="V1219" t="s">
        <v>1080</v>
      </c>
      <c r="W1219" t="s">
        <v>2682</v>
      </c>
      <c r="X1219" t="s">
        <v>14636</v>
      </c>
      <c r="Y1219">
        <v>29</v>
      </c>
      <c r="Z1219">
        <v>29</v>
      </c>
      <c r="AA1219">
        <v>7</v>
      </c>
      <c r="AB1219">
        <v>7</v>
      </c>
      <c r="AC1219">
        <v>10</v>
      </c>
    </row>
    <row r="1220" spans="1:29">
      <c r="A1220">
        <v>1222</v>
      </c>
      <c r="B1220" t="s">
        <v>805</v>
      </c>
      <c r="C1220" t="s">
        <v>2754</v>
      </c>
      <c r="J1220" t="s">
        <v>1444</v>
      </c>
      <c r="K1220">
        <v>0</v>
      </c>
      <c r="N1220" t="b">
        <v>1</v>
      </c>
      <c r="O1220" t="b">
        <v>0</v>
      </c>
      <c r="P1220" t="b">
        <v>0</v>
      </c>
      <c r="Q1220">
        <v>8</v>
      </c>
      <c r="R1220">
        <v>1</v>
      </c>
      <c r="S1220">
        <v>1</v>
      </c>
      <c r="T1220">
        <v>3</v>
      </c>
      <c r="U1220" t="b">
        <v>1</v>
      </c>
      <c r="V1220" t="s">
        <v>1080</v>
      </c>
      <c r="W1220" t="s">
        <v>2682</v>
      </c>
      <c r="X1220" t="s">
        <v>14642</v>
      </c>
      <c r="Y1220">
        <v>29</v>
      </c>
      <c r="Z1220">
        <v>29</v>
      </c>
      <c r="AA1220">
        <v>8</v>
      </c>
      <c r="AB1220">
        <v>8</v>
      </c>
      <c r="AC1220">
        <v>10</v>
      </c>
    </row>
    <row r="1221" spans="1:29">
      <c r="A1221">
        <v>1223</v>
      </c>
      <c r="B1221" t="s">
        <v>805</v>
      </c>
      <c r="C1221" t="s">
        <v>2755</v>
      </c>
      <c r="J1221" t="s">
        <v>1444</v>
      </c>
      <c r="K1221">
        <v>0</v>
      </c>
      <c r="N1221" t="b">
        <v>1</v>
      </c>
      <c r="O1221" t="b">
        <v>0</v>
      </c>
      <c r="P1221" t="b">
        <v>0</v>
      </c>
      <c r="Q1221">
        <v>8</v>
      </c>
      <c r="R1221">
        <v>1</v>
      </c>
      <c r="S1221">
        <v>1</v>
      </c>
      <c r="T1221">
        <v>3</v>
      </c>
      <c r="U1221" t="b">
        <v>1</v>
      </c>
      <c r="V1221" t="s">
        <v>1080</v>
      </c>
      <c r="W1221" t="s">
        <v>2682</v>
      </c>
      <c r="X1221" t="s">
        <v>14806</v>
      </c>
      <c r="Y1221">
        <v>30</v>
      </c>
      <c r="Z1221">
        <v>30</v>
      </c>
      <c r="AA1221">
        <v>4</v>
      </c>
      <c r="AB1221">
        <v>4</v>
      </c>
      <c r="AC1221">
        <v>10</v>
      </c>
    </row>
    <row r="1222" spans="1:29">
      <c r="A1222">
        <v>1224</v>
      </c>
      <c r="B1222" t="s">
        <v>805</v>
      </c>
      <c r="C1222" t="s">
        <v>2756</v>
      </c>
      <c r="J1222" t="s">
        <v>1444</v>
      </c>
      <c r="K1222">
        <v>0</v>
      </c>
      <c r="N1222" t="b">
        <v>1</v>
      </c>
      <c r="O1222" t="b">
        <v>0</v>
      </c>
      <c r="P1222" t="b">
        <v>0</v>
      </c>
      <c r="Q1222">
        <v>8</v>
      </c>
      <c r="R1222">
        <v>1</v>
      </c>
      <c r="S1222">
        <v>1</v>
      </c>
      <c r="T1222">
        <v>3</v>
      </c>
      <c r="U1222" t="b">
        <v>1</v>
      </c>
      <c r="V1222" t="s">
        <v>1080</v>
      </c>
      <c r="W1222" t="s">
        <v>2682</v>
      </c>
      <c r="X1222" t="s">
        <v>14622</v>
      </c>
      <c r="Y1222">
        <v>30</v>
      </c>
      <c r="Z1222">
        <v>30</v>
      </c>
      <c r="AA1222">
        <v>5</v>
      </c>
      <c r="AB1222">
        <v>5</v>
      </c>
      <c r="AC1222">
        <v>10</v>
      </c>
    </row>
    <row r="1223" spans="1:29">
      <c r="A1223">
        <v>1225</v>
      </c>
      <c r="B1223" t="s">
        <v>805</v>
      </c>
      <c r="C1223" t="s">
        <v>2757</v>
      </c>
      <c r="J1223" t="s">
        <v>1444</v>
      </c>
      <c r="K1223">
        <v>0</v>
      </c>
      <c r="N1223" t="b">
        <v>1</v>
      </c>
      <c r="O1223" t="b">
        <v>0</v>
      </c>
      <c r="P1223" t="b">
        <v>0</v>
      </c>
      <c r="Q1223">
        <v>8</v>
      </c>
      <c r="R1223">
        <v>1</v>
      </c>
      <c r="S1223">
        <v>1</v>
      </c>
      <c r="T1223">
        <v>3</v>
      </c>
      <c r="U1223" t="b">
        <v>1</v>
      </c>
      <c r="V1223" t="s">
        <v>1080</v>
      </c>
      <c r="W1223" t="s">
        <v>2682</v>
      </c>
      <c r="X1223" t="s">
        <v>14631</v>
      </c>
      <c r="Y1223">
        <v>30</v>
      </c>
      <c r="Z1223">
        <v>30</v>
      </c>
      <c r="AA1223">
        <v>6</v>
      </c>
      <c r="AB1223">
        <v>6</v>
      </c>
      <c r="AC1223">
        <v>10</v>
      </c>
    </row>
    <row r="1224" spans="1:29">
      <c r="A1224">
        <v>1226</v>
      </c>
      <c r="B1224" t="s">
        <v>805</v>
      </c>
      <c r="C1224" t="s">
        <v>2758</v>
      </c>
      <c r="J1224" t="s">
        <v>1444</v>
      </c>
      <c r="K1224">
        <v>0</v>
      </c>
      <c r="N1224" t="b">
        <v>1</v>
      </c>
      <c r="O1224" t="b">
        <v>0</v>
      </c>
      <c r="P1224" t="b">
        <v>0</v>
      </c>
      <c r="Q1224">
        <v>8</v>
      </c>
      <c r="R1224">
        <v>1</v>
      </c>
      <c r="S1224">
        <v>1</v>
      </c>
      <c r="T1224">
        <v>3</v>
      </c>
      <c r="U1224" t="b">
        <v>1</v>
      </c>
      <c r="V1224" t="s">
        <v>1080</v>
      </c>
      <c r="W1224" t="s">
        <v>2682</v>
      </c>
      <c r="X1224" t="s">
        <v>14637</v>
      </c>
      <c r="Y1224">
        <v>30</v>
      </c>
      <c r="Z1224">
        <v>30</v>
      </c>
      <c r="AA1224">
        <v>7</v>
      </c>
      <c r="AB1224">
        <v>7</v>
      </c>
      <c r="AC1224">
        <v>10</v>
      </c>
    </row>
    <row r="1225" spans="1:29">
      <c r="A1225">
        <v>1227</v>
      </c>
      <c r="B1225" t="s">
        <v>805</v>
      </c>
      <c r="C1225" t="s">
        <v>2759</v>
      </c>
      <c r="J1225" t="s">
        <v>1444</v>
      </c>
      <c r="K1225">
        <v>0</v>
      </c>
      <c r="N1225" t="b">
        <v>1</v>
      </c>
      <c r="O1225" t="b">
        <v>0</v>
      </c>
      <c r="P1225" t="b">
        <v>0</v>
      </c>
      <c r="Q1225">
        <v>8</v>
      </c>
      <c r="R1225">
        <v>1</v>
      </c>
      <c r="S1225">
        <v>1</v>
      </c>
      <c r="T1225">
        <v>3</v>
      </c>
      <c r="U1225" t="b">
        <v>1</v>
      </c>
      <c r="V1225" t="s">
        <v>1080</v>
      </c>
      <c r="W1225" t="s">
        <v>2682</v>
      </c>
      <c r="X1225" t="s">
        <v>14643</v>
      </c>
      <c r="Y1225">
        <v>30</v>
      </c>
      <c r="Z1225">
        <v>30</v>
      </c>
      <c r="AA1225">
        <v>8</v>
      </c>
      <c r="AB1225">
        <v>8</v>
      </c>
      <c r="AC1225">
        <v>10</v>
      </c>
    </row>
    <row r="1226" spans="1:29">
      <c r="A1226">
        <v>1228</v>
      </c>
      <c r="B1226" t="s">
        <v>805</v>
      </c>
      <c r="C1226" t="s">
        <v>2760</v>
      </c>
      <c r="J1226" t="s">
        <v>1444</v>
      </c>
      <c r="K1226">
        <v>0</v>
      </c>
      <c r="N1226" t="b">
        <v>1</v>
      </c>
      <c r="O1226" t="b">
        <v>0</v>
      </c>
      <c r="P1226" t="b">
        <v>0</v>
      </c>
      <c r="Q1226">
        <v>8</v>
      </c>
      <c r="R1226">
        <v>1</v>
      </c>
      <c r="S1226">
        <v>1</v>
      </c>
      <c r="T1226">
        <v>3</v>
      </c>
      <c r="U1226" t="b">
        <v>1</v>
      </c>
      <c r="V1226" t="s">
        <v>1080</v>
      </c>
      <c r="W1226" t="s">
        <v>2682</v>
      </c>
      <c r="X1226" t="s">
        <v>14807</v>
      </c>
      <c r="Y1226">
        <v>31</v>
      </c>
      <c r="Z1226">
        <v>31</v>
      </c>
      <c r="AA1226">
        <v>4</v>
      </c>
      <c r="AB1226">
        <v>4</v>
      </c>
      <c r="AC1226">
        <v>10</v>
      </c>
    </row>
    <row r="1227" spans="1:29">
      <c r="A1227">
        <v>1229</v>
      </c>
      <c r="B1227" t="s">
        <v>805</v>
      </c>
      <c r="C1227" t="s">
        <v>2761</v>
      </c>
      <c r="J1227" t="s">
        <v>1444</v>
      </c>
      <c r="K1227">
        <v>0</v>
      </c>
      <c r="N1227" t="b">
        <v>1</v>
      </c>
      <c r="O1227" t="b">
        <v>0</v>
      </c>
      <c r="P1227" t="b">
        <v>0</v>
      </c>
      <c r="Q1227">
        <v>8</v>
      </c>
      <c r="R1227">
        <v>1</v>
      </c>
      <c r="S1227">
        <v>1</v>
      </c>
      <c r="T1227">
        <v>3</v>
      </c>
      <c r="U1227" t="b">
        <v>1</v>
      </c>
      <c r="V1227" t="s">
        <v>1080</v>
      </c>
      <c r="W1227" t="s">
        <v>2682</v>
      </c>
      <c r="X1227" t="s">
        <v>14808</v>
      </c>
      <c r="Y1227">
        <v>31</v>
      </c>
      <c r="Z1227">
        <v>31</v>
      </c>
      <c r="AA1227">
        <v>5</v>
      </c>
      <c r="AB1227">
        <v>5</v>
      </c>
      <c r="AC1227">
        <v>10</v>
      </c>
    </row>
    <row r="1228" spans="1:29">
      <c r="A1228">
        <v>1230</v>
      </c>
      <c r="B1228" t="s">
        <v>805</v>
      </c>
      <c r="C1228" t="s">
        <v>2762</v>
      </c>
      <c r="J1228" t="s">
        <v>1444</v>
      </c>
      <c r="K1228">
        <v>0</v>
      </c>
      <c r="N1228" t="b">
        <v>1</v>
      </c>
      <c r="O1228" t="b">
        <v>0</v>
      </c>
      <c r="P1228" t="b">
        <v>0</v>
      </c>
      <c r="Q1228">
        <v>8</v>
      </c>
      <c r="R1228">
        <v>1</v>
      </c>
      <c r="S1228">
        <v>1</v>
      </c>
      <c r="T1228">
        <v>3</v>
      </c>
      <c r="U1228" t="b">
        <v>1</v>
      </c>
      <c r="V1228" t="s">
        <v>1080</v>
      </c>
      <c r="W1228" t="s">
        <v>2682</v>
      </c>
      <c r="X1228" t="s">
        <v>14809</v>
      </c>
      <c r="Y1228">
        <v>31</v>
      </c>
      <c r="Z1228">
        <v>31</v>
      </c>
      <c r="AA1228">
        <v>6</v>
      </c>
      <c r="AB1228">
        <v>6</v>
      </c>
      <c r="AC1228">
        <v>10</v>
      </c>
    </row>
    <row r="1229" spans="1:29">
      <c r="A1229">
        <v>1231</v>
      </c>
      <c r="B1229" t="s">
        <v>805</v>
      </c>
      <c r="C1229" t="s">
        <v>2763</v>
      </c>
      <c r="J1229" t="s">
        <v>1444</v>
      </c>
      <c r="K1229">
        <v>0</v>
      </c>
      <c r="N1229" t="b">
        <v>1</v>
      </c>
      <c r="O1229" t="b">
        <v>0</v>
      </c>
      <c r="P1229" t="b">
        <v>0</v>
      </c>
      <c r="Q1229">
        <v>8</v>
      </c>
      <c r="R1229">
        <v>1</v>
      </c>
      <c r="S1229">
        <v>1</v>
      </c>
      <c r="T1229">
        <v>3</v>
      </c>
      <c r="U1229" t="b">
        <v>1</v>
      </c>
      <c r="V1229" t="s">
        <v>1080</v>
      </c>
      <c r="W1229" t="s">
        <v>2682</v>
      </c>
      <c r="X1229" t="s">
        <v>14770</v>
      </c>
      <c r="Y1229">
        <v>31</v>
      </c>
      <c r="Z1229">
        <v>31</v>
      </c>
      <c r="AA1229">
        <v>7</v>
      </c>
      <c r="AB1229">
        <v>7</v>
      </c>
      <c r="AC1229">
        <v>10</v>
      </c>
    </row>
    <row r="1230" spans="1:29">
      <c r="A1230">
        <v>1232</v>
      </c>
      <c r="B1230" t="s">
        <v>805</v>
      </c>
      <c r="C1230" t="s">
        <v>2764</v>
      </c>
      <c r="J1230" t="s">
        <v>1444</v>
      </c>
      <c r="K1230">
        <v>0</v>
      </c>
      <c r="N1230" t="b">
        <v>1</v>
      </c>
      <c r="O1230" t="b">
        <v>0</v>
      </c>
      <c r="P1230" t="b">
        <v>0</v>
      </c>
      <c r="Q1230">
        <v>8</v>
      </c>
      <c r="R1230">
        <v>1</v>
      </c>
      <c r="S1230">
        <v>1</v>
      </c>
      <c r="T1230">
        <v>3</v>
      </c>
      <c r="U1230" t="b">
        <v>1</v>
      </c>
      <c r="V1230" t="s">
        <v>1080</v>
      </c>
      <c r="W1230" t="s">
        <v>2682</v>
      </c>
      <c r="X1230" t="s">
        <v>14778</v>
      </c>
      <c r="Y1230">
        <v>31</v>
      </c>
      <c r="Z1230">
        <v>31</v>
      </c>
      <c r="AA1230">
        <v>8</v>
      </c>
      <c r="AB1230">
        <v>8</v>
      </c>
      <c r="AC1230">
        <v>10</v>
      </c>
    </row>
    <row r="1231" spans="1:29">
      <c r="A1231">
        <v>1233</v>
      </c>
      <c r="B1231" t="s">
        <v>805</v>
      </c>
      <c r="C1231" t="s">
        <v>2765</v>
      </c>
      <c r="J1231" t="s">
        <v>1444</v>
      </c>
      <c r="K1231">
        <v>0</v>
      </c>
      <c r="N1231" t="b">
        <v>1</v>
      </c>
      <c r="O1231" t="b">
        <v>0</v>
      </c>
      <c r="P1231" t="b">
        <v>0</v>
      </c>
      <c r="Q1231">
        <v>8</v>
      </c>
      <c r="R1231">
        <v>1</v>
      </c>
      <c r="S1231">
        <v>1</v>
      </c>
      <c r="T1231">
        <v>3</v>
      </c>
      <c r="U1231" t="b">
        <v>1</v>
      </c>
      <c r="V1231" t="s">
        <v>1080</v>
      </c>
      <c r="W1231" t="s">
        <v>2682</v>
      </c>
      <c r="X1231" t="s">
        <v>14830</v>
      </c>
      <c r="Y1231">
        <v>32</v>
      </c>
      <c r="Z1231">
        <v>32</v>
      </c>
      <c r="AA1231">
        <v>4</v>
      </c>
      <c r="AB1231">
        <v>4</v>
      </c>
      <c r="AC1231">
        <v>10</v>
      </c>
    </row>
    <row r="1232" spans="1:29">
      <c r="A1232">
        <v>1234</v>
      </c>
      <c r="B1232" t="s">
        <v>805</v>
      </c>
      <c r="C1232" t="s">
        <v>2766</v>
      </c>
      <c r="J1232" t="s">
        <v>1444</v>
      </c>
      <c r="K1232">
        <v>0</v>
      </c>
      <c r="N1232" t="b">
        <v>1</v>
      </c>
      <c r="O1232" t="b">
        <v>0</v>
      </c>
      <c r="P1232" t="b">
        <v>0</v>
      </c>
      <c r="Q1232">
        <v>8</v>
      </c>
      <c r="R1232">
        <v>1</v>
      </c>
      <c r="S1232">
        <v>1</v>
      </c>
      <c r="T1232">
        <v>3</v>
      </c>
      <c r="U1232" t="b">
        <v>1</v>
      </c>
      <c r="V1232" t="s">
        <v>1080</v>
      </c>
      <c r="W1232" t="s">
        <v>2682</v>
      </c>
      <c r="X1232" t="s">
        <v>14831</v>
      </c>
      <c r="Y1232">
        <v>32</v>
      </c>
      <c r="Z1232">
        <v>32</v>
      </c>
      <c r="AA1232">
        <v>5</v>
      </c>
      <c r="AB1232">
        <v>5</v>
      </c>
      <c r="AC1232">
        <v>10</v>
      </c>
    </row>
    <row r="1233" spans="1:29">
      <c r="A1233">
        <v>1235</v>
      </c>
      <c r="B1233" t="s">
        <v>805</v>
      </c>
      <c r="C1233" t="s">
        <v>2767</v>
      </c>
      <c r="J1233" t="s">
        <v>1444</v>
      </c>
      <c r="K1233">
        <v>0</v>
      </c>
      <c r="N1233" t="b">
        <v>1</v>
      </c>
      <c r="O1233" t="b">
        <v>0</v>
      </c>
      <c r="P1233" t="b">
        <v>0</v>
      </c>
      <c r="Q1233">
        <v>8</v>
      </c>
      <c r="R1233">
        <v>1</v>
      </c>
      <c r="S1233">
        <v>1</v>
      </c>
      <c r="T1233">
        <v>3</v>
      </c>
      <c r="U1233" t="b">
        <v>1</v>
      </c>
      <c r="V1233" t="s">
        <v>1080</v>
      </c>
      <c r="W1233" t="s">
        <v>2682</v>
      </c>
      <c r="X1233" t="s">
        <v>14836</v>
      </c>
      <c r="Y1233">
        <v>32</v>
      </c>
      <c r="Z1233">
        <v>32</v>
      </c>
      <c r="AA1233">
        <v>6</v>
      </c>
      <c r="AB1233">
        <v>6</v>
      </c>
      <c r="AC1233">
        <v>10</v>
      </c>
    </row>
    <row r="1234" spans="1:29">
      <c r="A1234">
        <v>1236</v>
      </c>
      <c r="B1234" t="s">
        <v>805</v>
      </c>
      <c r="C1234" t="s">
        <v>2768</v>
      </c>
      <c r="J1234" t="s">
        <v>1444</v>
      </c>
      <c r="K1234">
        <v>0</v>
      </c>
      <c r="N1234" t="b">
        <v>1</v>
      </c>
      <c r="O1234" t="b">
        <v>0</v>
      </c>
      <c r="P1234" t="b">
        <v>0</v>
      </c>
      <c r="Q1234">
        <v>8</v>
      </c>
      <c r="R1234">
        <v>1</v>
      </c>
      <c r="S1234">
        <v>1</v>
      </c>
      <c r="T1234">
        <v>3</v>
      </c>
      <c r="U1234" t="b">
        <v>1</v>
      </c>
      <c r="V1234" t="s">
        <v>1080</v>
      </c>
      <c r="W1234" t="s">
        <v>2682</v>
      </c>
      <c r="X1234" t="s">
        <v>14771</v>
      </c>
      <c r="Y1234">
        <v>32</v>
      </c>
      <c r="Z1234">
        <v>32</v>
      </c>
      <c r="AA1234">
        <v>7</v>
      </c>
      <c r="AB1234">
        <v>7</v>
      </c>
      <c r="AC1234">
        <v>10</v>
      </c>
    </row>
    <row r="1235" spans="1:29">
      <c r="A1235">
        <v>1237</v>
      </c>
      <c r="B1235" t="s">
        <v>805</v>
      </c>
      <c r="C1235" t="s">
        <v>2769</v>
      </c>
      <c r="J1235" t="s">
        <v>1444</v>
      </c>
      <c r="K1235">
        <v>0</v>
      </c>
      <c r="N1235" t="b">
        <v>1</v>
      </c>
      <c r="O1235" t="b">
        <v>0</v>
      </c>
      <c r="P1235" t="b">
        <v>0</v>
      </c>
      <c r="Q1235">
        <v>8</v>
      </c>
      <c r="R1235">
        <v>1</v>
      </c>
      <c r="S1235">
        <v>1</v>
      </c>
      <c r="T1235">
        <v>3</v>
      </c>
      <c r="U1235" t="b">
        <v>1</v>
      </c>
      <c r="V1235" t="s">
        <v>1080</v>
      </c>
      <c r="W1235" t="s">
        <v>2682</v>
      </c>
      <c r="X1235" t="s">
        <v>14779</v>
      </c>
      <c r="Y1235">
        <v>32</v>
      </c>
      <c r="Z1235">
        <v>32</v>
      </c>
      <c r="AA1235">
        <v>8</v>
      </c>
      <c r="AB1235">
        <v>8</v>
      </c>
      <c r="AC1235">
        <v>10</v>
      </c>
    </row>
    <row r="1236" spans="1:29">
      <c r="A1236">
        <v>1238</v>
      </c>
      <c r="B1236" t="s">
        <v>805</v>
      </c>
      <c r="C1236" t="s">
        <v>2770</v>
      </c>
      <c r="J1236" t="s">
        <v>1444</v>
      </c>
      <c r="K1236">
        <v>0</v>
      </c>
      <c r="N1236" t="b">
        <v>1</v>
      </c>
      <c r="O1236" t="b">
        <v>0</v>
      </c>
      <c r="P1236" t="b">
        <v>0</v>
      </c>
      <c r="Q1236">
        <v>8</v>
      </c>
      <c r="R1236">
        <v>1</v>
      </c>
      <c r="S1236">
        <v>1</v>
      </c>
      <c r="T1236">
        <v>3</v>
      </c>
      <c r="U1236" t="b">
        <v>1</v>
      </c>
      <c r="V1236" t="s">
        <v>1080</v>
      </c>
      <c r="W1236" t="s">
        <v>2682</v>
      </c>
      <c r="X1236" t="s">
        <v>14832</v>
      </c>
      <c r="Y1236">
        <v>33</v>
      </c>
      <c r="Z1236">
        <v>33</v>
      </c>
      <c r="AA1236">
        <v>4</v>
      </c>
      <c r="AB1236">
        <v>4</v>
      </c>
      <c r="AC1236">
        <v>10</v>
      </c>
    </row>
    <row r="1237" spans="1:29">
      <c r="A1237">
        <v>1239</v>
      </c>
      <c r="B1237" t="s">
        <v>805</v>
      </c>
      <c r="C1237" t="s">
        <v>2771</v>
      </c>
      <c r="J1237" t="s">
        <v>1444</v>
      </c>
      <c r="K1237">
        <v>0</v>
      </c>
      <c r="N1237" t="b">
        <v>1</v>
      </c>
      <c r="O1237" t="b">
        <v>0</v>
      </c>
      <c r="P1237" t="b">
        <v>0</v>
      </c>
      <c r="Q1237">
        <v>8</v>
      </c>
      <c r="R1237">
        <v>1</v>
      </c>
      <c r="S1237">
        <v>1</v>
      </c>
      <c r="T1237">
        <v>3</v>
      </c>
      <c r="U1237" t="b">
        <v>1</v>
      </c>
      <c r="V1237" t="s">
        <v>1080</v>
      </c>
      <c r="W1237" t="s">
        <v>2682</v>
      </c>
      <c r="X1237" t="s">
        <v>14833</v>
      </c>
      <c r="Y1237">
        <v>33</v>
      </c>
      <c r="Z1237">
        <v>33</v>
      </c>
      <c r="AA1237">
        <v>5</v>
      </c>
      <c r="AB1237">
        <v>5</v>
      </c>
      <c r="AC1237">
        <v>10</v>
      </c>
    </row>
    <row r="1238" spans="1:29">
      <c r="A1238">
        <v>1240</v>
      </c>
      <c r="B1238" t="s">
        <v>805</v>
      </c>
      <c r="C1238" t="s">
        <v>2772</v>
      </c>
      <c r="J1238" t="s">
        <v>1444</v>
      </c>
      <c r="K1238">
        <v>0</v>
      </c>
      <c r="N1238" t="b">
        <v>1</v>
      </c>
      <c r="O1238" t="b">
        <v>0</v>
      </c>
      <c r="P1238" t="b">
        <v>0</v>
      </c>
      <c r="Q1238">
        <v>8</v>
      </c>
      <c r="R1238">
        <v>1</v>
      </c>
      <c r="S1238">
        <v>1</v>
      </c>
      <c r="T1238">
        <v>3</v>
      </c>
      <c r="U1238" t="b">
        <v>1</v>
      </c>
      <c r="V1238" t="s">
        <v>1080</v>
      </c>
      <c r="W1238" t="s">
        <v>2682</v>
      </c>
      <c r="X1238" t="s">
        <v>14610</v>
      </c>
      <c r="Y1238">
        <v>33</v>
      </c>
      <c r="Z1238">
        <v>33</v>
      </c>
      <c r="AA1238">
        <v>6</v>
      </c>
      <c r="AB1238">
        <v>6</v>
      </c>
      <c r="AC1238">
        <v>10</v>
      </c>
    </row>
    <row r="1239" spans="1:29">
      <c r="A1239">
        <v>1241</v>
      </c>
      <c r="B1239" t="s">
        <v>805</v>
      </c>
      <c r="C1239" t="s">
        <v>2773</v>
      </c>
      <c r="J1239" t="s">
        <v>1444</v>
      </c>
      <c r="K1239">
        <v>0</v>
      </c>
      <c r="N1239" t="b">
        <v>1</v>
      </c>
      <c r="O1239" t="b">
        <v>0</v>
      </c>
      <c r="P1239" t="b">
        <v>0</v>
      </c>
      <c r="Q1239">
        <v>8</v>
      </c>
      <c r="R1239">
        <v>1</v>
      </c>
      <c r="S1239">
        <v>1</v>
      </c>
      <c r="T1239">
        <v>3</v>
      </c>
      <c r="U1239" t="b">
        <v>1</v>
      </c>
      <c r="V1239" t="s">
        <v>1080</v>
      </c>
      <c r="W1239" t="s">
        <v>2682</v>
      </c>
      <c r="X1239" t="s">
        <v>14772</v>
      </c>
      <c r="Y1239">
        <v>33</v>
      </c>
      <c r="Z1239">
        <v>33</v>
      </c>
      <c r="AA1239">
        <v>7</v>
      </c>
      <c r="AB1239">
        <v>7</v>
      </c>
      <c r="AC1239">
        <v>10</v>
      </c>
    </row>
    <row r="1240" spans="1:29">
      <c r="A1240">
        <v>1242</v>
      </c>
      <c r="B1240" t="s">
        <v>805</v>
      </c>
      <c r="C1240" t="s">
        <v>2774</v>
      </c>
      <c r="J1240" t="s">
        <v>1444</v>
      </c>
      <c r="K1240">
        <v>0</v>
      </c>
      <c r="N1240" t="b">
        <v>1</v>
      </c>
      <c r="O1240" t="b">
        <v>0</v>
      </c>
      <c r="P1240" t="b">
        <v>0</v>
      </c>
      <c r="Q1240">
        <v>8</v>
      </c>
      <c r="R1240">
        <v>1</v>
      </c>
      <c r="S1240">
        <v>1</v>
      </c>
      <c r="T1240">
        <v>3</v>
      </c>
      <c r="U1240" t="b">
        <v>1</v>
      </c>
      <c r="V1240" t="s">
        <v>1080</v>
      </c>
      <c r="W1240" t="s">
        <v>2682</v>
      </c>
      <c r="X1240" t="s">
        <v>14773</v>
      </c>
      <c r="Y1240">
        <v>33</v>
      </c>
      <c r="Z1240">
        <v>33</v>
      </c>
      <c r="AA1240">
        <v>8</v>
      </c>
      <c r="AB1240">
        <v>8</v>
      </c>
      <c r="AC1240">
        <v>10</v>
      </c>
    </row>
    <row r="1241" spans="1:29">
      <c r="A1241">
        <v>1243</v>
      </c>
      <c r="B1241" t="s">
        <v>805</v>
      </c>
      <c r="C1241" t="s">
        <v>2775</v>
      </c>
      <c r="J1241" t="s">
        <v>1444</v>
      </c>
      <c r="K1241">
        <v>0</v>
      </c>
      <c r="N1241" t="b">
        <v>1</v>
      </c>
      <c r="O1241" t="b">
        <v>0</v>
      </c>
      <c r="P1241" t="b">
        <v>0</v>
      </c>
      <c r="Q1241">
        <v>8</v>
      </c>
      <c r="R1241">
        <v>1</v>
      </c>
      <c r="S1241">
        <v>1</v>
      </c>
      <c r="T1241">
        <v>3</v>
      </c>
      <c r="U1241" t="b">
        <v>1</v>
      </c>
      <c r="V1241" t="s">
        <v>1080</v>
      </c>
      <c r="W1241" t="s">
        <v>2682</v>
      </c>
      <c r="X1241" t="s">
        <v>14834</v>
      </c>
      <c r="Y1241">
        <v>34</v>
      </c>
      <c r="Z1241">
        <v>34</v>
      </c>
      <c r="AA1241">
        <v>4</v>
      </c>
      <c r="AB1241">
        <v>4</v>
      </c>
      <c r="AC1241">
        <v>10</v>
      </c>
    </row>
    <row r="1242" spans="1:29">
      <c r="A1242">
        <v>1244</v>
      </c>
      <c r="B1242" t="s">
        <v>805</v>
      </c>
      <c r="C1242" t="s">
        <v>2776</v>
      </c>
      <c r="J1242" t="s">
        <v>1444</v>
      </c>
      <c r="K1242">
        <v>0</v>
      </c>
      <c r="N1242" t="b">
        <v>1</v>
      </c>
      <c r="O1242" t="b">
        <v>0</v>
      </c>
      <c r="P1242" t="b">
        <v>0</v>
      </c>
      <c r="Q1242">
        <v>8</v>
      </c>
      <c r="R1242">
        <v>1</v>
      </c>
      <c r="S1242">
        <v>1</v>
      </c>
      <c r="T1242">
        <v>3</v>
      </c>
      <c r="U1242" t="b">
        <v>1</v>
      </c>
      <c r="V1242" t="s">
        <v>1080</v>
      </c>
      <c r="W1242" t="s">
        <v>2682</v>
      </c>
      <c r="X1242" t="s">
        <v>14835</v>
      </c>
      <c r="Y1242">
        <v>34</v>
      </c>
      <c r="Z1242">
        <v>34</v>
      </c>
      <c r="AA1242">
        <v>5</v>
      </c>
      <c r="AB1242">
        <v>5</v>
      </c>
      <c r="AC1242">
        <v>10</v>
      </c>
    </row>
    <row r="1243" spans="1:29">
      <c r="A1243">
        <v>1245</v>
      </c>
      <c r="B1243" t="s">
        <v>805</v>
      </c>
      <c r="C1243" t="s">
        <v>2777</v>
      </c>
      <c r="J1243" t="s">
        <v>1444</v>
      </c>
      <c r="K1243">
        <v>0</v>
      </c>
      <c r="N1243" t="b">
        <v>1</v>
      </c>
      <c r="O1243" t="b">
        <v>0</v>
      </c>
      <c r="P1243" t="b">
        <v>0</v>
      </c>
      <c r="Q1243">
        <v>8</v>
      </c>
      <c r="R1243">
        <v>1</v>
      </c>
      <c r="S1243">
        <v>1</v>
      </c>
      <c r="T1243">
        <v>3</v>
      </c>
      <c r="U1243" t="b">
        <v>1</v>
      </c>
      <c r="V1243" t="s">
        <v>1080</v>
      </c>
      <c r="W1243" t="s">
        <v>2682</v>
      </c>
      <c r="X1243" t="s">
        <v>14611</v>
      </c>
      <c r="Y1243">
        <v>34</v>
      </c>
      <c r="Z1243">
        <v>34</v>
      </c>
      <c r="AA1243">
        <v>6</v>
      </c>
      <c r="AB1243">
        <v>6</v>
      </c>
      <c r="AC1243">
        <v>10</v>
      </c>
    </row>
    <row r="1244" spans="1:29">
      <c r="A1244">
        <v>1246</v>
      </c>
      <c r="B1244" t="s">
        <v>805</v>
      </c>
      <c r="C1244" t="s">
        <v>2778</v>
      </c>
      <c r="J1244" t="s">
        <v>1444</v>
      </c>
      <c r="K1244">
        <v>0</v>
      </c>
      <c r="N1244" t="b">
        <v>1</v>
      </c>
      <c r="O1244" t="b">
        <v>0</v>
      </c>
      <c r="P1244" t="b">
        <v>0</v>
      </c>
      <c r="Q1244">
        <v>8</v>
      </c>
      <c r="R1244">
        <v>1</v>
      </c>
      <c r="S1244">
        <v>1</v>
      </c>
      <c r="T1244">
        <v>3</v>
      </c>
      <c r="U1244" t="b">
        <v>1</v>
      </c>
      <c r="V1244" t="s">
        <v>1080</v>
      </c>
      <c r="W1244" t="s">
        <v>2682</v>
      </c>
      <c r="X1244" t="s">
        <v>14775</v>
      </c>
      <c r="Y1244">
        <v>34</v>
      </c>
      <c r="Z1244">
        <v>34</v>
      </c>
      <c r="AA1244">
        <v>7</v>
      </c>
      <c r="AB1244">
        <v>7</v>
      </c>
      <c r="AC1244">
        <v>10</v>
      </c>
    </row>
    <row r="1245" spans="1:29">
      <c r="A1245">
        <v>1247</v>
      </c>
      <c r="B1245" t="s">
        <v>805</v>
      </c>
      <c r="C1245" t="s">
        <v>2779</v>
      </c>
      <c r="J1245" t="s">
        <v>1444</v>
      </c>
      <c r="K1245">
        <v>0</v>
      </c>
      <c r="N1245" t="b">
        <v>1</v>
      </c>
      <c r="O1245" t="b">
        <v>0</v>
      </c>
      <c r="P1245" t="b">
        <v>0</v>
      </c>
      <c r="Q1245">
        <v>8</v>
      </c>
      <c r="R1245">
        <v>1</v>
      </c>
      <c r="S1245">
        <v>1</v>
      </c>
      <c r="T1245">
        <v>3</v>
      </c>
      <c r="U1245" t="b">
        <v>1</v>
      </c>
      <c r="V1245" t="s">
        <v>1080</v>
      </c>
      <c r="W1245" t="s">
        <v>2682</v>
      </c>
      <c r="X1245" t="s">
        <v>14780</v>
      </c>
      <c r="Y1245">
        <v>34</v>
      </c>
      <c r="Z1245">
        <v>34</v>
      </c>
      <c r="AA1245">
        <v>8</v>
      </c>
      <c r="AB1245">
        <v>8</v>
      </c>
      <c r="AC1245">
        <v>10</v>
      </c>
    </row>
    <row r="1246" spans="1:29">
      <c r="A1246">
        <v>1248</v>
      </c>
      <c r="B1246" t="s">
        <v>805</v>
      </c>
      <c r="C1246" t="s">
        <v>2780</v>
      </c>
      <c r="J1246" t="s">
        <v>1444</v>
      </c>
      <c r="K1246">
        <v>0</v>
      </c>
      <c r="N1246" t="b">
        <v>1</v>
      </c>
      <c r="O1246" t="b">
        <v>0</v>
      </c>
      <c r="P1246" t="b">
        <v>0</v>
      </c>
      <c r="Q1246">
        <v>8</v>
      </c>
      <c r="R1246">
        <v>1</v>
      </c>
      <c r="S1246">
        <v>1</v>
      </c>
      <c r="T1246">
        <v>3</v>
      </c>
      <c r="U1246" t="b">
        <v>1</v>
      </c>
      <c r="V1246" t="s">
        <v>1080</v>
      </c>
      <c r="W1246" t="s">
        <v>2682</v>
      </c>
      <c r="X1246" t="s">
        <v>14810</v>
      </c>
      <c r="Y1246">
        <v>35</v>
      </c>
      <c r="Z1246">
        <v>35</v>
      </c>
      <c r="AA1246">
        <v>4</v>
      </c>
      <c r="AB1246">
        <v>4</v>
      </c>
      <c r="AC1246">
        <v>10</v>
      </c>
    </row>
    <row r="1247" spans="1:29">
      <c r="A1247">
        <v>1249</v>
      </c>
      <c r="B1247" t="s">
        <v>805</v>
      </c>
      <c r="C1247" t="s">
        <v>2781</v>
      </c>
      <c r="J1247" t="s">
        <v>1444</v>
      </c>
      <c r="K1247">
        <v>0</v>
      </c>
      <c r="N1247" t="b">
        <v>1</v>
      </c>
      <c r="O1247" t="b">
        <v>0</v>
      </c>
      <c r="P1247" t="b">
        <v>0</v>
      </c>
      <c r="Q1247">
        <v>8</v>
      </c>
      <c r="R1247">
        <v>1</v>
      </c>
      <c r="S1247">
        <v>1</v>
      </c>
      <c r="T1247">
        <v>3</v>
      </c>
      <c r="U1247" t="b">
        <v>1</v>
      </c>
      <c r="V1247" t="s">
        <v>1080</v>
      </c>
      <c r="W1247" t="s">
        <v>2682</v>
      </c>
      <c r="X1247" t="s">
        <v>14811</v>
      </c>
      <c r="Y1247">
        <v>35</v>
      </c>
      <c r="Z1247">
        <v>35</v>
      </c>
      <c r="AA1247">
        <v>5</v>
      </c>
      <c r="AB1247">
        <v>5</v>
      </c>
      <c r="AC1247">
        <v>10</v>
      </c>
    </row>
    <row r="1248" spans="1:29">
      <c r="A1248">
        <v>1250</v>
      </c>
      <c r="B1248" t="s">
        <v>805</v>
      </c>
      <c r="C1248" t="s">
        <v>2782</v>
      </c>
      <c r="J1248" t="s">
        <v>1444</v>
      </c>
      <c r="K1248">
        <v>0</v>
      </c>
      <c r="N1248" t="b">
        <v>1</v>
      </c>
      <c r="O1248" t="b">
        <v>0</v>
      </c>
      <c r="P1248" t="b">
        <v>0</v>
      </c>
      <c r="Q1248">
        <v>8</v>
      </c>
      <c r="R1248">
        <v>1</v>
      </c>
      <c r="S1248">
        <v>1</v>
      </c>
      <c r="T1248">
        <v>3</v>
      </c>
      <c r="U1248" t="b">
        <v>1</v>
      </c>
      <c r="V1248" t="s">
        <v>1080</v>
      </c>
      <c r="W1248" t="s">
        <v>2682</v>
      </c>
      <c r="X1248" t="s">
        <v>14612</v>
      </c>
      <c r="Y1248">
        <v>35</v>
      </c>
      <c r="Z1248">
        <v>35</v>
      </c>
      <c r="AA1248">
        <v>6</v>
      </c>
      <c r="AB1248">
        <v>6</v>
      </c>
      <c r="AC1248">
        <v>10</v>
      </c>
    </row>
    <row r="1249" spans="1:29">
      <c r="A1249">
        <v>1251</v>
      </c>
      <c r="B1249" t="s">
        <v>805</v>
      </c>
      <c r="C1249" t="s">
        <v>2783</v>
      </c>
      <c r="J1249" t="s">
        <v>1444</v>
      </c>
      <c r="K1249">
        <v>0</v>
      </c>
      <c r="N1249" t="b">
        <v>1</v>
      </c>
      <c r="O1249" t="b">
        <v>0</v>
      </c>
      <c r="P1249" t="b">
        <v>0</v>
      </c>
      <c r="Q1249">
        <v>8</v>
      </c>
      <c r="R1249">
        <v>1</v>
      </c>
      <c r="S1249">
        <v>1</v>
      </c>
      <c r="T1249">
        <v>3</v>
      </c>
      <c r="U1249" t="b">
        <v>1</v>
      </c>
      <c r="V1249" t="s">
        <v>1080</v>
      </c>
      <c r="W1249" t="s">
        <v>2682</v>
      </c>
      <c r="X1249" t="s">
        <v>14776</v>
      </c>
      <c r="Y1249">
        <v>35</v>
      </c>
      <c r="Z1249">
        <v>35</v>
      </c>
      <c r="AA1249">
        <v>7</v>
      </c>
      <c r="AB1249">
        <v>7</v>
      </c>
      <c r="AC1249">
        <v>10</v>
      </c>
    </row>
    <row r="1250" spans="1:29">
      <c r="A1250">
        <v>1252</v>
      </c>
      <c r="B1250" t="s">
        <v>805</v>
      </c>
      <c r="C1250" t="s">
        <v>2784</v>
      </c>
      <c r="J1250" t="s">
        <v>1444</v>
      </c>
      <c r="K1250">
        <v>0</v>
      </c>
      <c r="N1250" t="b">
        <v>1</v>
      </c>
      <c r="O1250" t="b">
        <v>0</v>
      </c>
      <c r="P1250" t="b">
        <v>0</v>
      </c>
      <c r="Q1250">
        <v>8</v>
      </c>
      <c r="R1250">
        <v>1</v>
      </c>
      <c r="S1250">
        <v>1</v>
      </c>
      <c r="T1250">
        <v>3</v>
      </c>
      <c r="U1250" t="b">
        <v>1</v>
      </c>
      <c r="V1250" t="s">
        <v>1080</v>
      </c>
      <c r="W1250" t="s">
        <v>2682</v>
      </c>
      <c r="X1250" t="s">
        <v>14781</v>
      </c>
      <c r="Y1250">
        <v>35</v>
      </c>
      <c r="Z1250">
        <v>35</v>
      </c>
      <c r="AA1250">
        <v>8</v>
      </c>
      <c r="AB1250">
        <v>8</v>
      </c>
      <c r="AC1250">
        <v>10</v>
      </c>
    </row>
    <row r="1251" spans="1:29">
      <c r="A1251">
        <v>1268</v>
      </c>
      <c r="B1251" t="s">
        <v>805</v>
      </c>
      <c r="C1251" t="s">
        <v>2785</v>
      </c>
      <c r="J1251" t="s">
        <v>1444</v>
      </c>
      <c r="K1251">
        <v>0</v>
      </c>
      <c r="N1251" t="b">
        <v>0</v>
      </c>
      <c r="O1251" t="b">
        <v>1</v>
      </c>
      <c r="P1251" t="b">
        <v>0</v>
      </c>
      <c r="Q1251">
        <v>8</v>
      </c>
      <c r="R1251">
        <v>1</v>
      </c>
      <c r="S1251">
        <v>1</v>
      </c>
      <c r="T1251">
        <v>3</v>
      </c>
      <c r="U1251" t="b">
        <v>1</v>
      </c>
      <c r="V1251" t="s">
        <v>1080</v>
      </c>
      <c r="W1251" t="s">
        <v>2682</v>
      </c>
      <c r="X1251" t="s">
        <v>14812</v>
      </c>
      <c r="Y1251">
        <v>36</v>
      </c>
      <c r="Z1251">
        <v>36</v>
      </c>
      <c r="AA1251">
        <v>4</v>
      </c>
      <c r="AB1251">
        <v>4</v>
      </c>
      <c r="AC1251">
        <v>10</v>
      </c>
    </row>
    <row r="1252" spans="1:29">
      <c r="A1252">
        <v>1269</v>
      </c>
      <c r="B1252" t="s">
        <v>805</v>
      </c>
      <c r="C1252" t="s">
        <v>2786</v>
      </c>
      <c r="J1252" t="s">
        <v>1444</v>
      </c>
      <c r="K1252">
        <v>0</v>
      </c>
      <c r="N1252" t="b">
        <v>0</v>
      </c>
      <c r="O1252" t="b">
        <v>1</v>
      </c>
      <c r="P1252" t="b">
        <v>0</v>
      </c>
      <c r="Q1252">
        <v>8</v>
      </c>
      <c r="R1252">
        <v>1</v>
      </c>
      <c r="S1252">
        <v>1</v>
      </c>
      <c r="T1252">
        <v>3</v>
      </c>
      <c r="U1252" t="b">
        <v>1</v>
      </c>
      <c r="V1252" t="s">
        <v>1080</v>
      </c>
      <c r="W1252" t="s">
        <v>2682</v>
      </c>
      <c r="X1252" t="s">
        <v>14813</v>
      </c>
      <c r="Y1252">
        <v>36</v>
      </c>
      <c r="Z1252">
        <v>36</v>
      </c>
      <c r="AA1252">
        <v>5</v>
      </c>
      <c r="AB1252">
        <v>5</v>
      </c>
      <c r="AC1252">
        <v>10</v>
      </c>
    </row>
    <row r="1253" spans="1:29">
      <c r="A1253">
        <v>1270</v>
      </c>
      <c r="B1253" t="s">
        <v>805</v>
      </c>
      <c r="C1253" t="s">
        <v>2787</v>
      </c>
      <c r="J1253" t="s">
        <v>1444</v>
      </c>
      <c r="K1253">
        <v>0</v>
      </c>
      <c r="N1253" t="b">
        <v>0</v>
      </c>
      <c r="O1253" t="b">
        <v>1</v>
      </c>
      <c r="P1253" t="b">
        <v>0</v>
      </c>
      <c r="Q1253">
        <v>8</v>
      </c>
      <c r="R1253">
        <v>1</v>
      </c>
      <c r="S1253">
        <v>1</v>
      </c>
      <c r="T1253">
        <v>3</v>
      </c>
      <c r="U1253" t="b">
        <v>1</v>
      </c>
      <c r="V1253" t="s">
        <v>1080</v>
      </c>
      <c r="W1253" t="s">
        <v>2682</v>
      </c>
      <c r="X1253" t="s">
        <v>14613</v>
      </c>
      <c r="Y1253">
        <v>36</v>
      </c>
      <c r="Z1253">
        <v>36</v>
      </c>
      <c r="AA1253">
        <v>6</v>
      </c>
      <c r="AB1253">
        <v>6</v>
      </c>
      <c r="AC1253">
        <v>10</v>
      </c>
    </row>
    <row r="1254" spans="1:29">
      <c r="A1254">
        <v>1271</v>
      </c>
      <c r="B1254" t="s">
        <v>805</v>
      </c>
      <c r="C1254" t="s">
        <v>2788</v>
      </c>
      <c r="J1254" t="s">
        <v>1444</v>
      </c>
      <c r="K1254">
        <v>0</v>
      </c>
      <c r="N1254" t="b">
        <v>0</v>
      </c>
      <c r="O1254" t="b">
        <v>1</v>
      </c>
      <c r="P1254" t="b">
        <v>0</v>
      </c>
      <c r="Q1254">
        <v>8</v>
      </c>
      <c r="R1254">
        <v>1</v>
      </c>
      <c r="S1254">
        <v>1</v>
      </c>
      <c r="T1254">
        <v>3</v>
      </c>
      <c r="U1254" t="b">
        <v>1</v>
      </c>
      <c r="V1254" t="s">
        <v>1080</v>
      </c>
      <c r="W1254" t="s">
        <v>2682</v>
      </c>
      <c r="X1254" t="s">
        <v>14777</v>
      </c>
      <c r="Y1254">
        <v>36</v>
      </c>
      <c r="Z1254">
        <v>36</v>
      </c>
      <c r="AA1254">
        <v>7</v>
      </c>
      <c r="AB1254">
        <v>7</v>
      </c>
      <c r="AC1254">
        <v>10</v>
      </c>
    </row>
    <row r="1255" spans="1:29">
      <c r="A1255">
        <v>1272</v>
      </c>
      <c r="B1255" t="s">
        <v>805</v>
      </c>
      <c r="C1255" t="s">
        <v>2789</v>
      </c>
      <c r="J1255" t="s">
        <v>1444</v>
      </c>
      <c r="K1255">
        <v>0</v>
      </c>
      <c r="N1255" t="b">
        <v>0</v>
      </c>
      <c r="O1255" t="b">
        <v>1</v>
      </c>
      <c r="P1255" t="b">
        <v>0</v>
      </c>
      <c r="Q1255">
        <v>8</v>
      </c>
      <c r="R1255">
        <v>1</v>
      </c>
      <c r="S1255">
        <v>1</v>
      </c>
      <c r="T1255">
        <v>3</v>
      </c>
      <c r="U1255" t="b">
        <v>1</v>
      </c>
      <c r="V1255" t="s">
        <v>1080</v>
      </c>
      <c r="W1255" t="s">
        <v>2682</v>
      </c>
      <c r="X1255" t="s">
        <v>14782</v>
      </c>
      <c r="Y1255">
        <v>36</v>
      </c>
      <c r="Z1255">
        <v>36</v>
      </c>
      <c r="AA1255">
        <v>8</v>
      </c>
      <c r="AB1255">
        <v>8</v>
      </c>
      <c r="AC1255">
        <v>10</v>
      </c>
    </row>
    <row r="1256" spans="1:29">
      <c r="A1256">
        <v>1273</v>
      </c>
      <c r="B1256" t="s">
        <v>1503</v>
      </c>
      <c r="C1256" t="s">
        <v>2790</v>
      </c>
      <c r="D1256" t="s">
        <v>2791</v>
      </c>
      <c r="E1256" t="s">
        <v>2792</v>
      </c>
      <c r="U1256" t="b">
        <v>1</v>
      </c>
      <c r="V1256" t="s">
        <v>1080</v>
      </c>
      <c r="W1256" t="s">
        <v>2682</v>
      </c>
      <c r="X1256" t="s">
        <v>15328</v>
      </c>
      <c r="Y1256">
        <v>38</v>
      </c>
      <c r="Z1256">
        <v>44</v>
      </c>
      <c r="AA1256">
        <v>2</v>
      </c>
      <c r="AB1256">
        <v>9</v>
      </c>
      <c r="AC1256">
        <v>10</v>
      </c>
    </row>
    <row r="1257" spans="1:29">
      <c r="A1257">
        <v>1274</v>
      </c>
      <c r="B1257" t="s">
        <v>827</v>
      </c>
      <c r="C1257" t="s">
        <v>2793</v>
      </c>
      <c r="U1257" t="b">
        <v>1</v>
      </c>
      <c r="V1257" t="s">
        <v>1080</v>
      </c>
      <c r="W1257" t="s">
        <v>2682</v>
      </c>
      <c r="X1257" t="s">
        <v>15329</v>
      </c>
      <c r="Y1257">
        <v>38</v>
      </c>
      <c r="Z1257">
        <v>44</v>
      </c>
      <c r="AA1257">
        <v>2</v>
      </c>
      <c r="AB1257">
        <v>8</v>
      </c>
      <c r="AC1257">
        <v>10</v>
      </c>
    </row>
    <row r="1258" spans="1:29">
      <c r="A1258">
        <v>1275</v>
      </c>
      <c r="B1258" t="s">
        <v>1508</v>
      </c>
      <c r="C1258" t="s">
        <v>2794</v>
      </c>
      <c r="U1258" t="b">
        <v>1</v>
      </c>
      <c r="V1258" t="s">
        <v>1080</v>
      </c>
      <c r="W1258" t="s">
        <v>2682</v>
      </c>
      <c r="X1258" t="s">
        <v>15330</v>
      </c>
      <c r="Y1258">
        <v>39</v>
      </c>
      <c r="Z1258">
        <v>44</v>
      </c>
      <c r="AA1258">
        <v>2</v>
      </c>
      <c r="AB1258">
        <v>9</v>
      </c>
      <c r="AC1258">
        <v>10</v>
      </c>
    </row>
    <row r="1259" spans="1:29">
      <c r="A1259">
        <v>1276</v>
      </c>
      <c r="B1259" t="s">
        <v>805</v>
      </c>
      <c r="C1259" t="s">
        <v>2795</v>
      </c>
      <c r="J1259" t="s">
        <v>1444</v>
      </c>
      <c r="K1259">
        <v>0</v>
      </c>
      <c r="N1259" t="b">
        <v>0</v>
      </c>
      <c r="O1259" t="b">
        <v>1</v>
      </c>
      <c r="P1259" t="b">
        <v>0</v>
      </c>
      <c r="Q1259">
        <v>8</v>
      </c>
      <c r="R1259">
        <v>1</v>
      </c>
      <c r="S1259">
        <v>1</v>
      </c>
      <c r="T1259">
        <v>2</v>
      </c>
      <c r="U1259" t="b">
        <v>1</v>
      </c>
      <c r="V1259" t="s">
        <v>1080</v>
      </c>
      <c r="W1259" t="s">
        <v>2682</v>
      </c>
      <c r="X1259" t="s">
        <v>14734</v>
      </c>
      <c r="Y1259">
        <v>40</v>
      </c>
      <c r="Z1259">
        <v>40</v>
      </c>
      <c r="AA1259">
        <v>6</v>
      </c>
      <c r="AB1259">
        <v>6</v>
      </c>
      <c r="AC1259">
        <v>10</v>
      </c>
    </row>
    <row r="1260" spans="1:29">
      <c r="A1260">
        <v>1277</v>
      </c>
      <c r="B1260" t="s">
        <v>805</v>
      </c>
      <c r="C1260" t="s">
        <v>2796</v>
      </c>
      <c r="J1260" t="s">
        <v>1444</v>
      </c>
      <c r="K1260">
        <v>0</v>
      </c>
      <c r="N1260" t="b">
        <v>0</v>
      </c>
      <c r="O1260" t="b">
        <v>1</v>
      </c>
      <c r="P1260" t="b">
        <v>0</v>
      </c>
      <c r="Q1260">
        <v>8</v>
      </c>
      <c r="R1260">
        <v>1</v>
      </c>
      <c r="S1260">
        <v>1</v>
      </c>
      <c r="T1260">
        <v>2</v>
      </c>
      <c r="U1260" t="b">
        <v>1</v>
      </c>
      <c r="V1260" t="s">
        <v>1080</v>
      </c>
      <c r="W1260" t="s">
        <v>2682</v>
      </c>
      <c r="X1260" t="s">
        <v>14735</v>
      </c>
      <c r="Y1260">
        <v>41</v>
      </c>
      <c r="Z1260">
        <v>41</v>
      </c>
      <c r="AA1260">
        <v>6</v>
      </c>
      <c r="AB1260">
        <v>6</v>
      </c>
      <c r="AC1260">
        <v>10</v>
      </c>
    </row>
    <row r="1261" spans="1:29">
      <c r="A1261">
        <v>1278</v>
      </c>
      <c r="B1261" t="s">
        <v>805</v>
      </c>
      <c r="C1261" t="s">
        <v>2797</v>
      </c>
      <c r="J1261" t="s">
        <v>1444</v>
      </c>
      <c r="K1261">
        <v>0</v>
      </c>
      <c r="N1261" t="b">
        <v>0</v>
      </c>
      <c r="O1261" t="b">
        <v>1</v>
      </c>
      <c r="P1261" t="b">
        <v>0</v>
      </c>
      <c r="Q1261">
        <v>8</v>
      </c>
      <c r="R1261">
        <v>1</v>
      </c>
      <c r="S1261">
        <v>1</v>
      </c>
      <c r="T1261">
        <v>2</v>
      </c>
      <c r="U1261" t="b">
        <v>1</v>
      </c>
      <c r="V1261" t="s">
        <v>1080</v>
      </c>
      <c r="W1261" t="s">
        <v>2682</v>
      </c>
      <c r="X1261" t="s">
        <v>14736</v>
      </c>
      <c r="Y1261">
        <v>42</v>
      </c>
      <c r="Z1261">
        <v>42</v>
      </c>
      <c r="AA1261">
        <v>6</v>
      </c>
      <c r="AB1261">
        <v>6</v>
      </c>
      <c r="AC1261">
        <v>10</v>
      </c>
    </row>
    <row r="1262" spans="1:29">
      <c r="A1262">
        <v>1279</v>
      </c>
      <c r="B1262" t="s">
        <v>805</v>
      </c>
      <c r="C1262" t="s">
        <v>2798</v>
      </c>
      <c r="J1262" t="s">
        <v>1444</v>
      </c>
      <c r="K1262">
        <v>0</v>
      </c>
      <c r="N1262" t="b">
        <v>0</v>
      </c>
      <c r="O1262" t="b">
        <v>1</v>
      </c>
      <c r="P1262" t="b">
        <v>0</v>
      </c>
      <c r="Q1262">
        <v>8</v>
      </c>
      <c r="R1262">
        <v>1</v>
      </c>
      <c r="S1262">
        <v>1</v>
      </c>
      <c r="T1262">
        <v>2</v>
      </c>
      <c r="U1262" t="b">
        <v>1</v>
      </c>
      <c r="V1262" t="s">
        <v>1080</v>
      </c>
      <c r="W1262" t="s">
        <v>2682</v>
      </c>
      <c r="X1262" t="s">
        <v>14737</v>
      </c>
      <c r="Y1262">
        <v>43</v>
      </c>
      <c r="Z1262">
        <v>43</v>
      </c>
      <c r="AA1262">
        <v>6</v>
      </c>
      <c r="AB1262">
        <v>6</v>
      </c>
      <c r="AC1262">
        <v>10</v>
      </c>
    </row>
    <row r="1263" spans="1:29">
      <c r="A1263">
        <v>1280</v>
      </c>
      <c r="B1263" t="s">
        <v>805</v>
      </c>
      <c r="C1263" t="s">
        <v>2799</v>
      </c>
      <c r="J1263" t="s">
        <v>1444</v>
      </c>
      <c r="K1263">
        <v>0</v>
      </c>
      <c r="N1263" t="b">
        <v>0</v>
      </c>
      <c r="O1263" t="b">
        <v>1</v>
      </c>
      <c r="P1263" t="b">
        <v>0</v>
      </c>
      <c r="Q1263">
        <v>8</v>
      </c>
      <c r="R1263">
        <v>1</v>
      </c>
      <c r="S1263">
        <v>1</v>
      </c>
      <c r="T1263">
        <v>2</v>
      </c>
      <c r="U1263" t="b">
        <v>1</v>
      </c>
      <c r="V1263" t="s">
        <v>1080</v>
      </c>
      <c r="W1263" t="s">
        <v>2682</v>
      </c>
      <c r="X1263" t="s">
        <v>14738</v>
      </c>
      <c r="Y1263">
        <v>44</v>
      </c>
      <c r="Z1263">
        <v>44</v>
      </c>
      <c r="AA1263">
        <v>6</v>
      </c>
      <c r="AB1263">
        <v>6</v>
      </c>
      <c r="AC1263">
        <v>10</v>
      </c>
    </row>
    <row r="1264" spans="1:29">
      <c r="A1264">
        <v>1281</v>
      </c>
      <c r="B1264" t="s">
        <v>805</v>
      </c>
      <c r="C1264" t="s">
        <v>2800</v>
      </c>
      <c r="J1264" t="s">
        <v>1444</v>
      </c>
      <c r="K1264">
        <v>0</v>
      </c>
      <c r="N1264" t="b">
        <v>1</v>
      </c>
      <c r="O1264" t="b">
        <v>0</v>
      </c>
      <c r="P1264" t="b">
        <v>0</v>
      </c>
      <c r="Q1264">
        <v>8</v>
      </c>
      <c r="R1264">
        <v>1</v>
      </c>
      <c r="S1264">
        <v>1</v>
      </c>
      <c r="T1264">
        <v>2</v>
      </c>
      <c r="U1264" t="b">
        <v>1</v>
      </c>
      <c r="V1264" t="s">
        <v>1080</v>
      </c>
      <c r="W1264" t="s">
        <v>2682</v>
      </c>
      <c r="X1264" t="s">
        <v>14749</v>
      </c>
      <c r="Y1264">
        <v>40</v>
      </c>
      <c r="Z1264">
        <v>40</v>
      </c>
      <c r="AA1264">
        <v>7</v>
      </c>
      <c r="AB1264">
        <v>7</v>
      </c>
      <c r="AC1264">
        <v>10</v>
      </c>
    </row>
    <row r="1265" spans="1:29">
      <c r="A1265">
        <v>1282</v>
      </c>
      <c r="B1265" t="s">
        <v>805</v>
      </c>
      <c r="C1265" t="s">
        <v>2801</v>
      </c>
      <c r="J1265" t="s">
        <v>1444</v>
      </c>
      <c r="K1265">
        <v>0</v>
      </c>
      <c r="N1265" t="b">
        <v>1</v>
      </c>
      <c r="O1265" t="b">
        <v>0</v>
      </c>
      <c r="P1265" t="b">
        <v>0</v>
      </c>
      <c r="Q1265">
        <v>8</v>
      </c>
      <c r="R1265">
        <v>1</v>
      </c>
      <c r="S1265">
        <v>1</v>
      </c>
      <c r="T1265">
        <v>2</v>
      </c>
      <c r="U1265" t="b">
        <v>1</v>
      </c>
      <c r="V1265" t="s">
        <v>1080</v>
      </c>
      <c r="W1265" t="s">
        <v>2682</v>
      </c>
      <c r="X1265" t="s">
        <v>14750</v>
      </c>
      <c r="Y1265">
        <v>40</v>
      </c>
      <c r="Z1265">
        <v>40</v>
      </c>
      <c r="AA1265">
        <v>8</v>
      </c>
      <c r="AB1265">
        <v>8</v>
      </c>
      <c r="AC1265">
        <v>10</v>
      </c>
    </row>
    <row r="1266" spans="1:29">
      <c r="A1266">
        <v>1283</v>
      </c>
      <c r="B1266" t="s">
        <v>805</v>
      </c>
      <c r="C1266" t="s">
        <v>2802</v>
      </c>
      <c r="J1266" t="s">
        <v>1444</v>
      </c>
      <c r="K1266">
        <v>0</v>
      </c>
      <c r="N1266" t="b">
        <v>1</v>
      </c>
      <c r="O1266" t="b">
        <v>0</v>
      </c>
      <c r="P1266" t="b">
        <v>0</v>
      </c>
      <c r="Q1266">
        <v>8</v>
      </c>
      <c r="R1266">
        <v>1</v>
      </c>
      <c r="S1266">
        <v>1</v>
      </c>
      <c r="T1266">
        <v>2</v>
      </c>
      <c r="U1266" t="b">
        <v>1</v>
      </c>
      <c r="V1266" t="s">
        <v>1080</v>
      </c>
      <c r="W1266" t="s">
        <v>2682</v>
      </c>
      <c r="X1266" t="s">
        <v>14751</v>
      </c>
      <c r="Y1266">
        <v>41</v>
      </c>
      <c r="Z1266">
        <v>41</v>
      </c>
      <c r="AA1266">
        <v>7</v>
      </c>
      <c r="AB1266">
        <v>7</v>
      </c>
      <c r="AC1266">
        <v>10</v>
      </c>
    </row>
    <row r="1267" spans="1:29">
      <c r="A1267">
        <v>1284</v>
      </c>
      <c r="B1267" t="s">
        <v>805</v>
      </c>
      <c r="C1267" t="s">
        <v>2803</v>
      </c>
      <c r="J1267" t="s">
        <v>1444</v>
      </c>
      <c r="K1267">
        <v>0</v>
      </c>
      <c r="N1267" t="b">
        <v>1</v>
      </c>
      <c r="O1267" t="b">
        <v>0</v>
      </c>
      <c r="P1267" t="b">
        <v>0</v>
      </c>
      <c r="Q1267">
        <v>8</v>
      </c>
      <c r="R1267">
        <v>1</v>
      </c>
      <c r="S1267">
        <v>1</v>
      </c>
      <c r="T1267">
        <v>2</v>
      </c>
      <c r="U1267" t="b">
        <v>1</v>
      </c>
      <c r="V1267" t="s">
        <v>1080</v>
      </c>
      <c r="W1267" t="s">
        <v>2682</v>
      </c>
      <c r="X1267" t="s">
        <v>14752</v>
      </c>
      <c r="Y1267">
        <v>41</v>
      </c>
      <c r="Z1267">
        <v>41</v>
      </c>
      <c r="AA1267">
        <v>8</v>
      </c>
      <c r="AB1267">
        <v>8</v>
      </c>
      <c r="AC1267">
        <v>10</v>
      </c>
    </row>
    <row r="1268" spans="1:29">
      <c r="A1268">
        <v>1285</v>
      </c>
      <c r="B1268" t="s">
        <v>805</v>
      </c>
      <c r="C1268" t="s">
        <v>2804</v>
      </c>
      <c r="J1268" t="s">
        <v>1444</v>
      </c>
      <c r="K1268">
        <v>0</v>
      </c>
      <c r="N1268" t="b">
        <v>1</v>
      </c>
      <c r="O1268" t="b">
        <v>0</v>
      </c>
      <c r="P1268" t="b">
        <v>0</v>
      </c>
      <c r="Q1268">
        <v>8</v>
      </c>
      <c r="R1268">
        <v>1</v>
      </c>
      <c r="S1268">
        <v>1</v>
      </c>
      <c r="T1268">
        <v>2</v>
      </c>
      <c r="U1268" t="b">
        <v>1</v>
      </c>
      <c r="V1268" t="s">
        <v>1080</v>
      </c>
      <c r="W1268" t="s">
        <v>2682</v>
      </c>
      <c r="X1268" t="s">
        <v>14670</v>
      </c>
      <c r="Y1268">
        <v>42</v>
      </c>
      <c r="Z1268">
        <v>42</v>
      </c>
      <c r="AA1268">
        <v>7</v>
      </c>
      <c r="AB1268">
        <v>7</v>
      </c>
      <c r="AC1268">
        <v>10</v>
      </c>
    </row>
    <row r="1269" spans="1:29">
      <c r="A1269">
        <v>1286</v>
      </c>
      <c r="B1269" t="s">
        <v>805</v>
      </c>
      <c r="C1269" t="s">
        <v>2805</v>
      </c>
      <c r="J1269" t="s">
        <v>1444</v>
      </c>
      <c r="K1269">
        <v>0</v>
      </c>
      <c r="N1269" t="b">
        <v>1</v>
      </c>
      <c r="O1269" t="b">
        <v>0</v>
      </c>
      <c r="P1269" t="b">
        <v>0</v>
      </c>
      <c r="Q1269">
        <v>8</v>
      </c>
      <c r="R1269">
        <v>1</v>
      </c>
      <c r="S1269">
        <v>1</v>
      </c>
      <c r="T1269">
        <v>2</v>
      </c>
      <c r="U1269" t="b">
        <v>1</v>
      </c>
      <c r="V1269" t="s">
        <v>1080</v>
      </c>
      <c r="W1269" t="s">
        <v>2682</v>
      </c>
      <c r="X1269" t="s">
        <v>14671</v>
      </c>
      <c r="Y1269">
        <v>42</v>
      </c>
      <c r="Z1269">
        <v>42</v>
      </c>
      <c r="AA1269">
        <v>8</v>
      </c>
      <c r="AB1269">
        <v>8</v>
      </c>
      <c r="AC1269">
        <v>10</v>
      </c>
    </row>
    <row r="1270" spans="1:29">
      <c r="A1270">
        <v>1287</v>
      </c>
      <c r="B1270" t="s">
        <v>805</v>
      </c>
      <c r="C1270" t="s">
        <v>2806</v>
      </c>
      <c r="J1270" t="s">
        <v>1444</v>
      </c>
      <c r="K1270">
        <v>0</v>
      </c>
      <c r="N1270" t="b">
        <v>1</v>
      </c>
      <c r="O1270" t="b">
        <v>0</v>
      </c>
      <c r="P1270" t="b">
        <v>0</v>
      </c>
      <c r="Q1270">
        <v>8</v>
      </c>
      <c r="R1270">
        <v>1</v>
      </c>
      <c r="S1270">
        <v>1</v>
      </c>
      <c r="T1270">
        <v>2</v>
      </c>
      <c r="U1270" t="b">
        <v>1</v>
      </c>
      <c r="V1270" t="s">
        <v>1080</v>
      </c>
      <c r="W1270" t="s">
        <v>2682</v>
      </c>
      <c r="X1270" t="s">
        <v>14674</v>
      </c>
      <c r="Y1270">
        <v>43</v>
      </c>
      <c r="Z1270">
        <v>43</v>
      </c>
      <c r="AA1270">
        <v>7</v>
      </c>
      <c r="AB1270">
        <v>7</v>
      </c>
      <c r="AC1270">
        <v>10</v>
      </c>
    </row>
    <row r="1271" spans="1:29">
      <c r="A1271">
        <v>1288</v>
      </c>
      <c r="B1271" t="s">
        <v>805</v>
      </c>
      <c r="C1271" t="s">
        <v>2807</v>
      </c>
      <c r="J1271" t="s">
        <v>1444</v>
      </c>
      <c r="K1271">
        <v>0</v>
      </c>
      <c r="N1271" t="b">
        <v>1</v>
      </c>
      <c r="O1271" t="b">
        <v>0</v>
      </c>
      <c r="P1271" t="b">
        <v>0</v>
      </c>
      <c r="Q1271">
        <v>8</v>
      </c>
      <c r="R1271">
        <v>1</v>
      </c>
      <c r="S1271">
        <v>1</v>
      </c>
      <c r="T1271">
        <v>2</v>
      </c>
      <c r="U1271" t="b">
        <v>1</v>
      </c>
      <c r="V1271" t="s">
        <v>1080</v>
      </c>
      <c r="W1271" t="s">
        <v>2682</v>
      </c>
      <c r="X1271" t="s">
        <v>14675</v>
      </c>
      <c r="Y1271">
        <v>43</v>
      </c>
      <c r="Z1271">
        <v>43</v>
      </c>
      <c r="AA1271">
        <v>8</v>
      </c>
      <c r="AB1271">
        <v>8</v>
      </c>
      <c r="AC1271">
        <v>10</v>
      </c>
    </row>
    <row r="1272" spans="1:29">
      <c r="A1272">
        <v>1289</v>
      </c>
      <c r="B1272" t="s">
        <v>805</v>
      </c>
      <c r="C1272" t="s">
        <v>2808</v>
      </c>
      <c r="J1272" t="s">
        <v>1444</v>
      </c>
      <c r="K1272">
        <v>0</v>
      </c>
      <c r="N1272" t="b">
        <v>0</v>
      </c>
      <c r="O1272" t="b">
        <v>1</v>
      </c>
      <c r="P1272" t="b">
        <v>0</v>
      </c>
      <c r="Q1272">
        <v>8</v>
      </c>
      <c r="R1272">
        <v>1</v>
      </c>
      <c r="S1272">
        <v>1</v>
      </c>
      <c r="T1272">
        <v>2</v>
      </c>
      <c r="U1272" t="b">
        <v>1</v>
      </c>
      <c r="V1272" t="s">
        <v>1080</v>
      </c>
      <c r="W1272" t="s">
        <v>2682</v>
      </c>
      <c r="X1272" t="s">
        <v>14753</v>
      </c>
      <c r="Y1272">
        <v>44</v>
      </c>
      <c r="Z1272">
        <v>44</v>
      </c>
      <c r="AA1272">
        <v>7</v>
      </c>
      <c r="AB1272">
        <v>7</v>
      </c>
      <c r="AC1272">
        <v>10</v>
      </c>
    </row>
    <row r="1273" spans="1:29">
      <c r="A1273">
        <v>1290</v>
      </c>
      <c r="B1273" t="s">
        <v>805</v>
      </c>
      <c r="C1273" t="s">
        <v>2809</v>
      </c>
      <c r="J1273" t="s">
        <v>1444</v>
      </c>
      <c r="K1273">
        <v>0</v>
      </c>
      <c r="N1273" t="b">
        <v>0</v>
      </c>
      <c r="O1273" t="b">
        <v>1</v>
      </c>
      <c r="P1273" t="b">
        <v>0</v>
      </c>
      <c r="Q1273">
        <v>8</v>
      </c>
      <c r="R1273">
        <v>1</v>
      </c>
      <c r="S1273">
        <v>1</v>
      </c>
      <c r="T1273">
        <v>2</v>
      </c>
      <c r="U1273" t="b">
        <v>1</v>
      </c>
      <c r="V1273" t="s">
        <v>1080</v>
      </c>
      <c r="W1273" t="s">
        <v>2682</v>
      </c>
      <c r="X1273" t="s">
        <v>14754</v>
      </c>
      <c r="Y1273">
        <v>44</v>
      </c>
      <c r="Z1273">
        <v>44</v>
      </c>
      <c r="AA1273">
        <v>8</v>
      </c>
      <c r="AB1273">
        <v>8</v>
      </c>
      <c r="AC1273">
        <v>10</v>
      </c>
    </row>
    <row r="1274" spans="1:29">
      <c r="A1274">
        <v>1291</v>
      </c>
      <c r="B1274" t="s">
        <v>1503</v>
      </c>
      <c r="C1274" t="s">
        <v>2810</v>
      </c>
      <c r="D1274" t="s">
        <v>2811</v>
      </c>
      <c r="E1274" t="s">
        <v>2812</v>
      </c>
      <c r="U1274" t="b">
        <v>1</v>
      </c>
      <c r="V1274" t="s">
        <v>1080</v>
      </c>
      <c r="W1274" t="s">
        <v>2682</v>
      </c>
      <c r="X1274" t="s">
        <v>15331</v>
      </c>
      <c r="Y1274">
        <v>46</v>
      </c>
      <c r="Z1274">
        <v>52</v>
      </c>
      <c r="AA1274">
        <v>2</v>
      </c>
      <c r="AB1274">
        <v>9</v>
      </c>
      <c r="AC1274">
        <v>10</v>
      </c>
    </row>
    <row r="1275" spans="1:29">
      <c r="A1275">
        <v>1292</v>
      </c>
      <c r="B1275" t="s">
        <v>827</v>
      </c>
      <c r="C1275" t="s">
        <v>2813</v>
      </c>
      <c r="U1275" t="b">
        <v>1</v>
      </c>
      <c r="V1275" t="s">
        <v>1080</v>
      </c>
      <c r="W1275" t="s">
        <v>2682</v>
      </c>
      <c r="X1275" t="s">
        <v>15332</v>
      </c>
      <c r="Y1275">
        <v>46</v>
      </c>
      <c r="Z1275">
        <v>52</v>
      </c>
      <c r="AA1275">
        <v>2</v>
      </c>
      <c r="AB1275">
        <v>8</v>
      </c>
      <c r="AC1275">
        <v>10</v>
      </c>
    </row>
    <row r="1276" spans="1:29">
      <c r="A1276">
        <v>1293</v>
      </c>
      <c r="B1276" t="s">
        <v>1508</v>
      </c>
      <c r="C1276" t="s">
        <v>2814</v>
      </c>
      <c r="U1276" t="b">
        <v>1</v>
      </c>
      <c r="V1276" t="s">
        <v>1080</v>
      </c>
      <c r="W1276" t="s">
        <v>2682</v>
      </c>
      <c r="X1276" t="s">
        <v>15333</v>
      </c>
      <c r="Y1276">
        <v>47</v>
      </c>
      <c r="Z1276">
        <v>52</v>
      </c>
      <c r="AA1276">
        <v>2</v>
      </c>
      <c r="AB1276">
        <v>9</v>
      </c>
      <c r="AC1276">
        <v>10</v>
      </c>
    </row>
    <row r="1277" spans="1:29">
      <c r="A1277">
        <v>1294</v>
      </c>
      <c r="B1277" t="s">
        <v>805</v>
      </c>
      <c r="C1277" t="s">
        <v>2815</v>
      </c>
      <c r="J1277" t="s">
        <v>1436</v>
      </c>
      <c r="K1277">
        <v>0</v>
      </c>
      <c r="N1277" t="b">
        <v>1</v>
      </c>
      <c r="O1277" t="b">
        <v>0</v>
      </c>
      <c r="P1277" t="b">
        <v>0</v>
      </c>
      <c r="Q1277">
        <v>8</v>
      </c>
      <c r="R1277">
        <v>0</v>
      </c>
      <c r="S1277">
        <v>1</v>
      </c>
      <c r="T1277">
        <v>2</v>
      </c>
      <c r="U1277" t="b">
        <v>1</v>
      </c>
      <c r="V1277" t="s">
        <v>1080</v>
      </c>
      <c r="W1277" t="s">
        <v>2682</v>
      </c>
      <c r="X1277" t="s">
        <v>15334</v>
      </c>
      <c r="Y1277">
        <v>48</v>
      </c>
      <c r="Z1277">
        <v>48</v>
      </c>
      <c r="AA1277">
        <v>2</v>
      </c>
      <c r="AB1277">
        <v>2</v>
      </c>
      <c r="AC1277">
        <v>10</v>
      </c>
    </row>
    <row r="1278" spans="1:29">
      <c r="A1278">
        <v>1295</v>
      </c>
      <c r="B1278" t="s">
        <v>805</v>
      </c>
      <c r="C1278" t="s">
        <v>2816</v>
      </c>
      <c r="J1278" t="s">
        <v>1436</v>
      </c>
      <c r="K1278">
        <v>0</v>
      </c>
      <c r="N1278" t="b">
        <v>1</v>
      </c>
      <c r="O1278" t="b">
        <v>0</v>
      </c>
      <c r="P1278" t="b">
        <v>0</v>
      </c>
      <c r="Q1278">
        <v>8</v>
      </c>
      <c r="R1278">
        <v>0</v>
      </c>
      <c r="S1278">
        <v>1</v>
      </c>
      <c r="T1278">
        <v>2</v>
      </c>
      <c r="U1278" t="b">
        <v>1</v>
      </c>
      <c r="V1278" t="s">
        <v>1080</v>
      </c>
      <c r="W1278" t="s">
        <v>2682</v>
      </c>
      <c r="X1278" t="s">
        <v>14824</v>
      </c>
      <c r="Y1278">
        <v>48</v>
      </c>
      <c r="Z1278">
        <v>48</v>
      </c>
      <c r="AA1278">
        <v>4</v>
      </c>
      <c r="AB1278">
        <v>4</v>
      </c>
      <c r="AC1278">
        <v>10</v>
      </c>
    </row>
    <row r="1279" spans="1:29">
      <c r="A1279">
        <v>1296</v>
      </c>
      <c r="B1279" t="s">
        <v>805</v>
      </c>
      <c r="C1279" t="s">
        <v>2817</v>
      </c>
      <c r="J1279" t="s">
        <v>1436</v>
      </c>
      <c r="K1279">
        <v>0</v>
      </c>
      <c r="N1279" t="b">
        <v>1</v>
      </c>
      <c r="O1279" t="b">
        <v>0</v>
      </c>
      <c r="P1279" t="b">
        <v>0</v>
      </c>
      <c r="Q1279">
        <v>8</v>
      </c>
      <c r="R1279">
        <v>0</v>
      </c>
      <c r="S1279">
        <v>1</v>
      </c>
      <c r="T1279">
        <v>2</v>
      </c>
      <c r="U1279" t="b">
        <v>1</v>
      </c>
      <c r="V1279" t="s">
        <v>1080</v>
      </c>
      <c r="W1279" t="s">
        <v>2682</v>
      </c>
      <c r="X1279" t="s">
        <v>14743</v>
      </c>
      <c r="Y1279">
        <v>48</v>
      </c>
      <c r="Z1279">
        <v>48</v>
      </c>
      <c r="AA1279">
        <v>5</v>
      </c>
      <c r="AB1279">
        <v>5</v>
      </c>
      <c r="AC1279">
        <v>10</v>
      </c>
    </row>
    <row r="1280" spans="1:29">
      <c r="A1280">
        <v>1297</v>
      </c>
      <c r="B1280" t="s">
        <v>805</v>
      </c>
      <c r="C1280" t="s">
        <v>2818</v>
      </c>
      <c r="J1280" t="s">
        <v>1436</v>
      </c>
      <c r="K1280">
        <v>0</v>
      </c>
      <c r="N1280" t="b">
        <v>1</v>
      </c>
      <c r="O1280" t="b">
        <v>0</v>
      </c>
      <c r="P1280" t="b">
        <v>0</v>
      </c>
      <c r="Q1280">
        <v>8</v>
      </c>
      <c r="R1280">
        <v>0</v>
      </c>
      <c r="S1280">
        <v>1</v>
      </c>
      <c r="T1280">
        <v>2</v>
      </c>
      <c r="U1280" t="b">
        <v>1</v>
      </c>
      <c r="V1280" t="s">
        <v>1080</v>
      </c>
      <c r="W1280" t="s">
        <v>2682</v>
      </c>
      <c r="X1280" t="s">
        <v>14475</v>
      </c>
      <c r="Y1280">
        <v>48</v>
      </c>
      <c r="Z1280">
        <v>48</v>
      </c>
      <c r="AA1280">
        <v>6</v>
      </c>
      <c r="AB1280">
        <v>6</v>
      </c>
      <c r="AC1280">
        <v>10</v>
      </c>
    </row>
    <row r="1281" spans="1:29">
      <c r="A1281">
        <v>1298</v>
      </c>
      <c r="B1281" t="s">
        <v>805</v>
      </c>
      <c r="C1281" t="s">
        <v>2819</v>
      </c>
      <c r="J1281" t="s">
        <v>1436</v>
      </c>
      <c r="K1281">
        <v>0</v>
      </c>
      <c r="N1281" t="b">
        <v>1</v>
      </c>
      <c r="O1281" t="b">
        <v>0</v>
      </c>
      <c r="P1281" t="b">
        <v>0</v>
      </c>
      <c r="Q1281">
        <v>8</v>
      </c>
      <c r="R1281">
        <v>0</v>
      </c>
      <c r="S1281">
        <v>1</v>
      </c>
      <c r="T1281">
        <v>2</v>
      </c>
      <c r="U1281" t="b">
        <v>1</v>
      </c>
      <c r="V1281" t="s">
        <v>1080</v>
      </c>
      <c r="W1281" t="s">
        <v>2682</v>
      </c>
      <c r="X1281" t="s">
        <v>14761</v>
      </c>
      <c r="Y1281">
        <v>48</v>
      </c>
      <c r="Z1281">
        <v>48</v>
      </c>
      <c r="AA1281">
        <v>7</v>
      </c>
      <c r="AB1281">
        <v>7</v>
      </c>
      <c r="AC1281">
        <v>10</v>
      </c>
    </row>
    <row r="1282" spans="1:29">
      <c r="A1282">
        <v>1299</v>
      </c>
      <c r="B1282" t="s">
        <v>805</v>
      </c>
      <c r="C1282" t="s">
        <v>2820</v>
      </c>
      <c r="J1282" t="s">
        <v>1436</v>
      </c>
      <c r="K1282">
        <v>0</v>
      </c>
      <c r="N1282" t="b">
        <v>1</v>
      </c>
      <c r="O1282" t="b">
        <v>0</v>
      </c>
      <c r="P1282" t="b">
        <v>0</v>
      </c>
      <c r="Q1282">
        <v>8</v>
      </c>
      <c r="R1282">
        <v>0</v>
      </c>
      <c r="S1282">
        <v>1</v>
      </c>
      <c r="T1282">
        <v>2</v>
      </c>
      <c r="U1282" t="b">
        <v>1</v>
      </c>
      <c r="V1282" t="s">
        <v>1080</v>
      </c>
      <c r="W1282" t="s">
        <v>2682</v>
      </c>
      <c r="X1282" t="s">
        <v>14762</v>
      </c>
      <c r="Y1282">
        <v>48</v>
      </c>
      <c r="Z1282">
        <v>48</v>
      </c>
      <c r="AA1282">
        <v>8</v>
      </c>
      <c r="AB1282">
        <v>8</v>
      </c>
      <c r="AC1282">
        <v>10</v>
      </c>
    </row>
    <row r="1283" spans="1:29">
      <c r="A1283">
        <v>1300</v>
      </c>
      <c r="B1283" t="s">
        <v>805</v>
      </c>
      <c r="C1283" t="s">
        <v>2821</v>
      </c>
      <c r="J1283" t="s">
        <v>1436</v>
      </c>
      <c r="K1283">
        <v>0</v>
      </c>
      <c r="N1283" t="b">
        <v>1</v>
      </c>
      <c r="O1283" t="b">
        <v>0</v>
      </c>
      <c r="P1283" t="b">
        <v>0</v>
      </c>
      <c r="Q1283">
        <v>8</v>
      </c>
      <c r="R1283">
        <v>0</v>
      </c>
      <c r="S1283">
        <v>1</v>
      </c>
      <c r="T1283">
        <v>2</v>
      </c>
      <c r="U1283" t="b">
        <v>1</v>
      </c>
      <c r="V1283" t="s">
        <v>1080</v>
      </c>
      <c r="W1283" t="s">
        <v>2682</v>
      </c>
      <c r="X1283" t="s">
        <v>15335</v>
      </c>
      <c r="Y1283">
        <v>49</v>
      </c>
      <c r="Z1283">
        <v>49</v>
      </c>
      <c r="AA1283">
        <v>2</v>
      </c>
      <c r="AB1283">
        <v>2</v>
      </c>
      <c r="AC1283">
        <v>10</v>
      </c>
    </row>
    <row r="1284" spans="1:29">
      <c r="A1284">
        <v>1301</v>
      </c>
      <c r="B1284" t="s">
        <v>805</v>
      </c>
      <c r="C1284" t="s">
        <v>2822</v>
      </c>
      <c r="J1284" t="s">
        <v>1436</v>
      </c>
      <c r="K1284">
        <v>0</v>
      </c>
      <c r="N1284" t="b">
        <v>1</v>
      </c>
      <c r="O1284" t="b">
        <v>0</v>
      </c>
      <c r="P1284" t="b">
        <v>0</v>
      </c>
      <c r="Q1284">
        <v>8</v>
      </c>
      <c r="R1284">
        <v>0</v>
      </c>
      <c r="S1284">
        <v>1</v>
      </c>
      <c r="T1284">
        <v>2</v>
      </c>
      <c r="U1284" t="b">
        <v>1</v>
      </c>
      <c r="V1284" t="s">
        <v>1080</v>
      </c>
      <c r="W1284" t="s">
        <v>2682</v>
      </c>
      <c r="X1284" t="s">
        <v>14825</v>
      </c>
      <c r="Y1284">
        <v>49</v>
      </c>
      <c r="Z1284">
        <v>49</v>
      </c>
      <c r="AA1284">
        <v>4</v>
      </c>
      <c r="AB1284">
        <v>4</v>
      </c>
      <c r="AC1284">
        <v>10</v>
      </c>
    </row>
    <row r="1285" spans="1:29">
      <c r="A1285">
        <v>1302</v>
      </c>
      <c r="B1285" t="s">
        <v>805</v>
      </c>
      <c r="C1285" t="s">
        <v>2823</v>
      </c>
      <c r="J1285" t="s">
        <v>1436</v>
      </c>
      <c r="K1285">
        <v>0</v>
      </c>
      <c r="N1285" t="b">
        <v>1</v>
      </c>
      <c r="O1285" t="b">
        <v>0</v>
      </c>
      <c r="P1285" t="b">
        <v>0</v>
      </c>
      <c r="Q1285">
        <v>8</v>
      </c>
      <c r="R1285">
        <v>0</v>
      </c>
      <c r="S1285">
        <v>1</v>
      </c>
      <c r="T1285">
        <v>2</v>
      </c>
      <c r="U1285" t="b">
        <v>1</v>
      </c>
      <c r="V1285" t="s">
        <v>1080</v>
      </c>
      <c r="W1285" t="s">
        <v>2682</v>
      </c>
      <c r="X1285" t="s">
        <v>14744</v>
      </c>
      <c r="Y1285">
        <v>49</v>
      </c>
      <c r="Z1285">
        <v>49</v>
      </c>
      <c r="AA1285">
        <v>5</v>
      </c>
      <c r="AB1285">
        <v>5</v>
      </c>
      <c r="AC1285">
        <v>10</v>
      </c>
    </row>
    <row r="1286" spans="1:29">
      <c r="A1286">
        <v>1303</v>
      </c>
      <c r="B1286" t="s">
        <v>805</v>
      </c>
      <c r="C1286" t="s">
        <v>2824</v>
      </c>
      <c r="J1286" t="s">
        <v>1436</v>
      </c>
      <c r="K1286">
        <v>0</v>
      </c>
      <c r="N1286" t="b">
        <v>1</v>
      </c>
      <c r="O1286" t="b">
        <v>0</v>
      </c>
      <c r="P1286" t="b">
        <v>0</v>
      </c>
      <c r="Q1286">
        <v>8</v>
      </c>
      <c r="R1286">
        <v>0</v>
      </c>
      <c r="S1286">
        <v>1</v>
      </c>
      <c r="T1286">
        <v>2</v>
      </c>
      <c r="U1286" t="b">
        <v>1</v>
      </c>
      <c r="V1286" t="s">
        <v>1080</v>
      </c>
      <c r="W1286" t="s">
        <v>2682</v>
      </c>
      <c r="X1286" t="s">
        <v>14478</v>
      </c>
      <c r="Y1286">
        <v>49</v>
      </c>
      <c r="Z1286">
        <v>49</v>
      </c>
      <c r="AA1286">
        <v>6</v>
      </c>
      <c r="AB1286">
        <v>6</v>
      </c>
      <c r="AC1286">
        <v>10</v>
      </c>
    </row>
    <row r="1287" spans="1:29">
      <c r="A1287">
        <v>1304</v>
      </c>
      <c r="B1287" t="s">
        <v>805</v>
      </c>
      <c r="C1287" t="s">
        <v>2825</v>
      </c>
      <c r="J1287" t="s">
        <v>1436</v>
      </c>
      <c r="K1287">
        <v>0</v>
      </c>
      <c r="N1287" t="b">
        <v>1</v>
      </c>
      <c r="O1287" t="b">
        <v>0</v>
      </c>
      <c r="P1287" t="b">
        <v>0</v>
      </c>
      <c r="Q1287">
        <v>8</v>
      </c>
      <c r="R1287">
        <v>0</v>
      </c>
      <c r="S1287">
        <v>1</v>
      </c>
      <c r="T1287">
        <v>2</v>
      </c>
      <c r="U1287" t="b">
        <v>1</v>
      </c>
      <c r="V1287" t="s">
        <v>1080</v>
      </c>
      <c r="W1287" t="s">
        <v>2682</v>
      </c>
      <c r="X1287" t="s">
        <v>14763</v>
      </c>
      <c r="Y1287">
        <v>49</v>
      </c>
      <c r="Z1287">
        <v>49</v>
      </c>
      <c r="AA1287">
        <v>7</v>
      </c>
      <c r="AB1287">
        <v>7</v>
      </c>
      <c r="AC1287">
        <v>10</v>
      </c>
    </row>
    <row r="1288" spans="1:29">
      <c r="A1288">
        <v>1305</v>
      </c>
      <c r="B1288" t="s">
        <v>805</v>
      </c>
      <c r="C1288" t="s">
        <v>2826</v>
      </c>
      <c r="J1288" t="s">
        <v>1436</v>
      </c>
      <c r="K1288">
        <v>0</v>
      </c>
      <c r="N1288" t="b">
        <v>1</v>
      </c>
      <c r="O1288" t="b">
        <v>0</v>
      </c>
      <c r="P1288" t="b">
        <v>0</v>
      </c>
      <c r="Q1288">
        <v>8</v>
      </c>
      <c r="R1288">
        <v>0</v>
      </c>
      <c r="S1288">
        <v>1</v>
      </c>
      <c r="T1288">
        <v>2</v>
      </c>
      <c r="U1288" t="b">
        <v>1</v>
      </c>
      <c r="V1288" t="s">
        <v>1080</v>
      </c>
      <c r="W1288" t="s">
        <v>2682</v>
      </c>
      <c r="X1288" t="s">
        <v>14764</v>
      </c>
      <c r="Y1288">
        <v>49</v>
      </c>
      <c r="Z1288">
        <v>49</v>
      </c>
      <c r="AA1288">
        <v>8</v>
      </c>
      <c r="AB1288">
        <v>8</v>
      </c>
      <c r="AC1288">
        <v>10</v>
      </c>
    </row>
    <row r="1289" spans="1:29">
      <c r="A1289">
        <v>1306</v>
      </c>
      <c r="B1289" t="s">
        <v>805</v>
      </c>
      <c r="C1289" t="s">
        <v>2827</v>
      </c>
      <c r="J1289" t="s">
        <v>1436</v>
      </c>
      <c r="K1289">
        <v>0</v>
      </c>
      <c r="N1289" t="b">
        <v>1</v>
      </c>
      <c r="O1289" t="b">
        <v>0</v>
      </c>
      <c r="P1289" t="b">
        <v>0</v>
      </c>
      <c r="Q1289">
        <v>8</v>
      </c>
      <c r="R1289">
        <v>0</v>
      </c>
      <c r="S1289">
        <v>1</v>
      </c>
      <c r="T1289">
        <v>2</v>
      </c>
      <c r="U1289" t="b">
        <v>1</v>
      </c>
      <c r="V1289" t="s">
        <v>1080</v>
      </c>
      <c r="W1289" t="s">
        <v>2682</v>
      </c>
      <c r="X1289" t="s">
        <v>15336</v>
      </c>
      <c r="Y1289">
        <v>50</v>
      </c>
      <c r="Z1289">
        <v>50</v>
      </c>
      <c r="AA1289">
        <v>2</v>
      </c>
      <c r="AB1289">
        <v>2</v>
      </c>
      <c r="AC1289">
        <v>10</v>
      </c>
    </row>
    <row r="1290" spans="1:29">
      <c r="A1290">
        <v>1307</v>
      </c>
      <c r="B1290" t="s">
        <v>805</v>
      </c>
      <c r="C1290" t="s">
        <v>2828</v>
      </c>
      <c r="J1290" t="s">
        <v>1436</v>
      </c>
      <c r="K1290">
        <v>0</v>
      </c>
      <c r="N1290" t="b">
        <v>1</v>
      </c>
      <c r="O1290" t="b">
        <v>0</v>
      </c>
      <c r="P1290" t="b">
        <v>0</v>
      </c>
      <c r="Q1290">
        <v>8</v>
      </c>
      <c r="R1290">
        <v>0</v>
      </c>
      <c r="S1290">
        <v>1</v>
      </c>
      <c r="T1290">
        <v>2</v>
      </c>
      <c r="U1290" t="b">
        <v>1</v>
      </c>
      <c r="V1290" t="s">
        <v>1080</v>
      </c>
      <c r="W1290" t="s">
        <v>2682</v>
      </c>
      <c r="X1290" t="s">
        <v>14826</v>
      </c>
      <c r="Y1290">
        <v>50</v>
      </c>
      <c r="Z1290">
        <v>50</v>
      </c>
      <c r="AA1290">
        <v>4</v>
      </c>
      <c r="AB1290">
        <v>4</v>
      </c>
      <c r="AC1290">
        <v>10</v>
      </c>
    </row>
    <row r="1291" spans="1:29">
      <c r="A1291">
        <v>1308</v>
      </c>
      <c r="B1291" t="s">
        <v>805</v>
      </c>
      <c r="C1291" t="s">
        <v>2829</v>
      </c>
      <c r="J1291" t="s">
        <v>1436</v>
      </c>
      <c r="K1291">
        <v>0</v>
      </c>
      <c r="N1291" t="b">
        <v>1</v>
      </c>
      <c r="O1291" t="b">
        <v>0</v>
      </c>
      <c r="P1291" t="b">
        <v>0</v>
      </c>
      <c r="Q1291">
        <v>8</v>
      </c>
      <c r="R1291">
        <v>0</v>
      </c>
      <c r="S1291">
        <v>1</v>
      </c>
      <c r="T1291">
        <v>2</v>
      </c>
      <c r="U1291" t="b">
        <v>1</v>
      </c>
      <c r="V1291" t="s">
        <v>1080</v>
      </c>
      <c r="W1291" t="s">
        <v>2682</v>
      </c>
      <c r="X1291" t="s">
        <v>14745</v>
      </c>
      <c r="Y1291">
        <v>50</v>
      </c>
      <c r="Z1291">
        <v>50</v>
      </c>
      <c r="AA1291">
        <v>5</v>
      </c>
      <c r="AB1291">
        <v>5</v>
      </c>
      <c r="AC1291">
        <v>10</v>
      </c>
    </row>
    <row r="1292" spans="1:29">
      <c r="A1292">
        <v>1309</v>
      </c>
      <c r="B1292" t="s">
        <v>805</v>
      </c>
      <c r="C1292" t="s">
        <v>2830</v>
      </c>
      <c r="J1292" t="s">
        <v>1436</v>
      </c>
      <c r="K1292">
        <v>0</v>
      </c>
      <c r="N1292" t="b">
        <v>1</v>
      </c>
      <c r="O1292" t="b">
        <v>0</v>
      </c>
      <c r="P1292" t="b">
        <v>0</v>
      </c>
      <c r="Q1292">
        <v>8</v>
      </c>
      <c r="R1292">
        <v>0</v>
      </c>
      <c r="S1292">
        <v>1</v>
      </c>
      <c r="T1292">
        <v>2</v>
      </c>
      <c r="U1292" t="b">
        <v>1</v>
      </c>
      <c r="V1292" t="s">
        <v>1080</v>
      </c>
      <c r="W1292" t="s">
        <v>2682</v>
      </c>
      <c r="X1292" t="s">
        <v>14481</v>
      </c>
      <c r="Y1292">
        <v>50</v>
      </c>
      <c r="Z1292">
        <v>50</v>
      </c>
      <c r="AA1292">
        <v>6</v>
      </c>
      <c r="AB1292">
        <v>6</v>
      </c>
      <c r="AC1292">
        <v>10</v>
      </c>
    </row>
    <row r="1293" spans="1:29">
      <c r="A1293">
        <v>1310</v>
      </c>
      <c r="B1293" t="s">
        <v>805</v>
      </c>
      <c r="C1293" t="s">
        <v>2831</v>
      </c>
      <c r="J1293" t="s">
        <v>1436</v>
      </c>
      <c r="K1293">
        <v>0</v>
      </c>
      <c r="N1293" t="b">
        <v>1</v>
      </c>
      <c r="O1293" t="b">
        <v>0</v>
      </c>
      <c r="P1293" t="b">
        <v>0</v>
      </c>
      <c r="Q1293">
        <v>8</v>
      </c>
      <c r="R1293">
        <v>0</v>
      </c>
      <c r="S1293">
        <v>1</v>
      </c>
      <c r="T1293">
        <v>2</v>
      </c>
      <c r="U1293" t="b">
        <v>1</v>
      </c>
      <c r="V1293" t="s">
        <v>1080</v>
      </c>
      <c r="W1293" t="s">
        <v>2682</v>
      </c>
      <c r="X1293" t="s">
        <v>14765</v>
      </c>
      <c r="Y1293">
        <v>50</v>
      </c>
      <c r="Z1293">
        <v>50</v>
      </c>
      <c r="AA1293">
        <v>7</v>
      </c>
      <c r="AB1293">
        <v>7</v>
      </c>
      <c r="AC1293">
        <v>10</v>
      </c>
    </row>
    <row r="1294" spans="1:29">
      <c r="A1294">
        <v>1311</v>
      </c>
      <c r="B1294" t="s">
        <v>805</v>
      </c>
      <c r="C1294" t="s">
        <v>2832</v>
      </c>
      <c r="J1294" t="s">
        <v>1436</v>
      </c>
      <c r="K1294">
        <v>0</v>
      </c>
      <c r="N1294" t="b">
        <v>1</v>
      </c>
      <c r="O1294" t="b">
        <v>0</v>
      </c>
      <c r="P1294" t="b">
        <v>0</v>
      </c>
      <c r="Q1294">
        <v>8</v>
      </c>
      <c r="R1294">
        <v>0</v>
      </c>
      <c r="S1294">
        <v>1</v>
      </c>
      <c r="T1294">
        <v>2</v>
      </c>
      <c r="U1294" t="b">
        <v>1</v>
      </c>
      <c r="V1294" t="s">
        <v>1080</v>
      </c>
      <c r="W1294" t="s">
        <v>2682</v>
      </c>
      <c r="X1294" t="s">
        <v>14492</v>
      </c>
      <c r="Y1294">
        <v>50</v>
      </c>
      <c r="Z1294">
        <v>50</v>
      </c>
      <c r="AA1294">
        <v>8</v>
      </c>
      <c r="AB1294">
        <v>8</v>
      </c>
      <c r="AC1294">
        <v>10</v>
      </c>
    </row>
    <row r="1295" spans="1:29">
      <c r="A1295">
        <v>1312</v>
      </c>
      <c r="B1295" t="s">
        <v>805</v>
      </c>
      <c r="C1295" t="s">
        <v>2833</v>
      </c>
      <c r="J1295" t="s">
        <v>1436</v>
      </c>
      <c r="K1295">
        <v>0</v>
      </c>
      <c r="N1295" t="b">
        <v>1</v>
      </c>
      <c r="O1295" t="b">
        <v>0</v>
      </c>
      <c r="P1295" t="b">
        <v>0</v>
      </c>
      <c r="Q1295">
        <v>8</v>
      </c>
      <c r="R1295">
        <v>0</v>
      </c>
      <c r="S1295">
        <v>1</v>
      </c>
      <c r="T1295">
        <v>2</v>
      </c>
      <c r="U1295" t="b">
        <v>1</v>
      </c>
      <c r="V1295" t="s">
        <v>1080</v>
      </c>
      <c r="W1295" t="s">
        <v>2682</v>
      </c>
      <c r="X1295" t="s">
        <v>15337</v>
      </c>
      <c r="Y1295">
        <v>51</v>
      </c>
      <c r="Z1295">
        <v>51</v>
      </c>
      <c r="AA1295">
        <v>2</v>
      </c>
      <c r="AB1295">
        <v>2</v>
      </c>
      <c r="AC1295">
        <v>10</v>
      </c>
    </row>
    <row r="1296" spans="1:29">
      <c r="A1296">
        <v>1313</v>
      </c>
      <c r="B1296" t="s">
        <v>805</v>
      </c>
      <c r="C1296" t="s">
        <v>2834</v>
      </c>
      <c r="J1296" t="s">
        <v>1436</v>
      </c>
      <c r="K1296">
        <v>0</v>
      </c>
      <c r="N1296" t="b">
        <v>1</v>
      </c>
      <c r="O1296" t="b">
        <v>0</v>
      </c>
      <c r="P1296" t="b">
        <v>0</v>
      </c>
      <c r="Q1296">
        <v>8</v>
      </c>
      <c r="R1296">
        <v>0</v>
      </c>
      <c r="S1296">
        <v>1</v>
      </c>
      <c r="T1296">
        <v>2</v>
      </c>
      <c r="U1296" t="b">
        <v>1</v>
      </c>
      <c r="V1296" t="s">
        <v>1080</v>
      </c>
      <c r="W1296" t="s">
        <v>2682</v>
      </c>
      <c r="X1296" t="s">
        <v>14827</v>
      </c>
      <c r="Y1296">
        <v>51</v>
      </c>
      <c r="Z1296">
        <v>51</v>
      </c>
      <c r="AA1296">
        <v>4</v>
      </c>
      <c r="AB1296">
        <v>4</v>
      </c>
      <c r="AC1296">
        <v>10</v>
      </c>
    </row>
    <row r="1297" spans="1:29">
      <c r="A1297">
        <v>1314</v>
      </c>
      <c r="B1297" t="s">
        <v>805</v>
      </c>
      <c r="C1297" t="s">
        <v>2835</v>
      </c>
      <c r="J1297" t="s">
        <v>1436</v>
      </c>
      <c r="K1297">
        <v>0</v>
      </c>
      <c r="N1297" t="b">
        <v>1</v>
      </c>
      <c r="O1297" t="b">
        <v>0</v>
      </c>
      <c r="P1297" t="b">
        <v>0</v>
      </c>
      <c r="Q1297">
        <v>8</v>
      </c>
      <c r="R1297">
        <v>0</v>
      </c>
      <c r="S1297">
        <v>1</v>
      </c>
      <c r="T1297">
        <v>2</v>
      </c>
      <c r="U1297" t="b">
        <v>1</v>
      </c>
      <c r="V1297" t="s">
        <v>1080</v>
      </c>
      <c r="W1297" t="s">
        <v>2682</v>
      </c>
      <c r="X1297" t="s">
        <v>14746</v>
      </c>
      <c r="Y1297">
        <v>51</v>
      </c>
      <c r="Z1297">
        <v>51</v>
      </c>
      <c r="AA1297">
        <v>5</v>
      </c>
      <c r="AB1297">
        <v>5</v>
      </c>
      <c r="AC1297">
        <v>10</v>
      </c>
    </row>
    <row r="1298" spans="1:29">
      <c r="A1298">
        <v>1315</v>
      </c>
      <c r="B1298" t="s">
        <v>805</v>
      </c>
      <c r="C1298" t="s">
        <v>2836</v>
      </c>
      <c r="J1298" t="s">
        <v>1436</v>
      </c>
      <c r="K1298">
        <v>0</v>
      </c>
      <c r="N1298" t="b">
        <v>1</v>
      </c>
      <c r="O1298" t="b">
        <v>0</v>
      </c>
      <c r="P1298" t="b">
        <v>0</v>
      </c>
      <c r="Q1298">
        <v>8</v>
      </c>
      <c r="R1298">
        <v>0</v>
      </c>
      <c r="S1298">
        <v>1</v>
      </c>
      <c r="T1298">
        <v>2</v>
      </c>
      <c r="U1298" t="b">
        <v>1</v>
      </c>
      <c r="V1298" t="s">
        <v>1080</v>
      </c>
      <c r="W1298" t="s">
        <v>2682</v>
      </c>
      <c r="X1298" t="s">
        <v>14484</v>
      </c>
      <c r="Y1298">
        <v>51</v>
      </c>
      <c r="Z1298">
        <v>51</v>
      </c>
      <c r="AA1298">
        <v>6</v>
      </c>
      <c r="AB1298">
        <v>6</v>
      </c>
      <c r="AC1298">
        <v>10</v>
      </c>
    </row>
    <row r="1299" spans="1:29">
      <c r="A1299">
        <v>1316</v>
      </c>
      <c r="B1299" t="s">
        <v>805</v>
      </c>
      <c r="C1299" t="s">
        <v>2837</v>
      </c>
      <c r="J1299" t="s">
        <v>1436</v>
      </c>
      <c r="K1299">
        <v>0</v>
      </c>
      <c r="N1299" t="b">
        <v>1</v>
      </c>
      <c r="O1299" t="b">
        <v>0</v>
      </c>
      <c r="P1299" t="b">
        <v>0</v>
      </c>
      <c r="Q1299">
        <v>8</v>
      </c>
      <c r="R1299">
        <v>0</v>
      </c>
      <c r="S1299">
        <v>1</v>
      </c>
      <c r="T1299">
        <v>2</v>
      </c>
      <c r="U1299" t="b">
        <v>1</v>
      </c>
      <c r="V1299" t="s">
        <v>1080</v>
      </c>
      <c r="W1299" t="s">
        <v>2682</v>
      </c>
      <c r="X1299" t="s">
        <v>14766</v>
      </c>
      <c r="Y1299">
        <v>51</v>
      </c>
      <c r="Z1299">
        <v>51</v>
      </c>
      <c r="AA1299">
        <v>7</v>
      </c>
      <c r="AB1299">
        <v>7</v>
      </c>
      <c r="AC1299">
        <v>10</v>
      </c>
    </row>
    <row r="1300" spans="1:29">
      <c r="A1300">
        <v>1317</v>
      </c>
      <c r="B1300" t="s">
        <v>805</v>
      </c>
      <c r="C1300" t="s">
        <v>2838</v>
      </c>
      <c r="J1300" t="s">
        <v>1436</v>
      </c>
      <c r="K1300">
        <v>0</v>
      </c>
      <c r="N1300" t="b">
        <v>1</v>
      </c>
      <c r="O1300" t="b">
        <v>0</v>
      </c>
      <c r="P1300" t="b">
        <v>0</v>
      </c>
      <c r="Q1300">
        <v>8</v>
      </c>
      <c r="R1300">
        <v>0</v>
      </c>
      <c r="S1300">
        <v>1</v>
      </c>
      <c r="T1300">
        <v>2</v>
      </c>
      <c r="U1300" t="b">
        <v>1</v>
      </c>
      <c r="V1300" t="s">
        <v>1080</v>
      </c>
      <c r="W1300" t="s">
        <v>2682</v>
      </c>
      <c r="X1300" t="s">
        <v>14493</v>
      </c>
      <c r="Y1300">
        <v>51</v>
      </c>
      <c r="Z1300">
        <v>51</v>
      </c>
      <c r="AA1300">
        <v>8</v>
      </c>
      <c r="AB1300">
        <v>8</v>
      </c>
      <c r="AC1300">
        <v>10</v>
      </c>
    </row>
    <row r="1301" spans="1:29">
      <c r="A1301">
        <v>1318</v>
      </c>
      <c r="B1301" t="s">
        <v>805</v>
      </c>
      <c r="C1301" t="s">
        <v>2839</v>
      </c>
      <c r="J1301" t="s">
        <v>1436</v>
      </c>
      <c r="K1301">
        <v>0</v>
      </c>
      <c r="N1301" t="b">
        <v>1</v>
      </c>
      <c r="O1301" t="b">
        <v>0</v>
      </c>
      <c r="P1301" t="b">
        <v>0</v>
      </c>
      <c r="Q1301">
        <v>8</v>
      </c>
      <c r="R1301">
        <v>0</v>
      </c>
      <c r="S1301">
        <v>1</v>
      </c>
      <c r="T1301">
        <v>2</v>
      </c>
      <c r="U1301" t="b">
        <v>1</v>
      </c>
      <c r="V1301" t="s">
        <v>1080</v>
      </c>
      <c r="W1301" t="s">
        <v>2682</v>
      </c>
      <c r="X1301" t="s">
        <v>15338</v>
      </c>
      <c r="Y1301">
        <v>52</v>
      </c>
      <c r="Z1301">
        <v>52</v>
      </c>
      <c r="AA1301">
        <v>2</v>
      </c>
      <c r="AB1301">
        <v>2</v>
      </c>
      <c r="AC1301">
        <v>10</v>
      </c>
    </row>
    <row r="1302" spans="1:29">
      <c r="A1302">
        <v>1319</v>
      </c>
      <c r="B1302" t="s">
        <v>805</v>
      </c>
      <c r="C1302" t="s">
        <v>2840</v>
      </c>
      <c r="J1302" t="s">
        <v>1436</v>
      </c>
      <c r="K1302">
        <v>0</v>
      </c>
      <c r="N1302" t="b">
        <v>1</v>
      </c>
      <c r="O1302" t="b">
        <v>0</v>
      </c>
      <c r="P1302" t="b">
        <v>0</v>
      </c>
      <c r="Q1302">
        <v>8</v>
      </c>
      <c r="R1302">
        <v>0</v>
      </c>
      <c r="S1302">
        <v>1</v>
      </c>
      <c r="T1302">
        <v>2</v>
      </c>
      <c r="U1302" t="b">
        <v>1</v>
      </c>
      <c r="V1302" t="s">
        <v>1080</v>
      </c>
      <c r="W1302" t="s">
        <v>2682</v>
      </c>
      <c r="X1302" t="s">
        <v>14828</v>
      </c>
      <c r="Y1302">
        <v>52</v>
      </c>
      <c r="Z1302">
        <v>52</v>
      </c>
      <c r="AA1302">
        <v>4</v>
      </c>
      <c r="AB1302">
        <v>4</v>
      </c>
      <c r="AC1302">
        <v>10</v>
      </c>
    </row>
    <row r="1303" spans="1:29">
      <c r="A1303">
        <v>1320</v>
      </c>
      <c r="B1303" t="s">
        <v>805</v>
      </c>
      <c r="C1303" t="s">
        <v>2841</v>
      </c>
      <c r="J1303" t="s">
        <v>1436</v>
      </c>
      <c r="K1303">
        <v>0</v>
      </c>
      <c r="N1303" t="b">
        <v>1</v>
      </c>
      <c r="O1303" t="b">
        <v>0</v>
      </c>
      <c r="P1303" t="b">
        <v>0</v>
      </c>
      <c r="Q1303">
        <v>8</v>
      </c>
      <c r="R1303">
        <v>0</v>
      </c>
      <c r="S1303">
        <v>1</v>
      </c>
      <c r="T1303">
        <v>2</v>
      </c>
      <c r="U1303" t="b">
        <v>1</v>
      </c>
      <c r="V1303" t="s">
        <v>1080</v>
      </c>
      <c r="W1303" t="s">
        <v>2682</v>
      </c>
      <c r="X1303" t="s">
        <v>14829</v>
      </c>
      <c r="Y1303">
        <v>52</v>
      </c>
      <c r="Z1303">
        <v>52</v>
      </c>
      <c r="AA1303">
        <v>5</v>
      </c>
      <c r="AB1303">
        <v>5</v>
      </c>
      <c r="AC1303">
        <v>10</v>
      </c>
    </row>
    <row r="1304" spans="1:29">
      <c r="A1304">
        <v>1321</v>
      </c>
      <c r="B1304" t="s">
        <v>805</v>
      </c>
      <c r="C1304" t="s">
        <v>2842</v>
      </c>
      <c r="J1304" t="s">
        <v>1436</v>
      </c>
      <c r="K1304">
        <v>0</v>
      </c>
      <c r="N1304" t="b">
        <v>1</v>
      </c>
      <c r="O1304" t="b">
        <v>0</v>
      </c>
      <c r="P1304" t="b">
        <v>0</v>
      </c>
      <c r="Q1304">
        <v>8</v>
      </c>
      <c r="R1304">
        <v>0</v>
      </c>
      <c r="S1304">
        <v>1</v>
      </c>
      <c r="T1304">
        <v>2</v>
      </c>
      <c r="U1304" t="b">
        <v>1</v>
      </c>
      <c r="V1304" t="s">
        <v>1080</v>
      </c>
      <c r="W1304" t="s">
        <v>2682</v>
      </c>
      <c r="X1304" t="s">
        <v>14565</v>
      </c>
      <c r="Y1304">
        <v>52</v>
      </c>
      <c r="Z1304">
        <v>52</v>
      </c>
      <c r="AA1304">
        <v>6</v>
      </c>
      <c r="AB1304">
        <v>6</v>
      </c>
      <c r="AC1304">
        <v>10</v>
      </c>
    </row>
    <row r="1305" spans="1:29">
      <c r="A1305">
        <v>1322</v>
      </c>
      <c r="B1305" t="s">
        <v>805</v>
      </c>
      <c r="C1305" t="s">
        <v>2843</v>
      </c>
      <c r="J1305" t="s">
        <v>1436</v>
      </c>
      <c r="K1305">
        <v>0</v>
      </c>
      <c r="N1305" t="b">
        <v>1</v>
      </c>
      <c r="O1305" t="b">
        <v>0</v>
      </c>
      <c r="P1305" t="b">
        <v>0</v>
      </c>
      <c r="Q1305">
        <v>8</v>
      </c>
      <c r="R1305">
        <v>0</v>
      </c>
      <c r="S1305">
        <v>1</v>
      </c>
      <c r="T1305">
        <v>2</v>
      </c>
      <c r="U1305" t="b">
        <v>1</v>
      </c>
      <c r="V1305" t="s">
        <v>1080</v>
      </c>
      <c r="W1305" t="s">
        <v>2682</v>
      </c>
      <c r="X1305" t="s">
        <v>14837</v>
      </c>
      <c r="Y1305">
        <v>52</v>
      </c>
      <c r="Z1305">
        <v>52</v>
      </c>
      <c r="AA1305">
        <v>7</v>
      </c>
      <c r="AB1305">
        <v>7</v>
      </c>
      <c r="AC1305">
        <v>10</v>
      </c>
    </row>
    <row r="1306" spans="1:29">
      <c r="A1306">
        <v>1323</v>
      </c>
      <c r="B1306" t="s">
        <v>805</v>
      </c>
      <c r="C1306" t="s">
        <v>2844</v>
      </c>
      <c r="J1306" t="s">
        <v>1436</v>
      </c>
      <c r="K1306">
        <v>0</v>
      </c>
      <c r="N1306" t="b">
        <v>1</v>
      </c>
      <c r="O1306" t="b">
        <v>0</v>
      </c>
      <c r="P1306" t="b">
        <v>0</v>
      </c>
      <c r="Q1306">
        <v>8</v>
      </c>
      <c r="R1306">
        <v>0</v>
      </c>
      <c r="S1306">
        <v>1</v>
      </c>
      <c r="T1306">
        <v>2</v>
      </c>
      <c r="U1306" t="b">
        <v>1</v>
      </c>
      <c r="V1306" t="s">
        <v>1080</v>
      </c>
      <c r="W1306" t="s">
        <v>2682</v>
      </c>
      <c r="X1306" t="s">
        <v>14494</v>
      </c>
      <c r="Y1306">
        <v>52</v>
      </c>
      <c r="Z1306">
        <v>52</v>
      </c>
      <c r="AA1306">
        <v>8</v>
      </c>
      <c r="AB1306">
        <v>8</v>
      </c>
      <c r="AC1306">
        <v>10</v>
      </c>
    </row>
    <row r="1307" spans="1:29">
      <c r="A1307">
        <v>1324</v>
      </c>
      <c r="B1307" t="s">
        <v>1503</v>
      </c>
      <c r="C1307" t="s">
        <v>2845</v>
      </c>
      <c r="D1307" t="s">
        <v>2846</v>
      </c>
      <c r="E1307" t="s">
        <v>2847</v>
      </c>
      <c r="U1307" t="b">
        <v>1</v>
      </c>
      <c r="V1307" t="s">
        <v>1080</v>
      </c>
      <c r="W1307" t="s">
        <v>2682</v>
      </c>
      <c r="X1307" t="s">
        <v>15339</v>
      </c>
      <c r="Y1307">
        <v>54</v>
      </c>
      <c r="Z1307">
        <v>64</v>
      </c>
      <c r="AA1307">
        <v>2</v>
      </c>
      <c r="AB1307">
        <v>9</v>
      </c>
      <c r="AC1307">
        <v>10</v>
      </c>
    </row>
    <row r="1308" spans="1:29">
      <c r="A1308">
        <v>1325</v>
      </c>
      <c r="B1308" t="s">
        <v>827</v>
      </c>
      <c r="C1308" t="s">
        <v>2848</v>
      </c>
      <c r="U1308" t="b">
        <v>1</v>
      </c>
      <c r="V1308" t="s">
        <v>1080</v>
      </c>
      <c r="W1308" t="s">
        <v>2682</v>
      </c>
      <c r="X1308" t="s">
        <v>15340</v>
      </c>
      <c r="Y1308">
        <v>54</v>
      </c>
      <c r="Z1308">
        <v>64</v>
      </c>
      <c r="AA1308">
        <v>2</v>
      </c>
      <c r="AB1308">
        <v>8</v>
      </c>
      <c r="AC1308">
        <v>10</v>
      </c>
    </row>
    <row r="1309" spans="1:29">
      <c r="A1309">
        <v>1326</v>
      </c>
      <c r="B1309" t="s">
        <v>1508</v>
      </c>
      <c r="C1309" t="s">
        <v>2849</v>
      </c>
      <c r="U1309" t="b">
        <v>1</v>
      </c>
      <c r="V1309" t="s">
        <v>1080</v>
      </c>
      <c r="W1309" t="s">
        <v>2682</v>
      </c>
      <c r="X1309" t="s">
        <v>15341</v>
      </c>
      <c r="Y1309">
        <v>55</v>
      </c>
      <c r="Z1309">
        <v>64</v>
      </c>
      <c r="AA1309">
        <v>2</v>
      </c>
      <c r="AB1309">
        <v>9</v>
      </c>
      <c r="AC1309">
        <v>10</v>
      </c>
    </row>
    <row r="1310" spans="1:29">
      <c r="A1310">
        <v>1327</v>
      </c>
      <c r="B1310" t="s">
        <v>805</v>
      </c>
      <c r="C1310" t="s">
        <v>2850</v>
      </c>
      <c r="J1310" t="s">
        <v>1436</v>
      </c>
      <c r="K1310">
        <v>0</v>
      </c>
      <c r="N1310" t="b">
        <v>1</v>
      </c>
      <c r="O1310" t="b">
        <v>0</v>
      </c>
      <c r="P1310" t="b">
        <v>0</v>
      </c>
      <c r="Q1310">
        <v>8</v>
      </c>
      <c r="R1310">
        <v>0</v>
      </c>
      <c r="S1310">
        <v>1</v>
      </c>
      <c r="T1310">
        <v>3</v>
      </c>
      <c r="U1310" t="b">
        <v>1</v>
      </c>
      <c r="V1310" t="s">
        <v>1080</v>
      </c>
      <c r="W1310" t="s">
        <v>2682</v>
      </c>
      <c r="X1310" t="s">
        <v>15342</v>
      </c>
      <c r="Y1310">
        <v>57</v>
      </c>
      <c r="Z1310">
        <v>57</v>
      </c>
      <c r="AA1310">
        <v>2</v>
      </c>
      <c r="AB1310">
        <v>2</v>
      </c>
      <c r="AC1310">
        <v>10</v>
      </c>
    </row>
    <row r="1311" spans="1:29">
      <c r="A1311">
        <v>1328</v>
      </c>
      <c r="B1311" t="s">
        <v>805</v>
      </c>
      <c r="C1311" t="s">
        <v>2851</v>
      </c>
      <c r="J1311" t="s">
        <v>1436</v>
      </c>
      <c r="K1311">
        <v>0</v>
      </c>
      <c r="N1311" t="b">
        <v>1</v>
      </c>
      <c r="O1311" t="b">
        <v>0</v>
      </c>
      <c r="P1311" t="b">
        <v>0</v>
      </c>
      <c r="Q1311">
        <v>8</v>
      </c>
      <c r="R1311">
        <v>0</v>
      </c>
      <c r="S1311">
        <v>1</v>
      </c>
      <c r="T1311">
        <v>3</v>
      </c>
      <c r="U1311" t="b">
        <v>1</v>
      </c>
      <c r="V1311" t="s">
        <v>1080</v>
      </c>
      <c r="W1311" t="s">
        <v>2682</v>
      </c>
      <c r="X1311" t="s">
        <v>14578</v>
      </c>
      <c r="Y1311">
        <v>57</v>
      </c>
      <c r="Z1311">
        <v>57</v>
      </c>
      <c r="AA1311">
        <v>3</v>
      </c>
      <c r="AB1311">
        <v>3</v>
      </c>
      <c r="AC1311">
        <v>10</v>
      </c>
    </row>
    <row r="1312" spans="1:29">
      <c r="A1312">
        <v>1329</v>
      </c>
      <c r="B1312" t="s">
        <v>805</v>
      </c>
      <c r="C1312" t="s">
        <v>2852</v>
      </c>
      <c r="J1312" t="s">
        <v>1436</v>
      </c>
      <c r="K1312">
        <v>0</v>
      </c>
      <c r="N1312" t="b">
        <v>1</v>
      </c>
      <c r="O1312" t="b">
        <v>0</v>
      </c>
      <c r="P1312" t="b">
        <v>0</v>
      </c>
      <c r="Q1312">
        <v>8</v>
      </c>
      <c r="R1312">
        <v>0</v>
      </c>
      <c r="S1312">
        <v>1</v>
      </c>
      <c r="T1312">
        <v>3</v>
      </c>
      <c r="U1312" t="b">
        <v>1</v>
      </c>
      <c r="V1312" t="s">
        <v>1080</v>
      </c>
      <c r="W1312" t="s">
        <v>2682</v>
      </c>
      <c r="X1312" t="s">
        <v>15343</v>
      </c>
      <c r="Y1312">
        <v>58</v>
      </c>
      <c r="Z1312">
        <v>58</v>
      </c>
      <c r="AA1312">
        <v>2</v>
      </c>
      <c r="AB1312">
        <v>2</v>
      </c>
      <c r="AC1312">
        <v>10</v>
      </c>
    </row>
    <row r="1313" spans="1:29">
      <c r="A1313">
        <v>1330</v>
      </c>
      <c r="B1313" t="s">
        <v>805</v>
      </c>
      <c r="C1313" t="s">
        <v>2853</v>
      </c>
      <c r="J1313" t="s">
        <v>1436</v>
      </c>
      <c r="K1313">
        <v>0</v>
      </c>
      <c r="N1313" t="b">
        <v>1</v>
      </c>
      <c r="O1313" t="b">
        <v>0</v>
      </c>
      <c r="P1313" t="b">
        <v>0</v>
      </c>
      <c r="Q1313">
        <v>8</v>
      </c>
      <c r="R1313">
        <v>0</v>
      </c>
      <c r="S1313">
        <v>1</v>
      </c>
      <c r="T1313">
        <v>3</v>
      </c>
      <c r="U1313" t="b">
        <v>1</v>
      </c>
      <c r="V1313" t="s">
        <v>1080</v>
      </c>
      <c r="W1313" t="s">
        <v>2682</v>
      </c>
      <c r="X1313" t="s">
        <v>14581</v>
      </c>
      <c r="Y1313">
        <v>58</v>
      </c>
      <c r="Z1313">
        <v>58</v>
      </c>
      <c r="AA1313">
        <v>3</v>
      </c>
      <c r="AB1313">
        <v>3</v>
      </c>
      <c r="AC1313">
        <v>10</v>
      </c>
    </row>
    <row r="1314" spans="1:29">
      <c r="A1314">
        <v>1331</v>
      </c>
      <c r="B1314" t="s">
        <v>805</v>
      </c>
      <c r="C1314" t="s">
        <v>2854</v>
      </c>
      <c r="J1314" t="s">
        <v>1436</v>
      </c>
      <c r="K1314">
        <v>0</v>
      </c>
      <c r="N1314" t="b">
        <v>1</v>
      </c>
      <c r="O1314" t="b">
        <v>0</v>
      </c>
      <c r="P1314" t="b">
        <v>0</v>
      </c>
      <c r="Q1314">
        <v>8</v>
      </c>
      <c r="R1314">
        <v>0</v>
      </c>
      <c r="S1314">
        <v>1</v>
      </c>
      <c r="T1314">
        <v>3</v>
      </c>
      <c r="U1314" t="b">
        <v>1</v>
      </c>
      <c r="V1314" t="s">
        <v>1080</v>
      </c>
      <c r="W1314" t="s">
        <v>2682</v>
      </c>
      <c r="X1314" t="s">
        <v>15344</v>
      </c>
      <c r="Y1314">
        <v>59</v>
      </c>
      <c r="Z1314">
        <v>59</v>
      </c>
      <c r="AA1314">
        <v>2</v>
      </c>
      <c r="AB1314">
        <v>2</v>
      </c>
      <c r="AC1314">
        <v>10</v>
      </c>
    </row>
    <row r="1315" spans="1:29">
      <c r="A1315">
        <v>1332</v>
      </c>
      <c r="B1315" t="s">
        <v>805</v>
      </c>
      <c r="C1315" t="s">
        <v>2855</v>
      </c>
      <c r="J1315" t="s">
        <v>1436</v>
      </c>
      <c r="K1315">
        <v>0</v>
      </c>
      <c r="N1315" t="b">
        <v>1</v>
      </c>
      <c r="O1315" t="b">
        <v>0</v>
      </c>
      <c r="P1315" t="b">
        <v>0</v>
      </c>
      <c r="Q1315">
        <v>8</v>
      </c>
      <c r="R1315">
        <v>0</v>
      </c>
      <c r="S1315">
        <v>1</v>
      </c>
      <c r="T1315">
        <v>3</v>
      </c>
      <c r="U1315" t="b">
        <v>1</v>
      </c>
      <c r="V1315" t="s">
        <v>1080</v>
      </c>
      <c r="W1315" t="s">
        <v>2682</v>
      </c>
      <c r="X1315" t="s">
        <v>14584</v>
      </c>
      <c r="Y1315">
        <v>59</v>
      </c>
      <c r="Z1315">
        <v>59</v>
      </c>
      <c r="AA1315">
        <v>3</v>
      </c>
      <c r="AB1315">
        <v>3</v>
      </c>
      <c r="AC1315">
        <v>10</v>
      </c>
    </row>
    <row r="1316" spans="1:29">
      <c r="A1316">
        <v>1333</v>
      </c>
      <c r="B1316" t="s">
        <v>805</v>
      </c>
      <c r="C1316" t="s">
        <v>2856</v>
      </c>
      <c r="J1316" t="s">
        <v>1436</v>
      </c>
      <c r="K1316">
        <v>0</v>
      </c>
      <c r="N1316" t="b">
        <v>1</v>
      </c>
      <c r="O1316" t="b">
        <v>0</v>
      </c>
      <c r="P1316" t="b">
        <v>0</v>
      </c>
      <c r="Q1316">
        <v>8</v>
      </c>
      <c r="R1316">
        <v>0</v>
      </c>
      <c r="S1316">
        <v>1</v>
      </c>
      <c r="T1316">
        <v>3</v>
      </c>
      <c r="U1316" t="b">
        <v>1</v>
      </c>
      <c r="V1316" t="s">
        <v>1080</v>
      </c>
      <c r="W1316" t="s">
        <v>2682</v>
      </c>
      <c r="X1316" t="s">
        <v>15345</v>
      </c>
      <c r="Y1316">
        <v>60</v>
      </c>
      <c r="Z1316">
        <v>60</v>
      </c>
      <c r="AA1316">
        <v>2</v>
      </c>
      <c r="AB1316">
        <v>2</v>
      </c>
      <c r="AC1316">
        <v>10</v>
      </c>
    </row>
    <row r="1317" spans="1:29">
      <c r="A1317">
        <v>1334</v>
      </c>
      <c r="B1317" t="s">
        <v>805</v>
      </c>
      <c r="C1317" t="s">
        <v>2857</v>
      </c>
      <c r="J1317" t="s">
        <v>1436</v>
      </c>
      <c r="K1317">
        <v>0</v>
      </c>
      <c r="N1317" t="b">
        <v>1</v>
      </c>
      <c r="O1317" t="b">
        <v>0</v>
      </c>
      <c r="P1317" t="b">
        <v>0</v>
      </c>
      <c r="Q1317">
        <v>8</v>
      </c>
      <c r="R1317">
        <v>0</v>
      </c>
      <c r="S1317">
        <v>1</v>
      </c>
      <c r="T1317">
        <v>3</v>
      </c>
      <c r="U1317" t="b">
        <v>1</v>
      </c>
      <c r="V1317" t="s">
        <v>1080</v>
      </c>
      <c r="W1317" t="s">
        <v>2682</v>
      </c>
      <c r="X1317" t="s">
        <v>14587</v>
      </c>
      <c r="Y1317">
        <v>60</v>
      </c>
      <c r="Z1317">
        <v>60</v>
      </c>
      <c r="AA1317">
        <v>3</v>
      </c>
      <c r="AB1317">
        <v>3</v>
      </c>
      <c r="AC1317">
        <v>10</v>
      </c>
    </row>
    <row r="1318" spans="1:29">
      <c r="A1318">
        <v>1335</v>
      </c>
      <c r="B1318" t="s">
        <v>805</v>
      </c>
      <c r="C1318" t="s">
        <v>2858</v>
      </c>
      <c r="J1318" t="s">
        <v>1436</v>
      </c>
      <c r="K1318">
        <v>0</v>
      </c>
      <c r="N1318" t="b">
        <v>1</v>
      </c>
      <c r="O1318" t="b">
        <v>0</v>
      </c>
      <c r="P1318" t="b">
        <v>0</v>
      </c>
      <c r="Q1318">
        <v>8</v>
      </c>
      <c r="R1318">
        <v>0</v>
      </c>
      <c r="S1318">
        <v>1</v>
      </c>
      <c r="T1318">
        <v>3</v>
      </c>
      <c r="U1318" t="b">
        <v>1</v>
      </c>
      <c r="V1318" t="s">
        <v>1080</v>
      </c>
      <c r="W1318" t="s">
        <v>2682</v>
      </c>
      <c r="X1318" t="s">
        <v>15346</v>
      </c>
      <c r="Y1318">
        <v>61</v>
      </c>
      <c r="Z1318">
        <v>61</v>
      </c>
      <c r="AA1318">
        <v>2</v>
      </c>
      <c r="AB1318">
        <v>2</v>
      </c>
      <c r="AC1318">
        <v>10</v>
      </c>
    </row>
    <row r="1319" spans="1:29">
      <c r="A1319">
        <v>1336</v>
      </c>
      <c r="B1319" t="s">
        <v>805</v>
      </c>
      <c r="C1319" t="s">
        <v>2859</v>
      </c>
      <c r="J1319" t="s">
        <v>1436</v>
      </c>
      <c r="K1319">
        <v>0</v>
      </c>
      <c r="N1319" t="b">
        <v>1</v>
      </c>
      <c r="O1319" t="b">
        <v>0</v>
      </c>
      <c r="P1319" t="b">
        <v>0</v>
      </c>
      <c r="Q1319">
        <v>8</v>
      </c>
      <c r="R1319">
        <v>0</v>
      </c>
      <c r="S1319">
        <v>1</v>
      </c>
      <c r="T1319">
        <v>3</v>
      </c>
      <c r="U1319" t="b">
        <v>1</v>
      </c>
      <c r="V1319" t="s">
        <v>1080</v>
      </c>
      <c r="W1319" t="s">
        <v>2682</v>
      </c>
      <c r="X1319" t="s">
        <v>14590</v>
      </c>
      <c r="Y1319">
        <v>61</v>
      </c>
      <c r="Z1319">
        <v>61</v>
      </c>
      <c r="AA1319">
        <v>3</v>
      </c>
      <c r="AB1319">
        <v>3</v>
      </c>
      <c r="AC1319">
        <v>10</v>
      </c>
    </row>
    <row r="1320" spans="1:29">
      <c r="A1320">
        <v>1337</v>
      </c>
      <c r="B1320" t="s">
        <v>805</v>
      </c>
      <c r="C1320" t="s">
        <v>2860</v>
      </c>
      <c r="J1320" t="s">
        <v>1436</v>
      </c>
      <c r="K1320">
        <v>0</v>
      </c>
      <c r="N1320" t="b">
        <v>1</v>
      </c>
      <c r="O1320" t="b">
        <v>0</v>
      </c>
      <c r="P1320" t="b">
        <v>0</v>
      </c>
      <c r="Q1320">
        <v>8</v>
      </c>
      <c r="R1320">
        <v>0</v>
      </c>
      <c r="S1320">
        <v>1</v>
      </c>
      <c r="T1320">
        <v>3</v>
      </c>
      <c r="U1320" t="b">
        <v>1</v>
      </c>
      <c r="V1320" t="s">
        <v>1080</v>
      </c>
      <c r="W1320" t="s">
        <v>2682</v>
      </c>
      <c r="X1320" t="s">
        <v>15347</v>
      </c>
      <c r="Y1320">
        <v>62</v>
      </c>
      <c r="Z1320">
        <v>62</v>
      </c>
      <c r="AA1320">
        <v>2</v>
      </c>
      <c r="AB1320">
        <v>2</v>
      </c>
      <c r="AC1320">
        <v>10</v>
      </c>
    </row>
    <row r="1321" spans="1:29">
      <c r="A1321">
        <v>1338</v>
      </c>
      <c r="B1321" t="s">
        <v>805</v>
      </c>
      <c r="C1321" t="s">
        <v>2861</v>
      </c>
      <c r="J1321" t="s">
        <v>1436</v>
      </c>
      <c r="K1321">
        <v>0</v>
      </c>
      <c r="N1321" t="b">
        <v>1</v>
      </c>
      <c r="O1321" t="b">
        <v>0</v>
      </c>
      <c r="P1321" t="b">
        <v>0</v>
      </c>
      <c r="Q1321">
        <v>8</v>
      </c>
      <c r="R1321">
        <v>0</v>
      </c>
      <c r="S1321">
        <v>1</v>
      </c>
      <c r="T1321">
        <v>3</v>
      </c>
      <c r="U1321" t="b">
        <v>1</v>
      </c>
      <c r="V1321" t="s">
        <v>1080</v>
      </c>
      <c r="W1321" t="s">
        <v>2682</v>
      </c>
      <c r="X1321" t="s">
        <v>15348</v>
      </c>
      <c r="Y1321">
        <v>62</v>
      </c>
      <c r="Z1321">
        <v>62</v>
      </c>
      <c r="AA1321">
        <v>3</v>
      </c>
      <c r="AB1321">
        <v>3</v>
      </c>
      <c r="AC1321">
        <v>10</v>
      </c>
    </row>
    <row r="1322" spans="1:29">
      <c r="A1322">
        <v>1339</v>
      </c>
      <c r="B1322" t="s">
        <v>805</v>
      </c>
      <c r="C1322" t="s">
        <v>2862</v>
      </c>
      <c r="J1322" t="s">
        <v>1436</v>
      </c>
      <c r="K1322">
        <v>0</v>
      </c>
      <c r="N1322" t="b">
        <v>1</v>
      </c>
      <c r="O1322" t="b">
        <v>0</v>
      </c>
      <c r="P1322" t="b">
        <v>0</v>
      </c>
      <c r="Q1322">
        <v>8</v>
      </c>
      <c r="R1322">
        <v>0</v>
      </c>
      <c r="S1322">
        <v>1</v>
      </c>
      <c r="T1322">
        <v>3</v>
      </c>
      <c r="U1322" t="b">
        <v>1</v>
      </c>
      <c r="V1322" t="s">
        <v>1080</v>
      </c>
      <c r="W1322" t="s">
        <v>2682</v>
      </c>
      <c r="X1322" t="s">
        <v>15349</v>
      </c>
      <c r="Y1322">
        <v>63</v>
      </c>
      <c r="Z1322">
        <v>63</v>
      </c>
      <c r="AA1322">
        <v>2</v>
      </c>
      <c r="AB1322">
        <v>2</v>
      </c>
      <c r="AC1322">
        <v>10</v>
      </c>
    </row>
    <row r="1323" spans="1:29">
      <c r="A1323">
        <v>1340</v>
      </c>
      <c r="B1323" t="s">
        <v>805</v>
      </c>
      <c r="C1323" t="s">
        <v>2863</v>
      </c>
      <c r="J1323" t="s">
        <v>1436</v>
      </c>
      <c r="K1323">
        <v>0</v>
      </c>
      <c r="N1323" t="b">
        <v>1</v>
      </c>
      <c r="O1323" t="b">
        <v>0</v>
      </c>
      <c r="P1323" t="b">
        <v>0</v>
      </c>
      <c r="Q1323">
        <v>8</v>
      </c>
      <c r="R1323">
        <v>0</v>
      </c>
      <c r="S1323">
        <v>1</v>
      </c>
      <c r="T1323">
        <v>3</v>
      </c>
      <c r="U1323" t="b">
        <v>1</v>
      </c>
      <c r="V1323" t="s">
        <v>1080</v>
      </c>
      <c r="W1323" t="s">
        <v>2682</v>
      </c>
      <c r="X1323" t="s">
        <v>15350</v>
      </c>
      <c r="Y1323">
        <v>63</v>
      </c>
      <c r="Z1323">
        <v>63</v>
      </c>
      <c r="AA1323">
        <v>3</v>
      </c>
      <c r="AB1323">
        <v>3</v>
      </c>
      <c r="AC1323">
        <v>10</v>
      </c>
    </row>
    <row r="1324" spans="1:29">
      <c r="A1324">
        <v>1341</v>
      </c>
      <c r="B1324" t="s">
        <v>805</v>
      </c>
      <c r="C1324" t="s">
        <v>2864</v>
      </c>
      <c r="J1324" t="s">
        <v>1440</v>
      </c>
      <c r="K1324">
        <v>0</v>
      </c>
      <c r="N1324" t="b">
        <v>1</v>
      </c>
      <c r="O1324" t="b">
        <v>0</v>
      </c>
      <c r="P1324" t="b">
        <v>0</v>
      </c>
      <c r="Q1324">
        <v>8</v>
      </c>
      <c r="R1324">
        <v>0</v>
      </c>
      <c r="S1324">
        <v>1</v>
      </c>
      <c r="T1324">
        <v>3</v>
      </c>
      <c r="U1324" t="b">
        <v>1</v>
      </c>
      <c r="V1324" t="s">
        <v>1080</v>
      </c>
      <c r="W1324" t="s">
        <v>2682</v>
      </c>
      <c r="X1324" t="s">
        <v>14846</v>
      </c>
      <c r="Y1324">
        <v>57</v>
      </c>
      <c r="Z1324">
        <v>57</v>
      </c>
      <c r="AA1324">
        <v>4</v>
      </c>
      <c r="AB1324">
        <v>4</v>
      </c>
      <c r="AC1324">
        <v>10</v>
      </c>
    </row>
    <row r="1325" spans="1:29">
      <c r="A1325">
        <v>1342</v>
      </c>
      <c r="B1325" t="s">
        <v>805</v>
      </c>
      <c r="C1325" t="s">
        <v>2865</v>
      </c>
      <c r="J1325" t="s">
        <v>1440</v>
      </c>
      <c r="K1325">
        <v>0</v>
      </c>
      <c r="N1325" t="b">
        <v>1</v>
      </c>
      <c r="O1325" t="b">
        <v>0</v>
      </c>
      <c r="P1325" t="b">
        <v>0</v>
      </c>
      <c r="Q1325">
        <v>8</v>
      </c>
      <c r="R1325">
        <v>0</v>
      </c>
      <c r="S1325">
        <v>1</v>
      </c>
      <c r="T1325">
        <v>3</v>
      </c>
      <c r="U1325" t="b">
        <v>1</v>
      </c>
      <c r="V1325" t="s">
        <v>1080</v>
      </c>
      <c r="W1325" t="s">
        <v>2682</v>
      </c>
      <c r="X1325" t="s">
        <v>14847</v>
      </c>
      <c r="Y1325">
        <v>57</v>
      </c>
      <c r="Z1325">
        <v>57</v>
      </c>
      <c r="AA1325">
        <v>5</v>
      </c>
      <c r="AB1325">
        <v>5</v>
      </c>
      <c r="AC1325">
        <v>10</v>
      </c>
    </row>
    <row r="1326" spans="1:29">
      <c r="A1326">
        <v>1343</v>
      </c>
      <c r="B1326" t="s">
        <v>805</v>
      </c>
      <c r="C1326" t="s">
        <v>2866</v>
      </c>
      <c r="J1326" t="s">
        <v>1440</v>
      </c>
      <c r="K1326">
        <v>0</v>
      </c>
      <c r="N1326" t="b">
        <v>1</v>
      </c>
      <c r="O1326" t="b">
        <v>0</v>
      </c>
      <c r="P1326" t="b">
        <v>0</v>
      </c>
      <c r="Q1326">
        <v>8</v>
      </c>
      <c r="R1326">
        <v>0</v>
      </c>
      <c r="S1326">
        <v>1</v>
      </c>
      <c r="T1326">
        <v>3</v>
      </c>
      <c r="U1326" t="b">
        <v>1</v>
      </c>
      <c r="V1326" t="s">
        <v>1080</v>
      </c>
      <c r="W1326" t="s">
        <v>2682</v>
      </c>
      <c r="X1326" t="s">
        <v>14848</v>
      </c>
      <c r="Y1326">
        <v>58</v>
      </c>
      <c r="Z1326">
        <v>58</v>
      </c>
      <c r="AA1326">
        <v>4</v>
      </c>
      <c r="AB1326">
        <v>4</v>
      </c>
      <c r="AC1326">
        <v>10</v>
      </c>
    </row>
    <row r="1327" spans="1:29">
      <c r="A1327">
        <v>1344</v>
      </c>
      <c r="B1327" t="s">
        <v>805</v>
      </c>
      <c r="C1327" t="s">
        <v>2867</v>
      </c>
      <c r="J1327" t="s">
        <v>1440</v>
      </c>
      <c r="K1327">
        <v>0</v>
      </c>
      <c r="N1327" t="b">
        <v>1</v>
      </c>
      <c r="O1327" t="b">
        <v>0</v>
      </c>
      <c r="P1327" t="b">
        <v>0</v>
      </c>
      <c r="Q1327">
        <v>8</v>
      </c>
      <c r="R1327">
        <v>0</v>
      </c>
      <c r="S1327">
        <v>1</v>
      </c>
      <c r="T1327">
        <v>3</v>
      </c>
      <c r="U1327" t="b">
        <v>1</v>
      </c>
      <c r="V1327" t="s">
        <v>1080</v>
      </c>
      <c r="W1327" t="s">
        <v>2682</v>
      </c>
      <c r="X1327" t="s">
        <v>14849</v>
      </c>
      <c r="Y1327">
        <v>58</v>
      </c>
      <c r="Z1327">
        <v>58</v>
      </c>
      <c r="AA1327">
        <v>5</v>
      </c>
      <c r="AB1327">
        <v>5</v>
      </c>
      <c r="AC1327">
        <v>10</v>
      </c>
    </row>
    <row r="1328" spans="1:29">
      <c r="A1328">
        <v>1345</v>
      </c>
      <c r="B1328" t="s">
        <v>805</v>
      </c>
      <c r="C1328" t="s">
        <v>2868</v>
      </c>
      <c r="J1328" t="s">
        <v>1440</v>
      </c>
      <c r="K1328">
        <v>0</v>
      </c>
      <c r="N1328" t="b">
        <v>1</v>
      </c>
      <c r="O1328" t="b">
        <v>0</v>
      </c>
      <c r="P1328" t="b">
        <v>0</v>
      </c>
      <c r="Q1328">
        <v>8</v>
      </c>
      <c r="R1328">
        <v>0</v>
      </c>
      <c r="S1328">
        <v>1</v>
      </c>
      <c r="T1328">
        <v>3</v>
      </c>
      <c r="U1328" t="b">
        <v>1</v>
      </c>
      <c r="V1328" t="s">
        <v>1080</v>
      </c>
      <c r="W1328" t="s">
        <v>2682</v>
      </c>
      <c r="X1328" t="s">
        <v>14850</v>
      </c>
      <c r="Y1328">
        <v>59</v>
      </c>
      <c r="Z1328">
        <v>59</v>
      </c>
      <c r="AA1328">
        <v>4</v>
      </c>
      <c r="AB1328">
        <v>4</v>
      </c>
      <c r="AC1328">
        <v>10</v>
      </c>
    </row>
    <row r="1329" spans="1:29">
      <c r="A1329">
        <v>1346</v>
      </c>
      <c r="B1329" t="s">
        <v>805</v>
      </c>
      <c r="C1329" t="s">
        <v>2869</v>
      </c>
      <c r="J1329" t="s">
        <v>1440</v>
      </c>
      <c r="K1329">
        <v>0</v>
      </c>
      <c r="N1329" t="b">
        <v>1</v>
      </c>
      <c r="O1329" t="b">
        <v>0</v>
      </c>
      <c r="P1329" t="b">
        <v>0</v>
      </c>
      <c r="Q1329">
        <v>8</v>
      </c>
      <c r="R1329">
        <v>0</v>
      </c>
      <c r="S1329">
        <v>1</v>
      </c>
      <c r="T1329">
        <v>3</v>
      </c>
      <c r="U1329" t="b">
        <v>1</v>
      </c>
      <c r="V1329" t="s">
        <v>1080</v>
      </c>
      <c r="W1329" t="s">
        <v>2682</v>
      </c>
      <c r="X1329" t="s">
        <v>14851</v>
      </c>
      <c r="Y1329">
        <v>59</v>
      </c>
      <c r="Z1329">
        <v>59</v>
      </c>
      <c r="AA1329">
        <v>5</v>
      </c>
      <c r="AB1329">
        <v>5</v>
      </c>
      <c r="AC1329">
        <v>10</v>
      </c>
    </row>
    <row r="1330" spans="1:29">
      <c r="A1330">
        <v>1347</v>
      </c>
      <c r="B1330" t="s">
        <v>805</v>
      </c>
      <c r="C1330" t="s">
        <v>2870</v>
      </c>
      <c r="J1330" t="s">
        <v>1440</v>
      </c>
      <c r="K1330">
        <v>0</v>
      </c>
      <c r="N1330" t="b">
        <v>1</v>
      </c>
      <c r="O1330" t="b">
        <v>0</v>
      </c>
      <c r="P1330" t="b">
        <v>0</v>
      </c>
      <c r="Q1330">
        <v>8</v>
      </c>
      <c r="R1330">
        <v>0</v>
      </c>
      <c r="S1330">
        <v>1</v>
      </c>
      <c r="T1330">
        <v>3</v>
      </c>
      <c r="U1330" t="b">
        <v>1</v>
      </c>
      <c r="V1330" t="s">
        <v>1080</v>
      </c>
      <c r="W1330" t="s">
        <v>2682</v>
      </c>
      <c r="X1330" t="s">
        <v>14852</v>
      </c>
      <c r="Y1330">
        <v>60</v>
      </c>
      <c r="Z1330">
        <v>60</v>
      </c>
      <c r="AA1330">
        <v>4</v>
      </c>
      <c r="AB1330">
        <v>4</v>
      </c>
      <c r="AC1330">
        <v>10</v>
      </c>
    </row>
    <row r="1331" spans="1:29">
      <c r="A1331">
        <v>1348</v>
      </c>
      <c r="B1331" t="s">
        <v>805</v>
      </c>
      <c r="C1331" t="s">
        <v>2871</v>
      </c>
      <c r="J1331" t="s">
        <v>1440</v>
      </c>
      <c r="K1331">
        <v>0</v>
      </c>
      <c r="N1331" t="b">
        <v>1</v>
      </c>
      <c r="O1331" t="b">
        <v>0</v>
      </c>
      <c r="P1331" t="b">
        <v>0</v>
      </c>
      <c r="Q1331">
        <v>8</v>
      </c>
      <c r="R1331">
        <v>0</v>
      </c>
      <c r="S1331">
        <v>1</v>
      </c>
      <c r="T1331">
        <v>3</v>
      </c>
      <c r="U1331" t="b">
        <v>1</v>
      </c>
      <c r="V1331" t="s">
        <v>1080</v>
      </c>
      <c r="W1331" t="s">
        <v>2682</v>
      </c>
      <c r="X1331" t="s">
        <v>14853</v>
      </c>
      <c r="Y1331">
        <v>60</v>
      </c>
      <c r="Z1331">
        <v>60</v>
      </c>
      <c r="AA1331">
        <v>5</v>
      </c>
      <c r="AB1331">
        <v>5</v>
      </c>
      <c r="AC1331">
        <v>10</v>
      </c>
    </row>
    <row r="1332" spans="1:29">
      <c r="A1332">
        <v>1349</v>
      </c>
      <c r="B1332" t="s">
        <v>805</v>
      </c>
      <c r="C1332" t="s">
        <v>2872</v>
      </c>
      <c r="J1332" t="s">
        <v>1440</v>
      </c>
      <c r="K1332">
        <v>0</v>
      </c>
      <c r="N1332" t="b">
        <v>1</v>
      </c>
      <c r="O1332" t="b">
        <v>0</v>
      </c>
      <c r="P1332" t="b">
        <v>0</v>
      </c>
      <c r="Q1332">
        <v>8</v>
      </c>
      <c r="R1332">
        <v>0</v>
      </c>
      <c r="S1332">
        <v>1</v>
      </c>
      <c r="T1332">
        <v>3</v>
      </c>
      <c r="U1332" t="b">
        <v>1</v>
      </c>
      <c r="V1332" t="s">
        <v>1080</v>
      </c>
      <c r="W1332" t="s">
        <v>2682</v>
      </c>
      <c r="X1332" t="s">
        <v>14854</v>
      </c>
      <c r="Y1332">
        <v>61</v>
      </c>
      <c r="Z1332">
        <v>61</v>
      </c>
      <c r="AA1332">
        <v>4</v>
      </c>
      <c r="AB1332">
        <v>4</v>
      </c>
      <c r="AC1332">
        <v>10</v>
      </c>
    </row>
    <row r="1333" spans="1:29">
      <c r="A1333">
        <v>1350</v>
      </c>
      <c r="B1333" t="s">
        <v>805</v>
      </c>
      <c r="C1333" t="s">
        <v>2873</v>
      </c>
      <c r="J1333" t="s">
        <v>1440</v>
      </c>
      <c r="K1333">
        <v>0</v>
      </c>
      <c r="N1333" t="b">
        <v>1</v>
      </c>
      <c r="O1333" t="b">
        <v>0</v>
      </c>
      <c r="P1333" t="b">
        <v>0</v>
      </c>
      <c r="Q1333">
        <v>8</v>
      </c>
      <c r="R1333">
        <v>0</v>
      </c>
      <c r="S1333">
        <v>1</v>
      </c>
      <c r="T1333">
        <v>3</v>
      </c>
      <c r="U1333" t="b">
        <v>1</v>
      </c>
      <c r="V1333" t="s">
        <v>1080</v>
      </c>
      <c r="W1333" t="s">
        <v>2682</v>
      </c>
      <c r="X1333" t="s">
        <v>14855</v>
      </c>
      <c r="Y1333">
        <v>61</v>
      </c>
      <c r="Z1333">
        <v>61</v>
      </c>
      <c r="AA1333">
        <v>5</v>
      </c>
      <c r="AB1333">
        <v>5</v>
      </c>
      <c r="AC1333">
        <v>10</v>
      </c>
    </row>
    <row r="1334" spans="1:29">
      <c r="A1334">
        <v>1351</v>
      </c>
      <c r="B1334" t="s">
        <v>805</v>
      </c>
      <c r="C1334" t="s">
        <v>2874</v>
      </c>
      <c r="J1334" t="s">
        <v>1440</v>
      </c>
      <c r="K1334">
        <v>0</v>
      </c>
      <c r="N1334" t="b">
        <v>1</v>
      </c>
      <c r="O1334" t="b">
        <v>0</v>
      </c>
      <c r="P1334" t="b">
        <v>0</v>
      </c>
      <c r="Q1334">
        <v>8</v>
      </c>
      <c r="R1334">
        <v>0</v>
      </c>
      <c r="S1334">
        <v>1</v>
      </c>
      <c r="T1334">
        <v>3</v>
      </c>
      <c r="U1334" t="b">
        <v>1</v>
      </c>
      <c r="V1334" t="s">
        <v>1080</v>
      </c>
      <c r="W1334" t="s">
        <v>2682</v>
      </c>
      <c r="X1334" t="s">
        <v>14856</v>
      </c>
      <c r="Y1334">
        <v>62</v>
      </c>
      <c r="Z1334">
        <v>62</v>
      </c>
      <c r="AA1334">
        <v>4</v>
      </c>
      <c r="AB1334">
        <v>4</v>
      </c>
      <c r="AC1334">
        <v>10</v>
      </c>
    </row>
    <row r="1335" spans="1:29">
      <c r="A1335">
        <v>1352</v>
      </c>
      <c r="B1335" t="s">
        <v>805</v>
      </c>
      <c r="C1335" t="s">
        <v>2875</v>
      </c>
      <c r="J1335" t="s">
        <v>1440</v>
      </c>
      <c r="K1335">
        <v>0</v>
      </c>
      <c r="N1335" t="b">
        <v>1</v>
      </c>
      <c r="O1335" t="b">
        <v>0</v>
      </c>
      <c r="P1335" t="b">
        <v>0</v>
      </c>
      <c r="Q1335">
        <v>8</v>
      </c>
      <c r="R1335">
        <v>0</v>
      </c>
      <c r="S1335">
        <v>1</v>
      </c>
      <c r="T1335">
        <v>3</v>
      </c>
      <c r="U1335" t="b">
        <v>1</v>
      </c>
      <c r="V1335" t="s">
        <v>1080</v>
      </c>
      <c r="W1335" t="s">
        <v>2682</v>
      </c>
      <c r="X1335" t="s">
        <v>14857</v>
      </c>
      <c r="Y1335">
        <v>62</v>
      </c>
      <c r="Z1335">
        <v>62</v>
      </c>
      <c r="AA1335">
        <v>5</v>
      </c>
      <c r="AB1335">
        <v>5</v>
      </c>
      <c r="AC1335">
        <v>10</v>
      </c>
    </row>
    <row r="1336" spans="1:29">
      <c r="A1336">
        <v>1353</v>
      </c>
      <c r="B1336" t="s">
        <v>805</v>
      </c>
      <c r="C1336" t="s">
        <v>2876</v>
      </c>
      <c r="J1336" t="s">
        <v>1440</v>
      </c>
      <c r="K1336">
        <v>0</v>
      </c>
      <c r="N1336" t="b">
        <v>1</v>
      </c>
      <c r="O1336" t="b">
        <v>0</v>
      </c>
      <c r="P1336" t="b">
        <v>0</v>
      </c>
      <c r="Q1336">
        <v>8</v>
      </c>
      <c r="R1336">
        <v>0</v>
      </c>
      <c r="S1336">
        <v>1</v>
      </c>
      <c r="T1336">
        <v>3</v>
      </c>
      <c r="U1336" t="b">
        <v>1</v>
      </c>
      <c r="V1336" t="s">
        <v>1080</v>
      </c>
      <c r="W1336" t="s">
        <v>2682</v>
      </c>
      <c r="X1336" t="s">
        <v>14858</v>
      </c>
      <c r="Y1336">
        <v>63</v>
      </c>
      <c r="Z1336">
        <v>63</v>
      </c>
      <c r="AA1336">
        <v>4</v>
      </c>
      <c r="AB1336">
        <v>4</v>
      </c>
      <c r="AC1336">
        <v>10</v>
      </c>
    </row>
    <row r="1337" spans="1:29">
      <c r="A1337">
        <v>1354</v>
      </c>
      <c r="B1337" t="s">
        <v>805</v>
      </c>
      <c r="C1337" t="s">
        <v>2877</v>
      </c>
      <c r="J1337" t="s">
        <v>1440</v>
      </c>
      <c r="K1337">
        <v>0</v>
      </c>
      <c r="N1337" t="b">
        <v>1</v>
      </c>
      <c r="O1337" t="b">
        <v>0</v>
      </c>
      <c r="P1337" t="b">
        <v>0</v>
      </c>
      <c r="Q1337">
        <v>8</v>
      </c>
      <c r="R1337">
        <v>0</v>
      </c>
      <c r="S1337">
        <v>1</v>
      </c>
      <c r="T1337">
        <v>3</v>
      </c>
      <c r="U1337" t="b">
        <v>1</v>
      </c>
      <c r="V1337" t="s">
        <v>1080</v>
      </c>
      <c r="W1337" t="s">
        <v>2682</v>
      </c>
      <c r="X1337" t="s">
        <v>14859</v>
      </c>
      <c r="Y1337">
        <v>63</v>
      </c>
      <c r="Z1337">
        <v>63</v>
      </c>
      <c r="AA1337">
        <v>5</v>
      </c>
      <c r="AB1337">
        <v>5</v>
      </c>
      <c r="AC1337">
        <v>10</v>
      </c>
    </row>
    <row r="1338" spans="1:29">
      <c r="A1338">
        <v>1355</v>
      </c>
      <c r="B1338" t="s">
        <v>805</v>
      </c>
      <c r="C1338" t="s">
        <v>2878</v>
      </c>
      <c r="J1338" t="s">
        <v>1458</v>
      </c>
      <c r="K1338">
        <v>0</v>
      </c>
      <c r="N1338" t="b">
        <v>0</v>
      </c>
      <c r="O1338" t="b">
        <v>1</v>
      </c>
      <c r="P1338" t="b">
        <v>0</v>
      </c>
      <c r="Q1338">
        <v>8</v>
      </c>
      <c r="R1338">
        <v>0</v>
      </c>
      <c r="S1338">
        <v>1</v>
      </c>
      <c r="T1338">
        <v>3</v>
      </c>
      <c r="U1338" t="b">
        <v>1</v>
      </c>
      <c r="V1338" t="s">
        <v>1080</v>
      </c>
      <c r="W1338" t="s">
        <v>2682</v>
      </c>
      <c r="X1338" t="s">
        <v>14579</v>
      </c>
      <c r="Y1338">
        <v>57</v>
      </c>
      <c r="Z1338">
        <v>57</v>
      </c>
      <c r="AA1338">
        <v>6</v>
      </c>
      <c r="AB1338">
        <v>6</v>
      </c>
      <c r="AC1338">
        <v>10</v>
      </c>
    </row>
    <row r="1339" spans="1:29">
      <c r="A1339">
        <v>1356</v>
      </c>
      <c r="B1339" t="s">
        <v>805</v>
      </c>
      <c r="C1339" t="s">
        <v>2879</v>
      </c>
      <c r="J1339" t="s">
        <v>1458</v>
      </c>
      <c r="K1339">
        <v>0</v>
      </c>
      <c r="N1339" t="b">
        <v>0</v>
      </c>
      <c r="O1339" t="b">
        <v>1</v>
      </c>
      <c r="P1339" t="b">
        <v>0</v>
      </c>
      <c r="Q1339">
        <v>8</v>
      </c>
      <c r="R1339">
        <v>0</v>
      </c>
      <c r="S1339">
        <v>1</v>
      </c>
      <c r="T1339">
        <v>3</v>
      </c>
      <c r="U1339" t="b">
        <v>1</v>
      </c>
      <c r="V1339" t="s">
        <v>1080</v>
      </c>
      <c r="W1339" t="s">
        <v>2682</v>
      </c>
      <c r="X1339" t="s">
        <v>14582</v>
      </c>
      <c r="Y1339">
        <v>58</v>
      </c>
      <c r="Z1339">
        <v>58</v>
      </c>
      <c r="AA1339">
        <v>6</v>
      </c>
      <c r="AB1339">
        <v>6</v>
      </c>
      <c r="AC1339">
        <v>10</v>
      </c>
    </row>
    <row r="1340" spans="1:29">
      <c r="A1340">
        <v>1357</v>
      </c>
      <c r="B1340" t="s">
        <v>805</v>
      </c>
      <c r="C1340" t="s">
        <v>2880</v>
      </c>
      <c r="J1340" t="s">
        <v>1458</v>
      </c>
      <c r="K1340">
        <v>0</v>
      </c>
      <c r="N1340" t="b">
        <v>0</v>
      </c>
      <c r="O1340" t="b">
        <v>1</v>
      </c>
      <c r="P1340" t="b">
        <v>0</v>
      </c>
      <c r="Q1340">
        <v>8</v>
      </c>
      <c r="R1340">
        <v>0</v>
      </c>
      <c r="S1340">
        <v>1</v>
      </c>
      <c r="T1340">
        <v>3</v>
      </c>
      <c r="U1340" t="b">
        <v>1</v>
      </c>
      <c r="V1340" t="s">
        <v>1080</v>
      </c>
      <c r="W1340" t="s">
        <v>2682</v>
      </c>
      <c r="X1340" t="s">
        <v>14585</v>
      </c>
      <c r="Y1340">
        <v>59</v>
      </c>
      <c r="Z1340">
        <v>59</v>
      </c>
      <c r="AA1340">
        <v>6</v>
      </c>
      <c r="AB1340">
        <v>6</v>
      </c>
      <c r="AC1340">
        <v>10</v>
      </c>
    </row>
    <row r="1341" spans="1:29">
      <c r="A1341">
        <v>1358</v>
      </c>
      <c r="B1341" t="s">
        <v>805</v>
      </c>
      <c r="C1341" t="s">
        <v>2881</v>
      </c>
      <c r="J1341" t="s">
        <v>1458</v>
      </c>
      <c r="K1341">
        <v>0</v>
      </c>
      <c r="N1341" t="b">
        <v>0</v>
      </c>
      <c r="O1341" t="b">
        <v>1</v>
      </c>
      <c r="P1341" t="b">
        <v>0</v>
      </c>
      <c r="Q1341">
        <v>8</v>
      </c>
      <c r="R1341">
        <v>0</v>
      </c>
      <c r="S1341">
        <v>1</v>
      </c>
      <c r="T1341">
        <v>3</v>
      </c>
      <c r="U1341" t="b">
        <v>1</v>
      </c>
      <c r="V1341" t="s">
        <v>1080</v>
      </c>
      <c r="W1341" t="s">
        <v>2682</v>
      </c>
      <c r="X1341" t="s">
        <v>14588</v>
      </c>
      <c r="Y1341">
        <v>60</v>
      </c>
      <c r="Z1341">
        <v>60</v>
      </c>
      <c r="AA1341">
        <v>6</v>
      </c>
      <c r="AB1341">
        <v>6</v>
      </c>
      <c r="AC1341">
        <v>10</v>
      </c>
    </row>
    <row r="1342" spans="1:29">
      <c r="A1342">
        <v>1359</v>
      </c>
      <c r="B1342" t="s">
        <v>805</v>
      </c>
      <c r="C1342" t="s">
        <v>2882</v>
      </c>
      <c r="J1342" t="s">
        <v>1458</v>
      </c>
      <c r="K1342">
        <v>0</v>
      </c>
      <c r="N1342" t="b">
        <v>0</v>
      </c>
      <c r="O1342" t="b">
        <v>1</v>
      </c>
      <c r="P1342" t="b">
        <v>0</v>
      </c>
      <c r="Q1342">
        <v>8</v>
      </c>
      <c r="R1342">
        <v>0</v>
      </c>
      <c r="S1342">
        <v>1</v>
      </c>
      <c r="T1342">
        <v>3</v>
      </c>
      <c r="U1342" t="b">
        <v>1</v>
      </c>
      <c r="V1342" t="s">
        <v>1080</v>
      </c>
      <c r="W1342" t="s">
        <v>2682</v>
      </c>
      <c r="X1342" t="s">
        <v>14591</v>
      </c>
      <c r="Y1342">
        <v>61</v>
      </c>
      <c r="Z1342">
        <v>61</v>
      </c>
      <c r="AA1342">
        <v>6</v>
      </c>
      <c r="AB1342">
        <v>6</v>
      </c>
      <c r="AC1342">
        <v>10</v>
      </c>
    </row>
    <row r="1343" spans="1:29">
      <c r="A1343">
        <v>1360</v>
      </c>
      <c r="B1343" t="s">
        <v>805</v>
      </c>
      <c r="C1343" t="s">
        <v>2883</v>
      </c>
      <c r="J1343" t="s">
        <v>1458</v>
      </c>
      <c r="K1343">
        <v>0</v>
      </c>
      <c r="N1343" t="b">
        <v>0</v>
      </c>
      <c r="O1343" t="b">
        <v>1</v>
      </c>
      <c r="P1343" t="b">
        <v>0</v>
      </c>
      <c r="Q1343">
        <v>8</v>
      </c>
      <c r="R1343">
        <v>0</v>
      </c>
      <c r="S1343">
        <v>1</v>
      </c>
      <c r="T1343">
        <v>3</v>
      </c>
      <c r="U1343" t="b">
        <v>1</v>
      </c>
      <c r="V1343" t="s">
        <v>1080</v>
      </c>
      <c r="W1343" t="s">
        <v>2682</v>
      </c>
      <c r="X1343" t="s">
        <v>14883</v>
      </c>
      <c r="Y1343">
        <v>62</v>
      </c>
      <c r="Z1343">
        <v>62</v>
      </c>
      <c r="AA1343">
        <v>6</v>
      </c>
      <c r="AB1343">
        <v>6</v>
      </c>
      <c r="AC1343">
        <v>10</v>
      </c>
    </row>
    <row r="1344" spans="1:29">
      <c r="A1344">
        <v>1361</v>
      </c>
      <c r="B1344" t="s">
        <v>805</v>
      </c>
      <c r="C1344" t="s">
        <v>2884</v>
      </c>
      <c r="J1344" t="s">
        <v>1458</v>
      </c>
      <c r="K1344">
        <v>0</v>
      </c>
      <c r="N1344" t="b">
        <v>0</v>
      </c>
      <c r="O1344" t="b">
        <v>1</v>
      </c>
      <c r="P1344" t="b">
        <v>0</v>
      </c>
      <c r="Q1344">
        <v>8</v>
      </c>
      <c r="R1344">
        <v>0</v>
      </c>
      <c r="S1344">
        <v>1</v>
      </c>
      <c r="T1344">
        <v>3</v>
      </c>
      <c r="U1344" t="b">
        <v>1</v>
      </c>
      <c r="V1344" t="s">
        <v>1080</v>
      </c>
      <c r="W1344" t="s">
        <v>2682</v>
      </c>
      <c r="X1344" t="s">
        <v>14884</v>
      </c>
      <c r="Y1344">
        <v>63</v>
      </c>
      <c r="Z1344">
        <v>63</v>
      </c>
      <c r="AA1344">
        <v>6</v>
      </c>
      <c r="AB1344">
        <v>6</v>
      </c>
      <c r="AC1344">
        <v>10</v>
      </c>
    </row>
    <row r="1345" spans="1:29">
      <c r="A1345">
        <v>1362</v>
      </c>
      <c r="B1345" t="s">
        <v>805</v>
      </c>
      <c r="C1345" t="s">
        <v>2885</v>
      </c>
      <c r="J1345" t="s">
        <v>1440</v>
      </c>
      <c r="K1345">
        <v>0</v>
      </c>
      <c r="N1345" t="b">
        <v>1</v>
      </c>
      <c r="O1345" t="b">
        <v>0</v>
      </c>
      <c r="P1345" t="b">
        <v>0</v>
      </c>
      <c r="Q1345">
        <v>8</v>
      </c>
      <c r="R1345">
        <v>0</v>
      </c>
      <c r="S1345">
        <v>1</v>
      </c>
      <c r="T1345">
        <v>3</v>
      </c>
      <c r="U1345" t="b">
        <v>1</v>
      </c>
      <c r="V1345" t="s">
        <v>1080</v>
      </c>
      <c r="W1345" t="s">
        <v>2682</v>
      </c>
      <c r="X1345" t="s">
        <v>14898</v>
      </c>
      <c r="Y1345">
        <v>57</v>
      </c>
      <c r="Z1345">
        <v>57</v>
      </c>
      <c r="AA1345">
        <v>7</v>
      </c>
      <c r="AB1345">
        <v>7</v>
      </c>
      <c r="AC1345">
        <v>10</v>
      </c>
    </row>
    <row r="1346" spans="1:29">
      <c r="A1346">
        <v>1363</v>
      </c>
      <c r="B1346" t="s">
        <v>805</v>
      </c>
      <c r="C1346" t="s">
        <v>2886</v>
      </c>
      <c r="J1346" t="s">
        <v>1440</v>
      </c>
      <c r="K1346">
        <v>0</v>
      </c>
      <c r="N1346" t="b">
        <v>1</v>
      </c>
      <c r="O1346" t="b">
        <v>0</v>
      </c>
      <c r="P1346" t="b">
        <v>0</v>
      </c>
      <c r="Q1346">
        <v>8</v>
      </c>
      <c r="R1346">
        <v>0</v>
      </c>
      <c r="S1346">
        <v>1</v>
      </c>
      <c r="T1346">
        <v>3</v>
      </c>
      <c r="U1346" t="b">
        <v>1</v>
      </c>
      <c r="V1346" t="s">
        <v>1080</v>
      </c>
      <c r="W1346" t="s">
        <v>2682</v>
      </c>
      <c r="X1346" t="s">
        <v>14899</v>
      </c>
      <c r="Y1346">
        <v>58</v>
      </c>
      <c r="Z1346">
        <v>58</v>
      </c>
      <c r="AA1346">
        <v>7</v>
      </c>
      <c r="AB1346">
        <v>7</v>
      </c>
      <c r="AC1346">
        <v>10</v>
      </c>
    </row>
    <row r="1347" spans="1:29">
      <c r="A1347">
        <v>1364</v>
      </c>
      <c r="B1347" t="s">
        <v>805</v>
      </c>
      <c r="C1347" t="s">
        <v>2887</v>
      </c>
      <c r="J1347" t="s">
        <v>1440</v>
      </c>
      <c r="K1347">
        <v>0</v>
      </c>
      <c r="N1347" t="b">
        <v>1</v>
      </c>
      <c r="O1347" t="b">
        <v>0</v>
      </c>
      <c r="P1347" t="b">
        <v>0</v>
      </c>
      <c r="Q1347">
        <v>8</v>
      </c>
      <c r="R1347">
        <v>0</v>
      </c>
      <c r="S1347">
        <v>1</v>
      </c>
      <c r="T1347">
        <v>3</v>
      </c>
      <c r="U1347" t="b">
        <v>1</v>
      </c>
      <c r="V1347" t="s">
        <v>1080</v>
      </c>
      <c r="W1347" t="s">
        <v>2682</v>
      </c>
      <c r="X1347" t="s">
        <v>14900</v>
      </c>
      <c r="Y1347">
        <v>59</v>
      </c>
      <c r="Z1347">
        <v>59</v>
      </c>
      <c r="AA1347">
        <v>7</v>
      </c>
      <c r="AB1347">
        <v>7</v>
      </c>
      <c r="AC1347">
        <v>10</v>
      </c>
    </row>
    <row r="1348" spans="1:29">
      <c r="A1348">
        <v>1365</v>
      </c>
      <c r="B1348" t="s">
        <v>805</v>
      </c>
      <c r="C1348" t="s">
        <v>2888</v>
      </c>
      <c r="J1348" t="s">
        <v>1440</v>
      </c>
      <c r="K1348">
        <v>0</v>
      </c>
      <c r="N1348" t="b">
        <v>1</v>
      </c>
      <c r="O1348" t="b">
        <v>0</v>
      </c>
      <c r="P1348" t="b">
        <v>0</v>
      </c>
      <c r="Q1348">
        <v>8</v>
      </c>
      <c r="R1348">
        <v>0</v>
      </c>
      <c r="S1348">
        <v>1</v>
      </c>
      <c r="T1348">
        <v>3</v>
      </c>
      <c r="U1348" t="b">
        <v>1</v>
      </c>
      <c r="V1348" t="s">
        <v>1080</v>
      </c>
      <c r="W1348" t="s">
        <v>2682</v>
      </c>
      <c r="X1348" t="s">
        <v>14901</v>
      </c>
      <c r="Y1348">
        <v>60</v>
      </c>
      <c r="Z1348">
        <v>60</v>
      </c>
      <c r="AA1348">
        <v>7</v>
      </c>
      <c r="AB1348">
        <v>7</v>
      </c>
      <c r="AC1348">
        <v>10</v>
      </c>
    </row>
    <row r="1349" spans="1:29">
      <c r="A1349">
        <v>1366</v>
      </c>
      <c r="B1349" t="s">
        <v>805</v>
      </c>
      <c r="C1349" t="s">
        <v>2889</v>
      </c>
      <c r="J1349" t="s">
        <v>1440</v>
      </c>
      <c r="K1349">
        <v>0</v>
      </c>
      <c r="N1349" t="b">
        <v>1</v>
      </c>
      <c r="O1349" t="b">
        <v>0</v>
      </c>
      <c r="P1349" t="b">
        <v>0</v>
      </c>
      <c r="Q1349">
        <v>8</v>
      </c>
      <c r="R1349">
        <v>0</v>
      </c>
      <c r="S1349">
        <v>1</v>
      </c>
      <c r="T1349">
        <v>3</v>
      </c>
      <c r="U1349" t="b">
        <v>1</v>
      </c>
      <c r="V1349" t="s">
        <v>1080</v>
      </c>
      <c r="W1349" t="s">
        <v>2682</v>
      </c>
      <c r="X1349" t="s">
        <v>14902</v>
      </c>
      <c r="Y1349">
        <v>61</v>
      </c>
      <c r="Z1349">
        <v>61</v>
      </c>
      <c r="AA1349">
        <v>7</v>
      </c>
      <c r="AB1349">
        <v>7</v>
      </c>
      <c r="AC1349">
        <v>10</v>
      </c>
    </row>
    <row r="1350" spans="1:29">
      <c r="A1350">
        <v>1367</v>
      </c>
      <c r="B1350" t="s">
        <v>805</v>
      </c>
      <c r="C1350" t="s">
        <v>2890</v>
      </c>
      <c r="J1350" t="s">
        <v>1440</v>
      </c>
      <c r="K1350">
        <v>0</v>
      </c>
      <c r="N1350" t="b">
        <v>1</v>
      </c>
      <c r="O1350" t="b">
        <v>0</v>
      </c>
      <c r="P1350" t="b">
        <v>0</v>
      </c>
      <c r="Q1350">
        <v>8</v>
      </c>
      <c r="R1350">
        <v>0</v>
      </c>
      <c r="S1350">
        <v>1</v>
      </c>
      <c r="T1350">
        <v>3</v>
      </c>
      <c r="U1350" t="b">
        <v>1</v>
      </c>
      <c r="V1350" t="s">
        <v>1080</v>
      </c>
      <c r="W1350" t="s">
        <v>2682</v>
      </c>
      <c r="X1350" t="s">
        <v>14903</v>
      </c>
      <c r="Y1350">
        <v>62</v>
      </c>
      <c r="Z1350">
        <v>62</v>
      </c>
      <c r="AA1350">
        <v>7</v>
      </c>
      <c r="AB1350">
        <v>7</v>
      </c>
      <c r="AC1350">
        <v>10</v>
      </c>
    </row>
    <row r="1351" spans="1:29">
      <c r="A1351">
        <v>1368</v>
      </c>
      <c r="B1351" t="s">
        <v>805</v>
      </c>
      <c r="C1351" t="s">
        <v>2891</v>
      </c>
      <c r="J1351" t="s">
        <v>1440</v>
      </c>
      <c r="K1351">
        <v>0</v>
      </c>
      <c r="N1351" t="b">
        <v>1</v>
      </c>
      <c r="O1351" t="b">
        <v>0</v>
      </c>
      <c r="P1351" t="b">
        <v>0</v>
      </c>
      <c r="Q1351">
        <v>8</v>
      </c>
      <c r="R1351">
        <v>0</v>
      </c>
      <c r="S1351">
        <v>1</v>
      </c>
      <c r="T1351">
        <v>3</v>
      </c>
      <c r="U1351" t="b">
        <v>1</v>
      </c>
      <c r="V1351" t="s">
        <v>1080</v>
      </c>
      <c r="W1351" t="s">
        <v>2682</v>
      </c>
      <c r="X1351" t="s">
        <v>14904</v>
      </c>
      <c r="Y1351">
        <v>63</v>
      </c>
      <c r="Z1351">
        <v>63</v>
      </c>
      <c r="AA1351">
        <v>7</v>
      </c>
      <c r="AB1351">
        <v>7</v>
      </c>
      <c r="AC1351">
        <v>10</v>
      </c>
    </row>
    <row r="1352" spans="1:29">
      <c r="A1352">
        <v>1369</v>
      </c>
      <c r="B1352" t="s">
        <v>805</v>
      </c>
      <c r="C1352" t="s">
        <v>2892</v>
      </c>
      <c r="J1352" t="s">
        <v>1440</v>
      </c>
      <c r="K1352">
        <v>0</v>
      </c>
      <c r="N1352" t="b">
        <v>0</v>
      </c>
      <c r="O1352" t="b">
        <v>1</v>
      </c>
      <c r="P1352" t="b">
        <v>0</v>
      </c>
      <c r="Q1352">
        <v>8</v>
      </c>
      <c r="R1352">
        <v>0</v>
      </c>
      <c r="S1352">
        <v>1</v>
      </c>
      <c r="T1352">
        <v>3</v>
      </c>
      <c r="U1352" t="b">
        <v>1</v>
      </c>
      <c r="V1352" t="s">
        <v>1080</v>
      </c>
      <c r="W1352" t="s">
        <v>2682</v>
      </c>
      <c r="X1352" t="s">
        <v>14919</v>
      </c>
      <c r="Y1352">
        <v>57</v>
      </c>
      <c r="Z1352">
        <v>57</v>
      </c>
      <c r="AA1352">
        <v>8</v>
      </c>
      <c r="AB1352">
        <v>8</v>
      </c>
      <c r="AC1352">
        <v>10</v>
      </c>
    </row>
    <row r="1353" spans="1:29">
      <c r="A1353">
        <v>1370</v>
      </c>
      <c r="B1353" t="s">
        <v>805</v>
      </c>
      <c r="C1353" t="s">
        <v>2893</v>
      </c>
      <c r="J1353" t="s">
        <v>1440</v>
      </c>
      <c r="K1353">
        <v>0</v>
      </c>
      <c r="N1353" t="b">
        <v>0</v>
      </c>
      <c r="O1353" t="b">
        <v>1</v>
      </c>
      <c r="P1353" t="b">
        <v>0</v>
      </c>
      <c r="Q1353">
        <v>8</v>
      </c>
      <c r="R1353">
        <v>0</v>
      </c>
      <c r="S1353">
        <v>1</v>
      </c>
      <c r="T1353">
        <v>3</v>
      </c>
      <c r="U1353" t="b">
        <v>1</v>
      </c>
      <c r="V1353" t="s">
        <v>1080</v>
      </c>
      <c r="W1353" t="s">
        <v>2682</v>
      </c>
      <c r="X1353" t="s">
        <v>14920</v>
      </c>
      <c r="Y1353">
        <v>58</v>
      </c>
      <c r="Z1353">
        <v>58</v>
      </c>
      <c r="AA1353">
        <v>8</v>
      </c>
      <c r="AB1353">
        <v>8</v>
      </c>
      <c r="AC1353">
        <v>10</v>
      </c>
    </row>
    <row r="1354" spans="1:29">
      <c r="A1354">
        <v>1371</v>
      </c>
      <c r="B1354" t="s">
        <v>805</v>
      </c>
      <c r="C1354" t="s">
        <v>2894</v>
      </c>
      <c r="J1354" t="s">
        <v>1440</v>
      </c>
      <c r="K1354">
        <v>0</v>
      </c>
      <c r="N1354" t="b">
        <v>0</v>
      </c>
      <c r="O1354" t="b">
        <v>1</v>
      </c>
      <c r="P1354" t="b">
        <v>0</v>
      </c>
      <c r="Q1354">
        <v>8</v>
      </c>
      <c r="R1354">
        <v>0</v>
      </c>
      <c r="S1354">
        <v>1</v>
      </c>
      <c r="T1354">
        <v>3</v>
      </c>
      <c r="U1354" t="b">
        <v>1</v>
      </c>
      <c r="V1354" t="s">
        <v>1080</v>
      </c>
      <c r="W1354" t="s">
        <v>2682</v>
      </c>
      <c r="X1354" t="s">
        <v>14921</v>
      </c>
      <c r="Y1354">
        <v>59</v>
      </c>
      <c r="Z1354">
        <v>59</v>
      </c>
      <c r="AA1354">
        <v>8</v>
      </c>
      <c r="AB1354">
        <v>8</v>
      </c>
      <c r="AC1354">
        <v>10</v>
      </c>
    </row>
    <row r="1355" spans="1:29">
      <c r="A1355">
        <v>1372</v>
      </c>
      <c r="B1355" t="s">
        <v>805</v>
      </c>
      <c r="C1355" t="s">
        <v>2895</v>
      </c>
      <c r="J1355" t="s">
        <v>1440</v>
      </c>
      <c r="K1355">
        <v>0</v>
      </c>
      <c r="N1355" t="b">
        <v>0</v>
      </c>
      <c r="O1355" t="b">
        <v>1</v>
      </c>
      <c r="P1355" t="b">
        <v>0</v>
      </c>
      <c r="Q1355">
        <v>8</v>
      </c>
      <c r="R1355">
        <v>0</v>
      </c>
      <c r="S1355">
        <v>1</v>
      </c>
      <c r="T1355">
        <v>3</v>
      </c>
      <c r="U1355" t="b">
        <v>1</v>
      </c>
      <c r="V1355" t="s">
        <v>1080</v>
      </c>
      <c r="W1355" t="s">
        <v>2682</v>
      </c>
      <c r="X1355" t="s">
        <v>14922</v>
      </c>
      <c r="Y1355">
        <v>60</v>
      </c>
      <c r="Z1355">
        <v>60</v>
      </c>
      <c r="AA1355">
        <v>8</v>
      </c>
      <c r="AB1355">
        <v>8</v>
      </c>
      <c r="AC1355">
        <v>10</v>
      </c>
    </row>
    <row r="1356" spans="1:29">
      <c r="A1356">
        <v>1373</v>
      </c>
      <c r="B1356" t="s">
        <v>805</v>
      </c>
      <c r="C1356" t="s">
        <v>2896</v>
      </c>
      <c r="J1356" t="s">
        <v>1440</v>
      </c>
      <c r="K1356">
        <v>0</v>
      </c>
      <c r="N1356" t="b">
        <v>0</v>
      </c>
      <c r="O1356" t="b">
        <v>1</v>
      </c>
      <c r="P1356" t="b">
        <v>0</v>
      </c>
      <c r="Q1356">
        <v>8</v>
      </c>
      <c r="R1356">
        <v>0</v>
      </c>
      <c r="S1356">
        <v>1</v>
      </c>
      <c r="T1356">
        <v>3</v>
      </c>
      <c r="U1356" t="b">
        <v>1</v>
      </c>
      <c r="V1356" t="s">
        <v>1080</v>
      </c>
      <c r="W1356" t="s">
        <v>2682</v>
      </c>
      <c r="X1356" t="s">
        <v>14923</v>
      </c>
      <c r="Y1356">
        <v>61</v>
      </c>
      <c r="Z1356">
        <v>61</v>
      </c>
      <c r="AA1356">
        <v>8</v>
      </c>
      <c r="AB1356">
        <v>8</v>
      </c>
      <c r="AC1356">
        <v>10</v>
      </c>
    </row>
    <row r="1357" spans="1:29">
      <c r="A1357">
        <v>1374</v>
      </c>
      <c r="B1357" t="s">
        <v>805</v>
      </c>
      <c r="C1357" t="s">
        <v>2897</v>
      </c>
      <c r="J1357" t="s">
        <v>1440</v>
      </c>
      <c r="K1357">
        <v>0</v>
      </c>
      <c r="N1357" t="b">
        <v>0</v>
      </c>
      <c r="O1357" t="b">
        <v>1</v>
      </c>
      <c r="P1357" t="b">
        <v>0</v>
      </c>
      <c r="Q1357">
        <v>8</v>
      </c>
      <c r="R1357">
        <v>0</v>
      </c>
      <c r="S1357">
        <v>1</v>
      </c>
      <c r="T1357">
        <v>3</v>
      </c>
      <c r="U1357" t="b">
        <v>1</v>
      </c>
      <c r="V1357" t="s">
        <v>1080</v>
      </c>
      <c r="W1357" t="s">
        <v>2682</v>
      </c>
      <c r="X1357" t="s">
        <v>14924</v>
      </c>
      <c r="Y1357">
        <v>62</v>
      </c>
      <c r="Z1357">
        <v>62</v>
      </c>
      <c r="AA1357">
        <v>8</v>
      </c>
      <c r="AB1357">
        <v>8</v>
      </c>
      <c r="AC1357">
        <v>10</v>
      </c>
    </row>
    <row r="1358" spans="1:29">
      <c r="A1358">
        <v>1375</v>
      </c>
      <c r="B1358" t="s">
        <v>805</v>
      </c>
      <c r="C1358" t="s">
        <v>2898</v>
      </c>
      <c r="J1358" t="s">
        <v>1440</v>
      </c>
      <c r="K1358">
        <v>0</v>
      </c>
      <c r="N1358" t="b">
        <v>0</v>
      </c>
      <c r="O1358" t="b">
        <v>1</v>
      </c>
      <c r="P1358" t="b">
        <v>0</v>
      </c>
      <c r="Q1358">
        <v>8</v>
      </c>
      <c r="R1358">
        <v>0</v>
      </c>
      <c r="S1358">
        <v>1</v>
      </c>
      <c r="T1358">
        <v>3</v>
      </c>
      <c r="U1358" t="b">
        <v>1</v>
      </c>
      <c r="V1358" t="s">
        <v>1080</v>
      </c>
      <c r="W1358" t="s">
        <v>2682</v>
      </c>
      <c r="X1358" t="s">
        <v>14925</v>
      </c>
      <c r="Y1358">
        <v>63</v>
      </c>
      <c r="Z1358">
        <v>63</v>
      </c>
      <c r="AA1358">
        <v>8</v>
      </c>
      <c r="AB1358">
        <v>8</v>
      </c>
      <c r="AC1358">
        <v>10</v>
      </c>
    </row>
    <row r="1359" spans="1:29">
      <c r="A1359">
        <v>1376</v>
      </c>
      <c r="B1359" t="s">
        <v>805</v>
      </c>
      <c r="C1359" t="s">
        <v>2899</v>
      </c>
      <c r="J1359" t="s">
        <v>1440</v>
      </c>
      <c r="K1359">
        <v>0</v>
      </c>
      <c r="N1359" t="b">
        <v>0</v>
      </c>
      <c r="O1359" t="b">
        <v>1</v>
      </c>
      <c r="P1359" t="b">
        <v>0</v>
      </c>
      <c r="Q1359">
        <v>8</v>
      </c>
      <c r="R1359">
        <v>0</v>
      </c>
      <c r="S1359">
        <v>1</v>
      </c>
      <c r="T1359">
        <v>3</v>
      </c>
      <c r="U1359" t="b">
        <v>1</v>
      </c>
      <c r="V1359" t="s">
        <v>1080</v>
      </c>
      <c r="W1359" t="s">
        <v>2682</v>
      </c>
      <c r="X1359" t="s">
        <v>14926</v>
      </c>
      <c r="Y1359">
        <v>64</v>
      </c>
      <c r="Z1359">
        <v>64</v>
      </c>
      <c r="AA1359">
        <v>8</v>
      </c>
      <c r="AB1359">
        <v>8</v>
      </c>
      <c r="AC1359">
        <v>10</v>
      </c>
    </row>
    <row r="1360" spans="1:29">
      <c r="A1360">
        <v>1377</v>
      </c>
      <c r="B1360" t="s">
        <v>805</v>
      </c>
      <c r="C1360" t="s">
        <v>2900</v>
      </c>
      <c r="J1360" t="s">
        <v>1440</v>
      </c>
      <c r="K1360">
        <v>0</v>
      </c>
      <c r="N1360" t="b">
        <v>0</v>
      </c>
      <c r="O1360" t="b">
        <v>1</v>
      </c>
      <c r="P1360" t="b">
        <v>0</v>
      </c>
      <c r="Q1360">
        <v>8</v>
      </c>
      <c r="R1360">
        <v>0</v>
      </c>
      <c r="S1360">
        <v>1</v>
      </c>
      <c r="T1360">
        <v>3</v>
      </c>
      <c r="U1360" t="b">
        <v>1</v>
      </c>
      <c r="V1360" t="s">
        <v>1080</v>
      </c>
      <c r="W1360" t="s">
        <v>2682</v>
      </c>
      <c r="X1360" t="s">
        <v>14905</v>
      </c>
      <c r="Y1360">
        <v>64</v>
      </c>
      <c r="Z1360">
        <v>64</v>
      </c>
      <c r="AA1360">
        <v>7</v>
      </c>
      <c r="AB1360">
        <v>7</v>
      </c>
      <c r="AC1360">
        <v>10</v>
      </c>
    </row>
    <row r="1361" spans="1:29">
      <c r="A1361">
        <v>1378</v>
      </c>
      <c r="B1361" t="s">
        <v>1503</v>
      </c>
      <c r="C1361" t="s">
        <v>2901</v>
      </c>
      <c r="D1361" t="s">
        <v>2902</v>
      </c>
      <c r="E1361" t="s">
        <v>2903</v>
      </c>
      <c r="U1361" t="b">
        <v>1</v>
      </c>
      <c r="V1361" t="s">
        <v>1081</v>
      </c>
      <c r="W1361" t="s">
        <v>2904</v>
      </c>
      <c r="X1361" t="s">
        <v>15351</v>
      </c>
      <c r="Y1361">
        <v>12</v>
      </c>
      <c r="Z1361">
        <v>49</v>
      </c>
      <c r="AA1361">
        <v>2</v>
      </c>
      <c r="AB1361">
        <v>12</v>
      </c>
      <c r="AC1361">
        <v>11</v>
      </c>
    </row>
    <row r="1362" spans="1:29">
      <c r="A1362">
        <v>1379</v>
      </c>
      <c r="B1362" t="s">
        <v>827</v>
      </c>
      <c r="C1362" t="s">
        <v>2905</v>
      </c>
      <c r="U1362" t="b">
        <v>1</v>
      </c>
      <c r="V1362" t="s">
        <v>1081</v>
      </c>
      <c r="W1362" t="s">
        <v>2904</v>
      </c>
      <c r="X1362" t="s">
        <v>15352</v>
      </c>
      <c r="Y1362">
        <v>12</v>
      </c>
      <c r="Z1362">
        <v>49</v>
      </c>
      <c r="AA1362">
        <v>2</v>
      </c>
      <c r="AB1362">
        <v>11</v>
      </c>
      <c r="AC1362">
        <v>11</v>
      </c>
    </row>
    <row r="1363" spans="1:29">
      <c r="A1363">
        <v>1380</v>
      </c>
      <c r="B1363" t="s">
        <v>1508</v>
      </c>
      <c r="C1363" t="s">
        <v>2906</v>
      </c>
      <c r="U1363" t="b">
        <v>1</v>
      </c>
      <c r="V1363" t="s">
        <v>1081</v>
      </c>
      <c r="W1363" t="s">
        <v>2904</v>
      </c>
      <c r="X1363" t="s">
        <v>15353</v>
      </c>
      <c r="Y1363">
        <v>13</v>
      </c>
      <c r="Z1363">
        <v>49</v>
      </c>
      <c r="AA1363">
        <v>2</v>
      </c>
      <c r="AB1363">
        <v>12</v>
      </c>
      <c r="AC1363">
        <v>11</v>
      </c>
    </row>
    <row r="1364" spans="1:29">
      <c r="A1364">
        <v>1493</v>
      </c>
      <c r="B1364" t="s">
        <v>805</v>
      </c>
      <c r="C1364" t="s">
        <v>2907</v>
      </c>
      <c r="J1364" t="s">
        <v>1436</v>
      </c>
      <c r="K1364">
        <v>0</v>
      </c>
      <c r="N1364" t="b">
        <v>1</v>
      </c>
      <c r="O1364" t="b">
        <v>0</v>
      </c>
      <c r="P1364" t="b">
        <v>0</v>
      </c>
      <c r="Q1364">
        <v>11</v>
      </c>
      <c r="R1364">
        <v>0</v>
      </c>
      <c r="S1364">
        <v>1</v>
      </c>
      <c r="T1364">
        <v>3</v>
      </c>
      <c r="U1364" t="b">
        <v>1</v>
      </c>
      <c r="V1364" t="s">
        <v>1081</v>
      </c>
      <c r="W1364" t="s">
        <v>2904</v>
      </c>
      <c r="X1364" t="s">
        <v>14704</v>
      </c>
      <c r="Y1364">
        <v>15</v>
      </c>
      <c r="Z1364">
        <v>15</v>
      </c>
      <c r="AA1364">
        <v>2</v>
      </c>
      <c r="AB1364">
        <v>2</v>
      </c>
      <c r="AC1364">
        <v>11</v>
      </c>
    </row>
    <row r="1365" spans="1:29">
      <c r="A1365">
        <v>1494</v>
      </c>
      <c r="B1365" t="s">
        <v>805</v>
      </c>
      <c r="C1365" t="s">
        <v>2908</v>
      </c>
      <c r="J1365" t="s">
        <v>1436</v>
      </c>
      <c r="K1365">
        <v>0</v>
      </c>
      <c r="N1365" t="b">
        <v>1</v>
      </c>
      <c r="O1365" t="b">
        <v>0</v>
      </c>
      <c r="P1365" t="b">
        <v>0</v>
      </c>
      <c r="Q1365">
        <v>11</v>
      </c>
      <c r="R1365">
        <v>0</v>
      </c>
      <c r="S1365">
        <v>1</v>
      </c>
      <c r="T1365">
        <v>3</v>
      </c>
      <c r="U1365" t="b">
        <v>1</v>
      </c>
      <c r="V1365" t="s">
        <v>1081</v>
      </c>
      <c r="W1365" t="s">
        <v>2904</v>
      </c>
      <c r="X1365" t="s">
        <v>14681</v>
      </c>
      <c r="Y1365">
        <v>15</v>
      </c>
      <c r="Z1365">
        <v>15</v>
      </c>
      <c r="AA1365">
        <v>3</v>
      </c>
      <c r="AB1365">
        <v>3</v>
      </c>
      <c r="AC1365">
        <v>11</v>
      </c>
    </row>
    <row r="1366" spans="1:29">
      <c r="A1366">
        <v>1495</v>
      </c>
      <c r="B1366" t="s">
        <v>805</v>
      </c>
      <c r="C1366" t="s">
        <v>2909</v>
      </c>
      <c r="J1366" t="s">
        <v>1436</v>
      </c>
      <c r="K1366">
        <v>0</v>
      </c>
      <c r="N1366" t="b">
        <v>1</v>
      </c>
      <c r="O1366" t="b">
        <v>0</v>
      </c>
      <c r="P1366" t="b">
        <v>0</v>
      </c>
      <c r="Q1366">
        <v>11</v>
      </c>
      <c r="R1366">
        <v>0</v>
      </c>
      <c r="S1366">
        <v>1</v>
      </c>
      <c r="T1366">
        <v>3</v>
      </c>
      <c r="U1366" t="b">
        <v>1</v>
      </c>
      <c r="V1366" t="s">
        <v>1081</v>
      </c>
      <c r="W1366" t="s">
        <v>2904</v>
      </c>
      <c r="X1366" t="s">
        <v>14705</v>
      </c>
      <c r="Y1366">
        <v>16</v>
      </c>
      <c r="Z1366">
        <v>16</v>
      </c>
      <c r="AA1366">
        <v>2</v>
      </c>
      <c r="AB1366">
        <v>2</v>
      </c>
      <c r="AC1366">
        <v>11</v>
      </c>
    </row>
    <row r="1367" spans="1:29">
      <c r="A1367">
        <v>1496</v>
      </c>
      <c r="B1367" t="s">
        <v>805</v>
      </c>
      <c r="C1367" t="s">
        <v>2910</v>
      </c>
      <c r="J1367" t="s">
        <v>1436</v>
      </c>
      <c r="K1367">
        <v>0</v>
      </c>
      <c r="N1367" t="b">
        <v>1</v>
      </c>
      <c r="O1367" t="b">
        <v>0</v>
      </c>
      <c r="P1367" t="b">
        <v>0</v>
      </c>
      <c r="Q1367">
        <v>11</v>
      </c>
      <c r="R1367">
        <v>0</v>
      </c>
      <c r="S1367">
        <v>1</v>
      </c>
      <c r="T1367">
        <v>3</v>
      </c>
      <c r="U1367" t="b">
        <v>1</v>
      </c>
      <c r="V1367" t="s">
        <v>1081</v>
      </c>
      <c r="W1367" t="s">
        <v>2904</v>
      </c>
      <c r="X1367" t="s">
        <v>14682</v>
      </c>
      <c r="Y1367">
        <v>16</v>
      </c>
      <c r="Z1367">
        <v>16</v>
      </c>
      <c r="AA1367">
        <v>3</v>
      </c>
      <c r="AB1367">
        <v>3</v>
      </c>
      <c r="AC1367">
        <v>11</v>
      </c>
    </row>
    <row r="1368" spans="1:29">
      <c r="A1368">
        <v>1497</v>
      </c>
      <c r="B1368" t="s">
        <v>805</v>
      </c>
      <c r="C1368" t="s">
        <v>2911</v>
      </c>
      <c r="J1368" t="s">
        <v>1436</v>
      </c>
      <c r="K1368">
        <v>0</v>
      </c>
      <c r="N1368" t="b">
        <v>1</v>
      </c>
      <c r="O1368" t="b">
        <v>0</v>
      </c>
      <c r="P1368" t="b">
        <v>0</v>
      </c>
      <c r="Q1368">
        <v>11</v>
      </c>
      <c r="R1368">
        <v>0</v>
      </c>
      <c r="S1368">
        <v>1</v>
      </c>
      <c r="T1368">
        <v>3</v>
      </c>
      <c r="U1368" t="b">
        <v>1</v>
      </c>
      <c r="V1368" t="s">
        <v>1081</v>
      </c>
      <c r="W1368" t="s">
        <v>2904</v>
      </c>
      <c r="X1368" t="s">
        <v>14706</v>
      </c>
      <c r="Y1368">
        <v>17</v>
      </c>
      <c r="Z1368">
        <v>17</v>
      </c>
      <c r="AA1368">
        <v>2</v>
      </c>
      <c r="AB1368">
        <v>2</v>
      </c>
      <c r="AC1368">
        <v>11</v>
      </c>
    </row>
    <row r="1369" spans="1:29">
      <c r="A1369">
        <v>1498</v>
      </c>
      <c r="B1369" t="s">
        <v>805</v>
      </c>
      <c r="C1369" t="s">
        <v>2912</v>
      </c>
      <c r="J1369" t="s">
        <v>1436</v>
      </c>
      <c r="K1369">
        <v>0</v>
      </c>
      <c r="N1369" t="b">
        <v>1</v>
      </c>
      <c r="O1369" t="b">
        <v>0</v>
      </c>
      <c r="P1369" t="b">
        <v>0</v>
      </c>
      <c r="Q1369">
        <v>11</v>
      </c>
      <c r="R1369">
        <v>0</v>
      </c>
      <c r="S1369">
        <v>1</v>
      </c>
      <c r="T1369">
        <v>3</v>
      </c>
      <c r="U1369" t="b">
        <v>1</v>
      </c>
      <c r="V1369" t="s">
        <v>1081</v>
      </c>
      <c r="W1369" t="s">
        <v>2904</v>
      </c>
      <c r="X1369" t="s">
        <v>14683</v>
      </c>
      <c r="Y1369">
        <v>17</v>
      </c>
      <c r="Z1369">
        <v>17</v>
      </c>
      <c r="AA1369">
        <v>3</v>
      </c>
      <c r="AB1369">
        <v>3</v>
      </c>
      <c r="AC1369">
        <v>11</v>
      </c>
    </row>
    <row r="1370" spans="1:29">
      <c r="A1370">
        <v>1499</v>
      </c>
      <c r="B1370" t="s">
        <v>805</v>
      </c>
      <c r="C1370" t="s">
        <v>2913</v>
      </c>
      <c r="J1370" t="s">
        <v>1436</v>
      </c>
      <c r="K1370">
        <v>0</v>
      </c>
      <c r="N1370" t="b">
        <v>1</v>
      </c>
      <c r="O1370" t="b">
        <v>0</v>
      </c>
      <c r="P1370" t="b">
        <v>0</v>
      </c>
      <c r="Q1370">
        <v>11</v>
      </c>
      <c r="R1370">
        <v>0</v>
      </c>
      <c r="S1370">
        <v>1</v>
      </c>
      <c r="T1370">
        <v>3</v>
      </c>
      <c r="U1370" t="b">
        <v>1</v>
      </c>
      <c r="V1370" t="s">
        <v>1081</v>
      </c>
      <c r="W1370" t="s">
        <v>2904</v>
      </c>
      <c r="X1370" t="s">
        <v>14707</v>
      </c>
      <c r="Y1370">
        <v>18</v>
      </c>
      <c r="Z1370">
        <v>18</v>
      </c>
      <c r="AA1370">
        <v>2</v>
      </c>
      <c r="AB1370">
        <v>2</v>
      </c>
      <c r="AC1370">
        <v>11</v>
      </c>
    </row>
    <row r="1371" spans="1:29">
      <c r="A1371">
        <v>1500</v>
      </c>
      <c r="B1371" t="s">
        <v>805</v>
      </c>
      <c r="C1371" t="s">
        <v>2914</v>
      </c>
      <c r="J1371" t="s">
        <v>1436</v>
      </c>
      <c r="K1371">
        <v>0</v>
      </c>
      <c r="N1371" t="b">
        <v>1</v>
      </c>
      <c r="O1371" t="b">
        <v>0</v>
      </c>
      <c r="P1371" t="b">
        <v>0</v>
      </c>
      <c r="Q1371">
        <v>11</v>
      </c>
      <c r="R1371">
        <v>0</v>
      </c>
      <c r="S1371">
        <v>1</v>
      </c>
      <c r="T1371">
        <v>3</v>
      </c>
      <c r="U1371" t="b">
        <v>1</v>
      </c>
      <c r="V1371" t="s">
        <v>1081</v>
      </c>
      <c r="W1371" t="s">
        <v>2904</v>
      </c>
      <c r="X1371" t="s">
        <v>14685</v>
      </c>
      <c r="Y1371">
        <v>18</v>
      </c>
      <c r="Z1371">
        <v>18</v>
      </c>
      <c r="AA1371">
        <v>3</v>
      </c>
      <c r="AB1371">
        <v>3</v>
      </c>
      <c r="AC1371">
        <v>11</v>
      </c>
    </row>
    <row r="1372" spans="1:29">
      <c r="A1372">
        <v>1501</v>
      </c>
      <c r="B1372" t="s">
        <v>805</v>
      </c>
      <c r="C1372" t="s">
        <v>2915</v>
      </c>
      <c r="J1372" t="s">
        <v>1436</v>
      </c>
      <c r="K1372">
        <v>0</v>
      </c>
      <c r="N1372" t="b">
        <v>1</v>
      </c>
      <c r="O1372" t="b">
        <v>0</v>
      </c>
      <c r="P1372" t="b">
        <v>0</v>
      </c>
      <c r="Q1372">
        <v>11</v>
      </c>
      <c r="R1372">
        <v>0</v>
      </c>
      <c r="S1372">
        <v>1</v>
      </c>
      <c r="T1372">
        <v>3</v>
      </c>
      <c r="U1372" t="b">
        <v>1</v>
      </c>
      <c r="V1372" t="s">
        <v>1081</v>
      </c>
      <c r="W1372" t="s">
        <v>2904</v>
      </c>
      <c r="X1372" t="s">
        <v>14708</v>
      </c>
      <c r="Y1372">
        <v>19</v>
      </c>
      <c r="Z1372">
        <v>19</v>
      </c>
      <c r="AA1372">
        <v>2</v>
      </c>
      <c r="AB1372">
        <v>2</v>
      </c>
      <c r="AC1372">
        <v>11</v>
      </c>
    </row>
    <row r="1373" spans="1:29">
      <c r="A1373">
        <v>1502</v>
      </c>
      <c r="B1373" t="s">
        <v>805</v>
      </c>
      <c r="C1373" t="s">
        <v>2916</v>
      </c>
      <c r="J1373" t="s">
        <v>1436</v>
      </c>
      <c r="K1373">
        <v>0</v>
      </c>
      <c r="N1373" t="b">
        <v>1</v>
      </c>
      <c r="O1373" t="b">
        <v>0</v>
      </c>
      <c r="P1373" t="b">
        <v>0</v>
      </c>
      <c r="Q1373">
        <v>11</v>
      </c>
      <c r="R1373">
        <v>0</v>
      </c>
      <c r="S1373">
        <v>1</v>
      </c>
      <c r="T1373">
        <v>3</v>
      </c>
      <c r="U1373" t="b">
        <v>1</v>
      </c>
      <c r="V1373" t="s">
        <v>1081</v>
      </c>
      <c r="W1373" t="s">
        <v>2904</v>
      </c>
      <c r="X1373" t="s">
        <v>14529</v>
      </c>
      <c r="Y1373">
        <v>19</v>
      </c>
      <c r="Z1373">
        <v>19</v>
      </c>
      <c r="AA1373">
        <v>3</v>
      </c>
      <c r="AB1373">
        <v>3</v>
      </c>
      <c r="AC1373">
        <v>11</v>
      </c>
    </row>
    <row r="1374" spans="1:29">
      <c r="A1374">
        <v>1503</v>
      </c>
      <c r="B1374" t="s">
        <v>805</v>
      </c>
      <c r="C1374" t="s">
        <v>2917</v>
      </c>
      <c r="J1374" t="s">
        <v>1436</v>
      </c>
      <c r="K1374">
        <v>0</v>
      </c>
      <c r="N1374" t="b">
        <v>1</v>
      </c>
      <c r="O1374" t="b">
        <v>0</v>
      </c>
      <c r="P1374" t="b">
        <v>0</v>
      </c>
      <c r="Q1374">
        <v>11</v>
      </c>
      <c r="R1374">
        <v>0</v>
      </c>
      <c r="S1374">
        <v>1</v>
      </c>
      <c r="T1374">
        <v>3</v>
      </c>
      <c r="U1374" t="b">
        <v>1</v>
      </c>
      <c r="V1374" t="s">
        <v>1081</v>
      </c>
      <c r="W1374" t="s">
        <v>2904</v>
      </c>
      <c r="X1374" t="s">
        <v>14709</v>
      </c>
      <c r="Y1374">
        <v>20</v>
      </c>
      <c r="Z1374">
        <v>20</v>
      </c>
      <c r="AA1374">
        <v>2</v>
      </c>
      <c r="AB1374">
        <v>2</v>
      </c>
      <c r="AC1374">
        <v>11</v>
      </c>
    </row>
    <row r="1375" spans="1:29">
      <c r="A1375">
        <v>1504</v>
      </c>
      <c r="B1375" t="s">
        <v>805</v>
      </c>
      <c r="C1375" t="s">
        <v>2918</v>
      </c>
      <c r="J1375" t="s">
        <v>1436</v>
      </c>
      <c r="K1375">
        <v>0</v>
      </c>
      <c r="N1375" t="b">
        <v>1</v>
      </c>
      <c r="O1375" t="b">
        <v>0</v>
      </c>
      <c r="P1375" t="b">
        <v>0</v>
      </c>
      <c r="Q1375">
        <v>11</v>
      </c>
      <c r="R1375">
        <v>0</v>
      </c>
      <c r="S1375">
        <v>1</v>
      </c>
      <c r="T1375">
        <v>3</v>
      </c>
      <c r="U1375" t="b">
        <v>1</v>
      </c>
      <c r="V1375" t="s">
        <v>1081</v>
      </c>
      <c r="W1375" t="s">
        <v>2904</v>
      </c>
      <c r="X1375" t="s">
        <v>14530</v>
      </c>
      <c r="Y1375">
        <v>20</v>
      </c>
      <c r="Z1375">
        <v>20</v>
      </c>
      <c r="AA1375">
        <v>3</v>
      </c>
      <c r="AB1375">
        <v>3</v>
      </c>
      <c r="AC1375">
        <v>11</v>
      </c>
    </row>
    <row r="1376" spans="1:29">
      <c r="A1376">
        <v>1505</v>
      </c>
      <c r="B1376" t="s">
        <v>805</v>
      </c>
      <c r="C1376" t="s">
        <v>2919</v>
      </c>
      <c r="J1376" t="s">
        <v>1436</v>
      </c>
      <c r="K1376">
        <v>0</v>
      </c>
      <c r="N1376" t="b">
        <v>1</v>
      </c>
      <c r="O1376" t="b">
        <v>0</v>
      </c>
      <c r="P1376" t="b">
        <v>0</v>
      </c>
      <c r="Q1376">
        <v>11</v>
      </c>
      <c r="R1376">
        <v>0</v>
      </c>
      <c r="S1376">
        <v>1</v>
      </c>
      <c r="T1376">
        <v>3</v>
      </c>
      <c r="U1376" t="b">
        <v>1</v>
      </c>
      <c r="V1376" t="s">
        <v>1081</v>
      </c>
      <c r="W1376" t="s">
        <v>2904</v>
      </c>
      <c r="X1376" t="s">
        <v>14710</v>
      </c>
      <c r="Y1376">
        <v>21</v>
      </c>
      <c r="Z1376">
        <v>21</v>
      </c>
      <c r="AA1376">
        <v>2</v>
      </c>
      <c r="AB1376">
        <v>2</v>
      </c>
      <c r="AC1376">
        <v>11</v>
      </c>
    </row>
    <row r="1377" spans="1:29">
      <c r="A1377">
        <v>1506</v>
      </c>
      <c r="B1377" t="s">
        <v>805</v>
      </c>
      <c r="C1377" t="s">
        <v>2920</v>
      </c>
      <c r="J1377" t="s">
        <v>1436</v>
      </c>
      <c r="K1377">
        <v>0</v>
      </c>
      <c r="N1377" t="b">
        <v>1</v>
      </c>
      <c r="O1377" t="b">
        <v>0</v>
      </c>
      <c r="P1377" t="b">
        <v>0</v>
      </c>
      <c r="Q1377">
        <v>11</v>
      </c>
      <c r="R1377">
        <v>0</v>
      </c>
      <c r="S1377">
        <v>1</v>
      </c>
      <c r="T1377">
        <v>3</v>
      </c>
      <c r="U1377" t="b">
        <v>1</v>
      </c>
      <c r="V1377" t="s">
        <v>1081</v>
      </c>
      <c r="W1377" t="s">
        <v>2904</v>
      </c>
      <c r="X1377" t="s">
        <v>14692</v>
      </c>
      <c r="Y1377">
        <v>21</v>
      </c>
      <c r="Z1377">
        <v>21</v>
      </c>
      <c r="AA1377">
        <v>3</v>
      </c>
      <c r="AB1377">
        <v>3</v>
      </c>
      <c r="AC1377">
        <v>11</v>
      </c>
    </row>
    <row r="1378" spans="1:29">
      <c r="A1378">
        <v>1507</v>
      </c>
      <c r="B1378" t="s">
        <v>805</v>
      </c>
      <c r="C1378" t="s">
        <v>2921</v>
      </c>
      <c r="J1378" t="s">
        <v>1436</v>
      </c>
      <c r="K1378">
        <v>0</v>
      </c>
      <c r="N1378" t="b">
        <v>1</v>
      </c>
      <c r="O1378" t="b">
        <v>0</v>
      </c>
      <c r="P1378" t="b">
        <v>0</v>
      </c>
      <c r="Q1378">
        <v>11</v>
      </c>
      <c r="R1378">
        <v>0</v>
      </c>
      <c r="S1378">
        <v>1</v>
      </c>
      <c r="T1378">
        <v>3</v>
      </c>
      <c r="U1378" t="b">
        <v>1</v>
      </c>
      <c r="V1378" t="s">
        <v>1081</v>
      </c>
      <c r="W1378" t="s">
        <v>2904</v>
      </c>
      <c r="X1378" t="s">
        <v>14711</v>
      </c>
      <c r="Y1378">
        <v>22</v>
      </c>
      <c r="Z1378">
        <v>22</v>
      </c>
      <c r="AA1378">
        <v>2</v>
      </c>
      <c r="AB1378">
        <v>2</v>
      </c>
      <c r="AC1378">
        <v>11</v>
      </c>
    </row>
    <row r="1379" spans="1:29">
      <c r="A1379">
        <v>1508</v>
      </c>
      <c r="B1379" t="s">
        <v>805</v>
      </c>
      <c r="C1379" t="s">
        <v>2922</v>
      </c>
      <c r="J1379" t="s">
        <v>1436</v>
      </c>
      <c r="K1379">
        <v>0</v>
      </c>
      <c r="N1379" t="b">
        <v>1</v>
      </c>
      <c r="O1379" t="b">
        <v>0</v>
      </c>
      <c r="P1379" t="b">
        <v>0</v>
      </c>
      <c r="Q1379">
        <v>11</v>
      </c>
      <c r="R1379">
        <v>0</v>
      </c>
      <c r="S1379">
        <v>1</v>
      </c>
      <c r="T1379">
        <v>3</v>
      </c>
      <c r="U1379" t="b">
        <v>1</v>
      </c>
      <c r="V1379" t="s">
        <v>1081</v>
      </c>
      <c r="W1379" t="s">
        <v>2904</v>
      </c>
      <c r="X1379" t="s">
        <v>14472</v>
      </c>
      <c r="Y1379">
        <v>22</v>
      </c>
      <c r="Z1379">
        <v>22</v>
      </c>
      <c r="AA1379">
        <v>3</v>
      </c>
      <c r="AB1379">
        <v>3</v>
      </c>
      <c r="AC1379">
        <v>11</v>
      </c>
    </row>
    <row r="1380" spans="1:29">
      <c r="A1380">
        <v>1509</v>
      </c>
      <c r="B1380" t="s">
        <v>805</v>
      </c>
      <c r="C1380" t="s">
        <v>2923</v>
      </c>
      <c r="J1380" t="s">
        <v>1436</v>
      </c>
      <c r="K1380">
        <v>0</v>
      </c>
      <c r="N1380" t="b">
        <v>1</v>
      </c>
      <c r="O1380" t="b">
        <v>0</v>
      </c>
      <c r="P1380" t="b">
        <v>0</v>
      </c>
      <c r="Q1380">
        <v>11</v>
      </c>
      <c r="R1380">
        <v>0</v>
      </c>
      <c r="S1380">
        <v>1</v>
      </c>
      <c r="T1380">
        <v>3</v>
      </c>
      <c r="U1380" t="b">
        <v>1</v>
      </c>
      <c r="V1380" t="s">
        <v>1081</v>
      </c>
      <c r="W1380" t="s">
        <v>2904</v>
      </c>
      <c r="X1380" t="s">
        <v>14712</v>
      </c>
      <c r="Y1380">
        <v>23</v>
      </c>
      <c r="Z1380">
        <v>23</v>
      </c>
      <c r="AA1380">
        <v>2</v>
      </c>
      <c r="AB1380">
        <v>2</v>
      </c>
      <c r="AC1380">
        <v>11</v>
      </c>
    </row>
    <row r="1381" spans="1:29">
      <c r="A1381">
        <v>1510</v>
      </c>
      <c r="B1381" t="s">
        <v>805</v>
      </c>
      <c r="C1381" t="s">
        <v>2924</v>
      </c>
      <c r="J1381" t="s">
        <v>1436</v>
      </c>
      <c r="K1381">
        <v>0</v>
      </c>
      <c r="N1381" t="b">
        <v>1</v>
      </c>
      <c r="O1381" t="b">
        <v>0</v>
      </c>
      <c r="P1381" t="b">
        <v>0</v>
      </c>
      <c r="Q1381">
        <v>11</v>
      </c>
      <c r="R1381">
        <v>0</v>
      </c>
      <c r="S1381">
        <v>1</v>
      </c>
      <c r="T1381">
        <v>3</v>
      </c>
      <c r="U1381" t="b">
        <v>1</v>
      </c>
      <c r="V1381" t="s">
        <v>1081</v>
      </c>
      <c r="W1381" t="s">
        <v>2904</v>
      </c>
      <c r="X1381" t="s">
        <v>14695</v>
      </c>
      <c r="Y1381">
        <v>23</v>
      </c>
      <c r="Z1381">
        <v>23</v>
      </c>
      <c r="AA1381">
        <v>3</v>
      </c>
      <c r="AB1381">
        <v>3</v>
      </c>
      <c r="AC1381">
        <v>11</v>
      </c>
    </row>
    <row r="1382" spans="1:29">
      <c r="A1382">
        <v>1511</v>
      </c>
      <c r="B1382" t="s">
        <v>805</v>
      </c>
      <c r="C1382" t="s">
        <v>2925</v>
      </c>
      <c r="J1382" t="s">
        <v>1436</v>
      </c>
      <c r="K1382">
        <v>0</v>
      </c>
      <c r="N1382" t="b">
        <v>1</v>
      </c>
      <c r="O1382" t="b">
        <v>0</v>
      </c>
      <c r="P1382" t="b">
        <v>0</v>
      </c>
      <c r="Q1382">
        <v>11</v>
      </c>
      <c r="R1382">
        <v>0</v>
      </c>
      <c r="S1382">
        <v>1</v>
      </c>
      <c r="T1382">
        <v>3</v>
      </c>
      <c r="U1382" t="b">
        <v>1</v>
      </c>
      <c r="V1382" t="s">
        <v>1081</v>
      </c>
      <c r="W1382" t="s">
        <v>2904</v>
      </c>
      <c r="X1382" t="s">
        <v>14713</v>
      </c>
      <c r="Y1382">
        <v>24</v>
      </c>
      <c r="Z1382">
        <v>24</v>
      </c>
      <c r="AA1382">
        <v>2</v>
      </c>
      <c r="AB1382">
        <v>2</v>
      </c>
      <c r="AC1382">
        <v>11</v>
      </c>
    </row>
    <row r="1383" spans="1:29">
      <c r="A1383">
        <v>1512</v>
      </c>
      <c r="B1383" t="s">
        <v>805</v>
      </c>
      <c r="C1383" t="s">
        <v>2926</v>
      </c>
      <c r="J1383" t="s">
        <v>1436</v>
      </c>
      <c r="K1383">
        <v>0</v>
      </c>
      <c r="N1383" t="b">
        <v>1</v>
      </c>
      <c r="O1383" t="b">
        <v>0</v>
      </c>
      <c r="P1383" t="b">
        <v>0</v>
      </c>
      <c r="Q1383">
        <v>11</v>
      </c>
      <c r="R1383">
        <v>0</v>
      </c>
      <c r="S1383">
        <v>1</v>
      </c>
      <c r="T1383">
        <v>3</v>
      </c>
      <c r="U1383" t="b">
        <v>1</v>
      </c>
      <c r="V1383" t="s">
        <v>1081</v>
      </c>
      <c r="W1383" t="s">
        <v>2904</v>
      </c>
      <c r="X1383" t="s">
        <v>14697</v>
      </c>
      <c r="Y1383">
        <v>24</v>
      </c>
      <c r="Z1383">
        <v>24</v>
      </c>
      <c r="AA1383">
        <v>3</v>
      </c>
      <c r="AB1383">
        <v>3</v>
      </c>
      <c r="AC1383">
        <v>11</v>
      </c>
    </row>
    <row r="1384" spans="1:29">
      <c r="A1384">
        <v>1513</v>
      </c>
      <c r="B1384" t="s">
        <v>805</v>
      </c>
      <c r="C1384" t="s">
        <v>2927</v>
      </c>
      <c r="J1384" t="s">
        <v>1436</v>
      </c>
      <c r="K1384">
        <v>0</v>
      </c>
      <c r="N1384" t="b">
        <v>1</v>
      </c>
      <c r="O1384" t="b">
        <v>0</v>
      </c>
      <c r="P1384" t="b">
        <v>0</v>
      </c>
      <c r="Q1384">
        <v>11</v>
      </c>
      <c r="R1384">
        <v>0</v>
      </c>
      <c r="S1384">
        <v>1</v>
      </c>
      <c r="T1384">
        <v>3</v>
      </c>
      <c r="U1384" t="b">
        <v>1</v>
      </c>
      <c r="V1384" t="s">
        <v>1081</v>
      </c>
      <c r="W1384" t="s">
        <v>2904</v>
      </c>
      <c r="X1384" t="s">
        <v>14714</v>
      </c>
      <c r="Y1384">
        <v>25</v>
      </c>
      <c r="Z1384">
        <v>25</v>
      </c>
      <c r="AA1384">
        <v>2</v>
      </c>
      <c r="AB1384">
        <v>2</v>
      </c>
      <c r="AC1384">
        <v>11</v>
      </c>
    </row>
    <row r="1385" spans="1:29">
      <c r="A1385">
        <v>1514</v>
      </c>
      <c r="B1385" t="s">
        <v>805</v>
      </c>
      <c r="C1385" t="s">
        <v>2928</v>
      </c>
      <c r="J1385" t="s">
        <v>1436</v>
      </c>
      <c r="K1385">
        <v>0</v>
      </c>
      <c r="N1385" t="b">
        <v>1</v>
      </c>
      <c r="O1385" t="b">
        <v>0</v>
      </c>
      <c r="P1385" t="b">
        <v>0</v>
      </c>
      <c r="Q1385">
        <v>11</v>
      </c>
      <c r="R1385">
        <v>0</v>
      </c>
      <c r="S1385">
        <v>1</v>
      </c>
      <c r="T1385">
        <v>3</v>
      </c>
      <c r="U1385" t="b">
        <v>1</v>
      </c>
      <c r="V1385" t="s">
        <v>1081</v>
      </c>
      <c r="W1385" t="s">
        <v>2904</v>
      </c>
      <c r="X1385" t="s">
        <v>14699</v>
      </c>
      <c r="Y1385">
        <v>25</v>
      </c>
      <c r="Z1385">
        <v>25</v>
      </c>
      <c r="AA1385">
        <v>3</v>
      </c>
      <c r="AB1385">
        <v>3</v>
      </c>
      <c r="AC1385">
        <v>11</v>
      </c>
    </row>
    <row r="1386" spans="1:29">
      <c r="A1386">
        <v>1515</v>
      </c>
      <c r="B1386" t="s">
        <v>805</v>
      </c>
      <c r="C1386" t="s">
        <v>2929</v>
      </c>
      <c r="J1386" t="s">
        <v>1436</v>
      </c>
      <c r="K1386">
        <v>0</v>
      </c>
      <c r="N1386" t="b">
        <v>1</v>
      </c>
      <c r="O1386" t="b">
        <v>0</v>
      </c>
      <c r="P1386" t="b">
        <v>0</v>
      </c>
      <c r="Q1386">
        <v>11</v>
      </c>
      <c r="R1386">
        <v>0</v>
      </c>
      <c r="S1386">
        <v>1</v>
      </c>
      <c r="T1386">
        <v>3</v>
      </c>
      <c r="U1386" t="b">
        <v>1</v>
      </c>
      <c r="V1386" t="s">
        <v>1081</v>
      </c>
      <c r="W1386" t="s">
        <v>2904</v>
      </c>
      <c r="X1386" t="s">
        <v>14715</v>
      </c>
      <c r="Y1386">
        <v>26</v>
      </c>
      <c r="Z1386">
        <v>26</v>
      </c>
      <c r="AA1386">
        <v>2</v>
      </c>
      <c r="AB1386">
        <v>2</v>
      </c>
      <c r="AC1386">
        <v>11</v>
      </c>
    </row>
    <row r="1387" spans="1:29">
      <c r="A1387">
        <v>1516</v>
      </c>
      <c r="B1387" t="s">
        <v>805</v>
      </c>
      <c r="C1387" t="s">
        <v>2930</v>
      </c>
      <c r="J1387" t="s">
        <v>1436</v>
      </c>
      <c r="K1387">
        <v>0</v>
      </c>
      <c r="N1387" t="b">
        <v>1</v>
      </c>
      <c r="O1387" t="b">
        <v>0</v>
      </c>
      <c r="P1387" t="b">
        <v>0</v>
      </c>
      <c r="Q1387">
        <v>11</v>
      </c>
      <c r="R1387">
        <v>0</v>
      </c>
      <c r="S1387">
        <v>1</v>
      </c>
      <c r="T1387">
        <v>3</v>
      </c>
      <c r="U1387" t="b">
        <v>1</v>
      </c>
      <c r="V1387" t="s">
        <v>1081</v>
      </c>
      <c r="W1387" t="s">
        <v>2904</v>
      </c>
      <c r="X1387" t="s">
        <v>14702</v>
      </c>
      <c r="Y1387">
        <v>26</v>
      </c>
      <c r="Z1387">
        <v>26</v>
      </c>
      <c r="AA1387">
        <v>3</v>
      </c>
      <c r="AB1387">
        <v>3</v>
      </c>
      <c r="AC1387">
        <v>11</v>
      </c>
    </row>
    <row r="1388" spans="1:29">
      <c r="A1388">
        <v>1517</v>
      </c>
      <c r="B1388" t="s">
        <v>805</v>
      </c>
      <c r="C1388" t="s">
        <v>2931</v>
      </c>
      <c r="J1388" t="s">
        <v>1436</v>
      </c>
      <c r="K1388">
        <v>0</v>
      </c>
      <c r="N1388" t="b">
        <v>1</v>
      </c>
      <c r="O1388" t="b">
        <v>0</v>
      </c>
      <c r="P1388" t="b">
        <v>0</v>
      </c>
      <c r="Q1388">
        <v>11</v>
      </c>
      <c r="R1388">
        <v>0</v>
      </c>
      <c r="S1388">
        <v>1</v>
      </c>
      <c r="T1388">
        <v>3</v>
      </c>
      <c r="U1388" t="b">
        <v>1</v>
      </c>
      <c r="V1388" t="s">
        <v>1081</v>
      </c>
      <c r="W1388" t="s">
        <v>2904</v>
      </c>
      <c r="X1388" t="s">
        <v>15354</v>
      </c>
      <c r="Y1388">
        <v>27</v>
      </c>
      <c r="Z1388">
        <v>27</v>
      </c>
      <c r="AA1388">
        <v>2</v>
      </c>
      <c r="AB1388">
        <v>2</v>
      </c>
      <c r="AC1388">
        <v>11</v>
      </c>
    </row>
    <row r="1389" spans="1:29">
      <c r="A1389">
        <v>1518</v>
      </c>
      <c r="B1389" t="s">
        <v>805</v>
      </c>
      <c r="C1389" t="s">
        <v>2932</v>
      </c>
      <c r="J1389" t="s">
        <v>1436</v>
      </c>
      <c r="K1389">
        <v>0</v>
      </c>
      <c r="N1389" t="b">
        <v>1</v>
      </c>
      <c r="O1389" t="b">
        <v>0</v>
      </c>
      <c r="P1389" t="b">
        <v>0</v>
      </c>
      <c r="Q1389">
        <v>11</v>
      </c>
      <c r="R1389">
        <v>0</v>
      </c>
      <c r="S1389">
        <v>1</v>
      </c>
      <c r="T1389">
        <v>3</v>
      </c>
      <c r="U1389" t="b">
        <v>1</v>
      </c>
      <c r="V1389" t="s">
        <v>1081</v>
      </c>
      <c r="W1389" t="s">
        <v>2904</v>
      </c>
      <c r="X1389" t="s">
        <v>15355</v>
      </c>
      <c r="Y1389">
        <v>27</v>
      </c>
      <c r="Z1389">
        <v>27</v>
      </c>
      <c r="AA1389">
        <v>3</v>
      </c>
      <c r="AB1389">
        <v>3</v>
      </c>
      <c r="AC1389">
        <v>11</v>
      </c>
    </row>
    <row r="1390" spans="1:29">
      <c r="A1390">
        <v>1519</v>
      </c>
      <c r="B1390" t="s">
        <v>805</v>
      </c>
      <c r="C1390" t="s">
        <v>2933</v>
      </c>
      <c r="J1390" t="s">
        <v>1436</v>
      </c>
      <c r="K1390">
        <v>0</v>
      </c>
      <c r="N1390" t="b">
        <v>1</v>
      </c>
      <c r="O1390" t="b">
        <v>0</v>
      </c>
      <c r="P1390" t="b">
        <v>0</v>
      </c>
      <c r="Q1390">
        <v>11</v>
      </c>
      <c r="R1390">
        <v>0</v>
      </c>
      <c r="S1390">
        <v>1</v>
      </c>
      <c r="T1390">
        <v>3</v>
      </c>
      <c r="U1390" t="b">
        <v>1</v>
      </c>
      <c r="V1390" t="s">
        <v>1081</v>
      </c>
      <c r="W1390" t="s">
        <v>2904</v>
      </c>
      <c r="X1390" t="s">
        <v>15356</v>
      </c>
      <c r="Y1390">
        <v>28</v>
      </c>
      <c r="Z1390">
        <v>28</v>
      </c>
      <c r="AA1390">
        <v>2</v>
      </c>
      <c r="AB1390">
        <v>2</v>
      </c>
      <c r="AC1390">
        <v>11</v>
      </c>
    </row>
    <row r="1391" spans="1:29">
      <c r="A1391">
        <v>1520</v>
      </c>
      <c r="B1391" t="s">
        <v>805</v>
      </c>
      <c r="C1391" t="s">
        <v>2934</v>
      </c>
      <c r="J1391" t="s">
        <v>1436</v>
      </c>
      <c r="K1391">
        <v>0</v>
      </c>
      <c r="N1391" t="b">
        <v>1</v>
      </c>
      <c r="O1391" t="b">
        <v>0</v>
      </c>
      <c r="P1391" t="b">
        <v>0</v>
      </c>
      <c r="Q1391">
        <v>11</v>
      </c>
      <c r="R1391">
        <v>0</v>
      </c>
      <c r="S1391">
        <v>1</v>
      </c>
      <c r="T1391">
        <v>3</v>
      </c>
      <c r="U1391" t="b">
        <v>1</v>
      </c>
      <c r="V1391" t="s">
        <v>1081</v>
      </c>
      <c r="W1391" t="s">
        <v>2904</v>
      </c>
      <c r="X1391" t="s">
        <v>14728</v>
      </c>
      <c r="Y1391">
        <v>28</v>
      </c>
      <c r="Z1391">
        <v>28</v>
      </c>
      <c r="AA1391">
        <v>3</v>
      </c>
      <c r="AB1391">
        <v>3</v>
      </c>
      <c r="AC1391">
        <v>11</v>
      </c>
    </row>
    <row r="1392" spans="1:29">
      <c r="A1392">
        <v>1523</v>
      </c>
      <c r="B1392" t="s">
        <v>805</v>
      </c>
      <c r="C1392" t="s">
        <v>2935</v>
      </c>
      <c r="J1392" t="s">
        <v>1436</v>
      </c>
      <c r="K1392">
        <v>0</v>
      </c>
      <c r="N1392" t="b">
        <v>1</v>
      </c>
      <c r="O1392" t="b">
        <v>0</v>
      </c>
      <c r="P1392" t="b">
        <v>0</v>
      </c>
      <c r="Q1392">
        <v>11</v>
      </c>
      <c r="R1392">
        <v>0</v>
      </c>
      <c r="S1392">
        <v>1</v>
      </c>
      <c r="T1392">
        <v>3</v>
      </c>
      <c r="U1392" t="b">
        <v>1</v>
      </c>
      <c r="V1392" t="s">
        <v>1081</v>
      </c>
      <c r="W1392" t="s">
        <v>2904</v>
      </c>
      <c r="X1392" t="s">
        <v>15357</v>
      </c>
      <c r="Y1392">
        <v>29</v>
      </c>
      <c r="Z1392">
        <v>29</v>
      </c>
      <c r="AA1392">
        <v>2</v>
      </c>
      <c r="AB1392">
        <v>2</v>
      </c>
      <c r="AC1392">
        <v>11</v>
      </c>
    </row>
    <row r="1393" spans="1:29">
      <c r="A1393">
        <v>1524</v>
      </c>
      <c r="B1393" t="s">
        <v>805</v>
      </c>
      <c r="C1393" t="s">
        <v>2936</v>
      </c>
      <c r="J1393" t="s">
        <v>1436</v>
      </c>
      <c r="K1393">
        <v>0</v>
      </c>
      <c r="N1393" t="b">
        <v>1</v>
      </c>
      <c r="O1393" t="b">
        <v>0</v>
      </c>
      <c r="P1393" t="b">
        <v>0</v>
      </c>
      <c r="Q1393">
        <v>11</v>
      </c>
      <c r="R1393">
        <v>0</v>
      </c>
      <c r="S1393">
        <v>1</v>
      </c>
      <c r="T1393">
        <v>3</v>
      </c>
      <c r="U1393" t="b">
        <v>1</v>
      </c>
      <c r="V1393" t="s">
        <v>1081</v>
      </c>
      <c r="W1393" t="s">
        <v>2904</v>
      </c>
      <c r="X1393" t="s">
        <v>14540</v>
      </c>
      <c r="Y1393">
        <v>29</v>
      </c>
      <c r="Z1393">
        <v>29</v>
      </c>
      <c r="AA1393">
        <v>3</v>
      </c>
      <c r="AB1393">
        <v>3</v>
      </c>
      <c r="AC1393">
        <v>11</v>
      </c>
    </row>
    <row r="1394" spans="1:29">
      <c r="A1394">
        <v>1525</v>
      </c>
      <c r="B1394" t="s">
        <v>805</v>
      </c>
      <c r="C1394" t="s">
        <v>2937</v>
      </c>
      <c r="J1394" t="s">
        <v>1438</v>
      </c>
      <c r="K1394">
        <v>0</v>
      </c>
      <c r="N1394" t="b">
        <v>1</v>
      </c>
      <c r="O1394" t="b">
        <v>0</v>
      </c>
      <c r="P1394" t="b">
        <v>0</v>
      </c>
      <c r="Q1394">
        <v>11</v>
      </c>
      <c r="R1394">
        <v>0</v>
      </c>
      <c r="S1394">
        <v>1</v>
      </c>
      <c r="T1394">
        <v>3</v>
      </c>
      <c r="U1394" t="b">
        <v>1</v>
      </c>
      <c r="V1394" t="s">
        <v>1081</v>
      </c>
      <c r="W1394" t="s">
        <v>2904</v>
      </c>
      <c r="X1394" t="s">
        <v>14444</v>
      </c>
      <c r="Y1394">
        <v>15</v>
      </c>
      <c r="Z1394">
        <v>15</v>
      </c>
      <c r="AA1394">
        <v>4</v>
      </c>
      <c r="AB1394">
        <v>4</v>
      </c>
      <c r="AC1394">
        <v>11</v>
      </c>
    </row>
    <row r="1395" spans="1:29">
      <c r="A1395">
        <v>1526</v>
      </c>
      <c r="B1395" t="s">
        <v>805</v>
      </c>
      <c r="C1395" t="s">
        <v>2938</v>
      </c>
      <c r="J1395" t="s">
        <v>1438</v>
      </c>
      <c r="K1395">
        <v>0</v>
      </c>
      <c r="N1395" t="b">
        <v>1</v>
      </c>
      <c r="O1395" t="b">
        <v>0</v>
      </c>
      <c r="P1395" t="b">
        <v>0</v>
      </c>
      <c r="Q1395">
        <v>11</v>
      </c>
      <c r="R1395">
        <v>0</v>
      </c>
      <c r="S1395">
        <v>1</v>
      </c>
      <c r="T1395">
        <v>3</v>
      </c>
      <c r="U1395" t="b">
        <v>1</v>
      </c>
      <c r="V1395" t="s">
        <v>1081</v>
      </c>
      <c r="W1395" t="s">
        <v>2904</v>
      </c>
      <c r="X1395" t="s">
        <v>14464</v>
      </c>
      <c r="Y1395">
        <v>16</v>
      </c>
      <c r="Z1395">
        <v>16</v>
      </c>
      <c r="AA1395">
        <v>4</v>
      </c>
      <c r="AB1395">
        <v>4</v>
      </c>
      <c r="AC1395">
        <v>11</v>
      </c>
    </row>
    <row r="1396" spans="1:29">
      <c r="A1396">
        <v>1527</v>
      </c>
      <c r="B1396" t="s">
        <v>805</v>
      </c>
      <c r="C1396" t="s">
        <v>2939</v>
      </c>
      <c r="J1396" t="s">
        <v>1438</v>
      </c>
      <c r="K1396">
        <v>0</v>
      </c>
      <c r="N1396" t="b">
        <v>1</v>
      </c>
      <c r="O1396" t="b">
        <v>0</v>
      </c>
      <c r="P1396" t="b">
        <v>0</v>
      </c>
      <c r="Q1396">
        <v>11</v>
      </c>
      <c r="R1396">
        <v>0</v>
      </c>
      <c r="S1396">
        <v>1</v>
      </c>
      <c r="T1396">
        <v>3</v>
      </c>
      <c r="U1396" t="b">
        <v>1</v>
      </c>
      <c r="V1396" t="s">
        <v>1081</v>
      </c>
      <c r="W1396" t="s">
        <v>2904</v>
      </c>
      <c r="X1396" t="s">
        <v>14465</v>
      </c>
      <c r="Y1396">
        <v>17</v>
      </c>
      <c r="Z1396">
        <v>17</v>
      </c>
      <c r="AA1396">
        <v>4</v>
      </c>
      <c r="AB1396">
        <v>4</v>
      </c>
      <c r="AC1396">
        <v>11</v>
      </c>
    </row>
    <row r="1397" spans="1:29">
      <c r="A1397">
        <v>1528</v>
      </c>
      <c r="B1397" t="s">
        <v>805</v>
      </c>
      <c r="C1397" t="s">
        <v>2940</v>
      </c>
      <c r="J1397" t="s">
        <v>1438</v>
      </c>
      <c r="K1397">
        <v>0</v>
      </c>
      <c r="N1397" t="b">
        <v>1</v>
      </c>
      <c r="O1397" t="b">
        <v>0</v>
      </c>
      <c r="P1397" t="b">
        <v>0</v>
      </c>
      <c r="Q1397">
        <v>11</v>
      </c>
      <c r="R1397">
        <v>0</v>
      </c>
      <c r="S1397">
        <v>1</v>
      </c>
      <c r="T1397">
        <v>3</v>
      </c>
      <c r="U1397" t="b">
        <v>1</v>
      </c>
      <c r="V1397" t="s">
        <v>1081</v>
      </c>
      <c r="W1397" t="s">
        <v>2904</v>
      </c>
      <c r="X1397" t="s">
        <v>14686</v>
      </c>
      <c r="Y1397">
        <v>18</v>
      </c>
      <c r="Z1397">
        <v>18</v>
      </c>
      <c r="AA1397">
        <v>4</v>
      </c>
      <c r="AB1397">
        <v>4</v>
      </c>
      <c r="AC1397">
        <v>11</v>
      </c>
    </row>
    <row r="1398" spans="1:29">
      <c r="A1398">
        <v>1529</v>
      </c>
      <c r="B1398" t="s">
        <v>805</v>
      </c>
      <c r="C1398" t="s">
        <v>2941</v>
      </c>
      <c r="J1398" t="s">
        <v>1438</v>
      </c>
      <c r="K1398">
        <v>0</v>
      </c>
      <c r="N1398" t="b">
        <v>1</v>
      </c>
      <c r="O1398" t="b">
        <v>0</v>
      </c>
      <c r="P1398" t="b">
        <v>0</v>
      </c>
      <c r="Q1398">
        <v>11</v>
      </c>
      <c r="R1398">
        <v>0</v>
      </c>
      <c r="S1398">
        <v>1</v>
      </c>
      <c r="T1398">
        <v>3</v>
      </c>
      <c r="U1398" t="b">
        <v>1</v>
      </c>
      <c r="V1398" t="s">
        <v>1081</v>
      </c>
      <c r="W1398" t="s">
        <v>2904</v>
      </c>
      <c r="X1398" t="s">
        <v>14450</v>
      </c>
      <c r="Y1398">
        <v>19</v>
      </c>
      <c r="Z1398">
        <v>19</v>
      </c>
      <c r="AA1398">
        <v>4</v>
      </c>
      <c r="AB1398">
        <v>4</v>
      </c>
      <c r="AC1398">
        <v>11</v>
      </c>
    </row>
    <row r="1399" spans="1:29">
      <c r="A1399">
        <v>1530</v>
      </c>
      <c r="B1399" t="s">
        <v>805</v>
      </c>
      <c r="C1399" t="s">
        <v>2942</v>
      </c>
      <c r="J1399" t="s">
        <v>1438</v>
      </c>
      <c r="K1399">
        <v>0</v>
      </c>
      <c r="N1399" t="b">
        <v>1</v>
      </c>
      <c r="O1399" t="b">
        <v>0</v>
      </c>
      <c r="P1399" t="b">
        <v>0</v>
      </c>
      <c r="Q1399">
        <v>11</v>
      </c>
      <c r="R1399">
        <v>0</v>
      </c>
      <c r="S1399">
        <v>1</v>
      </c>
      <c r="T1399">
        <v>3</v>
      </c>
      <c r="U1399" t="b">
        <v>1</v>
      </c>
      <c r="V1399" t="s">
        <v>1081</v>
      </c>
      <c r="W1399" t="s">
        <v>2904</v>
      </c>
      <c r="X1399" t="s">
        <v>14690</v>
      </c>
      <c r="Y1399">
        <v>20</v>
      </c>
      <c r="Z1399">
        <v>20</v>
      </c>
      <c r="AA1399">
        <v>4</v>
      </c>
      <c r="AB1399">
        <v>4</v>
      </c>
      <c r="AC1399">
        <v>11</v>
      </c>
    </row>
    <row r="1400" spans="1:29">
      <c r="A1400">
        <v>1531</v>
      </c>
      <c r="B1400" t="s">
        <v>805</v>
      </c>
      <c r="C1400" t="s">
        <v>2943</v>
      </c>
      <c r="J1400" t="s">
        <v>1438</v>
      </c>
      <c r="K1400">
        <v>0</v>
      </c>
      <c r="N1400" t="b">
        <v>1</v>
      </c>
      <c r="O1400" t="b">
        <v>0</v>
      </c>
      <c r="P1400" t="b">
        <v>0</v>
      </c>
      <c r="Q1400">
        <v>11</v>
      </c>
      <c r="R1400">
        <v>0</v>
      </c>
      <c r="S1400">
        <v>1</v>
      </c>
      <c r="T1400">
        <v>3</v>
      </c>
      <c r="U1400" t="b">
        <v>1</v>
      </c>
      <c r="V1400" t="s">
        <v>1081</v>
      </c>
      <c r="W1400" t="s">
        <v>2904</v>
      </c>
      <c r="X1400" t="s">
        <v>14693</v>
      </c>
      <c r="Y1400">
        <v>21</v>
      </c>
      <c r="Z1400">
        <v>21</v>
      </c>
      <c r="AA1400">
        <v>4</v>
      </c>
      <c r="AB1400">
        <v>4</v>
      </c>
      <c r="AC1400">
        <v>11</v>
      </c>
    </row>
    <row r="1401" spans="1:29">
      <c r="A1401">
        <v>1532</v>
      </c>
      <c r="B1401" t="s">
        <v>805</v>
      </c>
      <c r="C1401" t="s">
        <v>2944</v>
      </c>
      <c r="J1401" t="s">
        <v>1438</v>
      </c>
      <c r="K1401">
        <v>0</v>
      </c>
      <c r="N1401" t="b">
        <v>1</v>
      </c>
      <c r="O1401" t="b">
        <v>0</v>
      </c>
      <c r="P1401" t="b">
        <v>0</v>
      </c>
      <c r="Q1401">
        <v>11</v>
      </c>
      <c r="R1401">
        <v>0</v>
      </c>
      <c r="S1401">
        <v>1</v>
      </c>
      <c r="T1401">
        <v>3</v>
      </c>
      <c r="U1401" t="b">
        <v>1</v>
      </c>
      <c r="V1401" t="s">
        <v>1081</v>
      </c>
      <c r="W1401" t="s">
        <v>2904</v>
      </c>
      <c r="X1401" t="s">
        <v>14531</v>
      </c>
      <c r="Y1401">
        <v>22</v>
      </c>
      <c r="Z1401">
        <v>22</v>
      </c>
      <c r="AA1401">
        <v>4</v>
      </c>
      <c r="AB1401">
        <v>4</v>
      </c>
      <c r="AC1401">
        <v>11</v>
      </c>
    </row>
    <row r="1402" spans="1:29">
      <c r="A1402">
        <v>1533</v>
      </c>
      <c r="B1402" t="s">
        <v>805</v>
      </c>
      <c r="C1402" t="s">
        <v>2945</v>
      </c>
      <c r="J1402" t="s">
        <v>1438</v>
      </c>
      <c r="K1402">
        <v>0</v>
      </c>
      <c r="N1402" t="b">
        <v>1</v>
      </c>
      <c r="O1402" t="b">
        <v>0</v>
      </c>
      <c r="P1402" t="b">
        <v>0</v>
      </c>
      <c r="Q1402">
        <v>11</v>
      </c>
      <c r="R1402">
        <v>0</v>
      </c>
      <c r="S1402">
        <v>1</v>
      </c>
      <c r="T1402">
        <v>3</v>
      </c>
      <c r="U1402" t="b">
        <v>1</v>
      </c>
      <c r="V1402" t="s">
        <v>1081</v>
      </c>
      <c r="W1402" t="s">
        <v>2904</v>
      </c>
      <c r="X1402" t="s">
        <v>14532</v>
      </c>
      <c r="Y1402">
        <v>23</v>
      </c>
      <c r="Z1402">
        <v>23</v>
      </c>
      <c r="AA1402">
        <v>4</v>
      </c>
      <c r="AB1402">
        <v>4</v>
      </c>
      <c r="AC1402">
        <v>11</v>
      </c>
    </row>
    <row r="1403" spans="1:29">
      <c r="A1403">
        <v>1534</v>
      </c>
      <c r="B1403" t="s">
        <v>805</v>
      </c>
      <c r="C1403" t="s">
        <v>2946</v>
      </c>
      <c r="J1403" t="s">
        <v>1438</v>
      </c>
      <c r="K1403">
        <v>0</v>
      </c>
      <c r="N1403" t="b">
        <v>1</v>
      </c>
      <c r="O1403" t="b">
        <v>0</v>
      </c>
      <c r="P1403" t="b">
        <v>0</v>
      </c>
      <c r="Q1403">
        <v>11</v>
      </c>
      <c r="R1403">
        <v>0</v>
      </c>
      <c r="S1403">
        <v>1</v>
      </c>
      <c r="T1403">
        <v>3</v>
      </c>
      <c r="U1403" t="b">
        <v>1</v>
      </c>
      <c r="V1403" t="s">
        <v>1081</v>
      </c>
      <c r="W1403" t="s">
        <v>2904</v>
      </c>
      <c r="X1403" t="s">
        <v>14533</v>
      </c>
      <c r="Y1403">
        <v>24</v>
      </c>
      <c r="Z1403">
        <v>24</v>
      </c>
      <c r="AA1403">
        <v>4</v>
      </c>
      <c r="AB1403">
        <v>4</v>
      </c>
      <c r="AC1403">
        <v>11</v>
      </c>
    </row>
    <row r="1404" spans="1:29">
      <c r="A1404">
        <v>1535</v>
      </c>
      <c r="B1404" t="s">
        <v>805</v>
      </c>
      <c r="C1404" t="s">
        <v>2947</v>
      </c>
      <c r="J1404" t="s">
        <v>1438</v>
      </c>
      <c r="K1404">
        <v>0</v>
      </c>
      <c r="N1404" t="b">
        <v>1</v>
      </c>
      <c r="O1404" t="b">
        <v>0</v>
      </c>
      <c r="P1404" t="b">
        <v>0</v>
      </c>
      <c r="Q1404">
        <v>11</v>
      </c>
      <c r="R1404">
        <v>0</v>
      </c>
      <c r="S1404">
        <v>1</v>
      </c>
      <c r="T1404">
        <v>3</v>
      </c>
      <c r="U1404" t="b">
        <v>1</v>
      </c>
      <c r="V1404" t="s">
        <v>1081</v>
      </c>
      <c r="W1404" t="s">
        <v>2904</v>
      </c>
      <c r="X1404" t="s">
        <v>14700</v>
      </c>
      <c r="Y1404">
        <v>25</v>
      </c>
      <c r="Z1404">
        <v>25</v>
      </c>
      <c r="AA1404">
        <v>4</v>
      </c>
      <c r="AB1404">
        <v>4</v>
      </c>
      <c r="AC1404">
        <v>11</v>
      </c>
    </row>
    <row r="1405" spans="1:29">
      <c r="A1405">
        <v>1536</v>
      </c>
      <c r="B1405" t="s">
        <v>805</v>
      </c>
      <c r="C1405" t="s">
        <v>2948</v>
      </c>
      <c r="J1405" t="s">
        <v>1438</v>
      </c>
      <c r="K1405">
        <v>0</v>
      </c>
      <c r="N1405" t="b">
        <v>1</v>
      </c>
      <c r="O1405" t="b">
        <v>0</v>
      </c>
      <c r="P1405" t="b">
        <v>0</v>
      </c>
      <c r="Q1405">
        <v>11</v>
      </c>
      <c r="R1405">
        <v>0</v>
      </c>
      <c r="S1405">
        <v>1</v>
      </c>
      <c r="T1405">
        <v>3</v>
      </c>
      <c r="U1405" t="b">
        <v>1</v>
      </c>
      <c r="V1405" t="s">
        <v>1081</v>
      </c>
      <c r="W1405" t="s">
        <v>2904</v>
      </c>
      <c r="X1405" t="s">
        <v>14605</v>
      </c>
      <c r="Y1405">
        <v>26</v>
      </c>
      <c r="Z1405">
        <v>26</v>
      </c>
      <c r="AA1405">
        <v>4</v>
      </c>
      <c r="AB1405">
        <v>4</v>
      </c>
      <c r="AC1405">
        <v>11</v>
      </c>
    </row>
    <row r="1406" spans="1:29">
      <c r="A1406">
        <v>1537</v>
      </c>
      <c r="B1406" t="s">
        <v>805</v>
      </c>
      <c r="C1406" t="s">
        <v>2949</v>
      </c>
      <c r="J1406" t="s">
        <v>1438</v>
      </c>
      <c r="K1406">
        <v>0</v>
      </c>
      <c r="N1406" t="b">
        <v>1</v>
      </c>
      <c r="O1406" t="b">
        <v>0</v>
      </c>
      <c r="P1406" t="b">
        <v>0</v>
      </c>
      <c r="Q1406">
        <v>11</v>
      </c>
      <c r="R1406">
        <v>0</v>
      </c>
      <c r="S1406">
        <v>1</v>
      </c>
      <c r="T1406">
        <v>3</v>
      </c>
      <c r="U1406" t="b">
        <v>1</v>
      </c>
      <c r="V1406" t="s">
        <v>1081</v>
      </c>
      <c r="W1406" t="s">
        <v>2904</v>
      </c>
      <c r="X1406" t="s">
        <v>14802</v>
      </c>
      <c r="Y1406">
        <v>27</v>
      </c>
      <c r="Z1406">
        <v>27</v>
      </c>
      <c r="AA1406">
        <v>4</v>
      </c>
      <c r="AB1406">
        <v>4</v>
      </c>
      <c r="AC1406">
        <v>11</v>
      </c>
    </row>
    <row r="1407" spans="1:29">
      <c r="A1407">
        <v>1538</v>
      </c>
      <c r="B1407" t="s">
        <v>805</v>
      </c>
      <c r="C1407" t="s">
        <v>2950</v>
      </c>
      <c r="J1407" t="s">
        <v>1438</v>
      </c>
      <c r="K1407">
        <v>0</v>
      </c>
      <c r="N1407" t="b">
        <v>1</v>
      </c>
      <c r="O1407" t="b">
        <v>0</v>
      </c>
      <c r="P1407" t="b">
        <v>0</v>
      </c>
      <c r="Q1407">
        <v>11</v>
      </c>
      <c r="R1407">
        <v>0</v>
      </c>
      <c r="S1407">
        <v>1</v>
      </c>
      <c r="T1407">
        <v>3</v>
      </c>
      <c r="U1407" t="b">
        <v>1</v>
      </c>
      <c r="V1407" t="s">
        <v>1081</v>
      </c>
      <c r="W1407" t="s">
        <v>2904</v>
      </c>
      <c r="X1407" t="s">
        <v>14606</v>
      </c>
      <c r="Y1407">
        <v>28</v>
      </c>
      <c r="Z1407">
        <v>28</v>
      </c>
      <c r="AA1407">
        <v>4</v>
      </c>
      <c r="AB1407">
        <v>4</v>
      </c>
      <c r="AC1407">
        <v>11</v>
      </c>
    </row>
    <row r="1408" spans="1:29">
      <c r="A1408">
        <v>1540</v>
      </c>
      <c r="B1408" t="s">
        <v>805</v>
      </c>
      <c r="C1408" t="s">
        <v>2951</v>
      </c>
      <c r="J1408" t="s">
        <v>1438</v>
      </c>
      <c r="K1408">
        <v>0</v>
      </c>
      <c r="N1408" t="b">
        <v>1</v>
      </c>
      <c r="O1408" t="b">
        <v>0</v>
      </c>
      <c r="P1408" t="b">
        <v>0</v>
      </c>
      <c r="Q1408">
        <v>11</v>
      </c>
      <c r="R1408">
        <v>0</v>
      </c>
      <c r="S1408">
        <v>1</v>
      </c>
      <c r="T1408">
        <v>3</v>
      </c>
      <c r="U1408" t="b">
        <v>1</v>
      </c>
      <c r="V1408" t="s">
        <v>1081</v>
      </c>
      <c r="W1408" t="s">
        <v>2904</v>
      </c>
      <c r="X1408" t="s">
        <v>14804</v>
      </c>
      <c r="Y1408">
        <v>29</v>
      </c>
      <c r="Z1408">
        <v>29</v>
      </c>
      <c r="AA1408">
        <v>4</v>
      </c>
      <c r="AB1408">
        <v>4</v>
      </c>
      <c r="AC1408">
        <v>11</v>
      </c>
    </row>
    <row r="1409" spans="1:29">
      <c r="A1409">
        <v>1541</v>
      </c>
      <c r="B1409" t="s">
        <v>805</v>
      </c>
      <c r="C1409" t="s">
        <v>2952</v>
      </c>
      <c r="J1409" t="s">
        <v>1444</v>
      </c>
      <c r="K1409">
        <v>0</v>
      </c>
      <c r="N1409" t="b">
        <v>1</v>
      </c>
      <c r="O1409" t="b">
        <v>0</v>
      </c>
      <c r="P1409" t="b">
        <v>0</v>
      </c>
      <c r="Q1409">
        <v>11</v>
      </c>
      <c r="R1409">
        <v>0</v>
      </c>
      <c r="S1409">
        <v>1</v>
      </c>
      <c r="T1409">
        <v>3</v>
      </c>
      <c r="U1409" t="b">
        <v>1</v>
      </c>
      <c r="V1409" t="s">
        <v>1081</v>
      </c>
      <c r="W1409" t="s">
        <v>2904</v>
      </c>
      <c r="X1409" t="s">
        <v>14462</v>
      </c>
      <c r="Y1409">
        <v>15</v>
      </c>
      <c r="Z1409">
        <v>15</v>
      </c>
      <c r="AA1409">
        <v>5</v>
      </c>
      <c r="AB1409">
        <v>5</v>
      </c>
      <c r="AC1409">
        <v>11</v>
      </c>
    </row>
    <row r="1410" spans="1:29">
      <c r="A1410">
        <v>1542</v>
      </c>
      <c r="B1410" t="s">
        <v>805</v>
      </c>
      <c r="C1410" t="s">
        <v>2953</v>
      </c>
      <c r="J1410" t="s">
        <v>1444</v>
      </c>
      <c r="K1410">
        <v>0</v>
      </c>
      <c r="N1410" t="b">
        <v>1</v>
      </c>
      <c r="O1410" t="b">
        <v>0</v>
      </c>
      <c r="P1410" t="b">
        <v>0</v>
      </c>
      <c r="Q1410">
        <v>11</v>
      </c>
      <c r="R1410">
        <v>0</v>
      </c>
      <c r="S1410">
        <v>1</v>
      </c>
      <c r="T1410">
        <v>3</v>
      </c>
      <c r="U1410" t="b">
        <v>1</v>
      </c>
      <c r="V1410" t="s">
        <v>1081</v>
      </c>
      <c r="W1410" t="s">
        <v>2904</v>
      </c>
      <c r="X1410" t="s">
        <v>14621</v>
      </c>
      <c r="Y1410">
        <v>15</v>
      </c>
      <c r="Z1410">
        <v>15</v>
      </c>
      <c r="AA1410">
        <v>6</v>
      </c>
      <c r="AB1410">
        <v>6</v>
      </c>
      <c r="AC1410">
        <v>11</v>
      </c>
    </row>
    <row r="1411" spans="1:29">
      <c r="A1411">
        <v>1543</v>
      </c>
      <c r="B1411" t="s">
        <v>805</v>
      </c>
      <c r="C1411" t="s">
        <v>2954</v>
      </c>
      <c r="J1411" t="s">
        <v>1444</v>
      </c>
      <c r="K1411">
        <v>0</v>
      </c>
      <c r="N1411" t="b">
        <v>1</v>
      </c>
      <c r="O1411" t="b">
        <v>0</v>
      </c>
      <c r="P1411" t="b">
        <v>0</v>
      </c>
      <c r="Q1411">
        <v>11</v>
      </c>
      <c r="R1411">
        <v>0</v>
      </c>
      <c r="S1411">
        <v>1</v>
      </c>
      <c r="T1411">
        <v>3</v>
      </c>
      <c r="U1411" t="b">
        <v>1</v>
      </c>
      <c r="V1411" t="s">
        <v>1081</v>
      </c>
      <c r="W1411" t="s">
        <v>2904</v>
      </c>
      <c r="X1411" t="s">
        <v>14460</v>
      </c>
      <c r="Y1411">
        <v>15</v>
      </c>
      <c r="Z1411">
        <v>15</v>
      </c>
      <c r="AA1411">
        <v>7</v>
      </c>
      <c r="AB1411">
        <v>7</v>
      </c>
      <c r="AC1411">
        <v>11</v>
      </c>
    </row>
    <row r="1412" spans="1:29">
      <c r="A1412">
        <v>1544</v>
      </c>
      <c r="B1412" t="s">
        <v>805</v>
      </c>
      <c r="C1412" t="s">
        <v>2955</v>
      </c>
      <c r="J1412" t="s">
        <v>1444</v>
      </c>
      <c r="K1412">
        <v>0</v>
      </c>
      <c r="N1412" t="b">
        <v>1</v>
      </c>
      <c r="O1412" t="b">
        <v>0</v>
      </c>
      <c r="P1412" t="b">
        <v>0</v>
      </c>
      <c r="Q1412">
        <v>11</v>
      </c>
      <c r="R1412">
        <v>0</v>
      </c>
      <c r="S1412">
        <v>1</v>
      </c>
      <c r="T1412">
        <v>3</v>
      </c>
      <c r="U1412" t="b">
        <v>1</v>
      </c>
      <c r="V1412" t="s">
        <v>1081</v>
      </c>
      <c r="W1412" t="s">
        <v>2904</v>
      </c>
      <c r="X1412" t="s">
        <v>14463</v>
      </c>
      <c r="Y1412">
        <v>15</v>
      </c>
      <c r="Z1412">
        <v>15</v>
      </c>
      <c r="AA1412">
        <v>8</v>
      </c>
      <c r="AB1412">
        <v>8</v>
      </c>
      <c r="AC1412">
        <v>11</v>
      </c>
    </row>
    <row r="1413" spans="1:29">
      <c r="A1413">
        <v>1545</v>
      </c>
      <c r="B1413" t="s">
        <v>805</v>
      </c>
      <c r="C1413" t="s">
        <v>2956</v>
      </c>
      <c r="J1413" t="s">
        <v>1444</v>
      </c>
      <c r="K1413">
        <v>0</v>
      </c>
      <c r="N1413" t="b">
        <v>1</v>
      </c>
      <c r="O1413" t="b">
        <v>0</v>
      </c>
      <c r="P1413" t="b">
        <v>0</v>
      </c>
      <c r="Q1413">
        <v>11</v>
      </c>
      <c r="R1413">
        <v>0</v>
      </c>
      <c r="S1413">
        <v>1</v>
      </c>
      <c r="T1413">
        <v>3</v>
      </c>
      <c r="U1413" t="b">
        <v>1</v>
      </c>
      <c r="V1413" t="s">
        <v>1081</v>
      </c>
      <c r="W1413" t="s">
        <v>2904</v>
      </c>
      <c r="X1413" t="s">
        <v>14458</v>
      </c>
      <c r="Y1413">
        <v>16</v>
      </c>
      <c r="Z1413">
        <v>16</v>
      </c>
      <c r="AA1413">
        <v>5</v>
      </c>
      <c r="AB1413">
        <v>5</v>
      </c>
      <c r="AC1413">
        <v>11</v>
      </c>
    </row>
    <row r="1414" spans="1:29">
      <c r="A1414">
        <v>1546</v>
      </c>
      <c r="B1414" t="s">
        <v>805</v>
      </c>
      <c r="C1414" t="s">
        <v>2957</v>
      </c>
      <c r="J1414" t="s">
        <v>1444</v>
      </c>
      <c r="K1414">
        <v>0</v>
      </c>
      <c r="N1414" t="b">
        <v>1</v>
      </c>
      <c r="O1414" t="b">
        <v>0</v>
      </c>
      <c r="P1414" t="b">
        <v>0</v>
      </c>
      <c r="Q1414">
        <v>11</v>
      </c>
      <c r="R1414">
        <v>0</v>
      </c>
      <c r="S1414">
        <v>1</v>
      </c>
      <c r="T1414">
        <v>3</v>
      </c>
      <c r="U1414" t="b">
        <v>1</v>
      </c>
      <c r="V1414" t="s">
        <v>1081</v>
      </c>
      <c r="W1414" t="s">
        <v>2904</v>
      </c>
      <c r="X1414" t="s">
        <v>14469</v>
      </c>
      <c r="Y1414">
        <v>16</v>
      </c>
      <c r="Z1414">
        <v>16</v>
      </c>
      <c r="AA1414">
        <v>6</v>
      </c>
      <c r="AB1414">
        <v>6</v>
      </c>
      <c r="AC1414">
        <v>11</v>
      </c>
    </row>
    <row r="1415" spans="1:29">
      <c r="A1415">
        <v>1547</v>
      </c>
      <c r="B1415" t="s">
        <v>805</v>
      </c>
      <c r="C1415" t="s">
        <v>2958</v>
      </c>
      <c r="J1415" t="s">
        <v>1444</v>
      </c>
      <c r="K1415">
        <v>0</v>
      </c>
      <c r="N1415" t="b">
        <v>1</v>
      </c>
      <c r="O1415" t="b">
        <v>0</v>
      </c>
      <c r="P1415" t="b">
        <v>0</v>
      </c>
      <c r="Q1415">
        <v>11</v>
      </c>
      <c r="R1415">
        <v>0</v>
      </c>
      <c r="S1415">
        <v>1</v>
      </c>
      <c r="T1415">
        <v>3</v>
      </c>
      <c r="U1415" t="b">
        <v>1</v>
      </c>
      <c r="V1415" t="s">
        <v>1081</v>
      </c>
      <c r="W1415" t="s">
        <v>2904</v>
      </c>
      <c r="X1415" t="s">
        <v>14470</v>
      </c>
      <c r="Y1415">
        <v>16</v>
      </c>
      <c r="Z1415">
        <v>16</v>
      </c>
      <c r="AA1415">
        <v>7</v>
      </c>
      <c r="AB1415">
        <v>7</v>
      </c>
      <c r="AC1415">
        <v>11</v>
      </c>
    </row>
    <row r="1416" spans="1:29">
      <c r="A1416">
        <v>1548</v>
      </c>
      <c r="B1416" t="s">
        <v>805</v>
      </c>
      <c r="C1416" t="s">
        <v>2959</v>
      </c>
      <c r="J1416" t="s">
        <v>1444</v>
      </c>
      <c r="K1416">
        <v>0</v>
      </c>
      <c r="N1416" t="b">
        <v>1</v>
      </c>
      <c r="O1416" t="b">
        <v>0</v>
      </c>
      <c r="P1416" t="b">
        <v>0</v>
      </c>
      <c r="Q1416">
        <v>11</v>
      </c>
      <c r="R1416">
        <v>0</v>
      </c>
      <c r="S1416">
        <v>1</v>
      </c>
      <c r="T1416">
        <v>3</v>
      </c>
      <c r="U1416" t="b">
        <v>1</v>
      </c>
      <c r="V1416" t="s">
        <v>1081</v>
      </c>
      <c r="W1416" t="s">
        <v>2904</v>
      </c>
      <c r="X1416" t="s">
        <v>14719</v>
      </c>
      <c r="Y1416">
        <v>16</v>
      </c>
      <c r="Z1416">
        <v>16</v>
      </c>
      <c r="AA1416">
        <v>8</v>
      </c>
      <c r="AB1416">
        <v>8</v>
      </c>
      <c r="AC1416">
        <v>11</v>
      </c>
    </row>
    <row r="1417" spans="1:29">
      <c r="A1417">
        <v>1549</v>
      </c>
      <c r="B1417" t="s">
        <v>805</v>
      </c>
      <c r="C1417" t="s">
        <v>2960</v>
      </c>
      <c r="J1417" t="s">
        <v>1444</v>
      </c>
      <c r="K1417">
        <v>0</v>
      </c>
      <c r="N1417" t="b">
        <v>1</v>
      </c>
      <c r="O1417" t="b">
        <v>0</v>
      </c>
      <c r="P1417" t="b">
        <v>0</v>
      </c>
      <c r="Q1417">
        <v>11</v>
      </c>
      <c r="R1417">
        <v>0</v>
      </c>
      <c r="S1417">
        <v>1</v>
      </c>
      <c r="T1417">
        <v>3</v>
      </c>
      <c r="U1417" t="b">
        <v>1</v>
      </c>
      <c r="V1417" t="s">
        <v>1081</v>
      </c>
      <c r="W1417" t="s">
        <v>2904</v>
      </c>
      <c r="X1417" t="s">
        <v>14684</v>
      </c>
      <c r="Y1417">
        <v>17</v>
      </c>
      <c r="Z1417">
        <v>17</v>
      </c>
      <c r="AA1417">
        <v>5</v>
      </c>
      <c r="AB1417">
        <v>5</v>
      </c>
      <c r="AC1417">
        <v>11</v>
      </c>
    </row>
    <row r="1418" spans="1:29">
      <c r="A1418">
        <v>1550</v>
      </c>
      <c r="B1418" t="s">
        <v>805</v>
      </c>
      <c r="C1418" t="s">
        <v>2961</v>
      </c>
      <c r="J1418" t="s">
        <v>1444</v>
      </c>
      <c r="K1418">
        <v>0</v>
      </c>
      <c r="N1418" t="b">
        <v>1</v>
      </c>
      <c r="O1418" t="b">
        <v>0</v>
      </c>
      <c r="P1418" t="b">
        <v>0</v>
      </c>
      <c r="Q1418">
        <v>11</v>
      </c>
      <c r="R1418">
        <v>0</v>
      </c>
      <c r="S1418">
        <v>1</v>
      </c>
      <c r="T1418">
        <v>3</v>
      </c>
      <c r="U1418" t="b">
        <v>1</v>
      </c>
      <c r="V1418" t="s">
        <v>1081</v>
      </c>
      <c r="W1418" t="s">
        <v>2904</v>
      </c>
      <c r="X1418" t="s">
        <v>14526</v>
      </c>
      <c r="Y1418">
        <v>17</v>
      </c>
      <c r="Z1418">
        <v>17</v>
      </c>
      <c r="AA1418">
        <v>6</v>
      </c>
      <c r="AB1418">
        <v>6</v>
      </c>
      <c r="AC1418">
        <v>11</v>
      </c>
    </row>
    <row r="1419" spans="1:29">
      <c r="A1419">
        <v>1551</v>
      </c>
      <c r="B1419" t="s">
        <v>805</v>
      </c>
      <c r="C1419" t="s">
        <v>2962</v>
      </c>
      <c r="J1419" t="s">
        <v>1444</v>
      </c>
      <c r="K1419">
        <v>0</v>
      </c>
      <c r="N1419" t="b">
        <v>1</v>
      </c>
      <c r="O1419" t="b">
        <v>0</v>
      </c>
      <c r="P1419" t="b">
        <v>0</v>
      </c>
      <c r="Q1419">
        <v>11</v>
      </c>
      <c r="R1419">
        <v>0</v>
      </c>
      <c r="S1419">
        <v>1</v>
      </c>
      <c r="T1419">
        <v>3</v>
      </c>
      <c r="U1419" t="b">
        <v>1</v>
      </c>
      <c r="V1419" t="s">
        <v>1081</v>
      </c>
      <c r="W1419" t="s">
        <v>2904</v>
      </c>
      <c r="X1419" t="s">
        <v>14716</v>
      </c>
      <c r="Y1419">
        <v>17</v>
      </c>
      <c r="Z1419">
        <v>17</v>
      </c>
      <c r="AA1419">
        <v>7</v>
      </c>
      <c r="AB1419">
        <v>7</v>
      </c>
      <c r="AC1419">
        <v>11</v>
      </c>
    </row>
    <row r="1420" spans="1:29">
      <c r="A1420">
        <v>1552</v>
      </c>
      <c r="B1420" t="s">
        <v>805</v>
      </c>
      <c r="C1420" t="s">
        <v>2963</v>
      </c>
      <c r="J1420" t="s">
        <v>1444</v>
      </c>
      <c r="K1420">
        <v>0</v>
      </c>
      <c r="N1420" t="b">
        <v>1</v>
      </c>
      <c r="O1420" t="b">
        <v>0</v>
      </c>
      <c r="P1420" t="b">
        <v>0</v>
      </c>
      <c r="Q1420">
        <v>11</v>
      </c>
      <c r="R1420">
        <v>0</v>
      </c>
      <c r="S1420">
        <v>1</v>
      </c>
      <c r="T1420">
        <v>3</v>
      </c>
      <c r="U1420" t="b">
        <v>1</v>
      </c>
      <c r="V1420" t="s">
        <v>1081</v>
      </c>
      <c r="W1420" t="s">
        <v>2904</v>
      </c>
      <c r="X1420" t="s">
        <v>14442</v>
      </c>
      <c r="Y1420">
        <v>17</v>
      </c>
      <c r="Z1420">
        <v>17</v>
      </c>
      <c r="AA1420">
        <v>8</v>
      </c>
      <c r="AB1420">
        <v>8</v>
      </c>
      <c r="AC1420">
        <v>11</v>
      </c>
    </row>
    <row r="1421" spans="1:29">
      <c r="A1421">
        <v>1553</v>
      </c>
      <c r="B1421" t="s">
        <v>805</v>
      </c>
      <c r="C1421" t="s">
        <v>2964</v>
      </c>
      <c r="J1421" t="s">
        <v>1444</v>
      </c>
      <c r="K1421">
        <v>0</v>
      </c>
      <c r="N1421" t="b">
        <v>1</v>
      </c>
      <c r="O1421" t="b">
        <v>0</v>
      </c>
      <c r="P1421" t="b">
        <v>0</v>
      </c>
      <c r="Q1421">
        <v>11</v>
      </c>
      <c r="R1421">
        <v>0</v>
      </c>
      <c r="S1421">
        <v>1</v>
      </c>
      <c r="T1421">
        <v>3</v>
      </c>
      <c r="U1421" t="b">
        <v>1</v>
      </c>
      <c r="V1421" t="s">
        <v>1081</v>
      </c>
      <c r="W1421" t="s">
        <v>2904</v>
      </c>
      <c r="X1421" t="s">
        <v>14687</v>
      </c>
      <c r="Y1421">
        <v>18</v>
      </c>
      <c r="Z1421">
        <v>18</v>
      </c>
      <c r="AA1421">
        <v>5</v>
      </c>
      <c r="AB1421">
        <v>5</v>
      </c>
      <c r="AC1421">
        <v>11</v>
      </c>
    </row>
    <row r="1422" spans="1:29">
      <c r="A1422">
        <v>1554</v>
      </c>
      <c r="B1422" t="s">
        <v>805</v>
      </c>
      <c r="C1422" t="s">
        <v>2965</v>
      </c>
      <c r="J1422" t="s">
        <v>1444</v>
      </c>
      <c r="K1422">
        <v>0</v>
      </c>
      <c r="N1422" t="b">
        <v>1</v>
      </c>
      <c r="O1422" t="b">
        <v>0</v>
      </c>
      <c r="P1422" t="b">
        <v>0</v>
      </c>
      <c r="Q1422">
        <v>11</v>
      </c>
      <c r="R1422">
        <v>0</v>
      </c>
      <c r="S1422">
        <v>1</v>
      </c>
      <c r="T1422">
        <v>3</v>
      </c>
      <c r="U1422" t="b">
        <v>1</v>
      </c>
      <c r="V1422" t="s">
        <v>1081</v>
      </c>
      <c r="W1422" t="s">
        <v>2904</v>
      </c>
      <c r="X1422" t="s">
        <v>14688</v>
      </c>
      <c r="Y1422">
        <v>18</v>
      </c>
      <c r="Z1422">
        <v>18</v>
      </c>
      <c r="AA1422">
        <v>6</v>
      </c>
      <c r="AB1422">
        <v>6</v>
      </c>
      <c r="AC1422">
        <v>11</v>
      </c>
    </row>
    <row r="1423" spans="1:29">
      <c r="A1423">
        <v>1555</v>
      </c>
      <c r="B1423" t="s">
        <v>805</v>
      </c>
      <c r="C1423" t="s">
        <v>2966</v>
      </c>
      <c r="J1423" t="s">
        <v>1444</v>
      </c>
      <c r="K1423">
        <v>0</v>
      </c>
      <c r="N1423" t="b">
        <v>1</v>
      </c>
      <c r="O1423" t="b">
        <v>0</v>
      </c>
      <c r="P1423" t="b">
        <v>0</v>
      </c>
      <c r="Q1423">
        <v>11</v>
      </c>
      <c r="R1423">
        <v>0</v>
      </c>
      <c r="S1423">
        <v>1</v>
      </c>
      <c r="T1423">
        <v>3</v>
      </c>
      <c r="U1423" t="b">
        <v>1</v>
      </c>
      <c r="V1423" t="s">
        <v>1081</v>
      </c>
      <c r="W1423" t="s">
        <v>2904</v>
      </c>
      <c r="X1423" t="s">
        <v>14487</v>
      </c>
      <c r="Y1423">
        <v>18</v>
      </c>
      <c r="Z1423">
        <v>18</v>
      </c>
      <c r="AA1423">
        <v>7</v>
      </c>
      <c r="AB1423">
        <v>7</v>
      </c>
      <c r="AC1423">
        <v>11</v>
      </c>
    </row>
    <row r="1424" spans="1:29">
      <c r="A1424">
        <v>1556</v>
      </c>
      <c r="B1424" t="s">
        <v>805</v>
      </c>
      <c r="C1424" t="s">
        <v>2967</v>
      </c>
      <c r="J1424" t="s">
        <v>1444</v>
      </c>
      <c r="K1424">
        <v>0</v>
      </c>
      <c r="N1424" t="b">
        <v>1</v>
      </c>
      <c r="O1424" t="b">
        <v>0</v>
      </c>
      <c r="P1424" t="b">
        <v>0</v>
      </c>
      <c r="Q1424">
        <v>11</v>
      </c>
      <c r="R1424">
        <v>0</v>
      </c>
      <c r="S1424">
        <v>1</v>
      </c>
      <c r="T1424">
        <v>3</v>
      </c>
      <c r="U1424" t="b">
        <v>1</v>
      </c>
      <c r="V1424" t="s">
        <v>1081</v>
      </c>
      <c r="W1424" t="s">
        <v>2904</v>
      </c>
      <c r="X1424" t="s">
        <v>14720</v>
      </c>
      <c r="Y1424">
        <v>18</v>
      </c>
      <c r="Z1424">
        <v>18</v>
      </c>
      <c r="AA1424">
        <v>8</v>
      </c>
      <c r="AB1424">
        <v>8</v>
      </c>
      <c r="AC1424">
        <v>11</v>
      </c>
    </row>
    <row r="1425" spans="1:29">
      <c r="A1425">
        <v>1557</v>
      </c>
      <c r="B1425" t="s">
        <v>805</v>
      </c>
      <c r="C1425" t="s">
        <v>2968</v>
      </c>
      <c r="J1425" t="s">
        <v>1444</v>
      </c>
      <c r="K1425">
        <v>0</v>
      </c>
      <c r="N1425" t="b">
        <v>1</v>
      </c>
      <c r="O1425" t="b">
        <v>0</v>
      </c>
      <c r="P1425" t="b">
        <v>0</v>
      </c>
      <c r="Q1425">
        <v>11</v>
      </c>
      <c r="R1425">
        <v>0</v>
      </c>
      <c r="S1425">
        <v>1</v>
      </c>
      <c r="T1425">
        <v>3</v>
      </c>
      <c r="U1425" t="b">
        <v>1</v>
      </c>
      <c r="V1425" t="s">
        <v>1081</v>
      </c>
      <c r="W1425" t="s">
        <v>2904</v>
      </c>
      <c r="X1425" t="s">
        <v>14689</v>
      </c>
      <c r="Y1425">
        <v>19</v>
      </c>
      <c r="Z1425">
        <v>19</v>
      </c>
      <c r="AA1425">
        <v>5</v>
      </c>
      <c r="AB1425">
        <v>5</v>
      </c>
      <c r="AC1425">
        <v>11</v>
      </c>
    </row>
    <row r="1426" spans="1:29">
      <c r="A1426">
        <v>1558</v>
      </c>
      <c r="B1426" t="s">
        <v>805</v>
      </c>
      <c r="C1426" t="s">
        <v>2969</v>
      </c>
      <c r="J1426" t="s">
        <v>1444</v>
      </c>
      <c r="K1426">
        <v>0</v>
      </c>
      <c r="N1426" t="b">
        <v>1</v>
      </c>
      <c r="O1426" t="b">
        <v>0</v>
      </c>
      <c r="P1426" t="b">
        <v>0</v>
      </c>
      <c r="Q1426">
        <v>11</v>
      </c>
      <c r="R1426">
        <v>0</v>
      </c>
      <c r="S1426">
        <v>1</v>
      </c>
      <c r="T1426">
        <v>3</v>
      </c>
      <c r="U1426" t="b">
        <v>1</v>
      </c>
      <c r="V1426" t="s">
        <v>1081</v>
      </c>
      <c r="W1426" t="s">
        <v>2904</v>
      </c>
      <c r="X1426" t="s">
        <v>14448</v>
      </c>
      <c r="Y1426">
        <v>19</v>
      </c>
      <c r="Z1426">
        <v>19</v>
      </c>
      <c r="AA1426">
        <v>6</v>
      </c>
      <c r="AB1426">
        <v>6</v>
      </c>
      <c r="AC1426">
        <v>11</v>
      </c>
    </row>
    <row r="1427" spans="1:29">
      <c r="A1427">
        <v>1559</v>
      </c>
      <c r="B1427" t="s">
        <v>805</v>
      </c>
      <c r="C1427" t="s">
        <v>2970</v>
      </c>
      <c r="J1427" t="s">
        <v>1444</v>
      </c>
      <c r="K1427">
        <v>0</v>
      </c>
      <c r="N1427" t="b">
        <v>1</v>
      </c>
      <c r="O1427" t="b">
        <v>0</v>
      </c>
      <c r="P1427" t="b">
        <v>0</v>
      </c>
      <c r="Q1427">
        <v>11</v>
      </c>
      <c r="R1427">
        <v>0</v>
      </c>
      <c r="S1427">
        <v>1</v>
      </c>
      <c r="T1427">
        <v>3</v>
      </c>
      <c r="U1427" t="b">
        <v>1</v>
      </c>
      <c r="V1427" t="s">
        <v>1081</v>
      </c>
      <c r="W1427" t="s">
        <v>2904</v>
      </c>
      <c r="X1427" t="s">
        <v>14461</v>
      </c>
      <c r="Y1427">
        <v>19</v>
      </c>
      <c r="Z1427">
        <v>19</v>
      </c>
      <c r="AA1427">
        <v>7</v>
      </c>
      <c r="AB1427">
        <v>7</v>
      </c>
      <c r="AC1427">
        <v>11</v>
      </c>
    </row>
    <row r="1428" spans="1:29">
      <c r="A1428">
        <v>1560</v>
      </c>
      <c r="B1428" t="s">
        <v>805</v>
      </c>
      <c r="C1428" t="s">
        <v>2971</v>
      </c>
      <c r="J1428" t="s">
        <v>1444</v>
      </c>
      <c r="K1428">
        <v>0</v>
      </c>
      <c r="N1428" t="b">
        <v>1</v>
      </c>
      <c r="O1428" t="b">
        <v>0</v>
      </c>
      <c r="P1428" t="b">
        <v>0</v>
      </c>
      <c r="Q1428">
        <v>11</v>
      </c>
      <c r="R1428">
        <v>0</v>
      </c>
      <c r="S1428">
        <v>1</v>
      </c>
      <c r="T1428">
        <v>3</v>
      </c>
      <c r="U1428" t="b">
        <v>1</v>
      </c>
      <c r="V1428" t="s">
        <v>1081</v>
      </c>
      <c r="W1428" t="s">
        <v>2904</v>
      </c>
      <c r="X1428" t="s">
        <v>14488</v>
      </c>
      <c r="Y1428">
        <v>19</v>
      </c>
      <c r="Z1428">
        <v>19</v>
      </c>
      <c r="AA1428">
        <v>8</v>
      </c>
      <c r="AB1428">
        <v>8</v>
      </c>
      <c r="AC1428">
        <v>11</v>
      </c>
    </row>
    <row r="1429" spans="1:29">
      <c r="A1429">
        <v>1561</v>
      </c>
      <c r="B1429" t="s">
        <v>805</v>
      </c>
      <c r="C1429" t="s">
        <v>2972</v>
      </c>
      <c r="J1429" t="s">
        <v>1444</v>
      </c>
      <c r="K1429">
        <v>0</v>
      </c>
      <c r="N1429" t="b">
        <v>1</v>
      </c>
      <c r="O1429" t="b">
        <v>0</v>
      </c>
      <c r="P1429" t="b">
        <v>0</v>
      </c>
      <c r="Q1429">
        <v>11</v>
      </c>
      <c r="R1429">
        <v>0</v>
      </c>
      <c r="S1429">
        <v>1</v>
      </c>
      <c r="T1429">
        <v>3</v>
      </c>
      <c r="U1429" t="b">
        <v>1</v>
      </c>
      <c r="V1429" t="s">
        <v>1081</v>
      </c>
      <c r="W1429" t="s">
        <v>2904</v>
      </c>
      <c r="X1429" t="s">
        <v>14691</v>
      </c>
      <c r="Y1429">
        <v>20</v>
      </c>
      <c r="Z1429">
        <v>20</v>
      </c>
      <c r="AA1429">
        <v>5</v>
      </c>
      <c r="AB1429">
        <v>5</v>
      </c>
      <c r="AC1429">
        <v>11</v>
      </c>
    </row>
    <row r="1430" spans="1:29">
      <c r="A1430">
        <v>1562</v>
      </c>
      <c r="B1430" t="s">
        <v>805</v>
      </c>
      <c r="C1430" t="s">
        <v>2973</v>
      </c>
      <c r="J1430" t="s">
        <v>1444</v>
      </c>
      <c r="K1430">
        <v>0</v>
      </c>
      <c r="N1430" t="b">
        <v>1</v>
      </c>
      <c r="O1430" t="b">
        <v>0</v>
      </c>
      <c r="P1430" t="b">
        <v>0</v>
      </c>
      <c r="Q1430">
        <v>11</v>
      </c>
      <c r="R1430">
        <v>0</v>
      </c>
      <c r="S1430">
        <v>1</v>
      </c>
      <c r="T1430">
        <v>3</v>
      </c>
      <c r="U1430" t="b">
        <v>1</v>
      </c>
      <c r="V1430" t="s">
        <v>1081</v>
      </c>
      <c r="W1430" t="s">
        <v>2904</v>
      </c>
      <c r="X1430" t="s">
        <v>14623</v>
      </c>
      <c r="Y1430">
        <v>20</v>
      </c>
      <c r="Z1430">
        <v>20</v>
      </c>
      <c r="AA1430">
        <v>6</v>
      </c>
      <c r="AB1430">
        <v>6</v>
      </c>
      <c r="AC1430">
        <v>11</v>
      </c>
    </row>
    <row r="1431" spans="1:29">
      <c r="A1431">
        <v>1563</v>
      </c>
      <c r="B1431" t="s">
        <v>805</v>
      </c>
      <c r="C1431" t="s">
        <v>2974</v>
      </c>
      <c r="J1431" t="s">
        <v>1444</v>
      </c>
      <c r="K1431">
        <v>0</v>
      </c>
      <c r="N1431" t="b">
        <v>1</v>
      </c>
      <c r="O1431" t="b">
        <v>0</v>
      </c>
      <c r="P1431" t="b">
        <v>0</v>
      </c>
      <c r="Q1431">
        <v>11</v>
      </c>
      <c r="R1431">
        <v>0</v>
      </c>
      <c r="S1431">
        <v>1</v>
      </c>
      <c r="T1431">
        <v>3</v>
      </c>
      <c r="U1431" t="b">
        <v>1</v>
      </c>
      <c r="V1431" t="s">
        <v>1081</v>
      </c>
      <c r="W1431" t="s">
        <v>2904</v>
      </c>
      <c r="X1431" t="s">
        <v>14632</v>
      </c>
      <c r="Y1431">
        <v>20</v>
      </c>
      <c r="Z1431">
        <v>20</v>
      </c>
      <c r="AA1431">
        <v>7</v>
      </c>
      <c r="AB1431">
        <v>7</v>
      </c>
      <c r="AC1431">
        <v>11</v>
      </c>
    </row>
    <row r="1432" spans="1:29">
      <c r="A1432">
        <v>1564</v>
      </c>
      <c r="B1432" t="s">
        <v>805</v>
      </c>
      <c r="C1432" t="s">
        <v>2975</v>
      </c>
      <c r="J1432" t="s">
        <v>1444</v>
      </c>
      <c r="K1432">
        <v>0</v>
      </c>
      <c r="N1432" t="b">
        <v>1</v>
      </c>
      <c r="O1432" t="b">
        <v>0</v>
      </c>
      <c r="P1432" t="b">
        <v>0</v>
      </c>
      <c r="Q1432">
        <v>11</v>
      </c>
      <c r="R1432">
        <v>0</v>
      </c>
      <c r="S1432">
        <v>1</v>
      </c>
      <c r="T1432">
        <v>3</v>
      </c>
      <c r="U1432" t="b">
        <v>1</v>
      </c>
      <c r="V1432" t="s">
        <v>1081</v>
      </c>
      <c r="W1432" t="s">
        <v>2904</v>
      </c>
      <c r="X1432" t="s">
        <v>14638</v>
      </c>
      <c r="Y1432">
        <v>20</v>
      </c>
      <c r="Z1432">
        <v>20</v>
      </c>
      <c r="AA1432">
        <v>8</v>
      </c>
      <c r="AB1432">
        <v>8</v>
      </c>
      <c r="AC1432">
        <v>11</v>
      </c>
    </row>
    <row r="1433" spans="1:29">
      <c r="A1433">
        <v>1565</v>
      </c>
      <c r="B1433" t="s">
        <v>805</v>
      </c>
      <c r="C1433" t="s">
        <v>2976</v>
      </c>
      <c r="J1433" t="s">
        <v>1444</v>
      </c>
      <c r="K1433">
        <v>0</v>
      </c>
      <c r="N1433" t="b">
        <v>1</v>
      </c>
      <c r="O1433" t="b">
        <v>0</v>
      </c>
      <c r="P1433" t="b">
        <v>0</v>
      </c>
      <c r="Q1433">
        <v>11</v>
      </c>
      <c r="R1433">
        <v>0</v>
      </c>
      <c r="S1433">
        <v>1</v>
      </c>
      <c r="T1433">
        <v>3</v>
      </c>
      <c r="U1433" t="b">
        <v>1</v>
      </c>
      <c r="V1433" t="s">
        <v>1081</v>
      </c>
      <c r="W1433" t="s">
        <v>2904</v>
      </c>
      <c r="X1433" t="s">
        <v>14471</v>
      </c>
      <c r="Y1433">
        <v>21</v>
      </c>
      <c r="Z1433">
        <v>21</v>
      </c>
      <c r="AA1433">
        <v>5</v>
      </c>
      <c r="AB1433">
        <v>5</v>
      </c>
      <c r="AC1433">
        <v>11</v>
      </c>
    </row>
    <row r="1434" spans="1:29">
      <c r="A1434">
        <v>1566</v>
      </c>
      <c r="B1434" t="s">
        <v>805</v>
      </c>
      <c r="C1434" t="s">
        <v>2977</v>
      </c>
      <c r="J1434" t="s">
        <v>1444</v>
      </c>
      <c r="K1434">
        <v>0</v>
      </c>
      <c r="N1434" t="b">
        <v>1</v>
      </c>
      <c r="O1434" t="b">
        <v>0</v>
      </c>
      <c r="P1434" t="b">
        <v>0</v>
      </c>
      <c r="Q1434">
        <v>11</v>
      </c>
      <c r="R1434">
        <v>0</v>
      </c>
      <c r="S1434">
        <v>1</v>
      </c>
      <c r="T1434">
        <v>3</v>
      </c>
      <c r="U1434" t="b">
        <v>1</v>
      </c>
      <c r="V1434" t="s">
        <v>1081</v>
      </c>
      <c r="W1434" t="s">
        <v>2904</v>
      </c>
      <c r="X1434" t="s">
        <v>14624</v>
      </c>
      <c r="Y1434">
        <v>21</v>
      </c>
      <c r="Z1434">
        <v>21</v>
      </c>
      <c r="AA1434">
        <v>6</v>
      </c>
      <c r="AB1434">
        <v>6</v>
      </c>
      <c r="AC1434">
        <v>11</v>
      </c>
    </row>
    <row r="1435" spans="1:29">
      <c r="A1435">
        <v>1567</v>
      </c>
      <c r="B1435" t="s">
        <v>805</v>
      </c>
      <c r="C1435" t="s">
        <v>2978</v>
      </c>
      <c r="J1435" t="s">
        <v>1444</v>
      </c>
      <c r="K1435">
        <v>0</v>
      </c>
      <c r="N1435" t="b">
        <v>1</v>
      </c>
      <c r="O1435" t="b">
        <v>0</v>
      </c>
      <c r="P1435" t="b">
        <v>0</v>
      </c>
      <c r="Q1435">
        <v>11</v>
      </c>
      <c r="R1435">
        <v>0</v>
      </c>
      <c r="S1435">
        <v>1</v>
      </c>
      <c r="T1435">
        <v>3</v>
      </c>
      <c r="U1435" t="b">
        <v>1</v>
      </c>
      <c r="V1435" t="s">
        <v>1081</v>
      </c>
      <c r="W1435" t="s">
        <v>2904</v>
      </c>
      <c r="X1435" t="s">
        <v>14633</v>
      </c>
      <c r="Y1435">
        <v>21</v>
      </c>
      <c r="Z1435">
        <v>21</v>
      </c>
      <c r="AA1435">
        <v>7</v>
      </c>
      <c r="AB1435">
        <v>7</v>
      </c>
      <c r="AC1435">
        <v>11</v>
      </c>
    </row>
    <row r="1436" spans="1:29">
      <c r="A1436">
        <v>1568</v>
      </c>
      <c r="B1436" t="s">
        <v>805</v>
      </c>
      <c r="C1436" t="s">
        <v>2979</v>
      </c>
      <c r="J1436" t="s">
        <v>1444</v>
      </c>
      <c r="K1436">
        <v>0</v>
      </c>
      <c r="N1436" t="b">
        <v>1</v>
      </c>
      <c r="O1436" t="b">
        <v>0</v>
      </c>
      <c r="P1436" t="b">
        <v>0</v>
      </c>
      <c r="Q1436">
        <v>11</v>
      </c>
      <c r="R1436">
        <v>0</v>
      </c>
      <c r="S1436">
        <v>1</v>
      </c>
      <c r="T1436">
        <v>3</v>
      </c>
      <c r="U1436" t="b">
        <v>1</v>
      </c>
      <c r="V1436" t="s">
        <v>1081</v>
      </c>
      <c r="W1436" t="s">
        <v>2904</v>
      </c>
      <c r="X1436" t="s">
        <v>14639</v>
      </c>
      <c r="Y1436">
        <v>21</v>
      </c>
      <c r="Z1436">
        <v>21</v>
      </c>
      <c r="AA1436">
        <v>8</v>
      </c>
      <c r="AB1436">
        <v>8</v>
      </c>
      <c r="AC1436">
        <v>11</v>
      </c>
    </row>
    <row r="1437" spans="1:29">
      <c r="A1437">
        <v>1569</v>
      </c>
      <c r="B1437" t="s">
        <v>805</v>
      </c>
      <c r="C1437" t="s">
        <v>2980</v>
      </c>
      <c r="J1437" t="s">
        <v>1444</v>
      </c>
      <c r="K1437">
        <v>0</v>
      </c>
      <c r="N1437" t="b">
        <v>1</v>
      </c>
      <c r="O1437" t="b">
        <v>0</v>
      </c>
      <c r="P1437" t="b">
        <v>0</v>
      </c>
      <c r="Q1437">
        <v>11</v>
      </c>
      <c r="R1437">
        <v>0</v>
      </c>
      <c r="S1437">
        <v>1</v>
      </c>
      <c r="T1437">
        <v>3</v>
      </c>
      <c r="U1437" t="b">
        <v>1</v>
      </c>
      <c r="V1437" t="s">
        <v>1081</v>
      </c>
      <c r="W1437" t="s">
        <v>2904</v>
      </c>
      <c r="X1437" t="s">
        <v>14694</v>
      </c>
      <c r="Y1437">
        <v>22</v>
      </c>
      <c r="Z1437">
        <v>22</v>
      </c>
      <c r="AA1437">
        <v>5</v>
      </c>
      <c r="AB1437">
        <v>5</v>
      </c>
      <c r="AC1437">
        <v>11</v>
      </c>
    </row>
    <row r="1438" spans="1:29">
      <c r="A1438">
        <v>1570</v>
      </c>
      <c r="B1438" t="s">
        <v>805</v>
      </c>
      <c r="C1438" t="s">
        <v>2981</v>
      </c>
      <c r="J1438" t="s">
        <v>1444</v>
      </c>
      <c r="K1438">
        <v>0</v>
      </c>
      <c r="N1438" t="b">
        <v>1</v>
      </c>
      <c r="O1438" t="b">
        <v>0</v>
      </c>
      <c r="P1438" t="b">
        <v>0</v>
      </c>
      <c r="Q1438">
        <v>11</v>
      </c>
      <c r="R1438">
        <v>0</v>
      </c>
      <c r="S1438">
        <v>1</v>
      </c>
      <c r="T1438">
        <v>3</v>
      </c>
      <c r="U1438" t="b">
        <v>1</v>
      </c>
      <c r="V1438" t="s">
        <v>1081</v>
      </c>
      <c r="W1438" t="s">
        <v>2904</v>
      </c>
      <c r="X1438" t="s">
        <v>14625</v>
      </c>
      <c r="Y1438">
        <v>22</v>
      </c>
      <c r="Z1438">
        <v>22</v>
      </c>
      <c r="AA1438">
        <v>6</v>
      </c>
      <c r="AB1438">
        <v>6</v>
      </c>
      <c r="AC1438">
        <v>11</v>
      </c>
    </row>
    <row r="1439" spans="1:29">
      <c r="A1439">
        <v>1571</v>
      </c>
      <c r="B1439" t="s">
        <v>805</v>
      </c>
      <c r="C1439" t="s">
        <v>2982</v>
      </c>
      <c r="J1439" t="s">
        <v>1444</v>
      </c>
      <c r="K1439">
        <v>0</v>
      </c>
      <c r="N1439" t="b">
        <v>1</v>
      </c>
      <c r="O1439" t="b">
        <v>0</v>
      </c>
      <c r="P1439" t="b">
        <v>0</v>
      </c>
      <c r="Q1439">
        <v>11</v>
      </c>
      <c r="R1439">
        <v>0</v>
      </c>
      <c r="S1439">
        <v>1</v>
      </c>
      <c r="T1439">
        <v>3</v>
      </c>
      <c r="U1439" t="b">
        <v>1</v>
      </c>
      <c r="V1439" t="s">
        <v>1081</v>
      </c>
      <c r="W1439" t="s">
        <v>2904</v>
      </c>
      <c r="X1439" t="s">
        <v>14490</v>
      </c>
      <c r="Y1439">
        <v>22</v>
      </c>
      <c r="Z1439">
        <v>22</v>
      </c>
      <c r="AA1439">
        <v>7</v>
      </c>
      <c r="AB1439">
        <v>7</v>
      </c>
      <c r="AC1439">
        <v>11</v>
      </c>
    </row>
    <row r="1440" spans="1:29">
      <c r="A1440">
        <v>1572</v>
      </c>
      <c r="B1440" t="s">
        <v>805</v>
      </c>
      <c r="C1440" t="s">
        <v>2983</v>
      </c>
      <c r="J1440" t="s">
        <v>1444</v>
      </c>
      <c r="K1440">
        <v>0</v>
      </c>
      <c r="N1440" t="b">
        <v>1</v>
      </c>
      <c r="O1440" t="b">
        <v>0</v>
      </c>
      <c r="P1440" t="b">
        <v>0</v>
      </c>
      <c r="Q1440">
        <v>11</v>
      </c>
      <c r="R1440">
        <v>0</v>
      </c>
      <c r="S1440">
        <v>1</v>
      </c>
      <c r="T1440">
        <v>3</v>
      </c>
      <c r="U1440" t="b">
        <v>1</v>
      </c>
      <c r="V1440" t="s">
        <v>1081</v>
      </c>
      <c r="W1440" t="s">
        <v>2904</v>
      </c>
      <c r="X1440" t="s">
        <v>14441</v>
      </c>
      <c r="Y1440">
        <v>22</v>
      </c>
      <c r="Z1440">
        <v>22</v>
      </c>
      <c r="AA1440">
        <v>8</v>
      </c>
      <c r="AB1440">
        <v>8</v>
      </c>
      <c r="AC1440">
        <v>11</v>
      </c>
    </row>
    <row r="1441" spans="1:29">
      <c r="A1441">
        <v>1573</v>
      </c>
      <c r="B1441" t="s">
        <v>805</v>
      </c>
      <c r="C1441" t="s">
        <v>2984</v>
      </c>
      <c r="J1441" t="s">
        <v>1444</v>
      </c>
      <c r="K1441">
        <v>0</v>
      </c>
      <c r="N1441" t="b">
        <v>1</v>
      </c>
      <c r="O1441" t="b">
        <v>0</v>
      </c>
      <c r="P1441" t="b">
        <v>0</v>
      </c>
      <c r="Q1441">
        <v>11</v>
      </c>
      <c r="R1441">
        <v>0</v>
      </c>
      <c r="S1441">
        <v>1</v>
      </c>
      <c r="T1441">
        <v>3</v>
      </c>
      <c r="U1441" t="b">
        <v>1</v>
      </c>
      <c r="V1441" t="s">
        <v>1081</v>
      </c>
      <c r="W1441" t="s">
        <v>2904</v>
      </c>
      <c r="X1441" t="s">
        <v>14696</v>
      </c>
      <c r="Y1441">
        <v>23</v>
      </c>
      <c r="Z1441">
        <v>23</v>
      </c>
      <c r="AA1441">
        <v>5</v>
      </c>
      <c r="AB1441">
        <v>5</v>
      </c>
      <c r="AC1441">
        <v>11</v>
      </c>
    </row>
    <row r="1442" spans="1:29">
      <c r="A1442">
        <v>1574</v>
      </c>
      <c r="B1442" t="s">
        <v>805</v>
      </c>
      <c r="C1442" t="s">
        <v>2985</v>
      </c>
      <c r="J1442" t="s">
        <v>1444</v>
      </c>
      <c r="K1442">
        <v>0</v>
      </c>
      <c r="N1442" t="b">
        <v>1</v>
      </c>
      <c r="O1442" t="b">
        <v>0</v>
      </c>
      <c r="P1442" t="b">
        <v>0</v>
      </c>
      <c r="Q1442">
        <v>11</v>
      </c>
      <c r="R1442">
        <v>0</v>
      </c>
      <c r="S1442">
        <v>1</v>
      </c>
      <c r="T1442">
        <v>3</v>
      </c>
      <c r="U1442" t="b">
        <v>1</v>
      </c>
      <c r="V1442" t="s">
        <v>1081</v>
      </c>
      <c r="W1442" t="s">
        <v>2904</v>
      </c>
      <c r="X1442" t="s">
        <v>14626</v>
      </c>
      <c r="Y1442">
        <v>23</v>
      </c>
      <c r="Z1442">
        <v>23</v>
      </c>
      <c r="AA1442">
        <v>6</v>
      </c>
      <c r="AB1442">
        <v>6</v>
      </c>
      <c r="AC1442">
        <v>11</v>
      </c>
    </row>
    <row r="1443" spans="1:29">
      <c r="A1443">
        <v>1575</v>
      </c>
      <c r="B1443" t="s">
        <v>805</v>
      </c>
      <c r="C1443" t="s">
        <v>2986</v>
      </c>
      <c r="J1443" t="s">
        <v>1444</v>
      </c>
      <c r="K1443">
        <v>0</v>
      </c>
      <c r="N1443" t="b">
        <v>1</v>
      </c>
      <c r="O1443" t="b">
        <v>0</v>
      </c>
      <c r="P1443" t="b">
        <v>0</v>
      </c>
      <c r="Q1443">
        <v>11</v>
      </c>
      <c r="R1443">
        <v>0</v>
      </c>
      <c r="S1443">
        <v>1</v>
      </c>
      <c r="T1443">
        <v>3</v>
      </c>
      <c r="U1443" t="b">
        <v>1</v>
      </c>
      <c r="V1443" t="s">
        <v>1081</v>
      </c>
      <c r="W1443" t="s">
        <v>2904</v>
      </c>
      <c r="X1443" t="s">
        <v>14717</v>
      </c>
      <c r="Y1443">
        <v>23</v>
      </c>
      <c r="Z1443">
        <v>23</v>
      </c>
      <c r="AA1443">
        <v>7</v>
      </c>
      <c r="AB1443">
        <v>7</v>
      </c>
      <c r="AC1443">
        <v>11</v>
      </c>
    </row>
    <row r="1444" spans="1:29">
      <c r="A1444">
        <v>1576</v>
      </c>
      <c r="B1444" t="s">
        <v>805</v>
      </c>
      <c r="C1444" t="s">
        <v>2987</v>
      </c>
      <c r="J1444" t="s">
        <v>1444</v>
      </c>
      <c r="K1444">
        <v>0</v>
      </c>
      <c r="N1444" t="b">
        <v>1</v>
      </c>
      <c r="O1444" t="b">
        <v>0</v>
      </c>
      <c r="P1444" t="b">
        <v>0</v>
      </c>
      <c r="Q1444">
        <v>11</v>
      </c>
      <c r="R1444">
        <v>0</v>
      </c>
      <c r="S1444">
        <v>1</v>
      </c>
      <c r="T1444">
        <v>3</v>
      </c>
      <c r="U1444" t="b">
        <v>1</v>
      </c>
      <c r="V1444" t="s">
        <v>1081</v>
      </c>
      <c r="W1444" t="s">
        <v>2904</v>
      </c>
      <c r="X1444" t="s">
        <v>14721</v>
      </c>
      <c r="Y1444">
        <v>23</v>
      </c>
      <c r="Z1444">
        <v>23</v>
      </c>
      <c r="AA1444">
        <v>8</v>
      </c>
      <c r="AB1444">
        <v>8</v>
      </c>
      <c r="AC1444">
        <v>11</v>
      </c>
    </row>
    <row r="1445" spans="1:29">
      <c r="A1445">
        <v>1577</v>
      </c>
      <c r="B1445" t="s">
        <v>805</v>
      </c>
      <c r="C1445" t="s">
        <v>2988</v>
      </c>
      <c r="J1445" t="s">
        <v>1444</v>
      </c>
      <c r="K1445">
        <v>0</v>
      </c>
      <c r="N1445" t="b">
        <v>1</v>
      </c>
      <c r="O1445" t="b">
        <v>0</v>
      </c>
      <c r="P1445" t="b">
        <v>0</v>
      </c>
      <c r="Q1445">
        <v>11</v>
      </c>
      <c r="R1445">
        <v>0</v>
      </c>
      <c r="S1445">
        <v>1</v>
      </c>
      <c r="T1445">
        <v>3</v>
      </c>
      <c r="U1445" t="b">
        <v>1</v>
      </c>
      <c r="V1445" t="s">
        <v>1081</v>
      </c>
      <c r="W1445" t="s">
        <v>2904</v>
      </c>
      <c r="X1445" t="s">
        <v>14698</v>
      </c>
      <c r="Y1445">
        <v>24</v>
      </c>
      <c r="Z1445">
        <v>24</v>
      </c>
      <c r="AA1445">
        <v>5</v>
      </c>
      <c r="AB1445">
        <v>5</v>
      </c>
      <c r="AC1445">
        <v>11</v>
      </c>
    </row>
    <row r="1446" spans="1:29">
      <c r="A1446">
        <v>1578</v>
      </c>
      <c r="B1446" t="s">
        <v>805</v>
      </c>
      <c r="C1446" t="s">
        <v>2989</v>
      </c>
      <c r="J1446" t="s">
        <v>1444</v>
      </c>
      <c r="K1446">
        <v>0</v>
      </c>
      <c r="N1446" t="b">
        <v>1</v>
      </c>
      <c r="O1446" t="b">
        <v>0</v>
      </c>
      <c r="P1446" t="b">
        <v>0</v>
      </c>
      <c r="Q1446">
        <v>11</v>
      </c>
      <c r="R1446">
        <v>0</v>
      </c>
      <c r="S1446">
        <v>1</v>
      </c>
      <c r="T1446">
        <v>3</v>
      </c>
      <c r="U1446" t="b">
        <v>1</v>
      </c>
      <c r="V1446" t="s">
        <v>1081</v>
      </c>
      <c r="W1446" t="s">
        <v>2904</v>
      </c>
      <c r="X1446" t="s">
        <v>14627</v>
      </c>
      <c r="Y1446">
        <v>24</v>
      </c>
      <c r="Z1446">
        <v>24</v>
      </c>
      <c r="AA1446">
        <v>6</v>
      </c>
      <c r="AB1446">
        <v>6</v>
      </c>
      <c r="AC1446">
        <v>11</v>
      </c>
    </row>
    <row r="1447" spans="1:29">
      <c r="A1447">
        <v>1579</v>
      </c>
      <c r="B1447" t="s">
        <v>805</v>
      </c>
      <c r="C1447" t="s">
        <v>2990</v>
      </c>
      <c r="J1447" t="s">
        <v>1444</v>
      </c>
      <c r="K1447">
        <v>0</v>
      </c>
      <c r="N1447" t="b">
        <v>1</v>
      </c>
      <c r="O1447" t="b">
        <v>0</v>
      </c>
      <c r="P1447" t="b">
        <v>0</v>
      </c>
      <c r="Q1447">
        <v>11</v>
      </c>
      <c r="R1447">
        <v>0</v>
      </c>
      <c r="S1447">
        <v>1</v>
      </c>
      <c r="T1447">
        <v>3</v>
      </c>
      <c r="U1447" t="b">
        <v>1</v>
      </c>
      <c r="V1447" t="s">
        <v>1081</v>
      </c>
      <c r="W1447" t="s">
        <v>2904</v>
      </c>
      <c r="X1447" t="s">
        <v>14489</v>
      </c>
      <c r="Y1447">
        <v>24</v>
      </c>
      <c r="Z1447">
        <v>24</v>
      </c>
      <c r="AA1447">
        <v>7</v>
      </c>
      <c r="AB1447">
        <v>7</v>
      </c>
      <c r="AC1447">
        <v>11</v>
      </c>
    </row>
    <row r="1448" spans="1:29">
      <c r="A1448">
        <v>1580</v>
      </c>
      <c r="B1448" t="s">
        <v>805</v>
      </c>
      <c r="C1448" t="s">
        <v>2991</v>
      </c>
      <c r="J1448" t="s">
        <v>1444</v>
      </c>
      <c r="K1448">
        <v>0</v>
      </c>
      <c r="N1448" t="b">
        <v>1</v>
      </c>
      <c r="O1448" t="b">
        <v>0</v>
      </c>
      <c r="P1448" t="b">
        <v>0</v>
      </c>
      <c r="Q1448">
        <v>11</v>
      </c>
      <c r="R1448">
        <v>0</v>
      </c>
      <c r="S1448">
        <v>1</v>
      </c>
      <c r="T1448">
        <v>3</v>
      </c>
      <c r="U1448" t="b">
        <v>1</v>
      </c>
      <c r="V1448" t="s">
        <v>1081</v>
      </c>
      <c r="W1448" t="s">
        <v>2904</v>
      </c>
      <c r="X1448" t="s">
        <v>14446</v>
      </c>
      <c r="Y1448">
        <v>24</v>
      </c>
      <c r="Z1448">
        <v>24</v>
      </c>
      <c r="AA1448">
        <v>8</v>
      </c>
      <c r="AB1448">
        <v>8</v>
      </c>
      <c r="AC1448">
        <v>11</v>
      </c>
    </row>
    <row r="1449" spans="1:29">
      <c r="A1449">
        <v>1581</v>
      </c>
      <c r="B1449" t="s">
        <v>805</v>
      </c>
      <c r="C1449" t="s">
        <v>2992</v>
      </c>
      <c r="J1449" t="s">
        <v>1444</v>
      </c>
      <c r="K1449">
        <v>0</v>
      </c>
      <c r="N1449" t="b">
        <v>1</v>
      </c>
      <c r="O1449" t="b">
        <v>0</v>
      </c>
      <c r="P1449" t="b">
        <v>0</v>
      </c>
      <c r="Q1449">
        <v>11</v>
      </c>
      <c r="R1449">
        <v>0</v>
      </c>
      <c r="S1449">
        <v>1</v>
      </c>
      <c r="T1449">
        <v>3</v>
      </c>
      <c r="U1449" t="b">
        <v>1</v>
      </c>
      <c r="V1449" t="s">
        <v>1081</v>
      </c>
      <c r="W1449" t="s">
        <v>2904</v>
      </c>
      <c r="X1449" t="s">
        <v>14701</v>
      </c>
      <c r="Y1449">
        <v>25</v>
      </c>
      <c r="Z1449">
        <v>25</v>
      </c>
      <c r="AA1449">
        <v>5</v>
      </c>
      <c r="AB1449">
        <v>5</v>
      </c>
      <c r="AC1449">
        <v>11</v>
      </c>
    </row>
    <row r="1450" spans="1:29">
      <c r="A1450">
        <v>1582</v>
      </c>
      <c r="B1450" t="s">
        <v>805</v>
      </c>
      <c r="C1450" t="s">
        <v>2993</v>
      </c>
      <c r="J1450" t="s">
        <v>1444</v>
      </c>
      <c r="K1450">
        <v>0</v>
      </c>
      <c r="N1450" t="b">
        <v>1</v>
      </c>
      <c r="O1450" t="b">
        <v>0</v>
      </c>
      <c r="P1450" t="b">
        <v>0</v>
      </c>
      <c r="Q1450">
        <v>11</v>
      </c>
      <c r="R1450">
        <v>0</v>
      </c>
      <c r="S1450">
        <v>1</v>
      </c>
      <c r="T1450">
        <v>3</v>
      </c>
      <c r="U1450" t="b">
        <v>1</v>
      </c>
      <c r="V1450" t="s">
        <v>1081</v>
      </c>
      <c r="W1450" t="s">
        <v>2904</v>
      </c>
      <c r="X1450" t="s">
        <v>14534</v>
      </c>
      <c r="Y1450">
        <v>25</v>
      </c>
      <c r="Z1450">
        <v>25</v>
      </c>
      <c r="AA1450">
        <v>6</v>
      </c>
      <c r="AB1450">
        <v>6</v>
      </c>
      <c r="AC1450">
        <v>11</v>
      </c>
    </row>
    <row r="1451" spans="1:29">
      <c r="A1451">
        <v>1583</v>
      </c>
      <c r="B1451" t="s">
        <v>805</v>
      </c>
      <c r="C1451" t="s">
        <v>2994</v>
      </c>
      <c r="J1451" t="s">
        <v>1444</v>
      </c>
      <c r="K1451">
        <v>0</v>
      </c>
      <c r="N1451" t="b">
        <v>1</v>
      </c>
      <c r="O1451" t="b">
        <v>0</v>
      </c>
      <c r="P1451" t="b">
        <v>0</v>
      </c>
      <c r="Q1451">
        <v>11</v>
      </c>
      <c r="R1451">
        <v>0</v>
      </c>
      <c r="S1451">
        <v>1</v>
      </c>
      <c r="T1451">
        <v>3</v>
      </c>
      <c r="U1451" t="b">
        <v>1</v>
      </c>
      <c r="V1451" t="s">
        <v>1081</v>
      </c>
      <c r="W1451" t="s">
        <v>2904</v>
      </c>
      <c r="X1451" t="s">
        <v>14634</v>
      </c>
      <c r="Y1451">
        <v>25</v>
      </c>
      <c r="Z1451">
        <v>25</v>
      </c>
      <c r="AA1451">
        <v>7</v>
      </c>
      <c r="AB1451">
        <v>7</v>
      </c>
      <c r="AC1451">
        <v>11</v>
      </c>
    </row>
    <row r="1452" spans="1:29">
      <c r="A1452">
        <v>1584</v>
      </c>
      <c r="B1452" t="s">
        <v>805</v>
      </c>
      <c r="C1452" t="s">
        <v>2995</v>
      </c>
      <c r="J1452" t="s">
        <v>1444</v>
      </c>
      <c r="K1452">
        <v>0</v>
      </c>
      <c r="N1452" t="b">
        <v>1</v>
      </c>
      <c r="O1452" t="b">
        <v>0</v>
      </c>
      <c r="P1452" t="b">
        <v>0</v>
      </c>
      <c r="Q1452">
        <v>11</v>
      </c>
      <c r="R1452">
        <v>0</v>
      </c>
      <c r="S1452">
        <v>1</v>
      </c>
      <c r="T1452">
        <v>3</v>
      </c>
      <c r="U1452" t="b">
        <v>1</v>
      </c>
      <c r="V1452" t="s">
        <v>1081</v>
      </c>
      <c r="W1452" t="s">
        <v>2904</v>
      </c>
      <c r="X1452" t="s">
        <v>14640</v>
      </c>
      <c r="Y1452">
        <v>25</v>
      </c>
      <c r="Z1452">
        <v>25</v>
      </c>
      <c r="AA1452">
        <v>8</v>
      </c>
      <c r="AB1452">
        <v>8</v>
      </c>
      <c r="AC1452">
        <v>11</v>
      </c>
    </row>
    <row r="1453" spans="1:29">
      <c r="A1453">
        <v>1585</v>
      </c>
      <c r="B1453" t="s">
        <v>805</v>
      </c>
      <c r="C1453" t="s">
        <v>2996</v>
      </c>
      <c r="J1453" t="s">
        <v>1444</v>
      </c>
      <c r="K1453">
        <v>0</v>
      </c>
      <c r="N1453" t="b">
        <v>1</v>
      </c>
      <c r="O1453" t="b">
        <v>0</v>
      </c>
      <c r="P1453" t="b">
        <v>0</v>
      </c>
      <c r="Q1453">
        <v>11</v>
      </c>
      <c r="R1453">
        <v>0</v>
      </c>
      <c r="S1453">
        <v>1</v>
      </c>
      <c r="T1453">
        <v>3</v>
      </c>
      <c r="U1453" t="b">
        <v>1</v>
      </c>
      <c r="V1453" t="s">
        <v>1081</v>
      </c>
      <c r="W1453" t="s">
        <v>2904</v>
      </c>
      <c r="X1453" t="s">
        <v>14703</v>
      </c>
      <c r="Y1453">
        <v>26</v>
      </c>
      <c r="Z1453">
        <v>26</v>
      </c>
      <c r="AA1453">
        <v>5</v>
      </c>
      <c r="AB1453">
        <v>5</v>
      </c>
      <c r="AC1453">
        <v>11</v>
      </c>
    </row>
    <row r="1454" spans="1:29">
      <c r="A1454">
        <v>1586</v>
      </c>
      <c r="B1454" t="s">
        <v>805</v>
      </c>
      <c r="C1454" t="s">
        <v>2997</v>
      </c>
      <c r="J1454" t="s">
        <v>1444</v>
      </c>
      <c r="K1454">
        <v>0</v>
      </c>
      <c r="N1454" t="b">
        <v>1</v>
      </c>
      <c r="O1454" t="b">
        <v>0</v>
      </c>
      <c r="P1454" t="b">
        <v>0</v>
      </c>
      <c r="Q1454">
        <v>11</v>
      </c>
      <c r="R1454">
        <v>0</v>
      </c>
      <c r="S1454">
        <v>1</v>
      </c>
      <c r="T1454">
        <v>3</v>
      </c>
      <c r="U1454" t="b">
        <v>1</v>
      </c>
      <c r="V1454" t="s">
        <v>1081</v>
      </c>
      <c r="W1454" t="s">
        <v>2904</v>
      </c>
      <c r="X1454" t="s">
        <v>14491</v>
      </c>
      <c r="Y1454">
        <v>26</v>
      </c>
      <c r="Z1454">
        <v>26</v>
      </c>
      <c r="AA1454">
        <v>6</v>
      </c>
      <c r="AB1454">
        <v>6</v>
      </c>
      <c r="AC1454">
        <v>11</v>
      </c>
    </row>
    <row r="1455" spans="1:29">
      <c r="A1455">
        <v>1587</v>
      </c>
      <c r="B1455" t="s">
        <v>805</v>
      </c>
      <c r="C1455" t="s">
        <v>2998</v>
      </c>
      <c r="J1455" t="s">
        <v>1444</v>
      </c>
      <c r="K1455">
        <v>0</v>
      </c>
      <c r="N1455" t="b">
        <v>1</v>
      </c>
      <c r="O1455" t="b">
        <v>0</v>
      </c>
      <c r="P1455" t="b">
        <v>0</v>
      </c>
      <c r="Q1455">
        <v>11</v>
      </c>
      <c r="R1455">
        <v>0</v>
      </c>
      <c r="S1455">
        <v>1</v>
      </c>
      <c r="T1455">
        <v>3</v>
      </c>
      <c r="U1455" t="b">
        <v>1</v>
      </c>
      <c r="V1455" t="s">
        <v>1081</v>
      </c>
      <c r="W1455" t="s">
        <v>2904</v>
      </c>
      <c r="X1455" t="s">
        <v>14718</v>
      </c>
      <c r="Y1455">
        <v>26</v>
      </c>
      <c r="Z1455">
        <v>26</v>
      </c>
      <c r="AA1455">
        <v>7</v>
      </c>
      <c r="AB1455">
        <v>7</v>
      </c>
      <c r="AC1455">
        <v>11</v>
      </c>
    </row>
    <row r="1456" spans="1:29">
      <c r="A1456">
        <v>1588</v>
      </c>
      <c r="B1456" t="s">
        <v>805</v>
      </c>
      <c r="C1456" t="s">
        <v>2999</v>
      </c>
      <c r="J1456" t="s">
        <v>1444</v>
      </c>
      <c r="K1456">
        <v>0</v>
      </c>
      <c r="N1456" t="b">
        <v>1</v>
      </c>
      <c r="O1456" t="b">
        <v>0</v>
      </c>
      <c r="P1456" t="b">
        <v>0</v>
      </c>
      <c r="Q1456">
        <v>11</v>
      </c>
      <c r="R1456">
        <v>0</v>
      </c>
      <c r="S1456">
        <v>1</v>
      </c>
      <c r="T1456">
        <v>3</v>
      </c>
      <c r="U1456" t="b">
        <v>1</v>
      </c>
      <c r="V1456" t="s">
        <v>1081</v>
      </c>
      <c r="W1456" t="s">
        <v>2904</v>
      </c>
      <c r="X1456" t="s">
        <v>14722</v>
      </c>
      <c r="Y1456">
        <v>26</v>
      </c>
      <c r="Z1456">
        <v>26</v>
      </c>
      <c r="AA1456">
        <v>8</v>
      </c>
      <c r="AB1456">
        <v>8</v>
      </c>
      <c r="AC1456">
        <v>11</v>
      </c>
    </row>
    <row r="1457" spans="1:29">
      <c r="A1457">
        <v>1589</v>
      </c>
      <c r="B1457" t="s">
        <v>805</v>
      </c>
      <c r="C1457" t="s">
        <v>3000</v>
      </c>
      <c r="J1457" t="s">
        <v>1444</v>
      </c>
      <c r="K1457">
        <v>0</v>
      </c>
      <c r="N1457" t="b">
        <v>1</v>
      </c>
      <c r="O1457" t="b">
        <v>0</v>
      </c>
      <c r="P1457" t="b">
        <v>0</v>
      </c>
      <c r="Q1457">
        <v>11</v>
      </c>
      <c r="R1457">
        <v>0</v>
      </c>
      <c r="S1457">
        <v>1</v>
      </c>
      <c r="T1457">
        <v>3</v>
      </c>
      <c r="U1457" t="b">
        <v>1</v>
      </c>
      <c r="V1457" t="s">
        <v>1081</v>
      </c>
      <c r="W1457" t="s">
        <v>2904</v>
      </c>
      <c r="X1457" t="s">
        <v>14803</v>
      </c>
      <c r="Y1457">
        <v>27</v>
      </c>
      <c r="Z1457">
        <v>27</v>
      </c>
      <c r="AA1457">
        <v>5</v>
      </c>
      <c r="AB1457">
        <v>5</v>
      </c>
      <c r="AC1457">
        <v>11</v>
      </c>
    </row>
    <row r="1458" spans="1:29">
      <c r="A1458">
        <v>1590</v>
      </c>
      <c r="B1458" t="s">
        <v>805</v>
      </c>
      <c r="C1458" t="s">
        <v>3001</v>
      </c>
      <c r="J1458" t="s">
        <v>1444</v>
      </c>
      <c r="K1458">
        <v>0</v>
      </c>
      <c r="N1458" t="b">
        <v>1</v>
      </c>
      <c r="O1458" t="b">
        <v>0</v>
      </c>
      <c r="P1458" t="b">
        <v>0</v>
      </c>
      <c r="Q1458">
        <v>11</v>
      </c>
      <c r="R1458">
        <v>0</v>
      </c>
      <c r="S1458">
        <v>1</v>
      </c>
      <c r="T1458">
        <v>3</v>
      </c>
      <c r="U1458" t="b">
        <v>1</v>
      </c>
      <c r="V1458" t="s">
        <v>1081</v>
      </c>
      <c r="W1458" t="s">
        <v>2904</v>
      </c>
      <c r="X1458" t="s">
        <v>14628</v>
      </c>
      <c r="Y1458">
        <v>27</v>
      </c>
      <c r="Z1458">
        <v>27</v>
      </c>
      <c r="AA1458">
        <v>6</v>
      </c>
      <c r="AB1458">
        <v>6</v>
      </c>
      <c r="AC1458">
        <v>11</v>
      </c>
    </row>
    <row r="1459" spans="1:29">
      <c r="A1459">
        <v>1591</v>
      </c>
      <c r="B1459" t="s">
        <v>805</v>
      </c>
      <c r="C1459" t="s">
        <v>3002</v>
      </c>
      <c r="J1459" t="s">
        <v>1444</v>
      </c>
      <c r="K1459">
        <v>0</v>
      </c>
      <c r="N1459" t="b">
        <v>1</v>
      </c>
      <c r="O1459" t="b">
        <v>0</v>
      </c>
      <c r="P1459" t="b">
        <v>0</v>
      </c>
      <c r="Q1459">
        <v>11</v>
      </c>
      <c r="R1459">
        <v>0</v>
      </c>
      <c r="S1459">
        <v>1</v>
      </c>
      <c r="T1459">
        <v>3</v>
      </c>
      <c r="U1459" t="b">
        <v>1</v>
      </c>
      <c r="V1459" t="s">
        <v>1081</v>
      </c>
      <c r="W1459" t="s">
        <v>2904</v>
      </c>
      <c r="X1459" t="s">
        <v>14635</v>
      </c>
      <c r="Y1459">
        <v>27</v>
      </c>
      <c r="Z1459">
        <v>27</v>
      </c>
      <c r="AA1459">
        <v>7</v>
      </c>
      <c r="AB1459">
        <v>7</v>
      </c>
      <c r="AC1459">
        <v>11</v>
      </c>
    </row>
    <row r="1460" spans="1:29">
      <c r="A1460">
        <v>1592</v>
      </c>
      <c r="B1460" t="s">
        <v>805</v>
      </c>
      <c r="C1460" t="s">
        <v>3003</v>
      </c>
      <c r="J1460" t="s">
        <v>1444</v>
      </c>
      <c r="K1460">
        <v>0</v>
      </c>
      <c r="N1460" t="b">
        <v>1</v>
      </c>
      <c r="O1460" t="b">
        <v>0</v>
      </c>
      <c r="P1460" t="b">
        <v>0</v>
      </c>
      <c r="Q1460">
        <v>11</v>
      </c>
      <c r="R1460">
        <v>0</v>
      </c>
      <c r="S1460">
        <v>1</v>
      </c>
      <c r="T1460">
        <v>3</v>
      </c>
      <c r="U1460" t="b">
        <v>1</v>
      </c>
      <c r="V1460" t="s">
        <v>1081</v>
      </c>
      <c r="W1460" t="s">
        <v>2904</v>
      </c>
      <c r="X1460" t="s">
        <v>14641</v>
      </c>
      <c r="Y1460">
        <v>27</v>
      </c>
      <c r="Z1460">
        <v>27</v>
      </c>
      <c r="AA1460">
        <v>8</v>
      </c>
      <c r="AB1460">
        <v>8</v>
      </c>
      <c r="AC1460">
        <v>11</v>
      </c>
    </row>
    <row r="1461" spans="1:29">
      <c r="A1461">
        <v>1593</v>
      </c>
      <c r="B1461" t="s">
        <v>805</v>
      </c>
      <c r="C1461" t="s">
        <v>3004</v>
      </c>
      <c r="J1461" t="s">
        <v>1444</v>
      </c>
      <c r="K1461">
        <v>0</v>
      </c>
      <c r="N1461" t="b">
        <v>1</v>
      </c>
      <c r="O1461" t="b">
        <v>0</v>
      </c>
      <c r="P1461" t="b">
        <v>0</v>
      </c>
      <c r="Q1461">
        <v>11</v>
      </c>
      <c r="R1461">
        <v>0</v>
      </c>
      <c r="S1461">
        <v>1</v>
      </c>
      <c r="T1461">
        <v>3</v>
      </c>
      <c r="U1461" t="b">
        <v>1</v>
      </c>
      <c r="V1461" t="s">
        <v>1081</v>
      </c>
      <c r="W1461" t="s">
        <v>2904</v>
      </c>
      <c r="X1461" t="s">
        <v>14729</v>
      </c>
      <c r="Y1461">
        <v>28</v>
      </c>
      <c r="Z1461">
        <v>28</v>
      </c>
      <c r="AA1461">
        <v>5</v>
      </c>
      <c r="AB1461">
        <v>5</v>
      </c>
      <c r="AC1461">
        <v>11</v>
      </c>
    </row>
    <row r="1462" spans="1:29">
      <c r="A1462">
        <v>1594</v>
      </c>
      <c r="B1462" t="s">
        <v>805</v>
      </c>
      <c r="C1462" t="s">
        <v>3005</v>
      </c>
      <c r="J1462" t="s">
        <v>1444</v>
      </c>
      <c r="K1462">
        <v>0</v>
      </c>
      <c r="N1462" t="b">
        <v>1</v>
      </c>
      <c r="O1462" t="b">
        <v>0</v>
      </c>
      <c r="P1462" t="b">
        <v>0</v>
      </c>
      <c r="Q1462">
        <v>11</v>
      </c>
      <c r="R1462">
        <v>0</v>
      </c>
      <c r="S1462">
        <v>1</v>
      </c>
      <c r="T1462">
        <v>3</v>
      </c>
      <c r="U1462" t="b">
        <v>1</v>
      </c>
      <c r="V1462" t="s">
        <v>1081</v>
      </c>
      <c r="W1462" t="s">
        <v>2904</v>
      </c>
      <c r="X1462" t="s">
        <v>14629</v>
      </c>
      <c r="Y1462">
        <v>28</v>
      </c>
      <c r="Z1462">
        <v>28</v>
      </c>
      <c r="AA1462">
        <v>6</v>
      </c>
      <c r="AB1462">
        <v>6</v>
      </c>
      <c r="AC1462">
        <v>11</v>
      </c>
    </row>
    <row r="1463" spans="1:29">
      <c r="A1463">
        <v>1595</v>
      </c>
      <c r="B1463" t="s">
        <v>805</v>
      </c>
      <c r="C1463" t="s">
        <v>3006</v>
      </c>
      <c r="J1463" t="s">
        <v>1444</v>
      </c>
      <c r="K1463">
        <v>0</v>
      </c>
      <c r="N1463" t="b">
        <v>1</v>
      </c>
      <c r="O1463" t="b">
        <v>0</v>
      </c>
      <c r="P1463" t="b">
        <v>0</v>
      </c>
      <c r="Q1463">
        <v>11</v>
      </c>
      <c r="R1463">
        <v>0</v>
      </c>
      <c r="S1463">
        <v>1</v>
      </c>
      <c r="T1463">
        <v>3</v>
      </c>
      <c r="U1463" t="b">
        <v>1</v>
      </c>
      <c r="V1463" t="s">
        <v>1081</v>
      </c>
      <c r="W1463" t="s">
        <v>2904</v>
      </c>
      <c r="X1463" t="s">
        <v>14730</v>
      </c>
      <c r="Y1463">
        <v>28</v>
      </c>
      <c r="Z1463">
        <v>28</v>
      </c>
      <c r="AA1463">
        <v>7</v>
      </c>
      <c r="AB1463">
        <v>7</v>
      </c>
      <c r="AC1463">
        <v>11</v>
      </c>
    </row>
    <row r="1464" spans="1:29">
      <c r="A1464">
        <v>1596</v>
      </c>
      <c r="B1464" t="s">
        <v>805</v>
      </c>
      <c r="C1464" t="s">
        <v>3007</v>
      </c>
      <c r="J1464" t="s">
        <v>1444</v>
      </c>
      <c r="K1464">
        <v>0</v>
      </c>
      <c r="N1464" t="b">
        <v>1</v>
      </c>
      <c r="O1464" t="b">
        <v>0</v>
      </c>
      <c r="P1464" t="b">
        <v>0</v>
      </c>
      <c r="Q1464">
        <v>11</v>
      </c>
      <c r="R1464">
        <v>0</v>
      </c>
      <c r="S1464">
        <v>1</v>
      </c>
      <c r="T1464">
        <v>3</v>
      </c>
      <c r="U1464" t="b">
        <v>1</v>
      </c>
      <c r="V1464" t="s">
        <v>1081</v>
      </c>
      <c r="W1464" t="s">
        <v>2904</v>
      </c>
      <c r="X1464" t="s">
        <v>14731</v>
      </c>
      <c r="Y1464">
        <v>28</v>
      </c>
      <c r="Z1464">
        <v>28</v>
      </c>
      <c r="AA1464">
        <v>8</v>
      </c>
      <c r="AB1464">
        <v>8</v>
      </c>
      <c r="AC1464">
        <v>11</v>
      </c>
    </row>
    <row r="1465" spans="1:29">
      <c r="A1465">
        <v>1601</v>
      </c>
      <c r="B1465" t="s">
        <v>805</v>
      </c>
      <c r="C1465" t="s">
        <v>3008</v>
      </c>
      <c r="J1465" t="s">
        <v>1444</v>
      </c>
      <c r="K1465">
        <v>0</v>
      </c>
      <c r="N1465" t="b">
        <v>1</v>
      </c>
      <c r="O1465" t="b">
        <v>0</v>
      </c>
      <c r="P1465" t="b">
        <v>0</v>
      </c>
      <c r="Q1465">
        <v>11</v>
      </c>
      <c r="R1465">
        <v>0</v>
      </c>
      <c r="S1465">
        <v>1</v>
      </c>
      <c r="T1465">
        <v>3</v>
      </c>
      <c r="U1465" t="b">
        <v>1</v>
      </c>
      <c r="V1465" t="s">
        <v>1081</v>
      </c>
      <c r="W1465" t="s">
        <v>2904</v>
      </c>
      <c r="X1465" t="s">
        <v>14805</v>
      </c>
      <c r="Y1465">
        <v>29</v>
      </c>
      <c r="Z1465">
        <v>29</v>
      </c>
      <c r="AA1465">
        <v>5</v>
      </c>
      <c r="AB1465">
        <v>5</v>
      </c>
      <c r="AC1465">
        <v>11</v>
      </c>
    </row>
    <row r="1466" spans="1:29">
      <c r="A1466">
        <v>1602</v>
      </c>
      <c r="B1466" t="s">
        <v>805</v>
      </c>
      <c r="C1466" t="s">
        <v>3009</v>
      </c>
      <c r="J1466" t="s">
        <v>1444</v>
      </c>
      <c r="K1466">
        <v>0</v>
      </c>
      <c r="N1466" t="b">
        <v>1</v>
      </c>
      <c r="O1466" t="b">
        <v>0</v>
      </c>
      <c r="P1466" t="b">
        <v>0</v>
      </c>
      <c r="Q1466">
        <v>11</v>
      </c>
      <c r="R1466">
        <v>0</v>
      </c>
      <c r="S1466">
        <v>1</v>
      </c>
      <c r="T1466">
        <v>3</v>
      </c>
      <c r="U1466" t="b">
        <v>1</v>
      </c>
      <c r="V1466" t="s">
        <v>1081</v>
      </c>
      <c r="W1466" t="s">
        <v>2904</v>
      </c>
      <c r="X1466" t="s">
        <v>14630</v>
      </c>
      <c r="Y1466">
        <v>29</v>
      </c>
      <c r="Z1466">
        <v>29</v>
      </c>
      <c r="AA1466">
        <v>6</v>
      </c>
      <c r="AB1466">
        <v>6</v>
      </c>
      <c r="AC1466">
        <v>11</v>
      </c>
    </row>
    <row r="1467" spans="1:29">
      <c r="A1467">
        <v>1603</v>
      </c>
      <c r="B1467" t="s">
        <v>805</v>
      </c>
      <c r="C1467" t="s">
        <v>3010</v>
      </c>
      <c r="J1467" t="s">
        <v>1444</v>
      </c>
      <c r="K1467">
        <v>0</v>
      </c>
      <c r="N1467" t="b">
        <v>1</v>
      </c>
      <c r="O1467" t="b">
        <v>0</v>
      </c>
      <c r="P1467" t="b">
        <v>0</v>
      </c>
      <c r="Q1467">
        <v>11</v>
      </c>
      <c r="R1467">
        <v>0</v>
      </c>
      <c r="S1467">
        <v>1</v>
      </c>
      <c r="T1467">
        <v>3</v>
      </c>
      <c r="U1467" t="b">
        <v>1</v>
      </c>
      <c r="V1467" t="s">
        <v>1081</v>
      </c>
      <c r="W1467" t="s">
        <v>2904</v>
      </c>
      <c r="X1467" t="s">
        <v>14636</v>
      </c>
      <c r="Y1467">
        <v>29</v>
      </c>
      <c r="Z1467">
        <v>29</v>
      </c>
      <c r="AA1467">
        <v>7</v>
      </c>
      <c r="AB1467">
        <v>7</v>
      </c>
      <c r="AC1467">
        <v>11</v>
      </c>
    </row>
    <row r="1468" spans="1:29">
      <c r="A1468">
        <v>1604</v>
      </c>
      <c r="B1468" t="s">
        <v>805</v>
      </c>
      <c r="C1468" t="s">
        <v>3011</v>
      </c>
      <c r="J1468" t="s">
        <v>1444</v>
      </c>
      <c r="K1468">
        <v>0</v>
      </c>
      <c r="N1468" t="b">
        <v>1</v>
      </c>
      <c r="O1468" t="b">
        <v>0</v>
      </c>
      <c r="P1468" t="b">
        <v>0</v>
      </c>
      <c r="Q1468">
        <v>11</v>
      </c>
      <c r="R1468">
        <v>0</v>
      </c>
      <c r="S1468">
        <v>1</v>
      </c>
      <c r="T1468">
        <v>3</v>
      </c>
      <c r="U1468" t="b">
        <v>1</v>
      </c>
      <c r="V1468" t="s">
        <v>1081</v>
      </c>
      <c r="W1468" t="s">
        <v>2904</v>
      </c>
      <c r="X1468" t="s">
        <v>14642</v>
      </c>
      <c r="Y1468">
        <v>29</v>
      </c>
      <c r="Z1468">
        <v>29</v>
      </c>
      <c r="AA1468">
        <v>8</v>
      </c>
      <c r="AB1468">
        <v>8</v>
      </c>
      <c r="AC1468">
        <v>11</v>
      </c>
    </row>
    <row r="1469" spans="1:29">
      <c r="A1469">
        <v>1605</v>
      </c>
      <c r="B1469" t="s">
        <v>805</v>
      </c>
      <c r="C1469" t="s">
        <v>3012</v>
      </c>
      <c r="J1469" t="s">
        <v>1458</v>
      </c>
      <c r="K1469">
        <v>0</v>
      </c>
      <c r="N1469" t="b">
        <v>1</v>
      </c>
      <c r="O1469" t="b">
        <v>0</v>
      </c>
      <c r="P1469" t="b">
        <v>0</v>
      </c>
      <c r="Q1469">
        <v>11</v>
      </c>
      <c r="R1469">
        <v>0</v>
      </c>
      <c r="S1469">
        <v>1</v>
      </c>
      <c r="T1469">
        <v>3</v>
      </c>
      <c r="U1469" t="b">
        <v>1</v>
      </c>
      <c r="V1469" t="s">
        <v>1081</v>
      </c>
      <c r="W1469" t="s">
        <v>2904</v>
      </c>
      <c r="X1469" t="s">
        <v>14523</v>
      </c>
      <c r="Y1469">
        <v>15</v>
      </c>
      <c r="Z1469">
        <v>15</v>
      </c>
      <c r="AA1469">
        <v>9</v>
      </c>
      <c r="AB1469">
        <v>9</v>
      </c>
      <c r="AC1469">
        <v>11</v>
      </c>
    </row>
    <row r="1470" spans="1:29">
      <c r="A1470">
        <v>1606</v>
      </c>
      <c r="B1470" t="s">
        <v>805</v>
      </c>
      <c r="C1470" t="s">
        <v>3013</v>
      </c>
      <c r="J1470" t="s">
        <v>1458</v>
      </c>
      <c r="K1470">
        <v>0</v>
      </c>
      <c r="N1470" t="b">
        <v>1</v>
      </c>
      <c r="O1470" t="b">
        <v>0</v>
      </c>
      <c r="P1470" t="b">
        <v>0</v>
      </c>
      <c r="Q1470">
        <v>11</v>
      </c>
      <c r="R1470">
        <v>0</v>
      </c>
      <c r="S1470">
        <v>1</v>
      </c>
      <c r="T1470">
        <v>3</v>
      </c>
      <c r="U1470" t="b">
        <v>1</v>
      </c>
      <c r="V1470" t="s">
        <v>1081</v>
      </c>
      <c r="W1470" t="s">
        <v>2904</v>
      </c>
      <c r="X1470" t="s">
        <v>14723</v>
      </c>
      <c r="Y1470">
        <v>16</v>
      </c>
      <c r="Z1470">
        <v>16</v>
      </c>
      <c r="AA1470">
        <v>9</v>
      </c>
      <c r="AB1470">
        <v>9</v>
      </c>
      <c r="AC1470">
        <v>11</v>
      </c>
    </row>
    <row r="1471" spans="1:29">
      <c r="A1471">
        <v>1607</v>
      </c>
      <c r="B1471" t="s">
        <v>805</v>
      </c>
      <c r="C1471" t="s">
        <v>3014</v>
      </c>
      <c r="J1471" t="s">
        <v>1458</v>
      </c>
      <c r="K1471">
        <v>0</v>
      </c>
      <c r="N1471" t="b">
        <v>1</v>
      </c>
      <c r="O1471" t="b">
        <v>0</v>
      </c>
      <c r="P1471" t="b">
        <v>0</v>
      </c>
      <c r="Q1471">
        <v>11</v>
      </c>
      <c r="R1471">
        <v>0</v>
      </c>
      <c r="S1471">
        <v>1</v>
      </c>
      <c r="T1471">
        <v>3</v>
      </c>
      <c r="U1471" t="b">
        <v>1</v>
      </c>
      <c r="V1471" t="s">
        <v>1081</v>
      </c>
      <c r="W1471" t="s">
        <v>2904</v>
      </c>
      <c r="X1471" t="s">
        <v>14527</v>
      </c>
      <c r="Y1471">
        <v>17</v>
      </c>
      <c r="Z1471">
        <v>17</v>
      </c>
      <c r="AA1471">
        <v>9</v>
      </c>
      <c r="AB1471">
        <v>9</v>
      </c>
      <c r="AC1471">
        <v>11</v>
      </c>
    </row>
    <row r="1472" spans="1:29">
      <c r="A1472">
        <v>1608</v>
      </c>
      <c r="B1472" t="s">
        <v>805</v>
      </c>
      <c r="C1472" t="s">
        <v>3015</v>
      </c>
      <c r="J1472" t="s">
        <v>1458</v>
      </c>
      <c r="K1472">
        <v>0</v>
      </c>
      <c r="N1472" t="b">
        <v>1</v>
      </c>
      <c r="O1472" t="b">
        <v>0</v>
      </c>
      <c r="P1472" t="b">
        <v>0</v>
      </c>
      <c r="Q1472">
        <v>11</v>
      </c>
      <c r="R1472">
        <v>0</v>
      </c>
      <c r="S1472">
        <v>1</v>
      </c>
      <c r="T1472">
        <v>3</v>
      </c>
      <c r="U1472" t="b">
        <v>1</v>
      </c>
      <c r="V1472" t="s">
        <v>1081</v>
      </c>
      <c r="W1472" t="s">
        <v>2904</v>
      </c>
      <c r="X1472" t="s">
        <v>14724</v>
      </c>
      <c r="Y1472">
        <v>18</v>
      </c>
      <c r="Z1472">
        <v>18</v>
      </c>
      <c r="AA1472">
        <v>9</v>
      </c>
      <c r="AB1472">
        <v>9</v>
      </c>
      <c r="AC1472">
        <v>11</v>
      </c>
    </row>
    <row r="1473" spans="1:29">
      <c r="A1473">
        <v>1609</v>
      </c>
      <c r="B1473" t="s">
        <v>805</v>
      </c>
      <c r="C1473" t="s">
        <v>3016</v>
      </c>
      <c r="J1473" t="s">
        <v>1458</v>
      </c>
      <c r="K1473">
        <v>0</v>
      </c>
      <c r="N1473" t="b">
        <v>1</v>
      </c>
      <c r="O1473" t="b">
        <v>0</v>
      </c>
      <c r="P1473" t="b">
        <v>0</v>
      </c>
      <c r="Q1473">
        <v>11</v>
      </c>
      <c r="R1473">
        <v>0</v>
      </c>
      <c r="S1473">
        <v>1</v>
      </c>
      <c r="T1473">
        <v>3</v>
      </c>
      <c r="U1473" t="b">
        <v>1</v>
      </c>
      <c r="V1473" t="s">
        <v>1081</v>
      </c>
      <c r="W1473" t="s">
        <v>2904</v>
      </c>
      <c r="X1473" t="s">
        <v>14725</v>
      </c>
      <c r="Y1473">
        <v>19</v>
      </c>
      <c r="Z1473">
        <v>19</v>
      </c>
      <c r="AA1473">
        <v>9</v>
      </c>
      <c r="AB1473">
        <v>9</v>
      </c>
      <c r="AC1473">
        <v>11</v>
      </c>
    </row>
    <row r="1474" spans="1:29">
      <c r="A1474">
        <v>1610</v>
      </c>
      <c r="B1474" t="s">
        <v>805</v>
      </c>
      <c r="C1474" t="s">
        <v>3017</v>
      </c>
      <c r="J1474" t="s">
        <v>1458</v>
      </c>
      <c r="K1474">
        <v>0</v>
      </c>
      <c r="N1474" t="b">
        <v>1</v>
      </c>
      <c r="O1474" t="b">
        <v>0</v>
      </c>
      <c r="P1474" t="b">
        <v>0</v>
      </c>
      <c r="Q1474">
        <v>11</v>
      </c>
      <c r="R1474">
        <v>0</v>
      </c>
      <c r="S1474">
        <v>1</v>
      </c>
      <c r="T1474">
        <v>3</v>
      </c>
      <c r="U1474" t="b">
        <v>1</v>
      </c>
      <c r="V1474" t="s">
        <v>1081</v>
      </c>
      <c r="W1474" t="s">
        <v>2904</v>
      </c>
      <c r="X1474" t="s">
        <v>14644</v>
      </c>
      <c r="Y1474">
        <v>20</v>
      </c>
      <c r="Z1474">
        <v>20</v>
      </c>
      <c r="AA1474">
        <v>9</v>
      </c>
      <c r="AB1474">
        <v>9</v>
      </c>
      <c r="AC1474">
        <v>11</v>
      </c>
    </row>
    <row r="1475" spans="1:29">
      <c r="A1475">
        <v>1611</v>
      </c>
      <c r="B1475" t="s">
        <v>805</v>
      </c>
      <c r="C1475" t="s">
        <v>3018</v>
      </c>
      <c r="J1475" t="s">
        <v>1458</v>
      </c>
      <c r="K1475">
        <v>0</v>
      </c>
      <c r="N1475" t="b">
        <v>1</v>
      </c>
      <c r="O1475" t="b">
        <v>0</v>
      </c>
      <c r="P1475" t="b">
        <v>0</v>
      </c>
      <c r="Q1475">
        <v>11</v>
      </c>
      <c r="R1475">
        <v>0</v>
      </c>
      <c r="S1475">
        <v>1</v>
      </c>
      <c r="T1475">
        <v>3</v>
      </c>
      <c r="U1475" t="b">
        <v>1</v>
      </c>
      <c r="V1475" t="s">
        <v>1081</v>
      </c>
      <c r="W1475" t="s">
        <v>2904</v>
      </c>
      <c r="X1475" t="s">
        <v>14645</v>
      </c>
      <c r="Y1475">
        <v>21</v>
      </c>
      <c r="Z1475">
        <v>21</v>
      </c>
      <c r="AA1475">
        <v>9</v>
      </c>
      <c r="AB1475">
        <v>9</v>
      </c>
      <c r="AC1475">
        <v>11</v>
      </c>
    </row>
    <row r="1476" spans="1:29">
      <c r="A1476">
        <v>1612</v>
      </c>
      <c r="B1476" t="s">
        <v>805</v>
      </c>
      <c r="C1476" t="s">
        <v>3019</v>
      </c>
      <c r="J1476" t="s">
        <v>1458</v>
      </c>
      <c r="K1476">
        <v>0</v>
      </c>
      <c r="N1476" t="b">
        <v>1</v>
      </c>
      <c r="O1476" t="b">
        <v>0</v>
      </c>
      <c r="P1476" t="b">
        <v>0</v>
      </c>
      <c r="Q1476">
        <v>11</v>
      </c>
      <c r="R1476">
        <v>0</v>
      </c>
      <c r="S1476">
        <v>1</v>
      </c>
      <c r="T1476">
        <v>3</v>
      </c>
      <c r="U1476" t="b">
        <v>1</v>
      </c>
      <c r="V1476" t="s">
        <v>1081</v>
      </c>
      <c r="W1476" t="s">
        <v>2904</v>
      </c>
      <c r="X1476" t="s">
        <v>14646</v>
      </c>
      <c r="Y1476">
        <v>22</v>
      </c>
      <c r="Z1476">
        <v>22</v>
      </c>
      <c r="AA1476">
        <v>9</v>
      </c>
      <c r="AB1476">
        <v>9</v>
      </c>
      <c r="AC1476">
        <v>11</v>
      </c>
    </row>
    <row r="1477" spans="1:29">
      <c r="A1477">
        <v>1613</v>
      </c>
      <c r="B1477" t="s">
        <v>805</v>
      </c>
      <c r="C1477" t="s">
        <v>3020</v>
      </c>
      <c r="J1477" t="s">
        <v>1458</v>
      </c>
      <c r="K1477">
        <v>0</v>
      </c>
      <c r="N1477" t="b">
        <v>1</v>
      </c>
      <c r="O1477" t="b">
        <v>0</v>
      </c>
      <c r="P1477" t="b">
        <v>0</v>
      </c>
      <c r="Q1477">
        <v>11</v>
      </c>
      <c r="R1477">
        <v>0</v>
      </c>
      <c r="S1477">
        <v>1</v>
      </c>
      <c r="T1477">
        <v>3</v>
      </c>
      <c r="U1477" t="b">
        <v>1</v>
      </c>
      <c r="V1477" t="s">
        <v>1081</v>
      </c>
      <c r="W1477" t="s">
        <v>2904</v>
      </c>
      <c r="X1477" t="s">
        <v>14647</v>
      </c>
      <c r="Y1477">
        <v>23</v>
      </c>
      <c r="Z1477">
        <v>23</v>
      </c>
      <c r="AA1477">
        <v>9</v>
      </c>
      <c r="AB1477">
        <v>9</v>
      </c>
      <c r="AC1477">
        <v>11</v>
      </c>
    </row>
    <row r="1478" spans="1:29">
      <c r="A1478">
        <v>1614</v>
      </c>
      <c r="B1478" t="s">
        <v>805</v>
      </c>
      <c r="C1478" t="s">
        <v>3021</v>
      </c>
      <c r="J1478" t="s">
        <v>1458</v>
      </c>
      <c r="K1478">
        <v>0</v>
      </c>
      <c r="N1478" t="b">
        <v>1</v>
      </c>
      <c r="O1478" t="b">
        <v>0</v>
      </c>
      <c r="P1478" t="b">
        <v>0</v>
      </c>
      <c r="Q1478">
        <v>11</v>
      </c>
      <c r="R1478">
        <v>0</v>
      </c>
      <c r="S1478">
        <v>1</v>
      </c>
      <c r="T1478">
        <v>3</v>
      </c>
      <c r="U1478" t="b">
        <v>1</v>
      </c>
      <c r="V1478" t="s">
        <v>1081</v>
      </c>
      <c r="W1478" t="s">
        <v>2904</v>
      </c>
      <c r="X1478" t="s">
        <v>14648</v>
      </c>
      <c r="Y1478">
        <v>24</v>
      </c>
      <c r="Z1478">
        <v>24</v>
      </c>
      <c r="AA1478">
        <v>9</v>
      </c>
      <c r="AB1478">
        <v>9</v>
      </c>
      <c r="AC1478">
        <v>11</v>
      </c>
    </row>
    <row r="1479" spans="1:29">
      <c r="A1479">
        <v>1615</v>
      </c>
      <c r="B1479" t="s">
        <v>805</v>
      </c>
      <c r="C1479" t="s">
        <v>3022</v>
      </c>
      <c r="J1479" t="s">
        <v>1458</v>
      </c>
      <c r="K1479">
        <v>0</v>
      </c>
      <c r="N1479" t="b">
        <v>1</v>
      </c>
      <c r="O1479" t="b">
        <v>0</v>
      </c>
      <c r="P1479" t="b">
        <v>0</v>
      </c>
      <c r="Q1479">
        <v>11</v>
      </c>
      <c r="R1479">
        <v>0</v>
      </c>
      <c r="S1479">
        <v>1</v>
      </c>
      <c r="T1479">
        <v>3</v>
      </c>
      <c r="U1479" t="b">
        <v>1</v>
      </c>
      <c r="V1479" t="s">
        <v>1081</v>
      </c>
      <c r="W1479" t="s">
        <v>2904</v>
      </c>
      <c r="X1479" t="s">
        <v>14535</v>
      </c>
      <c r="Y1479">
        <v>25</v>
      </c>
      <c r="Z1479">
        <v>25</v>
      </c>
      <c r="AA1479">
        <v>9</v>
      </c>
      <c r="AB1479">
        <v>9</v>
      </c>
      <c r="AC1479">
        <v>11</v>
      </c>
    </row>
    <row r="1480" spans="1:29">
      <c r="A1480">
        <v>1616</v>
      </c>
      <c r="B1480" t="s">
        <v>805</v>
      </c>
      <c r="C1480" t="s">
        <v>3023</v>
      </c>
      <c r="J1480" t="s">
        <v>1458</v>
      </c>
      <c r="K1480">
        <v>0</v>
      </c>
      <c r="N1480" t="b">
        <v>1</v>
      </c>
      <c r="O1480" t="b">
        <v>0</v>
      </c>
      <c r="P1480" t="b">
        <v>0</v>
      </c>
      <c r="Q1480">
        <v>11</v>
      </c>
      <c r="R1480">
        <v>0</v>
      </c>
      <c r="S1480">
        <v>1</v>
      </c>
      <c r="T1480">
        <v>3</v>
      </c>
      <c r="U1480" t="b">
        <v>1</v>
      </c>
      <c r="V1480" t="s">
        <v>1081</v>
      </c>
      <c r="W1480" t="s">
        <v>2904</v>
      </c>
      <c r="X1480" t="s">
        <v>14457</v>
      </c>
      <c r="Y1480">
        <v>26</v>
      </c>
      <c r="Z1480">
        <v>26</v>
      </c>
      <c r="AA1480">
        <v>9</v>
      </c>
      <c r="AB1480">
        <v>9</v>
      </c>
      <c r="AC1480">
        <v>11</v>
      </c>
    </row>
    <row r="1481" spans="1:29">
      <c r="A1481">
        <v>1617</v>
      </c>
      <c r="B1481" t="s">
        <v>805</v>
      </c>
      <c r="C1481" t="s">
        <v>3024</v>
      </c>
      <c r="J1481" t="s">
        <v>1458</v>
      </c>
      <c r="K1481">
        <v>0</v>
      </c>
      <c r="N1481" t="b">
        <v>1</v>
      </c>
      <c r="O1481" t="b">
        <v>0</v>
      </c>
      <c r="P1481" t="b">
        <v>0</v>
      </c>
      <c r="Q1481">
        <v>11</v>
      </c>
      <c r="R1481">
        <v>0</v>
      </c>
      <c r="S1481">
        <v>1</v>
      </c>
      <c r="T1481">
        <v>3</v>
      </c>
      <c r="U1481" t="b">
        <v>1</v>
      </c>
      <c r="V1481" t="s">
        <v>1081</v>
      </c>
      <c r="W1481" t="s">
        <v>2904</v>
      </c>
      <c r="X1481" t="s">
        <v>14443</v>
      </c>
      <c r="Y1481">
        <v>27</v>
      </c>
      <c r="Z1481">
        <v>27</v>
      </c>
      <c r="AA1481">
        <v>9</v>
      </c>
      <c r="AB1481">
        <v>9</v>
      </c>
      <c r="AC1481">
        <v>11</v>
      </c>
    </row>
    <row r="1482" spans="1:29">
      <c r="A1482">
        <v>1618</v>
      </c>
      <c r="B1482" t="s">
        <v>805</v>
      </c>
      <c r="C1482" t="s">
        <v>3025</v>
      </c>
      <c r="J1482" t="s">
        <v>1458</v>
      </c>
      <c r="K1482">
        <v>0</v>
      </c>
      <c r="N1482" t="b">
        <v>1</v>
      </c>
      <c r="O1482" t="b">
        <v>0</v>
      </c>
      <c r="P1482" t="b">
        <v>0</v>
      </c>
      <c r="Q1482">
        <v>11</v>
      </c>
      <c r="R1482">
        <v>0</v>
      </c>
      <c r="S1482">
        <v>1</v>
      </c>
      <c r="T1482">
        <v>3</v>
      </c>
      <c r="U1482" t="b">
        <v>1</v>
      </c>
      <c r="V1482" t="s">
        <v>1081</v>
      </c>
      <c r="W1482" t="s">
        <v>2904</v>
      </c>
      <c r="X1482" t="s">
        <v>14649</v>
      </c>
      <c r="Y1482">
        <v>28</v>
      </c>
      <c r="Z1482">
        <v>28</v>
      </c>
      <c r="AA1482">
        <v>9</v>
      </c>
      <c r="AB1482">
        <v>9</v>
      </c>
      <c r="AC1482">
        <v>11</v>
      </c>
    </row>
    <row r="1483" spans="1:29">
      <c r="A1483">
        <v>1620</v>
      </c>
      <c r="B1483" t="s">
        <v>805</v>
      </c>
      <c r="C1483" t="s">
        <v>3026</v>
      </c>
      <c r="J1483" t="s">
        <v>1458</v>
      </c>
      <c r="K1483">
        <v>0</v>
      </c>
      <c r="N1483" t="b">
        <v>1</v>
      </c>
      <c r="O1483" t="b">
        <v>0</v>
      </c>
      <c r="P1483" t="b">
        <v>0</v>
      </c>
      <c r="Q1483">
        <v>11</v>
      </c>
      <c r="R1483">
        <v>0</v>
      </c>
      <c r="S1483">
        <v>1</v>
      </c>
      <c r="T1483">
        <v>3</v>
      </c>
      <c r="U1483" t="b">
        <v>1</v>
      </c>
      <c r="V1483" t="s">
        <v>1081</v>
      </c>
      <c r="W1483" t="s">
        <v>2904</v>
      </c>
      <c r="X1483" t="s">
        <v>14650</v>
      </c>
      <c r="Y1483">
        <v>29</v>
      </c>
      <c r="Z1483">
        <v>29</v>
      </c>
      <c r="AA1483">
        <v>9</v>
      </c>
      <c r="AB1483">
        <v>9</v>
      </c>
      <c r="AC1483">
        <v>11</v>
      </c>
    </row>
    <row r="1484" spans="1:29">
      <c r="A1484">
        <v>1621</v>
      </c>
      <c r="B1484" t="s">
        <v>805</v>
      </c>
      <c r="C1484" t="s">
        <v>3027</v>
      </c>
      <c r="J1484" t="s">
        <v>1444</v>
      </c>
      <c r="K1484">
        <v>0</v>
      </c>
      <c r="N1484" t="b">
        <v>0</v>
      </c>
      <c r="O1484" t="b">
        <v>1</v>
      </c>
      <c r="P1484" t="b">
        <v>0</v>
      </c>
      <c r="Q1484">
        <v>11</v>
      </c>
      <c r="R1484">
        <v>0</v>
      </c>
      <c r="S1484">
        <v>1</v>
      </c>
      <c r="T1484">
        <v>3</v>
      </c>
      <c r="U1484" t="b">
        <v>1</v>
      </c>
      <c r="V1484" t="s">
        <v>1081</v>
      </c>
      <c r="W1484" t="s">
        <v>2904</v>
      </c>
      <c r="X1484" t="s">
        <v>14726</v>
      </c>
      <c r="Y1484">
        <v>15</v>
      </c>
      <c r="Z1484">
        <v>15</v>
      </c>
      <c r="AA1484">
        <v>10</v>
      </c>
      <c r="AB1484">
        <v>10</v>
      </c>
      <c r="AC1484">
        <v>11</v>
      </c>
    </row>
    <row r="1485" spans="1:29">
      <c r="A1485">
        <v>1622</v>
      </c>
      <c r="B1485" t="s">
        <v>805</v>
      </c>
      <c r="C1485" t="s">
        <v>3028</v>
      </c>
      <c r="J1485" t="s">
        <v>1444</v>
      </c>
      <c r="K1485">
        <v>0</v>
      </c>
      <c r="N1485" t="b">
        <v>0</v>
      </c>
      <c r="O1485" t="b">
        <v>1</v>
      </c>
      <c r="P1485" t="b">
        <v>0</v>
      </c>
      <c r="Q1485">
        <v>11</v>
      </c>
      <c r="R1485">
        <v>0</v>
      </c>
      <c r="S1485">
        <v>1</v>
      </c>
      <c r="T1485">
        <v>3</v>
      </c>
      <c r="U1485" t="b">
        <v>1</v>
      </c>
      <c r="V1485" t="s">
        <v>1081</v>
      </c>
      <c r="W1485" t="s">
        <v>2904</v>
      </c>
      <c r="X1485" t="s">
        <v>14525</v>
      </c>
      <c r="Y1485">
        <v>15</v>
      </c>
      <c r="Z1485">
        <v>15</v>
      </c>
      <c r="AA1485">
        <v>11</v>
      </c>
      <c r="AB1485">
        <v>11</v>
      </c>
      <c r="AC1485">
        <v>11</v>
      </c>
    </row>
    <row r="1486" spans="1:29">
      <c r="A1486">
        <v>1623</v>
      </c>
      <c r="B1486" t="s">
        <v>805</v>
      </c>
      <c r="C1486" t="s">
        <v>3029</v>
      </c>
      <c r="J1486" t="s">
        <v>1444</v>
      </c>
      <c r="K1486">
        <v>0</v>
      </c>
      <c r="N1486" t="b">
        <v>0</v>
      </c>
      <c r="O1486" t="b">
        <v>1</v>
      </c>
      <c r="P1486" t="b">
        <v>0</v>
      </c>
      <c r="Q1486">
        <v>11</v>
      </c>
      <c r="R1486">
        <v>0</v>
      </c>
      <c r="S1486">
        <v>1</v>
      </c>
      <c r="T1486">
        <v>3</v>
      </c>
      <c r="U1486" t="b">
        <v>1</v>
      </c>
      <c r="V1486" t="s">
        <v>1081</v>
      </c>
      <c r="W1486" t="s">
        <v>2904</v>
      </c>
      <c r="X1486" t="s">
        <v>14454</v>
      </c>
      <c r="Y1486">
        <v>16</v>
      </c>
      <c r="Z1486">
        <v>16</v>
      </c>
      <c r="AA1486">
        <v>10</v>
      </c>
      <c r="AB1486">
        <v>10</v>
      </c>
      <c r="AC1486">
        <v>11</v>
      </c>
    </row>
    <row r="1487" spans="1:29">
      <c r="A1487">
        <v>1624</v>
      </c>
      <c r="B1487" t="s">
        <v>805</v>
      </c>
      <c r="C1487" t="s">
        <v>3030</v>
      </c>
      <c r="J1487" t="s">
        <v>1444</v>
      </c>
      <c r="K1487">
        <v>0</v>
      </c>
      <c r="N1487" t="b">
        <v>0</v>
      </c>
      <c r="O1487" t="b">
        <v>1</v>
      </c>
      <c r="P1487" t="b">
        <v>0</v>
      </c>
      <c r="Q1487">
        <v>11</v>
      </c>
      <c r="R1487">
        <v>0</v>
      </c>
      <c r="S1487">
        <v>1</v>
      </c>
      <c r="T1487">
        <v>3</v>
      </c>
      <c r="U1487" t="b">
        <v>1</v>
      </c>
      <c r="V1487" t="s">
        <v>1081</v>
      </c>
      <c r="W1487" t="s">
        <v>2904</v>
      </c>
      <c r="X1487" t="s">
        <v>15358</v>
      </c>
      <c r="Y1487">
        <v>16</v>
      </c>
      <c r="Z1487">
        <v>16</v>
      </c>
      <c r="AA1487">
        <v>11</v>
      </c>
      <c r="AB1487">
        <v>11</v>
      </c>
      <c r="AC1487">
        <v>11</v>
      </c>
    </row>
    <row r="1488" spans="1:29">
      <c r="A1488">
        <v>1625</v>
      </c>
      <c r="B1488" t="s">
        <v>805</v>
      </c>
      <c r="C1488" t="s">
        <v>3031</v>
      </c>
      <c r="J1488" t="s">
        <v>1444</v>
      </c>
      <c r="K1488">
        <v>0</v>
      </c>
      <c r="N1488" t="b">
        <v>0</v>
      </c>
      <c r="O1488" t="b">
        <v>1</v>
      </c>
      <c r="P1488" t="b">
        <v>0</v>
      </c>
      <c r="Q1488">
        <v>11</v>
      </c>
      <c r="R1488">
        <v>0</v>
      </c>
      <c r="S1488">
        <v>1</v>
      </c>
      <c r="T1488">
        <v>3</v>
      </c>
      <c r="U1488" t="b">
        <v>1</v>
      </c>
      <c r="V1488" t="s">
        <v>1081</v>
      </c>
      <c r="W1488" t="s">
        <v>2904</v>
      </c>
      <c r="X1488" t="s">
        <v>14452</v>
      </c>
      <c r="Y1488">
        <v>17</v>
      </c>
      <c r="Z1488">
        <v>17</v>
      </c>
      <c r="AA1488">
        <v>10</v>
      </c>
      <c r="AB1488">
        <v>10</v>
      </c>
      <c r="AC1488">
        <v>11</v>
      </c>
    </row>
    <row r="1489" spans="1:29">
      <c r="A1489">
        <v>1626</v>
      </c>
      <c r="B1489" t="s">
        <v>805</v>
      </c>
      <c r="C1489" t="s">
        <v>3032</v>
      </c>
      <c r="J1489" t="s">
        <v>1444</v>
      </c>
      <c r="K1489">
        <v>0</v>
      </c>
      <c r="N1489" t="b">
        <v>0</v>
      </c>
      <c r="O1489" t="b">
        <v>1</v>
      </c>
      <c r="P1489" t="b">
        <v>0</v>
      </c>
      <c r="Q1489">
        <v>11</v>
      </c>
      <c r="R1489">
        <v>0</v>
      </c>
      <c r="S1489">
        <v>1</v>
      </c>
      <c r="T1489">
        <v>3</v>
      </c>
      <c r="U1489" t="b">
        <v>1</v>
      </c>
      <c r="V1489" t="s">
        <v>1081</v>
      </c>
      <c r="W1489" t="s">
        <v>2904</v>
      </c>
      <c r="X1489" t="s">
        <v>14528</v>
      </c>
      <c r="Y1489">
        <v>17</v>
      </c>
      <c r="Z1489">
        <v>17</v>
      </c>
      <c r="AA1489">
        <v>11</v>
      </c>
      <c r="AB1489">
        <v>11</v>
      </c>
      <c r="AC1489">
        <v>11</v>
      </c>
    </row>
    <row r="1490" spans="1:29">
      <c r="A1490">
        <v>1627</v>
      </c>
      <c r="B1490" t="s">
        <v>805</v>
      </c>
      <c r="C1490" t="s">
        <v>3033</v>
      </c>
      <c r="J1490" t="s">
        <v>1444</v>
      </c>
      <c r="K1490">
        <v>0</v>
      </c>
      <c r="N1490" t="b">
        <v>0</v>
      </c>
      <c r="O1490" t="b">
        <v>1</v>
      </c>
      <c r="P1490" t="b">
        <v>0</v>
      </c>
      <c r="Q1490">
        <v>11</v>
      </c>
      <c r="R1490">
        <v>0</v>
      </c>
      <c r="S1490">
        <v>1</v>
      </c>
      <c r="T1490">
        <v>3</v>
      </c>
      <c r="U1490" t="b">
        <v>1</v>
      </c>
      <c r="V1490" t="s">
        <v>1081</v>
      </c>
      <c r="W1490" t="s">
        <v>2904</v>
      </c>
      <c r="X1490" t="s">
        <v>14727</v>
      </c>
      <c r="Y1490">
        <v>18</v>
      </c>
      <c r="Z1490">
        <v>18</v>
      </c>
      <c r="AA1490">
        <v>10</v>
      </c>
      <c r="AB1490">
        <v>10</v>
      </c>
      <c r="AC1490">
        <v>11</v>
      </c>
    </row>
    <row r="1491" spans="1:29">
      <c r="A1491">
        <v>1628</v>
      </c>
      <c r="B1491" t="s">
        <v>805</v>
      </c>
      <c r="C1491" t="s">
        <v>3034</v>
      </c>
      <c r="J1491" t="s">
        <v>1444</v>
      </c>
      <c r="K1491">
        <v>0</v>
      </c>
      <c r="N1491" t="b">
        <v>0</v>
      </c>
      <c r="O1491" t="b">
        <v>1</v>
      </c>
      <c r="P1491" t="b">
        <v>0</v>
      </c>
      <c r="Q1491">
        <v>11</v>
      </c>
      <c r="R1491">
        <v>0</v>
      </c>
      <c r="S1491">
        <v>1</v>
      </c>
      <c r="T1491">
        <v>3</v>
      </c>
      <c r="U1491" t="b">
        <v>1</v>
      </c>
      <c r="V1491" t="s">
        <v>1081</v>
      </c>
      <c r="W1491" t="s">
        <v>2904</v>
      </c>
      <c r="X1491" t="s">
        <v>15359</v>
      </c>
      <c r="Y1491">
        <v>18</v>
      </c>
      <c r="Z1491">
        <v>18</v>
      </c>
      <c r="AA1491">
        <v>11</v>
      </c>
      <c r="AB1491">
        <v>11</v>
      </c>
      <c r="AC1491">
        <v>11</v>
      </c>
    </row>
    <row r="1492" spans="1:29">
      <c r="A1492">
        <v>1629</v>
      </c>
      <c r="B1492" t="s">
        <v>805</v>
      </c>
      <c r="C1492" t="s">
        <v>3035</v>
      </c>
      <c r="J1492" t="s">
        <v>1444</v>
      </c>
      <c r="K1492">
        <v>0</v>
      </c>
      <c r="N1492" t="b">
        <v>0</v>
      </c>
      <c r="O1492" t="b">
        <v>1</v>
      </c>
      <c r="P1492" t="b">
        <v>0</v>
      </c>
      <c r="Q1492">
        <v>11</v>
      </c>
      <c r="R1492">
        <v>0</v>
      </c>
      <c r="S1492">
        <v>1</v>
      </c>
      <c r="T1492">
        <v>3</v>
      </c>
      <c r="U1492" t="b">
        <v>1</v>
      </c>
      <c r="V1492" t="s">
        <v>1081</v>
      </c>
      <c r="W1492" t="s">
        <v>2904</v>
      </c>
      <c r="X1492" t="s">
        <v>14455</v>
      </c>
      <c r="Y1492">
        <v>19</v>
      </c>
      <c r="Z1492">
        <v>19</v>
      </c>
      <c r="AA1492">
        <v>10</v>
      </c>
      <c r="AB1492">
        <v>10</v>
      </c>
      <c r="AC1492">
        <v>11</v>
      </c>
    </row>
    <row r="1493" spans="1:29">
      <c r="A1493">
        <v>1630</v>
      </c>
      <c r="B1493" t="s">
        <v>805</v>
      </c>
      <c r="C1493" t="s">
        <v>3036</v>
      </c>
      <c r="J1493" t="s">
        <v>1444</v>
      </c>
      <c r="K1493">
        <v>0</v>
      </c>
      <c r="N1493" t="b">
        <v>0</v>
      </c>
      <c r="O1493" t="b">
        <v>1</v>
      </c>
      <c r="P1493" t="b">
        <v>0</v>
      </c>
      <c r="Q1493">
        <v>11</v>
      </c>
      <c r="R1493">
        <v>0</v>
      </c>
      <c r="S1493">
        <v>1</v>
      </c>
      <c r="T1493">
        <v>3</v>
      </c>
      <c r="U1493" t="b">
        <v>1</v>
      </c>
      <c r="V1493" t="s">
        <v>1081</v>
      </c>
      <c r="W1493" t="s">
        <v>2904</v>
      </c>
      <c r="X1493" t="s">
        <v>15360</v>
      </c>
      <c r="Y1493">
        <v>19</v>
      </c>
      <c r="Z1493">
        <v>19</v>
      </c>
      <c r="AA1493">
        <v>11</v>
      </c>
      <c r="AB1493">
        <v>11</v>
      </c>
      <c r="AC1493">
        <v>11</v>
      </c>
    </row>
    <row r="1494" spans="1:29">
      <c r="A1494">
        <v>1631</v>
      </c>
      <c r="B1494" t="s">
        <v>805</v>
      </c>
      <c r="C1494" t="s">
        <v>3037</v>
      </c>
      <c r="J1494" t="s">
        <v>1444</v>
      </c>
      <c r="K1494">
        <v>0</v>
      </c>
      <c r="N1494" t="b">
        <v>0</v>
      </c>
      <c r="O1494" t="b">
        <v>1</v>
      </c>
      <c r="P1494" t="b">
        <v>0</v>
      </c>
      <c r="Q1494">
        <v>11</v>
      </c>
      <c r="R1494">
        <v>0</v>
      </c>
      <c r="S1494">
        <v>1</v>
      </c>
      <c r="T1494">
        <v>3</v>
      </c>
      <c r="U1494" t="b">
        <v>1</v>
      </c>
      <c r="V1494" t="s">
        <v>1081</v>
      </c>
      <c r="W1494" t="s">
        <v>2904</v>
      </c>
      <c r="X1494" t="s">
        <v>14652</v>
      </c>
      <c r="Y1494">
        <v>20</v>
      </c>
      <c r="Z1494">
        <v>20</v>
      </c>
      <c r="AA1494">
        <v>10</v>
      </c>
      <c r="AB1494">
        <v>10</v>
      </c>
      <c r="AC1494">
        <v>11</v>
      </c>
    </row>
    <row r="1495" spans="1:29">
      <c r="A1495">
        <v>1632</v>
      </c>
      <c r="B1495" t="s">
        <v>805</v>
      </c>
      <c r="C1495" t="s">
        <v>3038</v>
      </c>
      <c r="J1495" t="s">
        <v>1444</v>
      </c>
      <c r="K1495">
        <v>0</v>
      </c>
      <c r="N1495" t="b">
        <v>0</v>
      </c>
      <c r="O1495" t="b">
        <v>1</v>
      </c>
      <c r="P1495" t="b">
        <v>0</v>
      </c>
      <c r="Q1495">
        <v>11</v>
      </c>
      <c r="R1495">
        <v>0</v>
      </c>
      <c r="S1495">
        <v>1</v>
      </c>
      <c r="T1495">
        <v>3</v>
      </c>
      <c r="U1495" t="b">
        <v>1</v>
      </c>
      <c r="V1495" t="s">
        <v>1081</v>
      </c>
      <c r="W1495" t="s">
        <v>2904</v>
      </c>
      <c r="X1495" t="s">
        <v>15361</v>
      </c>
      <c r="Y1495">
        <v>20</v>
      </c>
      <c r="Z1495">
        <v>20</v>
      </c>
      <c r="AA1495">
        <v>11</v>
      </c>
      <c r="AB1495">
        <v>11</v>
      </c>
      <c r="AC1495">
        <v>11</v>
      </c>
    </row>
    <row r="1496" spans="1:29">
      <c r="A1496">
        <v>1633</v>
      </c>
      <c r="B1496" t="s">
        <v>805</v>
      </c>
      <c r="C1496" t="s">
        <v>3039</v>
      </c>
      <c r="J1496" t="s">
        <v>1444</v>
      </c>
      <c r="K1496">
        <v>0</v>
      </c>
      <c r="N1496" t="b">
        <v>0</v>
      </c>
      <c r="O1496" t="b">
        <v>1</v>
      </c>
      <c r="P1496" t="b">
        <v>0</v>
      </c>
      <c r="Q1496">
        <v>11</v>
      </c>
      <c r="R1496">
        <v>0</v>
      </c>
      <c r="S1496">
        <v>1</v>
      </c>
      <c r="T1496">
        <v>3</v>
      </c>
      <c r="U1496" t="b">
        <v>1</v>
      </c>
      <c r="V1496" t="s">
        <v>1081</v>
      </c>
      <c r="W1496" t="s">
        <v>2904</v>
      </c>
      <c r="X1496" t="s">
        <v>14653</v>
      </c>
      <c r="Y1496">
        <v>21</v>
      </c>
      <c r="Z1496">
        <v>21</v>
      </c>
      <c r="AA1496">
        <v>10</v>
      </c>
      <c r="AB1496">
        <v>10</v>
      </c>
      <c r="AC1496">
        <v>11</v>
      </c>
    </row>
    <row r="1497" spans="1:29">
      <c r="A1497">
        <v>1634</v>
      </c>
      <c r="B1497" t="s">
        <v>805</v>
      </c>
      <c r="C1497" t="s">
        <v>3040</v>
      </c>
      <c r="J1497" t="s">
        <v>1444</v>
      </c>
      <c r="K1497">
        <v>0</v>
      </c>
      <c r="N1497" t="b">
        <v>0</v>
      </c>
      <c r="O1497" t="b">
        <v>1</v>
      </c>
      <c r="P1497" t="b">
        <v>0</v>
      </c>
      <c r="Q1497">
        <v>11</v>
      </c>
      <c r="R1497">
        <v>0</v>
      </c>
      <c r="S1497">
        <v>1</v>
      </c>
      <c r="T1497">
        <v>3</v>
      </c>
      <c r="U1497" t="b">
        <v>1</v>
      </c>
      <c r="V1497" t="s">
        <v>1081</v>
      </c>
      <c r="W1497" t="s">
        <v>2904</v>
      </c>
      <c r="X1497" t="s">
        <v>15362</v>
      </c>
      <c r="Y1497">
        <v>21</v>
      </c>
      <c r="Z1497">
        <v>21</v>
      </c>
      <c r="AA1497">
        <v>11</v>
      </c>
      <c r="AB1497">
        <v>11</v>
      </c>
      <c r="AC1497">
        <v>11</v>
      </c>
    </row>
    <row r="1498" spans="1:29">
      <c r="A1498">
        <v>1635</v>
      </c>
      <c r="B1498" t="s">
        <v>805</v>
      </c>
      <c r="C1498" t="s">
        <v>3041</v>
      </c>
      <c r="J1498" t="s">
        <v>1444</v>
      </c>
      <c r="K1498">
        <v>0</v>
      </c>
      <c r="N1498" t="b">
        <v>0</v>
      </c>
      <c r="O1498" t="b">
        <v>1</v>
      </c>
      <c r="P1498" t="b">
        <v>0</v>
      </c>
      <c r="Q1498">
        <v>11</v>
      </c>
      <c r="R1498">
        <v>0</v>
      </c>
      <c r="S1498">
        <v>1</v>
      </c>
      <c r="T1498">
        <v>3</v>
      </c>
      <c r="U1498" t="b">
        <v>1</v>
      </c>
      <c r="V1498" t="s">
        <v>1081</v>
      </c>
      <c r="W1498" t="s">
        <v>2904</v>
      </c>
      <c r="X1498" t="s">
        <v>14654</v>
      </c>
      <c r="Y1498">
        <v>22</v>
      </c>
      <c r="Z1498">
        <v>22</v>
      </c>
      <c r="AA1498">
        <v>10</v>
      </c>
      <c r="AB1498">
        <v>10</v>
      </c>
      <c r="AC1498">
        <v>11</v>
      </c>
    </row>
    <row r="1499" spans="1:29">
      <c r="A1499">
        <v>1636</v>
      </c>
      <c r="B1499" t="s">
        <v>805</v>
      </c>
      <c r="C1499" t="s">
        <v>3042</v>
      </c>
      <c r="J1499" t="s">
        <v>1444</v>
      </c>
      <c r="K1499">
        <v>0</v>
      </c>
      <c r="N1499" t="b">
        <v>0</v>
      </c>
      <c r="O1499" t="b">
        <v>1</v>
      </c>
      <c r="P1499" t="b">
        <v>0</v>
      </c>
      <c r="Q1499">
        <v>11</v>
      </c>
      <c r="R1499">
        <v>0</v>
      </c>
      <c r="S1499">
        <v>1</v>
      </c>
      <c r="T1499">
        <v>3</v>
      </c>
      <c r="U1499" t="b">
        <v>1</v>
      </c>
      <c r="V1499" t="s">
        <v>1081</v>
      </c>
      <c r="W1499" t="s">
        <v>2904</v>
      </c>
      <c r="X1499" t="s">
        <v>15363</v>
      </c>
      <c r="Y1499">
        <v>22</v>
      </c>
      <c r="Z1499">
        <v>22</v>
      </c>
      <c r="AA1499">
        <v>11</v>
      </c>
      <c r="AB1499">
        <v>11</v>
      </c>
      <c r="AC1499">
        <v>11</v>
      </c>
    </row>
    <row r="1500" spans="1:29">
      <c r="A1500">
        <v>1637</v>
      </c>
      <c r="B1500" t="s">
        <v>805</v>
      </c>
      <c r="C1500" t="s">
        <v>3043</v>
      </c>
      <c r="J1500" t="s">
        <v>1444</v>
      </c>
      <c r="K1500">
        <v>0</v>
      </c>
      <c r="N1500" t="b">
        <v>0</v>
      </c>
      <c r="O1500" t="b">
        <v>1</v>
      </c>
      <c r="P1500" t="b">
        <v>0</v>
      </c>
      <c r="Q1500">
        <v>11</v>
      </c>
      <c r="R1500">
        <v>0</v>
      </c>
      <c r="S1500">
        <v>1</v>
      </c>
      <c r="T1500">
        <v>3</v>
      </c>
      <c r="U1500" t="b">
        <v>1</v>
      </c>
      <c r="V1500" t="s">
        <v>1081</v>
      </c>
      <c r="W1500" t="s">
        <v>2904</v>
      </c>
      <c r="X1500" t="s">
        <v>14655</v>
      </c>
      <c r="Y1500">
        <v>23</v>
      </c>
      <c r="Z1500">
        <v>23</v>
      </c>
      <c r="AA1500">
        <v>10</v>
      </c>
      <c r="AB1500">
        <v>10</v>
      </c>
      <c r="AC1500">
        <v>11</v>
      </c>
    </row>
    <row r="1501" spans="1:29">
      <c r="A1501">
        <v>1638</v>
      </c>
      <c r="B1501" t="s">
        <v>805</v>
      </c>
      <c r="C1501" t="s">
        <v>3044</v>
      </c>
      <c r="J1501" t="s">
        <v>1444</v>
      </c>
      <c r="K1501">
        <v>0</v>
      </c>
      <c r="N1501" t="b">
        <v>0</v>
      </c>
      <c r="O1501" t="b">
        <v>1</v>
      </c>
      <c r="P1501" t="b">
        <v>0</v>
      </c>
      <c r="Q1501">
        <v>11</v>
      </c>
      <c r="R1501">
        <v>0</v>
      </c>
      <c r="S1501">
        <v>1</v>
      </c>
      <c r="T1501">
        <v>3</v>
      </c>
      <c r="U1501" t="b">
        <v>1</v>
      </c>
      <c r="V1501" t="s">
        <v>1081</v>
      </c>
      <c r="W1501" t="s">
        <v>2904</v>
      </c>
      <c r="X1501" t="s">
        <v>15364</v>
      </c>
      <c r="Y1501">
        <v>23</v>
      </c>
      <c r="Z1501">
        <v>23</v>
      </c>
      <c r="AA1501">
        <v>11</v>
      </c>
      <c r="AB1501">
        <v>11</v>
      </c>
      <c r="AC1501">
        <v>11</v>
      </c>
    </row>
    <row r="1502" spans="1:29">
      <c r="A1502">
        <v>1639</v>
      </c>
      <c r="B1502" t="s">
        <v>805</v>
      </c>
      <c r="C1502" t="s">
        <v>3045</v>
      </c>
      <c r="J1502" t="s">
        <v>1444</v>
      </c>
      <c r="K1502">
        <v>0</v>
      </c>
      <c r="N1502" t="b">
        <v>0</v>
      </c>
      <c r="O1502" t="b">
        <v>1</v>
      </c>
      <c r="P1502" t="b">
        <v>0</v>
      </c>
      <c r="Q1502">
        <v>11</v>
      </c>
      <c r="R1502">
        <v>0</v>
      </c>
      <c r="S1502">
        <v>1</v>
      </c>
      <c r="T1502">
        <v>3</v>
      </c>
      <c r="U1502" t="b">
        <v>1</v>
      </c>
      <c r="V1502" t="s">
        <v>1081</v>
      </c>
      <c r="W1502" t="s">
        <v>2904</v>
      </c>
      <c r="X1502" t="s">
        <v>14656</v>
      </c>
      <c r="Y1502">
        <v>24</v>
      </c>
      <c r="Z1502">
        <v>24</v>
      </c>
      <c r="AA1502">
        <v>10</v>
      </c>
      <c r="AB1502">
        <v>10</v>
      </c>
      <c r="AC1502">
        <v>11</v>
      </c>
    </row>
    <row r="1503" spans="1:29">
      <c r="A1503">
        <v>1640</v>
      </c>
      <c r="B1503" t="s">
        <v>805</v>
      </c>
      <c r="C1503" t="s">
        <v>3046</v>
      </c>
      <c r="J1503" t="s">
        <v>1444</v>
      </c>
      <c r="K1503">
        <v>0</v>
      </c>
      <c r="N1503" t="b">
        <v>0</v>
      </c>
      <c r="O1503" t="b">
        <v>1</v>
      </c>
      <c r="P1503" t="b">
        <v>0</v>
      </c>
      <c r="Q1503">
        <v>11</v>
      </c>
      <c r="R1503">
        <v>0</v>
      </c>
      <c r="S1503">
        <v>1</v>
      </c>
      <c r="T1503">
        <v>3</v>
      </c>
      <c r="U1503" t="b">
        <v>1</v>
      </c>
      <c r="V1503" t="s">
        <v>1081</v>
      </c>
      <c r="W1503" t="s">
        <v>2904</v>
      </c>
      <c r="X1503" t="s">
        <v>15365</v>
      </c>
      <c r="Y1503">
        <v>24</v>
      </c>
      <c r="Z1503">
        <v>24</v>
      </c>
      <c r="AA1503">
        <v>11</v>
      </c>
      <c r="AB1503">
        <v>11</v>
      </c>
      <c r="AC1503">
        <v>11</v>
      </c>
    </row>
    <row r="1504" spans="1:29">
      <c r="A1504">
        <v>1641</v>
      </c>
      <c r="B1504" t="s">
        <v>805</v>
      </c>
      <c r="C1504" t="s">
        <v>3047</v>
      </c>
      <c r="J1504" t="s">
        <v>1444</v>
      </c>
      <c r="K1504">
        <v>0</v>
      </c>
      <c r="N1504" t="b">
        <v>0</v>
      </c>
      <c r="O1504" t="b">
        <v>1</v>
      </c>
      <c r="P1504" t="b">
        <v>0</v>
      </c>
      <c r="Q1504">
        <v>11</v>
      </c>
      <c r="R1504">
        <v>0</v>
      </c>
      <c r="S1504">
        <v>1</v>
      </c>
      <c r="T1504">
        <v>3</v>
      </c>
      <c r="U1504" t="b">
        <v>1</v>
      </c>
      <c r="V1504" t="s">
        <v>1081</v>
      </c>
      <c r="W1504" t="s">
        <v>2904</v>
      </c>
      <c r="X1504" t="s">
        <v>14657</v>
      </c>
      <c r="Y1504">
        <v>25</v>
      </c>
      <c r="Z1504">
        <v>25</v>
      </c>
      <c r="AA1504">
        <v>10</v>
      </c>
      <c r="AB1504">
        <v>10</v>
      </c>
      <c r="AC1504">
        <v>11</v>
      </c>
    </row>
    <row r="1505" spans="1:29">
      <c r="A1505">
        <v>1642</v>
      </c>
      <c r="B1505" t="s">
        <v>805</v>
      </c>
      <c r="C1505" t="s">
        <v>3048</v>
      </c>
      <c r="J1505" t="s">
        <v>1444</v>
      </c>
      <c r="K1505">
        <v>0</v>
      </c>
      <c r="N1505" t="b">
        <v>0</v>
      </c>
      <c r="O1505" t="b">
        <v>1</v>
      </c>
      <c r="P1505" t="b">
        <v>0</v>
      </c>
      <c r="Q1505">
        <v>11</v>
      </c>
      <c r="R1505">
        <v>0</v>
      </c>
      <c r="S1505">
        <v>1</v>
      </c>
      <c r="T1505">
        <v>3</v>
      </c>
      <c r="U1505" t="b">
        <v>1</v>
      </c>
      <c r="V1505" t="s">
        <v>1081</v>
      </c>
      <c r="W1505" t="s">
        <v>2904</v>
      </c>
      <c r="X1505" t="s">
        <v>15366</v>
      </c>
      <c r="Y1505">
        <v>25</v>
      </c>
      <c r="Z1505">
        <v>25</v>
      </c>
      <c r="AA1505">
        <v>11</v>
      </c>
      <c r="AB1505">
        <v>11</v>
      </c>
      <c r="AC1505">
        <v>11</v>
      </c>
    </row>
    <row r="1506" spans="1:29">
      <c r="A1506">
        <v>1643</v>
      </c>
      <c r="B1506" t="s">
        <v>805</v>
      </c>
      <c r="C1506" t="s">
        <v>3049</v>
      </c>
      <c r="J1506" t="s">
        <v>1444</v>
      </c>
      <c r="K1506">
        <v>0</v>
      </c>
      <c r="N1506" t="b">
        <v>0</v>
      </c>
      <c r="O1506" t="b">
        <v>1</v>
      </c>
      <c r="P1506" t="b">
        <v>0</v>
      </c>
      <c r="Q1506">
        <v>11</v>
      </c>
      <c r="R1506">
        <v>0</v>
      </c>
      <c r="S1506">
        <v>1</v>
      </c>
      <c r="T1506">
        <v>3</v>
      </c>
      <c r="U1506" t="b">
        <v>1</v>
      </c>
      <c r="V1506" t="s">
        <v>1081</v>
      </c>
      <c r="W1506" t="s">
        <v>2904</v>
      </c>
      <c r="X1506" t="s">
        <v>14658</v>
      </c>
      <c r="Y1506">
        <v>26</v>
      </c>
      <c r="Z1506">
        <v>26</v>
      </c>
      <c r="AA1506">
        <v>10</v>
      </c>
      <c r="AB1506">
        <v>10</v>
      </c>
      <c r="AC1506">
        <v>11</v>
      </c>
    </row>
    <row r="1507" spans="1:29">
      <c r="A1507">
        <v>1644</v>
      </c>
      <c r="B1507" t="s">
        <v>805</v>
      </c>
      <c r="C1507" t="s">
        <v>3050</v>
      </c>
      <c r="J1507" t="s">
        <v>1444</v>
      </c>
      <c r="K1507">
        <v>0</v>
      </c>
      <c r="N1507" t="b">
        <v>0</v>
      </c>
      <c r="O1507" t="b">
        <v>1</v>
      </c>
      <c r="P1507" t="b">
        <v>0</v>
      </c>
      <c r="Q1507">
        <v>11</v>
      </c>
      <c r="R1507">
        <v>0</v>
      </c>
      <c r="S1507">
        <v>1</v>
      </c>
      <c r="T1507">
        <v>3</v>
      </c>
      <c r="U1507" t="b">
        <v>1</v>
      </c>
      <c r="V1507" t="s">
        <v>1081</v>
      </c>
      <c r="W1507" t="s">
        <v>2904</v>
      </c>
      <c r="X1507" t="s">
        <v>15367</v>
      </c>
      <c r="Y1507">
        <v>26</v>
      </c>
      <c r="Z1507">
        <v>26</v>
      </c>
      <c r="AA1507">
        <v>11</v>
      </c>
      <c r="AB1507">
        <v>11</v>
      </c>
      <c r="AC1507">
        <v>11</v>
      </c>
    </row>
    <row r="1508" spans="1:29">
      <c r="A1508">
        <v>1645</v>
      </c>
      <c r="B1508" t="s">
        <v>805</v>
      </c>
      <c r="C1508" t="s">
        <v>3051</v>
      </c>
      <c r="J1508" t="s">
        <v>1444</v>
      </c>
      <c r="K1508">
        <v>0</v>
      </c>
      <c r="N1508" t="b">
        <v>0</v>
      </c>
      <c r="O1508" t="b">
        <v>1</v>
      </c>
      <c r="P1508" t="b">
        <v>0</v>
      </c>
      <c r="Q1508">
        <v>11</v>
      </c>
      <c r="R1508">
        <v>0</v>
      </c>
      <c r="S1508">
        <v>1</v>
      </c>
      <c r="T1508">
        <v>3</v>
      </c>
      <c r="U1508" t="b">
        <v>1</v>
      </c>
      <c r="V1508" t="s">
        <v>1081</v>
      </c>
      <c r="W1508" t="s">
        <v>2904</v>
      </c>
      <c r="X1508" t="s">
        <v>14659</v>
      </c>
      <c r="Y1508">
        <v>27</v>
      </c>
      <c r="Z1508">
        <v>27</v>
      </c>
      <c r="AA1508">
        <v>10</v>
      </c>
      <c r="AB1508">
        <v>10</v>
      </c>
      <c r="AC1508">
        <v>11</v>
      </c>
    </row>
    <row r="1509" spans="1:29">
      <c r="A1509">
        <v>1646</v>
      </c>
      <c r="B1509" t="s">
        <v>805</v>
      </c>
      <c r="C1509" t="s">
        <v>3052</v>
      </c>
      <c r="J1509" t="s">
        <v>1444</v>
      </c>
      <c r="K1509">
        <v>0</v>
      </c>
      <c r="N1509" t="b">
        <v>0</v>
      </c>
      <c r="O1509" t="b">
        <v>1</v>
      </c>
      <c r="P1509" t="b">
        <v>0</v>
      </c>
      <c r="Q1509">
        <v>11</v>
      </c>
      <c r="R1509">
        <v>0</v>
      </c>
      <c r="S1509">
        <v>1</v>
      </c>
      <c r="T1509">
        <v>3</v>
      </c>
      <c r="U1509" t="b">
        <v>1</v>
      </c>
      <c r="V1509" t="s">
        <v>1081</v>
      </c>
      <c r="W1509" t="s">
        <v>2904</v>
      </c>
      <c r="X1509" t="s">
        <v>15368</v>
      </c>
      <c r="Y1509">
        <v>27</v>
      </c>
      <c r="Z1509">
        <v>27</v>
      </c>
      <c r="AA1509">
        <v>11</v>
      </c>
      <c r="AB1509">
        <v>11</v>
      </c>
      <c r="AC1509">
        <v>11</v>
      </c>
    </row>
    <row r="1510" spans="1:29">
      <c r="A1510">
        <v>1647</v>
      </c>
      <c r="B1510" t="s">
        <v>805</v>
      </c>
      <c r="C1510" t="s">
        <v>3053</v>
      </c>
      <c r="J1510" t="s">
        <v>1444</v>
      </c>
      <c r="K1510">
        <v>0</v>
      </c>
      <c r="N1510" t="b">
        <v>0</v>
      </c>
      <c r="O1510" t="b">
        <v>1</v>
      </c>
      <c r="P1510" t="b">
        <v>0</v>
      </c>
      <c r="Q1510">
        <v>11</v>
      </c>
      <c r="R1510">
        <v>0</v>
      </c>
      <c r="S1510">
        <v>1</v>
      </c>
      <c r="T1510">
        <v>3</v>
      </c>
      <c r="U1510" t="b">
        <v>1</v>
      </c>
      <c r="V1510" t="s">
        <v>1081</v>
      </c>
      <c r="W1510" t="s">
        <v>2904</v>
      </c>
      <c r="X1510" t="s">
        <v>14660</v>
      </c>
      <c r="Y1510">
        <v>28</v>
      </c>
      <c r="Z1510">
        <v>28</v>
      </c>
      <c r="AA1510">
        <v>10</v>
      </c>
      <c r="AB1510">
        <v>10</v>
      </c>
      <c r="AC1510">
        <v>11</v>
      </c>
    </row>
    <row r="1511" spans="1:29">
      <c r="A1511">
        <v>1648</v>
      </c>
      <c r="B1511" t="s">
        <v>805</v>
      </c>
      <c r="C1511" t="s">
        <v>3054</v>
      </c>
      <c r="J1511" t="s">
        <v>1444</v>
      </c>
      <c r="K1511">
        <v>0</v>
      </c>
      <c r="N1511" t="b">
        <v>0</v>
      </c>
      <c r="O1511" t="b">
        <v>1</v>
      </c>
      <c r="P1511" t="b">
        <v>0</v>
      </c>
      <c r="Q1511">
        <v>11</v>
      </c>
      <c r="R1511">
        <v>0</v>
      </c>
      <c r="S1511">
        <v>1</v>
      </c>
      <c r="T1511">
        <v>3</v>
      </c>
      <c r="U1511" t="b">
        <v>1</v>
      </c>
      <c r="V1511" t="s">
        <v>1081</v>
      </c>
      <c r="W1511" t="s">
        <v>2904</v>
      </c>
      <c r="X1511" t="s">
        <v>15369</v>
      </c>
      <c r="Y1511">
        <v>28</v>
      </c>
      <c r="Z1511">
        <v>28</v>
      </c>
      <c r="AA1511">
        <v>11</v>
      </c>
      <c r="AB1511">
        <v>11</v>
      </c>
      <c r="AC1511">
        <v>11</v>
      </c>
    </row>
    <row r="1512" spans="1:29">
      <c r="A1512">
        <v>1651</v>
      </c>
      <c r="B1512" t="s">
        <v>805</v>
      </c>
      <c r="C1512" t="s">
        <v>3055</v>
      </c>
      <c r="J1512" t="s">
        <v>1444</v>
      </c>
      <c r="K1512">
        <v>0</v>
      </c>
      <c r="N1512" t="b">
        <v>0</v>
      </c>
      <c r="O1512" t="b">
        <v>1</v>
      </c>
      <c r="P1512" t="b">
        <v>0</v>
      </c>
      <c r="Q1512">
        <v>11</v>
      </c>
      <c r="R1512">
        <v>0</v>
      </c>
      <c r="S1512">
        <v>1</v>
      </c>
      <c r="T1512">
        <v>3</v>
      </c>
      <c r="U1512" t="b">
        <v>1</v>
      </c>
      <c r="V1512" t="s">
        <v>1081</v>
      </c>
      <c r="W1512" t="s">
        <v>2904</v>
      </c>
      <c r="X1512" t="s">
        <v>14661</v>
      </c>
      <c r="Y1512">
        <v>29</v>
      </c>
      <c r="Z1512">
        <v>29</v>
      </c>
      <c r="AA1512">
        <v>10</v>
      </c>
      <c r="AB1512">
        <v>10</v>
      </c>
      <c r="AC1512">
        <v>11</v>
      </c>
    </row>
    <row r="1513" spans="1:29">
      <c r="A1513">
        <v>1652</v>
      </c>
      <c r="B1513" t="s">
        <v>805</v>
      </c>
      <c r="C1513" t="s">
        <v>3056</v>
      </c>
      <c r="J1513" t="s">
        <v>1444</v>
      </c>
      <c r="K1513">
        <v>0</v>
      </c>
      <c r="N1513" t="b">
        <v>0</v>
      </c>
      <c r="O1513" t="b">
        <v>1</v>
      </c>
      <c r="P1513" t="b">
        <v>0</v>
      </c>
      <c r="Q1513">
        <v>11</v>
      </c>
      <c r="R1513">
        <v>0</v>
      </c>
      <c r="S1513">
        <v>1</v>
      </c>
      <c r="T1513">
        <v>3</v>
      </c>
      <c r="U1513" t="b">
        <v>1</v>
      </c>
      <c r="V1513" t="s">
        <v>1081</v>
      </c>
      <c r="W1513" t="s">
        <v>2904</v>
      </c>
      <c r="X1513" t="s">
        <v>15370</v>
      </c>
      <c r="Y1513">
        <v>29</v>
      </c>
      <c r="Z1513">
        <v>29</v>
      </c>
      <c r="AA1513">
        <v>11</v>
      </c>
      <c r="AB1513">
        <v>11</v>
      </c>
      <c r="AC1513">
        <v>11</v>
      </c>
    </row>
    <row r="1514" spans="1:29">
      <c r="A1514">
        <v>1653</v>
      </c>
      <c r="B1514" t="s">
        <v>805</v>
      </c>
      <c r="C1514" t="s">
        <v>3057</v>
      </c>
      <c r="J1514" t="s">
        <v>1436</v>
      </c>
      <c r="K1514">
        <v>0</v>
      </c>
      <c r="N1514" t="b">
        <v>1</v>
      </c>
      <c r="O1514" t="b">
        <v>0</v>
      </c>
      <c r="P1514" t="b">
        <v>0</v>
      </c>
      <c r="Q1514">
        <v>11</v>
      </c>
      <c r="R1514">
        <v>0</v>
      </c>
      <c r="S1514">
        <v>1</v>
      </c>
      <c r="T1514">
        <v>3</v>
      </c>
      <c r="U1514" t="b">
        <v>1</v>
      </c>
      <c r="V1514" t="s">
        <v>1081</v>
      </c>
      <c r="W1514" t="s">
        <v>2904</v>
      </c>
      <c r="X1514" t="s">
        <v>15371</v>
      </c>
      <c r="Y1514">
        <v>41</v>
      </c>
      <c r="Z1514">
        <v>41</v>
      </c>
      <c r="AA1514">
        <v>2</v>
      </c>
      <c r="AB1514">
        <v>2</v>
      </c>
      <c r="AC1514">
        <v>11</v>
      </c>
    </row>
    <row r="1515" spans="1:29">
      <c r="A1515">
        <v>1654</v>
      </c>
      <c r="B1515" t="s">
        <v>805</v>
      </c>
      <c r="C1515" t="s">
        <v>3058</v>
      </c>
      <c r="J1515" t="s">
        <v>1436</v>
      </c>
      <c r="K1515">
        <v>0</v>
      </c>
      <c r="N1515" t="b">
        <v>1</v>
      </c>
      <c r="O1515" t="b">
        <v>0</v>
      </c>
      <c r="P1515" t="b">
        <v>0</v>
      </c>
      <c r="Q1515">
        <v>11</v>
      </c>
      <c r="R1515">
        <v>0</v>
      </c>
      <c r="S1515">
        <v>1</v>
      </c>
      <c r="T1515">
        <v>3</v>
      </c>
      <c r="U1515" t="b">
        <v>1</v>
      </c>
      <c r="V1515" t="s">
        <v>1081</v>
      </c>
      <c r="W1515" t="s">
        <v>2904</v>
      </c>
      <c r="X1515" t="s">
        <v>15372</v>
      </c>
      <c r="Y1515">
        <v>41</v>
      </c>
      <c r="Z1515">
        <v>41</v>
      </c>
      <c r="AA1515">
        <v>3</v>
      </c>
      <c r="AB1515">
        <v>3</v>
      </c>
      <c r="AC1515">
        <v>11</v>
      </c>
    </row>
    <row r="1516" spans="1:29">
      <c r="A1516">
        <v>1655</v>
      </c>
      <c r="B1516" t="s">
        <v>805</v>
      </c>
      <c r="C1516" t="s">
        <v>3059</v>
      </c>
      <c r="J1516" t="s">
        <v>1436</v>
      </c>
      <c r="K1516">
        <v>0</v>
      </c>
      <c r="N1516" t="b">
        <v>1</v>
      </c>
      <c r="O1516" t="b">
        <v>0</v>
      </c>
      <c r="P1516" t="b">
        <v>0</v>
      </c>
      <c r="Q1516">
        <v>11</v>
      </c>
      <c r="R1516">
        <v>0</v>
      </c>
      <c r="S1516">
        <v>1</v>
      </c>
      <c r="T1516">
        <v>3</v>
      </c>
      <c r="U1516" t="b">
        <v>1</v>
      </c>
      <c r="V1516" t="s">
        <v>1081</v>
      </c>
      <c r="W1516" t="s">
        <v>2904</v>
      </c>
      <c r="X1516" t="s">
        <v>15373</v>
      </c>
      <c r="Y1516">
        <v>42</v>
      </c>
      <c r="Z1516">
        <v>42</v>
      </c>
      <c r="AA1516">
        <v>2</v>
      </c>
      <c r="AB1516">
        <v>2</v>
      </c>
      <c r="AC1516">
        <v>11</v>
      </c>
    </row>
    <row r="1517" spans="1:29">
      <c r="A1517">
        <v>1656</v>
      </c>
      <c r="B1517" t="s">
        <v>805</v>
      </c>
      <c r="C1517" t="s">
        <v>3060</v>
      </c>
      <c r="J1517" t="s">
        <v>1436</v>
      </c>
      <c r="K1517">
        <v>0</v>
      </c>
      <c r="N1517" t="b">
        <v>1</v>
      </c>
      <c r="O1517" t="b">
        <v>0</v>
      </c>
      <c r="P1517" t="b">
        <v>0</v>
      </c>
      <c r="Q1517">
        <v>11</v>
      </c>
      <c r="R1517">
        <v>0</v>
      </c>
      <c r="S1517">
        <v>1</v>
      </c>
      <c r="T1517">
        <v>3</v>
      </c>
      <c r="U1517" t="b">
        <v>1</v>
      </c>
      <c r="V1517" t="s">
        <v>1081</v>
      </c>
      <c r="W1517" t="s">
        <v>2904</v>
      </c>
      <c r="X1517" t="s">
        <v>15374</v>
      </c>
      <c r="Y1517">
        <v>42</v>
      </c>
      <c r="Z1517">
        <v>42</v>
      </c>
      <c r="AA1517">
        <v>3</v>
      </c>
      <c r="AB1517">
        <v>3</v>
      </c>
      <c r="AC1517">
        <v>11</v>
      </c>
    </row>
    <row r="1518" spans="1:29">
      <c r="A1518">
        <v>1659</v>
      </c>
      <c r="B1518" t="s">
        <v>805</v>
      </c>
      <c r="C1518" t="s">
        <v>3061</v>
      </c>
      <c r="J1518" t="s">
        <v>1436</v>
      </c>
      <c r="K1518">
        <v>0</v>
      </c>
      <c r="N1518" t="b">
        <v>1</v>
      </c>
      <c r="O1518" t="b">
        <v>0</v>
      </c>
      <c r="P1518" t="b">
        <v>0</v>
      </c>
      <c r="Q1518">
        <v>11</v>
      </c>
      <c r="R1518">
        <v>0</v>
      </c>
      <c r="S1518">
        <v>1</v>
      </c>
      <c r="T1518">
        <v>3</v>
      </c>
      <c r="U1518" t="b">
        <v>1</v>
      </c>
      <c r="V1518" t="s">
        <v>1081</v>
      </c>
      <c r="W1518" t="s">
        <v>2904</v>
      </c>
      <c r="X1518" t="s">
        <v>15375</v>
      </c>
      <c r="Y1518">
        <v>43</v>
      </c>
      <c r="Z1518">
        <v>43</v>
      </c>
      <c r="AA1518">
        <v>2</v>
      </c>
      <c r="AB1518">
        <v>2</v>
      </c>
      <c r="AC1518">
        <v>11</v>
      </c>
    </row>
    <row r="1519" spans="1:29">
      <c r="A1519">
        <v>1660</v>
      </c>
      <c r="B1519" t="s">
        <v>805</v>
      </c>
      <c r="C1519" t="s">
        <v>3062</v>
      </c>
      <c r="J1519" t="s">
        <v>1436</v>
      </c>
      <c r="K1519">
        <v>0</v>
      </c>
      <c r="N1519" t="b">
        <v>1</v>
      </c>
      <c r="O1519" t="b">
        <v>0</v>
      </c>
      <c r="P1519" t="b">
        <v>0</v>
      </c>
      <c r="Q1519">
        <v>11</v>
      </c>
      <c r="R1519">
        <v>0</v>
      </c>
      <c r="S1519">
        <v>1</v>
      </c>
      <c r="T1519">
        <v>3</v>
      </c>
      <c r="U1519" t="b">
        <v>1</v>
      </c>
      <c r="V1519" t="s">
        <v>1081</v>
      </c>
      <c r="W1519" t="s">
        <v>2904</v>
      </c>
      <c r="X1519" t="s">
        <v>15376</v>
      </c>
      <c r="Y1519">
        <v>43</v>
      </c>
      <c r="Z1519">
        <v>43</v>
      </c>
      <c r="AA1519">
        <v>3</v>
      </c>
      <c r="AB1519">
        <v>3</v>
      </c>
      <c r="AC1519">
        <v>11</v>
      </c>
    </row>
    <row r="1520" spans="1:29">
      <c r="A1520">
        <v>1661</v>
      </c>
      <c r="B1520" t="s">
        <v>805</v>
      </c>
      <c r="C1520" t="s">
        <v>3063</v>
      </c>
      <c r="J1520" t="s">
        <v>1436</v>
      </c>
      <c r="K1520">
        <v>0</v>
      </c>
      <c r="N1520" t="b">
        <v>1</v>
      </c>
      <c r="O1520" t="b">
        <v>0</v>
      </c>
      <c r="P1520" t="b">
        <v>0</v>
      </c>
      <c r="Q1520">
        <v>11</v>
      </c>
      <c r="R1520">
        <v>0</v>
      </c>
      <c r="S1520">
        <v>1</v>
      </c>
      <c r="T1520">
        <v>3</v>
      </c>
      <c r="U1520" t="b">
        <v>1</v>
      </c>
      <c r="V1520" t="s">
        <v>1081</v>
      </c>
      <c r="W1520" t="s">
        <v>2904</v>
      </c>
      <c r="X1520" t="s">
        <v>15377</v>
      </c>
      <c r="Y1520">
        <v>44</v>
      </c>
      <c r="Z1520">
        <v>44</v>
      </c>
      <c r="AA1520">
        <v>2</v>
      </c>
      <c r="AB1520">
        <v>2</v>
      </c>
      <c r="AC1520">
        <v>11</v>
      </c>
    </row>
    <row r="1521" spans="1:29">
      <c r="A1521">
        <v>1662</v>
      </c>
      <c r="B1521" t="s">
        <v>805</v>
      </c>
      <c r="C1521" t="s">
        <v>3064</v>
      </c>
      <c r="J1521" t="s">
        <v>1436</v>
      </c>
      <c r="K1521">
        <v>0</v>
      </c>
      <c r="N1521" t="b">
        <v>1</v>
      </c>
      <c r="O1521" t="b">
        <v>0</v>
      </c>
      <c r="P1521" t="b">
        <v>0</v>
      </c>
      <c r="Q1521">
        <v>11</v>
      </c>
      <c r="R1521">
        <v>0</v>
      </c>
      <c r="S1521">
        <v>1</v>
      </c>
      <c r="T1521">
        <v>3</v>
      </c>
      <c r="U1521" t="b">
        <v>1</v>
      </c>
      <c r="V1521" t="s">
        <v>1081</v>
      </c>
      <c r="W1521" t="s">
        <v>2904</v>
      </c>
      <c r="X1521" t="s">
        <v>15378</v>
      </c>
      <c r="Y1521">
        <v>44</v>
      </c>
      <c r="Z1521">
        <v>44</v>
      </c>
      <c r="AA1521">
        <v>3</v>
      </c>
      <c r="AB1521">
        <v>3</v>
      </c>
      <c r="AC1521">
        <v>11</v>
      </c>
    </row>
    <row r="1522" spans="1:29">
      <c r="A1522">
        <v>1663</v>
      </c>
      <c r="B1522" t="s">
        <v>805</v>
      </c>
      <c r="C1522" t="s">
        <v>3065</v>
      </c>
      <c r="J1522" t="s">
        <v>1436</v>
      </c>
      <c r="K1522">
        <v>0</v>
      </c>
      <c r="N1522" t="b">
        <v>1</v>
      </c>
      <c r="O1522" t="b">
        <v>0</v>
      </c>
      <c r="P1522" t="b">
        <v>0</v>
      </c>
      <c r="Q1522">
        <v>11</v>
      </c>
      <c r="R1522">
        <v>0</v>
      </c>
      <c r="S1522">
        <v>1</v>
      </c>
      <c r="T1522">
        <v>3</v>
      </c>
      <c r="U1522" t="b">
        <v>1</v>
      </c>
      <c r="V1522" t="s">
        <v>1081</v>
      </c>
      <c r="W1522" t="s">
        <v>2904</v>
      </c>
      <c r="X1522" t="s">
        <v>15379</v>
      </c>
      <c r="Y1522">
        <v>45</v>
      </c>
      <c r="Z1522">
        <v>45</v>
      </c>
      <c r="AA1522">
        <v>2</v>
      </c>
      <c r="AB1522">
        <v>2</v>
      </c>
      <c r="AC1522">
        <v>11</v>
      </c>
    </row>
    <row r="1523" spans="1:29">
      <c r="A1523">
        <v>1664</v>
      </c>
      <c r="B1523" t="s">
        <v>805</v>
      </c>
      <c r="C1523" t="s">
        <v>3066</v>
      </c>
      <c r="J1523" t="s">
        <v>1436</v>
      </c>
      <c r="K1523">
        <v>0</v>
      </c>
      <c r="N1523" t="b">
        <v>1</v>
      </c>
      <c r="O1523" t="b">
        <v>0</v>
      </c>
      <c r="P1523" t="b">
        <v>0</v>
      </c>
      <c r="Q1523">
        <v>11</v>
      </c>
      <c r="R1523">
        <v>0</v>
      </c>
      <c r="S1523">
        <v>1</v>
      </c>
      <c r="T1523">
        <v>3</v>
      </c>
      <c r="U1523" t="b">
        <v>1</v>
      </c>
      <c r="V1523" t="s">
        <v>1081</v>
      </c>
      <c r="W1523" t="s">
        <v>2904</v>
      </c>
      <c r="X1523" t="s">
        <v>15380</v>
      </c>
      <c r="Y1523">
        <v>45</v>
      </c>
      <c r="Z1523">
        <v>45</v>
      </c>
      <c r="AA1523">
        <v>3</v>
      </c>
      <c r="AB1523">
        <v>3</v>
      </c>
      <c r="AC1523">
        <v>11</v>
      </c>
    </row>
    <row r="1524" spans="1:29">
      <c r="A1524">
        <v>1665</v>
      </c>
      <c r="B1524" t="s">
        <v>805</v>
      </c>
      <c r="C1524" t="s">
        <v>3067</v>
      </c>
      <c r="J1524" t="s">
        <v>1438</v>
      </c>
      <c r="K1524">
        <v>0</v>
      </c>
      <c r="N1524" t="b">
        <v>1</v>
      </c>
      <c r="O1524" t="b">
        <v>0</v>
      </c>
      <c r="P1524" t="b">
        <v>0</v>
      </c>
      <c r="Q1524">
        <v>11</v>
      </c>
      <c r="R1524">
        <v>0</v>
      </c>
      <c r="S1524">
        <v>1</v>
      </c>
      <c r="T1524">
        <v>3</v>
      </c>
      <c r="U1524" t="b">
        <v>1</v>
      </c>
      <c r="V1524" t="s">
        <v>1081</v>
      </c>
      <c r="W1524" t="s">
        <v>2904</v>
      </c>
      <c r="X1524" t="s">
        <v>14817</v>
      </c>
      <c r="Y1524">
        <v>41</v>
      </c>
      <c r="Z1524">
        <v>41</v>
      </c>
      <c r="AA1524">
        <v>4</v>
      </c>
      <c r="AB1524">
        <v>4</v>
      </c>
      <c r="AC1524">
        <v>11</v>
      </c>
    </row>
    <row r="1525" spans="1:29">
      <c r="A1525">
        <v>1666</v>
      </c>
      <c r="B1525" t="s">
        <v>805</v>
      </c>
      <c r="C1525" t="s">
        <v>3068</v>
      </c>
      <c r="J1525" t="s">
        <v>1438</v>
      </c>
      <c r="K1525">
        <v>0</v>
      </c>
      <c r="N1525" t="b">
        <v>1</v>
      </c>
      <c r="O1525" t="b">
        <v>0</v>
      </c>
      <c r="P1525" t="b">
        <v>0</v>
      </c>
      <c r="Q1525">
        <v>11</v>
      </c>
      <c r="R1525">
        <v>0</v>
      </c>
      <c r="S1525">
        <v>1</v>
      </c>
      <c r="T1525">
        <v>3</v>
      </c>
      <c r="U1525" t="b">
        <v>1</v>
      </c>
      <c r="V1525" t="s">
        <v>1081</v>
      </c>
      <c r="W1525" t="s">
        <v>2904</v>
      </c>
      <c r="X1525" t="s">
        <v>14818</v>
      </c>
      <c r="Y1525">
        <v>42</v>
      </c>
      <c r="Z1525">
        <v>42</v>
      </c>
      <c r="AA1525">
        <v>4</v>
      </c>
      <c r="AB1525">
        <v>4</v>
      </c>
      <c r="AC1525">
        <v>11</v>
      </c>
    </row>
    <row r="1526" spans="1:29">
      <c r="A1526">
        <v>1668</v>
      </c>
      <c r="B1526" t="s">
        <v>805</v>
      </c>
      <c r="C1526" t="s">
        <v>3069</v>
      </c>
      <c r="J1526" t="s">
        <v>1438</v>
      </c>
      <c r="K1526">
        <v>0</v>
      </c>
      <c r="N1526" t="b">
        <v>1</v>
      </c>
      <c r="O1526" t="b">
        <v>0</v>
      </c>
      <c r="P1526" t="b">
        <v>0</v>
      </c>
      <c r="Q1526">
        <v>11</v>
      </c>
      <c r="R1526">
        <v>0</v>
      </c>
      <c r="S1526">
        <v>1</v>
      </c>
      <c r="T1526">
        <v>3</v>
      </c>
      <c r="U1526" t="b">
        <v>1</v>
      </c>
      <c r="V1526" t="s">
        <v>1081</v>
      </c>
      <c r="W1526" t="s">
        <v>2904</v>
      </c>
      <c r="X1526" t="s">
        <v>14819</v>
      </c>
      <c r="Y1526">
        <v>43</v>
      </c>
      <c r="Z1526">
        <v>43</v>
      </c>
      <c r="AA1526">
        <v>4</v>
      </c>
      <c r="AB1526">
        <v>4</v>
      </c>
      <c r="AC1526">
        <v>11</v>
      </c>
    </row>
    <row r="1527" spans="1:29">
      <c r="A1527">
        <v>1669</v>
      </c>
      <c r="B1527" t="s">
        <v>805</v>
      </c>
      <c r="C1527" t="s">
        <v>3070</v>
      </c>
      <c r="J1527" t="s">
        <v>1438</v>
      </c>
      <c r="K1527">
        <v>0</v>
      </c>
      <c r="N1527" t="b">
        <v>1</v>
      </c>
      <c r="O1527" t="b">
        <v>0</v>
      </c>
      <c r="P1527" t="b">
        <v>0</v>
      </c>
      <c r="Q1527">
        <v>11</v>
      </c>
      <c r="R1527">
        <v>0</v>
      </c>
      <c r="S1527">
        <v>1</v>
      </c>
      <c r="T1527">
        <v>3</v>
      </c>
      <c r="U1527" t="b">
        <v>1</v>
      </c>
      <c r="V1527" t="s">
        <v>1081</v>
      </c>
      <c r="W1527" t="s">
        <v>2904</v>
      </c>
      <c r="X1527" t="s">
        <v>14820</v>
      </c>
      <c r="Y1527">
        <v>44</v>
      </c>
      <c r="Z1527">
        <v>44</v>
      </c>
      <c r="AA1527">
        <v>4</v>
      </c>
      <c r="AB1527">
        <v>4</v>
      </c>
      <c r="AC1527">
        <v>11</v>
      </c>
    </row>
    <row r="1528" spans="1:29">
      <c r="A1528">
        <v>1670</v>
      </c>
      <c r="B1528" t="s">
        <v>805</v>
      </c>
      <c r="C1528" t="s">
        <v>3071</v>
      </c>
      <c r="J1528" t="s">
        <v>1438</v>
      </c>
      <c r="K1528">
        <v>0</v>
      </c>
      <c r="N1528" t="b">
        <v>1</v>
      </c>
      <c r="O1528" t="b">
        <v>0</v>
      </c>
      <c r="P1528" t="b">
        <v>0</v>
      </c>
      <c r="Q1528">
        <v>11</v>
      </c>
      <c r="R1528">
        <v>0</v>
      </c>
      <c r="S1528">
        <v>1</v>
      </c>
      <c r="T1528">
        <v>3</v>
      </c>
      <c r="U1528" t="b">
        <v>1</v>
      </c>
      <c r="V1528" t="s">
        <v>1081</v>
      </c>
      <c r="W1528" t="s">
        <v>2904</v>
      </c>
      <c r="X1528" t="s">
        <v>14821</v>
      </c>
      <c r="Y1528">
        <v>45</v>
      </c>
      <c r="Z1528">
        <v>45</v>
      </c>
      <c r="AA1528">
        <v>4</v>
      </c>
      <c r="AB1528">
        <v>4</v>
      </c>
      <c r="AC1528">
        <v>11</v>
      </c>
    </row>
    <row r="1529" spans="1:29">
      <c r="A1529">
        <v>1671</v>
      </c>
      <c r="B1529" t="s">
        <v>805</v>
      </c>
      <c r="C1529" t="s">
        <v>3072</v>
      </c>
      <c r="J1529" t="s">
        <v>1444</v>
      </c>
      <c r="K1529">
        <v>0</v>
      </c>
      <c r="N1529" t="b">
        <v>1</v>
      </c>
      <c r="O1529" t="b">
        <v>0</v>
      </c>
      <c r="P1529" t="b">
        <v>0</v>
      </c>
      <c r="Q1529">
        <v>11</v>
      </c>
      <c r="R1529">
        <v>0</v>
      </c>
      <c r="S1529">
        <v>1</v>
      </c>
      <c r="T1529">
        <v>3</v>
      </c>
      <c r="U1529" t="b">
        <v>1</v>
      </c>
      <c r="V1529" t="s">
        <v>1081</v>
      </c>
      <c r="W1529" t="s">
        <v>2904</v>
      </c>
      <c r="X1529" t="s">
        <v>14554</v>
      </c>
      <c r="Y1529">
        <v>41</v>
      </c>
      <c r="Z1529">
        <v>41</v>
      </c>
      <c r="AA1529">
        <v>5</v>
      </c>
      <c r="AB1529">
        <v>5</v>
      </c>
      <c r="AC1529">
        <v>11</v>
      </c>
    </row>
    <row r="1530" spans="1:29">
      <c r="A1530">
        <v>1672</v>
      </c>
      <c r="B1530" t="s">
        <v>805</v>
      </c>
      <c r="C1530" t="s">
        <v>3073</v>
      </c>
      <c r="J1530" t="s">
        <v>1444</v>
      </c>
      <c r="K1530">
        <v>0</v>
      </c>
      <c r="N1530" t="b">
        <v>1</v>
      </c>
      <c r="O1530" t="b">
        <v>0</v>
      </c>
      <c r="P1530" t="b">
        <v>0</v>
      </c>
      <c r="Q1530">
        <v>11</v>
      </c>
      <c r="R1530">
        <v>0</v>
      </c>
      <c r="S1530">
        <v>1</v>
      </c>
      <c r="T1530">
        <v>3</v>
      </c>
      <c r="U1530" t="b">
        <v>1</v>
      </c>
      <c r="V1530" t="s">
        <v>1081</v>
      </c>
      <c r="W1530" t="s">
        <v>2904</v>
      </c>
      <c r="X1530" t="s">
        <v>14735</v>
      </c>
      <c r="Y1530">
        <v>41</v>
      </c>
      <c r="Z1530">
        <v>41</v>
      </c>
      <c r="AA1530">
        <v>6</v>
      </c>
      <c r="AB1530">
        <v>6</v>
      </c>
      <c r="AC1530">
        <v>11</v>
      </c>
    </row>
    <row r="1531" spans="1:29">
      <c r="A1531">
        <v>1673</v>
      </c>
      <c r="B1531" t="s">
        <v>805</v>
      </c>
      <c r="C1531" t="s">
        <v>3074</v>
      </c>
      <c r="J1531" t="s">
        <v>1444</v>
      </c>
      <c r="K1531">
        <v>0</v>
      </c>
      <c r="N1531" t="b">
        <v>1</v>
      </c>
      <c r="O1531" t="b">
        <v>0</v>
      </c>
      <c r="P1531" t="b">
        <v>0</v>
      </c>
      <c r="Q1531">
        <v>11</v>
      </c>
      <c r="R1531">
        <v>0</v>
      </c>
      <c r="S1531">
        <v>1</v>
      </c>
      <c r="T1531">
        <v>3</v>
      </c>
      <c r="U1531" t="b">
        <v>1</v>
      </c>
      <c r="V1531" t="s">
        <v>1081</v>
      </c>
      <c r="W1531" t="s">
        <v>2904</v>
      </c>
      <c r="X1531" t="s">
        <v>14751</v>
      </c>
      <c r="Y1531">
        <v>41</v>
      </c>
      <c r="Z1531">
        <v>41</v>
      </c>
      <c r="AA1531">
        <v>7</v>
      </c>
      <c r="AB1531">
        <v>7</v>
      </c>
      <c r="AC1531">
        <v>11</v>
      </c>
    </row>
    <row r="1532" spans="1:29">
      <c r="A1532">
        <v>1674</v>
      </c>
      <c r="B1532" t="s">
        <v>805</v>
      </c>
      <c r="C1532" t="s">
        <v>3075</v>
      </c>
      <c r="J1532" t="s">
        <v>1444</v>
      </c>
      <c r="K1532">
        <v>0</v>
      </c>
      <c r="N1532" t="b">
        <v>1</v>
      </c>
      <c r="O1532" t="b">
        <v>0</v>
      </c>
      <c r="P1532" t="b">
        <v>0</v>
      </c>
      <c r="Q1532">
        <v>11</v>
      </c>
      <c r="R1532">
        <v>0</v>
      </c>
      <c r="S1532">
        <v>1</v>
      </c>
      <c r="T1532">
        <v>3</v>
      </c>
      <c r="U1532" t="b">
        <v>1</v>
      </c>
      <c r="V1532" t="s">
        <v>1081</v>
      </c>
      <c r="W1532" t="s">
        <v>2904</v>
      </c>
      <c r="X1532" t="s">
        <v>14752</v>
      </c>
      <c r="Y1532">
        <v>41</v>
      </c>
      <c r="Z1532">
        <v>41</v>
      </c>
      <c r="AA1532">
        <v>8</v>
      </c>
      <c r="AB1532">
        <v>8</v>
      </c>
      <c r="AC1532">
        <v>11</v>
      </c>
    </row>
    <row r="1533" spans="1:29">
      <c r="A1533">
        <v>1675</v>
      </c>
      <c r="B1533" t="s">
        <v>805</v>
      </c>
      <c r="C1533" t="s">
        <v>3076</v>
      </c>
      <c r="J1533" t="s">
        <v>1444</v>
      </c>
      <c r="K1533">
        <v>0</v>
      </c>
      <c r="N1533" t="b">
        <v>1</v>
      </c>
      <c r="O1533" t="b">
        <v>0</v>
      </c>
      <c r="P1533" t="b">
        <v>0</v>
      </c>
      <c r="Q1533">
        <v>11</v>
      </c>
      <c r="R1533">
        <v>0</v>
      </c>
      <c r="S1533">
        <v>1</v>
      </c>
      <c r="T1533">
        <v>3</v>
      </c>
      <c r="U1533" t="b">
        <v>1</v>
      </c>
      <c r="V1533" t="s">
        <v>1081</v>
      </c>
      <c r="W1533" t="s">
        <v>2904</v>
      </c>
      <c r="X1533" t="s">
        <v>14555</v>
      </c>
      <c r="Y1533">
        <v>42</v>
      </c>
      <c r="Z1533">
        <v>42</v>
      </c>
      <c r="AA1533">
        <v>5</v>
      </c>
      <c r="AB1533">
        <v>5</v>
      </c>
      <c r="AC1533">
        <v>11</v>
      </c>
    </row>
    <row r="1534" spans="1:29">
      <c r="A1534">
        <v>1676</v>
      </c>
      <c r="B1534" t="s">
        <v>805</v>
      </c>
      <c r="C1534" t="s">
        <v>3077</v>
      </c>
      <c r="J1534" t="s">
        <v>1444</v>
      </c>
      <c r="K1534">
        <v>0</v>
      </c>
      <c r="N1534" t="b">
        <v>1</v>
      </c>
      <c r="O1534" t="b">
        <v>0</v>
      </c>
      <c r="P1534" t="b">
        <v>0</v>
      </c>
      <c r="Q1534">
        <v>11</v>
      </c>
      <c r="R1534">
        <v>0</v>
      </c>
      <c r="S1534">
        <v>1</v>
      </c>
      <c r="T1534">
        <v>3</v>
      </c>
      <c r="U1534" t="b">
        <v>1</v>
      </c>
      <c r="V1534" t="s">
        <v>1081</v>
      </c>
      <c r="W1534" t="s">
        <v>2904</v>
      </c>
      <c r="X1534" t="s">
        <v>14736</v>
      </c>
      <c r="Y1534">
        <v>42</v>
      </c>
      <c r="Z1534">
        <v>42</v>
      </c>
      <c r="AA1534">
        <v>6</v>
      </c>
      <c r="AB1534">
        <v>6</v>
      </c>
      <c r="AC1534">
        <v>11</v>
      </c>
    </row>
    <row r="1535" spans="1:29">
      <c r="A1535">
        <v>1677</v>
      </c>
      <c r="B1535" t="s">
        <v>805</v>
      </c>
      <c r="C1535" t="s">
        <v>3078</v>
      </c>
      <c r="J1535" t="s">
        <v>1444</v>
      </c>
      <c r="K1535">
        <v>0</v>
      </c>
      <c r="N1535" t="b">
        <v>1</v>
      </c>
      <c r="O1535" t="b">
        <v>0</v>
      </c>
      <c r="P1535" t="b">
        <v>0</v>
      </c>
      <c r="Q1535">
        <v>11</v>
      </c>
      <c r="R1535">
        <v>0</v>
      </c>
      <c r="S1535">
        <v>1</v>
      </c>
      <c r="T1535">
        <v>3</v>
      </c>
      <c r="U1535" t="b">
        <v>1</v>
      </c>
      <c r="V1535" t="s">
        <v>1081</v>
      </c>
      <c r="W1535" t="s">
        <v>2904</v>
      </c>
      <c r="X1535" t="s">
        <v>14670</v>
      </c>
      <c r="Y1535">
        <v>42</v>
      </c>
      <c r="Z1535">
        <v>42</v>
      </c>
      <c r="AA1535">
        <v>7</v>
      </c>
      <c r="AB1535">
        <v>7</v>
      </c>
      <c r="AC1535">
        <v>11</v>
      </c>
    </row>
    <row r="1536" spans="1:29">
      <c r="A1536">
        <v>1678</v>
      </c>
      <c r="B1536" t="s">
        <v>805</v>
      </c>
      <c r="C1536" t="s">
        <v>3079</v>
      </c>
      <c r="J1536" t="s">
        <v>1444</v>
      </c>
      <c r="K1536">
        <v>0</v>
      </c>
      <c r="N1536" t="b">
        <v>1</v>
      </c>
      <c r="O1536" t="b">
        <v>0</v>
      </c>
      <c r="P1536" t="b">
        <v>0</v>
      </c>
      <c r="Q1536">
        <v>11</v>
      </c>
      <c r="R1536">
        <v>0</v>
      </c>
      <c r="S1536">
        <v>1</v>
      </c>
      <c r="T1536">
        <v>3</v>
      </c>
      <c r="U1536" t="b">
        <v>1</v>
      </c>
      <c r="V1536" t="s">
        <v>1081</v>
      </c>
      <c r="W1536" t="s">
        <v>2904</v>
      </c>
      <c r="X1536" t="s">
        <v>14671</v>
      </c>
      <c r="Y1536">
        <v>42</v>
      </c>
      <c r="Z1536">
        <v>42</v>
      </c>
      <c r="AA1536">
        <v>8</v>
      </c>
      <c r="AB1536">
        <v>8</v>
      </c>
      <c r="AC1536">
        <v>11</v>
      </c>
    </row>
    <row r="1537" spans="1:29">
      <c r="A1537">
        <v>1683</v>
      </c>
      <c r="B1537" t="s">
        <v>805</v>
      </c>
      <c r="C1537" t="s">
        <v>3080</v>
      </c>
      <c r="J1537" t="s">
        <v>1444</v>
      </c>
      <c r="K1537">
        <v>0</v>
      </c>
      <c r="N1537" t="b">
        <v>1</v>
      </c>
      <c r="O1537" t="b">
        <v>0</v>
      </c>
      <c r="P1537" t="b">
        <v>0</v>
      </c>
      <c r="Q1537">
        <v>11</v>
      </c>
      <c r="R1537">
        <v>0</v>
      </c>
      <c r="S1537">
        <v>1</v>
      </c>
      <c r="T1537">
        <v>3</v>
      </c>
      <c r="U1537" t="b">
        <v>1</v>
      </c>
      <c r="V1537" t="s">
        <v>1081</v>
      </c>
      <c r="W1537" t="s">
        <v>2904</v>
      </c>
      <c r="X1537" t="s">
        <v>14556</v>
      </c>
      <c r="Y1537">
        <v>43</v>
      </c>
      <c r="Z1537">
        <v>43</v>
      </c>
      <c r="AA1537">
        <v>5</v>
      </c>
      <c r="AB1537">
        <v>5</v>
      </c>
      <c r="AC1537">
        <v>11</v>
      </c>
    </row>
    <row r="1538" spans="1:29">
      <c r="A1538">
        <v>1684</v>
      </c>
      <c r="B1538" t="s">
        <v>805</v>
      </c>
      <c r="C1538" t="s">
        <v>3081</v>
      </c>
      <c r="J1538" t="s">
        <v>1444</v>
      </c>
      <c r="K1538">
        <v>0</v>
      </c>
      <c r="N1538" t="b">
        <v>1</v>
      </c>
      <c r="O1538" t="b">
        <v>0</v>
      </c>
      <c r="P1538" t="b">
        <v>0</v>
      </c>
      <c r="Q1538">
        <v>11</v>
      </c>
      <c r="R1538">
        <v>0</v>
      </c>
      <c r="S1538">
        <v>1</v>
      </c>
      <c r="T1538">
        <v>3</v>
      </c>
      <c r="U1538" t="b">
        <v>1</v>
      </c>
      <c r="V1538" t="s">
        <v>1081</v>
      </c>
      <c r="W1538" t="s">
        <v>2904</v>
      </c>
      <c r="X1538" t="s">
        <v>14737</v>
      </c>
      <c r="Y1538">
        <v>43</v>
      </c>
      <c r="Z1538">
        <v>43</v>
      </c>
      <c r="AA1538">
        <v>6</v>
      </c>
      <c r="AB1538">
        <v>6</v>
      </c>
      <c r="AC1538">
        <v>11</v>
      </c>
    </row>
    <row r="1539" spans="1:29">
      <c r="A1539">
        <v>1685</v>
      </c>
      <c r="B1539" t="s">
        <v>805</v>
      </c>
      <c r="C1539" t="s">
        <v>3082</v>
      </c>
      <c r="J1539" t="s">
        <v>1444</v>
      </c>
      <c r="K1539">
        <v>0</v>
      </c>
      <c r="N1539" t="b">
        <v>1</v>
      </c>
      <c r="O1539" t="b">
        <v>0</v>
      </c>
      <c r="P1539" t="b">
        <v>0</v>
      </c>
      <c r="Q1539">
        <v>11</v>
      </c>
      <c r="R1539">
        <v>0</v>
      </c>
      <c r="S1539">
        <v>1</v>
      </c>
      <c r="T1539">
        <v>3</v>
      </c>
      <c r="U1539" t="b">
        <v>1</v>
      </c>
      <c r="V1539" t="s">
        <v>1081</v>
      </c>
      <c r="W1539" t="s">
        <v>2904</v>
      </c>
      <c r="X1539" t="s">
        <v>14674</v>
      </c>
      <c r="Y1539">
        <v>43</v>
      </c>
      <c r="Z1539">
        <v>43</v>
      </c>
      <c r="AA1539">
        <v>7</v>
      </c>
      <c r="AB1539">
        <v>7</v>
      </c>
      <c r="AC1539">
        <v>11</v>
      </c>
    </row>
    <row r="1540" spans="1:29">
      <c r="A1540">
        <v>1686</v>
      </c>
      <c r="B1540" t="s">
        <v>805</v>
      </c>
      <c r="C1540" t="s">
        <v>3083</v>
      </c>
      <c r="J1540" t="s">
        <v>1444</v>
      </c>
      <c r="K1540">
        <v>0</v>
      </c>
      <c r="N1540" t="b">
        <v>1</v>
      </c>
      <c r="O1540" t="b">
        <v>0</v>
      </c>
      <c r="P1540" t="b">
        <v>0</v>
      </c>
      <c r="Q1540">
        <v>11</v>
      </c>
      <c r="R1540">
        <v>0</v>
      </c>
      <c r="S1540">
        <v>1</v>
      </c>
      <c r="T1540">
        <v>3</v>
      </c>
      <c r="U1540" t="b">
        <v>1</v>
      </c>
      <c r="V1540" t="s">
        <v>1081</v>
      </c>
      <c r="W1540" t="s">
        <v>2904</v>
      </c>
      <c r="X1540" t="s">
        <v>14675</v>
      </c>
      <c r="Y1540">
        <v>43</v>
      </c>
      <c r="Z1540">
        <v>43</v>
      </c>
      <c r="AA1540">
        <v>8</v>
      </c>
      <c r="AB1540">
        <v>8</v>
      </c>
      <c r="AC1540">
        <v>11</v>
      </c>
    </row>
    <row r="1541" spans="1:29">
      <c r="A1541">
        <v>1687</v>
      </c>
      <c r="B1541" t="s">
        <v>805</v>
      </c>
      <c r="C1541" t="s">
        <v>3084</v>
      </c>
      <c r="J1541" t="s">
        <v>1444</v>
      </c>
      <c r="K1541">
        <v>0</v>
      </c>
      <c r="N1541" t="b">
        <v>1</v>
      </c>
      <c r="O1541" t="b">
        <v>0</v>
      </c>
      <c r="P1541" t="b">
        <v>0</v>
      </c>
      <c r="Q1541">
        <v>11</v>
      </c>
      <c r="R1541">
        <v>0</v>
      </c>
      <c r="S1541">
        <v>1</v>
      </c>
      <c r="T1541">
        <v>3</v>
      </c>
      <c r="U1541" t="b">
        <v>1</v>
      </c>
      <c r="V1541" t="s">
        <v>1081</v>
      </c>
      <c r="W1541" t="s">
        <v>2904</v>
      </c>
      <c r="X1541" t="s">
        <v>14557</v>
      </c>
      <c r="Y1541">
        <v>44</v>
      </c>
      <c r="Z1541">
        <v>44</v>
      </c>
      <c r="AA1541">
        <v>5</v>
      </c>
      <c r="AB1541">
        <v>5</v>
      </c>
      <c r="AC1541">
        <v>11</v>
      </c>
    </row>
    <row r="1542" spans="1:29">
      <c r="A1542">
        <v>1688</v>
      </c>
      <c r="B1542" t="s">
        <v>805</v>
      </c>
      <c r="C1542" t="s">
        <v>3085</v>
      </c>
      <c r="J1542" t="s">
        <v>1444</v>
      </c>
      <c r="K1542">
        <v>0</v>
      </c>
      <c r="N1542" t="b">
        <v>1</v>
      </c>
      <c r="O1542" t="b">
        <v>0</v>
      </c>
      <c r="P1542" t="b">
        <v>0</v>
      </c>
      <c r="Q1542">
        <v>11</v>
      </c>
      <c r="R1542">
        <v>0</v>
      </c>
      <c r="S1542">
        <v>1</v>
      </c>
      <c r="T1542">
        <v>3</v>
      </c>
      <c r="U1542" t="b">
        <v>1</v>
      </c>
      <c r="V1542" t="s">
        <v>1081</v>
      </c>
      <c r="W1542" t="s">
        <v>2904</v>
      </c>
      <c r="X1542" t="s">
        <v>14738</v>
      </c>
      <c r="Y1542">
        <v>44</v>
      </c>
      <c r="Z1542">
        <v>44</v>
      </c>
      <c r="AA1542">
        <v>6</v>
      </c>
      <c r="AB1542">
        <v>6</v>
      </c>
      <c r="AC1542">
        <v>11</v>
      </c>
    </row>
    <row r="1543" spans="1:29">
      <c r="A1543">
        <v>1689</v>
      </c>
      <c r="B1543" t="s">
        <v>805</v>
      </c>
      <c r="C1543" t="s">
        <v>3086</v>
      </c>
      <c r="J1543" t="s">
        <v>1444</v>
      </c>
      <c r="K1543">
        <v>0</v>
      </c>
      <c r="N1543" t="b">
        <v>1</v>
      </c>
      <c r="O1543" t="b">
        <v>0</v>
      </c>
      <c r="P1543" t="b">
        <v>0</v>
      </c>
      <c r="Q1543">
        <v>11</v>
      </c>
      <c r="R1543">
        <v>0</v>
      </c>
      <c r="S1543">
        <v>1</v>
      </c>
      <c r="T1543">
        <v>3</v>
      </c>
      <c r="U1543" t="b">
        <v>1</v>
      </c>
      <c r="V1543" t="s">
        <v>1081</v>
      </c>
      <c r="W1543" t="s">
        <v>2904</v>
      </c>
      <c r="X1543" t="s">
        <v>14753</v>
      </c>
      <c r="Y1543">
        <v>44</v>
      </c>
      <c r="Z1543">
        <v>44</v>
      </c>
      <c r="AA1543">
        <v>7</v>
      </c>
      <c r="AB1543">
        <v>7</v>
      </c>
      <c r="AC1543">
        <v>11</v>
      </c>
    </row>
    <row r="1544" spans="1:29">
      <c r="A1544">
        <v>1690</v>
      </c>
      <c r="B1544" t="s">
        <v>805</v>
      </c>
      <c r="C1544" t="s">
        <v>3087</v>
      </c>
      <c r="J1544" t="s">
        <v>1444</v>
      </c>
      <c r="K1544">
        <v>0</v>
      </c>
      <c r="N1544" t="b">
        <v>1</v>
      </c>
      <c r="O1544" t="b">
        <v>0</v>
      </c>
      <c r="P1544" t="b">
        <v>0</v>
      </c>
      <c r="Q1544">
        <v>11</v>
      </c>
      <c r="R1544">
        <v>0</v>
      </c>
      <c r="S1544">
        <v>1</v>
      </c>
      <c r="T1544">
        <v>3</v>
      </c>
      <c r="U1544" t="b">
        <v>1</v>
      </c>
      <c r="V1544" t="s">
        <v>1081</v>
      </c>
      <c r="W1544" t="s">
        <v>2904</v>
      </c>
      <c r="X1544" t="s">
        <v>14754</v>
      </c>
      <c r="Y1544">
        <v>44</v>
      </c>
      <c r="Z1544">
        <v>44</v>
      </c>
      <c r="AA1544">
        <v>8</v>
      </c>
      <c r="AB1544">
        <v>8</v>
      </c>
      <c r="AC1544">
        <v>11</v>
      </c>
    </row>
    <row r="1545" spans="1:29">
      <c r="A1545">
        <v>1691</v>
      </c>
      <c r="B1545" t="s">
        <v>805</v>
      </c>
      <c r="C1545" t="s">
        <v>3088</v>
      </c>
      <c r="J1545" t="s">
        <v>1444</v>
      </c>
      <c r="K1545">
        <v>0</v>
      </c>
      <c r="N1545" t="b">
        <v>1</v>
      </c>
      <c r="O1545" t="b">
        <v>0</v>
      </c>
      <c r="P1545" t="b">
        <v>0</v>
      </c>
      <c r="Q1545">
        <v>11</v>
      </c>
      <c r="R1545">
        <v>0</v>
      </c>
      <c r="S1545">
        <v>1</v>
      </c>
      <c r="T1545">
        <v>3</v>
      </c>
      <c r="U1545" t="b">
        <v>1</v>
      </c>
      <c r="V1545" t="s">
        <v>1081</v>
      </c>
      <c r="W1545" t="s">
        <v>2904</v>
      </c>
      <c r="X1545" t="s">
        <v>14558</v>
      </c>
      <c r="Y1545">
        <v>45</v>
      </c>
      <c r="Z1545">
        <v>45</v>
      </c>
      <c r="AA1545">
        <v>5</v>
      </c>
      <c r="AB1545">
        <v>5</v>
      </c>
      <c r="AC1545">
        <v>11</v>
      </c>
    </row>
    <row r="1546" spans="1:29">
      <c r="A1546">
        <v>1692</v>
      </c>
      <c r="B1546" t="s">
        <v>805</v>
      </c>
      <c r="C1546" t="s">
        <v>3089</v>
      </c>
      <c r="J1546" t="s">
        <v>1444</v>
      </c>
      <c r="K1546">
        <v>0</v>
      </c>
      <c r="N1546" t="b">
        <v>1</v>
      </c>
      <c r="O1546" t="b">
        <v>0</v>
      </c>
      <c r="P1546" t="b">
        <v>0</v>
      </c>
      <c r="Q1546">
        <v>11</v>
      </c>
      <c r="R1546">
        <v>0</v>
      </c>
      <c r="S1546">
        <v>1</v>
      </c>
      <c r="T1546">
        <v>3</v>
      </c>
      <c r="U1546" t="b">
        <v>1</v>
      </c>
      <c r="V1546" t="s">
        <v>1081</v>
      </c>
      <c r="W1546" t="s">
        <v>2904</v>
      </c>
      <c r="X1546" t="s">
        <v>14739</v>
      </c>
      <c r="Y1546">
        <v>45</v>
      </c>
      <c r="Z1546">
        <v>45</v>
      </c>
      <c r="AA1546">
        <v>6</v>
      </c>
      <c r="AB1546">
        <v>6</v>
      </c>
      <c r="AC1546">
        <v>11</v>
      </c>
    </row>
    <row r="1547" spans="1:29">
      <c r="A1547">
        <v>1693</v>
      </c>
      <c r="B1547" t="s">
        <v>805</v>
      </c>
      <c r="C1547" t="s">
        <v>3090</v>
      </c>
      <c r="J1547" t="s">
        <v>1444</v>
      </c>
      <c r="K1547">
        <v>0</v>
      </c>
      <c r="N1547" t="b">
        <v>1</v>
      </c>
      <c r="O1547" t="b">
        <v>0</v>
      </c>
      <c r="P1547" t="b">
        <v>0</v>
      </c>
      <c r="Q1547">
        <v>11</v>
      </c>
      <c r="R1547">
        <v>0</v>
      </c>
      <c r="S1547">
        <v>1</v>
      </c>
      <c r="T1547">
        <v>3</v>
      </c>
      <c r="U1547" t="b">
        <v>1</v>
      </c>
      <c r="V1547" t="s">
        <v>1081</v>
      </c>
      <c r="W1547" t="s">
        <v>2904</v>
      </c>
      <c r="X1547" t="s">
        <v>14755</v>
      </c>
      <c r="Y1547">
        <v>45</v>
      </c>
      <c r="Z1547">
        <v>45</v>
      </c>
      <c r="AA1547">
        <v>7</v>
      </c>
      <c r="AB1547">
        <v>7</v>
      </c>
      <c r="AC1547">
        <v>11</v>
      </c>
    </row>
    <row r="1548" spans="1:29">
      <c r="A1548">
        <v>1694</v>
      </c>
      <c r="B1548" t="s">
        <v>805</v>
      </c>
      <c r="C1548" t="s">
        <v>3091</v>
      </c>
      <c r="J1548" t="s">
        <v>1444</v>
      </c>
      <c r="K1548">
        <v>0</v>
      </c>
      <c r="N1548" t="b">
        <v>1</v>
      </c>
      <c r="O1548" t="b">
        <v>0</v>
      </c>
      <c r="P1548" t="b">
        <v>0</v>
      </c>
      <c r="Q1548">
        <v>11</v>
      </c>
      <c r="R1548">
        <v>0</v>
      </c>
      <c r="S1548">
        <v>1</v>
      </c>
      <c r="T1548">
        <v>3</v>
      </c>
      <c r="U1548" t="b">
        <v>1</v>
      </c>
      <c r="V1548" t="s">
        <v>1081</v>
      </c>
      <c r="W1548" t="s">
        <v>2904</v>
      </c>
      <c r="X1548" t="s">
        <v>14756</v>
      </c>
      <c r="Y1548">
        <v>45</v>
      </c>
      <c r="Z1548">
        <v>45</v>
      </c>
      <c r="AA1548">
        <v>8</v>
      </c>
      <c r="AB1548">
        <v>8</v>
      </c>
      <c r="AC1548">
        <v>11</v>
      </c>
    </row>
    <row r="1549" spans="1:29">
      <c r="A1549">
        <v>1695</v>
      </c>
      <c r="B1549" t="s">
        <v>805</v>
      </c>
      <c r="C1549" t="s">
        <v>3092</v>
      </c>
      <c r="J1549" t="s">
        <v>1458</v>
      </c>
      <c r="K1549">
        <v>0</v>
      </c>
      <c r="N1549" t="b">
        <v>1</v>
      </c>
      <c r="O1549" t="b">
        <v>0</v>
      </c>
      <c r="P1549" t="b">
        <v>0</v>
      </c>
      <c r="Q1549">
        <v>11</v>
      </c>
      <c r="R1549">
        <v>0</v>
      </c>
      <c r="S1549">
        <v>1</v>
      </c>
      <c r="T1549">
        <v>3</v>
      </c>
      <c r="U1549" t="b">
        <v>1</v>
      </c>
      <c r="V1549" t="s">
        <v>1081</v>
      </c>
      <c r="W1549" t="s">
        <v>2904</v>
      </c>
      <c r="X1549" t="s">
        <v>14790</v>
      </c>
      <c r="Y1549">
        <v>41</v>
      </c>
      <c r="Z1549">
        <v>41</v>
      </c>
      <c r="AA1549">
        <v>9</v>
      </c>
      <c r="AB1549">
        <v>9</v>
      </c>
      <c r="AC1549">
        <v>11</v>
      </c>
    </row>
    <row r="1550" spans="1:29">
      <c r="A1550">
        <v>1696</v>
      </c>
      <c r="B1550" t="s">
        <v>805</v>
      </c>
      <c r="C1550" t="s">
        <v>3093</v>
      </c>
      <c r="J1550" t="s">
        <v>1458</v>
      </c>
      <c r="K1550">
        <v>0</v>
      </c>
      <c r="N1550" t="b">
        <v>1</v>
      </c>
      <c r="O1550" t="b">
        <v>0</v>
      </c>
      <c r="P1550" t="b">
        <v>0</v>
      </c>
      <c r="Q1550">
        <v>11</v>
      </c>
      <c r="R1550">
        <v>0</v>
      </c>
      <c r="S1550">
        <v>1</v>
      </c>
      <c r="T1550">
        <v>3</v>
      </c>
      <c r="U1550" t="b">
        <v>1</v>
      </c>
      <c r="V1550" t="s">
        <v>1081</v>
      </c>
      <c r="W1550" t="s">
        <v>2904</v>
      </c>
      <c r="X1550" t="s">
        <v>14672</v>
      </c>
      <c r="Y1550">
        <v>42</v>
      </c>
      <c r="Z1550">
        <v>42</v>
      </c>
      <c r="AA1550">
        <v>9</v>
      </c>
      <c r="AB1550">
        <v>9</v>
      </c>
      <c r="AC1550">
        <v>11</v>
      </c>
    </row>
    <row r="1551" spans="1:29">
      <c r="A1551">
        <v>1698</v>
      </c>
      <c r="B1551" t="s">
        <v>805</v>
      </c>
      <c r="C1551" t="s">
        <v>3094</v>
      </c>
      <c r="J1551" t="s">
        <v>1458</v>
      </c>
      <c r="K1551">
        <v>0</v>
      </c>
      <c r="N1551" t="b">
        <v>1</v>
      </c>
      <c r="O1551" t="b">
        <v>0</v>
      </c>
      <c r="P1551" t="b">
        <v>0</v>
      </c>
      <c r="Q1551">
        <v>11</v>
      </c>
      <c r="R1551">
        <v>0</v>
      </c>
      <c r="S1551">
        <v>1</v>
      </c>
      <c r="T1551">
        <v>3</v>
      </c>
      <c r="U1551" t="b">
        <v>1</v>
      </c>
      <c r="V1551" t="s">
        <v>1081</v>
      </c>
      <c r="W1551" t="s">
        <v>2904</v>
      </c>
      <c r="X1551" t="s">
        <v>14676</v>
      </c>
      <c r="Y1551">
        <v>43</v>
      </c>
      <c r="Z1551">
        <v>43</v>
      </c>
      <c r="AA1551">
        <v>9</v>
      </c>
      <c r="AB1551">
        <v>9</v>
      </c>
      <c r="AC1551">
        <v>11</v>
      </c>
    </row>
    <row r="1552" spans="1:29">
      <c r="A1552">
        <v>1699</v>
      </c>
      <c r="B1552" t="s">
        <v>805</v>
      </c>
      <c r="C1552" t="s">
        <v>3095</v>
      </c>
      <c r="J1552" t="s">
        <v>1458</v>
      </c>
      <c r="K1552">
        <v>0</v>
      </c>
      <c r="N1552" t="b">
        <v>1</v>
      </c>
      <c r="O1552" t="b">
        <v>0</v>
      </c>
      <c r="P1552" t="b">
        <v>0</v>
      </c>
      <c r="Q1552">
        <v>11</v>
      </c>
      <c r="R1552">
        <v>0</v>
      </c>
      <c r="S1552">
        <v>1</v>
      </c>
      <c r="T1552">
        <v>3</v>
      </c>
      <c r="U1552" t="b">
        <v>1</v>
      </c>
      <c r="V1552" t="s">
        <v>1081</v>
      </c>
      <c r="W1552" t="s">
        <v>2904</v>
      </c>
      <c r="X1552" t="s">
        <v>14559</v>
      </c>
      <c r="Y1552">
        <v>44</v>
      </c>
      <c r="Z1552">
        <v>44</v>
      </c>
      <c r="AA1552">
        <v>9</v>
      </c>
      <c r="AB1552">
        <v>9</v>
      </c>
      <c r="AC1552">
        <v>11</v>
      </c>
    </row>
    <row r="1553" spans="1:29">
      <c r="A1553">
        <v>1700</v>
      </c>
      <c r="B1553" t="s">
        <v>805</v>
      </c>
      <c r="C1553" t="s">
        <v>3096</v>
      </c>
      <c r="J1553" t="s">
        <v>1458</v>
      </c>
      <c r="K1553">
        <v>0</v>
      </c>
      <c r="N1553" t="b">
        <v>1</v>
      </c>
      <c r="O1553" t="b">
        <v>0</v>
      </c>
      <c r="P1553" t="b">
        <v>0</v>
      </c>
      <c r="Q1553">
        <v>11</v>
      </c>
      <c r="R1553">
        <v>0</v>
      </c>
      <c r="S1553">
        <v>1</v>
      </c>
      <c r="T1553">
        <v>3</v>
      </c>
      <c r="U1553" t="b">
        <v>1</v>
      </c>
      <c r="V1553" t="s">
        <v>1081</v>
      </c>
      <c r="W1553" t="s">
        <v>2904</v>
      </c>
      <c r="X1553" t="s">
        <v>15381</v>
      </c>
      <c r="Y1553">
        <v>45</v>
      </c>
      <c r="Z1553">
        <v>45</v>
      </c>
      <c r="AA1553">
        <v>9</v>
      </c>
      <c r="AB1553">
        <v>9</v>
      </c>
      <c r="AC1553">
        <v>11</v>
      </c>
    </row>
    <row r="1554" spans="1:29">
      <c r="A1554">
        <v>1701</v>
      </c>
      <c r="B1554" t="s">
        <v>805</v>
      </c>
      <c r="C1554" t="s">
        <v>3097</v>
      </c>
      <c r="J1554" t="s">
        <v>1444</v>
      </c>
      <c r="K1554">
        <v>0</v>
      </c>
      <c r="N1554" t="b">
        <v>0</v>
      </c>
      <c r="O1554" t="b">
        <v>1</v>
      </c>
      <c r="P1554" t="b">
        <v>0</v>
      </c>
      <c r="Q1554">
        <v>11</v>
      </c>
      <c r="R1554">
        <v>0</v>
      </c>
      <c r="S1554">
        <v>1</v>
      </c>
      <c r="T1554">
        <v>3</v>
      </c>
      <c r="U1554" t="b">
        <v>1</v>
      </c>
      <c r="V1554" t="s">
        <v>1081</v>
      </c>
      <c r="W1554" t="s">
        <v>2904</v>
      </c>
      <c r="X1554" t="s">
        <v>14798</v>
      </c>
      <c r="Y1554">
        <v>41</v>
      </c>
      <c r="Z1554">
        <v>41</v>
      </c>
      <c r="AA1554">
        <v>10</v>
      </c>
      <c r="AB1554">
        <v>10</v>
      </c>
      <c r="AC1554">
        <v>11</v>
      </c>
    </row>
    <row r="1555" spans="1:29">
      <c r="A1555">
        <v>1702</v>
      </c>
      <c r="B1555" t="s">
        <v>805</v>
      </c>
      <c r="C1555" t="s">
        <v>3098</v>
      </c>
      <c r="J1555" t="s">
        <v>1444</v>
      </c>
      <c r="K1555">
        <v>0</v>
      </c>
      <c r="N1555" t="b">
        <v>0</v>
      </c>
      <c r="O1555" t="b">
        <v>1</v>
      </c>
      <c r="P1555" t="b">
        <v>0</v>
      </c>
      <c r="Q1555">
        <v>11</v>
      </c>
      <c r="R1555">
        <v>0</v>
      </c>
      <c r="S1555">
        <v>1</v>
      </c>
      <c r="T1555">
        <v>3</v>
      </c>
      <c r="U1555" t="b">
        <v>1</v>
      </c>
      <c r="V1555" t="s">
        <v>1081</v>
      </c>
      <c r="W1555" t="s">
        <v>2904</v>
      </c>
      <c r="X1555" t="s">
        <v>15382</v>
      </c>
      <c r="Y1555">
        <v>41</v>
      </c>
      <c r="Z1555">
        <v>41</v>
      </c>
      <c r="AA1555">
        <v>11</v>
      </c>
      <c r="AB1555">
        <v>11</v>
      </c>
      <c r="AC1555">
        <v>11</v>
      </c>
    </row>
    <row r="1556" spans="1:29">
      <c r="A1556">
        <v>1703</v>
      </c>
      <c r="B1556" t="s">
        <v>805</v>
      </c>
      <c r="C1556" t="s">
        <v>3099</v>
      </c>
      <c r="J1556" t="s">
        <v>1444</v>
      </c>
      <c r="K1556">
        <v>0</v>
      </c>
      <c r="N1556" t="b">
        <v>0</v>
      </c>
      <c r="O1556" t="b">
        <v>1</v>
      </c>
      <c r="P1556" t="b">
        <v>0</v>
      </c>
      <c r="Q1556">
        <v>11</v>
      </c>
      <c r="R1556">
        <v>0</v>
      </c>
      <c r="S1556">
        <v>1</v>
      </c>
      <c r="T1556">
        <v>3</v>
      </c>
      <c r="U1556" t="b">
        <v>1</v>
      </c>
      <c r="V1556" t="s">
        <v>1081</v>
      </c>
      <c r="W1556" t="s">
        <v>2904</v>
      </c>
      <c r="X1556" t="s">
        <v>14673</v>
      </c>
      <c r="Y1556">
        <v>42</v>
      </c>
      <c r="Z1556">
        <v>42</v>
      </c>
      <c r="AA1556">
        <v>10</v>
      </c>
      <c r="AB1556">
        <v>10</v>
      </c>
      <c r="AC1556">
        <v>11</v>
      </c>
    </row>
    <row r="1557" spans="1:29">
      <c r="A1557">
        <v>1704</v>
      </c>
      <c r="B1557" t="s">
        <v>805</v>
      </c>
      <c r="C1557" t="s">
        <v>3100</v>
      </c>
      <c r="J1557" t="s">
        <v>1444</v>
      </c>
      <c r="K1557">
        <v>0</v>
      </c>
      <c r="N1557" t="b">
        <v>0</v>
      </c>
      <c r="O1557" t="b">
        <v>1</v>
      </c>
      <c r="P1557" t="b">
        <v>0</v>
      </c>
      <c r="Q1557">
        <v>11</v>
      </c>
      <c r="R1557">
        <v>0</v>
      </c>
      <c r="S1557">
        <v>1</v>
      </c>
      <c r="T1557">
        <v>3</v>
      </c>
      <c r="U1557" t="b">
        <v>1</v>
      </c>
      <c r="V1557" t="s">
        <v>1081</v>
      </c>
      <c r="W1557" t="s">
        <v>2904</v>
      </c>
      <c r="X1557" t="s">
        <v>15383</v>
      </c>
      <c r="Y1557">
        <v>42</v>
      </c>
      <c r="Z1557">
        <v>42</v>
      </c>
      <c r="AA1557">
        <v>11</v>
      </c>
      <c r="AB1557">
        <v>11</v>
      </c>
      <c r="AC1557">
        <v>11</v>
      </c>
    </row>
    <row r="1558" spans="1:29">
      <c r="A1558">
        <v>1707</v>
      </c>
      <c r="B1558" t="s">
        <v>805</v>
      </c>
      <c r="C1558" t="s">
        <v>3101</v>
      </c>
      <c r="J1558" t="s">
        <v>1444</v>
      </c>
      <c r="K1558">
        <v>0</v>
      </c>
      <c r="N1558" t="b">
        <v>0</v>
      </c>
      <c r="O1558" t="b">
        <v>1</v>
      </c>
      <c r="P1558" t="b">
        <v>0</v>
      </c>
      <c r="Q1558">
        <v>11</v>
      </c>
      <c r="R1558">
        <v>0</v>
      </c>
      <c r="S1558">
        <v>1</v>
      </c>
      <c r="T1558">
        <v>3</v>
      </c>
      <c r="U1558" t="b">
        <v>1</v>
      </c>
      <c r="V1558" t="s">
        <v>1081</v>
      </c>
      <c r="W1558" t="s">
        <v>2904</v>
      </c>
      <c r="X1558" t="s">
        <v>14677</v>
      </c>
      <c r="Y1558">
        <v>43</v>
      </c>
      <c r="Z1558">
        <v>43</v>
      </c>
      <c r="AA1558">
        <v>10</v>
      </c>
      <c r="AB1558">
        <v>10</v>
      </c>
      <c r="AC1558">
        <v>11</v>
      </c>
    </row>
    <row r="1559" spans="1:29">
      <c r="A1559">
        <v>1708</v>
      </c>
      <c r="B1559" t="s">
        <v>805</v>
      </c>
      <c r="C1559" t="s">
        <v>3102</v>
      </c>
      <c r="J1559" t="s">
        <v>1444</v>
      </c>
      <c r="K1559">
        <v>0</v>
      </c>
      <c r="N1559" t="b">
        <v>0</v>
      </c>
      <c r="O1559" t="b">
        <v>1</v>
      </c>
      <c r="P1559" t="b">
        <v>0</v>
      </c>
      <c r="Q1559">
        <v>11</v>
      </c>
      <c r="R1559">
        <v>0</v>
      </c>
      <c r="S1559">
        <v>1</v>
      </c>
      <c r="T1559">
        <v>3</v>
      </c>
      <c r="U1559" t="b">
        <v>1</v>
      </c>
      <c r="V1559" t="s">
        <v>1081</v>
      </c>
      <c r="W1559" t="s">
        <v>2904</v>
      </c>
      <c r="X1559" t="s">
        <v>15384</v>
      </c>
      <c r="Y1559">
        <v>43</v>
      </c>
      <c r="Z1559">
        <v>43</v>
      </c>
      <c r="AA1559">
        <v>11</v>
      </c>
      <c r="AB1559">
        <v>11</v>
      </c>
      <c r="AC1559">
        <v>11</v>
      </c>
    </row>
    <row r="1560" spans="1:29">
      <c r="A1560">
        <v>1709</v>
      </c>
      <c r="B1560" t="s">
        <v>805</v>
      </c>
      <c r="C1560" t="s">
        <v>3103</v>
      </c>
      <c r="J1560" t="s">
        <v>1444</v>
      </c>
      <c r="K1560">
        <v>0</v>
      </c>
      <c r="N1560" t="b">
        <v>0</v>
      </c>
      <c r="O1560" t="b">
        <v>1</v>
      </c>
      <c r="P1560" t="b">
        <v>0</v>
      </c>
      <c r="Q1560">
        <v>11</v>
      </c>
      <c r="R1560">
        <v>0</v>
      </c>
      <c r="S1560">
        <v>1</v>
      </c>
      <c r="T1560">
        <v>3</v>
      </c>
      <c r="U1560" t="b">
        <v>1</v>
      </c>
      <c r="V1560" t="s">
        <v>1081</v>
      </c>
      <c r="W1560" t="s">
        <v>2904</v>
      </c>
      <c r="X1560" t="s">
        <v>14678</v>
      </c>
      <c r="Y1560">
        <v>44</v>
      </c>
      <c r="Z1560">
        <v>44</v>
      </c>
      <c r="AA1560">
        <v>10</v>
      </c>
      <c r="AB1560">
        <v>10</v>
      </c>
      <c r="AC1560">
        <v>11</v>
      </c>
    </row>
    <row r="1561" spans="1:29">
      <c r="A1561">
        <v>1710</v>
      </c>
      <c r="B1561" t="s">
        <v>805</v>
      </c>
      <c r="C1561" t="s">
        <v>3104</v>
      </c>
      <c r="J1561" t="s">
        <v>1444</v>
      </c>
      <c r="K1561">
        <v>0</v>
      </c>
      <c r="N1561" t="b">
        <v>0</v>
      </c>
      <c r="O1561" t="b">
        <v>1</v>
      </c>
      <c r="P1561" t="b">
        <v>0</v>
      </c>
      <c r="Q1561">
        <v>11</v>
      </c>
      <c r="R1561">
        <v>0</v>
      </c>
      <c r="S1561">
        <v>1</v>
      </c>
      <c r="T1561">
        <v>3</v>
      </c>
      <c r="U1561" t="b">
        <v>1</v>
      </c>
      <c r="V1561" t="s">
        <v>1081</v>
      </c>
      <c r="W1561" t="s">
        <v>2904</v>
      </c>
      <c r="X1561" t="s">
        <v>14560</v>
      </c>
      <c r="Y1561">
        <v>44</v>
      </c>
      <c r="Z1561">
        <v>44</v>
      </c>
      <c r="AA1561">
        <v>11</v>
      </c>
      <c r="AB1561">
        <v>11</v>
      </c>
      <c r="AC1561">
        <v>11</v>
      </c>
    </row>
    <row r="1562" spans="1:29">
      <c r="A1562">
        <v>1711</v>
      </c>
      <c r="B1562" t="s">
        <v>805</v>
      </c>
      <c r="C1562" t="s">
        <v>3105</v>
      </c>
      <c r="J1562" t="s">
        <v>1444</v>
      </c>
      <c r="K1562">
        <v>0</v>
      </c>
      <c r="N1562" t="b">
        <v>0</v>
      </c>
      <c r="O1562" t="b">
        <v>1</v>
      </c>
      <c r="P1562" t="b">
        <v>0</v>
      </c>
      <c r="Q1562">
        <v>11</v>
      </c>
      <c r="R1562">
        <v>0</v>
      </c>
      <c r="S1562">
        <v>1</v>
      </c>
      <c r="T1562">
        <v>3</v>
      </c>
      <c r="U1562" t="b">
        <v>1</v>
      </c>
      <c r="V1562" t="s">
        <v>1081</v>
      </c>
      <c r="W1562" t="s">
        <v>2904</v>
      </c>
      <c r="X1562" t="s">
        <v>14679</v>
      </c>
      <c r="Y1562">
        <v>45</v>
      </c>
      <c r="Z1562">
        <v>45</v>
      </c>
      <c r="AA1562">
        <v>10</v>
      </c>
      <c r="AB1562">
        <v>10</v>
      </c>
      <c r="AC1562">
        <v>11</v>
      </c>
    </row>
    <row r="1563" spans="1:29">
      <c r="A1563">
        <v>1712</v>
      </c>
      <c r="B1563" t="s">
        <v>805</v>
      </c>
      <c r="C1563" t="s">
        <v>3106</v>
      </c>
      <c r="J1563" t="s">
        <v>1444</v>
      </c>
      <c r="K1563">
        <v>0</v>
      </c>
      <c r="N1563" t="b">
        <v>0</v>
      </c>
      <c r="O1563" t="b">
        <v>1</v>
      </c>
      <c r="P1563" t="b">
        <v>0</v>
      </c>
      <c r="Q1563">
        <v>11</v>
      </c>
      <c r="R1563">
        <v>0</v>
      </c>
      <c r="S1563">
        <v>1</v>
      </c>
      <c r="T1563">
        <v>3</v>
      </c>
      <c r="U1563" t="b">
        <v>1</v>
      </c>
      <c r="V1563" t="s">
        <v>1081</v>
      </c>
      <c r="W1563" t="s">
        <v>2904</v>
      </c>
      <c r="X1563" t="s">
        <v>15385</v>
      </c>
      <c r="Y1563">
        <v>45</v>
      </c>
      <c r="Z1563">
        <v>45</v>
      </c>
      <c r="AA1563">
        <v>11</v>
      </c>
      <c r="AB1563">
        <v>11</v>
      </c>
      <c r="AC1563">
        <v>11</v>
      </c>
    </row>
    <row r="1564" spans="1:29">
      <c r="A1564">
        <v>1713</v>
      </c>
      <c r="B1564" t="s">
        <v>805</v>
      </c>
      <c r="C1564" t="s">
        <v>3107</v>
      </c>
      <c r="J1564" t="s">
        <v>1444</v>
      </c>
      <c r="K1564">
        <v>0</v>
      </c>
      <c r="N1564" t="b">
        <v>0</v>
      </c>
      <c r="O1564" t="b">
        <v>1</v>
      </c>
      <c r="P1564" t="b">
        <v>0</v>
      </c>
      <c r="Q1564">
        <v>11</v>
      </c>
      <c r="R1564">
        <v>0</v>
      </c>
      <c r="S1564">
        <v>1</v>
      </c>
      <c r="T1564">
        <v>3</v>
      </c>
      <c r="U1564" t="b">
        <v>1</v>
      </c>
      <c r="V1564" t="s">
        <v>1081</v>
      </c>
      <c r="W1564" t="s">
        <v>2904</v>
      </c>
      <c r="X1564" t="s">
        <v>15386</v>
      </c>
      <c r="Y1564">
        <v>49</v>
      </c>
      <c r="Z1564">
        <v>49</v>
      </c>
      <c r="AA1564">
        <v>10</v>
      </c>
      <c r="AB1564">
        <v>10</v>
      </c>
      <c r="AC1564">
        <v>11</v>
      </c>
    </row>
    <row r="1565" spans="1:29">
      <c r="A1565">
        <v>1714</v>
      </c>
      <c r="B1565" t="s">
        <v>805</v>
      </c>
      <c r="C1565" t="s">
        <v>3108</v>
      </c>
      <c r="J1565" t="s">
        <v>1444</v>
      </c>
      <c r="K1565">
        <v>0</v>
      </c>
      <c r="N1565" t="b">
        <v>0</v>
      </c>
      <c r="O1565" t="b">
        <v>1</v>
      </c>
      <c r="P1565" t="b">
        <v>0</v>
      </c>
      <c r="Q1565">
        <v>11</v>
      </c>
      <c r="R1565">
        <v>0</v>
      </c>
      <c r="S1565">
        <v>1</v>
      </c>
      <c r="T1565">
        <v>3</v>
      </c>
      <c r="U1565" t="b">
        <v>1</v>
      </c>
      <c r="V1565" t="s">
        <v>1081</v>
      </c>
      <c r="W1565" t="s">
        <v>2904</v>
      </c>
      <c r="X1565" t="s">
        <v>15387</v>
      </c>
      <c r="Y1565">
        <v>49</v>
      </c>
      <c r="Z1565">
        <v>49</v>
      </c>
      <c r="AA1565">
        <v>11</v>
      </c>
      <c r="AB1565">
        <v>11</v>
      </c>
      <c r="AC1565">
        <v>11</v>
      </c>
    </row>
    <row r="1566" spans="1:29">
      <c r="A1566">
        <v>1715</v>
      </c>
      <c r="B1566" t="s">
        <v>805</v>
      </c>
      <c r="C1566" t="s">
        <v>3109</v>
      </c>
      <c r="J1566" t="s">
        <v>1444</v>
      </c>
      <c r="K1566">
        <v>0</v>
      </c>
      <c r="N1566" t="b">
        <v>0</v>
      </c>
      <c r="O1566" t="b">
        <v>1</v>
      </c>
      <c r="P1566" t="b">
        <v>0</v>
      </c>
      <c r="Q1566">
        <v>11</v>
      </c>
      <c r="R1566">
        <v>1</v>
      </c>
      <c r="S1566">
        <v>1</v>
      </c>
      <c r="T1566">
        <v>3</v>
      </c>
      <c r="U1566" t="b">
        <v>1</v>
      </c>
      <c r="V1566" t="s">
        <v>1081</v>
      </c>
      <c r="W1566" t="s">
        <v>2904</v>
      </c>
      <c r="X1566" t="s">
        <v>14744</v>
      </c>
      <c r="Y1566">
        <v>49</v>
      </c>
      <c r="Z1566">
        <v>49</v>
      </c>
      <c r="AA1566">
        <v>5</v>
      </c>
      <c r="AB1566">
        <v>5</v>
      </c>
      <c r="AC1566">
        <v>11</v>
      </c>
    </row>
    <row r="1567" spans="1:29">
      <c r="A1567">
        <v>1716</v>
      </c>
      <c r="B1567" t="s">
        <v>805</v>
      </c>
      <c r="C1567" t="s">
        <v>3110</v>
      </c>
      <c r="J1567" t="s">
        <v>1444</v>
      </c>
      <c r="K1567">
        <v>0</v>
      </c>
      <c r="N1567" t="b">
        <v>0</v>
      </c>
      <c r="O1567" t="b">
        <v>1</v>
      </c>
      <c r="P1567" t="b">
        <v>0</v>
      </c>
      <c r="Q1567">
        <v>11</v>
      </c>
      <c r="R1567">
        <v>1</v>
      </c>
      <c r="S1567">
        <v>1</v>
      </c>
      <c r="T1567">
        <v>3</v>
      </c>
      <c r="U1567" t="b">
        <v>1</v>
      </c>
      <c r="V1567" t="s">
        <v>1081</v>
      </c>
      <c r="W1567" t="s">
        <v>2904</v>
      </c>
      <c r="X1567" t="s">
        <v>14478</v>
      </c>
      <c r="Y1567">
        <v>49</v>
      </c>
      <c r="Z1567">
        <v>49</v>
      </c>
      <c r="AA1567">
        <v>6</v>
      </c>
      <c r="AB1567">
        <v>6</v>
      </c>
      <c r="AC1567">
        <v>11</v>
      </c>
    </row>
    <row r="1568" spans="1:29">
      <c r="A1568">
        <v>1717</v>
      </c>
      <c r="B1568" t="s">
        <v>805</v>
      </c>
      <c r="C1568" t="s">
        <v>3111</v>
      </c>
      <c r="J1568" t="s">
        <v>1444</v>
      </c>
      <c r="K1568">
        <v>0</v>
      </c>
      <c r="N1568" t="b">
        <v>0</v>
      </c>
      <c r="O1568" t="b">
        <v>1</v>
      </c>
      <c r="P1568" t="b">
        <v>0</v>
      </c>
      <c r="Q1568">
        <v>11</v>
      </c>
      <c r="R1568">
        <v>1</v>
      </c>
      <c r="S1568">
        <v>1</v>
      </c>
      <c r="T1568">
        <v>3</v>
      </c>
      <c r="U1568" t="b">
        <v>1</v>
      </c>
      <c r="V1568" t="s">
        <v>1081</v>
      </c>
      <c r="W1568" t="s">
        <v>2904</v>
      </c>
      <c r="X1568" t="s">
        <v>14763</v>
      </c>
      <c r="Y1568">
        <v>49</v>
      </c>
      <c r="Z1568">
        <v>49</v>
      </c>
      <c r="AA1568">
        <v>7</v>
      </c>
      <c r="AB1568">
        <v>7</v>
      </c>
      <c r="AC1568">
        <v>11</v>
      </c>
    </row>
    <row r="1569" spans="1:29">
      <c r="A1569">
        <v>1718</v>
      </c>
      <c r="B1569" t="s">
        <v>805</v>
      </c>
      <c r="C1569" t="s">
        <v>3112</v>
      </c>
      <c r="J1569" t="s">
        <v>1444</v>
      </c>
      <c r="K1569">
        <v>0</v>
      </c>
      <c r="N1569" t="b">
        <v>0</v>
      </c>
      <c r="O1569" t="b">
        <v>1</v>
      </c>
      <c r="P1569" t="b">
        <v>0</v>
      </c>
      <c r="Q1569">
        <v>11</v>
      </c>
      <c r="R1569">
        <v>1</v>
      </c>
      <c r="S1569">
        <v>1</v>
      </c>
      <c r="T1569">
        <v>3</v>
      </c>
      <c r="U1569" t="b">
        <v>1</v>
      </c>
      <c r="V1569" t="s">
        <v>1081</v>
      </c>
      <c r="W1569" t="s">
        <v>2904</v>
      </c>
      <c r="X1569" t="s">
        <v>14764</v>
      </c>
      <c r="Y1569">
        <v>49</v>
      </c>
      <c r="Z1569">
        <v>49</v>
      </c>
      <c r="AA1569">
        <v>8</v>
      </c>
      <c r="AB1569">
        <v>8</v>
      </c>
      <c r="AC1569">
        <v>11</v>
      </c>
    </row>
    <row r="1570" spans="1:29">
      <c r="A1570">
        <v>1721</v>
      </c>
      <c r="B1570" t="s">
        <v>1503</v>
      </c>
      <c r="C1570" t="s">
        <v>3117</v>
      </c>
      <c r="D1570" t="s">
        <v>3113</v>
      </c>
      <c r="E1570" t="s">
        <v>3114</v>
      </c>
      <c r="U1570" t="b">
        <v>1</v>
      </c>
      <c r="V1570" t="s">
        <v>3115</v>
      </c>
      <c r="W1570" t="s">
        <v>3116</v>
      </c>
      <c r="X1570" t="s">
        <v>15388</v>
      </c>
      <c r="Y1570">
        <v>11</v>
      </c>
      <c r="Z1570">
        <v>18</v>
      </c>
      <c r="AA1570">
        <v>2</v>
      </c>
      <c r="AB1570">
        <v>10</v>
      </c>
      <c r="AC1570">
        <v>14</v>
      </c>
    </row>
    <row r="1571" spans="1:29">
      <c r="A1571">
        <v>1722</v>
      </c>
      <c r="B1571" t="s">
        <v>827</v>
      </c>
      <c r="C1571" t="s">
        <v>3118</v>
      </c>
      <c r="U1571" t="b">
        <v>1</v>
      </c>
      <c r="V1571" t="s">
        <v>3115</v>
      </c>
      <c r="W1571" t="s">
        <v>3116</v>
      </c>
      <c r="X1571" t="s">
        <v>15389</v>
      </c>
      <c r="Y1571">
        <v>11</v>
      </c>
      <c r="Z1571">
        <v>18</v>
      </c>
      <c r="AA1571">
        <v>2</v>
      </c>
      <c r="AB1571">
        <v>9</v>
      </c>
      <c r="AC1571">
        <v>14</v>
      </c>
    </row>
    <row r="1572" spans="1:29">
      <c r="A1572">
        <v>1723</v>
      </c>
      <c r="B1572" t="s">
        <v>1508</v>
      </c>
      <c r="C1572" t="s">
        <v>3119</v>
      </c>
      <c r="U1572" t="b">
        <v>1</v>
      </c>
      <c r="V1572" t="s">
        <v>3115</v>
      </c>
      <c r="W1572" t="s">
        <v>3116</v>
      </c>
      <c r="X1572" t="s">
        <v>15390</v>
      </c>
      <c r="Y1572">
        <v>12</v>
      </c>
      <c r="Z1572">
        <v>18</v>
      </c>
      <c r="AA1572">
        <v>2</v>
      </c>
      <c r="AB1572">
        <v>10</v>
      </c>
      <c r="AC1572">
        <v>14</v>
      </c>
    </row>
    <row r="1573" spans="1:29">
      <c r="A1573">
        <v>1724</v>
      </c>
      <c r="B1573" t="s">
        <v>805</v>
      </c>
      <c r="C1573" t="s">
        <v>3120</v>
      </c>
      <c r="G1573" t="s">
        <v>3121</v>
      </c>
      <c r="J1573" t="s">
        <v>1436</v>
      </c>
      <c r="K1573">
        <v>0</v>
      </c>
      <c r="N1573" t="b">
        <v>1</v>
      </c>
      <c r="O1573" t="b">
        <v>0</v>
      </c>
      <c r="P1573" t="b">
        <v>0</v>
      </c>
      <c r="Q1573">
        <v>9</v>
      </c>
      <c r="R1573">
        <v>0</v>
      </c>
      <c r="S1573">
        <v>1</v>
      </c>
      <c r="T1573">
        <v>1</v>
      </c>
      <c r="U1573" t="b">
        <v>1</v>
      </c>
      <c r="V1573" t="s">
        <v>3115</v>
      </c>
      <c r="W1573" t="s">
        <v>3116</v>
      </c>
      <c r="X1573" t="s">
        <v>14469</v>
      </c>
      <c r="Y1573">
        <v>16</v>
      </c>
      <c r="Z1573">
        <v>16</v>
      </c>
      <c r="AA1573">
        <v>6</v>
      </c>
      <c r="AB1573">
        <v>6</v>
      </c>
      <c r="AC1573">
        <v>14</v>
      </c>
    </row>
    <row r="1574" spans="1:29">
      <c r="A1574">
        <v>1725</v>
      </c>
      <c r="B1574" t="s">
        <v>1503</v>
      </c>
      <c r="C1574" t="s">
        <v>3122</v>
      </c>
      <c r="D1574" t="s">
        <v>3123</v>
      </c>
      <c r="E1574" t="s">
        <v>3124</v>
      </c>
      <c r="U1574" t="b">
        <v>1</v>
      </c>
      <c r="V1574" t="s">
        <v>3115</v>
      </c>
      <c r="W1574" t="s">
        <v>3116</v>
      </c>
      <c r="X1574" t="s">
        <v>15391</v>
      </c>
      <c r="Y1574">
        <v>22</v>
      </c>
      <c r="Z1574">
        <v>44</v>
      </c>
      <c r="AA1574">
        <v>2</v>
      </c>
      <c r="AB1574">
        <v>10</v>
      </c>
      <c r="AC1574">
        <v>14</v>
      </c>
    </row>
    <row r="1575" spans="1:29">
      <c r="A1575">
        <v>1726</v>
      </c>
      <c r="B1575" t="s">
        <v>827</v>
      </c>
      <c r="C1575" t="s">
        <v>3125</v>
      </c>
      <c r="U1575" t="b">
        <v>1</v>
      </c>
      <c r="V1575" t="s">
        <v>3115</v>
      </c>
      <c r="W1575" t="s">
        <v>3116</v>
      </c>
      <c r="X1575" t="s">
        <v>15392</v>
      </c>
      <c r="Y1575">
        <v>22</v>
      </c>
      <c r="Z1575">
        <v>44</v>
      </c>
      <c r="AA1575">
        <v>2</v>
      </c>
      <c r="AB1575">
        <v>9</v>
      </c>
      <c r="AC1575">
        <v>14</v>
      </c>
    </row>
    <row r="1576" spans="1:29">
      <c r="A1576">
        <v>1727</v>
      </c>
      <c r="B1576" t="s">
        <v>1508</v>
      </c>
      <c r="C1576" t="s">
        <v>3126</v>
      </c>
      <c r="U1576" t="b">
        <v>1</v>
      </c>
      <c r="V1576" t="s">
        <v>3115</v>
      </c>
      <c r="W1576" t="s">
        <v>3116</v>
      </c>
      <c r="X1576" t="s">
        <v>15393</v>
      </c>
      <c r="Y1576">
        <v>23</v>
      </c>
      <c r="Z1576">
        <v>44</v>
      </c>
      <c r="AA1576">
        <v>2</v>
      </c>
      <c r="AB1576">
        <v>10</v>
      </c>
      <c r="AC1576">
        <v>14</v>
      </c>
    </row>
    <row r="1577" spans="1:29">
      <c r="A1577">
        <v>1728</v>
      </c>
      <c r="B1577" t="s">
        <v>805</v>
      </c>
      <c r="C1577" t="s">
        <v>3127</v>
      </c>
      <c r="J1577" t="s">
        <v>1436</v>
      </c>
      <c r="K1577">
        <v>0</v>
      </c>
      <c r="N1577" t="b">
        <v>1</v>
      </c>
      <c r="O1577" t="b">
        <v>0</v>
      </c>
      <c r="P1577" t="b">
        <v>0</v>
      </c>
      <c r="Q1577">
        <v>9</v>
      </c>
      <c r="R1577">
        <v>9</v>
      </c>
      <c r="S1577">
        <v>1</v>
      </c>
      <c r="T1577">
        <v>2</v>
      </c>
      <c r="U1577" t="b">
        <v>1</v>
      </c>
      <c r="V1577" t="s">
        <v>3115</v>
      </c>
      <c r="W1577" t="s">
        <v>3116</v>
      </c>
      <c r="X1577" t="s">
        <v>14713</v>
      </c>
      <c r="Y1577">
        <v>24</v>
      </c>
      <c r="Z1577">
        <v>24</v>
      </c>
      <c r="AA1577">
        <v>2</v>
      </c>
      <c r="AB1577">
        <v>2</v>
      </c>
      <c r="AC1577">
        <v>14</v>
      </c>
    </row>
    <row r="1578" spans="1:29">
      <c r="A1578">
        <v>1729</v>
      </c>
      <c r="B1578" t="s">
        <v>805</v>
      </c>
      <c r="C1578" t="s">
        <v>3128</v>
      </c>
      <c r="J1578" t="s">
        <v>1436</v>
      </c>
      <c r="K1578">
        <v>0</v>
      </c>
      <c r="N1578" t="b">
        <v>1</v>
      </c>
      <c r="O1578" t="b">
        <v>0</v>
      </c>
      <c r="P1578" t="b">
        <v>0</v>
      </c>
      <c r="Q1578">
        <v>9</v>
      </c>
      <c r="R1578">
        <v>9</v>
      </c>
      <c r="S1578">
        <v>1</v>
      </c>
      <c r="T1578">
        <v>2</v>
      </c>
      <c r="U1578" t="b">
        <v>1</v>
      </c>
      <c r="V1578" t="s">
        <v>3115</v>
      </c>
      <c r="W1578" t="s">
        <v>3116</v>
      </c>
      <c r="X1578" t="s">
        <v>14697</v>
      </c>
      <c r="Y1578">
        <v>24</v>
      </c>
      <c r="Z1578">
        <v>24</v>
      </c>
      <c r="AA1578">
        <v>3</v>
      </c>
      <c r="AB1578">
        <v>3</v>
      </c>
      <c r="AC1578">
        <v>14</v>
      </c>
    </row>
    <row r="1579" spans="1:29">
      <c r="A1579">
        <v>1730</v>
      </c>
      <c r="B1579" t="s">
        <v>805</v>
      </c>
      <c r="C1579" t="s">
        <v>3129</v>
      </c>
      <c r="J1579" t="s">
        <v>1436</v>
      </c>
      <c r="K1579">
        <v>0</v>
      </c>
      <c r="N1579" t="b">
        <v>1</v>
      </c>
      <c r="O1579" t="b">
        <v>0</v>
      </c>
      <c r="P1579" t="b">
        <v>0</v>
      </c>
      <c r="Q1579">
        <v>9</v>
      </c>
      <c r="R1579">
        <v>9</v>
      </c>
      <c r="S1579">
        <v>1</v>
      </c>
      <c r="T1579">
        <v>2</v>
      </c>
      <c r="U1579" t="b">
        <v>1</v>
      </c>
      <c r="V1579" t="s">
        <v>3115</v>
      </c>
      <c r="W1579" t="s">
        <v>3116</v>
      </c>
      <c r="X1579" t="s">
        <v>14533</v>
      </c>
      <c r="Y1579">
        <v>24</v>
      </c>
      <c r="Z1579">
        <v>24</v>
      </c>
      <c r="AA1579">
        <v>4</v>
      </c>
      <c r="AB1579">
        <v>4</v>
      </c>
      <c r="AC1579">
        <v>14</v>
      </c>
    </row>
    <row r="1580" spans="1:29">
      <c r="A1580">
        <v>1731</v>
      </c>
      <c r="B1580" t="s">
        <v>805</v>
      </c>
      <c r="C1580" t="s">
        <v>3130</v>
      </c>
      <c r="J1580" t="s">
        <v>1436</v>
      </c>
      <c r="K1580">
        <v>0</v>
      </c>
      <c r="N1580" t="b">
        <v>1</v>
      </c>
      <c r="O1580" t="b">
        <v>0</v>
      </c>
      <c r="P1580" t="b">
        <v>0</v>
      </c>
      <c r="Q1580">
        <v>9</v>
      </c>
      <c r="R1580">
        <v>9</v>
      </c>
      <c r="S1580">
        <v>1</v>
      </c>
      <c r="T1580">
        <v>2</v>
      </c>
      <c r="U1580" t="b">
        <v>1</v>
      </c>
      <c r="V1580" t="s">
        <v>3115</v>
      </c>
      <c r="W1580" t="s">
        <v>3116</v>
      </c>
      <c r="X1580" t="s">
        <v>14714</v>
      </c>
      <c r="Y1580">
        <v>25</v>
      </c>
      <c r="Z1580">
        <v>25</v>
      </c>
      <c r="AA1580">
        <v>2</v>
      </c>
      <c r="AB1580">
        <v>2</v>
      </c>
      <c r="AC1580">
        <v>14</v>
      </c>
    </row>
    <row r="1581" spans="1:29">
      <c r="A1581">
        <v>1732</v>
      </c>
      <c r="B1581" t="s">
        <v>805</v>
      </c>
      <c r="C1581" t="s">
        <v>3131</v>
      </c>
      <c r="J1581" t="s">
        <v>1436</v>
      </c>
      <c r="K1581">
        <v>0</v>
      </c>
      <c r="N1581" t="b">
        <v>1</v>
      </c>
      <c r="O1581" t="b">
        <v>0</v>
      </c>
      <c r="P1581" t="b">
        <v>0</v>
      </c>
      <c r="Q1581">
        <v>9</v>
      </c>
      <c r="R1581">
        <v>9</v>
      </c>
      <c r="S1581">
        <v>1</v>
      </c>
      <c r="T1581">
        <v>2</v>
      </c>
      <c r="U1581" t="b">
        <v>1</v>
      </c>
      <c r="V1581" t="s">
        <v>3115</v>
      </c>
      <c r="W1581" t="s">
        <v>3116</v>
      </c>
      <c r="X1581" t="s">
        <v>14699</v>
      </c>
      <c r="Y1581">
        <v>25</v>
      </c>
      <c r="Z1581">
        <v>25</v>
      </c>
      <c r="AA1581">
        <v>3</v>
      </c>
      <c r="AB1581">
        <v>3</v>
      </c>
      <c r="AC1581">
        <v>14</v>
      </c>
    </row>
    <row r="1582" spans="1:29">
      <c r="A1582">
        <v>1733</v>
      </c>
      <c r="B1582" t="s">
        <v>805</v>
      </c>
      <c r="C1582" t="s">
        <v>3132</v>
      </c>
      <c r="J1582" t="s">
        <v>1436</v>
      </c>
      <c r="K1582">
        <v>0</v>
      </c>
      <c r="N1582" t="b">
        <v>1</v>
      </c>
      <c r="O1582" t="b">
        <v>0</v>
      </c>
      <c r="P1582" t="b">
        <v>0</v>
      </c>
      <c r="Q1582">
        <v>9</v>
      </c>
      <c r="R1582">
        <v>9</v>
      </c>
      <c r="S1582">
        <v>1</v>
      </c>
      <c r="T1582">
        <v>2</v>
      </c>
      <c r="U1582" t="b">
        <v>1</v>
      </c>
      <c r="V1582" t="s">
        <v>3115</v>
      </c>
      <c r="W1582" t="s">
        <v>3116</v>
      </c>
      <c r="X1582" t="s">
        <v>14700</v>
      </c>
      <c r="Y1582">
        <v>25</v>
      </c>
      <c r="Z1582">
        <v>25</v>
      </c>
      <c r="AA1582">
        <v>4</v>
      </c>
      <c r="AB1582">
        <v>4</v>
      </c>
      <c r="AC1582">
        <v>14</v>
      </c>
    </row>
    <row r="1583" spans="1:29">
      <c r="A1583">
        <v>1734</v>
      </c>
      <c r="B1583" t="s">
        <v>805</v>
      </c>
      <c r="C1583" t="s">
        <v>3133</v>
      </c>
      <c r="J1583" t="s">
        <v>1436</v>
      </c>
      <c r="K1583">
        <v>0</v>
      </c>
      <c r="N1583" t="b">
        <v>1</v>
      </c>
      <c r="O1583" t="b">
        <v>0</v>
      </c>
      <c r="P1583" t="b">
        <v>0</v>
      </c>
      <c r="Q1583">
        <v>9</v>
      </c>
      <c r="R1583">
        <v>9</v>
      </c>
      <c r="S1583">
        <v>1</v>
      </c>
      <c r="T1583">
        <v>2</v>
      </c>
      <c r="U1583" t="b">
        <v>1</v>
      </c>
      <c r="V1583" t="s">
        <v>3115</v>
      </c>
      <c r="W1583" t="s">
        <v>3116</v>
      </c>
      <c r="X1583" t="s">
        <v>14715</v>
      </c>
      <c r="Y1583">
        <v>26</v>
      </c>
      <c r="Z1583">
        <v>26</v>
      </c>
      <c r="AA1583">
        <v>2</v>
      </c>
      <c r="AB1583">
        <v>2</v>
      </c>
      <c r="AC1583">
        <v>14</v>
      </c>
    </row>
    <row r="1584" spans="1:29">
      <c r="A1584">
        <v>1735</v>
      </c>
      <c r="B1584" t="s">
        <v>805</v>
      </c>
      <c r="C1584" t="s">
        <v>3134</v>
      </c>
      <c r="J1584" t="s">
        <v>1436</v>
      </c>
      <c r="K1584">
        <v>0</v>
      </c>
      <c r="N1584" t="b">
        <v>1</v>
      </c>
      <c r="O1584" t="b">
        <v>0</v>
      </c>
      <c r="P1584" t="b">
        <v>0</v>
      </c>
      <c r="Q1584">
        <v>9</v>
      </c>
      <c r="R1584">
        <v>9</v>
      </c>
      <c r="S1584">
        <v>1</v>
      </c>
      <c r="T1584">
        <v>2</v>
      </c>
      <c r="U1584" t="b">
        <v>1</v>
      </c>
      <c r="V1584" t="s">
        <v>3115</v>
      </c>
      <c r="W1584" t="s">
        <v>3116</v>
      </c>
      <c r="X1584" t="s">
        <v>14702</v>
      </c>
      <c r="Y1584">
        <v>26</v>
      </c>
      <c r="Z1584">
        <v>26</v>
      </c>
      <c r="AA1584">
        <v>3</v>
      </c>
      <c r="AB1584">
        <v>3</v>
      </c>
      <c r="AC1584">
        <v>14</v>
      </c>
    </row>
    <row r="1585" spans="1:29">
      <c r="A1585">
        <v>1736</v>
      </c>
      <c r="B1585" t="s">
        <v>805</v>
      </c>
      <c r="C1585" t="s">
        <v>3135</v>
      </c>
      <c r="J1585" t="s">
        <v>1436</v>
      </c>
      <c r="K1585">
        <v>0</v>
      </c>
      <c r="N1585" t="b">
        <v>1</v>
      </c>
      <c r="O1585" t="b">
        <v>0</v>
      </c>
      <c r="P1585" t="b">
        <v>0</v>
      </c>
      <c r="Q1585">
        <v>9</v>
      </c>
      <c r="R1585">
        <v>9</v>
      </c>
      <c r="S1585">
        <v>1</v>
      </c>
      <c r="T1585">
        <v>2</v>
      </c>
      <c r="U1585" t="b">
        <v>1</v>
      </c>
      <c r="V1585" t="s">
        <v>3115</v>
      </c>
      <c r="W1585" t="s">
        <v>3116</v>
      </c>
      <c r="X1585" t="s">
        <v>14605</v>
      </c>
      <c r="Y1585">
        <v>26</v>
      </c>
      <c r="Z1585">
        <v>26</v>
      </c>
      <c r="AA1585">
        <v>4</v>
      </c>
      <c r="AB1585">
        <v>4</v>
      </c>
      <c r="AC1585">
        <v>14</v>
      </c>
    </row>
    <row r="1586" spans="1:29">
      <c r="A1586">
        <v>1737</v>
      </c>
      <c r="B1586" t="s">
        <v>805</v>
      </c>
      <c r="C1586" t="s">
        <v>3136</v>
      </c>
      <c r="J1586" t="s">
        <v>1436</v>
      </c>
      <c r="K1586">
        <v>0</v>
      </c>
      <c r="N1586" t="b">
        <v>1</v>
      </c>
      <c r="O1586" t="b">
        <v>0</v>
      </c>
      <c r="P1586" t="b">
        <v>0</v>
      </c>
      <c r="Q1586">
        <v>9</v>
      </c>
      <c r="R1586">
        <v>9</v>
      </c>
      <c r="S1586">
        <v>1</v>
      </c>
      <c r="T1586">
        <v>2</v>
      </c>
      <c r="U1586" t="b">
        <v>1</v>
      </c>
      <c r="V1586" t="s">
        <v>3115</v>
      </c>
      <c r="W1586" t="s">
        <v>3116</v>
      </c>
      <c r="X1586" t="s">
        <v>15354</v>
      </c>
      <c r="Y1586">
        <v>27</v>
      </c>
      <c r="Z1586">
        <v>27</v>
      </c>
      <c r="AA1586">
        <v>2</v>
      </c>
      <c r="AB1586">
        <v>2</v>
      </c>
      <c r="AC1586">
        <v>14</v>
      </c>
    </row>
    <row r="1587" spans="1:29">
      <c r="A1587">
        <v>1738</v>
      </c>
      <c r="B1587" t="s">
        <v>805</v>
      </c>
      <c r="C1587" t="s">
        <v>3137</v>
      </c>
      <c r="J1587" t="s">
        <v>1436</v>
      </c>
      <c r="K1587">
        <v>0</v>
      </c>
      <c r="N1587" t="b">
        <v>1</v>
      </c>
      <c r="O1587" t="b">
        <v>0</v>
      </c>
      <c r="P1587" t="b">
        <v>0</v>
      </c>
      <c r="Q1587">
        <v>9</v>
      </c>
      <c r="R1587">
        <v>9</v>
      </c>
      <c r="S1587">
        <v>1</v>
      </c>
      <c r="T1587">
        <v>2</v>
      </c>
      <c r="U1587" t="b">
        <v>1</v>
      </c>
      <c r="V1587" t="s">
        <v>3115</v>
      </c>
      <c r="W1587" t="s">
        <v>3116</v>
      </c>
      <c r="X1587" t="s">
        <v>15355</v>
      </c>
      <c r="Y1587">
        <v>27</v>
      </c>
      <c r="Z1587">
        <v>27</v>
      </c>
      <c r="AA1587">
        <v>3</v>
      </c>
      <c r="AB1587">
        <v>3</v>
      </c>
      <c r="AC1587">
        <v>14</v>
      </c>
    </row>
    <row r="1588" spans="1:29">
      <c r="A1588">
        <v>1739</v>
      </c>
      <c r="B1588" t="s">
        <v>805</v>
      </c>
      <c r="C1588" t="s">
        <v>3138</v>
      </c>
      <c r="J1588" t="s">
        <v>1436</v>
      </c>
      <c r="K1588">
        <v>0</v>
      </c>
      <c r="N1588" t="b">
        <v>1</v>
      </c>
      <c r="O1588" t="b">
        <v>0</v>
      </c>
      <c r="P1588" t="b">
        <v>0</v>
      </c>
      <c r="Q1588">
        <v>9</v>
      </c>
      <c r="R1588">
        <v>9</v>
      </c>
      <c r="S1588">
        <v>1</v>
      </c>
      <c r="T1588">
        <v>2</v>
      </c>
      <c r="U1588" t="b">
        <v>1</v>
      </c>
      <c r="V1588" t="s">
        <v>3115</v>
      </c>
      <c r="W1588" t="s">
        <v>3116</v>
      </c>
      <c r="X1588" t="s">
        <v>14802</v>
      </c>
      <c r="Y1588">
        <v>27</v>
      </c>
      <c r="Z1588">
        <v>27</v>
      </c>
      <c r="AA1588">
        <v>4</v>
      </c>
      <c r="AB1588">
        <v>4</v>
      </c>
      <c r="AC1588">
        <v>14</v>
      </c>
    </row>
    <row r="1589" spans="1:29">
      <c r="A1589">
        <v>1740</v>
      </c>
      <c r="B1589" t="s">
        <v>805</v>
      </c>
      <c r="C1589" t="s">
        <v>3139</v>
      </c>
      <c r="J1589" t="s">
        <v>1436</v>
      </c>
      <c r="K1589">
        <v>0</v>
      </c>
      <c r="N1589" t="b">
        <v>1</v>
      </c>
      <c r="O1589" t="b">
        <v>0</v>
      </c>
      <c r="P1589" t="b">
        <v>0</v>
      </c>
      <c r="Q1589">
        <v>9</v>
      </c>
      <c r="R1589">
        <v>9</v>
      </c>
      <c r="S1589">
        <v>1</v>
      </c>
      <c r="T1589">
        <v>2</v>
      </c>
      <c r="U1589" t="b">
        <v>1</v>
      </c>
      <c r="V1589" t="s">
        <v>3115</v>
      </c>
      <c r="W1589" t="s">
        <v>3116</v>
      </c>
      <c r="X1589" t="s">
        <v>15356</v>
      </c>
      <c r="Y1589">
        <v>28</v>
      </c>
      <c r="Z1589">
        <v>28</v>
      </c>
      <c r="AA1589">
        <v>2</v>
      </c>
      <c r="AB1589">
        <v>2</v>
      </c>
      <c r="AC1589">
        <v>14</v>
      </c>
    </row>
    <row r="1590" spans="1:29">
      <c r="A1590">
        <v>1741</v>
      </c>
      <c r="B1590" t="s">
        <v>805</v>
      </c>
      <c r="C1590" t="s">
        <v>3140</v>
      </c>
      <c r="J1590" t="s">
        <v>1436</v>
      </c>
      <c r="K1590">
        <v>0</v>
      </c>
      <c r="N1590" t="b">
        <v>1</v>
      </c>
      <c r="O1590" t="b">
        <v>0</v>
      </c>
      <c r="P1590" t="b">
        <v>0</v>
      </c>
      <c r="Q1590">
        <v>9</v>
      </c>
      <c r="R1590">
        <v>9</v>
      </c>
      <c r="S1590">
        <v>1</v>
      </c>
      <c r="T1590">
        <v>2</v>
      </c>
      <c r="U1590" t="b">
        <v>1</v>
      </c>
      <c r="V1590" t="s">
        <v>3115</v>
      </c>
      <c r="W1590" t="s">
        <v>3116</v>
      </c>
      <c r="X1590" t="s">
        <v>14728</v>
      </c>
      <c r="Y1590">
        <v>28</v>
      </c>
      <c r="Z1590">
        <v>28</v>
      </c>
      <c r="AA1590">
        <v>3</v>
      </c>
      <c r="AB1590">
        <v>3</v>
      </c>
      <c r="AC1590">
        <v>14</v>
      </c>
    </row>
    <row r="1591" spans="1:29">
      <c r="A1591">
        <v>1742</v>
      </c>
      <c r="B1591" t="s">
        <v>805</v>
      </c>
      <c r="C1591" t="s">
        <v>3141</v>
      </c>
      <c r="J1591" t="s">
        <v>1436</v>
      </c>
      <c r="K1591">
        <v>0</v>
      </c>
      <c r="N1591" t="b">
        <v>1</v>
      </c>
      <c r="O1591" t="b">
        <v>0</v>
      </c>
      <c r="P1591" t="b">
        <v>0</v>
      </c>
      <c r="Q1591">
        <v>9</v>
      </c>
      <c r="R1591">
        <v>9</v>
      </c>
      <c r="S1591">
        <v>1</v>
      </c>
      <c r="T1591">
        <v>2</v>
      </c>
      <c r="U1591" t="b">
        <v>1</v>
      </c>
      <c r="V1591" t="s">
        <v>3115</v>
      </c>
      <c r="W1591" t="s">
        <v>3116</v>
      </c>
      <c r="X1591" t="s">
        <v>14606</v>
      </c>
      <c r="Y1591">
        <v>28</v>
      </c>
      <c r="Z1591">
        <v>28</v>
      </c>
      <c r="AA1591">
        <v>4</v>
      </c>
      <c r="AB1591">
        <v>4</v>
      </c>
      <c r="AC1591">
        <v>14</v>
      </c>
    </row>
    <row r="1592" spans="1:29">
      <c r="A1592">
        <v>1743</v>
      </c>
      <c r="B1592" t="s">
        <v>805</v>
      </c>
      <c r="C1592" t="s">
        <v>3142</v>
      </c>
      <c r="J1592" t="s">
        <v>1436</v>
      </c>
      <c r="K1592">
        <v>0</v>
      </c>
      <c r="N1592" t="b">
        <v>1</v>
      </c>
      <c r="O1592" t="b">
        <v>0</v>
      </c>
      <c r="P1592" t="b">
        <v>0</v>
      </c>
      <c r="Q1592">
        <v>9</v>
      </c>
      <c r="R1592">
        <v>9</v>
      </c>
      <c r="S1592">
        <v>1</v>
      </c>
      <c r="T1592">
        <v>2</v>
      </c>
      <c r="U1592" t="b">
        <v>1</v>
      </c>
      <c r="V1592" t="s">
        <v>3115</v>
      </c>
      <c r="W1592" t="s">
        <v>3116</v>
      </c>
      <c r="X1592" t="s">
        <v>15357</v>
      </c>
      <c r="Y1592">
        <v>29</v>
      </c>
      <c r="Z1592">
        <v>29</v>
      </c>
      <c r="AA1592">
        <v>2</v>
      </c>
      <c r="AB1592">
        <v>2</v>
      </c>
      <c r="AC1592">
        <v>14</v>
      </c>
    </row>
    <row r="1593" spans="1:29">
      <c r="A1593">
        <v>1744</v>
      </c>
      <c r="B1593" t="s">
        <v>805</v>
      </c>
      <c r="C1593" t="s">
        <v>3143</v>
      </c>
      <c r="J1593" t="s">
        <v>1436</v>
      </c>
      <c r="K1593">
        <v>0</v>
      </c>
      <c r="N1593" t="b">
        <v>1</v>
      </c>
      <c r="O1593" t="b">
        <v>0</v>
      </c>
      <c r="P1593" t="b">
        <v>0</v>
      </c>
      <c r="Q1593">
        <v>9</v>
      </c>
      <c r="R1593">
        <v>9</v>
      </c>
      <c r="S1593">
        <v>1</v>
      </c>
      <c r="T1593">
        <v>2</v>
      </c>
      <c r="U1593" t="b">
        <v>1</v>
      </c>
      <c r="V1593" t="s">
        <v>3115</v>
      </c>
      <c r="W1593" t="s">
        <v>3116</v>
      </c>
      <c r="X1593" t="s">
        <v>14540</v>
      </c>
      <c r="Y1593">
        <v>29</v>
      </c>
      <c r="Z1593">
        <v>29</v>
      </c>
      <c r="AA1593">
        <v>3</v>
      </c>
      <c r="AB1593">
        <v>3</v>
      </c>
      <c r="AC1593">
        <v>14</v>
      </c>
    </row>
    <row r="1594" spans="1:29">
      <c r="A1594">
        <v>1745</v>
      </c>
      <c r="B1594" t="s">
        <v>805</v>
      </c>
      <c r="C1594" t="s">
        <v>3144</v>
      </c>
      <c r="J1594" t="s">
        <v>1436</v>
      </c>
      <c r="K1594">
        <v>0</v>
      </c>
      <c r="N1594" t="b">
        <v>1</v>
      </c>
      <c r="O1594" t="b">
        <v>0</v>
      </c>
      <c r="P1594" t="b">
        <v>0</v>
      </c>
      <c r="Q1594">
        <v>9</v>
      </c>
      <c r="R1594">
        <v>9</v>
      </c>
      <c r="S1594">
        <v>1</v>
      </c>
      <c r="T1594">
        <v>2</v>
      </c>
      <c r="U1594" t="b">
        <v>1</v>
      </c>
      <c r="V1594" t="s">
        <v>3115</v>
      </c>
      <c r="W1594" t="s">
        <v>3116</v>
      </c>
      <c r="X1594" t="s">
        <v>14804</v>
      </c>
      <c r="Y1594">
        <v>29</v>
      </c>
      <c r="Z1594">
        <v>29</v>
      </c>
      <c r="AA1594">
        <v>4</v>
      </c>
      <c r="AB1594">
        <v>4</v>
      </c>
      <c r="AC1594">
        <v>14</v>
      </c>
    </row>
    <row r="1595" spans="1:29">
      <c r="A1595">
        <v>1746</v>
      </c>
      <c r="B1595" t="s">
        <v>805</v>
      </c>
      <c r="C1595" t="s">
        <v>3145</v>
      </c>
      <c r="J1595" t="s">
        <v>1436</v>
      </c>
      <c r="K1595">
        <v>0</v>
      </c>
      <c r="N1595" t="b">
        <v>1</v>
      </c>
      <c r="O1595" t="b">
        <v>0</v>
      </c>
      <c r="P1595" t="b">
        <v>0</v>
      </c>
      <c r="Q1595">
        <v>9</v>
      </c>
      <c r="R1595">
        <v>9</v>
      </c>
      <c r="S1595">
        <v>1</v>
      </c>
      <c r="T1595">
        <v>2</v>
      </c>
      <c r="U1595" t="b">
        <v>1</v>
      </c>
      <c r="V1595" t="s">
        <v>3115</v>
      </c>
      <c r="W1595" t="s">
        <v>3116</v>
      </c>
      <c r="X1595" t="s">
        <v>15394</v>
      </c>
      <c r="Y1595">
        <v>30</v>
      </c>
      <c r="Z1595">
        <v>30</v>
      </c>
      <c r="AA1595">
        <v>2</v>
      </c>
      <c r="AB1595">
        <v>2</v>
      </c>
      <c r="AC1595">
        <v>14</v>
      </c>
    </row>
    <row r="1596" spans="1:29">
      <c r="A1596">
        <v>1747</v>
      </c>
      <c r="B1596" t="s">
        <v>805</v>
      </c>
      <c r="C1596" t="s">
        <v>3146</v>
      </c>
      <c r="J1596" t="s">
        <v>1436</v>
      </c>
      <c r="K1596">
        <v>0</v>
      </c>
      <c r="N1596" t="b">
        <v>1</v>
      </c>
      <c r="O1596" t="b">
        <v>0</v>
      </c>
      <c r="P1596" t="b">
        <v>0</v>
      </c>
      <c r="Q1596">
        <v>9</v>
      </c>
      <c r="R1596">
        <v>9</v>
      </c>
      <c r="S1596">
        <v>1</v>
      </c>
      <c r="T1596">
        <v>2</v>
      </c>
      <c r="U1596" t="b">
        <v>1</v>
      </c>
      <c r="V1596" t="s">
        <v>3115</v>
      </c>
      <c r="W1596" t="s">
        <v>3116</v>
      </c>
      <c r="X1596" t="s">
        <v>14541</v>
      </c>
      <c r="Y1596">
        <v>30</v>
      </c>
      <c r="Z1596">
        <v>30</v>
      </c>
      <c r="AA1596">
        <v>3</v>
      </c>
      <c r="AB1596">
        <v>3</v>
      </c>
      <c r="AC1596">
        <v>14</v>
      </c>
    </row>
    <row r="1597" spans="1:29">
      <c r="A1597">
        <v>1748</v>
      </c>
      <c r="B1597" t="s">
        <v>805</v>
      </c>
      <c r="C1597" t="s">
        <v>3147</v>
      </c>
      <c r="J1597" t="s">
        <v>1436</v>
      </c>
      <c r="K1597">
        <v>0</v>
      </c>
      <c r="N1597" t="b">
        <v>1</v>
      </c>
      <c r="O1597" t="b">
        <v>0</v>
      </c>
      <c r="P1597" t="b">
        <v>0</v>
      </c>
      <c r="Q1597">
        <v>9</v>
      </c>
      <c r="R1597">
        <v>9</v>
      </c>
      <c r="S1597">
        <v>1</v>
      </c>
      <c r="T1597">
        <v>2</v>
      </c>
      <c r="U1597" t="b">
        <v>1</v>
      </c>
      <c r="V1597" t="s">
        <v>3115</v>
      </c>
      <c r="W1597" t="s">
        <v>3116</v>
      </c>
      <c r="X1597" t="s">
        <v>14806</v>
      </c>
      <c r="Y1597">
        <v>30</v>
      </c>
      <c r="Z1597">
        <v>30</v>
      </c>
      <c r="AA1597">
        <v>4</v>
      </c>
      <c r="AB1597">
        <v>4</v>
      </c>
      <c r="AC1597">
        <v>14</v>
      </c>
    </row>
    <row r="1598" spans="1:29">
      <c r="A1598">
        <v>1749</v>
      </c>
      <c r="B1598" t="s">
        <v>805</v>
      </c>
      <c r="C1598" t="s">
        <v>3148</v>
      </c>
      <c r="J1598" t="s">
        <v>1436</v>
      </c>
      <c r="K1598">
        <v>0</v>
      </c>
      <c r="N1598" t="b">
        <v>1</v>
      </c>
      <c r="O1598" t="b">
        <v>0</v>
      </c>
      <c r="P1598" t="b">
        <v>0</v>
      </c>
      <c r="Q1598">
        <v>9</v>
      </c>
      <c r="R1598">
        <v>9</v>
      </c>
      <c r="S1598">
        <v>1</v>
      </c>
      <c r="T1598">
        <v>2</v>
      </c>
      <c r="U1598" t="b">
        <v>1</v>
      </c>
      <c r="V1598" t="s">
        <v>3115</v>
      </c>
      <c r="W1598" t="s">
        <v>3116</v>
      </c>
      <c r="X1598" t="s">
        <v>15395</v>
      </c>
      <c r="Y1598">
        <v>31</v>
      </c>
      <c r="Z1598">
        <v>31</v>
      </c>
      <c r="AA1598">
        <v>2</v>
      </c>
      <c r="AB1598">
        <v>2</v>
      </c>
      <c r="AC1598">
        <v>14</v>
      </c>
    </row>
    <row r="1599" spans="1:29">
      <c r="A1599">
        <v>1750</v>
      </c>
      <c r="B1599" t="s">
        <v>805</v>
      </c>
      <c r="C1599" t="s">
        <v>3149</v>
      </c>
      <c r="J1599" t="s">
        <v>1436</v>
      </c>
      <c r="K1599">
        <v>0</v>
      </c>
      <c r="N1599" t="b">
        <v>1</v>
      </c>
      <c r="O1599" t="b">
        <v>0</v>
      </c>
      <c r="P1599" t="b">
        <v>0</v>
      </c>
      <c r="Q1599">
        <v>9</v>
      </c>
      <c r="R1599">
        <v>9</v>
      </c>
      <c r="S1599">
        <v>1</v>
      </c>
      <c r="T1599">
        <v>2</v>
      </c>
      <c r="U1599" t="b">
        <v>1</v>
      </c>
      <c r="V1599" t="s">
        <v>3115</v>
      </c>
      <c r="W1599" t="s">
        <v>3116</v>
      </c>
      <c r="X1599" t="s">
        <v>14542</v>
      </c>
      <c r="Y1599">
        <v>31</v>
      </c>
      <c r="Z1599">
        <v>31</v>
      </c>
      <c r="AA1599">
        <v>3</v>
      </c>
      <c r="AB1599">
        <v>3</v>
      </c>
      <c r="AC1599">
        <v>14</v>
      </c>
    </row>
    <row r="1600" spans="1:29">
      <c r="A1600">
        <v>1751</v>
      </c>
      <c r="B1600" t="s">
        <v>805</v>
      </c>
      <c r="C1600" t="s">
        <v>3150</v>
      </c>
      <c r="J1600" t="s">
        <v>1436</v>
      </c>
      <c r="K1600">
        <v>0</v>
      </c>
      <c r="N1600" t="b">
        <v>1</v>
      </c>
      <c r="O1600" t="b">
        <v>0</v>
      </c>
      <c r="P1600" t="b">
        <v>0</v>
      </c>
      <c r="Q1600">
        <v>9</v>
      </c>
      <c r="R1600">
        <v>9</v>
      </c>
      <c r="S1600">
        <v>1</v>
      </c>
      <c r="T1600">
        <v>2</v>
      </c>
      <c r="U1600" t="b">
        <v>1</v>
      </c>
      <c r="V1600" t="s">
        <v>3115</v>
      </c>
      <c r="W1600" t="s">
        <v>3116</v>
      </c>
      <c r="X1600" t="s">
        <v>14807</v>
      </c>
      <c r="Y1600">
        <v>31</v>
      </c>
      <c r="Z1600">
        <v>31</v>
      </c>
      <c r="AA1600">
        <v>4</v>
      </c>
      <c r="AB1600">
        <v>4</v>
      </c>
      <c r="AC1600">
        <v>14</v>
      </c>
    </row>
    <row r="1601" spans="1:29">
      <c r="A1601">
        <v>1752</v>
      </c>
      <c r="B1601" t="s">
        <v>805</v>
      </c>
      <c r="C1601" t="s">
        <v>3151</v>
      </c>
      <c r="J1601" t="s">
        <v>1436</v>
      </c>
      <c r="K1601">
        <v>0</v>
      </c>
      <c r="N1601" t="b">
        <v>1</v>
      </c>
      <c r="O1601" t="b">
        <v>0</v>
      </c>
      <c r="P1601" t="b">
        <v>0</v>
      </c>
      <c r="Q1601">
        <v>9</v>
      </c>
      <c r="R1601">
        <v>9</v>
      </c>
      <c r="S1601">
        <v>1</v>
      </c>
      <c r="T1601">
        <v>2</v>
      </c>
      <c r="U1601" t="b">
        <v>1</v>
      </c>
      <c r="V1601" t="s">
        <v>3115</v>
      </c>
      <c r="W1601" t="s">
        <v>3116</v>
      </c>
      <c r="X1601" t="s">
        <v>15396</v>
      </c>
      <c r="Y1601">
        <v>32</v>
      </c>
      <c r="Z1601">
        <v>32</v>
      </c>
      <c r="AA1601">
        <v>2</v>
      </c>
      <c r="AB1601">
        <v>2</v>
      </c>
      <c r="AC1601">
        <v>14</v>
      </c>
    </row>
    <row r="1602" spans="1:29">
      <c r="A1602">
        <v>1753</v>
      </c>
      <c r="B1602" t="s">
        <v>805</v>
      </c>
      <c r="C1602" t="s">
        <v>3152</v>
      </c>
      <c r="J1602" t="s">
        <v>1436</v>
      </c>
      <c r="K1602">
        <v>0</v>
      </c>
      <c r="N1602" t="b">
        <v>1</v>
      </c>
      <c r="O1602" t="b">
        <v>0</v>
      </c>
      <c r="P1602" t="b">
        <v>0</v>
      </c>
      <c r="Q1602">
        <v>9</v>
      </c>
      <c r="R1602">
        <v>9</v>
      </c>
      <c r="S1602">
        <v>1</v>
      </c>
      <c r="T1602">
        <v>2</v>
      </c>
      <c r="U1602" t="b">
        <v>1</v>
      </c>
      <c r="V1602" t="s">
        <v>3115</v>
      </c>
      <c r="W1602" t="s">
        <v>3116</v>
      </c>
      <c r="X1602" t="s">
        <v>15397</v>
      </c>
      <c r="Y1602">
        <v>32</v>
      </c>
      <c r="Z1602">
        <v>32</v>
      </c>
      <c r="AA1602">
        <v>3</v>
      </c>
      <c r="AB1602">
        <v>3</v>
      </c>
      <c r="AC1602">
        <v>14</v>
      </c>
    </row>
    <row r="1603" spans="1:29">
      <c r="A1603">
        <v>1754</v>
      </c>
      <c r="B1603" t="s">
        <v>805</v>
      </c>
      <c r="C1603" t="s">
        <v>3153</v>
      </c>
      <c r="J1603" t="s">
        <v>1436</v>
      </c>
      <c r="K1603">
        <v>0</v>
      </c>
      <c r="N1603" t="b">
        <v>1</v>
      </c>
      <c r="O1603" t="b">
        <v>0</v>
      </c>
      <c r="P1603" t="b">
        <v>0</v>
      </c>
      <c r="Q1603">
        <v>9</v>
      </c>
      <c r="R1603">
        <v>9</v>
      </c>
      <c r="S1603">
        <v>1</v>
      </c>
      <c r="T1603">
        <v>2</v>
      </c>
      <c r="U1603" t="b">
        <v>1</v>
      </c>
      <c r="V1603" t="s">
        <v>3115</v>
      </c>
      <c r="W1603" t="s">
        <v>3116</v>
      </c>
      <c r="X1603" t="s">
        <v>14830</v>
      </c>
      <c r="Y1603">
        <v>32</v>
      </c>
      <c r="Z1603">
        <v>32</v>
      </c>
      <c r="AA1603">
        <v>4</v>
      </c>
      <c r="AB1603">
        <v>4</v>
      </c>
      <c r="AC1603">
        <v>14</v>
      </c>
    </row>
    <row r="1604" spans="1:29">
      <c r="A1604">
        <v>1755</v>
      </c>
      <c r="B1604" t="s">
        <v>805</v>
      </c>
      <c r="C1604" t="s">
        <v>3154</v>
      </c>
      <c r="J1604" t="s">
        <v>1436</v>
      </c>
      <c r="K1604">
        <v>0</v>
      </c>
      <c r="N1604" t="b">
        <v>1</v>
      </c>
      <c r="O1604" t="b">
        <v>0</v>
      </c>
      <c r="P1604" t="b">
        <v>0</v>
      </c>
      <c r="Q1604">
        <v>9</v>
      </c>
      <c r="R1604">
        <v>9</v>
      </c>
      <c r="S1604">
        <v>1</v>
      </c>
      <c r="T1604">
        <v>2</v>
      </c>
      <c r="U1604" t="b">
        <v>1</v>
      </c>
      <c r="V1604" t="s">
        <v>3115</v>
      </c>
      <c r="W1604" t="s">
        <v>3116</v>
      </c>
      <c r="X1604" t="s">
        <v>15398</v>
      </c>
      <c r="Y1604">
        <v>33</v>
      </c>
      <c r="Z1604">
        <v>33</v>
      </c>
      <c r="AA1604">
        <v>2</v>
      </c>
      <c r="AB1604">
        <v>2</v>
      </c>
      <c r="AC1604">
        <v>14</v>
      </c>
    </row>
    <row r="1605" spans="1:29">
      <c r="A1605">
        <v>1756</v>
      </c>
      <c r="B1605" t="s">
        <v>805</v>
      </c>
      <c r="C1605" t="s">
        <v>3155</v>
      </c>
      <c r="J1605" t="s">
        <v>1436</v>
      </c>
      <c r="K1605">
        <v>0</v>
      </c>
      <c r="N1605" t="b">
        <v>1</v>
      </c>
      <c r="O1605" t="b">
        <v>0</v>
      </c>
      <c r="P1605" t="b">
        <v>0</v>
      </c>
      <c r="Q1605">
        <v>9</v>
      </c>
      <c r="R1605">
        <v>9</v>
      </c>
      <c r="S1605">
        <v>1</v>
      </c>
      <c r="T1605">
        <v>2</v>
      </c>
      <c r="U1605" t="b">
        <v>1</v>
      </c>
      <c r="V1605" t="s">
        <v>3115</v>
      </c>
      <c r="W1605" t="s">
        <v>3116</v>
      </c>
      <c r="X1605" t="s">
        <v>15399</v>
      </c>
      <c r="Y1605">
        <v>33</v>
      </c>
      <c r="Z1605">
        <v>33</v>
      </c>
      <c r="AA1605">
        <v>3</v>
      </c>
      <c r="AB1605">
        <v>3</v>
      </c>
      <c r="AC1605">
        <v>14</v>
      </c>
    </row>
    <row r="1606" spans="1:29">
      <c r="A1606">
        <v>1757</v>
      </c>
      <c r="B1606" t="s">
        <v>805</v>
      </c>
      <c r="C1606" t="s">
        <v>3156</v>
      </c>
      <c r="J1606" t="s">
        <v>1436</v>
      </c>
      <c r="K1606">
        <v>0</v>
      </c>
      <c r="N1606" t="b">
        <v>1</v>
      </c>
      <c r="O1606" t="b">
        <v>0</v>
      </c>
      <c r="P1606" t="b">
        <v>0</v>
      </c>
      <c r="Q1606">
        <v>9</v>
      </c>
      <c r="R1606">
        <v>9</v>
      </c>
      <c r="S1606">
        <v>1</v>
      </c>
      <c r="T1606">
        <v>2</v>
      </c>
      <c r="U1606" t="b">
        <v>1</v>
      </c>
      <c r="V1606" t="s">
        <v>3115</v>
      </c>
      <c r="W1606" t="s">
        <v>3116</v>
      </c>
      <c r="X1606" t="s">
        <v>14832</v>
      </c>
      <c r="Y1606">
        <v>33</v>
      </c>
      <c r="Z1606">
        <v>33</v>
      </c>
      <c r="AA1606">
        <v>4</v>
      </c>
      <c r="AB1606">
        <v>4</v>
      </c>
      <c r="AC1606">
        <v>14</v>
      </c>
    </row>
    <row r="1607" spans="1:29">
      <c r="A1607">
        <v>1758</v>
      </c>
      <c r="B1607" t="s">
        <v>805</v>
      </c>
      <c r="C1607" t="s">
        <v>3157</v>
      </c>
      <c r="J1607" t="s">
        <v>1436</v>
      </c>
      <c r="K1607">
        <v>0</v>
      </c>
      <c r="N1607" t="b">
        <v>1</v>
      </c>
      <c r="O1607" t="b">
        <v>0</v>
      </c>
      <c r="P1607" t="b">
        <v>0</v>
      </c>
      <c r="Q1607">
        <v>9</v>
      </c>
      <c r="R1607">
        <v>9</v>
      </c>
      <c r="S1607">
        <v>1</v>
      </c>
      <c r="T1607">
        <v>2</v>
      </c>
      <c r="U1607" t="b">
        <v>1</v>
      </c>
      <c r="V1607" t="s">
        <v>3115</v>
      </c>
      <c r="W1607" t="s">
        <v>3116</v>
      </c>
      <c r="X1607" t="s">
        <v>15400</v>
      </c>
      <c r="Y1607">
        <v>34</v>
      </c>
      <c r="Z1607">
        <v>34</v>
      </c>
      <c r="AA1607">
        <v>2</v>
      </c>
      <c r="AB1607">
        <v>2</v>
      </c>
      <c r="AC1607">
        <v>14</v>
      </c>
    </row>
    <row r="1608" spans="1:29">
      <c r="A1608">
        <v>1759</v>
      </c>
      <c r="B1608" t="s">
        <v>805</v>
      </c>
      <c r="C1608" t="s">
        <v>3158</v>
      </c>
      <c r="J1608" t="s">
        <v>1436</v>
      </c>
      <c r="K1608">
        <v>0</v>
      </c>
      <c r="N1608" t="b">
        <v>1</v>
      </c>
      <c r="O1608" t="b">
        <v>0</v>
      </c>
      <c r="P1608" t="b">
        <v>0</v>
      </c>
      <c r="Q1608">
        <v>9</v>
      </c>
      <c r="R1608">
        <v>9</v>
      </c>
      <c r="S1608">
        <v>1</v>
      </c>
      <c r="T1608">
        <v>2</v>
      </c>
      <c r="U1608" t="b">
        <v>1</v>
      </c>
      <c r="V1608" t="s">
        <v>3115</v>
      </c>
      <c r="W1608" t="s">
        <v>3116</v>
      </c>
      <c r="X1608" t="s">
        <v>14546</v>
      </c>
      <c r="Y1608">
        <v>34</v>
      </c>
      <c r="Z1608">
        <v>34</v>
      </c>
      <c r="AA1608">
        <v>3</v>
      </c>
      <c r="AB1608">
        <v>3</v>
      </c>
      <c r="AC1608">
        <v>14</v>
      </c>
    </row>
    <row r="1609" spans="1:29">
      <c r="A1609">
        <v>1760</v>
      </c>
      <c r="B1609" t="s">
        <v>805</v>
      </c>
      <c r="C1609" t="s">
        <v>3159</v>
      </c>
      <c r="J1609" t="s">
        <v>1436</v>
      </c>
      <c r="K1609">
        <v>0</v>
      </c>
      <c r="N1609" t="b">
        <v>1</v>
      </c>
      <c r="O1609" t="b">
        <v>0</v>
      </c>
      <c r="P1609" t="b">
        <v>0</v>
      </c>
      <c r="Q1609">
        <v>9</v>
      </c>
      <c r="R1609">
        <v>9</v>
      </c>
      <c r="S1609">
        <v>1</v>
      </c>
      <c r="T1609">
        <v>2</v>
      </c>
      <c r="U1609" t="b">
        <v>1</v>
      </c>
      <c r="V1609" t="s">
        <v>3115</v>
      </c>
      <c r="W1609" t="s">
        <v>3116</v>
      </c>
      <c r="X1609" t="s">
        <v>14834</v>
      </c>
      <c r="Y1609">
        <v>34</v>
      </c>
      <c r="Z1609">
        <v>34</v>
      </c>
      <c r="AA1609">
        <v>4</v>
      </c>
      <c r="AB1609">
        <v>4</v>
      </c>
      <c r="AC1609">
        <v>14</v>
      </c>
    </row>
    <row r="1610" spans="1:29">
      <c r="A1610">
        <v>1761</v>
      </c>
      <c r="B1610" t="s">
        <v>805</v>
      </c>
      <c r="C1610" t="s">
        <v>3160</v>
      </c>
      <c r="J1610" t="s">
        <v>1436</v>
      </c>
      <c r="K1610">
        <v>0</v>
      </c>
      <c r="N1610" t="b">
        <v>1</v>
      </c>
      <c r="O1610" t="b">
        <v>0</v>
      </c>
      <c r="P1610" t="b">
        <v>0</v>
      </c>
      <c r="Q1610">
        <v>9</v>
      </c>
      <c r="R1610">
        <v>9</v>
      </c>
      <c r="S1610">
        <v>1</v>
      </c>
      <c r="T1610">
        <v>2</v>
      </c>
      <c r="U1610" t="b">
        <v>1</v>
      </c>
      <c r="V1610" t="s">
        <v>3115</v>
      </c>
      <c r="W1610" t="s">
        <v>3116</v>
      </c>
      <c r="X1610" t="s">
        <v>15401</v>
      </c>
      <c r="Y1610">
        <v>35</v>
      </c>
      <c r="Z1610">
        <v>35</v>
      </c>
      <c r="AA1610">
        <v>2</v>
      </c>
      <c r="AB1610">
        <v>2</v>
      </c>
      <c r="AC1610">
        <v>14</v>
      </c>
    </row>
    <row r="1611" spans="1:29">
      <c r="A1611">
        <v>1762</v>
      </c>
      <c r="B1611" t="s">
        <v>805</v>
      </c>
      <c r="C1611" t="s">
        <v>3161</v>
      </c>
      <c r="J1611" t="s">
        <v>1436</v>
      </c>
      <c r="K1611">
        <v>0</v>
      </c>
      <c r="N1611" t="b">
        <v>1</v>
      </c>
      <c r="O1611" t="b">
        <v>0</v>
      </c>
      <c r="P1611" t="b">
        <v>0</v>
      </c>
      <c r="Q1611">
        <v>9</v>
      </c>
      <c r="R1611">
        <v>9</v>
      </c>
      <c r="S1611">
        <v>1</v>
      </c>
      <c r="T1611">
        <v>2</v>
      </c>
      <c r="U1611" t="b">
        <v>1</v>
      </c>
      <c r="V1611" t="s">
        <v>3115</v>
      </c>
      <c r="W1611" t="s">
        <v>3116</v>
      </c>
      <c r="X1611" t="s">
        <v>14547</v>
      </c>
      <c r="Y1611">
        <v>35</v>
      </c>
      <c r="Z1611">
        <v>35</v>
      </c>
      <c r="AA1611">
        <v>3</v>
      </c>
      <c r="AB1611">
        <v>3</v>
      </c>
      <c r="AC1611">
        <v>14</v>
      </c>
    </row>
    <row r="1612" spans="1:29">
      <c r="A1612">
        <v>1763</v>
      </c>
      <c r="B1612" t="s">
        <v>805</v>
      </c>
      <c r="C1612" t="s">
        <v>3162</v>
      </c>
      <c r="J1612" t="s">
        <v>1436</v>
      </c>
      <c r="K1612">
        <v>0</v>
      </c>
      <c r="N1612" t="b">
        <v>1</v>
      </c>
      <c r="O1612" t="b">
        <v>0</v>
      </c>
      <c r="P1612" t="b">
        <v>0</v>
      </c>
      <c r="Q1612">
        <v>9</v>
      </c>
      <c r="R1612">
        <v>9</v>
      </c>
      <c r="S1612">
        <v>1</v>
      </c>
      <c r="T1612">
        <v>2</v>
      </c>
      <c r="U1612" t="b">
        <v>1</v>
      </c>
      <c r="V1612" t="s">
        <v>3115</v>
      </c>
      <c r="W1612" t="s">
        <v>3116</v>
      </c>
      <c r="X1612" t="s">
        <v>14810</v>
      </c>
      <c r="Y1612">
        <v>35</v>
      </c>
      <c r="Z1612">
        <v>35</v>
      </c>
      <c r="AA1612">
        <v>4</v>
      </c>
      <c r="AB1612">
        <v>4</v>
      </c>
      <c r="AC1612">
        <v>14</v>
      </c>
    </row>
    <row r="1613" spans="1:29">
      <c r="A1613">
        <v>1764</v>
      </c>
      <c r="B1613" t="s">
        <v>805</v>
      </c>
      <c r="C1613" t="s">
        <v>3163</v>
      </c>
      <c r="J1613" t="s">
        <v>1436</v>
      </c>
      <c r="K1613">
        <v>0</v>
      </c>
      <c r="N1613" t="b">
        <v>1</v>
      </c>
      <c r="O1613" t="b">
        <v>0</v>
      </c>
      <c r="P1613" t="b">
        <v>0</v>
      </c>
      <c r="Q1613">
        <v>9</v>
      </c>
      <c r="R1613">
        <v>9</v>
      </c>
      <c r="S1613">
        <v>1</v>
      </c>
      <c r="T1613">
        <v>2</v>
      </c>
      <c r="U1613" t="b">
        <v>1</v>
      </c>
      <c r="V1613" t="s">
        <v>3115</v>
      </c>
      <c r="W1613" t="s">
        <v>3116</v>
      </c>
      <c r="X1613" t="s">
        <v>15402</v>
      </c>
      <c r="Y1613">
        <v>36</v>
      </c>
      <c r="Z1613">
        <v>36</v>
      </c>
      <c r="AA1613">
        <v>2</v>
      </c>
      <c r="AB1613">
        <v>2</v>
      </c>
      <c r="AC1613">
        <v>14</v>
      </c>
    </row>
    <row r="1614" spans="1:29">
      <c r="A1614">
        <v>1765</v>
      </c>
      <c r="B1614" t="s">
        <v>805</v>
      </c>
      <c r="C1614" t="s">
        <v>3164</v>
      </c>
      <c r="J1614" t="s">
        <v>1436</v>
      </c>
      <c r="K1614">
        <v>0</v>
      </c>
      <c r="N1614" t="b">
        <v>1</v>
      </c>
      <c r="O1614" t="b">
        <v>0</v>
      </c>
      <c r="P1614" t="b">
        <v>0</v>
      </c>
      <c r="Q1614">
        <v>9</v>
      </c>
      <c r="R1614">
        <v>9</v>
      </c>
      <c r="S1614">
        <v>1</v>
      </c>
      <c r="T1614">
        <v>2</v>
      </c>
      <c r="U1614" t="b">
        <v>1</v>
      </c>
      <c r="V1614" t="s">
        <v>3115</v>
      </c>
      <c r="W1614" t="s">
        <v>3116</v>
      </c>
      <c r="X1614" t="s">
        <v>14548</v>
      </c>
      <c r="Y1614">
        <v>36</v>
      </c>
      <c r="Z1614">
        <v>36</v>
      </c>
      <c r="AA1614">
        <v>3</v>
      </c>
      <c r="AB1614">
        <v>3</v>
      </c>
      <c r="AC1614">
        <v>14</v>
      </c>
    </row>
    <row r="1615" spans="1:29">
      <c r="A1615">
        <v>1766</v>
      </c>
      <c r="B1615" t="s">
        <v>805</v>
      </c>
      <c r="C1615" t="s">
        <v>3165</v>
      </c>
      <c r="J1615" t="s">
        <v>1436</v>
      </c>
      <c r="K1615">
        <v>0</v>
      </c>
      <c r="N1615" t="b">
        <v>1</v>
      </c>
      <c r="O1615" t="b">
        <v>0</v>
      </c>
      <c r="P1615" t="b">
        <v>0</v>
      </c>
      <c r="Q1615">
        <v>9</v>
      </c>
      <c r="R1615">
        <v>9</v>
      </c>
      <c r="S1615">
        <v>1</v>
      </c>
      <c r="T1615">
        <v>2</v>
      </c>
      <c r="U1615" t="b">
        <v>1</v>
      </c>
      <c r="V1615" t="s">
        <v>3115</v>
      </c>
      <c r="W1615" t="s">
        <v>3116</v>
      </c>
      <c r="X1615" t="s">
        <v>14812</v>
      </c>
      <c r="Y1615">
        <v>36</v>
      </c>
      <c r="Z1615">
        <v>36</v>
      </c>
      <c r="AA1615">
        <v>4</v>
      </c>
      <c r="AB1615">
        <v>4</v>
      </c>
      <c r="AC1615">
        <v>14</v>
      </c>
    </row>
    <row r="1616" spans="1:29">
      <c r="A1616">
        <v>1767</v>
      </c>
      <c r="B1616" t="s">
        <v>805</v>
      </c>
      <c r="C1616" t="s">
        <v>3166</v>
      </c>
      <c r="J1616" t="s">
        <v>1436</v>
      </c>
      <c r="K1616">
        <v>0</v>
      </c>
      <c r="N1616" t="b">
        <v>1</v>
      </c>
      <c r="O1616" t="b">
        <v>0</v>
      </c>
      <c r="P1616" t="b">
        <v>0</v>
      </c>
      <c r="Q1616">
        <v>9</v>
      </c>
      <c r="R1616">
        <v>9</v>
      </c>
      <c r="S1616">
        <v>1</v>
      </c>
      <c r="T1616">
        <v>2</v>
      </c>
      <c r="U1616" t="b">
        <v>1</v>
      </c>
      <c r="V1616" t="s">
        <v>3115</v>
      </c>
      <c r="W1616" t="s">
        <v>3116</v>
      </c>
      <c r="X1616" t="s">
        <v>15403</v>
      </c>
      <c r="Y1616">
        <v>37</v>
      </c>
      <c r="Z1616">
        <v>37</v>
      </c>
      <c r="AA1616">
        <v>2</v>
      </c>
      <c r="AB1616">
        <v>2</v>
      </c>
      <c r="AC1616">
        <v>14</v>
      </c>
    </row>
    <row r="1617" spans="1:29">
      <c r="A1617">
        <v>1768</v>
      </c>
      <c r="B1617" t="s">
        <v>805</v>
      </c>
      <c r="C1617" t="s">
        <v>3167</v>
      </c>
      <c r="J1617" t="s">
        <v>1436</v>
      </c>
      <c r="K1617">
        <v>0</v>
      </c>
      <c r="N1617" t="b">
        <v>1</v>
      </c>
      <c r="O1617" t="b">
        <v>0</v>
      </c>
      <c r="P1617" t="b">
        <v>0</v>
      </c>
      <c r="Q1617">
        <v>9</v>
      </c>
      <c r="R1617">
        <v>9</v>
      </c>
      <c r="S1617">
        <v>1</v>
      </c>
      <c r="T1617">
        <v>2</v>
      </c>
      <c r="U1617" t="b">
        <v>1</v>
      </c>
      <c r="V1617" t="s">
        <v>3115</v>
      </c>
      <c r="W1617" t="s">
        <v>3116</v>
      </c>
      <c r="X1617" t="s">
        <v>14549</v>
      </c>
      <c r="Y1617">
        <v>37</v>
      </c>
      <c r="Z1617">
        <v>37</v>
      </c>
      <c r="AA1617">
        <v>3</v>
      </c>
      <c r="AB1617">
        <v>3</v>
      </c>
      <c r="AC1617">
        <v>14</v>
      </c>
    </row>
    <row r="1618" spans="1:29">
      <c r="A1618">
        <v>1769</v>
      </c>
      <c r="B1618" t="s">
        <v>805</v>
      </c>
      <c r="C1618" t="s">
        <v>3168</v>
      </c>
      <c r="J1618" t="s">
        <v>1436</v>
      </c>
      <c r="K1618">
        <v>0</v>
      </c>
      <c r="N1618" t="b">
        <v>1</v>
      </c>
      <c r="O1618" t="b">
        <v>0</v>
      </c>
      <c r="P1618" t="b">
        <v>0</v>
      </c>
      <c r="Q1618">
        <v>9</v>
      </c>
      <c r="R1618">
        <v>9</v>
      </c>
      <c r="S1618">
        <v>1</v>
      </c>
      <c r="T1618">
        <v>2</v>
      </c>
      <c r="U1618" t="b">
        <v>1</v>
      </c>
      <c r="V1618" t="s">
        <v>3115</v>
      </c>
      <c r="W1618" t="s">
        <v>3116</v>
      </c>
      <c r="X1618" t="s">
        <v>15404</v>
      </c>
      <c r="Y1618">
        <v>37</v>
      </c>
      <c r="Z1618">
        <v>37</v>
      </c>
      <c r="AA1618">
        <v>4</v>
      </c>
      <c r="AB1618">
        <v>4</v>
      </c>
      <c r="AC1618">
        <v>14</v>
      </c>
    </row>
    <row r="1619" spans="1:29">
      <c r="A1619">
        <v>1770</v>
      </c>
      <c r="B1619" t="s">
        <v>805</v>
      </c>
      <c r="C1619" t="s">
        <v>3169</v>
      </c>
      <c r="J1619" t="s">
        <v>1436</v>
      </c>
      <c r="K1619">
        <v>0</v>
      </c>
      <c r="N1619" t="b">
        <v>1</v>
      </c>
      <c r="O1619" t="b">
        <v>0</v>
      </c>
      <c r="P1619" t="b">
        <v>0</v>
      </c>
      <c r="Q1619">
        <v>9</v>
      </c>
      <c r="R1619">
        <v>9</v>
      </c>
      <c r="S1619">
        <v>1</v>
      </c>
      <c r="T1619">
        <v>2</v>
      </c>
      <c r="U1619" t="b">
        <v>1</v>
      </c>
      <c r="V1619" t="s">
        <v>3115</v>
      </c>
      <c r="W1619" t="s">
        <v>3116</v>
      </c>
      <c r="X1619" t="s">
        <v>15405</v>
      </c>
      <c r="Y1619">
        <v>38</v>
      </c>
      <c r="Z1619">
        <v>38</v>
      </c>
      <c r="AA1619">
        <v>2</v>
      </c>
      <c r="AB1619">
        <v>2</v>
      </c>
      <c r="AC1619">
        <v>14</v>
      </c>
    </row>
    <row r="1620" spans="1:29">
      <c r="A1620">
        <v>1771</v>
      </c>
      <c r="B1620" t="s">
        <v>805</v>
      </c>
      <c r="C1620" t="s">
        <v>3170</v>
      </c>
      <c r="J1620" t="s">
        <v>1436</v>
      </c>
      <c r="K1620">
        <v>0</v>
      </c>
      <c r="N1620" t="b">
        <v>1</v>
      </c>
      <c r="O1620" t="b">
        <v>0</v>
      </c>
      <c r="P1620" t="b">
        <v>0</v>
      </c>
      <c r="Q1620">
        <v>9</v>
      </c>
      <c r="R1620">
        <v>9</v>
      </c>
      <c r="S1620">
        <v>1</v>
      </c>
      <c r="T1620">
        <v>2</v>
      </c>
      <c r="U1620" t="b">
        <v>1</v>
      </c>
      <c r="V1620" t="s">
        <v>3115</v>
      </c>
      <c r="W1620" t="s">
        <v>3116</v>
      </c>
      <c r="X1620" t="s">
        <v>15406</v>
      </c>
      <c r="Y1620">
        <v>38</v>
      </c>
      <c r="Z1620">
        <v>38</v>
      </c>
      <c r="AA1620">
        <v>3</v>
      </c>
      <c r="AB1620">
        <v>3</v>
      </c>
      <c r="AC1620">
        <v>14</v>
      </c>
    </row>
    <row r="1621" spans="1:29">
      <c r="A1621">
        <v>1772</v>
      </c>
      <c r="B1621" t="s">
        <v>805</v>
      </c>
      <c r="C1621" t="s">
        <v>3171</v>
      </c>
      <c r="J1621" t="s">
        <v>1436</v>
      </c>
      <c r="K1621">
        <v>0</v>
      </c>
      <c r="N1621" t="b">
        <v>1</v>
      </c>
      <c r="O1621" t="b">
        <v>0</v>
      </c>
      <c r="P1621" t="b">
        <v>0</v>
      </c>
      <c r="Q1621">
        <v>9</v>
      </c>
      <c r="R1621">
        <v>9</v>
      </c>
      <c r="S1621">
        <v>1</v>
      </c>
      <c r="T1621">
        <v>2</v>
      </c>
      <c r="U1621" t="b">
        <v>1</v>
      </c>
      <c r="V1621" t="s">
        <v>3115</v>
      </c>
      <c r="W1621" t="s">
        <v>3116</v>
      </c>
      <c r="X1621" t="s">
        <v>14814</v>
      </c>
      <c r="Y1621">
        <v>38</v>
      </c>
      <c r="Z1621">
        <v>38</v>
      </c>
      <c r="AA1621">
        <v>4</v>
      </c>
      <c r="AB1621">
        <v>4</v>
      </c>
      <c r="AC1621">
        <v>14</v>
      </c>
    </row>
    <row r="1622" spans="1:29">
      <c r="A1622">
        <v>1773</v>
      </c>
      <c r="B1622" t="s">
        <v>805</v>
      </c>
      <c r="C1622" t="s">
        <v>3172</v>
      </c>
      <c r="J1622" t="s">
        <v>1436</v>
      </c>
      <c r="K1622">
        <v>0</v>
      </c>
      <c r="N1622" t="b">
        <v>1</v>
      </c>
      <c r="O1622" t="b">
        <v>0</v>
      </c>
      <c r="P1622" t="b">
        <v>0</v>
      </c>
      <c r="Q1622">
        <v>9</v>
      </c>
      <c r="R1622">
        <v>9</v>
      </c>
      <c r="S1622">
        <v>1</v>
      </c>
      <c r="T1622">
        <v>2</v>
      </c>
      <c r="U1622" t="b">
        <v>1</v>
      </c>
      <c r="V1622" t="s">
        <v>3115</v>
      </c>
      <c r="W1622" t="s">
        <v>3116</v>
      </c>
      <c r="X1622" t="s">
        <v>15407</v>
      </c>
      <c r="Y1622">
        <v>39</v>
      </c>
      <c r="Z1622">
        <v>39</v>
      </c>
      <c r="AA1622">
        <v>2</v>
      </c>
      <c r="AB1622">
        <v>2</v>
      </c>
      <c r="AC1622">
        <v>14</v>
      </c>
    </row>
    <row r="1623" spans="1:29">
      <c r="A1623">
        <v>1774</v>
      </c>
      <c r="B1623" t="s">
        <v>805</v>
      </c>
      <c r="C1623" t="s">
        <v>3173</v>
      </c>
      <c r="J1623" t="s">
        <v>1436</v>
      </c>
      <c r="K1623">
        <v>0</v>
      </c>
      <c r="N1623" t="b">
        <v>1</v>
      </c>
      <c r="O1623" t="b">
        <v>0</v>
      </c>
      <c r="P1623" t="b">
        <v>0</v>
      </c>
      <c r="Q1623">
        <v>9</v>
      </c>
      <c r="R1623">
        <v>9</v>
      </c>
      <c r="S1623">
        <v>1</v>
      </c>
      <c r="T1623">
        <v>2</v>
      </c>
      <c r="U1623" t="b">
        <v>1</v>
      </c>
      <c r="V1623" t="s">
        <v>3115</v>
      </c>
      <c r="W1623" t="s">
        <v>3116</v>
      </c>
      <c r="X1623" t="s">
        <v>15408</v>
      </c>
      <c r="Y1623">
        <v>39</v>
      </c>
      <c r="Z1623">
        <v>39</v>
      </c>
      <c r="AA1623">
        <v>3</v>
      </c>
      <c r="AB1623">
        <v>3</v>
      </c>
      <c r="AC1623">
        <v>14</v>
      </c>
    </row>
    <row r="1624" spans="1:29">
      <c r="A1624">
        <v>1775</v>
      </c>
      <c r="B1624" t="s">
        <v>805</v>
      </c>
      <c r="C1624" t="s">
        <v>3174</v>
      </c>
      <c r="J1624" t="s">
        <v>1436</v>
      </c>
      <c r="K1624">
        <v>0</v>
      </c>
      <c r="N1624" t="b">
        <v>1</v>
      </c>
      <c r="O1624" t="b">
        <v>0</v>
      </c>
      <c r="P1624" t="b">
        <v>0</v>
      </c>
      <c r="Q1624">
        <v>9</v>
      </c>
      <c r="R1624">
        <v>9</v>
      </c>
      <c r="S1624">
        <v>1</v>
      </c>
      <c r="T1624">
        <v>2</v>
      </c>
      <c r="U1624" t="b">
        <v>1</v>
      </c>
      <c r="V1624" t="s">
        <v>3115</v>
      </c>
      <c r="W1624" t="s">
        <v>3116</v>
      </c>
      <c r="X1624" t="s">
        <v>14815</v>
      </c>
      <c r="Y1624">
        <v>39</v>
      </c>
      <c r="Z1624">
        <v>39</v>
      </c>
      <c r="AA1624">
        <v>4</v>
      </c>
      <c r="AB1624">
        <v>4</v>
      </c>
      <c r="AC1624">
        <v>14</v>
      </c>
    </row>
    <row r="1625" spans="1:29">
      <c r="A1625">
        <v>1776</v>
      </c>
      <c r="B1625" t="s">
        <v>805</v>
      </c>
      <c r="C1625" t="s">
        <v>3175</v>
      </c>
      <c r="J1625" t="s">
        <v>1436</v>
      </c>
      <c r="K1625">
        <v>0</v>
      </c>
      <c r="N1625" t="b">
        <v>1</v>
      </c>
      <c r="O1625" t="b">
        <v>0</v>
      </c>
      <c r="P1625" t="b">
        <v>0</v>
      </c>
      <c r="Q1625">
        <v>9</v>
      </c>
      <c r="R1625">
        <v>9</v>
      </c>
      <c r="S1625">
        <v>1</v>
      </c>
      <c r="T1625">
        <v>2</v>
      </c>
      <c r="U1625" t="b">
        <v>1</v>
      </c>
      <c r="V1625" t="s">
        <v>3115</v>
      </c>
      <c r="W1625" t="s">
        <v>3116</v>
      </c>
      <c r="X1625" t="s">
        <v>15409</v>
      </c>
      <c r="Y1625">
        <v>40</v>
      </c>
      <c r="Z1625">
        <v>40</v>
      </c>
      <c r="AA1625">
        <v>2</v>
      </c>
      <c r="AB1625">
        <v>2</v>
      </c>
      <c r="AC1625">
        <v>14</v>
      </c>
    </row>
    <row r="1626" spans="1:29">
      <c r="A1626">
        <v>1777</v>
      </c>
      <c r="B1626" t="s">
        <v>805</v>
      </c>
      <c r="C1626" t="s">
        <v>3176</v>
      </c>
      <c r="J1626" t="s">
        <v>1436</v>
      </c>
      <c r="K1626">
        <v>0</v>
      </c>
      <c r="N1626" t="b">
        <v>1</v>
      </c>
      <c r="O1626" t="b">
        <v>0</v>
      </c>
      <c r="P1626" t="b">
        <v>0</v>
      </c>
      <c r="Q1626">
        <v>9</v>
      </c>
      <c r="R1626">
        <v>9</v>
      </c>
      <c r="S1626">
        <v>1</v>
      </c>
      <c r="T1626">
        <v>2</v>
      </c>
      <c r="U1626" t="b">
        <v>1</v>
      </c>
      <c r="V1626" t="s">
        <v>3115</v>
      </c>
      <c r="W1626" t="s">
        <v>3116</v>
      </c>
      <c r="X1626" t="s">
        <v>15410</v>
      </c>
      <c r="Y1626">
        <v>40</v>
      </c>
      <c r="Z1626">
        <v>40</v>
      </c>
      <c r="AA1626">
        <v>3</v>
      </c>
      <c r="AB1626">
        <v>3</v>
      </c>
      <c r="AC1626">
        <v>14</v>
      </c>
    </row>
    <row r="1627" spans="1:29">
      <c r="A1627">
        <v>1778</v>
      </c>
      <c r="B1627" t="s">
        <v>805</v>
      </c>
      <c r="C1627" t="s">
        <v>3177</v>
      </c>
      <c r="J1627" t="s">
        <v>1436</v>
      </c>
      <c r="K1627">
        <v>0</v>
      </c>
      <c r="N1627" t="b">
        <v>1</v>
      </c>
      <c r="O1627" t="b">
        <v>0</v>
      </c>
      <c r="P1627" t="b">
        <v>0</v>
      </c>
      <c r="Q1627">
        <v>9</v>
      </c>
      <c r="R1627">
        <v>9</v>
      </c>
      <c r="S1627">
        <v>1</v>
      </c>
      <c r="T1627">
        <v>2</v>
      </c>
      <c r="U1627" t="b">
        <v>1</v>
      </c>
      <c r="V1627" t="s">
        <v>3115</v>
      </c>
      <c r="W1627" t="s">
        <v>3116</v>
      </c>
      <c r="X1627" t="s">
        <v>14816</v>
      </c>
      <c r="Y1627">
        <v>40</v>
      </c>
      <c r="Z1627">
        <v>40</v>
      </c>
      <c r="AA1627">
        <v>4</v>
      </c>
      <c r="AB1627">
        <v>4</v>
      </c>
      <c r="AC1627">
        <v>14</v>
      </c>
    </row>
    <row r="1628" spans="1:29">
      <c r="A1628">
        <v>1779</v>
      </c>
      <c r="B1628" t="s">
        <v>805</v>
      </c>
      <c r="C1628" t="s">
        <v>3178</v>
      </c>
      <c r="J1628" t="s">
        <v>1436</v>
      </c>
      <c r="K1628">
        <v>0</v>
      </c>
      <c r="N1628" t="b">
        <v>1</v>
      </c>
      <c r="O1628" t="b">
        <v>0</v>
      </c>
      <c r="P1628" t="b">
        <v>0</v>
      </c>
      <c r="Q1628">
        <v>9</v>
      </c>
      <c r="R1628">
        <v>9</v>
      </c>
      <c r="S1628">
        <v>1</v>
      </c>
      <c r="T1628">
        <v>2</v>
      </c>
      <c r="U1628" t="b">
        <v>1</v>
      </c>
      <c r="V1628" t="s">
        <v>3115</v>
      </c>
      <c r="W1628" t="s">
        <v>3116</v>
      </c>
      <c r="X1628" t="s">
        <v>15371</v>
      </c>
      <c r="Y1628">
        <v>41</v>
      </c>
      <c r="Z1628">
        <v>41</v>
      </c>
      <c r="AA1628">
        <v>2</v>
      </c>
      <c r="AB1628">
        <v>2</v>
      </c>
      <c r="AC1628">
        <v>14</v>
      </c>
    </row>
    <row r="1629" spans="1:29">
      <c r="A1629">
        <v>1780</v>
      </c>
      <c r="B1629" t="s">
        <v>805</v>
      </c>
      <c r="C1629" t="s">
        <v>3179</v>
      </c>
      <c r="J1629" t="s">
        <v>1436</v>
      </c>
      <c r="K1629">
        <v>0</v>
      </c>
      <c r="N1629" t="b">
        <v>1</v>
      </c>
      <c r="O1629" t="b">
        <v>0</v>
      </c>
      <c r="P1629" t="b">
        <v>0</v>
      </c>
      <c r="Q1629">
        <v>9</v>
      </c>
      <c r="R1629">
        <v>9</v>
      </c>
      <c r="S1629">
        <v>1</v>
      </c>
      <c r="T1629">
        <v>2</v>
      </c>
      <c r="U1629" t="b">
        <v>1</v>
      </c>
      <c r="V1629" t="s">
        <v>3115</v>
      </c>
      <c r="W1629" t="s">
        <v>3116</v>
      </c>
      <c r="X1629" t="s">
        <v>15372</v>
      </c>
      <c r="Y1629">
        <v>41</v>
      </c>
      <c r="Z1629">
        <v>41</v>
      </c>
      <c r="AA1629">
        <v>3</v>
      </c>
      <c r="AB1629">
        <v>3</v>
      </c>
      <c r="AC1629">
        <v>14</v>
      </c>
    </row>
    <row r="1630" spans="1:29">
      <c r="A1630">
        <v>1781</v>
      </c>
      <c r="B1630" t="s">
        <v>805</v>
      </c>
      <c r="C1630" t="s">
        <v>3180</v>
      </c>
      <c r="J1630" t="s">
        <v>1436</v>
      </c>
      <c r="K1630">
        <v>0</v>
      </c>
      <c r="N1630" t="b">
        <v>1</v>
      </c>
      <c r="O1630" t="b">
        <v>0</v>
      </c>
      <c r="P1630" t="b">
        <v>0</v>
      </c>
      <c r="Q1630">
        <v>9</v>
      </c>
      <c r="R1630">
        <v>9</v>
      </c>
      <c r="S1630">
        <v>1</v>
      </c>
      <c r="T1630">
        <v>2</v>
      </c>
      <c r="U1630" t="b">
        <v>1</v>
      </c>
      <c r="V1630" t="s">
        <v>3115</v>
      </c>
      <c r="W1630" t="s">
        <v>3116</v>
      </c>
      <c r="X1630" t="s">
        <v>14817</v>
      </c>
      <c r="Y1630">
        <v>41</v>
      </c>
      <c r="Z1630">
        <v>41</v>
      </c>
      <c r="AA1630">
        <v>4</v>
      </c>
      <c r="AB1630">
        <v>4</v>
      </c>
      <c r="AC1630">
        <v>14</v>
      </c>
    </row>
    <row r="1631" spans="1:29">
      <c r="A1631">
        <v>1782</v>
      </c>
      <c r="B1631" t="s">
        <v>805</v>
      </c>
      <c r="C1631" t="s">
        <v>3181</v>
      </c>
      <c r="J1631" t="s">
        <v>1436</v>
      </c>
      <c r="K1631">
        <v>0</v>
      </c>
      <c r="N1631" t="b">
        <v>1</v>
      </c>
      <c r="O1631" t="b">
        <v>0</v>
      </c>
      <c r="P1631" t="b">
        <v>0</v>
      </c>
      <c r="Q1631">
        <v>9</v>
      </c>
      <c r="R1631">
        <v>9</v>
      </c>
      <c r="S1631">
        <v>1</v>
      </c>
      <c r="T1631">
        <v>2</v>
      </c>
      <c r="U1631" t="b">
        <v>1</v>
      </c>
      <c r="V1631" t="s">
        <v>3115</v>
      </c>
      <c r="W1631" t="s">
        <v>3116</v>
      </c>
      <c r="X1631" t="s">
        <v>15373</v>
      </c>
      <c r="Y1631">
        <v>42</v>
      </c>
      <c r="Z1631">
        <v>42</v>
      </c>
      <c r="AA1631">
        <v>2</v>
      </c>
      <c r="AB1631">
        <v>2</v>
      </c>
      <c r="AC1631">
        <v>14</v>
      </c>
    </row>
    <row r="1632" spans="1:29">
      <c r="A1632">
        <v>1783</v>
      </c>
      <c r="B1632" t="s">
        <v>805</v>
      </c>
      <c r="C1632" t="s">
        <v>3182</v>
      </c>
      <c r="J1632" t="s">
        <v>1436</v>
      </c>
      <c r="K1632">
        <v>0</v>
      </c>
      <c r="N1632" t="b">
        <v>1</v>
      </c>
      <c r="O1632" t="b">
        <v>0</v>
      </c>
      <c r="P1632" t="b">
        <v>0</v>
      </c>
      <c r="Q1632">
        <v>9</v>
      </c>
      <c r="R1632">
        <v>9</v>
      </c>
      <c r="S1632">
        <v>1</v>
      </c>
      <c r="T1632">
        <v>2</v>
      </c>
      <c r="U1632" t="b">
        <v>1</v>
      </c>
      <c r="V1632" t="s">
        <v>3115</v>
      </c>
      <c r="W1632" t="s">
        <v>3116</v>
      </c>
      <c r="X1632" t="s">
        <v>15374</v>
      </c>
      <c r="Y1632">
        <v>42</v>
      </c>
      <c r="Z1632">
        <v>42</v>
      </c>
      <c r="AA1632">
        <v>3</v>
      </c>
      <c r="AB1632">
        <v>3</v>
      </c>
      <c r="AC1632">
        <v>14</v>
      </c>
    </row>
    <row r="1633" spans="1:29">
      <c r="A1633">
        <v>1784</v>
      </c>
      <c r="B1633" t="s">
        <v>805</v>
      </c>
      <c r="C1633" t="s">
        <v>3183</v>
      </c>
      <c r="J1633" t="s">
        <v>1436</v>
      </c>
      <c r="K1633">
        <v>0</v>
      </c>
      <c r="N1633" t="b">
        <v>1</v>
      </c>
      <c r="O1633" t="b">
        <v>0</v>
      </c>
      <c r="P1633" t="b">
        <v>0</v>
      </c>
      <c r="Q1633">
        <v>9</v>
      </c>
      <c r="R1633">
        <v>9</v>
      </c>
      <c r="S1633">
        <v>1</v>
      </c>
      <c r="T1633">
        <v>2</v>
      </c>
      <c r="U1633" t="b">
        <v>1</v>
      </c>
      <c r="V1633" t="s">
        <v>3115</v>
      </c>
      <c r="W1633" t="s">
        <v>3116</v>
      </c>
      <c r="X1633" t="s">
        <v>14818</v>
      </c>
      <c r="Y1633">
        <v>42</v>
      </c>
      <c r="Z1633">
        <v>42</v>
      </c>
      <c r="AA1633">
        <v>4</v>
      </c>
      <c r="AB1633">
        <v>4</v>
      </c>
      <c r="AC1633">
        <v>14</v>
      </c>
    </row>
    <row r="1634" spans="1:29">
      <c r="A1634">
        <v>1785</v>
      </c>
      <c r="B1634" t="s">
        <v>805</v>
      </c>
      <c r="C1634" t="s">
        <v>3184</v>
      </c>
      <c r="J1634" t="s">
        <v>1436</v>
      </c>
      <c r="K1634">
        <v>0</v>
      </c>
      <c r="N1634" t="b">
        <v>1</v>
      </c>
      <c r="O1634" t="b">
        <v>0</v>
      </c>
      <c r="P1634" t="b">
        <v>0</v>
      </c>
      <c r="Q1634">
        <v>9</v>
      </c>
      <c r="R1634">
        <v>9</v>
      </c>
      <c r="S1634">
        <v>1</v>
      </c>
      <c r="T1634">
        <v>2</v>
      </c>
      <c r="U1634" t="b">
        <v>1</v>
      </c>
      <c r="V1634" t="s">
        <v>3115</v>
      </c>
      <c r="W1634" t="s">
        <v>3116</v>
      </c>
      <c r="X1634" t="s">
        <v>15375</v>
      </c>
      <c r="Y1634">
        <v>43</v>
      </c>
      <c r="Z1634">
        <v>43</v>
      </c>
      <c r="AA1634">
        <v>2</v>
      </c>
      <c r="AB1634">
        <v>2</v>
      </c>
      <c r="AC1634">
        <v>14</v>
      </c>
    </row>
    <row r="1635" spans="1:29">
      <c r="A1635">
        <v>1786</v>
      </c>
      <c r="B1635" t="s">
        <v>805</v>
      </c>
      <c r="C1635" t="s">
        <v>3185</v>
      </c>
      <c r="J1635" t="s">
        <v>1436</v>
      </c>
      <c r="K1635">
        <v>0</v>
      </c>
      <c r="N1635" t="b">
        <v>1</v>
      </c>
      <c r="O1635" t="b">
        <v>0</v>
      </c>
      <c r="P1635" t="b">
        <v>0</v>
      </c>
      <c r="Q1635">
        <v>9</v>
      </c>
      <c r="R1635">
        <v>9</v>
      </c>
      <c r="S1635">
        <v>1</v>
      </c>
      <c r="T1635">
        <v>2</v>
      </c>
      <c r="U1635" t="b">
        <v>1</v>
      </c>
      <c r="V1635" t="s">
        <v>3115</v>
      </c>
      <c r="W1635" t="s">
        <v>3116</v>
      </c>
      <c r="X1635" t="s">
        <v>15376</v>
      </c>
      <c r="Y1635">
        <v>43</v>
      </c>
      <c r="Z1635">
        <v>43</v>
      </c>
      <c r="AA1635">
        <v>3</v>
      </c>
      <c r="AB1635">
        <v>3</v>
      </c>
      <c r="AC1635">
        <v>14</v>
      </c>
    </row>
    <row r="1636" spans="1:29">
      <c r="A1636">
        <v>1787</v>
      </c>
      <c r="B1636" t="s">
        <v>805</v>
      </c>
      <c r="C1636" t="s">
        <v>3186</v>
      </c>
      <c r="J1636" t="s">
        <v>1436</v>
      </c>
      <c r="K1636">
        <v>0</v>
      </c>
      <c r="N1636" t="b">
        <v>1</v>
      </c>
      <c r="O1636" t="b">
        <v>0</v>
      </c>
      <c r="P1636" t="b">
        <v>0</v>
      </c>
      <c r="Q1636">
        <v>9</v>
      </c>
      <c r="R1636">
        <v>9</v>
      </c>
      <c r="S1636">
        <v>1</v>
      </c>
      <c r="T1636">
        <v>2</v>
      </c>
      <c r="U1636" t="b">
        <v>1</v>
      </c>
      <c r="V1636" t="s">
        <v>3115</v>
      </c>
      <c r="W1636" t="s">
        <v>3116</v>
      </c>
      <c r="X1636" t="s">
        <v>14819</v>
      </c>
      <c r="Y1636">
        <v>43</v>
      </c>
      <c r="Z1636">
        <v>43</v>
      </c>
      <c r="AA1636">
        <v>4</v>
      </c>
      <c r="AB1636">
        <v>4</v>
      </c>
      <c r="AC1636">
        <v>14</v>
      </c>
    </row>
    <row r="1637" spans="1:29">
      <c r="A1637">
        <v>1788</v>
      </c>
      <c r="B1637" t="s">
        <v>805</v>
      </c>
      <c r="C1637" t="s">
        <v>3187</v>
      </c>
      <c r="J1637" t="s">
        <v>1444</v>
      </c>
      <c r="K1637">
        <v>0</v>
      </c>
      <c r="N1637" t="b">
        <v>1</v>
      </c>
      <c r="O1637" t="b">
        <v>0</v>
      </c>
      <c r="P1637" t="b">
        <v>0</v>
      </c>
      <c r="Q1637">
        <v>9</v>
      </c>
      <c r="R1637">
        <v>9</v>
      </c>
      <c r="S1637">
        <v>1</v>
      </c>
      <c r="T1637">
        <v>2</v>
      </c>
      <c r="U1637" t="b">
        <v>1</v>
      </c>
      <c r="V1637" t="s">
        <v>3115</v>
      </c>
      <c r="W1637" t="s">
        <v>3116</v>
      </c>
      <c r="X1637" t="s">
        <v>14489</v>
      </c>
      <c r="Y1637">
        <v>24</v>
      </c>
      <c r="Z1637">
        <v>24</v>
      </c>
      <c r="AA1637">
        <v>7</v>
      </c>
      <c r="AB1637">
        <v>7</v>
      </c>
      <c r="AC1637">
        <v>14</v>
      </c>
    </row>
    <row r="1638" spans="1:29">
      <c r="A1638">
        <v>1789</v>
      </c>
      <c r="B1638" t="s">
        <v>805</v>
      </c>
      <c r="C1638" t="s">
        <v>3188</v>
      </c>
      <c r="J1638" t="s">
        <v>1444</v>
      </c>
      <c r="K1638">
        <v>0</v>
      </c>
      <c r="N1638" t="b">
        <v>1</v>
      </c>
      <c r="O1638" t="b">
        <v>0</v>
      </c>
      <c r="P1638" t="b">
        <v>0</v>
      </c>
      <c r="Q1638">
        <v>9</v>
      </c>
      <c r="R1638">
        <v>9</v>
      </c>
      <c r="S1638">
        <v>1</v>
      </c>
      <c r="T1638">
        <v>2</v>
      </c>
      <c r="U1638" t="b">
        <v>1</v>
      </c>
      <c r="V1638" t="s">
        <v>3115</v>
      </c>
      <c r="W1638" t="s">
        <v>3116</v>
      </c>
      <c r="X1638" t="s">
        <v>14634</v>
      </c>
      <c r="Y1638">
        <v>25</v>
      </c>
      <c r="Z1638">
        <v>25</v>
      </c>
      <c r="AA1638">
        <v>7</v>
      </c>
      <c r="AB1638">
        <v>7</v>
      </c>
      <c r="AC1638">
        <v>14</v>
      </c>
    </row>
    <row r="1639" spans="1:29">
      <c r="A1639">
        <v>1790</v>
      </c>
      <c r="B1639" t="s">
        <v>805</v>
      </c>
      <c r="C1639" t="s">
        <v>3189</v>
      </c>
      <c r="J1639" t="s">
        <v>1444</v>
      </c>
      <c r="K1639">
        <v>0</v>
      </c>
      <c r="N1639" t="b">
        <v>1</v>
      </c>
      <c r="O1639" t="b">
        <v>0</v>
      </c>
      <c r="P1639" t="b">
        <v>0</v>
      </c>
      <c r="Q1639">
        <v>9</v>
      </c>
      <c r="R1639">
        <v>9</v>
      </c>
      <c r="S1639">
        <v>1</v>
      </c>
      <c r="T1639">
        <v>2</v>
      </c>
      <c r="U1639" t="b">
        <v>1</v>
      </c>
      <c r="V1639" t="s">
        <v>3115</v>
      </c>
      <c r="W1639" t="s">
        <v>3116</v>
      </c>
      <c r="X1639" t="s">
        <v>14718</v>
      </c>
      <c r="Y1639">
        <v>26</v>
      </c>
      <c r="Z1639">
        <v>26</v>
      </c>
      <c r="AA1639">
        <v>7</v>
      </c>
      <c r="AB1639">
        <v>7</v>
      </c>
      <c r="AC1639">
        <v>14</v>
      </c>
    </row>
    <row r="1640" spans="1:29">
      <c r="A1640">
        <v>1791</v>
      </c>
      <c r="B1640" t="s">
        <v>805</v>
      </c>
      <c r="C1640" t="s">
        <v>3190</v>
      </c>
      <c r="J1640" t="s">
        <v>1444</v>
      </c>
      <c r="K1640">
        <v>0</v>
      </c>
      <c r="N1640" t="b">
        <v>1</v>
      </c>
      <c r="O1640" t="b">
        <v>0</v>
      </c>
      <c r="P1640" t="b">
        <v>0</v>
      </c>
      <c r="Q1640">
        <v>9</v>
      </c>
      <c r="R1640">
        <v>9</v>
      </c>
      <c r="S1640">
        <v>1</v>
      </c>
      <c r="T1640">
        <v>2</v>
      </c>
      <c r="U1640" t="b">
        <v>1</v>
      </c>
      <c r="V1640" t="s">
        <v>3115</v>
      </c>
      <c r="W1640" t="s">
        <v>3116</v>
      </c>
      <c r="X1640" t="s">
        <v>14635</v>
      </c>
      <c r="Y1640">
        <v>27</v>
      </c>
      <c r="Z1640">
        <v>27</v>
      </c>
      <c r="AA1640">
        <v>7</v>
      </c>
      <c r="AB1640">
        <v>7</v>
      </c>
      <c r="AC1640">
        <v>14</v>
      </c>
    </row>
    <row r="1641" spans="1:29">
      <c r="A1641">
        <v>1792</v>
      </c>
      <c r="B1641" t="s">
        <v>805</v>
      </c>
      <c r="C1641" t="s">
        <v>3191</v>
      </c>
      <c r="J1641" t="s">
        <v>1444</v>
      </c>
      <c r="K1641">
        <v>0</v>
      </c>
      <c r="N1641" t="b">
        <v>1</v>
      </c>
      <c r="O1641" t="b">
        <v>0</v>
      </c>
      <c r="P1641" t="b">
        <v>0</v>
      </c>
      <c r="Q1641">
        <v>9</v>
      </c>
      <c r="R1641">
        <v>9</v>
      </c>
      <c r="S1641">
        <v>1</v>
      </c>
      <c r="T1641">
        <v>2</v>
      </c>
      <c r="U1641" t="b">
        <v>1</v>
      </c>
      <c r="V1641" t="s">
        <v>3115</v>
      </c>
      <c r="W1641" t="s">
        <v>3116</v>
      </c>
      <c r="X1641" t="s">
        <v>14730</v>
      </c>
      <c r="Y1641">
        <v>28</v>
      </c>
      <c r="Z1641">
        <v>28</v>
      </c>
      <c r="AA1641">
        <v>7</v>
      </c>
      <c r="AB1641">
        <v>7</v>
      </c>
      <c r="AC1641">
        <v>14</v>
      </c>
    </row>
    <row r="1642" spans="1:29">
      <c r="A1642">
        <v>1793</v>
      </c>
      <c r="B1642" t="s">
        <v>805</v>
      </c>
      <c r="C1642" t="s">
        <v>3192</v>
      </c>
      <c r="J1642" t="s">
        <v>1444</v>
      </c>
      <c r="K1642">
        <v>0</v>
      </c>
      <c r="N1642" t="b">
        <v>1</v>
      </c>
      <c r="O1642" t="b">
        <v>0</v>
      </c>
      <c r="P1642" t="b">
        <v>0</v>
      </c>
      <c r="Q1642">
        <v>9</v>
      </c>
      <c r="R1642">
        <v>9</v>
      </c>
      <c r="S1642">
        <v>1</v>
      </c>
      <c r="T1642">
        <v>2</v>
      </c>
      <c r="U1642" t="b">
        <v>1</v>
      </c>
      <c r="V1642" t="s">
        <v>3115</v>
      </c>
      <c r="W1642" t="s">
        <v>3116</v>
      </c>
      <c r="X1642" t="s">
        <v>14636</v>
      </c>
      <c r="Y1642">
        <v>29</v>
      </c>
      <c r="Z1642">
        <v>29</v>
      </c>
      <c r="AA1642">
        <v>7</v>
      </c>
      <c r="AB1642">
        <v>7</v>
      </c>
      <c r="AC1642">
        <v>14</v>
      </c>
    </row>
    <row r="1643" spans="1:29">
      <c r="A1643">
        <v>1794</v>
      </c>
      <c r="B1643" t="s">
        <v>805</v>
      </c>
      <c r="C1643" t="s">
        <v>3193</v>
      </c>
      <c r="J1643" t="s">
        <v>1444</v>
      </c>
      <c r="K1643">
        <v>0</v>
      </c>
      <c r="N1643" t="b">
        <v>1</v>
      </c>
      <c r="O1643" t="b">
        <v>0</v>
      </c>
      <c r="P1643" t="b">
        <v>0</v>
      </c>
      <c r="Q1643">
        <v>9</v>
      </c>
      <c r="R1643">
        <v>9</v>
      </c>
      <c r="S1643">
        <v>1</v>
      </c>
      <c r="T1643">
        <v>2</v>
      </c>
      <c r="U1643" t="b">
        <v>1</v>
      </c>
      <c r="V1643" t="s">
        <v>3115</v>
      </c>
      <c r="W1643" t="s">
        <v>3116</v>
      </c>
      <c r="X1643" t="s">
        <v>14637</v>
      </c>
      <c r="Y1643">
        <v>30</v>
      </c>
      <c r="Z1643">
        <v>30</v>
      </c>
      <c r="AA1643">
        <v>7</v>
      </c>
      <c r="AB1643">
        <v>7</v>
      </c>
      <c r="AC1643">
        <v>14</v>
      </c>
    </row>
    <row r="1644" spans="1:29">
      <c r="A1644">
        <v>1795</v>
      </c>
      <c r="B1644" t="s">
        <v>805</v>
      </c>
      <c r="C1644" t="s">
        <v>3194</v>
      </c>
      <c r="J1644" t="s">
        <v>1444</v>
      </c>
      <c r="K1644">
        <v>0</v>
      </c>
      <c r="N1644" t="b">
        <v>1</v>
      </c>
      <c r="O1644" t="b">
        <v>0</v>
      </c>
      <c r="P1644" t="b">
        <v>0</v>
      </c>
      <c r="Q1644">
        <v>9</v>
      </c>
      <c r="R1644">
        <v>9</v>
      </c>
      <c r="S1644">
        <v>1</v>
      </c>
      <c r="T1644">
        <v>2</v>
      </c>
      <c r="U1644" t="b">
        <v>1</v>
      </c>
      <c r="V1644" t="s">
        <v>3115</v>
      </c>
      <c r="W1644" t="s">
        <v>3116</v>
      </c>
      <c r="X1644" t="s">
        <v>14770</v>
      </c>
      <c r="Y1644">
        <v>31</v>
      </c>
      <c r="Z1644">
        <v>31</v>
      </c>
      <c r="AA1644">
        <v>7</v>
      </c>
      <c r="AB1644">
        <v>7</v>
      </c>
      <c r="AC1644">
        <v>14</v>
      </c>
    </row>
    <row r="1645" spans="1:29">
      <c r="A1645">
        <v>1796</v>
      </c>
      <c r="B1645" t="s">
        <v>805</v>
      </c>
      <c r="C1645" t="s">
        <v>3195</v>
      </c>
      <c r="J1645" t="s">
        <v>1444</v>
      </c>
      <c r="K1645">
        <v>0</v>
      </c>
      <c r="N1645" t="b">
        <v>1</v>
      </c>
      <c r="O1645" t="b">
        <v>0</v>
      </c>
      <c r="P1645" t="b">
        <v>0</v>
      </c>
      <c r="Q1645">
        <v>9</v>
      </c>
      <c r="R1645">
        <v>9</v>
      </c>
      <c r="S1645">
        <v>1</v>
      </c>
      <c r="T1645">
        <v>2</v>
      </c>
      <c r="U1645" t="b">
        <v>1</v>
      </c>
      <c r="V1645" t="s">
        <v>3115</v>
      </c>
      <c r="W1645" t="s">
        <v>3116</v>
      </c>
      <c r="X1645" t="s">
        <v>14771</v>
      </c>
      <c r="Y1645">
        <v>32</v>
      </c>
      <c r="Z1645">
        <v>32</v>
      </c>
      <c r="AA1645">
        <v>7</v>
      </c>
      <c r="AB1645">
        <v>7</v>
      </c>
      <c r="AC1645">
        <v>14</v>
      </c>
    </row>
    <row r="1646" spans="1:29">
      <c r="A1646">
        <v>1797</v>
      </c>
      <c r="B1646" t="s">
        <v>805</v>
      </c>
      <c r="C1646" t="s">
        <v>3196</v>
      </c>
      <c r="J1646" t="s">
        <v>1444</v>
      </c>
      <c r="K1646">
        <v>0</v>
      </c>
      <c r="N1646" t="b">
        <v>1</v>
      </c>
      <c r="O1646" t="b">
        <v>0</v>
      </c>
      <c r="P1646" t="b">
        <v>0</v>
      </c>
      <c r="Q1646">
        <v>9</v>
      </c>
      <c r="R1646">
        <v>9</v>
      </c>
      <c r="S1646">
        <v>1</v>
      </c>
      <c r="T1646">
        <v>2</v>
      </c>
      <c r="U1646" t="b">
        <v>1</v>
      </c>
      <c r="V1646" t="s">
        <v>3115</v>
      </c>
      <c r="W1646" t="s">
        <v>3116</v>
      </c>
      <c r="X1646" t="s">
        <v>14772</v>
      </c>
      <c r="Y1646">
        <v>33</v>
      </c>
      <c r="Z1646">
        <v>33</v>
      </c>
      <c r="AA1646">
        <v>7</v>
      </c>
      <c r="AB1646">
        <v>7</v>
      </c>
      <c r="AC1646">
        <v>14</v>
      </c>
    </row>
    <row r="1647" spans="1:29">
      <c r="A1647">
        <v>1798</v>
      </c>
      <c r="B1647" t="s">
        <v>805</v>
      </c>
      <c r="C1647" t="s">
        <v>3197</v>
      </c>
      <c r="J1647" t="s">
        <v>1444</v>
      </c>
      <c r="K1647">
        <v>0</v>
      </c>
      <c r="N1647" t="b">
        <v>1</v>
      </c>
      <c r="O1647" t="b">
        <v>0</v>
      </c>
      <c r="P1647" t="b">
        <v>0</v>
      </c>
      <c r="Q1647">
        <v>9</v>
      </c>
      <c r="R1647">
        <v>9</v>
      </c>
      <c r="S1647">
        <v>1</v>
      </c>
      <c r="T1647">
        <v>2</v>
      </c>
      <c r="U1647" t="b">
        <v>1</v>
      </c>
      <c r="V1647" t="s">
        <v>3115</v>
      </c>
      <c r="W1647" t="s">
        <v>3116</v>
      </c>
      <c r="X1647" t="s">
        <v>14775</v>
      </c>
      <c r="Y1647">
        <v>34</v>
      </c>
      <c r="Z1647">
        <v>34</v>
      </c>
      <c r="AA1647">
        <v>7</v>
      </c>
      <c r="AB1647">
        <v>7</v>
      </c>
      <c r="AC1647">
        <v>14</v>
      </c>
    </row>
    <row r="1648" spans="1:29">
      <c r="A1648">
        <v>1799</v>
      </c>
      <c r="B1648" t="s">
        <v>805</v>
      </c>
      <c r="C1648" t="s">
        <v>3198</v>
      </c>
      <c r="J1648" t="s">
        <v>1444</v>
      </c>
      <c r="K1648">
        <v>0</v>
      </c>
      <c r="N1648" t="b">
        <v>1</v>
      </c>
      <c r="O1648" t="b">
        <v>0</v>
      </c>
      <c r="P1648" t="b">
        <v>0</v>
      </c>
      <c r="Q1648">
        <v>9</v>
      </c>
      <c r="R1648">
        <v>9</v>
      </c>
      <c r="S1648">
        <v>1</v>
      </c>
      <c r="T1648">
        <v>2</v>
      </c>
      <c r="U1648" t="b">
        <v>1</v>
      </c>
      <c r="V1648" t="s">
        <v>3115</v>
      </c>
      <c r="W1648" t="s">
        <v>3116</v>
      </c>
      <c r="X1648" t="s">
        <v>14776</v>
      </c>
      <c r="Y1648">
        <v>35</v>
      </c>
      <c r="Z1648">
        <v>35</v>
      </c>
      <c r="AA1648">
        <v>7</v>
      </c>
      <c r="AB1648">
        <v>7</v>
      </c>
      <c r="AC1648">
        <v>14</v>
      </c>
    </row>
    <row r="1649" spans="1:29">
      <c r="A1649">
        <v>1800</v>
      </c>
      <c r="B1649" t="s">
        <v>805</v>
      </c>
      <c r="C1649" t="s">
        <v>3199</v>
      </c>
      <c r="J1649" t="s">
        <v>1444</v>
      </c>
      <c r="K1649">
        <v>0</v>
      </c>
      <c r="N1649" t="b">
        <v>1</v>
      </c>
      <c r="O1649" t="b">
        <v>0</v>
      </c>
      <c r="P1649" t="b">
        <v>0</v>
      </c>
      <c r="Q1649">
        <v>9</v>
      </c>
      <c r="R1649">
        <v>9</v>
      </c>
      <c r="S1649">
        <v>1</v>
      </c>
      <c r="T1649">
        <v>2</v>
      </c>
      <c r="U1649" t="b">
        <v>1</v>
      </c>
      <c r="V1649" t="s">
        <v>3115</v>
      </c>
      <c r="W1649" t="s">
        <v>3116</v>
      </c>
      <c r="X1649" t="s">
        <v>14777</v>
      </c>
      <c r="Y1649">
        <v>36</v>
      </c>
      <c r="Z1649">
        <v>36</v>
      </c>
      <c r="AA1649">
        <v>7</v>
      </c>
      <c r="AB1649">
        <v>7</v>
      </c>
      <c r="AC1649">
        <v>14</v>
      </c>
    </row>
    <row r="1650" spans="1:29">
      <c r="A1650">
        <v>1801</v>
      </c>
      <c r="B1650" t="s">
        <v>805</v>
      </c>
      <c r="C1650" t="s">
        <v>3200</v>
      </c>
      <c r="J1650" t="s">
        <v>1444</v>
      </c>
      <c r="K1650">
        <v>0</v>
      </c>
      <c r="N1650" t="b">
        <v>1</v>
      </c>
      <c r="O1650" t="b">
        <v>0</v>
      </c>
      <c r="P1650" t="b">
        <v>0</v>
      </c>
      <c r="Q1650">
        <v>9</v>
      </c>
      <c r="R1650">
        <v>9</v>
      </c>
      <c r="S1650">
        <v>1</v>
      </c>
      <c r="T1650">
        <v>2</v>
      </c>
      <c r="U1650" t="b">
        <v>1</v>
      </c>
      <c r="V1650" t="s">
        <v>3115</v>
      </c>
      <c r="W1650" t="s">
        <v>3116</v>
      </c>
      <c r="X1650" t="s">
        <v>14664</v>
      </c>
      <c r="Y1650">
        <v>37</v>
      </c>
      <c r="Z1650">
        <v>37</v>
      </c>
      <c r="AA1650">
        <v>7</v>
      </c>
      <c r="AB1650">
        <v>7</v>
      </c>
      <c r="AC1650">
        <v>14</v>
      </c>
    </row>
    <row r="1651" spans="1:29">
      <c r="A1651">
        <v>1802</v>
      </c>
      <c r="B1651" t="s">
        <v>805</v>
      </c>
      <c r="C1651" t="s">
        <v>3201</v>
      </c>
      <c r="J1651" t="s">
        <v>1444</v>
      </c>
      <c r="K1651">
        <v>0</v>
      </c>
      <c r="N1651" t="b">
        <v>1</v>
      </c>
      <c r="O1651" t="b">
        <v>0</v>
      </c>
      <c r="P1651" t="b">
        <v>0</v>
      </c>
      <c r="Q1651">
        <v>9</v>
      </c>
      <c r="R1651">
        <v>9</v>
      </c>
      <c r="S1651">
        <v>1</v>
      </c>
      <c r="T1651">
        <v>2</v>
      </c>
      <c r="U1651" t="b">
        <v>1</v>
      </c>
      <c r="V1651" t="s">
        <v>3115</v>
      </c>
      <c r="W1651" t="s">
        <v>3116</v>
      </c>
      <c r="X1651" t="s">
        <v>14747</v>
      </c>
      <c r="Y1651">
        <v>38</v>
      </c>
      <c r="Z1651">
        <v>38</v>
      </c>
      <c r="AA1651">
        <v>7</v>
      </c>
      <c r="AB1651">
        <v>7</v>
      </c>
      <c r="AC1651">
        <v>14</v>
      </c>
    </row>
    <row r="1652" spans="1:29">
      <c r="A1652">
        <v>1803</v>
      </c>
      <c r="B1652" t="s">
        <v>805</v>
      </c>
      <c r="C1652" t="s">
        <v>3202</v>
      </c>
      <c r="J1652" t="s">
        <v>1444</v>
      </c>
      <c r="K1652">
        <v>0</v>
      </c>
      <c r="N1652" t="b">
        <v>1</v>
      </c>
      <c r="O1652" t="b">
        <v>0</v>
      </c>
      <c r="P1652" t="b">
        <v>0</v>
      </c>
      <c r="Q1652">
        <v>9</v>
      </c>
      <c r="R1652">
        <v>9</v>
      </c>
      <c r="S1652">
        <v>1</v>
      </c>
      <c r="T1652">
        <v>2</v>
      </c>
      <c r="U1652" t="b">
        <v>1</v>
      </c>
      <c r="V1652" t="s">
        <v>3115</v>
      </c>
      <c r="W1652" t="s">
        <v>3116</v>
      </c>
      <c r="X1652" t="s">
        <v>14667</v>
      </c>
      <c r="Y1652">
        <v>39</v>
      </c>
      <c r="Z1652">
        <v>39</v>
      </c>
      <c r="AA1652">
        <v>7</v>
      </c>
      <c r="AB1652">
        <v>7</v>
      </c>
      <c r="AC1652">
        <v>14</v>
      </c>
    </row>
    <row r="1653" spans="1:29">
      <c r="A1653">
        <v>1804</v>
      </c>
      <c r="B1653" t="s">
        <v>805</v>
      </c>
      <c r="C1653" t="s">
        <v>3203</v>
      </c>
      <c r="J1653" t="s">
        <v>1444</v>
      </c>
      <c r="K1653">
        <v>0</v>
      </c>
      <c r="N1653" t="b">
        <v>1</v>
      </c>
      <c r="O1653" t="b">
        <v>0</v>
      </c>
      <c r="P1653" t="b">
        <v>0</v>
      </c>
      <c r="Q1653">
        <v>9</v>
      </c>
      <c r="R1653">
        <v>9</v>
      </c>
      <c r="S1653">
        <v>1</v>
      </c>
      <c r="T1653">
        <v>2</v>
      </c>
      <c r="U1653" t="b">
        <v>1</v>
      </c>
      <c r="V1653" t="s">
        <v>3115</v>
      </c>
      <c r="W1653" t="s">
        <v>3116</v>
      </c>
      <c r="X1653" t="s">
        <v>14749</v>
      </c>
      <c r="Y1653">
        <v>40</v>
      </c>
      <c r="Z1653">
        <v>40</v>
      </c>
      <c r="AA1653">
        <v>7</v>
      </c>
      <c r="AB1653">
        <v>7</v>
      </c>
      <c r="AC1653">
        <v>14</v>
      </c>
    </row>
    <row r="1654" spans="1:29">
      <c r="A1654">
        <v>1805</v>
      </c>
      <c r="B1654" t="s">
        <v>805</v>
      </c>
      <c r="C1654" t="s">
        <v>3204</v>
      </c>
      <c r="J1654" t="s">
        <v>1444</v>
      </c>
      <c r="K1654">
        <v>0</v>
      </c>
      <c r="N1654" t="b">
        <v>1</v>
      </c>
      <c r="O1654" t="b">
        <v>0</v>
      </c>
      <c r="P1654" t="b">
        <v>0</v>
      </c>
      <c r="Q1654">
        <v>9</v>
      </c>
      <c r="R1654">
        <v>9</v>
      </c>
      <c r="S1654">
        <v>1</v>
      </c>
      <c r="T1654">
        <v>2</v>
      </c>
      <c r="U1654" t="b">
        <v>1</v>
      </c>
      <c r="V1654" t="s">
        <v>3115</v>
      </c>
      <c r="W1654" t="s">
        <v>3116</v>
      </c>
      <c r="X1654" t="s">
        <v>14751</v>
      </c>
      <c r="Y1654">
        <v>41</v>
      </c>
      <c r="Z1654">
        <v>41</v>
      </c>
      <c r="AA1654">
        <v>7</v>
      </c>
      <c r="AB1654">
        <v>7</v>
      </c>
      <c r="AC1654">
        <v>14</v>
      </c>
    </row>
    <row r="1655" spans="1:29">
      <c r="A1655">
        <v>1806</v>
      </c>
      <c r="B1655" t="s">
        <v>805</v>
      </c>
      <c r="C1655" t="s">
        <v>3205</v>
      </c>
      <c r="J1655" t="s">
        <v>1444</v>
      </c>
      <c r="K1655">
        <v>0</v>
      </c>
      <c r="N1655" t="b">
        <v>1</v>
      </c>
      <c r="O1655" t="b">
        <v>0</v>
      </c>
      <c r="P1655" t="b">
        <v>0</v>
      </c>
      <c r="Q1655">
        <v>9</v>
      </c>
      <c r="R1655">
        <v>9</v>
      </c>
      <c r="S1655">
        <v>1</v>
      </c>
      <c r="T1655">
        <v>2</v>
      </c>
      <c r="U1655" t="b">
        <v>1</v>
      </c>
      <c r="V1655" t="s">
        <v>3115</v>
      </c>
      <c r="W1655" t="s">
        <v>3116</v>
      </c>
      <c r="X1655" t="s">
        <v>14670</v>
      </c>
      <c r="Y1655">
        <v>42</v>
      </c>
      <c r="Z1655">
        <v>42</v>
      </c>
      <c r="AA1655">
        <v>7</v>
      </c>
      <c r="AB1655">
        <v>7</v>
      </c>
      <c r="AC1655">
        <v>14</v>
      </c>
    </row>
    <row r="1656" spans="1:29">
      <c r="A1656">
        <v>1807</v>
      </c>
      <c r="B1656" t="s">
        <v>805</v>
      </c>
      <c r="C1656" t="s">
        <v>3206</v>
      </c>
      <c r="J1656" t="s">
        <v>1444</v>
      </c>
      <c r="K1656">
        <v>0</v>
      </c>
      <c r="N1656" t="b">
        <v>1</v>
      </c>
      <c r="O1656" t="b">
        <v>0</v>
      </c>
      <c r="P1656" t="b">
        <v>0</v>
      </c>
      <c r="Q1656">
        <v>9</v>
      </c>
      <c r="R1656">
        <v>9</v>
      </c>
      <c r="S1656">
        <v>1</v>
      </c>
      <c r="T1656">
        <v>2</v>
      </c>
      <c r="U1656" t="b">
        <v>1</v>
      </c>
      <c r="V1656" t="s">
        <v>3115</v>
      </c>
      <c r="W1656" t="s">
        <v>3116</v>
      </c>
      <c r="X1656" t="s">
        <v>14674</v>
      </c>
      <c r="Y1656">
        <v>43</v>
      </c>
      <c r="Z1656">
        <v>43</v>
      </c>
      <c r="AA1656">
        <v>7</v>
      </c>
      <c r="AB1656">
        <v>7</v>
      </c>
      <c r="AC1656">
        <v>14</v>
      </c>
    </row>
    <row r="1657" spans="1:29">
      <c r="A1657">
        <v>1808</v>
      </c>
      <c r="B1657" t="s">
        <v>805</v>
      </c>
      <c r="C1657" t="s">
        <v>3207</v>
      </c>
      <c r="J1657" t="s">
        <v>1444</v>
      </c>
      <c r="K1657">
        <v>0</v>
      </c>
      <c r="N1657" t="b">
        <v>1</v>
      </c>
      <c r="O1657" t="b">
        <v>0</v>
      </c>
      <c r="P1657" t="b">
        <v>0</v>
      </c>
      <c r="Q1657">
        <v>9</v>
      </c>
      <c r="R1657">
        <v>9</v>
      </c>
      <c r="S1657">
        <v>1</v>
      </c>
      <c r="T1657">
        <v>2</v>
      </c>
      <c r="U1657" t="b">
        <v>1</v>
      </c>
      <c r="V1657" t="s">
        <v>3115</v>
      </c>
      <c r="W1657" t="s">
        <v>3116</v>
      </c>
      <c r="X1657" t="s">
        <v>14446</v>
      </c>
      <c r="Y1657">
        <v>24</v>
      </c>
      <c r="Z1657">
        <v>24</v>
      </c>
      <c r="AA1657">
        <v>8</v>
      </c>
      <c r="AB1657">
        <v>8</v>
      </c>
      <c r="AC1657">
        <v>14</v>
      </c>
    </row>
    <row r="1658" spans="1:29">
      <c r="A1658">
        <v>1809</v>
      </c>
      <c r="B1658" t="s">
        <v>805</v>
      </c>
      <c r="C1658" t="s">
        <v>3208</v>
      </c>
      <c r="J1658" t="s">
        <v>1444</v>
      </c>
      <c r="K1658">
        <v>0</v>
      </c>
      <c r="N1658" t="b">
        <v>1</v>
      </c>
      <c r="O1658" t="b">
        <v>0</v>
      </c>
      <c r="P1658" t="b">
        <v>0</v>
      </c>
      <c r="Q1658">
        <v>9</v>
      </c>
      <c r="R1658">
        <v>9</v>
      </c>
      <c r="S1658">
        <v>1</v>
      </c>
      <c r="T1658">
        <v>2</v>
      </c>
      <c r="U1658" t="b">
        <v>1</v>
      </c>
      <c r="V1658" t="s">
        <v>3115</v>
      </c>
      <c r="W1658" t="s">
        <v>3116</v>
      </c>
      <c r="X1658" t="s">
        <v>14640</v>
      </c>
      <c r="Y1658">
        <v>25</v>
      </c>
      <c r="Z1658">
        <v>25</v>
      </c>
      <c r="AA1658">
        <v>8</v>
      </c>
      <c r="AB1658">
        <v>8</v>
      </c>
      <c r="AC1658">
        <v>14</v>
      </c>
    </row>
    <row r="1659" spans="1:29">
      <c r="A1659">
        <v>1810</v>
      </c>
      <c r="B1659" t="s">
        <v>805</v>
      </c>
      <c r="C1659" t="s">
        <v>3209</v>
      </c>
      <c r="J1659" t="s">
        <v>1444</v>
      </c>
      <c r="K1659">
        <v>0</v>
      </c>
      <c r="N1659" t="b">
        <v>1</v>
      </c>
      <c r="O1659" t="b">
        <v>0</v>
      </c>
      <c r="P1659" t="b">
        <v>0</v>
      </c>
      <c r="Q1659">
        <v>9</v>
      </c>
      <c r="R1659">
        <v>9</v>
      </c>
      <c r="S1659">
        <v>1</v>
      </c>
      <c r="T1659">
        <v>2</v>
      </c>
      <c r="U1659" t="b">
        <v>1</v>
      </c>
      <c r="V1659" t="s">
        <v>3115</v>
      </c>
      <c r="W1659" t="s">
        <v>3116</v>
      </c>
      <c r="X1659" t="s">
        <v>14722</v>
      </c>
      <c r="Y1659">
        <v>26</v>
      </c>
      <c r="Z1659">
        <v>26</v>
      </c>
      <c r="AA1659">
        <v>8</v>
      </c>
      <c r="AB1659">
        <v>8</v>
      </c>
      <c r="AC1659">
        <v>14</v>
      </c>
    </row>
    <row r="1660" spans="1:29">
      <c r="A1660">
        <v>1811</v>
      </c>
      <c r="B1660" t="s">
        <v>805</v>
      </c>
      <c r="C1660" t="s">
        <v>3210</v>
      </c>
      <c r="J1660" t="s">
        <v>1444</v>
      </c>
      <c r="K1660">
        <v>0</v>
      </c>
      <c r="N1660" t="b">
        <v>1</v>
      </c>
      <c r="O1660" t="b">
        <v>0</v>
      </c>
      <c r="P1660" t="b">
        <v>0</v>
      </c>
      <c r="Q1660">
        <v>9</v>
      </c>
      <c r="R1660">
        <v>9</v>
      </c>
      <c r="S1660">
        <v>1</v>
      </c>
      <c r="T1660">
        <v>2</v>
      </c>
      <c r="U1660" t="b">
        <v>1</v>
      </c>
      <c r="V1660" t="s">
        <v>3115</v>
      </c>
      <c r="W1660" t="s">
        <v>3116</v>
      </c>
      <c r="X1660" t="s">
        <v>14641</v>
      </c>
      <c r="Y1660">
        <v>27</v>
      </c>
      <c r="Z1660">
        <v>27</v>
      </c>
      <c r="AA1660">
        <v>8</v>
      </c>
      <c r="AB1660">
        <v>8</v>
      </c>
      <c r="AC1660">
        <v>14</v>
      </c>
    </row>
    <row r="1661" spans="1:29">
      <c r="A1661">
        <v>1812</v>
      </c>
      <c r="B1661" t="s">
        <v>805</v>
      </c>
      <c r="C1661" t="s">
        <v>3211</v>
      </c>
      <c r="J1661" t="s">
        <v>1444</v>
      </c>
      <c r="K1661">
        <v>0</v>
      </c>
      <c r="N1661" t="b">
        <v>1</v>
      </c>
      <c r="O1661" t="b">
        <v>0</v>
      </c>
      <c r="P1661" t="b">
        <v>0</v>
      </c>
      <c r="Q1661">
        <v>9</v>
      </c>
      <c r="R1661">
        <v>9</v>
      </c>
      <c r="S1661">
        <v>1</v>
      </c>
      <c r="T1661">
        <v>2</v>
      </c>
      <c r="U1661" t="b">
        <v>1</v>
      </c>
      <c r="V1661" t="s">
        <v>3115</v>
      </c>
      <c r="W1661" t="s">
        <v>3116</v>
      </c>
      <c r="X1661" t="s">
        <v>14731</v>
      </c>
      <c r="Y1661">
        <v>28</v>
      </c>
      <c r="Z1661">
        <v>28</v>
      </c>
      <c r="AA1661">
        <v>8</v>
      </c>
      <c r="AB1661">
        <v>8</v>
      </c>
      <c r="AC1661">
        <v>14</v>
      </c>
    </row>
    <row r="1662" spans="1:29">
      <c r="A1662">
        <v>1813</v>
      </c>
      <c r="B1662" t="s">
        <v>805</v>
      </c>
      <c r="C1662" t="s">
        <v>3212</v>
      </c>
      <c r="J1662" t="s">
        <v>1444</v>
      </c>
      <c r="K1662">
        <v>0</v>
      </c>
      <c r="N1662" t="b">
        <v>1</v>
      </c>
      <c r="O1662" t="b">
        <v>0</v>
      </c>
      <c r="P1662" t="b">
        <v>0</v>
      </c>
      <c r="Q1662">
        <v>9</v>
      </c>
      <c r="R1662">
        <v>9</v>
      </c>
      <c r="S1662">
        <v>1</v>
      </c>
      <c r="T1662">
        <v>2</v>
      </c>
      <c r="U1662" t="b">
        <v>1</v>
      </c>
      <c r="V1662" t="s">
        <v>3115</v>
      </c>
      <c r="W1662" t="s">
        <v>3116</v>
      </c>
      <c r="X1662" t="s">
        <v>14642</v>
      </c>
      <c r="Y1662">
        <v>29</v>
      </c>
      <c r="Z1662">
        <v>29</v>
      </c>
      <c r="AA1662">
        <v>8</v>
      </c>
      <c r="AB1662">
        <v>8</v>
      </c>
      <c r="AC1662">
        <v>14</v>
      </c>
    </row>
    <row r="1663" spans="1:29">
      <c r="A1663">
        <v>1814</v>
      </c>
      <c r="B1663" t="s">
        <v>805</v>
      </c>
      <c r="C1663" t="s">
        <v>3213</v>
      </c>
      <c r="J1663" t="s">
        <v>1444</v>
      </c>
      <c r="K1663">
        <v>0</v>
      </c>
      <c r="N1663" t="b">
        <v>1</v>
      </c>
      <c r="O1663" t="b">
        <v>0</v>
      </c>
      <c r="P1663" t="b">
        <v>0</v>
      </c>
      <c r="Q1663">
        <v>9</v>
      </c>
      <c r="R1663">
        <v>9</v>
      </c>
      <c r="S1663">
        <v>1</v>
      </c>
      <c r="T1663">
        <v>2</v>
      </c>
      <c r="U1663" t="b">
        <v>1</v>
      </c>
      <c r="V1663" t="s">
        <v>3115</v>
      </c>
      <c r="W1663" t="s">
        <v>3116</v>
      </c>
      <c r="X1663" t="s">
        <v>14643</v>
      </c>
      <c r="Y1663">
        <v>30</v>
      </c>
      <c r="Z1663">
        <v>30</v>
      </c>
      <c r="AA1663">
        <v>8</v>
      </c>
      <c r="AB1663">
        <v>8</v>
      </c>
      <c r="AC1663">
        <v>14</v>
      </c>
    </row>
    <row r="1664" spans="1:29">
      <c r="A1664">
        <v>1815</v>
      </c>
      <c r="B1664" t="s">
        <v>805</v>
      </c>
      <c r="C1664" t="s">
        <v>3214</v>
      </c>
      <c r="J1664" t="s">
        <v>1444</v>
      </c>
      <c r="K1664">
        <v>0</v>
      </c>
      <c r="N1664" t="b">
        <v>1</v>
      </c>
      <c r="O1664" t="b">
        <v>0</v>
      </c>
      <c r="P1664" t="b">
        <v>0</v>
      </c>
      <c r="Q1664">
        <v>9</v>
      </c>
      <c r="R1664">
        <v>9</v>
      </c>
      <c r="S1664">
        <v>1</v>
      </c>
      <c r="T1664">
        <v>2</v>
      </c>
      <c r="U1664" t="b">
        <v>1</v>
      </c>
      <c r="V1664" t="s">
        <v>3115</v>
      </c>
      <c r="W1664" t="s">
        <v>3116</v>
      </c>
      <c r="X1664" t="s">
        <v>14778</v>
      </c>
      <c r="Y1664">
        <v>31</v>
      </c>
      <c r="Z1664">
        <v>31</v>
      </c>
      <c r="AA1664">
        <v>8</v>
      </c>
      <c r="AB1664">
        <v>8</v>
      </c>
      <c r="AC1664">
        <v>14</v>
      </c>
    </row>
    <row r="1665" spans="1:29">
      <c r="A1665">
        <v>1816</v>
      </c>
      <c r="B1665" t="s">
        <v>805</v>
      </c>
      <c r="C1665" t="s">
        <v>3215</v>
      </c>
      <c r="J1665" t="s">
        <v>1444</v>
      </c>
      <c r="K1665">
        <v>0</v>
      </c>
      <c r="N1665" t="b">
        <v>1</v>
      </c>
      <c r="O1665" t="b">
        <v>0</v>
      </c>
      <c r="P1665" t="b">
        <v>0</v>
      </c>
      <c r="Q1665">
        <v>9</v>
      </c>
      <c r="R1665">
        <v>9</v>
      </c>
      <c r="S1665">
        <v>1</v>
      </c>
      <c r="T1665">
        <v>2</v>
      </c>
      <c r="U1665" t="b">
        <v>1</v>
      </c>
      <c r="V1665" t="s">
        <v>3115</v>
      </c>
      <c r="W1665" t="s">
        <v>3116</v>
      </c>
      <c r="X1665" t="s">
        <v>14779</v>
      </c>
      <c r="Y1665">
        <v>32</v>
      </c>
      <c r="Z1665">
        <v>32</v>
      </c>
      <c r="AA1665">
        <v>8</v>
      </c>
      <c r="AB1665">
        <v>8</v>
      </c>
      <c r="AC1665">
        <v>14</v>
      </c>
    </row>
    <row r="1666" spans="1:29">
      <c r="A1666">
        <v>1817</v>
      </c>
      <c r="B1666" t="s">
        <v>805</v>
      </c>
      <c r="C1666" t="s">
        <v>3216</v>
      </c>
      <c r="J1666" t="s">
        <v>1444</v>
      </c>
      <c r="K1666">
        <v>0</v>
      </c>
      <c r="N1666" t="b">
        <v>1</v>
      </c>
      <c r="O1666" t="b">
        <v>0</v>
      </c>
      <c r="P1666" t="b">
        <v>0</v>
      </c>
      <c r="Q1666">
        <v>9</v>
      </c>
      <c r="R1666">
        <v>9</v>
      </c>
      <c r="S1666">
        <v>1</v>
      </c>
      <c r="T1666">
        <v>2</v>
      </c>
      <c r="U1666" t="b">
        <v>1</v>
      </c>
      <c r="V1666" t="s">
        <v>3115</v>
      </c>
      <c r="W1666" t="s">
        <v>3116</v>
      </c>
      <c r="X1666" t="s">
        <v>14773</v>
      </c>
      <c r="Y1666">
        <v>33</v>
      </c>
      <c r="Z1666">
        <v>33</v>
      </c>
      <c r="AA1666">
        <v>8</v>
      </c>
      <c r="AB1666">
        <v>8</v>
      </c>
      <c r="AC1666">
        <v>14</v>
      </c>
    </row>
    <row r="1667" spans="1:29">
      <c r="A1667">
        <v>1818</v>
      </c>
      <c r="B1667" t="s">
        <v>805</v>
      </c>
      <c r="C1667" t="s">
        <v>3217</v>
      </c>
      <c r="J1667" t="s">
        <v>1444</v>
      </c>
      <c r="K1667">
        <v>0</v>
      </c>
      <c r="N1667" t="b">
        <v>1</v>
      </c>
      <c r="O1667" t="b">
        <v>0</v>
      </c>
      <c r="P1667" t="b">
        <v>0</v>
      </c>
      <c r="Q1667">
        <v>9</v>
      </c>
      <c r="R1667">
        <v>9</v>
      </c>
      <c r="S1667">
        <v>1</v>
      </c>
      <c r="T1667">
        <v>2</v>
      </c>
      <c r="U1667" t="b">
        <v>1</v>
      </c>
      <c r="V1667" t="s">
        <v>3115</v>
      </c>
      <c r="W1667" t="s">
        <v>3116</v>
      </c>
      <c r="X1667" t="s">
        <v>14780</v>
      </c>
      <c r="Y1667">
        <v>34</v>
      </c>
      <c r="Z1667">
        <v>34</v>
      </c>
      <c r="AA1667">
        <v>8</v>
      </c>
      <c r="AB1667">
        <v>8</v>
      </c>
      <c r="AC1667">
        <v>14</v>
      </c>
    </row>
    <row r="1668" spans="1:29">
      <c r="A1668">
        <v>1819</v>
      </c>
      <c r="B1668" t="s">
        <v>805</v>
      </c>
      <c r="C1668" t="s">
        <v>3218</v>
      </c>
      <c r="J1668" t="s">
        <v>1444</v>
      </c>
      <c r="K1668">
        <v>0</v>
      </c>
      <c r="N1668" t="b">
        <v>1</v>
      </c>
      <c r="O1668" t="b">
        <v>0</v>
      </c>
      <c r="P1668" t="b">
        <v>0</v>
      </c>
      <c r="Q1668">
        <v>9</v>
      </c>
      <c r="R1668">
        <v>9</v>
      </c>
      <c r="S1668">
        <v>1</v>
      </c>
      <c r="T1668">
        <v>2</v>
      </c>
      <c r="U1668" t="b">
        <v>1</v>
      </c>
      <c r="V1668" t="s">
        <v>3115</v>
      </c>
      <c r="W1668" t="s">
        <v>3116</v>
      </c>
      <c r="X1668" t="s">
        <v>14781</v>
      </c>
      <c r="Y1668">
        <v>35</v>
      </c>
      <c r="Z1668">
        <v>35</v>
      </c>
      <c r="AA1668">
        <v>8</v>
      </c>
      <c r="AB1668">
        <v>8</v>
      </c>
      <c r="AC1668">
        <v>14</v>
      </c>
    </row>
    <row r="1669" spans="1:29">
      <c r="A1669">
        <v>1820</v>
      </c>
      <c r="B1669" t="s">
        <v>805</v>
      </c>
      <c r="C1669" t="s">
        <v>3219</v>
      </c>
      <c r="J1669" t="s">
        <v>1444</v>
      </c>
      <c r="K1669">
        <v>0</v>
      </c>
      <c r="N1669" t="b">
        <v>1</v>
      </c>
      <c r="O1669" t="b">
        <v>0</v>
      </c>
      <c r="P1669" t="b">
        <v>0</v>
      </c>
      <c r="Q1669">
        <v>9</v>
      </c>
      <c r="R1669">
        <v>9</v>
      </c>
      <c r="S1669">
        <v>1</v>
      </c>
      <c r="T1669">
        <v>2</v>
      </c>
      <c r="U1669" t="b">
        <v>1</v>
      </c>
      <c r="V1669" t="s">
        <v>3115</v>
      </c>
      <c r="W1669" t="s">
        <v>3116</v>
      </c>
      <c r="X1669" t="s">
        <v>14782</v>
      </c>
      <c r="Y1669">
        <v>36</v>
      </c>
      <c r="Z1669">
        <v>36</v>
      </c>
      <c r="AA1669">
        <v>8</v>
      </c>
      <c r="AB1669">
        <v>8</v>
      </c>
      <c r="AC1669">
        <v>14</v>
      </c>
    </row>
    <row r="1670" spans="1:29">
      <c r="A1670">
        <v>1821</v>
      </c>
      <c r="B1670" t="s">
        <v>805</v>
      </c>
      <c r="C1670" t="s">
        <v>3220</v>
      </c>
      <c r="J1670" t="s">
        <v>1444</v>
      </c>
      <c r="K1670">
        <v>0</v>
      </c>
      <c r="N1670" t="b">
        <v>1</v>
      </c>
      <c r="O1670" t="b">
        <v>0</v>
      </c>
      <c r="P1670" t="b">
        <v>0</v>
      </c>
      <c r="Q1670">
        <v>9</v>
      </c>
      <c r="R1670">
        <v>9</v>
      </c>
      <c r="S1670">
        <v>1</v>
      </c>
      <c r="T1670">
        <v>2</v>
      </c>
      <c r="U1670" t="b">
        <v>1</v>
      </c>
      <c r="V1670" t="s">
        <v>3115</v>
      </c>
      <c r="W1670" t="s">
        <v>3116</v>
      </c>
      <c r="X1670" t="s">
        <v>14665</v>
      </c>
      <c r="Y1670">
        <v>37</v>
      </c>
      <c r="Z1670">
        <v>37</v>
      </c>
      <c r="AA1670">
        <v>8</v>
      </c>
      <c r="AB1670">
        <v>8</v>
      </c>
      <c r="AC1670">
        <v>14</v>
      </c>
    </row>
    <row r="1671" spans="1:29">
      <c r="A1671">
        <v>1822</v>
      </c>
      <c r="B1671" t="s">
        <v>805</v>
      </c>
      <c r="C1671" t="s">
        <v>3221</v>
      </c>
      <c r="J1671" t="s">
        <v>1444</v>
      </c>
      <c r="K1671">
        <v>0</v>
      </c>
      <c r="N1671" t="b">
        <v>1</v>
      </c>
      <c r="O1671" t="b">
        <v>0</v>
      </c>
      <c r="P1671" t="b">
        <v>0</v>
      </c>
      <c r="Q1671">
        <v>9</v>
      </c>
      <c r="R1671">
        <v>9</v>
      </c>
      <c r="S1671">
        <v>1</v>
      </c>
      <c r="T1671">
        <v>2</v>
      </c>
      <c r="U1671" t="b">
        <v>1</v>
      </c>
      <c r="V1671" t="s">
        <v>3115</v>
      </c>
      <c r="W1671" t="s">
        <v>3116</v>
      </c>
      <c r="X1671" t="s">
        <v>14748</v>
      </c>
      <c r="Y1671">
        <v>38</v>
      </c>
      <c r="Z1671">
        <v>38</v>
      </c>
      <c r="AA1671">
        <v>8</v>
      </c>
      <c r="AB1671">
        <v>8</v>
      </c>
      <c r="AC1671">
        <v>14</v>
      </c>
    </row>
    <row r="1672" spans="1:29">
      <c r="A1672">
        <v>1823</v>
      </c>
      <c r="B1672" t="s">
        <v>805</v>
      </c>
      <c r="C1672" t="s">
        <v>3222</v>
      </c>
      <c r="J1672" t="s">
        <v>1444</v>
      </c>
      <c r="K1672">
        <v>0</v>
      </c>
      <c r="N1672" t="b">
        <v>1</v>
      </c>
      <c r="O1672" t="b">
        <v>0</v>
      </c>
      <c r="P1672" t="b">
        <v>0</v>
      </c>
      <c r="Q1672">
        <v>9</v>
      </c>
      <c r="R1672">
        <v>9</v>
      </c>
      <c r="S1672">
        <v>1</v>
      </c>
      <c r="T1672">
        <v>2</v>
      </c>
      <c r="U1672" t="b">
        <v>1</v>
      </c>
      <c r="V1672" t="s">
        <v>3115</v>
      </c>
      <c r="W1672" t="s">
        <v>3116</v>
      </c>
      <c r="X1672" t="s">
        <v>14445</v>
      </c>
      <c r="Y1672">
        <v>39</v>
      </c>
      <c r="Z1672">
        <v>39</v>
      </c>
      <c r="AA1672">
        <v>8</v>
      </c>
      <c r="AB1672">
        <v>8</v>
      </c>
      <c r="AC1672">
        <v>14</v>
      </c>
    </row>
    <row r="1673" spans="1:29">
      <c r="A1673">
        <v>1824</v>
      </c>
      <c r="B1673" t="s">
        <v>805</v>
      </c>
      <c r="C1673" t="s">
        <v>3223</v>
      </c>
      <c r="J1673" t="s">
        <v>1444</v>
      </c>
      <c r="K1673">
        <v>0</v>
      </c>
      <c r="N1673" t="b">
        <v>1</v>
      </c>
      <c r="O1673" t="b">
        <v>0</v>
      </c>
      <c r="P1673" t="b">
        <v>0</v>
      </c>
      <c r="Q1673">
        <v>9</v>
      </c>
      <c r="R1673">
        <v>9</v>
      </c>
      <c r="S1673">
        <v>1</v>
      </c>
      <c r="T1673">
        <v>2</v>
      </c>
      <c r="U1673" t="b">
        <v>1</v>
      </c>
      <c r="V1673" t="s">
        <v>3115</v>
      </c>
      <c r="W1673" t="s">
        <v>3116</v>
      </c>
      <c r="X1673" t="s">
        <v>14750</v>
      </c>
      <c r="Y1673">
        <v>40</v>
      </c>
      <c r="Z1673">
        <v>40</v>
      </c>
      <c r="AA1673">
        <v>8</v>
      </c>
      <c r="AB1673">
        <v>8</v>
      </c>
      <c r="AC1673">
        <v>14</v>
      </c>
    </row>
    <row r="1674" spans="1:29">
      <c r="A1674">
        <v>1825</v>
      </c>
      <c r="B1674" t="s">
        <v>805</v>
      </c>
      <c r="C1674" t="s">
        <v>3224</v>
      </c>
      <c r="J1674" t="s">
        <v>1444</v>
      </c>
      <c r="K1674">
        <v>0</v>
      </c>
      <c r="N1674" t="b">
        <v>1</v>
      </c>
      <c r="O1674" t="b">
        <v>0</v>
      </c>
      <c r="P1674" t="b">
        <v>0</v>
      </c>
      <c r="Q1674">
        <v>9</v>
      </c>
      <c r="R1674">
        <v>9</v>
      </c>
      <c r="S1674">
        <v>1</v>
      </c>
      <c r="T1674">
        <v>2</v>
      </c>
      <c r="U1674" t="b">
        <v>1</v>
      </c>
      <c r="V1674" t="s">
        <v>3115</v>
      </c>
      <c r="W1674" t="s">
        <v>3116</v>
      </c>
      <c r="X1674" t="s">
        <v>14752</v>
      </c>
      <c r="Y1674">
        <v>41</v>
      </c>
      <c r="Z1674">
        <v>41</v>
      </c>
      <c r="AA1674">
        <v>8</v>
      </c>
      <c r="AB1674">
        <v>8</v>
      </c>
      <c r="AC1674">
        <v>14</v>
      </c>
    </row>
    <row r="1675" spans="1:29">
      <c r="A1675">
        <v>1826</v>
      </c>
      <c r="B1675" t="s">
        <v>805</v>
      </c>
      <c r="C1675" t="s">
        <v>3225</v>
      </c>
      <c r="J1675" t="s">
        <v>1444</v>
      </c>
      <c r="K1675">
        <v>0</v>
      </c>
      <c r="N1675" t="b">
        <v>1</v>
      </c>
      <c r="O1675" t="b">
        <v>0</v>
      </c>
      <c r="P1675" t="b">
        <v>0</v>
      </c>
      <c r="Q1675">
        <v>9</v>
      </c>
      <c r="R1675">
        <v>9</v>
      </c>
      <c r="S1675">
        <v>1</v>
      </c>
      <c r="T1675">
        <v>2</v>
      </c>
      <c r="U1675" t="b">
        <v>1</v>
      </c>
      <c r="V1675" t="s">
        <v>3115</v>
      </c>
      <c r="W1675" t="s">
        <v>3116</v>
      </c>
      <c r="X1675" t="s">
        <v>14671</v>
      </c>
      <c r="Y1675">
        <v>42</v>
      </c>
      <c r="Z1675">
        <v>42</v>
      </c>
      <c r="AA1675">
        <v>8</v>
      </c>
      <c r="AB1675">
        <v>8</v>
      </c>
      <c r="AC1675">
        <v>14</v>
      </c>
    </row>
    <row r="1676" spans="1:29">
      <c r="A1676">
        <v>1827</v>
      </c>
      <c r="B1676" t="s">
        <v>805</v>
      </c>
      <c r="C1676" t="s">
        <v>3226</v>
      </c>
      <c r="J1676" t="s">
        <v>1444</v>
      </c>
      <c r="K1676">
        <v>0</v>
      </c>
      <c r="N1676" t="b">
        <v>1</v>
      </c>
      <c r="O1676" t="b">
        <v>0</v>
      </c>
      <c r="P1676" t="b">
        <v>0</v>
      </c>
      <c r="Q1676">
        <v>9</v>
      </c>
      <c r="R1676">
        <v>9</v>
      </c>
      <c r="S1676">
        <v>1</v>
      </c>
      <c r="T1676">
        <v>2</v>
      </c>
      <c r="U1676" t="b">
        <v>1</v>
      </c>
      <c r="V1676" t="s">
        <v>3115</v>
      </c>
      <c r="W1676" t="s">
        <v>3116</v>
      </c>
      <c r="X1676" t="s">
        <v>14675</v>
      </c>
      <c r="Y1676">
        <v>43</v>
      </c>
      <c r="Z1676">
        <v>43</v>
      </c>
      <c r="AA1676">
        <v>8</v>
      </c>
      <c r="AB1676">
        <v>8</v>
      </c>
      <c r="AC1676">
        <v>14</v>
      </c>
    </row>
    <row r="1677" spans="1:29">
      <c r="A1677">
        <v>1828</v>
      </c>
      <c r="B1677" t="s">
        <v>805</v>
      </c>
      <c r="C1677" t="s">
        <v>3227</v>
      </c>
      <c r="J1677" t="s">
        <v>1444</v>
      </c>
      <c r="K1677">
        <v>0</v>
      </c>
      <c r="N1677" t="b">
        <v>0</v>
      </c>
      <c r="O1677" t="b">
        <v>1</v>
      </c>
      <c r="P1677" t="b">
        <v>0</v>
      </c>
      <c r="Q1677">
        <v>9</v>
      </c>
      <c r="R1677">
        <v>9</v>
      </c>
      <c r="S1677">
        <v>1</v>
      </c>
      <c r="T1677">
        <v>2</v>
      </c>
      <c r="U1677" t="b">
        <v>1</v>
      </c>
      <c r="V1677" t="s">
        <v>3115</v>
      </c>
      <c r="W1677" t="s">
        <v>3116</v>
      </c>
      <c r="X1677" t="s">
        <v>14648</v>
      </c>
      <c r="Y1677">
        <v>24</v>
      </c>
      <c r="Z1677">
        <v>24</v>
      </c>
      <c r="AA1677">
        <v>9</v>
      </c>
      <c r="AB1677">
        <v>9</v>
      </c>
      <c r="AC1677">
        <v>14</v>
      </c>
    </row>
    <row r="1678" spans="1:29">
      <c r="A1678">
        <v>1829</v>
      </c>
      <c r="B1678" t="s">
        <v>805</v>
      </c>
      <c r="C1678" t="s">
        <v>3228</v>
      </c>
      <c r="J1678" t="s">
        <v>1444</v>
      </c>
      <c r="K1678">
        <v>0</v>
      </c>
      <c r="N1678" t="b">
        <v>0</v>
      </c>
      <c r="O1678" t="b">
        <v>1</v>
      </c>
      <c r="P1678" t="b">
        <v>0</v>
      </c>
      <c r="Q1678">
        <v>9</v>
      </c>
      <c r="R1678">
        <v>9</v>
      </c>
      <c r="S1678">
        <v>1</v>
      </c>
      <c r="T1678">
        <v>2</v>
      </c>
      <c r="U1678" t="b">
        <v>1</v>
      </c>
      <c r="V1678" t="s">
        <v>3115</v>
      </c>
      <c r="W1678" t="s">
        <v>3116</v>
      </c>
      <c r="X1678" t="s">
        <v>14535</v>
      </c>
      <c r="Y1678">
        <v>25</v>
      </c>
      <c r="Z1678">
        <v>25</v>
      </c>
      <c r="AA1678">
        <v>9</v>
      </c>
      <c r="AB1678">
        <v>9</v>
      </c>
      <c r="AC1678">
        <v>14</v>
      </c>
    </row>
    <row r="1679" spans="1:29">
      <c r="A1679">
        <v>1830</v>
      </c>
      <c r="B1679" t="s">
        <v>805</v>
      </c>
      <c r="C1679" t="s">
        <v>3229</v>
      </c>
      <c r="J1679" t="s">
        <v>1444</v>
      </c>
      <c r="K1679">
        <v>0</v>
      </c>
      <c r="N1679" t="b">
        <v>0</v>
      </c>
      <c r="O1679" t="b">
        <v>1</v>
      </c>
      <c r="P1679" t="b">
        <v>0</v>
      </c>
      <c r="Q1679">
        <v>9</v>
      </c>
      <c r="R1679">
        <v>9</v>
      </c>
      <c r="S1679">
        <v>1</v>
      </c>
      <c r="T1679">
        <v>2</v>
      </c>
      <c r="U1679" t="b">
        <v>1</v>
      </c>
      <c r="V1679" t="s">
        <v>3115</v>
      </c>
      <c r="W1679" t="s">
        <v>3116</v>
      </c>
      <c r="X1679" t="s">
        <v>14457</v>
      </c>
      <c r="Y1679">
        <v>26</v>
      </c>
      <c r="Z1679">
        <v>26</v>
      </c>
      <c r="AA1679">
        <v>9</v>
      </c>
      <c r="AB1679">
        <v>9</v>
      </c>
      <c r="AC1679">
        <v>14</v>
      </c>
    </row>
    <row r="1680" spans="1:29">
      <c r="A1680">
        <v>1831</v>
      </c>
      <c r="B1680" t="s">
        <v>805</v>
      </c>
      <c r="C1680" t="s">
        <v>3230</v>
      </c>
      <c r="J1680" t="s">
        <v>1444</v>
      </c>
      <c r="K1680">
        <v>0</v>
      </c>
      <c r="N1680" t="b">
        <v>0</v>
      </c>
      <c r="O1680" t="b">
        <v>1</v>
      </c>
      <c r="P1680" t="b">
        <v>0</v>
      </c>
      <c r="Q1680">
        <v>9</v>
      </c>
      <c r="R1680">
        <v>9</v>
      </c>
      <c r="S1680">
        <v>1</v>
      </c>
      <c r="T1680">
        <v>2</v>
      </c>
      <c r="U1680" t="b">
        <v>1</v>
      </c>
      <c r="V1680" t="s">
        <v>3115</v>
      </c>
      <c r="W1680" t="s">
        <v>3116</v>
      </c>
      <c r="X1680" t="s">
        <v>14443</v>
      </c>
      <c r="Y1680">
        <v>27</v>
      </c>
      <c r="Z1680">
        <v>27</v>
      </c>
      <c r="AA1680">
        <v>9</v>
      </c>
      <c r="AB1680">
        <v>9</v>
      </c>
      <c r="AC1680">
        <v>14</v>
      </c>
    </row>
    <row r="1681" spans="1:29">
      <c r="A1681">
        <v>1832</v>
      </c>
      <c r="B1681" t="s">
        <v>805</v>
      </c>
      <c r="C1681" t="s">
        <v>3231</v>
      </c>
      <c r="J1681" t="s">
        <v>1444</v>
      </c>
      <c r="K1681">
        <v>0</v>
      </c>
      <c r="N1681" t="b">
        <v>0</v>
      </c>
      <c r="O1681" t="b">
        <v>1</v>
      </c>
      <c r="P1681" t="b">
        <v>0</v>
      </c>
      <c r="Q1681">
        <v>9</v>
      </c>
      <c r="R1681">
        <v>9</v>
      </c>
      <c r="S1681">
        <v>1</v>
      </c>
      <c r="T1681">
        <v>2</v>
      </c>
      <c r="U1681" t="b">
        <v>1</v>
      </c>
      <c r="V1681" t="s">
        <v>3115</v>
      </c>
      <c r="W1681" t="s">
        <v>3116</v>
      </c>
      <c r="X1681" t="s">
        <v>14649</v>
      </c>
      <c r="Y1681">
        <v>28</v>
      </c>
      <c r="Z1681">
        <v>28</v>
      </c>
      <c r="AA1681">
        <v>9</v>
      </c>
      <c r="AB1681">
        <v>9</v>
      </c>
      <c r="AC1681">
        <v>14</v>
      </c>
    </row>
    <row r="1682" spans="1:29">
      <c r="A1682">
        <v>1833</v>
      </c>
      <c r="B1682" t="s">
        <v>805</v>
      </c>
      <c r="C1682" t="s">
        <v>3232</v>
      </c>
      <c r="J1682" t="s">
        <v>1444</v>
      </c>
      <c r="K1682">
        <v>0</v>
      </c>
      <c r="N1682" t="b">
        <v>0</v>
      </c>
      <c r="O1682" t="b">
        <v>1</v>
      </c>
      <c r="P1682" t="b">
        <v>0</v>
      </c>
      <c r="Q1682">
        <v>9</v>
      </c>
      <c r="R1682">
        <v>9</v>
      </c>
      <c r="S1682">
        <v>1</v>
      </c>
      <c r="T1682">
        <v>2</v>
      </c>
      <c r="U1682" t="b">
        <v>1</v>
      </c>
      <c r="V1682" t="s">
        <v>3115</v>
      </c>
      <c r="W1682" t="s">
        <v>3116</v>
      </c>
      <c r="X1682" t="s">
        <v>14650</v>
      </c>
      <c r="Y1682">
        <v>29</v>
      </c>
      <c r="Z1682">
        <v>29</v>
      </c>
      <c r="AA1682">
        <v>9</v>
      </c>
      <c r="AB1682">
        <v>9</v>
      </c>
      <c r="AC1682">
        <v>14</v>
      </c>
    </row>
    <row r="1683" spans="1:29">
      <c r="A1683">
        <v>1834</v>
      </c>
      <c r="B1683" t="s">
        <v>805</v>
      </c>
      <c r="C1683" t="s">
        <v>3233</v>
      </c>
      <c r="J1683" t="s">
        <v>1444</v>
      </c>
      <c r="K1683">
        <v>0</v>
      </c>
      <c r="N1683" t="b">
        <v>0</v>
      </c>
      <c r="O1683" t="b">
        <v>1</v>
      </c>
      <c r="P1683" t="b">
        <v>0</v>
      </c>
      <c r="Q1683">
        <v>9</v>
      </c>
      <c r="R1683">
        <v>9</v>
      </c>
      <c r="S1683">
        <v>1</v>
      </c>
      <c r="T1683">
        <v>2</v>
      </c>
      <c r="U1683" t="b">
        <v>1</v>
      </c>
      <c r="V1683" t="s">
        <v>3115</v>
      </c>
      <c r="W1683" t="s">
        <v>3116</v>
      </c>
      <c r="X1683" t="s">
        <v>14651</v>
      </c>
      <c r="Y1683">
        <v>30</v>
      </c>
      <c r="Z1683">
        <v>30</v>
      </c>
      <c r="AA1683">
        <v>9</v>
      </c>
      <c r="AB1683">
        <v>9</v>
      </c>
      <c r="AC1683">
        <v>14</v>
      </c>
    </row>
    <row r="1684" spans="1:29">
      <c r="A1684">
        <v>1835</v>
      </c>
      <c r="B1684" t="s">
        <v>805</v>
      </c>
      <c r="C1684" t="s">
        <v>3234</v>
      </c>
      <c r="J1684" t="s">
        <v>1444</v>
      </c>
      <c r="K1684">
        <v>0</v>
      </c>
      <c r="N1684" t="b">
        <v>0</v>
      </c>
      <c r="O1684" t="b">
        <v>1</v>
      </c>
      <c r="P1684" t="b">
        <v>0</v>
      </c>
      <c r="Q1684">
        <v>9</v>
      </c>
      <c r="R1684">
        <v>9</v>
      </c>
      <c r="S1684">
        <v>1</v>
      </c>
      <c r="T1684">
        <v>2</v>
      </c>
      <c r="U1684" t="b">
        <v>1</v>
      </c>
      <c r="V1684" t="s">
        <v>3115</v>
      </c>
      <c r="W1684" t="s">
        <v>3116</v>
      </c>
      <c r="X1684" t="s">
        <v>14783</v>
      </c>
      <c r="Y1684">
        <v>31</v>
      </c>
      <c r="Z1684">
        <v>31</v>
      </c>
      <c r="AA1684">
        <v>9</v>
      </c>
      <c r="AB1684">
        <v>9</v>
      </c>
      <c r="AC1684">
        <v>14</v>
      </c>
    </row>
    <row r="1685" spans="1:29">
      <c r="A1685">
        <v>1836</v>
      </c>
      <c r="B1685" t="s">
        <v>805</v>
      </c>
      <c r="C1685" t="s">
        <v>3235</v>
      </c>
      <c r="J1685" t="s">
        <v>1444</v>
      </c>
      <c r="K1685">
        <v>0</v>
      </c>
      <c r="N1685" t="b">
        <v>0</v>
      </c>
      <c r="O1685" t="b">
        <v>1</v>
      </c>
      <c r="P1685" t="b">
        <v>0</v>
      </c>
      <c r="Q1685">
        <v>9</v>
      </c>
      <c r="R1685">
        <v>9</v>
      </c>
      <c r="S1685">
        <v>1</v>
      </c>
      <c r="T1685">
        <v>2</v>
      </c>
      <c r="U1685" t="b">
        <v>1</v>
      </c>
      <c r="V1685" t="s">
        <v>3115</v>
      </c>
      <c r="W1685" t="s">
        <v>3116</v>
      </c>
      <c r="X1685" t="s">
        <v>14784</v>
      </c>
      <c r="Y1685">
        <v>32</v>
      </c>
      <c r="Z1685">
        <v>32</v>
      </c>
      <c r="AA1685">
        <v>9</v>
      </c>
      <c r="AB1685">
        <v>9</v>
      </c>
      <c r="AC1685">
        <v>14</v>
      </c>
    </row>
    <row r="1686" spans="1:29">
      <c r="A1686">
        <v>1837</v>
      </c>
      <c r="B1686" t="s">
        <v>805</v>
      </c>
      <c r="C1686" t="s">
        <v>3236</v>
      </c>
      <c r="J1686" t="s">
        <v>1444</v>
      </c>
      <c r="K1686">
        <v>0</v>
      </c>
      <c r="N1686" t="b">
        <v>0</v>
      </c>
      <c r="O1686" t="b">
        <v>1</v>
      </c>
      <c r="P1686" t="b">
        <v>0</v>
      </c>
      <c r="Q1686">
        <v>9</v>
      </c>
      <c r="R1686">
        <v>9</v>
      </c>
      <c r="S1686">
        <v>1</v>
      </c>
      <c r="T1686">
        <v>2</v>
      </c>
      <c r="U1686" t="b">
        <v>1</v>
      </c>
      <c r="V1686" t="s">
        <v>3115</v>
      </c>
      <c r="W1686" t="s">
        <v>3116</v>
      </c>
      <c r="X1686" t="s">
        <v>14774</v>
      </c>
      <c r="Y1686">
        <v>33</v>
      </c>
      <c r="Z1686">
        <v>33</v>
      </c>
      <c r="AA1686">
        <v>9</v>
      </c>
      <c r="AB1686">
        <v>9</v>
      </c>
      <c r="AC1686">
        <v>14</v>
      </c>
    </row>
    <row r="1687" spans="1:29">
      <c r="A1687">
        <v>1838</v>
      </c>
      <c r="B1687" t="s">
        <v>805</v>
      </c>
      <c r="C1687" t="s">
        <v>3237</v>
      </c>
      <c r="J1687" t="s">
        <v>1444</v>
      </c>
      <c r="K1687">
        <v>0</v>
      </c>
      <c r="N1687" t="b">
        <v>0</v>
      </c>
      <c r="O1687" t="b">
        <v>1</v>
      </c>
      <c r="P1687" t="b">
        <v>0</v>
      </c>
      <c r="Q1687">
        <v>9</v>
      </c>
      <c r="R1687">
        <v>9</v>
      </c>
      <c r="S1687">
        <v>1</v>
      </c>
      <c r="T1687">
        <v>2</v>
      </c>
      <c r="U1687" t="b">
        <v>1</v>
      </c>
      <c r="V1687" t="s">
        <v>3115</v>
      </c>
      <c r="W1687" t="s">
        <v>3116</v>
      </c>
      <c r="X1687" t="s">
        <v>14785</v>
      </c>
      <c r="Y1687">
        <v>34</v>
      </c>
      <c r="Z1687">
        <v>34</v>
      </c>
      <c r="AA1687">
        <v>9</v>
      </c>
      <c r="AB1687">
        <v>9</v>
      </c>
      <c r="AC1687">
        <v>14</v>
      </c>
    </row>
    <row r="1688" spans="1:29">
      <c r="A1688">
        <v>1839</v>
      </c>
      <c r="B1688" t="s">
        <v>805</v>
      </c>
      <c r="C1688" t="s">
        <v>3238</v>
      </c>
      <c r="J1688" t="s">
        <v>1444</v>
      </c>
      <c r="K1688">
        <v>0</v>
      </c>
      <c r="N1688" t="b">
        <v>0</v>
      </c>
      <c r="O1688" t="b">
        <v>1</v>
      </c>
      <c r="P1688" t="b">
        <v>0</v>
      </c>
      <c r="Q1688">
        <v>9</v>
      </c>
      <c r="R1688">
        <v>9</v>
      </c>
      <c r="S1688">
        <v>1</v>
      </c>
      <c r="T1688">
        <v>2</v>
      </c>
      <c r="U1688" t="b">
        <v>1</v>
      </c>
      <c r="V1688" t="s">
        <v>3115</v>
      </c>
      <c r="W1688" t="s">
        <v>3116</v>
      </c>
      <c r="X1688" t="s">
        <v>14786</v>
      </c>
      <c r="Y1688">
        <v>35</v>
      </c>
      <c r="Z1688">
        <v>35</v>
      </c>
      <c r="AA1688">
        <v>9</v>
      </c>
      <c r="AB1688">
        <v>9</v>
      </c>
      <c r="AC1688">
        <v>14</v>
      </c>
    </row>
    <row r="1689" spans="1:29">
      <c r="A1689">
        <v>1840</v>
      </c>
      <c r="B1689" t="s">
        <v>805</v>
      </c>
      <c r="C1689" t="s">
        <v>3239</v>
      </c>
      <c r="J1689" t="s">
        <v>1444</v>
      </c>
      <c r="K1689">
        <v>0</v>
      </c>
      <c r="N1689" t="b">
        <v>0</v>
      </c>
      <c r="O1689" t="b">
        <v>1</v>
      </c>
      <c r="P1689" t="b">
        <v>0</v>
      </c>
      <c r="Q1689">
        <v>9</v>
      </c>
      <c r="R1689">
        <v>9</v>
      </c>
      <c r="S1689">
        <v>1</v>
      </c>
      <c r="T1689">
        <v>2</v>
      </c>
      <c r="U1689" t="b">
        <v>1</v>
      </c>
      <c r="V1689" t="s">
        <v>3115</v>
      </c>
      <c r="W1689" t="s">
        <v>3116</v>
      </c>
      <c r="X1689" t="s">
        <v>14787</v>
      </c>
      <c r="Y1689">
        <v>36</v>
      </c>
      <c r="Z1689">
        <v>36</v>
      </c>
      <c r="AA1689">
        <v>9</v>
      </c>
      <c r="AB1689">
        <v>9</v>
      </c>
      <c r="AC1689">
        <v>14</v>
      </c>
    </row>
    <row r="1690" spans="1:29">
      <c r="A1690">
        <v>1841</v>
      </c>
      <c r="B1690" t="s">
        <v>805</v>
      </c>
      <c r="C1690" t="s">
        <v>3240</v>
      </c>
      <c r="J1690" t="s">
        <v>1444</v>
      </c>
      <c r="K1690">
        <v>0</v>
      </c>
      <c r="N1690" t="b">
        <v>0</v>
      </c>
      <c r="O1690" t="b">
        <v>1</v>
      </c>
      <c r="P1690" t="b">
        <v>0</v>
      </c>
      <c r="Q1690">
        <v>9</v>
      </c>
      <c r="R1690">
        <v>9</v>
      </c>
      <c r="S1690">
        <v>1</v>
      </c>
      <c r="T1690">
        <v>2</v>
      </c>
      <c r="U1690" t="b">
        <v>1</v>
      </c>
      <c r="V1690" t="s">
        <v>3115</v>
      </c>
      <c r="W1690" t="s">
        <v>3116</v>
      </c>
      <c r="X1690" t="s">
        <v>14451</v>
      </c>
      <c r="Y1690">
        <v>37</v>
      </c>
      <c r="Z1690">
        <v>37</v>
      </c>
      <c r="AA1690">
        <v>9</v>
      </c>
      <c r="AB1690">
        <v>9</v>
      </c>
      <c r="AC1690">
        <v>14</v>
      </c>
    </row>
    <row r="1691" spans="1:29">
      <c r="A1691">
        <v>1842</v>
      </c>
      <c r="B1691" t="s">
        <v>805</v>
      </c>
      <c r="C1691" t="s">
        <v>3241</v>
      </c>
      <c r="J1691" t="s">
        <v>1444</v>
      </c>
      <c r="K1691">
        <v>0</v>
      </c>
      <c r="N1691" t="b">
        <v>0</v>
      </c>
      <c r="O1691" t="b">
        <v>1</v>
      </c>
      <c r="P1691" t="b">
        <v>0</v>
      </c>
      <c r="Q1691">
        <v>9</v>
      </c>
      <c r="R1691">
        <v>9</v>
      </c>
      <c r="S1691">
        <v>1</v>
      </c>
      <c r="T1691">
        <v>2</v>
      </c>
      <c r="U1691" t="b">
        <v>1</v>
      </c>
      <c r="V1691" t="s">
        <v>3115</v>
      </c>
      <c r="W1691" t="s">
        <v>3116</v>
      </c>
      <c r="X1691" t="s">
        <v>14788</v>
      </c>
      <c r="Y1691">
        <v>38</v>
      </c>
      <c r="Z1691">
        <v>38</v>
      </c>
      <c r="AA1691">
        <v>9</v>
      </c>
      <c r="AB1691">
        <v>9</v>
      </c>
      <c r="AC1691">
        <v>14</v>
      </c>
    </row>
    <row r="1692" spans="1:29">
      <c r="A1692">
        <v>1843</v>
      </c>
      <c r="B1692" t="s">
        <v>805</v>
      </c>
      <c r="C1692" t="s">
        <v>3242</v>
      </c>
      <c r="J1692" t="s">
        <v>1444</v>
      </c>
      <c r="K1692">
        <v>0</v>
      </c>
      <c r="N1692" t="b">
        <v>0</v>
      </c>
      <c r="O1692" t="b">
        <v>1</v>
      </c>
      <c r="P1692" t="b">
        <v>0</v>
      </c>
      <c r="Q1692">
        <v>9</v>
      </c>
      <c r="R1692">
        <v>9</v>
      </c>
      <c r="S1692">
        <v>1</v>
      </c>
      <c r="T1692">
        <v>2</v>
      </c>
      <c r="U1692" t="b">
        <v>1</v>
      </c>
      <c r="V1692" t="s">
        <v>3115</v>
      </c>
      <c r="W1692" t="s">
        <v>3116</v>
      </c>
      <c r="X1692" t="s">
        <v>14668</v>
      </c>
      <c r="Y1692">
        <v>39</v>
      </c>
      <c r="Z1692">
        <v>39</v>
      </c>
      <c r="AA1692">
        <v>9</v>
      </c>
      <c r="AB1692">
        <v>9</v>
      </c>
      <c r="AC1692">
        <v>14</v>
      </c>
    </row>
    <row r="1693" spans="1:29">
      <c r="A1693">
        <v>1844</v>
      </c>
      <c r="B1693" t="s">
        <v>805</v>
      </c>
      <c r="C1693" t="s">
        <v>3243</v>
      </c>
      <c r="J1693" t="s">
        <v>1444</v>
      </c>
      <c r="K1693">
        <v>0</v>
      </c>
      <c r="N1693" t="b">
        <v>0</v>
      </c>
      <c r="O1693" t="b">
        <v>1</v>
      </c>
      <c r="P1693" t="b">
        <v>0</v>
      </c>
      <c r="Q1693">
        <v>9</v>
      </c>
      <c r="R1693">
        <v>9</v>
      </c>
      <c r="S1693">
        <v>1</v>
      </c>
      <c r="T1693">
        <v>2</v>
      </c>
      <c r="U1693" t="b">
        <v>1</v>
      </c>
      <c r="V1693" t="s">
        <v>3115</v>
      </c>
      <c r="W1693" t="s">
        <v>3116</v>
      </c>
      <c r="X1693" t="s">
        <v>14789</v>
      </c>
      <c r="Y1693">
        <v>40</v>
      </c>
      <c r="Z1693">
        <v>40</v>
      </c>
      <c r="AA1693">
        <v>9</v>
      </c>
      <c r="AB1693">
        <v>9</v>
      </c>
      <c r="AC1693">
        <v>14</v>
      </c>
    </row>
    <row r="1694" spans="1:29">
      <c r="A1694">
        <v>1845</v>
      </c>
      <c r="B1694" t="s">
        <v>805</v>
      </c>
      <c r="C1694" t="s">
        <v>3244</v>
      </c>
      <c r="J1694" t="s">
        <v>1444</v>
      </c>
      <c r="K1694">
        <v>0</v>
      </c>
      <c r="N1694" t="b">
        <v>0</v>
      </c>
      <c r="O1694" t="b">
        <v>1</v>
      </c>
      <c r="P1694" t="b">
        <v>0</v>
      </c>
      <c r="Q1694">
        <v>9</v>
      </c>
      <c r="R1694">
        <v>9</v>
      </c>
      <c r="S1694">
        <v>1</v>
      </c>
      <c r="T1694">
        <v>2</v>
      </c>
      <c r="U1694" t="b">
        <v>1</v>
      </c>
      <c r="V1694" t="s">
        <v>3115</v>
      </c>
      <c r="W1694" t="s">
        <v>3116</v>
      </c>
      <c r="X1694" t="s">
        <v>14790</v>
      </c>
      <c r="Y1694">
        <v>41</v>
      </c>
      <c r="Z1694">
        <v>41</v>
      </c>
      <c r="AA1694">
        <v>9</v>
      </c>
      <c r="AB1694">
        <v>9</v>
      </c>
      <c r="AC1694">
        <v>14</v>
      </c>
    </row>
    <row r="1695" spans="1:29">
      <c r="A1695">
        <v>1846</v>
      </c>
      <c r="B1695" t="s">
        <v>805</v>
      </c>
      <c r="C1695" t="s">
        <v>3245</v>
      </c>
      <c r="J1695" t="s">
        <v>1444</v>
      </c>
      <c r="K1695">
        <v>0</v>
      </c>
      <c r="N1695" t="b">
        <v>0</v>
      </c>
      <c r="O1695" t="b">
        <v>1</v>
      </c>
      <c r="P1695" t="b">
        <v>0</v>
      </c>
      <c r="Q1695">
        <v>9</v>
      </c>
      <c r="R1695">
        <v>9</v>
      </c>
      <c r="S1695">
        <v>1</v>
      </c>
      <c r="T1695">
        <v>2</v>
      </c>
      <c r="U1695" t="b">
        <v>1</v>
      </c>
      <c r="V1695" t="s">
        <v>3115</v>
      </c>
      <c r="W1695" t="s">
        <v>3116</v>
      </c>
      <c r="X1695" t="s">
        <v>14672</v>
      </c>
      <c r="Y1695">
        <v>42</v>
      </c>
      <c r="Z1695">
        <v>42</v>
      </c>
      <c r="AA1695">
        <v>9</v>
      </c>
      <c r="AB1695">
        <v>9</v>
      </c>
      <c r="AC1695">
        <v>14</v>
      </c>
    </row>
    <row r="1696" spans="1:29">
      <c r="A1696">
        <v>1847</v>
      </c>
      <c r="B1696" t="s">
        <v>805</v>
      </c>
      <c r="C1696" t="s">
        <v>3246</v>
      </c>
      <c r="J1696" t="s">
        <v>1444</v>
      </c>
      <c r="K1696">
        <v>0</v>
      </c>
      <c r="N1696" t="b">
        <v>0</v>
      </c>
      <c r="O1696" t="b">
        <v>1</v>
      </c>
      <c r="P1696" t="b">
        <v>0</v>
      </c>
      <c r="Q1696">
        <v>9</v>
      </c>
      <c r="R1696">
        <v>9</v>
      </c>
      <c r="S1696">
        <v>1</v>
      </c>
      <c r="T1696">
        <v>2</v>
      </c>
      <c r="U1696" t="b">
        <v>1</v>
      </c>
      <c r="V1696" t="s">
        <v>3115</v>
      </c>
      <c r="W1696" t="s">
        <v>3116</v>
      </c>
      <c r="X1696" t="s">
        <v>14676</v>
      </c>
      <c r="Y1696">
        <v>43</v>
      </c>
      <c r="Z1696">
        <v>43</v>
      </c>
      <c r="AA1696">
        <v>9</v>
      </c>
      <c r="AB1696">
        <v>9</v>
      </c>
      <c r="AC1696">
        <v>14</v>
      </c>
    </row>
    <row r="1697" spans="1:29">
      <c r="A1697">
        <v>1848</v>
      </c>
      <c r="B1697" t="s">
        <v>1503</v>
      </c>
      <c r="C1697" t="s">
        <v>3247</v>
      </c>
      <c r="D1697" t="s">
        <v>3248</v>
      </c>
      <c r="E1697" t="s">
        <v>3249</v>
      </c>
      <c r="U1697" t="b">
        <v>1</v>
      </c>
      <c r="V1697" t="s">
        <v>3115</v>
      </c>
      <c r="W1697" t="s">
        <v>3116</v>
      </c>
      <c r="X1697" t="s">
        <v>15411</v>
      </c>
      <c r="Y1697">
        <v>48</v>
      </c>
      <c r="Z1697">
        <v>57</v>
      </c>
      <c r="AA1697">
        <v>2</v>
      </c>
      <c r="AB1697">
        <v>10</v>
      </c>
      <c r="AC1697">
        <v>14</v>
      </c>
    </row>
    <row r="1698" spans="1:29">
      <c r="A1698">
        <v>1849</v>
      </c>
      <c r="B1698" t="s">
        <v>827</v>
      </c>
      <c r="C1698" t="s">
        <v>3250</v>
      </c>
      <c r="U1698" t="b">
        <v>1</v>
      </c>
      <c r="V1698" t="s">
        <v>3115</v>
      </c>
      <c r="W1698" t="s">
        <v>3116</v>
      </c>
      <c r="X1698" t="s">
        <v>15412</v>
      </c>
      <c r="Y1698">
        <v>48</v>
      </c>
      <c r="Z1698">
        <v>57</v>
      </c>
      <c r="AA1698">
        <v>2</v>
      </c>
      <c r="AB1698">
        <v>9</v>
      </c>
      <c r="AC1698">
        <v>14</v>
      </c>
    </row>
    <row r="1699" spans="1:29">
      <c r="A1699">
        <v>1850</v>
      </c>
      <c r="B1699" t="s">
        <v>1508</v>
      </c>
      <c r="C1699" t="s">
        <v>3251</v>
      </c>
      <c r="U1699" t="b">
        <v>1</v>
      </c>
      <c r="V1699" t="s">
        <v>3115</v>
      </c>
      <c r="W1699" t="s">
        <v>3116</v>
      </c>
      <c r="X1699" t="s">
        <v>15413</v>
      </c>
      <c r="Y1699">
        <v>49</v>
      </c>
      <c r="Z1699">
        <v>57</v>
      </c>
      <c r="AA1699">
        <v>2</v>
      </c>
      <c r="AB1699">
        <v>10</v>
      </c>
      <c r="AC1699">
        <v>14</v>
      </c>
    </row>
    <row r="1700" spans="1:29">
      <c r="A1700">
        <v>1851</v>
      </c>
      <c r="B1700" t="s">
        <v>805</v>
      </c>
      <c r="C1700" t="s">
        <v>3252</v>
      </c>
      <c r="J1700" t="s">
        <v>1436</v>
      </c>
      <c r="K1700">
        <v>0</v>
      </c>
      <c r="N1700" t="b">
        <v>1</v>
      </c>
      <c r="O1700" t="b">
        <v>0</v>
      </c>
      <c r="P1700" t="b">
        <v>0</v>
      </c>
      <c r="Q1700">
        <v>9</v>
      </c>
      <c r="R1700">
        <v>0</v>
      </c>
      <c r="S1700">
        <v>1</v>
      </c>
      <c r="T1700">
        <v>2</v>
      </c>
      <c r="U1700" t="b">
        <v>1</v>
      </c>
      <c r="V1700" t="s">
        <v>3115</v>
      </c>
      <c r="W1700" t="s">
        <v>3116</v>
      </c>
      <c r="X1700" t="s">
        <v>15336</v>
      </c>
      <c r="Y1700">
        <v>50</v>
      </c>
      <c r="Z1700">
        <v>50</v>
      </c>
      <c r="AA1700">
        <v>2</v>
      </c>
      <c r="AB1700">
        <v>2</v>
      </c>
      <c r="AC1700">
        <v>14</v>
      </c>
    </row>
    <row r="1701" spans="1:29">
      <c r="A1701">
        <v>1852</v>
      </c>
      <c r="B1701" t="s">
        <v>805</v>
      </c>
      <c r="C1701" t="s">
        <v>3253</v>
      </c>
      <c r="J1701" t="s">
        <v>1436</v>
      </c>
      <c r="K1701">
        <v>0</v>
      </c>
      <c r="N1701" t="b">
        <v>1</v>
      </c>
      <c r="O1701" t="b">
        <v>0</v>
      </c>
      <c r="P1701" t="b">
        <v>0</v>
      </c>
      <c r="Q1701">
        <v>9</v>
      </c>
      <c r="R1701">
        <v>0</v>
      </c>
      <c r="S1701">
        <v>1</v>
      </c>
      <c r="T1701">
        <v>2</v>
      </c>
      <c r="U1701" t="b">
        <v>1</v>
      </c>
      <c r="V1701" t="s">
        <v>3115</v>
      </c>
      <c r="W1701" t="s">
        <v>3116</v>
      </c>
      <c r="X1701" t="s">
        <v>14826</v>
      </c>
      <c r="Y1701">
        <v>50</v>
      </c>
      <c r="Z1701">
        <v>50</v>
      </c>
      <c r="AA1701">
        <v>4</v>
      </c>
      <c r="AB1701">
        <v>4</v>
      </c>
      <c r="AC1701">
        <v>14</v>
      </c>
    </row>
    <row r="1702" spans="1:29">
      <c r="A1702">
        <v>1853</v>
      </c>
      <c r="B1702" t="s">
        <v>805</v>
      </c>
      <c r="C1702" t="s">
        <v>3254</v>
      </c>
      <c r="J1702" t="s">
        <v>1436</v>
      </c>
      <c r="K1702">
        <v>0</v>
      </c>
      <c r="N1702" t="b">
        <v>1</v>
      </c>
      <c r="O1702" t="b">
        <v>0</v>
      </c>
      <c r="P1702" t="b">
        <v>0</v>
      </c>
      <c r="Q1702">
        <v>9</v>
      </c>
      <c r="R1702">
        <v>0</v>
      </c>
      <c r="S1702">
        <v>1</v>
      </c>
      <c r="T1702">
        <v>2</v>
      </c>
      <c r="U1702" t="b">
        <v>1</v>
      </c>
      <c r="V1702" t="s">
        <v>3115</v>
      </c>
      <c r="W1702" t="s">
        <v>3116</v>
      </c>
      <c r="X1702" t="s">
        <v>15337</v>
      </c>
      <c r="Y1702">
        <v>51</v>
      </c>
      <c r="Z1702">
        <v>51</v>
      </c>
      <c r="AA1702">
        <v>2</v>
      </c>
      <c r="AB1702">
        <v>2</v>
      </c>
      <c r="AC1702">
        <v>14</v>
      </c>
    </row>
    <row r="1703" spans="1:29">
      <c r="A1703">
        <v>1854</v>
      </c>
      <c r="B1703" t="s">
        <v>805</v>
      </c>
      <c r="C1703" t="s">
        <v>3255</v>
      </c>
      <c r="J1703" t="s">
        <v>1436</v>
      </c>
      <c r="K1703">
        <v>0</v>
      </c>
      <c r="N1703" t="b">
        <v>1</v>
      </c>
      <c r="O1703" t="b">
        <v>0</v>
      </c>
      <c r="P1703" t="b">
        <v>0</v>
      </c>
      <c r="Q1703">
        <v>9</v>
      </c>
      <c r="R1703">
        <v>0</v>
      </c>
      <c r="S1703">
        <v>1</v>
      </c>
      <c r="T1703">
        <v>2</v>
      </c>
      <c r="U1703" t="b">
        <v>1</v>
      </c>
      <c r="V1703" t="s">
        <v>3115</v>
      </c>
      <c r="W1703" t="s">
        <v>3116</v>
      </c>
      <c r="X1703" t="s">
        <v>14827</v>
      </c>
      <c r="Y1703">
        <v>51</v>
      </c>
      <c r="Z1703">
        <v>51</v>
      </c>
      <c r="AA1703">
        <v>4</v>
      </c>
      <c r="AB1703">
        <v>4</v>
      </c>
      <c r="AC1703">
        <v>14</v>
      </c>
    </row>
    <row r="1704" spans="1:29">
      <c r="A1704">
        <v>1855</v>
      </c>
      <c r="B1704" t="s">
        <v>805</v>
      </c>
      <c r="C1704" t="s">
        <v>3256</v>
      </c>
      <c r="J1704" t="s">
        <v>1436</v>
      </c>
      <c r="K1704">
        <v>0</v>
      </c>
      <c r="N1704" t="b">
        <v>1</v>
      </c>
      <c r="O1704" t="b">
        <v>0</v>
      </c>
      <c r="P1704" t="b">
        <v>0</v>
      </c>
      <c r="Q1704">
        <v>9</v>
      </c>
      <c r="R1704">
        <v>0</v>
      </c>
      <c r="S1704">
        <v>1</v>
      </c>
      <c r="T1704">
        <v>2</v>
      </c>
      <c r="U1704" t="b">
        <v>1</v>
      </c>
      <c r="V1704" t="s">
        <v>3115</v>
      </c>
      <c r="W1704" t="s">
        <v>3116</v>
      </c>
      <c r="X1704" t="s">
        <v>15338</v>
      </c>
      <c r="Y1704">
        <v>52</v>
      </c>
      <c r="Z1704">
        <v>52</v>
      </c>
      <c r="AA1704">
        <v>2</v>
      </c>
      <c r="AB1704">
        <v>2</v>
      </c>
      <c r="AC1704">
        <v>14</v>
      </c>
    </row>
    <row r="1705" spans="1:29">
      <c r="A1705">
        <v>1856</v>
      </c>
      <c r="B1705" t="s">
        <v>805</v>
      </c>
      <c r="C1705" t="s">
        <v>3257</v>
      </c>
      <c r="J1705" t="s">
        <v>1436</v>
      </c>
      <c r="K1705">
        <v>0</v>
      </c>
      <c r="N1705" t="b">
        <v>1</v>
      </c>
      <c r="O1705" t="b">
        <v>0</v>
      </c>
      <c r="P1705" t="b">
        <v>0</v>
      </c>
      <c r="Q1705">
        <v>9</v>
      </c>
      <c r="R1705">
        <v>0</v>
      </c>
      <c r="S1705">
        <v>1</v>
      </c>
      <c r="T1705">
        <v>2</v>
      </c>
      <c r="U1705" t="b">
        <v>1</v>
      </c>
      <c r="V1705" t="s">
        <v>3115</v>
      </c>
      <c r="W1705" t="s">
        <v>3116</v>
      </c>
      <c r="X1705" t="s">
        <v>14828</v>
      </c>
      <c r="Y1705">
        <v>52</v>
      </c>
      <c r="Z1705">
        <v>52</v>
      </c>
      <c r="AA1705">
        <v>4</v>
      </c>
      <c r="AB1705">
        <v>4</v>
      </c>
      <c r="AC1705">
        <v>14</v>
      </c>
    </row>
    <row r="1706" spans="1:29">
      <c r="A1706">
        <v>1857</v>
      </c>
      <c r="B1706" t="s">
        <v>805</v>
      </c>
      <c r="C1706" t="s">
        <v>3258</v>
      </c>
      <c r="J1706" t="s">
        <v>1436</v>
      </c>
      <c r="K1706">
        <v>0</v>
      </c>
      <c r="N1706" t="b">
        <v>1</v>
      </c>
      <c r="O1706" t="b">
        <v>0</v>
      </c>
      <c r="P1706" t="b">
        <v>0</v>
      </c>
      <c r="Q1706">
        <v>9</v>
      </c>
      <c r="R1706">
        <v>0</v>
      </c>
      <c r="S1706">
        <v>1</v>
      </c>
      <c r="T1706">
        <v>2</v>
      </c>
      <c r="U1706" t="b">
        <v>1</v>
      </c>
      <c r="V1706" t="s">
        <v>3115</v>
      </c>
      <c r="W1706" t="s">
        <v>3116</v>
      </c>
      <c r="X1706" t="s">
        <v>15414</v>
      </c>
      <c r="Y1706">
        <v>53</v>
      </c>
      <c r="Z1706">
        <v>53</v>
      </c>
      <c r="AA1706">
        <v>2</v>
      </c>
      <c r="AB1706">
        <v>2</v>
      </c>
      <c r="AC1706">
        <v>14</v>
      </c>
    </row>
    <row r="1707" spans="1:29">
      <c r="A1707">
        <v>1858</v>
      </c>
      <c r="B1707" t="s">
        <v>805</v>
      </c>
      <c r="C1707" t="s">
        <v>3259</v>
      </c>
      <c r="J1707" t="s">
        <v>1436</v>
      </c>
      <c r="K1707">
        <v>0</v>
      </c>
      <c r="N1707" t="b">
        <v>1</v>
      </c>
      <c r="O1707" t="b">
        <v>0</v>
      </c>
      <c r="P1707" t="b">
        <v>0</v>
      </c>
      <c r="Q1707">
        <v>9</v>
      </c>
      <c r="R1707">
        <v>0</v>
      </c>
      <c r="S1707">
        <v>1</v>
      </c>
      <c r="T1707">
        <v>2</v>
      </c>
      <c r="U1707" t="b">
        <v>1</v>
      </c>
      <c r="V1707" t="s">
        <v>3115</v>
      </c>
      <c r="W1707" t="s">
        <v>3116</v>
      </c>
      <c r="X1707" t="s">
        <v>14838</v>
      </c>
      <c r="Y1707">
        <v>53</v>
      </c>
      <c r="Z1707">
        <v>53</v>
      </c>
      <c r="AA1707">
        <v>4</v>
      </c>
      <c r="AB1707">
        <v>4</v>
      </c>
      <c r="AC1707">
        <v>14</v>
      </c>
    </row>
    <row r="1708" spans="1:29">
      <c r="A1708">
        <v>1859</v>
      </c>
      <c r="B1708" t="s">
        <v>805</v>
      </c>
      <c r="C1708" t="s">
        <v>3260</v>
      </c>
      <c r="J1708" t="s">
        <v>1436</v>
      </c>
      <c r="K1708">
        <v>0</v>
      </c>
      <c r="N1708" t="b">
        <v>1</v>
      </c>
      <c r="O1708" t="b">
        <v>0</v>
      </c>
      <c r="P1708" t="b">
        <v>0</v>
      </c>
      <c r="Q1708">
        <v>9</v>
      </c>
      <c r="R1708">
        <v>0</v>
      </c>
      <c r="S1708">
        <v>1</v>
      </c>
      <c r="T1708">
        <v>2</v>
      </c>
      <c r="U1708" t="b">
        <v>1</v>
      </c>
      <c r="V1708" t="s">
        <v>3115</v>
      </c>
      <c r="W1708" t="s">
        <v>3116</v>
      </c>
      <c r="X1708" t="s">
        <v>15415</v>
      </c>
      <c r="Y1708">
        <v>54</v>
      </c>
      <c r="Z1708">
        <v>54</v>
      </c>
      <c r="AA1708">
        <v>2</v>
      </c>
      <c r="AB1708">
        <v>2</v>
      </c>
      <c r="AC1708">
        <v>14</v>
      </c>
    </row>
    <row r="1709" spans="1:29">
      <c r="A1709">
        <v>1860</v>
      </c>
      <c r="B1709" t="s">
        <v>805</v>
      </c>
      <c r="C1709" t="s">
        <v>3261</v>
      </c>
      <c r="J1709" t="s">
        <v>1436</v>
      </c>
      <c r="K1709">
        <v>0</v>
      </c>
      <c r="N1709" t="b">
        <v>1</v>
      </c>
      <c r="O1709" t="b">
        <v>0</v>
      </c>
      <c r="P1709" t="b">
        <v>0</v>
      </c>
      <c r="Q1709">
        <v>9</v>
      </c>
      <c r="R1709">
        <v>0</v>
      </c>
      <c r="S1709">
        <v>1</v>
      </c>
      <c r="T1709">
        <v>2</v>
      </c>
      <c r="U1709" t="b">
        <v>1</v>
      </c>
      <c r="V1709" t="s">
        <v>3115</v>
      </c>
      <c r="W1709" t="s">
        <v>3116</v>
      </c>
      <c r="X1709" t="s">
        <v>14841</v>
      </c>
      <c r="Y1709">
        <v>54</v>
      </c>
      <c r="Z1709">
        <v>54</v>
      </c>
      <c r="AA1709">
        <v>4</v>
      </c>
      <c r="AB1709">
        <v>4</v>
      </c>
      <c r="AC1709">
        <v>14</v>
      </c>
    </row>
    <row r="1710" spans="1:29">
      <c r="A1710">
        <v>1861</v>
      </c>
      <c r="B1710" t="s">
        <v>805</v>
      </c>
      <c r="C1710" t="s">
        <v>3262</v>
      </c>
      <c r="J1710" t="s">
        <v>1436</v>
      </c>
      <c r="K1710">
        <v>0</v>
      </c>
      <c r="N1710" t="b">
        <v>1</v>
      </c>
      <c r="O1710" t="b">
        <v>0</v>
      </c>
      <c r="P1710" t="b">
        <v>0</v>
      </c>
      <c r="Q1710">
        <v>9</v>
      </c>
      <c r="R1710">
        <v>0</v>
      </c>
      <c r="S1710">
        <v>1</v>
      </c>
      <c r="T1710">
        <v>2</v>
      </c>
      <c r="U1710" t="b">
        <v>1</v>
      </c>
      <c r="V1710" t="s">
        <v>3115</v>
      </c>
      <c r="W1710" t="s">
        <v>3116</v>
      </c>
      <c r="X1710" t="s">
        <v>15416</v>
      </c>
      <c r="Y1710">
        <v>55</v>
      </c>
      <c r="Z1710">
        <v>55</v>
      </c>
      <c r="AA1710">
        <v>2</v>
      </c>
      <c r="AB1710">
        <v>2</v>
      </c>
      <c r="AC1710">
        <v>14</v>
      </c>
    </row>
    <row r="1711" spans="1:29">
      <c r="A1711">
        <v>1862</v>
      </c>
      <c r="B1711" t="s">
        <v>805</v>
      </c>
      <c r="C1711" t="s">
        <v>3263</v>
      </c>
      <c r="J1711" t="s">
        <v>1436</v>
      </c>
      <c r="K1711">
        <v>0</v>
      </c>
      <c r="N1711" t="b">
        <v>1</v>
      </c>
      <c r="O1711" t="b">
        <v>0</v>
      </c>
      <c r="P1711" t="b">
        <v>0</v>
      </c>
      <c r="Q1711">
        <v>9</v>
      </c>
      <c r="R1711">
        <v>0</v>
      </c>
      <c r="S1711">
        <v>1</v>
      </c>
      <c r="T1711">
        <v>2</v>
      </c>
      <c r="U1711" t="b">
        <v>1</v>
      </c>
      <c r="V1711" t="s">
        <v>3115</v>
      </c>
      <c r="W1711" t="s">
        <v>3116</v>
      </c>
      <c r="X1711" t="s">
        <v>15417</v>
      </c>
      <c r="Y1711">
        <v>55</v>
      </c>
      <c r="Z1711">
        <v>55</v>
      </c>
      <c r="AA1711">
        <v>4</v>
      </c>
      <c r="AB1711">
        <v>4</v>
      </c>
      <c r="AC1711">
        <v>14</v>
      </c>
    </row>
    <row r="1712" spans="1:29">
      <c r="A1712">
        <v>1863</v>
      </c>
      <c r="B1712" t="s">
        <v>805</v>
      </c>
      <c r="C1712" t="s">
        <v>3264</v>
      </c>
      <c r="J1712" t="s">
        <v>1436</v>
      </c>
      <c r="K1712">
        <v>0</v>
      </c>
      <c r="N1712" t="b">
        <v>1</v>
      </c>
      <c r="O1712" t="b">
        <v>0</v>
      </c>
      <c r="P1712" t="b">
        <v>0</v>
      </c>
      <c r="Q1712">
        <v>9</v>
      </c>
      <c r="R1712">
        <v>0</v>
      </c>
      <c r="S1712">
        <v>1</v>
      </c>
      <c r="T1712">
        <v>2</v>
      </c>
      <c r="U1712" t="b">
        <v>1</v>
      </c>
      <c r="V1712" t="s">
        <v>3115</v>
      </c>
      <c r="W1712" t="s">
        <v>3116</v>
      </c>
      <c r="X1712" t="s">
        <v>15418</v>
      </c>
      <c r="Y1712">
        <v>56</v>
      </c>
      <c r="Z1712">
        <v>56</v>
      </c>
      <c r="AA1712">
        <v>2</v>
      </c>
      <c r="AB1712">
        <v>2</v>
      </c>
      <c r="AC1712">
        <v>14</v>
      </c>
    </row>
    <row r="1713" spans="1:29">
      <c r="A1713">
        <v>1864</v>
      </c>
      <c r="B1713" t="s">
        <v>805</v>
      </c>
      <c r="C1713" t="s">
        <v>3265</v>
      </c>
      <c r="J1713" t="s">
        <v>1436</v>
      </c>
      <c r="K1713">
        <v>0</v>
      </c>
      <c r="N1713" t="b">
        <v>1</v>
      </c>
      <c r="O1713" t="b">
        <v>0</v>
      </c>
      <c r="P1713" t="b">
        <v>0</v>
      </c>
      <c r="Q1713">
        <v>9</v>
      </c>
      <c r="R1713">
        <v>0</v>
      </c>
      <c r="S1713">
        <v>1</v>
      </c>
      <c r="T1713">
        <v>2</v>
      </c>
      <c r="U1713" t="b">
        <v>1</v>
      </c>
      <c r="V1713" t="s">
        <v>3115</v>
      </c>
      <c r="W1713" t="s">
        <v>3116</v>
      </c>
      <c r="X1713" t="s">
        <v>14844</v>
      </c>
      <c r="Y1713">
        <v>56</v>
      </c>
      <c r="Z1713">
        <v>56</v>
      </c>
      <c r="AA1713">
        <v>4</v>
      </c>
      <c r="AB1713">
        <v>4</v>
      </c>
      <c r="AC1713">
        <v>14</v>
      </c>
    </row>
    <row r="1714" spans="1:29">
      <c r="A1714">
        <v>1865</v>
      </c>
      <c r="B1714" t="s">
        <v>805</v>
      </c>
      <c r="C1714" t="s">
        <v>3266</v>
      </c>
      <c r="J1714" t="s">
        <v>1436</v>
      </c>
      <c r="K1714">
        <v>0</v>
      </c>
      <c r="N1714" t="b">
        <v>1</v>
      </c>
      <c r="O1714" t="b">
        <v>0</v>
      </c>
      <c r="P1714" t="b">
        <v>0</v>
      </c>
      <c r="Q1714">
        <v>9</v>
      </c>
      <c r="R1714">
        <v>0</v>
      </c>
      <c r="S1714">
        <v>1</v>
      </c>
      <c r="T1714">
        <v>2</v>
      </c>
      <c r="U1714" t="b">
        <v>1</v>
      </c>
      <c r="V1714" t="s">
        <v>3115</v>
      </c>
      <c r="W1714" t="s">
        <v>3116</v>
      </c>
      <c r="X1714" t="s">
        <v>15342</v>
      </c>
      <c r="Y1714">
        <v>57</v>
      </c>
      <c r="Z1714">
        <v>57</v>
      </c>
      <c r="AA1714">
        <v>2</v>
      </c>
      <c r="AB1714">
        <v>2</v>
      </c>
      <c r="AC1714">
        <v>14</v>
      </c>
    </row>
    <row r="1715" spans="1:29">
      <c r="A1715">
        <v>1866</v>
      </c>
      <c r="B1715" t="s">
        <v>805</v>
      </c>
      <c r="C1715" t="s">
        <v>3267</v>
      </c>
      <c r="J1715" t="s">
        <v>1436</v>
      </c>
      <c r="K1715">
        <v>0</v>
      </c>
      <c r="N1715" t="b">
        <v>1</v>
      </c>
      <c r="O1715" t="b">
        <v>0</v>
      </c>
      <c r="P1715" t="b">
        <v>0</v>
      </c>
      <c r="Q1715">
        <v>9</v>
      </c>
      <c r="R1715">
        <v>0</v>
      </c>
      <c r="S1715">
        <v>1</v>
      </c>
      <c r="T1715">
        <v>2</v>
      </c>
      <c r="U1715" t="b">
        <v>1</v>
      </c>
      <c r="V1715" t="s">
        <v>3115</v>
      </c>
      <c r="W1715" t="s">
        <v>3116</v>
      </c>
      <c r="X1715" t="s">
        <v>14846</v>
      </c>
      <c r="Y1715">
        <v>57</v>
      </c>
      <c r="Z1715">
        <v>57</v>
      </c>
      <c r="AA1715">
        <v>4</v>
      </c>
      <c r="AB1715">
        <v>4</v>
      </c>
      <c r="AC1715">
        <v>14</v>
      </c>
    </row>
    <row r="1716" spans="1:29">
      <c r="A1716">
        <v>1867</v>
      </c>
      <c r="B1716" t="s">
        <v>805</v>
      </c>
      <c r="C1716" t="s">
        <v>3268</v>
      </c>
      <c r="J1716" t="s">
        <v>1458</v>
      </c>
      <c r="K1716">
        <v>0</v>
      </c>
      <c r="N1716" t="b">
        <v>1</v>
      </c>
      <c r="O1716" t="b">
        <v>0</v>
      </c>
      <c r="P1716" t="b">
        <v>0</v>
      </c>
      <c r="Q1716">
        <v>9</v>
      </c>
      <c r="R1716">
        <v>0</v>
      </c>
      <c r="S1716">
        <v>1</v>
      </c>
      <c r="T1716">
        <v>2</v>
      </c>
      <c r="U1716" t="b">
        <v>1</v>
      </c>
      <c r="V1716" t="s">
        <v>3115</v>
      </c>
      <c r="W1716" t="s">
        <v>3116</v>
      </c>
      <c r="X1716" t="s">
        <v>14482</v>
      </c>
      <c r="Y1716">
        <v>50</v>
      </c>
      <c r="Z1716">
        <v>50</v>
      </c>
      <c r="AA1716">
        <v>9</v>
      </c>
      <c r="AB1716">
        <v>9</v>
      </c>
      <c r="AC1716">
        <v>14</v>
      </c>
    </row>
    <row r="1717" spans="1:29">
      <c r="A1717">
        <v>1868</v>
      </c>
      <c r="B1717" t="s">
        <v>805</v>
      </c>
      <c r="C1717" t="s">
        <v>3269</v>
      </c>
      <c r="J1717" t="s">
        <v>1458</v>
      </c>
      <c r="K1717">
        <v>0</v>
      </c>
      <c r="N1717" t="b">
        <v>1</v>
      </c>
      <c r="O1717" t="b">
        <v>0</v>
      </c>
      <c r="P1717" t="b">
        <v>0</v>
      </c>
      <c r="Q1717">
        <v>9</v>
      </c>
      <c r="R1717">
        <v>0</v>
      </c>
      <c r="S1717">
        <v>1</v>
      </c>
      <c r="T1717">
        <v>2</v>
      </c>
      <c r="U1717" t="b">
        <v>1</v>
      </c>
      <c r="V1717" t="s">
        <v>3115</v>
      </c>
      <c r="W1717" t="s">
        <v>3116</v>
      </c>
      <c r="X1717" t="s">
        <v>14485</v>
      </c>
      <c r="Y1717">
        <v>51</v>
      </c>
      <c r="Z1717">
        <v>51</v>
      </c>
      <c r="AA1717">
        <v>9</v>
      </c>
      <c r="AB1717">
        <v>9</v>
      </c>
      <c r="AC1717">
        <v>14</v>
      </c>
    </row>
    <row r="1718" spans="1:29">
      <c r="A1718">
        <v>1869</v>
      </c>
      <c r="B1718" t="s">
        <v>805</v>
      </c>
      <c r="C1718" t="s">
        <v>3270</v>
      </c>
      <c r="J1718" t="s">
        <v>1458</v>
      </c>
      <c r="K1718">
        <v>0</v>
      </c>
      <c r="N1718" t="b">
        <v>1</v>
      </c>
      <c r="O1718" t="b">
        <v>0</v>
      </c>
      <c r="P1718" t="b">
        <v>0</v>
      </c>
      <c r="Q1718">
        <v>9</v>
      </c>
      <c r="R1718">
        <v>0</v>
      </c>
      <c r="S1718">
        <v>1</v>
      </c>
      <c r="T1718">
        <v>2</v>
      </c>
      <c r="U1718" t="b">
        <v>1</v>
      </c>
      <c r="V1718" t="s">
        <v>3115</v>
      </c>
      <c r="W1718" t="s">
        <v>3116</v>
      </c>
      <c r="X1718" t="s">
        <v>14566</v>
      </c>
      <c r="Y1718">
        <v>52</v>
      </c>
      <c r="Z1718">
        <v>52</v>
      </c>
      <c r="AA1718">
        <v>9</v>
      </c>
      <c r="AB1718">
        <v>9</v>
      </c>
      <c r="AC1718">
        <v>14</v>
      </c>
    </row>
    <row r="1719" spans="1:29">
      <c r="A1719">
        <v>1870</v>
      </c>
      <c r="B1719" t="s">
        <v>805</v>
      </c>
      <c r="C1719" t="s">
        <v>3271</v>
      </c>
      <c r="J1719" t="s">
        <v>1458</v>
      </c>
      <c r="K1719">
        <v>0</v>
      </c>
      <c r="N1719" t="b">
        <v>1</v>
      </c>
      <c r="O1719" t="b">
        <v>0</v>
      </c>
      <c r="P1719" t="b">
        <v>0</v>
      </c>
      <c r="Q1719">
        <v>9</v>
      </c>
      <c r="R1719">
        <v>0</v>
      </c>
      <c r="S1719">
        <v>1</v>
      </c>
      <c r="T1719">
        <v>2</v>
      </c>
      <c r="U1719" t="b">
        <v>1</v>
      </c>
      <c r="V1719" t="s">
        <v>3115</v>
      </c>
      <c r="W1719" t="s">
        <v>3116</v>
      </c>
      <c r="X1719" t="s">
        <v>14569</v>
      </c>
      <c r="Y1719">
        <v>53</v>
      </c>
      <c r="Z1719">
        <v>53</v>
      </c>
      <c r="AA1719">
        <v>9</v>
      </c>
      <c r="AB1719">
        <v>9</v>
      </c>
      <c r="AC1719">
        <v>14</v>
      </c>
    </row>
    <row r="1720" spans="1:29">
      <c r="A1720">
        <v>1871</v>
      </c>
      <c r="B1720" t="s">
        <v>805</v>
      </c>
      <c r="C1720" t="s">
        <v>3272</v>
      </c>
      <c r="J1720" t="s">
        <v>1458</v>
      </c>
      <c r="K1720">
        <v>0</v>
      </c>
      <c r="N1720" t="b">
        <v>1</v>
      </c>
      <c r="O1720" t="b">
        <v>0</v>
      </c>
      <c r="P1720" t="b">
        <v>0</v>
      </c>
      <c r="Q1720">
        <v>9</v>
      </c>
      <c r="R1720">
        <v>0</v>
      </c>
      <c r="S1720">
        <v>1</v>
      </c>
      <c r="T1720">
        <v>2</v>
      </c>
      <c r="U1720" t="b">
        <v>1</v>
      </c>
      <c r="V1720" t="s">
        <v>3115</v>
      </c>
      <c r="W1720" t="s">
        <v>3116</v>
      </c>
      <c r="X1720" t="s">
        <v>14572</v>
      </c>
      <c r="Y1720">
        <v>54</v>
      </c>
      <c r="Z1720">
        <v>54</v>
      </c>
      <c r="AA1720">
        <v>9</v>
      </c>
      <c r="AB1720">
        <v>9</v>
      </c>
      <c r="AC1720">
        <v>14</v>
      </c>
    </row>
    <row r="1721" spans="1:29">
      <c r="A1721">
        <v>1872</v>
      </c>
      <c r="B1721" t="s">
        <v>805</v>
      </c>
      <c r="C1721" t="s">
        <v>3273</v>
      </c>
      <c r="J1721" t="s">
        <v>1458</v>
      </c>
      <c r="K1721">
        <v>0</v>
      </c>
      <c r="N1721" t="b">
        <v>1</v>
      </c>
      <c r="O1721" t="b">
        <v>0</v>
      </c>
      <c r="P1721" t="b">
        <v>0</v>
      </c>
      <c r="Q1721">
        <v>9</v>
      </c>
      <c r="R1721">
        <v>0</v>
      </c>
      <c r="S1721">
        <v>1</v>
      </c>
      <c r="T1721">
        <v>2</v>
      </c>
      <c r="U1721" t="b">
        <v>1</v>
      </c>
      <c r="V1721" t="s">
        <v>3115</v>
      </c>
      <c r="W1721" t="s">
        <v>3116</v>
      </c>
      <c r="X1721" t="s">
        <v>14447</v>
      </c>
      <c r="Y1721">
        <v>55</v>
      </c>
      <c r="Z1721">
        <v>55</v>
      </c>
      <c r="AA1721">
        <v>9</v>
      </c>
      <c r="AB1721">
        <v>9</v>
      </c>
      <c r="AC1721">
        <v>14</v>
      </c>
    </row>
    <row r="1722" spans="1:29">
      <c r="A1722">
        <v>1873</v>
      </c>
      <c r="B1722" t="s">
        <v>805</v>
      </c>
      <c r="C1722" t="s">
        <v>3274</v>
      </c>
      <c r="J1722" t="s">
        <v>1458</v>
      </c>
      <c r="K1722">
        <v>0</v>
      </c>
      <c r="N1722" t="b">
        <v>1</v>
      </c>
      <c r="O1722" t="b">
        <v>0</v>
      </c>
      <c r="P1722" t="b">
        <v>0</v>
      </c>
      <c r="Q1722">
        <v>9</v>
      </c>
      <c r="R1722">
        <v>0</v>
      </c>
      <c r="S1722">
        <v>1</v>
      </c>
      <c r="T1722">
        <v>2</v>
      </c>
      <c r="U1722" t="b">
        <v>1</v>
      </c>
      <c r="V1722" t="s">
        <v>3115</v>
      </c>
      <c r="W1722" t="s">
        <v>3116</v>
      </c>
      <c r="X1722" t="s">
        <v>14577</v>
      </c>
      <c r="Y1722">
        <v>56</v>
      </c>
      <c r="Z1722">
        <v>56</v>
      </c>
      <c r="AA1722">
        <v>9</v>
      </c>
      <c r="AB1722">
        <v>9</v>
      </c>
      <c r="AC1722">
        <v>14</v>
      </c>
    </row>
    <row r="1723" spans="1:29">
      <c r="A1723">
        <v>1874</v>
      </c>
      <c r="B1723" t="s">
        <v>805</v>
      </c>
      <c r="C1723" t="s">
        <v>3275</v>
      </c>
      <c r="J1723" t="s">
        <v>1458</v>
      </c>
      <c r="K1723">
        <v>0</v>
      </c>
      <c r="N1723" t="b">
        <v>1</v>
      </c>
      <c r="O1723" t="b">
        <v>0</v>
      </c>
      <c r="P1723" t="b">
        <v>0</v>
      </c>
      <c r="Q1723">
        <v>9</v>
      </c>
      <c r="R1723">
        <v>0</v>
      </c>
      <c r="S1723">
        <v>1</v>
      </c>
      <c r="T1723">
        <v>2</v>
      </c>
      <c r="U1723" t="b">
        <v>1</v>
      </c>
      <c r="V1723" t="s">
        <v>3115</v>
      </c>
      <c r="W1723" t="s">
        <v>3116</v>
      </c>
      <c r="X1723" t="s">
        <v>14580</v>
      </c>
      <c r="Y1723">
        <v>57</v>
      </c>
      <c r="Z1723">
        <v>57</v>
      </c>
      <c r="AA1723">
        <v>9</v>
      </c>
      <c r="AB1723">
        <v>9</v>
      </c>
      <c r="AC1723">
        <v>14</v>
      </c>
    </row>
    <row r="1724" spans="1:29">
      <c r="A1724">
        <v>1875</v>
      </c>
      <c r="B1724" t="s">
        <v>1503</v>
      </c>
      <c r="C1724" t="s">
        <v>3276</v>
      </c>
      <c r="D1724" t="s">
        <v>3277</v>
      </c>
      <c r="E1724" t="s">
        <v>3278</v>
      </c>
      <c r="U1724" t="b">
        <v>1</v>
      </c>
      <c r="V1724" t="s">
        <v>3279</v>
      </c>
      <c r="W1724" t="s">
        <v>3280</v>
      </c>
      <c r="X1724" t="s">
        <v>15419</v>
      </c>
      <c r="Y1724">
        <v>11</v>
      </c>
      <c r="Z1724">
        <v>19</v>
      </c>
      <c r="AA1724">
        <v>2</v>
      </c>
      <c r="AB1724">
        <v>10</v>
      </c>
      <c r="AC1724">
        <v>15</v>
      </c>
    </row>
    <row r="1725" spans="1:29">
      <c r="A1725">
        <v>1876</v>
      </c>
      <c r="B1725" t="s">
        <v>827</v>
      </c>
      <c r="C1725" t="s">
        <v>3281</v>
      </c>
      <c r="U1725" t="b">
        <v>1</v>
      </c>
      <c r="V1725" t="s">
        <v>3279</v>
      </c>
      <c r="W1725" t="s">
        <v>3280</v>
      </c>
      <c r="X1725" t="s">
        <v>15420</v>
      </c>
      <c r="Y1725">
        <v>11</v>
      </c>
      <c r="Z1725">
        <v>19</v>
      </c>
      <c r="AA1725">
        <v>2</v>
      </c>
      <c r="AB1725">
        <v>9</v>
      </c>
      <c r="AC1725">
        <v>15</v>
      </c>
    </row>
    <row r="1726" spans="1:29">
      <c r="A1726">
        <v>1877</v>
      </c>
      <c r="B1726" t="s">
        <v>1508</v>
      </c>
      <c r="C1726" t="s">
        <v>3282</v>
      </c>
      <c r="U1726" t="b">
        <v>1</v>
      </c>
      <c r="V1726" t="s">
        <v>3279</v>
      </c>
      <c r="W1726" t="s">
        <v>3280</v>
      </c>
      <c r="X1726" t="s">
        <v>15421</v>
      </c>
      <c r="Y1726">
        <v>12</v>
      </c>
      <c r="Z1726">
        <v>19</v>
      </c>
      <c r="AA1726">
        <v>2</v>
      </c>
      <c r="AB1726">
        <v>10</v>
      </c>
      <c r="AC1726">
        <v>15</v>
      </c>
    </row>
    <row r="1727" spans="1:29">
      <c r="A1727">
        <v>1878</v>
      </c>
      <c r="B1727" t="s">
        <v>805</v>
      </c>
      <c r="C1727" t="s">
        <v>3283</v>
      </c>
      <c r="G1727" t="s">
        <v>3284</v>
      </c>
      <c r="J1727" t="s">
        <v>1436</v>
      </c>
      <c r="K1727">
        <v>0</v>
      </c>
      <c r="N1727" t="b">
        <v>1</v>
      </c>
      <c r="O1727" t="b">
        <v>0</v>
      </c>
      <c r="P1727" t="b">
        <v>0</v>
      </c>
      <c r="Q1727">
        <v>9</v>
      </c>
      <c r="R1727">
        <v>0</v>
      </c>
      <c r="S1727">
        <v>1</v>
      </c>
      <c r="T1727">
        <v>1</v>
      </c>
      <c r="U1727" t="b">
        <v>1</v>
      </c>
      <c r="V1727" t="s">
        <v>3279</v>
      </c>
      <c r="W1727" t="s">
        <v>3280</v>
      </c>
      <c r="X1727" t="s">
        <v>14469</v>
      </c>
      <c r="Y1727">
        <v>16</v>
      </c>
      <c r="Z1727">
        <v>16</v>
      </c>
      <c r="AA1727">
        <v>6</v>
      </c>
      <c r="AB1727">
        <v>6</v>
      </c>
      <c r="AC1727">
        <v>15</v>
      </c>
    </row>
    <row r="1728" spans="1:29">
      <c r="A1728">
        <v>1879</v>
      </c>
      <c r="B1728" t="s">
        <v>1503</v>
      </c>
      <c r="C1728" t="s">
        <v>3285</v>
      </c>
      <c r="D1728" t="s">
        <v>3286</v>
      </c>
      <c r="E1728" t="s">
        <v>3287</v>
      </c>
      <c r="U1728" t="b">
        <v>1</v>
      </c>
      <c r="V1728" t="s">
        <v>3279</v>
      </c>
      <c r="W1728" t="s">
        <v>3280</v>
      </c>
      <c r="X1728" t="s">
        <v>15391</v>
      </c>
      <c r="Y1728">
        <v>22</v>
      </c>
      <c r="Z1728">
        <v>44</v>
      </c>
      <c r="AA1728">
        <v>2</v>
      </c>
      <c r="AB1728">
        <v>10</v>
      </c>
      <c r="AC1728">
        <v>15</v>
      </c>
    </row>
    <row r="1729" spans="1:29">
      <c r="A1729">
        <v>1880</v>
      </c>
      <c r="B1729" t="s">
        <v>827</v>
      </c>
      <c r="C1729" t="s">
        <v>3288</v>
      </c>
      <c r="U1729" t="b">
        <v>1</v>
      </c>
      <c r="V1729" t="s">
        <v>3279</v>
      </c>
      <c r="W1729" t="s">
        <v>3280</v>
      </c>
      <c r="X1729" t="s">
        <v>15392</v>
      </c>
      <c r="Y1729">
        <v>22</v>
      </c>
      <c r="Z1729">
        <v>44</v>
      </c>
      <c r="AA1729">
        <v>2</v>
      </c>
      <c r="AB1729">
        <v>9</v>
      </c>
      <c r="AC1729">
        <v>15</v>
      </c>
    </row>
    <row r="1730" spans="1:29">
      <c r="A1730">
        <v>1881</v>
      </c>
      <c r="B1730" t="s">
        <v>1508</v>
      </c>
      <c r="C1730" t="s">
        <v>3289</v>
      </c>
      <c r="U1730" t="b">
        <v>1</v>
      </c>
      <c r="V1730" t="s">
        <v>3279</v>
      </c>
      <c r="W1730" t="s">
        <v>3280</v>
      </c>
      <c r="X1730" t="s">
        <v>15393</v>
      </c>
      <c r="Y1730">
        <v>23</v>
      </c>
      <c r="Z1730">
        <v>44</v>
      </c>
      <c r="AA1730">
        <v>2</v>
      </c>
      <c r="AB1730">
        <v>10</v>
      </c>
      <c r="AC1730">
        <v>15</v>
      </c>
    </row>
    <row r="1731" spans="1:29">
      <c r="A1731">
        <v>1882</v>
      </c>
      <c r="B1731" t="s">
        <v>805</v>
      </c>
      <c r="C1731" t="s">
        <v>3290</v>
      </c>
      <c r="J1731" t="s">
        <v>1436</v>
      </c>
      <c r="K1731">
        <v>0</v>
      </c>
      <c r="N1731" t="b">
        <v>1</v>
      </c>
      <c r="O1731" t="b">
        <v>0</v>
      </c>
      <c r="P1731" t="b">
        <v>0</v>
      </c>
      <c r="Q1731">
        <v>9</v>
      </c>
      <c r="R1731">
        <v>9</v>
      </c>
      <c r="S1731">
        <v>1</v>
      </c>
      <c r="T1731">
        <v>2</v>
      </c>
      <c r="U1731" t="b">
        <v>1</v>
      </c>
      <c r="V1731" t="s">
        <v>3279</v>
      </c>
      <c r="W1731" t="s">
        <v>3280</v>
      </c>
      <c r="X1731" t="s">
        <v>14713</v>
      </c>
      <c r="Y1731">
        <v>24</v>
      </c>
      <c r="Z1731">
        <v>24</v>
      </c>
      <c r="AA1731">
        <v>2</v>
      </c>
      <c r="AB1731">
        <v>2</v>
      </c>
      <c r="AC1731">
        <v>15</v>
      </c>
    </row>
    <row r="1732" spans="1:29">
      <c r="A1732">
        <v>1883</v>
      </c>
      <c r="B1732" t="s">
        <v>805</v>
      </c>
      <c r="C1732" t="s">
        <v>3291</v>
      </c>
      <c r="J1732" t="s">
        <v>1436</v>
      </c>
      <c r="K1732">
        <v>0</v>
      </c>
      <c r="N1732" t="b">
        <v>1</v>
      </c>
      <c r="O1732" t="b">
        <v>0</v>
      </c>
      <c r="P1732" t="b">
        <v>0</v>
      </c>
      <c r="Q1732">
        <v>9</v>
      </c>
      <c r="R1732">
        <v>9</v>
      </c>
      <c r="S1732">
        <v>1</v>
      </c>
      <c r="T1732">
        <v>2</v>
      </c>
      <c r="U1732" t="b">
        <v>1</v>
      </c>
      <c r="V1732" t="s">
        <v>3279</v>
      </c>
      <c r="W1732" t="s">
        <v>3280</v>
      </c>
      <c r="X1732" t="s">
        <v>14697</v>
      </c>
      <c r="Y1732">
        <v>24</v>
      </c>
      <c r="Z1732">
        <v>24</v>
      </c>
      <c r="AA1732">
        <v>3</v>
      </c>
      <c r="AB1732">
        <v>3</v>
      </c>
      <c r="AC1732">
        <v>15</v>
      </c>
    </row>
    <row r="1733" spans="1:29">
      <c r="A1733">
        <v>1884</v>
      </c>
      <c r="B1733" t="s">
        <v>805</v>
      </c>
      <c r="C1733" t="s">
        <v>3292</v>
      </c>
      <c r="J1733" t="s">
        <v>1436</v>
      </c>
      <c r="K1733">
        <v>0</v>
      </c>
      <c r="N1733" t="b">
        <v>1</v>
      </c>
      <c r="O1733" t="b">
        <v>0</v>
      </c>
      <c r="P1733" t="b">
        <v>0</v>
      </c>
      <c r="Q1733">
        <v>9</v>
      </c>
      <c r="R1733">
        <v>9</v>
      </c>
      <c r="S1733">
        <v>1</v>
      </c>
      <c r="T1733">
        <v>2</v>
      </c>
      <c r="U1733" t="b">
        <v>1</v>
      </c>
      <c r="V1733" t="s">
        <v>3279</v>
      </c>
      <c r="W1733" t="s">
        <v>3280</v>
      </c>
      <c r="X1733" t="s">
        <v>14533</v>
      </c>
      <c r="Y1733">
        <v>24</v>
      </c>
      <c r="Z1733">
        <v>24</v>
      </c>
      <c r="AA1733">
        <v>4</v>
      </c>
      <c r="AB1733">
        <v>4</v>
      </c>
      <c r="AC1733">
        <v>15</v>
      </c>
    </row>
    <row r="1734" spans="1:29">
      <c r="A1734">
        <v>1885</v>
      </c>
      <c r="B1734" t="s">
        <v>805</v>
      </c>
      <c r="C1734" t="s">
        <v>3293</v>
      </c>
      <c r="J1734" t="s">
        <v>1436</v>
      </c>
      <c r="K1734">
        <v>0</v>
      </c>
      <c r="N1734" t="b">
        <v>1</v>
      </c>
      <c r="O1734" t="b">
        <v>0</v>
      </c>
      <c r="P1734" t="b">
        <v>0</v>
      </c>
      <c r="Q1734">
        <v>9</v>
      </c>
      <c r="R1734">
        <v>9</v>
      </c>
      <c r="S1734">
        <v>1</v>
      </c>
      <c r="T1734">
        <v>2</v>
      </c>
      <c r="U1734" t="b">
        <v>1</v>
      </c>
      <c r="V1734" t="s">
        <v>3279</v>
      </c>
      <c r="W1734" t="s">
        <v>3280</v>
      </c>
      <c r="X1734" t="s">
        <v>14714</v>
      </c>
      <c r="Y1734">
        <v>25</v>
      </c>
      <c r="Z1734">
        <v>25</v>
      </c>
      <c r="AA1734">
        <v>2</v>
      </c>
      <c r="AB1734">
        <v>2</v>
      </c>
      <c r="AC1734">
        <v>15</v>
      </c>
    </row>
    <row r="1735" spans="1:29">
      <c r="A1735">
        <v>1886</v>
      </c>
      <c r="B1735" t="s">
        <v>805</v>
      </c>
      <c r="C1735" t="s">
        <v>3294</v>
      </c>
      <c r="J1735" t="s">
        <v>1436</v>
      </c>
      <c r="K1735">
        <v>0</v>
      </c>
      <c r="N1735" t="b">
        <v>1</v>
      </c>
      <c r="O1735" t="b">
        <v>0</v>
      </c>
      <c r="P1735" t="b">
        <v>0</v>
      </c>
      <c r="Q1735">
        <v>9</v>
      </c>
      <c r="R1735">
        <v>9</v>
      </c>
      <c r="S1735">
        <v>1</v>
      </c>
      <c r="T1735">
        <v>2</v>
      </c>
      <c r="U1735" t="b">
        <v>1</v>
      </c>
      <c r="V1735" t="s">
        <v>3279</v>
      </c>
      <c r="W1735" t="s">
        <v>3280</v>
      </c>
      <c r="X1735" t="s">
        <v>14699</v>
      </c>
      <c r="Y1735">
        <v>25</v>
      </c>
      <c r="Z1735">
        <v>25</v>
      </c>
      <c r="AA1735">
        <v>3</v>
      </c>
      <c r="AB1735">
        <v>3</v>
      </c>
      <c r="AC1735">
        <v>15</v>
      </c>
    </row>
    <row r="1736" spans="1:29">
      <c r="A1736">
        <v>1887</v>
      </c>
      <c r="B1736" t="s">
        <v>805</v>
      </c>
      <c r="C1736" t="s">
        <v>3295</v>
      </c>
      <c r="J1736" t="s">
        <v>1436</v>
      </c>
      <c r="K1736">
        <v>0</v>
      </c>
      <c r="N1736" t="b">
        <v>1</v>
      </c>
      <c r="O1736" t="b">
        <v>0</v>
      </c>
      <c r="P1736" t="b">
        <v>0</v>
      </c>
      <c r="Q1736">
        <v>9</v>
      </c>
      <c r="R1736">
        <v>9</v>
      </c>
      <c r="S1736">
        <v>1</v>
      </c>
      <c r="T1736">
        <v>2</v>
      </c>
      <c r="U1736" t="b">
        <v>1</v>
      </c>
      <c r="V1736" t="s">
        <v>3279</v>
      </c>
      <c r="W1736" t="s">
        <v>3280</v>
      </c>
      <c r="X1736" t="s">
        <v>14700</v>
      </c>
      <c r="Y1736">
        <v>25</v>
      </c>
      <c r="Z1736">
        <v>25</v>
      </c>
      <c r="AA1736">
        <v>4</v>
      </c>
      <c r="AB1736">
        <v>4</v>
      </c>
      <c r="AC1736">
        <v>15</v>
      </c>
    </row>
    <row r="1737" spans="1:29">
      <c r="A1737">
        <v>1888</v>
      </c>
      <c r="B1737" t="s">
        <v>805</v>
      </c>
      <c r="C1737" t="s">
        <v>3296</v>
      </c>
      <c r="J1737" t="s">
        <v>1436</v>
      </c>
      <c r="K1737">
        <v>0</v>
      </c>
      <c r="N1737" t="b">
        <v>1</v>
      </c>
      <c r="O1737" t="b">
        <v>0</v>
      </c>
      <c r="P1737" t="b">
        <v>0</v>
      </c>
      <c r="Q1737">
        <v>9</v>
      </c>
      <c r="R1737">
        <v>9</v>
      </c>
      <c r="S1737">
        <v>1</v>
      </c>
      <c r="T1737">
        <v>2</v>
      </c>
      <c r="U1737" t="b">
        <v>1</v>
      </c>
      <c r="V1737" t="s">
        <v>3279</v>
      </c>
      <c r="W1737" t="s">
        <v>3280</v>
      </c>
      <c r="X1737" t="s">
        <v>14715</v>
      </c>
      <c r="Y1737">
        <v>26</v>
      </c>
      <c r="Z1737">
        <v>26</v>
      </c>
      <c r="AA1737">
        <v>2</v>
      </c>
      <c r="AB1737">
        <v>2</v>
      </c>
      <c r="AC1737">
        <v>15</v>
      </c>
    </row>
    <row r="1738" spans="1:29">
      <c r="A1738">
        <v>1889</v>
      </c>
      <c r="B1738" t="s">
        <v>805</v>
      </c>
      <c r="C1738" t="s">
        <v>3297</v>
      </c>
      <c r="J1738" t="s">
        <v>1436</v>
      </c>
      <c r="K1738">
        <v>0</v>
      </c>
      <c r="N1738" t="b">
        <v>1</v>
      </c>
      <c r="O1738" t="b">
        <v>0</v>
      </c>
      <c r="P1738" t="b">
        <v>0</v>
      </c>
      <c r="Q1738">
        <v>9</v>
      </c>
      <c r="R1738">
        <v>9</v>
      </c>
      <c r="S1738">
        <v>1</v>
      </c>
      <c r="T1738">
        <v>2</v>
      </c>
      <c r="U1738" t="b">
        <v>1</v>
      </c>
      <c r="V1738" t="s">
        <v>3279</v>
      </c>
      <c r="W1738" t="s">
        <v>3280</v>
      </c>
      <c r="X1738" t="s">
        <v>14702</v>
      </c>
      <c r="Y1738">
        <v>26</v>
      </c>
      <c r="Z1738">
        <v>26</v>
      </c>
      <c r="AA1738">
        <v>3</v>
      </c>
      <c r="AB1738">
        <v>3</v>
      </c>
      <c r="AC1738">
        <v>15</v>
      </c>
    </row>
    <row r="1739" spans="1:29">
      <c r="A1739">
        <v>1890</v>
      </c>
      <c r="B1739" t="s">
        <v>805</v>
      </c>
      <c r="C1739" t="s">
        <v>3298</v>
      </c>
      <c r="J1739" t="s">
        <v>1436</v>
      </c>
      <c r="K1739">
        <v>0</v>
      </c>
      <c r="N1739" t="b">
        <v>1</v>
      </c>
      <c r="O1739" t="b">
        <v>0</v>
      </c>
      <c r="P1739" t="b">
        <v>0</v>
      </c>
      <c r="Q1739">
        <v>9</v>
      </c>
      <c r="R1739">
        <v>9</v>
      </c>
      <c r="S1739">
        <v>1</v>
      </c>
      <c r="T1739">
        <v>2</v>
      </c>
      <c r="U1739" t="b">
        <v>1</v>
      </c>
      <c r="V1739" t="s">
        <v>3279</v>
      </c>
      <c r="W1739" t="s">
        <v>3280</v>
      </c>
      <c r="X1739" t="s">
        <v>14605</v>
      </c>
      <c r="Y1739">
        <v>26</v>
      </c>
      <c r="Z1739">
        <v>26</v>
      </c>
      <c r="AA1739">
        <v>4</v>
      </c>
      <c r="AB1739">
        <v>4</v>
      </c>
      <c r="AC1739">
        <v>15</v>
      </c>
    </row>
    <row r="1740" spans="1:29">
      <c r="A1740">
        <v>1891</v>
      </c>
      <c r="B1740" t="s">
        <v>805</v>
      </c>
      <c r="C1740" t="s">
        <v>3299</v>
      </c>
      <c r="J1740" t="s">
        <v>1436</v>
      </c>
      <c r="K1740">
        <v>0</v>
      </c>
      <c r="N1740" t="b">
        <v>1</v>
      </c>
      <c r="O1740" t="b">
        <v>0</v>
      </c>
      <c r="P1740" t="b">
        <v>0</v>
      </c>
      <c r="Q1740">
        <v>9</v>
      </c>
      <c r="R1740">
        <v>9</v>
      </c>
      <c r="S1740">
        <v>1</v>
      </c>
      <c r="T1740">
        <v>2</v>
      </c>
      <c r="U1740" t="b">
        <v>1</v>
      </c>
      <c r="V1740" t="s">
        <v>3279</v>
      </c>
      <c r="W1740" t="s">
        <v>3280</v>
      </c>
      <c r="X1740" t="s">
        <v>15354</v>
      </c>
      <c r="Y1740">
        <v>27</v>
      </c>
      <c r="Z1740">
        <v>27</v>
      </c>
      <c r="AA1740">
        <v>2</v>
      </c>
      <c r="AB1740">
        <v>2</v>
      </c>
      <c r="AC1740">
        <v>15</v>
      </c>
    </row>
    <row r="1741" spans="1:29">
      <c r="A1741">
        <v>1892</v>
      </c>
      <c r="B1741" t="s">
        <v>805</v>
      </c>
      <c r="C1741" t="s">
        <v>3300</v>
      </c>
      <c r="J1741" t="s">
        <v>1436</v>
      </c>
      <c r="K1741">
        <v>0</v>
      </c>
      <c r="N1741" t="b">
        <v>1</v>
      </c>
      <c r="O1741" t="b">
        <v>0</v>
      </c>
      <c r="P1741" t="b">
        <v>0</v>
      </c>
      <c r="Q1741">
        <v>9</v>
      </c>
      <c r="R1741">
        <v>9</v>
      </c>
      <c r="S1741">
        <v>1</v>
      </c>
      <c r="T1741">
        <v>2</v>
      </c>
      <c r="U1741" t="b">
        <v>1</v>
      </c>
      <c r="V1741" t="s">
        <v>3279</v>
      </c>
      <c r="W1741" t="s">
        <v>3280</v>
      </c>
      <c r="X1741" t="s">
        <v>15355</v>
      </c>
      <c r="Y1741">
        <v>27</v>
      </c>
      <c r="Z1741">
        <v>27</v>
      </c>
      <c r="AA1741">
        <v>3</v>
      </c>
      <c r="AB1741">
        <v>3</v>
      </c>
      <c r="AC1741">
        <v>15</v>
      </c>
    </row>
    <row r="1742" spans="1:29">
      <c r="A1742">
        <v>1893</v>
      </c>
      <c r="B1742" t="s">
        <v>805</v>
      </c>
      <c r="C1742" t="s">
        <v>3301</v>
      </c>
      <c r="J1742" t="s">
        <v>1436</v>
      </c>
      <c r="K1742">
        <v>0</v>
      </c>
      <c r="N1742" t="b">
        <v>1</v>
      </c>
      <c r="O1742" t="b">
        <v>0</v>
      </c>
      <c r="P1742" t="b">
        <v>0</v>
      </c>
      <c r="Q1742">
        <v>9</v>
      </c>
      <c r="R1742">
        <v>9</v>
      </c>
      <c r="S1742">
        <v>1</v>
      </c>
      <c r="T1742">
        <v>2</v>
      </c>
      <c r="U1742" t="b">
        <v>1</v>
      </c>
      <c r="V1742" t="s">
        <v>3279</v>
      </c>
      <c r="W1742" t="s">
        <v>3280</v>
      </c>
      <c r="X1742" t="s">
        <v>14802</v>
      </c>
      <c r="Y1742">
        <v>27</v>
      </c>
      <c r="Z1742">
        <v>27</v>
      </c>
      <c r="AA1742">
        <v>4</v>
      </c>
      <c r="AB1742">
        <v>4</v>
      </c>
      <c r="AC1742">
        <v>15</v>
      </c>
    </row>
    <row r="1743" spans="1:29">
      <c r="A1743">
        <v>1894</v>
      </c>
      <c r="B1743" t="s">
        <v>805</v>
      </c>
      <c r="C1743" t="s">
        <v>3302</v>
      </c>
      <c r="J1743" t="s">
        <v>1436</v>
      </c>
      <c r="K1743">
        <v>0</v>
      </c>
      <c r="N1743" t="b">
        <v>1</v>
      </c>
      <c r="O1743" t="b">
        <v>0</v>
      </c>
      <c r="P1743" t="b">
        <v>0</v>
      </c>
      <c r="Q1743">
        <v>9</v>
      </c>
      <c r="R1743">
        <v>9</v>
      </c>
      <c r="S1743">
        <v>1</v>
      </c>
      <c r="T1743">
        <v>2</v>
      </c>
      <c r="U1743" t="b">
        <v>1</v>
      </c>
      <c r="V1743" t="s">
        <v>3279</v>
      </c>
      <c r="W1743" t="s">
        <v>3280</v>
      </c>
      <c r="X1743" t="s">
        <v>15356</v>
      </c>
      <c r="Y1743">
        <v>28</v>
      </c>
      <c r="Z1743">
        <v>28</v>
      </c>
      <c r="AA1743">
        <v>2</v>
      </c>
      <c r="AB1743">
        <v>2</v>
      </c>
      <c r="AC1743">
        <v>15</v>
      </c>
    </row>
    <row r="1744" spans="1:29">
      <c r="A1744">
        <v>1895</v>
      </c>
      <c r="B1744" t="s">
        <v>805</v>
      </c>
      <c r="C1744" t="s">
        <v>3303</v>
      </c>
      <c r="J1744" t="s">
        <v>1436</v>
      </c>
      <c r="K1744">
        <v>0</v>
      </c>
      <c r="N1744" t="b">
        <v>1</v>
      </c>
      <c r="O1744" t="b">
        <v>0</v>
      </c>
      <c r="P1744" t="b">
        <v>0</v>
      </c>
      <c r="Q1744">
        <v>9</v>
      </c>
      <c r="R1744">
        <v>9</v>
      </c>
      <c r="S1744">
        <v>1</v>
      </c>
      <c r="T1744">
        <v>2</v>
      </c>
      <c r="U1744" t="b">
        <v>1</v>
      </c>
      <c r="V1744" t="s">
        <v>3279</v>
      </c>
      <c r="W1744" t="s">
        <v>3280</v>
      </c>
      <c r="X1744" t="s">
        <v>14728</v>
      </c>
      <c r="Y1744">
        <v>28</v>
      </c>
      <c r="Z1744">
        <v>28</v>
      </c>
      <c r="AA1744">
        <v>3</v>
      </c>
      <c r="AB1744">
        <v>3</v>
      </c>
      <c r="AC1744">
        <v>15</v>
      </c>
    </row>
    <row r="1745" spans="1:29">
      <c r="A1745">
        <v>1896</v>
      </c>
      <c r="B1745" t="s">
        <v>805</v>
      </c>
      <c r="C1745" t="s">
        <v>3304</v>
      </c>
      <c r="J1745" t="s">
        <v>1436</v>
      </c>
      <c r="K1745">
        <v>0</v>
      </c>
      <c r="N1745" t="b">
        <v>1</v>
      </c>
      <c r="O1745" t="b">
        <v>0</v>
      </c>
      <c r="P1745" t="b">
        <v>0</v>
      </c>
      <c r="Q1745">
        <v>9</v>
      </c>
      <c r="R1745">
        <v>9</v>
      </c>
      <c r="S1745">
        <v>1</v>
      </c>
      <c r="T1745">
        <v>2</v>
      </c>
      <c r="U1745" t="b">
        <v>1</v>
      </c>
      <c r="V1745" t="s">
        <v>3279</v>
      </c>
      <c r="W1745" t="s">
        <v>3280</v>
      </c>
      <c r="X1745" t="s">
        <v>14606</v>
      </c>
      <c r="Y1745">
        <v>28</v>
      </c>
      <c r="Z1745">
        <v>28</v>
      </c>
      <c r="AA1745">
        <v>4</v>
      </c>
      <c r="AB1745">
        <v>4</v>
      </c>
      <c r="AC1745">
        <v>15</v>
      </c>
    </row>
    <row r="1746" spans="1:29">
      <c r="A1746">
        <v>1897</v>
      </c>
      <c r="B1746" t="s">
        <v>805</v>
      </c>
      <c r="C1746" t="s">
        <v>3305</v>
      </c>
      <c r="J1746" t="s">
        <v>1436</v>
      </c>
      <c r="K1746">
        <v>0</v>
      </c>
      <c r="N1746" t="b">
        <v>1</v>
      </c>
      <c r="O1746" t="b">
        <v>0</v>
      </c>
      <c r="P1746" t="b">
        <v>0</v>
      </c>
      <c r="Q1746">
        <v>9</v>
      </c>
      <c r="R1746">
        <v>9</v>
      </c>
      <c r="S1746">
        <v>1</v>
      </c>
      <c r="T1746">
        <v>2</v>
      </c>
      <c r="U1746" t="b">
        <v>1</v>
      </c>
      <c r="V1746" t="s">
        <v>3279</v>
      </c>
      <c r="W1746" t="s">
        <v>3280</v>
      </c>
      <c r="X1746" t="s">
        <v>15357</v>
      </c>
      <c r="Y1746">
        <v>29</v>
      </c>
      <c r="Z1746">
        <v>29</v>
      </c>
      <c r="AA1746">
        <v>2</v>
      </c>
      <c r="AB1746">
        <v>2</v>
      </c>
      <c r="AC1746">
        <v>15</v>
      </c>
    </row>
    <row r="1747" spans="1:29">
      <c r="A1747">
        <v>1898</v>
      </c>
      <c r="B1747" t="s">
        <v>805</v>
      </c>
      <c r="C1747" t="s">
        <v>3306</v>
      </c>
      <c r="J1747" t="s">
        <v>1436</v>
      </c>
      <c r="K1747">
        <v>0</v>
      </c>
      <c r="N1747" t="b">
        <v>1</v>
      </c>
      <c r="O1747" t="b">
        <v>0</v>
      </c>
      <c r="P1747" t="b">
        <v>0</v>
      </c>
      <c r="Q1747">
        <v>9</v>
      </c>
      <c r="R1747">
        <v>9</v>
      </c>
      <c r="S1747">
        <v>1</v>
      </c>
      <c r="T1747">
        <v>2</v>
      </c>
      <c r="U1747" t="b">
        <v>1</v>
      </c>
      <c r="V1747" t="s">
        <v>3279</v>
      </c>
      <c r="W1747" t="s">
        <v>3280</v>
      </c>
      <c r="X1747" t="s">
        <v>14540</v>
      </c>
      <c r="Y1747">
        <v>29</v>
      </c>
      <c r="Z1747">
        <v>29</v>
      </c>
      <c r="AA1747">
        <v>3</v>
      </c>
      <c r="AB1747">
        <v>3</v>
      </c>
      <c r="AC1747">
        <v>15</v>
      </c>
    </row>
    <row r="1748" spans="1:29">
      <c r="A1748">
        <v>1899</v>
      </c>
      <c r="B1748" t="s">
        <v>805</v>
      </c>
      <c r="C1748" t="s">
        <v>3307</v>
      </c>
      <c r="J1748" t="s">
        <v>1436</v>
      </c>
      <c r="K1748">
        <v>0</v>
      </c>
      <c r="N1748" t="b">
        <v>1</v>
      </c>
      <c r="O1748" t="b">
        <v>0</v>
      </c>
      <c r="P1748" t="b">
        <v>0</v>
      </c>
      <c r="Q1748">
        <v>9</v>
      </c>
      <c r="R1748">
        <v>9</v>
      </c>
      <c r="S1748">
        <v>1</v>
      </c>
      <c r="T1748">
        <v>2</v>
      </c>
      <c r="U1748" t="b">
        <v>1</v>
      </c>
      <c r="V1748" t="s">
        <v>3279</v>
      </c>
      <c r="W1748" t="s">
        <v>3280</v>
      </c>
      <c r="X1748" t="s">
        <v>14804</v>
      </c>
      <c r="Y1748">
        <v>29</v>
      </c>
      <c r="Z1748">
        <v>29</v>
      </c>
      <c r="AA1748">
        <v>4</v>
      </c>
      <c r="AB1748">
        <v>4</v>
      </c>
      <c r="AC1748">
        <v>15</v>
      </c>
    </row>
    <row r="1749" spans="1:29">
      <c r="A1749">
        <v>1900</v>
      </c>
      <c r="B1749" t="s">
        <v>805</v>
      </c>
      <c r="C1749" t="s">
        <v>3308</v>
      </c>
      <c r="J1749" t="s">
        <v>1436</v>
      </c>
      <c r="K1749">
        <v>0</v>
      </c>
      <c r="N1749" t="b">
        <v>1</v>
      </c>
      <c r="O1749" t="b">
        <v>0</v>
      </c>
      <c r="P1749" t="b">
        <v>0</v>
      </c>
      <c r="Q1749">
        <v>9</v>
      </c>
      <c r="R1749">
        <v>9</v>
      </c>
      <c r="S1749">
        <v>1</v>
      </c>
      <c r="T1749">
        <v>2</v>
      </c>
      <c r="U1749" t="b">
        <v>1</v>
      </c>
      <c r="V1749" t="s">
        <v>3279</v>
      </c>
      <c r="W1749" t="s">
        <v>3280</v>
      </c>
      <c r="X1749" t="s">
        <v>15394</v>
      </c>
      <c r="Y1749">
        <v>30</v>
      </c>
      <c r="Z1749">
        <v>30</v>
      </c>
      <c r="AA1749">
        <v>2</v>
      </c>
      <c r="AB1749">
        <v>2</v>
      </c>
      <c r="AC1749">
        <v>15</v>
      </c>
    </row>
    <row r="1750" spans="1:29">
      <c r="A1750">
        <v>1901</v>
      </c>
      <c r="B1750" t="s">
        <v>805</v>
      </c>
      <c r="C1750" t="s">
        <v>3309</v>
      </c>
      <c r="J1750" t="s">
        <v>1436</v>
      </c>
      <c r="K1750">
        <v>0</v>
      </c>
      <c r="N1750" t="b">
        <v>1</v>
      </c>
      <c r="O1750" t="b">
        <v>0</v>
      </c>
      <c r="P1750" t="b">
        <v>0</v>
      </c>
      <c r="Q1750">
        <v>9</v>
      </c>
      <c r="R1750">
        <v>9</v>
      </c>
      <c r="S1750">
        <v>1</v>
      </c>
      <c r="T1750">
        <v>2</v>
      </c>
      <c r="U1750" t="b">
        <v>1</v>
      </c>
      <c r="V1750" t="s">
        <v>3279</v>
      </c>
      <c r="W1750" t="s">
        <v>3280</v>
      </c>
      <c r="X1750" t="s">
        <v>14541</v>
      </c>
      <c r="Y1750">
        <v>30</v>
      </c>
      <c r="Z1750">
        <v>30</v>
      </c>
      <c r="AA1750">
        <v>3</v>
      </c>
      <c r="AB1750">
        <v>3</v>
      </c>
      <c r="AC1750">
        <v>15</v>
      </c>
    </row>
    <row r="1751" spans="1:29">
      <c r="A1751">
        <v>1902</v>
      </c>
      <c r="B1751" t="s">
        <v>805</v>
      </c>
      <c r="C1751" t="s">
        <v>3310</v>
      </c>
      <c r="J1751" t="s">
        <v>1436</v>
      </c>
      <c r="K1751">
        <v>0</v>
      </c>
      <c r="N1751" t="b">
        <v>1</v>
      </c>
      <c r="O1751" t="b">
        <v>0</v>
      </c>
      <c r="P1751" t="b">
        <v>0</v>
      </c>
      <c r="Q1751">
        <v>9</v>
      </c>
      <c r="R1751">
        <v>9</v>
      </c>
      <c r="S1751">
        <v>1</v>
      </c>
      <c r="T1751">
        <v>2</v>
      </c>
      <c r="U1751" t="b">
        <v>1</v>
      </c>
      <c r="V1751" t="s">
        <v>3279</v>
      </c>
      <c r="W1751" t="s">
        <v>3280</v>
      </c>
      <c r="X1751" t="s">
        <v>14806</v>
      </c>
      <c r="Y1751">
        <v>30</v>
      </c>
      <c r="Z1751">
        <v>30</v>
      </c>
      <c r="AA1751">
        <v>4</v>
      </c>
      <c r="AB1751">
        <v>4</v>
      </c>
      <c r="AC1751">
        <v>15</v>
      </c>
    </row>
    <row r="1752" spans="1:29">
      <c r="A1752">
        <v>1903</v>
      </c>
      <c r="B1752" t="s">
        <v>805</v>
      </c>
      <c r="C1752" t="s">
        <v>3311</v>
      </c>
      <c r="J1752" t="s">
        <v>1436</v>
      </c>
      <c r="K1752">
        <v>0</v>
      </c>
      <c r="N1752" t="b">
        <v>1</v>
      </c>
      <c r="O1752" t="b">
        <v>0</v>
      </c>
      <c r="P1752" t="b">
        <v>0</v>
      </c>
      <c r="Q1752">
        <v>9</v>
      </c>
      <c r="R1752">
        <v>9</v>
      </c>
      <c r="S1752">
        <v>1</v>
      </c>
      <c r="T1752">
        <v>2</v>
      </c>
      <c r="U1752" t="b">
        <v>1</v>
      </c>
      <c r="V1752" t="s">
        <v>3279</v>
      </c>
      <c r="W1752" t="s">
        <v>3280</v>
      </c>
      <c r="X1752" t="s">
        <v>15395</v>
      </c>
      <c r="Y1752">
        <v>31</v>
      </c>
      <c r="Z1752">
        <v>31</v>
      </c>
      <c r="AA1752">
        <v>2</v>
      </c>
      <c r="AB1752">
        <v>2</v>
      </c>
      <c r="AC1752">
        <v>15</v>
      </c>
    </row>
    <row r="1753" spans="1:29">
      <c r="A1753">
        <v>1904</v>
      </c>
      <c r="B1753" t="s">
        <v>805</v>
      </c>
      <c r="C1753" t="s">
        <v>3312</v>
      </c>
      <c r="J1753" t="s">
        <v>1436</v>
      </c>
      <c r="K1753">
        <v>0</v>
      </c>
      <c r="N1753" t="b">
        <v>1</v>
      </c>
      <c r="O1753" t="b">
        <v>0</v>
      </c>
      <c r="P1753" t="b">
        <v>0</v>
      </c>
      <c r="Q1753">
        <v>9</v>
      </c>
      <c r="R1753">
        <v>9</v>
      </c>
      <c r="S1753">
        <v>1</v>
      </c>
      <c r="T1753">
        <v>2</v>
      </c>
      <c r="U1753" t="b">
        <v>1</v>
      </c>
      <c r="V1753" t="s">
        <v>3279</v>
      </c>
      <c r="W1753" t="s">
        <v>3280</v>
      </c>
      <c r="X1753" t="s">
        <v>14542</v>
      </c>
      <c r="Y1753">
        <v>31</v>
      </c>
      <c r="Z1753">
        <v>31</v>
      </c>
      <c r="AA1753">
        <v>3</v>
      </c>
      <c r="AB1753">
        <v>3</v>
      </c>
      <c r="AC1753">
        <v>15</v>
      </c>
    </row>
    <row r="1754" spans="1:29">
      <c r="A1754">
        <v>1905</v>
      </c>
      <c r="B1754" t="s">
        <v>805</v>
      </c>
      <c r="C1754" t="s">
        <v>3313</v>
      </c>
      <c r="J1754" t="s">
        <v>1436</v>
      </c>
      <c r="K1754">
        <v>0</v>
      </c>
      <c r="N1754" t="b">
        <v>1</v>
      </c>
      <c r="O1754" t="b">
        <v>0</v>
      </c>
      <c r="P1754" t="b">
        <v>0</v>
      </c>
      <c r="Q1754">
        <v>9</v>
      </c>
      <c r="R1754">
        <v>9</v>
      </c>
      <c r="S1754">
        <v>1</v>
      </c>
      <c r="T1754">
        <v>2</v>
      </c>
      <c r="U1754" t="b">
        <v>1</v>
      </c>
      <c r="V1754" t="s">
        <v>3279</v>
      </c>
      <c r="W1754" t="s">
        <v>3280</v>
      </c>
      <c r="X1754" t="s">
        <v>14807</v>
      </c>
      <c r="Y1754">
        <v>31</v>
      </c>
      <c r="Z1754">
        <v>31</v>
      </c>
      <c r="AA1754">
        <v>4</v>
      </c>
      <c r="AB1754">
        <v>4</v>
      </c>
      <c r="AC1754">
        <v>15</v>
      </c>
    </row>
    <row r="1755" spans="1:29">
      <c r="A1755">
        <v>1906</v>
      </c>
      <c r="B1755" t="s">
        <v>805</v>
      </c>
      <c r="C1755" t="s">
        <v>3314</v>
      </c>
      <c r="J1755" t="s">
        <v>1436</v>
      </c>
      <c r="K1755">
        <v>0</v>
      </c>
      <c r="N1755" t="b">
        <v>1</v>
      </c>
      <c r="O1755" t="b">
        <v>0</v>
      </c>
      <c r="P1755" t="b">
        <v>0</v>
      </c>
      <c r="Q1755">
        <v>9</v>
      </c>
      <c r="R1755">
        <v>9</v>
      </c>
      <c r="S1755">
        <v>1</v>
      </c>
      <c r="T1755">
        <v>2</v>
      </c>
      <c r="U1755" t="b">
        <v>1</v>
      </c>
      <c r="V1755" t="s">
        <v>3279</v>
      </c>
      <c r="W1755" t="s">
        <v>3280</v>
      </c>
      <c r="X1755" t="s">
        <v>15396</v>
      </c>
      <c r="Y1755">
        <v>32</v>
      </c>
      <c r="Z1755">
        <v>32</v>
      </c>
      <c r="AA1755">
        <v>2</v>
      </c>
      <c r="AB1755">
        <v>2</v>
      </c>
      <c r="AC1755">
        <v>15</v>
      </c>
    </row>
    <row r="1756" spans="1:29">
      <c r="A1756">
        <v>1907</v>
      </c>
      <c r="B1756" t="s">
        <v>805</v>
      </c>
      <c r="C1756" t="s">
        <v>3315</v>
      </c>
      <c r="J1756" t="s">
        <v>1436</v>
      </c>
      <c r="K1756">
        <v>0</v>
      </c>
      <c r="N1756" t="b">
        <v>1</v>
      </c>
      <c r="O1756" t="b">
        <v>0</v>
      </c>
      <c r="P1756" t="b">
        <v>0</v>
      </c>
      <c r="Q1756">
        <v>9</v>
      </c>
      <c r="R1756">
        <v>9</v>
      </c>
      <c r="S1756">
        <v>1</v>
      </c>
      <c r="T1756">
        <v>2</v>
      </c>
      <c r="U1756" t="b">
        <v>1</v>
      </c>
      <c r="V1756" t="s">
        <v>3279</v>
      </c>
      <c r="W1756" t="s">
        <v>3280</v>
      </c>
      <c r="X1756" t="s">
        <v>15397</v>
      </c>
      <c r="Y1756">
        <v>32</v>
      </c>
      <c r="Z1756">
        <v>32</v>
      </c>
      <c r="AA1756">
        <v>3</v>
      </c>
      <c r="AB1756">
        <v>3</v>
      </c>
      <c r="AC1756">
        <v>15</v>
      </c>
    </row>
    <row r="1757" spans="1:29">
      <c r="A1757">
        <v>1908</v>
      </c>
      <c r="B1757" t="s">
        <v>805</v>
      </c>
      <c r="C1757" t="s">
        <v>3316</v>
      </c>
      <c r="J1757" t="s">
        <v>1436</v>
      </c>
      <c r="K1757">
        <v>0</v>
      </c>
      <c r="N1757" t="b">
        <v>1</v>
      </c>
      <c r="O1757" t="b">
        <v>0</v>
      </c>
      <c r="P1757" t="b">
        <v>0</v>
      </c>
      <c r="Q1757">
        <v>9</v>
      </c>
      <c r="R1757">
        <v>9</v>
      </c>
      <c r="S1757">
        <v>1</v>
      </c>
      <c r="T1757">
        <v>2</v>
      </c>
      <c r="U1757" t="b">
        <v>1</v>
      </c>
      <c r="V1757" t="s">
        <v>3279</v>
      </c>
      <c r="W1757" t="s">
        <v>3280</v>
      </c>
      <c r="X1757" t="s">
        <v>14830</v>
      </c>
      <c r="Y1757">
        <v>32</v>
      </c>
      <c r="Z1757">
        <v>32</v>
      </c>
      <c r="AA1757">
        <v>4</v>
      </c>
      <c r="AB1757">
        <v>4</v>
      </c>
      <c r="AC1757">
        <v>15</v>
      </c>
    </row>
    <row r="1758" spans="1:29">
      <c r="A1758">
        <v>1909</v>
      </c>
      <c r="B1758" t="s">
        <v>805</v>
      </c>
      <c r="C1758" t="s">
        <v>3317</v>
      </c>
      <c r="J1758" t="s">
        <v>1436</v>
      </c>
      <c r="K1758">
        <v>0</v>
      </c>
      <c r="N1758" t="b">
        <v>1</v>
      </c>
      <c r="O1758" t="b">
        <v>0</v>
      </c>
      <c r="P1758" t="b">
        <v>0</v>
      </c>
      <c r="Q1758">
        <v>9</v>
      </c>
      <c r="R1758">
        <v>9</v>
      </c>
      <c r="S1758">
        <v>1</v>
      </c>
      <c r="T1758">
        <v>2</v>
      </c>
      <c r="U1758" t="b">
        <v>1</v>
      </c>
      <c r="V1758" t="s">
        <v>3279</v>
      </c>
      <c r="W1758" t="s">
        <v>3280</v>
      </c>
      <c r="X1758" t="s">
        <v>15398</v>
      </c>
      <c r="Y1758">
        <v>33</v>
      </c>
      <c r="Z1758">
        <v>33</v>
      </c>
      <c r="AA1758">
        <v>2</v>
      </c>
      <c r="AB1758">
        <v>2</v>
      </c>
      <c r="AC1758">
        <v>15</v>
      </c>
    </row>
    <row r="1759" spans="1:29">
      <c r="A1759">
        <v>1910</v>
      </c>
      <c r="B1759" t="s">
        <v>805</v>
      </c>
      <c r="C1759" t="s">
        <v>3318</v>
      </c>
      <c r="J1759" t="s">
        <v>1436</v>
      </c>
      <c r="K1759">
        <v>0</v>
      </c>
      <c r="N1759" t="b">
        <v>1</v>
      </c>
      <c r="O1759" t="b">
        <v>0</v>
      </c>
      <c r="P1759" t="b">
        <v>0</v>
      </c>
      <c r="Q1759">
        <v>9</v>
      </c>
      <c r="R1759">
        <v>9</v>
      </c>
      <c r="S1759">
        <v>1</v>
      </c>
      <c r="T1759">
        <v>2</v>
      </c>
      <c r="U1759" t="b">
        <v>1</v>
      </c>
      <c r="V1759" t="s">
        <v>3279</v>
      </c>
      <c r="W1759" t="s">
        <v>3280</v>
      </c>
      <c r="X1759" t="s">
        <v>15399</v>
      </c>
      <c r="Y1759">
        <v>33</v>
      </c>
      <c r="Z1759">
        <v>33</v>
      </c>
      <c r="AA1759">
        <v>3</v>
      </c>
      <c r="AB1759">
        <v>3</v>
      </c>
      <c r="AC1759">
        <v>15</v>
      </c>
    </row>
    <row r="1760" spans="1:29">
      <c r="A1760">
        <v>1911</v>
      </c>
      <c r="B1760" t="s">
        <v>805</v>
      </c>
      <c r="C1760" t="s">
        <v>3319</v>
      </c>
      <c r="J1760" t="s">
        <v>1436</v>
      </c>
      <c r="K1760">
        <v>0</v>
      </c>
      <c r="N1760" t="b">
        <v>1</v>
      </c>
      <c r="O1760" t="b">
        <v>0</v>
      </c>
      <c r="P1760" t="b">
        <v>0</v>
      </c>
      <c r="Q1760">
        <v>9</v>
      </c>
      <c r="R1760">
        <v>9</v>
      </c>
      <c r="S1760">
        <v>1</v>
      </c>
      <c r="T1760">
        <v>2</v>
      </c>
      <c r="U1760" t="b">
        <v>1</v>
      </c>
      <c r="V1760" t="s">
        <v>3279</v>
      </c>
      <c r="W1760" t="s">
        <v>3280</v>
      </c>
      <c r="X1760" t="s">
        <v>14832</v>
      </c>
      <c r="Y1760">
        <v>33</v>
      </c>
      <c r="Z1760">
        <v>33</v>
      </c>
      <c r="AA1760">
        <v>4</v>
      </c>
      <c r="AB1760">
        <v>4</v>
      </c>
      <c r="AC1760">
        <v>15</v>
      </c>
    </row>
    <row r="1761" spans="1:29">
      <c r="A1761">
        <v>1912</v>
      </c>
      <c r="B1761" t="s">
        <v>805</v>
      </c>
      <c r="C1761" t="s">
        <v>3320</v>
      </c>
      <c r="J1761" t="s">
        <v>1436</v>
      </c>
      <c r="K1761">
        <v>0</v>
      </c>
      <c r="N1761" t="b">
        <v>1</v>
      </c>
      <c r="O1761" t="b">
        <v>0</v>
      </c>
      <c r="P1761" t="b">
        <v>0</v>
      </c>
      <c r="Q1761">
        <v>9</v>
      </c>
      <c r="R1761">
        <v>9</v>
      </c>
      <c r="S1761">
        <v>1</v>
      </c>
      <c r="T1761">
        <v>2</v>
      </c>
      <c r="U1761" t="b">
        <v>1</v>
      </c>
      <c r="V1761" t="s">
        <v>3279</v>
      </c>
      <c r="W1761" t="s">
        <v>3280</v>
      </c>
      <c r="X1761" t="s">
        <v>15400</v>
      </c>
      <c r="Y1761">
        <v>34</v>
      </c>
      <c r="Z1761">
        <v>34</v>
      </c>
      <c r="AA1761">
        <v>2</v>
      </c>
      <c r="AB1761">
        <v>2</v>
      </c>
      <c r="AC1761">
        <v>15</v>
      </c>
    </row>
    <row r="1762" spans="1:29">
      <c r="A1762">
        <v>1913</v>
      </c>
      <c r="B1762" t="s">
        <v>805</v>
      </c>
      <c r="C1762" t="s">
        <v>3321</v>
      </c>
      <c r="J1762" t="s">
        <v>1436</v>
      </c>
      <c r="K1762">
        <v>0</v>
      </c>
      <c r="N1762" t="b">
        <v>1</v>
      </c>
      <c r="O1762" t="b">
        <v>0</v>
      </c>
      <c r="P1762" t="b">
        <v>0</v>
      </c>
      <c r="Q1762">
        <v>9</v>
      </c>
      <c r="R1762">
        <v>9</v>
      </c>
      <c r="S1762">
        <v>1</v>
      </c>
      <c r="T1762">
        <v>2</v>
      </c>
      <c r="U1762" t="b">
        <v>1</v>
      </c>
      <c r="V1762" t="s">
        <v>3279</v>
      </c>
      <c r="W1762" t="s">
        <v>3280</v>
      </c>
      <c r="X1762" t="s">
        <v>14546</v>
      </c>
      <c r="Y1762">
        <v>34</v>
      </c>
      <c r="Z1762">
        <v>34</v>
      </c>
      <c r="AA1762">
        <v>3</v>
      </c>
      <c r="AB1762">
        <v>3</v>
      </c>
      <c r="AC1762">
        <v>15</v>
      </c>
    </row>
    <row r="1763" spans="1:29">
      <c r="A1763">
        <v>1914</v>
      </c>
      <c r="B1763" t="s">
        <v>805</v>
      </c>
      <c r="C1763" t="s">
        <v>3322</v>
      </c>
      <c r="J1763" t="s">
        <v>1436</v>
      </c>
      <c r="K1763">
        <v>0</v>
      </c>
      <c r="N1763" t="b">
        <v>1</v>
      </c>
      <c r="O1763" t="b">
        <v>0</v>
      </c>
      <c r="P1763" t="b">
        <v>0</v>
      </c>
      <c r="Q1763">
        <v>9</v>
      </c>
      <c r="R1763">
        <v>9</v>
      </c>
      <c r="S1763">
        <v>1</v>
      </c>
      <c r="T1763">
        <v>2</v>
      </c>
      <c r="U1763" t="b">
        <v>1</v>
      </c>
      <c r="V1763" t="s">
        <v>3279</v>
      </c>
      <c r="W1763" t="s">
        <v>3280</v>
      </c>
      <c r="X1763" t="s">
        <v>14834</v>
      </c>
      <c r="Y1763">
        <v>34</v>
      </c>
      <c r="Z1763">
        <v>34</v>
      </c>
      <c r="AA1763">
        <v>4</v>
      </c>
      <c r="AB1763">
        <v>4</v>
      </c>
      <c r="AC1763">
        <v>15</v>
      </c>
    </row>
    <row r="1764" spans="1:29">
      <c r="A1764">
        <v>1915</v>
      </c>
      <c r="B1764" t="s">
        <v>805</v>
      </c>
      <c r="C1764" t="s">
        <v>3323</v>
      </c>
      <c r="J1764" t="s">
        <v>1436</v>
      </c>
      <c r="K1764">
        <v>0</v>
      </c>
      <c r="N1764" t="b">
        <v>1</v>
      </c>
      <c r="O1764" t="b">
        <v>0</v>
      </c>
      <c r="P1764" t="b">
        <v>0</v>
      </c>
      <c r="Q1764">
        <v>9</v>
      </c>
      <c r="R1764">
        <v>9</v>
      </c>
      <c r="S1764">
        <v>1</v>
      </c>
      <c r="T1764">
        <v>2</v>
      </c>
      <c r="U1764" t="b">
        <v>1</v>
      </c>
      <c r="V1764" t="s">
        <v>3279</v>
      </c>
      <c r="W1764" t="s">
        <v>3280</v>
      </c>
      <c r="X1764" t="s">
        <v>15401</v>
      </c>
      <c r="Y1764">
        <v>35</v>
      </c>
      <c r="Z1764">
        <v>35</v>
      </c>
      <c r="AA1764">
        <v>2</v>
      </c>
      <c r="AB1764">
        <v>2</v>
      </c>
      <c r="AC1764">
        <v>15</v>
      </c>
    </row>
    <row r="1765" spans="1:29">
      <c r="A1765">
        <v>1916</v>
      </c>
      <c r="B1765" t="s">
        <v>805</v>
      </c>
      <c r="C1765" t="s">
        <v>3324</v>
      </c>
      <c r="J1765" t="s">
        <v>1436</v>
      </c>
      <c r="K1765">
        <v>0</v>
      </c>
      <c r="N1765" t="b">
        <v>1</v>
      </c>
      <c r="O1765" t="b">
        <v>0</v>
      </c>
      <c r="P1765" t="b">
        <v>0</v>
      </c>
      <c r="Q1765">
        <v>9</v>
      </c>
      <c r="R1765">
        <v>9</v>
      </c>
      <c r="S1765">
        <v>1</v>
      </c>
      <c r="T1765">
        <v>2</v>
      </c>
      <c r="U1765" t="b">
        <v>1</v>
      </c>
      <c r="V1765" t="s">
        <v>3279</v>
      </c>
      <c r="W1765" t="s">
        <v>3280</v>
      </c>
      <c r="X1765" t="s">
        <v>14547</v>
      </c>
      <c r="Y1765">
        <v>35</v>
      </c>
      <c r="Z1765">
        <v>35</v>
      </c>
      <c r="AA1765">
        <v>3</v>
      </c>
      <c r="AB1765">
        <v>3</v>
      </c>
      <c r="AC1765">
        <v>15</v>
      </c>
    </row>
    <row r="1766" spans="1:29">
      <c r="A1766">
        <v>1917</v>
      </c>
      <c r="B1766" t="s">
        <v>805</v>
      </c>
      <c r="C1766" t="s">
        <v>3325</v>
      </c>
      <c r="J1766" t="s">
        <v>1436</v>
      </c>
      <c r="K1766">
        <v>0</v>
      </c>
      <c r="N1766" t="b">
        <v>1</v>
      </c>
      <c r="O1766" t="b">
        <v>0</v>
      </c>
      <c r="P1766" t="b">
        <v>0</v>
      </c>
      <c r="Q1766">
        <v>9</v>
      </c>
      <c r="R1766">
        <v>9</v>
      </c>
      <c r="S1766">
        <v>1</v>
      </c>
      <c r="T1766">
        <v>2</v>
      </c>
      <c r="U1766" t="b">
        <v>1</v>
      </c>
      <c r="V1766" t="s">
        <v>3279</v>
      </c>
      <c r="W1766" t="s">
        <v>3280</v>
      </c>
      <c r="X1766" t="s">
        <v>14810</v>
      </c>
      <c r="Y1766">
        <v>35</v>
      </c>
      <c r="Z1766">
        <v>35</v>
      </c>
      <c r="AA1766">
        <v>4</v>
      </c>
      <c r="AB1766">
        <v>4</v>
      </c>
      <c r="AC1766">
        <v>15</v>
      </c>
    </row>
    <row r="1767" spans="1:29">
      <c r="A1767">
        <v>1918</v>
      </c>
      <c r="B1767" t="s">
        <v>805</v>
      </c>
      <c r="C1767" t="s">
        <v>3326</v>
      </c>
      <c r="J1767" t="s">
        <v>1436</v>
      </c>
      <c r="K1767">
        <v>0</v>
      </c>
      <c r="N1767" t="b">
        <v>1</v>
      </c>
      <c r="O1767" t="b">
        <v>0</v>
      </c>
      <c r="P1767" t="b">
        <v>0</v>
      </c>
      <c r="Q1767">
        <v>9</v>
      </c>
      <c r="R1767">
        <v>9</v>
      </c>
      <c r="S1767">
        <v>1</v>
      </c>
      <c r="T1767">
        <v>2</v>
      </c>
      <c r="U1767" t="b">
        <v>1</v>
      </c>
      <c r="V1767" t="s">
        <v>3279</v>
      </c>
      <c r="W1767" t="s">
        <v>3280</v>
      </c>
      <c r="X1767" t="s">
        <v>15402</v>
      </c>
      <c r="Y1767">
        <v>36</v>
      </c>
      <c r="Z1767">
        <v>36</v>
      </c>
      <c r="AA1767">
        <v>2</v>
      </c>
      <c r="AB1767">
        <v>2</v>
      </c>
      <c r="AC1767">
        <v>15</v>
      </c>
    </row>
    <row r="1768" spans="1:29">
      <c r="A1768">
        <v>1919</v>
      </c>
      <c r="B1768" t="s">
        <v>805</v>
      </c>
      <c r="C1768" t="s">
        <v>3327</v>
      </c>
      <c r="J1768" t="s">
        <v>1436</v>
      </c>
      <c r="K1768">
        <v>0</v>
      </c>
      <c r="N1768" t="b">
        <v>1</v>
      </c>
      <c r="O1768" t="b">
        <v>0</v>
      </c>
      <c r="P1768" t="b">
        <v>0</v>
      </c>
      <c r="Q1768">
        <v>9</v>
      </c>
      <c r="R1768">
        <v>9</v>
      </c>
      <c r="S1768">
        <v>1</v>
      </c>
      <c r="T1768">
        <v>2</v>
      </c>
      <c r="U1768" t="b">
        <v>1</v>
      </c>
      <c r="V1768" t="s">
        <v>3279</v>
      </c>
      <c r="W1768" t="s">
        <v>3280</v>
      </c>
      <c r="X1768" t="s">
        <v>14548</v>
      </c>
      <c r="Y1768">
        <v>36</v>
      </c>
      <c r="Z1768">
        <v>36</v>
      </c>
      <c r="AA1768">
        <v>3</v>
      </c>
      <c r="AB1768">
        <v>3</v>
      </c>
      <c r="AC1768">
        <v>15</v>
      </c>
    </row>
    <row r="1769" spans="1:29">
      <c r="A1769">
        <v>1920</v>
      </c>
      <c r="B1769" t="s">
        <v>805</v>
      </c>
      <c r="C1769" t="s">
        <v>3328</v>
      </c>
      <c r="J1769" t="s">
        <v>1436</v>
      </c>
      <c r="K1769">
        <v>0</v>
      </c>
      <c r="N1769" t="b">
        <v>1</v>
      </c>
      <c r="O1769" t="b">
        <v>0</v>
      </c>
      <c r="P1769" t="b">
        <v>0</v>
      </c>
      <c r="Q1769">
        <v>9</v>
      </c>
      <c r="R1769">
        <v>9</v>
      </c>
      <c r="S1769">
        <v>1</v>
      </c>
      <c r="T1769">
        <v>2</v>
      </c>
      <c r="U1769" t="b">
        <v>1</v>
      </c>
      <c r="V1769" t="s">
        <v>3279</v>
      </c>
      <c r="W1769" t="s">
        <v>3280</v>
      </c>
      <c r="X1769" t="s">
        <v>14812</v>
      </c>
      <c r="Y1769">
        <v>36</v>
      </c>
      <c r="Z1769">
        <v>36</v>
      </c>
      <c r="AA1769">
        <v>4</v>
      </c>
      <c r="AB1769">
        <v>4</v>
      </c>
      <c r="AC1769">
        <v>15</v>
      </c>
    </row>
    <row r="1770" spans="1:29">
      <c r="A1770">
        <v>1921</v>
      </c>
      <c r="B1770" t="s">
        <v>805</v>
      </c>
      <c r="C1770" t="s">
        <v>3329</v>
      </c>
      <c r="J1770" t="s">
        <v>1436</v>
      </c>
      <c r="K1770">
        <v>0</v>
      </c>
      <c r="N1770" t="b">
        <v>1</v>
      </c>
      <c r="O1770" t="b">
        <v>0</v>
      </c>
      <c r="P1770" t="b">
        <v>0</v>
      </c>
      <c r="Q1770">
        <v>9</v>
      </c>
      <c r="R1770">
        <v>9</v>
      </c>
      <c r="S1770">
        <v>1</v>
      </c>
      <c r="T1770">
        <v>2</v>
      </c>
      <c r="U1770" t="b">
        <v>1</v>
      </c>
      <c r="V1770" t="s">
        <v>3279</v>
      </c>
      <c r="W1770" t="s">
        <v>3280</v>
      </c>
      <c r="X1770" t="s">
        <v>15403</v>
      </c>
      <c r="Y1770">
        <v>37</v>
      </c>
      <c r="Z1770">
        <v>37</v>
      </c>
      <c r="AA1770">
        <v>2</v>
      </c>
      <c r="AB1770">
        <v>2</v>
      </c>
      <c r="AC1770">
        <v>15</v>
      </c>
    </row>
    <row r="1771" spans="1:29">
      <c r="A1771">
        <v>1922</v>
      </c>
      <c r="B1771" t="s">
        <v>805</v>
      </c>
      <c r="C1771" t="s">
        <v>3330</v>
      </c>
      <c r="J1771" t="s">
        <v>1436</v>
      </c>
      <c r="K1771">
        <v>0</v>
      </c>
      <c r="N1771" t="b">
        <v>1</v>
      </c>
      <c r="O1771" t="b">
        <v>0</v>
      </c>
      <c r="P1771" t="b">
        <v>0</v>
      </c>
      <c r="Q1771">
        <v>9</v>
      </c>
      <c r="R1771">
        <v>9</v>
      </c>
      <c r="S1771">
        <v>1</v>
      </c>
      <c r="T1771">
        <v>2</v>
      </c>
      <c r="U1771" t="b">
        <v>1</v>
      </c>
      <c r="V1771" t="s">
        <v>3279</v>
      </c>
      <c r="W1771" t="s">
        <v>3280</v>
      </c>
      <c r="X1771" t="s">
        <v>14549</v>
      </c>
      <c r="Y1771">
        <v>37</v>
      </c>
      <c r="Z1771">
        <v>37</v>
      </c>
      <c r="AA1771">
        <v>3</v>
      </c>
      <c r="AB1771">
        <v>3</v>
      </c>
      <c r="AC1771">
        <v>15</v>
      </c>
    </row>
    <row r="1772" spans="1:29">
      <c r="A1772">
        <v>1923</v>
      </c>
      <c r="B1772" t="s">
        <v>805</v>
      </c>
      <c r="C1772" t="s">
        <v>3331</v>
      </c>
      <c r="J1772" t="s">
        <v>1436</v>
      </c>
      <c r="K1772">
        <v>0</v>
      </c>
      <c r="N1772" t="b">
        <v>1</v>
      </c>
      <c r="O1772" t="b">
        <v>0</v>
      </c>
      <c r="P1772" t="b">
        <v>0</v>
      </c>
      <c r="Q1772">
        <v>9</v>
      </c>
      <c r="R1772">
        <v>9</v>
      </c>
      <c r="S1772">
        <v>1</v>
      </c>
      <c r="T1772">
        <v>2</v>
      </c>
      <c r="U1772" t="b">
        <v>1</v>
      </c>
      <c r="V1772" t="s">
        <v>3279</v>
      </c>
      <c r="W1772" t="s">
        <v>3280</v>
      </c>
      <c r="X1772" t="s">
        <v>15404</v>
      </c>
      <c r="Y1772">
        <v>37</v>
      </c>
      <c r="Z1772">
        <v>37</v>
      </c>
      <c r="AA1772">
        <v>4</v>
      </c>
      <c r="AB1772">
        <v>4</v>
      </c>
      <c r="AC1772">
        <v>15</v>
      </c>
    </row>
    <row r="1773" spans="1:29">
      <c r="A1773">
        <v>1924</v>
      </c>
      <c r="B1773" t="s">
        <v>805</v>
      </c>
      <c r="C1773" t="s">
        <v>3332</v>
      </c>
      <c r="J1773" t="s">
        <v>1436</v>
      </c>
      <c r="K1773">
        <v>0</v>
      </c>
      <c r="N1773" t="b">
        <v>1</v>
      </c>
      <c r="O1773" t="b">
        <v>0</v>
      </c>
      <c r="P1773" t="b">
        <v>0</v>
      </c>
      <c r="Q1773">
        <v>9</v>
      </c>
      <c r="R1773">
        <v>9</v>
      </c>
      <c r="S1773">
        <v>1</v>
      </c>
      <c r="T1773">
        <v>2</v>
      </c>
      <c r="U1773" t="b">
        <v>1</v>
      </c>
      <c r="V1773" t="s">
        <v>3279</v>
      </c>
      <c r="W1773" t="s">
        <v>3280</v>
      </c>
      <c r="X1773" t="s">
        <v>15405</v>
      </c>
      <c r="Y1773">
        <v>38</v>
      </c>
      <c r="Z1773">
        <v>38</v>
      </c>
      <c r="AA1773">
        <v>2</v>
      </c>
      <c r="AB1773">
        <v>2</v>
      </c>
      <c r="AC1773">
        <v>15</v>
      </c>
    </row>
    <row r="1774" spans="1:29">
      <c r="A1774">
        <v>1925</v>
      </c>
      <c r="B1774" t="s">
        <v>805</v>
      </c>
      <c r="C1774" t="s">
        <v>3333</v>
      </c>
      <c r="J1774" t="s">
        <v>1436</v>
      </c>
      <c r="K1774">
        <v>0</v>
      </c>
      <c r="N1774" t="b">
        <v>1</v>
      </c>
      <c r="O1774" t="b">
        <v>0</v>
      </c>
      <c r="P1774" t="b">
        <v>0</v>
      </c>
      <c r="Q1774">
        <v>9</v>
      </c>
      <c r="R1774">
        <v>9</v>
      </c>
      <c r="S1774">
        <v>1</v>
      </c>
      <c r="T1774">
        <v>2</v>
      </c>
      <c r="U1774" t="b">
        <v>1</v>
      </c>
      <c r="V1774" t="s">
        <v>3279</v>
      </c>
      <c r="W1774" t="s">
        <v>3280</v>
      </c>
      <c r="X1774" t="s">
        <v>15406</v>
      </c>
      <c r="Y1774">
        <v>38</v>
      </c>
      <c r="Z1774">
        <v>38</v>
      </c>
      <c r="AA1774">
        <v>3</v>
      </c>
      <c r="AB1774">
        <v>3</v>
      </c>
      <c r="AC1774">
        <v>15</v>
      </c>
    </row>
    <row r="1775" spans="1:29">
      <c r="A1775">
        <v>1926</v>
      </c>
      <c r="B1775" t="s">
        <v>805</v>
      </c>
      <c r="C1775" t="s">
        <v>3334</v>
      </c>
      <c r="J1775" t="s">
        <v>1436</v>
      </c>
      <c r="K1775">
        <v>0</v>
      </c>
      <c r="N1775" t="b">
        <v>1</v>
      </c>
      <c r="O1775" t="b">
        <v>0</v>
      </c>
      <c r="P1775" t="b">
        <v>0</v>
      </c>
      <c r="Q1775">
        <v>9</v>
      </c>
      <c r="R1775">
        <v>9</v>
      </c>
      <c r="S1775">
        <v>1</v>
      </c>
      <c r="T1775">
        <v>2</v>
      </c>
      <c r="U1775" t="b">
        <v>1</v>
      </c>
      <c r="V1775" t="s">
        <v>3279</v>
      </c>
      <c r="W1775" t="s">
        <v>3280</v>
      </c>
      <c r="X1775" t="s">
        <v>14814</v>
      </c>
      <c r="Y1775">
        <v>38</v>
      </c>
      <c r="Z1775">
        <v>38</v>
      </c>
      <c r="AA1775">
        <v>4</v>
      </c>
      <c r="AB1775">
        <v>4</v>
      </c>
      <c r="AC1775">
        <v>15</v>
      </c>
    </row>
    <row r="1776" spans="1:29">
      <c r="A1776">
        <v>1927</v>
      </c>
      <c r="B1776" t="s">
        <v>805</v>
      </c>
      <c r="C1776" t="s">
        <v>3335</v>
      </c>
      <c r="J1776" t="s">
        <v>1436</v>
      </c>
      <c r="K1776">
        <v>0</v>
      </c>
      <c r="N1776" t="b">
        <v>1</v>
      </c>
      <c r="O1776" t="b">
        <v>0</v>
      </c>
      <c r="P1776" t="b">
        <v>0</v>
      </c>
      <c r="Q1776">
        <v>9</v>
      </c>
      <c r="R1776">
        <v>9</v>
      </c>
      <c r="S1776">
        <v>1</v>
      </c>
      <c r="T1776">
        <v>2</v>
      </c>
      <c r="U1776" t="b">
        <v>1</v>
      </c>
      <c r="V1776" t="s">
        <v>3279</v>
      </c>
      <c r="W1776" t="s">
        <v>3280</v>
      </c>
      <c r="X1776" t="s">
        <v>15407</v>
      </c>
      <c r="Y1776">
        <v>39</v>
      </c>
      <c r="Z1776">
        <v>39</v>
      </c>
      <c r="AA1776">
        <v>2</v>
      </c>
      <c r="AB1776">
        <v>2</v>
      </c>
      <c r="AC1776">
        <v>15</v>
      </c>
    </row>
    <row r="1777" spans="1:29">
      <c r="A1777">
        <v>1928</v>
      </c>
      <c r="B1777" t="s">
        <v>805</v>
      </c>
      <c r="C1777" t="s">
        <v>3336</v>
      </c>
      <c r="J1777" t="s">
        <v>1436</v>
      </c>
      <c r="K1777">
        <v>0</v>
      </c>
      <c r="N1777" t="b">
        <v>1</v>
      </c>
      <c r="O1777" t="b">
        <v>0</v>
      </c>
      <c r="P1777" t="b">
        <v>0</v>
      </c>
      <c r="Q1777">
        <v>9</v>
      </c>
      <c r="R1777">
        <v>9</v>
      </c>
      <c r="S1777">
        <v>1</v>
      </c>
      <c r="T1777">
        <v>2</v>
      </c>
      <c r="U1777" t="b">
        <v>1</v>
      </c>
      <c r="V1777" t="s">
        <v>3279</v>
      </c>
      <c r="W1777" t="s">
        <v>3280</v>
      </c>
      <c r="X1777" t="s">
        <v>15408</v>
      </c>
      <c r="Y1777">
        <v>39</v>
      </c>
      <c r="Z1777">
        <v>39</v>
      </c>
      <c r="AA1777">
        <v>3</v>
      </c>
      <c r="AB1777">
        <v>3</v>
      </c>
      <c r="AC1777">
        <v>15</v>
      </c>
    </row>
    <row r="1778" spans="1:29">
      <c r="A1778">
        <v>1929</v>
      </c>
      <c r="B1778" t="s">
        <v>805</v>
      </c>
      <c r="C1778" t="s">
        <v>3337</v>
      </c>
      <c r="J1778" t="s">
        <v>1436</v>
      </c>
      <c r="K1778">
        <v>0</v>
      </c>
      <c r="N1778" t="b">
        <v>1</v>
      </c>
      <c r="O1778" t="b">
        <v>0</v>
      </c>
      <c r="P1778" t="b">
        <v>0</v>
      </c>
      <c r="Q1778">
        <v>9</v>
      </c>
      <c r="R1778">
        <v>9</v>
      </c>
      <c r="S1778">
        <v>1</v>
      </c>
      <c r="T1778">
        <v>2</v>
      </c>
      <c r="U1778" t="b">
        <v>1</v>
      </c>
      <c r="V1778" t="s">
        <v>3279</v>
      </c>
      <c r="W1778" t="s">
        <v>3280</v>
      </c>
      <c r="X1778" t="s">
        <v>14815</v>
      </c>
      <c r="Y1778">
        <v>39</v>
      </c>
      <c r="Z1778">
        <v>39</v>
      </c>
      <c r="AA1778">
        <v>4</v>
      </c>
      <c r="AB1778">
        <v>4</v>
      </c>
      <c r="AC1778">
        <v>15</v>
      </c>
    </row>
    <row r="1779" spans="1:29">
      <c r="A1779">
        <v>1930</v>
      </c>
      <c r="B1779" t="s">
        <v>805</v>
      </c>
      <c r="C1779" t="s">
        <v>3338</v>
      </c>
      <c r="J1779" t="s">
        <v>1436</v>
      </c>
      <c r="K1779">
        <v>0</v>
      </c>
      <c r="N1779" t="b">
        <v>1</v>
      </c>
      <c r="O1779" t="b">
        <v>0</v>
      </c>
      <c r="P1779" t="b">
        <v>0</v>
      </c>
      <c r="Q1779">
        <v>9</v>
      </c>
      <c r="R1779">
        <v>9</v>
      </c>
      <c r="S1779">
        <v>1</v>
      </c>
      <c r="T1779">
        <v>2</v>
      </c>
      <c r="U1779" t="b">
        <v>1</v>
      </c>
      <c r="V1779" t="s">
        <v>3279</v>
      </c>
      <c r="W1779" t="s">
        <v>3280</v>
      </c>
      <c r="X1779" t="s">
        <v>15409</v>
      </c>
      <c r="Y1779">
        <v>40</v>
      </c>
      <c r="Z1779">
        <v>40</v>
      </c>
      <c r="AA1779">
        <v>2</v>
      </c>
      <c r="AB1779">
        <v>2</v>
      </c>
      <c r="AC1779">
        <v>15</v>
      </c>
    </row>
    <row r="1780" spans="1:29">
      <c r="A1780">
        <v>1931</v>
      </c>
      <c r="B1780" t="s">
        <v>805</v>
      </c>
      <c r="C1780" t="s">
        <v>3339</v>
      </c>
      <c r="J1780" t="s">
        <v>1436</v>
      </c>
      <c r="K1780">
        <v>0</v>
      </c>
      <c r="N1780" t="b">
        <v>1</v>
      </c>
      <c r="O1780" t="b">
        <v>0</v>
      </c>
      <c r="P1780" t="b">
        <v>0</v>
      </c>
      <c r="Q1780">
        <v>9</v>
      </c>
      <c r="R1780">
        <v>9</v>
      </c>
      <c r="S1780">
        <v>1</v>
      </c>
      <c r="T1780">
        <v>2</v>
      </c>
      <c r="U1780" t="b">
        <v>1</v>
      </c>
      <c r="V1780" t="s">
        <v>3279</v>
      </c>
      <c r="W1780" t="s">
        <v>3280</v>
      </c>
      <c r="X1780" t="s">
        <v>15410</v>
      </c>
      <c r="Y1780">
        <v>40</v>
      </c>
      <c r="Z1780">
        <v>40</v>
      </c>
      <c r="AA1780">
        <v>3</v>
      </c>
      <c r="AB1780">
        <v>3</v>
      </c>
      <c r="AC1780">
        <v>15</v>
      </c>
    </row>
    <row r="1781" spans="1:29">
      <c r="A1781">
        <v>1932</v>
      </c>
      <c r="B1781" t="s">
        <v>805</v>
      </c>
      <c r="C1781" t="s">
        <v>3340</v>
      </c>
      <c r="J1781" t="s">
        <v>1436</v>
      </c>
      <c r="K1781">
        <v>0</v>
      </c>
      <c r="N1781" t="b">
        <v>1</v>
      </c>
      <c r="O1781" t="b">
        <v>0</v>
      </c>
      <c r="P1781" t="b">
        <v>0</v>
      </c>
      <c r="Q1781">
        <v>9</v>
      </c>
      <c r="R1781">
        <v>9</v>
      </c>
      <c r="S1781">
        <v>1</v>
      </c>
      <c r="T1781">
        <v>2</v>
      </c>
      <c r="U1781" t="b">
        <v>1</v>
      </c>
      <c r="V1781" t="s">
        <v>3279</v>
      </c>
      <c r="W1781" t="s">
        <v>3280</v>
      </c>
      <c r="X1781" t="s">
        <v>14816</v>
      </c>
      <c r="Y1781">
        <v>40</v>
      </c>
      <c r="Z1781">
        <v>40</v>
      </c>
      <c r="AA1781">
        <v>4</v>
      </c>
      <c r="AB1781">
        <v>4</v>
      </c>
      <c r="AC1781">
        <v>15</v>
      </c>
    </row>
    <row r="1782" spans="1:29">
      <c r="A1782">
        <v>1933</v>
      </c>
      <c r="B1782" t="s">
        <v>805</v>
      </c>
      <c r="C1782" t="s">
        <v>3341</v>
      </c>
      <c r="J1782" t="s">
        <v>1436</v>
      </c>
      <c r="K1782">
        <v>0</v>
      </c>
      <c r="N1782" t="b">
        <v>1</v>
      </c>
      <c r="O1782" t="b">
        <v>0</v>
      </c>
      <c r="P1782" t="b">
        <v>0</v>
      </c>
      <c r="Q1782">
        <v>9</v>
      </c>
      <c r="R1782">
        <v>9</v>
      </c>
      <c r="S1782">
        <v>1</v>
      </c>
      <c r="T1782">
        <v>2</v>
      </c>
      <c r="U1782" t="b">
        <v>1</v>
      </c>
      <c r="V1782" t="s">
        <v>3279</v>
      </c>
      <c r="W1782" t="s">
        <v>3280</v>
      </c>
      <c r="X1782" t="s">
        <v>15371</v>
      </c>
      <c r="Y1782">
        <v>41</v>
      </c>
      <c r="Z1782">
        <v>41</v>
      </c>
      <c r="AA1782">
        <v>2</v>
      </c>
      <c r="AB1782">
        <v>2</v>
      </c>
      <c r="AC1782">
        <v>15</v>
      </c>
    </row>
    <row r="1783" spans="1:29">
      <c r="A1783">
        <v>1934</v>
      </c>
      <c r="B1783" t="s">
        <v>805</v>
      </c>
      <c r="C1783" t="s">
        <v>3342</v>
      </c>
      <c r="J1783" t="s">
        <v>1436</v>
      </c>
      <c r="K1783">
        <v>0</v>
      </c>
      <c r="N1783" t="b">
        <v>1</v>
      </c>
      <c r="O1783" t="b">
        <v>0</v>
      </c>
      <c r="P1783" t="b">
        <v>0</v>
      </c>
      <c r="Q1783">
        <v>9</v>
      </c>
      <c r="R1783">
        <v>9</v>
      </c>
      <c r="S1783">
        <v>1</v>
      </c>
      <c r="T1783">
        <v>2</v>
      </c>
      <c r="U1783" t="b">
        <v>1</v>
      </c>
      <c r="V1783" t="s">
        <v>3279</v>
      </c>
      <c r="W1783" t="s">
        <v>3280</v>
      </c>
      <c r="X1783" t="s">
        <v>15372</v>
      </c>
      <c r="Y1783">
        <v>41</v>
      </c>
      <c r="Z1783">
        <v>41</v>
      </c>
      <c r="AA1783">
        <v>3</v>
      </c>
      <c r="AB1783">
        <v>3</v>
      </c>
      <c r="AC1783">
        <v>15</v>
      </c>
    </row>
    <row r="1784" spans="1:29">
      <c r="A1784">
        <v>1935</v>
      </c>
      <c r="B1784" t="s">
        <v>805</v>
      </c>
      <c r="C1784" t="s">
        <v>3343</v>
      </c>
      <c r="J1784" t="s">
        <v>1436</v>
      </c>
      <c r="K1784">
        <v>0</v>
      </c>
      <c r="N1784" t="b">
        <v>1</v>
      </c>
      <c r="O1784" t="b">
        <v>0</v>
      </c>
      <c r="P1784" t="b">
        <v>0</v>
      </c>
      <c r="Q1784">
        <v>9</v>
      </c>
      <c r="R1784">
        <v>9</v>
      </c>
      <c r="S1784">
        <v>1</v>
      </c>
      <c r="T1784">
        <v>2</v>
      </c>
      <c r="U1784" t="b">
        <v>1</v>
      </c>
      <c r="V1784" t="s">
        <v>3279</v>
      </c>
      <c r="W1784" t="s">
        <v>3280</v>
      </c>
      <c r="X1784" t="s">
        <v>14817</v>
      </c>
      <c r="Y1784">
        <v>41</v>
      </c>
      <c r="Z1784">
        <v>41</v>
      </c>
      <c r="AA1784">
        <v>4</v>
      </c>
      <c r="AB1784">
        <v>4</v>
      </c>
      <c r="AC1784">
        <v>15</v>
      </c>
    </row>
    <row r="1785" spans="1:29">
      <c r="A1785">
        <v>1936</v>
      </c>
      <c r="B1785" t="s">
        <v>805</v>
      </c>
      <c r="C1785" t="s">
        <v>3344</v>
      </c>
      <c r="J1785" t="s">
        <v>1436</v>
      </c>
      <c r="K1785">
        <v>0</v>
      </c>
      <c r="N1785" t="b">
        <v>1</v>
      </c>
      <c r="O1785" t="b">
        <v>0</v>
      </c>
      <c r="P1785" t="b">
        <v>0</v>
      </c>
      <c r="Q1785">
        <v>9</v>
      </c>
      <c r="R1785">
        <v>9</v>
      </c>
      <c r="S1785">
        <v>1</v>
      </c>
      <c r="T1785">
        <v>2</v>
      </c>
      <c r="U1785" t="b">
        <v>1</v>
      </c>
      <c r="V1785" t="s">
        <v>3279</v>
      </c>
      <c r="W1785" t="s">
        <v>3280</v>
      </c>
      <c r="X1785" t="s">
        <v>15373</v>
      </c>
      <c r="Y1785">
        <v>42</v>
      </c>
      <c r="Z1785">
        <v>42</v>
      </c>
      <c r="AA1785">
        <v>2</v>
      </c>
      <c r="AB1785">
        <v>2</v>
      </c>
      <c r="AC1785">
        <v>15</v>
      </c>
    </row>
    <row r="1786" spans="1:29">
      <c r="A1786">
        <v>1937</v>
      </c>
      <c r="B1786" t="s">
        <v>805</v>
      </c>
      <c r="C1786" t="s">
        <v>3345</v>
      </c>
      <c r="J1786" t="s">
        <v>1436</v>
      </c>
      <c r="K1786">
        <v>0</v>
      </c>
      <c r="N1786" t="b">
        <v>1</v>
      </c>
      <c r="O1786" t="b">
        <v>0</v>
      </c>
      <c r="P1786" t="b">
        <v>0</v>
      </c>
      <c r="Q1786">
        <v>9</v>
      </c>
      <c r="R1786">
        <v>9</v>
      </c>
      <c r="S1786">
        <v>1</v>
      </c>
      <c r="T1786">
        <v>2</v>
      </c>
      <c r="U1786" t="b">
        <v>1</v>
      </c>
      <c r="V1786" t="s">
        <v>3279</v>
      </c>
      <c r="W1786" t="s">
        <v>3280</v>
      </c>
      <c r="X1786" t="s">
        <v>15374</v>
      </c>
      <c r="Y1786">
        <v>42</v>
      </c>
      <c r="Z1786">
        <v>42</v>
      </c>
      <c r="AA1786">
        <v>3</v>
      </c>
      <c r="AB1786">
        <v>3</v>
      </c>
      <c r="AC1786">
        <v>15</v>
      </c>
    </row>
    <row r="1787" spans="1:29">
      <c r="A1787">
        <v>1938</v>
      </c>
      <c r="B1787" t="s">
        <v>805</v>
      </c>
      <c r="C1787" t="s">
        <v>3346</v>
      </c>
      <c r="J1787" t="s">
        <v>1436</v>
      </c>
      <c r="K1787">
        <v>0</v>
      </c>
      <c r="N1787" t="b">
        <v>1</v>
      </c>
      <c r="O1787" t="b">
        <v>0</v>
      </c>
      <c r="P1787" t="b">
        <v>0</v>
      </c>
      <c r="Q1787">
        <v>9</v>
      </c>
      <c r="R1787">
        <v>9</v>
      </c>
      <c r="S1787">
        <v>1</v>
      </c>
      <c r="T1787">
        <v>2</v>
      </c>
      <c r="U1787" t="b">
        <v>1</v>
      </c>
      <c r="V1787" t="s">
        <v>3279</v>
      </c>
      <c r="W1787" t="s">
        <v>3280</v>
      </c>
      <c r="X1787" t="s">
        <v>14818</v>
      </c>
      <c r="Y1787">
        <v>42</v>
      </c>
      <c r="Z1787">
        <v>42</v>
      </c>
      <c r="AA1787">
        <v>4</v>
      </c>
      <c r="AB1787">
        <v>4</v>
      </c>
      <c r="AC1787">
        <v>15</v>
      </c>
    </row>
    <row r="1788" spans="1:29">
      <c r="A1788">
        <v>1939</v>
      </c>
      <c r="B1788" t="s">
        <v>805</v>
      </c>
      <c r="C1788" t="s">
        <v>3347</v>
      </c>
      <c r="J1788" t="s">
        <v>1436</v>
      </c>
      <c r="K1788">
        <v>0</v>
      </c>
      <c r="N1788" t="b">
        <v>1</v>
      </c>
      <c r="O1788" t="b">
        <v>0</v>
      </c>
      <c r="P1788" t="b">
        <v>0</v>
      </c>
      <c r="Q1788">
        <v>9</v>
      </c>
      <c r="R1788">
        <v>9</v>
      </c>
      <c r="S1788">
        <v>1</v>
      </c>
      <c r="T1788">
        <v>2</v>
      </c>
      <c r="U1788" t="b">
        <v>1</v>
      </c>
      <c r="V1788" t="s">
        <v>3279</v>
      </c>
      <c r="W1788" t="s">
        <v>3280</v>
      </c>
      <c r="X1788" t="s">
        <v>15375</v>
      </c>
      <c r="Y1788">
        <v>43</v>
      </c>
      <c r="Z1788">
        <v>43</v>
      </c>
      <c r="AA1788">
        <v>2</v>
      </c>
      <c r="AB1788">
        <v>2</v>
      </c>
      <c r="AC1788">
        <v>15</v>
      </c>
    </row>
    <row r="1789" spans="1:29">
      <c r="A1789">
        <v>1940</v>
      </c>
      <c r="B1789" t="s">
        <v>805</v>
      </c>
      <c r="C1789" t="s">
        <v>3348</v>
      </c>
      <c r="J1789" t="s">
        <v>1436</v>
      </c>
      <c r="K1789">
        <v>0</v>
      </c>
      <c r="N1789" t="b">
        <v>1</v>
      </c>
      <c r="O1789" t="b">
        <v>0</v>
      </c>
      <c r="P1789" t="b">
        <v>0</v>
      </c>
      <c r="Q1789">
        <v>9</v>
      </c>
      <c r="R1789">
        <v>9</v>
      </c>
      <c r="S1789">
        <v>1</v>
      </c>
      <c r="T1789">
        <v>2</v>
      </c>
      <c r="U1789" t="b">
        <v>1</v>
      </c>
      <c r="V1789" t="s">
        <v>3279</v>
      </c>
      <c r="W1789" t="s">
        <v>3280</v>
      </c>
      <c r="X1789" t="s">
        <v>15376</v>
      </c>
      <c r="Y1789">
        <v>43</v>
      </c>
      <c r="Z1789">
        <v>43</v>
      </c>
      <c r="AA1789">
        <v>3</v>
      </c>
      <c r="AB1789">
        <v>3</v>
      </c>
      <c r="AC1789">
        <v>15</v>
      </c>
    </row>
    <row r="1790" spans="1:29">
      <c r="A1790">
        <v>1941</v>
      </c>
      <c r="B1790" t="s">
        <v>805</v>
      </c>
      <c r="C1790" t="s">
        <v>3349</v>
      </c>
      <c r="J1790" t="s">
        <v>1436</v>
      </c>
      <c r="K1790">
        <v>0</v>
      </c>
      <c r="N1790" t="b">
        <v>1</v>
      </c>
      <c r="O1790" t="b">
        <v>0</v>
      </c>
      <c r="P1790" t="b">
        <v>0</v>
      </c>
      <c r="Q1790">
        <v>9</v>
      </c>
      <c r="R1790">
        <v>9</v>
      </c>
      <c r="S1790">
        <v>1</v>
      </c>
      <c r="T1790">
        <v>2</v>
      </c>
      <c r="U1790" t="b">
        <v>1</v>
      </c>
      <c r="V1790" t="s">
        <v>3279</v>
      </c>
      <c r="W1790" t="s">
        <v>3280</v>
      </c>
      <c r="X1790" t="s">
        <v>14819</v>
      </c>
      <c r="Y1790">
        <v>43</v>
      </c>
      <c r="Z1790">
        <v>43</v>
      </c>
      <c r="AA1790">
        <v>4</v>
      </c>
      <c r="AB1790">
        <v>4</v>
      </c>
      <c r="AC1790">
        <v>15</v>
      </c>
    </row>
    <row r="1791" spans="1:29">
      <c r="A1791">
        <v>1942</v>
      </c>
      <c r="B1791" t="s">
        <v>805</v>
      </c>
      <c r="C1791" t="s">
        <v>3350</v>
      </c>
      <c r="J1791" t="s">
        <v>1444</v>
      </c>
      <c r="K1791">
        <v>0</v>
      </c>
      <c r="N1791" t="b">
        <v>1</v>
      </c>
      <c r="O1791" t="b">
        <v>0</v>
      </c>
      <c r="P1791" t="b">
        <v>0</v>
      </c>
      <c r="Q1791">
        <v>9</v>
      </c>
      <c r="R1791">
        <v>9</v>
      </c>
      <c r="S1791">
        <v>1</v>
      </c>
      <c r="T1791">
        <v>2</v>
      </c>
      <c r="U1791" t="b">
        <v>1</v>
      </c>
      <c r="V1791" t="s">
        <v>3279</v>
      </c>
      <c r="W1791" t="s">
        <v>3280</v>
      </c>
      <c r="X1791" t="s">
        <v>14489</v>
      </c>
      <c r="Y1791">
        <v>24</v>
      </c>
      <c r="Z1791">
        <v>24</v>
      </c>
      <c r="AA1791">
        <v>7</v>
      </c>
      <c r="AB1791">
        <v>7</v>
      </c>
      <c r="AC1791">
        <v>15</v>
      </c>
    </row>
    <row r="1792" spans="1:29">
      <c r="A1792">
        <v>1943</v>
      </c>
      <c r="B1792" t="s">
        <v>805</v>
      </c>
      <c r="C1792" t="s">
        <v>3351</v>
      </c>
      <c r="J1792" t="s">
        <v>1444</v>
      </c>
      <c r="K1792">
        <v>0</v>
      </c>
      <c r="N1792" t="b">
        <v>1</v>
      </c>
      <c r="O1792" t="b">
        <v>0</v>
      </c>
      <c r="P1792" t="b">
        <v>0</v>
      </c>
      <c r="Q1792">
        <v>9</v>
      </c>
      <c r="R1792">
        <v>9</v>
      </c>
      <c r="S1792">
        <v>1</v>
      </c>
      <c r="T1792">
        <v>2</v>
      </c>
      <c r="U1792" t="b">
        <v>1</v>
      </c>
      <c r="V1792" t="s">
        <v>3279</v>
      </c>
      <c r="W1792" t="s">
        <v>3280</v>
      </c>
      <c r="X1792" t="s">
        <v>14446</v>
      </c>
      <c r="Y1792">
        <v>24</v>
      </c>
      <c r="Z1792">
        <v>24</v>
      </c>
      <c r="AA1792">
        <v>8</v>
      </c>
      <c r="AB1792">
        <v>8</v>
      </c>
      <c r="AC1792">
        <v>15</v>
      </c>
    </row>
    <row r="1793" spans="1:29">
      <c r="A1793">
        <v>1944</v>
      </c>
      <c r="B1793" t="s">
        <v>805</v>
      </c>
      <c r="C1793" t="s">
        <v>3352</v>
      </c>
      <c r="J1793" t="s">
        <v>1444</v>
      </c>
      <c r="K1793">
        <v>0</v>
      </c>
      <c r="N1793" t="b">
        <v>1</v>
      </c>
      <c r="O1793" t="b">
        <v>0</v>
      </c>
      <c r="P1793" t="b">
        <v>0</v>
      </c>
      <c r="Q1793">
        <v>9</v>
      </c>
      <c r="R1793">
        <v>9</v>
      </c>
      <c r="S1793">
        <v>1</v>
      </c>
      <c r="T1793">
        <v>2</v>
      </c>
      <c r="U1793" t="b">
        <v>1</v>
      </c>
      <c r="V1793" t="s">
        <v>3279</v>
      </c>
      <c r="W1793" t="s">
        <v>3280</v>
      </c>
      <c r="X1793" t="s">
        <v>14634</v>
      </c>
      <c r="Y1793">
        <v>25</v>
      </c>
      <c r="Z1793">
        <v>25</v>
      </c>
      <c r="AA1793">
        <v>7</v>
      </c>
      <c r="AB1793">
        <v>7</v>
      </c>
      <c r="AC1793">
        <v>15</v>
      </c>
    </row>
    <row r="1794" spans="1:29">
      <c r="A1794">
        <v>1945</v>
      </c>
      <c r="B1794" t="s">
        <v>805</v>
      </c>
      <c r="C1794" t="s">
        <v>3353</v>
      </c>
      <c r="J1794" t="s">
        <v>1444</v>
      </c>
      <c r="K1794">
        <v>0</v>
      </c>
      <c r="N1794" t="b">
        <v>1</v>
      </c>
      <c r="O1794" t="b">
        <v>0</v>
      </c>
      <c r="P1794" t="b">
        <v>0</v>
      </c>
      <c r="Q1794">
        <v>9</v>
      </c>
      <c r="R1794">
        <v>9</v>
      </c>
      <c r="S1794">
        <v>1</v>
      </c>
      <c r="T1794">
        <v>2</v>
      </c>
      <c r="U1794" t="b">
        <v>1</v>
      </c>
      <c r="V1794" t="s">
        <v>3279</v>
      </c>
      <c r="W1794" t="s">
        <v>3280</v>
      </c>
      <c r="X1794" t="s">
        <v>14640</v>
      </c>
      <c r="Y1794">
        <v>25</v>
      </c>
      <c r="Z1794">
        <v>25</v>
      </c>
      <c r="AA1794">
        <v>8</v>
      </c>
      <c r="AB1794">
        <v>8</v>
      </c>
      <c r="AC1794">
        <v>15</v>
      </c>
    </row>
    <row r="1795" spans="1:29">
      <c r="A1795">
        <v>1946</v>
      </c>
      <c r="B1795" t="s">
        <v>805</v>
      </c>
      <c r="C1795" t="s">
        <v>3354</v>
      </c>
      <c r="J1795" t="s">
        <v>1444</v>
      </c>
      <c r="K1795">
        <v>0</v>
      </c>
      <c r="N1795" t="b">
        <v>1</v>
      </c>
      <c r="O1795" t="b">
        <v>0</v>
      </c>
      <c r="P1795" t="b">
        <v>0</v>
      </c>
      <c r="Q1795">
        <v>9</v>
      </c>
      <c r="R1795">
        <v>9</v>
      </c>
      <c r="S1795">
        <v>1</v>
      </c>
      <c r="T1795">
        <v>2</v>
      </c>
      <c r="U1795" t="b">
        <v>1</v>
      </c>
      <c r="V1795" t="s">
        <v>3279</v>
      </c>
      <c r="W1795" t="s">
        <v>3280</v>
      </c>
      <c r="X1795" t="s">
        <v>14718</v>
      </c>
      <c r="Y1795">
        <v>26</v>
      </c>
      <c r="Z1795">
        <v>26</v>
      </c>
      <c r="AA1795">
        <v>7</v>
      </c>
      <c r="AB1795">
        <v>7</v>
      </c>
      <c r="AC1795">
        <v>15</v>
      </c>
    </row>
    <row r="1796" spans="1:29">
      <c r="A1796">
        <v>1947</v>
      </c>
      <c r="B1796" t="s">
        <v>805</v>
      </c>
      <c r="C1796" t="s">
        <v>3355</v>
      </c>
      <c r="J1796" t="s">
        <v>1444</v>
      </c>
      <c r="K1796">
        <v>0</v>
      </c>
      <c r="N1796" t="b">
        <v>1</v>
      </c>
      <c r="O1796" t="b">
        <v>0</v>
      </c>
      <c r="P1796" t="b">
        <v>0</v>
      </c>
      <c r="Q1796">
        <v>9</v>
      </c>
      <c r="R1796">
        <v>9</v>
      </c>
      <c r="S1796">
        <v>1</v>
      </c>
      <c r="T1796">
        <v>2</v>
      </c>
      <c r="U1796" t="b">
        <v>1</v>
      </c>
      <c r="V1796" t="s">
        <v>3279</v>
      </c>
      <c r="W1796" t="s">
        <v>3280</v>
      </c>
      <c r="X1796" t="s">
        <v>14722</v>
      </c>
      <c r="Y1796">
        <v>26</v>
      </c>
      <c r="Z1796">
        <v>26</v>
      </c>
      <c r="AA1796">
        <v>8</v>
      </c>
      <c r="AB1796">
        <v>8</v>
      </c>
      <c r="AC1796">
        <v>15</v>
      </c>
    </row>
    <row r="1797" spans="1:29">
      <c r="A1797">
        <v>1948</v>
      </c>
      <c r="B1797" t="s">
        <v>805</v>
      </c>
      <c r="C1797" t="s">
        <v>3356</v>
      </c>
      <c r="J1797" t="s">
        <v>1444</v>
      </c>
      <c r="K1797">
        <v>0</v>
      </c>
      <c r="N1797" t="b">
        <v>1</v>
      </c>
      <c r="O1797" t="b">
        <v>0</v>
      </c>
      <c r="P1797" t="b">
        <v>0</v>
      </c>
      <c r="Q1797">
        <v>9</v>
      </c>
      <c r="R1797">
        <v>9</v>
      </c>
      <c r="S1797">
        <v>1</v>
      </c>
      <c r="T1797">
        <v>2</v>
      </c>
      <c r="U1797" t="b">
        <v>1</v>
      </c>
      <c r="V1797" t="s">
        <v>3279</v>
      </c>
      <c r="W1797" t="s">
        <v>3280</v>
      </c>
      <c r="X1797" t="s">
        <v>14635</v>
      </c>
      <c r="Y1797">
        <v>27</v>
      </c>
      <c r="Z1797">
        <v>27</v>
      </c>
      <c r="AA1797">
        <v>7</v>
      </c>
      <c r="AB1797">
        <v>7</v>
      </c>
      <c r="AC1797">
        <v>15</v>
      </c>
    </row>
    <row r="1798" spans="1:29">
      <c r="A1798">
        <v>1949</v>
      </c>
      <c r="B1798" t="s">
        <v>805</v>
      </c>
      <c r="C1798" t="s">
        <v>3357</v>
      </c>
      <c r="J1798" t="s">
        <v>1444</v>
      </c>
      <c r="K1798">
        <v>0</v>
      </c>
      <c r="N1798" t="b">
        <v>1</v>
      </c>
      <c r="O1798" t="b">
        <v>0</v>
      </c>
      <c r="P1798" t="b">
        <v>0</v>
      </c>
      <c r="Q1798">
        <v>9</v>
      </c>
      <c r="R1798">
        <v>9</v>
      </c>
      <c r="S1798">
        <v>1</v>
      </c>
      <c r="T1798">
        <v>2</v>
      </c>
      <c r="U1798" t="b">
        <v>1</v>
      </c>
      <c r="V1798" t="s">
        <v>3279</v>
      </c>
      <c r="W1798" t="s">
        <v>3280</v>
      </c>
      <c r="X1798" t="s">
        <v>14641</v>
      </c>
      <c r="Y1798">
        <v>27</v>
      </c>
      <c r="Z1798">
        <v>27</v>
      </c>
      <c r="AA1798">
        <v>8</v>
      </c>
      <c r="AB1798">
        <v>8</v>
      </c>
      <c r="AC1798">
        <v>15</v>
      </c>
    </row>
    <row r="1799" spans="1:29">
      <c r="A1799">
        <v>1950</v>
      </c>
      <c r="B1799" t="s">
        <v>805</v>
      </c>
      <c r="C1799" t="s">
        <v>3358</v>
      </c>
      <c r="J1799" t="s">
        <v>1444</v>
      </c>
      <c r="K1799">
        <v>0</v>
      </c>
      <c r="N1799" t="b">
        <v>1</v>
      </c>
      <c r="O1799" t="b">
        <v>0</v>
      </c>
      <c r="P1799" t="b">
        <v>0</v>
      </c>
      <c r="Q1799">
        <v>9</v>
      </c>
      <c r="R1799">
        <v>9</v>
      </c>
      <c r="S1799">
        <v>1</v>
      </c>
      <c r="T1799">
        <v>2</v>
      </c>
      <c r="U1799" t="b">
        <v>1</v>
      </c>
      <c r="V1799" t="s">
        <v>3279</v>
      </c>
      <c r="W1799" t="s">
        <v>3280</v>
      </c>
      <c r="X1799" t="s">
        <v>14730</v>
      </c>
      <c r="Y1799">
        <v>28</v>
      </c>
      <c r="Z1799">
        <v>28</v>
      </c>
      <c r="AA1799">
        <v>7</v>
      </c>
      <c r="AB1799">
        <v>7</v>
      </c>
      <c r="AC1799">
        <v>15</v>
      </c>
    </row>
    <row r="1800" spans="1:29">
      <c r="A1800">
        <v>1951</v>
      </c>
      <c r="B1800" t="s">
        <v>805</v>
      </c>
      <c r="C1800" t="s">
        <v>3359</v>
      </c>
      <c r="J1800" t="s">
        <v>1444</v>
      </c>
      <c r="K1800">
        <v>0</v>
      </c>
      <c r="N1800" t="b">
        <v>1</v>
      </c>
      <c r="O1800" t="b">
        <v>0</v>
      </c>
      <c r="P1800" t="b">
        <v>0</v>
      </c>
      <c r="Q1800">
        <v>9</v>
      </c>
      <c r="R1800">
        <v>9</v>
      </c>
      <c r="S1800">
        <v>1</v>
      </c>
      <c r="T1800">
        <v>2</v>
      </c>
      <c r="U1800" t="b">
        <v>1</v>
      </c>
      <c r="V1800" t="s">
        <v>3279</v>
      </c>
      <c r="W1800" t="s">
        <v>3280</v>
      </c>
      <c r="X1800" t="s">
        <v>14731</v>
      </c>
      <c r="Y1800">
        <v>28</v>
      </c>
      <c r="Z1800">
        <v>28</v>
      </c>
      <c r="AA1800">
        <v>8</v>
      </c>
      <c r="AB1800">
        <v>8</v>
      </c>
      <c r="AC1800">
        <v>15</v>
      </c>
    </row>
    <row r="1801" spans="1:29">
      <c r="A1801">
        <v>1952</v>
      </c>
      <c r="B1801" t="s">
        <v>805</v>
      </c>
      <c r="C1801" t="s">
        <v>3360</v>
      </c>
      <c r="J1801" t="s">
        <v>1444</v>
      </c>
      <c r="K1801">
        <v>0</v>
      </c>
      <c r="N1801" t="b">
        <v>1</v>
      </c>
      <c r="O1801" t="b">
        <v>0</v>
      </c>
      <c r="P1801" t="b">
        <v>0</v>
      </c>
      <c r="Q1801">
        <v>9</v>
      </c>
      <c r="R1801">
        <v>9</v>
      </c>
      <c r="S1801">
        <v>1</v>
      </c>
      <c r="T1801">
        <v>2</v>
      </c>
      <c r="U1801" t="b">
        <v>1</v>
      </c>
      <c r="V1801" t="s">
        <v>3279</v>
      </c>
      <c r="W1801" t="s">
        <v>3280</v>
      </c>
      <c r="X1801" t="s">
        <v>14636</v>
      </c>
      <c r="Y1801">
        <v>29</v>
      </c>
      <c r="Z1801">
        <v>29</v>
      </c>
      <c r="AA1801">
        <v>7</v>
      </c>
      <c r="AB1801">
        <v>7</v>
      </c>
      <c r="AC1801">
        <v>15</v>
      </c>
    </row>
    <row r="1802" spans="1:29">
      <c r="A1802">
        <v>1953</v>
      </c>
      <c r="B1802" t="s">
        <v>805</v>
      </c>
      <c r="C1802" t="s">
        <v>3361</v>
      </c>
      <c r="J1802" t="s">
        <v>1444</v>
      </c>
      <c r="K1802">
        <v>0</v>
      </c>
      <c r="N1802" t="b">
        <v>1</v>
      </c>
      <c r="O1802" t="b">
        <v>0</v>
      </c>
      <c r="P1802" t="b">
        <v>0</v>
      </c>
      <c r="Q1802">
        <v>9</v>
      </c>
      <c r="R1802">
        <v>9</v>
      </c>
      <c r="S1802">
        <v>1</v>
      </c>
      <c r="T1802">
        <v>2</v>
      </c>
      <c r="U1802" t="b">
        <v>1</v>
      </c>
      <c r="V1802" t="s">
        <v>3279</v>
      </c>
      <c r="W1802" t="s">
        <v>3280</v>
      </c>
      <c r="X1802" t="s">
        <v>14642</v>
      </c>
      <c r="Y1802">
        <v>29</v>
      </c>
      <c r="Z1802">
        <v>29</v>
      </c>
      <c r="AA1802">
        <v>8</v>
      </c>
      <c r="AB1802">
        <v>8</v>
      </c>
      <c r="AC1802">
        <v>15</v>
      </c>
    </row>
    <row r="1803" spans="1:29">
      <c r="A1803">
        <v>1954</v>
      </c>
      <c r="B1803" t="s">
        <v>805</v>
      </c>
      <c r="C1803" t="s">
        <v>3362</v>
      </c>
      <c r="J1803" t="s">
        <v>1444</v>
      </c>
      <c r="K1803">
        <v>0</v>
      </c>
      <c r="N1803" t="b">
        <v>1</v>
      </c>
      <c r="O1803" t="b">
        <v>0</v>
      </c>
      <c r="P1803" t="b">
        <v>0</v>
      </c>
      <c r="Q1803">
        <v>9</v>
      </c>
      <c r="R1803">
        <v>9</v>
      </c>
      <c r="S1803">
        <v>1</v>
      </c>
      <c r="T1803">
        <v>2</v>
      </c>
      <c r="U1803" t="b">
        <v>1</v>
      </c>
      <c r="V1803" t="s">
        <v>3279</v>
      </c>
      <c r="W1803" t="s">
        <v>3280</v>
      </c>
      <c r="X1803" t="s">
        <v>14637</v>
      </c>
      <c r="Y1803">
        <v>30</v>
      </c>
      <c r="Z1803">
        <v>30</v>
      </c>
      <c r="AA1803">
        <v>7</v>
      </c>
      <c r="AB1803">
        <v>7</v>
      </c>
      <c r="AC1803">
        <v>15</v>
      </c>
    </row>
    <row r="1804" spans="1:29">
      <c r="A1804">
        <v>1955</v>
      </c>
      <c r="B1804" t="s">
        <v>805</v>
      </c>
      <c r="C1804" t="s">
        <v>3363</v>
      </c>
      <c r="J1804" t="s">
        <v>1444</v>
      </c>
      <c r="K1804">
        <v>0</v>
      </c>
      <c r="N1804" t="b">
        <v>1</v>
      </c>
      <c r="O1804" t="b">
        <v>0</v>
      </c>
      <c r="P1804" t="b">
        <v>0</v>
      </c>
      <c r="Q1804">
        <v>9</v>
      </c>
      <c r="R1804">
        <v>9</v>
      </c>
      <c r="S1804">
        <v>1</v>
      </c>
      <c r="T1804">
        <v>2</v>
      </c>
      <c r="U1804" t="b">
        <v>1</v>
      </c>
      <c r="V1804" t="s">
        <v>3279</v>
      </c>
      <c r="W1804" t="s">
        <v>3280</v>
      </c>
      <c r="X1804" t="s">
        <v>14643</v>
      </c>
      <c r="Y1804">
        <v>30</v>
      </c>
      <c r="Z1804">
        <v>30</v>
      </c>
      <c r="AA1804">
        <v>8</v>
      </c>
      <c r="AB1804">
        <v>8</v>
      </c>
      <c r="AC1804">
        <v>15</v>
      </c>
    </row>
    <row r="1805" spans="1:29">
      <c r="A1805">
        <v>1956</v>
      </c>
      <c r="B1805" t="s">
        <v>805</v>
      </c>
      <c r="C1805" t="s">
        <v>3364</v>
      </c>
      <c r="J1805" t="s">
        <v>1444</v>
      </c>
      <c r="K1805">
        <v>0</v>
      </c>
      <c r="N1805" t="b">
        <v>1</v>
      </c>
      <c r="O1805" t="b">
        <v>0</v>
      </c>
      <c r="P1805" t="b">
        <v>0</v>
      </c>
      <c r="Q1805">
        <v>9</v>
      </c>
      <c r="R1805">
        <v>9</v>
      </c>
      <c r="S1805">
        <v>1</v>
      </c>
      <c r="T1805">
        <v>2</v>
      </c>
      <c r="U1805" t="b">
        <v>1</v>
      </c>
      <c r="V1805" t="s">
        <v>3279</v>
      </c>
      <c r="W1805" t="s">
        <v>3280</v>
      </c>
      <c r="X1805" t="s">
        <v>14770</v>
      </c>
      <c r="Y1805">
        <v>31</v>
      </c>
      <c r="Z1805">
        <v>31</v>
      </c>
      <c r="AA1805">
        <v>7</v>
      </c>
      <c r="AB1805">
        <v>7</v>
      </c>
      <c r="AC1805">
        <v>15</v>
      </c>
    </row>
    <row r="1806" spans="1:29">
      <c r="A1806">
        <v>1957</v>
      </c>
      <c r="B1806" t="s">
        <v>805</v>
      </c>
      <c r="C1806" t="s">
        <v>3365</v>
      </c>
      <c r="J1806" t="s">
        <v>1444</v>
      </c>
      <c r="K1806">
        <v>0</v>
      </c>
      <c r="N1806" t="b">
        <v>1</v>
      </c>
      <c r="O1806" t="b">
        <v>0</v>
      </c>
      <c r="P1806" t="b">
        <v>0</v>
      </c>
      <c r="Q1806">
        <v>9</v>
      </c>
      <c r="R1806">
        <v>9</v>
      </c>
      <c r="S1806">
        <v>1</v>
      </c>
      <c r="T1806">
        <v>2</v>
      </c>
      <c r="U1806" t="b">
        <v>1</v>
      </c>
      <c r="V1806" t="s">
        <v>3279</v>
      </c>
      <c r="W1806" t="s">
        <v>3280</v>
      </c>
      <c r="X1806" t="s">
        <v>14778</v>
      </c>
      <c r="Y1806">
        <v>31</v>
      </c>
      <c r="Z1806">
        <v>31</v>
      </c>
      <c r="AA1806">
        <v>8</v>
      </c>
      <c r="AB1806">
        <v>8</v>
      </c>
      <c r="AC1806">
        <v>15</v>
      </c>
    </row>
    <row r="1807" spans="1:29">
      <c r="A1807">
        <v>1958</v>
      </c>
      <c r="B1807" t="s">
        <v>805</v>
      </c>
      <c r="C1807" t="s">
        <v>3366</v>
      </c>
      <c r="J1807" t="s">
        <v>1444</v>
      </c>
      <c r="K1807">
        <v>0</v>
      </c>
      <c r="N1807" t="b">
        <v>1</v>
      </c>
      <c r="O1807" t="b">
        <v>0</v>
      </c>
      <c r="P1807" t="b">
        <v>0</v>
      </c>
      <c r="Q1807">
        <v>9</v>
      </c>
      <c r="R1807">
        <v>9</v>
      </c>
      <c r="S1807">
        <v>1</v>
      </c>
      <c r="T1807">
        <v>2</v>
      </c>
      <c r="U1807" t="b">
        <v>1</v>
      </c>
      <c r="V1807" t="s">
        <v>3279</v>
      </c>
      <c r="W1807" t="s">
        <v>3280</v>
      </c>
      <c r="X1807" t="s">
        <v>14771</v>
      </c>
      <c r="Y1807">
        <v>32</v>
      </c>
      <c r="Z1807">
        <v>32</v>
      </c>
      <c r="AA1807">
        <v>7</v>
      </c>
      <c r="AB1807">
        <v>7</v>
      </c>
      <c r="AC1807">
        <v>15</v>
      </c>
    </row>
    <row r="1808" spans="1:29">
      <c r="A1808">
        <v>1959</v>
      </c>
      <c r="B1808" t="s">
        <v>805</v>
      </c>
      <c r="C1808" t="s">
        <v>3367</v>
      </c>
      <c r="J1808" t="s">
        <v>1444</v>
      </c>
      <c r="K1808">
        <v>0</v>
      </c>
      <c r="N1808" t="b">
        <v>1</v>
      </c>
      <c r="O1808" t="b">
        <v>0</v>
      </c>
      <c r="P1808" t="b">
        <v>0</v>
      </c>
      <c r="Q1808">
        <v>9</v>
      </c>
      <c r="R1808">
        <v>9</v>
      </c>
      <c r="S1808">
        <v>1</v>
      </c>
      <c r="T1808">
        <v>2</v>
      </c>
      <c r="U1808" t="b">
        <v>1</v>
      </c>
      <c r="V1808" t="s">
        <v>3279</v>
      </c>
      <c r="W1808" t="s">
        <v>3280</v>
      </c>
      <c r="X1808" t="s">
        <v>14779</v>
      </c>
      <c r="Y1808">
        <v>32</v>
      </c>
      <c r="Z1808">
        <v>32</v>
      </c>
      <c r="AA1808">
        <v>8</v>
      </c>
      <c r="AB1808">
        <v>8</v>
      </c>
      <c r="AC1808">
        <v>15</v>
      </c>
    </row>
    <row r="1809" spans="1:29">
      <c r="A1809">
        <v>1960</v>
      </c>
      <c r="B1809" t="s">
        <v>805</v>
      </c>
      <c r="C1809" t="s">
        <v>3368</v>
      </c>
      <c r="J1809" t="s">
        <v>1444</v>
      </c>
      <c r="K1809">
        <v>0</v>
      </c>
      <c r="N1809" t="b">
        <v>1</v>
      </c>
      <c r="O1809" t="b">
        <v>0</v>
      </c>
      <c r="P1809" t="b">
        <v>0</v>
      </c>
      <c r="Q1809">
        <v>9</v>
      </c>
      <c r="R1809">
        <v>9</v>
      </c>
      <c r="S1809">
        <v>1</v>
      </c>
      <c r="T1809">
        <v>2</v>
      </c>
      <c r="U1809" t="b">
        <v>1</v>
      </c>
      <c r="V1809" t="s">
        <v>3279</v>
      </c>
      <c r="W1809" t="s">
        <v>3280</v>
      </c>
      <c r="X1809" t="s">
        <v>14772</v>
      </c>
      <c r="Y1809">
        <v>33</v>
      </c>
      <c r="Z1809">
        <v>33</v>
      </c>
      <c r="AA1809">
        <v>7</v>
      </c>
      <c r="AB1809">
        <v>7</v>
      </c>
      <c r="AC1809">
        <v>15</v>
      </c>
    </row>
    <row r="1810" spans="1:29">
      <c r="A1810">
        <v>1961</v>
      </c>
      <c r="B1810" t="s">
        <v>805</v>
      </c>
      <c r="C1810" t="s">
        <v>3369</v>
      </c>
      <c r="J1810" t="s">
        <v>1444</v>
      </c>
      <c r="K1810">
        <v>0</v>
      </c>
      <c r="N1810" t="b">
        <v>1</v>
      </c>
      <c r="O1810" t="b">
        <v>0</v>
      </c>
      <c r="P1810" t="b">
        <v>0</v>
      </c>
      <c r="Q1810">
        <v>9</v>
      </c>
      <c r="R1810">
        <v>9</v>
      </c>
      <c r="S1810">
        <v>1</v>
      </c>
      <c r="T1810">
        <v>2</v>
      </c>
      <c r="U1810" t="b">
        <v>1</v>
      </c>
      <c r="V1810" t="s">
        <v>3279</v>
      </c>
      <c r="W1810" t="s">
        <v>3280</v>
      </c>
      <c r="X1810" t="s">
        <v>14773</v>
      </c>
      <c r="Y1810">
        <v>33</v>
      </c>
      <c r="Z1810">
        <v>33</v>
      </c>
      <c r="AA1810">
        <v>8</v>
      </c>
      <c r="AB1810">
        <v>8</v>
      </c>
      <c r="AC1810">
        <v>15</v>
      </c>
    </row>
    <row r="1811" spans="1:29">
      <c r="A1811">
        <v>1962</v>
      </c>
      <c r="B1811" t="s">
        <v>805</v>
      </c>
      <c r="C1811" t="s">
        <v>3370</v>
      </c>
      <c r="J1811" t="s">
        <v>1444</v>
      </c>
      <c r="K1811">
        <v>0</v>
      </c>
      <c r="N1811" t="b">
        <v>1</v>
      </c>
      <c r="O1811" t="b">
        <v>0</v>
      </c>
      <c r="P1811" t="b">
        <v>0</v>
      </c>
      <c r="Q1811">
        <v>9</v>
      </c>
      <c r="R1811">
        <v>9</v>
      </c>
      <c r="S1811">
        <v>1</v>
      </c>
      <c r="T1811">
        <v>2</v>
      </c>
      <c r="U1811" t="b">
        <v>1</v>
      </c>
      <c r="V1811" t="s">
        <v>3279</v>
      </c>
      <c r="W1811" t="s">
        <v>3280</v>
      </c>
      <c r="X1811" t="s">
        <v>14775</v>
      </c>
      <c r="Y1811">
        <v>34</v>
      </c>
      <c r="Z1811">
        <v>34</v>
      </c>
      <c r="AA1811">
        <v>7</v>
      </c>
      <c r="AB1811">
        <v>7</v>
      </c>
      <c r="AC1811">
        <v>15</v>
      </c>
    </row>
    <row r="1812" spans="1:29">
      <c r="A1812">
        <v>1963</v>
      </c>
      <c r="B1812" t="s">
        <v>805</v>
      </c>
      <c r="C1812" t="s">
        <v>3371</v>
      </c>
      <c r="J1812" t="s">
        <v>1444</v>
      </c>
      <c r="K1812">
        <v>0</v>
      </c>
      <c r="N1812" t="b">
        <v>1</v>
      </c>
      <c r="O1812" t="b">
        <v>0</v>
      </c>
      <c r="P1812" t="b">
        <v>0</v>
      </c>
      <c r="Q1812">
        <v>9</v>
      </c>
      <c r="R1812">
        <v>9</v>
      </c>
      <c r="S1812">
        <v>1</v>
      </c>
      <c r="T1812">
        <v>2</v>
      </c>
      <c r="U1812" t="b">
        <v>1</v>
      </c>
      <c r="V1812" t="s">
        <v>3279</v>
      </c>
      <c r="W1812" t="s">
        <v>3280</v>
      </c>
      <c r="X1812" t="s">
        <v>14780</v>
      </c>
      <c r="Y1812">
        <v>34</v>
      </c>
      <c r="Z1812">
        <v>34</v>
      </c>
      <c r="AA1812">
        <v>8</v>
      </c>
      <c r="AB1812">
        <v>8</v>
      </c>
      <c r="AC1812">
        <v>15</v>
      </c>
    </row>
    <row r="1813" spans="1:29">
      <c r="A1813">
        <v>1964</v>
      </c>
      <c r="B1813" t="s">
        <v>805</v>
      </c>
      <c r="C1813" t="s">
        <v>3372</v>
      </c>
      <c r="J1813" t="s">
        <v>1444</v>
      </c>
      <c r="K1813">
        <v>0</v>
      </c>
      <c r="N1813" t="b">
        <v>1</v>
      </c>
      <c r="O1813" t="b">
        <v>0</v>
      </c>
      <c r="P1813" t="b">
        <v>0</v>
      </c>
      <c r="Q1813">
        <v>9</v>
      </c>
      <c r="R1813">
        <v>9</v>
      </c>
      <c r="S1813">
        <v>1</v>
      </c>
      <c r="T1813">
        <v>2</v>
      </c>
      <c r="U1813" t="b">
        <v>1</v>
      </c>
      <c r="V1813" t="s">
        <v>3279</v>
      </c>
      <c r="W1813" t="s">
        <v>3280</v>
      </c>
      <c r="X1813" t="s">
        <v>14776</v>
      </c>
      <c r="Y1813">
        <v>35</v>
      </c>
      <c r="Z1813">
        <v>35</v>
      </c>
      <c r="AA1813">
        <v>7</v>
      </c>
      <c r="AB1813">
        <v>7</v>
      </c>
      <c r="AC1813">
        <v>15</v>
      </c>
    </row>
    <row r="1814" spans="1:29">
      <c r="A1814">
        <v>1965</v>
      </c>
      <c r="B1814" t="s">
        <v>805</v>
      </c>
      <c r="C1814" t="s">
        <v>3373</v>
      </c>
      <c r="J1814" t="s">
        <v>1444</v>
      </c>
      <c r="K1814">
        <v>0</v>
      </c>
      <c r="N1814" t="b">
        <v>1</v>
      </c>
      <c r="O1814" t="b">
        <v>0</v>
      </c>
      <c r="P1814" t="b">
        <v>0</v>
      </c>
      <c r="Q1814">
        <v>9</v>
      </c>
      <c r="R1814">
        <v>9</v>
      </c>
      <c r="S1814">
        <v>1</v>
      </c>
      <c r="T1814">
        <v>2</v>
      </c>
      <c r="U1814" t="b">
        <v>1</v>
      </c>
      <c r="V1814" t="s">
        <v>3279</v>
      </c>
      <c r="W1814" t="s">
        <v>3280</v>
      </c>
      <c r="X1814" t="s">
        <v>14781</v>
      </c>
      <c r="Y1814">
        <v>35</v>
      </c>
      <c r="Z1814">
        <v>35</v>
      </c>
      <c r="AA1814">
        <v>8</v>
      </c>
      <c r="AB1814">
        <v>8</v>
      </c>
      <c r="AC1814">
        <v>15</v>
      </c>
    </row>
    <row r="1815" spans="1:29">
      <c r="A1815">
        <v>1966</v>
      </c>
      <c r="B1815" t="s">
        <v>805</v>
      </c>
      <c r="C1815" t="s">
        <v>3374</v>
      </c>
      <c r="J1815" t="s">
        <v>1444</v>
      </c>
      <c r="K1815">
        <v>0</v>
      </c>
      <c r="N1815" t="b">
        <v>1</v>
      </c>
      <c r="O1815" t="b">
        <v>0</v>
      </c>
      <c r="P1815" t="b">
        <v>0</v>
      </c>
      <c r="Q1815">
        <v>9</v>
      </c>
      <c r="R1815">
        <v>9</v>
      </c>
      <c r="S1815">
        <v>1</v>
      </c>
      <c r="T1815">
        <v>2</v>
      </c>
      <c r="U1815" t="b">
        <v>1</v>
      </c>
      <c r="V1815" t="s">
        <v>3279</v>
      </c>
      <c r="W1815" t="s">
        <v>3280</v>
      </c>
      <c r="X1815" t="s">
        <v>14777</v>
      </c>
      <c r="Y1815">
        <v>36</v>
      </c>
      <c r="Z1815">
        <v>36</v>
      </c>
      <c r="AA1815">
        <v>7</v>
      </c>
      <c r="AB1815">
        <v>7</v>
      </c>
      <c r="AC1815">
        <v>15</v>
      </c>
    </row>
    <row r="1816" spans="1:29">
      <c r="A1816">
        <v>1967</v>
      </c>
      <c r="B1816" t="s">
        <v>805</v>
      </c>
      <c r="C1816" t="s">
        <v>3375</v>
      </c>
      <c r="J1816" t="s">
        <v>1444</v>
      </c>
      <c r="K1816">
        <v>0</v>
      </c>
      <c r="N1816" t="b">
        <v>1</v>
      </c>
      <c r="O1816" t="b">
        <v>0</v>
      </c>
      <c r="P1816" t="b">
        <v>0</v>
      </c>
      <c r="Q1816">
        <v>9</v>
      </c>
      <c r="R1816">
        <v>9</v>
      </c>
      <c r="S1816">
        <v>1</v>
      </c>
      <c r="T1816">
        <v>2</v>
      </c>
      <c r="U1816" t="b">
        <v>1</v>
      </c>
      <c r="V1816" t="s">
        <v>3279</v>
      </c>
      <c r="W1816" t="s">
        <v>3280</v>
      </c>
      <c r="X1816" t="s">
        <v>14782</v>
      </c>
      <c r="Y1816">
        <v>36</v>
      </c>
      <c r="Z1816">
        <v>36</v>
      </c>
      <c r="AA1816">
        <v>8</v>
      </c>
      <c r="AB1816">
        <v>8</v>
      </c>
      <c r="AC1816">
        <v>15</v>
      </c>
    </row>
    <row r="1817" spans="1:29">
      <c r="A1817">
        <v>1968</v>
      </c>
      <c r="B1817" t="s">
        <v>805</v>
      </c>
      <c r="C1817" t="s">
        <v>3376</v>
      </c>
      <c r="J1817" t="s">
        <v>1444</v>
      </c>
      <c r="K1817">
        <v>0</v>
      </c>
      <c r="N1817" t="b">
        <v>1</v>
      </c>
      <c r="O1817" t="b">
        <v>0</v>
      </c>
      <c r="P1817" t="b">
        <v>0</v>
      </c>
      <c r="Q1817">
        <v>9</v>
      </c>
      <c r="R1817">
        <v>9</v>
      </c>
      <c r="S1817">
        <v>1</v>
      </c>
      <c r="T1817">
        <v>2</v>
      </c>
      <c r="U1817" t="b">
        <v>1</v>
      </c>
      <c r="V1817" t="s">
        <v>3279</v>
      </c>
      <c r="W1817" t="s">
        <v>3280</v>
      </c>
      <c r="X1817" t="s">
        <v>14664</v>
      </c>
      <c r="Y1817">
        <v>37</v>
      </c>
      <c r="Z1817">
        <v>37</v>
      </c>
      <c r="AA1817">
        <v>7</v>
      </c>
      <c r="AB1817">
        <v>7</v>
      </c>
      <c r="AC1817">
        <v>15</v>
      </c>
    </row>
    <row r="1818" spans="1:29">
      <c r="A1818">
        <v>1969</v>
      </c>
      <c r="B1818" t="s">
        <v>805</v>
      </c>
      <c r="C1818" t="s">
        <v>3377</v>
      </c>
      <c r="J1818" t="s">
        <v>1444</v>
      </c>
      <c r="K1818">
        <v>0</v>
      </c>
      <c r="N1818" t="b">
        <v>1</v>
      </c>
      <c r="O1818" t="b">
        <v>0</v>
      </c>
      <c r="P1818" t="b">
        <v>0</v>
      </c>
      <c r="Q1818">
        <v>9</v>
      </c>
      <c r="R1818">
        <v>9</v>
      </c>
      <c r="S1818">
        <v>1</v>
      </c>
      <c r="T1818">
        <v>2</v>
      </c>
      <c r="U1818" t="b">
        <v>1</v>
      </c>
      <c r="V1818" t="s">
        <v>3279</v>
      </c>
      <c r="W1818" t="s">
        <v>3280</v>
      </c>
      <c r="X1818" t="s">
        <v>14665</v>
      </c>
      <c r="Y1818">
        <v>37</v>
      </c>
      <c r="Z1818">
        <v>37</v>
      </c>
      <c r="AA1818">
        <v>8</v>
      </c>
      <c r="AB1818">
        <v>8</v>
      </c>
      <c r="AC1818">
        <v>15</v>
      </c>
    </row>
    <row r="1819" spans="1:29">
      <c r="A1819">
        <v>1970</v>
      </c>
      <c r="B1819" t="s">
        <v>805</v>
      </c>
      <c r="C1819" t="s">
        <v>3378</v>
      </c>
      <c r="J1819" t="s">
        <v>1444</v>
      </c>
      <c r="K1819">
        <v>0</v>
      </c>
      <c r="N1819" t="b">
        <v>1</v>
      </c>
      <c r="O1819" t="b">
        <v>0</v>
      </c>
      <c r="P1819" t="b">
        <v>0</v>
      </c>
      <c r="Q1819">
        <v>9</v>
      </c>
      <c r="R1819">
        <v>9</v>
      </c>
      <c r="S1819">
        <v>1</v>
      </c>
      <c r="T1819">
        <v>2</v>
      </c>
      <c r="U1819" t="b">
        <v>1</v>
      </c>
      <c r="V1819" t="s">
        <v>3279</v>
      </c>
      <c r="W1819" t="s">
        <v>3280</v>
      </c>
      <c r="X1819" t="s">
        <v>14747</v>
      </c>
      <c r="Y1819">
        <v>38</v>
      </c>
      <c r="Z1819">
        <v>38</v>
      </c>
      <c r="AA1819">
        <v>7</v>
      </c>
      <c r="AB1819">
        <v>7</v>
      </c>
      <c r="AC1819">
        <v>15</v>
      </c>
    </row>
    <row r="1820" spans="1:29">
      <c r="A1820">
        <v>1971</v>
      </c>
      <c r="B1820" t="s">
        <v>805</v>
      </c>
      <c r="C1820" t="s">
        <v>3379</v>
      </c>
      <c r="J1820" t="s">
        <v>1444</v>
      </c>
      <c r="K1820">
        <v>0</v>
      </c>
      <c r="N1820" t="b">
        <v>1</v>
      </c>
      <c r="O1820" t="b">
        <v>0</v>
      </c>
      <c r="P1820" t="b">
        <v>0</v>
      </c>
      <c r="Q1820">
        <v>9</v>
      </c>
      <c r="R1820">
        <v>9</v>
      </c>
      <c r="S1820">
        <v>1</v>
      </c>
      <c r="T1820">
        <v>2</v>
      </c>
      <c r="U1820" t="b">
        <v>1</v>
      </c>
      <c r="V1820" t="s">
        <v>3279</v>
      </c>
      <c r="W1820" t="s">
        <v>3280</v>
      </c>
      <c r="X1820" t="s">
        <v>14748</v>
      </c>
      <c r="Y1820">
        <v>38</v>
      </c>
      <c r="Z1820">
        <v>38</v>
      </c>
      <c r="AA1820">
        <v>8</v>
      </c>
      <c r="AB1820">
        <v>8</v>
      </c>
      <c r="AC1820">
        <v>15</v>
      </c>
    </row>
    <row r="1821" spans="1:29">
      <c r="A1821">
        <v>1972</v>
      </c>
      <c r="B1821" t="s">
        <v>805</v>
      </c>
      <c r="C1821" t="s">
        <v>3380</v>
      </c>
      <c r="J1821" t="s">
        <v>1444</v>
      </c>
      <c r="K1821">
        <v>0</v>
      </c>
      <c r="N1821" t="b">
        <v>1</v>
      </c>
      <c r="O1821" t="b">
        <v>0</v>
      </c>
      <c r="P1821" t="b">
        <v>0</v>
      </c>
      <c r="Q1821">
        <v>9</v>
      </c>
      <c r="R1821">
        <v>9</v>
      </c>
      <c r="S1821">
        <v>1</v>
      </c>
      <c r="T1821">
        <v>2</v>
      </c>
      <c r="U1821" t="b">
        <v>1</v>
      </c>
      <c r="V1821" t="s">
        <v>3279</v>
      </c>
      <c r="W1821" t="s">
        <v>3280</v>
      </c>
      <c r="X1821" t="s">
        <v>14667</v>
      </c>
      <c r="Y1821">
        <v>39</v>
      </c>
      <c r="Z1821">
        <v>39</v>
      </c>
      <c r="AA1821">
        <v>7</v>
      </c>
      <c r="AB1821">
        <v>7</v>
      </c>
      <c r="AC1821">
        <v>15</v>
      </c>
    </row>
    <row r="1822" spans="1:29">
      <c r="A1822">
        <v>1973</v>
      </c>
      <c r="B1822" t="s">
        <v>805</v>
      </c>
      <c r="C1822" t="s">
        <v>3381</v>
      </c>
      <c r="J1822" t="s">
        <v>1444</v>
      </c>
      <c r="K1822">
        <v>0</v>
      </c>
      <c r="N1822" t="b">
        <v>1</v>
      </c>
      <c r="O1822" t="b">
        <v>0</v>
      </c>
      <c r="P1822" t="b">
        <v>0</v>
      </c>
      <c r="Q1822">
        <v>9</v>
      </c>
      <c r="R1822">
        <v>9</v>
      </c>
      <c r="S1822">
        <v>1</v>
      </c>
      <c r="T1822">
        <v>2</v>
      </c>
      <c r="U1822" t="b">
        <v>1</v>
      </c>
      <c r="V1822" t="s">
        <v>3279</v>
      </c>
      <c r="W1822" t="s">
        <v>3280</v>
      </c>
      <c r="X1822" t="s">
        <v>14445</v>
      </c>
      <c r="Y1822">
        <v>39</v>
      </c>
      <c r="Z1822">
        <v>39</v>
      </c>
      <c r="AA1822">
        <v>8</v>
      </c>
      <c r="AB1822">
        <v>8</v>
      </c>
      <c r="AC1822">
        <v>15</v>
      </c>
    </row>
    <row r="1823" spans="1:29">
      <c r="A1823">
        <v>1974</v>
      </c>
      <c r="B1823" t="s">
        <v>805</v>
      </c>
      <c r="C1823" t="s">
        <v>3382</v>
      </c>
      <c r="J1823" t="s">
        <v>1444</v>
      </c>
      <c r="K1823">
        <v>0</v>
      </c>
      <c r="N1823" t="b">
        <v>1</v>
      </c>
      <c r="O1823" t="b">
        <v>0</v>
      </c>
      <c r="P1823" t="b">
        <v>0</v>
      </c>
      <c r="Q1823">
        <v>9</v>
      </c>
      <c r="R1823">
        <v>9</v>
      </c>
      <c r="S1823">
        <v>1</v>
      </c>
      <c r="T1823">
        <v>2</v>
      </c>
      <c r="U1823" t="b">
        <v>1</v>
      </c>
      <c r="V1823" t="s">
        <v>3279</v>
      </c>
      <c r="W1823" t="s">
        <v>3280</v>
      </c>
      <c r="X1823" t="s">
        <v>14749</v>
      </c>
      <c r="Y1823">
        <v>40</v>
      </c>
      <c r="Z1823">
        <v>40</v>
      </c>
      <c r="AA1823">
        <v>7</v>
      </c>
      <c r="AB1823">
        <v>7</v>
      </c>
      <c r="AC1823">
        <v>15</v>
      </c>
    </row>
    <row r="1824" spans="1:29">
      <c r="A1824">
        <v>1975</v>
      </c>
      <c r="B1824" t="s">
        <v>805</v>
      </c>
      <c r="C1824" t="s">
        <v>3383</v>
      </c>
      <c r="J1824" t="s">
        <v>1444</v>
      </c>
      <c r="K1824">
        <v>0</v>
      </c>
      <c r="N1824" t="b">
        <v>1</v>
      </c>
      <c r="O1824" t="b">
        <v>0</v>
      </c>
      <c r="P1824" t="b">
        <v>0</v>
      </c>
      <c r="Q1824">
        <v>9</v>
      </c>
      <c r="R1824">
        <v>9</v>
      </c>
      <c r="S1824">
        <v>1</v>
      </c>
      <c r="T1824">
        <v>2</v>
      </c>
      <c r="U1824" t="b">
        <v>1</v>
      </c>
      <c r="V1824" t="s">
        <v>3279</v>
      </c>
      <c r="W1824" t="s">
        <v>3280</v>
      </c>
      <c r="X1824" t="s">
        <v>14750</v>
      </c>
      <c r="Y1824">
        <v>40</v>
      </c>
      <c r="Z1824">
        <v>40</v>
      </c>
      <c r="AA1824">
        <v>8</v>
      </c>
      <c r="AB1824">
        <v>8</v>
      </c>
      <c r="AC1824">
        <v>15</v>
      </c>
    </row>
    <row r="1825" spans="1:29">
      <c r="A1825">
        <v>1976</v>
      </c>
      <c r="B1825" t="s">
        <v>805</v>
      </c>
      <c r="C1825" t="s">
        <v>3384</v>
      </c>
      <c r="J1825" t="s">
        <v>1444</v>
      </c>
      <c r="K1825">
        <v>0</v>
      </c>
      <c r="N1825" t="b">
        <v>1</v>
      </c>
      <c r="O1825" t="b">
        <v>0</v>
      </c>
      <c r="P1825" t="b">
        <v>0</v>
      </c>
      <c r="Q1825">
        <v>9</v>
      </c>
      <c r="R1825">
        <v>9</v>
      </c>
      <c r="S1825">
        <v>1</v>
      </c>
      <c r="T1825">
        <v>2</v>
      </c>
      <c r="U1825" t="b">
        <v>1</v>
      </c>
      <c r="V1825" t="s">
        <v>3279</v>
      </c>
      <c r="W1825" t="s">
        <v>3280</v>
      </c>
      <c r="X1825" t="s">
        <v>14751</v>
      </c>
      <c r="Y1825">
        <v>41</v>
      </c>
      <c r="Z1825">
        <v>41</v>
      </c>
      <c r="AA1825">
        <v>7</v>
      </c>
      <c r="AB1825">
        <v>7</v>
      </c>
      <c r="AC1825">
        <v>15</v>
      </c>
    </row>
    <row r="1826" spans="1:29">
      <c r="A1826">
        <v>1977</v>
      </c>
      <c r="B1826" t="s">
        <v>805</v>
      </c>
      <c r="C1826" t="s">
        <v>3385</v>
      </c>
      <c r="J1826" t="s">
        <v>1444</v>
      </c>
      <c r="K1826">
        <v>0</v>
      </c>
      <c r="N1826" t="b">
        <v>1</v>
      </c>
      <c r="O1826" t="b">
        <v>0</v>
      </c>
      <c r="P1826" t="b">
        <v>0</v>
      </c>
      <c r="Q1826">
        <v>9</v>
      </c>
      <c r="R1826">
        <v>9</v>
      </c>
      <c r="S1826">
        <v>1</v>
      </c>
      <c r="T1826">
        <v>2</v>
      </c>
      <c r="U1826" t="b">
        <v>1</v>
      </c>
      <c r="V1826" t="s">
        <v>3279</v>
      </c>
      <c r="W1826" t="s">
        <v>3280</v>
      </c>
      <c r="X1826" t="s">
        <v>14752</v>
      </c>
      <c r="Y1826">
        <v>41</v>
      </c>
      <c r="Z1826">
        <v>41</v>
      </c>
      <c r="AA1826">
        <v>8</v>
      </c>
      <c r="AB1826">
        <v>8</v>
      </c>
      <c r="AC1826">
        <v>15</v>
      </c>
    </row>
    <row r="1827" spans="1:29">
      <c r="A1827">
        <v>1978</v>
      </c>
      <c r="B1827" t="s">
        <v>805</v>
      </c>
      <c r="C1827" t="s">
        <v>3386</v>
      </c>
      <c r="J1827" t="s">
        <v>1444</v>
      </c>
      <c r="K1827">
        <v>0</v>
      </c>
      <c r="N1827" t="b">
        <v>1</v>
      </c>
      <c r="O1827" t="b">
        <v>0</v>
      </c>
      <c r="P1827" t="b">
        <v>0</v>
      </c>
      <c r="Q1827">
        <v>9</v>
      </c>
      <c r="R1827">
        <v>9</v>
      </c>
      <c r="S1827">
        <v>1</v>
      </c>
      <c r="T1827">
        <v>2</v>
      </c>
      <c r="U1827" t="b">
        <v>1</v>
      </c>
      <c r="V1827" t="s">
        <v>3279</v>
      </c>
      <c r="W1827" t="s">
        <v>3280</v>
      </c>
      <c r="X1827" t="s">
        <v>14670</v>
      </c>
      <c r="Y1827">
        <v>42</v>
      </c>
      <c r="Z1827">
        <v>42</v>
      </c>
      <c r="AA1827">
        <v>7</v>
      </c>
      <c r="AB1827">
        <v>7</v>
      </c>
      <c r="AC1827">
        <v>15</v>
      </c>
    </row>
    <row r="1828" spans="1:29">
      <c r="A1828">
        <v>1979</v>
      </c>
      <c r="B1828" t="s">
        <v>805</v>
      </c>
      <c r="C1828" t="s">
        <v>3387</v>
      </c>
      <c r="J1828" t="s">
        <v>1444</v>
      </c>
      <c r="K1828">
        <v>0</v>
      </c>
      <c r="N1828" t="b">
        <v>1</v>
      </c>
      <c r="O1828" t="b">
        <v>0</v>
      </c>
      <c r="P1828" t="b">
        <v>0</v>
      </c>
      <c r="Q1828">
        <v>9</v>
      </c>
      <c r="R1828">
        <v>9</v>
      </c>
      <c r="S1828">
        <v>1</v>
      </c>
      <c r="T1828">
        <v>2</v>
      </c>
      <c r="U1828" t="b">
        <v>1</v>
      </c>
      <c r="V1828" t="s">
        <v>3279</v>
      </c>
      <c r="W1828" t="s">
        <v>3280</v>
      </c>
      <c r="X1828" t="s">
        <v>14671</v>
      </c>
      <c r="Y1828">
        <v>42</v>
      </c>
      <c r="Z1828">
        <v>42</v>
      </c>
      <c r="AA1828">
        <v>8</v>
      </c>
      <c r="AB1828">
        <v>8</v>
      </c>
      <c r="AC1828">
        <v>15</v>
      </c>
    </row>
    <row r="1829" spans="1:29">
      <c r="A1829">
        <v>1980</v>
      </c>
      <c r="B1829" t="s">
        <v>805</v>
      </c>
      <c r="C1829" t="s">
        <v>3388</v>
      </c>
      <c r="J1829" t="s">
        <v>1444</v>
      </c>
      <c r="K1829">
        <v>0</v>
      </c>
      <c r="N1829" t="b">
        <v>1</v>
      </c>
      <c r="O1829" t="b">
        <v>0</v>
      </c>
      <c r="P1829" t="b">
        <v>0</v>
      </c>
      <c r="Q1829">
        <v>9</v>
      </c>
      <c r="R1829">
        <v>9</v>
      </c>
      <c r="S1829">
        <v>1</v>
      </c>
      <c r="T1829">
        <v>2</v>
      </c>
      <c r="U1829" t="b">
        <v>1</v>
      </c>
      <c r="V1829" t="s">
        <v>3279</v>
      </c>
      <c r="W1829" t="s">
        <v>3280</v>
      </c>
      <c r="X1829" t="s">
        <v>14674</v>
      </c>
      <c r="Y1829">
        <v>43</v>
      </c>
      <c r="Z1829">
        <v>43</v>
      </c>
      <c r="AA1829">
        <v>7</v>
      </c>
      <c r="AB1829">
        <v>7</v>
      </c>
      <c r="AC1829">
        <v>15</v>
      </c>
    </row>
    <row r="1830" spans="1:29">
      <c r="A1830">
        <v>1981</v>
      </c>
      <c r="B1830" t="s">
        <v>805</v>
      </c>
      <c r="C1830" t="s">
        <v>3389</v>
      </c>
      <c r="J1830" t="s">
        <v>1444</v>
      </c>
      <c r="K1830">
        <v>0</v>
      </c>
      <c r="N1830" t="b">
        <v>1</v>
      </c>
      <c r="O1830" t="b">
        <v>0</v>
      </c>
      <c r="P1830" t="b">
        <v>0</v>
      </c>
      <c r="Q1830">
        <v>9</v>
      </c>
      <c r="R1830">
        <v>9</v>
      </c>
      <c r="S1830">
        <v>1</v>
      </c>
      <c r="T1830">
        <v>2</v>
      </c>
      <c r="U1830" t="b">
        <v>1</v>
      </c>
      <c r="V1830" t="s">
        <v>3279</v>
      </c>
      <c r="W1830" t="s">
        <v>3280</v>
      </c>
      <c r="X1830" t="s">
        <v>14675</v>
      </c>
      <c r="Y1830">
        <v>43</v>
      </c>
      <c r="Z1830">
        <v>43</v>
      </c>
      <c r="AA1830">
        <v>8</v>
      </c>
      <c r="AB1830">
        <v>8</v>
      </c>
      <c r="AC1830">
        <v>15</v>
      </c>
    </row>
    <row r="1831" spans="1:29">
      <c r="A1831">
        <v>1982</v>
      </c>
      <c r="B1831" t="s">
        <v>805</v>
      </c>
      <c r="C1831" t="s">
        <v>3390</v>
      </c>
      <c r="J1831" t="s">
        <v>1444</v>
      </c>
      <c r="K1831">
        <v>0</v>
      </c>
      <c r="N1831" t="b">
        <v>0</v>
      </c>
      <c r="O1831" t="b">
        <v>1</v>
      </c>
      <c r="P1831" t="b">
        <v>0</v>
      </c>
      <c r="Q1831">
        <v>9</v>
      </c>
      <c r="R1831">
        <v>9</v>
      </c>
      <c r="S1831">
        <v>1</v>
      </c>
      <c r="T1831">
        <v>2</v>
      </c>
      <c r="U1831" t="b">
        <v>1</v>
      </c>
      <c r="V1831" t="s">
        <v>3279</v>
      </c>
      <c r="W1831" t="s">
        <v>3280</v>
      </c>
      <c r="X1831" t="s">
        <v>14648</v>
      </c>
      <c r="Y1831">
        <v>24</v>
      </c>
      <c r="Z1831">
        <v>24</v>
      </c>
      <c r="AA1831">
        <v>9</v>
      </c>
      <c r="AB1831">
        <v>9</v>
      </c>
      <c r="AC1831">
        <v>15</v>
      </c>
    </row>
    <row r="1832" spans="1:29">
      <c r="A1832">
        <v>1983</v>
      </c>
      <c r="B1832" t="s">
        <v>805</v>
      </c>
      <c r="C1832" t="s">
        <v>3391</v>
      </c>
      <c r="J1832" t="s">
        <v>1444</v>
      </c>
      <c r="K1832">
        <v>0</v>
      </c>
      <c r="N1832" t="b">
        <v>0</v>
      </c>
      <c r="O1832" t="b">
        <v>1</v>
      </c>
      <c r="P1832" t="b">
        <v>0</v>
      </c>
      <c r="Q1832">
        <v>9</v>
      </c>
      <c r="R1832">
        <v>9</v>
      </c>
      <c r="S1832">
        <v>1</v>
      </c>
      <c r="T1832">
        <v>2</v>
      </c>
      <c r="U1832" t="b">
        <v>1</v>
      </c>
      <c r="V1832" t="s">
        <v>3279</v>
      </c>
      <c r="W1832" t="s">
        <v>3280</v>
      </c>
      <c r="X1832" t="s">
        <v>14535</v>
      </c>
      <c r="Y1832">
        <v>25</v>
      </c>
      <c r="Z1832">
        <v>25</v>
      </c>
      <c r="AA1832">
        <v>9</v>
      </c>
      <c r="AB1832">
        <v>9</v>
      </c>
      <c r="AC1832">
        <v>15</v>
      </c>
    </row>
    <row r="1833" spans="1:29">
      <c r="A1833">
        <v>1984</v>
      </c>
      <c r="B1833" t="s">
        <v>805</v>
      </c>
      <c r="C1833" t="s">
        <v>3392</v>
      </c>
      <c r="J1833" t="s">
        <v>1444</v>
      </c>
      <c r="K1833">
        <v>0</v>
      </c>
      <c r="N1833" t="b">
        <v>0</v>
      </c>
      <c r="O1833" t="b">
        <v>1</v>
      </c>
      <c r="P1833" t="b">
        <v>0</v>
      </c>
      <c r="Q1833">
        <v>9</v>
      </c>
      <c r="R1833">
        <v>9</v>
      </c>
      <c r="S1833">
        <v>1</v>
      </c>
      <c r="T1833">
        <v>2</v>
      </c>
      <c r="U1833" t="b">
        <v>1</v>
      </c>
      <c r="V1833" t="s">
        <v>3279</v>
      </c>
      <c r="W1833" t="s">
        <v>3280</v>
      </c>
      <c r="X1833" t="s">
        <v>14457</v>
      </c>
      <c r="Y1833">
        <v>26</v>
      </c>
      <c r="Z1833">
        <v>26</v>
      </c>
      <c r="AA1833">
        <v>9</v>
      </c>
      <c r="AB1833">
        <v>9</v>
      </c>
      <c r="AC1833">
        <v>15</v>
      </c>
    </row>
    <row r="1834" spans="1:29">
      <c r="A1834">
        <v>1985</v>
      </c>
      <c r="B1834" t="s">
        <v>805</v>
      </c>
      <c r="C1834" t="s">
        <v>3393</v>
      </c>
      <c r="J1834" t="s">
        <v>1444</v>
      </c>
      <c r="K1834">
        <v>0</v>
      </c>
      <c r="N1834" t="b">
        <v>0</v>
      </c>
      <c r="O1834" t="b">
        <v>1</v>
      </c>
      <c r="P1834" t="b">
        <v>0</v>
      </c>
      <c r="Q1834">
        <v>9</v>
      </c>
      <c r="R1834">
        <v>9</v>
      </c>
      <c r="S1834">
        <v>1</v>
      </c>
      <c r="T1834">
        <v>2</v>
      </c>
      <c r="U1834" t="b">
        <v>1</v>
      </c>
      <c r="V1834" t="s">
        <v>3279</v>
      </c>
      <c r="W1834" t="s">
        <v>3280</v>
      </c>
      <c r="X1834" t="s">
        <v>14443</v>
      </c>
      <c r="Y1834">
        <v>27</v>
      </c>
      <c r="Z1834">
        <v>27</v>
      </c>
      <c r="AA1834">
        <v>9</v>
      </c>
      <c r="AB1834">
        <v>9</v>
      </c>
      <c r="AC1834">
        <v>15</v>
      </c>
    </row>
    <row r="1835" spans="1:29">
      <c r="A1835">
        <v>1986</v>
      </c>
      <c r="B1835" t="s">
        <v>805</v>
      </c>
      <c r="C1835" t="s">
        <v>3394</v>
      </c>
      <c r="J1835" t="s">
        <v>1444</v>
      </c>
      <c r="K1835">
        <v>0</v>
      </c>
      <c r="N1835" t="b">
        <v>0</v>
      </c>
      <c r="O1835" t="b">
        <v>1</v>
      </c>
      <c r="P1835" t="b">
        <v>0</v>
      </c>
      <c r="Q1835">
        <v>9</v>
      </c>
      <c r="R1835">
        <v>9</v>
      </c>
      <c r="S1835">
        <v>1</v>
      </c>
      <c r="T1835">
        <v>2</v>
      </c>
      <c r="U1835" t="b">
        <v>1</v>
      </c>
      <c r="V1835" t="s">
        <v>3279</v>
      </c>
      <c r="W1835" t="s">
        <v>3280</v>
      </c>
      <c r="X1835" t="s">
        <v>14649</v>
      </c>
      <c r="Y1835">
        <v>28</v>
      </c>
      <c r="Z1835">
        <v>28</v>
      </c>
      <c r="AA1835">
        <v>9</v>
      </c>
      <c r="AB1835">
        <v>9</v>
      </c>
      <c r="AC1835">
        <v>15</v>
      </c>
    </row>
    <row r="1836" spans="1:29">
      <c r="A1836">
        <v>1987</v>
      </c>
      <c r="B1836" t="s">
        <v>805</v>
      </c>
      <c r="C1836" t="s">
        <v>3395</v>
      </c>
      <c r="J1836" t="s">
        <v>1444</v>
      </c>
      <c r="K1836">
        <v>0</v>
      </c>
      <c r="N1836" t="b">
        <v>0</v>
      </c>
      <c r="O1836" t="b">
        <v>1</v>
      </c>
      <c r="P1836" t="b">
        <v>0</v>
      </c>
      <c r="Q1836">
        <v>9</v>
      </c>
      <c r="R1836">
        <v>9</v>
      </c>
      <c r="S1836">
        <v>1</v>
      </c>
      <c r="T1836">
        <v>2</v>
      </c>
      <c r="U1836" t="b">
        <v>1</v>
      </c>
      <c r="V1836" t="s">
        <v>3279</v>
      </c>
      <c r="W1836" t="s">
        <v>3280</v>
      </c>
      <c r="X1836" t="s">
        <v>14650</v>
      </c>
      <c r="Y1836">
        <v>29</v>
      </c>
      <c r="Z1836">
        <v>29</v>
      </c>
      <c r="AA1836">
        <v>9</v>
      </c>
      <c r="AB1836">
        <v>9</v>
      </c>
      <c r="AC1836">
        <v>15</v>
      </c>
    </row>
    <row r="1837" spans="1:29">
      <c r="A1837">
        <v>1988</v>
      </c>
      <c r="B1837" t="s">
        <v>805</v>
      </c>
      <c r="C1837" t="s">
        <v>3396</v>
      </c>
      <c r="J1837" t="s">
        <v>1444</v>
      </c>
      <c r="K1837">
        <v>0</v>
      </c>
      <c r="N1837" t="b">
        <v>0</v>
      </c>
      <c r="O1837" t="b">
        <v>1</v>
      </c>
      <c r="P1837" t="b">
        <v>0</v>
      </c>
      <c r="Q1837">
        <v>9</v>
      </c>
      <c r="R1837">
        <v>9</v>
      </c>
      <c r="S1837">
        <v>1</v>
      </c>
      <c r="T1837">
        <v>2</v>
      </c>
      <c r="U1837" t="b">
        <v>1</v>
      </c>
      <c r="V1837" t="s">
        <v>3279</v>
      </c>
      <c r="W1837" t="s">
        <v>3280</v>
      </c>
      <c r="X1837" t="s">
        <v>14651</v>
      </c>
      <c r="Y1837">
        <v>30</v>
      </c>
      <c r="Z1837">
        <v>30</v>
      </c>
      <c r="AA1837">
        <v>9</v>
      </c>
      <c r="AB1837">
        <v>9</v>
      </c>
      <c r="AC1837">
        <v>15</v>
      </c>
    </row>
    <row r="1838" spans="1:29">
      <c r="A1838">
        <v>1989</v>
      </c>
      <c r="B1838" t="s">
        <v>805</v>
      </c>
      <c r="C1838" t="s">
        <v>3397</v>
      </c>
      <c r="J1838" t="s">
        <v>1444</v>
      </c>
      <c r="K1838">
        <v>0</v>
      </c>
      <c r="N1838" t="b">
        <v>0</v>
      </c>
      <c r="O1838" t="b">
        <v>1</v>
      </c>
      <c r="P1838" t="b">
        <v>0</v>
      </c>
      <c r="Q1838">
        <v>9</v>
      </c>
      <c r="R1838">
        <v>9</v>
      </c>
      <c r="S1838">
        <v>1</v>
      </c>
      <c r="T1838">
        <v>2</v>
      </c>
      <c r="U1838" t="b">
        <v>1</v>
      </c>
      <c r="V1838" t="s">
        <v>3279</v>
      </c>
      <c r="W1838" t="s">
        <v>3280</v>
      </c>
      <c r="X1838" t="s">
        <v>14783</v>
      </c>
      <c r="Y1838">
        <v>31</v>
      </c>
      <c r="Z1838">
        <v>31</v>
      </c>
      <c r="AA1838">
        <v>9</v>
      </c>
      <c r="AB1838">
        <v>9</v>
      </c>
      <c r="AC1838">
        <v>15</v>
      </c>
    </row>
    <row r="1839" spans="1:29">
      <c r="A1839">
        <v>1990</v>
      </c>
      <c r="B1839" t="s">
        <v>805</v>
      </c>
      <c r="C1839" t="s">
        <v>3398</v>
      </c>
      <c r="J1839" t="s">
        <v>1444</v>
      </c>
      <c r="K1839">
        <v>0</v>
      </c>
      <c r="N1839" t="b">
        <v>0</v>
      </c>
      <c r="O1839" t="b">
        <v>1</v>
      </c>
      <c r="P1839" t="b">
        <v>0</v>
      </c>
      <c r="Q1839">
        <v>9</v>
      </c>
      <c r="R1839">
        <v>9</v>
      </c>
      <c r="S1839">
        <v>1</v>
      </c>
      <c r="T1839">
        <v>2</v>
      </c>
      <c r="U1839" t="b">
        <v>1</v>
      </c>
      <c r="V1839" t="s">
        <v>3279</v>
      </c>
      <c r="W1839" t="s">
        <v>3280</v>
      </c>
      <c r="X1839" t="s">
        <v>14784</v>
      </c>
      <c r="Y1839">
        <v>32</v>
      </c>
      <c r="Z1839">
        <v>32</v>
      </c>
      <c r="AA1839">
        <v>9</v>
      </c>
      <c r="AB1839">
        <v>9</v>
      </c>
      <c r="AC1839">
        <v>15</v>
      </c>
    </row>
    <row r="1840" spans="1:29">
      <c r="A1840">
        <v>1991</v>
      </c>
      <c r="B1840" t="s">
        <v>805</v>
      </c>
      <c r="C1840" t="s">
        <v>3399</v>
      </c>
      <c r="J1840" t="s">
        <v>1444</v>
      </c>
      <c r="K1840">
        <v>0</v>
      </c>
      <c r="N1840" t="b">
        <v>0</v>
      </c>
      <c r="O1840" t="b">
        <v>1</v>
      </c>
      <c r="P1840" t="b">
        <v>0</v>
      </c>
      <c r="Q1840">
        <v>9</v>
      </c>
      <c r="R1840">
        <v>9</v>
      </c>
      <c r="S1840">
        <v>1</v>
      </c>
      <c r="T1840">
        <v>2</v>
      </c>
      <c r="U1840" t="b">
        <v>1</v>
      </c>
      <c r="V1840" t="s">
        <v>3279</v>
      </c>
      <c r="W1840" t="s">
        <v>3280</v>
      </c>
      <c r="X1840" t="s">
        <v>14774</v>
      </c>
      <c r="Y1840">
        <v>33</v>
      </c>
      <c r="Z1840">
        <v>33</v>
      </c>
      <c r="AA1840">
        <v>9</v>
      </c>
      <c r="AB1840">
        <v>9</v>
      </c>
      <c r="AC1840">
        <v>15</v>
      </c>
    </row>
    <row r="1841" spans="1:29">
      <c r="A1841">
        <v>1992</v>
      </c>
      <c r="B1841" t="s">
        <v>805</v>
      </c>
      <c r="C1841" t="s">
        <v>3400</v>
      </c>
      <c r="J1841" t="s">
        <v>1444</v>
      </c>
      <c r="K1841">
        <v>0</v>
      </c>
      <c r="N1841" t="b">
        <v>0</v>
      </c>
      <c r="O1841" t="b">
        <v>1</v>
      </c>
      <c r="P1841" t="b">
        <v>0</v>
      </c>
      <c r="Q1841">
        <v>9</v>
      </c>
      <c r="R1841">
        <v>9</v>
      </c>
      <c r="S1841">
        <v>1</v>
      </c>
      <c r="T1841">
        <v>2</v>
      </c>
      <c r="U1841" t="b">
        <v>1</v>
      </c>
      <c r="V1841" t="s">
        <v>3279</v>
      </c>
      <c r="W1841" t="s">
        <v>3280</v>
      </c>
      <c r="X1841" t="s">
        <v>14785</v>
      </c>
      <c r="Y1841">
        <v>34</v>
      </c>
      <c r="Z1841">
        <v>34</v>
      </c>
      <c r="AA1841">
        <v>9</v>
      </c>
      <c r="AB1841">
        <v>9</v>
      </c>
      <c r="AC1841">
        <v>15</v>
      </c>
    </row>
    <row r="1842" spans="1:29">
      <c r="A1842">
        <v>1993</v>
      </c>
      <c r="B1842" t="s">
        <v>805</v>
      </c>
      <c r="C1842" t="s">
        <v>3401</v>
      </c>
      <c r="J1842" t="s">
        <v>1444</v>
      </c>
      <c r="K1842">
        <v>0</v>
      </c>
      <c r="N1842" t="b">
        <v>0</v>
      </c>
      <c r="O1842" t="b">
        <v>1</v>
      </c>
      <c r="P1842" t="b">
        <v>0</v>
      </c>
      <c r="Q1842">
        <v>9</v>
      </c>
      <c r="R1842">
        <v>9</v>
      </c>
      <c r="S1842">
        <v>1</v>
      </c>
      <c r="T1842">
        <v>2</v>
      </c>
      <c r="U1842" t="b">
        <v>1</v>
      </c>
      <c r="V1842" t="s">
        <v>3279</v>
      </c>
      <c r="W1842" t="s">
        <v>3280</v>
      </c>
      <c r="X1842" t="s">
        <v>14786</v>
      </c>
      <c r="Y1842">
        <v>35</v>
      </c>
      <c r="Z1842">
        <v>35</v>
      </c>
      <c r="AA1842">
        <v>9</v>
      </c>
      <c r="AB1842">
        <v>9</v>
      </c>
      <c r="AC1842">
        <v>15</v>
      </c>
    </row>
    <row r="1843" spans="1:29">
      <c r="A1843">
        <v>1994</v>
      </c>
      <c r="B1843" t="s">
        <v>805</v>
      </c>
      <c r="C1843" t="s">
        <v>3402</v>
      </c>
      <c r="J1843" t="s">
        <v>1444</v>
      </c>
      <c r="K1843">
        <v>0</v>
      </c>
      <c r="N1843" t="b">
        <v>0</v>
      </c>
      <c r="O1843" t="b">
        <v>1</v>
      </c>
      <c r="P1843" t="b">
        <v>0</v>
      </c>
      <c r="Q1843">
        <v>9</v>
      </c>
      <c r="R1843">
        <v>9</v>
      </c>
      <c r="S1843">
        <v>1</v>
      </c>
      <c r="T1843">
        <v>2</v>
      </c>
      <c r="U1843" t="b">
        <v>1</v>
      </c>
      <c r="V1843" t="s">
        <v>3279</v>
      </c>
      <c r="W1843" t="s">
        <v>3280</v>
      </c>
      <c r="X1843" t="s">
        <v>14787</v>
      </c>
      <c r="Y1843">
        <v>36</v>
      </c>
      <c r="Z1843">
        <v>36</v>
      </c>
      <c r="AA1843">
        <v>9</v>
      </c>
      <c r="AB1843">
        <v>9</v>
      </c>
      <c r="AC1843">
        <v>15</v>
      </c>
    </row>
    <row r="1844" spans="1:29">
      <c r="A1844">
        <v>1995</v>
      </c>
      <c r="B1844" t="s">
        <v>805</v>
      </c>
      <c r="C1844" t="s">
        <v>3403</v>
      </c>
      <c r="J1844" t="s">
        <v>1444</v>
      </c>
      <c r="K1844">
        <v>0</v>
      </c>
      <c r="N1844" t="b">
        <v>0</v>
      </c>
      <c r="O1844" t="b">
        <v>1</v>
      </c>
      <c r="P1844" t="b">
        <v>0</v>
      </c>
      <c r="Q1844">
        <v>9</v>
      </c>
      <c r="R1844">
        <v>9</v>
      </c>
      <c r="S1844">
        <v>1</v>
      </c>
      <c r="T1844">
        <v>2</v>
      </c>
      <c r="U1844" t="b">
        <v>1</v>
      </c>
      <c r="V1844" t="s">
        <v>3279</v>
      </c>
      <c r="W1844" t="s">
        <v>3280</v>
      </c>
      <c r="X1844" t="s">
        <v>14451</v>
      </c>
      <c r="Y1844">
        <v>37</v>
      </c>
      <c r="Z1844">
        <v>37</v>
      </c>
      <c r="AA1844">
        <v>9</v>
      </c>
      <c r="AB1844">
        <v>9</v>
      </c>
      <c r="AC1844">
        <v>15</v>
      </c>
    </row>
    <row r="1845" spans="1:29">
      <c r="A1845">
        <v>1996</v>
      </c>
      <c r="B1845" t="s">
        <v>805</v>
      </c>
      <c r="C1845" t="s">
        <v>3404</v>
      </c>
      <c r="J1845" t="s">
        <v>1444</v>
      </c>
      <c r="K1845">
        <v>0</v>
      </c>
      <c r="N1845" t="b">
        <v>0</v>
      </c>
      <c r="O1845" t="b">
        <v>1</v>
      </c>
      <c r="P1845" t="b">
        <v>0</v>
      </c>
      <c r="Q1845">
        <v>9</v>
      </c>
      <c r="R1845">
        <v>9</v>
      </c>
      <c r="S1845">
        <v>1</v>
      </c>
      <c r="T1845">
        <v>2</v>
      </c>
      <c r="U1845" t="b">
        <v>1</v>
      </c>
      <c r="V1845" t="s">
        <v>3279</v>
      </c>
      <c r="W1845" t="s">
        <v>3280</v>
      </c>
      <c r="X1845" t="s">
        <v>14788</v>
      </c>
      <c r="Y1845">
        <v>38</v>
      </c>
      <c r="Z1845">
        <v>38</v>
      </c>
      <c r="AA1845">
        <v>9</v>
      </c>
      <c r="AB1845">
        <v>9</v>
      </c>
      <c r="AC1845">
        <v>15</v>
      </c>
    </row>
    <row r="1846" spans="1:29">
      <c r="A1846">
        <v>1997</v>
      </c>
      <c r="B1846" t="s">
        <v>805</v>
      </c>
      <c r="C1846" t="s">
        <v>3405</v>
      </c>
      <c r="J1846" t="s">
        <v>1444</v>
      </c>
      <c r="K1846">
        <v>0</v>
      </c>
      <c r="N1846" t="b">
        <v>0</v>
      </c>
      <c r="O1846" t="b">
        <v>1</v>
      </c>
      <c r="P1846" t="b">
        <v>0</v>
      </c>
      <c r="Q1846">
        <v>9</v>
      </c>
      <c r="R1846">
        <v>9</v>
      </c>
      <c r="S1846">
        <v>1</v>
      </c>
      <c r="T1846">
        <v>2</v>
      </c>
      <c r="U1846" t="b">
        <v>1</v>
      </c>
      <c r="V1846" t="s">
        <v>3279</v>
      </c>
      <c r="W1846" t="s">
        <v>3280</v>
      </c>
      <c r="X1846" t="s">
        <v>14668</v>
      </c>
      <c r="Y1846">
        <v>39</v>
      </c>
      <c r="Z1846">
        <v>39</v>
      </c>
      <c r="AA1846">
        <v>9</v>
      </c>
      <c r="AB1846">
        <v>9</v>
      </c>
      <c r="AC1846">
        <v>15</v>
      </c>
    </row>
    <row r="1847" spans="1:29">
      <c r="A1847">
        <v>1998</v>
      </c>
      <c r="B1847" t="s">
        <v>805</v>
      </c>
      <c r="C1847" t="s">
        <v>3406</v>
      </c>
      <c r="J1847" t="s">
        <v>1444</v>
      </c>
      <c r="K1847">
        <v>0</v>
      </c>
      <c r="N1847" t="b">
        <v>0</v>
      </c>
      <c r="O1847" t="b">
        <v>1</v>
      </c>
      <c r="P1847" t="b">
        <v>0</v>
      </c>
      <c r="Q1847">
        <v>9</v>
      </c>
      <c r="R1847">
        <v>9</v>
      </c>
      <c r="S1847">
        <v>1</v>
      </c>
      <c r="T1847">
        <v>2</v>
      </c>
      <c r="U1847" t="b">
        <v>1</v>
      </c>
      <c r="V1847" t="s">
        <v>3279</v>
      </c>
      <c r="W1847" t="s">
        <v>3280</v>
      </c>
      <c r="X1847" t="s">
        <v>14789</v>
      </c>
      <c r="Y1847">
        <v>40</v>
      </c>
      <c r="Z1847">
        <v>40</v>
      </c>
      <c r="AA1847">
        <v>9</v>
      </c>
      <c r="AB1847">
        <v>9</v>
      </c>
      <c r="AC1847">
        <v>15</v>
      </c>
    </row>
    <row r="1848" spans="1:29">
      <c r="A1848">
        <v>1999</v>
      </c>
      <c r="B1848" t="s">
        <v>805</v>
      </c>
      <c r="C1848" t="s">
        <v>3407</v>
      </c>
      <c r="J1848" t="s">
        <v>1444</v>
      </c>
      <c r="K1848">
        <v>0</v>
      </c>
      <c r="N1848" t="b">
        <v>0</v>
      </c>
      <c r="O1848" t="b">
        <v>1</v>
      </c>
      <c r="P1848" t="b">
        <v>0</v>
      </c>
      <c r="Q1848">
        <v>9</v>
      </c>
      <c r="R1848">
        <v>9</v>
      </c>
      <c r="S1848">
        <v>1</v>
      </c>
      <c r="T1848">
        <v>2</v>
      </c>
      <c r="U1848" t="b">
        <v>1</v>
      </c>
      <c r="V1848" t="s">
        <v>3279</v>
      </c>
      <c r="W1848" t="s">
        <v>3280</v>
      </c>
      <c r="X1848" t="s">
        <v>14790</v>
      </c>
      <c r="Y1848">
        <v>41</v>
      </c>
      <c r="Z1848">
        <v>41</v>
      </c>
      <c r="AA1848">
        <v>9</v>
      </c>
      <c r="AB1848">
        <v>9</v>
      </c>
      <c r="AC1848">
        <v>15</v>
      </c>
    </row>
    <row r="1849" spans="1:29">
      <c r="A1849">
        <v>2000</v>
      </c>
      <c r="B1849" t="s">
        <v>805</v>
      </c>
      <c r="C1849" t="s">
        <v>3408</v>
      </c>
      <c r="J1849" t="s">
        <v>1444</v>
      </c>
      <c r="K1849">
        <v>0</v>
      </c>
      <c r="N1849" t="b">
        <v>0</v>
      </c>
      <c r="O1849" t="b">
        <v>1</v>
      </c>
      <c r="P1849" t="b">
        <v>0</v>
      </c>
      <c r="Q1849">
        <v>9</v>
      </c>
      <c r="R1849">
        <v>9</v>
      </c>
      <c r="S1849">
        <v>1</v>
      </c>
      <c r="T1849">
        <v>2</v>
      </c>
      <c r="U1849" t="b">
        <v>1</v>
      </c>
      <c r="V1849" t="s">
        <v>3279</v>
      </c>
      <c r="W1849" t="s">
        <v>3280</v>
      </c>
      <c r="X1849" t="s">
        <v>14672</v>
      </c>
      <c r="Y1849">
        <v>42</v>
      </c>
      <c r="Z1849">
        <v>42</v>
      </c>
      <c r="AA1849">
        <v>9</v>
      </c>
      <c r="AB1849">
        <v>9</v>
      </c>
      <c r="AC1849">
        <v>15</v>
      </c>
    </row>
    <row r="1850" spans="1:29">
      <c r="A1850">
        <v>2001</v>
      </c>
      <c r="B1850" t="s">
        <v>805</v>
      </c>
      <c r="C1850" t="s">
        <v>3409</v>
      </c>
      <c r="J1850" t="s">
        <v>1444</v>
      </c>
      <c r="K1850">
        <v>0</v>
      </c>
      <c r="N1850" t="b">
        <v>0</v>
      </c>
      <c r="O1850" t="b">
        <v>1</v>
      </c>
      <c r="P1850" t="b">
        <v>0</v>
      </c>
      <c r="Q1850">
        <v>9</v>
      </c>
      <c r="R1850">
        <v>9</v>
      </c>
      <c r="S1850">
        <v>1</v>
      </c>
      <c r="T1850">
        <v>2</v>
      </c>
      <c r="U1850" t="b">
        <v>1</v>
      </c>
      <c r="V1850" t="s">
        <v>3279</v>
      </c>
      <c r="W1850" t="s">
        <v>3280</v>
      </c>
      <c r="X1850" t="s">
        <v>14676</v>
      </c>
      <c r="Y1850">
        <v>43</v>
      </c>
      <c r="Z1850">
        <v>43</v>
      </c>
      <c r="AA1850">
        <v>9</v>
      </c>
      <c r="AB1850">
        <v>9</v>
      </c>
      <c r="AC1850">
        <v>15</v>
      </c>
    </row>
    <row r="1851" spans="1:29">
      <c r="A1851">
        <v>2002</v>
      </c>
      <c r="B1851" t="s">
        <v>1503</v>
      </c>
      <c r="C1851" t="s">
        <v>3410</v>
      </c>
      <c r="D1851" t="s">
        <v>3411</v>
      </c>
      <c r="E1851" t="s">
        <v>3412</v>
      </c>
      <c r="U1851" t="b">
        <v>1</v>
      </c>
      <c r="V1851" t="s">
        <v>3279</v>
      </c>
      <c r="W1851" t="s">
        <v>3280</v>
      </c>
      <c r="X1851" t="s">
        <v>15411</v>
      </c>
      <c r="Y1851">
        <v>48</v>
      </c>
      <c r="Z1851">
        <v>57</v>
      </c>
      <c r="AA1851">
        <v>2</v>
      </c>
      <c r="AB1851">
        <v>10</v>
      </c>
      <c r="AC1851">
        <v>15</v>
      </c>
    </row>
    <row r="1852" spans="1:29">
      <c r="A1852">
        <v>2003</v>
      </c>
      <c r="B1852" t="s">
        <v>827</v>
      </c>
      <c r="C1852" t="s">
        <v>3413</v>
      </c>
      <c r="U1852" t="b">
        <v>1</v>
      </c>
      <c r="V1852" t="s">
        <v>3279</v>
      </c>
      <c r="W1852" t="s">
        <v>3280</v>
      </c>
      <c r="X1852" t="s">
        <v>15412</v>
      </c>
      <c r="Y1852">
        <v>48</v>
      </c>
      <c r="Z1852">
        <v>57</v>
      </c>
      <c r="AA1852">
        <v>2</v>
      </c>
      <c r="AB1852">
        <v>9</v>
      </c>
      <c r="AC1852">
        <v>15</v>
      </c>
    </row>
    <row r="1853" spans="1:29">
      <c r="A1853">
        <v>2004</v>
      </c>
      <c r="B1853" t="s">
        <v>1508</v>
      </c>
      <c r="C1853" t="s">
        <v>3414</v>
      </c>
      <c r="U1853" t="b">
        <v>1</v>
      </c>
      <c r="V1853" t="s">
        <v>3279</v>
      </c>
      <c r="W1853" t="s">
        <v>3280</v>
      </c>
      <c r="X1853" t="s">
        <v>15413</v>
      </c>
      <c r="Y1853">
        <v>49</v>
      </c>
      <c r="Z1853">
        <v>57</v>
      </c>
      <c r="AA1853">
        <v>2</v>
      </c>
      <c r="AB1853">
        <v>10</v>
      </c>
      <c r="AC1853">
        <v>15</v>
      </c>
    </row>
    <row r="1854" spans="1:29">
      <c r="A1854">
        <v>2005</v>
      </c>
      <c r="B1854" t="s">
        <v>805</v>
      </c>
      <c r="C1854" t="s">
        <v>3415</v>
      </c>
      <c r="J1854" t="s">
        <v>1436</v>
      </c>
      <c r="K1854">
        <v>0</v>
      </c>
      <c r="N1854" t="b">
        <v>1</v>
      </c>
      <c r="O1854" t="b">
        <v>0</v>
      </c>
      <c r="P1854" t="b">
        <v>0</v>
      </c>
      <c r="Q1854">
        <v>9</v>
      </c>
      <c r="R1854">
        <v>9</v>
      </c>
      <c r="S1854">
        <v>1</v>
      </c>
      <c r="T1854">
        <v>2</v>
      </c>
      <c r="U1854" t="b">
        <v>1</v>
      </c>
      <c r="V1854" t="s">
        <v>3279</v>
      </c>
      <c r="W1854" t="s">
        <v>3280</v>
      </c>
      <c r="X1854" t="s">
        <v>15336</v>
      </c>
      <c r="Y1854">
        <v>50</v>
      </c>
      <c r="Z1854">
        <v>50</v>
      </c>
      <c r="AA1854">
        <v>2</v>
      </c>
      <c r="AB1854">
        <v>2</v>
      </c>
      <c r="AC1854">
        <v>15</v>
      </c>
    </row>
    <row r="1855" spans="1:29">
      <c r="A1855">
        <v>2006</v>
      </c>
      <c r="B1855" t="s">
        <v>805</v>
      </c>
      <c r="C1855" t="s">
        <v>3416</v>
      </c>
      <c r="J1855" t="s">
        <v>1436</v>
      </c>
      <c r="K1855">
        <v>0</v>
      </c>
      <c r="N1855" t="b">
        <v>1</v>
      </c>
      <c r="O1855" t="b">
        <v>0</v>
      </c>
      <c r="P1855" t="b">
        <v>0</v>
      </c>
      <c r="Q1855">
        <v>9</v>
      </c>
      <c r="R1855">
        <v>9</v>
      </c>
      <c r="S1855">
        <v>1</v>
      </c>
      <c r="T1855">
        <v>2</v>
      </c>
      <c r="U1855" t="b">
        <v>1</v>
      </c>
      <c r="V1855" t="s">
        <v>3279</v>
      </c>
      <c r="W1855" t="s">
        <v>3280</v>
      </c>
      <c r="X1855" t="s">
        <v>14826</v>
      </c>
      <c r="Y1855">
        <v>50</v>
      </c>
      <c r="Z1855">
        <v>50</v>
      </c>
      <c r="AA1855">
        <v>4</v>
      </c>
      <c r="AB1855">
        <v>4</v>
      </c>
      <c r="AC1855">
        <v>15</v>
      </c>
    </row>
    <row r="1856" spans="1:29">
      <c r="A1856">
        <v>2007</v>
      </c>
      <c r="B1856" t="s">
        <v>805</v>
      </c>
      <c r="C1856" t="s">
        <v>3417</v>
      </c>
      <c r="J1856" t="s">
        <v>1436</v>
      </c>
      <c r="K1856">
        <v>0</v>
      </c>
      <c r="N1856" t="b">
        <v>1</v>
      </c>
      <c r="O1856" t="b">
        <v>0</v>
      </c>
      <c r="P1856" t="b">
        <v>0</v>
      </c>
      <c r="Q1856">
        <v>9</v>
      </c>
      <c r="R1856">
        <v>9</v>
      </c>
      <c r="S1856">
        <v>1</v>
      </c>
      <c r="T1856">
        <v>2</v>
      </c>
      <c r="U1856" t="b">
        <v>1</v>
      </c>
      <c r="V1856" t="s">
        <v>3279</v>
      </c>
      <c r="W1856" t="s">
        <v>3280</v>
      </c>
      <c r="X1856" t="s">
        <v>15337</v>
      </c>
      <c r="Y1856">
        <v>51</v>
      </c>
      <c r="Z1856">
        <v>51</v>
      </c>
      <c r="AA1856">
        <v>2</v>
      </c>
      <c r="AB1856">
        <v>2</v>
      </c>
      <c r="AC1856">
        <v>15</v>
      </c>
    </row>
    <row r="1857" spans="1:29">
      <c r="A1857">
        <v>2008</v>
      </c>
      <c r="B1857" t="s">
        <v>805</v>
      </c>
      <c r="C1857" t="s">
        <v>3418</v>
      </c>
      <c r="J1857" t="s">
        <v>1436</v>
      </c>
      <c r="K1857">
        <v>0</v>
      </c>
      <c r="N1857" t="b">
        <v>1</v>
      </c>
      <c r="O1857" t="b">
        <v>0</v>
      </c>
      <c r="P1857" t="b">
        <v>0</v>
      </c>
      <c r="Q1857">
        <v>9</v>
      </c>
      <c r="R1857">
        <v>9</v>
      </c>
      <c r="S1857">
        <v>1</v>
      </c>
      <c r="T1857">
        <v>2</v>
      </c>
      <c r="U1857" t="b">
        <v>1</v>
      </c>
      <c r="V1857" t="s">
        <v>3279</v>
      </c>
      <c r="W1857" t="s">
        <v>3280</v>
      </c>
      <c r="X1857" t="s">
        <v>14827</v>
      </c>
      <c r="Y1857">
        <v>51</v>
      </c>
      <c r="Z1857">
        <v>51</v>
      </c>
      <c r="AA1857">
        <v>4</v>
      </c>
      <c r="AB1857">
        <v>4</v>
      </c>
      <c r="AC1857">
        <v>15</v>
      </c>
    </row>
    <row r="1858" spans="1:29">
      <c r="A1858">
        <v>2009</v>
      </c>
      <c r="B1858" t="s">
        <v>805</v>
      </c>
      <c r="C1858" t="s">
        <v>3419</v>
      </c>
      <c r="J1858" t="s">
        <v>1436</v>
      </c>
      <c r="K1858">
        <v>0</v>
      </c>
      <c r="N1858" t="b">
        <v>1</v>
      </c>
      <c r="O1858" t="b">
        <v>0</v>
      </c>
      <c r="P1858" t="b">
        <v>0</v>
      </c>
      <c r="Q1858">
        <v>9</v>
      </c>
      <c r="R1858">
        <v>9</v>
      </c>
      <c r="S1858">
        <v>1</v>
      </c>
      <c r="T1858">
        <v>2</v>
      </c>
      <c r="U1858" t="b">
        <v>1</v>
      </c>
      <c r="V1858" t="s">
        <v>3279</v>
      </c>
      <c r="W1858" t="s">
        <v>3280</v>
      </c>
      <c r="X1858" t="s">
        <v>15338</v>
      </c>
      <c r="Y1858">
        <v>52</v>
      </c>
      <c r="Z1858">
        <v>52</v>
      </c>
      <c r="AA1858">
        <v>2</v>
      </c>
      <c r="AB1858">
        <v>2</v>
      </c>
      <c r="AC1858">
        <v>15</v>
      </c>
    </row>
    <row r="1859" spans="1:29">
      <c r="A1859">
        <v>2010</v>
      </c>
      <c r="B1859" t="s">
        <v>805</v>
      </c>
      <c r="C1859" t="s">
        <v>3420</v>
      </c>
      <c r="J1859" t="s">
        <v>1436</v>
      </c>
      <c r="K1859">
        <v>0</v>
      </c>
      <c r="N1859" t="b">
        <v>1</v>
      </c>
      <c r="O1859" t="b">
        <v>0</v>
      </c>
      <c r="P1859" t="b">
        <v>0</v>
      </c>
      <c r="Q1859">
        <v>9</v>
      </c>
      <c r="R1859">
        <v>9</v>
      </c>
      <c r="S1859">
        <v>1</v>
      </c>
      <c r="T1859">
        <v>2</v>
      </c>
      <c r="U1859" t="b">
        <v>1</v>
      </c>
      <c r="V1859" t="s">
        <v>3279</v>
      </c>
      <c r="W1859" t="s">
        <v>3280</v>
      </c>
      <c r="X1859" t="s">
        <v>14828</v>
      </c>
      <c r="Y1859">
        <v>52</v>
      </c>
      <c r="Z1859">
        <v>52</v>
      </c>
      <c r="AA1859">
        <v>4</v>
      </c>
      <c r="AB1859">
        <v>4</v>
      </c>
      <c r="AC1859">
        <v>15</v>
      </c>
    </row>
    <row r="1860" spans="1:29">
      <c r="A1860">
        <v>2011</v>
      </c>
      <c r="B1860" t="s">
        <v>805</v>
      </c>
      <c r="C1860" t="s">
        <v>3421</v>
      </c>
      <c r="J1860" t="s">
        <v>1436</v>
      </c>
      <c r="K1860">
        <v>0</v>
      </c>
      <c r="N1860" t="b">
        <v>1</v>
      </c>
      <c r="O1860" t="b">
        <v>0</v>
      </c>
      <c r="P1860" t="b">
        <v>0</v>
      </c>
      <c r="Q1860">
        <v>9</v>
      </c>
      <c r="R1860">
        <v>9</v>
      </c>
      <c r="S1860">
        <v>1</v>
      </c>
      <c r="T1860">
        <v>2</v>
      </c>
      <c r="U1860" t="b">
        <v>1</v>
      </c>
      <c r="V1860" t="s">
        <v>3279</v>
      </c>
      <c r="W1860" t="s">
        <v>3280</v>
      </c>
      <c r="X1860" t="s">
        <v>15414</v>
      </c>
      <c r="Y1860">
        <v>53</v>
      </c>
      <c r="Z1860">
        <v>53</v>
      </c>
      <c r="AA1860">
        <v>2</v>
      </c>
      <c r="AB1860">
        <v>2</v>
      </c>
      <c r="AC1860">
        <v>15</v>
      </c>
    </row>
    <row r="1861" spans="1:29">
      <c r="A1861">
        <v>2012</v>
      </c>
      <c r="B1861" t="s">
        <v>805</v>
      </c>
      <c r="C1861" t="s">
        <v>3422</v>
      </c>
      <c r="J1861" t="s">
        <v>1436</v>
      </c>
      <c r="K1861">
        <v>0</v>
      </c>
      <c r="N1861" t="b">
        <v>1</v>
      </c>
      <c r="O1861" t="b">
        <v>0</v>
      </c>
      <c r="P1861" t="b">
        <v>0</v>
      </c>
      <c r="Q1861">
        <v>9</v>
      </c>
      <c r="R1861">
        <v>9</v>
      </c>
      <c r="S1861">
        <v>1</v>
      </c>
      <c r="T1861">
        <v>2</v>
      </c>
      <c r="U1861" t="b">
        <v>1</v>
      </c>
      <c r="V1861" t="s">
        <v>3279</v>
      </c>
      <c r="W1861" t="s">
        <v>3280</v>
      </c>
      <c r="X1861" t="s">
        <v>14838</v>
      </c>
      <c r="Y1861">
        <v>53</v>
      </c>
      <c r="Z1861">
        <v>53</v>
      </c>
      <c r="AA1861">
        <v>4</v>
      </c>
      <c r="AB1861">
        <v>4</v>
      </c>
      <c r="AC1861">
        <v>15</v>
      </c>
    </row>
    <row r="1862" spans="1:29">
      <c r="A1862">
        <v>2013</v>
      </c>
      <c r="B1862" t="s">
        <v>805</v>
      </c>
      <c r="C1862" t="s">
        <v>3423</v>
      </c>
      <c r="J1862" t="s">
        <v>1436</v>
      </c>
      <c r="K1862">
        <v>0</v>
      </c>
      <c r="N1862" t="b">
        <v>1</v>
      </c>
      <c r="O1862" t="b">
        <v>0</v>
      </c>
      <c r="P1862" t="b">
        <v>0</v>
      </c>
      <c r="Q1862">
        <v>9</v>
      </c>
      <c r="R1862">
        <v>9</v>
      </c>
      <c r="S1862">
        <v>1</v>
      </c>
      <c r="T1862">
        <v>2</v>
      </c>
      <c r="U1862" t="b">
        <v>1</v>
      </c>
      <c r="V1862" t="s">
        <v>3279</v>
      </c>
      <c r="W1862" t="s">
        <v>3280</v>
      </c>
      <c r="X1862" t="s">
        <v>15415</v>
      </c>
      <c r="Y1862">
        <v>54</v>
      </c>
      <c r="Z1862">
        <v>54</v>
      </c>
      <c r="AA1862">
        <v>2</v>
      </c>
      <c r="AB1862">
        <v>2</v>
      </c>
      <c r="AC1862">
        <v>15</v>
      </c>
    </row>
    <row r="1863" spans="1:29">
      <c r="A1863">
        <v>2014</v>
      </c>
      <c r="B1863" t="s">
        <v>805</v>
      </c>
      <c r="C1863" t="s">
        <v>3424</v>
      </c>
      <c r="J1863" t="s">
        <v>1436</v>
      </c>
      <c r="K1863">
        <v>0</v>
      </c>
      <c r="N1863" t="b">
        <v>1</v>
      </c>
      <c r="O1863" t="b">
        <v>0</v>
      </c>
      <c r="P1863" t="b">
        <v>0</v>
      </c>
      <c r="Q1863">
        <v>9</v>
      </c>
      <c r="R1863">
        <v>9</v>
      </c>
      <c r="S1863">
        <v>1</v>
      </c>
      <c r="T1863">
        <v>2</v>
      </c>
      <c r="U1863" t="b">
        <v>1</v>
      </c>
      <c r="V1863" t="s">
        <v>3279</v>
      </c>
      <c r="W1863" t="s">
        <v>3280</v>
      </c>
      <c r="X1863" t="s">
        <v>14841</v>
      </c>
      <c r="Y1863">
        <v>54</v>
      </c>
      <c r="Z1863">
        <v>54</v>
      </c>
      <c r="AA1863">
        <v>4</v>
      </c>
      <c r="AB1863">
        <v>4</v>
      </c>
      <c r="AC1863">
        <v>15</v>
      </c>
    </row>
    <row r="1864" spans="1:29">
      <c r="A1864">
        <v>2015</v>
      </c>
      <c r="B1864" t="s">
        <v>805</v>
      </c>
      <c r="C1864" t="s">
        <v>3425</v>
      </c>
      <c r="J1864" t="s">
        <v>1436</v>
      </c>
      <c r="K1864">
        <v>0</v>
      </c>
      <c r="N1864" t="b">
        <v>1</v>
      </c>
      <c r="O1864" t="b">
        <v>0</v>
      </c>
      <c r="P1864" t="b">
        <v>0</v>
      </c>
      <c r="Q1864">
        <v>9</v>
      </c>
      <c r="R1864">
        <v>9</v>
      </c>
      <c r="S1864">
        <v>1</v>
      </c>
      <c r="T1864">
        <v>2</v>
      </c>
      <c r="U1864" t="b">
        <v>1</v>
      </c>
      <c r="V1864" t="s">
        <v>3279</v>
      </c>
      <c r="W1864" t="s">
        <v>3280</v>
      </c>
      <c r="X1864" t="s">
        <v>15416</v>
      </c>
      <c r="Y1864">
        <v>55</v>
      </c>
      <c r="Z1864">
        <v>55</v>
      </c>
      <c r="AA1864">
        <v>2</v>
      </c>
      <c r="AB1864">
        <v>2</v>
      </c>
      <c r="AC1864">
        <v>15</v>
      </c>
    </row>
    <row r="1865" spans="1:29">
      <c r="A1865">
        <v>2016</v>
      </c>
      <c r="B1865" t="s">
        <v>805</v>
      </c>
      <c r="C1865" t="s">
        <v>3426</v>
      </c>
      <c r="J1865" t="s">
        <v>1436</v>
      </c>
      <c r="K1865">
        <v>0</v>
      </c>
      <c r="N1865" t="b">
        <v>1</v>
      </c>
      <c r="O1865" t="b">
        <v>0</v>
      </c>
      <c r="P1865" t="b">
        <v>0</v>
      </c>
      <c r="Q1865">
        <v>9</v>
      </c>
      <c r="R1865">
        <v>9</v>
      </c>
      <c r="S1865">
        <v>1</v>
      </c>
      <c r="T1865">
        <v>2</v>
      </c>
      <c r="U1865" t="b">
        <v>1</v>
      </c>
      <c r="V1865" t="s">
        <v>3279</v>
      </c>
      <c r="W1865" t="s">
        <v>3280</v>
      </c>
      <c r="X1865" t="s">
        <v>15417</v>
      </c>
      <c r="Y1865">
        <v>55</v>
      </c>
      <c r="Z1865">
        <v>55</v>
      </c>
      <c r="AA1865">
        <v>4</v>
      </c>
      <c r="AB1865">
        <v>4</v>
      </c>
      <c r="AC1865">
        <v>15</v>
      </c>
    </row>
    <row r="1866" spans="1:29">
      <c r="A1866">
        <v>2017</v>
      </c>
      <c r="B1866" t="s">
        <v>805</v>
      </c>
      <c r="C1866" t="s">
        <v>3427</v>
      </c>
      <c r="J1866" t="s">
        <v>1436</v>
      </c>
      <c r="K1866">
        <v>0</v>
      </c>
      <c r="N1866" t="b">
        <v>1</v>
      </c>
      <c r="O1866" t="b">
        <v>0</v>
      </c>
      <c r="P1866" t="b">
        <v>0</v>
      </c>
      <c r="Q1866">
        <v>9</v>
      </c>
      <c r="R1866">
        <v>9</v>
      </c>
      <c r="S1866">
        <v>1</v>
      </c>
      <c r="T1866">
        <v>2</v>
      </c>
      <c r="U1866" t="b">
        <v>1</v>
      </c>
      <c r="V1866" t="s">
        <v>3279</v>
      </c>
      <c r="W1866" t="s">
        <v>3280</v>
      </c>
      <c r="X1866" t="s">
        <v>15418</v>
      </c>
      <c r="Y1866">
        <v>56</v>
      </c>
      <c r="Z1866">
        <v>56</v>
      </c>
      <c r="AA1866">
        <v>2</v>
      </c>
      <c r="AB1866">
        <v>2</v>
      </c>
      <c r="AC1866">
        <v>15</v>
      </c>
    </row>
    <row r="1867" spans="1:29">
      <c r="A1867">
        <v>2018</v>
      </c>
      <c r="B1867" t="s">
        <v>805</v>
      </c>
      <c r="C1867" t="s">
        <v>3428</v>
      </c>
      <c r="J1867" t="s">
        <v>1436</v>
      </c>
      <c r="K1867">
        <v>0</v>
      </c>
      <c r="N1867" t="b">
        <v>1</v>
      </c>
      <c r="O1867" t="b">
        <v>0</v>
      </c>
      <c r="P1867" t="b">
        <v>0</v>
      </c>
      <c r="Q1867">
        <v>9</v>
      </c>
      <c r="R1867">
        <v>9</v>
      </c>
      <c r="S1867">
        <v>1</v>
      </c>
      <c r="T1867">
        <v>2</v>
      </c>
      <c r="U1867" t="b">
        <v>1</v>
      </c>
      <c r="V1867" t="s">
        <v>3279</v>
      </c>
      <c r="W1867" t="s">
        <v>3280</v>
      </c>
      <c r="X1867" t="s">
        <v>14844</v>
      </c>
      <c r="Y1867">
        <v>56</v>
      </c>
      <c r="Z1867">
        <v>56</v>
      </c>
      <c r="AA1867">
        <v>4</v>
      </c>
      <c r="AB1867">
        <v>4</v>
      </c>
      <c r="AC1867">
        <v>15</v>
      </c>
    </row>
    <row r="1868" spans="1:29">
      <c r="A1868">
        <v>2019</v>
      </c>
      <c r="B1868" t="s">
        <v>805</v>
      </c>
      <c r="C1868" t="s">
        <v>3429</v>
      </c>
      <c r="J1868" t="s">
        <v>1436</v>
      </c>
      <c r="K1868">
        <v>0</v>
      </c>
      <c r="N1868" t="b">
        <v>1</v>
      </c>
      <c r="O1868" t="b">
        <v>0</v>
      </c>
      <c r="P1868" t="b">
        <v>0</v>
      </c>
      <c r="Q1868">
        <v>9</v>
      </c>
      <c r="R1868">
        <v>9</v>
      </c>
      <c r="S1868">
        <v>1</v>
      </c>
      <c r="T1868">
        <v>2</v>
      </c>
      <c r="U1868" t="b">
        <v>1</v>
      </c>
      <c r="V1868" t="s">
        <v>3279</v>
      </c>
      <c r="W1868" t="s">
        <v>3280</v>
      </c>
      <c r="X1868" t="s">
        <v>15342</v>
      </c>
      <c r="Y1868">
        <v>57</v>
      </c>
      <c r="Z1868">
        <v>57</v>
      </c>
      <c r="AA1868">
        <v>2</v>
      </c>
      <c r="AB1868">
        <v>2</v>
      </c>
      <c r="AC1868">
        <v>15</v>
      </c>
    </row>
    <row r="1869" spans="1:29">
      <c r="A1869">
        <v>2020</v>
      </c>
      <c r="B1869" t="s">
        <v>805</v>
      </c>
      <c r="C1869" t="s">
        <v>3430</v>
      </c>
      <c r="J1869" t="s">
        <v>1436</v>
      </c>
      <c r="K1869">
        <v>0</v>
      </c>
      <c r="N1869" t="b">
        <v>1</v>
      </c>
      <c r="O1869" t="b">
        <v>0</v>
      </c>
      <c r="P1869" t="b">
        <v>0</v>
      </c>
      <c r="Q1869">
        <v>9</v>
      </c>
      <c r="R1869">
        <v>9</v>
      </c>
      <c r="S1869">
        <v>1</v>
      </c>
      <c r="T1869">
        <v>2</v>
      </c>
      <c r="U1869" t="b">
        <v>1</v>
      </c>
      <c r="V1869" t="s">
        <v>3279</v>
      </c>
      <c r="W1869" t="s">
        <v>3280</v>
      </c>
      <c r="X1869" t="s">
        <v>14846</v>
      </c>
      <c r="Y1869">
        <v>57</v>
      </c>
      <c r="Z1869">
        <v>57</v>
      </c>
      <c r="AA1869">
        <v>4</v>
      </c>
      <c r="AB1869">
        <v>4</v>
      </c>
      <c r="AC1869">
        <v>15</v>
      </c>
    </row>
    <row r="1870" spans="1:29">
      <c r="A1870">
        <v>2021</v>
      </c>
      <c r="B1870" t="s">
        <v>805</v>
      </c>
      <c r="C1870" t="s">
        <v>3431</v>
      </c>
      <c r="J1870" t="s">
        <v>1458</v>
      </c>
      <c r="K1870">
        <v>0</v>
      </c>
      <c r="N1870" t="b">
        <v>1</v>
      </c>
      <c r="O1870" t="b">
        <v>0</v>
      </c>
      <c r="P1870" t="b">
        <v>0</v>
      </c>
      <c r="Q1870">
        <v>9</v>
      </c>
      <c r="R1870">
        <v>9</v>
      </c>
      <c r="S1870">
        <v>1</v>
      </c>
      <c r="T1870">
        <v>2</v>
      </c>
      <c r="U1870" t="b">
        <v>1</v>
      </c>
      <c r="V1870" t="s">
        <v>3279</v>
      </c>
      <c r="W1870" t="s">
        <v>3280</v>
      </c>
      <c r="X1870" t="s">
        <v>14482</v>
      </c>
      <c r="Y1870">
        <v>50</v>
      </c>
      <c r="Z1870">
        <v>50</v>
      </c>
      <c r="AA1870">
        <v>9</v>
      </c>
      <c r="AB1870">
        <v>9</v>
      </c>
      <c r="AC1870">
        <v>15</v>
      </c>
    </row>
    <row r="1871" spans="1:29">
      <c r="A1871">
        <v>2022</v>
      </c>
      <c r="B1871" t="s">
        <v>805</v>
      </c>
      <c r="C1871" t="s">
        <v>3432</v>
      </c>
      <c r="J1871" t="s">
        <v>1458</v>
      </c>
      <c r="K1871">
        <v>0</v>
      </c>
      <c r="N1871" t="b">
        <v>1</v>
      </c>
      <c r="O1871" t="b">
        <v>0</v>
      </c>
      <c r="P1871" t="b">
        <v>0</v>
      </c>
      <c r="Q1871">
        <v>9</v>
      </c>
      <c r="R1871">
        <v>9</v>
      </c>
      <c r="S1871">
        <v>1</v>
      </c>
      <c r="T1871">
        <v>2</v>
      </c>
      <c r="U1871" t="b">
        <v>1</v>
      </c>
      <c r="V1871" t="s">
        <v>3279</v>
      </c>
      <c r="W1871" t="s">
        <v>3280</v>
      </c>
      <c r="X1871" t="s">
        <v>14485</v>
      </c>
      <c r="Y1871">
        <v>51</v>
      </c>
      <c r="Z1871">
        <v>51</v>
      </c>
      <c r="AA1871">
        <v>9</v>
      </c>
      <c r="AB1871">
        <v>9</v>
      </c>
      <c r="AC1871">
        <v>15</v>
      </c>
    </row>
    <row r="1872" spans="1:29">
      <c r="A1872">
        <v>2023</v>
      </c>
      <c r="B1872" t="s">
        <v>805</v>
      </c>
      <c r="C1872" t="s">
        <v>3433</v>
      </c>
      <c r="J1872" t="s">
        <v>1458</v>
      </c>
      <c r="K1872">
        <v>0</v>
      </c>
      <c r="N1872" t="b">
        <v>1</v>
      </c>
      <c r="O1872" t="b">
        <v>0</v>
      </c>
      <c r="P1872" t="b">
        <v>0</v>
      </c>
      <c r="Q1872">
        <v>9</v>
      </c>
      <c r="R1872">
        <v>9</v>
      </c>
      <c r="S1872">
        <v>1</v>
      </c>
      <c r="T1872">
        <v>2</v>
      </c>
      <c r="U1872" t="b">
        <v>1</v>
      </c>
      <c r="V1872" t="s">
        <v>3279</v>
      </c>
      <c r="W1872" t="s">
        <v>3280</v>
      </c>
      <c r="X1872" t="s">
        <v>14566</v>
      </c>
      <c r="Y1872">
        <v>52</v>
      </c>
      <c r="Z1872">
        <v>52</v>
      </c>
      <c r="AA1872">
        <v>9</v>
      </c>
      <c r="AB1872">
        <v>9</v>
      </c>
      <c r="AC1872">
        <v>15</v>
      </c>
    </row>
    <row r="1873" spans="1:29">
      <c r="A1873">
        <v>2024</v>
      </c>
      <c r="B1873" t="s">
        <v>805</v>
      </c>
      <c r="C1873" t="s">
        <v>3434</v>
      </c>
      <c r="J1873" t="s">
        <v>1458</v>
      </c>
      <c r="K1873">
        <v>0</v>
      </c>
      <c r="N1873" t="b">
        <v>1</v>
      </c>
      <c r="O1873" t="b">
        <v>0</v>
      </c>
      <c r="P1873" t="b">
        <v>0</v>
      </c>
      <c r="Q1873">
        <v>9</v>
      </c>
      <c r="R1873">
        <v>9</v>
      </c>
      <c r="S1873">
        <v>1</v>
      </c>
      <c r="T1873">
        <v>2</v>
      </c>
      <c r="U1873" t="b">
        <v>1</v>
      </c>
      <c r="V1873" t="s">
        <v>3279</v>
      </c>
      <c r="W1873" t="s">
        <v>3280</v>
      </c>
      <c r="X1873" t="s">
        <v>14569</v>
      </c>
      <c r="Y1873">
        <v>53</v>
      </c>
      <c r="Z1873">
        <v>53</v>
      </c>
      <c r="AA1873">
        <v>9</v>
      </c>
      <c r="AB1873">
        <v>9</v>
      </c>
      <c r="AC1873">
        <v>15</v>
      </c>
    </row>
    <row r="1874" spans="1:29">
      <c r="A1874">
        <v>2025</v>
      </c>
      <c r="B1874" t="s">
        <v>805</v>
      </c>
      <c r="C1874" t="s">
        <v>3435</v>
      </c>
      <c r="J1874" t="s">
        <v>1458</v>
      </c>
      <c r="K1874">
        <v>0</v>
      </c>
      <c r="N1874" t="b">
        <v>1</v>
      </c>
      <c r="O1874" t="b">
        <v>0</v>
      </c>
      <c r="P1874" t="b">
        <v>0</v>
      </c>
      <c r="Q1874">
        <v>9</v>
      </c>
      <c r="R1874">
        <v>9</v>
      </c>
      <c r="S1874">
        <v>1</v>
      </c>
      <c r="T1874">
        <v>2</v>
      </c>
      <c r="U1874" t="b">
        <v>1</v>
      </c>
      <c r="V1874" t="s">
        <v>3279</v>
      </c>
      <c r="W1874" t="s">
        <v>3280</v>
      </c>
      <c r="X1874" t="s">
        <v>14572</v>
      </c>
      <c r="Y1874">
        <v>54</v>
      </c>
      <c r="Z1874">
        <v>54</v>
      </c>
      <c r="AA1874">
        <v>9</v>
      </c>
      <c r="AB1874">
        <v>9</v>
      </c>
      <c r="AC1874">
        <v>15</v>
      </c>
    </row>
    <row r="1875" spans="1:29">
      <c r="A1875">
        <v>2026</v>
      </c>
      <c r="B1875" t="s">
        <v>805</v>
      </c>
      <c r="C1875" t="s">
        <v>3436</v>
      </c>
      <c r="J1875" t="s">
        <v>1458</v>
      </c>
      <c r="K1875">
        <v>0</v>
      </c>
      <c r="N1875" t="b">
        <v>1</v>
      </c>
      <c r="O1875" t="b">
        <v>0</v>
      </c>
      <c r="P1875" t="b">
        <v>0</v>
      </c>
      <c r="Q1875">
        <v>9</v>
      </c>
      <c r="R1875">
        <v>9</v>
      </c>
      <c r="S1875">
        <v>1</v>
      </c>
      <c r="T1875">
        <v>2</v>
      </c>
      <c r="U1875" t="b">
        <v>1</v>
      </c>
      <c r="V1875" t="s">
        <v>3279</v>
      </c>
      <c r="W1875" t="s">
        <v>3280</v>
      </c>
      <c r="X1875" t="s">
        <v>14447</v>
      </c>
      <c r="Y1875">
        <v>55</v>
      </c>
      <c r="Z1875">
        <v>55</v>
      </c>
      <c r="AA1875">
        <v>9</v>
      </c>
      <c r="AB1875">
        <v>9</v>
      </c>
      <c r="AC1875">
        <v>15</v>
      </c>
    </row>
    <row r="1876" spans="1:29">
      <c r="A1876">
        <v>2027</v>
      </c>
      <c r="B1876" t="s">
        <v>805</v>
      </c>
      <c r="C1876" t="s">
        <v>3437</v>
      </c>
      <c r="J1876" t="s">
        <v>1458</v>
      </c>
      <c r="K1876">
        <v>0</v>
      </c>
      <c r="N1876" t="b">
        <v>1</v>
      </c>
      <c r="O1876" t="b">
        <v>0</v>
      </c>
      <c r="P1876" t="b">
        <v>0</v>
      </c>
      <c r="Q1876">
        <v>9</v>
      </c>
      <c r="R1876">
        <v>9</v>
      </c>
      <c r="S1876">
        <v>1</v>
      </c>
      <c r="T1876">
        <v>2</v>
      </c>
      <c r="U1876" t="b">
        <v>1</v>
      </c>
      <c r="V1876" t="s">
        <v>3279</v>
      </c>
      <c r="W1876" t="s">
        <v>3280</v>
      </c>
      <c r="X1876" t="s">
        <v>14577</v>
      </c>
      <c r="Y1876">
        <v>56</v>
      </c>
      <c r="Z1876">
        <v>56</v>
      </c>
      <c r="AA1876">
        <v>9</v>
      </c>
      <c r="AB1876">
        <v>9</v>
      </c>
      <c r="AC1876">
        <v>15</v>
      </c>
    </row>
    <row r="1877" spans="1:29">
      <c r="A1877">
        <v>2028</v>
      </c>
      <c r="B1877" t="s">
        <v>805</v>
      </c>
      <c r="C1877" t="s">
        <v>3438</v>
      </c>
      <c r="J1877" t="s">
        <v>1458</v>
      </c>
      <c r="K1877">
        <v>0</v>
      </c>
      <c r="N1877" t="b">
        <v>1</v>
      </c>
      <c r="O1877" t="b">
        <v>0</v>
      </c>
      <c r="P1877" t="b">
        <v>0</v>
      </c>
      <c r="Q1877">
        <v>9</v>
      </c>
      <c r="R1877">
        <v>9</v>
      </c>
      <c r="S1877">
        <v>1</v>
      </c>
      <c r="T1877">
        <v>2</v>
      </c>
      <c r="U1877" t="b">
        <v>1</v>
      </c>
      <c r="V1877" t="s">
        <v>3279</v>
      </c>
      <c r="W1877" t="s">
        <v>3280</v>
      </c>
      <c r="X1877" t="s">
        <v>14580</v>
      </c>
      <c r="Y1877">
        <v>57</v>
      </c>
      <c r="Z1877">
        <v>57</v>
      </c>
      <c r="AA1877">
        <v>9</v>
      </c>
      <c r="AB1877">
        <v>9</v>
      </c>
      <c r="AC1877">
        <v>15</v>
      </c>
    </row>
    <row r="1878" spans="1:29">
      <c r="A1878">
        <v>2029</v>
      </c>
      <c r="B1878" t="s">
        <v>1503</v>
      </c>
      <c r="C1878" t="s">
        <v>3439</v>
      </c>
      <c r="D1878" t="s">
        <v>3440</v>
      </c>
      <c r="E1878" t="s">
        <v>1083</v>
      </c>
      <c r="U1878" t="b">
        <v>1</v>
      </c>
      <c r="V1878" t="s">
        <v>1083</v>
      </c>
      <c r="W1878" t="s">
        <v>3441</v>
      </c>
      <c r="X1878" t="s">
        <v>15422</v>
      </c>
      <c r="Y1878">
        <v>12</v>
      </c>
      <c r="Z1878">
        <v>33</v>
      </c>
      <c r="AA1878">
        <v>2</v>
      </c>
      <c r="AB1878">
        <v>15</v>
      </c>
      <c r="AC1878">
        <v>16</v>
      </c>
    </row>
    <row r="1879" spans="1:29">
      <c r="A1879">
        <v>2030</v>
      </c>
      <c r="B1879" t="s">
        <v>827</v>
      </c>
      <c r="C1879" t="s">
        <v>3442</v>
      </c>
      <c r="U1879" t="b">
        <v>1</v>
      </c>
      <c r="V1879" t="s">
        <v>1083</v>
      </c>
      <c r="W1879" t="s">
        <v>3441</v>
      </c>
      <c r="X1879" t="s">
        <v>15423</v>
      </c>
      <c r="Y1879">
        <v>12</v>
      </c>
      <c r="Z1879">
        <v>33</v>
      </c>
      <c r="AA1879">
        <v>2</v>
      </c>
      <c r="AB1879">
        <v>14</v>
      </c>
      <c r="AC1879">
        <v>16</v>
      </c>
    </row>
    <row r="1880" spans="1:29">
      <c r="A1880">
        <v>2031</v>
      </c>
      <c r="B1880" t="s">
        <v>1508</v>
      </c>
      <c r="C1880" t="s">
        <v>3443</v>
      </c>
      <c r="U1880" t="b">
        <v>1</v>
      </c>
      <c r="V1880" t="s">
        <v>1083</v>
      </c>
      <c r="W1880" t="s">
        <v>3441</v>
      </c>
      <c r="X1880" t="s">
        <v>15424</v>
      </c>
      <c r="Y1880">
        <v>13</v>
      </c>
      <c r="Z1880">
        <v>33</v>
      </c>
      <c r="AA1880">
        <v>2</v>
      </c>
      <c r="AB1880">
        <v>15</v>
      </c>
      <c r="AC1880">
        <v>16</v>
      </c>
    </row>
    <row r="1881" spans="1:29">
      <c r="A1881">
        <v>2032</v>
      </c>
      <c r="B1881" t="s">
        <v>805</v>
      </c>
      <c r="C1881" t="s">
        <v>3444</v>
      </c>
      <c r="J1881" t="s">
        <v>1436</v>
      </c>
      <c r="K1881">
        <v>0</v>
      </c>
      <c r="N1881" t="b">
        <v>1</v>
      </c>
      <c r="O1881" t="b">
        <v>0</v>
      </c>
      <c r="P1881" t="b">
        <v>0</v>
      </c>
      <c r="Q1881">
        <v>14</v>
      </c>
      <c r="R1881">
        <v>1</v>
      </c>
      <c r="S1881">
        <v>1</v>
      </c>
      <c r="T1881">
        <v>3</v>
      </c>
      <c r="U1881" t="b">
        <v>1</v>
      </c>
      <c r="V1881" t="s">
        <v>1083</v>
      </c>
      <c r="W1881" t="s">
        <v>3441</v>
      </c>
      <c r="X1881" t="s">
        <v>14704</v>
      </c>
      <c r="Y1881">
        <v>15</v>
      </c>
      <c r="Z1881">
        <v>15</v>
      </c>
      <c r="AA1881">
        <v>2</v>
      </c>
      <c r="AB1881">
        <v>2</v>
      </c>
      <c r="AC1881">
        <v>16</v>
      </c>
    </row>
    <row r="1882" spans="1:29">
      <c r="A1882">
        <v>2033</v>
      </c>
      <c r="B1882" t="s">
        <v>805</v>
      </c>
      <c r="C1882" t="s">
        <v>3445</v>
      </c>
      <c r="J1882" t="s">
        <v>1436</v>
      </c>
      <c r="K1882">
        <v>0</v>
      </c>
      <c r="N1882" t="b">
        <v>1</v>
      </c>
      <c r="O1882" t="b">
        <v>0</v>
      </c>
      <c r="P1882" t="b">
        <v>0</v>
      </c>
      <c r="Q1882">
        <v>14</v>
      </c>
      <c r="R1882">
        <v>1</v>
      </c>
      <c r="S1882">
        <v>1</v>
      </c>
      <c r="T1882">
        <v>3</v>
      </c>
      <c r="U1882" t="b">
        <v>1</v>
      </c>
      <c r="V1882" t="s">
        <v>1083</v>
      </c>
      <c r="W1882" t="s">
        <v>3441</v>
      </c>
      <c r="X1882" t="s">
        <v>14681</v>
      </c>
      <c r="Y1882">
        <v>15</v>
      </c>
      <c r="Z1882">
        <v>15</v>
      </c>
      <c r="AA1882">
        <v>3</v>
      </c>
      <c r="AB1882">
        <v>3</v>
      </c>
      <c r="AC1882">
        <v>16</v>
      </c>
    </row>
    <row r="1883" spans="1:29">
      <c r="A1883">
        <v>2034</v>
      </c>
      <c r="B1883" t="s">
        <v>805</v>
      </c>
      <c r="C1883" t="s">
        <v>3446</v>
      </c>
      <c r="J1883" t="s">
        <v>1436</v>
      </c>
      <c r="K1883">
        <v>0</v>
      </c>
      <c r="N1883" t="b">
        <v>1</v>
      </c>
      <c r="O1883" t="b">
        <v>0</v>
      </c>
      <c r="P1883" t="b">
        <v>0</v>
      </c>
      <c r="Q1883">
        <v>14</v>
      </c>
      <c r="R1883">
        <v>1</v>
      </c>
      <c r="S1883">
        <v>1</v>
      </c>
      <c r="T1883">
        <v>3</v>
      </c>
      <c r="U1883" t="b">
        <v>1</v>
      </c>
      <c r="V1883" t="s">
        <v>1083</v>
      </c>
      <c r="W1883" t="s">
        <v>3441</v>
      </c>
      <c r="X1883" t="s">
        <v>14444</v>
      </c>
      <c r="Y1883">
        <v>15</v>
      </c>
      <c r="Z1883">
        <v>15</v>
      </c>
      <c r="AA1883">
        <v>4</v>
      </c>
      <c r="AB1883">
        <v>4</v>
      </c>
      <c r="AC1883">
        <v>16</v>
      </c>
    </row>
    <row r="1884" spans="1:29">
      <c r="A1884">
        <v>2035</v>
      </c>
      <c r="B1884" t="s">
        <v>805</v>
      </c>
      <c r="C1884" t="s">
        <v>3447</v>
      </c>
      <c r="J1884" t="s">
        <v>1436</v>
      </c>
      <c r="K1884">
        <v>0</v>
      </c>
      <c r="N1884" t="b">
        <v>1</v>
      </c>
      <c r="O1884" t="b">
        <v>0</v>
      </c>
      <c r="P1884" t="b">
        <v>0</v>
      </c>
      <c r="Q1884">
        <v>14</v>
      </c>
      <c r="R1884">
        <v>1</v>
      </c>
      <c r="S1884">
        <v>1</v>
      </c>
      <c r="T1884">
        <v>3</v>
      </c>
      <c r="U1884" t="b">
        <v>1</v>
      </c>
      <c r="V1884" t="s">
        <v>1083</v>
      </c>
      <c r="W1884" t="s">
        <v>3441</v>
      </c>
      <c r="X1884" t="s">
        <v>14462</v>
      </c>
      <c r="Y1884">
        <v>15</v>
      </c>
      <c r="Z1884">
        <v>15</v>
      </c>
      <c r="AA1884">
        <v>5</v>
      </c>
      <c r="AB1884">
        <v>5</v>
      </c>
      <c r="AC1884">
        <v>16</v>
      </c>
    </row>
    <row r="1885" spans="1:29">
      <c r="A1885">
        <v>2036</v>
      </c>
      <c r="B1885" t="s">
        <v>805</v>
      </c>
      <c r="C1885" t="s">
        <v>3448</v>
      </c>
      <c r="J1885" t="s">
        <v>1436</v>
      </c>
      <c r="K1885">
        <v>0</v>
      </c>
      <c r="N1885" t="b">
        <v>1</v>
      </c>
      <c r="O1885" t="b">
        <v>0</v>
      </c>
      <c r="P1885" t="b">
        <v>0</v>
      </c>
      <c r="Q1885">
        <v>14</v>
      </c>
      <c r="R1885">
        <v>1</v>
      </c>
      <c r="S1885">
        <v>1</v>
      </c>
      <c r="T1885">
        <v>3</v>
      </c>
      <c r="U1885" t="b">
        <v>1</v>
      </c>
      <c r="V1885" t="s">
        <v>1083</v>
      </c>
      <c r="W1885" t="s">
        <v>3441</v>
      </c>
      <c r="X1885" t="s">
        <v>14621</v>
      </c>
      <c r="Y1885">
        <v>15</v>
      </c>
      <c r="Z1885">
        <v>15</v>
      </c>
      <c r="AA1885">
        <v>6</v>
      </c>
      <c r="AB1885">
        <v>6</v>
      </c>
      <c r="AC1885">
        <v>16</v>
      </c>
    </row>
    <row r="1886" spans="1:29">
      <c r="A1886">
        <v>2037</v>
      </c>
      <c r="B1886" t="s">
        <v>805</v>
      </c>
      <c r="C1886" t="s">
        <v>3449</v>
      </c>
      <c r="J1886" t="s">
        <v>1436</v>
      </c>
      <c r="K1886">
        <v>0</v>
      </c>
      <c r="N1886" t="b">
        <v>1</v>
      </c>
      <c r="O1886" t="b">
        <v>0</v>
      </c>
      <c r="P1886" t="b">
        <v>0</v>
      </c>
      <c r="Q1886">
        <v>14</v>
      </c>
      <c r="R1886">
        <v>1</v>
      </c>
      <c r="S1886">
        <v>1</v>
      </c>
      <c r="T1886">
        <v>3</v>
      </c>
      <c r="U1886" t="b">
        <v>1</v>
      </c>
      <c r="V1886" t="s">
        <v>1083</v>
      </c>
      <c r="W1886" t="s">
        <v>3441</v>
      </c>
      <c r="X1886" t="s">
        <v>14460</v>
      </c>
      <c r="Y1886">
        <v>15</v>
      </c>
      <c r="Z1886">
        <v>15</v>
      </c>
      <c r="AA1886">
        <v>7</v>
      </c>
      <c r="AB1886">
        <v>7</v>
      </c>
      <c r="AC1886">
        <v>16</v>
      </c>
    </row>
    <row r="1887" spans="1:29">
      <c r="A1887">
        <v>2038</v>
      </c>
      <c r="B1887" t="s">
        <v>805</v>
      </c>
      <c r="C1887" t="s">
        <v>3450</v>
      </c>
      <c r="J1887" t="s">
        <v>1436</v>
      </c>
      <c r="K1887">
        <v>0</v>
      </c>
      <c r="N1887" t="b">
        <v>1</v>
      </c>
      <c r="O1887" t="b">
        <v>0</v>
      </c>
      <c r="P1887" t="b">
        <v>0</v>
      </c>
      <c r="Q1887">
        <v>14</v>
      </c>
      <c r="R1887">
        <v>1</v>
      </c>
      <c r="S1887">
        <v>1</v>
      </c>
      <c r="T1887">
        <v>3</v>
      </c>
      <c r="U1887" t="b">
        <v>1</v>
      </c>
      <c r="V1887" t="s">
        <v>1083</v>
      </c>
      <c r="W1887" t="s">
        <v>3441</v>
      </c>
      <c r="X1887" t="s">
        <v>14523</v>
      </c>
      <c r="Y1887">
        <v>15</v>
      </c>
      <c r="Z1887">
        <v>15</v>
      </c>
      <c r="AA1887">
        <v>9</v>
      </c>
      <c r="AB1887">
        <v>9</v>
      </c>
      <c r="AC1887">
        <v>16</v>
      </c>
    </row>
    <row r="1888" spans="1:29">
      <c r="A1888">
        <v>2039</v>
      </c>
      <c r="B1888" t="s">
        <v>805</v>
      </c>
      <c r="C1888" t="s">
        <v>3451</v>
      </c>
      <c r="J1888" t="s">
        <v>1436</v>
      </c>
      <c r="K1888">
        <v>0</v>
      </c>
      <c r="N1888" t="b">
        <v>1</v>
      </c>
      <c r="O1888" t="b">
        <v>0</v>
      </c>
      <c r="P1888" t="b">
        <v>0</v>
      </c>
      <c r="Q1888">
        <v>14</v>
      </c>
      <c r="R1888">
        <v>1</v>
      </c>
      <c r="S1888">
        <v>1</v>
      </c>
      <c r="T1888">
        <v>3</v>
      </c>
      <c r="U1888" t="b">
        <v>1</v>
      </c>
      <c r="V1888" t="s">
        <v>1083</v>
      </c>
      <c r="W1888" t="s">
        <v>3441</v>
      </c>
      <c r="X1888" t="s">
        <v>14705</v>
      </c>
      <c r="Y1888">
        <v>16</v>
      </c>
      <c r="Z1888">
        <v>16</v>
      </c>
      <c r="AA1888">
        <v>2</v>
      </c>
      <c r="AB1888">
        <v>2</v>
      </c>
      <c r="AC1888">
        <v>16</v>
      </c>
    </row>
    <row r="1889" spans="1:29">
      <c r="A1889">
        <v>2040</v>
      </c>
      <c r="B1889" t="s">
        <v>805</v>
      </c>
      <c r="C1889" t="s">
        <v>3452</v>
      </c>
      <c r="J1889" t="s">
        <v>1436</v>
      </c>
      <c r="K1889">
        <v>0</v>
      </c>
      <c r="N1889" t="b">
        <v>1</v>
      </c>
      <c r="O1889" t="b">
        <v>0</v>
      </c>
      <c r="P1889" t="b">
        <v>0</v>
      </c>
      <c r="Q1889">
        <v>14</v>
      </c>
      <c r="R1889">
        <v>1</v>
      </c>
      <c r="S1889">
        <v>1</v>
      </c>
      <c r="T1889">
        <v>3</v>
      </c>
      <c r="U1889" t="b">
        <v>1</v>
      </c>
      <c r="V1889" t="s">
        <v>1083</v>
      </c>
      <c r="W1889" t="s">
        <v>3441</v>
      </c>
      <c r="X1889" t="s">
        <v>14682</v>
      </c>
      <c r="Y1889">
        <v>16</v>
      </c>
      <c r="Z1889">
        <v>16</v>
      </c>
      <c r="AA1889">
        <v>3</v>
      </c>
      <c r="AB1889">
        <v>3</v>
      </c>
      <c r="AC1889">
        <v>16</v>
      </c>
    </row>
    <row r="1890" spans="1:29">
      <c r="A1890">
        <v>2041</v>
      </c>
      <c r="B1890" t="s">
        <v>805</v>
      </c>
      <c r="C1890" t="s">
        <v>3453</v>
      </c>
      <c r="J1890" t="s">
        <v>1436</v>
      </c>
      <c r="K1890">
        <v>0</v>
      </c>
      <c r="N1890" t="b">
        <v>1</v>
      </c>
      <c r="O1890" t="b">
        <v>0</v>
      </c>
      <c r="P1890" t="b">
        <v>0</v>
      </c>
      <c r="Q1890">
        <v>14</v>
      </c>
      <c r="R1890">
        <v>1</v>
      </c>
      <c r="S1890">
        <v>1</v>
      </c>
      <c r="T1890">
        <v>3</v>
      </c>
      <c r="U1890" t="b">
        <v>1</v>
      </c>
      <c r="V1890" t="s">
        <v>1083</v>
      </c>
      <c r="W1890" t="s">
        <v>3441</v>
      </c>
      <c r="X1890" t="s">
        <v>14464</v>
      </c>
      <c r="Y1890">
        <v>16</v>
      </c>
      <c r="Z1890">
        <v>16</v>
      </c>
      <c r="AA1890">
        <v>4</v>
      </c>
      <c r="AB1890">
        <v>4</v>
      </c>
      <c r="AC1890">
        <v>16</v>
      </c>
    </row>
    <row r="1891" spans="1:29">
      <c r="A1891">
        <v>2042</v>
      </c>
      <c r="B1891" t="s">
        <v>805</v>
      </c>
      <c r="C1891" t="s">
        <v>3454</v>
      </c>
      <c r="J1891" t="s">
        <v>1436</v>
      </c>
      <c r="K1891">
        <v>0</v>
      </c>
      <c r="N1891" t="b">
        <v>1</v>
      </c>
      <c r="O1891" t="b">
        <v>0</v>
      </c>
      <c r="P1891" t="b">
        <v>0</v>
      </c>
      <c r="Q1891">
        <v>14</v>
      </c>
      <c r="R1891">
        <v>1</v>
      </c>
      <c r="S1891">
        <v>1</v>
      </c>
      <c r="T1891">
        <v>3</v>
      </c>
      <c r="U1891" t="b">
        <v>1</v>
      </c>
      <c r="V1891" t="s">
        <v>1083</v>
      </c>
      <c r="W1891" t="s">
        <v>3441</v>
      </c>
      <c r="X1891" t="s">
        <v>14458</v>
      </c>
      <c r="Y1891">
        <v>16</v>
      </c>
      <c r="Z1891">
        <v>16</v>
      </c>
      <c r="AA1891">
        <v>5</v>
      </c>
      <c r="AB1891">
        <v>5</v>
      </c>
      <c r="AC1891">
        <v>16</v>
      </c>
    </row>
    <row r="1892" spans="1:29">
      <c r="A1892">
        <v>2043</v>
      </c>
      <c r="B1892" t="s">
        <v>805</v>
      </c>
      <c r="C1892" t="s">
        <v>3455</v>
      </c>
      <c r="J1892" t="s">
        <v>1436</v>
      </c>
      <c r="K1892">
        <v>0</v>
      </c>
      <c r="N1892" t="b">
        <v>1</v>
      </c>
      <c r="O1892" t="b">
        <v>0</v>
      </c>
      <c r="P1892" t="b">
        <v>0</v>
      </c>
      <c r="Q1892">
        <v>14</v>
      </c>
      <c r="R1892">
        <v>1</v>
      </c>
      <c r="S1892">
        <v>1</v>
      </c>
      <c r="T1892">
        <v>3</v>
      </c>
      <c r="U1892" t="b">
        <v>1</v>
      </c>
      <c r="V1892" t="s">
        <v>1083</v>
      </c>
      <c r="W1892" t="s">
        <v>3441</v>
      </c>
      <c r="X1892" t="s">
        <v>14469</v>
      </c>
      <c r="Y1892">
        <v>16</v>
      </c>
      <c r="Z1892">
        <v>16</v>
      </c>
      <c r="AA1892">
        <v>6</v>
      </c>
      <c r="AB1892">
        <v>6</v>
      </c>
      <c r="AC1892">
        <v>16</v>
      </c>
    </row>
    <row r="1893" spans="1:29">
      <c r="A1893">
        <v>2044</v>
      </c>
      <c r="B1893" t="s">
        <v>805</v>
      </c>
      <c r="C1893" t="s">
        <v>3456</v>
      </c>
      <c r="J1893" t="s">
        <v>1436</v>
      </c>
      <c r="K1893">
        <v>0</v>
      </c>
      <c r="N1893" t="b">
        <v>1</v>
      </c>
      <c r="O1893" t="b">
        <v>0</v>
      </c>
      <c r="P1893" t="b">
        <v>0</v>
      </c>
      <c r="Q1893">
        <v>14</v>
      </c>
      <c r="R1893">
        <v>1</v>
      </c>
      <c r="S1893">
        <v>1</v>
      </c>
      <c r="T1893">
        <v>3</v>
      </c>
      <c r="U1893" t="b">
        <v>1</v>
      </c>
      <c r="V1893" t="s">
        <v>1083</v>
      </c>
      <c r="W1893" t="s">
        <v>3441</v>
      </c>
      <c r="X1893" t="s">
        <v>14470</v>
      </c>
      <c r="Y1893">
        <v>16</v>
      </c>
      <c r="Z1893">
        <v>16</v>
      </c>
      <c r="AA1893">
        <v>7</v>
      </c>
      <c r="AB1893">
        <v>7</v>
      </c>
      <c r="AC1893">
        <v>16</v>
      </c>
    </row>
    <row r="1894" spans="1:29">
      <c r="A1894">
        <v>2045</v>
      </c>
      <c r="B1894" t="s">
        <v>805</v>
      </c>
      <c r="C1894" t="s">
        <v>3457</v>
      </c>
      <c r="J1894" t="s">
        <v>1436</v>
      </c>
      <c r="K1894">
        <v>0</v>
      </c>
      <c r="N1894" t="b">
        <v>1</v>
      </c>
      <c r="O1894" t="b">
        <v>0</v>
      </c>
      <c r="P1894" t="b">
        <v>0</v>
      </c>
      <c r="Q1894">
        <v>14</v>
      </c>
      <c r="R1894">
        <v>1</v>
      </c>
      <c r="S1894">
        <v>1</v>
      </c>
      <c r="T1894">
        <v>3</v>
      </c>
      <c r="U1894" t="b">
        <v>1</v>
      </c>
      <c r="V1894" t="s">
        <v>1083</v>
      </c>
      <c r="W1894" t="s">
        <v>3441</v>
      </c>
      <c r="X1894" t="s">
        <v>14723</v>
      </c>
      <c r="Y1894">
        <v>16</v>
      </c>
      <c r="Z1894">
        <v>16</v>
      </c>
      <c r="AA1894">
        <v>9</v>
      </c>
      <c r="AB1894">
        <v>9</v>
      </c>
      <c r="AC1894">
        <v>16</v>
      </c>
    </row>
    <row r="1895" spans="1:29">
      <c r="A1895">
        <v>2046</v>
      </c>
      <c r="B1895" t="s">
        <v>805</v>
      </c>
      <c r="C1895" t="s">
        <v>3458</v>
      </c>
      <c r="J1895" t="s">
        <v>1436</v>
      </c>
      <c r="K1895">
        <v>0</v>
      </c>
      <c r="N1895" t="b">
        <v>1</v>
      </c>
      <c r="O1895" t="b">
        <v>0</v>
      </c>
      <c r="P1895" t="b">
        <v>0</v>
      </c>
      <c r="Q1895">
        <v>14</v>
      </c>
      <c r="R1895">
        <v>1</v>
      </c>
      <c r="S1895">
        <v>1</v>
      </c>
      <c r="T1895">
        <v>3</v>
      </c>
      <c r="U1895" t="b">
        <v>1</v>
      </c>
      <c r="V1895" t="s">
        <v>1083</v>
      </c>
      <c r="W1895" t="s">
        <v>3441</v>
      </c>
      <c r="X1895" t="s">
        <v>14706</v>
      </c>
      <c r="Y1895">
        <v>17</v>
      </c>
      <c r="Z1895">
        <v>17</v>
      </c>
      <c r="AA1895">
        <v>2</v>
      </c>
      <c r="AB1895">
        <v>2</v>
      </c>
      <c r="AC1895">
        <v>16</v>
      </c>
    </row>
    <row r="1896" spans="1:29">
      <c r="A1896">
        <v>2047</v>
      </c>
      <c r="B1896" t="s">
        <v>805</v>
      </c>
      <c r="C1896" t="s">
        <v>3459</v>
      </c>
      <c r="J1896" t="s">
        <v>1436</v>
      </c>
      <c r="K1896">
        <v>0</v>
      </c>
      <c r="N1896" t="b">
        <v>1</v>
      </c>
      <c r="O1896" t="b">
        <v>0</v>
      </c>
      <c r="P1896" t="b">
        <v>0</v>
      </c>
      <c r="Q1896">
        <v>14</v>
      </c>
      <c r="R1896">
        <v>1</v>
      </c>
      <c r="S1896">
        <v>1</v>
      </c>
      <c r="T1896">
        <v>3</v>
      </c>
      <c r="U1896" t="b">
        <v>1</v>
      </c>
      <c r="V1896" t="s">
        <v>1083</v>
      </c>
      <c r="W1896" t="s">
        <v>3441</v>
      </c>
      <c r="X1896" t="s">
        <v>14683</v>
      </c>
      <c r="Y1896">
        <v>17</v>
      </c>
      <c r="Z1896">
        <v>17</v>
      </c>
      <c r="AA1896">
        <v>3</v>
      </c>
      <c r="AB1896">
        <v>3</v>
      </c>
      <c r="AC1896">
        <v>16</v>
      </c>
    </row>
    <row r="1897" spans="1:29">
      <c r="A1897">
        <v>2048</v>
      </c>
      <c r="B1897" t="s">
        <v>805</v>
      </c>
      <c r="C1897" t="s">
        <v>3460</v>
      </c>
      <c r="J1897" t="s">
        <v>1436</v>
      </c>
      <c r="K1897">
        <v>0</v>
      </c>
      <c r="N1897" t="b">
        <v>1</v>
      </c>
      <c r="O1897" t="b">
        <v>0</v>
      </c>
      <c r="P1897" t="b">
        <v>0</v>
      </c>
      <c r="Q1897">
        <v>14</v>
      </c>
      <c r="R1897">
        <v>1</v>
      </c>
      <c r="S1897">
        <v>1</v>
      </c>
      <c r="T1897">
        <v>3</v>
      </c>
      <c r="U1897" t="b">
        <v>1</v>
      </c>
      <c r="V1897" t="s">
        <v>1083</v>
      </c>
      <c r="W1897" t="s">
        <v>3441</v>
      </c>
      <c r="X1897" t="s">
        <v>14465</v>
      </c>
      <c r="Y1897">
        <v>17</v>
      </c>
      <c r="Z1897">
        <v>17</v>
      </c>
      <c r="AA1897">
        <v>4</v>
      </c>
      <c r="AB1897">
        <v>4</v>
      </c>
      <c r="AC1897">
        <v>16</v>
      </c>
    </row>
    <row r="1898" spans="1:29">
      <c r="A1898">
        <v>2049</v>
      </c>
      <c r="B1898" t="s">
        <v>805</v>
      </c>
      <c r="C1898" t="s">
        <v>3461</v>
      </c>
      <c r="J1898" t="s">
        <v>1436</v>
      </c>
      <c r="K1898">
        <v>0</v>
      </c>
      <c r="N1898" t="b">
        <v>1</v>
      </c>
      <c r="O1898" t="b">
        <v>0</v>
      </c>
      <c r="P1898" t="b">
        <v>0</v>
      </c>
      <c r="Q1898">
        <v>14</v>
      </c>
      <c r="R1898">
        <v>1</v>
      </c>
      <c r="S1898">
        <v>1</v>
      </c>
      <c r="T1898">
        <v>3</v>
      </c>
      <c r="U1898" t="b">
        <v>1</v>
      </c>
      <c r="V1898" t="s">
        <v>1083</v>
      </c>
      <c r="W1898" t="s">
        <v>3441</v>
      </c>
      <c r="X1898" t="s">
        <v>14684</v>
      </c>
      <c r="Y1898">
        <v>17</v>
      </c>
      <c r="Z1898">
        <v>17</v>
      </c>
      <c r="AA1898">
        <v>5</v>
      </c>
      <c r="AB1898">
        <v>5</v>
      </c>
      <c r="AC1898">
        <v>16</v>
      </c>
    </row>
    <row r="1899" spans="1:29">
      <c r="A1899">
        <v>2050</v>
      </c>
      <c r="B1899" t="s">
        <v>805</v>
      </c>
      <c r="C1899" t="s">
        <v>3462</v>
      </c>
      <c r="J1899" t="s">
        <v>1436</v>
      </c>
      <c r="K1899">
        <v>0</v>
      </c>
      <c r="N1899" t="b">
        <v>1</v>
      </c>
      <c r="O1899" t="b">
        <v>0</v>
      </c>
      <c r="P1899" t="b">
        <v>0</v>
      </c>
      <c r="Q1899">
        <v>14</v>
      </c>
      <c r="R1899">
        <v>1</v>
      </c>
      <c r="S1899">
        <v>1</v>
      </c>
      <c r="T1899">
        <v>3</v>
      </c>
      <c r="U1899" t="b">
        <v>1</v>
      </c>
      <c r="V1899" t="s">
        <v>1083</v>
      </c>
      <c r="W1899" t="s">
        <v>3441</v>
      </c>
      <c r="X1899" t="s">
        <v>14526</v>
      </c>
      <c r="Y1899">
        <v>17</v>
      </c>
      <c r="Z1899">
        <v>17</v>
      </c>
      <c r="AA1899">
        <v>6</v>
      </c>
      <c r="AB1899">
        <v>6</v>
      </c>
      <c r="AC1899">
        <v>16</v>
      </c>
    </row>
    <row r="1900" spans="1:29">
      <c r="A1900">
        <v>2051</v>
      </c>
      <c r="B1900" t="s">
        <v>805</v>
      </c>
      <c r="C1900" t="s">
        <v>3463</v>
      </c>
      <c r="J1900" t="s">
        <v>1436</v>
      </c>
      <c r="K1900">
        <v>0</v>
      </c>
      <c r="N1900" t="b">
        <v>1</v>
      </c>
      <c r="O1900" t="b">
        <v>0</v>
      </c>
      <c r="P1900" t="b">
        <v>0</v>
      </c>
      <c r="Q1900">
        <v>14</v>
      </c>
      <c r="R1900">
        <v>1</v>
      </c>
      <c r="S1900">
        <v>1</v>
      </c>
      <c r="T1900">
        <v>3</v>
      </c>
      <c r="U1900" t="b">
        <v>1</v>
      </c>
      <c r="V1900" t="s">
        <v>1083</v>
      </c>
      <c r="W1900" t="s">
        <v>3441</v>
      </c>
      <c r="X1900" t="s">
        <v>14716</v>
      </c>
      <c r="Y1900">
        <v>17</v>
      </c>
      <c r="Z1900">
        <v>17</v>
      </c>
      <c r="AA1900">
        <v>7</v>
      </c>
      <c r="AB1900">
        <v>7</v>
      </c>
      <c r="AC1900">
        <v>16</v>
      </c>
    </row>
    <row r="1901" spans="1:29">
      <c r="A1901">
        <v>2052</v>
      </c>
      <c r="B1901" t="s">
        <v>805</v>
      </c>
      <c r="C1901" t="s">
        <v>3464</v>
      </c>
      <c r="J1901" t="s">
        <v>1436</v>
      </c>
      <c r="K1901">
        <v>0</v>
      </c>
      <c r="N1901" t="b">
        <v>1</v>
      </c>
      <c r="O1901" t="b">
        <v>0</v>
      </c>
      <c r="P1901" t="b">
        <v>0</v>
      </c>
      <c r="Q1901">
        <v>14</v>
      </c>
      <c r="R1901">
        <v>1</v>
      </c>
      <c r="S1901">
        <v>1</v>
      </c>
      <c r="T1901">
        <v>3</v>
      </c>
      <c r="U1901" t="b">
        <v>1</v>
      </c>
      <c r="V1901" t="s">
        <v>1083</v>
      </c>
      <c r="W1901" t="s">
        <v>3441</v>
      </c>
      <c r="X1901" t="s">
        <v>14527</v>
      </c>
      <c r="Y1901">
        <v>17</v>
      </c>
      <c r="Z1901">
        <v>17</v>
      </c>
      <c r="AA1901">
        <v>9</v>
      </c>
      <c r="AB1901">
        <v>9</v>
      </c>
      <c r="AC1901">
        <v>16</v>
      </c>
    </row>
    <row r="1902" spans="1:29">
      <c r="A1902">
        <v>2053</v>
      </c>
      <c r="B1902" t="s">
        <v>805</v>
      </c>
      <c r="C1902" t="s">
        <v>3465</v>
      </c>
      <c r="J1902" t="s">
        <v>1436</v>
      </c>
      <c r="K1902">
        <v>0</v>
      </c>
      <c r="N1902" t="b">
        <v>1</v>
      </c>
      <c r="O1902" t="b">
        <v>0</v>
      </c>
      <c r="P1902" t="b">
        <v>0</v>
      </c>
      <c r="Q1902">
        <v>14</v>
      </c>
      <c r="R1902">
        <v>1</v>
      </c>
      <c r="S1902">
        <v>1</v>
      </c>
      <c r="T1902">
        <v>3</v>
      </c>
      <c r="U1902" t="b">
        <v>1</v>
      </c>
      <c r="V1902" t="s">
        <v>1083</v>
      </c>
      <c r="W1902" t="s">
        <v>3441</v>
      </c>
      <c r="X1902" t="s">
        <v>14707</v>
      </c>
      <c r="Y1902">
        <v>18</v>
      </c>
      <c r="Z1902">
        <v>18</v>
      </c>
      <c r="AA1902">
        <v>2</v>
      </c>
      <c r="AB1902">
        <v>2</v>
      </c>
      <c r="AC1902">
        <v>16</v>
      </c>
    </row>
    <row r="1903" spans="1:29">
      <c r="A1903">
        <v>2054</v>
      </c>
      <c r="B1903" t="s">
        <v>805</v>
      </c>
      <c r="C1903" t="s">
        <v>3466</v>
      </c>
      <c r="J1903" t="s">
        <v>1436</v>
      </c>
      <c r="K1903">
        <v>0</v>
      </c>
      <c r="N1903" t="b">
        <v>1</v>
      </c>
      <c r="O1903" t="b">
        <v>0</v>
      </c>
      <c r="P1903" t="b">
        <v>0</v>
      </c>
      <c r="Q1903">
        <v>14</v>
      </c>
      <c r="R1903">
        <v>1</v>
      </c>
      <c r="S1903">
        <v>1</v>
      </c>
      <c r="T1903">
        <v>3</v>
      </c>
      <c r="U1903" t="b">
        <v>1</v>
      </c>
      <c r="V1903" t="s">
        <v>1083</v>
      </c>
      <c r="W1903" t="s">
        <v>3441</v>
      </c>
      <c r="X1903" t="s">
        <v>14685</v>
      </c>
      <c r="Y1903">
        <v>18</v>
      </c>
      <c r="Z1903">
        <v>18</v>
      </c>
      <c r="AA1903">
        <v>3</v>
      </c>
      <c r="AB1903">
        <v>3</v>
      </c>
      <c r="AC1903">
        <v>16</v>
      </c>
    </row>
    <row r="1904" spans="1:29">
      <c r="A1904">
        <v>2055</v>
      </c>
      <c r="B1904" t="s">
        <v>805</v>
      </c>
      <c r="C1904" t="s">
        <v>3467</v>
      </c>
      <c r="J1904" t="s">
        <v>1436</v>
      </c>
      <c r="K1904">
        <v>0</v>
      </c>
      <c r="N1904" t="b">
        <v>1</v>
      </c>
      <c r="O1904" t="b">
        <v>0</v>
      </c>
      <c r="P1904" t="b">
        <v>0</v>
      </c>
      <c r="Q1904">
        <v>14</v>
      </c>
      <c r="R1904">
        <v>1</v>
      </c>
      <c r="S1904">
        <v>1</v>
      </c>
      <c r="T1904">
        <v>3</v>
      </c>
      <c r="U1904" t="b">
        <v>1</v>
      </c>
      <c r="V1904" t="s">
        <v>1083</v>
      </c>
      <c r="W1904" t="s">
        <v>3441</v>
      </c>
      <c r="X1904" t="s">
        <v>14686</v>
      </c>
      <c r="Y1904">
        <v>18</v>
      </c>
      <c r="Z1904">
        <v>18</v>
      </c>
      <c r="AA1904">
        <v>4</v>
      </c>
      <c r="AB1904">
        <v>4</v>
      </c>
      <c r="AC1904">
        <v>16</v>
      </c>
    </row>
    <row r="1905" spans="1:29">
      <c r="A1905">
        <v>2056</v>
      </c>
      <c r="B1905" t="s">
        <v>805</v>
      </c>
      <c r="C1905" t="s">
        <v>3468</v>
      </c>
      <c r="J1905" t="s">
        <v>1436</v>
      </c>
      <c r="K1905">
        <v>0</v>
      </c>
      <c r="N1905" t="b">
        <v>1</v>
      </c>
      <c r="O1905" t="b">
        <v>0</v>
      </c>
      <c r="P1905" t="b">
        <v>0</v>
      </c>
      <c r="Q1905">
        <v>14</v>
      </c>
      <c r="R1905">
        <v>1</v>
      </c>
      <c r="S1905">
        <v>1</v>
      </c>
      <c r="T1905">
        <v>3</v>
      </c>
      <c r="U1905" t="b">
        <v>1</v>
      </c>
      <c r="V1905" t="s">
        <v>1083</v>
      </c>
      <c r="W1905" t="s">
        <v>3441</v>
      </c>
      <c r="X1905" t="s">
        <v>14687</v>
      </c>
      <c r="Y1905">
        <v>18</v>
      </c>
      <c r="Z1905">
        <v>18</v>
      </c>
      <c r="AA1905">
        <v>5</v>
      </c>
      <c r="AB1905">
        <v>5</v>
      </c>
      <c r="AC1905">
        <v>16</v>
      </c>
    </row>
    <row r="1906" spans="1:29">
      <c r="A1906">
        <v>2057</v>
      </c>
      <c r="B1906" t="s">
        <v>805</v>
      </c>
      <c r="C1906" t="s">
        <v>3469</v>
      </c>
      <c r="J1906" t="s">
        <v>1436</v>
      </c>
      <c r="K1906">
        <v>0</v>
      </c>
      <c r="N1906" t="b">
        <v>1</v>
      </c>
      <c r="O1906" t="b">
        <v>0</v>
      </c>
      <c r="P1906" t="b">
        <v>0</v>
      </c>
      <c r="Q1906">
        <v>14</v>
      </c>
      <c r="R1906">
        <v>1</v>
      </c>
      <c r="S1906">
        <v>1</v>
      </c>
      <c r="T1906">
        <v>3</v>
      </c>
      <c r="U1906" t="b">
        <v>1</v>
      </c>
      <c r="V1906" t="s">
        <v>1083</v>
      </c>
      <c r="W1906" t="s">
        <v>3441</v>
      </c>
      <c r="X1906" t="s">
        <v>14688</v>
      </c>
      <c r="Y1906">
        <v>18</v>
      </c>
      <c r="Z1906">
        <v>18</v>
      </c>
      <c r="AA1906">
        <v>6</v>
      </c>
      <c r="AB1906">
        <v>6</v>
      </c>
      <c r="AC1906">
        <v>16</v>
      </c>
    </row>
    <row r="1907" spans="1:29">
      <c r="A1907">
        <v>2058</v>
      </c>
      <c r="B1907" t="s">
        <v>805</v>
      </c>
      <c r="C1907" t="s">
        <v>3470</v>
      </c>
      <c r="J1907" t="s">
        <v>1436</v>
      </c>
      <c r="K1907">
        <v>0</v>
      </c>
      <c r="N1907" t="b">
        <v>1</v>
      </c>
      <c r="O1907" t="b">
        <v>0</v>
      </c>
      <c r="P1907" t="b">
        <v>0</v>
      </c>
      <c r="Q1907">
        <v>14</v>
      </c>
      <c r="R1907">
        <v>1</v>
      </c>
      <c r="S1907">
        <v>1</v>
      </c>
      <c r="T1907">
        <v>3</v>
      </c>
      <c r="U1907" t="b">
        <v>1</v>
      </c>
      <c r="V1907" t="s">
        <v>1083</v>
      </c>
      <c r="W1907" t="s">
        <v>3441</v>
      </c>
      <c r="X1907" t="s">
        <v>14487</v>
      </c>
      <c r="Y1907">
        <v>18</v>
      </c>
      <c r="Z1907">
        <v>18</v>
      </c>
      <c r="AA1907">
        <v>7</v>
      </c>
      <c r="AB1907">
        <v>7</v>
      </c>
      <c r="AC1907">
        <v>16</v>
      </c>
    </row>
    <row r="1908" spans="1:29">
      <c r="A1908">
        <v>2059</v>
      </c>
      <c r="B1908" t="s">
        <v>805</v>
      </c>
      <c r="C1908" t="s">
        <v>3471</v>
      </c>
      <c r="J1908" t="s">
        <v>1436</v>
      </c>
      <c r="K1908">
        <v>0</v>
      </c>
      <c r="N1908" t="b">
        <v>1</v>
      </c>
      <c r="O1908" t="b">
        <v>0</v>
      </c>
      <c r="P1908" t="b">
        <v>0</v>
      </c>
      <c r="Q1908">
        <v>14</v>
      </c>
      <c r="R1908">
        <v>1</v>
      </c>
      <c r="S1908">
        <v>1</v>
      </c>
      <c r="T1908">
        <v>3</v>
      </c>
      <c r="U1908" t="b">
        <v>1</v>
      </c>
      <c r="V1908" t="s">
        <v>1083</v>
      </c>
      <c r="W1908" t="s">
        <v>3441</v>
      </c>
      <c r="X1908" t="s">
        <v>14724</v>
      </c>
      <c r="Y1908">
        <v>18</v>
      </c>
      <c r="Z1908">
        <v>18</v>
      </c>
      <c r="AA1908">
        <v>9</v>
      </c>
      <c r="AB1908">
        <v>9</v>
      </c>
      <c r="AC1908">
        <v>16</v>
      </c>
    </row>
    <row r="1909" spans="1:29">
      <c r="A1909">
        <v>2060</v>
      </c>
      <c r="B1909" t="s">
        <v>805</v>
      </c>
      <c r="C1909" t="s">
        <v>3472</v>
      </c>
      <c r="J1909" t="s">
        <v>1436</v>
      </c>
      <c r="K1909">
        <v>0</v>
      </c>
      <c r="N1909" t="b">
        <v>1</v>
      </c>
      <c r="O1909" t="b">
        <v>0</v>
      </c>
      <c r="P1909" t="b">
        <v>0</v>
      </c>
      <c r="Q1909">
        <v>14</v>
      </c>
      <c r="R1909">
        <v>1</v>
      </c>
      <c r="S1909">
        <v>1</v>
      </c>
      <c r="T1909">
        <v>3</v>
      </c>
      <c r="U1909" t="b">
        <v>1</v>
      </c>
      <c r="V1909" t="s">
        <v>1083</v>
      </c>
      <c r="W1909" t="s">
        <v>3441</v>
      </c>
      <c r="X1909" t="s">
        <v>14708</v>
      </c>
      <c r="Y1909">
        <v>19</v>
      </c>
      <c r="Z1909">
        <v>19</v>
      </c>
      <c r="AA1909">
        <v>2</v>
      </c>
      <c r="AB1909">
        <v>2</v>
      </c>
      <c r="AC1909">
        <v>16</v>
      </c>
    </row>
    <row r="1910" spans="1:29">
      <c r="A1910">
        <v>2061</v>
      </c>
      <c r="B1910" t="s">
        <v>805</v>
      </c>
      <c r="C1910" t="s">
        <v>3473</v>
      </c>
      <c r="J1910" t="s">
        <v>1436</v>
      </c>
      <c r="K1910">
        <v>0</v>
      </c>
      <c r="N1910" t="b">
        <v>1</v>
      </c>
      <c r="O1910" t="b">
        <v>0</v>
      </c>
      <c r="P1910" t="b">
        <v>0</v>
      </c>
      <c r="Q1910">
        <v>14</v>
      </c>
      <c r="R1910">
        <v>1</v>
      </c>
      <c r="S1910">
        <v>1</v>
      </c>
      <c r="T1910">
        <v>3</v>
      </c>
      <c r="U1910" t="b">
        <v>1</v>
      </c>
      <c r="V1910" t="s">
        <v>1083</v>
      </c>
      <c r="W1910" t="s">
        <v>3441</v>
      </c>
      <c r="X1910" t="s">
        <v>14529</v>
      </c>
      <c r="Y1910">
        <v>19</v>
      </c>
      <c r="Z1910">
        <v>19</v>
      </c>
      <c r="AA1910">
        <v>3</v>
      </c>
      <c r="AB1910">
        <v>3</v>
      </c>
      <c r="AC1910">
        <v>16</v>
      </c>
    </row>
    <row r="1911" spans="1:29">
      <c r="A1911">
        <v>2062</v>
      </c>
      <c r="B1911" t="s">
        <v>805</v>
      </c>
      <c r="C1911" t="s">
        <v>3474</v>
      </c>
      <c r="J1911" t="s">
        <v>1436</v>
      </c>
      <c r="K1911">
        <v>0</v>
      </c>
      <c r="N1911" t="b">
        <v>1</v>
      </c>
      <c r="O1911" t="b">
        <v>0</v>
      </c>
      <c r="P1911" t="b">
        <v>0</v>
      </c>
      <c r="Q1911">
        <v>14</v>
      </c>
      <c r="R1911">
        <v>1</v>
      </c>
      <c r="S1911">
        <v>1</v>
      </c>
      <c r="T1911">
        <v>3</v>
      </c>
      <c r="U1911" t="b">
        <v>1</v>
      </c>
      <c r="V1911" t="s">
        <v>1083</v>
      </c>
      <c r="W1911" t="s">
        <v>3441</v>
      </c>
      <c r="X1911" t="s">
        <v>14450</v>
      </c>
      <c r="Y1911">
        <v>19</v>
      </c>
      <c r="Z1911">
        <v>19</v>
      </c>
      <c r="AA1911">
        <v>4</v>
      </c>
      <c r="AB1911">
        <v>4</v>
      </c>
      <c r="AC1911">
        <v>16</v>
      </c>
    </row>
    <row r="1912" spans="1:29">
      <c r="A1912">
        <v>2063</v>
      </c>
      <c r="B1912" t="s">
        <v>805</v>
      </c>
      <c r="C1912" t="s">
        <v>3475</v>
      </c>
      <c r="J1912" t="s">
        <v>1436</v>
      </c>
      <c r="K1912">
        <v>0</v>
      </c>
      <c r="N1912" t="b">
        <v>1</v>
      </c>
      <c r="O1912" t="b">
        <v>0</v>
      </c>
      <c r="P1912" t="b">
        <v>0</v>
      </c>
      <c r="Q1912">
        <v>14</v>
      </c>
      <c r="R1912">
        <v>1</v>
      </c>
      <c r="S1912">
        <v>1</v>
      </c>
      <c r="T1912">
        <v>3</v>
      </c>
      <c r="U1912" t="b">
        <v>1</v>
      </c>
      <c r="V1912" t="s">
        <v>1083</v>
      </c>
      <c r="W1912" t="s">
        <v>3441</v>
      </c>
      <c r="X1912" t="s">
        <v>14689</v>
      </c>
      <c r="Y1912">
        <v>19</v>
      </c>
      <c r="Z1912">
        <v>19</v>
      </c>
      <c r="AA1912">
        <v>5</v>
      </c>
      <c r="AB1912">
        <v>5</v>
      </c>
      <c r="AC1912">
        <v>16</v>
      </c>
    </row>
    <row r="1913" spans="1:29">
      <c r="A1913">
        <v>2064</v>
      </c>
      <c r="B1913" t="s">
        <v>805</v>
      </c>
      <c r="C1913" t="s">
        <v>3476</v>
      </c>
      <c r="J1913" t="s">
        <v>1436</v>
      </c>
      <c r="K1913">
        <v>0</v>
      </c>
      <c r="N1913" t="b">
        <v>1</v>
      </c>
      <c r="O1913" t="b">
        <v>0</v>
      </c>
      <c r="P1913" t="b">
        <v>0</v>
      </c>
      <c r="Q1913">
        <v>14</v>
      </c>
      <c r="R1913">
        <v>1</v>
      </c>
      <c r="S1913">
        <v>1</v>
      </c>
      <c r="T1913">
        <v>3</v>
      </c>
      <c r="U1913" t="b">
        <v>1</v>
      </c>
      <c r="V1913" t="s">
        <v>1083</v>
      </c>
      <c r="W1913" t="s">
        <v>3441</v>
      </c>
      <c r="X1913" t="s">
        <v>14448</v>
      </c>
      <c r="Y1913">
        <v>19</v>
      </c>
      <c r="Z1913">
        <v>19</v>
      </c>
      <c r="AA1913">
        <v>6</v>
      </c>
      <c r="AB1913">
        <v>6</v>
      </c>
      <c r="AC1913">
        <v>16</v>
      </c>
    </row>
    <row r="1914" spans="1:29">
      <c r="A1914">
        <v>2065</v>
      </c>
      <c r="B1914" t="s">
        <v>805</v>
      </c>
      <c r="C1914" t="s">
        <v>3477</v>
      </c>
      <c r="J1914" t="s">
        <v>1436</v>
      </c>
      <c r="K1914">
        <v>0</v>
      </c>
      <c r="N1914" t="b">
        <v>1</v>
      </c>
      <c r="O1914" t="b">
        <v>0</v>
      </c>
      <c r="P1914" t="b">
        <v>0</v>
      </c>
      <c r="Q1914">
        <v>14</v>
      </c>
      <c r="R1914">
        <v>1</v>
      </c>
      <c r="S1914">
        <v>1</v>
      </c>
      <c r="T1914">
        <v>3</v>
      </c>
      <c r="U1914" t="b">
        <v>1</v>
      </c>
      <c r="V1914" t="s">
        <v>1083</v>
      </c>
      <c r="W1914" t="s">
        <v>3441</v>
      </c>
      <c r="X1914" t="s">
        <v>14461</v>
      </c>
      <c r="Y1914">
        <v>19</v>
      </c>
      <c r="Z1914">
        <v>19</v>
      </c>
      <c r="AA1914">
        <v>7</v>
      </c>
      <c r="AB1914">
        <v>7</v>
      </c>
      <c r="AC1914">
        <v>16</v>
      </c>
    </row>
    <row r="1915" spans="1:29">
      <c r="A1915">
        <v>2066</v>
      </c>
      <c r="B1915" t="s">
        <v>805</v>
      </c>
      <c r="C1915" t="s">
        <v>3478</v>
      </c>
      <c r="J1915" t="s">
        <v>1436</v>
      </c>
      <c r="K1915">
        <v>0</v>
      </c>
      <c r="N1915" t="b">
        <v>1</v>
      </c>
      <c r="O1915" t="b">
        <v>0</v>
      </c>
      <c r="P1915" t="b">
        <v>0</v>
      </c>
      <c r="Q1915">
        <v>14</v>
      </c>
      <c r="R1915">
        <v>1</v>
      </c>
      <c r="S1915">
        <v>1</v>
      </c>
      <c r="T1915">
        <v>3</v>
      </c>
      <c r="U1915" t="b">
        <v>1</v>
      </c>
      <c r="V1915" t="s">
        <v>1083</v>
      </c>
      <c r="W1915" t="s">
        <v>3441</v>
      </c>
      <c r="X1915" t="s">
        <v>14725</v>
      </c>
      <c r="Y1915">
        <v>19</v>
      </c>
      <c r="Z1915">
        <v>19</v>
      </c>
      <c r="AA1915">
        <v>9</v>
      </c>
      <c r="AB1915">
        <v>9</v>
      </c>
      <c r="AC1915">
        <v>16</v>
      </c>
    </row>
    <row r="1916" spans="1:29">
      <c r="A1916">
        <v>2067</v>
      </c>
      <c r="B1916" t="s">
        <v>805</v>
      </c>
      <c r="C1916" t="s">
        <v>3479</v>
      </c>
      <c r="J1916" t="s">
        <v>1436</v>
      </c>
      <c r="K1916">
        <v>0</v>
      </c>
      <c r="N1916" t="b">
        <v>1</v>
      </c>
      <c r="O1916" t="b">
        <v>0</v>
      </c>
      <c r="P1916" t="b">
        <v>0</v>
      </c>
      <c r="Q1916">
        <v>14</v>
      </c>
      <c r="R1916">
        <v>1</v>
      </c>
      <c r="S1916">
        <v>1</v>
      </c>
      <c r="T1916">
        <v>3</v>
      </c>
      <c r="U1916" t="b">
        <v>1</v>
      </c>
      <c r="V1916" t="s">
        <v>1083</v>
      </c>
      <c r="W1916" t="s">
        <v>3441</v>
      </c>
      <c r="X1916" t="s">
        <v>14709</v>
      </c>
      <c r="Y1916">
        <v>20</v>
      </c>
      <c r="Z1916">
        <v>20</v>
      </c>
      <c r="AA1916">
        <v>2</v>
      </c>
      <c r="AB1916">
        <v>2</v>
      </c>
      <c r="AC1916">
        <v>16</v>
      </c>
    </row>
    <row r="1917" spans="1:29">
      <c r="A1917">
        <v>2068</v>
      </c>
      <c r="B1917" t="s">
        <v>805</v>
      </c>
      <c r="C1917" t="s">
        <v>3480</v>
      </c>
      <c r="J1917" t="s">
        <v>1436</v>
      </c>
      <c r="K1917">
        <v>0</v>
      </c>
      <c r="N1917" t="b">
        <v>1</v>
      </c>
      <c r="O1917" t="b">
        <v>0</v>
      </c>
      <c r="P1917" t="b">
        <v>0</v>
      </c>
      <c r="Q1917">
        <v>14</v>
      </c>
      <c r="R1917">
        <v>1</v>
      </c>
      <c r="S1917">
        <v>1</v>
      </c>
      <c r="T1917">
        <v>3</v>
      </c>
      <c r="U1917" t="b">
        <v>1</v>
      </c>
      <c r="V1917" t="s">
        <v>1083</v>
      </c>
      <c r="W1917" t="s">
        <v>3441</v>
      </c>
      <c r="X1917" t="s">
        <v>14530</v>
      </c>
      <c r="Y1917">
        <v>20</v>
      </c>
      <c r="Z1917">
        <v>20</v>
      </c>
      <c r="AA1917">
        <v>3</v>
      </c>
      <c r="AB1917">
        <v>3</v>
      </c>
      <c r="AC1917">
        <v>16</v>
      </c>
    </row>
    <row r="1918" spans="1:29">
      <c r="A1918">
        <v>2069</v>
      </c>
      <c r="B1918" t="s">
        <v>805</v>
      </c>
      <c r="C1918" t="s">
        <v>3481</v>
      </c>
      <c r="J1918" t="s">
        <v>1436</v>
      </c>
      <c r="K1918">
        <v>0</v>
      </c>
      <c r="N1918" t="b">
        <v>1</v>
      </c>
      <c r="O1918" t="b">
        <v>0</v>
      </c>
      <c r="P1918" t="b">
        <v>0</v>
      </c>
      <c r="Q1918">
        <v>14</v>
      </c>
      <c r="R1918">
        <v>1</v>
      </c>
      <c r="S1918">
        <v>1</v>
      </c>
      <c r="T1918">
        <v>3</v>
      </c>
      <c r="U1918" t="b">
        <v>1</v>
      </c>
      <c r="V1918" t="s">
        <v>1083</v>
      </c>
      <c r="W1918" t="s">
        <v>3441</v>
      </c>
      <c r="X1918" t="s">
        <v>14690</v>
      </c>
      <c r="Y1918">
        <v>20</v>
      </c>
      <c r="Z1918">
        <v>20</v>
      </c>
      <c r="AA1918">
        <v>4</v>
      </c>
      <c r="AB1918">
        <v>4</v>
      </c>
      <c r="AC1918">
        <v>16</v>
      </c>
    </row>
    <row r="1919" spans="1:29">
      <c r="A1919">
        <v>2070</v>
      </c>
      <c r="B1919" t="s">
        <v>805</v>
      </c>
      <c r="C1919" t="s">
        <v>3482</v>
      </c>
      <c r="J1919" t="s">
        <v>1436</v>
      </c>
      <c r="K1919">
        <v>0</v>
      </c>
      <c r="N1919" t="b">
        <v>1</v>
      </c>
      <c r="O1919" t="b">
        <v>0</v>
      </c>
      <c r="P1919" t="b">
        <v>0</v>
      </c>
      <c r="Q1919">
        <v>14</v>
      </c>
      <c r="R1919">
        <v>1</v>
      </c>
      <c r="S1919">
        <v>1</v>
      </c>
      <c r="T1919">
        <v>3</v>
      </c>
      <c r="U1919" t="b">
        <v>1</v>
      </c>
      <c r="V1919" t="s">
        <v>1083</v>
      </c>
      <c r="W1919" t="s">
        <v>3441</v>
      </c>
      <c r="X1919" t="s">
        <v>14691</v>
      </c>
      <c r="Y1919">
        <v>20</v>
      </c>
      <c r="Z1919">
        <v>20</v>
      </c>
      <c r="AA1919">
        <v>5</v>
      </c>
      <c r="AB1919">
        <v>5</v>
      </c>
      <c r="AC1919">
        <v>16</v>
      </c>
    </row>
    <row r="1920" spans="1:29">
      <c r="A1920">
        <v>2071</v>
      </c>
      <c r="B1920" t="s">
        <v>805</v>
      </c>
      <c r="C1920" t="s">
        <v>3483</v>
      </c>
      <c r="J1920" t="s">
        <v>1436</v>
      </c>
      <c r="K1920">
        <v>0</v>
      </c>
      <c r="N1920" t="b">
        <v>1</v>
      </c>
      <c r="O1920" t="b">
        <v>0</v>
      </c>
      <c r="P1920" t="b">
        <v>0</v>
      </c>
      <c r="Q1920">
        <v>14</v>
      </c>
      <c r="R1920">
        <v>1</v>
      </c>
      <c r="S1920">
        <v>1</v>
      </c>
      <c r="T1920">
        <v>3</v>
      </c>
      <c r="U1920" t="b">
        <v>1</v>
      </c>
      <c r="V1920" t="s">
        <v>1083</v>
      </c>
      <c r="W1920" t="s">
        <v>3441</v>
      </c>
      <c r="X1920" t="s">
        <v>14623</v>
      </c>
      <c r="Y1920">
        <v>20</v>
      </c>
      <c r="Z1920">
        <v>20</v>
      </c>
      <c r="AA1920">
        <v>6</v>
      </c>
      <c r="AB1920">
        <v>6</v>
      </c>
      <c r="AC1920">
        <v>16</v>
      </c>
    </row>
    <row r="1921" spans="1:29">
      <c r="A1921">
        <v>2072</v>
      </c>
      <c r="B1921" t="s">
        <v>805</v>
      </c>
      <c r="C1921" t="s">
        <v>3484</v>
      </c>
      <c r="J1921" t="s">
        <v>1436</v>
      </c>
      <c r="K1921">
        <v>0</v>
      </c>
      <c r="N1921" t="b">
        <v>1</v>
      </c>
      <c r="O1921" t="b">
        <v>0</v>
      </c>
      <c r="P1921" t="b">
        <v>0</v>
      </c>
      <c r="Q1921">
        <v>14</v>
      </c>
      <c r="R1921">
        <v>1</v>
      </c>
      <c r="S1921">
        <v>1</v>
      </c>
      <c r="T1921">
        <v>3</v>
      </c>
      <c r="U1921" t="b">
        <v>1</v>
      </c>
      <c r="V1921" t="s">
        <v>1083</v>
      </c>
      <c r="W1921" t="s">
        <v>3441</v>
      </c>
      <c r="X1921" t="s">
        <v>14632</v>
      </c>
      <c r="Y1921">
        <v>20</v>
      </c>
      <c r="Z1921">
        <v>20</v>
      </c>
      <c r="AA1921">
        <v>7</v>
      </c>
      <c r="AB1921">
        <v>7</v>
      </c>
      <c r="AC1921">
        <v>16</v>
      </c>
    </row>
    <row r="1922" spans="1:29">
      <c r="A1922">
        <v>2073</v>
      </c>
      <c r="B1922" t="s">
        <v>805</v>
      </c>
      <c r="C1922" t="s">
        <v>3485</v>
      </c>
      <c r="J1922" t="s">
        <v>1436</v>
      </c>
      <c r="K1922">
        <v>0</v>
      </c>
      <c r="N1922" t="b">
        <v>1</v>
      </c>
      <c r="O1922" t="b">
        <v>0</v>
      </c>
      <c r="P1922" t="b">
        <v>0</v>
      </c>
      <c r="Q1922">
        <v>14</v>
      </c>
      <c r="R1922">
        <v>1</v>
      </c>
      <c r="S1922">
        <v>1</v>
      </c>
      <c r="T1922">
        <v>3</v>
      </c>
      <c r="U1922" t="b">
        <v>1</v>
      </c>
      <c r="V1922" t="s">
        <v>1083</v>
      </c>
      <c r="W1922" t="s">
        <v>3441</v>
      </c>
      <c r="X1922" t="s">
        <v>14644</v>
      </c>
      <c r="Y1922">
        <v>20</v>
      </c>
      <c r="Z1922">
        <v>20</v>
      </c>
      <c r="AA1922">
        <v>9</v>
      </c>
      <c r="AB1922">
        <v>9</v>
      </c>
      <c r="AC1922">
        <v>16</v>
      </c>
    </row>
    <row r="1923" spans="1:29">
      <c r="A1923">
        <v>2074</v>
      </c>
      <c r="B1923" t="s">
        <v>805</v>
      </c>
      <c r="C1923" t="s">
        <v>3486</v>
      </c>
      <c r="J1923" t="s">
        <v>1436</v>
      </c>
      <c r="K1923">
        <v>0</v>
      </c>
      <c r="N1923" t="b">
        <v>1</v>
      </c>
      <c r="O1923" t="b">
        <v>0</v>
      </c>
      <c r="P1923" t="b">
        <v>0</v>
      </c>
      <c r="Q1923">
        <v>14</v>
      </c>
      <c r="R1923">
        <v>1</v>
      </c>
      <c r="S1923">
        <v>1</v>
      </c>
      <c r="T1923">
        <v>3</v>
      </c>
      <c r="U1923" t="b">
        <v>1</v>
      </c>
      <c r="V1923" t="s">
        <v>1083</v>
      </c>
      <c r="W1923" t="s">
        <v>3441</v>
      </c>
      <c r="X1923" t="s">
        <v>14710</v>
      </c>
      <c r="Y1923">
        <v>21</v>
      </c>
      <c r="Z1923">
        <v>21</v>
      </c>
      <c r="AA1923">
        <v>2</v>
      </c>
      <c r="AB1923">
        <v>2</v>
      </c>
      <c r="AC1923">
        <v>16</v>
      </c>
    </row>
    <row r="1924" spans="1:29">
      <c r="A1924">
        <v>2075</v>
      </c>
      <c r="B1924" t="s">
        <v>805</v>
      </c>
      <c r="C1924" t="s">
        <v>3487</v>
      </c>
      <c r="J1924" t="s">
        <v>1436</v>
      </c>
      <c r="K1924">
        <v>0</v>
      </c>
      <c r="N1924" t="b">
        <v>1</v>
      </c>
      <c r="O1924" t="b">
        <v>0</v>
      </c>
      <c r="P1924" t="b">
        <v>0</v>
      </c>
      <c r="Q1924">
        <v>14</v>
      </c>
      <c r="R1924">
        <v>1</v>
      </c>
      <c r="S1924">
        <v>1</v>
      </c>
      <c r="T1924">
        <v>3</v>
      </c>
      <c r="U1924" t="b">
        <v>1</v>
      </c>
      <c r="V1924" t="s">
        <v>1083</v>
      </c>
      <c r="W1924" t="s">
        <v>3441</v>
      </c>
      <c r="X1924" t="s">
        <v>14692</v>
      </c>
      <c r="Y1924">
        <v>21</v>
      </c>
      <c r="Z1924">
        <v>21</v>
      </c>
      <c r="AA1924">
        <v>3</v>
      </c>
      <c r="AB1924">
        <v>3</v>
      </c>
      <c r="AC1924">
        <v>16</v>
      </c>
    </row>
    <row r="1925" spans="1:29">
      <c r="A1925">
        <v>2076</v>
      </c>
      <c r="B1925" t="s">
        <v>805</v>
      </c>
      <c r="C1925" t="s">
        <v>3488</v>
      </c>
      <c r="J1925" t="s">
        <v>1436</v>
      </c>
      <c r="K1925">
        <v>0</v>
      </c>
      <c r="N1925" t="b">
        <v>1</v>
      </c>
      <c r="O1925" t="b">
        <v>0</v>
      </c>
      <c r="P1925" t="b">
        <v>0</v>
      </c>
      <c r="Q1925">
        <v>14</v>
      </c>
      <c r="R1925">
        <v>1</v>
      </c>
      <c r="S1925">
        <v>1</v>
      </c>
      <c r="T1925">
        <v>3</v>
      </c>
      <c r="U1925" t="b">
        <v>1</v>
      </c>
      <c r="V1925" t="s">
        <v>1083</v>
      </c>
      <c r="W1925" t="s">
        <v>3441</v>
      </c>
      <c r="X1925" t="s">
        <v>14693</v>
      </c>
      <c r="Y1925">
        <v>21</v>
      </c>
      <c r="Z1925">
        <v>21</v>
      </c>
      <c r="AA1925">
        <v>4</v>
      </c>
      <c r="AB1925">
        <v>4</v>
      </c>
      <c r="AC1925">
        <v>16</v>
      </c>
    </row>
    <row r="1926" spans="1:29">
      <c r="A1926">
        <v>2077</v>
      </c>
      <c r="B1926" t="s">
        <v>805</v>
      </c>
      <c r="C1926" t="s">
        <v>3489</v>
      </c>
      <c r="J1926" t="s">
        <v>1436</v>
      </c>
      <c r="K1926">
        <v>0</v>
      </c>
      <c r="N1926" t="b">
        <v>1</v>
      </c>
      <c r="O1926" t="b">
        <v>0</v>
      </c>
      <c r="P1926" t="b">
        <v>0</v>
      </c>
      <c r="Q1926">
        <v>14</v>
      </c>
      <c r="R1926">
        <v>1</v>
      </c>
      <c r="S1926">
        <v>1</v>
      </c>
      <c r="T1926">
        <v>3</v>
      </c>
      <c r="U1926" t="b">
        <v>1</v>
      </c>
      <c r="V1926" t="s">
        <v>1083</v>
      </c>
      <c r="W1926" t="s">
        <v>3441</v>
      </c>
      <c r="X1926" t="s">
        <v>14471</v>
      </c>
      <c r="Y1926">
        <v>21</v>
      </c>
      <c r="Z1926">
        <v>21</v>
      </c>
      <c r="AA1926">
        <v>5</v>
      </c>
      <c r="AB1926">
        <v>5</v>
      </c>
      <c r="AC1926">
        <v>16</v>
      </c>
    </row>
    <row r="1927" spans="1:29">
      <c r="A1927">
        <v>2078</v>
      </c>
      <c r="B1927" t="s">
        <v>805</v>
      </c>
      <c r="C1927" t="s">
        <v>3490</v>
      </c>
      <c r="J1927" t="s">
        <v>1436</v>
      </c>
      <c r="K1927">
        <v>0</v>
      </c>
      <c r="N1927" t="b">
        <v>1</v>
      </c>
      <c r="O1927" t="b">
        <v>0</v>
      </c>
      <c r="P1927" t="b">
        <v>0</v>
      </c>
      <c r="Q1927">
        <v>14</v>
      </c>
      <c r="R1927">
        <v>1</v>
      </c>
      <c r="S1927">
        <v>1</v>
      </c>
      <c r="T1927">
        <v>3</v>
      </c>
      <c r="U1927" t="b">
        <v>1</v>
      </c>
      <c r="V1927" t="s">
        <v>1083</v>
      </c>
      <c r="W1927" t="s">
        <v>3441</v>
      </c>
      <c r="X1927" t="s">
        <v>14624</v>
      </c>
      <c r="Y1927">
        <v>21</v>
      </c>
      <c r="Z1927">
        <v>21</v>
      </c>
      <c r="AA1927">
        <v>6</v>
      </c>
      <c r="AB1927">
        <v>6</v>
      </c>
      <c r="AC1927">
        <v>16</v>
      </c>
    </row>
    <row r="1928" spans="1:29">
      <c r="A1928">
        <v>2079</v>
      </c>
      <c r="B1928" t="s">
        <v>805</v>
      </c>
      <c r="C1928" t="s">
        <v>3491</v>
      </c>
      <c r="J1928" t="s">
        <v>1436</v>
      </c>
      <c r="K1928">
        <v>0</v>
      </c>
      <c r="N1928" t="b">
        <v>1</v>
      </c>
      <c r="O1928" t="b">
        <v>0</v>
      </c>
      <c r="P1928" t="b">
        <v>0</v>
      </c>
      <c r="Q1928">
        <v>14</v>
      </c>
      <c r="R1928">
        <v>1</v>
      </c>
      <c r="S1928">
        <v>1</v>
      </c>
      <c r="T1928">
        <v>3</v>
      </c>
      <c r="U1928" t="b">
        <v>1</v>
      </c>
      <c r="V1928" t="s">
        <v>1083</v>
      </c>
      <c r="W1928" t="s">
        <v>3441</v>
      </c>
      <c r="X1928" t="s">
        <v>14633</v>
      </c>
      <c r="Y1928">
        <v>21</v>
      </c>
      <c r="Z1928">
        <v>21</v>
      </c>
      <c r="AA1928">
        <v>7</v>
      </c>
      <c r="AB1928">
        <v>7</v>
      </c>
      <c r="AC1928">
        <v>16</v>
      </c>
    </row>
    <row r="1929" spans="1:29">
      <c r="A1929">
        <v>2080</v>
      </c>
      <c r="B1929" t="s">
        <v>805</v>
      </c>
      <c r="C1929" t="s">
        <v>3492</v>
      </c>
      <c r="J1929" t="s">
        <v>1436</v>
      </c>
      <c r="K1929">
        <v>0</v>
      </c>
      <c r="N1929" t="b">
        <v>1</v>
      </c>
      <c r="O1929" t="b">
        <v>0</v>
      </c>
      <c r="P1929" t="b">
        <v>0</v>
      </c>
      <c r="Q1929">
        <v>14</v>
      </c>
      <c r="R1929">
        <v>1</v>
      </c>
      <c r="S1929">
        <v>1</v>
      </c>
      <c r="T1929">
        <v>3</v>
      </c>
      <c r="U1929" t="b">
        <v>1</v>
      </c>
      <c r="V1929" t="s">
        <v>1083</v>
      </c>
      <c r="W1929" t="s">
        <v>3441</v>
      </c>
      <c r="X1929" t="s">
        <v>14645</v>
      </c>
      <c r="Y1929">
        <v>21</v>
      </c>
      <c r="Z1929">
        <v>21</v>
      </c>
      <c r="AA1929">
        <v>9</v>
      </c>
      <c r="AB1929">
        <v>9</v>
      </c>
      <c r="AC1929">
        <v>16</v>
      </c>
    </row>
    <row r="1930" spans="1:29">
      <c r="A1930">
        <v>2081</v>
      </c>
      <c r="B1930" t="s">
        <v>805</v>
      </c>
      <c r="C1930" t="s">
        <v>3493</v>
      </c>
      <c r="J1930" t="s">
        <v>1458</v>
      </c>
      <c r="K1930">
        <v>0</v>
      </c>
      <c r="N1930" t="b">
        <v>0</v>
      </c>
      <c r="O1930" t="b">
        <v>1</v>
      </c>
      <c r="P1930" t="b">
        <v>0</v>
      </c>
      <c r="Q1930">
        <v>14</v>
      </c>
      <c r="R1930">
        <v>1</v>
      </c>
      <c r="S1930">
        <v>1</v>
      </c>
      <c r="T1930">
        <v>3</v>
      </c>
      <c r="U1930" t="b">
        <v>1</v>
      </c>
      <c r="V1930" t="s">
        <v>1083</v>
      </c>
      <c r="W1930" t="s">
        <v>3441</v>
      </c>
      <c r="X1930" t="s">
        <v>14726</v>
      </c>
      <c r="Y1930">
        <v>15</v>
      </c>
      <c r="Z1930">
        <v>15</v>
      </c>
      <c r="AA1930">
        <v>10</v>
      </c>
      <c r="AB1930">
        <v>10</v>
      </c>
      <c r="AC1930">
        <v>16</v>
      </c>
    </row>
    <row r="1931" spans="1:29">
      <c r="A1931">
        <v>2082</v>
      </c>
      <c r="B1931" t="s">
        <v>805</v>
      </c>
      <c r="C1931" t="s">
        <v>3494</v>
      </c>
      <c r="J1931" t="s">
        <v>1458</v>
      </c>
      <c r="K1931">
        <v>0</v>
      </c>
      <c r="N1931" t="b">
        <v>0</v>
      </c>
      <c r="O1931" t="b">
        <v>1</v>
      </c>
      <c r="P1931" t="b">
        <v>0</v>
      </c>
      <c r="Q1931">
        <v>14</v>
      </c>
      <c r="R1931">
        <v>1</v>
      </c>
      <c r="S1931">
        <v>1</v>
      </c>
      <c r="T1931">
        <v>3</v>
      </c>
      <c r="U1931" t="b">
        <v>1</v>
      </c>
      <c r="V1931" t="s">
        <v>1083</v>
      </c>
      <c r="W1931" t="s">
        <v>3441</v>
      </c>
      <c r="X1931" t="s">
        <v>14454</v>
      </c>
      <c r="Y1931">
        <v>16</v>
      </c>
      <c r="Z1931">
        <v>16</v>
      </c>
      <c r="AA1931">
        <v>10</v>
      </c>
      <c r="AB1931">
        <v>10</v>
      </c>
      <c r="AC1931">
        <v>16</v>
      </c>
    </row>
    <row r="1932" spans="1:29">
      <c r="A1932">
        <v>2083</v>
      </c>
      <c r="B1932" t="s">
        <v>805</v>
      </c>
      <c r="C1932" t="s">
        <v>3495</v>
      </c>
      <c r="J1932" t="s">
        <v>1458</v>
      </c>
      <c r="K1932">
        <v>0</v>
      </c>
      <c r="N1932" t="b">
        <v>0</v>
      </c>
      <c r="O1932" t="b">
        <v>1</v>
      </c>
      <c r="P1932" t="b">
        <v>0</v>
      </c>
      <c r="Q1932">
        <v>14</v>
      </c>
      <c r="R1932">
        <v>1</v>
      </c>
      <c r="S1932">
        <v>1</v>
      </c>
      <c r="T1932">
        <v>3</v>
      </c>
      <c r="U1932" t="b">
        <v>1</v>
      </c>
      <c r="V1932" t="s">
        <v>1083</v>
      </c>
      <c r="W1932" t="s">
        <v>3441</v>
      </c>
      <c r="X1932" t="s">
        <v>14452</v>
      </c>
      <c r="Y1932">
        <v>17</v>
      </c>
      <c r="Z1932">
        <v>17</v>
      </c>
      <c r="AA1932">
        <v>10</v>
      </c>
      <c r="AB1932">
        <v>10</v>
      </c>
      <c r="AC1932">
        <v>16</v>
      </c>
    </row>
    <row r="1933" spans="1:29">
      <c r="A1933">
        <v>2084</v>
      </c>
      <c r="B1933" t="s">
        <v>805</v>
      </c>
      <c r="C1933" t="s">
        <v>3496</v>
      </c>
      <c r="J1933" t="s">
        <v>1458</v>
      </c>
      <c r="K1933">
        <v>0</v>
      </c>
      <c r="N1933" t="b">
        <v>0</v>
      </c>
      <c r="O1933" t="b">
        <v>1</v>
      </c>
      <c r="P1933" t="b">
        <v>0</v>
      </c>
      <c r="Q1933">
        <v>14</v>
      </c>
      <c r="R1933">
        <v>1</v>
      </c>
      <c r="S1933">
        <v>1</v>
      </c>
      <c r="T1933">
        <v>3</v>
      </c>
      <c r="U1933" t="b">
        <v>1</v>
      </c>
      <c r="V1933" t="s">
        <v>1083</v>
      </c>
      <c r="W1933" t="s">
        <v>3441</v>
      </c>
      <c r="X1933" t="s">
        <v>14727</v>
      </c>
      <c r="Y1933">
        <v>18</v>
      </c>
      <c r="Z1933">
        <v>18</v>
      </c>
      <c r="AA1933">
        <v>10</v>
      </c>
      <c r="AB1933">
        <v>10</v>
      </c>
      <c r="AC1933">
        <v>16</v>
      </c>
    </row>
    <row r="1934" spans="1:29">
      <c r="A1934">
        <v>2085</v>
      </c>
      <c r="B1934" t="s">
        <v>805</v>
      </c>
      <c r="C1934" t="s">
        <v>3497</v>
      </c>
      <c r="J1934" t="s">
        <v>1458</v>
      </c>
      <c r="K1934">
        <v>0</v>
      </c>
      <c r="N1934" t="b">
        <v>0</v>
      </c>
      <c r="O1934" t="b">
        <v>1</v>
      </c>
      <c r="P1934" t="b">
        <v>0</v>
      </c>
      <c r="Q1934">
        <v>14</v>
      </c>
      <c r="R1934">
        <v>1</v>
      </c>
      <c r="S1934">
        <v>1</v>
      </c>
      <c r="T1934">
        <v>3</v>
      </c>
      <c r="U1934" t="b">
        <v>1</v>
      </c>
      <c r="V1934" t="s">
        <v>1083</v>
      </c>
      <c r="W1934" t="s">
        <v>3441</v>
      </c>
      <c r="X1934" t="s">
        <v>14455</v>
      </c>
      <c r="Y1934">
        <v>19</v>
      </c>
      <c r="Z1934">
        <v>19</v>
      </c>
      <c r="AA1934">
        <v>10</v>
      </c>
      <c r="AB1934">
        <v>10</v>
      </c>
      <c r="AC1934">
        <v>16</v>
      </c>
    </row>
    <row r="1935" spans="1:29">
      <c r="A1935">
        <v>2086</v>
      </c>
      <c r="B1935" t="s">
        <v>805</v>
      </c>
      <c r="C1935" t="s">
        <v>3498</v>
      </c>
      <c r="J1935" t="s">
        <v>1458</v>
      </c>
      <c r="K1935">
        <v>0</v>
      </c>
      <c r="N1935" t="b">
        <v>0</v>
      </c>
      <c r="O1935" t="b">
        <v>1</v>
      </c>
      <c r="P1935" t="b">
        <v>0</v>
      </c>
      <c r="Q1935">
        <v>14</v>
      </c>
      <c r="R1935">
        <v>1</v>
      </c>
      <c r="S1935">
        <v>1</v>
      </c>
      <c r="T1935">
        <v>3</v>
      </c>
      <c r="U1935" t="b">
        <v>1</v>
      </c>
      <c r="V1935" t="s">
        <v>1083</v>
      </c>
      <c r="W1935" t="s">
        <v>3441</v>
      </c>
      <c r="X1935" t="s">
        <v>14652</v>
      </c>
      <c r="Y1935">
        <v>20</v>
      </c>
      <c r="Z1935">
        <v>20</v>
      </c>
      <c r="AA1935">
        <v>10</v>
      </c>
      <c r="AB1935">
        <v>10</v>
      </c>
      <c r="AC1935">
        <v>16</v>
      </c>
    </row>
    <row r="1936" spans="1:29">
      <c r="A1936">
        <v>2087</v>
      </c>
      <c r="B1936" t="s">
        <v>805</v>
      </c>
      <c r="C1936" t="s">
        <v>3499</v>
      </c>
      <c r="J1936" t="s">
        <v>1458</v>
      </c>
      <c r="K1936">
        <v>0</v>
      </c>
      <c r="N1936" t="b">
        <v>0</v>
      </c>
      <c r="O1936" t="b">
        <v>1</v>
      </c>
      <c r="P1936" t="b">
        <v>0</v>
      </c>
      <c r="Q1936">
        <v>14</v>
      </c>
      <c r="R1936">
        <v>1</v>
      </c>
      <c r="S1936">
        <v>1</v>
      </c>
      <c r="T1936">
        <v>3</v>
      </c>
      <c r="U1936" t="b">
        <v>1</v>
      </c>
      <c r="V1936" t="s">
        <v>1083</v>
      </c>
      <c r="W1936" t="s">
        <v>3441</v>
      </c>
      <c r="X1936" t="s">
        <v>14653</v>
      </c>
      <c r="Y1936">
        <v>21</v>
      </c>
      <c r="Z1936">
        <v>21</v>
      </c>
      <c r="AA1936">
        <v>10</v>
      </c>
      <c r="AB1936">
        <v>10</v>
      </c>
      <c r="AC1936">
        <v>16</v>
      </c>
    </row>
    <row r="1937" spans="1:29">
      <c r="A1937">
        <v>2088</v>
      </c>
      <c r="B1937" t="s">
        <v>805</v>
      </c>
      <c r="C1937" t="s">
        <v>3500</v>
      </c>
      <c r="J1937" t="s">
        <v>1444</v>
      </c>
      <c r="K1937">
        <v>0</v>
      </c>
      <c r="N1937" t="b">
        <v>1</v>
      </c>
      <c r="O1937" t="b">
        <v>0</v>
      </c>
      <c r="P1937" t="b">
        <v>0</v>
      </c>
      <c r="Q1937">
        <v>14</v>
      </c>
      <c r="R1937">
        <v>1</v>
      </c>
      <c r="S1937">
        <v>1</v>
      </c>
      <c r="T1937">
        <v>3</v>
      </c>
      <c r="U1937" t="b">
        <v>1</v>
      </c>
      <c r="V1937" t="s">
        <v>1083</v>
      </c>
      <c r="W1937" t="s">
        <v>3441</v>
      </c>
      <c r="X1937" t="s">
        <v>14525</v>
      </c>
      <c r="Y1937">
        <v>15</v>
      </c>
      <c r="Z1937">
        <v>15</v>
      </c>
      <c r="AA1937">
        <v>11</v>
      </c>
      <c r="AB1937">
        <v>11</v>
      </c>
      <c r="AC1937">
        <v>16</v>
      </c>
    </row>
    <row r="1938" spans="1:29">
      <c r="A1938">
        <v>2089</v>
      </c>
      <c r="B1938" t="s">
        <v>805</v>
      </c>
      <c r="C1938" t="s">
        <v>3501</v>
      </c>
      <c r="J1938" t="s">
        <v>1444</v>
      </c>
      <c r="K1938">
        <v>0</v>
      </c>
      <c r="N1938" t="b">
        <v>1</v>
      </c>
      <c r="O1938" t="b">
        <v>0</v>
      </c>
      <c r="P1938" t="b">
        <v>0</v>
      </c>
      <c r="Q1938">
        <v>14</v>
      </c>
      <c r="R1938">
        <v>1</v>
      </c>
      <c r="S1938">
        <v>1</v>
      </c>
      <c r="T1938">
        <v>3</v>
      </c>
      <c r="U1938" t="b">
        <v>1</v>
      </c>
      <c r="V1938" t="s">
        <v>1083</v>
      </c>
      <c r="W1938" t="s">
        <v>3441</v>
      </c>
      <c r="X1938" t="s">
        <v>15425</v>
      </c>
      <c r="Y1938">
        <v>15</v>
      </c>
      <c r="Z1938">
        <v>15</v>
      </c>
      <c r="AA1938">
        <v>12</v>
      </c>
      <c r="AB1938">
        <v>12</v>
      </c>
      <c r="AC1938">
        <v>16</v>
      </c>
    </row>
    <row r="1939" spans="1:29">
      <c r="A1939">
        <v>2090</v>
      </c>
      <c r="B1939" t="s">
        <v>805</v>
      </c>
      <c r="C1939" t="s">
        <v>3502</v>
      </c>
      <c r="J1939" t="s">
        <v>1444</v>
      </c>
      <c r="K1939">
        <v>0</v>
      </c>
      <c r="N1939" t="b">
        <v>1</v>
      </c>
      <c r="O1939" t="b">
        <v>0</v>
      </c>
      <c r="P1939" t="b">
        <v>0</v>
      </c>
      <c r="Q1939">
        <v>14</v>
      </c>
      <c r="R1939">
        <v>1</v>
      </c>
      <c r="S1939">
        <v>1</v>
      </c>
      <c r="T1939">
        <v>3</v>
      </c>
      <c r="U1939" t="b">
        <v>1</v>
      </c>
      <c r="V1939" t="s">
        <v>1083</v>
      </c>
      <c r="W1939" t="s">
        <v>3441</v>
      </c>
      <c r="X1939" t="s">
        <v>15358</v>
      </c>
      <c r="Y1939">
        <v>16</v>
      </c>
      <c r="Z1939">
        <v>16</v>
      </c>
      <c r="AA1939">
        <v>11</v>
      </c>
      <c r="AB1939">
        <v>11</v>
      </c>
      <c r="AC1939">
        <v>16</v>
      </c>
    </row>
    <row r="1940" spans="1:29">
      <c r="A1940">
        <v>2091</v>
      </c>
      <c r="B1940" t="s">
        <v>805</v>
      </c>
      <c r="C1940" t="s">
        <v>3503</v>
      </c>
      <c r="J1940" t="s">
        <v>1444</v>
      </c>
      <c r="K1940">
        <v>0</v>
      </c>
      <c r="N1940" t="b">
        <v>1</v>
      </c>
      <c r="O1940" t="b">
        <v>0</v>
      </c>
      <c r="P1940" t="b">
        <v>0</v>
      </c>
      <c r="Q1940">
        <v>14</v>
      </c>
      <c r="R1940">
        <v>1</v>
      </c>
      <c r="S1940">
        <v>1</v>
      </c>
      <c r="T1940">
        <v>3</v>
      </c>
      <c r="U1940" t="b">
        <v>1</v>
      </c>
      <c r="V1940" t="s">
        <v>1083</v>
      </c>
      <c r="W1940" t="s">
        <v>3441</v>
      </c>
      <c r="X1940" t="s">
        <v>15426</v>
      </c>
      <c r="Y1940">
        <v>16</v>
      </c>
      <c r="Z1940">
        <v>16</v>
      </c>
      <c r="AA1940">
        <v>12</v>
      </c>
      <c r="AB1940">
        <v>12</v>
      </c>
      <c r="AC1940">
        <v>16</v>
      </c>
    </row>
    <row r="1941" spans="1:29">
      <c r="A1941">
        <v>2092</v>
      </c>
      <c r="B1941" t="s">
        <v>805</v>
      </c>
      <c r="C1941" t="s">
        <v>3504</v>
      </c>
      <c r="J1941" t="s">
        <v>1444</v>
      </c>
      <c r="K1941">
        <v>0</v>
      </c>
      <c r="N1941" t="b">
        <v>1</v>
      </c>
      <c r="O1941" t="b">
        <v>0</v>
      </c>
      <c r="P1941" t="b">
        <v>0</v>
      </c>
      <c r="Q1941">
        <v>14</v>
      </c>
      <c r="R1941">
        <v>1</v>
      </c>
      <c r="S1941">
        <v>1</v>
      </c>
      <c r="T1941">
        <v>3</v>
      </c>
      <c r="U1941" t="b">
        <v>1</v>
      </c>
      <c r="V1941" t="s">
        <v>1083</v>
      </c>
      <c r="W1941" t="s">
        <v>3441</v>
      </c>
      <c r="X1941" t="s">
        <v>14528</v>
      </c>
      <c r="Y1941">
        <v>17</v>
      </c>
      <c r="Z1941">
        <v>17</v>
      </c>
      <c r="AA1941">
        <v>11</v>
      </c>
      <c r="AB1941">
        <v>11</v>
      </c>
      <c r="AC1941">
        <v>16</v>
      </c>
    </row>
    <row r="1942" spans="1:29">
      <c r="A1942">
        <v>2093</v>
      </c>
      <c r="B1942" t="s">
        <v>805</v>
      </c>
      <c r="C1942" t="s">
        <v>3505</v>
      </c>
      <c r="J1942" t="s">
        <v>1444</v>
      </c>
      <c r="K1942">
        <v>0</v>
      </c>
      <c r="N1942" t="b">
        <v>1</v>
      </c>
      <c r="O1942" t="b">
        <v>0</v>
      </c>
      <c r="P1942" t="b">
        <v>0</v>
      </c>
      <c r="Q1942">
        <v>14</v>
      </c>
      <c r="R1942">
        <v>1</v>
      </c>
      <c r="S1942">
        <v>1</v>
      </c>
      <c r="T1942">
        <v>3</v>
      </c>
      <c r="U1942" t="b">
        <v>1</v>
      </c>
      <c r="V1942" t="s">
        <v>1083</v>
      </c>
      <c r="W1942" t="s">
        <v>3441</v>
      </c>
      <c r="X1942" t="s">
        <v>15427</v>
      </c>
      <c r="Y1942">
        <v>17</v>
      </c>
      <c r="Z1942">
        <v>17</v>
      </c>
      <c r="AA1942">
        <v>12</v>
      </c>
      <c r="AB1942">
        <v>12</v>
      </c>
      <c r="AC1942">
        <v>16</v>
      </c>
    </row>
    <row r="1943" spans="1:29">
      <c r="A1943">
        <v>2094</v>
      </c>
      <c r="B1943" t="s">
        <v>805</v>
      </c>
      <c r="C1943" t="s">
        <v>3506</v>
      </c>
      <c r="J1943" t="s">
        <v>1444</v>
      </c>
      <c r="K1943">
        <v>0</v>
      </c>
      <c r="N1943" t="b">
        <v>1</v>
      </c>
      <c r="O1943" t="b">
        <v>0</v>
      </c>
      <c r="P1943" t="b">
        <v>0</v>
      </c>
      <c r="Q1943">
        <v>14</v>
      </c>
      <c r="R1943">
        <v>1</v>
      </c>
      <c r="S1943">
        <v>1</v>
      </c>
      <c r="T1943">
        <v>3</v>
      </c>
      <c r="U1943" t="b">
        <v>1</v>
      </c>
      <c r="V1943" t="s">
        <v>1083</v>
      </c>
      <c r="W1943" t="s">
        <v>3441</v>
      </c>
      <c r="X1943" t="s">
        <v>15359</v>
      </c>
      <c r="Y1943">
        <v>18</v>
      </c>
      <c r="Z1943">
        <v>18</v>
      </c>
      <c r="AA1943">
        <v>11</v>
      </c>
      <c r="AB1943">
        <v>11</v>
      </c>
      <c r="AC1943">
        <v>16</v>
      </c>
    </row>
    <row r="1944" spans="1:29">
      <c r="A1944">
        <v>2095</v>
      </c>
      <c r="B1944" t="s">
        <v>805</v>
      </c>
      <c r="C1944" t="s">
        <v>3507</v>
      </c>
      <c r="J1944" t="s">
        <v>1444</v>
      </c>
      <c r="K1944">
        <v>0</v>
      </c>
      <c r="N1944" t="b">
        <v>1</v>
      </c>
      <c r="O1944" t="b">
        <v>0</v>
      </c>
      <c r="P1944" t="b">
        <v>0</v>
      </c>
      <c r="Q1944">
        <v>14</v>
      </c>
      <c r="R1944">
        <v>1</v>
      </c>
      <c r="S1944">
        <v>1</v>
      </c>
      <c r="T1944">
        <v>3</v>
      </c>
      <c r="U1944" t="b">
        <v>1</v>
      </c>
      <c r="V1944" t="s">
        <v>1083</v>
      </c>
      <c r="W1944" t="s">
        <v>3441</v>
      </c>
      <c r="X1944" t="s">
        <v>15428</v>
      </c>
      <c r="Y1944">
        <v>18</v>
      </c>
      <c r="Z1944">
        <v>18</v>
      </c>
      <c r="AA1944">
        <v>12</v>
      </c>
      <c r="AB1944">
        <v>12</v>
      </c>
      <c r="AC1944">
        <v>16</v>
      </c>
    </row>
    <row r="1945" spans="1:29">
      <c r="A1945">
        <v>2096</v>
      </c>
      <c r="B1945" t="s">
        <v>805</v>
      </c>
      <c r="C1945" t="s">
        <v>3508</v>
      </c>
      <c r="J1945" t="s">
        <v>1444</v>
      </c>
      <c r="K1945">
        <v>0</v>
      </c>
      <c r="N1945" t="b">
        <v>1</v>
      </c>
      <c r="O1945" t="b">
        <v>0</v>
      </c>
      <c r="P1945" t="b">
        <v>0</v>
      </c>
      <c r="Q1945">
        <v>14</v>
      </c>
      <c r="R1945">
        <v>1</v>
      </c>
      <c r="S1945">
        <v>1</v>
      </c>
      <c r="T1945">
        <v>3</v>
      </c>
      <c r="U1945" t="b">
        <v>1</v>
      </c>
      <c r="V1945" t="s">
        <v>1083</v>
      </c>
      <c r="W1945" t="s">
        <v>3441</v>
      </c>
      <c r="X1945" t="s">
        <v>15360</v>
      </c>
      <c r="Y1945">
        <v>19</v>
      </c>
      <c r="Z1945">
        <v>19</v>
      </c>
      <c r="AA1945">
        <v>11</v>
      </c>
      <c r="AB1945">
        <v>11</v>
      </c>
      <c r="AC1945">
        <v>16</v>
      </c>
    </row>
    <row r="1946" spans="1:29">
      <c r="A1946">
        <v>2097</v>
      </c>
      <c r="B1946" t="s">
        <v>805</v>
      </c>
      <c r="C1946" t="s">
        <v>3509</v>
      </c>
      <c r="J1946" t="s">
        <v>1444</v>
      </c>
      <c r="K1946">
        <v>0</v>
      </c>
      <c r="N1946" t="b">
        <v>1</v>
      </c>
      <c r="O1946" t="b">
        <v>0</v>
      </c>
      <c r="P1946" t="b">
        <v>0</v>
      </c>
      <c r="Q1946">
        <v>14</v>
      </c>
      <c r="R1946">
        <v>1</v>
      </c>
      <c r="S1946">
        <v>1</v>
      </c>
      <c r="T1946">
        <v>3</v>
      </c>
      <c r="U1946" t="b">
        <v>1</v>
      </c>
      <c r="V1946" t="s">
        <v>1083</v>
      </c>
      <c r="W1946" t="s">
        <v>3441</v>
      </c>
      <c r="X1946" t="s">
        <v>15429</v>
      </c>
      <c r="Y1946">
        <v>19</v>
      </c>
      <c r="Z1946">
        <v>19</v>
      </c>
      <c r="AA1946">
        <v>12</v>
      </c>
      <c r="AB1946">
        <v>12</v>
      </c>
      <c r="AC1946">
        <v>16</v>
      </c>
    </row>
    <row r="1947" spans="1:29">
      <c r="A1947">
        <v>2098</v>
      </c>
      <c r="B1947" t="s">
        <v>805</v>
      </c>
      <c r="C1947" t="s">
        <v>3510</v>
      </c>
      <c r="J1947" t="s">
        <v>1444</v>
      </c>
      <c r="K1947">
        <v>0</v>
      </c>
      <c r="N1947" t="b">
        <v>1</v>
      </c>
      <c r="O1947" t="b">
        <v>0</v>
      </c>
      <c r="P1947" t="b">
        <v>0</v>
      </c>
      <c r="Q1947">
        <v>14</v>
      </c>
      <c r="R1947">
        <v>1</v>
      </c>
      <c r="S1947">
        <v>1</v>
      </c>
      <c r="T1947">
        <v>3</v>
      </c>
      <c r="U1947" t="b">
        <v>1</v>
      </c>
      <c r="V1947" t="s">
        <v>1083</v>
      </c>
      <c r="W1947" t="s">
        <v>3441</v>
      </c>
      <c r="X1947" t="s">
        <v>15361</v>
      </c>
      <c r="Y1947">
        <v>20</v>
      </c>
      <c r="Z1947">
        <v>20</v>
      </c>
      <c r="AA1947">
        <v>11</v>
      </c>
      <c r="AB1947">
        <v>11</v>
      </c>
      <c r="AC1947">
        <v>16</v>
      </c>
    </row>
    <row r="1948" spans="1:29">
      <c r="A1948">
        <v>2099</v>
      </c>
      <c r="B1948" t="s">
        <v>805</v>
      </c>
      <c r="C1948" t="s">
        <v>3511</v>
      </c>
      <c r="J1948" t="s">
        <v>1444</v>
      </c>
      <c r="K1948">
        <v>0</v>
      </c>
      <c r="N1948" t="b">
        <v>1</v>
      </c>
      <c r="O1948" t="b">
        <v>0</v>
      </c>
      <c r="P1948" t="b">
        <v>0</v>
      </c>
      <c r="Q1948">
        <v>14</v>
      </c>
      <c r="R1948">
        <v>1</v>
      </c>
      <c r="S1948">
        <v>1</v>
      </c>
      <c r="T1948">
        <v>3</v>
      </c>
      <c r="U1948" t="b">
        <v>1</v>
      </c>
      <c r="V1948" t="s">
        <v>1083</v>
      </c>
      <c r="W1948" t="s">
        <v>3441</v>
      </c>
      <c r="X1948" t="s">
        <v>15430</v>
      </c>
      <c r="Y1948">
        <v>20</v>
      </c>
      <c r="Z1948">
        <v>20</v>
      </c>
      <c r="AA1948">
        <v>12</v>
      </c>
      <c r="AB1948">
        <v>12</v>
      </c>
      <c r="AC1948">
        <v>16</v>
      </c>
    </row>
    <row r="1949" spans="1:29">
      <c r="A1949">
        <v>2100</v>
      </c>
      <c r="B1949" t="s">
        <v>805</v>
      </c>
      <c r="C1949" t="s">
        <v>3512</v>
      </c>
      <c r="J1949" t="s">
        <v>1444</v>
      </c>
      <c r="K1949">
        <v>0</v>
      </c>
      <c r="N1949" t="b">
        <v>1</v>
      </c>
      <c r="O1949" t="b">
        <v>0</v>
      </c>
      <c r="P1949" t="b">
        <v>0</v>
      </c>
      <c r="Q1949">
        <v>14</v>
      </c>
      <c r="R1949">
        <v>1</v>
      </c>
      <c r="S1949">
        <v>1</v>
      </c>
      <c r="T1949">
        <v>3</v>
      </c>
      <c r="U1949" t="b">
        <v>1</v>
      </c>
      <c r="V1949" t="s">
        <v>1083</v>
      </c>
      <c r="W1949" t="s">
        <v>3441</v>
      </c>
      <c r="X1949" t="s">
        <v>15362</v>
      </c>
      <c r="Y1949">
        <v>21</v>
      </c>
      <c r="Z1949">
        <v>21</v>
      </c>
      <c r="AA1949">
        <v>11</v>
      </c>
      <c r="AB1949">
        <v>11</v>
      </c>
      <c r="AC1949">
        <v>16</v>
      </c>
    </row>
    <row r="1950" spans="1:29">
      <c r="A1950">
        <v>2101</v>
      </c>
      <c r="B1950" t="s">
        <v>805</v>
      </c>
      <c r="C1950" t="s">
        <v>3513</v>
      </c>
      <c r="J1950" t="s">
        <v>1444</v>
      </c>
      <c r="K1950">
        <v>0</v>
      </c>
      <c r="N1950" t="b">
        <v>1</v>
      </c>
      <c r="O1950" t="b">
        <v>0</v>
      </c>
      <c r="P1950" t="b">
        <v>0</v>
      </c>
      <c r="Q1950">
        <v>14</v>
      </c>
      <c r="R1950">
        <v>1</v>
      </c>
      <c r="S1950">
        <v>1</v>
      </c>
      <c r="T1950">
        <v>3</v>
      </c>
      <c r="U1950" t="b">
        <v>1</v>
      </c>
      <c r="V1950" t="s">
        <v>1083</v>
      </c>
      <c r="W1950" t="s">
        <v>3441</v>
      </c>
      <c r="X1950" t="s">
        <v>15431</v>
      </c>
      <c r="Y1950">
        <v>21</v>
      </c>
      <c r="Z1950">
        <v>21</v>
      </c>
      <c r="AA1950">
        <v>12</v>
      </c>
      <c r="AB1950">
        <v>12</v>
      </c>
      <c r="AC1950">
        <v>16</v>
      </c>
    </row>
    <row r="1951" spans="1:29">
      <c r="A1951">
        <v>2102</v>
      </c>
      <c r="B1951" t="s">
        <v>805</v>
      </c>
      <c r="C1951" t="s">
        <v>3514</v>
      </c>
      <c r="J1951" t="s">
        <v>1444</v>
      </c>
      <c r="K1951">
        <v>0</v>
      </c>
      <c r="N1951" t="b">
        <v>0</v>
      </c>
      <c r="O1951" t="b">
        <v>1</v>
      </c>
      <c r="P1951" t="b">
        <v>0</v>
      </c>
      <c r="Q1951">
        <v>14</v>
      </c>
      <c r="R1951">
        <v>1</v>
      </c>
      <c r="S1951">
        <v>1</v>
      </c>
      <c r="T1951">
        <v>3</v>
      </c>
      <c r="U1951" t="b">
        <v>1</v>
      </c>
      <c r="V1951" t="s">
        <v>1083</v>
      </c>
      <c r="W1951" t="s">
        <v>3441</v>
      </c>
      <c r="X1951" t="s">
        <v>15363</v>
      </c>
      <c r="Y1951">
        <v>22</v>
      </c>
      <c r="Z1951">
        <v>22</v>
      </c>
      <c r="AA1951">
        <v>11</v>
      </c>
      <c r="AB1951">
        <v>11</v>
      </c>
      <c r="AC1951">
        <v>16</v>
      </c>
    </row>
    <row r="1952" spans="1:29">
      <c r="A1952">
        <v>2103</v>
      </c>
      <c r="B1952" t="s">
        <v>805</v>
      </c>
      <c r="C1952" t="s">
        <v>3515</v>
      </c>
      <c r="J1952" t="s">
        <v>1444</v>
      </c>
      <c r="K1952">
        <v>0</v>
      </c>
      <c r="N1952" t="b">
        <v>0</v>
      </c>
      <c r="O1952" t="b">
        <v>1</v>
      </c>
      <c r="P1952" t="b">
        <v>0</v>
      </c>
      <c r="Q1952">
        <v>14</v>
      </c>
      <c r="R1952">
        <v>1</v>
      </c>
      <c r="S1952">
        <v>1</v>
      </c>
      <c r="T1952">
        <v>3</v>
      </c>
      <c r="U1952" t="b">
        <v>1</v>
      </c>
      <c r="V1952" t="s">
        <v>1083</v>
      </c>
      <c r="W1952" t="s">
        <v>3441</v>
      </c>
      <c r="X1952" t="s">
        <v>15432</v>
      </c>
      <c r="Y1952">
        <v>22</v>
      </c>
      <c r="Z1952">
        <v>22</v>
      </c>
      <c r="AA1952">
        <v>12</v>
      </c>
      <c r="AB1952">
        <v>12</v>
      </c>
      <c r="AC1952">
        <v>16</v>
      </c>
    </row>
    <row r="1953" spans="1:29">
      <c r="A1953">
        <v>2104</v>
      </c>
      <c r="B1953" t="s">
        <v>805</v>
      </c>
      <c r="C1953" t="s">
        <v>3516</v>
      </c>
      <c r="J1953" t="s">
        <v>1444</v>
      </c>
      <c r="K1953">
        <v>0</v>
      </c>
      <c r="N1953" t="b">
        <v>0</v>
      </c>
      <c r="O1953" t="b">
        <v>1</v>
      </c>
      <c r="P1953" t="b">
        <v>0</v>
      </c>
      <c r="Q1953">
        <v>14</v>
      </c>
      <c r="R1953">
        <v>1</v>
      </c>
      <c r="S1953">
        <v>1</v>
      </c>
      <c r="T1953">
        <v>3</v>
      </c>
      <c r="U1953" t="b">
        <v>1</v>
      </c>
      <c r="V1953" t="s">
        <v>1083</v>
      </c>
      <c r="W1953" t="s">
        <v>3441</v>
      </c>
      <c r="X1953" t="s">
        <v>15433</v>
      </c>
      <c r="Y1953">
        <v>15</v>
      </c>
      <c r="Z1953">
        <v>15</v>
      </c>
      <c r="AA1953">
        <v>13</v>
      </c>
      <c r="AB1953">
        <v>13</v>
      </c>
      <c r="AC1953">
        <v>16</v>
      </c>
    </row>
    <row r="1954" spans="1:29">
      <c r="A1954">
        <v>2105</v>
      </c>
      <c r="B1954" t="s">
        <v>805</v>
      </c>
      <c r="C1954" t="s">
        <v>3517</v>
      </c>
      <c r="J1954" t="s">
        <v>1444</v>
      </c>
      <c r="K1954">
        <v>0</v>
      </c>
      <c r="N1954" t="b">
        <v>0</v>
      </c>
      <c r="O1954" t="b">
        <v>1</v>
      </c>
      <c r="P1954" t="b">
        <v>0</v>
      </c>
      <c r="Q1954">
        <v>14</v>
      </c>
      <c r="R1954">
        <v>1</v>
      </c>
      <c r="S1954">
        <v>1</v>
      </c>
      <c r="T1954">
        <v>3</v>
      </c>
      <c r="U1954" t="b">
        <v>1</v>
      </c>
      <c r="V1954" t="s">
        <v>1083</v>
      </c>
      <c r="W1954" t="s">
        <v>3441</v>
      </c>
      <c r="X1954" t="s">
        <v>15434</v>
      </c>
      <c r="Y1954">
        <v>15</v>
      </c>
      <c r="Z1954">
        <v>15</v>
      </c>
      <c r="AA1954">
        <v>14</v>
      </c>
      <c r="AB1954">
        <v>14</v>
      </c>
      <c r="AC1954">
        <v>16</v>
      </c>
    </row>
    <row r="1955" spans="1:29">
      <c r="A1955">
        <v>2106</v>
      </c>
      <c r="B1955" t="s">
        <v>805</v>
      </c>
      <c r="C1955" t="s">
        <v>3518</v>
      </c>
      <c r="J1955" t="s">
        <v>1444</v>
      </c>
      <c r="K1955">
        <v>0</v>
      </c>
      <c r="N1955" t="b">
        <v>0</v>
      </c>
      <c r="O1955" t="b">
        <v>1</v>
      </c>
      <c r="P1955" t="b">
        <v>0</v>
      </c>
      <c r="Q1955">
        <v>14</v>
      </c>
      <c r="R1955">
        <v>1</v>
      </c>
      <c r="S1955">
        <v>1</v>
      </c>
      <c r="T1955">
        <v>3</v>
      </c>
      <c r="U1955" t="b">
        <v>1</v>
      </c>
      <c r="V1955" t="s">
        <v>1083</v>
      </c>
      <c r="W1955" t="s">
        <v>3441</v>
      </c>
      <c r="X1955" t="s">
        <v>15435</v>
      </c>
      <c r="Y1955">
        <v>16</v>
      </c>
      <c r="Z1955">
        <v>16</v>
      </c>
      <c r="AA1955">
        <v>13</v>
      </c>
      <c r="AB1955">
        <v>13</v>
      </c>
      <c r="AC1955">
        <v>16</v>
      </c>
    </row>
    <row r="1956" spans="1:29">
      <c r="A1956">
        <v>2107</v>
      </c>
      <c r="B1956" t="s">
        <v>805</v>
      </c>
      <c r="C1956" t="s">
        <v>3519</v>
      </c>
      <c r="J1956" t="s">
        <v>1444</v>
      </c>
      <c r="K1956">
        <v>0</v>
      </c>
      <c r="N1956" t="b">
        <v>0</v>
      </c>
      <c r="O1956" t="b">
        <v>1</v>
      </c>
      <c r="P1956" t="b">
        <v>0</v>
      </c>
      <c r="Q1956">
        <v>14</v>
      </c>
      <c r="R1956">
        <v>1</v>
      </c>
      <c r="S1956">
        <v>1</v>
      </c>
      <c r="T1956">
        <v>3</v>
      </c>
      <c r="U1956" t="b">
        <v>1</v>
      </c>
      <c r="V1956" t="s">
        <v>1083</v>
      </c>
      <c r="W1956" t="s">
        <v>3441</v>
      </c>
      <c r="X1956" t="s">
        <v>15436</v>
      </c>
      <c r="Y1956">
        <v>16</v>
      </c>
      <c r="Z1956">
        <v>16</v>
      </c>
      <c r="AA1956">
        <v>14</v>
      </c>
      <c r="AB1956">
        <v>14</v>
      </c>
      <c r="AC1956">
        <v>16</v>
      </c>
    </row>
    <row r="1957" spans="1:29">
      <c r="A1957">
        <v>2108</v>
      </c>
      <c r="B1957" t="s">
        <v>805</v>
      </c>
      <c r="C1957" t="s">
        <v>3520</v>
      </c>
      <c r="J1957" t="s">
        <v>1444</v>
      </c>
      <c r="K1957">
        <v>0</v>
      </c>
      <c r="N1957" t="b">
        <v>0</v>
      </c>
      <c r="O1957" t="b">
        <v>1</v>
      </c>
      <c r="P1957" t="b">
        <v>0</v>
      </c>
      <c r="Q1957">
        <v>14</v>
      </c>
      <c r="R1957">
        <v>1</v>
      </c>
      <c r="S1957">
        <v>1</v>
      </c>
      <c r="T1957">
        <v>3</v>
      </c>
      <c r="U1957" t="b">
        <v>1</v>
      </c>
      <c r="V1957" t="s">
        <v>1083</v>
      </c>
      <c r="W1957" t="s">
        <v>3441</v>
      </c>
      <c r="X1957" t="s">
        <v>15437</v>
      </c>
      <c r="Y1957">
        <v>17</v>
      </c>
      <c r="Z1957">
        <v>17</v>
      </c>
      <c r="AA1957">
        <v>13</v>
      </c>
      <c r="AB1957">
        <v>13</v>
      </c>
      <c r="AC1957">
        <v>16</v>
      </c>
    </row>
    <row r="1958" spans="1:29">
      <c r="A1958">
        <v>2109</v>
      </c>
      <c r="B1958" t="s">
        <v>805</v>
      </c>
      <c r="C1958" t="s">
        <v>3521</v>
      </c>
      <c r="J1958" t="s">
        <v>1444</v>
      </c>
      <c r="K1958">
        <v>0</v>
      </c>
      <c r="N1958" t="b">
        <v>0</v>
      </c>
      <c r="O1958" t="b">
        <v>1</v>
      </c>
      <c r="P1958" t="b">
        <v>0</v>
      </c>
      <c r="Q1958">
        <v>14</v>
      </c>
      <c r="R1958">
        <v>1</v>
      </c>
      <c r="S1958">
        <v>1</v>
      </c>
      <c r="T1958">
        <v>3</v>
      </c>
      <c r="U1958" t="b">
        <v>1</v>
      </c>
      <c r="V1958" t="s">
        <v>1083</v>
      </c>
      <c r="W1958" t="s">
        <v>3441</v>
      </c>
      <c r="X1958" t="s">
        <v>15438</v>
      </c>
      <c r="Y1958">
        <v>17</v>
      </c>
      <c r="Z1958">
        <v>17</v>
      </c>
      <c r="AA1958">
        <v>14</v>
      </c>
      <c r="AB1958">
        <v>14</v>
      </c>
      <c r="AC1958">
        <v>16</v>
      </c>
    </row>
    <row r="1959" spans="1:29">
      <c r="A1959">
        <v>2110</v>
      </c>
      <c r="B1959" t="s">
        <v>805</v>
      </c>
      <c r="C1959" t="s">
        <v>3522</v>
      </c>
      <c r="J1959" t="s">
        <v>1444</v>
      </c>
      <c r="K1959">
        <v>0</v>
      </c>
      <c r="N1959" t="b">
        <v>0</v>
      </c>
      <c r="O1959" t="b">
        <v>1</v>
      </c>
      <c r="P1959" t="b">
        <v>0</v>
      </c>
      <c r="Q1959">
        <v>14</v>
      </c>
      <c r="R1959">
        <v>1</v>
      </c>
      <c r="S1959">
        <v>1</v>
      </c>
      <c r="T1959">
        <v>3</v>
      </c>
      <c r="U1959" t="b">
        <v>1</v>
      </c>
      <c r="V1959" t="s">
        <v>1083</v>
      </c>
      <c r="W1959" t="s">
        <v>3441</v>
      </c>
      <c r="X1959" t="s">
        <v>15439</v>
      </c>
      <c r="Y1959">
        <v>18</v>
      </c>
      <c r="Z1959">
        <v>18</v>
      </c>
      <c r="AA1959">
        <v>13</v>
      </c>
      <c r="AB1959">
        <v>13</v>
      </c>
      <c r="AC1959">
        <v>16</v>
      </c>
    </row>
    <row r="1960" spans="1:29">
      <c r="A1960">
        <v>2111</v>
      </c>
      <c r="B1960" t="s">
        <v>805</v>
      </c>
      <c r="C1960" t="s">
        <v>3523</v>
      </c>
      <c r="J1960" t="s">
        <v>1444</v>
      </c>
      <c r="K1960">
        <v>0</v>
      </c>
      <c r="N1960" t="b">
        <v>0</v>
      </c>
      <c r="O1960" t="b">
        <v>1</v>
      </c>
      <c r="P1960" t="b">
        <v>0</v>
      </c>
      <c r="Q1960">
        <v>14</v>
      </c>
      <c r="R1960">
        <v>1</v>
      </c>
      <c r="S1960">
        <v>1</v>
      </c>
      <c r="T1960">
        <v>3</v>
      </c>
      <c r="U1960" t="b">
        <v>1</v>
      </c>
      <c r="V1960" t="s">
        <v>1083</v>
      </c>
      <c r="W1960" t="s">
        <v>3441</v>
      </c>
      <c r="X1960" t="s">
        <v>15440</v>
      </c>
      <c r="Y1960">
        <v>18</v>
      </c>
      <c r="Z1960">
        <v>18</v>
      </c>
      <c r="AA1960">
        <v>14</v>
      </c>
      <c r="AB1960">
        <v>14</v>
      </c>
      <c r="AC1960">
        <v>16</v>
      </c>
    </row>
    <row r="1961" spans="1:29">
      <c r="A1961">
        <v>2112</v>
      </c>
      <c r="B1961" t="s">
        <v>805</v>
      </c>
      <c r="C1961" t="s">
        <v>3524</v>
      </c>
      <c r="J1961" t="s">
        <v>1444</v>
      </c>
      <c r="K1961">
        <v>0</v>
      </c>
      <c r="N1961" t="b">
        <v>0</v>
      </c>
      <c r="O1961" t="b">
        <v>1</v>
      </c>
      <c r="P1961" t="b">
        <v>0</v>
      </c>
      <c r="Q1961">
        <v>14</v>
      </c>
      <c r="R1961">
        <v>1</v>
      </c>
      <c r="S1961">
        <v>1</v>
      </c>
      <c r="T1961">
        <v>3</v>
      </c>
      <c r="U1961" t="b">
        <v>1</v>
      </c>
      <c r="V1961" t="s">
        <v>1083</v>
      </c>
      <c r="W1961" t="s">
        <v>3441</v>
      </c>
      <c r="X1961" t="s">
        <v>15441</v>
      </c>
      <c r="Y1961">
        <v>19</v>
      </c>
      <c r="Z1961">
        <v>19</v>
      </c>
      <c r="AA1961">
        <v>13</v>
      </c>
      <c r="AB1961">
        <v>13</v>
      </c>
      <c r="AC1961">
        <v>16</v>
      </c>
    </row>
    <row r="1962" spans="1:29">
      <c r="A1962">
        <v>2113</v>
      </c>
      <c r="B1962" t="s">
        <v>805</v>
      </c>
      <c r="C1962" t="s">
        <v>3525</v>
      </c>
      <c r="J1962" t="s">
        <v>1444</v>
      </c>
      <c r="K1962">
        <v>0</v>
      </c>
      <c r="N1962" t="b">
        <v>0</v>
      </c>
      <c r="O1962" t="b">
        <v>1</v>
      </c>
      <c r="P1962" t="b">
        <v>0</v>
      </c>
      <c r="Q1962">
        <v>14</v>
      </c>
      <c r="R1962">
        <v>1</v>
      </c>
      <c r="S1962">
        <v>1</v>
      </c>
      <c r="T1962">
        <v>3</v>
      </c>
      <c r="U1962" t="b">
        <v>1</v>
      </c>
      <c r="V1962" t="s">
        <v>1083</v>
      </c>
      <c r="W1962" t="s">
        <v>3441</v>
      </c>
      <c r="X1962" t="s">
        <v>15442</v>
      </c>
      <c r="Y1962">
        <v>19</v>
      </c>
      <c r="Z1962">
        <v>19</v>
      </c>
      <c r="AA1962">
        <v>14</v>
      </c>
      <c r="AB1962">
        <v>14</v>
      </c>
      <c r="AC1962">
        <v>16</v>
      </c>
    </row>
    <row r="1963" spans="1:29">
      <c r="A1963">
        <v>2114</v>
      </c>
      <c r="B1963" t="s">
        <v>805</v>
      </c>
      <c r="C1963" t="s">
        <v>3526</v>
      </c>
      <c r="J1963" t="s">
        <v>1444</v>
      </c>
      <c r="K1963">
        <v>0</v>
      </c>
      <c r="N1963" t="b">
        <v>0</v>
      </c>
      <c r="O1963" t="b">
        <v>1</v>
      </c>
      <c r="P1963" t="b">
        <v>0</v>
      </c>
      <c r="Q1963">
        <v>14</v>
      </c>
      <c r="R1963">
        <v>1</v>
      </c>
      <c r="S1963">
        <v>1</v>
      </c>
      <c r="T1963">
        <v>3</v>
      </c>
      <c r="U1963" t="b">
        <v>1</v>
      </c>
      <c r="V1963" t="s">
        <v>1083</v>
      </c>
      <c r="W1963" t="s">
        <v>3441</v>
      </c>
      <c r="X1963" t="s">
        <v>15443</v>
      </c>
      <c r="Y1963">
        <v>20</v>
      </c>
      <c r="Z1963">
        <v>20</v>
      </c>
      <c r="AA1963">
        <v>13</v>
      </c>
      <c r="AB1963">
        <v>13</v>
      </c>
      <c r="AC1963">
        <v>16</v>
      </c>
    </row>
    <row r="1964" spans="1:29">
      <c r="A1964">
        <v>2115</v>
      </c>
      <c r="B1964" t="s">
        <v>805</v>
      </c>
      <c r="C1964" t="s">
        <v>3527</v>
      </c>
      <c r="J1964" t="s">
        <v>1444</v>
      </c>
      <c r="K1964">
        <v>0</v>
      </c>
      <c r="N1964" t="b">
        <v>0</v>
      </c>
      <c r="O1964" t="b">
        <v>1</v>
      </c>
      <c r="P1964" t="b">
        <v>0</v>
      </c>
      <c r="Q1964">
        <v>14</v>
      </c>
      <c r="R1964">
        <v>1</v>
      </c>
      <c r="S1964">
        <v>1</v>
      </c>
      <c r="T1964">
        <v>3</v>
      </c>
      <c r="U1964" t="b">
        <v>1</v>
      </c>
      <c r="V1964" t="s">
        <v>1083</v>
      </c>
      <c r="W1964" t="s">
        <v>3441</v>
      </c>
      <c r="X1964" t="s">
        <v>15444</v>
      </c>
      <c r="Y1964">
        <v>20</v>
      </c>
      <c r="Z1964">
        <v>20</v>
      </c>
      <c r="AA1964">
        <v>14</v>
      </c>
      <c r="AB1964">
        <v>14</v>
      </c>
      <c r="AC1964">
        <v>16</v>
      </c>
    </row>
    <row r="1965" spans="1:29">
      <c r="A1965">
        <v>2116</v>
      </c>
      <c r="B1965" t="s">
        <v>805</v>
      </c>
      <c r="C1965" t="s">
        <v>3528</v>
      </c>
      <c r="J1965" t="s">
        <v>1444</v>
      </c>
      <c r="K1965">
        <v>0</v>
      </c>
      <c r="N1965" t="b">
        <v>0</v>
      </c>
      <c r="O1965" t="b">
        <v>1</v>
      </c>
      <c r="P1965" t="b">
        <v>0</v>
      </c>
      <c r="Q1965">
        <v>14</v>
      </c>
      <c r="R1965">
        <v>1</v>
      </c>
      <c r="S1965">
        <v>1</v>
      </c>
      <c r="T1965">
        <v>3</v>
      </c>
      <c r="U1965" t="b">
        <v>1</v>
      </c>
      <c r="V1965" t="s">
        <v>1083</v>
      </c>
      <c r="W1965" t="s">
        <v>3441</v>
      </c>
      <c r="X1965" t="s">
        <v>15445</v>
      </c>
      <c r="Y1965">
        <v>21</v>
      </c>
      <c r="Z1965">
        <v>21</v>
      </c>
      <c r="AA1965">
        <v>13</v>
      </c>
      <c r="AB1965">
        <v>13</v>
      </c>
      <c r="AC1965">
        <v>16</v>
      </c>
    </row>
    <row r="1966" spans="1:29">
      <c r="A1966">
        <v>2117</v>
      </c>
      <c r="B1966" t="s">
        <v>805</v>
      </c>
      <c r="C1966" t="s">
        <v>3529</v>
      </c>
      <c r="J1966" t="s">
        <v>1444</v>
      </c>
      <c r="K1966">
        <v>0</v>
      </c>
      <c r="N1966" t="b">
        <v>0</v>
      </c>
      <c r="O1966" t="b">
        <v>1</v>
      </c>
      <c r="P1966" t="b">
        <v>0</v>
      </c>
      <c r="Q1966">
        <v>14</v>
      </c>
      <c r="R1966">
        <v>1</v>
      </c>
      <c r="S1966">
        <v>1</v>
      </c>
      <c r="T1966">
        <v>3</v>
      </c>
      <c r="U1966" t="b">
        <v>1</v>
      </c>
      <c r="V1966" t="s">
        <v>1083</v>
      </c>
      <c r="W1966" t="s">
        <v>3441</v>
      </c>
      <c r="X1966" t="s">
        <v>15446</v>
      </c>
      <c r="Y1966">
        <v>21</v>
      </c>
      <c r="Z1966">
        <v>21</v>
      </c>
      <c r="AA1966">
        <v>14</v>
      </c>
      <c r="AB1966">
        <v>14</v>
      </c>
      <c r="AC1966">
        <v>16</v>
      </c>
    </row>
    <row r="1967" spans="1:29">
      <c r="A1967">
        <v>2118</v>
      </c>
      <c r="B1967" t="s">
        <v>805</v>
      </c>
      <c r="C1967" t="s">
        <v>3530</v>
      </c>
      <c r="J1967" t="s">
        <v>1444</v>
      </c>
      <c r="K1967">
        <v>0</v>
      </c>
      <c r="N1967" t="b">
        <v>0</v>
      </c>
      <c r="O1967" t="b">
        <v>1</v>
      </c>
      <c r="P1967" t="b">
        <v>0</v>
      </c>
      <c r="Q1967">
        <v>14</v>
      </c>
      <c r="R1967">
        <v>1</v>
      </c>
      <c r="S1967">
        <v>1</v>
      </c>
      <c r="T1967">
        <v>3</v>
      </c>
      <c r="U1967" t="b">
        <v>1</v>
      </c>
      <c r="V1967" t="s">
        <v>1083</v>
      </c>
      <c r="W1967" t="s">
        <v>3441</v>
      </c>
      <c r="X1967" t="s">
        <v>15447</v>
      </c>
      <c r="Y1967">
        <v>22</v>
      </c>
      <c r="Z1967">
        <v>22</v>
      </c>
      <c r="AA1967">
        <v>13</v>
      </c>
      <c r="AB1967">
        <v>13</v>
      </c>
      <c r="AC1967">
        <v>16</v>
      </c>
    </row>
    <row r="1968" spans="1:29">
      <c r="A1968">
        <v>2119</v>
      </c>
      <c r="B1968" t="s">
        <v>805</v>
      </c>
      <c r="C1968" t="s">
        <v>3531</v>
      </c>
      <c r="J1968" t="s">
        <v>1444</v>
      </c>
      <c r="K1968">
        <v>0</v>
      </c>
      <c r="N1968" t="b">
        <v>0</v>
      </c>
      <c r="O1968" t="b">
        <v>1</v>
      </c>
      <c r="P1968" t="b">
        <v>0</v>
      </c>
      <c r="Q1968">
        <v>14</v>
      </c>
      <c r="R1968">
        <v>1</v>
      </c>
      <c r="S1968">
        <v>1</v>
      </c>
      <c r="T1968">
        <v>3</v>
      </c>
      <c r="U1968" t="b">
        <v>1</v>
      </c>
      <c r="V1968" t="s">
        <v>1083</v>
      </c>
      <c r="W1968" t="s">
        <v>3441</v>
      </c>
      <c r="X1968" t="s">
        <v>15448</v>
      </c>
      <c r="Y1968">
        <v>22</v>
      </c>
      <c r="Z1968">
        <v>22</v>
      </c>
      <c r="AA1968">
        <v>14</v>
      </c>
      <c r="AB1968">
        <v>14</v>
      </c>
      <c r="AC1968">
        <v>16</v>
      </c>
    </row>
    <row r="1969" spans="1:29">
      <c r="A1969">
        <v>2120</v>
      </c>
      <c r="B1969" t="s">
        <v>805</v>
      </c>
      <c r="C1969" t="s">
        <v>3532</v>
      </c>
      <c r="J1969" t="s">
        <v>1436</v>
      </c>
      <c r="K1969">
        <v>0</v>
      </c>
      <c r="N1969" t="b">
        <v>1</v>
      </c>
      <c r="O1969" t="b">
        <v>0</v>
      </c>
      <c r="P1969" t="b">
        <v>0</v>
      </c>
      <c r="Q1969">
        <v>14</v>
      </c>
      <c r="R1969">
        <v>1</v>
      </c>
      <c r="S1969">
        <v>1</v>
      </c>
      <c r="T1969">
        <v>13</v>
      </c>
      <c r="U1969" t="b">
        <v>1</v>
      </c>
      <c r="V1969" t="s">
        <v>1083</v>
      </c>
      <c r="W1969" t="s">
        <v>3441</v>
      </c>
      <c r="X1969" t="s">
        <v>14714</v>
      </c>
      <c r="Y1969">
        <v>25</v>
      </c>
      <c r="Z1969">
        <v>25</v>
      </c>
      <c r="AA1969">
        <v>2</v>
      </c>
      <c r="AB1969">
        <v>2</v>
      </c>
      <c r="AC1969">
        <v>16</v>
      </c>
    </row>
    <row r="1970" spans="1:29">
      <c r="A1970">
        <v>2121</v>
      </c>
      <c r="B1970" t="s">
        <v>805</v>
      </c>
      <c r="C1970" t="s">
        <v>3533</v>
      </c>
      <c r="J1970" t="s">
        <v>1436</v>
      </c>
      <c r="K1970">
        <v>0</v>
      </c>
      <c r="N1970" t="b">
        <v>1</v>
      </c>
      <c r="O1970" t="b">
        <v>0</v>
      </c>
      <c r="P1970" t="b">
        <v>0</v>
      </c>
      <c r="Q1970">
        <v>14</v>
      </c>
      <c r="R1970">
        <v>1</v>
      </c>
      <c r="S1970">
        <v>1</v>
      </c>
      <c r="T1970">
        <v>13</v>
      </c>
      <c r="U1970" t="b">
        <v>1</v>
      </c>
      <c r="V1970" t="s">
        <v>1083</v>
      </c>
      <c r="W1970" t="s">
        <v>3441</v>
      </c>
      <c r="X1970" t="s">
        <v>14700</v>
      </c>
      <c r="Y1970">
        <v>25</v>
      </c>
      <c r="Z1970">
        <v>25</v>
      </c>
      <c r="AA1970">
        <v>4</v>
      </c>
      <c r="AB1970">
        <v>4</v>
      </c>
      <c r="AC1970">
        <v>16</v>
      </c>
    </row>
    <row r="1971" spans="1:29">
      <c r="A1971">
        <v>2122</v>
      </c>
      <c r="B1971" t="s">
        <v>805</v>
      </c>
      <c r="C1971" t="s">
        <v>3534</v>
      </c>
      <c r="J1971" t="s">
        <v>1436</v>
      </c>
      <c r="K1971">
        <v>0</v>
      </c>
      <c r="N1971" t="b">
        <v>1</v>
      </c>
      <c r="O1971" t="b">
        <v>0</v>
      </c>
      <c r="P1971" t="b">
        <v>0</v>
      </c>
      <c r="Q1971">
        <v>14</v>
      </c>
      <c r="R1971">
        <v>1</v>
      </c>
      <c r="S1971">
        <v>1</v>
      </c>
      <c r="T1971">
        <v>13</v>
      </c>
      <c r="U1971" t="b">
        <v>1</v>
      </c>
      <c r="V1971" t="s">
        <v>1083</v>
      </c>
      <c r="W1971" t="s">
        <v>3441</v>
      </c>
      <c r="X1971" t="s">
        <v>14634</v>
      </c>
      <c r="Y1971">
        <v>25</v>
      </c>
      <c r="Z1971">
        <v>25</v>
      </c>
      <c r="AA1971">
        <v>7</v>
      </c>
      <c r="AB1971">
        <v>7</v>
      </c>
      <c r="AC1971">
        <v>16</v>
      </c>
    </row>
    <row r="1972" spans="1:29">
      <c r="A1972">
        <v>2123</v>
      </c>
      <c r="B1972" t="s">
        <v>805</v>
      </c>
      <c r="C1972" t="s">
        <v>3535</v>
      </c>
      <c r="J1972" t="s">
        <v>1436</v>
      </c>
      <c r="K1972">
        <v>0</v>
      </c>
      <c r="N1972" t="b">
        <v>1</v>
      </c>
      <c r="O1972" t="b">
        <v>0</v>
      </c>
      <c r="P1972" t="b">
        <v>0</v>
      </c>
      <c r="Q1972">
        <v>14</v>
      </c>
      <c r="R1972">
        <v>1</v>
      </c>
      <c r="S1972">
        <v>1</v>
      </c>
      <c r="T1972">
        <v>13</v>
      </c>
      <c r="U1972" t="b">
        <v>1</v>
      </c>
      <c r="V1972" t="s">
        <v>1083</v>
      </c>
      <c r="W1972" t="s">
        <v>3441</v>
      </c>
      <c r="X1972" t="s">
        <v>14657</v>
      </c>
      <c r="Y1972">
        <v>25</v>
      </c>
      <c r="Z1972">
        <v>25</v>
      </c>
      <c r="AA1972">
        <v>10</v>
      </c>
      <c r="AB1972">
        <v>10</v>
      </c>
      <c r="AC1972">
        <v>16</v>
      </c>
    </row>
    <row r="1973" spans="1:29">
      <c r="A1973">
        <v>2124</v>
      </c>
      <c r="B1973" t="s">
        <v>805</v>
      </c>
      <c r="C1973" t="s">
        <v>3536</v>
      </c>
      <c r="J1973" t="s">
        <v>1436</v>
      </c>
      <c r="K1973">
        <v>0</v>
      </c>
      <c r="N1973" t="b">
        <v>1</v>
      </c>
      <c r="O1973" t="b">
        <v>0</v>
      </c>
      <c r="P1973" t="b">
        <v>0</v>
      </c>
      <c r="Q1973">
        <v>14</v>
      </c>
      <c r="R1973">
        <v>1</v>
      </c>
      <c r="S1973">
        <v>1</v>
      </c>
      <c r="T1973">
        <v>13</v>
      </c>
      <c r="U1973" t="b">
        <v>1</v>
      </c>
      <c r="V1973" t="s">
        <v>1083</v>
      </c>
      <c r="W1973" t="s">
        <v>3441</v>
      </c>
      <c r="X1973" t="s">
        <v>14715</v>
      </c>
      <c r="Y1973">
        <v>26</v>
      </c>
      <c r="Z1973">
        <v>26</v>
      </c>
      <c r="AA1973">
        <v>2</v>
      </c>
      <c r="AB1973">
        <v>2</v>
      </c>
      <c r="AC1973">
        <v>16</v>
      </c>
    </row>
    <row r="1974" spans="1:29">
      <c r="A1974">
        <v>2125</v>
      </c>
      <c r="B1974" t="s">
        <v>805</v>
      </c>
      <c r="C1974" t="s">
        <v>3537</v>
      </c>
      <c r="J1974" t="s">
        <v>1436</v>
      </c>
      <c r="K1974">
        <v>0</v>
      </c>
      <c r="N1974" t="b">
        <v>1</v>
      </c>
      <c r="O1974" t="b">
        <v>0</v>
      </c>
      <c r="P1974" t="b">
        <v>0</v>
      </c>
      <c r="Q1974">
        <v>14</v>
      </c>
      <c r="R1974">
        <v>1</v>
      </c>
      <c r="S1974">
        <v>1</v>
      </c>
      <c r="T1974">
        <v>13</v>
      </c>
      <c r="U1974" t="b">
        <v>1</v>
      </c>
      <c r="V1974" t="s">
        <v>1083</v>
      </c>
      <c r="W1974" t="s">
        <v>3441</v>
      </c>
      <c r="X1974" t="s">
        <v>14605</v>
      </c>
      <c r="Y1974">
        <v>26</v>
      </c>
      <c r="Z1974">
        <v>26</v>
      </c>
      <c r="AA1974">
        <v>4</v>
      </c>
      <c r="AB1974">
        <v>4</v>
      </c>
      <c r="AC1974">
        <v>16</v>
      </c>
    </row>
    <row r="1975" spans="1:29">
      <c r="A1975">
        <v>2126</v>
      </c>
      <c r="B1975" t="s">
        <v>805</v>
      </c>
      <c r="C1975" t="s">
        <v>3538</v>
      </c>
      <c r="J1975" t="s">
        <v>1436</v>
      </c>
      <c r="K1975">
        <v>0</v>
      </c>
      <c r="N1975" t="b">
        <v>1</v>
      </c>
      <c r="O1975" t="b">
        <v>0</v>
      </c>
      <c r="P1975" t="b">
        <v>0</v>
      </c>
      <c r="Q1975">
        <v>14</v>
      </c>
      <c r="R1975">
        <v>1</v>
      </c>
      <c r="S1975">
        <v>1</v>
      </c>
      <c r="T1975">
        <v>13</v>
      </c>
      <c r="U1975" t="b">
        <v>1</v>
      </c>
      <c r="V1975" t="s">
        <v>1083</v>
      </c>
      <c r="W1975" t="s">
        <v>3441</v>
      </c>
      <c r="X1975" t="s">
        <v>14718</v>
      </c>
      <c r="Y1975">
        <v>26</v>
      </c>
      <c r="Z1975">
        <v>26</v>
      </c>
      <c r="AA1975">
        <v>7</v>
      </c>
      <c r="AB1975">
        <v>7</v>
      </c>
      <c r="AC1975">
        <v>16</v>
      </c>
    </row>
    <row r="1976" spans="1:29">
      <c r="A1976">
        <v>2127</v>
      </c>
      <c r="B1976" t="s">
        <v>805</v>
      </c>
      <c r="C1976" t="s">
        <v>3539</v>
      </c>
      <c r="J1976" t="s">
        <v>1436</v>
      </c>
      <c r="K1976">
        <v>0</v>
      </c>
      <c r="N1976" t="b">
        <v>1</v>
      </c>
      <c r="O1976" t="b">
        <v>0</v>
      </c>
      <c r="P1976" t="b">
        <v>0</v>
      </c>
      <c r="Q1976">
        <v>14</v>
      </c>
      <c r="R1976">
        <v>1</v>
      </c>
      <c r="S1976">
        <v>1</v>
      </c>
      <c r="T1976">
        <v>13</v>
      </c>
      <c r="U1976" t="b">
        <v>1</v>
      </c>
      <c r="V1976" t="s">
        <v>1083</v>
      </c>
      <c r="W1976" t="s">
        <v>3441</v>
      </c>
      <c r="X1976" t="s">
        <v>14658</v>
      </c>
      <c r="Y1976">
        <v>26</v>
      </c>
      <c r="Z1976">
        <v>26</v>
      </c>
      <c r="AA1976">
        <v>10</v>
      </c>
      <c r="AB1976">
        <v>10</v>
      </c>
      <c r="AC1976">
        <v>16</v>
      </c>
    </row>
    <row r="1977" spans="1:29">
      <c r="A1977">
        <v>2128</v>
      </c>
      <c r="B1977" t="s">
        <v>805</v>
      </c>
      <c r="C1977" t="s">
        <v>3540</v>
      </c>
      <c r="J1977" t="s">
        <v>1436</v>
      </c>
      <c r="K1977">
        <v>0</v>
      </c>
      <c r="N1977" t="b">
        <v>1</v>
      </c>
      <c r="O1977" t="b">
        <v>0</v>
      </c>
      <c r="P1977" t="b">
        <v>0</v>
      </c>
      <c r="Q1977">
        <v>14</v>
      </c>
      <c r="R1977">
        <v>1</v>
      </c>
      <c r="S1977">
        <v>1</v>
      </c>
      <c r="T1977">
        <v>13</v>
      </c>
      <c r="U1977" t="b">
        <v>1</v>
      </c>
      <c r="V1977" t="s">
        <v>1083</v>
      </c>
      <c r="W1977" t="s">
        <v>3441</v>
      </c>
      <c r="X1977" t="s">
        <v>15354</v>
      </c>
      <c r="Y1977">
        <v>27</v>
      </c>
      <c r="Z1977">
        <v>27</v>
      </c>
      <c r="AA1977">
        <v>2</v>
      </c>
      <c r="AB1977">
        <v>2</v>
      </c>
      <c r="AC1977">
        <v>16</v>
      </c>
    </row>
    <row r="1978" spans="1:29">
      <c r="A1978">
        <v>2129</v>
      </c>
      <c r="B1978" t="s">
        <v>805</v>
      </c>
      <c r="C1978" t="s">
        <v>3541</v>
      </c>
      <c r="J1978" t="s">
        <v>1436</v>
      </c>
      <c r="K1978">
        <v>0</v>
      </c>
      <c r="N1978" t="b">
        <v>1</v>
      </c>
      <c r="O1978" t="b">
        <v>0</v>
      </c>
      <c r="P1978" t="b">
        <v>0</v>
      </c>
      <c r="Q1978">
        <v>14</v>
      </c>
      <c r="R1978">
        <v>1</v>
      </c>
      <c r="S1978">
        <v>1</v>
      </c>
      <c r="T1978">
        <v>13</v>
      </c>
      <c r="U1978" t="b">
        <v>1</v>
      </c>
      <c r="V1978" t="s">
        <v>1083</v>
      </c>
      <c r="W1978" t="s">
        <v>3441</v>
      </c>
      <c r="X1978" t="s">
        <v>14802</v>
      </c>
      <c r="Y1978">
        <v>27</v>
      </c>
      <c r="Z1978">
        <v>27</v>
      </c>
      <c r="AA1978">
        <v>4</v>
      </c>
      <c r="AB1978">
        <v>4</v>
      </c>
      <c r="AC1978">
        <v>16</v>
      </c>
    </row>
    <row r="1979" spans="1:29">
      <c r="A1979">
        <v>2130</v>
      </c>
      <c r="B1979" t="s">
        <v>805</v>
      </c>
      <c r="C1979" t="s">
        <v>3542</v>
      </c>
      <c r="J1979" t="s">
        <v>1436</v>
      </c>
      <c r="K1979">
        <v>0</v>
      </c>
      <c r="N1979" t="b">
        <v>1</v>
      </c>
      <c r="O1979" t="b">
        <v>0</v>
      </c>
      <c r="P1979" t="b">
        <v>0</v>
      </c>
      <c r="Q1979">
        <v>14</v>
      </c>
      <c r="R1979">
        <v>1</v>
      </c>
      <c r="S1979">
        <v>1</v>
      </c>
      <c r="T1979">
        <v>13</v>
      </c>
      <c r="U1979" t="b">
        <v>1</v>
      </c>
      <c r="V1979" t="s">
        <v>1083</v>
      </c>
      <c r="W1979" t="s">
        <v>3441</v>
      </c>
      <c r="X1979" t="s">
        <v>14635</v>
      </c>
      <c r="Y1979">
        <v>27</v>
      </c>
      <c r="Z1979">
        <v>27</v>
      </c>
      <c r="AA1979">
        <v>7</v>
      </c>
      <c r="AB1979">
        <v>7</v>
      </c>
      <c r="AC1979">
        <v>16</v>
      </c>
    </row>
    <row r="1980" spans="1:29">
      <c r="A1980">
        <v>2131</v>
      </c>
      <c r="B1980" t="s">
        <v>805</v>
      </c>
      <c r="C1980" t="s">
        <v>3543</v>
      </c>
      <c r="J1980" t="s">
        <v>1436</v>
      </c>
      <c r="K1980">
        <v>0</v>
      </c>
      <c r="N1980" t="b">
        <v>1</v>
      </c>
      <c r="O1980" t="b">
        <v>0</v>
      </c>
      <c r="P1980" t="b">
        <v>0</v>
      </c>
      <c r="Q1980">
        <v>14</v>
      </c>
      <c r="R1980">
        <v>1</v>
      </c>
      <c r="S1980">
        <v>1</v>
      </c>
      <c r="T1980">
        <v>13</v>
      </c>
      <c r="U1980" t="b">
        <v>1</v>
      </c>
      <c r="V1980" t="s">
        <v>1083</v>
      </c>
      <c r="W1980" t="s">
        <v>3441</v>
      </c>
      <c r="X1980" t="s">
        <v>14659</v>
      </c>
      <c r="Y1980">
        <v>27</v>
      </c>
      <c r="Z1980">
        <v>27</v>
      </c>
      <c r="AA1980">
        <v>10</v>
      </c>
      <c r="AB1980">
        <v>10</v>
      </c>
      <c r="AC1980">
        <v>16</v>
      </c>
    </row>
    <row r="1981" spans="1:29">
      <c r="A1981">
        <v>2132</v>
      </c>
      <c r="B1981" t="s">
        <v>805</v>
      </c>
      <c r="C1981" t="s">
        <v>3544</v>
      </c>
      <c r="J1981" t="s">
        <v>1436</v>
      </c>
      <c r="K1981">
        <v>0</v>
      </c>
      <c r="N1981" t="b">
        <v>1</v>
      </c>
      <c r="O1981" t="b">
        <v>0</v>
      </c>
      <c r="P1981" t="b">
        <v>0</v>
      </c>
      <c r="Q1981">
        <v>14</v>
      </c>
      <c r="R1981">
        <v>1</v>
      </c>
      <c r="S1981">
        <v>1</v>
      </c>
      <c r="T1981">
        <v>13</v>
      </c>
      <c r="U1981" t="b">
        <v>1</v>
      </c>
      <c r="V1981" t="s">
        <v>1083</v>
      </c>
      <c r="W1981" t="s">
        <v>3441</v>
      </c>
      <c r="X1981" t="s">
        <v>15356</v>
      </c>
      <c r="Y1981">
        <v>28</v>
      </c>
      <c r="Z1981">
        <v>28</v>
      </c>
      <c r="AA1981">
        <v>2</v>
      </c>
      <c r="AB1981">
        <v>2</v>
      </c>
      <c r="AC1981">
        <v>16</v>
      </c>
    </row>
    <row r="1982" spans="1:29">
      <c r="A1982">
        <v>2133</v>
      </c>
      <c r="B1982" t="s">
        <v>805</v>
      </c>
      <c r="C1982" t="s">
        <v>3545</v>
      </c>
      <c r="J1982" t="s">
        <v>1436</v>
      </c>
      <c r="K1982">
        <v>0</v>
      </c>
      <c r="N1982" t="b">
        <v>1</v>
      </c>
      <c r="O1982" t="b">
        <v>0</v>
      </c>
      <c r="P1982" t="b">
        <v>0</v>
      </c>
      <c r="Q1982">
        <v>14</v>
      </c>
      <c r="R1982">
        <v>1</v>
      </c>
      <c r="S1982">
        <v>1</v>
      </c>
      <c r="T1982">
        <v>13</v>
      </c>
      <c r="U1982" t="b">
        <v>1</v>
      </c>
      <c r="V1982" t="s">
        <v>1083</v>
      </c>
      <c r="W1982" t="s">
        <v>3441</v>
      </c>
      <c r="X1982" t="s">
        <v>14606</v>
      </c>
      <c r="Y1982">
        <v>28</v>
      </c>
      <c r="Z1982">
        <v>28</v>
      </c>
      <c r="AA1982">
        <v>4</v>
      </c>
      <c r="AB1982">
        <v>4</v>
      </c>
      <c r="AC1982">
        <v>16</v>
      </c>
    </row>
    <row r="1983" spans="1:29">
      <c r="A1983">
        <v>2134</v>
      </c>
      <c r="B1983" t="s">
        <v>805</v>
      </c>
      <c r="C1983" t="s">
        <v>3546</v>
      </c>
      <c r="J1983" t="s">
        <v>1436</v>
      </c>
      <c r="K1983">
        <v>0</v>
      </c>
      <c r="N1983" t="b">
        <v>1</v>
      </c>
      <c r="O1983" t="b">
        <v>0</v>
      </c>
      <c r="P1983" t="b">
        <v>0</v>
      </c>
      <c r="Q1983">
        <v>14</v>
      </c>
      <c r="R1983">
        <v>1</v>
      </c>
      <c r="S1983">
        <v>1</v>
      </c>
      <c r="T1983">
        <v>13</v>
      </c>
      <c r="U1983" t="b">
        <v>1</v>
      </c>
      <c r="V1983" t="s">
        <v>1083</v>
      </c>
      <c r="W1983" t="s">
        <v>3441</v>
      </c>
      <c r="X1983" t="s">
        <v>14730</v>
      </c>
      <c r="Y1983">
        <v>28</v>
      </c>
      <c r="Z1983">
        <v>28</v>
      </c>
      <c r="AA1983">
        <v>7</v>
      </c>
      <c r="AB1983">
        <v>7</v>
      </c>
      <c r="AC1983">
        <v>16</v>
      </c>
    </row>
    <row r="1984" spans="1:29">
      <c r="A1984">
        <v>2135</v>
      </c>
      <c r="B1984" t="s">
        <v>805</v>
      </c>
      <c r="C1984" t="s">
        <v>3547</v>
      </c>
      <c r="J1984" t="s">
        <v>1436</v>
      </c>
      <c r="K1984">
        <v>0</v>
      </c>
      <c r="N1984" t="b">
        <v>1</v>
      </c>
      <c r="O1984" t="b">
        <v>0</v>
      </c>
      <c r="P1984" t="b">
        <v>0</v>
      </c>
      <c r="Q1984">
        <v>14</v>
      </c>
      <c r="R1984">
        <v>1</v>
      </c>
      <c r="S1984">
        <v>1</v>
      </c>
      <c r="T1984">
        <v>13</v>
      </c>
      <c r="U1984" t="b">
        <v>1</v>
      </c>
      <c r="V1984" t="s">
        <v>1083</v>
      </c>
      <c r="W1984" t="s">
        <v>3441</v>
      </c>
      <c r="X1984" t="s">
        <v>14660</v>
      </c>
      <c r="Y1984">
        <v>28</v>
      </c>
      <c r="Z1984">
        <v>28</v>
      </c>
      <c r="AA1984">
        <v>10</v>
      </c>
      <c r="AB1984">
        <v>10</v>
      </c>
      <c r="AC1984">
        <v>16</v>
      </c>
    </row>
    <row r="1985" spans="1:29">
      <c r="A1985">
        <v>2136</v>
      </c>
      <c r="B1985" t="s">
        <v>805</v>
      </c>
      <c r="C1985" t="s">
        <v>3548</v>
      </c>
      <c r="J1985" t="s">
        <v>1436</v>
      </c>
      <c r="K1985">
        <v>0</v>
      </c>
      <c r="N1985" t="b">
        <v>1</v>
      </c>
      <c r="O1985" t="b">
        <v>0</v>
      </c>
      <c r="P1985" t="b">
        <v>0</v>
      </c>
      <c r="Q1985">
        <v>14</v>
      </c>
      <c r="R1985">
        <v>1</v>
      </c>
      <c r="S1985">
        <v>1</v>
      </c>
      <c r="T1985">
        <v>13</v>
      </c>
      <c r="U1985" t="b">
        <v>1</v>
      </c>
      <c r="V1985" t="s">
        <v>1083</v>
      </c>
      <c r="W1985" t="s">
        <v>3441</v>
      </c>
      <c r="X1985" t="s">
        <v>15357</v>
      </c>
      <c r="Y1985">
        <v>29</v>
      </c>
      <c r="Z1985">
        <v>29</v>
      </c>
      <c r="AA1985">
        <v>2</v>
      </c>
      <c r="AB1985">
        <v>2</v>
      </c>
      <c r="AC1985">
        <v>16</v>
      </c>
    </row>
    <row r="1986" spans="1:29">
      <c r="A1986">
        <v>2137</v>
      </c>
      <c r="B1986" t="s">
        <v>805</v>
      </c>
      <c r="C1986" t="s">
        <v>3549</v>
      </c>
      <c r="J1986" t="s">
        <v>1436</v>
      </c>
      <c r="K1986">
        <v>0</v>
      </c>
      <c r="N1986" t="b">
        <v>1</v>
      </c>
      <c r="O1986" t="b">
        <v>0</v>
      </c>
      <c r="P1986" t="b">
        <v>0</v>
      </c>
      <c r="Q1986">
        <v>14</v>
      </c>
      <c r="R1986">
        <v>1</v>
      </c>
      <c r="S1986">
        <v>1</v>
      </c>
      <c r="T1986">
        <v>13</v>
      </c>
      <c r="U1986" t="b">
        <v>1</v>
      </c>
      <c r="V1986" t="s">
        <v>1083</v>
      </c>
      <c r="W1986" t="s">
        <v>3441</v>
      </c>
      <c r="X1986" t="s">
        <v>14804</v>
      </c>
      <c r="Y1986">
        <v>29</v>
      </c>
      <c r="Z1986">
        <v>29</v>
      </c>
      <c r="AA1986">
        <v>4</v>
      </c>
      <c r="AB1986">
        <v>4</v>
      </c>
      <c r="AC1986">
        <v>16</v>
      </c>
    </row>
    <row r="1987" spans="1:29">
      <c r="A1987">
        <v>2138</v>
      </c>
      <c r="B1987" t="s">
        <v>805</v>
      </c>
      <c r="C1987" t="s">
        <v>3550</v>
      </c>
      <c r="J1987" t="s">
        <v>1436</v>
      </c>
      <c r="K1987">
        <v>0</v>
      </c>
      <c r="N1987" t="b">
        <v>1</v>
      </c>
      <c r="O1987" t="b">
        <v>0</v>
      </c>
      <c r="P1987" t="b">
        <v>0</v>
      </c>
      <c r="Q1987">
        <v>14</v>
      </c>
      <c r="R1987">
        <v>1</v>
      </c>
      <c r="S1987">
        <v>1</v>
      </c>
      <c r="T1987">
        <v>13</v>
      </c>
      <c r="U1987" t="b">
        <v>1</v>
      </c>
      <c r="V1987" t="s">
        <v>1083</v>
      </c>
      <c r="W1987" t="s">
        <v>3441</v>
      </c>
      <c r="X1987" t="s">
        <v>14636</v>
      </c>
      <c r="Y1987">
        <v>29</v>
      </c>
      <c r="Z1987">
        <v>29</v>
      </c>
      <c r="AA1987">
        <v>7</v>
      </c>
      <c r="AB1987">
        <v>7</v>
      </c>
      <c r="AC1987">
        <v>16</v>
      </c>
    </row>
    <row r="1988" spans="1:29">
      <c r="A1988">
        <v>2139</v>
      </c>
      <c r="B1988" t="s">
        <v>805</v>
      </c>
      <c r="C1988" t="s">
        <v>3551</v>
      </c>
      <c r="J1988" t="s">
        <v>1436</v>
      </c>
      <c r="K1988">
        <v>0</v>
      </c>
      <c r="N1988" t="b">
        <v>1</v>
      </c>
      <c r="O1988" t="b">
        <v>0</v>
      </c>
      <c r="P1988" t="b">
        <v>0</v>
      </c>
      <c r="Q1988">
        <v>14</v>
      </c>
      <c r="R1988">
        <v>1</v>
      </c>
      <c r="S1988">
        <v>1</v>
      </c>
      <c r="T1988">
        <v>13</v>
      </c>
      <c r="U1988" t="b">
        <v>1</v>
      </c>
      <c r="V1988" t="s">
        <v>1083</v>
      </c>
      <c r="W1988" t="s">
        <v>3441</v>
      </c>
      <c r="X1988" t="s">
        <v>14661</v>
      </c>
      <c r="Y1988">
        <v>29</v>
      </c>
      <c r="Z1988">
        <v>29</v>
      </c>
      <c r="AA1988">
        <v>10</v>
      </c>
      <c r="AB1988">
        <v>10</v>
      </c>
      <c r="AC1988">
        <v>16</v>
      </c>
    </row>
    <row r="1989" spans="1:29">
      <c r="A1989">
        <v>2140</v>
      </c>
      <c r="B1989" t="s">
        <v>805</v>
      </c>
      <c r="C1989" t="s">
        <v>3552</v>
      </c>
      <c r="J1989" t="s">
        <v>1436</v>
      </c>
      <c r="K1989">
        <v>0</v>
      </c>
      <c r="N1989" t="b">
        <v>1</v>
      </c>
      <c r="O1989" t="b">
        <v>0</v>
      </c>
      <c r="P1989" t="b">
        <v>0</v>
      </c>
      <c r="Q1989">
        <v>14</v>
      </c>
      <c r="R1989">
        <v>1</v>
      </c>
      <c r="S1989">
        <v>1</v>
      </c>
      <c r="T1989">
        <v>13</v>
      </c>
      <c r="U1989" t="b">
        <v>1</v>
      </c>
      <c r="V1989" t="s">
        <v>1083</v>
      </c>
      <c r="W1989" t="s">
        <v>3441</v>
      </c>
      <c r="X1989" t="s">
        <v>15394</v>
      </c>
      <c r="Y1989">
        <v>30</v>
      </c>
      <c r="Z1989">
        <v>30</v>
      </c>
      <c r="AA1989">
        <v>2</v>
      </c>
      <c r="AB1989">
        <v>2</v>
      </c>
      <c r="AC1989">
        <v>16</v>
      </c>
    </row>
    <row r="1990" spans="1:29">
      <c r="A1990">
        <v>2141</v>
      </c>
      <c r="B1990" t="s">
        <v>805</v>
      </c>
      <c r="C1990" t="s">
        <v>3553</v>
      </c>
      <c r="J1990" t="s">
        <v>1436</v>
      </c>
      <c r="K1990">
        <v>0</v>
      </c>
      <c r="N1990" t="b">
        <v>1</v>
      </c>
      <c r="O1990" t="b">
        <v>0</v>
      </c>
      <c r="P1990" t="b">
        <v>0</v>
      </c>
      <c r="Q1990">
        <v>14</v>
      </c>
      <c r="R1990">
        <v>1</v>
      </c>
      <c r="S1990">
        <v>1</v>
      </c>
      <c r="T1990">
        <v>13</v>
      </c>
      <c r="U1990" t="b">
        <v>1</v>
      </c>
      <c r="V1990" t="s">
        <v>1083</v>
      </c>
      <c r="W1990" t="s">
        <v>3441</v>
      </c>
      <c r="X1990" t="s">
        <v>14806</v>
      </c>
      <c r="Y1990">
        <v>30</v>
      </c>
      <c r="Z1990">
        <v>30</v>
      </c>
      <c r="AA1990">
        <v>4</v>
      </c>
      <c r="AB1990">
        <v>4</v>
      </c>
      <c r="AC1990">
        <v>16</v>
      </c>
    </row>
    <row r="1991" spans="1:29">
      <c r="A1991">
        <v>2142</v>
      </c>
      <c r="B1991" t="s">
        <v>805</v>
      </c>
      <c r="C1991" t="s">
        <v>3554</v>
      </c>
      <c r="J1991" t="s">
        <v>1436</v>
      </c>
      <c r="K1991">
        <v>0</v>
      </c>
      <c r="N1991" t="b">
        <v>1</v>
      </c>
      <c r="O1991" t="b">
        <v>0</v>
      </c>
      <c r="P1991" t="b">
        <v>0</v>
      </c>
      <c r="Q1991">
        <v>14</v>
      </c>
      <c r="R1991">
        <v>1</v>
      </c>
      <c r="S1991">
        <v>1</v>
      </c>
      <c r="T1991">
        <v>13</v>
      </c>
      <c r="U1991" t="b">
        <v>1</v>
      </c>
      <c r="V1991" t="s">
        <v>1083</v>
      </c>
      <c r="W1991" t="s">
        <v>3441</v>
      </c>
      <c r="X1991" t="s">
        <v>14637</v>
      </c>
      <c r="Y1991">
        <v>30</v>
      </c>
      <c r="Z1991">
        <v>30</v>
      </c>
      <c r="AA1991">
        <v>7</v>
      </c>
      <c r="AB1991">
        <v>7</v>
      </c>
      <c r="AC1991">
        <v>16</v>
      </c>
    </row>
    <row r="1992" spans="1:29">
      <c r="A1992">
        <v>2143</v>
      </c>
      <c r="B1992" t="s">
        <v>805</v>
      </c>
      <c r="C1992" t="s">
        <v>3555</v>
      </c>
      <c r="J1992" t="s">
        <v>1436</v>
      </c>
      <c r="K1992">
        <v>0</v>
      </c>
      <c r="N1992" t="b">
        <v>1</v>
      </c>
      <c r="O1992" t="b">
        <v>0</v>
      </c>
      <c r="P1992" t="b">
        <v>0</v>
      </c>
      <c r="Q1992">
        <v>14</v>
      </c>
      <c r="R1992">
        <v>1</v>
      </c>
      <c r="S1992">
        <v>1</v>
      </c>
      <c r="T1992">
        <v>13</v>
      </c>
      <c r="U1992" t="b">
        <v>1</v>
      </c>
      <c r="V1992" t="s">
        <v>1083</v>
      </c>
      <c r="W1992" t="s">
        <v>3441</v>
      </c>
      <c r="X1992" t="s">
        <v>14662</v>
      </c>
      <c r="Y1992">
        <v>30</v>
      </c>
      <c r="Z1992">
        <v>30</v>
      </c>
      <c r="AA1992">
        <v>10</v>
      </c>
      <c r="AB1992">
        <v>10</v>
      </c>
      <c r="AC1992">
        <v>16</v>
      </c>
    </row>
    <row r="1993" spans="1:29">
      <c r="A1993">
        <v>2144</v>
      </c>
      <c r="B1993" t="s">
        <v>805</v>
      </c>
      <c r="C1993" t="s">
        <v>3556</v>
      </c>
      <c r="J1993" t="s">
        <v>1436</v>
      </c>
      <c r="K1993">
        <v>0</v>
      </c>
      <c r="N1993" t="b">
        <v>1</v>
      </c>
      <c r="O1993" t="b">
        <v>0</v>
      </c>
      <c r="P1993" t="b">
        <v>0</v>
      </c>
      <c r="Q1993">
        <v>14</v>
      </c>
      <c r="R1993">
        <v>1</v>
      </c>
      <c r="S1993">
        <v>1</v>
      </c>
      <c r="T1993">
        <v>13</v>
      </c>
      <c r="U1993" t="b">
        <v>1</v>
      </c>
      <c r="V1993" t="s">
        <v>1083</v>
      </c>
      <c r="W1993" t="s">
        <v>3441</v>
      </c>
      <c r="X1993" t="s">
        <v>15395</v>
      </c>
      <c r="Y1993">
        <v>31</v>
      </c>
      <c r="Z1993">
        <v>31</v>
      </c>
      <c r="AA1993">
        <v>2</v>
      </c>
      <c r="AB1993">
        <v>2</v>
      </c>
      <c r="AC1993">
        <v>16</v>
      </c>
    </row>
    <row r="1994" spans="1:29">
      <c r="A1994">
        <v>2145</v>
      </c>
      <c r="B1994" t="s">
        <v>805</v>
      </c>
      <c r="C1994" t="s">
        <v>3557</v>
      </c>
      <c r="J1994" t="s">
        <v>1436</v>
      </c>
      <c r="K1994">
        <v>0</v>
      </c>
      <c r="N1994" t="b">
        <v>1</v>
      </c>
      <c r="O1994" t="b">
        <v>0</v>
      </c>
      <c r="P1994" t="b">
        <v>0</v>
      </c>
      <c r="Q1994">
        <v>14</v>
      </c>
      <c r="R1994">
        <v>1</v>
      </c>
      <c r="S1994">
        <v>1</v>
      </c>
      <c r="T1994">
        <v>13</v>
      </c>
      <c r="U1994" t="b">
        <v>1</v>
      </c>
      <c r="V1994" t="s">
        <v>1083</v>
      </c>
      <c r="W1994" t="s">
        <v>3441</v>
      </c>
      <c r="X1994" t="s">
        <v>14807</v>
      </c>
      <c r="Y1994">
        <v>31</v>
      </c>
      <c r="Z1994">
        <v>31</v>
      </c>
      <c r="AA1994">
        <v>4</v>
      </c>
      <c r="AB1994">
        <v>4</v>
      </c>
      <c r="AC1994">
        <v>16</v>
      </c>
    </row>
    <row r="1995" spans="1:29">
      <c r="A1995">
        <v>2146</v>
      </c>
      <c r="B1995" t="s">
        <v>805</v>
      </c>
      <c r="C1995" t="s">
        <v>3558</v>
      </c>
      <c r="J1995" t="s">
        <v>1436</v>
      </c>
      <c r="K1995">
        <v>0</v>
      </c>
      <c r="N1995" t="b">
        <v>1</v>
      </c>
      <c r="O1995" t="b">
        <v>0</v>
      </c>
      <c r="P1995" t="b">
        <v>0</v>
      </c>
      <c r="Q1995">
        <v>14</v>
      </c>
      <c r="R1995">
        <v>1</v>
      </c>
      <c r="S1995">
        <v>1</v>
      </c>
      <c r="T1995">
        <v>13</v>
      </c>
      <c r="U1995" t="b">
        <v>1</v>
      </c>
      <c r="V1995" t="s">
        <v>1083</v>
      </c>
      <c r="W1995" t="s">
        <v>3441</v>
      </c>
      <c r="X1995" t="s">
        <v>14770</v>
      </c>
      <c r="Y1995">
        <v>31</v>
      </c>
      <c r="Z1995">
        <v>31</v>
      </c>
      <c r="AA1995">
        <v>7</v>
      </c>
      <c r="AB1995">
        <v>7</v>
      </c>
      <c r="AC1995">
        <v>16</v>
      </c>
    </row>
    <row r="1996" spans="1:29">
      <c r="A1996">
        <v>2147</v>
      </c>
      <c r="B1996" t="s">
        <v>805</v>
      </c>
      <c r="C1996" t="s">
        <v>3559</v>
      </c>
      <c r="J1996" t="s">
        <v>1436</v>
      </c>
      <c r="K1996">
        <v>0</v>
      </c>
      <c r="N1996" t="b">
        <v>1</v>
      </c>
      <c r="O1996" t="b">
        <v>0</v>
      </c>
      <c r="P1996" t="b">
        <v>0</v>
      </c>
      <c r="Q1996">
        <v>14</v>
      </c>
      <c r="R1996">
        <v>1</v>
      </c>
      <c r="S1996">
        <v>1</v>
      </c>
      <c r="T1996">
        <v>13</v>
      </c>
      <c r="U1996" t="b">
        <v>1</v>
      </c>
      <c r="V1996" t="s">
        <v>1083</v>
      </c>
      <c r="W1996" t="s">
        <v>3441</v>
      </c>
      <c r="X1996" t="s">
        <v>14791</v>
      </c>
      <c r="Y1996">
        <v>31</v>
      </c>
      <c r="Z1996">
        <v>31</v>
      </c>
      <c r="AA1996">
        <v>10</v>
      </c>
      <c r="AB1996">
        <v>10</v>
      </c>
      <c r="AC1996">
        <v>16</v>
      </c>
    </row>
    <row r="1997" spans="1:29">
      <c r="A1997">
        <v>2148</v>
      </c>
      <c r="B1997" t="s">
        <v>805</v>
      </c>
      <c r="C1997" t="s">
        <v>3560</v>
      </c>
      <c r="J1997" t="s">
        <v>1436</v>
      </c>
      <c r="K1997">
        <v>0</v>
      </c>
      <c r="N1997" t="b">
        <v>1</v>
      </c>
      <c r="O1997" t="b">
        <v>0</v>
      </c>
      <c r="P1997" t="b">
        <v>0</v>
      </c>
      <c r="Q1997">
        <v>14</v>
      </c>
      <c r="R1997">
        <v>1</v>
      </c>
      <c r="S1997">
        <v>1</v>
      </c>
      <c r="T1997">
        <v>13</v>
      </c>
      <c r="U1997" t="b">
        <v>1</v>
      </c>
      <c r="V1997" t="s">
        <v>1083</v>
      </c>
      <c r="W1997" t="s">
        <v>3441</v>
      </c>
      <c r="X1997" t="s">
        <v>15396</v>
      </c>
      <c r="Y1997">
        <v>32</v>
      </c>
      <c r="Z1997">
        <v>32</v>
      </c>
      <c r="AA1997">
        <v>2</v>
      </c>
      <c r="AB1997">
        <v>2</v>
      </c>
      <c r="AC1997">
        <v>16</v>
      </c>
    </row>
    <row r="1998" spans="1:29">
      <c r="A1998">
        <v>2149</v>
      </c>
      <c r="B1998" t="s">
        <v>805</v>
      </c>
      <c r="C1998" t="s">
        <v>3561</v>
      </c>
      <c r="J1998" t="s">
        <v>1436</v>
      </c>
      <c r="K1998">
        <v>0</v>
      </c>
      <c r="N1998" t="b">
        <v>1</v>
      </c>
      <c r="O1998" t="b">
        <v>0</v>
      </c>
      <c r="P1998" t="b">
        <v>0</v>
      </c>
      <c r="Q1998">
        <v>14</v>
      </c>
      <c r="R1998">
        <v>1</v>
      </c>
      <c r="S1998">
        <v>1</v>
      </c>
      <c r="T1998">
        <v>13</v>
      </c>
      <c r="U1998" t="b">
        <v>1</v>
      </c>
      <c r="V1998" t="s">
        <v>1083</v>
      </c>
      <c r="W1998" t="s">
        <v>3441</v>
      </c>
      <c r="X1998" t="s">
        <v>14830</v>
      </c>
      <c r="Y1998">
        <v>32</v>
      </c>
      <c r="Z1998">
        <v>32</v>
      </c>
      <c r="AA1998">
        <v>4</v>
      </c>
      <c r="AB1998">
        <v>4</v>
      </c>
      <c r="AC1998">
        <v>16</v>
      </c>
    </row>
    <row r="1999" spans="1:29">
      <c r="A1999">
        <v>2150</v>
      </c>
      <c r="B1999" t="s">
        <v>805</v>
      </c>
      <c r="C1999" t="s">
        <v>3562</v>
      </c>
      <c r="J1999" t="s">
        <v>1436</v>
      </c>
      <c r="K1999">
        <v>0</v>
      </c>
      <c r="N1999" t="b">
        <v>1</v>
      </c>
      <c r="O1999" t="b">
        <v>0</v>
      </c>
      <c r="P1999" t="b">
        <v>0</v>
      </c>
      <c r="Q1999">
        <v>14</v>
      </c>
      <c r="R1999">
        <v>1</v>
      </c>
      <c r="S1999">
        <v>1</v>
      </c>
      <c r="T1999">
        <v>13</v>
      </c>
      <c r="U1999" t="b">
        <v>1</v>
      </c>
      <c r="V1999" t="s">
        <v>1083</v>
      </c>
      <c r="W1999" t="s">
        <v>3441</v>
      </c>
      <c r="X1999" t="s">
        <v>14771</v>
      </c>
      <c r="Y1999">
        <v>32</v>
      </c>
      <c r="Z1999">
        <v>32</v>
      </c>
      <c r="AA1999">
        <v>7</v>
      </c>
      <c r="AB1999">
        <v>7</v>
      </c>
      <c r="AC1999">
        <v>16</v>
      </c>
    </row>
    <row r="2000" spans="1:29">
      <c r="A2000">
        <v>2151</v>
      </c>
      <c r="B2000" t="s">
        <v>805</v>
      </c>
      <c r="C2000" t="s">
        <v>3563</v>
      </c>
      <c r="J2000" t="s">
        <v>1436</v>
      </c>
      <c r="K2000">
        <v>0</v>
      </c>
      <c r="N2000" t="b">
        <v>1</v>
      </c>
      <c r="O2000" t="b">
        <v>0</v>
      </c>
      <c r="P2000" t="b">
        <v>0</v>
      </c>
      <c r="Q2000">
        <v>14</v>
      </c>
      <c r="R2000">
        <v>1</v>
      </c>
      <c r="S2000">
        <v>1</v>
      </c>
      <c r="T2000">
        <v>13</v>
      </c>
      <c r="U2000" t="b">
        <v>1</v>
      </c>
      <c r="V2000" t="s">
        <v>1083</v>
      </c>
      <c r="W2000" t="s">
        <v>3441</v>
      </c>
      <c r="X2000" t="s">
        <v>14663</v>
      </c>
      <c r="Y2000">
        <v>32</v>
      </c>
      <c r="Z2000">
        <v>32</v>
      </c>
      <c r="AA2000">
        <v>10</v>
      </c>
      <c r="AB2000">
        <v>10</v>
      </c>
      <c r="AC2000">
        <v>16</v>
      </c>
    </row>
    <row r="2001" spans="1:29">
      <c r="A2001">
        <v>2152</v>
      </c>
      <c r="B2001" t="s">
        <v>805</v>
      </c>
      <c r="C2001" t="s">
        <v>3564</v>
      </c>
      <c r="J2001" t="s">
        <v>1444</v>
      </c>
      <c r="K2001">
        <v>0</v>
      </c>
      <c r="N2001" t="b">
        <v>1</v>
      </c>
      <c r="O2001" t="b">
        <v>0</v>
      </c>
      <c r="P2001" t="b">
        <v>0</v>
      </c>
      <c r="Q2001">
        <v>14</v>
      </c>
      <c r="R2001">
        <v>1</v>
      </c>
      <c r="S2001">
        <v>1</v>
      </c>
      <c r="T2001">
        <v>13</v>
      </c>
      <c r="U2001" t="b">
        <v>1</v>
      </c>
      <c r="V2001" t="s">
        <v>1083</v>
      </c>
      <c r="W2001" t="s">
        <v>3441</v>
      </c>
      <c r="X2001" t="s">
        <v>15449</v>
      </c>
      <c r="Y2001">
        <v>25</v>
      </c>
      <c r="Z2001">
        <v>25</v>
      </c>
      <c r="AA2001">
        <v>14</v>
      </c>
      <c r="AB2001">
        <v>14</v>
      </c>
      <c r="AC2001">
        <v>16</v>
      </c>
    </row>
    <row r="2002" spans="1:29">
      <c r="A2002">
        <v>2153</v>
      </c>
      <c r="B2002" t="s">
        <v>805</v>
      </c>
      <c r="C2002" t="s">
        <v>3565</v>
      </c>
      <c r="J2002" t="s">
        <v>1444</v>
      </c>
      <c r="K2002">
        <v>0</v>
      </c>
      <c r="N2002" t="b">
        <v>1</v>
      </c>
      <c r="O2002" t="b">
        <v>0</v>
      </c>
      <c r="P2002" t="b">
        <v>0</v>
      </c>
      <c r="Q2002">
        <v>14</v>
      </c>
      <c r="R2002">
        <v>1</v>
      </c>
      <c r="S2002">
        <v>1</v>
      </c>
      <c r="T2002">
        <v>13</v>
      </c>
      <c r="U2002" t="b">
        <v>1</v>
      </c>
      <c r="V2002" t="s">
        <v>1083</v>
      </c>
      <c r="W2002" t="s">
        <v>3441</v>
      </c>
      <c r="X2002" t="s">
        <v>15450</v>
      </c>
      <c r="Y2002">
        <v>26</v>
      </c>
      <c r="Z2002">
        <v>26</v>
      </c>
      <c r="AA2002">
        <v>14</v>
      </c>
      <c r="AB2002">
        <v>14</v>
      </c>
      <c r="AC2002">
        <v>16</v>
      </c>
    </row>
    <row r="2003" spans="1:29">
      <c r="A2003">
        <v>2154</v>
      </c>
      <c r="B2003" t="s">
        <v>805</v>
      </c>
      <c r="C2003" t="s">
        <v>3566</v>
      </c>
      <c r="J2003" t="s">
        <v>1444</v>
      </c>
      <c r="K2003">
        <v>0</v>
      </c>
      <c r="N2003" t="b">
        <v>1</v>
      </c>
      <c r="O2003" t="b">
        <v>0</v>
      </c>
      <c r="P2003" t="b">
        <v>0</v>
      </c>
      <c r="Q2003">
        <v>14</v>
      </c>
      <c r="R2003">
        <v>1</v>
      </c>
      <c r="S2003">
        <v>1</v>
      </c>
      <c r="T2003">
        <v>13</v>
      </c>
      <c r="U2003" t="b">
        <v>1</v>
      </c>
      <c r="V2003" t="s">
        <v>1083</v>
      </c>
      <c r="W2003" t="s">
        <v>3441</v>
      </c>
      <c r="X2003" t="s">
        <v>15451</v>
      </c>
      <c r="Y2003">
        <v>27</v>
      </c>
      <c r="Z2003">
        <v>27</v>
      </c>
      <c r="AA2003">
        <v>14</v>
      </c>
      <c r="AB2003">
        <v>14</v>
      </c>
      <c r="AC2003">
        <v>16</v>
      </c>
    </row>
    <row r="2004" spans="1:29">
      <c r="A2004">
        <v>2155</v>
      </c>
      <c r="B2004" t="s">
        <v>805</v>
      </c>
      <c r="C2004" t="s">
        <v>3567</v>
      </c>
      <c r="J2004" t="s">
        <v>1444</v>
      </c>
      <c r="K2004">
        <v>0</v>
      </c>
      <c r="N2004" t="b">
        <v>1</v>
      </c>
      <c r="O2004" t="b">
        <v>0</v>
      </c>
      <c r="P2004" t="b">
        <v>0</v>
      </c>
      <c r="Q2004">
        <v>14</v>
      </c>
      <c r="R2004">
        <v>1</v>
      </c>
      <c r="S2004">
        <v>1</v>
      </c>
      <c r="T2004">
        <v>13</v>
      </c>
      <c r="U2004" t="b">
        <v>1</v>
      </c>
      <c r="V2004" t="s">
        <v>1083</v>
      </c>
      <c r="W2004" t="s">
        <v>3441</v>
      </c>
      <c r="X2004" t="s">
        <v>15452</v>
      </c>
      <c r="Y2004">
        <v>28</v>
      </c>
      <c r="Z2004">
        <v>28</v>
      </c>
      <c r="AA2004">
        <v>14</v>
      </c>
      <c r="AB2004">
        <v>14</v>
      </c>
      <c r="AC2004">
        <v>16</v>
      </c>
    </row>
    <row r="2005" spans="1:29">
      <c r="A2005">
        <v>2156</v>
      </c>
      <c r="B2005" t="s">
        <v>805</v>
      </c>
      <c r="C2005" t="s">
        <v>3568</v>
      </c>
      <c r="J2005" t="s">
        <v>1444</v>
      </c>
      <c r="K2005">
        <v>0</v>
      </c>
      <c r="N2005" t="b">
        <v>1</v>
      </c>
      <c r="O2005" t="b">
        <v>0</v>
      </c>
      <c r="P2005" t="b">
        <v>0</v>
      </c>
      <c r="Q2005">
        <v>14</v>
      </c>
      <c r="R2005">
        <v>1</v>
      </c>
      <c r="S2005">
        <v>1</v>
      </c>
      <c r="T2005">
        <v>13</v>
      </c>
      <c r="U2005" t="b">
        <v>1</v>
      </c>
      <c r="V2005" t="s">
        <v>1083</v>
      </c>
      <c r="W2005" t="s">
        <v>3441</v>
      </c>
      <c r="X2005" t="s">
        <v>15453</v>
      </c>
      <c r="Y2005">
        <v>29</v>
      </c>
      <c r="Z2005">
        <v>29</v>
      </c>
      <c r="AA2005">
        <v>14</v>
      </c>
      <c r="AB2005">
        <v>14</v>
      </c>
      <c r="AC2005">
        <v>16</v>
      </c>
    </row>
    <row r="2006" spans="1:29">
      <c r="A2006">
        <v>2157</v>
      </c>
      <c r="B2006" t="s">
        <v>805</v>
      </c>
      <c r="C2006" t="s">
        <v>3569</v>
      </c>
      <c r="J2006" t="s">
        <v>1444</v>
      </c>
      <c r="K2006">
        <v>0</v>
      </c>
      <c r="N2006" t="b">
        <v>1</v>
      </c>
      <c r="O2006" t="b">
        <v>0</v>
      </c>
      <c r="P2006" t="b">
        <v>0</v>
      </c>
      <c r="Q2006">
        <v>14</v>
      </c>
      <c r="R2006">
        <v>1</v>
      </c>
      <c r="S2006">
        <v>1</v>
      </c>
      <c r="T2006">
        <v>13</v>
      </c>
      <c r="U2006" t="b">
        <v>1</v>
      </c>
      <c r="V2006" t="s">
        <v>1083</v>
      </c>
      <c r="W2006" t="s">
        <v>3441</v>
      </c>
      <c r="X2006" t="s">
        <v>15454</v>
      </c>
      <c r="Y2006">
        <v>30</v>
      </c>
      <c r="Z2006">
        <v>30</v>
      </c>
      <c r="AA2006">
        <v>14</v>
      </c>
      <c r="AB2006">
        <v>14</v>
      </c>
      <c r="AC2006">
        <v>16</v>
      </c>
    </row>
    <row r="2007" spans="1:29">
      <c r="A2007">
        <v>2158</v>
      </c>
      <c r="B2007" t="s">
        <v>805</v>
      </c>
      <c r="C2007" t="s">
        <v>3570</v>
      </c>
      <c r="J2007" t="s">
        <v>1444</v>
      </c>
      <c r="K2007">
        <v>0</v>
      </c>
      <c r="N2007" t="b">
        <v>1</v>
      </c>
      <c r="O2007" t="b">
        <v>0</v>
      </c>
      <c r="P2007" t="b">
        <v>0</v>
      </c>
      <c r="Q2007">
        <v>14</v>
      </c>
      <c r="R2007">
        <v>1</v>
      </c>
      <c r="S2007">
        <v>1</v>
      </c>
      <c r="T2007">
        <v>13</v>
      </c>
      <c r="U2007" t="b">
        <v>1</v>
      </c>
      <c r="V2007" t="s">
        <v>1083</v>
      </c>
      <c r="W2007" t="s">
        <v>3441</v>
      </c>
      <c r="X2007" t="s">
        <v>15455</v>
      </c>
      <c r="Y2007">
        <v>31</v>
      </c>
      <c r="Z2007">
        <v>31</v>
      </c>
      <c r="AA2007">
        <v>14</v>
      </c>
      <c r="AB2007">
        <v>14</v>
      </c>
      <c r="AC2007">
        <v>16</v>
      </c>
    </row>
    <row r="2008" spans="1:29">
      <c r="A2008">
        <v>2159</v>
      </c>
      <c r="B2008" t="s">
        <v>805</v>
      </c>
      <c r="C2008" t="s">
        <v>3571</v>
      </c>
      <c r="J2008" t="s">
        <v>1444</v>
      </c>
      <c r="K2008">
        <v>0</v>
      </c>
      <c r="N2008" t="b">
        <v>1</v>
      </c>
      <c r="O2008" t="b">
        <v>0</v>
      </c>
      <c r="P2008" t="b">
        <v>0</v>
      </c>
      <c r="Q2008">
        <v>14</v>
      </c>
      <c r="R2008">
        <v>1</v>
      </c>
      <c r="S2008">
        <v>1</v>
      </c>
      <c r="T2008">
        <v>13</v>
      </c>
      <c r="U2008" t="b">
        <v>1</v>
      </c>
      <c r="V2008" t="s">
        <v>1083</v>
      </c>
      <c r="W2008" t="s">
        <v>3441</v>
      </c>
      <c r="X2008" t="s">
        <v>15456</v>
      </c>
      <c r="Y2008">
        <v>32</v>
      </c>
      <c r="Z2008">
        <v>32</v>
      </c>
      <c r="AA2008">
        <v>14</v>
      </c>
      <c r="AB2008">
        <v>14</v>
      </c>
      <c r="AC2008">
        <v>16</v>
      </c>
    </row>
    <row r="2009" spans="1:29">
      <c r="A2009">
        <v>2160</v>
      </c>
      <c r="B2009" t="s">
        <v>805</v>
      </c>
      <c r="C2009" t="s">
        <v>3572</v>
      </c>
      <c r="J2009" t="s">
        <v>1444</v>
      </c>
      <c r="K2009">
        <v>0</v>
      </c>
      <c r="N2009" t="b">
        <v>0</v>
      </c>
      <c r="O2009" t="b">
        <v>1</v>
      </c>
      <c r="P2009" t="b">
        <v>0</v>
      </c>
      <c r="Q2009">
        <v>14</v>
      </c>
      <c r="R2009">
        <v>1</v>
      </c>
      <c r="S2009">
        <v>1</v>
      </c>
      <c r="T2009">
        <v>13</v>
      </c>
      <c r="U2009" t="b">
        <v>1</v>
      </c>
      <c r="V2009" t="s">
        <v>1083</v>
      </c>
      <c r="W2009" t="s">
        <v>3441</v>
      </c>
      <c r="X2009" t="s">
        <v>15457</v>
      </c>
      <c r="Y2009">
        <v>33</v>
      </c>
      <c r="Z2009">
        <v>33</v>
      </c>
      <c r="AA2009">
        <v>14</v>
      </c>
      <c r="AB2009">
        <v>14</v>
      </c>
      <c r="AC2009">
        <v>16</v>
      </c>
    </row>
    <row r="2010" spans="1:29">
      <c r="A2010">
        <v>2162</v>
      </c>
      <c r="B2010" t="s">
        <v>1503</v>
      </c>
      <c r="C2010" t="s">
        <v>3575</v>
      </c>
      <c r="D2010" t="s">
        <v>3573</v>
      </c>
      <c r="E2010" t="s">
        <v>1084</v>
      </c>
      <c r="U2010" t="b">
        <v>1</v>
      </c>
      <c r="V2010" t="s">
        <v>1084</v>
      </c>
      <c r="W2010" t="s">
        <v>3574</v>
      </c>
      <c r="X2010" t="s">
        <v>15458</v>
      </c>
      <c r="Y2010">
        <v>12</v>
      </c>
      <c r="Z2010">
        <v>50</v>
      </c>
      <c r="AA2010">
        <v>2</v>
      </c>
      <c r="AB2010">
        <v>10</v>
      </c>
      <c r="AC2010">
        <v>17</v>
      </c>
    </row>
    <row r="2011" spans="1:29">
      <c r="A2011">
        <v>2163</v>
      </c>
      <c r="B2011" t="s">
        <v>827</v>
      </c>
      <c r="C2011" t="s">
        <v>3576</v>
      </c>
      <c r="U2011" t="b">
        <v>1</v>
      </c>
      <c r="V2011" t="s">
        <v>1084</v>
      </c>
      <c r="W2011" t="s">
        <v>3574</v>
      </c>
      <c r="X2011" t="s">
        <v>15459</v>
      </c>
      <c r="Y2011">
        <v>12</v>
      </c>
      <c r="Z2011">
        <v>50</v>
      </c>
      <c r="AA2011">
        <v>2</v>
      </c>
      <c r="AB2011">
        <v>9</v>
      </c>
      <c r="AC2011">
        <v>17</v>
      </c>
    </row>
    <row r="2012" spans="1:29">
      <c r="A2012">
        <v>2164</v>
      </c>
      <c r="B2012" t="s">
        <v>1508</v>
      </c>
      <c r="C2012" t="s">
        <v>3577</v>
      </c>
      <c r="U2012" t="b">
        <v>1</v>
      </c>
      <c r="V2012" t="s">
        <v>1084</v>
      </c>
      <c r="W2012" t="s">
        <v>3574</v>
      </c>
      <c r="X2012" t="s">
        <v>15460</v>
      </c>
      <c r="Y2012">
        <v>13</v>
      </c>
      <c r="Z2012">
        <v>50</v>
      </c>
      <c r="AA2012">
        <v>2</v>
      </c>
      <c r="AB2012">
        <v>10</v>
      </c>
      <c r="AC2012">
        <v>17</v>
      </c>
    </row>
    <row r="2013" spans="1:29">
      <c r="A2013">
        <v>2165</v>
      </c>
      <c r="B2013" t="s">
        <v>805</v>
      </c>
      <c r="C2013" t="s">
        <v>3578</v>
      </c>
      <c r="J2013" t="s">
        <v>1436</v>
      </c>
      <c r="K2013">
        <v>0</v>
      </c>
      <c r="N2013" t="b">
        <v>1</v>
      </c>
      <c r="O2013" t="b">
        <v>0</v>
      </c>
      <c r="P2013" t="b">
        <v>0</v>
      </c>
      <c r="Q2013">
        <v>9</v>
      </c>
      <c r="R2013">
        <v>2</v>
      </c>
      <c r="S2013">
        <v>1</v>
      </c>
      <c r="T2013">
        <v>2</v>
      </c>
      <c r="U2013" t="b">
        <v>1</v>
      </c>
      <c r="V2013" t="s">
        <v>1084</v>
      </c>
      <c r="W2013" t="s">
        <v>3574</v>
      </c>
      <c r="X2013" t="s">
        <v>14620</v>
      </c>
      <c r="Y2013">
        <v>14</v>
      </c>
      <c r="Z2013">
        <v>14</v>
      </c>
      <c r="AA2013">
        <v>6</v>
      </c>
      <c r="AB2013">
        <v>6</v>
      </c>
      <c r="AC2013">
        <v>17</v>
      </c>
    </row>
    <row r="2014" spans="1:29">
      <c r="A2014">
        <v>2166</v>
      </c>
      <c r="B2014" t="s">
        <v>805</v>
      </c>
      <c r="C2014" t="s">
        <v>3579</v>
      </c>
      <c r="J2014" t="s">
        <v>1436</v>
      </c>
      <c r="K2014">
        <v>0</v>
      </c>
      <c r="N2014" t="b">
        <v>1</v>
      </c>
      <c r="O2014" t="b">
        <v>0</v>
      </c>
      <c r="P2014" t="b">
        <v>0</v>
      </c>
      <c r="Q2014">
        <v>9</v>
      </c>
      <c r="R2014">
        <v>2</v>
      </c>
      <c r="S2014">
        <v>1</v>
      </c>
      <c r="T2014">
        <v>2</v>
      </c>
      <c r="U2014" t="b">
        <v>1</v>
      </c>
      <c r="V2014" t="s">
        <v>1084</v>
      </c>
      <c r="W2014" t="s">
        <v>3574</v>
      </c>
      <c r="X2014" t="s">
        <v>14521</v>
      </c>
      <c r="Y2014">
        <v>14</v>
      </c>
      <c r="Z2014">
        <v>14</v>
      </c>
      <c r="AA2014">
        <v>7</v>
      </c>
      <c r="AB2014">
        <v>7</v>
      </c>
      <c r="AC2014">
        <v>17</v>
      </c>
    </row>
    <row r="2015" spans="1:29">
      <c r="A2015">
        <v>2167</v>
      </c>
      <c r="B2015" t="s">
        <v>805</v>
      </c>
      <c r="C2015" t="s">
        <v>3580</v>
      </c>
      <c r="J2015" t="s">
        <v>1436</v>
      </c>
      <c r="K2015">
        <v>0</v>
      </c>
      <c r="N2015" t="b">
        <v>1</v>
      </c>
      <c r="O2015" t="b">
        <v>0</v>
      </c>
      <c r="P2015" t="b">
        <v>0</v>
      </c>
      <c r="Q2015">
        <v>9</v>
      </c>
      <c r="R2015">
        <v>2</v>
      </c>
      <c r="S2015">
        <v>1</v>
      </c>
      <c r="T2015">
        <v>2</v>
      </c>
      <c r="U2015" t="b">
        <v>1</v>
      </c>
      <c r="V2015" t="s">
        <v>1084</v>
      </c>
      <c r="W2015" t="s">
        <v>3574</v>
      </c>
      <c r="X2015" t="s">
        <v>14466</v>
      </c>
      <c r="Y2015">
        <v>14</v>
      </c>
      <c r="Z2015">
        <v>14</v>
      </c>
      <c r="AA2015">
        <v>8</v>
      </c>
      <c r="AB2015">
        <v>8</v>
      </c>
      <c r="AC2015">
        <v>17</v>
      </c>
    </row>
    <row r="2016" spans="1:29">
      <c r="A2016">
        <v>2168</v>
      </c>
      <c r="B2016" t="s">
        <v>805</v>
      </c>
      <c r="C2016" t="s">
        <v>3581</v>
      </c>
      <c r="J2016" t="s">
        <v>1436</v>
      </c>
      <c r="K2016">
        <v>0</v>
      </c>
      <c r="N2016" t="b">
        <v>1</v>
      </c>
      <c r="O2016" t="b">
        <v>0</v>
      </c>
      <c r="P2016" t="b">
        <v>0</v>
      </c>
      <c r="Q2016">
        <v>9</v>
      </c>
      <c r="R2016">
        <v>2</v>
      </c>
      <c r="S2016">
        <v>1</v>
      </c>
      <c r="T2016">
        <v>2</v>
      </c>
      <c r="U2016" t="b">
        <v>1</v>
      </c>
      <c r="V2016" t="s">
        <v>1084</v>
      </c>
      <c r="W2016" t="s">
        <v>3574</v>
      </c>
      <c r="X2016" t="s">
        <v>14522</v>
      </c>
      <c r="Y2016">
        <v>14</v>
      </c>
      <c r="Z2016">
        <v>14</v>
      </c>
      <c r="AA2016">
        <v>9</v>
      </c>
      <c r="AB2016">
        <v>9</v>
      </c>
      <c r="AC2016">
        <v>17</v>
      </c>
    </row>
    <row r="2017" spans="1:29">
      <c r="A2017">
        <v>2169</v>
      </c>
      <c r="B2017" t="s">
        <v>805</v>
      </c>
      <c r="C2017" t="s">
        <v>3582</v>
      </c>
      <c r="J2017" t="s">
        <v>1444</v>
      </c>
      <c r="K2017">
        <v>0</v>
      </c>
      <c r="N2017" t="b">
        <v>1</v>
      </c>
      <c r="O2017" t="b">
        <v>0</v>
      </c>
      <c r="P2017" t="b">
        <v>0</v>
      </c>
      <c r="Q2017">
        <v>9</v>
      </c>
      <c r="R2017">
        <v>2</v>
      </c>
      <c r="S2017">
        <v>1</v>
      </c>
      <c r="T2017">
        <v>2</v>
      </c>
      <c r="U2017" t="b">
        <v>1</v>
      </c>
      <c r="V2017" t="s">
        <v>1084</v>
      </c>
      <c r="W2017" t="s">
        <v>3574</v>
      </c>
      <c r="X2017" t="s">
        <v>14621</v>
      </c>
      <c r="Y2017">
        <v>15</v>
      </c>
      <c r="Z2017">
        <v>15</v>
      </c>
      <c r="AA2017">
        <v>6</v>
      </c>
      <c r="AB2017">
        <v>6</v>
      </c>
      <c r="AC2017">
        <v>17</v>
      </c>
    </row>
    <row r="2018" spans="1:29">
      <c r="A2018">
        <v>2170</v>
      </c>
      <c r="B2018" t="s">
        <v>805</v>
      </c>
      <c r="C2018" t="s">
        <v>3583</v>
      </c>
      <c r="J2018" t="s">
        <v>1444</v>
      </c>
      <c r="K2018">
        <v>0</v>
      </c>
      <c r="N2018" t="b">
        <v>1</v>
      </c>
      <c r="O2018" t="b">
        <v>0</v>
      </c>
      <c r="P2018" t="b">
        <v>0</v>
      </c>
      <c r="Q2018">
        <v>9</v>
      </c>
      <c r="R2018">
        <v>2</v>
      </c>
      <c r="S2018">
        <v>1</v>
      </c>
      <c r="T2018">
        <v>2</v>
      </c>
      <c r="U2018" t="b">
        <v>1</v>
      </c>
      <c r="V2018" t="s">
        <v>1084</v>
      </c>
      <c r="W2018" t="s">
        <v>3574</v>
      </c>
      <c r="X2018" t="s">
        <v>14460</v>
      </c>
      <c r="Y2018">
        <v>15</v>
      </c>
      <c r="Z2018">
        <v>15</v>
      </c>
      <c r="AA2018">
        <v>7</v>
      </c>
      <c r="AB2018">
        <v>7</v>
      </c>
      <c r="AC2018">
        <v>17</v>
      </c>
    </row>
    <row r="2019" spans="1:29">
      <c r="A2019">
        <v>2171</v>
      </c>
      <c r="B2019" t="s">
        <v>805</v>
      </c>
      <c r="C2019" t="s">
        <v>3584</v>
      </c>
      <c r="J2019" t="s">
        <v>1444</v>
      </c>
      <c r="K2019">
        <v>0</v>
      </c>
      <c r="N2019" t="b">
        <v>1</v>
      </c>
      <c r="O2019" t="b">
        <v>0</v>
      </c>
      <c r="P2019" t="b">
        <v>0</v>
      </c>
      <c r="Q2019">
        <v>9</v>
      </c>
      <c r="R2019">
        <v>2</v>
      </c>
      <c r="S2019">
        <v>1</v>
      </c>
      <c r="T2019">
        <v>2</v>
      </c>
      <c r="U2019" t="b">
        <v>1</v>
      </c>
      <c r="V2019" t="s">
        <v>1084</v>
      </c>
      <c r="W2019" t="s">
        <v>3574</v>
      </c>
      <c r="X2019" t="s">
        <v>14463</v>
      </c>
      <c r="Y2019">
        <v>15</v>
      </c>
      <c r="Z2019">
        <v>15</v>
      </c>
      <c r="AA2019">
        <v>8</v>
      </c>
      <c r="AB2019">
        <v>8</v>
      </c>
      <c r="AC2019">
        <v>17</v>
      </c>
    </row>
    <row r="2020" spans="1:29">
      <c r="A2020">
        <v>2172</v>
      </c>
      <c r="B2020" t="s">
        <v>805</v>
      </c>
      <c r="C2020" t="s">
        <v>3585</v>
      </c>
      <c r="J2020" t="s">
        <v>1444</v>
      </c>
      <c r="K2020">
        <v>0</v>
      </c>
      <c r="N2020" t="b">
        <v>1</v>
      </c>
      <c r="O2020" t="b">
        <v>0</v>
      </c>
      <c r="P2020" t="b">
        <v>0</v>
      </c>
      <c r="Q2020">
        <v>9</v>
      </c>
      <c r="R2020">
        <v>2</v>
      </c>
      <c r="S2020">
        <v>1</v>
      </c>
      <c r="T2020">
        <v>2</v>
      </c>
      <c r="U2020" t="b">
        <v>1</v>
      </c>
      <c r="V2020" t="s">
        <v>1084</v>
      </c>
      <c r="W2020" t="s">
        <v>3574</v>
      </c>
      <c r="X2020" t="s">
        <v>14523</v>
      </c>
      <c r="Y2020">
        <v>15</v>
      </c>
      <c r="Z2020">
        <v>15</v>
      </c>
      <c r="AA2020">
        <v>9</v>
      </c>
      <c r="AB2020">
        <v>9</v>
      </c>
      <c r="AC2020">
        <v>17</v>
      </c>
    </row>
    <row r="2021" spans="1:29">
      <c r="A2021">
        <v>2173</v>
      </c>
      <c r="B2021" t="s">
        <v>805</v>
      </c>
      <c r="C2021" t="s">
        <v>3586</v>
      </c>
      <c r="J2021" t="s">
        <v>1444</v>
      </c>
      <c r="K2021">
        <v>0</v>
      </c>
      <c r="N2021" t="b">
        <v>1</v>
      </c>
      <c r="O2021" t="b">
        <v>0</v>
      </c>
      <c r="P2021" t="b">
        <v>0</v>
      </c>
      <c r="Q2021">
        <v>9</v>
      </c>
      <c r="R2021">
        <v>2</v>
      </c>
      <c r="S2021">
        <v>1</v>
      </c>
      <c r="T2021">
        <v>2</v>
      </c>
      <c r="U2021" t="b">
        <v>1</v>
      </c>
      <c r="V2021" t="s">
        <v>1084</v>
      </c>
      <c r="W2021" t="s">
        <v>3574</v>
      </c>
      <c r="X2021" t="s">
        <v>14469</v>
      </c>
      <c r="Y2021">
        <v>16</v>
      </c>
      <c r="Z2021">
        <v>16</v>
      </c>
      <c r="AA2021">
        <v>6</v>
      </c>
      <c r="AB2021">
        <v>6</v>
      </c>
      <c r="AC2021">
        <v>17</v>
      </c>
    </row>
    <row r="2022" spans="1:29">
      <c r="A2022">
        <v>2174</v>
      </c>
      <c r="B2022" t="s">
        <v>805</v>
      </c>
      <c r="C2022" t="s">
        <v>3587</v>
      </c>
      <c r="J2022" t="s">
        <v>1444</v>
      </c>
      <c r="K2022">
        <v>0</v>
      </c>
      <c r="N2022" t="b">
        <v>1</v>
      </c>
      <c r="O2022" t="b">
        <v>0</v>
      </c>
      <c r="P2022" t="b">
        <v>0</v>
      </c>
      <c r="Q2022">
        <v>9</v>
      </c>
      <c r="R2022">
        <v>2</v>
      </c>
      <c r="S2022">
        <v>1</v>
      </c>
      <c r="T2022">
        <v>2</v>
      </c>
      <c r="U2022" t="b">
        <v>1</v>
      </c>
      <c r="V2022" t="s">
        <v>1084</v>
      </c>
      <c r="W2022" t="s">
        <v>3574</v>
      </c>
      <c r="X2022" t="s">
        <v>14470</v>
      </c>
      <c r="Y2022">
        <v>16</v>
      </c>
      <c r="Z2022">
        <v>16</v>
      </c>
      <c r="AA2022">
        <v>7</v>
      </c>
      <c r="AB2022">
        <v>7</v>
      </c>
      <c r="AC2022">
        <v>17</v>
      </c>
    </row>
    <row r="2023" spans="1:29">
      <c r="A2023">
        <v>2175</v>
      </c>
      <c r="B2023" t="s">
        <v>805</v>
      </c>
      <c r="C2023" t="s">
        <v>3588</v>
      </c>
      <c r="J2023" t="s">
        <v>1444</v>
      </c>
      <c r="K2023">
        <v>0</v>
      </c>
      <c r="N2023" t="b">
        <v>1</v>
      </c>
      <c r="O2023" t="b">
        <v>0</v>
      </c>
      <c r="P2023" t="b">
        <v>0</v>
      </c>
      <c r="Q2023">
        <v>9</v>
      </c>
      <c r="R2023">
        <v>2</v>
      </c>
      <c r="S2023">
        <v>1</v>
      </c>
      <c r="T2023">
        <v>2</v>
      </c>
      <c r="U2023" t="b">
        <v>1</v>
      </c>
      <c r="V2023" t="s">
        <v>1084</v>
      </c>
      <c r="W2023" t="s">
        <v>3574</v>
      </c>
      <c r="X2023" t="s">
        <v>14719</v>
      </c>
      <c r="Y2023">
        <v>16</v>
      </c>
      <c r="Z2023">
        <v>16</v>
      </c>
      <c r="AA2023">
        <v>8</v>
      </c>
      <c r="AB2023">
        <v>8</v>
      </c>
      <c r="AC2023">
        <v>17</v>
      </c>
    </row>
    <row r="2024" spans="1:29">
      <c r="A2024">
        <v>2176</v>
      </c>
      <c r="B2024" t="s">
        <v>805</v>
      </c>
      <c r="C2024" t="s">
        <v>3589</v>
      </c>
      <c r="J2024" t="s">
        <v>1444</v>
      </c>
      <c r="K2024">
        <v>0</v>
      </c>
      <c r="N2024" t="b">
        <v>1</v>
      </c>
      <c r="O2024" t="b">
        <v>0</v>
      </c>
      <c r="P2024" t="b">
        <v>0</v>
      </c>
      <c r="Q2024">
        <v>9</v>
      </c>
      <c r="R2024">
        <v>2</v>
      </c>
      <c r="S2024">
        <v>1</v>
      </c>
      <c r="T2024">
        <v>2</v>
      </c>
      <c r="U2024" t="b">
        <v>1</v>
      </c>
      <c r="V2024" t="s">
        <v>1084</v>
      </c>
      <c r="W2024" t="s">
        <v>3574</v>
      </c>
      <c r="X2024" t="s">
        <v>14723</v>
      </c>
      <c r="Y2024">
        <v>16</v>
      </c>
      <c r="Z2024">
        <v>16</v>
      </c>
      <c r="AA2024">
        <v>9</v>
      </c>
      <c r="AB2024">
        <v>9</v>
      </c>
      <c r="AC2024">
        <v>17</v>
      </c>
    </row>
    <row r="2025" spans="1:29">
      <c r="A2025">
        <v>2177</v>
      </c>
      <c r="B2025" t="s">
        <v>805</v>
      </c>
      <c r="C2025" t="s">
        <v>3590</v>
      </c>
      <c r="J2025" t="s">
        <v>1444</v>
      </c>
      <c r="K2025">
        <v>0</v>
      </c>
      <c r="N2025" t="b">
        <v>1</v>
      </c>
      <c r="O2025" t="b">
        <v>0</v>
      </c>
      <c r="P2025" t="b">
        <v>0</v>
      </c>
      <c r="Q2025">
        <v>9</v>
      </c>
      <c r="R2025">
        <v>2</v>
      </c>
      <c r="S2025">
        <v>1</v>
      </c>
      <c r="T2025">
        <v>2</v>
      </c>
      <c r="U2025" t="b">
        <v>1</v>
      </c>
      <c r="V2025" t="s">
        <v>1084</v>
      </c>
      <c r="W2025" t="s">
        <v>3574</v>
      </c>
      <c r="X2025" t="s">
        <v>14526</v>
      </c>
      <c r="Y2025">
        <v>17</v>
      </c>
      <c r="Z2025">
        <v>17</v>
      </c>
      <c r="AA2025">
        <v>6</v>
      </c>
      <c r="AB2025">
        <v>6</v>
      </c>
      <c r="AC2025">
        <v>17</v>
      </c>
    </row>
    <row r="2026" spans="1:29">
      <c r="A2026">
        <v>2178</v>
      </c>
      <c r="B2026" t="s">
        <v>805</v>
      </c>
      <c r="C2026" t="s">
        <v>3591</v>
      </c>
      <c r="J2026" t="s">
        <v>1444</v>
      </c>
      <c r="K2026">
        <v>0</v>
      </c>
      <c r="N2026" t="b">
        <v>1</v>
      </c>
      <c r="O2026" t="b">
        <v>0</v>
      </c>
      <c r="P2026" t="b">
        <v>0</v>
      </c>
      <c r="Q2026">
        <v>9</v>
      </c>
      <c r="R2026">
        <v>2</v>
      </c>
      <c r="S2026">
        <v>1</v>
      </c>
      <c r="T2026">
        <v>2</v>
      </c>
      <c r="U2026" t="b">
        <v>1</v>
      </c>
      <c r="V2026" t="s">
        <v>1084</v>
      </c>
      <c r="W2026" t="s">
        <v>3574</v>
      </c>
      <c r="X2026" t="s">
        <v>14716</v>
      </c>
      <c r="Y2026">
        <v>17</v>
      </c>
      <c r="Z2026">
        <v>17</v>
      </c>
      <c r="AA2026">
        <v>7</v>
      </c>
      <c r="AB2026">
        <v>7</v>
      </c>
      <c r="AC2026">
        <v>17</v>
      </c>
    </row>
    <row r="2027" spans="1:29">
      <c r="A2027">
        <v>2179</v>
      </c>
      <c r="B2027" t="s">
        <v>805</v>
      </c>
      <c r="C2027" t="s">
        <v>3592</v>
      </c>
      <c r="J2027" t="s">
        <v>1444</v>
      </c>
      <c r="K2027">
        <v>0</v>
      </c>
      <c r="N2027" t="b">
        <v>1</v>
      </c>
      <c r="O2027" t="b">
        <v>0</v>
      </c>
      <c r="P2027" t="b">
        <v>0</v>
      </c>
      <c r="Q2027">
        <v>9</v>
      </c>
      <c r="R2027">
        <v>2</v>
      </c>
      <c r="S2027">
        <v>1</v>
      </c>
      <c r="T2027">
        <v>2</v>
      </c>
      <c r="U2027" t="b">
        <v>1</v>
      </c>
      <c r="V2027" t="s">
        <v>1084</v>
      </c>
      <c r="W2027" t="s">
        <v>3574</v>
      </c>
      <c r="X2027" t="s">
        <v>14442</v>
      </c>
      <c r="Y2027">
        <v>17</v>
      </c>
      <c r="Z2027">
        <v>17</v>
      </c>
      <c r="AA2027">
        <v>8</v>
      </c>
      <c r="AB2027">
        <v>8</v>
      </c>
      <c r="AC2027">
        <v>17</v>
      </c>
    </row>
    <row r="2028" spans="1:29">
      <c r="A2028">
        <v>2180</v>
      </c>
      <c r="B2028" t="s">
        <v>805</v>
      </c>
      <c r="C2028" t="s">
        <v>3593</v>
      </c>
      <c r="J2028" t="s">
        <v>1444</v>
      </c>
      <c r="K2028">
        <v>0</v>
      </c>
      <c r="N2028" t="b">
        <v>1</v>
      </c>
      <c r="O2028" t="b">
        <v>0</v>
      </c>
      <c r="P2028" t="b">
        <v>0</v>
      </c>
      <c r="Q2028">
        <v>9</v>
      </c>
      <c r="R2028">
        <v>2</v>
      </c>
      <c r="S2028">
        <v>1</v>
      </c>
      <c r="T2028">
        <v>2</v>
      </c>
      <c r="U2028" t="b">
        <v>1</v>
      </c>
      <c r="V2028" t="s">
        <v>1084</v>
      </c>
      <c r="W2028" t="s">
        <v>3574</v>
      </c>
      <c r="X2028" t="s">
        <v>14527</v>
      </c>
      <c r="Y2028">
        <v>17</v>
      </c>
      <c r="Z2028">
        <v>17</v>
      </c>
      <c r="AA2028">
        <v>9</v>
      </c>
      <c r="AB2028">
        <v>9</v>
      </c>
      <c r="AC2028">
        <v>17</v>
      </c>
    </row>
    <row r="2029" spans="1:29">
      <c r="A2029">
        <v>2181</v>
      </c>
      <c r="B2029" t="s">
        <v>805</v>
      </c>
      <c r="C2029" t="s">
        <v>3594</v>
      </c>
      <c r="J2029" t="s">
        <v>1444</v>
      </c>
      <c r="K2029">
        <v>0</v>
      </c>
      <c r="N2029" t="b">
        <v>0</v>
      </c>
      <c r="O2029" t="b">
        <v>1</v>
      </c>
      <c r="P2029" t="b">
        <v>0</v>
      </c>
      <c r="Q2029">
        <v>9</v>
      </c>
      <c r="R2029">
        <v>2</v>
      </c>
      <c r="S2029">
        <v>1</v>
      </c>
      <c r="T2029">
        <v>2</v>
      </c>
      <c r="U2029" t="b">
        <v>1</v>
      </c>
      <c r="V2029" t="s">
        <v>1084</v>
      </c>
      <c r="W2029" t="s">
        <v>3574</v>
      </c>
      <c r="X2029" t="s">
        <v>14688</v>
      </c>
      <c r="Y2029">
        <v>18</v>
      </c>
      <c r="Z2029">
        <v>18</v>
      </c>
      <c r="AA2029">
        <v>6</v>
      </c>
      <c r="AB2029">
        <v>6</v>
      </c>
      <c r="AC2029">
        <v>17</v>
      </c>
    </row>
    <row r="2030" spans="1:29">
      <c r="A2030">
        <v>2182</v>
      </c>
      <c r="B2030" t="s">
        <v>805</v>
      </c>
      <c r="C2030" t="s">
        <v>3595</v>
      </c>
      <c r="J2030" t="s">
        <v>1444</v>
      </c>
      <c r="K2030">
        <v>0</v>
      </c>
      <c r="N2030" t="b">
        <v>0</v>
      </c>
      <c r="O2030" t="b">
        <v>1</v>
      </c>
      <c r="P2030" t="b">
        <v>0</v>
      </c>
      <c r="Q2030">
        <v>9</v>
      </c>
      <c r="R2030">
        <v>2</v>
      </c>
      <c r="S2030">
        <v>1</v>
      </c>
      <c r="T2030">
        <v>2</v>
      </c>
      <c r="U2030" t="b">
        <v>1</v>
      </c>
      <c r="V2030" t="s">
        <v>1084</v>
      </c>
      <c r="W2030" t="s">
        <v>3574</v>
      </c>
      <c r="X2030" t="s">
        <v>14487</v>
      </c>
      <c r="Y2030">
        <v>18</v>
      </c>
      <c r="Z2030">
        <v>18</v>
      </c>
      <c r="AA2030">
        <v>7</v>
      </c>
      <c r="AB2030">
        <v>7</v>
      </c>
      <c r="AC2030">
        <v>17</v>
      </c>
    </row>
    <row r="2031" spans="1:29">
      <c r="A2031">
        <v>2183</v>
      </c>
      <c r="B2031" t="s">
        <v>805</v>
      </c>
      <c r="C2031" t="s">
        <v>3596</v>
      </c>
      <c r="J2031" t="s">
        <v>1444</v>
      </c>
      <c r="K2031">
        <v>0</v>
      </c>
      <c r="N2031" t="b">
        <v>0</v>
      </c>
      <c r="O2031" t="b">
        <v>1</v>
      </c>
      <c r="P2031" t="b">
        <v>0</v>
      </c>
      <c r="Q2031">
        <v>9</v>
      </c>
      <c r="R2031">
        <v>2</v>
      </c>
      <c r="S2031">
        <v>1</v>
      </c>
      <c r="T2031">
        <v>2</v>
      </c>
      <c r="U2031" t="b">
        <v>1</v>
      </c>
      <c r="V2031" t="s">
        <v>1084</v>
      </c>
      <c r="W2031" t="s">
        <v>3574</v>
      </c>
      <c r="X2031" t="s">
        <v>14720</v>
      </c>
      <c r="Y2031">
        <v>18</v>
      </c>
      <c r="Z2031">
        <v>18</v>
      </c>
      <c r="AA2031">
        <v>8</v>
      </c>
      <c r="AB2031">
        <v>8</v>
      </c>
      <c r="AC2031">
        <v>17</v>
      </c>
    </row>
    <row r="2032" spans="1:29">
      <c r="A2032">
        <v>2184</v>
      </c>
      <c r="B2032" t="s">
        <v>805</v>
      </c>
      <c r="C2032" t="s">
        <v>3597</v>
      </c>
      <c r="J2032" t="s">
        <v>1444</v>
      </c>
      <c r="K2032">
        <v>0</v>
      </c>
      <c r="N2032" t="b">
        <v>0</v>
      </c>
      <c r="O2032" t="b">
        <v>1</v>
      </c>
      <c r="P2032" t="b">
        <v>0</v>
      </c>
      <c r="Q2032">
        <v>9</v>
      </c>
      <c r="R2032">
        <v>2</v>
      </c>
      <c r="S2032">
        <v>1</v>
      </c>
      <c r="T2032">
        <v>2</v>
      </c>
      <c r="U2032" t="b">
        <v>1</v>
      </c>
      <c r="V2032" t="s">
        <v>1084</v>
      </c>
      <c r="W2032" t="s">
        <v>3574</v>
      </c>
      <c r="X2032" t="s">
        <v>14724</v>
      </c>
      <c r="Y2032">
        <v>18</v>
      </c>
      <c r="Z2032">
        <v>18</v>
      </c>
      <c r="AA2032">
        <v>9</v>
      </c>
      <c r="AB2032">
        <v>9</v>
      </c>
      <c r="AC2032">
        <v>17</v>
      </c>
    </row>
    <row r="2033" spans="1:29">
      <c r="A2033">
        <v>2185</v>
      </c>
      <c r="B2033" t="s">
        <v>805</v>
      </c>
      <c r="C2033" t="s">
        <v>3598</v>
      </c>
      <c r="J2033" t="s">
        <v>1436</v>
      </c>
      <c r="K2033">
        <v>0</v>
      </c>
      <c r="N2033" t="b">
        <v>1</v>
      </c>
      <c r="O2033" t="b">
        <v>0</v>
      </c>
      <c r="P2033" t="b">
        <v>0</v>
      </c>
      <c r="Q2033">
        <v>9</v>
      </c>
      <c r="R2033">
        <v>2</v>
      </c>
      <c r="S2033">
        <v>1</v>
      </c>
      <c r="T2033">
        <v>2</v>
      </c>
      <c r="U2033" t="b">
        <v>1</v>
      </c>
      <c r="V2033" t="s">
        <v>1084</v>
      </c>
      <c r="W2033" t="s">
        <v>3574</v>
      </c>
      <c r="X2033" t="s">
        <v>14448</v>
      </c>
      <c r="Y2033">
        <v>19</v>
      </c>
      <c r="Z2033">
        <v>19</v>
      </c>
      <c r="AA2033">
        <v>6</v>
      </c>
      <c r="AB2033">
        <v>6</v>
      </c>
      <c r="AC2033">
        <v>17</v>
      </c>
    </row>
    <row r="2034" spans="1:29">
      <c r="A2034">
        <v>2186</v>
      </c>
      <c r="B2034" t="s">
        <v>805</v>
      </c>
      <c r="C2034" t="s">
        <v>3599</v>
      </c>
      <c r="J2034" t="s">
        <v>1436</v>
      </c>
      <c r="K2034">
        <v>0</v>
      </c>
      <c r="N2034" t="b">
        <v>1</v>
      </c>
      <c r="O2034" t="b">
        <v>0</v>
      </c>
      <c r="P2034" t="b">
        <v>0</v>
      </c>
      <c r="Q2034">
        <v>9</v>
      </c>
      <c r="R2034">
        <v>2</v>
      </c>
      <c r="S2034">
        <v>1</v>
      </c>
      <c r="T2034">
        <v>2</v>
      </c>
      <c r="U2034" t="b">
        <v>1</v>
      </c>
      <c r="V2034" t="s">
        <v>1084</v>
      </c>
      <c r="W2034" t="s">
        <v>3574</v>
      </c>
      <c r="X2034" t="s">
        <v>14461</v>
      </c>
      <c r="Y2034">
        <v>19</v>
      </c>
      <c r="Z2034">
        <v>19</v>
      </c>
      <c r="AA2034">
        <v>7</v>
      </c>
      <c r="AB2034">
        <v>7</v>
      </c>
      <c r="AC2034">
        <v>17</v>
      </c>
    </row>
    <row r="2035" spans="1:29">
      <c r="A2035">
        <v>2187</v>
      </c>
      <c r="B2035" t="s">
        <v>805</v>
      </c>
      <c r="C2035" t="s">
        <v>3600</v>
      </c>
      <c r="J2035" t="s">
        <v>1436</v>
      </c>
      <c r="K2035">
        <v>0</v>
      </c>
      <c r="N2035" t="b">
        <v>1</v>
      </c>
      <c r="O2035" t="b">
        <v>0</v>
      </c>
      <c r="P2035" t="b">
        <v>0</v>
      </c>
      <c r="Q2035">
        <v>9</v>
      </c>
      <c r="R2035">
        <v>2</v>
      </c>
      <c r="S2035">
        <v>1</v>
      </c>
      <c r="T2035">
        <v>2</v>
      </c>
      <c r="U2035" t="b">
        <v>1</v>
      </c>
      <c r="V2035" t="s">
        <v>1084</v>
      </c>
      <c r="W2035" t="s">
        <v>3574</v>
      </c>
      <c r="X2035" t="s">
        <v>14488</v>
      </c>
      <c r="Y2035">
        <v>19</v>
      </c>
      <c r="Z2035">
        <v>19</v>
      </c>
      <c r="AA2035">
        <v>8</v>
      </c>
      <c r="AB2035">
        <v>8</v>
      </c>
      <c r="AC2035">
        <v>17</v>
      </c>
    </row>
    <row r="2036" spans="1:29">
      <c r="A2036">
        <v>2188</v>
      </c>
      <c r="B2036" t="s">
        <v>805</v>
      </c>
      <c r="C2036" t="s">
        <v>3601</v>
      </c>
      <c r="J2036" t="s">
        <v>1436</v>
      </c>
      <c r="K2036">
        <v>0</v>
      </c>
      <c r="N2036" t="b">
        <v>1</v>
      </c>
      <c r="O2036" t="b">
        <v>0</v>
      </c>
      <c r="P2036" t="b">
        <v>0</v>
      </c>
      <c r="Q2036">
        <v>9</v>
      </c>
      <c r="R2036">
        <v>2</v>
      </c>
      <c r="S2036">
        <v>1</v>
      </c>
      <c r="T2036">
        <v>2</v>
      </c>
      <c r="U2036" t="b">
        <v>1</v>
      </c>
      <c r="V2036" t="s">
        <v>1084</v>
      </c>
      <c r="W2036" t="s">
        <v>3574</v>
      </c>
      <c r="X2036" t="s">
        <v>14725</v>
      </c>
      <c r="Y2036">
        <v>19</v>
      </c>
      <c r="Z2036">
        <v>19</v>
      </c>
      <c r="AA2036">
        <v>9</v>
      </c>
      <c r="AB2036">
        <v>9</v>
      </c>
      <c r="AC2036">
        <v>17</v>
      </c>
    </row>
    <row r="2037" spans="1:29">
      <c r="A2037">
        <v>2189</v>
      </c>
      <c r="B2037" t="s">
        <v>805</v>
      </c>
      <c r="C2037" t="s">
        <v>3602</v>
      </c>
      <c r="J2037" t="s">
        <v>1436</v>
      </c>
      <c r="K2037">
        <v>0</v>
      </c>
      <c r="N2037" t="b">
        <v>1</v>
      </c>
      <c r="O2037" t="b">
        <v>0</v>
      </c>
      <c r="P2037" t="b">
        <v>0</v>
      </c>
      <c r="Q2037">
        <v>9</v>
      </c>
      <c r="R2037">
        <v>2</v>
      </c>
      <c r="S2037">
        <v>1</v>
      </c>
      <c r="T2037">
        <v>2</v>
      </c>
      <c r="U2037" t="b">
        <v>1</v>
      </c>
      <c r="V2037" t="s">
        <v>1084</v>
      </c>
      <c r="W2037" t="s">
        <v>3574</v>
      </c>
      <c r="X2037" t="s">
        <v>14623</v>
      </c>
      <c r="Y2037">
        <v>20</v>
      </c>
      <c r="Z2037">
        <v>20</v>
      </c>
      <c r="AA2037">
        <v>6</v>
      </c>
      <c r="AB2037">
        <v>6</v>
      </c>
      <c r="AC2037">
        <v>17</v>
      </c>
    </row>
    <row r="2038" spans="1:29">
      <c r="A2038">
        <v>2190</v>
      </c>
      <c r="B2038" t="s">
        <v>805</v>
      </c>
      <c r="C2038" t="s">
        <v>3603</v>
      </c>
      <c r="J2038" t="s">
        <v>1436</v>
      </c>
      <c r="K2038">
        <v>0</v>
      </c>
      <c r="N2038" t="b">
        <v>1</v>
      </c>
      <c r="O2038" t="b">
        <v>0</v>
      </c>
      <c r="P2038" t="b">
        <v>0</v>
      </c>
      <c r="Q2038">
        <v>9</v>
      </c>
      <c r="R2038">
        <v>2</v>
      </c>
      <c r="S2038">
        <v>1</v>
      </c>
      <c r="T2038">
        <v>2</v>
      </c>
      <c r="U2038" t="b">
        <v>1</v>
      </c>
      <c r="V2038" t="s">
        <v>1084</v>
      </c>
      <c r="W2038" t="s">
        <v>3574</v>
      </c>
      <c r="X2038" t="s">
        <v>14632</v>
      </c>
      <c r="Y2038">
        <v>20</v>
      </c>
      <c r="Z2038">
        <v>20</v>
      </c>
      <c r="AA2038">
        <v>7</v>
      </c>
      <c r="AB2038">
        <v>7</v>
      </c>
      <c r="AC2038">
        <v>17</v>
      </c>
    </row>
    <row r="2039" spans="1:29">
      <c r="A2039">
        <v>2191</v>
      </c>
      <c r="B2039" t="s">
        <v>805</v>
      </c>
      <c r="C2039" t="s">
        <v>3604</v>
      </c>
      <c r="J2039" t="s">
        <v>1436</v>
      </c>
      <c r="K2039">
        <v>0</v>
      </c>
      <c r="N2039" t="b">
        <v>1</v>
      </c>
      <c r="O2039" t="b">
        <v>0</v>
      </c>
      <c r="P2039" t="b">
        <v>0</v>
      </c>
      <c r="Q2039">
        <v>9</v>
      </c>
      <c r="R2039">
        <v>2</v>
      </c>
      <c r="S2039">
        <v>1</v>
      </c>
      <c r="T2039">
        <v>2</v>
      </c>
      <c r="U2039" t="b">
        <v>1</v>
      </c>
      <c r="V2039" t="s">
        <v>1084</v>
      </c>
      <c r="W2039" t="s">
        <v>3574</v>
      </c>
      <c r="X2039" t="s">
        <v>14638</v>
      </c>
      <c r="Y2039">
        <v>20</v>
      </c>
      <c r="Z2039">
        <v>20</v>
      </c>
      <c r="AA2039">
        <v>8</v>
      </c>
      <c r="AB2039">
        <v>8</v>
      </c>
      <c r="AC2039">
        <v>17</v>
      </c>
    </row>
    <row r="2040" spans="1:29">
      <c r="A2040">
        <v>2192</v>
      </c>
      <c r="B2040" t="s">
        <v>805</v>
      </c>
      <c r="C2040" t="s">
        <v>3605</v>
      </c>
      <c r="J2040" t="s">
        <v>1436</v>
      </c>
      <c r="K2040">
        <v>0</v>
      </c>
      <c r="N2040" t="b">
        <v>1</v>
      </c>
      <c r="O2040" t="b">
        <v>0</v>
      </c>
      <c r="P2040" t="b">
        <v>0</v>
      </c>
      <c r="Q2040">
        <v>9</v>
      </c>
      <c r="R2040">
        <v>2</v>
      </c>
      <c r="S2040">
        <v>1</v>
      </c>
      <c r="T2040">
        <v>2</v>
      </c>
      <c r="U2040" t="b">
        <v>1</v>
      </c>
      <c r="V2040" t="s">
        <v>1084</v>
      </c>
      <c r="W2040" t="s">
        <v>3574</v>
      </c>
      <c r="X2040" t="s">
        <v>14644</v>
      </c>
      <c r="Y2040">
        <v>20</v>
      </c>
      <c r="Z2040">
        <v>20</v>
      </c>
      <c r="AA2040">
        <v>9</v>
      </c>
      <c r="AB2040">
        <v>9</v>
      </c>
      <c r="AC2040">
        <v>17</v>
      </c>
    </row>
    <row r="2041" spans="1:29">
      <c r="A2041">
        <v>2193</v>
      </c>
      <c r="B2041" t="s">
        <v>805</v>
      </c>
      <c r="C2041" t="s">
        <v>3606</v>
      </c>
      <c r="J2041" t="s">
        <v>1436</v>
      </c>
      <c r="K2041">
        <v>0</v>
      </c>
      <c r="N2041" t="b">
        <v>1</v>
      </c>
      <c r="O2041" t="b">
        <v>0</v>
      </c>
      <c r="P2041" t="b">
        <v>0</v>
      </c>
      <c r="Q2041">
        <v>9</v>
      </c>
      <c r="R2041">
        <v>2</v>
      </c>
      <c r="S2041">
        <v>1</v>
      </c>
      <c r="T2041">
        <v>2</v>
      </c>
      <c r="U2041" t="b">
        <v>1</v>
      </c>
      <c r="V2041" t="s">
        <v>1084</v>
      </c>
      <c r="W2041" t="s">
        <v>3574</v>
      </c>
      <c r="X2041" t="s">
        <v>14624</v>
      </c>
      <c r="Y2041">
        <v>21</v>
      </c>
      <c r="Z2041">
        <v>21</v>
      </c>
      <c r="AA2041">
        <v>6</v>
      </c>
      <c r="AB2041">
        <v>6</v>
      </c>
      <c r="AC2041">
        <v>17</v>
      </c>
    </row>
    <row r="2042" spans="1:29">
      <c r="A2042">
        <v>2194</v>
      </c>
      <c r="B2042" t="s">
        <v>805</v>
      </c>
      <c r="C2042" t="s">
        <v>3607</v>
      </c>
      <c r="J2042" t="s">
        <v>1436</v>
      </c>
      <c r="K2042">
        <v>0</v>
      </c>
      <c r="N2042" t="b">
        <v>1</v>
      </c>
      <c r="O2042" t="b">
        <v>0</v>
      </c>
      <c r="P2042" t="b">
        <v>0</v>
      </c>
      <c r="Q2042">
        <v>9</v>
      </c>
      <c r="R2042">
        <v>2</v>
      </c>
      <c r="S2042">
        <v>1</v>
      </c>
      <c r="T2042">
        <v>2</v>
      </c>
      <c r="U2042" t="b">
        <v>1</v>
      </c>
      <c r="V2042" t="s">
        <v>1084</v>
      </c>
      <c r="W2042" t="s">
        <v>3574</v>
      </c>
      <c r="X2042" t="s">
        <v>14633</v>
      </c>
      <c r="Y2042">
        <v>21</v>
      </c>
      <c r="Z2042">
        <v>21</v>
      </c>
      <c r="AA2042">
        <v>7</v>
      </c>
      <c r="AB2042">
        <v>7</v>
      </c>
      <c r="AC2042">
        <v>17</v>
      </c>
    </row>
    <row r="2043" spans="1:29">
      <c r="A2043">
        <v>2195</v>
      </c>
      <c r="B2043" t="s">
        <v>805</v>
      </c>
      <c r="C2043" t="s">
        <v>3608</v>
      </c>
      <c r="J2043" t="s">
        <v>1436</v>
      </c>
      <c r="K2043">
        <v>0</v>
      </c>
      <c r="N2043" t="b">
        <v>1</v>
      </c>
      <c r="O2043" t="b">
        <v>0</v>
      </c>
      <c r="P2043" t="b">
        <v>0</v>
      </c>
      <c r="Q2043">
        <v>9</v>
      </c>
      <c r="R2043">
        <v>2</v>
      </c>
      <c r="S2043">
        <v>1</v>
      </c>
      <c r="T2043">
        <v>2</v>
      </c>
      <c r="U2043" t="b">
        <v>1</v>
      </c>
      <c r="V2043" t="s">
        <v>1084</v>
      </c>
      <c r="W2043" t="s">
        <v>3574</v>
      </c>
      <c r="X2043" t="s">
        <v>14639</v>
      </c>
      <c r="Y2043">
        <v>21</v>
      </c>
      <c r="Z2043">
        <v>21</v>
      </c>
      <c r="AA2043">
        <v>8</v>
      </c>
      <c r="AB2043">
        <v>8</v>
      </c>
      <c r="AC2043">
        <v>17</v>
      </c>
    </row>
    <row r="2044" spans="1:29">
      <c r="A2044">
        <v>2196</v>
      </c>
      <c r="B2044" t="s">
        <v>805</v>
      </c>
      <c r="C2044" t="s">
        <v>3609</v>
      </c>
      <c r="J2044" t="s">
        <v>1436</v>
      </c>
      <c r="K2044">
        <v>0</v>
      </c>
      <c r="N2044" t="b">
        <v>1</v>
      </c>
      <c r="O2044" t="b">
        <v>0</v>
      </c>
      <c r="P2044" t="b">
        <v>0</v>
      </c>
      <c r="Q2044">
        <v>9</v>
      </c>
      <c r="R2044">
        <v>2</v>
      </c>
      <c r="S2044">
        <v>1</v>
      </c>
      <c r="T2044">
        <v>2</v>
      </c>
      <c r="U2044" t="b">
        <v>1</v>
      </c>
      <c r="V2044" t="s">
        <v>1084</v>
      </c>
      <c r="W2044" t="s">
        <v>3574</v>
      </c>
      <c r="X2044" t="s">
        <v>14645</v>
      </c>
      <c r="Y2044">
        <v>21</v>
      </c>
      <c r="Z2044">
        <v>21</v>
      </c>
      <c r="AA2044">
        <v>9</v>
      </c>
      <c r="AB2044">
        <v>9</v>
      </c>
      <c r="AC2044">
        <v>17</v>
      </c>
    </row>
    <row r="2045" spans="1:29">
      <c r="A2045">
        <v>2197</v>
      </c>
      <c r="B2045" t="s">
        <v>805</v>
      </c>
      <c r="C2045" t="s">
        <v>3610</v>
      </c>
      <c r="J2045" t="s">
        <v>1444</v>
      </c>
      <c r="K2045">
        <v>0</v>
      </c>
      <c r="N2045" t="b">
        <v>1</v>
      </c>
      <c r="O2045" t="b">
        <v>0</v>
      </c>
      <c r="P2045" t="b">
        <v>0</v>
      </c>
      <c r="Q2045">
        <v>9</v>
      </c>
      <c r="R2045">
        <v>2</v>
      </c>
      <c r="S2045">
        <v>1</v>
      </c>
      <c r="T2045">
        <v>2</v>
      </c>
      <c r="U2045" t="b">
        <v>1</v>
      </c>
      <c r="V2045" t="s">
        <v>1084</v>
      </c>
      <c r="W2045" t="s">
        <v>3574</v>
      </c>
      <c r="X2045" t="s">
        <v>14625</v>
      </c>
      <c r="Y2045">
        <v>22</v>
      </c>
      <c r="Z2045">
        <v>22</v>
      </c>
      <c r="AA2045">
        <v>6</v>
      </c>
      <c r="AB2045">
        <v>6</v>
      </c>
      <c r="AC2045">
        <v>17</v>
      </c>
    </row>
    <row r="2046" spans="1:29">
      <c r="A2046">
        <v>2198</v>
      </c>
      <c r="B2046" t="s">
        <v>805</v>
      </c>
      <c r="C2046" t="s">
        <v>3611</v>
      </c>
      <c r="J2046" t="s">
        <v>1444</v>
      </c>
      <c r="K2046">
        <v>0</v>
      </c>
      <c r="N2046" t="b">
        <v>1</v>
      </c>
      <c r="O2046" t="b">
        <v>0</v>
      </c>
      <c r="P2046" t="b">
        <v>0</v>
      </c>
      <c r="Q2046">
        <v>9</v>
      </c>
      <c r="R2046">
        <v>2</v>
      </c>
      <c r="S2046">
        <v>1</v>
      </c>
      <c r="T2046">
        <v>2</v>
      </c>
      <c r="U2046" t="b">
        <v>1</v>
      </c>
      <c r="V2046" t="s">
        <v>1084</v>
      </c>
      <c r="W2046" t="s">
        <v>3574</v>
      </c>
      <c r="X2046" t="s">
        <v>14490</v>
      </c>
      <c r="Y2046">
        <v>22</v>
      </c>
      <c r="Z2046">
        <v>22</v>
      </c>
      <c r="AA2046">
        <v>7</v>
      </c>
      <c r="AB2046">
        <v>7</v>
      </c>
      <c r="AC2046">
        <v>17</v>
      </c>
    </row>
    <row r="2047" spans="1:29">
      <c r="A2047">
        <v>2199</v>
      </c>
      <c r="B2047" t="s">
        <v>805</v>
      </c>
      <c r="C2047" t="s">
        <v>3612</v>
      </c>
      <c r="J2047" t="s">
        <v>1444</v>
      </c>
      <c r="K2047">
        <v>0</v>
      </c>
      <c r="N2047" t="b">
        <v>1</v>
      </c>
      <c r="O2047" t="b">
        <v>0</v>
      </c>
      <c r="P2047" t="b">
        <v>0</v>
      </c>
      <c r="Q2047">
        <v>9</v>
      </c>
      <c r="R2047">
        <v>2</v>
      </c>
      <c r="S2047">
        <v>1</v>
      </c>
      <c r="T2047">
        <v>2</v>
      </c>
      <c r="U2047" t="b">
        <v>1</v>
      </c>
      <c r="V2047" t="s">
        <v>1084</v>
      </c>
      <c r="W2047" t="s">
        <v>3574</v>
      </c>
      <c r="X2047" t="s">
        <v>14441</v>
      </c>
      <c r="Y2047">
        <v>22</v>
      </c>
      <c r="Z2047">
        <v>22</v>
      </c>
      <c r="AA2047">
        <v>8</v>
      </c>
      <c r="AB2047">
        <v>8</v>
      </c>
      <c r="AC2047">
        <v>17</v>
      </c>
    </row>
    <row r="2048" spans="1:29">
      <c r="A2048">
        <v>2200</v>
      </c>
      <c r="B2048" t="s">
        <v>805</v>
      </c>
      <c r="C2048" t="s">
        <v>3613</v>
      </c>
      <c r="J2048" t="s">
        <v>1444</v>
      </c>
      <c r="K2048">
        <v>0</v>
      </c>
      <c r="N2048" t="b">
        <v>1</v>
      </c>
      <c r="O2048" t="b">
        <v>0</v>
      </c>
      <c r="P2048" t="b">
        <v>0</v>
      </c>
      <c r="Q2048">
        <v>9</v>
      </c>
      <c r="R2048">
        <v>2</v>
      </c>
      <c r="S2048">
        <v>1</v>
      </c>
      <c r="T2048">
        <v>2</v>
      </c>
      <c r="U2048" t="b">
        <v>1</v>
      </c>
      <c r="V2048" t="s">
        <v>1084</v>
      </c>
      <c r="W2048" t="s">
        <v>3574</v>
      </c>
      <c r="X2048" t="s">
        <v>14646</v>
      </c>
      <c r="Y2048">
        <v>22</v>
      </c>
      <c r="Z2048">
        <v>22</v>
      </c>
      <c r="AA2048">
        <v>9</v>
      </c>
      <c r="AB2048">
        <v>9</v>
      </c>
      <c r="AC2048">
        <v>17</v>
      </c>
    </row>
    <row r="2049" spans="1:29">
      <c r="A2049">
        <v>2201</v>
      </c>
      <c r="B2049" t="s">
        <v>805</v>
      </c>
      <c r="C2049" t="s">
        <v>3614</v>
      </c>
      <c r="J2049" t="s">
        <v>1444</v>
      </c>
      <c r="K2049">
        <v>0</v>
      </c>
      <c r="N2049" t="b">
        <v>1</v>
      </c>
      <c r="O2049" t="b">
        <v>0</v>
      </c>
      <c r="P2049" t="b">
        <v>0</v>
      </c>
      <c r="Q2049">
        <v>9</v>
      </c>
      <c r="R2049">
        <v>2</v>
      </c>
      <c r="S2049">
        <v>1</v>
      </c>
      <c r="T2049">
        <v>2</v>
      </c>
      <c r="U2049" t="b">
        <v>1</v>
      </c>
      <c r="V2049" t="s">
        <v>1084</v>
      </c>
      <c r="W2049" t="s">
        <v>3574</v>
      </c>
      <c r="X2049" t="s">
        <v>14626</v>
      </c>
      <c r="Y2049">
        <v>23</v>
      </c>
      <c r="Z2049">
        <v>23</v>
      </c>
      <c r="AA2049">
        <v>6</v>
      </c>
      <c r="AB2049">
        <v>6</v>
      </c>
      <c r="AC2049">
        <v>17</v>
      </c>
    </row>
    <row r="2050" spans="1:29">
      <c r="A2050">
        <v>2202</v>
      </c>
      <c r="B2050" t="s">
        <v>805</v>
      </c>
      <c r="C2050" t="s">
        <v>3615</v>
      </c>
      <c r="J2050" t="s">
        <v>1444</v>
      </c>
      <c r="K2050">
        <v>0</v>
      </c>
      <c r="N2050" t="b">
        <v>1</v>
      </c>
      <c r="O2050" t="b">
        <v>0</v>
      </c>
      <c r="P2050" t="b">
        <v>0</v>
      </c>
      <c r="Q2050">
        <v>9</v>
      </c>
      <c r="R2050">
        <v>2</v>
      </c>
      <c r="S2050">
        <v>1</v>
      </c>
      <c r="T2050">
        <v>2</v>
      </c>
      <c r="U2050" t="b">
        <v>1</v>
      </c>
      <c r="V2050" t="s">
        <v>1084</v>
      </c>
      <c r="W2050" t="s">
        <v>3574</v>
      </c>
      <c r="X2050" t="s">
        <v>14717</v>
      </c>
      <c r="Y2050">
        <v>23</v>
      </c>
      <c r="Z2050">
        <v>23</v>
      </c>
      <c r="AA2050">
        <v>7</v>
      </c>
      <c r="AB2050">
        <v>7</v>
      </c>
      <c r="AC2050">
        <v>17</v>
      </c>
    </row>
    <row r="2051" spans="1:29">
      <c r="A2051">
        <v>2203</v>
      </c>
      <c r="B2051" t="s">
        <v>805</v>
      </c>
      <c r="C2051" t="s">
        <v>3616</v>
      </c>
      <c r="J2051" t="s">
        <v>1444</v>
      </c>
      <c r="K2051">
        <v>0</v>
      </c>
      <c r="N2051" t="b">
        <v>1</v>
      </c>
      <c r="O2051" t="b">
        <v>0</v>
      </c>
      <c r="P2051" t="b">
        <v>0</v>
      </c>
      <c r="Q2051">
        <v>9</v>
      </c>
      <c r="R2051">
        <v>2</v>
      </c>
      <c r="S2051">
        <v>1</v>
      </c>
      <c r="T2051">
        <v>2</v>
      </c>
      <c r="U2051" t="b">
        <v>1</v>
      </c>
      <c r="V2051" t="s">
        <v>1084</v>
      </c>
      <c r="W2051" t="s">
        <v>3574</v>
      </c>
      <c r="X2051" t="s">
        <v>14721</v>
      </c>
      <c r="Y2051">
        <v>23</v>
      </c>
      <c r="Z2051">
        <v>23</v>
      </c>
      <c r="AA2051">
        <v>8</v>
      </c>
      <c r="AB2051">
        <v>8</v>
      </c>
      <c r="AC2051">
        <v>17</v>
      </c>
    </row>
    <row r="2052" spans="1:29">
      <c r="A2052">
        <v>2204</v>
      </c>
      <c r="B2052" t="s">
        <v>805</v>
      </c>
      <c r="C2052" t="s">
        <v>3617</v>
      </c>
      <c r="J2052" t="s">
        <v>1444</v>
      </c>
      <c r="K2052">
        <v>0</v>
      </c>
      <c r="N2052" t="b">
        <v>1</v>
      </c>
      <c r="O2052" t="b">
        <v>0</v>
      </c>
      <c r="P2052" t="b">
        <v>0</v>
      </c>
      <c r="Q2052">
        <v>9</v>
      </c>
      <c r="R2052">
        <v>2</v>
      </c>
      <c r="S2052">
        <v>1</v>
      </c>
      <c r="T2052">
        <v>2</v>
      </c>
      <c r="U2052" t="b">
        <v>1</v>
      </c>
      <c r="V2052" t="s">
        <v>1084</v>
      </c>
      <c r="W2052" t="s">
        <v>3574</v>
      </c>
      <c r="X2052" t="s">
        <v>14647</v>
      </c>
      <c r="Y2052">
        <v>23</v>
      </c>
      <c r="Z2052">
        <v>23</v>
      </c>
      <c r="AA2052">
        <v>9</v>
      </c>
      <c r="AB2052">
        <v>9</v>
      </c>
      <c r="AC2052">
        <v>17</v>
      </c>
    </row>
    <row r="2053" spans="1:29">
      <c r="A2053">
        <v>2205</v>
      </c>
      <c r="B2053" t="s">
        <v>805</v>
      </c>
      <c r="C2053" t="s">
        <v>3618</v>
      </c>
      <c r="J2053" t="s">
        <v>1444</v>
      </c>
      <c r="K2053">
        <v>0</v>
      </c>
      <c r="N2053" t="b">
        <v>1</v>
      </c>
      <c r="O2053" t="b">
        <v>0</v>
      </c>
      <c r="P2053" t="b">
        <v>0</v>
      </c>
      <c r="Q2053">
        <v>9</v>
      </c>
      <c r="R2053">
        <v>2</v>
      </c>
      <c r="S2053">
        <v>1</v>
      </c>
      <c r="T2053">
        <v>2</v>
      </c>
      <c r="U2053" t="b">
        <v>1</v>
      </c>
      <c r="V2053" t="s">
        <v>1084</v>
      </c>
      <c r="W2053" t="s">
        <v>3574</v>
      </c>
      <c r="X2053" t="s">
        <v>14627</v>
      </c>
      <c r="Y2053">
        <v>24</v>
      </c>
      <c r="Z2053">
        <v>24</v>
      </c>
      <c r="AA2053">
        <v>6</v>
      </c>
      <c r="AB2053">
        <v>6</v>
      </c>
      <c r="AC2053">
        <v>17</v>
      </c>
    </row>
    <row r="2054" spans="1:29">
      <c r="A2054">
        <v>2206</v>
      </c>
      <c r="B2054" t="s">
        <v>805</v>
      </c>
      <c r="C2054" t="s">
        <v>3619</v>
      </c>
      <c r="J2054" t="s">
        <v>1444</v>
      </c>
      <c r="K2054">
        <v>0</v>
      </c>
      <c r="N2054" t="b">
        <v>1</v>
      </c>
      <c r="O2054" t="b">
        <v>0</v>
      </c>
      <c r="P2054" t="b">
        <v>0</v>
      </c>
      <c r="Q2054">
        <v>9</v>
      </c>
      <c r="R2054">
        <v>2</v>
      </c>
      <c r="S2054">
        <v>1</v>
      </c>
      <c r="T2054">
        <v>2</v>
      </c>
      <c r="U2054" t="b">
        <v>1</v>
      </c>
      <c r="V2054" t="s">
        <v>1084</v>
      </c>
      <c r="W2054" t="s">
        <v>3574</v>
      </c>
      <c r="X2054" t="s">
        <v>14489</v>
      </c>
      <c r="Y2054">
        <v>24</v>
      </c>
      <c r="Z2054">
        <v>24</v>
      </c>
      <c r="AA2054">
        <v>7</v>
      </c>
      <c r="AB2054">
        <v>7</v>
      </c>
      <c r="AC2054">
        <v>17</v>
      </c>
    </row>
    <row r="2055" spans="1:29">
      <c r="A2055">
        <v>2207</v>
      </c>
      <c r="B2055" t="s">
        <v>805</v>
      </c>
      <c r="C2055" t="s">
        <v>3620</v>
      </c>
      <c r="J2055" t="s">
        <v>1444</v>
      </c>
      <c r="K2055">
        <v>0</v>
      </c>
      <c r="N2055" t="b">
        <v>1</v>
      </c>
      <c r="O2055" t="b">
        <v>0</v>
      </c>
      <c r="P2055" t="b">
        <v>0</v>
      </c>
      <c r="Q2055">
        <v>9</v>
      </c>
      <c r="R2055">
        <v>2</v>
      </c>
      <c r="S2055">
        <v>1</v>
      </c>
      <c r="T2055">
        <v>2</v>
      </c>
      <c r="U2055" t="b">
        <v>1</v>
      </c>
      <c r="V2055" t="s">
        <v>1084</v>
      </c>
      <c r="W2055" t="s">
        <v>3574</v>
      </c>
      <c r="X2055" t="s">
        <v>14446</v>
      </c>
      <c r="Y2055">
        <v>24</v>
      </c>
      <c r="Z2055">
        <v>24</v>
      </c>
      <c r="AA2055">
        <v>8</v>
      </c>
      <c r="AB2055">
        <v>8</v>
      </c>
      <c r="AC2055">
        <v>17</v>
      </c>
    </row>
    <row r="2056" spans="1:29">
      <c r="A2056">
        <v>2208</v>
      </c>
      <c r="B2056" t="s">
        <v>805</v>
      </c>
      <c r="C2056" t="s">
        <v>3621</v>
      </c>
      <c r="J2056" t="s">
        <v>1444</v>
      </c>
      <c r="K2056">
        <v>0</v>
      </c>
      <c r="N2056" t="b">
        <v>1</v>
      </c>
      <c r="O2056" t="b">
        <v>0</v>
      </c>
      <c r="P2056" t="b">
        <v>0</v>
      </c>
      <c r="Q2056">
        <v>9</v>
      </c>
      <c r="R2056">
        <v>2</v>
      </c>
      <c r="S2056">
        <v>1</v>
      </c>
      <c r="T2056">
        <v>2</v>
      </c>
      <c r="U2056" t="b">
        <v>1</v>
      </c>
      <c r="V2056" t="s">
        <v>1084</v>
      </c>
      <c r="W2056" t="s">
        <v>3574</v>
      </c>
      <c r="X2056" t="s">
        <v>14648</v>
      </c>
      <c r="Y2056">
        <v>24</v>
      </c>
      <c r="Z2056">
        <v>24</v>
      </c>
      <c r="AA2056">
        <v>9</v>
      </c>
      <c r="AB2056">
        <v>9</v>
      </c>
      <c r="AC2056">
        <v>17</v>
      </c>
    </row>
    <row r="2057" spans="1:29">
      <c r="A2057">
        <v>2209</v>
      </c>
      <c r="B2057" t="s">
        <v>805</v>
      </c>
      <c r="C2057" t="s">
        <v>3622</v>
      </c>
      <c r="J2057" t="s">
        <v>1436</v>
      </c>
      <c r="K2057">
        <v>0</v>
      </c>
      <c r="N2057" t="b">
        <v>1</v>
      </c>
      <c r="O2057" t="b">
        <v>0</v>
      </c>
      <c r="P2057" t="b">
        <v>0</v>
      </c>
      <c r="Q2057">
        <v>9</v>
      </c>
      <c r="R2057">
        <v>2</v>
      </c>
      <c r="S2057">
        <v>1</v>
      </c>
      <c r="T2057">
        <v>15</v>
      </c>
      <c r="U2057" t="b">
        <v>1</v>
      </c>
      <c r="V2057" t="s">
        <v>1084</v>
      </c>
      <c r="W2057" t="s">
        <v>3574</v>
      </c>
      <c r="X2057" t="s">
        <v>14628</v>
      </c>
      <c r="Y2057">
        <v>27</v>
      </c>
      <c r="Z2057">
        <v>27</v>
      </c>
      <c r="AA2057">
        <v>6</v>
      </c>
      <c r="AB2057">
        <v>6</v>
      </c>
      <c r="AC2057">
        <v>17</v>
      </c>
    </row>
    <row r="2058" spans="1:29">
      <c r="A2058">
        <v>2210</v>
      </c>
      <c r="B2058" t="s">
        <v>805</v>
      </c>
      <c r="C2058" t="s">
        <v>3623</v>
      </c>
      <c r="J2058" t="s">
        <v>1436</v>
      </c>
      <c r="K2058">
        <v>0</v>
      </c>
      <c r="N2058" t="b">
        <v>1</v>
      </c>
      <c r="O2058" t="b">
        <v>0</v>
      </c>
      <c r="P2058" t="b">
        <v>0</v>
      </c>
      <c r="Q2058">
        <v>9</v>
      </c>
      <c r="R2058">
        <v>2</v>
      </c>
      <c r="S2058">
        <v>1</v>
      </c>
      <c r="T2058">
        <v>15</v>
      </c>
      <c r="U2058" t="b">
        <v>1</v>
      </c>
      <c r="V2058" t="s">
        <v>1084</v>
      </c>
      <c r="W2058" t="s">
        <v>3574</v>
      </c>
      <c r="X2058" t="s">
        <v>14635</v>
      </c>
      <c r="Y2058">
        <v>27</v>
      </c>
      <c r="Z2058">
        <v>27</v>
      </c>
      <c r="AA2058">
        <v>7</v>
      </c>
      <c r="AB2058">
        <v>7</v>
      </c>
      <c r="AC2058">
        <v>17</v>
      </c>
    </row>
    <row r="2059" spans="1:29">
      <c r="A2059">
        <v>2211</v>
      </c>
      <c r="B2059" t="s">
        <v>805</v>
      </c>
      <c r="C2059" t="s">
        <v>3624</v>
      </c>
      <c r="J2059" t="s">
        <v>1436</v>
      </c>
      <c r="K2059">
        <v>0</v>
      </c>
      <c r="N2059" t="b">
        <v>1</v>
      </c>
      <c r="O2059" t="b">
        <v>0</v>
      </c>
      <c r="P2059" t="b">
        <v>0</v>
      </c>
      <c r="Q2059">
        <v>9</v>
      </c>
      <c r="R2059">
        <v>2</v>
      </c>
      <c r="S2059">
        <v>1</v>
      </c>
      <c r="T2059">
        <v>15</v>
      </c>
      <c r="U2059" t="b">
        <v>1</v>
      </c>
      <c r="V2059" t="s">
        <v>1084</v>
      </c>
      <c r="W2059" t="s">
        <v>3574</v>
      </c>
      <c r="X2059" t="s">
        <v>14641</v>
      </c>
      <c r="Y2059">
        <v>27</v>
      </c>
      <c r="Z2059">
        <v>27</v>
      </c>
      <c r="AA2059">
        <v>8</v>
      </c>
      <c r="AB2059">
        <v>8</v>
      </c>
      <c r="AC2059">
        <v>17</v>
      </c>
    </row>
    <row r="2060" spans="1:29">
      <c r="A2060">
        <v>2212</v>
      </c>
      <c r="B2060" t="s">
        <v>805</v>
      </c>
      <c r="C2060" t="s">
        <v>3625</v>
      </c>
      <c r="J2060" t="s">
        <v>1436</v>
      </c>
      <c r="K2060">
        <v>0</v>
      </c>
      <c r="N2060" t="b">
        <v>1</v>
      </c>
      <c r="O2060" t="b">
        <v>0</v>
      </c>
      <c r="P2060" t="b">
        <v>0</v>
      </c>
      <c r="Q2060">
        <v>9</v>
      </c>
      <c r="R2060">
        <v>2</v>
      </c>
      <c r="S2060">
        <v>1</v>
      </c>
      <c r="T2060">
        <v>15</v>
      </c>
      <c r="U2060" t="b">
        <v>1</v>
      </c>
      <c r="V2060" t="s">
        <v>1084</v>
      </c>
      <c r="W2060" t="s">
        <v>3574</v>
      </c>
      <c r="X2060" t="s">
        <v>14443</v>
      </c>
      <c r="Y2060">
        <v>27</v>
      </c>
      <c r="Z2060">
        <v>27</v>
      </c>
      <c r="AA2060">
        <v>9</v>
      </c>
      <c r="AB2060">
        <v>9</v>
      </c>
      <c r="AC2060">
        <v>17</v>
      </c>
    </row>
    <row r="2061" spans="1:29">
      <c r="A2061">
        <v>2213</v>
      </c>
      <c r="B2061" t="s">
        <v>805</v>
      </c>
      <c r="C2061" t="s">
        <v>3626</v>
      </c>
      <c r="J2061" t="s">
        <v>1444</v>
      </c>
      <c r="K2061">
        <v>0</v>
      </c>
      <c r="N2061" t="b">
        <v>1</v>
      </c>
      <c r="O2061" t="b">
        <v>0</v>
      </c>
      <c r="P2061" t="b">
        <v>0</v>
      </c>
      <c r="Q2061">
        <v>9</v>
      </c>
      <c r="R2061">
        <v>2</v>
      </c>
      <c r="S2061">
        <v>1</v>
      </c>
      <c r="T2061">
        <v>15</v>
      </c>
      <c r="U2061" t="b">
        <v>1</v>
      </c>
      <c r="V2061" t="s">
        <v>1084</v>
      </c>
      <c r="W2061" t="s">
        <v>3574</v>
      </c>
      <c r="X2061" t="s">
        <v>14629</v>
      </c>
      <c r="Y2061">
        <v>28</v>
      </c>
      <c r="Z2061">
        <v>28</v>
      </c>
      <c r="AA2061">
        <v>6</v>
      </c>
      <c r="AB2061">
        <v>6</v>
      </c>
      <c r="AC2061">
        <v>17</v>
      </c>
    </row>
    <row r="2062" spans="1:29">
      <c r="A2062">
        <v>2214</v>
      </c>
      <c r="B2062" t="s">
        <v>805</v>
      </c>
      <c r="C2062" t="s">
        <v>3627</v>
      </c>
      <c r="J2062" t="s">
        <v>1444</v>
      </c>
      <c r="K2062">
        <v>0</v>
      </c>
      <c r="N2062" t="b">
        <v>1</v>
      </c>
      <c r="O2062" t="b">
        <v>0</v>
      </c>
      <c r="P2062" t="b">
        <v>0</v>
      </c>
      <c r="Q2062">
        <v>9</v>
      </c>
      <c r="R2062">
        <v>2</v>
      </c>
      <c r="S2062">
        <v>1</v>
      </c>
      <c r="T2062">
        <v>15</v>
      </c>
      <c r="U2062" t="b">
        <v>1</v>
      </c>
      <c r="V2062" t="s">
        <v>1084</v>
      </c>
      <c r="W2062" t="s">
        <v>3574</v>
      </c>
      <c r="X2062" t="s">
        <v>14730</v>
      </c>
      <c r="Y2062">
        <v>28</v>
      </c>
      <c r="Z2062">
        <v>28</v>
      </c>
      <c r="AA2062">
        <v>7</v>
      </c>
      <c r="AB2062">
        <v>7</v>
      </c>
      <c r="AC2062">
        <v>17</v>
      </c>
    </row>
    <row r="2063" spans="1:29">
      <c r="A2063">
        <v>2215</v>
      </c>
      <c r="B2063" t="s">
        <v>805</v>
      </c>
      <c r="C2063" t="s">
        <v>3628</v>
      </c>
      <c r="J2063" t="s">
        <v>1444</v>
      </c>
      <c r="K2063">
        <v>0</v>
      </c>
      <c r="N2063" t="b">
        <v>1</v>
      </c>
      <c r="O2063" t="b">
        <v>0</v>
      </c>
      <c r="P2063" t="b">
        <v>0</v>
      </c>
      <c r="Q2063">
        <v>9</v>
      </c>
      <c r="R2063">
        <v>2</v>
      </c>
      <c r="S2063">
        <v>1</v>
      </c>
      <c r="T2063">
        <v>15</v>
      </c>
      <c r="U2063" t="b">
        <v>1</v>
      </c>
      <c r="V2063" t="s">
        <v>1084</v>
      </c>
      <c r="W2063" t="s">
        <v>3574</v>
      </c>
      <c r="X2063" t="s">
        <v>14731</v>
      </c>
      <c r="Y2063">
        <v>28</v>
      </c>
      <c r="Z2063">
        <v>28</v>
      </c>
      <c r="AA2063">
        <v>8</v>
      </c>
      <c r="AB2063">
        <v>8</v>
      </c>
      <c r="AC2063">
        <v>17</v>
      </c>
    </row>
    <row r="2064" spans="1:29">
      <c r="A2064">
        <v>2216</v>
      </c>
      <c r="B2064" t="s">
        <v>805</v>
      </c>
      <c r="C2064" t="s">
        <v>3629</v>
      </c>
      <c r="J2064" t="s">
        <v>1444</v>
      </c>
      <c r="K2064">
        <v>0</v>
      </c>
      <c r="N2064" t="b">
        <v>1</v>
      </c>
      <c r="O2064" t="b">
        <v>0</v>
      </c>
      <c r="P2064" t="b">
        <v>0</v>
      </c>
      <c r="Q2064">
        <v>9</v>
      </c>
      <c r="R2064">
        <v>2</v>
      </c>
      <c r="S2064">
        <v>1</v>
      </c>
      <c r="T2064">
        <v>15</v>
      </c>
      <c r="U2064" t="b">
        <v>1</v>
      </c>
      <c r="V2064" t="s">
        <v>1084</v>
      </c>
      <c r="W2064" t="s">
        <v>3574</v>
      </c>
      <c r="X2064" t="s">
        <v>14649</v>
      </c>
      <c r="Y2064">
        <v>28</v>
      </c>
      <c r="Z2064">
        <v>28</v>
      </c>
      <c r="AA2064">
        <v>9</v>
      </c>
      <c r="AB2064">
        <v>9</v>
      </c>
      <c r="AC2064">
        <v>17</v>
      </c>
    </row>
    <row r="2065" spans="1:29">
      <c r="A2065">
        <v>2217</v>
      </c>
      <c r="B2065" t="s">
        <v>805</v>
      </c>
      <c r="C2065" t="s">
        <v>3630</v>
      </c>
      <c r="J2065" t="s">
        <v>1444</v>
      </c>
      <c r="K2065">
        <v>0</v>
      </c>
      <c r="N2065" t="b">
        <v>1</v>
      </c>
      <c r="O2065" t="b">
        <v>0</v>
      </c>
      <c r="P2065" t="b">
        <v>0</v>
      </c>
      <c r="Q2065">
        <v>9</v>
      </c>
      <c r="R2065">
        <v>2</v>
      </c>
      <c r="S2065">
        <v>1</v>
      </c>
      <c r="T2065">
        <v>15</v>
      </c>
      <c r="U2065" t="b">
        <v>1</v>
      </c>
      <c r="V2065" t="s">
        <v>1084</v>
      </c>
      <c r="W2065" t="s">
        <v>3574</v>
      </c>
      <c r="X2065" t="s">
        <v>14630</v>
      </c>
      <c r="Y2065">
        <v>29</v>
      </c>
      <c r="Z2065">
        <v>29</v>
      </c>
      <c r="AA2065">
        <v>6</v>
      </c>
      <c r="AB2065">
        <v>6</v>
      </c>
      <c r="AC2065">
        <v>17</v>
      </c>
    </row>
    <row r="2066" spans="1:29">
      <c r="A2066">
        <v>2218</v>
      </c>
      <c r="B2066" t="s">
        <v>805</v>
      </c>
      <c r="C2066" t="s">
        <v>3631</v>
      </c>
      <c r="J2066" t="s">
        <v>1444</v>
      </c>
      <c r="K2066">
        <v>0</v>
      </c>
      <c r="N2066" t="b">
        <v>1</v>
      </c>
      <c r="O2066" t="b">
        <v>0</v>
      </c>
      <c r="P2066" t="b">
        <v>0</v>
      </c>
      <c r="Q2066">
        <v>9</v>
      </c>
      <c r="R2066">
        <v>2</v>
      </c>
      <c r="S2066">
        <v>1</v>
      </c>
      <c r="T2066">
        <v>15</v>
      </c>
      <c r="U2066" t="b">
        <v>1</v>
      </c>
      <c r="V2066" t="s">
        <v>1084</v>
      </c>
      <c r="W2066" t="s">
        <v>3574</v>
      </c>
      <c r="X2066" t="s">
        <v>14636</v>
      </c>
      <c r="Y2066">
        <v>29</v>
      </c>
      <c r="Z2066">
        <v>29</v>
      </c>
      <c r="AA2066">
        <v>7</v>
      </c>
      <c r="AB2066">
        <v>7</v>
      </c>
      <c r="AC2066">
        <v>17</v>
      </c>
    </row>
    <row r="2067" spans="1:29">
      <c r="A2067">
        <v>2219</v>
      </c>
      <c r="B2067" t="s">
        <v>805</v>
      </c>
      <c r="C2067" t="s">
        <v>3632</v>
      </c>
      <c r="J2067" t="s">
        <v>1444</v>
      </c>
      <c r="K2067">
        <v>0</v>
      </c>
      <c r="N2067" t="b">
        <v>1</v>
      </c>
      <c r="O2067" t="b">
        <v>0</v>
      </c>
      <c r="P2067" t="b">
        <v>0</v>
      </c>
      <c r="Q2067">
        <v>9</v>
      </c>
      <c r="R2067">
        <v>2</v>
      </c>
      <c r="S2067">
        <v>1</v>
      </c>
      <c r="T2067">
        <v>15</v>
      </c>
      <c r="U2067" t="b">
        <v>1</v>
      </c>
      <c r="V2067" t="s">
        <v>1084</v>
      </c>
      <c r="W2067" t="s">
        <v>3574</v>
      </c>
      <c r="X2067" t="s">
        <v>14642</v>
      </c>
      <c r="Y2067">
        <v>29</v>
      </c>
      <c r="Z2067">
        <v>29</v>
      </c>
      <c r="AA2067">
        <v>8</v>
      </c>
      <c r="AB2067">
        <v>8</v>
      </c>
      <c r="AC2067">
        <v>17</v>
      </c>
    </row>
    <row r="2068" spans="1:29">
      <c r="A2068">
        <v>2220</v>
      </c>
      <c r="B2068" t="s">
        <v>805</v>
      </c>
      <c r="C2068" t="s">
        <v>3633</v>
      </c>
      <c r="J2068" t="s">
        <v>1444</v>
      </c>
      <c r="K2068">
        <v>0</v>
      </c>
      <c r="N2068" t="b">
        <v>1</v>
      </c>
      <c r="O2068" t="b">
        <v>0</v>
      </c>
      <c r="P2068" t="b">
        <v>0</v>
      </c>
      <c r="Q2068">
        <v>9</v>
      </c>
      <c r="R2068">
        <v>2</v>
      </c>
      <c r="S2068">
        <v>1</v>
      </c>
      <c r="T2068">
        <v>15</v>
      </c>
      <c r="U2068" t="b">
        <v>1</v>
      </c>
      <c r="V2068" t="s">
        <v>1084</v>
      </c>
      <c r="W2068" t="s">
        <v>3574</v>
      </c>
      <c r="X2068" t="s">
        <v>14650</v>
      </c>
      <c r="Y2068">
        <v>29</v>
      </c>
      <c r="Z2068">
        <v>29</v>
      </c>
      <c r="AA2068">
        <v>9</v>
      </c>
      <c r="AB2068">
        <v>9</v>
      </c>
      <c r="AC2068">
        <v>17</v>
      </c>
    </row>
    <row r="2069" spans="1:29">
      <c r="A2069">
        <v>2221</v>
      </c>
      <c r="B2069" t="s">
        <v>805</v>
      </c>
      <c r="C2069" t="s">
        <v>3634</v>
      </c>
      <c r="J2069" t="s">
        <v>1444</v>
      </c>
      <c r="K2069">
        <v>0</v>
      </c>
      <c r="N2069" t="b">
        <v>1</v>
      </c>
      <c r="O2069" t="b">
        <v>0</v>
      </c>
      <c r="P2069" t="b">
        <v>0</v>
      </c>
      <c r="Q2069">
        <v>9</v>
      </c>
      <c r="R2069">
        <v>2</v>
      </c>
      <c r="S2069">
        <v>1</v>
      </c>
      <c r="T2069">
        <v>15</v>
      </c>
      <c r="U2069" t="b">
        <v>1</v>
      </c>
      <c r="V2069" t="s">
        <v>1084</v>
      </c>
      <c r="W2069" t="s">
        <v>3574</v>
      </c>
      <c r="X2069" t="s">
        <v>14631</v>
      </c>
      <c r="Y2069">
        <v>30</v>
      </c>
      <c r="Z2069">
        <v>30</v>
      </c>
      <c r="AA2069">
        <v>6</v>
      </c>
      <c r="AB2069">
        <v>6</v>
      </c>
      <c r="AC2069">
        <v>17</v>
      </c>
    </row>
    <row r="2070" spans="1:29">
      <c r="A2070">
        <v>2222</v>
      </c>
      <c r="B2070" t="s">
        <v>805</v>
      </c>
      <c r="C2070" t="s">
        <v>3635</v>
      </c>
      <c r="J2070" t="s">
        <v>1444</v>
      </c>
      <c r="K2070">
        <v>0</v>
      </c>
      <c r="N2070" t="b">
        <v>1</v>
      </c>
      <c r="O2070" t="b">
        <v>0</v>
      </c>
      <c r="P2070" t="b">
        <v>0</v>
      </c>
      <c r="Q2070">
        <v>9</v>
      </c>
      <c r="R2070">
        <v>2</v>
      </c>
      <c r="S2070">
        <v>1</v>
      </c>
      <c r="T2070">
        <v>15</v>
      </c>
      <c r="U2070" t="b">
        <v>1</v>
      </c>
      <c r="V2070" t="s">
        <v>1084</v>
      </c>
      <c r="W2070" t="s">
        <v>3574</v>
      </c>
      <c r="X2070" t="s">
        <v>14637</v>
      </c>
      <c r="Y2070">
        <v>30</v>
      </c>
      <c r="Z2070">
        <v>30</v>
      </c>
      <c r="AA2070">
        <v>7</v>
      </c>
      <c r="AB2070">
        <v>7</v>
      </c>
      <c r="AC2070">
        <v>17</v>
      </c>
    </row>
    <row r="2071" spans="1:29">
      <c r="A2071">
        <v>2223</v>
      </c>
      <c r="B2071" t="s">
        <v>805</v>
      </c>
      <c r="C2071" t="s">
        <v>3636</v>
      </c>
      <c r="J2071" t="s">
        <v>1444</v>
      </c>
      <c r="K2071">
        <v>0</v>
      </c>
      <c r="N2071" t="b">
        <v>1</v>
      </c>
      <c r="O2071" t="b">
        <v>0</v>
      </c>
      <c r="P2071" t="b">
        <v>0</v>
      </c>
      <c r="Q2071">
        <v>9</v>
      </c>
      <c r="R2071">
        <v>2</v>
      </c>
      <c r="S2071">
        <v>1</v>
      </c>
      <c r="T2071">
        <v>15</v>
      </c>
      <c r="U2071" t="b">
        <v>1</v>
      </c>
      <c r="V2071" t="s">
        <v>1084</v>
      </c>
      <c r="W2071" t="s">
        <v>3574</v>
      </c>
      <c r="X2071" t="s">
        <v>14643</v>
      </c>
      <c r="Y2071">
        <v>30</v>
      </c>
      <c r="Z2071">
        <v>30</v>
      </c>
      <c r="AA2071">
        <v>8</v>
      </c>
      <c r="AB2071">
        <v>8</v>
      </c>
      <c r="AC2071">
        <v>17</v>
      </c>
    </row>
    <row r="2072" spans="1:29">
      <c r="A2072">
        <v>2224</v>
      </c>
      <c r="B2072" t="s">
        <v>805</v>
      </c>
      <c r="C2072" t="s">
        <v>3637</v>
      </c>
      <c r="J2072" t="s">
        <v>1444</v>
      </c>
      <c r="K2072">
        <v>0</v>
      </c>
      <c r="N2072" t="b">
        <v>1</v>
      </c>
      <c r="O2072" t="b">
        <v>0</v>
      </c>
      <c r="P2072" t="b">
        <v>0</v>
      </c>
      <c r="Q2072">
        <v>9</v>
      </c>
      <c r="R2072">
        <v>2</v>
      </c>
      <c r="S2072">
        <v>1</v>
      </c>
      <c r="T2072">
        <v>15</v>
      </c>
      <c r="U2072" t="b">
        <v>1</v>
      </c>
      <c r="V2072" t="s">
        <v>1084</v>
      </c>
      <c r="W2072" t="s">
        <v>3574</v>
      </c>
      <c r="X2072" t="s">
        <v>14651</v>
      </c>
      <c r="Y2072">
        <v>30</v>
      </c>
      <c r="Z2072">
        <v>30</v>
      </c>
      <c r="AA2072">
        <v>9</v>
      </c>
      <c r="AB2072">
        <v>9</v>
      </c>
      <c r="AC2072">
        <v>17</v>
      </c>
    </row>
    <row r="2073" spans="1:29">
      <c r="A2073">
        <v>2225</v>
      </c>
      <c r="B2073" t="s">
        <v>805</v>
      </c>
      <c r="C2073" t="s">
        <v>3638</v>
      </c>
      <c r="J2073" t="s">
        <v>1444</v>
      </c>
      <c r="K2073">
        <v>0</v>
      </c>
      <c r="N2073" t="b">
        <v>0</v>
      </c>
      <c r="O2073" t="b">
        <v>1</v>
      </c>
      <c r="P2073" t="b">
        <v>0</v>
      </c>
      <c r="Q2073">
        <v>9</v>
      </c>
      <c r="R2073">
        <v>2</v>
      </c>
      <c r="S2073">
        <v>1</v>
      </c>
      <c r="T2073">
        <v>15</v>
      </c>
      <c r="U2073" t="b">
        <v>1</v>
      </c>
      <c r="V2073" t="s">
        <v>1084</v>
      </c>
      <c r="W2073" t="s">
        <v>3574</v>
      </c>
      <c r="X2073" t="s">
        <v>14809</v>
      </c>
      <c r="Y2073">
        <v>31</v>
      </c>
      <c r="Z2073">
        <v>31</v>
      </c>
      <c r="AA2073">
        <v>6</v>
      </c>
      <c r="AB2073">
        <v>6</v>
      </c>
      <c r="AC2073">
        <v>17</v>
      </c>
    </row>
    <row r="2074" spans="1:29">
      <c r="A2074">
        <v>2226</v>
      </c>
      <c r="B2074" t="s">
        <v>805</v>
      </c>
      <c r="C2074" t="s">
        <v>3639</v>
      </c>
      <c r="J2074" t="s">
        <v>1444</v>
      </c>
      <c r="K2074">
        <v>0</v>
      </c>
      <c r="N2074" t="b">
        <v>0</v>
      </c>
      <c r="O2074" t="b">
        <v>1</v>
      </c>
      <c r="P2074" t="b">
        <v>0</v>
      </c>
      <c r="Q2074">
        <v>9</v>
      </c>
      <c r="R2074">
        <v>2</v>
      </c>
      <c r="S2074">
        <v>1</v>
      </c>
      <c r="T2074">
        <v>15</v>
      </c>
      <c r="U2074" t="b">
        <v>1</v>
      </c>
      <c r="V2074" t="s">
        <v>1084</v>
      </c>
      <c r="W2074" t="s">
        <v>3574</v>
      </c>
      <c r="X2074" t="s">
        <v>14770</v>
      </c>
      <c r="Y2074">
        <v>31</v>
      </c>
      <c r="Z2074">
        <v>31</v>
      </c>
      <c r="AA2074">
        <v>7</v>
      </c>
      <c r="AB2074">
        <v>7</v>
      </c>
      <c r="AC2074">
        <v>17</v>
      </c>
    </row>
    <row r="2075" spans="1:29">
      <c r="A2075">
        <v>2227</v>
      </c>
      <c r="B2075" t="s">
        <v>805</v>
      </c>
      <c r="C2075" t="s">
        <v>3640</v>
      </c>
      <c r="J2075" t="s">
        <v>1444</v>
      </c>
      <c r="K2075">
        <v>0</v>
      </c>
      <c r="N2075" t="b">
        <v>0</v>
      </c>
      <c r="O2075" t="b">
        <v>1</v>
      </c>
      <c r="P2075" t="b">
        <v>0</v>
      </c>
      <c r="Q2075">
        <v>9</v>
      </c>
      <c r="R2075">
        <v>2</v>
      </c>
      <c r="S2075">
        <v>1</v>
      </c>
      <c r="T2075">
        <v>15</v>
      </c>
      <c r="U2075" t="b">
        <v>1</v>
      </c>
      <c r="V2075" t="s">
        <v>1084</v>
      </c>
      <c r="W2075" t="s">
        <v>3574</v>
      </c>
      <c r="X2075" t="s">
        <v>14778</v>
      </c>
      <c r="Y2075">
        <v>31</v>
      </c>
      <c r="Z2075">
        <v>31</v>
      </c>
      <c r="AA2075">
        <v>8</v>
      </c>
      <c r="AB2075">
        <v>8</v>
      </c>
      <c r="AC2075">
        <v>17</v>
      </c>
    </row>
    <row r="2076" spans="1:29">
      <c r="A2076">
        <v>2228</v>
      </c>
      <c r="B2076" t="s">
        <v>805</v>
      </c>
      <c r="C2076" t="s">
        <v>3641</v>
      </c>
      <c r="J2076" t="s">
        <v>1444</v>
      </c>
      <c r="K2076">
        <v>0</v>
      </c>
      <c r="N2076" t="b">
        <v>0</v>
      </c>
      <c r="O2076" t="b">
        <v>1</v>
      </c>
      <c r="P2076" t="b">
        <v>0</v>
      </c>
      <c r="Q2076">
        <v>9</v>
      </c>
      <c r="R2076">
        <v>2</v>
      </c>
      <c r="S2076">
        <v>1</v>
      </c>
      <c r="T2076">
        <v>15</v>
      </c>
      <c r="U2076" t="b">
        <v>1</v>
      </c>
      <c r="V2076" t="s">
        <v>1084</v>
      </c>
      <c r="W2076" t="s">
        <v>3574</v>
      </c>
      <c r="X2076" t="s">
        <v>14783</v>
      </c>
      <c r="Y2076">
        <v>31</v>
      </c>
      <c r="Z2076">
        <v>31</v>
      </c>
      <c r="AA2076">
        <v>9</v>
      </c>
      <c r="AB2076">
        <v>9</v>
      </c>
      <c r="AC2076">
        <v>17</v>
      </c>
    </row>
    <row r="2077" spans="1:29">
      <c r="A2077">
        <v>2229</v>
      </c>
      <c r="B2077" t="s">
        <v>805</v>
      </c>
      <c r="C2077" t="s">
        <v>3642</v>
      </c>
      <c r="J2077" t="s">
        <v>1436</v>
      </c>
      <c r="K2077">
        <v>0</v>
      </c>
      <c r="N2077" t="b">
        <v>1</v>
      </c>
      <c r="O2077" t="b">
        <v>0</v>
      </c>
      <c r="P2077" t="b">
        <v>0</v>
      </c>
      <c r="Q2077">
        <v>9</v>
      </c>
      <c r="R2077">
        <v>2</v>
      </c>
      <c r="S2077">
        <v>1</v>
      </c>
      <c r="T2077">
        <v>15</v>
      </c>
      <c r="U2077" t="b">
        <v>1</v>
      </c>
      <c r="V2077" t="s">
        <v>1084</v>
      </c>
      <c r="W2077" t="s">
        <v>3574</v>
      </c>
      <c r="X2077" t="s">
        <v>14836</v>
      </c>
      <c r="Y2077">
        <v>32</v>
      </c>
      <c r="Z2077">
        <v>32</v>
      </c>
      <c r="AA2077">
        <v>6</v>
      </c>
      <c r="AB2077">
        <v>6</v>
      </c>
      <c r="AC2077">
        <v>17</v>
      </c>
    </row>
    <row r="2078" spans="1:29">
      <c r="A2078">
        <v>2230</v>
      </c>
      <c r="B2078" t="s">
        <v>805</v>
      </c>
      <c r="C2078" t="s">
        <v>3643</v>
      </c>
      <c r="J2078" t="s">
        <v>1436</v>
      </c>
      <c r="K2078">
        <v>0</v>
      </c>
      <c r="N2078" t="b">
        <v>1</v>
      </c>
      <c r="O2078" t="b">
        <v>0</v>
      </c>
      <c r="P2078" t="b">
        <v>0</v>
      </c>
      <c r="Q2078">
        <v>9</v>
      </c>
      <c r="R2078">
        <v>2</v>
      </c>
      <c r="S2078">
        <v>1</v>
      </c>
      <c r="T2078">
        <v>15</v>
      </c>
      <c r="U2078" t="b">
        <v>1</v>
      </c>
      <c r="V2078" t="s">
        <v>1084</v>
      </c>
      <c r="W2078" t="s">
        <v>3574</v>
      </c>
      <c r="X2078" t="s">
        <v>14771</v>
      </c>
      <c r="Y2078">
        <v>32</v>
      </c>
      <c r="Z2078">
        <v>32</v>
      </c>
      <c r="AA2078">
        <v>7</v>
      </c>
      <c r="AB2078">
        <v>7</v>
      </c>
      <c r="AC2078">
        <v>17</v>
      </c>
    </row>
    <row r="2079" spans="1:29">
      <c r="A2079">
        <v>2231</v>
      </c>
      <c r="B2079" t="s">
        <v>805</v>
      </c>
      <c r="C2079" t="s">
        <v>3644</v>
      </c>
      <c r="J2079" t="s">
        <v>1436</v>
      </c>
      <c r="K2079">
        <v>0</v>
      </c>
      <c r="N2079" t="b">
        <v>1</v>
      </c>
      <c r="O2079" t="b">
        <v>0</v>
      </c>
      <c r="P2079" t="b">
        <v>0</v>
      </c>
      <c r="Q2079">
        <v>9</v>
      </c>
      <c r="R2079">
        <v>2</v>
      </c>
      <c r="S2079">
        <v>1</v>
      </c>
      <c r="T2079">
        <v>15</v>
      </c>
      <c r="U2079" t="b">
        <v>1</v>
      </c>
      <c r="V2079" t="s">
        <v>1084</v>
      </c>
      <c r="W2079" t="s">
        <v>3574</v>
      </c>
      <c r="X2079" t="s">
        <v>14779</v>
      </c>
      <c r="Y2079">
        <v>32</v>
      </c>
      <c r="Z2079">
        <v>32</v>
      </c>
      <c r="AA2079">
        <v>8</v>
      </c>
      <c r="AB2079">
        <v>8</v>
      </c>
      <c r="AC2079">
        <v>17</v>
      </c>
    </row>
    <row r="2080" spans="1:29">
      <c r="A2080">
        <v>2232</v>
      </c>
      <c r="B2080" t="s">
        <v>805</v>
      </c>
      <c r="C2080" t="s">
        <v>3645</v>
      </c>
      <c r="J2080" t="s">
        <v>1436</v>
      </c>
      <c r="K2080">
        <v>0</v>
      </c>
      <c r="N2080" t="b">
        <v>1</v>
      </c>
      <c r="O2080" t="b">
        <v>0</v>
      </c>
      <c r="P2080" t="b">
        <v>0</v>
      </c>
      <c r="Q2080">
        <v>9</v>
      </c>
      <c r="R2080">
        <v>2</v>
      </c>
      <c r="S2080">
        <v>1</v>
      </c>
      <c r="T2080">
        <v>15</v>
      </c>
      <c r="U2080" t="b">
        <v>1</v>
      </c>
      <c r="V2080" t="s">
        <v>1084</v>
      </c>
      <c r="W2080" t="s">
        <v>3574</v>
      </c>
      <c r="X2080" t="s">
        <v>14784</v>
      </c>
      <c r="Y2080">
        <v>32</v>
      </c>
      <c r="Z2080">
        <v>32</v>
      </c>
      <c r="AA2080">
        <v>9</v>
      </c>
      <c r="AB2080">
        <v>9</v>
      </c>
      <c r="AC2080">
        <v>17</v>
      </c>
    </row>
    <row r="2081" spans="1:29">
      <c r="A2081">
        <v>2233</v>
      </c>
      <c r="B2081" t="s">
        <v>805</v>
      </c>
      <c r="C2081" t="s">
        <v>3646</v>
      </c>
      <c r="J2081" t="s">
        <v>1436</v>
      </c>
      <c r="K2081">
        <v>0</v>
      </c>
      <c r="N2081" t="b">
        <v>1</v>
      </c>
      <c r="O2081" t="b">
        <v>0</v>
      </c>
      <c r="P2081" t="b">
        <v>0</v>
      </c>
      <c r="Q2081">
        <v>9</v>
      </c>
      <c r="R2081">
        <v>2</v>
      </c>
      <c r="S2081">
        <v>1</v>
      </c>
      <c r="T2081">
        <v>15</v>
      </c>
      <c r="U2081" t="b">
        <v>1</v>
      </c>
      <c r="V2081" t="s">
        <v>1084</v>
      </c>
      <c r="W2081" t="s">
        <v>3574</v>
      </c>
      <c r="X2081" t="s">
        <v>14610</v>
      </c>
      <c r="Y2081">
        <v>33</v>
      </c>
      <c r="Z2081">
        <v>33</v>
      </c>
      <c r="AA2081">
        <v>6</v>
      </c>
      <c r="AB2081">
        <v>6</v>
      </c>
      <c r="AC2081">
        <v>17</v>
      </c>
    </row>
    <row r="2082" spans="1:29">
      <c r="A2082">
        <v>2234</v>
      </c>
      <c r="B2082" t="s">
        <v>805</v>
      </c>
      <c r="C2082" t="s">
        <v>3647</v>
      </c>
      <c r="J2082" t="s">
        <v>1436</v>
      </c>
      <c r="K2082">
        <v>0</v>
      </c>
      <c r="N2082" t="b">
        <v>1</v>
      </c>
      <c r="O2082" t="b">
        <v>0</v>
      </c>
      <c r="P2082" t="b">
        <v>0</v>
      </c>
      <c r="Q2082">
        <v>9</v>
      </c>
      <c r="R2082">
        <v>2</v>
      </c>
      <c r="S2082">
        <v>1</v>
      </c>
      <c r="T2082">
        <v>15</v>
      </c>
      <c r="U2082" t="b">
        <v>1</v>
      </c>
      <c r="V2082" t="s">
        <v>1084</v>
      </c>
      <c r="W2082" t="s">
        <v>3574</v>
      </c>
      <c r="X2082" t="s">
        <v>14772</v>
      </c>
      <c r="Y2082">
        <v>33</v>
      </c>
      <c r="Z2082">
        <v>33</v>
      </c>
      <c r="AA2082">
        <v>7</v>
      </c>
      <c r="AB2082">
        <v>7</v>
      </c>
      <c r="AC2082">
        <v>17</v>
      </c>
    </row>
    <row r="2083" spans="1:29">
      <c r="A2083">
        <v>2235</v>
      </c>
      <c r="B2083" t="s">
        <v>805</v>
      </c>
      <c r="C2083" t="s">
        <v>3648</v>
      </c>
      <c r="J2083" t="s">
        <v>1436</v>
      </c>
      <c r="K2083">
        <v>0</v>
      </c>
      <c r="N2083" t="b">
        <v>1</v>
      </c>
      <c r="O2083" t="b">
        <v>0</v>
      </c>
      <c r="P2083" t="b">
        <v>0</v>
      </c>
      <c r="Q2083">
        <v>9</v>
      </c>
      <c r="R2083">
        <v>2</v>
      </c>
      <c r="S2083">
        <v>1</v>
      </c>
      <c r="T2083">
        <v>15</v>
      </c>
      <c r="U2083" t="b">
        <v>1</v>
      </c>
      <c r="V2083" t="s">
        <v>1084</v>
      </c>
      <c r="W2083" t="s">
        <v>3574</v>
      </c>
      <c r="X2083" t="s">
        <v>14773</v>
      </c>
      <c r="Y2083">
        <v>33</v>
      </c>
      <c r="Z2083">
        <v>33</v>
      </c>
      <c r="AA2083">
        <v>8</v>
      </c>
      <c r="AB2083">
        <v>8</v>
      </c>
      <c r="AC2083">
        <v>17</v>
      </c>
    </row>
    <row r="2084" spans="1:29">
      <c r="A2084">
        <v>2236</v>
      </c>
      <c r="B2084" t="s">
        <v>805</v>
      </c>
      <c r="C2084" t="s">
        <v>3649</v>
      </c>
      <c r="J2084" t="s">
        <v>1436</v>
      </c>
      <c r="K2084">
        <v>0</v>
      </c>
      <c r="N2084" t="b">
        <v>1</v>
      </c>
      <c r="O2084" t="b">
        <v>0</v>
      </c>
      <c r="P2084" t="b">
        <v>0</v>
      </c>
      <c r="Q2084">
        <v>9</v>
      </c>
      <c r="R2084">
        <v>2</v>
      </c>
      <c r="S2084">
        <v>1</v>
      </c>
      <c r="T2084">
        <v>15</v>
      </c>
      <c r="U2084" t="b">
        <v>1</v>
      </c>
      <c r="V2084" t="s">
        <v>1084</v>
      </c>
      <c r="W2084" t="s">
        <v>3574</v>
      </c>
      <c r="X2084" t="s">
        <v>14774</v>
      </c>
      <c r="Y2084">
        <v>33</v>
      </c>
      <c r="Z2084">
        <v>33</v>
      </c>
      <c r="AA2084">
        <v>9</v>
      </c>
      <c r="AB2084">
        <v>9</v>
      </c>
      <c r="AC2084">
        <v>17</v>
      </c>
    </row>
    <row r="2085" spans="1:29">
      <c r="A2085">
        <v>2237</v>
      </c>
      <c r="B2085" t="s">
        <v>805</v>
      </c>
      <c r="C2085" t="s">
        <v>3650</v>
      </c>
      <c r="J2085" t="s">
        <v>1436</v>
      </c>
      <c r="K2085">
        <v>0</v>
      </c>
      <c r="N2085" t="b">
        <v>1</v>
      </c>
      <c r="O2085" t="b">
        <v>0</v>
      </c>
      <c r="P2085" t="b">
        <v>0</v>
      </c>
      <c r="Q2085">
        <v>9</v>
      </c>
      <c r="R2085">
        <v>2</v>
      </c>
      <c r="S2085">
        <v>1</v>
      </c>
      <c r="T2085">
        <v>15</v>
      </c>
      <c r="U2085" t="b">
        <v>1</v>
      </c>
      <c r="V2085" t="s">
        <v>1084</v>
      </c>
      <c r="W2085" t="s">
        <v>3574</v>
      </c>
      <c r="X2085" t="s">
        <v>14611</v>
      </c>
      <c r="Y2085">
        <v>34</v>
      </c>
      <c r="Z2085">
        <v>34</v>
      </c>
      <c r="AA2085">
        <v>6</v>
      </c>
      <c r="AB2085">
        <v>6</v>
      </c>
      <c r="AC2085">
        <v>17</v>
      </c>
    </row>
    <row r="2086" spans="1:29">
      <c r="A2086">
        <v>2238</v>
      </c>
      <c r="B2086" t="s">
        <v>805</v>
      </c>
      <c r="C2086" t="s">
        <v>3651</v>
      </c>
      <c r="J2086" t="s">
        <v>1436</v>
      </c>
      <c r="K2086">
        <v>0</v>
      </c>
      <c r="N2086" t="b">
        <v>1</v>
      </c>
      <c r="O2086" t="b">
        <v>0</v>
      </c>
      <c r="P2086" t="b">
        <v>0</v>
      </c>
      <c r="Q2086">
        <v>9</v>
      </c>
      <c r="R2086">
        <v>2</v>
      </c>
      <c r="S2086">
        <v>1</v>
      </c>
      <c r="T2086">
        <v>15</v>
      </c>
      <c r="U2086" t="b">
        <v>1</v>
      </c>
      <c r="V2086" t="s">
        <v>1084</v>
      </c>
      <c r="W2086" t="s">
        <v>3574</v>
      </c>
      <c r="X2086" t="s">
        <v>14775</v>
      </c>
      <c r="Y2086">
        <v>34</v>
      </c>
      <c r="Z2086">
        <v>34</v>
      </c>
      <c r="AA2086">
        <v>7</v>
      </c>
      <c r="AB2086">
        <v>7</v>
      </c>
      <c r="AC2086">
        <v>17</v>
      </c>
    </row>
    <row r="2087" spans="1:29">
      <c r="A2087">
        <v>2239</v>
      </c>
      <c r="B2087" t="s">
        <v>805</v>
      </c>
      <c r="C2087" t="s">
        <v>3652</v>
      </c>
      <c r="J2087" t="s">
        <v>1436</v>
      </c>
      <c r="K2087">
        <v>0</v>
      </c>
      <c r="N2087" t="b">
        <v>1</v>
      </c>
      <c r="O2087" t="b">
        <v>0</v>
      </c>
      <c r="P2087" t="b">
        <v>0</v>
      </c>
      <c r="Q2087">
        <v>9</v>
      </c>
      <c r="R2087">
        <v>2</v>
      </c>
      <c r="S2087">
        <v>1</v>
      </c>
      <c r="T2087">
        <v>15</v>
      </c>
      <c r="U2087" t="b">
        <v>1</v>
      </c>
      <c r="V2087" t="s">
        <v>1084</v>
      </c>
      <c r="W2087" t="s">
        <v>3574</v>
      </c>
      <c r="X2087" t="s">
        <v>14780</v>
      </c>
      <c r="Y2087">
        <v>34</v>
      </c>
      <c r="Z2087">
        <v>34</v>
      </c>
      <c r="AA2087">
        <v>8</v>
      </c>
      <c r="AB2087">
        <v>8</v>
      </c>
      <c r="AC2087">
        <v>17</v>
      </c>
    </row>
    <row r="2088" spans="1:29">
      <c r="A2088">
        <v>2240</v>
      </c>
      <c r="B2088" t="s">
        <v>805</v>
      </c>
      <c r="C2088" t="s">
        <v>3653</v>
      </c>
      <c r="J2088" t="s">
        <v>1436</v>
      </c>
      <c r="K2088">
        <v>0</v>
      </c>
      <c r="N2088" t="b">
        <v>1</v>
      </c>
      <c r="O2088" t="b">
        <v>0</v>
      </c>
      <c r="P2088" t="b">
        <v>0</v>
      </c>
      <c r="Q2088">
        <v>9</v>
      </c>
      <c r="R2088">
        <v>2</v>
      </c>
      <c r="S2088">
        <v>1</v>
      </c>
      <c r="T2088">
        <v>15</v>
      </c>
      <c r="U2088" t="b">
        <v>1</v>
      </c>
      <c r="V2088" t="s">
        <v>1084</v>
      </c>
      <c r="W2088" t="s">
        <v>3574</v>
      </c>
      <c r="X2088" t="s">
        <v>14785</v>
      </c>
      <c r="Y2088">
        <v>34</v>
      </c>
      <c r="Z2088">
        <v>34</v>
      </c>
      <c r="AA2088">
        <v>9</v>
      </c>
      <c r="AB2088">
        <v>9</v>
      </c>
      <c r="AC2088">
        <v>17</v>
      </c>
    </row>
    <row r="2089" spans="1:29">
      <c r="A2089">
        <v>2241</v>
      </c>
      <c r="B2089" t="s">
        <v>805</v>
      </c>
      <c r="C2089" t="s">
        <v>3654</v>
      </c>
      <c r="J2089" t="s">
        <v>1444</v>
      </c>
      <c r="K2089">
        <v>0</v>
      </c>
      <c r="N2089" t="b">
        <v>1</v>
      </c>
      <c r="O2089" t="b">
        <v>0</v>
      </c>
      <c r="P2089" t="b">
        <v>0</v>
      </c>
      <c r="Q2089">
        <v>9</v>
      </c>
      <c r="R2089">
        <v>2</v>
      </c>
      <c r="S2089">
        <v>1</v>
      </c>
      <c r="T2089">
        <v>15</v>
      </c>
      <c r="U2089" t="b">
        <v>1</v>
      </c>
      <c r="V2089" t="s">
        <v>1084</v>
      </c>
      <c r="W2089" t="s">
        <v>3574</v>
      </c>
      <c r="X2089" t="s">
        <v>14612</v>
      </c>
      <c r="Y2089">
        <v>35</v>
      </c>
      <c r="Z2089">
        <v>35</v>
      </c>
      <c r="AA2089">
        <v>6</v>
      </c>
      <c r="AB2089">
        <v>6</v>
      </c>
      <c r="AC2089">
        <v>17</v>
      </c>
    </row>
    <row r="2090" spans="1:29">
      <c r="A2090">
        <v>2242</v>
      </c>
      <c r="B2090" t="s">
        <v>805</v>
      </c>
      <c r="C2090" t="s">
        <v>3655</v>
      </c>
      <c r="J2090" t="s">
        <v>1444</v>
      </c>
      <c r="K2090">
        <v>0</v>
      </c>
      <c r="N2090" t="b">
        <v>1</v>
      </c>
      <c r="O2090" t="b">
        <v>0</v>
      </c>
      <c r="P2090" t="b">
        <v>0</v>
      </c>
      <c r="Q2090">
        <v>9</v>
      </c>
      <c r="R2090">
        <v>2</v>
      </c>
      <c r="S2090">
        <v>1</v>
      </c>
      <c r="T2090">
        <v>15</v>
      </c>
      <c r="U2090" t="b">
        <v>1</v>
      </c>
      <c r="V2090" t="s">
        <v>1084</v>
      </c>
      <c r="W2090" t="s">
        <v>3574</v>
      </c>
      <c r="X2090" t="s">
        <v>14776</v>
      </c>
      <c r="Y2090">
        <v>35</v>
      </c>
      <c r="Z2090">
        <v>35</v>
      </c>
      <c r="AA2090">
        <v>7</v>
      </c>
      <c r="AB2090">
        <v>7</v>
      </c>
      <c r="AC2090">
        <v>17</v>
      </c>
    </row>
    <row r="2091" spans="1:29">
      <c r="A2091">
        <v>2243</v>
      </c>
      <c r="B2091" t="s">
        <v>805</v>
      </c>
      <c r="C2091" t="s">
        <v>3656</v>
      </c>
      <c r="J2091" t="s">
        <v>1444</v>
      </c>
      <c r="K2091">
        <v>0</v>
      </c>
      <c r="N2091" t="b">
        <v>1</v>
      </c>
      <c r="O2091" t="b">
        <v>0</v>
      </c>
      <c r="P2091" t="b">
        <v>0</v>
      </c>
      <c r="Q2091">
        <v>9</v>
      </c>
      <c r="R2091">
        <v>2</v>
      </c>
      <c r="S2091">
        <v>1</v>
      </c>
      <c r="T2091">
        <v>15</v>
      </c>
      <c r="U2091" t="b">
        <v>1</v>
      </c>
      <c r="V2091" t="s">
        <v>1084</v>
      </c>
      <c r="W2091" t="s">
        <v>3574</v>
      </c>
      <c r="X2091" t="s">
        <v>14781</v>
      </c>
      <c r="Y2091">
        <v>35</v>
      </c>
      <c r="Z2091">
        <v>35</v>
      </c>
      <c r="AA2091">
        <v>8</v>
      </c>
      <c r="AB2091">
        <v>8</v>
      </c>
      <c r="AC2091">
        <v>17</v>
      </c>
    </row>
    <row r="2092" spans="1:29">
      <c r="A2092">
        <v>2244</v>
      </c>
      <c r="B2092" t="s">
        <v>805</v>
      </c>
      <c r="C2092" t="s">
        <v>3657</v>
      </c>
      <c r="J2092" t="s">
        <v>1444</v>
      </c>
      <c r="K2092">
        <v>0</v>
      </c>
      <c r="N2092" t="b">
        <v>1</v>
      </c>
      <c r="O2092" t="b">
        <v>0</v>
      </c>
      <c r="P2092" t="b">
        <v>0</v>
      </c>
      <c r="Q2092">
        <v>9</v>
      </c>
      <c r="R2092">
        <v>2</v>
      </c>
      <c r="S2092">
        <v>1</v>
      </c>
      <c r="T2092">
        <v>15</v>
      </c>
      <c r="U2092" t="b">
        <v>1</v>
      </c>
      <c r="V2092" t="s">
        <v>1084</v>
      </c>
      <c r="W2092" t="s">
        <v>3574</v>
      </c>
      <c r="X2092" t="s">
        <v>14786</v>
      </c>
      <c r="Y2092">
        <v>35</v>
      </c>
      <c r="Z2092">
        <v>35</v>
      </c>
      <c r="AA2092">
        <v>9</v>
      </c>
      <c r="AB2092">
        <v>9</v>
      </c>
      <c r="AC2092">
        <v>17</v>
      </c>
    </row>
    <row r="2093" spans="1:29">
      <c r="A2093">
        <v>2245</v>
      </c>
      <c r="B2093" t="s">
        <v>805</v>
      </c>
      <c r="C2093" t="s">
        <v>3658</v>
      </c>
      <c r="J2093" t="s">
        <v>1444</v>
      </c>
      <c r="K2093">
        <v>0</v>
      </c>
      <c r="N2093" t="b">
        <v>1</v>
      </c>
      <c r="O2093" t="b">
        <v>0</v>
      </c>
      <c r="P2093" t="b">
        <v>0</v>
      </c>
      <c r="Q2093">
        <v>9</v>
      </c>
      <c r="R2093">
        <v>2</v>
      </c>
      <c r="S2093">
        <v>1</v>
      </c>
      <c r="T2093">
        <v>15</v>
      </c>
      <c r="U2093" t="b">
        <v>1</v>
      </c>
      <c r="V2093" t="s">
        <v>1084</v>
      </c>
      <c r="W2093" t="s">
        <v>3574</v>
      </c>
      <c r="X2093" t="s">
        <v>14613</v>
      </c>
      <c r="Y2093">
        <v>36</v>
      </c>
      <c r="Z2093">
        <v>36</v>
      </c>
      <c r="AA2093">
        <v>6</v>
      </c>
      <c r="AB2093">
        <v>6</v>
      </c>
      <c r="AC2093">
        <v>17</v>
      </c>
    </row>
    <row r="2094" spans="1:29">
      <c r="A2094">
        <v>2246</v>
      </c>
      <c r="B2094" t="s">
        <v>805</v>
      </c>
      <c r="C2094" t="s">
        <v>3659</v>
      </c>
      <c r="J2094" t="s">
        <v>1444</v>
      </c>
      <c r="K2094">
        <v>0</v>
      </c>
      <c r="N2094" t="b">
        <v>1</v>
      </c>
      <c r="O2094" t="b">
        <v>0</v>
      </c>
      <c r="P2094" t="b">
        <v>0</v>
      </c>
      <c r="Q2094">
        <v>9</v>
      </c>
      <c r="R2094">
        <v>2</v>
      </c>
      <c r="S2094">
        <v>1</v>
      </c>
      <c r="T2094">
        <v>15</v>
      </c>
      <c r="U2094" t="b">
        <v>1</v>
      </c>
      <c r="V2094" t="s">
        <v>1084</v>
      </c>
      <c r="W2094" t="s">
        <v>3574</v>
      </c>
      <c r="X2094" t="s">
        <v>14777</v>
      </c>
      <c r="Y2094">
        <v>36</v>
      </c>
      <c r="Z2094">
        <v>36</v>
      </c>
      <c r="AA2094">
        <v>7</v>
      </c>
      <c r="AB2094">
        <v>7</v>
      </c>
      <c r="AC2094">
        <v>17</v>
      </c>
    </row>
    <row r="2095" spans="1:29">
      <c r="A2095">
        <v>2247</v>
      </c>
      <c r="B2095" t="s">
        <v>805</v>
      </c>
      <c r="C2095" t="s">
        <v>3660</v>
      </c>
      <c r="J2095" t="s">
        <v>1444</v>
      </c>
      <c r="K2095">
        <v>0</v>
      </c>
      <c r="N2095" t="b">
        <v>1</v>
      </c>
      <c r="O2095" t="b">
        <v>0</v>
      </c>
      <c r="P2095" t="b">
        <v>0</v>
      </c>
      <c r="Q2095">
        <v>9</v>
      </c>
      <c r="R2095">
        <v>2</v>
      </c>
      <c r="S2095">
        <v>1</v>
      </c>
      <c r="T2095">
        <v>15</v>
      </c>
      <c r="U2095" t="b">
        <v>1</v>
      </c>
      <c r="V2095" t="s">
        <v>1084</v>
      </c>
      <c r="W2095" t="s">
        <v>3574</v>
      </c>
      <c r="X2095" t="s">
        <v>14782</v>
      </c>
      <c r="Y2095">
        <v>36</v>
      </c>
      <c r="Z2095">
        <v>36</v>
      </c>
      <c r="AA2095">
        <v>8</v>
      </c>
      <c r="AB2095">
        <v>8</v>
      </c>
      <c r="AC2095">
        <v>17</v>
      </c>
    </row>
    <row r="2096" spans="1:29">
      <c r="A2096">
        <v>2248</v>
      </c>
      <c r="B2096" t="s">
        <v>805</v>
      </c>
      <c r="C2096" t="s">
        <v>3661</v>
      </c>
      <c r="J2096" t="s">
        <v>1444</v>
      </c>
      <c r="K2096">
        <v>0</v>
      </c>
      <c r="N2096" t="b">
        <v>1</v>
      </c>
      <c r="O2096" t="b">
        <v>0</v>
      </c>
      <c r="P2096" t="b">
        <v>0</v>
      </c>
      <c r="Q2096">
        <v>9</v>
      </c>
      <c r="R2096">
        <v>2</v>
      </c>
      <c r="S2096">
        <v>1</v>
      </c>
      <c r="T2096">
        <v>15</v>
      </c>
      <c r="U2096" t="b">
        <v>1</v>
      </c>
      <c r="V2096" t="s">
        <v>1084</v>
      </c>
      <c r="W2096" t="s">
        <v>3574</v>
      </c>
      <c r="X2096" t="s">
        <v>14787</v>
      </c>
      <c r="Y2096">
        <v>36</v>
      </c>
      <c r="Z2096">
        <v>36</v>
      </c>
      <c r="AA2096">
        <v>9</v>
      </c>
      <c r="AB2096">
        <v>9</v>
      </c>
      <c r="AC2096">
        <v>17</v>
      </c>
    </row>
    <row r="2097" spans="1:29">
      <c r="A2097">
        <v>2249</v>
      </c>
      <c r="B2097" t="s">
        <v>805</v>
      </c>
      <c r="C2097" t="s">
        <v>3662</v>
      </c>
      <c r="J2097" t="s">
        <v>1444</v>
      </c>
      <c r="K2097">
        <v>0</v>
      </c>
      <c r="N2097" t="b">
        <v>1</v>
      </c>
      <c r="O2097" t="b">
        <v>0</v>
      </c>
      <c r="P2097" t="b">
        <v>0</v>
      </c>
      <c r="Q2097">
        <v>9</v>
      </c>
      <c r="R2097">
        <v>2</v>
      </c>
      <c r="S2097">
        <v>1</v>
      </c>
      <c r="T2097">
        <v>15</v>
      </c>
      <c r="U2097" t="b">
        <v>1</v>
      </c>
      <c r="V2097" t="s">
        <v>1084</v>
      </c>
      <c r="W2097" t="s">
        <v>3574</v>
      </c>
      <c r="X2097" t="s">
        <v>14614</v>
      </c>
      <c r="Y2097">
        <v>37</v>
      </c>
      <c r="Z2097">
        <v>37</v>
      </c>
      <c r="AA2097">
        <v>6</v>
      </c>
      <c r="AB2097">
        <v>6</v>
      </c>
      <c r="AC2097">
        <v>17</v>
      </c>
    </row>
    <row r="2098" spans="1:29">
      <c r="A2098">
        <v>2250</v>
      </c>
      <c r="B2098" t="s">
        <v>805</v>
      </c>
      <c r="C2098" t="s">
        <v>3663</v>
      </c>
      <c r="J2098" t="s">
        <v>1444</v>
      </c>
      <c r="K2098">
        <v>0</v>
      </c>
      <c r="N2098" t="b">
        <v>1</v>
      </c>
      <c r="O2098" t="b">
        <v>0</v>
      </c>
      <c r="P2098" t="b">
        <v>0</v>
      </c>
      <c r="Q2098">
        <v>9</v>
      </c>
      <c r="R2098">
        <v>2</v>
      </c>
      <c r="S2098">
        <v>1</v>
      </c>
      <c r="T2098">
        <v>15</v>
      </c>
      <c r="U2098" t="b">
        <v>1</v>
      </c>
      <c r="V2098" t="s">
        <v>1084</v>
      </c>
      <c r="W2098" t="s">
        <v>3574</v>
      </c>
      <c r="X2098" t="s">
        <v>14664</v>
      </c>
      <c r="Y2098">
        <v>37</v>
      </c>
      <c r="Z2098">
        <v>37</v>
      </c>
      <c r="AA2098">
        <v>7</v>
      </c>
      <c r="AB2098">
        <v>7</v>
      </c>
      <c r="AC2098">
        <v>17</v>
      </c>
    </row>
    <row r="2099" spans="1:29">
      <c r="A2099">
        <v>2251</v>
      </c>
      <c r="B2099" t="s">
        <v>805</v>
      </c>
      <c r="C2099" t="s">
        <v>3664</v>
      </c>
      <c r="J2099" t="s">
        <v>1444</v>
      </c>
      <c r="K2099">
        <v>0</v>
      </c>
      <c r="N2099" t="b">
        <v>1</v>
      </c>
      <c r="O2099" t="b">
        <v>0</v>
      </c>
      <c r="P2099" t="b">
        <v>0</v>
      </c>
      <c r="Q2099">
        <v>9</v>
      </c>
      <c r="R2099">
        <v>2</v>
      </c>
      <c r="S2099">
        <v>1</v>
      </c>
      <c r="T2099">
        <v>15</v>
      </c>
      <c r="U2099" t="b">
        <v>1</v>
      </c>
      <c r="V2099" t="s">
        <v>1084</v>
      </c>
      <c r="W2099" t="s">
        <v>3574</v>
      </c>
      <c r="X2099" t="s">
        <v>14665</v>
      </c>
      <c r="Y2099">
        <v>37</v>
      </c>
      <c r="Z2099">
        <v>37</v>
      </c>
      <c r="AA2099">
        <v>8</v>
      </c>
      <c r="AB2099">
        <v>8</v>
      </c>
      <c r="AC2099">
        <v>17</v>
      </c>
    </row>
    <row r="2100" spans="1:29">
      <c r="A2100">
        <v>2252</v>
      </c>
      <c r="B2100" t="s">
        <v>805</v>
      </c>
      <c r="C2100" t="s">
        <v>3665</v>
      </c>
      <c r="J2100" t="s">
        <v>1444</v>
      </c>
      <c r="K2100">
        <v>0</v>
      </c>
      <c r="N2100" t="b">
        <v>1</v>
      </c>
      <c r="O2100" t="b">
        <v>0</v>
      </c>
      <c r="P2100" t="b">
        <v>0</v>
      </c>
      <c r="Q2100">
        <v>9</v>
      </c>
      <c r="R2100">
        <v>2</v>
      </c>
      <c r="S2100">
        <v>1</v>
      </c>
      <c r="T2100">
        <v>15</v>
      </c>
      <c r="U2100" t="b">
        <v>1</v>
      </c>
      <c r="V2100" t="s">
        <v>1084</v>
      </c>
      <c r="W2100" t="s">
        <v>3574</v>
      </c>
      <c r="X2100" t="s">
        <v>14451</v>
      </c>
      <c r="Y2100">
        <v>37</v>
      </c>
      <c r="Z2100">
        <v>37</v>
      </c>
      <c r="AA2100">
        <v>9</v>
      </c>
      <c r="AB2100">
        <v>9</v>
      </c>
      <c r="AC2100">
        <v>17</v>
      </c>
    </row>
    <row r="2101" spans="1:29">
      <c r="A2101">
        <v>2253</v>
      </c>
      <c r="B2101" t="s">
        <v>805</v>
      </c>
      <c r="C2101" t="s">
        <v>3666</v>
      </c>
      <c r="J2101" t="s">
        <v>1436</v>
      </c>
      <c r="K2101">
        <v>0</v>
      </c>
      <c r="N2101" t="b">
        <v>1</v>
      </c>
      <c r="O2101" t="b">
        <v>0</v>
      </c>
      <c r="P2101" t="b">
        <v>0</v>
      </c>
      <c r="Q2101">
        <v>9</v>
      </c>
      <c r="R2101">
        <v>2</v>
      </c>
      <c r="S2101">
        <v>1</v>
      </c>
      <c r="T2101">
        <v>28</v>
      </c>
      <c r="U2101" t="b">
        <v>1</v>
      </c>
      <c r="V2101" t="s">
        <v>1084</v>
      </c>
      <c r="W2101" t="s">
        <v>3574</v>
      </c>
      <c r="X2101" t="s">
        <v>14734</v>
      </c>
      <c r="Y2101">
        <v>40</v>
      </c>
      <c r="Z2101">
        <v>40</v>
      </c>
      <c r="AA2101">
        <v>6</v>
      </c>
      <c r="AB2101">
        <v>6</v>
      </c>
      <c r="AC2101">
        <v>17</v>
      </c>
    </row>
    <row r="2102" spans="1:29">
      <c r="A2102">
        <v>2254</v>
      </c>
      <c r="B2102" t="s">
        <v>805</v>
      </c>
      <c r="C2102" t="s">
        <v>3667</v>
      </c>
      <c r="J2102" t="s">
        <v>1436</v>
      </c>
      <c r="K2102">
        <v>0</v>
      </c>
      <c r="N2102" t="b">
        <v>1</v>
      </c>
      <c r="O2102" t="b">
        <v>0</v>
      </c>
      <c r="P2102" t="b">
        <v>0</v>
      </c>
      <c r="Q2102">
        <v>9</v>
      </c>
      <c r="R2102">
        <v>2</v>
      </c>
      <c r="S2102">
        <v>1</v>
      </c>
      <c r="T2102">
        <v>28</v>
      </c>
      <c r="U2102" t="b">
        <v>1</v>
      </c>
      <c r="V2102" t="s">
        <v>1084</v>
      </c>
      <c r="W2102" t="s">
        <v>3574</v>
      </c>
      <c r="X2102" t="s">
        <v>14749</v>
      </c>
      <c r="Y2102">
        <v>40</v>
      </c>
      <c r="Z2102">
        <v>40</v>
      </c>
      <c r="AA2102">
        <v>7</v>
      </c>
      <c r="AB2102">
        <v>7</v>
      </c>
      <c r="AC2102">
        <v>17</v>
      </c>
    </row>
    <row r="2103" spans="1:29">
      <c r="A2103">
        <v>2255</v>
      </c>
      <c r="B2103" t="s">
        <v>805</v>
      </c>
      <c r="C2103" t="s">
        <v>3668</v>
      </c>
      <c r="J2103" t="s">
        <v>1436</v>
      </c>
      <c r="K2103">
        <v>0</v>
      </c>
      <c r="N2103" t="b">
        <v>1</v>
      </c>
      <c r="O2103" t="b">
        <v>0</v>
      </c>
      <c r="P2103" t="b">
        <v>0</v>
      </c>
      <c r="Q2103">
        <v>9</v>
      </c>
      <c r="R2103">
        <v>2</v>
      </c>
      <c r="S2103">
        <v>1</v>
      </c>
      <c r="T2103">
        <v>28</v>
      </c>
      <c r="U2103" t="b">
        <v>1</v>
      </c>
      <c r="V2103" t="s">
        <v>1084</v>
      </c>
      <c r="W2103" t="s">
        <v>3574</v>
      </c>
      <c r="X2103" t="s">
        <v>14750</v>
      </c>
      <c r="Y2103">
        <v>40</v>
      </c>
      <c r="Z2103">
        <v>40</v>
      </c>
      <c r="AA2103">
        <v>8</v>
      </c>
      <c r="AB2103">
        <v>8</v>
      </c>
      <c r="AC2103">
        <v>17</v>
      </c>
    </row>
    <row r="2104" spans="1:29">
      <c r="A2104">
        <v>2256</v>
      </c>
      <c r="B2104" t="s">
        <v>805</v>
      </c>
      <c r="C2104" t="s">
        <v>3669</v>
      </c>
      <c r="J2104" t="s">
        <v>1444</v>
      </c>
      <c r="K2104">
        <v>0</v>
      </c>
      <c r="N2104" t="b">
        <v>1</v>
      </c>
      <c r="O2104" t="b">
        <v>0</v>
      </c>
      <c r="P2104" t="b">
        <v>0</v>
      </c>
      <c r="Q2104">
        <v>9</v>
      </c>
      <c r="R2104">
        <v>2</v>
      </c>
      <c r="S2104">
        <v>1</v>
      </c>
      <c r="T2104">
        <v>28</v>
      </c>
      <c r="U2104" t="b">
        <v>1</v>
      </c>
      <c r="V2104" t="s">
        <v>1084</v>
      </c>
      <c r="W2104" t="s">
        <v>3574</v>
      </c>
      <c r="X2104" t="s">
        <v>14735</v>
      </c>
      <c r="Y2104">
        <v>41</v>
      </c>
      <c r="Z2104">
        <v>41</v>
      </c>
      <c r="AA2104">
        <v>6</v>
      </c>
      <c r="AB2104">
        <v>6</v>
      </c>
      <c r="AC2104">
        <v>17</v>
      </c>
    </row>
    <row r="2105" spans="1:29">
      <c r="A2105">
        <v>2257</v>
      </c>
      <c r="B2105" t="s">
        <v>805</v>
      </c>
      <c r="C2105" t="s">
        <v>3670</v>
      </c>
      <c r="J2105" t="s">
        <v>1444</v>
      </c>
      <c r="K2105">
        <v>0</v>
      </c>
      <c r="N2105" t="b">
        <v>1</v>
      </c>
      <c r="O2105" t="b">
        <v>0</v>
      </c>
      <c r="P2105" t="b">
        <v>0</v>
      </c>
      <c r="Q2105">
        <v>9</v>
      </c>
      <c r="R2105">
        <v>2</v>
      </c>
      <c r="S2105">
        <v>1</v>
      </c>
      <c r="T2105">
        <v>28</v>
      </c>
      <c r="U2105" t="b">
        <v>1</v>
      </c>
      <c r="V2105" t="s">
        <v>1084</v>
      </c>
      <c r="W2105" t="s">
        <v>3574</v>
      </c>
      <c r="X2105" t="s">
        <v>14751</v>
      </c>
      <c r="Y2105">
        <v>41</v>
      </c>
      <c r="Z2105">
        <v>41</v>
      </c>
      <c r="AA2105">
        <v>7</v>
      </c>
      <c r="AB2105">
        <v>7</v>
      </c>
      <c r="AC2105">
        <v>17</v>
      </c>
    </row>
    <row r="2106" spans="1:29">
      <c r="A2106">
        <v>2258</v>
      </c>
      <c r="B2106" t="s">
        <v>805</v>
      </c>
      <c r="C2106" t="s">
        <v>3671</v>
      </c>
      <c r="J2106" t="s">
        <v>1444</v>
      </c>
      <c r="K2106">
        <v>0</v>
      </c>
      <c r="N2106" t="b">
        <v>1</v>
      </c>
      <c r="O2106" t="b">
        <v>0</v>
      </c>
      <c r="P2106" t="b">
        <v>0</v>
      </c>
      <c r="Q2106">
        <v>9</v>
      </c>
      <c r="R2106">
        <v>2</v>
      </c>
      <c r="S2106">
        <v>1</v>
      </c>
      <c r="T2106">
        <v>28</v>
      </c>
      <c r="U2106" t="b">
        <v>1</v>
      </c>
      <c r="V2106" t="s">
        <v>1084</v>
      </c>
      <c r="W2106" t="s">
        <v>3574</v>
      </c>
      <c r="X2106" t="s">
        <v>14752</v>
      </c>
      <c r="Y2106">
        <v>41</v>
      </c>
      <c r="Z2106">
        <v>41</v>
      </c>
      <c r="AA2106">
        <v>8</v>
      </c>
      <c r="AB2106">
        <v>8</v>
      </c>
      <c r="AC2106">
        <v>17</v>
      </c>
    </row>
    <row r="2107" spans="1:29">
      <c r="A2107">
        <v>2259</v>
      </c>
      <c r="B2107" t="s">
        <v>805</v>
      </c>
      <c r="C2107" t="s">
        <v>3672</v>
      </c>
      <c r="J2107" t="s">
        <v>1444</v>
      </c>
      <c r="K2107">
        <v>0</v>
      </c>
      <c r="N2107" t="b">
        <v>1</v>
      </c>
      <c r="O2107" t="b">
        <v>0</v>
      </c>
      <c r="P2107" t="b">
        <v>0</v>
      </c>
      <c r="Q2107">
        <v>9</v>
      </c>
      <c r="R2107">
        <v>2</v>
      </c>
      <c r="S2107">
        <v>1</v>
      </c>
      <c r="T2107">
        <v>28</v>
      </c>
      <c r="U2107" t="b">
        <v>1</v>
      </c>
      <c r="V2107" t="s">
        <v>1084</v>
      </c>
      <c r="W2107" t="s">
        <v>3574</v>
      </c>
      <c r="X2107" t="s">
        <v>14736</v>
      </c>
      <c r="Y2107">
        <v>42</v>
      </c>
      <c r="Z2107">
        <v>42</v>
      </c>
      <c r="AA2107">
        <v>6</v>
      </c>
      <c r="AB2107">
        <v>6</v>
      </c>
      <c r="AC2107">
        <v>17</v>
      </c>
    </row>
    <row r="2108" spans="1:29">
      <c r="A2108">
        <v>2260</v>
      </c>
      <c r="B2108" t="s">
        <v>805</v>
      </c>
      <c r="C2108" t="s">
        <v>3673</v>
      </c>
      <c r="J2108" t="s">
        <v>1444</v>
      </c>
      <c r="K2108">
        <v>0</v>
      </c>
      <c r="N2108" t="b">
        <v>1</v>
      </c>
      <c r="O2108" t="b">
        <v>0</v>
      </c>
      <c r="P2108" t="b">
        <v>0</v>
      </c>
      <c r="Q2108">
        <v>9</v>
      </c>
      <c r="R2108">
        <v>2</v>
      </c>
      <c r="S2108">
        <v>1</v>
      </c>
      <c r="T2108">
        <v>28</v>
      </c>
      <c r="U2108" t="b">
        <v>1</v>
      </c>
      <c r="V2108" t="s">
        <v>1084</v>
      </c>
      <c r="W2108" t="s">
        <v>3574</v>
      </c>
      <c r="X2108" t="s">
        <v>14670</v>
      </c>
      <c r="Y2108">
        <v>42</v>
      </c>
      <c r="Z2108">
        <v>42</v>
      </c>
      <c r="AA2108">
        <v>7</v>
      </c>
      <c r="AB2108">
        <v>7</v>
      </c>
      <c r="AC2108">
        <v>17</v>
      </c>
    </row>
    <row r="2109" spans="1:29">
      <c r="A2109">
        <v>2261</v>
      </c>
      <c r="B2109" t="s">
        <v>805</v>
      </c>
      <c r="C2109" t="s">
        <v>3674</v>
      </c>
      <c r="J2109" t="s">
        <v>1444</v>
      </c>
      <c r="K2109">
        <v>0</v>
      </c>
      <c r="N2109" t="b">
        <v>1</v>
      </c>
      <c r="O2109" t="b">
        <v>0</v>
      </c>
      <c r="P2109" t="b">
        <v>0</v>
      </c>
      <c r="Q2109">
        <v>9</v>
      </c>
      <c r="R2109">
        <v>2</v>
      </c>
      <c r="S2109">
        <v>1</v>
      </c>
      <c r="T2109">
        <v>28</v>
      </c>
      <c r="U2109" t="b">
        <v>1</v>
      </c>
      <c r="V2109" t="s">
        <v>1084</v>
      </c>
      <c r="W2109" t="s">
        <v>3574</v>
      </c>
      <c r="X2109" t="s">
        <v>14671</v>
      </c>
      <c r="Y2109">
        <v>42</v>
      </c>
      <c r="Z2109">
        <v>42</v>
      </c>
      <c r="AA2109">
        <v>8</v>
      </c>
      <c r="AB2109">
        <v>8</v>
      </c>
      <c r="AC2109">
        <v>17</v>
      </c>
    </row>
    <row r="2110" spans="1:29">
      <c r="A2110">
        <v>2262</v>
      </c>
      <c r="B2110" t="s">
        <v>805</v>
      </c>
      <c r="C2110" t="s">
        <v>3675</v>
      </c>
      <c r="J2110" t="s">
        <v>1444</v>
      </c>
      <c r="K2110">
        <v>0</v>
      </c>
      <c r="N2110" t="b">
        <v>1</v>
      </c>
      <c r="O2110" t="b">
        <v>0</v>
      </c>
      <c r="P2110" t="b">
        <v>0</v>
      </c>
      <c r="Q2110">
        <v>9</v>
      </c>
      <c r="R2110">
        <v>2</v>
      </c>
      <c r="S2110">
        <v>1</v>
      </c>
      <c r="T2110">
        <v>28</v>
      </c>
      <c r="U2110" t="b">
        <v>1</v>
      </c>
      <c r="V2110" t="s">
        <v>1084</v>
      </c>
      <c r="W2110" t="s">
        <v>3574</v>
      </c>
      <c r="X2110" t="s">
        <v>14737</v>
      </c>
      <c r="Y2110">
        <v>43</v>
      </c>
      <c r="Z2110">
        <v>43</v>
      </c>
      <c r="AA2110">
        <v>6</v>
      </c>
      <c r="AB2110">
        <v>6</v>
      </c>
      <c r="AC2110">
        <v>17</v>
      </c>
    </row>
    <row r="2111" spans="1:29">
      <c r="A2111">
        <v>2263</v>
      </c>
      <c r="B2111" t="s">
        <v>805</v>
      </c>
      <c r="C2111" t="s">
        <v>3676</v>
      </c>
      <c r="J2111" t="s">
        <v>1444</v>
      </c>
      <c r="K2111">
        <v>0</v>
      </c>
      <c r="N2111" t="b">
        <v>1</v>
      </c>
      <c r="O2111" t="b">
        <v>0</v>
      </c>
      <c r="P2111" t="b">
        <v>0</v>
      </c>
      <c r="Q2111">
        <v>9</v>
      </c>
      <c r="R2111">
        <v>2</v>
      </c>
      <c r="S2111">
        <v>1</v>
      </c>
      <c r="T2111">
        <v>28</v>
      </c>
      <c r="U2111" t="b">
        <v>1</v>
      </c>
      <c r="V2111" t="s">
        <v>1084</v>
      </c>
      <c r="W2111" t="s">
        <v>3574</v>
      </c>
      <c r="X2111" t="s">
        <v>14674</v>
      </c>
      <c r="Y2111">
        <v>43</v>
      </c>
      <c r="Z2111">
        <v>43</v>
      </c>
      <c r="AA2111">
        <v>7</v>
      </c>
      <c r="AB2111">
        <v>7</v>
      </c>
      <c r="AC2111">
        <v>17</v>
      </c>
    </row>
    <row r="2112" spans="1:29">
      <c r="A2112">
        <v>2264</v>
      </c>
      <c r="B2112" t="s">
        <v>805</v>
      </c>
      <c r="C2112" t="s">
        <v>3677</v>
      </c>
      <c r="J2112" t="s">
        <v>1444</v>
      </c>
      <c r="K2112">
        <v>0</v>
      </c>
      <c r="N2112" t="b">
        <v>1</v>
      </c>
      <c r="O2112" t="b">
        <v>0</v>
      </c>
      <c r="P2112" t="b">
        <v>0</v>
      </c>
      <c r="Q2112">
        <v>9</v>
      </c>
      <c r="R2112">
        <v>2</v>
      </c>
      <c r="S2112">
        <v>1</v>
      </c>
      <c r="T2112">
        <v>28</v>
      </c>
      <c r="U2112" t="b">
        <v>1</v>
      </c>
      <c r="V2112" t="s">
        <v>1084</v>
      </c>
      <c r="W2112" t="s">
        <v>3574</v>
      </c>
      <c r="X2112" t="s">
        <v>14675</v>
      </c>
      <c r="Y2112">
        <v>43</v>
      </c>
      <c r="Z2112">
        <v>43</v>
      </c>
      <c r="AA2112">
        <v>8</v>
      </c>
      <c r="AB2112">
        <v>8</v>
      </c>
      <c r="AC2112">
        <v>17</v>
      </c>
    </row>
    <row r="2113" spans="1:29">
      <c r="A2113">
        <v>2265</v>
      </c>
      <c r="B2113" t="s">
        <v>805</v>
      </c>
      <c r="C2113" t="s">
        <v>3678</v>
      </c>
      <c r="J2113" t="s">
        <v>1444</v>
      </c>
      <c r="K2113">
        <v>0</v>
      </c>
      <c r="N2113" t="b">
        <v>0</v>
      </c>
      <c r="O2113" t="b">
        <v>1</v>
      </c>
      <c r="P2113" t="b">
        <v>0</v>
      </c>
      <c r="Q2113">
        <v>9</v>
      </c>
      <c r="R2113">
        <v>2</v>
      </c>
      <c r="S2113">
        <v>1</v>
      </c>
      <c r="T2113">
        <v>28</v>
      </c>
      <c r="U2113" t="b">
        <v>1</v>
      </c>
      <c r="V2113" t="s">
        <v>1084</v>
      </c>
      <c r="W2113" t="s">
        <v>3574</v>
      </c>
      <c r="X2113" t="s">
        <v>14738</v>
      </c>
      <c r="Y2113">
        <v>44</v>
      </c>
      <c r="Z2113">
        <v>44</v>
      </c>
      <c r="AA2113">
        <v>6</v>
      </c>
      <c r="AB2113">
        <v>6</v>
      </c>
      <c r="AC2113">
        <v>17</v>
      </c>
    </row>
    <row r="2114" spans="1:29">
      <c r="A2114">
        <v>2266</v>
      </c>
      <c r="B2114" t="s">
        <v>805</v>
      </c>
      <c r="C2114" t="s">
        <v>3679</v>
      </c>
      <c r="J2114" t="s">
        <v>1444</v>
      </c>
      <c r="K2114">
        <v>0</v>
      </c>
      <c r="N2114" t="b">
        <v>0</v>
      </c>
      <c r="O2114" t="b">
        <v>1</v>
      </c>
      <c r="P2114" t="b">
        <v>0</v>
      </c>
      <c r="Q2114">
        <v>9</v>
      </c>
      <c r="R2114">
        <v>2</v>
      </c>
      <c r="S2114">
        <v>1</v>
      </c>
      <c r="T2114">
        <v>28</v>
      </c>
      <c r="U2114" t="b">
        <v>1</v>
      </c>
      <c r="V2114" t="s">
        <v>1084</v>
      </c>
      <c r="W2114" t="s">
        <v>3574</v>
      </c>
      <c r="X2114" t="s">
        <v>14753</v>
      </c>
      <c r="Y2114">
        <v>44</v>
      </c>
      <c r="Z2114">
        <v>44</v>
      </c>
      <c r="AA2114">
        <v>7</v>
      </c>
      <c r="AB2114">
        <v>7</v>
      </c>
      <c r="AC2114">
        <v>17</v>
      </c>
    </row>
    <row r="2115" spans="1:29">
      <c r="A2115">
        <v>2267</v>
      </c>
      <c r="B2115" t="s">
        <v>805</v>
      </c>
      <c r="C2115" t="s">
        <v>3680</v>
      </c>
      <c r="J2115" t="s">
        <v>1444</v>
      </c>
      <c r="K2115">
        <v>0</v>
      </c>
      <c r="N2115" t="b">
        <v>0</v>
      </c>
      <c r="O2115" t="b">
        <v>1</v>
      </c>
      <c r="P2115" t="b">
        <v>0</v>
      </c>
      <c r="Q2115">
        <v>9</v>
      </c>
      <c r="R2115">
        <v>2</v>
      </c>
      <c r="S2115">
        <v>1</v>
      </c>
      <c r="T2115">
        <v>28</v>
      </c>
      <c r="U2115" t="b">
        <v>1</v>
      </c>
      <c r="V2115" t="s">
        <v>1084</v>
      </c>
      <c r="W2115" t="s">
        <v>3574</v>
      </c>
      <c r="X2115" t="s">
        <v>14754</v>
      </c>
      <c r="Y2115">
        <v>44</v>
      </c>
      <c r="Z2115">
        <v>44</v>
      </c>
      <c r="AA2115">
        <v>8</v>
      </c>
      <c r="AB2115">
        <v>8</v>
      </c>
      <c r="AC2115">
        <v>17</v>
      </c>
    </row>
    <row r="2116" spans="1:29">
      <c r="A2116">
        <v>2268</v>
      </c>
      <c r="B2116" t="s">
        <v>805</v>
      </c>
      <c r="C2116" t="s">
        <v>3681</v>
      </c>
      <c r="J2116" t="s">
        <v>1436</v>
      </c>
      <c r="K2116">
        <v>0</v>
      </c>
      <c r="N2116" t="b">
        <v>1</v>
      </c>
      <c r="O2116" t="b">
        <v>0</v>
      </c>
      <c r="P2116" t="b">
        <v>0</v>
      </c>
      <c r="Q2116">
        <v>9</v>
      </c>
      <c r="R2116">
        <v>2</v>
      </c>
      <c r="S2116">
        <v>1</v>
      </c>
      <c r="T2116">
        <v>28</v>
      </c>
      <c r="U2116" t="b">
        <v>1</v>
      </c>
      <c r="V2116" t="s">
        <v>1084</v>
      </c>
      <c r="W2116" t="s">
        <v>3574</v>
      </c>
      <c r="X2116" t="s">
        <v>14739</v>
      </c>
      <c r="Y2116">
        <v>45</v>
      </c>
      <c r="Z2116">
        <v>45</v>
      </c>
      <c r="AA2116">
        <v>6</v>
      </c>
      <c r="AB2116">
        <v>6</v>
      </c>
      <c r="AC2116">
        <v>17</v>
      </c>
    </row>
    <row r="2117" spans="1:29">
      <c r="A2117">
        <v>2269</v>
      </c>
      <c r="B2117" t="s">
        <v>805</v>
      </c>
      <c r="C2117" t="s">
        <v>3682</v>
      </c>
      <c r="J2117" t="s">
        <v>1436</v>
      </c>
      <c r="K2117">
        <v>0</v>
      </c>
      <c r="N2117" t="b">
        <v>1</v>
      </c>
      <c r="O2117" t="b">
        <v>0</v>
      </c>
      <c r="P2117" t="b">
        <v>0</v>
      </c>
      <c r="Q2117">
        <v>9</v>
      </c>
      <c r="R2117">
        <v>2</v>
      </c>
      <c r="S2117">
        <v>1</v>
      </c>
      <c r="T2117">
        <v>28</v>
      </c>
      <c r="U2117" t="b">
        <v>1</v>
      </c>
      <c r="V2117" t="s">
        <v>1084</v>
      </c>
      <c r="W2117" t="s">
        <v>3574</v>
      </c>
      <c r="X2117" t="s">
        <v>14755</v>
      </c>
      <c r="Y2117">
        <v>45</v>
      </c>
      <c r="Z2117">
        <v>45</v>
      </c>
      <c r="AA2117">
        <v>7</v>
      </c>
      <c r="AB2117">
        <v>7</v>
      </c>
      <c r="AC2117">
        <v>17</v>
      </c>
    </row>
    <row r="2118" spans="1:29">
      <c r="A2118">
        <v>2270</v>
      </c>
      <c r="B2118" t="s">
        <v>805</v>
      </c>
      <c r="C2118" t="s">
        <v>3683</v>
      </c>
      <c r="J2118" t="s">
        <v>1436</v>
      </c>
      <c r="K2118">
        <v>0</v>
      </c>
      <c r="N2118" t="b">
        <v>1</v>
      </c>
      <c r="O2118" t="b">
        <v>0</v>
      </c>
      <c r="P2118" t="b">
        <v>0</v>
      </c>
      <c r="Q2118">
        <v>9</v>
      </c>
      <c r="R2118">
        <v>2</v>
      </c>
      <c r="S2118">
        <v>1</v>
      </c>
      <c r="T2118">
        <v>28</v>
      </c>
      <c r="U2118" t="b">
        <v>1</v>
      </c>
      <c r="V2118" t="s">
        <v>1084</v>
      </c>
      <c r="W2118" t="s">
        <v>3574</v>
      </c>
      <c r="X2118" t="s">
        <v>14756</v>
      </c>
      <c r="Y2118">
        <v>45</v>
      </c>
      <c r="Z2118">
        <v>45</v>
      </c>
      <c r="AA2118">
        <v>8</v>
      </c>
      <c r="AB2118">
        <v>8</v>
      </c>
      <c r="AC2118">
        <v>17</v>
      </c>
    </row>
    <row r="2119" spans="1:29">
      <c r="A2119">
        <v>2271</v>
      </c>
      <c r="B2119" t="s">
        <v>805</v>
      </c>
      <c r="C2119" t="s">
        <v>3684</v>
      </c>
      <c r="J2119" t="s">
        <v>1436</v>
      </c>
      <c r="K2119">
        <v>0</v>
      </c>
      <c r="N2119" t="b">
        <v>1</v>
      </c>
      <c r="O2119" t="b">
        <v>0</v>
      </c>
      <c r="P2119" t="b">
        <v>0</v>
      </c>
      <c r="Q2119">
        <v>9</v>
      </c>
      <c r="R2119">
        <v>2</v>
      </c>
      <c r="S2119">
        <v>1</v>
      </c>
      <c r="T2119">
        <v>28</v>
      </c>
      <c r="U2119" t="b">
        <v>1</v>
      </c>
      <c r="V2119" t="s">
        <v>1084</v>
      </c>
      <c r="W2119" t="s">
        <v>3574</v>
      </c>
      <c r="X2119" t="s">
        <v>14741</v>
      </c>
      <c r="Y2119">
        <v>46</v>
      </c>
      <c r="Z2119">
        <v>46</v>
      </c>
      <c r="AA2119">
        <v>6</v>
      </c>
      <c r="AB2119">
        <v>6</v>
      </c>
      <c r="AC2119">
        <v>17</v>
      </c>
    </row>
    <row r="2120" spans="1:29">
      <c r="A2120">
        <v>2272</v>
      </c>
      <c r="B2120" t="s">
        <v>805</v>
      </c>
      <c r="C2120" t="s">
        <v>3685</v>
      </c>
      <c r="J2120" t="s">
        <v>1436</v>
      </c>
      <c r="K2120">
        <v>0</v>
      </c>
      <c r="N2120" t="b">
        <v>1</v>
      </c>
      <c r="O2120" t="b">
        <v>0</v>
      </c>
      <c r="P2120" t="b">
        <v>0</v>
      </c>
      <c r="Q2120">
        <v>9</v>
      </c>
      <c r="R2120">
        <v>2</v>
      </c>
      <c r="S2120">
        <v>1</v>
      </c>
      <c r="T2120">
        <v>28</v>
      </c>
      <c r="U2120" t="b">
        <v>1</v>
      </c>
      <c r="V2120" t="s">
        <v>1084</v>
      </c>
      <c r="W2120" t="s">
        <v>3574</v>
      </c>
      <c r="X2120" t="s">
        <v>14757</v>
      </c>
      <c r="Y2120">
        <v>46</v>
      </c>
      <c r="Z2120">
        <v>46</v>
      </c>
      <c r="AA2120">
        <v>7</v>
      </c>
      <c r="AB2120">
        <v>7</v>
      </c>
      <c r="AC2120">
        <v>17</v>
      </c>
    </row>
    <row r="2121" spans="1:29">
      <c r="A2121">
        <v>2273</v>
      </c>
      <c r="B2121" t="s">
        <v>805</v>
      </c>
      <c r="C2121" t="s">
        <v>3686</v>
      </c>
      <c r="J2121" t="s">
        <v>1436</v>
      </c>
      <c r="K2121">
        <v>0</v>
      </c>
      <c r="N2121" t="b">
        <v>1</v>
      </c>
      <c r="O2121" t="b">
        <v>0</v>
      </c>
      <c r="P2121" t="b">
        <v>0</v>
      </c>
      <c r="Q2121">
        <v>9</v>
      </c>
      <c r="R2121">
        <v>2</v>
      </c>
      <c r="S2121">
        <v>1</v>
      </c>
      <c r="T2121">
        <v>28</v>
      </c>
      <c r="U2121" t="b">
        <v>1</v>
      </c>
      <c r="V2121" t="s">
        <v>1084</v>
      </c>
      <c r="W2121" t="s">
        <v>3574</v>
      </c>
      <c r="X2121" t="s">
        <v>14758</v>
      </c>
      <c r="Y2121">
        <v>46</v>
      </c>
      <c r="Z2121">
        <v>46</v>
      </c>
      <c r="AA2121">
        <v>8</v>
      </c>
      <c r="AB2121">
        <v>8</v>
      </c>
      <c r="AC2121">
        <v>17</v>
      </c>
    </row>
    <row r="2122" spans="1:29">
      <c r="A2122">
        <v>2274</v>
      </c>
      <c r="B2122" t="s">
        <v>805</v>
      </c>
      <c r="C2122" t="s">
        <v>3687</v>
      </c>
      <c r="J2122" t="s">
        <v>1436</v>
      </c>
      <c r="K2122">
        <v>0</v>
      </c>
      <c r="N2122" t="b">
        <v>1</v>
      </c>
      <c r="O2122" t="b">
        <v>0</v>
      </c>
      <c r="P2122" t="b">
        <v>0</v>
      </c>
      <c r="Q2122">
        <v>9</v>
      </c>
      <c r="R2122">
        <v>2</v>
      </c>
      <c r="S2122">
        <v>1</v>
      </c>
      <c r="T2122">
        <v>28</v>
      </c>
      <c r="U2122" t="b">
        <v>1</v>
      </c>
      <c r="V2122" t="s">
        <v>1084</v>
      </c>
      <c r="W2122" t="s">
        <v>3574</v>
      </c>
      <c r="X2122" t="s">
        <v>14562</v>
      </c>
      <c r="Y2122">
        <v>47</v>
      </c>
      <c r="Z2122">
        <v>47</v>
      </c>
      <c r="AA2122">
        <v>6</v>
      </c>
      <c r="AB2122">
        <v>6</v>
      </c>
      <c r="AC2122">
        <v>17</v>
      </c>
    </row>
    <row r="2123" spans="1:29">
      <c r="A2123">
        <v>2275</v>
      </c>
      <c r="B2123" t="s">
        <v>805</v>
      </c>
      <c r="C2123" t="s">
        <v>3688</v>
      </c>
      <c r="J2123" t="s">
        <v>1436</v>
      </c>
      <c r="K2123">
        <v>0</v>
      </c>
      <c r="N2123" t="b">
        <v>1</v>
      </c>
      <c r="O2123" t="b">
        <v>0</v>
      </c>
      <c r="P2123" t="b">
        <v>0</v>
      </c>
      <c r="Q2123">
        <v>9</v>
      </c>
      <c r="R2123">
        <v>2</v>
      </c>
      <c r="S2123">
        <v>1</v>
      </c>
      <c r="T2123">
        <v>28</v>
      </c>
      <c r="U2123" t="b">
        <v>1</v>
      </c>
      <c r="V2123" t="s">
        <v>1084</v>
      </c>
      <c r="W2123" t="s">
        <v>3574</v>
      </c>
      <c r="X2123" t="s">
        <v>14759</v>
      </c>
      <c r="Y2123">
        <v>47</v>
      </c>
      <c r="Z2123">
        <v>47</v>
      </c>
      <c r="AA2123">
        <v>7</v>
      </c>
      <c r="AB2123">
        <v>7</v>
      </c>
      <c r="AC2123">
        <v>17</v>
      </c>
    </row>
    <row r="2124" spans="1:29">
      <c r="A2124">
        <v>2276</v>
      </c>
      <c r="B2124" t="s">
        <v>805</v>
      </c>
      <c r="C2124" t="s">
        <v>3689</v>
      </c>
      <c r="J2124" t="s">
        <v>1436</v>
      </c>
      <c r="K2124">
        <v>0</v>
      </c>
      <c r="N2124" t="b">
        <v>1</v>
      </c>
      <c r="O2124" t="b">
        <v>0</v>
      </c>
      <c r="P2124" t="b">
        <v>0</v>
      </c>
      <c r="Q2124">
        <v>9</v>
      </c>
      <c r="R2124">
        <v>2</v>
      </c>
      <c r="S2124">
        <v>1</v>
      </c>
      <c r="T2124">
        <v>28</v>
      </c>
      <c r="U2124" t="b">
        <v>1</v>
      </c>
      <c r="V2124" t="s">
        <v>1084</v>
      </c>
      <c r="W2124" t="s">
        <v>3574</v>
      </c>
      <c r="X2124" t="s">
        <v>14760</v>
      </c>
      <c r="Y2124">
        <v>47</v>
      </c>
      <c r="Z2124">
        <v>47</v>
      </c>
      <c r="AA2124">
        <v>8</v>
      </c>
      <c r="AB2124">
        <v>8</v>
      </c>
      <c r="AC2124">
        <v>17</v>
      </c>
    </row>
    <row r="2125" spans="1:29">
      <c r="A2125">
        <v>2277</v>
      </c>
      <c r="B2125" t="s">
        <v>805</v>
      </c>
      <c r="C2125" t="s">
        <v>3690</v>
      </c>
      <c r="J2125" t="s">
        <v>1444</v>
      </c>
      <c r="K2125">
        <v>0</v>
      </c>
      <c r="N2125" t="b">
        <v>1</v>
      </c>
      <c r="O2125" t="b">
        <v>0</v>
      </c>
      <c r="P2125" t="b">
        <v>0</v>
      </c>
      <c r="Q2125">
        <v>9</v>
      </c>
      <c r="R2125">
        <v>2</v>
      </c>
      <c r="S2125">
        <v>1</v>
      </c>
      <c r="T2125">
        <v>28</v>
      </c>
      <c r="U2125" t="b">
        <v>1</v>
      </c>
      <c r="V2125" t="s">
        <v>1084</v>
      </c>
      <c r="W2125" t="s">
        <v>3574</v>
      </c>
      <c r="X2125" t="s">
        <v>14475</v>
      </c>
      <c r="Y2125">
        <v>48</v>
      </c>
      <c r="Z2125">
        <v>48</v>
      </c>
      <c r="AA2125">
        <v>6</v>
      </c>
      <c r="AB2125">
        <v>6</v>
      </c>
      <c r="AC2125">
        <v>17</v>
      </c>
    </row>
    <row r="2126" spans="1:29">
      <c r="A2126">
        <v>2278</v>
      </c>
      <c r="B2126" t="s">
        <v>805</v>
      </c>
      <c r="C2126" t="s">
        <v>3691</v>
      </c>
      <c r="J2126" t="s">
        <v>1444</v>
      </c>
      <c r="K2126">
        <v>0</v>
      </c>
      <c r="N2126" t="b">
        <v>1</v>
      </c>
      <c r="O2126" t="b">
        <v>0</v>
      </c>
      <c r="P2126" t="b">
        <v>0</v>
      </c>
      <c r="Q2126">
        <v>9</v>
      </c>
      <c r="R2126">
        <v>2</v>
      </c>
      <c r="S2126">
        <v>1</v>
      </c>
      <c r="T2126">
        <v>28</v>
      </c>
      <c r="U2126" t="b">
        <v>1</v>
      </c>
      <c r="V2126" t="s">
        <v>1084</v>
      </c>
      <c r="W2126" t="s">
        <v>3574</v>
      </c>
      <c r="X2126" t="s">
        <v>14761</v>
      </c>
      <c r="Y2126">
        <v>48</v>
      </c>
      <c r="Z2126">
        <v>48</v>
      </c>
      <c r="AA2126">
        <v>7</v>
      </c>
      <c r="AB2126">
        <v>7</v>
      </c>
      <c r="AC2126">
        <v>17</v>
      </c>
    </row>
    <row r="2127" spans="1:29">
      <c r="A2127">
        <v>2279</v>
      </c>
      <c r="B2127" t="s">
        <v>805</v>
      </c>
      <c r="C2127" t="s">
        <v>3692</v>
      </c>
      <c r="J2127" t="s">
        <v>1444</v>
      </c>
      <c r="K2127">
        <v>0</v>
      </c>
      <c r="N2127" t="b">
        <v>1</v>
      </c>
      <c r="O2127" t="b">
        <v>0</v>
      </c>
      <c r="P2127" t="b">
        <v>0</v>
      </c>
      <c r="Q2127">
        <v>9</v>
      </c>
      <c r="R2127">
        <v>2</v>
      </c>
      <c r="S2127">
        <v>1</v>
      </c>
      <c r="T2127">
        <v>28</v>
      </c>
      <c r="U2127" t="b">
        <v>1</v>
      </c>
      <c r="V2127" t="s">
        <v>1084</v>
      </c>
      <c r="W2127" t="s">
        <v>3574</v>
      </c>
      <c r="X2127" t="s">
        <v>14762</v>
      </c>
      <c r="Y2127">
        <v>48</v>
      </c>
      <c r="Z2127">
        <v>48</v>
      </c>
      <c r="AA2127">
        <v>8</v>
      </c>
      <c r="AB2127">
        <v>8</v>
      </c>
      <c r="AC2127">
        <v>17</v>
      </c>
    </row>
    <row r="2128" spans="1:29">
      <c r="A2128">
        <v>2280</v>
      </c>
      <c r="B2128" t="s">
        <v>805</v>
      </c>
      <c r="C2128" t="s">
        <v>3693</v>
      </c>
      <c r="J2128" t="s">
        <v>1444</v>
      </c>
      <c r="K2128">
        <v>0</v>
      </c>
      <c r="N2128" t="b">
        <v>1</v>
      </c>
      <c r="O2128" t="b">
        <v>0</v>
      </c>
      <c r="P2128" t="b">
        <v>0</v>
      </c>
      <c r="Q2128">
        <v>9</v>
      </c>
      <c r="R2128">
        <v>2</v>
      </c>
      <c r="S2128">
        <v>1</v>
      </c>
      <c r="T2128">
        <v>28</v>
      </c>
      <c r="U2128" t="b">
        <v>1</v>
      </c>
      <c r="V2128" t="s">
        <v>1084</v>
      </c>
      <c r="W2128" t="s">
        <v>3574</v>
      </c>
      <c r="X2128" t="s">
        <v>14478</v>
      </c>
      <c r="Y2128">
        <v>49</v>
      </c>
      <c r="Z2128">
        <v>49</v>
      </c>
      <c r="AA2128">
        <v>6</v>
      </c>
      <c r="AB2128">
        <v>6</v>
      </c>
      <c r="AC2128">
        <v>17</v>
      </c>
    </row>
    <row r="2129" spans="1:29">
      <c r="A2129">
        <v>2281</v>
      </c>
      <c r="B2129" t="s">
        <v>805</v>
      </c>
      <c r="C2129" t="s">
        <v>3694</v>
      </c>
      <c r="J2129" t="s">
        <v>1444</v>
      </c>
      <c r="K2129">
        <v>0</v>
      </c>
      <c r="N2129" t="b">
        <v>1</v>
      </c>
      <c r="O2129" t="b">
        <v>0</v>
      </c>
      <c r="P2129" t="b">
        <v>0</v>
      </c>
      <c r="Q2129">
        <v>9</v>
      </c>
      <c r="R2129">
        <v>2</v>
      </c>
      <c r="S2129">
        <v>1</v>
      </c>
      <c r="T2129">
        <v>28</v>
      </c>
      <c r="U2129" t="b">
        <v>1</v>
      </c>
      <c r="V2129" t="s">
        <v>1084</v>
      </c>
      <c r="W2129" t="s">
        <v>3574</v>
      </c>
      <c r="X2129" t="s">
        <v>14763</v>
      </c>
      <c r="Y2129">
        <v>49</v>
      </c>
      <c r="Z2129">
        <v>49</v>
      </c>
      <c r="AA2129">
        <v>7</v>
      </c>
      <c r="AB2129">
        <v>7</v>
      </c>
      <c r="AC2129">
        <v>17</v>
      </c>
    </row>
    <row r="2130" spans="1:29">
      <c r="A2130">
        <v>2282</v>
      </c>
      <c r="B2130" t="s">
        <v>805</v>
      </c>
      <c r="C2130" t="s">
        <v>3695</v>
      </c>
      <c r="J2130" t="s">
        <v>1444</v>
      </c>
      <c r="K2130">
        <v>0</v>
      </c>
      <c r="N2130" t="b">
        <v>1</v>
      </c>
      <c r="O2130" t="b">
        <v>0</v>
      </c>
      <c r="P2130" t="b">
        <v>0</v>
      </c>
      <c r="Q2130">
        <v>9</v>
      </c>
      <c r="R2130">
        <v>2</v>
      </c>
      <c r="S2130">
        <v>1</v>
      </c>
      <c r="T2130">
        <v>28</v>
      </c>
      <c r="U2130" t="b">
        <v>1</v>
      </c>
      <c r="V2130" t="s">
        <v>1084</v>
      </c>
      <c r="W2130" t="s">
        <v>3574</v>
      </c>
      <c r="X2130" t="s">
        <v>14764</v>
      </c>
      <c r="Y2130">
        <v>49</v>
      </c>
      <c r="Z2130">
        <v>49</v>
      </c>
      <c r="AA2130">
        <v>8</v>
      </c>
      <c r="AB2130">
        <v>8</v>
      </c>
      <c r="AC2130">
        <v>17</v>
      </c>
    </row>
    <row r="2131" spans="1:29">
      <c r="A2131">
        <v>2283</v>
      </c>
      <c r="B2131" t="s">
        <v>805</v>
      </c>
      <c r="C2131" t="s">
        <v>3696</v>
      </c>
      <c r="J2131" t="s">
        <v>1444</v>
      </c>
      <c r="K2131">
        <v>0</v>
      </c>
      <c r="N2131" t="b">
        <v>1</v>
      </c>
      <c r="O2131" t="b">
        <v>0</v>
      </c>
      <c r="P2131" t="b">
        <v>0</v>
      </c>
      <c r="Q2131">
        <v>9</v>
      </c>
      <c r="R2131">
        <v>2</v>
      </c>
      <c r="S2131">
        <v>1</v>
      </c>
      <c r="T2131">
        <v>28</v>
      </c>
      <c r="U2131" t="b">
        <v>1</v>
      </c>
      <c r="V2131" t="s">
        <v>1084</v>
      </c>
      <c r="W2131" t="s">
        <v>3574</v>
      </c>
      <c r="X2131" t="s">
        <v>14481</v>
      </c>
      <c r="Y2131">
        <v>50</v>
      </c>
      <c r="Z2131">
        <v>50</v>
      </c>
      <c r="AA2131">
        <v>6</v>
      </c>
      <c r="AB2131">
        <v>6</v>
      </c>
      <c r="AC2131">
        <v>17</v>
      </c>
    </row>
    <row r="2132" spans="1:29">
      <c r="A2132">
        <v>2284</v>
      </c>
      <c r="B2132" t="s">
        <v>805</v>
      </c>
      <c r="C2132" t="s">
        <v>3697</v>
      </c>
      <c r="J2132" t="s">
        <v>1444</v>
      </c>
      <c r="K2132">
        <v>0</v>
      </c>
      <c r="N2132" t="b">
        <v>1</v>
      </c>
      <c r="O2132" t="b">
        <v>0</v>
      </c>
      <c r="P2132" t="b">
        <v>0</v>
      </c>
      <c r="Q2132">
        <v>9</v>
      </c>
      <c r="R2132">
        <v>2</v>
      </c>
      <c r="S2132">
        <v>1</v>
      </c>
      <c r="T2132">
        <v>28</v>
      </c>
      <c r="U2132" t="b">
        <v>1</v>
      </c>
      <c r="V2132" t="s">
        <v>1084</v>
      </c>
      <c r="W2132" t="s">
        <v>3574</v>
      </c>
      <c r="X2132" t="s">
        <v>14765</v>
      </c>
      <c r="Y2132">
        <v>50</v>
      </c>
      <c r="Z2132">
        <v>50</v>
      </c>
      <c r="AA2132">
        <v>7</v>
      </c>
      <c r="AB2132">
        <v>7</v>
      </c>
      <c r="AC2132">
        <v>17</v>
      </c>
    </row>
    <row r="2133" spans="1:29">
      <c r="A2133">
        <v>2285</v>
      </c>
      <c r="B2133" t="s">
        <v>805</v>
      </c>
      <c r="C2133" t="s">
        <v>3698</v>
      </c>
      <c r="J2133" t="s">
        <v>1444</v>
      </c>
      <c r="K2133">
        <v>0</v>
      </c>
      <c r="N2133" t="b">
        <v>1</v>
      </c>
      <c r="O2133" t="b">
        <v>0</v>
      </c>
      <c r="P2133" t="b">
        <v>0</v>
      </c>
      <c r="Q2133">
        <v>9</v>
      </c>
      <c r="R2133">
        <v>2</v>
      </c>
      <c r="S2133">
        <v>1</v>
      </c>
      <c r="T2133">
        <v>28</v>
      </c>
      <c r="U2133" t="b">
        <v>1</v>
      </c>
      <c r="V2133" t="s">
        <v>1084</v>
      </c>
      <c r="W2133" t="s">
        <v>3574</v>
      </c>
      <c r="X2133" t="s">
        <v>14492</v>
      </c>
      <c r="Y2133">
        <v>50</v>
      </c>
      <c r="Z2133">
        <v>50</v>
      </c>
      <c r="AA2133">
        <v>8</v>
      </c>
      <c r="AB2133">
        <v>8</v>
      </c>
      <c r="AC2133">
        <v>17</v>
      </c>
    </row>
    <row r="2134" spans="1:29">
      <c r="A2134">
        <v>2286</v>
      </c>
      <c r="B2134" t="s">
        <v>805</v>
      </c>
      <c r="C2134" t="s">
        <v>3699</v>
      </c>
      <c r="J2134" t="s">
        <v>1444</v>
      </c>
      <c r="K2134">
        <v>0</v>
      </c>
      <c r="N2134" t="b">
        <v>0</v>
      </c>
      <c r="O2134" t="b">
        <v>1</v>
      </c>
      <c r="P2134" t="b">
        <v>0</v>
      </c>
      <c r="Q2134">
        <v>9</v>
      </c>
      <c r="R2134">
        <v>2</v>
      </c>
      <c r="S2134">
        <v>1</v>
      </c>
      <c r="T2134">
        <v>28</v>
      </c>
      <c r="U2134" t="b">
        <v>1</v>
      </c>
      <c r="V2134" t="s">
        <v>1084</v>
      </c>
      <c r="W2134" t="s">
        <v>3574</v>
      </c>
      <c r="X2134" t="s">
        <v>14790</v>
      </c>
      <c r="Y2134">
        <v>41</v>
      </c>
      <c r="Z2134">
        <v>41</v>
      </c>
      <c r="AA2134">
        <v>9</v>
      </c>
      <c r="AB2134">
        <v>9</v>
      </c>
      <c r="AC2134">
        <v>17</v>
      </c>
    </row>
    <row r="2135" spans="1:29">
      <c r="A2135">
        <v>2287</v>
      </c>
      <c r="B2135" t="s">
        <v>805</v>
      </c>
      <c r="C2135" t="s">
        <v>3700</v>
      </c>
      <c r="J2135" t="s">
        <v>1444</v>
      </c>
      <c r="K2135">
        <v>0</v>
      </c>
      <c r="N2135" t="b">
        <v>0</v>
      </c>
      <c r="O2135" t="b">
        <v>1</v>
      </c>
      <c r="P2135" t="b">
        <v>0</v>
      </c>
      <c r="Q2135">
        <v>9</v>
      </c>
      <c r="R2135">
        <v>2</v>
      </c>
      <c r="S2135">
        <v>1</v>
      </c>
      <c r="T2135">
        <v>28</v>
      </c>
      <c r="U2135" t="b">
        <v>1</v>
      </c>
      <c r="V2135" t="s">
        <v>1084</v>
      </c>
      <c r="W2135" t="s">
        <v>3574</v>
      </c>
      <c r="X2135" t="s">
        <v>14672</v>
      </c>
      <c r="Y2135">
        <v>42</v>
      </c>
      <c r="Z2135">
        <v>42</v>
      </c>
      <c r="AA2135">
        <v>9</v>
      </c>
      <c r="AB2135">
        <v>9</v>
      </c>
      <c r="AC2135">
        <v>17</v>
      </c>
    </row>
    <row r="2136" spans="1:29">
      <c r="A2136">
        <v>2288</v>
      </c>
      <c r="B2136" t="s">
        <v>805</v>
      </c>
      <c r="C2136" t="s">
        <v>3701</v>
      </c>
      <c r="J2136" t="s">
        <v>1444</v>
      </c>
      <c r="K2136">
        <v>0</v>
      </c>
      <c r="N2136" t="b">
        <v>0</v>
      </c>
      <c r="O2136" t="b">
        <v>1</v>
      </c>
      <c r="P2136" t="b">
        <v>0</v>
      </c>
      <c r="Q2136">
        <v>9</v>
      </c>
      <c r="R2136">
        <v>2</v>
      </c>
      <c r="S2136">
        <v>1</v>
      </c>
      <c r="T2136">
        <v>28</v>
      </c>
      <c r="U2136" t="b">
        <v>1</v>
      </c>
      <c r="V2136" t="s">
        <v>1084</v>
      </c>
      <c r="W2136" t="s">
        <v>3574</v>
      </c>
      <c r="X2136" t="s">
        <v>14676</v>
      </c>
      <c r="Y2136">
        <v>43</v>
      </c>
      <c r="Z2136">
        <v>43</v>
      </c>
      <c r="AA2136">
        <v>9</v>
      </c>
      <c r="AB2136">
        <v>9</v>
      </c>
      <c r="AC2136">
        <v>17</v>
      </c>
    </row>
    <row r="2137" spans="1:29">
      <c r="A2137">
        <v>2289</v>
      </c>
      <c r="B2137" t="s">
        <v>805</v>
      </c>
      <c r="C2137" t="s">
        <v>3702</v>
      </c>
      <c r="J2137" t="s">
        <v>1444</v>
      </c>
      <c r="K2137">
        <v>0</v>
      </c>
      <c r="N2137" t="b">
        <v>0</v>
      </c>
      <c r="O2137" t="b">
        <v>1</v>
      </c>
      <c r="P2137" t="b">
        <v>0</v>
      </c>
      <c r="Q2137">
        <v>9</v>
      </c>
      <c r="R2137">
        <v>2</v>
      </c>
      <c r="S2137">
        <v>1</v>
      </c>
      <c r="T2137">
        <v>28</v>
      </c>
      <c r="U2137" t="b">
        <v>1</v>
      </c>
      <c r="V2137" t="s">
        <v>1084</v>
      </c>
      <c r="W2137" t="s">
        <v>3574</v>
      </c>
      <c r="X2137" t="s">
        <v>14559</v>
      </c>
      <c r="Y2137">
        <v>44</v>
      </c>
      <c r="Z2137">
        <v>44</v>
      </c>
      <c r="AA2137">
        <v>9</v>
      </c>
      <c r="AB2137">
        <v>9</v>
      </c>
      <c r="AC2137">
        <v>17</v>
      </c>
    </row>
    <row r="2138" spans="1:29">
      <c r="A2138">
        <v>2290</v>
      </c>
      <c r="B2138" t="s">
        <v>805</v>
      </c>
      <c r="C2138" t="s">
        <v>3703</v>
      </c>
      <c r="J2138" t="s">
        <v>1444</v>
      </c>
      <c r="K2138">
        <v>0</v>
      </c>
      <c r="N2138" t="b">
        <v>0</v>
      </c>
      <c r="O2138" t="b">
        <v>1</v>
      </c>
      <c r="P2138" t="b">
        <v>0</v>
      </c>
      <c r="Q2138">
        <v>9</v>
      </c>
      <c r="R2138">
        <v>2</v>
      </c>
      <c r="S2138">
        <v>1</v>
      </c>
      <c r="T2138">
        <v>28</v>
      </c>
      <c r="U2138" t="b">
        <v>1</v>
      </c>
      <c r="V2138" t="s">
        <v>1084</v>
      </c>
      <c r="W2138" t="s">
        <v>3574</v>
      </c>
      <c r="X2138" t="s">
        <v>14476</v>
      </c>
      <c r="Y2138">
        <v>48</v>
      </c>
      <c r="Z2138">
        <v>48</v>
      </c>
      <c r="AA2138">
        <v>9</v>
      </c>
      <c r="AB2138">
        <v>9</v>
      </c>
      <c r="AC2138">
        <v>17</v>
      </c>
    </row>
    <row r="2139" spans="1:29">
      <c r="A2139">
        <v>2291</v>
      </c>
      <c r="B2139" t="s">
        <v>805</v>
      </c>
      <c r="C2139" t="s">
        <v>3704</v>
      </c>
      <c r="J2139" t="s">
        <v>1444</v>
      </c>
      <c r="K2139">
        <v>0</v>
      </c>
      <c r="N2139" t="b">
        <v>0</v>
      </c>
      <c r="O2139" t="b">
        <v>1</v>
      </c>
      <c r="P2139" t="b">
        <v>0</v>
      </c>
      <c r="Q2139">
        <v>9</v>
      </c>
      <c r="R2139">
        <v>2</v>
      </c>
      <c r="S2139">
        <v>1</v>
      </c>
      <c r="T2139">
        <v>28</v>
      </c>
      <c r="U2139" t="b">
        <v>1</v>
      </c>
      <c r="V2139" t="s">
        <v>1084</v>
      </c>
      <c r="W2139" t="s">
        <v>3574</v>
      </c>
      <c r="X2139" t="s">
        <v>14479</v>
      </c>
      <c r="Y2139">
        <v>49</v>
      </c>
      <c r="Z2139">
        <v>49</v>
      </c>
      <c r="AA2139">
        <v>9</v>
      </c>
      <c r="AB2139">
        <v>9</v>
      </c>
      <c r="AC2139">
        <v>17</v>
      </c>
    </row>
    <row r="2140" spans="1:29">
      <c r="A2140">
        <v>2292</v>
      </c>
      <c r="B2140" t="s">
        <v>805</v>
      </c>
      <c r="C2140" t="s">
        <v>3705</v>
      </c>
      <c r="J2140" t="s">
        <v>1444</v>
      </c>
      <c r="K2140">
        <v>0</v>
      </c>
      <c r="N2140" t="b">
        <v>0</v>
      </c>
      <c r="O2140" t="b">
        <v>1</v>
      </c>
      <c r="P2140" t="b">
        <v>0</v>
      </c>
      <c r="Q2140">
        <v>9</v>
      </c>
      <c r="R2140">
        <v>2</v>
      </c>
      <c r="S2140">
        <v>1</v>
      </c>
      <c r="T2140">
        <v>28</v>
      </c>
      <c r="U2140" t="b">
        <v>1</v>
      </c>
      <c r="V2140" t="s">
        <v>1084</v>
      </c>
      <c r="W2140" t="s">
        <v>3574</v>
      </c>
      <c r="X2140" t="s">
        <v>14482</v>
      </c>
      <c r="Y2140">
        <v>50</v>
      </c>
      <c r="Z2140">
        <v>50</v>
      </c>
      <c r="AA2140">
        <v>9</v>
      </c>
      <c r="AB2140">
        <v>9</v>
      </c>
      <c r="AC2140">
        <v>17</v>
      </c>
    </row>
    <row r="2141" spans="1:29">
      <c r="A2141">
        <v>2293</v>
      </c>
      <c r="B2141" t="s">
        <v>1503</v>
      </c>
      <c r="C2141" t="s">
        <v>3706</v>
      </c>
      <c r="D2141" t="s">
        <v>3707</v>
      </c>
      <c r="E2141" t="s">
        <v>1085</v>
      </c>
      <c r="U2141" t="b">
        <v>1</v>
      </c>
      <c r="V2141" t="s">
        <v>1085</v>
      </c>
      <c r="W2141" t="s">
        <v>3708</v>
      </c>
      <c r="X2141" t="s">
        <v>15461</v>
      </c>
      <c r="Y2141">
        <v>11</v>
      </c>
      <c r="Z2141">
        <v>103</v>
      </c>
      <c r="AA2141">
        <v>2</v>
      </c>
      <c r="AB2141">
        <v>10</v>
      </c>
      <c r="AC2141">
        <v>18</v>
      </c>
    </row>
    <row r="2142" spans="1:29">
      <c r="A2142">
        <v>2294</v>
      </c>
      <c r="B2142" t="s">
        <v>827</v>
      </c>
      <c r="C2142" t="s">
        <v>3709</v>
      </c>
      <c r="U2142" t="b">
        <v>1</v>
      </c>
      <c r="V2142" t="s">
        <v>1085</v>
      </c>
      <c r="W2142" t="s">
        <v>3708</v>
      </c>
      <c r="X2142" t="s">
        <v>15462</v>
      </c>
      <c r="Y2142">
        <v>11</v>
      </c>
      <c r="Z2142">
        <v>103</v>
      </c>
      <c r="AA2142">
        <v>2</v>
      </c>
      <c r="AB2142">
        <v>9</v>
      </c>
      <c r="AC2142">
        <v>18</v>
      </c>
    </row>
    <row r="2143" spans="1:29">
      <c r="A2143">
        <v>2295</v>
      </c>
      <c r="B2143" t="s">
        <v>1508</v>
      </c>
      <c r="C2143" t="s">
        <v>3710</v>
      </c>
      <c r="U2143" t="b">
        <v>1</v>
      </c>
      <c r="V2143" t="s">
        <v>1085</v>
      </c>
      <c r="W2143" t="s">
        <v>3708</v>
      </c>
      <c r="X2143" t="s">
        <v>15463</v>
      </c>
      <c r="Y2143">
        <v>12</v>
      </c>
      <c r="Z2143">
        <v>103</v>
      </c>
      <c r="AA2143">
        <v>2</v>
      </c>
      <c r="AB2143">
        <v>10</v>
      </c>
      <c r="AC2143">
        <v>18</v>
      </c>
    </row>
    <row r="2144" spans="1:29">
      <c r="A2144">
        <v>2296</v>
      </c>
      <c r="B2144" t="s">
        <v>805</v>
      </c>
      <c r="C2144" t="s">
        <v>3711</v>
      </c>
      <c r="J2144" t="s">
        <v>1444</v>
      </c>
      <c r="K2144">
        <v>0</v>
      </c>
      <c r="N2144" t="b">
        <v>1</v>
      </c>
      <c r="O2144" t="b">
        <v>0</v>
      </c>
      <c r="P2144" t="b">
        <v>0</v>
      </c>
      <c r="Q2144">
        <v>9</v>
      </c>
      <c r="R2144">
        <v>2</v>
      </c>
      <c r="S2144">
        <v>1</v>
      </c>
      <c r="T2144">
        <v>3</v>
      </c>
      <c r="U2144" t="b">
        <v>1</v>
      </c>
      <c r="V2144" t="s">
        <v>1085</v>
      </c>
      <c r="W2144" t="s">
        <v>3708</v>
      </c>
      <c r="X2144" t="s">
        <v>14719</v>
      </c>
      <c r="Y2144">
        <v>16</v>
      </c>
      <c r="Z2144">
        <v>16</v>
      </c>
      <c r="AA2144">
        <v>8</v>
      </c>
      <c r="AB2144">
        <v>8</v>
      </c>
      <c r="AC2144">
        <v>18</v>
      </c>
    </row>
    <row r="2145" spans="1:29">
      <c r="A2145">
        <v>2297</v>
      </c>
      <c r="B2145" t="s">
        <v>805</v>
      </c>
      <c r="C2145" t="s">
        <v>3712</v>
      </c>
      <c r="J2145" t="s">
        <v>1444</v>
      </c>
      <c r="K2145">
        <v>0</v>
      </c>
      <c r="N2145" t="b">
        <v>1</v>
      </c>
      <c r="O2145" t="b">
        <v>0</v>
      </c>
      <c r="P2145" t="b">
        <v>0</v>
      </c>
      <c r="Q2145">
        <v>9</v>
      </c>
      <c r="R2145">
        <v>2</v>
      </c>
      <c r="S2145">
        <v>1</v>
      </c>
      <c r="T2145">
        <v>3</v>
      </c>
      <c r="U2145" t="b">
        <v>1</v>
      </c>
      <c r="V2145" t="s">
        <v>1085</v>
      </c>
      <c r="W2145" t="s">
        <v>3708</v>
      </c>
      <c r="X2145" t="s">
        <v>14723</v>
      </c>
      <c r="Y2145">
        <v>16</v>
      </c>
      <c r="Z2145">
        <v>16</v>
      </c>
      <c r="AA2145">
        <v>9</v>
      </c>
      <c r="AB2145">
        <v>9</v>
      </c>
      <c r="AC2145">
        <v>18</v>
      </c>
    </row>
    <row r="2146" spans="1:29">
      <c r="A2146">
        <v>2298</v>
      </c>
      <c r="B2146" t="s">
        <v>805</v>
      </c>
      <c r="C2146" t="s">
        <v>3713</v>
      </c>
      <c r="J2146" t="s">
        <v>1444</v>
      </c>
      <c r="K2146">
        <v>0</v>
      </c>
      <c r="N2146" t="b">
        <v>1</v>
      </c>
      <c r="O2146" t="b">
        <v>0</v>
      </c>
      <c r="P2146" t="b">
        <v>0</v>
      </c>
      <c r="Q2146">
        <v>9</v>
      </c>
      <c r="R2146">
        <v>2</v>
      </c>
      <c r="S2146">
        <v>1</v>
      </c>
      <c r="T2146">
        <v>3</v>
      </c>
      <c r="U2146" t="b">
        <v>1</v>
      </c>
      <c r="V2146" t="s">
        <v>1085</v>
      </c>
      <c r="W2146" t="s">
        <v>3708</v>
      </c>
      <c r="X2146" t="s">
        <v>14442</v>
      </c>
      <c r="Y2146">
        <v>17</v>
      </c>
      <c r="Z2146">
        <v>17</v>
      </c>
      <c r="AA2146">
        <v>8</v>
      </c>
      <c r="AB2146">
        <v>8</v>
      </c>
      <c r="AC2146">
        <v>18</v>
      </c>
    </row>
    <row r="2147" spans="1:29">
      <c r="A2147">
        <v>2299</v>
      </c>
      <c r="B2147" t="s">
        <v>805</v>
      </c>
      <c r="C2147" t="s">
        <v>3714</v>
      </c>
      <c r="J2147" t="s">
        <v>1444</v>
      </c>
      <c r="K2147">
        <v>0</v>
      </c>
      <c r="N2147" t="b">
        <v>1</v>
      </c>
      <c r="O2147" t="b">
        <v>0</v>
      </c>
      <c r="P2147" t="b">
        <v>0</v>
      </c>
      <c r="Q2147">
        <v>9</v>
      </c>
      <c r="R2147">
        <v>2</v>
      </c>
      <c r="S2147">
        <v>1</v>
      </c>
      <c r="T2147">
        <v>3</v>
      </c>
      <c r="U2147" t="b">
        <v>1</v>
      </c>
      <c r="V2147" t="s">
        <v>1085</v>
      </c>
      <c r="W2147" t="s">
        <v>3708</v>
      </c>
      <c r="X2147" t="s">
        <v>14527</v>
      </c>
      <c r="Y2147">
        <v>17</v>
      </c>
      <c r="Z2147">
        <v>17</v>
      </c>
      <c r="AA2147">
        <v>9</v>
      </c>
      <c r="AB2147">
        <v>9</v>
      </c>
      <c r="AC2147">
        <v>18</v>
      </c>
    </row>
    <row r="2148" spans="1:29">
      <c r="A2148">
        <v>2300</v>
      </c>
      <c r="B2148" t="s">
        <v>805</v>
      </c>
      <c r="C2148" t="s">
        <v>3715</v>
      </c>
      <c r="J2148" t="s">
        <v>1444</v>
      </c>
      <c r="K2148">
        <v>0</v>
      </c>
      <c r="N2148" t="b">
        <v>1</v>
      </c>
      <c r="O2148" t="b">
        <v>0</v>
      </c>
      <c r="P2148" t="b">
        <v>0</v>
      </c>
      <c r="Q2148">
        <v>9</v>
      </c>
      <c r="R2148">
        <v>2</v>
      </c>
      <c r="S2148">
        <v>1</v>
      </c>
      <c r="T2148">
        <v>3</v>
      </c>
      <c r="U2148" t="b">
        <v>1</v>
      </c>
      <c r="V2148" t="s">
        <v>1085</v>
      </c>
      <c r="W2148" t="s">
        <v>3708</v>
      </c>
      <c r="X2148" t="s">
        <v>14720</v>
      </c>
      <c r="Y2148">
        <v>18</v>
      </c>
      <c r="Z2148">
        <v>18</v>
      </c>
      <c r="AA2148">
        <v>8</v>
      </c>
      <c r="AB2148">
        <v>8</v>
      </c>
      <c r="AC2148">
        <v>18</v>
      </c>
    </row>
    <row r="2149" spans="1:29">
      <c r="A2149">
        <v>2301</v>
      </c>
      <c r="B2149" t="s">
        <v>805</v>
      </c>
      <c r="C2149" t="s">
        <v>3716</v>
      </c>
      <c r="J2149" t="s">
        <v>1444</v>
      </c>
      <c r="K2149">
        <v>0</v>
      </c>
      <c r="N2149" t="b">
        <v>1</v>
      </c>
      <c r="O2149" t="b">
        <v>0</v>
      </c>
      <c r="P2149" t="b">
        <v>0</v>
      </c>
      <c r="Q2149">
        <v>9</v>
      </c>
      <c r="R2149">
        <v>2</v>
      </c>
      <c r="S2149">
        <v>1</v>
      </c>
      <c r="T2149">
        <v>3</v>
      </c>
      <c r="U2149" t="b">
        <v>1</v>
      </c>
      <c r="V2149" t="s">
        <v>1085</v>
      </c>
      <c r="W2149" t="s">
        <v>3708</v>
      </c>
      <c r="X2149" t="s">
        <v>14724</v>
      </c>
      <c r="Y2149">
        <v>18</v>
      </c>
      <c r="Z2149">
        <v>18</v>
      </c>
      <c r="AA2149">
        <v>9</v>
      </c>
      <c r="AB2149">
        <v>9</v>
      </c>
      <c r="AC2149">
        <v>18</v>
      </c>
    </row>
    <row r="2150" spans="1:29">
      <c r="A2150">
        <v>2302</v>
      </c>
      <c r="B2150" t="s">
        <v>805</v>
      </c>
      <c r="C2150" t="s">
        <v>3717</v>
      </c>
      <c r="J2150" t="s">
        <v>1444</v>
      </c>
      <c r="K2150">
        <v>0</v>
      </c>
      <c r="N2150" t="b">
        <v>1</v>
      </c>
      <c r="O2150" t="b">
        <v>0</v>
      </c>
      <c r="P2150" t="b">
        <v>0</v>
      </c>
      <c r="Q2150">
        <v>9</v>
      </c>
      <c r="R2150">
        <v>2</v>
      </c>
      <c r="S2150">
        <v>1</v>
      </c>
      <c r="T2150">
        <v>3</v>
      </c>
      <c r="U2150" t="b">
        <v>1</v>
      </c>
      <c r="V2150" t="s">
        <v>1085</v>
      </c>
      <c r="W2150" t="s">
        <v>3708</v>
      </c>
      <c r="X2150" t="s">
        <v>14488</v>
      </c>
      <c r="Y2150">
        <v>19</v>
      </c>
      <c r="Z2150">
        <v>19</v>
      </c>
      <c r="AA2150">
        <v>8</v>
      </c>
      <c r="AB2150">
        <v>8</v>
      </c>
      <c r="AC2150">
        <v>18</v>
      </c>
    </row>
    <row r="2151" spans="1:29">
      <c r="A2151">
        <v>2303</v>
      </c>
      <c r="B2151" t="s">
        <v>805</v>
      </c>
      <c r="C2151" t="s">
        <v>3718</v>
      </c>
      <c r="J2151" t="s">
        <v>1444</v>
      </c>
      <c r="K2151">
        <v>0</v>
      </c>
      <c r="N2151" t="b">
        <v>1</v>
      </c>
      <c r="O2151" t="b">
        <v>0</v>
      </c>
      <c r="P2151" t="b">
        <v>0</v>
      </c>
      <c r="Q2151">
        <v>9</v>
      </c>
      <c r="R2151">
        <v>2</v>
      </c>
      <c r="S2151">
        <v>1</v>
      </c>
      <c r="T2151">
        <v>3</v>
      </c>
      <c r="U2151" t="b">
        <v>1</v>
      </c>
      <c r="V2151" t="s">
        <v>1085</v>
      </c>
      <c r="W2151" t="s">
        <v>3708</v>
      </c>
      <c r="X2151" t="s">
        <v>14725</v>
      </c>
      <c r="Y2151">
        <v>19</v>
      </c>
      <c r="Z2151">
        <v>19</v>
      </c>
      <c r="AA2151">
        <v>9</v>
      </c>
      <c r="AB2151">
        <v>9</v>
      </c>
      <c r="AC2151">
        <v>18</v>
      </c>
    </row>
    <row r="2152" spans="1:29">
      <c r="A2152">
        <v>2304</v>
      </c>
      <c r="B2152" t="s">
        <v>805</v>
      </c>
      <c r="C2152" t="s">
        <v>3719</v>
      </c>
      <c r="J2152" t="s">
        <v>1444</v>
      </c>
      <c r="K2152">
        <v>0</v>
      </c>
      <c r="N2152" t="b">
        <v>1</v>
      </c>
      <c r="O2152" t="b">
        <v>0</v>
      </c>
      <c r="P2152" t="b">
        <v>0</v>
      </c>
      <c r="Q2152">
        <v>9</v>
      </c>
      <c r="R2152">
        <v>2</v>
      </c>
      <c r="S2152">
        <v>1</v>
      </c>
      <c r="T2152">
        <v>3</v>
      </c>
      <c r="U2152" t="b">
        <v>1</v>
      </c>
      <c r="V2152" t="s">
        <v>1085</v>
      </c>
      <c r="W2152" t="s">
        <v>3708</v>
      </c>
      <c r="X2152" t="s">
        <v>14638</v>
      </c>
      <c r="Y2152">
        <v>20</v>
      </c>
      <c r="Z2152">
        <v>20</v>
      </c>
      <c r="AA2152">
        <v>8</v>
      </c>
      <c r="AB2152">
        <v>8</v>
      </c>
      <c r="AC2152">
        <v>18</v>
      </c>
    </row>
    <row r="2153" spans="1:29">
      <c r="A2153">
        <v>2305</v>
      </c>
      <c r="B2153" t="s">
        <v>805</v>
      </c>
      <c r="C2153" t="s">
        <v>3720</v>
      </c>
      <c r="J2153" t="s">
        <v>1444</v>
      </c>
      <c r="K2153">
        <v>0</v>
      </c>
      <c r="N2153" t="b">
        <v>1</v>
      </c>
      <c r="O2153" t="b">
        <v>0</v>
      </c>
      <c r="P2153" t="b">
        <v>0</v>
      </c>
      <c r="Q2153">
        <v>9</v>
      </c>
      <c r="R2153">
        <v>2</v>
      </c>
      <c r="S2153">
        <v>1</v>
      </c>
      <c r="T2153">
        <v>3</v>
      </c>
      <c r="U2153" t="b">
        <v>1</v>
      </c>
      <c r="V2153" t="s">
        <v>1085</v>
      </c>
      <c r="W2153" t="s">
        <v>3708</v>
      </c>
      <c r="X2153" t="s">
        <v>14644</v>
      </c>
      <c r="Y2153">
        <v>20</v>
      </c>
      <c r="Z2153">
        <v>20</v>
      </c>
      <c r="AA2153">
        <v>9</v>
      </c>
      <c r="AB2153">
        <v>9</v>
      </c>
      <c r="AC2153">
        <v>18</v>
      </c>
    </row>
    <row r="2154" spans="1:29">
      <c r="A2154">
        <v>2306</v>
      </c>
      <c r="B2154" t="s">
        <v>805</v>
      </c>
      <c r="C2154" t="s">
        <v>3721</v>
      </c>
      <c r="J2154" t="s">
        <v>1444</v>
      </c>
      <c r="K2154">
        <v>0</v>
      </c>
      <c r="N2154" t="b">
        <v>1</v>
      </c>
      <c r="O2154" t="b">
        <v>0</v>
      </c>
      <c r="P2154" t="b">
        <v>0</v>
      </c>
      <c r="Q2154">
        <v>9</v>
      </c>
      <c r="R2154">
        <v>2</v>
      </c>
      <c r="S2154">
        <v>1</v>
      </c>
      <c r="T2154">
        <v>3</v>
      </c>
      <c r="U2154" t="b">
        <v>1</v>
      </c>
      <c r="V2154" t="s">
        <v>1085</v>
      </c>
      <c r="W2154" t="s">
        <v>3708</v>
      </c>
      <c r="X2154" t="s">
        <v>14639</v>
      </c>
      <c r="Y2154">
        <v>21</v>
      </c>
      <c r="Z2154">
        <v>21</v>
      </c>
      <c r="AA2154">
        <v>8</v>
      </c>
      <c r="AB2154">
        <v>8</v>
      </c>
      <c r="AC2154">
        <v>18</v>
      </c>
    </row>
    <row r="2155" spans="1:29">
      <c r="A2155">
        <v>2307</v>
      </c>
      <c r="B2155" t="s">
        <v>805</v>
      </c>
      <c r="C2155" t="s">
        <v>3722</v>
      </c>
      <c r="J2155" t="s">
        <v>1444</v>
      </c>
      <c r="K2155">
        <v>0</v>
      </c>
      <c r="N2155" t="b">
        <v>1</v>
      </c>
      <c r="O2155" t="b">
        <v>0</v>
      </c>
      <c r="P2155" t="b">
        <v>0</v>
      </c>
      <c r="Q2155">
        <v>9</v>
      </c>
      <c r="R2155">
        <v>2</v>
      </c>
      <c r="S2155">
        <v>1</v>
      </c>
      <c r="T2155">
        <v>3</v>
      </c>
      <c r="U2155" t="b">
        <v>1</v>
      </c>
      <c r="V2155" t="s">
        <v>1085</v>
      </c>
      <c r="W2155" t="s">
        <v>3708</v>
      </c>
      <c r="X2155" t="s">
        <v>14645</v>
      </c>
      <c r="Y2155">
        <v>21</v>
      </c>
      <c r="Z2155">
        <v>21</v>
      </c>
      <c r="AA2155">
        <v>9</v>
      </c>
      <c r="AB2155">
        <v>9</v>
      </c>
      <c r="AC2155">
        <v>18</v>
      </c>
    </row>
    <row r="2156" spans="1:29">
      <c r="A2156">
        <v>2308</v>
      </c>
      <c r="B2156" t="s">
        <v>805</v>
      </c>
      <c r="C2156" t="s">
        <v>3723</v>
      </c>
      <c r="J2156" t="s">
        <v>1444</v>
      </c>
      <c r="K2156">
        <v>0</v>
      </c>
      <c r="N2156" t="b">
        <v>1</v>
      </c>
      <c r="O2156" t="b">
        <v>0</v>
      </c>
      <c r="P2156" t="b">
        <v>0</v>
      </c>
      <c r="Q2156">
        <v>9</v>
      </c>
      <c r="R2156">
        <v>2</v>
      </c>
      <c r="S2156">
        <v>1</v>
      </c>
      <c r="T2156">
        <v>3</v>
      </c>
      <c r="U2156" t="b">
        <v>1</v>
      </c>
      <c r="V2156" t="s">
        <v>1085</v>
      </c>
      <c r="W2156" t="s">
        <v>3708</v>
      </c>
      <c r="X2156" t="s">
        <v>14441</v>
      </c>
      <c r="Y2156">
        <v>22</v>
      </c>
      <c r="Z2156">
        <v>22</v>
      </c>
      <c r="AA2156">
        <v>8</v>
      </c>
      <c r="AB2156">
        <v>8</v>
      </c>
      <c r="AC2156">
        <v>18</v>
      </c>
    </row>
    <row r="2157" spans="1:29">
      <c r="A2157">
        <v>2309</v>
      </c>
      <c r="B2157" t="s">
        <v>805</v>
      </c>
      <c r="C2157" t="s">
        <v>3724</v>
      </c>
      <c r="J2157" t="s">
        <v>1444</v>
      </c>
      <c r="K2157">
        <v>0</v>
      </c>
      <c r="N2157" t="b">
        <v>1</v>
      </c>
      <c r="O2157" t="b">
        <v>0</v>
      </c>
      <c r="P2157" t="b">
        <v>0</v>
      </c>
      <c r="Q2157">
        <v>9</v>
      </c>
      <c r="R2157">
        <v>2</v>
      </c>
      <c r="S2157">
        <v>1</v>
      </c>
      <c r="T2157">
        <v>3</v>
      </c>
      <c r="U2157" t="b">
        <v>1</v>
      </c>
      <c r="V2157" t="s">
        <v>1085</v>
      </c>
      <c r="W2157" t="s">
        <v>3708</v>
      </c>
      <c r="X2157" t="s">
        <v>14646</v>
      </c>
      <c r="Y2157">
        <v>22</v>
      </c>
      <c r="Z2157">
        <v>22</v>
      </c>
      <c r="AA2157">
        <v>9</v>
      </c>
      <c r="AB2157">
        <v>9</v>
      </c>
      <c r="AC2157">
        <v>18</v>
      </c>
    </row>
    <row r="2158" spans="1:29">
      <c r="A2158">
        <v>2310</v>
      </c>
      <c r="B2158" t="s">
        <v>805</v>
      </c>
      <c r="C2158" t="s">
        <v>3725</v>
      </c>
      <c r="J2158" t="s">
        <v>1444</v>
      </c>
      <c r="K2158">
        <v>0</v>
      </c>
      <c r="N2158" t="b">
        <v>1</v>
      </c>
      <c r="O2158" t="b">
        <v>0</v>
      </c>
      <c r="P2158" t="b">
        <v>0</v>
      </c>
      <c r="Q2158">
        <v>9</v>
      </c>
      <c r="R2158">
        <v>2</v>
      </c>
      <c r="S2158">
        <v>1</v>
      </c>
      <c r="T2158">
        <v>3</v>
      </c>
      <c r="U2158" t="b">
        <v>1</v>
      </c>
      <c r="V2158" t="s">
        <v>1085</v>
      </c>
      <c r="W2158" t="s">
        <v>3708</v>
      </c>
      <c r="X2158" t="s">
        <v>14721</v>
      </c>
      <c r="Y2158">
        <v>23</v>
      </c>
      <c r="Z2158">
        <v>23</v>
      </c>
      <c r="AA2158">
        <v>8</v>
      </c>
      <c r="AB2158">
        <v>8</v>
      </c>
      <c r="AC2158">
        <v>18</v>
      </c>
    </row>
    <row r="2159" spans="1:29">
      <c r="A2159">
        <v>2311</v>
      </c>
      <c r="B2159" t="s">
        <v>805</v>
      </c>
      <c r="C2159" t="s">
        <v>3726</v>
      </c>
      <c r="J2159" t="s">
        <v>1444</v>
      </c>
      <c r="K2159">
        <v>0</v>
      </c>
      <c r="N2159" t="b">
        <v>1</v>
      </c>
      <c r="O2159" t="b">
        <v>0</v>
      </c>
      <c r="P2159" t="b">
        <v>0</v>
      </c>
      <c r="Q2159">
        <v>9</v>
      </c>
      <c r="R2159">
        <v>2</v>
      </c>
      <c r="S2159">
        <v>1</v>
      </c>
      <c r="T2159">
        <v>3</v>
      </c>
      <c r="U2159" t="b">
        <v>1</v>
      </c>
      <c r="V2159" t="s">
        <v>1085</v>
      </c>
      <c r="W2159" t="s">
        <v>3708</v>
      </c>
      <c r="X2159" t="s">
        <v>14647</v>
      </c>
      <c r="Y2159">
        <v>23</v>
      </c>
      <c r="Z2159">
        <v>23</v>
      </c>
      <c r="AA2159">
        <v>9</v>
      </c>
      <c r="AB2159">
        <v>9</v>
      </c>
      <c r="AC2159">
        <v>18</v>
      </c>
    </row>
    <row r="2160" spans="1:29">
      <c r="A2160">
        <v>2312</v>
      </c>
      <c r="B2160" t="s">
        <v>805</v>
      </c>
      <c r="C2160" t="s">
        <v>3727</v>
      </c>
      <c r="J2160" t="s">
        <v>1444</v>
      </c>
      <c r="K2160">
        <v>0</v>
      </c>
      <c r="N2160" t="b">
        <v>1</v>
      </c>
      <c r="O2160" t="b">
        <v>0</v>
      </c>
      <c r="P2160" t="b">
        <v>0</v>
      </c>
      <c r="Q2160">
        <v>9</v>
      </c>
      <c r="R2160">
        <v>2</v>
      </c>
      <c r="S2160">
        <v>1</v>
      </c>
      <c r="T2160">
        <v>3</v>
      </c>
      <c r="U2160" t="b">
        <v>1</v>
      </c>
      <c r="V2160" t="s">
        <v>1085</v>
      </c>
      <c r="W2160" t="s">
        <v>3708</v>
      </c>
      <c r="X2160" t="s">
        <v>14446</v>
      </c>
      <c r="Y2160">
        <v>24</v>
      </c>
      <c r="Z2160">
        <v>24</v>
      </c>
      <c r="AA2160">
        <v>8</v>
      </c>
      <c r="AB2160">
        <v>8</v>
      </c>
      <c r="AC2160">
        <v>18</v>
      </c>
    </row>
    <row r="2161" spans="1:29">
      <c r="A2161">
        <v>2313</v>
      </c>
      <c r="B2161" t="s">
        <v>805</v>
      </c>
      <c r="C2161" t="s">
        <v>3728</v>
      </c>
      <c r="J2161" t="s">
        <v>1444</v>
      </c>
      <c r="K2161">
        <v>0</v>
      </c>
      <c r="N2161" t="b">
        <v>1</v>
      </c>
      <c r="O2161" t="b">
        <v>0</v>
      </c>
      <c r="P2161" t="b">
        <v>0</v>
      </c>
      <c r="Q2161">
        <v>9</v>
      </c>
      <c r="R2161">
        <v>2</v>
      </c>
      <c r="S2161">
        <v>1</v>
      </c>
      <c r="T2161">
        <v>3</v>
      </c>
      <c r="U2161" t="b">
        <v>1</v>
      </c>
      <c r="V2161" t="s">
        <v>1085</v>
      </c>
      <c r="W2161" t="s">
        <v>3708</v>
      </c>
      <c r="X2161" t="s">
        <v>14648</v>
      </c>
      <c r="Y2161">
        <v>24</v>
      </c>
      <c r="Z2161">
        <v>24</v>
      </c>
      <c r="AA2161">
        <v>9</v>
      </c>
      <c r="AB2161">
        <v>9</v>
      </c>
      <c r="AC2161">
        <v>18</v>
      </c>
    </row>
    <row r="2162" spans="1:29">
      <c r="A2162">
        <v>2314</v>
      </c>
      <c r="B2162" t="s">
        <v>805</v>
      </c>
      <c r="C2162" t="s">
        <v>3729</v>
      </c>
      <c r="J2162" t="s">
        <v>1444</v>
      </c>
      <c r="K2162">
        <v>0</v>
      </c>
      <c r="N2162" t="b">
        <v>1</v>
      </c>
      <c r="O2162" t="b">
        <v>0</v>
      </c>
      <c r="P2162" t="b">
        <v>0</v>
      </c>
      <c r="Q2162">
        <v>9</v>
      </c>
      <c r="R2162">
        <v>2</v>
      </c>
      <c r="S2162">
        <v>1</v>
      </c>
      <c r="T2162">
        <v>3</v>
      </c>
      <c r="U2162" t="b">
        <v>1</v>
      </c>
      <c r="V2162" t="s">
        <v>1085</v>
      </c>
      <c r="W2162" t="s">
        <v>3708</v>
      </c>
      <c r="X2162" t="s">
        <v>14640</v>
      </c>
      <c r="Y2162">
        <v>25</v>
      </c>
      <c r="Z2162">
        <v>25</v>
      </c>
      <c r="AA2162">
        <v>8</v>
      </c>
      <c r="AB2162">
        <v>8</v>
      </c>
      <c r="AC2162">
        <v>18</v>
      </c>
    </row>
    <row r="2163" spans="1:29">
      <c r="A2163">
        <v>2315</v>
      </c>
      <c r="B2163" t="s">
        <v>805</v>
      </c>
      <c r="C2163" t="s">
        <v>3730</v>
      </c>
      <c r="J2163" t="s">
        <v>1444</v>
      </c>
      <c r="K2163">
        <v>0</v>
      </c>
      <c r="N2163" t="b">
        <v>1</v>
      </c>
      <c r="O2163" t="b">
        <v>0</v>
      </c>
      <c r="P2163" t="b">
        <v>0</v>
      </c>
      <c r="Q2163">
        <v>9</v>
      </c>
      <c r="R2163">
        <v>2</v>
      </c>
      <c r="S2163">
        <v>1</v>
      </c>
      <c r="T2163">
        <v>3</v>
      </c>
      <c r="U2163" t="b">
        <v>1</v>
      </c>
      <c r="V2163" t="s">
        <v>1085</v>
      </c>
      <c r="W2163" t="s">
        <v>3708</v>
      </c>
      <c r="X2163" t="s">
        <v>14535</v>
      </c>
      <c r="Y2163">
        <v>25</v>
      </c>
      <c r="Z2163">
        <v>25</v>
      </c>
      <c r="AA2163">
        <v>9</v>
      </c>
      <c r="AB2163">
        <v>9</v>
      </c>
      <c r="AC2163">
        <v>18</v>
      </c>
    </row>
    <row r="2164" spans="1:29">
      <c r="A2164">
        <v>2316</v>
      </c>
      <c r="B2164" t="s">
        <v>805</v>
      </c>
      <c r="C2164" t="s">
        <v>3731</v>
      </c>
      <c r="J2164" t="s">
        <v>1444</v>
      </c>
      <c r="K2164">
        <v>0</v>
      </c>
      <c r="N2164" t="b">
        <v>1</v>
      </c>
      <c r="O2164" t="b">
        <v>0</v>
      </c>
      <c r="P2164" t="b">
        <v>0</v>
      </c>
      <c r="Q2164">
        <v>9</v>
      </c>
      <c r="R2164">
        <v>2</v>
      </c>
      <c r="S2164">
        <v>1</v>
      </c>
      <c r="T2164">
        <v>3</v>
      </c>
      <c r="U2164" t="b">
        <v>1</v>
      </c>
      <c r="V2164" t="s">
        <v>1085</v>
      </c>
      <c r="W2164" t="s">
        <v>3708</v>
      </c>
      <c r="X2164" t="s">
        <v>14641</v>
      </c>
      <c r="Y2164">
        <v>27</v>
      </c>
      <c r="Z2164">
        <v>27</v>
      </c>
      <c r="AA2164">
        <v>8</v>
      </c>
      <c r="AB2164">
        <v>8</v>
      </c>
      <c r="AC2164">
        <v>18</v>
      </c>
    </row>
    <row r="2165" spans="1:29">
      <c r="A2165">
        <v>2317</v>
      </c>
      <c r="B2165" t="s">
        <v>805</v>
      </c>
      <c r="C2165" t="s">
        <v>3732</v>
      </c>
      <c r="J2165" t="s">
        <v>1444</v>
      </c>
      <c r="K2165">
        <v>0</v>
      </c>
      <c r="N2165" t="b">
        <v>1</v>
      </c>
      <c r="O2165" t="b">
        <v>0</v>
      </c>
      <c r="P2165" t="b">
        <v>0</v>
      </c>
      <c r="Q2165">
        <v>9</v>
      </c>
      <c r="R2165">
        <v>2</v>
      </c>
      <c r="S2165">
        <v>1</v>
      </c>
      <c r="T2165">
        <v>3</v>
      </c>
      <c r="U2165" t="b">
        <v>1</v>
      </c>
      <c r="V2165" t="s">
        <v>1085</v>
      </c>
      <c r="W2165" t="s">
        <v>3708</v>
      </c>
      <c r="X2165" t="s">
        <v>14443</v>
      </c>
      <c r="Y2165">
        <v>27</v>
      </c>
      <c r="Z2165">
        <v>27</v>
      </c>
      <c r="AA2165">
        <v>9</v>
      </c>
      <c r="AB2165">
        <v>9</v>
      </c>
      <c r="AC2165">
        <v>18</v>
      </c>
    </row>
    <row r="2166" spans="1:29">
      <c r="A2166">
        <v>2318</v>
      </c>
      <c r="B2166" t="s">
        <v>805</v>
      </c>
      <c r="C2166" t="s">
        <v>3733</v>
      </c>
      <c r="J2166" t="s">
        <v>1444</v>
      </c>
      <c r="K2166">
        <v>0</v>
      </c>
      <c r="N2166" t="b">
        <v>1</v>
      </c>
      <c r="O2166" t="b">
        <v>0</v>
      </c>
      <c r="P2166" t="b">
        <v>0</v>
      </c>
      <c r="Q2166">
        <v>9</v>
      </c>
      <c r="R2166">
        <v>2</v>
      </c>
      <c r="S2166">
        <v>1</v>
      </c>
      <c r="T2166">
        <v>3</v>
      </c>
      <c r="U2166" t="b">
        <v>1</v>
      </c>
      <c r="V2166" t="s">
        <v>1085</v>
      </c>
      <c r="W2166" t="s">
        <v>3708</v>
      </c>
      <c r="X2166" t="s">
        <v>14731</v>
      </c>
      <c r="Y2166">
        <v>28</v>
      </c>
      <c r="Z2166">
        <v>28</v>
      </c>
      <c r="AA2166">
        <v>8</v>
      </c>
      <c r="AB2166">
        <v>8</v>
      </c>
      <c r="AC2166">
        <v>18</v>
      </c>
    </row>
    <row r="2167" spans="1:29">
      <c r="A2167">
        <v>2319</v>
      </c>
      <c r="B2167" t="s">
        <v>805</v>
      </c>
      <c r="C2167" t="s">
        <v>3734</v>
      </c>
      <c r="J2167" t="s">
        <v>1444</v>
      </c>
      <c r="K2167">
        <v>0</v>
      </c>
      <c r="N2167" t="b">
        <v>1</v>
      </c>
      <c r="O2167" t="b">
        <v>0</v>
      </c>
      <c r="P2167" t="b">
        <v>0</v>
      </c>
      <c r="Q2167">
        <v>9</v>
      </c>
      <c r="R2167">
        <v>2</v>
      </c>
      <c r="S2167">
        <v>1</v>
      </c>
      <c r="T2167">
        <v>3</v>
      </c>
      <c r="U2167" t="b">
        <v>1</v>
      </c>
      <c r="V2167" t="s">
        <v>1085</v>
      </c>
      <c r="W2167" t="s">
        <v>3708</v>
      </c>
      <c r="X2167" t="s">
        <v>14649</v>
      </c>
      <c r="Y2167">
        <v>28</v>
      </c>
      <c r="Z2167">
        <v>28</v>
      </c>
      <c r="AA2167">
        <v>9</v>
      </c>
      <c r="AB2167">
        <v>9</v>
      </c>
      <c r="AC2167">
        <v>18</v>
      </c>
    </row>
    <row r="2168" spans="1:29">
      <c r="A2168">
        <v>2320</v>
      </c>
      <c r="B2168" t="s">
        <v>805</v>
      </c>
      <c r="C2168" t="s">
        <v>3735</v>
      </c>
      <c r="J2168" t="s">
        <v>1444</v>
      </c>
      <c r="K2168">
        <v>0</v>
      </c>
      <c r="N2168" t="b">
        <v>1</v>
      </c>
      <c r="O2168" t="b">
        <v>0</v>
      </c>
      <c r="P2168" t="b">
        <v>0</v>
      </c>
      <c r="Q2168">
        <v>9</v>
      </c>
      <c r="R2168">
        <v>2</v>
      </c>
      <c r="S2168">
        <v>1</v>
      </c>
      <c r="T2168">
        <v>3</v>
      </c>
      <c r="U2168" t="b">
        <v>1</v>
      </c>
      <c r="V2168" t="s">
        <v>1085</v>
      </c>
      <c r="W2168" t="s">
        <v>3708</v>
      </c>
      <c r="X2168" t="s">
        <v>14642</v>
      </c>
      <c r="Y2168">
        <v>29</v>
      </c>
      <c r="Z2168">
        <v>29</v>
      </c>
      <c r="AA2168">
        <v>8</v>
      </c>
      <c r="AB2168">
        <v>8</v>
      </c>
      <c r="AC2168">
        <v>18</v>
      </c>
    </row>
    <row r="2169" spans="1:29">
      <c r="A2169">
        <v>2321</v>
      </c>
      <c r="B2169" t="s">
        <v>805</v>
      </c>
      <c r="C2169" t="s">
        <v>3736</v>
      </c>
      <c r="J2169" t="s">
        <v>1444</v>
      </c>
      <c r="K2169">
        <v>0</v>
      </c>
      <c r="N2169" t="b">
        <v>1</v>
      </c>
      <c r="O2169" t="b">
        <v>0</v>
      </c>
      <c r="P2169" t="b">
        <v>0</v>
      </c>
      <c r="Q2169">
        <v>9</v>
      </c>
      <c r="R2169">
        <v>2</v>
      </c>
      <c r="S2169">
        <v>1</v>
      </c>
      <c r="T2169">
        <v>3</v>
      </c>
      <c r="U2169" t="b">
        <v>1</v>
      </c>
      <c r="V2169" t="s">
        <v>1085</v>
      </c>
      <c r="W2169" t="s">
        <v>3708</v>
      </c>
      <c r="X2169" t="s">
        <v>14650</v>
      </c>
      <c r="Y2169">
        <v>29</v>
      </c>
      <c r="Z2169">
        <v>29</v>
      </c>
      <c r="AA2169">
        <v>9</v>
      </c>
      <c r="AB2169">
        <v>9</v>
      </c>
      <c r="AC2169">
        <v>18</v>
      </c>
    </row>
    <row r="2170" spans="1:29">
      <c r="A2170">
        <v>2322</v>
      </c>
      <c r="B2170" t="s">
        <v>805</v>
      </c>
      <c r="C2170" t="s">
        <v>3737</v>
      </c>
      <c r="J2170" t="s">
        <v>1444</v>
      </c>
      <c r="K2170">
        <v>0</v>
      </c>
      <c r="N2170" t="b">
        <v>1</v>
      </c>
      <c r="O2170" t="b">
        <v>0</v>
      </c>
      <c r="P2170" t="b">
        <v>0</v>
      </c>
      <c r="Q2170">
        <v>9</v>
      </c>
      <c r="R2170">
        <v>2</v>
      </c>
      <c r="S2170">
        <v>1</v>
      </c>
      <c r="T2170">
        <v>3</v>
      </c>
      <c r="U2170" t="b">
        <v>1</v>
      </c>
      <c r="V2170" t="s">
        <v>1085</v>
      </c>
      <c r="W2170" t="s">
        <v>3708</v>
      </c>
      <c r="X2170" t="s">
        <v>14643</v>
      </c>
      <c r="Y2170">
        <v>30</v>
      </c>
      <c r="Z2170">
        <v>30</v>
      </c>
      <c r="AA2170">
        <v>8</v>
      </c>
      <c r="AB2170">
        <v>8</v>
      </c>
      <c r="AC2170">
        <v>18</v>
      </c>
    </row>
    <row r="2171" spans="1:29">
      <c r="A2171">
        <v>2323</v>
      </c>
      <c r="B2171" t="s">
        <v>805</v>
      </c>
      <c r="C2171" t="s">
        <v>3738</v>
      </c>
      <c r="J2171" t="s">
        <v>1444</v>
      </c>
      <c r="K2171">
        <v>0</v>
      </c>
      <c r="N2171" t="b">
        <v>1</v>
      </c>
      <c r="O2171" t="b">
        <v>0</v>
      </c>
      <c r="P2171" t="b">
        <v>0</v>
      </c>
      <c r="Q2171">
        <v>9</v>
      </c>
      <c r="R2171">
        <v>2</v>
      </c>
      <c r="S2171">
        <v>1</v>
      </c>
      <c r="T2171">
        <v>3</v>
      </c>
      <c r="U2171" t="b">
        <v>1</v>
      </c>
      <c r="V2171" t="s">
        <v>1085</v>
      </c>
      <c r="W2171" t="s">
        <v>3708</v>
      </c>
      <c r="X2171" t="s">
        <v>14651</v>
      </c>
      <c r="Y2171">
        <v>30</v>
      </c>
      <c r="Z2171">
        <v>30</v>
      </c>
      <c r="AA2171">
        <v>9</v>
      </c>
      <c r="AB2171">
        <v>9</v>
      </c>
      <c r="AC2171">
        <v>18</v>
      </c>
    </row>
    <row r="2172" spans="1:29">
      <c r="A2172">
        <v>2324</v>
      </c>
      <c r="B2172" t="s">
        <v>805</v>
      </c>
      <c r="C2172" t="s">
        <v>3739</v>
      </c>
      <c r="J2172" t="s">
        <v>1444</v>
      </c>
      <c r="K2172">
        <v>0</v>
      </c>
      <c r="N2172" t="b">
        <v>1</v>
      </c>
      <c r="O2172" t="b">
        <v>0</v>
      </c>
      <c r="P2172" t="b">
        <v>0</v>
      </c>
      <c r="Q2172">
        <v>9</v>
      </c>
      <c r="R2172">
        <v>2</v>
      </c>
      <c r="S2172">
        <v>1</v>
      </c>
      <c r="T2172">
        <v>3</v>
      </c>
      <c r="U2172" t="b">
        <v>1</v>
      </c>
      <c r="V2172" t="s">
        <v>1085</v>
      </c>
      <c r="W2172" t="s">
        <v>3708</v>
      </c>
      <c r="X2172" t="s">
        <v>14778</v>
      </c>
      <c r="Y2172">
        <v>31</v>
      </c>
      <c r="Z2172">
        <v>31</v>
      </c>
      <c r="AA2172">
        <v>8</v>
      </c>
      <c r="AB2172">
        <v>8</v>
      </c>
      <c r="AC2172">
        <v>18</v>
      </c>
    </row>
    <row r="2173" spans="1:29">
      <c r="A2173">
        <v>2325</v>
      </c>
      <c r="B2173" t="s">
        <v>805</v>
      </c>
      <c r="C2173" t="s">
        <v>3740</v>
      </c>
      <c r="J2173" t="s">
        <v>1444</v>
      </c>
      <c r="K2173">
        <v>0</v>
      </c>
      <c r="N2173" t="b">
        <v>1</v>
      </c>
      <c r="O2173" t="b">
        <v>0</v>
      </c>
      <c r="P2173" t="b">
        <v>0</v>
      </c>
      <c r="Q2173">
        <v>9</v>
      </c>
      <c r="R2173">
        <v>2</v>
      </c>
      <c r="S2173">
        <v>1</v>
      </c>
      <c r="T2173">
        <v>3</v>
      </c>
      <c r="U2173" t="b">
        <v>1</v>
      </c>
      <c r="V2173" t="s">
        <v>1085</v>
      </c>
      <c r="W2173" t="s">
        <v>3708</v>
      </c>
      <c r="X2173" t="s">
        <v>14783</v>
      </c>
      <c r="Y2173">
        <v>31</v>
      </c>
      <c r="Z2173">
        <v>31</v>
      </c>
      <c r="AA2173">
        <v>9</v>
      </c>
      <c r="AB2173">
        <v>9</v>
      </c>
      <c r="AC2173">
        <v>18</v>
      </c>
    </row>
    <row r="2174" spans="1:29">
      <c r="A2174">
        <v>2326</v>
      </c>
      <c r="B2174" t="s">
        <v>805</v>
      </c>
      <c r="C2174" t="s">
        <v>3741</v>
      </c>
      <c r="J2174" t="s">
        <v>1444</v>
      </c>
      <c r="K2174">
        <v>0</v>
      </c>
      <c r="N2174" t="b">
        <v>1</v>
      </c>
      <c r="O2174" t="b">
        <v>0</v>
      </c>
      <c r="P2174" t="b">
        <v>0</v>
      </c>
      <c r="Q2174">
        <v>9</v>
      </c>
      <c r="R2174">
        <v>2</v>
      </c>
      <c r="S2174">
        <v>1</v>
      </c>
      <c r="T2174">
        <v>3</v>
      </c>
      <c r="U2174" t="b">
        <v>1</v>
      </c>
      <c r="V2174" t="s">
        <v>1085</v>
      </c>
      <c r="W2174" t="s">
        <v>3708</v>
      </c>
      <c r="X2174" t="s">
        <v>14779</v>
      </c>
      <c r="Y2174">
        <v>32</v>
      </c>
      <c r="Z2174">
        <v>32</v>
      </c>
      <c r="AA2174">
        <v>8</v>
      </c>
      <c r="AB2174">
        <v>8</v>
      </c>
      <c r="AC2174">
        <v>18</v>
      </c>
    </row>
    <row r="2175" spans="1:29">
      <c r="A2175">
        <v>2327</v>
      </c>
      <c r="B2175" t="s">
        <v>805</v>
      </c>
      <c r="C2175" t="s">
        <v>3742</v>
      </c>
      <c r="J2175" t="s">
        <v>1444</v>
      </c>
      <c r="K2175">
        <v>0</v>
      </c>
      <c r="N2175" t="b">
        <v>1</v>
      </c>
      <c r="O2175" t="b">
        <v>0</v>
      </c>
      <c r="P2175" t="b">
        <v>0</v>
      </c>
      <c r="Q2175">
        <v>9</v>
      </c>
      <c r="R2175">
        <v>2</v>
      </c>
      <c r="S2175">
        <v>1</v>
      </c>
      <c r="T2175">
        <v>3</v>
      </c>
      <c r="U2175" t="b">
        <v>1</v>
      </c>
      <c r="V2175" t="s">
        <v>1085</v>
      </c>
      <c r="W2175" t="s">
        <v>3708</v>
      </c>
      <c r="X2175" t="s">
        <v>14784</v>
      </c>
      <c r="Y2175">
        <v>32</v>
      </c>
      <c r="Z2175">
        <v>32</v>
      </c>
      <c r="AA2175">
        <v>9</v>
      </c>
      <c r="AB2175">
        <v>9</v>
      </c>
      <c r="AC2175">
        <v>18</v>
      </c>
    </row>
    <row r="2176" spans="1:29">
      <c r="A2176">
        <v>2328</v>
      </c>
      <c r="B2176" t="s">
        <v>805</v>
      </c>
      <c r="C2176" t="s">
        <v>3743</v>
      </c>
      <c r="J2176" t="s">
        <v>1444</v>
      </c>
      <c r="K2176">
        <v>0</v>
      </c>
      <c r="N2176" t="b">
        <v>1</v>
      </c>
      <c r="O2176" t="b">
        <v>0</v>
      </c>
      <c r="P2176" t="b">
        <v>0</v>
      </c>
      <c r="Q2176">
        <v>9</v>
      </c>
      <c r="R2176">
        <v>2</v>
      </c>
      <c r="S2176">
        <v>1</v>
      </c>
      <c r="T2176">
        <v>3</v>
      </c>
      <c r="U2176" t="b">
        <v>1</v>
      </c>
      <c r="V2176" t="s">
        <v>1085</v>
      </c>
      <c r="W2176" t="s">
        <v>3708</v>
      </c>
      <c r="X2176" t="s">
        <v>14773</v>
      </c>
      <c r="Y2176">
        <v>33</v>
      </c>
      <c r="Z2176">
        <v>33</v>
      </c>
      <c r="AA2176">
        <v>8</v>
      </c>
      <c r="AB2176">
        <v>8</v>
      </c>
      <c r="AC2176">
        <v>18</v>
      </c>
    </row>
    <row r="2177" spans="1:29">
      <c r="A2177">
        <v>2329</v>
      </c>
      <c r="B2177" t="s">
        <v>805</v>
      </c>
      <c r="C2177" t="s">
        <v>3744</v>
      </c>
      <c r="J2177" t="s">
        <v>1444</v>
      </c>
      <c r="K2177">
        <v>0</v>
      </c>
      <c r="N2177" t="b">
        <v>1</v>
      </c>
      <c r="O2177" t="b">
        <v>0</v>
      </c>
      <c r="P2177" t="b">
        <v>0</v>
      </c>
      <c r="Q2177">
        <v>9</v>
      </c>
      <c r="R2177">
        <v>2</v>
      </c>
      <c r="S2177">
        <v>1</v>
      </c>
      <c r="T2177">
        <v>3</v>
      </c>
      <c r="U2177" t="b">
        <v>1</v>
      </c>
      <c r="V2177" t="s">
        <v>1085</v>
      </c>
      <c r="W2177" t="s">
        <v>3708</v>
      </c>
      <c r="X2177" t="s">
        <v>14774</v>
      </c>
      <c r="Y2177">
        <v>33</v>
      </c>
      <c r="Z2177">
        <v>33</v>
      </c>
      <c r="AA2177">
        <v>9</v>
      </c>
      <c r="AB2177">
        <v>9</v>
      </c>
      <c r="AC2177">
        <v>18</v>
      </c>
    </row>
    <row r="2178" spans="1:29">
      <c r="A2178">
        <v>2330</v>
      </c>
      <c r="B2178" t="s">
        <v>805</v>
      </c>
      <c r="C2178" t="s">
        <v>3745</v>
      </c>
      <c r="J2178" t="s">
        <v>1444</v>
      </c>
      <c r="K2178">
        <v>0</v>
      </c>
      <c r="N2178" t="b">
        <v>1</v>
      </c>
      <c r="O2178" t="b">
        <v>0</v>
      </c>
      <c r="P2178" t="b">
        <v>0</v>
      </c>
      <c r="Q2178">
        <v>9</v>
      </c>
      <c r="R2178">
        <v>2</v>
      </c>
      <c r="S2178">
        <v>1</v>
      </c>
      <c r="T2178">
        <v>3</v>
      </c>
      <c r="U2178" t="b">
        <v>1</v>
      </c>
      <c r="V2178" t="s">
        <v>1085</v>
      </c>
      <c r="W2178" t="s">
        <v>3708</v>
      </c>
      <c r="X2178" t="s">
        <v>14780</v>
      </c>
      <c r="Y2178">
        <v>34</v>
      </c>
      <c r="Z2178">
        <v>34</v>
      </c>
      <c r="AA2178">
        <v>8</v>
      </c>
      <c r="AB2178">
        <v>8</v>
      </c>
      <c r="AC2178">
        <v>18</v>
      </c>
    </row>
    <row r="2179" spans="1:29">
      <c r="A2179">
        <v>2331</v>
      </c>
      <c r="B2179" t="s">
        <v>805</v>
      </c>
      <c r="C2179" t="s">
        <v>3746</v>
      </c>
      <c r="J2179" t="s">
        <v>1444</v>
      </c>
      <c r="K2179">
        <v>0</v>
      </c>
      <c r="N2179" t="b">
        <v>1</v>
      </c>
      <c r="O2179" t="b">
        <v>0</v>
      </c>
      <c r="P2179" t="b">
        <v>0</v>
      </c>
      <c r="Q2179">
        <v>9</v>
      </c>
      <c r="R2179">
        <v>2</v>
      </c>
      <c r="S2179">
        <v>1</v>
      </c>
      <c r="T2179">
        <v>3</v>
      </c>
      <c r="U2179" t="b">
        <v>1</v>
      </c>
      <c r="V2179" t="s">
        <v>1085</v>
      </c>
      <c r="W2179" t="s">
        <v>3708</v>
      </c>
      <c r="X2179" t="s">
        <v>14785</v>
      </c>
      <c r="Y2179">
        <v>34</v>
      </c>
      <c r="Z2179">
        <v>34</v>
      </c>
      <c r="AA2179">
        <v>9</v>
      </c>
      <c r="AB2179">
        <v>9</v>
      </c>
      <c r="AC2179">
        <v>18</v>
      </c>
    </row>
    <row r="2180" spans="1:29">
      <c r="A2180">
        <v>2332</v>
      </c>
      <c r="B2180" t="s">
        <v>805</v>
      </c>
      <c r="C2180" t="s">
        <v>3747</v>
      </c>
      <c r="J2180" t="s">
        <v>1444</v>
      </c>
      <c r="K2180">
        <v>0</v>
      </c>
      <c r="N2180" t="b">
        <v>1</v>
      </c>
      <c r="O2180" t="b">
        <v>0</v>
      </c>
      <c r="P2180" t="b">
        <v>0</v>
      </c>
      <c r="Q2180">
        <v>9</v>
      </c>
      <c r="R2180">
        <v>2</v>
      </c>
      <c r="S2180">
        <v>1</v>
      </c>
      <c r="T2180">
        <v>3</v>
      </c>
      <c r="U2180" t="b">
        <v>1</v>
      </c>
      <c r="V2180" t="s">
        <v>1085</v>
      </c>
      <c r="W2180" t="s">
        <v>3708</v>
      </c>
      <c r="X2180" t="s">
        <v>14781</v>
      </c>
      <c r="Y2180">
        <v>35</v>
      </c>
      <c r="Z2180">
        <v>35</v>
      </c>
      <c r="AA2180">
        <v>8</v>
      </c>
      <c r="AB2180">
        <v>8</v>
      </c>
      <c r="AC2180">
        <v>18</v>
      </c>
    </row>
    <row r="2181" spans="1:29">
      <c r="A2181">
        <v>2333</v>
      </c>
      <c r="B2181" t="s">
        <v>805</v>
      </c>
      <c r="C2181" t="s">
        <v>3748</v>
      </c>
      <c r="J2181" t="s">
        <v>1444</v>
      </c>
      <c r="K2181">
        <v>0</v>
      </c>
      <c r="N2181" t="b">
        <v>1</v>
      </c>
      <c r="O2181" t="b">
        <v>0</v>
      </c>
      <c r="P2181" t="b">
        <v>0</v>
      </c>
      <c r="Q2181">
        <v>9</v>
      </c>
      <c r="R2181">
        <v>2</v>
      </c>
      <c r="S2181">
        <v>1</v>
      </c>
      <c r="T2181">
        <v>3</v>
      </c>
      <c r="U2181" t="b">
        <v>1</v>
      </c>
      <c r="V2181" t="s">
        <v>1085</v>
      </c>
      <c r="W2181" t="s">
        <v>3708</v>
      </c>
      <c r="X2181" t="s">
        <v>14786</v>
      </c>
      <c r="Y2181">
        <v>35</v>
      </c>
      <c r="Z2181">
        <v>35</v>
      </c>
      <c r="AA2181">
        <v>9</v>
      </c>
      <c r="AB2181">
        <v>9</v>
      </c>
      <c r="AC2181">
        <v>18</v>
      </c>
    </row>
    <row r="2182" spans="1:29">
      <c r="A2182">
        <v>2334</v>
      </c>
      <c r="B2182" t="s">
        <v>805</v>
      </c>
      <c r="C2182" t="s">
        <v>3749</v>
      </c>
      <c r="J2182" t="s">
        <v>1444</v>
      </c>
      <c r="K2182">
        <v>0</v>
      </c>
      <c r="N2182" t="b">
        <v>1</v>
      </c>
      <c r="O2182" t="b">
        <v>0</v>
      </c>
      <c r="P2182" t="b">
        <v>0</v>
      </c>
      <c r="Q2182">
        <v>9</v>
      </c>
      <c r="R2182">
        <v>2</v>
      </c>
      <c r="S2182">
        <v>1</v>
      </c>
      <c r="T2182">
        <v>3</v>
      </c>
      <c r="U2182" t="b">
        <v>1</v>
      </c>
      <c r="V2182" t="s">
        <v>1085</v>
      </c>
      <c r="W2182" t="s">
        <v>3708</v>
      </c>
      <c r="X2182" t="s">
        <v>14782</v>
      </c>
      <c r="Y2182">
        <v>36</v>
      </c>
      <c r="Z2182">
        <v>36</v>
      </c>
      <c r="AA2182">
        <v>8</v>
      </c>
      <c r="AB2182">
        <v>8</v>
      </c>
      <c r="AC2182">
        <v>18</v>
      </c>
    </row>
    <row r="2183" spans="1:29">
      <c r="A2183">
        <v>2335</v>
      </c>
      <c r="B2183" t="s">
        <v>805</v>
      </c>
      <c r="C2183" t="s">
        <v>3750</v>
      </c>
      <c r="J2183" t="s">
        <v>1444</v>
      </c>
      <c r="K2183">
        <v>0</v>
      </c>
      <c r="N2183" t="b">
        <v>1</v>
      </c>
      <c r="O2183" t="b">
        <v>0</v>
      </c>
      <c r="P2183" t="b">
        <v>0</v>
      </c>
      <c r="Q2183">
        <v>9</v>
      </c>
      <c r="R2183">
        <v>2</v>
      </c>
      <c r="S2183">
        <v>1</v>
      </c>
      <c r="T2183">
        <v>3</v>
      </c>
      <c r="U2183" t="b">
        <v>1</v>
      </c>
      <c r="V2183" t="s">
        <v>1085</v>
      </c>
      <c r="W2183" t="s">
        <v>3708</v>
      </c>
      <c r="X2183" t="s">
        <v>14787</v>
      </c>
      <c r="Y2183">
        <v>36</v>
      </c>
      <c r="Z2183">
        <v>36</v>
      </c>
      <c r="AA2183">
        <v>9</v>
      </c>
      <c r="AB2183">
        <v>9</v>
      </c>
      <c r="AC2183">
        <v>18</v>
      </c>
    </row>
    <row r="2184" spans="1:29">
      <c r="A2184">
        <v>2336</v>
      </c>
      <c r="B2184" t="s">
        <v>805</v>
      </c>
      <c r="C2184" t="s">
        <v>3751</v>
      </c>
      <c r="J2184" t="s">
        <v>1444</v>
      </c>
      <c r="K2184">
        <v>0</v>
      </c>
      <c r="N2184" t="b">
        <v>1</v>
      </c>
      <c r="O2184" t="b">
        <v>0</v>
      </c>
      <c r="P2184" t="b">
        <v>0</v>
      </c>
      <c r="Q2184">
        <v>9</v>
      </c>
      <c r="R2184">
        <v>2</v>
      </c>
      <c r="S2184">
        <v>1</v>
      </c>
      <c r="T2184">
        <v>3</v>
      </c>
      <c r="U2184" t="b">
        <v>1</v>
      </c>
      <c r="V2184" t="s">
        <v>1085</v>
      </c>
      <c r="W2184" t="s">
        <v>3708</v>
      </c>
      <c r="X2184" t="s">
        <v>14665</v>
      </c>
      <c r="Y2184">
        <v>37</v>
      </c>
      <c r="Z2184">
        <v>37</v>
      </c>
      <c r="AA2184">
        <v>8</v>
      </c>
      <c r="AB2184">
        <v>8</v>
      </c>
      <c r="AC2184">
        <v>18</v>
      </c>
    </row>
    <row r="2185" spans="1:29">
      <c r="A2185">
        <v>2337</v>
      </c>
      <c r="B2185" t="s">
        <v>805</v>
      </c>
      <c r="C2185" t="s">
        <v>3752</v>
      </c>
      <c r="J2185" t="s">
        <v>1444</v>
      </c>
      <c r="K2185">
        <v>0</v>
      </c>
      <c r="N2185" t="b">
        <v>1</v>
      </c>
      <c r="O2185" t="b">
        <v>0</v>
      </c>
      <c r="P2185" t="b">
        <v>0</v>
      </c>
      <c r="Q2185">
        <v>9</v>
      </c>
      <c r="R2185">
        <v>2</v>
      </c>
      <c r="S2185">
        <v>1</v>
      </c>
      <c r="T2185">
        <v>3</v>
      </c>
      <c r="U2185" t="b">
        <v>1</v>
      </c>
      <c r="V2185" t="s">
        <v>1085</v>
      </c>
      <c r="W2185" t="s">
        <v>3708</v>
      </c>
      <c r="X2185" t="s">
        <v>14451</v>
      </c>
      <c r="Y2185">
        <v>37</v>
      </c>
      <c r="Z2185">
        <v>37</v>
      </c>
      <c r="AA2185">
        <v>9</v>
      </c>
      <c r="AB2185">
        <v>9</v>
      </c>
      <c r="AC2185">
        <v>18</v>
      </c>
    </row>
    <row r="2186" spans="1:29">
      <c r="A2186">
        <v>2338</v>
      </c>
      <c r="B2186" t="s">
        <v>805</v>
      </c>
      <c r="C2186" t="s">
        <v>3753</v>
      </c>
      <c r="J2186" t="s">
        <v>1444</v>
      </c>
      <c r="K2186">
        <v>0</v>
      </c>
      <c r="N2186" t="b">
        <v>1</v>
      </c>
      <c r="O2186" t="b">
        <v>0</v>
      </c>
      <c r="P2186" t="b">
        <v>0</v>
      </c>
      <c r="Q2186">
        <v>9</v>
      </c>
      <c r="R2186">
        <v>2</v>
      </c>
      <c r="S2186">
        <v>1</v>
      </c>
      <c r="T2186">
        <v>3</v>
      </c>
      <c r="U2186" t="b">
        <v>1</v>
      </c>
      <c r="V2186" t="s">
        <v>1085</v>
      </c>
      <c r="W2186" t="s">
        <v>3708</v>
      </c>
      <c r="X2186" t="s">
        <v>14748</v>
      </c>
      <c r="Y2186">
        <v>38</v>
      </c>
      <c r="Z2186">
        <v>38</v>
      </c>
      <c r="AA2186">
        <v>8</v>
      </c>
      <c r="AB2186">
        <v>8</v>
      </c>
      <c r="AC2186">
        <v>18</v>
      </c>
    </row>
    <row r="2187" spans="1:29">
      <c r="A2187">
        <v>2339</v>
      </c>
      <c r="B2187" t="s">
        <v>805</v>
      </c>
      <c r="C2187" t="s">
        <v>3754</v>
      </c>
      <c r="J2187" t="s">
        <v>1444</v>
      </c>
      <c r="K2187">
        <v>0</v>
      </c>
      <c r="N2187" t="b">
        <v>1</v>
      </c>
      <c r="O2187" t="b">
        <v>0</v>
      </c>
      <c r="P2187" t="b">
        <v>0</v>
      </c>
      <c r="Q2187">
        <v>9</v>
      </c>
      <c r="R2187">
        <v>2</v>
      </c>
      <c r="S2187">
        <v>1</v>
      </c>
      <c r="T2187">
        <v>3</v>
      </c>
      <c r="U2187" t="b">
        <v>1</v>
      </c>
      <c r="V2187" t="s">
        <v>1085</v>
      </c>
      <c r="W2187" t="s">
        <v>3708</v>
      </c>
      <c r="X2187" t="s">
        <v>14788</v>
      </c>
      <c r="Y2187">
        <v>38</v>
      </c>
      <c r="Z2187">
        <v>38</v>
      </c>
      <c r="AA2187">
        <v>9</v>
      </c>
      <c r="AB2187">
        <v>9</v>
      </c>
      <c r="AC2187">
        <v>18</v>
      </c>
    </row>
    <row r="2188" spans="1:29">
      <c r="A2188">
        <v>2340</v>
      </c>
      <c r="B2188" t="s">
        <v>805</v>
      </c>
      <c r="C2188" t="s">
        <v>3755</v>
      </c>
      <c r="J2188" t="s">
        <v>1444</v>
      </c>
      <c r="K2188">
        <v>0</v>
      </c>
      <c r="N2188" t="b">
        <v>1</v>
      </c>
      <c r="O2188" t="b">
        <v>0</v>
      </c>
      <c r="P2188" t="b">
        <v>0</v>
      </c>
      <c r="Q2188">
        <v>9</v>
      </c>
      <c r="R2188">
        <v>2</v>
      </c>
      <c r="S2188">
        <v>1</v>
      </c>
      <c r="T2188">
        <v>3</v>
      </c>
      <c r="U2188" t="b">
        <v>1</v>
      </c>
      <c r="V2188" t="s">
        <v>1085</v>
      </c>
      <c r="W2188" t="s">
        <v>3708</v>
      </c>
      <c r="X2188" t="s">
        <v>14445</v>
      </c>
      <c r="Y2188">
        <v>39</v>
      </c>
      <c r="Z2188">
        <v>39</v>
      </c>
      <c r="AA2188">
        <v>8</v>
      </c>
      <c r="AB2188">
        <v>8</v>
      </c>
      <c r="AC2188">
        <v>18</v>
      </c>
    </row>
    <row r="2189" spans="1:29">
      <c r="A2189">
        <v>2341</v>
      </c>
      <c r="B2189" t="s">
        <v>805</v>
      </c>
      <c r="C2189" t="s">
        <v>3756</v>
      </c>
      <c r="J2189" t="s">
        <v>1444</v>
      </c>
      <c r="K2189">
        <v>0</v>
      </c>
      <c r="N2189" t="b">
        <v>1</v>
      </c>
      <c r="O2189" t="b">
        <v>0</v>
      </c>
      <c r="P2189" t="b">
        <v>0</v>
      </c>
      <c r="Q2189">
        <v>9</v>
      </c>
      <c r="R2189">
        <v>2</v>
      </c>
      <c r="S2189">
        <v>1</v>
      </c>
      <c r="T2189">
        <v>3</v>
      </c>
      <c r="U2189" t="b">
        <v>1</v>
      </c>
      <c r="V2189" t="s">
        <v>1085</v>
      </c>
      <c r="W2189" t="s">
        <v>3708</v>
      </c>
      <c r="X2189" t="s">
        <v>14668</v>
      </c>
      <c r="Y2189">
        <v>39</v>
      </c>
      <c r="Z2189">
        <v>39</v>
      </c>
      <c r="AA2189">
        <v>9</v>
      </c>
      <c r="AB2189">
        <v>9</v>
      </c>
      <c r="AC2189">
        <v>18</v>
      </c>
    </row>
    <row r="2190" spans="1:29">
      <c r="A2190">
        <v>2342</v>
      </c>
      <c r="B2190" t="s">
        <v>805</v>
      </c>
      <c r="C2190" t="s">
        <v>3757</v>
      </c>
      <c r="J2190" t="s">
        <v>1444</v>
      </c>
      <c r="K2190">
        <v>0</v>
      </c>
      <c r="N2190" t="b">
        <v>1</v>
      </c>
      <c r="O2190" t="b">
        <v>0</v>
      </c>
      <c r="P2190" t="b">
        <v>0</v>
      </c>
      <c r="Q2190">
        <v>9</v>
      </c>
      <c r="R2190">
        <v>2</v>
      </c>
      <c r="S2190">
        <v>1</v>
      </c>
      <c r="T2190">
        <v>3</v>
      </c>
      <c r="U2190" t="b">
        <v>1</v>
      </c>
      <c r="V2190" t="s">
        <v>1085</v>
      </c>
      <c r="W2190" t="s">
        <v>3708</v>
      </c>
      <c r="X2190" t="s">
        <v>14750</v>
      </c>
      <c r="Y2190">
        <v>40</v>
      </c>
      <c r="Z2190">
        <v>40</v>
      </c>
      <c r="AA2190">
        <v>8</v>
      </c>
      <c r="AB2190">
        <v>8</v>
      </c>
      <c r="AC2190">
        <v>18</v>
      </c>
    </row>
    <row r="2191" spans="1:29">
      <c r="A2191">
        <v>2343</v>
      </c>
      <c r="B2191" t="s">
        <v>805</v>
      </c>
      <c r="C2191" t="s">
        <v>3758</v>
      </c>
      <c r="J2191" t="s">
        <v>1444</v>
      </c>
      <c r="K2191">
        <v>0</v>
      </c>
      <c r="N2191" t="b">
        <v>1</v>
      </c>
      <c r="O2191" t="b">
        <v>0</v>
      </c>
      <c r="P2191" t="b">
        <v>0</v>
      </c>
      <c r="Q2191">
        <v>9</v>
      </c>
      <c r="R2191">
        <v>2</v>
      </c>
      <c r="S2191">
        <v>1</v>
      </c>
      <c r="T2191">
        <v>3</v>
      </c>
      <c r="U2191" t="b">
        <v>1</v>
      </c>
      <c r="V2191" t="s">
        <v>1085</v>
      </c>
      <c r="W2191" t="s">
        <v>3708</v>
      </c>
      <c r="X2191" t="s">
        <v>14789</v>
      </c>
      <c r="Y2191">
        <v>40</v>
      </c>
      <c r="Z2191">
        <v>40</v>
      </c>
      <c r="AA2191">
        <v>9</v>
      </c>
      <c r="AB2191">
        <v>9</v>
      </c>
      <c r="AC2191">
        <v>18</v>
      </c>
    </row>
    <row r="2192" spans="1:29">
      <c r="A2192">
        <v>2346</v>
      </c>
      <c r="B2192" t="s">
        <v>805</v>
      </c>
      <c r="C2192" t="s">
        <v>3759</v>
      </c>
      <c r="J2192" t="s">
        <v>1444</v>
      </c>
      <c r="K2192">
        <v>0</v>
      </c>
      <c r="N2192" t="b">
        <v>1</v>
      </c>
      <c r="O2192" t="b">
        <v>0</v>
      </c>
      <c r="P2192" t="b">
        <v>0</v>
      </c>
      <c r="Q2192">
        <v>9</v>
      </c>
      <c r="R2192">
        <v>2</v>
      </c>
      <c r="S2192">
        <v>1</v>
      </c>
      <c r="T2192">
        <v>3</v>
      </c>
      <c r="U2192" t="b">
        <v>1</v>
      </c>
      <c r="V2192" t="s">
        <v>1085</v>
      </c>
      <c r="W2192" t="s">
        <v>3708</v>
      </c>
      <c r="X2192" t="s">
        <v>14752</v>
      </c>
      <c r="Y2192">
        <v>41</v>
      </c>
      <c r="Z2192">
        <v>41</v>
      </c>
      <c r="AA2192">
        <v>8</v>
      </c>
      <c r="AB2192">
        <v>8</v>
      </c>
      <c r="AC2192">
        <v>18</v>
      </c>
    </row>
    <row r="2193" spans="1:29">
      <c r="A2193">
        <v>2347</v>
      </c>
      <c r="B2193" t="s">
        <v>805</v>
      </c>
      <c r="C2193" t="s">
        <v>3760</v>
      </c>
      <c r="J2193" t="s">
        <v>1444</v>
      </c>
      <c r="K2193">
        <v>0</v>
      </c>
      <c r="N2193" t="b">
        <v>1</v>
      </c>
      <c r="O2193" t="b">
        <v>0</v>
      </c>
      <c r="P2193" t="b">
        <v>0</v>
      </c>
      <c r="Q2193">
        <v>9</v>
      </c>
      <c r="R2193">
        <v>2</v>
      </c>
      <c r="S2193">
        <v>1</v>
      </c>
      <c r="T2193">
        <v>3</v>
      </c>
      <c r="U2193" t="b">
        <v>1</v>
      </c>
      <c r="V2193" t="s">
        <v>1085</v>
      </c>
      <c r="W2193" t="s">
        <v>3708</v>
      </c>
      <c r="X2193" t="s">
        <v>14790</v>
      </c>
      <c r="Y2193">
        <v>41</v>
      </c>
      <c r="Z2193">
        <v>41</v>
      </c>
      <c r="AA2193">
        <v>9</v>
      </c>
      <c r="AB2193">
        <v>9</v>
      </c>
      <c r="AC2193">
        <v>18</v>
      </c>
    </row>
    <row r="2194" spans="1:29">
      <c r="A2194">
        <v>2348</v>
      </c>
      <c r="B2194" t="s">
        <v>805</v>
      </c>
      <c r="C2194" t="s">
        <v>3761</v>
      </c>
      <c r="J2194" t="s">
        <v>1444</v>
      </c>
      <c r="K2194">
        <v>0</v>
      </c>
      <c r="N2194" t="b">
        <v>0</v>
      </c>
      <c r="O2194" t="b">
        <v>1</v>
      </c>
      <c r="P2194" t="b">
        <v>0</v>
      </c>
      <c r="Q2194">
        <v>9</v>
      </c>
      <c r="R2194">
        <v>2</v>
      </c>
      <c r="S2194">
        <v>1</v>
      </c>
      <c r="T2194">
        <v>3</v>
      </c>
      <c r="U2194" t="b">
        <v>1</v>
      </c>
      <c r="V2194" t="s">
        <v>1085</v>
      </c>
      <c r="W2194" t="s">
        <v>3708</v>
      </c>
      <c r="X2194" t="s">
        <v>14671</v>
      </c>
      <c r="Y2194">
        <v>42</v>
      </c>
      <c r="Z2194">
        <v>42</v>
      </c>
      <c r="AA2194">
        <v>8</v>
      </c>
      <c r="AB2194">
        <v>8</v>
      </c>
      <c r="AC2194">
        <v>18</v>
      </c>
    </row>
    <row r="2195" spans="1:29">
      <c r="A2195">
        <v>2349</v>
      </c>
      <c r="B2195" t="s">
        <v>805</v>
      </c>
      <c r="C2195" t="s">
        <v>3762</v>
      </c>
      <c r="J2195" t="s">
        <v>1444</v>
      </c>
      <c r="K2195">
        <v>0</v>
      </c>
      <c r="N2195" t="b">
        <v>0</v>
      </c>
      <c r="O2195" t="b">
        <v>1</v>
      </c>
      <c r="P2195" t="b">
        <v>0</v>
      </c>
      <c r="Q2195">
        <v>9</v>
      </c>
      <c r="R2195">
        <v>2</v>
      </c>
      <c r="S2195">
        <v>1</v>
      </c>
      <c r="T2195">
        <v>3</v>
      </c>
      <c r="U2195" t="b">
        <v>1</v>
      </c>
      <c r="V2195" t="s">
        <v>1085</v>
      </c>
      <c r="W2195" t="s">
        <v>3708</v>
      </c>
      <c r="X2195" t="s">
        <v>14672</v>
      </c>
      <c r="Y2195">
        <v>42</v>
      </c>
      <c r="Z2195">
        <v>42</v>
      </c>
      <c r="AA2195">
        <v>9</v>
      </c>
      <c r="AB2195">
        <v>9</v>
      </c>
      <c r="AC2195">
        <v>18</v>
      </c>
    </row>
    <row r="2196" spans="1:29">
      <c r="A2196">
        <v>2350</v>
      </c>
      <c r="B2196" t="s">
        <v>805</v>
      </c>
      <c r="C2196" t="s">
        <v>3763</v>
      </c>
      <c r="J2196" t="s">
        <v>1444</v>
      </c>
      <c r="K2196">
        <v>0</v>
      </c>
      <c r="N2196" t="b">
        <v>1</v>
      </c>
      <c r="O2196" t="b">
        <v>0</v>
      </c>
      <c r="P2196" t="b">
        <v>0</v>
      </c>
      <c r="Q2196">
        <v>9</v>
      </c>
      <c r="R2196">
        <v>2</v>
      </c>
      <c r="S2196">
        <v>1</v>
      </c>
      <c r="T2196">
        <v>3</v>
      </c>
      <c r="U2196" t="b">
        <v>1</v>
      </c>
      <c r="V2196" t="s">
        <v>1085</v>
      </c>
      <c r="W2196" t="s">
        <v>3708</v>
      </c>
      <c r="X2196" t="s">
        <v>14754</v>
      </c>
      <c r="Y2196">
        <v>44</v>
      </c>
      <c r="Z2196">
        <v>44</v>
      </c>
      <c r="AA2196">
        <v>8</v>
      </c>
      <c r="AB2196">
        <v>8</v>
      </c>
      <c r="AC2196">
        <v>18</v>
      </c>
    </row>
    <row r="2197" spans="1:29">
      <c r="A2197">
        <v>2351</v>
      </c>
      <c r="B2197" t="s">
        <v>805</v>
      </c>
      <c r="C2197" t="s">
        <v>3764</v>
      </c>
      <c r="J2197" t="s">
        <v>1444</v>
      </c>
      <c r="K2197">
        <v>0</v>
      </c>
      <c r="N2197" t="b">
        <v>1</v>
      </c>
      <c r="O2197" t="b">
        <v>0</v>
      </c>
      <c r="P2197" t="b">
        <v>0</v>
      </c>
      <c r="Q2197">
        <v>9</v>
      </c>
      <c r="R2197">
        <v>2</v>
      </c>
      <c r="S2197">
        <v>1</v>
      </c>
      <c r="T2197">
        <v>3</v>
      </c>
      <c r="U2197" t="b">
        <v>1</v>
      </c>
      <c r="V2197" t="s">
        <v>1085</v>
      </c>
      <c r="W2197" t="s">
        <v>3708</v>
      </c>
      <c r="X2197" t="s">
        <v>14756</v>
      </c>
      <c r="Y2197">
        <v>45</v>
      </c>
      <c r="Z2197">
        <v>45</v>
      </c>
      <c r="AA2197">
        <v>8</v>
      </c>
      <c r="AB2197">
        <v>8</v>
      </c>
      <c r="AC2197">
        <v>18</v>
      </c>
    </row>
    <row r="2198" spans="1:29">
      <c r="A2198">
        <v>2352</v>
      </c>
      <c r="B2198" t="s">
        <v>805</v>
      </c>
      <c r="C2198" t="s">
        <v>3765</v>
      </c>
      <c r="J2198" t="s">
        <v>1444</v>
      </c>
      <c r="K2198">
        <v>0</v>
      </c>
      <c r="N2198" t="b">
        <v>0</v>
      </c>
      <c r="O2198" t="b">
        <v>1</v>
      </c>
      <c r="P2198" t="b">
        <v>0</v>
      </c>
      <c r="Q2198">
        <v>9</v>
      </c>
      <c r="R2198">
        <v>2</v>
      </c>
      <c r="S2198">
        <v>1</v>
      </c>
      <c r="T2198">
        <v>3</v>
      </c>
      <c r="U2198" t="b">
        <v>1</v>
      </c>
      <c r="V2198" t="s">
        <v>1085</v>
      </c>
      <c r="W2198" t="s">
        <v>3708</v>
      </c>
      <c r="X2198" t="s">
        <v>14758</v>
      </c>
      <c r="Y2198">
        <v>46</v>
      </c>
      <c r="Z2198">
        <v>46</v>
      </c>
      <c r="AA2198">
        <v>8</v>
      </c>
      <c r="AB2198">
        <v>8</v>
      </c>
      <c r="AC2198">
        <v>18</v>
      </c>
    </row>
    <row r="2199" spans="1:29">
      <c r="A2199">
        <v>2353</v>
      </c>
      <c r="B2199" t="s">
        <v>805</v>
      </c>
      <c r="C2199" t="s">
        <v>3766</v>
      </c>
      <c r="J2199" t="s">
        <v>1444</v>
      </c>
      <c r="K2199">
        <v>0</v>
      </c>
      <c r="N2199" t="b">
        <v>0</v>
      </c>
      <c r="O2199" t="b">
        <v>1</v>
      </c>
      <c r="P2199" t="b">
        <v>0</v>
      </c>
      <c r="Q2199">
        <v>9</v>
      </c>
      <c r="R2199">
        <v>2</v>
      </c>
      <c r="S2199">
        <v>1</v>
      </c>
      <c r="T2199">
        <v>3</v>
      </c>
      <c r="U2199" t="b">
        <v>1</v>
      </c>
      <c r="V2199" t="s">
        <v>1085</v>
      </c>
      <c r="W2199" t="s">
        <v>3708</v>
      </c>
      <c r="X2199" t="s">
        <v>14559</v>
      </c>
      <c r="Y2199">
        <v>44</v>
      </c>
      <c r="Z2199">
        <v>44</v>
      </c>
      <c r="AA2199">
        <v>9</v>
      </c>
      <c r="AB2199">
        <v>9</v>
      </c>
      <c r="AC2199">
        <v>18</v>
      </c>
    </row>
    <row r="2200" spans="1:29">
      <c r="A2200">
        <v>2354</v>
      </c>
      <c r="B2200" t="s">
        <v>805</v>
      </c>
      <c r="C2200" t="s">
        <v>3767</v>
      </c>
      <c r="J2200" t="s">
        <v>1444</v>
      </c>
      <c r="K2200">
        <v>0</v>
      </c>
      <c r="N2200" t="b">
        <v>0</v>
      </c>
      <c r="O2200" t="b">
        <v>1</v>
      </c>
      <c r="P2200" t="b">
        <v>0</v>
      </c>
      <c r="Q2200">
        <v>9</v>
      </c>
      <c r="R2200">
        <v>2</v>
      </c>
      <c r="S2200">
        <v>1</v>
      </c>
      <c r="T2200">
        <v>3</v>
      </c>
      <c r="U2200" t="b">
        <v>1</v>
      </c>
      <c r="V2200" t="s">
        <v>1085</v>
      </c>
      <c r="W2200" t="s">
        <v>3708</v>
      </c>
      <c r="X2200" t="s">
        <v>15381</v>
      </c>
      <c r="Y2200">
        <v>45</v>
      </c>
      <c r="Z2200">
        <v>45</v>
      </c>
      <c r="AA2200">
        <v>9</v>
      </c>
      <c r="AB2200">
        <v>9</v>
      </c>
      <c r="AC2200">
        <v>18</v>
      </c>
    </row>
    <row r="2201" spans="1:29">
      <c r="A2201">
        <v>2355</v>
      </c>
      <c r="B2201" t="s">
        <v>805</v>
      </c>
      <c r="C2201" t="s">
        <v>3768</v>
      </c>
      <c r="J2201" t="s">
        <v>1444</v>
      </c>
      <c r="K2201">
        <v>0</v>
      </c>
      <c r="N2201" t="b">
        <v>0</v>
      </c>
      <c r="O2201" t="b">
        <v>1</v>
      </c>
      <c r="P2201" t="b">
        <v>0</v>
      </c>
      <c r="Q2201">
        <v>9</v>
      </c>
      <c r="R2201">
        <v>2</v>
      </c>
      <c r="S2201">
        <v>1</v>
      </c>
      <c r="T2201">
        <v>3</v>
      </c>
      <c r="U2201" t="b">
        <v>1</v>
      </c>
      <c r="V2201" t="s">
        <v>1085</v>
      </c>
      <c r="W2201" t="s">
        <v>3708</v>
      </c>
      <c r="X2201" t="s">
        <v>15464</v>
      </c>
      <c r="Y2201">
        <v>46</v>
      </c>
      <c r="Z2201">
        <v>46</v>
      </c>
      <c r="AA2201">
        <v>9</v>
      </c>
      <c r="AB2201">
        <v>9</v>
      </c>
      <c r="AC2201">
        <v>18</v>
      </c>
    </row>
    <row r="2202" spans="1:29">
      <c r="A2202">
        <v>2356</v>
      </c>
      <c r="B2202" t="s">
        <v>805</v>
      </c>
      <c r="C2202" t="s">
        <v>3769</v>
      </c>
      <c r="J2202" t="s">
        <v>1444</v>
      </c>
      <c r="K2202">
        <v>0</v>
      </c>
      <c r="N2202" t="b">
        <v>1</v>
      </c>
      <c r="O2202" t="b">
        <v>0</v>
      </c>
      <c r="P2202" t="b">
        <v>0</v>
      </c>
      <c r="Q2202">
        <v>9</v>
      </c>
      <c r="R2202">
        <v>2</v>
      </c>
      <c r="S2202">
        <v>1</v>
      </c>
      <c r="T2202">
        <v>3</v>
      </c>
      <c r="U2202" t="b">
        <v>1</v>
      </c>
      <c r="V2202" t="s">
        <v>1085</v>
      </c>
      <c r="W2202" t="s">
        <v>3708</v>
      </c>
      <c r="X2202" t="s">
        <v>14762</v>
      </c>
      <c r="Y2202">
        <v>48</v>
      </c>
      <c r="Z2202">
        <v>48</v>
      </c>
      <c r="AA2202">
        <v>8</v>
      </c>
      <c r="AB2202">
        <v>8</v>
      </c>
      <c r="AC2202">
        <v>18</v>
      </c>
    </row>
    <row r="2203" spans="1:29">
      <c r="A2203">
        <v>2357</v>
      </c>
      <c r="B2203" t="s">
        <v>805</v>
      </c>
      <c r="C2203" t="s">
        <v>3770</v>
      </c>
      <c r="J2203" t="s">
        <v>1444</v>
      </c>
      <c r="K2203">
        <v>0</v>
      </c>
      <c r="N2203" t="b">
        <v>1</v>
      </c>
      <c r="O2203" t="b">
        <v>0</v>
      </c>
      <c r="P2203" t="b">
        <v>0</v>
      </c>
      <c r="Q2203">
        <v>9</v>
      </c>
      <c r="R2203">
        <v>2</v>
      </c>
      <c r="S2203">
        <v>1</v>
      </c>
      <c r="T2203">
        <v>3</v>
      </c>
      <c r="U2203" t="b">
        <v>1</v>
      </c>
      <c r="V2203" t="s">
        <v>1085</v>
      </c>
      <c r="W2203" t="s">
        <v>3708</v>
      </c>
      <c r="X2203" t="s">
        <v>14476</v>
      </c>
      <c r="Y2203">
        <v>48</v>
      </c>
      <c r="Z2203">
        <v>48</v>
      </c>
      <c r="AA2203">
        <v>9</v>
      </c>
      <c r="AB2203">
        <v>9</v>
      </c>
      <c r="AC2203">
        <v>18</v>
      </c>
    </row>
    <row r="2204" spans="1:29">
      <c r="A2204">
        <v>2358</v>
      </c>
      <c r="B2204" t="s">
        <v>805</v>
      </c>
      <c r="C2204" t="s">
        <v>3771</v>
      </c>
      <c r="J2204" t="s">
        <v>1444</v>
      </c>
      <c r="K2204">
        <v>0</v>
      </c>
      <c r="N2204" t="b">
        <v>1</v>
      </c>
      <c r="O2204" t="b">
        <v>0</v>
      </c>
      <c r="P2204" t="b">
        <v>0</v>
      </c>
      <c r="Q2204">
        <v>9</v>
      </c>
      <c r="R2204">
        <v>2</v>
      </c>
      <c r="S2204">
        <v>1</v>
      </c>
      <c r="T2204">
        <v>3</v>
      </c>
      <c r="U2204" t="b">
        <v>1</v>
      </c>
      <c r="V2204" t="s">
        <v>1085</v>
      </c>
      <c r="W2204" t="s">
        <v>3708</v>
      </c>
      <c r="X2204" t="s">
        <v>14764</v>
      </c>
      <c r="Y2204">
        <v>49</v>
      </c>
      <c r="Z2204">
        <v>49</v>
      </c>
      <c r="AA2204">
        <v>8</v>
      </c>
      <c r="AB2204">
        <v>8</v>
      </c>
      <c r="AC2204">
        <v>18</v>
      </c>
    </row>
    <row r="2205" spans="1:29">
      <c r="A2205">
        <v>2359</v>
      </c>
      <c r="B2205" t="s">
        <v>805</v>
      </c>
      <c r="C2205" t="s">
        <v>3772</v>
      </c>
      <c r="J2205" t="s">
        <v>1444</v>
      </c>
      <c r="K2205">
        <v>0</v>
      </c>
      <c r="N2205" t="b">
        <v>1</v>
      </c>
      <c r="O2205" t="b">
        <v>0</v>
      </c>
      <c r="P2205" t="b">
        <v>0</v>
      </c>
      <c r="Q2205">
        <v>9</v>
      </c>
      <c r="R2205">
        <v>2</v>
      </c>
      <c r="S2205">
        <v>1</v>
      </c>
      <c r="T2205">
        <v>3</v>
      </c>
      <c r="U2205" t="b">
        <v>1</v>
      </c>
      <c r="V2205" t="s">
        <v>1085</v>
      </c>
      <c r="W2205" t="s">
        <v>3708</v>
      </c>
      <c r="X2205" t="s">
        <v>14479</v>
      </c>
      <c r="Y2205">
        <v>49</v>
      </c>
      <c r="Z2205">
        <v>49</v>
      </c>
      <c r="AA2205">
        <v>9</v>
      </c>
      <c r="AB2205">
        <v>9</v>
      </c>
      <c r="AC2205">
        <v>18</v>
      </c>
    </row>
    <row r="2206" spans="1:29">
      <c r="A2206">
        <v>2360</v>
      </c>
      <c r="B2206" t="s">
        <v>805</v>
      </c>
      <c r="C2206" t="s">
        <v>3773</v>
      </c>
      <c r="J2206" t="s">
        <v>1444</v>
      </c>
      <c r="K2206">
        <v>0</v>
      </c>
      <c r="N2206" t="b">
        <v>1</v>
      </c>
      <c r="O2206" t="b">
        <v>0</v>
      </c>
      <c r="P2206" t="b">
        <v>0</v>
      </c>
      <c r="Q2206">
        <v>9</v>
      </c>
      <c r="R2206">
        <v>2</v>
      </c>
      <c r="S2206">
        <v>1</v>
      </c>
      <c r="T2206">
        <v>3</v>
      </c>
      <c r="U2206" t="b">
        <v>1</v>
      </c>
      <c r="V2206" t="s">
        <v>1085</v>
      </c>
      <c r="W2206" t="s">
        <v>3708</v>
      </c>
      <c r="X2206" t="s">
        <v>14492</v>
      </c>
      <c r="Y2206">
        <v>50</v>
      </c>
      <c r="Z2206">
        <v>50</v>
      </c>
      <c r="AA2206">
        <v>8</v>
      </c>
      <c r="AB2206">
        <v>8</v>
      </c>
      <c r="AC2206">
        <v>18</v>
      </c>
    </row>
    <row r="2207" spans="1:29">
      <c r="A2207">
        <v>2361</v>
      </c>
      <c r="B2207" t="s">
        <v>805</v>
      </c>
      <c r="C2207" t="s">
        <v>3774</v>
      </c>
      <c r="J2207" t="s">
        <v>1444</v>
      </c>
      <c r="K2207">
        <v>0</v>
      </c>
      <c r="N2207" t="b">
        <v>1</v>
      </c>
      <c r="O2207" t="b">
        <v>0</v>
      </c>
      <c r="P2207" t="b">
        <v>0</v>
      </c>
      <c r="Q2207">
        <v>9</v>
      </c>
      <c r="R2207">
        <v>2</v>
      </c>
      <c r="S2207">
        <v>1</v>
      </c>
      <c r="T2207">
        <v>3</v>
      </c>
      <c r="U2207" t="b">
        <v>1</v>
      </c>
      <c r="V2207" t="s">
        <v>1085</v>
      </c>
      <c r="W2207" t="s">
        <v>3708</v>
      </c>
      <c r="X2207" t="s">
        <v>14482</v>
      </c>
      <c r="Y2207">
        <v>50</v>
      </c>
      <c r="Z2207">
        <v>50</v>
      </c>
      <c r="AA2207">
        <v>9</v>
      </c>
      <c r="AB2207">
        <v>9</v>
      </c>
      <c r="AC2207">
        <v>18</v>
      </c>
    </row>
    <row r="2208" spans="1:29">
      <c r="A2208">
        <v>2362</v>
      </c>
      <c r="B2208" t="s">
        <v>805</v>
      </c>
      <c r="C2208" t="s">
        <v>3775</v>
      </c>
      <c r="J2208" t="s">
        <v>1444</v>
      </c>
      <c r="K2208">
        <v>0</v>
      </c>
      <c r="N2208" t="b">
        <v>0</v>
      </c>
      <c r="O2208" t="b">
        <v>1</v>
      </c>
      <c r="P2208" t="b">
        <v>0</v>
      </c>
      <c r="Q2208">
        <v>9</v>
      </c>
      <c r="R2208">
        <v>2</v>
      </c>
      <c r="S2208">
        <v>1</v>
      </c>
      <c r="T2208">
        <v>3</v>
      </c>
      <c r="U2208" t="b">
        <v>1</v>
      </c>
      <c r="V2208" t="s">
        <v>1085</v>
      </c>
      <c r="W2208" t="s">
        <v>3708</v>
      </c>
      <c r="X2208" t="s">
        <v>14493</v>
      </c>
      <c r="Y2208">
        <v>51</v>
      </c>
      <c r="Z2208">
        <v>51</v>
      </c>
      <c r="AA2208">
        <v>8</v>
      </c>
      <c r="AB2208">
        <v>8</v>
      </c>
      <c r="AC2208">
        <v>18</v>
      </c>
    </row>
    <row r="2209" spans="1:29">
      <c r="A2209">
        <v>2363</v>
      </c>
      <c r="B2209" t="s">
        <v>805</v>
      </c>
      <c r="C2209" t="s">
        <v>3776</v>
      </c>
      <c r="J2209" t="s">
        <v>1444</v>
      </c>
      <c r="K2209">
        <v>0</v>
      </c>
      <c r="N2209" t="b">
        <v>0</v>
      </c>
      <c r="O2209" t="b">
        <v>1</v>
      </c>
      <c r="P2209" t="b">
        <v>0</v>
      </c>
      <c r="Q2209">
        <v>9</v>
      </c>
      <c r="R2209">
        <v>2</v>
      </c>
      <c r="S2209">
        <v>1</v>
      </c>
      <c r="T2209">
        <v>3</v>
      </c>
      <c r="U2209" t="b">
        <v>1</v>
      </c>
      <c r="V2209" t="s">
        <v>1085</v>
      </c>
      <c r="W2209" t="s">
        <v>3708</v>
      </c>
      <c r="X2209" t="s">
        <v>14485</v>
      </c>
      <c r="Y2209">
        <v>51</v>
      </c>
      <c r="Z2209">
        <v>51</v>
      </c>
      <c r="AA2209">
        <v>9</v>
      </c>
      <c r="AB2209">
        <v>9</v>
      </c>
      <c r="AC2209">
        <v>18</v>
      </c>
    </row>
    <row r="2210" spans="1:29">
      <c r="A2210">
        <v>2364</v>
      </c>
      <c r="B2210" t="s">
        <v>805</v>
      </c>
      <c r="C2210" t="s">
        <v>3777</v>
      </c>
      <c r="J2210" t="s">
        <v>1444</v>
      </c>
      <c r="K2210">
        <v>0</v>
      </c>
      <c r="N2210" t="b">
        <v>1</v>
      </c>
      <c r="O2210" t="b">
        <v>0</v>
      </c>
      <c r="P2210" t="b">
        <v>0</v>
      </c>
      <c r="Q2210">
        <v>9</v>
      </c>
      <c r="R2210">
        <v>2</v>
      </c>
      <c r="S2210">
        <v>1</v>
      </c>
      <c r="T2210">
        <v>3</v>
      </c>
      <c r="U2210" t="b">
        <v>1</v>
      </c>
      <c r="V2210" t="s">
        <v>1085</v>
      </c>
      <c r="W2210" t="s">
        <v>3708</v>
      </c>
      <c r="X2210" t="s">
        <v>14495</v>
      </c>
      <c r="Y2210">
        <v>53</v>
      </c>
      <c r="Z2210">
        <v>53</v>
      </c>
      <c r="AA2210">
        <v>8</v>
      </c>
      <c r="AB2210">
        <v>8</v>
      </c>
      <c r="AC2210">
        <v>18</v>
      </c>
    </row>
    <row r="2211" spans="1:29">
      <c r="A2211">
        <v>2365</v>
      </c>
      <c r="B2211" t="s">
        <v>805</v>
      </c>
      <c r="C2211" t="s">
        <v>3778</v>
      </c>
      <c r="J2211" t="s">
        <v>1444</v>
      </c>
      <c r="K2211">
        <v>0</v>
      </c>
      <c r="N2211" t="b">
        <v>1</v>
      </c>
      <c r="O2211" t="b">
        <v>0</v>
      </c>
      <c r="P2211" t="b">
        <v>0</v>
      </c>
      <c r="Q2211">
        <v>9</v>
      </c>
      <c r="R2211">
        <v>2</v>
      </c>
      <c r="S2211">
        <v>1</v>
      </c>
      <c r="T2211">
        <v>3</v>
      </c>
      <c r="U2211" t="b">
        <v>1</v>
      </c>
      <c r="V2211" t="s">
        <v>1085</v>
      </c>
      <c r="W2211" t="s">
        <v>3708</v>
      </c>
      <c r="X2211" t="s">
        <v>14569</v>
      </c>
      <c r="Y2211">
        <v>53</v>
      </c>
      <c r="Z2211">
        <v>53</v>
      </c>
      <c r="AA2211">
        <v>9</v>
      </c>
      <c r="AB2211">
        <v>9</v>
      </c>
      <c r="AC2211">
        <v>18</v>
      </c>
    </row>
    <row r="2212" spans="1:29">
      <c r="A2212">
        <v>2366</v>
      </c>
      <c r="B2212" t="s">
        <v>805</v>
      </c>
      <c r="C2212" t="s">
        <v>3779</v>
      </c>
      <c r="J2212" t="s">
        <v>1444</v>
      </c>
      <c r="K2212">
        <v>0</v>
      </c>
      <c r="N2212" t="b">
        <v>1</v>
      </c>
      <c r="O2212" t="b">
        <v>0</v>
      </c>
      <c r="P2212" t="b">
        <v>0</v>
      </c>
      <c r="Q2212">
        <v>9</v>
      </c>
      <c r="R2212">
        <v>2</v>
      </c>
      <c r="S2212">
        <v>1</v>
      </c>
      <c r="T2212">
        <v>3</v>
      </c>
      <c r="U2212" t="b">
        <v>1</v>
      </c>
      <c r="V2212" t="s">
        <v>1085</v>
      </c>
      <c r="W2212" t="s">
        <v>3708</v>
      </c>
      <c r="X2212" t="s">
        <v>14496</v>
      </c>
      <c r="Y2212">
        <v>54</v>
      </c>
      <c r="Z2212">
        <v>54</v>
      </c>
      <c r="AA2212">
        <v>8</v>
      </c>
      <c r="AB2212">
        <v>8</v>
      </c>
      <c r="AC2212">
        <v>18</v>
      </c>
    </row>
    <row r="2213" spans="1:29">
      <c r="A2213">
        <v>2367</v>
      </c>
      <c r="B2213" t="s">
        <v>805</v>
      </c>
      <c r="C2213" t="s">
        <v>3780</v>
      </c>
      <c r="J2213" t="s">
        <v>1444</v>
      </c>
      <c r="K2213">
        <v>0</v>
      </c>
      <c r="N2213" t="b">
        <v>1</v>
      </c>
      <c r="O2213" t="b">
        <v>0</v>
      </c>
      <c r="P2213" t="b">
        <v>0</v>
      </c>
      <c r="Q2213">
        <v>9</v>
      </c>
      <c r="R2213">
        <v>2</v>
      </c>
      <c r="S2213">
        <v>1</v>
      </c>
      <c r="T2213">
        <v>3</v>
      </c>
      <c r="U2213" t="b">
        <v>1</v>
      </c>
      <c r="V2213" t="s">
        <v>1085</v>
      </c>
      <c r="W2213" t="s">
        <v>3708</v>
      </c>
      <c r="X2213" t="s">
        <v>14572</v>
      </c>
      <c r="Y2213">
        <v>54</v>
      </c>
      <c r="Z2213">
        <v>54</v>
      </c>
      <c r="AA2213">
        <v>9</v>
      </c>
      <c r="AB2213">
        <v>9</v>
      </c>
      <c r="AC2213">
        <v>18</v>
      </c>
    </row>
    <row r="2214" spans="1:29">
      <c r="A2214">
        <v>2368</v>
      </c>
      <c r="B2214" t="s">
        <v>805</v>
      </c>
      <c r="C2214" t="s">
        <v>3781</v>
      </c>
      <c r="J2214" t="s">
        <v>1444</v>
      </c>
      <c r="K2214">
        <v>0</v>
      </c>
      <c r="N2214" t="b">
        <v>1</v>
      </c>
      <c r="O2214" t="b">
        <v>0</v>
      </c>
      <c r="P2214" t="b">
        <v>0</v>
      </c>
      <c r="Q2214">
        <v>9</v>
      </c>
      <c r="R2214">
        <v>2</v>
      </c>
      <c r="S2214">
        <v>1</v>
      </c>
      <c r="T2214">
        <v>3</v>
      </c>
      <c r="U2214" t="b">
        <v>1</v>
      </c>
      <c r="V2214" t="s">
        <v>1085</v>
      </c>
      <c r="W2214" t="s">
        <v>3708</v>
      </c>
      <c r="X2214" t="s">
        <v>14497</v>
      </c>
      <c r="Y2214">
        <v>55</v>
      </c>
      <c r="Z2214">
        <v>55</v>
      </c>
      <c r="AA2214">
        <v>8</v>
      </c>
      <c r="AB2214">
        <v>8</v>
      </c>
      <c r="AC2214">
        <v>18</v>
      </c>
    </row>
    <row r="2215" spans="1:29">
      <c r="A2215">
        <v>2369</v>
      </c>
      <c r="B2215" t="s">
        <v>805</v>
      </c>
      <c r="C2215" t="s">
        <v>3782</v>
      </c>
      <c r="J2215" t="s">
        <v>1444</v>
      </c>
      <c r="K2215">
        <v>0</v>
      </c>
      <c r="N2215" t="b">
        <v>1</v>
      </c>
      <c r="O2215" t="b">
        <v>0</v>
      </c>
      <c r="P2215" t="b">
        <v>0</v>
      </c>
      <c r="Q2215">
        <v>9</v>
      </c>
      <c r="R2215">
        <v>2</v>
      </c>
      <c r="S2215">
        <v>1</v>
      </c>
      <c r="T2215">
        <v>3</v>
      </c>
      <c r="U2215" t="b">
        <v>1</v>
      </c>
      <c r="V2215" t="s">
        <v>1085</v>
      </c>
      <c r="W2215" t="s">
        <v>3708</v>
      </c>
      <c r="X2215" t="s">
        <v>14447</v>
      </c>
      <c r="Y2215">
        <v>55</v>
      </c>
      <c r="Z2215">
        <v>55</v>
      </c>
      <c r="AA2215">
        <v>9</v>
      </c>
      <c r="AB2215">
        <v>9</v>
      </c>
      <c r="AC2215">
        <v>18</v>
      </c>
    </row>
    <row r="2216" spans="1:29">
      <c r="A2216">
        <v>2370</v>
      </c>
      <c r="B2216" t="s">
        <v>805</v>
      </c>
      <c r="C2216" t="s">
        <v>3783</v>
      </c>
      <c r="J2216" t="s">
        <v>1444</v>
      </c>
      <c r="K2216">
        <v>0</v>
      </c>
      <c r="N2216" t="b">
        <v>0</v>
      </c>
      <c r="O2216" t="b">
        <v>1</v>
      </c>
      <c r="P2216" t="b">
        <v>0</v>
      </c>
      <c r="Q2216">
        <v>9</v>
      </c>
      <c r="R2216">
        <v>2</v>
      </c>
      <c r="S2216">
        <v>1</v>
      </c>
      <c r="T2216">
        <v>3</v>
      </c>
      <c r="U2216" t="b">
        <v>1</v>
      </c>
      <c r="V2216" t="s">
        <v>1085</v>
      </c>
      <c r="W2216" t="s">
        <v>3708</v>
      </c>
      <c r="X2216" t="s">
        <v>14918</v>
      </c>
      <c r="Y2216">
        <v>56</v>
      </c>
      <c r="Z2216">
        <v>56</v>
      </c>
      <c r="AA2216">
        <v>8</v>
      </c>
      <c r="AB2216">
        <v>8</v>
      </c>
      <c r="AC2216">
        <v>18</v>
      </c>
    </row>
    <row r="2217" spans="1:29">
      <c r="A2217">
        <v>2371</v>
      </c>
      <c r="B2217" t="s">
        <v>805</v>
      </c>
      <c r="C2217" t="s">
        <v>3784</v>
      </c>
      <c r="J2217" t="s">
        <v>1444</v>
      </c>
      <c r="K2217">
        <v>0</v>
      </c>
      <c r="N2217" t="b">
        <v>0</v>
      </c>
      <c r="O2217" t="b">
        <v>1</v>
      </c>
      <c r="P2217" t="b">
        <v>0</v>
      </c>
      <c r="Q2217">
        <v>9</v>
      </c>
      <c r="R2217">
        <v>2</v>
      </c>
      <c r="S2217">
        <v>1</v>
      </c>
      <c r="T2217">
        <v>3</v>
      </c>
      <c r="U2217" t="b">
        <v>1</v>
      </c>
      <c r="V2217" t="s">
        <v>1085</v>
      </c>
      <c r="W2217" t="s">
        <v>3708</v>
      </c>
      <c r="X2217" t="s">
        <v>14577</v>
      </c>
      <c r="Y2217">
        <v>56</v>
      </c>
      <c r="Z2217">
        <v>56</v>
      </c>
      <c r="AA2217">
        <v>9</v>
      </c>
      <c r="AB2217">
        <v>9</v>
      </c>
      <c r="AC2217">
        <v>18</v>
      </c>
    </row>
    <row r="2218" spans="1:29">
      <c r="A2218">
        <v>2372</v>
      </c>
      <c r="B2218" t="s">
        <v>805</v>
      </c>
      <c r="C2218" t="s">
        <v>3785</v>
      </c>
      <c r="J2218" t="s">
        <v>1444</v>
      </c>
      <c r="K2218">
        <v>0</v>
      </c>
      <c r="N2218" t="b">
        <v>0</v>
      </c>
      <c r="O2218" t="b">
        <v>1</v>
      </c>
      <c r="P2218" t="b">
        <v>0</v>
      </c>
      <c r="Q2218">
        <v>9</v>
      </c>
      <c r="R2218">
        <v>2</v>
      </c>
      <c r="S2218">
        <v>1</v>
      </c>
      <c r="T2218">
        <v>3</v>
      </c>
      <c r="U2218" t="b">
        <v>1</v>
      </c>
      <c r="V2218" t="s">
        <v>1085</v>
      </c>
      <c r="W2218" t="s">
        <v>3708</v>
      </c>
      <c r="X2218" t="s">
        <v>14920</v>
      </c>
      <c r="Y2218">
        <v>58</v>
      </c>
      <c r="Z2218">
        <v>58</v>
      </c>
      <c r="AA2218">
        <v>8</v>
      </c>
      <c r="AB2218">
        <v>8</v>
      </c>
      <c r="AC2218">
        <v>18</v>
      </c>
    </row>
    <row r="2219" spans="1:29">
      <c r="A2219">
        <v>2373</v>
      </c>
      <c r="B2219" t="s">
        <v>805</v>
      </c>
      <c r="C2219" t="s">
        <v>3786</v>
      </c>
      <c r="J2219" t="s">
        <v>1444</v>
      </c>
      <c r="K2219">
        <v>0</v>
      </c>
      <c r="N2219" t="b">
        <v>0</v>
      </c>
      <c r="O2219" t="b">
        <v>1</v>
      </c>
      <c r="P2219" t="b">
        <v>0</v>
      </c>
      <c r="Q2219">
        <v>9</v>
      </c>
      <c r="R2219">
        <v>2</v>
      </c>
      <c r="S2219">
        <v>1</v>
      </c>
      <c r="T2219">
        <v>3</v>
      </c>
      <c r="U2219" t="b">
        <v>1</v>
      </c>
      <c r="V2219" t="s">
        <v>1085</v>
      </c>
      <c r="W2219" t="s">
        <v>3708</v>
      </c>
      <c r="X2219" t="s">
        <v>14583</v>
      </c>
      <c r="Y2219">
        <v>58</v>
      </c>
      <c r="Z2219">
        <v>58</v>
      </c>
      <c r="AA2219">
        <v>9</v>
      </c>
      <c r="AB2219">
        <v>9</v>
      </c>
      <c r="AC2219">
        <v>18</v>
      </c>
    </row>
    <row r="2220" spans="1:29">
      <c r="A2220">
        <v>2374</v>
      </c>
      <c r="B2220" t="s">
        <v>805</v>
      </c>
      <c r="C2220" t="s">
        <v>3787</v>
      </c>
      <c r="J2220" t="s">
        <v>1444</v>
      </c>
      <c r="K2220">
        <v>0</v>
      </c>
      <c r="N2220" t="b">
        <v>1</v>
      </c>
      <c r="O2220" t="b">
        <v>0</v>
      </c>
      <c r="P2220" t="b">
        <v>0</v>
      </c>
      <c r="Q2220">
        <v>9</v>
      </c>
      <c r="R2220">
        <v>2</v>
      </c>
      <c r="S2220">
        <v>1</v>
      </c>
      <c r="T2220">
        <v>3</v>
      </c>
      <c r="U2220" t="b">
        <v>1</v>
      </c>
      <c r="V2220" t="s">
        <v>1085</v>
      </c>
      <c r="W2220" t="s">
        <v>3708</v>
      </c>
      <c r="X2220" t="s">
        <v>14923</v>
      </c>
      <c r="Y2220">
        <v>61</v>
      </c>
      <c r="Z2220">
        <v>61</v>
      </c>
      <c r="AA2220">
        <v>8</v>
      </c>
      <c r="AB2220">
        <v>8</v>
      </c>
      <c r="AC2220">
        <v>18</v>
      </c>
    </row>
    <row r="2221" spans="1:29">
      <c r="A2221">
        <v>2375</v>
      </c>
      <c r="B2221" t="s">
        <v>805</v>
      </c>
      <c r="C2221" t="s">
        <v>3788</v>
      </c>
      <c r="J2221" t="s">
        <v>1444</v>
      </c>
      <c r="K2221">
        <v>0</v>
      </c>
      <c r="N2221" t="b">
        <v>1</v>
      </c>
      <c r="O2221" t="b">
        <v>0</v>
      </c>
      <c r="P2221" t="b">
        <v>0</v>
      </c>
      <c r="Q2221">
        <v>9</v>
      </c>
      <c r="R2221">
        <v>2</v>
      </c>
      <c r="S2221">
        <v>1</v>
      </c>
      <c r="T2221">
        <v>3</v>
      </c>
      <c r="U2221" t="b">
        <v>1</v>
      </c>
      <c r="V2221" t="s">
        <v>1085</v>
      </c>
      <c r="W2221" t="s">
        <v>3708</v>
      </c>
      <c r="X2221" t="s">
        <v>14592</v>
      </c>
      <c r="Y2221">
        <v>61</v>
      </c>
      <c r="Z2221">
        <v>61</v>
      </c>
      <c r="AA2221">
        <v>9</v>
      </c>
      <c r="AB2221">
        <v>9</v>
      </c>
      <c r="AC2221">
        <v>18</v>
      </c>
    </row>
    <row r="2222" spans="1:29">
      <c r="A2222">
        <v>2376</v>
      </c>
      <c r="B2222" t="s">
        <v>805</v>
      </c>
      <c r="C2222" t="s">
        <v>3789</v>
      </c>
      <c r="J2222" t="s">
        <v>1444</v>
      </c>
      <c r="K2222">
        <v>0</v>
      </c>
      <c r="N2222" t="b">
        <v>1</v>
      </c>
      <c r="O2222" t="b">
        <v>0</v>
      </c>
      <c r="P2222" t="b">
        <v>0</v>
      </c>
      <c r="Q2222">
        <v>9</v>
      </c>
      <c r="R2222">
        <v>2</v>
      </c>
      <c r="S2222">
        <v>1</v>
      </c>
      <c r="T2222">
        <v>3</v>
      </c>
      <c r="U2222" t="b">
        <v>1</v>
      </c>
      <c r="V2222" t="s">
        <v>1085</v>
      </c>
      <c r="W2222" t="s">
        <v>3708</v>
      </c>
      <c r="X2222" t="s">
        <v>14924</v>
      </c>
      <c r="Y2222">
        <v>62</v>
      </c>
      <c r="Z2222">
        <v>62</v>
      </c>
      <c r="AA2222">
        <v>8</v>
      </c>
      <c r="AB2222">
        <v>8</v>
      </c>
      <c r="AC2222">
        <v>18</v>
      </c>
    </row>
    <row r="2223" spans="1:29">
      <c r="A2223">
        <v>2377</v>
      </c>
      <c r="B2223" t="s">
        <v>805</v>
      </c>
      <c r="C2223" t="s">
        <v>3790</v>
      </c>
      <c r="J2223" t="s">
        <v>1444</v>
      </c>
      <c r="K2223">
        <v>0</v>
      </c>
      <c r="N2223" t="b">
        <v>0</v>
      </c>
      <c r="O2223" t="b">
        <v>1</v>
      </c>
      <c r="P2223" t="b">
        <v>0</v>
      </c>
      <c r="Q2223">
        <v>9</v>
      </c>
      <c r="R2223">
        <v>2</v>
      </c>
      <c r="S2223">
        <v>1</v>
      </c>
      <c r="T2223">
        <v>3</v>
      </c>
      <c r="U2223" t="b">
        <v>1</v>
      </c>
      <c r="V2223" t="s">
        <v>1085</v>
      </c>
      <c r="W2223" t="s">
        <v>3708</v>
      </c>
      <c r="X2223" t="s">
        <v>15465</v>
      </c>
      <c r="Y2223">
        <v>62</v>
      </c>
      <c r="Z2223">
        <v>62</v>
      </c>
      <c r="AA2223">
        <v>9</v>
      </c>
      <c r="AB2223">
        <v>9</v>
      </c>
      <c r="AC2223">
        <v>18</v>
      </c>
    </row>
    <row r="2224" spans="1:29">
      <c r="A2224">
        <v>2378</v>
      </c>
      <c r="B2224" t="s">
        <v>805</v>
      </c>
      <c r="C2224" t="s">
        <v>3791</v>
      </c>
      <c r="J2224" t="s">
        <v>1444</v>
      </c>
      <c r="K2224">
        <v>0</v>
      </c>
      <c r="N2224" t="b">
        <v>1</v>
      </c>
      <c r="O2224" t="b">
        <v>0</v>
      </c>
      <c r="P2224" t="b">
        <v>0</v>
      </c>
      <c r="Q2224">
        <v>9</v>
      </c>
      <c r="R2224">
        <v>2</v>
      </c>
      <c r="S2224">
        <v>1</v>
      </c>
      <c r="T2224">
        <v>3</v>
      </c>
      <c r="U2224" t="b">
        <v>1</v>
      </c>
      <c r="V2224" t="s">
        <v>1085</v>
      </c>
      <c r="W2224" t="s">
        <v>3708</v>
      </c>
      <c r="X2224" t="s">
        <v>14925</v>
      </c>
      <c r="Y2224">
        <v>63</v>
      </c>
      <c r="Z2224">
        <v>63</v>
      </c>
      <c r="AA2224">
        <v>8</v>
      </c>
      <c r="AB2224">
        <v>8</v>
      </c>
      <c r="AC2224">
        <v>18</v>
      </c>
    </row>
    <row r="2225" spans="1:29">
      <c r="A2225">
        <v>2379</v>
      </c>
      <c r="B2225" t="s">
        <v>805</v>
      </c>
      <c r="C2225" t="s">
        <v>3792</v>
      </c>
      <c r="J2225" t="s">
        <v>1444</v>
      </c>
      <c r="K2225">
        <v>0</v>
      </c>
      <c r="N2225" t="b">
        <v>1</v>
      </c>
      <c r="O2225" t="b">
        <v>0</v>
      </c>
      <c r="P2225" t="b">
        <v>0</v>
      </c>
      <c r="Q2225">
        <v>9</v>
      </c>
      <c r="R2225">
        <v>2</v>
      </c>
      <c r="S2225">
        <v>1</v>
      </c>
      <c r="T2225">
        <v>3</v>
      </c>
      <c r="U2225" t="b">
        <v>1</v>
      </c>
      <c r="V2225" t="s">
        <v>1085</v>
      </c>
      <c r="W2225" t="s">
        <v>3708</v>
      </c>
      <c r="X2225" t="s">
        <v>15466</v>
      </c>
      <c r="Y2225">
        <v>63</v>
      </c>
      <c r="Z2225">
        <v>63</v>
      </c>
      <c r="AA2225">
        <v>9</v>
      </c>
      <c r="AB2225">
        <v>9</v>
      </c>
      <c r="AC2225">
        <v>18</v>
      </c>
    </row>
    <row r="2226" spans="1:29">
      <c r="A2226">
        <v>2380</v>
      </c>
      <c r="B2226" t="s">
        <v>805</v>
      </c>
      <c r="C2226" t="s">
        <v>3793</v>
      </c>
      <c r="J2226" t="s">
        <v>1444</v>
      </c>
      <c r="K2226">
        <v>0</v>
      </c>
      <c r="N2226" t="b">
        <v>1</v>
      </c>
      <c r="O2226" t="b">
        <v>0</v>
      </c>
      <c r="P2226" t="b">
        <v>0</v>
      </c>
      <c r="Q2226">
        <v>9</v>
      </c>
      <c r="R2226">
        <v>2</v>
      </c>
      <c r="S2226">
        <v>1</v>
      </c>
      <c r="T2226">
        <v>3</v>
      </c>
      <c r="U2226" t="b">
        <v>1</v>
      </c>
      <c r="V2226" t="s">
        <v>1085</v>
      </c>
      <c r="W2226" t="s">
        <v>3708</v>
      </c>
      <c r="X2226" t="s">
        <v>14926</v>
      </c>
      <c r="Y2226">
        <v>64</v>
      </c>
      <c r="Z2226">
        <v>64</v>
      </c>
      <c r="AA2226">
        <v>8</v>
      </c>
      <c r="AB2226">
        <v>8</v>
      </c>
      <c r="AC2226">
        <v>18</v>
      </c>
    </row>
    <row r="2227" spans="1:29">
      <c r="A2227">
        <v>2381</v>
      </c>
      <c r="B2227" t="s">
        <v>805</v>
      </c>
      <c r="C2227" t="s">
        <v>3794</v>
      </c>
      <c r="J2227" t="s">
        <v>1444</v>
      </c>
      <c r="K2227">
        <v>0</v>
      </c>
      <c r="N2227" t="b">
        <v>1</v>
      </c>
      <c r="O2227" t="b">
        <v>0</v>
      </c>
      <c r="P2227" t="b">
        <v>0</v>
      </c>
      <c r="Q2227">
        <v>9</v>
      </c>
      <c r="R2227">
        <v>2</v>
      </c>
      <c r="S2227">
        <v>1</v>
      </c>
      <c r="T2227">
        <v>3</v>
      </c>
      <c r="U2227" t="b">
        <v>1</v>
      </c>
      <c r="V2227" t="s">
        <v>1085</v>
      </c>
      <c r="W2227" t="s">
        <v>3708</v>
      </c>
      <c r="X2227" t="s">
        <v>15467</v>
      </c>
      <c r="Y2227">
        <v>64</v>
      </c>
      <c r="Z2227">
        <v>64</v>
      </c>
      <c r="AA2227">
        <v>9</v>
      </c>
      <c r="AB2227">
        <v>9</v>
      </c>
      <c r="AC2227">
        <v>18</v>
      </c>
    </row>
    <row r="2228" spans="1:29">
      <c r="A2228">
        <v>2382</v>
      </c>
      <c r="B2228" t="s">
        <v>805</v>
      </c>
      <c r="C2228" t="s">
        <v>3795</v>
      </c>
      <c r="J2228" t="s">
        <v>1444</v>
      </c>
      <c r="K2228">
        <v>0</v>
      </c>
      <c r="N2228" t="b">
        <v>1</v>
      </c>
      <c r="O2228" t="b">
        <v>0</v>
      </c>
      <c r="P2228" t="b">
        <v>0</v>
      </c>
      <c r="Q2228">
        <v>9</v>
      </c>
      <c r="R2228">
        <v>2</v>
      </c>
      <c r="S2228">
        <v>1</v>
      </c>
      <c r="T2228">
        <v>3</v>
      </c>
      <c r="U2228" t="b">
        <v>1</v>
      </c>
      <c r="V2228" t="s">
        <v>1085</v>
      </c>
      <c r="W2228" t="s">
        <v>3708</v>
      </c>
      <c r="X2228" t="s">
        <v>14927</v>
      </c>
      <c r="Y2228">
        <v>65</v>
      </c>
      <c r="Z2228">
        <v>65</v>
      </c>
      <c r="AA2228">
        <v>8</v>
      </c>
      <c r="AB2228">
        <v>8</v>
      </c>
      <c r="AC2228">
        <v>18</v>
      </c>
    </row>
    <row r="2229" spans="1:29">
      <c r="A2229">
        <v>2383</v>
      </c>
      <c r="B2229" t="s">
        <v>805</v>
      </c>
      <c r="C2229" t="s">
        <v>3796</v>
      </c>
      <c r="J2229" t="s">
        <v>1444</v>
      </c>
      <c r="K2229">
        <v>0</v>
      </c>
      <c r="N2229" t="b">
        <v>1</v>
      </c>
      <c r="O2229" t="b">
        <v>0</v>
      </c>
      <c r="P2229" t="b">
        <v>0</v>
      </c>
      <c r="Q2229">
        <v>9</v>
      </c>
      <c r="R2229">
        <v>2</v>
      </c>
      <c r="S2229">
        <v>1</v>
      </c>
      <c r="T2229">
        <v>3</v>
      </c>
      <c r="U2229" t="b">
        <v>1</v>
      </c>
      <c r="V2229" t="s">
        <v>1085</v>
      </c>
      <c r="W2229" t="s">
        <v>3708</v>
      </c>
      <c r="X2229" t="s">
        <v>15468</v>
      </c>
      <c r="Y2229">
        <v>65</v>
      </c>
      <c r="Z2229">
        <v>65</v>
      </c>
      <c r="AA2229">
        <v>9</v>
      </c>
      <c r="AB2229">
        <v>9</v>
      </c>
      <c r="AC2229">
        <v>18</v>
      </c>
    </row>
    <row r="2230" spans="1:29">
      <c r="A2230">
        <v>2384</v>
      </c>
      <c r="B2230" t="s">
        <v>805</v>
      </c>
      <c r="C2230" t="s">
        <v>3797</v>
      </c>
      <c r="J2230" t="s">
        <v>1444</v>
      </c>
      <c r="K2230">
        <v>0</v>
      </c>
      <c r="N2230" t="b">
        <v>1</v>
      </c>
      <c r="O2230" t="b">
        <v>0</v>
      </c>
      <c r="P2230" t="b">
        <v>0</v>
      </c>
      <c r="Q2230">
        <v>9</v>
      </c>
      <c r="R2230">
        <v>2</v>
      </c>
      <c r="S2230">
        <v>1</v>
      </c>
      <c r="T2230">
        <v>3</v>
      </c>
      <c r="U2230" t="b">
        <v>1</v>
      </c>
      <c r="V2230" t="s">
        <v>1085</v>
      </c>
      <c r="W2230" t="s">
        <v>3708</v>
      </c>
      <c r="X2230" t="s">
        <v>14928</v>
      </c>
      <c r="Y2230">
        <v>66</v>
      </c>
      <c r="Z2230">
        <v>66</v>
      </c>
      <c r="AA2230">
        <v>8</v>
      </c>
      <c r="AB2230">
        <v>8</v>
      </c>
      <c r="AC2230">
        <v>18</v>
      </c>
    </row>
    <row r="2231" spans="1:29">
      <c r="A2231">
        <v>2385</v>
      </c>
      <c r="B2231" t="s">
        <v>805</v>
      </c>
      <c r="C2231" t="s">
        <v>3798</v>
      </c>
      <c r="J2231" t="s">
        <v>1444</v>
      </c>
      <c r="K2231">
        <v>0</v>
      </c>
      <c r="N2231" t="b">
        <v>1</v>
      </c>
      <c r="O2231" t="b">
        <v>0</v>
      </c>
      <c r="P2231" t="b">
        <v>0</v>
      </c>
      <c r="Q2231">
        <v>9</v>
      </c>
      <c r="R2231">
        <v>2</v>
      </c>
      <c r="S2231">
        <v>1</v>
      </c>
      <c r="T2231">
        <v>3</v>
      </c>
      <c r="U2231" t="b">
        <v>1</v>
      </c>
      <c r="V2231" t="s">
        <v>1085</v>
      </c>
      <c r="W2231" t="s">
        <v>3708</v>
      </c>
      <c r="X2231" t="s">
        <v>14600</v>
      </c>
      <c r="Y2231">
        <v>66</v>
      </c>
      <c r="Z2231">
        <v>66</v>
      </c>
      <c r="AA2231">
        <v>9</v>
      </c>
      <c r="AB2231">
        <v>9</v>
      </c>
      <c r="AC2231">
        <v>18</v>
      </c>
    </row>
    <row r="2232" spans="1:29">
      <c r="A2232">
        <v>2386</v>
      </c>
      <c r="B2232" t="s">
        <v>805</v>
      </c>
      <c r="C2232" t="s">
        <v>3799</v>
      </c>
      <c r="J2232" t="s">
        <v>1444</v>
      </c>
      <c r="K2232">
        <v>0</v>
      </c>
      <c r="N2232" t="b">
        <v>1</v>
      </c>
      <c r="O2232" t="b">
        <v>0</v>
      </c>
      <c r="P2232" t="b">
        <v>0</v>
      </c>
      <c r="Q2232">
        <v>9</v>
      </c>
      <c r="R2232">
        <v>2</v>
      </c>
      <c r="S2232">
        <v>1</v>
      </c>
      <c r="T2232">
        <v>3</v>
      </c>
      <c r="U2232" t="b">
        <v>1</v>
      </c>
      <c r="V2232" t="s">
        <v>1085</v>
      </c>
      <c r="W2232" t="s">
        <v>3708</v>
      </c>
      <c r="X2232" t="s">
        <v>14930</v>
      </c>
      <c r="Y2232">
        <v>68</v>
      </c>
      <c r="Z2232">
        <v>68</v>
      </c>
      <c r="AA2232">
        <v>8</v>
      </c>
      <c r="AB2232">
        <v>8</v>
      </c>
      <c r="AC2232">
        <v>18</v>
      </c>
    </row>
    <row r="2233" spans="1:29">
      <c r="A2233">
        <v>2387</v>
      </c>
      <c r="B2233" t="s">
        <v>805</v>
      </c>
      <c r="C2233" t="s">
        <v>3800</v>
      </c>
      <c r="J2233" t="s">
        <v>1444</v>
      </c>
      <c r="K2233">
        <v>0</v>
      </c>
      <c r="N2233" t="b">
        <v>1</v>
      </c>
      <c r="O2233" t="b">
        <v>0</v>
      </c>
      <c r="P2233" t="b">
        <v>0</v>
      </c>
      <c r="Q2233">
        <v>9</v>
      </c>
      <c r="R2233">
        <v>2</v>
      </c>
      <c r="S2233">
        <v>1</v>
      </c>
      <c r="T2233">
        <v>3</v>
      </c>
      <c r="U2233" t="b">
        <v>1</v>
      </c>
      <c r="V2233" t="s">
        <v>1085</v>
      </c>
      <c r="W2233" t="s">
        <v>3708</v>
      </c>
      <c r="X2233" t="s">
        <v>15469</v>
      </c>
      <c r="Y2233">
        <v>68</v>
      </c>
      <c r="Z2233">
        <v>68</v>
      </c>
      <c r="AA2233">
        <v>9</v>
      </c>
      <c r="AB2233">
        <v>9</v>
      </c>
      <c r="AC2233">
        <v>18</v>
      </c>
    </row>
    <row r="2234" spans="1:29">
      <c r="A2234">
        <v>2388</v>
      </c>
      <c r="B2234" t="s">
        <v>805</v>
      </c>
      <c r="C2234" t="s">
        <v>3801</v>
      </c>
      <c r="J2234" t="s">
        <v>1444</v>
      </c>
      <c r="K2234">
        <v>0</v>
      </c>
      <c r="N2234" t="b">
        <v>1</v>
      </c>
      <c r="O2234" t="b">
        <v>0</v>
      </c>
      <c r="P2234" t="b">
        <v>0</v>
      </c>
      <c r="Q2234">
        <v>9</v>
      </c>
      <c r="R2234">
        <v>2</v>
      </c>
      <c r="S2234">
        <v>1</v>
      </c>
      <c r="T2234">
        <v>3</v>
      </c>
      <c r="U2234" t="b">
        <v>1</v>
      </c>
      <c r="V2234" t="s">
        <v>1085</v>
      </c>
      <c r="W2234" t="s">
        <v>3708</v>
      </c>
      <c r="X2234" t="s">
        <v>14931</v>
      </c>
      <c r="Y2234">
        <v>69</v>
      </c>
      <c r="Z2234">
        <v>69</v>
      </c>
      <c r="AA2234">
        <v>8</v>
      </c>
      <c r="AB2234">
        <v>8</v>
      </c>
      <c r="AC2234">
        <v>18</v>
      </c>
    </row>
    <row r="2235" spans="1:29">
      <c r="A2235">
        <v>2389</v>
      </c>
      <c r="B2235" t="s">
        <v>805</v>
      </c>
      <c r="C2235" t="s">
        <v>3802</v>
      </c>
      <c r="J2235" t="s">
        <v>1444</v>
      </c>
      <c r="K2235">
        <v>0</v>
      </c>
      <c r="N2235" t="b">
        <v>1</v>
      </c>
      <c r="O2235" t="b">
        <v>0</v>
      </c>
      <c r="P2235" t="b">
        <v>0</v>
      </c>
      <c r="Q2235">
        <v>9</v>
      </c>
      <c r="R2235">
        <v>2</v>
      </c>
      <c r="S2235">
        <v>1</v>
      </c>
      <c r="T2235">
        <v>3</v>
      </c>
      <c r="U2235" t="b">
        <v>1</v>
      </c>
      <c r="V2235" t="s">
        <v>1085</v>
      </c>
      <c r="W2235" t="s">
        <v>3708</v>
      </c>
      <c r="X2235" t="s">
        <v>15470</v>
      </c>
      <c r="Y2235">
        <v>69</v>
      </c>
      <c r="Z2235">
        <v>69</v>
      </c>
      <c r="AA2235">
        <v>9</v>
      </c>
      <c r="AB2235">
        <v>9</v>
      </c>
      <c r="AC2235">
        <v>18</v>
      </c>
    </row>
    <row r="2236" spans="1:29">
      <c r="A2236">
        <v>2390</v>
      </c>
      <c r="B2236" t="s">
        <v>805</v>
      </c>
      <c r="C2236" t="s">
        <v>3803</v>
      </c>
      <c r="J2236" t="s">
        <v>1444</v>
      </c>
      <c r="K2236">
        <v>0</v>
      </c>
      <c r="N2236" t="b">
        <v>1</v>
      </c>
      <c r="O2236" t="b">
        <v>0</v>
      </c>
      <c r="P2236" t="b">
        <v>0</v>
      </c>
      <c r="Q2236">
        <v>9</v>
      </c>
      <c r="R2236">
        <v>2</v>
      </c>
      <c r="S2236">
        <v>1</v>
      </c>
      <c r="T2236">
        <v>3</v>
      </c>
      <c r="U2236" t="b">
        <v>1</v>
      </c>
      <c r="V2236" t="s">
        <v>1085</v>
      </c>
      <c r="W2236" t="s">
        <v>3708</v>
      </c>
      <c r="X2236" t="s">
        <v>14932</v>
      </c>
      <c r="Y2236">
        <v>70</v>
      </c>
      <c r="Z2236">
        <v>70</v>
      </c>
      <c r="AA2236">
        <v>8</v>
      </c>
      <c r="AB2236">
        <v>8</v>
      </c>
      <c r="AC2236">
        <v>18</v>
      </c>
    </row>
    <row r="2237" spans="1:29">
      <c r="A2237">
        <v>2391</v>
      </c>
      <c r="B2237" t="s">
        <v>805</v>
      </c>
      <c r="C2237" t="s">
        <v>3804</v>
      </c>
      <c r="J2237" t="s">
        <v>1444</v>
      </c>
      <c r="K2237">
        <v>0</v>
      </c>
      <c r="N2237" t="b">
        <v>1</v>
      </c>
      <c r="O2237" t="b">
        <v>0</v>
      </c>
      <c r="P2237" t="b">
        <v>0</v>
      </c>
      <c r="Q2237">
        <v>9</v>
      </c>
      <c r="R2237">
        <v>2</v>
      </c>
      <c r="S2237">
        <v>1</v>
      </c>
      <c r="T2237">
        <v>3</v>
      </c>
      <c r="U2237" t="b">
        <v>1</v>
      </c>
      <c r="V2237" t="s">
        <v>1085</v>
      </c>
      <c r="W2237" t="s">
        <v>3708</v>
      </c>
      <c r="X2237" t="s">
        <v>15471</v>
      </c>
      <c r="Y2237">
        <v>70</v>
      </c>
      <c r="Z2237">
        <v>70</v>
      </c>
      <c r="AA2237">
        <v>9</v>
      </c>
      <c r="AB2237">
        <v>9</v>
      </c>
      <c r="AC2237">
        <v>18</v>
      </c>
    </row>
    <row r="2238" spans="1:29">
      <c r="A2238">
        <v>2392</v>
      </c>
      <c r="B2238" t="s">
        <v>805</v>
      </c>
      <c r="C2238" t="s">
        <v>3805</v>
      </c>
      <c r="J2238" t="s">
        <v>1444</v>
      </c>
      <c r="K2238">
        <v>0</v>
      </c>
      <c r="N2238" t="b">
        <v>1</v>
      </c>
      <c r="O2238" t="b">
        <v>0</v>
      </c>
      <c r="P2238" t="b">
        <v>0</v>
      </c>
      <c r="Q2238">
        <v>9</v>
      </c>
      <c r="R2238">
        <v>2</v>
      </c>
      <c r="S2238">
        <v>1</v>
      </c>
      <c r="T2238">
        <v>3</v>
      </c>
      <c r="U2238" t="b">
        <v>1</v>
      </c>
      <c r="V2238" t="s">
        <v>1085</v>
      </c>
      <c r="W2238" t="s">
        <v>3708</v>
      </c>
      <c r="X2238" t="s">
        <v>14933</v>
      </c>
      <c r="Y2238">
        <v>71</v>
      </c>
      <c r="Z2238">
        <v>71</v>
      </c>
      <c r="AA2238">
        <v>8</v>
      </c>
      <c r="AB2238">
        <v>8</v>
      </c>
      <c r="AC2238">
        <v>18</v>
      </c>
    </row>
    <row r="2239" spans="1:29">
      <c r="A2239">
        <v>2393</v>
      </c>
      <c r="B2239" t="s">
        <v>805</v>
      </c>
      <c r="C2239" t="s">
        <v>3806</v>
      </c>
      <c r="J2239" t="s">
        <v>1444</v>
      </c>
      <c r="K2239">
        <v>0</v>
      </c>
      <c r="N2239" t="b">
        <v>1</v>
      </c>
      <c r="O2239" t="b">
        <v>0</v>
      </c>
      <c r="P2239" t="b">
        <v>0</v>
      </c>
      <c r="Q2239">
        <v>9</v>
      </c>
      <c r="R2239">
        <v>2</v>
      </c>
      <c r="S2239">
        <v>1</v>
      </c>
      <c r="T2239">
        <v>3</v>
      </c>
      <c r="U2239" t="b">
        <v>1</v>
      </c>
      <c r="V2239" t="s">
        <v>1085</v>
      </c>
      <c r="W2239" t="s">
        <v>3708</v>
      </c>
      <c r="X2239" t="s">
        <v>15472</v>
      </c>
      <c r="Y2239">
        <v>71</v>
      </c>
      <c r="Z2239">
        <v>71</v>
      </c>
      <c r="AA2239">
        <v>9</v>
      </c>
      <c r="AB2239">
        <v>9</v>
      </c>
      <c r="AC2239">
        <v>18</v>
      </c>
    </row>
    <row r="2240" spans="1:29">
      <c r="A2240">
        <v>2394</v>
      </c>
      <c r="B2240" t="s">
        <v>805</v>
      </c>
      <c r="C2240" t="s">
        <v>3807</v>
      </c>
      <c r="J2240" t="s">
        <v>1444</v>
      </c>
      <c r="K2240">
        <v>0</v>
      </c>
      <c r="N2240" t="b">
        <v>1</v>
      </c>
      <c r="O2240" t="b">
        <v>0</v>
      </c>
      <c r="P2240" t="b">
        <v>0</v>
      </c>
      <c r="Q2240">
        <v>9</v>
      </c>
      <c r="R2240">
        <v>2</v>
      </c>
      <c r="S2240">
        <v>1</v>
      </c>
      <c r="T2240">
        <v>3</v>
      </c>
      <c r="U2240" t="b">
        <v>1</v>
      </c>
      <c r="V2240" t="s">
        <v>1085</v>
      </c>
      <c r="W2240" t="s">
        <v>3708</v>
      </c>
      <c r="X2240" t="s">
        <v>14934</v>
      </c>
      <c r="Y2240">
        <v>72</v>
      </c>
      <c r="Z2240">
        <v>72</v>
      </c>
      <c r="AA2240">
        <v>8</v>
      </c>
      <c r="AB2240">
        <v>8</v>
      </c>
      <c r="AC2240">
        <v>18</v>
      </c>
    </row>
    <row r="2241" spans="1:29">
      <c r="A2241">
        <v>2395</v>
      </c>
      <c r="B2241" t="s">
        <v>805</v>
      </c>
      <c r="C2241" t="s">
        <v>3808</v>
      </c>
      <c r="J2241" t="s">
        <v>1444</v>
      </c>
      <c r="K2241">
        <v>0</v>
      </c>
      <c r="N2241" t="b">
        <v>1</v>
      </c>
      <c r="O2241" t="b">
        <v>0</v>
      </c>
      <c r="P2241" t="b">
        <v>0</v>
      </c>
      <c r="Q2241">
        <v>9</v>
      </c>
      <c r="R2241">
        <v>2</v>
      </c>
      <c r="S2241">
        <v>1</v>
      </c>
      <c r="T2241">
        <v>3</v>
      </c>
      <c r="U2241" t="b">
        <v>1</v>
      </c>
      <c r="V2241" t="s">
        <v>1085</v>
      </c>
      <c r="W2241" t="s">
        <v>3708</v>
      </c>
      <c r="X2241" t="s">
        <v>15473</v>
      </c>
      <c r="Y2241">
        <v>72</v>
      </c>
      <c r="Z2241">
        <v>72</v>
      </c>
      <c r="AA2241">
        <v>9</v>
      </c>
      <c r="AB2241">
        <v>9</v>
      </c>
      <c r="AC2241">
        <v>18</v>
      </c>
    </row>
    <row r="2242" spans="1:29">
      <c r="A2242">
        <v>2396</v>
      </c>
      <c r="B2242" t="s">
        <v>805</v>
      </c>
      <c r="C2242" t="s">
        <v>3809</v>
      </c>
      <c r="J2242" t="s">
        <v>1444</v>
      </c>
      <c r="K2242">
        <v>0</v>
      </c>
      <c r="N2242" t="b">
        <v>1</v>
      </c>
      <c r="O2242" t="b">
        <v>0</v>
      </c>
      <c r="P2242" t="b">
        <v>0</v>
      </c>
      <c r="Q2242">
        <v>9</v>
      </c>
      <c r="R2242">
        <v>2</v>
      </c>
      <c r="S2242">
        <v>1</v>
      </c>
      <c r="T2242">
        <v>3</v>
      </c>
      <c r="U2242" t="b">
        <v>1</v>
      </c>
      <c r="V2242" t="s">
        <v>1085</v>
      </c>
      <c r="W2242" t="s">
        <v>3708</v>
      </c>
      <c r="X2242" t="s">
        <v>14935</v>
      </c>
      <c r="Y2242">
        <v>73</v>
      </c>
      <c r="Z2242">
        <v>73</v>
      </c>
      <c r="AA2242">
        <v>8</v>
      </c>
      <c r="AB2242">
        <v>8</v>
      </c>
      <c r="AC2242">
        <v>18</v>
      </c>
    </row>
    <row r="2243" spans="1:29">
      <c r="A2243">
        <v>2397</v>
      </c>
      <c r="B2243" t="s">
        <v>805</v>
      </c>
      <c r="C2243" t="s">
        <v>3810</v>
      </c>
      <c r="J2243" t="s">
        <v>1444</v>
      </c>
      <c r="K2243">
        <v>0</v>
      </c>
      <c r="N2243" t="b">
        <v>1</v>
      </c>
      <c r="O2243" t="b">
        <v>0</v>
      </c>
      <c r="P2243" t="b">
        <v>0</v>
      </c>
      <c r="Q2243">
        <v>9</v>
      </c>
      <c r="R2243">
        <v>2</v>
      </c>
      <c r="S2243">
        <v>1</v>
      </c>
      <c r="T2243">
        <v>3</v>
      </c>
      <c r="U2243" t="b">
        <v>1</v>
      </c>
      <c r="V2243" t="s">
        <v>1085</v>
      </c>
      <c r="W2243" t="s">
        <v>3708</v>
      </c>
      <c r="X2243" t="s">
        <v>15474</v>
      </c>
      <c r="Y2243">
        <v>73</v>
      </c>
      <c r="Z2243">
        <v>73</v>
      </c>
      <c r="AA2243">
        <v>9</v>
      </c>
      <c r="AB2243">
        <v>9</v>
      </c>
      <c r="AC2243">
        <v>18</v>
      </c>
    </row>
    <row r="2244" spans="1:29">
      <c r="A2244">
        <v>2398</v>
      </c>
      <c r="B2244" t="s">
        <v>805</v>
      </c>
      <c r="C2244" t="s">
        <v>3811</v>
      </c>
      <c r="J2244" t="s">
        <v>1444</v>
      </c>
      <c r="K2244">
        <v>0</v>
      </c>
      <c r="N2244" t="b">
        <v>1</v>
      </c>
      <c r="O2244" t="b">
        <v>0</v>
      </c>
      <c r="P2244" t="b">
        <v>0</v>
      </c>
      <c r="Q2244">
        <v>9</v>
      </c>
      <c r="R2244">
        <v>2</v>
      </c>
      <c r="S2244">
        <v>1</v>
      </c>
      <c r="T2244">
        <v>3</v>
      </c>
      <c r="U2244" t="b">
        <v>1</v>
      </c>
      <c r="V2244" t="s">
        <v>1085</v>
      </c>
      <c r="W2244" t="s">
        <v>3708</v>
      </c>
      <c r="X2244" t="s">
        <v>14936</v>
      </c>
      <c r="Y2244">
        <v>74</v>
      </c>
      <c r="Z2244">
        <v>74</v>
      </c>
      <c r="AA2244">
        <v>8</v>
      </c>
      <c r="AB2244">
        <v>8</v>
      </c>
      <c r="AC2244">
        <v>18</v>
      </c>
    </row>
    <row r="2245" spans="1:29">
      <c r="A2245">
        <v>2399</v>
      </c>
      <c r="B2245" t="s">
        <v>805</v>
      </c>
      <c r="C2245" t="s">
        <v>3812</v>
      </c>
      <c r="J2245" t="s">
        <v>1444</v>
      </c>
      <c r="K2245">
        <v>0</v>
      </c>
      <c r="N2245" t="b">
        <v>1</v>
      </c>
      <c r="O2245" t="b">
        <v>0</v>
      </c>
      <c r="P2245" t="b">
        <v>0</v>
      </c>
      <c r="Q2245">
        <v>9</v>
      </c>
      <c r="R2245">
        <v>2</v>
      </c>
      <c r="S2245">
        <v>1</v>
      </c>
      <c r="T2245">
        <v>3</v>
      </c>
      <c r="U2245" t="b">
        <v>1</v>
      </c>
      <c r="V2245" t="s">
        <v>1085</v>
      </c>
      <c r="W2245" t="s">
        <v>3708</v>
      </c>
      <c r="X2245" t="s">
        <v>15475</v>
      </c>
      <c r="Y2245">
        <v>74</v>
      </c>
      <c r="Z2245">
        <v>74</v>
      </c>
      <c r="AA2245">
        <v>9</v>
      </c>
      <c r="AB2245">
        <v>9</v>
      </c>
      <c r="AC2245">
        <v>18</v>
      </c>
    </row>
    <row r="2246" spans="1:29">
      <c r="A2246">
        <v>2400</v>
      </c>
      <c r="B2246" t="s">
        <v>805</v>
      </c>
      <c r="C2246" t="s">
        <v>3813</v>
      </c>
      <c r="J2246" t="s">
        <v>1444</v>
      </c>
      <c r="K2246">
        <v>0</v>
      </c>
      <c r="N2246" t="b">
        <v>1</v>
      </c>
      <c r="O2246" t="b">
        <v>0</v>
      </c>
      <c r="P2246" t="b">
        <v>0</v>
      </c>
      <c r="Q2246">
        <v>9</v>
      </c>
      <c r="R2246">
        <v>2</v>
      </c>
      <c r="S2246">
        <v>1</v>
      </c>
      <c r="T2246">
        <v>3</v>
      </c>
      <c r="U2246" t="b">
        <v>1</v>
      </c>
      <c r="V2246" t="s">
        <v>1085</v>
      </c>
      <c r="W2246" t="s">
        <v>3708</v>
      </c>
      <c r="X2246" t="s">
        <v>14937</v>
      </c>
      <c r="Y2246">
        <v>75</v>
      </c>
      <c r="Z2246">
        <v>75</v>
      </c>
      <c r="AA2246">
        <v>8</v>
      </c>
      <c r="AB2246">
        <v>8</v>
      </c>
      <c r="AC2246">
        <v>18</v>
      </c>
    </row>
    <row r="2247" spans="1:29">
      <c r="A2247">
        <v>2401</v>
      </c>
      <c r="B2247" t="s">
        <v>805</v>
      </c>
      <c r="C2247" t="s">
        <v>3814</v>
      </c>
      <c r="J2247" t="s">
        <v>1444</v>
      </c>
      <c r="K2247">
        <v>0</v>
      </c>
      <c r="N2247" t="b">
        <v>1</v>
      </c>
      <c r="O2247" t="b">
        <v>0</v>
      </c>
      <c r="P2247" t="b">
        <v>0</v>
      </c>
      <c r="Q2247">
        <v>9</v>
      </c>
      <c r="R2247">
        <v>2</v>
      </c>
      <c r="S2247">
        <v>1</v>
      </c>
      <c r="T2247">
        <v>3</v>
      </c>
      <c r="U2247" t="b">
        <v>1</v>
      </c>
      <c r="V2247" t="s">
        <v>1085</v>
      </c>
      <c r="W2247" t="s">
        <v>3708</v>
      </c>
      <c r="X2247" t="s">
        <v>15476</v>
      </c>
      <c r="Y2247">
        <v>75</v>
      </c>
      <c r="Z2247">
        <v>75</v>
      </c>
      <c r="AA2247">
        <v>9</v>
      </c>
      <c r="AB2247">
        <v>9</v>
      </c>
      <c r="AC2247">
        <v>18</v>
      </c>
    </row>
    <row r="2248" spans="1:29">
      <c r="A2248">
        <v>2402</v>
      </c>
      <c r="B2248" t="s">
        <v>805</v>
      </c>
      <c r="C2248" t="s">
        <v>3815</v>
      </c>
      <c r="J2248" t="s">
        <v>1444</v>
      </c>
      <c r="K2248">
        <v>0</v>
      </c>
      <c r="N2248" t="b">
        <v>1</v>
      </c>
      <c r="O2248" t="b">
        <v>0</v>
      </c>
      <c r="P2248" t="b">
        <v>0</v>
      </c>
      <c r="Q2248">
        <v>9</v>
      </c>
      <c r="R2248">
        <v>2</v>
      </c>
      <c r="S2248">
        <v>1</v>
      </c>
      <c r="T2248">
        <v>3</v>
      </c>
      <c r="U2248" t="b">
        <v>1</v>
      </c>
      <c r="V2248" t="s">
        <v>1085</v>
      </c>
      <c r="W2248" t="s">
        <v>3708</v>
      </c>
      <c r="X2248" t="s">
        <v>14938</v>
      </c>
      <c r="Y2248">
        <v>76</v>
      </c>
      <c r="Z2248">
        <v>76</v>
      </c>
      <c r="AA2248">
        <v>8</v>
      </c>
      <c r="AB2248">
        <v>8</v>
      </c>
      <c r="AC2248">
        <v>18</v>
      </c>
    </row>
    <row r="2249" spans="1:29">
      <c r="A2249">
        <v>2403</v>
      </c>
      <c r="B2249" t="s">
        <v>805</v>
      </c>
      <c r="C2249" t="s">
        <v>3816</v>
      </c>
      <c r="J2249" t="s">
        <v>1444</v>
      </c>
      <c r="K2249">
        <v>0</v>
      </c>
      <c r="N2249" t="b">
        <v>1</v>
      </c>
      <c r="O2249" t="b">
        <v>0</v>
      </c>
      <c r="P2249" t="b">
        <v>0</v>
      </c>
      <c r="Q2249">
        <v>9</v>
      </c>
      <c r="R2249">
        <v>2</v>
      </c>
      <c r="S2249">
        <v>1</v>
      </c>
      <c r="T2249">
        <v>3</v>
      </c>
      <c r="U2249" t="b">
        <v>1</v>
      </c>
      <c r="V2249" t="s">
        <v>1085</v>
      </c>
      <c r="W2249" t="s">
        <v>3708</v>
      </c>
      <c r="X2249" t="s">
        <v>14453</v>
      </c>
      <c r="Y2249">
        <v>76</v>
      </c>
      <c r="Z2249">
        <v>76</v>
      </c>
      <c r="AA2249">
        <v>9</v>
      </c>
      <c r="AB2249">
        <v>9</v>
      </c>
      <c r="AC2249">
        <v>18</v>
      </c>
    </row>
    <row r="2250" spans="1:29">
      <c r="A2250">
        <v>2404</v>
      </c>
      <c r="B2250" t="s">
        <v>805</v>
      </c>
      <c r="C2250" t="s">
        <v>3817</v>
      </c>
      <c r="J2250" t="s">
        <v>1444</v>
      </c>
      <c r="K2250">
        <v>0</v>
      </c>
      <c r="N2250" t="b">
        <v>1</v>
      </c>
      <c r="O2250" t="b">
        <v>0</v>
      </c>
      <c r="P2250" t="b">
        <v>0</v>
      </c>
      <c r="Q2250">
        <v>9</v>
      </c>
      <c r="R2250">
        <v>2</v>
      </c>
      <c r="S2250">
        <v>1</v>
      </c>
      <c r="T2250">
        <v>3</v>
      </c>
      <c r="U2250" t="b">
        <v>1</v>
      </c>
      <c r="V2250" t="s">
        <v>1085</v>
      </c>
      <c r="W2250" t="s">
        <v>3708</v>
      </c>
      <c r="X2250" t="s">
        <v>14943</v>
      </c>
      <c r="Y2250">
        <v>77</v>
      </c>
      <c r="Z2250">
        <v>77</v>
      </c>
      <c r="AA2250">
        <v>8</v>
      </c>
      <c r="AB2250">
        <v>8</v>
      </c>
      <c r="AC2250">
        <v>18</v>
      </c>
    </row>
    <row r="2251" spans="1:29">
      <c r="A2251">
        <v>2405</v>
      </c>
      <c r="B2251" t="s">
        <v>805</v>
      </c>
      <c r="C2251" t="s">
        <v>3818</v>
      </c>
      <c r="J2251" t="s">
        <v>1444</v>
      </c>
      <c r="K2251">
        <v>0</v>
      </c>
      <c r="N2251" t="b">
        <v>1</v>
      </c>
      <c r="O2251" t="b">
        <v>0</v>
      </c>
      <c r="P2251" t="b">
        <v>0</v>
      </c>
      <c r="Q2251">
        <v>9</v>
      </c>
      <c r="R2251">
        <v>2</v>
      </c>
      <c r="S2251">
        <v>1</v>
      </c>
      <c r="T2251">
        <v>3</v>
      </c>
      <c r="U2251" t="b">
        <v>1</v>
      </c>
      <c r="V2251" t="s">
        <v>1085</v>
      </c>
      <c r="W2251" t="s">
        <v>3708</v>
      </c>
      <c r="X2251" t="s">
        <v>15477</v>
      </c>
      <c r="Y2251">
        <v>77</v>
      </c>
      <c r="Z2251">
        <v>77</v>
      </c>
      <c r="AA2251">
        <v>9</v>
      </c>
      <c r="AB2251">
        <v>9</v>
      </c>
      <c r="AC2251">
        <v>18</v>
      </c>
    </row>
    <row r="2252" spans="1:29">
      <c r="A2252">
        <v>2406</v>
      </c>
      <c r="B2252" t="s">
        <v>805</v>
      </c>
      <c r="C2252" t="s">
        <v>3819</v>
      </c>
      <c r="J2252" t="s">
        <v>1444</v>
      </c>
      <c r="K2252">
        <v>0</v>
      </c>
      <c r="N2252" t="b">
        <v>1</v>
      </c>
      <c r="O2252" t="b">
        <v>0</v>
      </c>
      <c r="P2252" t="b">
        <v>0</v>
      </c>
      <c r="Q2252">
        <v>9</v>
      </c>
      <c r="R2252">
        <v>2</v>
      </c>
      <c r="S2252">
        <v>1</v>
      </c>
      <c r="T2252">
        <v>3</v>
      </c>
      <c r="U2252" t="b">
        <v>1</v>
      </c>
      <c r="V2252" t="s">
        <v>1085</v>
      </c>
      <c r="W2252" t="s">
        <v>3708</v>
      </c>
      <c r="X2252" t="s">
        <v>14948</v>
      </c>
      <c r="Y2252">
        <v>78</v>
      </c>
      <c r="Z2252">
        <v>78</v>
      </c>
      <c r="AA2252">
        <v>8</v>
      </c>
      <c r="AB2252">
        <v>8</v>
      </c>
      <c r="AC2252">
        <v>18</v>
      </c>
    </row>
    <row r="2253" spans="1:29">
      <c r="A2253">
        <v>2407</v>
      </c>
      <c r="B2253" t="s">
        <v>805</v>
      </c>
      <c r="C2253" t="s">
        <v>3820</v>
      </c>
      <c r="J2253" t="s">
        <v>1444</v>
      </c>
      <c r="K2253">
        <v>0</v>
      </c>
      <c r="N2253" t="b">
        <v>1</v>
      </c>
      <c r="O2253" t="b">
        <v>0</v>
      </c>
      <c r="P2253" t="b">
        <v>0</v>
      </c>
      <c r="Q2253">
        <v>9</v>
      </c>
      <c r="R2253">
        <v>2</v>
      </c>
      <c r="S2253">
        <v>1</v>
      </c>
      <c r="T2253">
        <v>3</v>
      </c>
      <c r="U2253" t="b">
        <v>1</v>
      </c>
      <c r="V2253" t="s">
        <v>1085</v>
      </c>
      <c r="W2253" t="s">
        <v>3708</v>
      </c>
      <c r="X2253" t="s">
        <v>15478</v>
      </c>
      <c r="Y2253">
        <v>78</v>
      </c>
      <c r="Z2253">
        <v>78</v>
      </c>
      <c r="AA2253">
        <v>9</v>
      </c>
      <c r="AB2253">
        <v>9</v>
      </c>
      <c r="AC2253">
        <v>18</v>
      </c>
    </row>
    <row r="2254" spans="1:29">
      <c r="A2254">
        <v>2408</v>
      </c>
      <c r="B2254" t="s">
        <v>805</v>
      </c>
      <c r="C2254" t="s">
        <v>3821</v>
      </c>
      <c r="J2254" t="s">
        <v>1444</v>
      </c>
      <c r="K2254">
        <v>0</v>
      </c>
      <c r="N2254" t="b">
        <v>1</v>
      </c>
      <c r="O2254" t="b">
        <v>0</v>
      </c>
      <c r="P2254" t="b">
        <v>0</v>
      </c>
      <c r="Q2254">
        <v>9</v>
      </c>
      <c r="R2254">
        <v>2</v>
      </c>
      <c r="S2254">
        <v>1</v>
      </c>
      <c r="T2254">
        <v>3</v>
      </c>
      <c r="U2254" t="b">
        <v>1</v>
      </c>
      <c r="V2254" t="s">
        <v>1085</v>
      </c>
      <c r="W2254" t="s">
        <v>3708</v>
      </c>
      <c r="X2254" t="s">
        <v>15479</v>
      </c>
      <c r="Y2254">
        <v>79</v>
      </c>
      <c r="Z2254">
        <v>79</v>
      </c>
      <c r="AA2254">
        <v>8</v>
      </c>
      <c r="AB2254">
        <v>8</v>
      </c>
      <c r="AC2254">
        <v>18</v>
      </c>
    </row>
    <row r="2255" spans="1:29">
      <c r="A2255">
        <v>2409</v>
      </c>
      <c r="B2255" t="s">
        <v>805</v>
      </c>
      <c r="C2255" t="s">
        <v>3822</v>
      </c>
      <c r="J2255" t="s">
        <v>1444</v>
      </c>
      <c r="K2255">
        <v>0</v>
      </c>
      <c r="N2255" t="b">
        <v>1</v>
      </c>
      <c r="O2255" t="b">
        <v>0</v>
      </c>
      <c r="P2255" t="b">
        <v>0</v>
      </c>
      <c r="Q2255">
        <v>9</v>
      </c>
      <c r="R2255">
        <v>2</v>
      </c>
      <c r="S2255">
        <v>1</v>
      </c>
      <c r="T2255">
        <v>3</v>
      </c>
      <c r="U2255" t="b">
        <v>1</v>
      </c>
      <c r="V2255" t="s">
        <v>1085</v>
      </c>
      <c r="W2255" t="s">
        <v>3708</v>
      </c>
      <c r="X2255" t="s">
        <v>15480</v>
      </c>
      <c r="Y2255">
        <v>79</v>
      </c>
      <c r="Z2255">
        <v>79</v>
      </c>
      <c r="AA2255">
        <v>9</v>
      </c>
      <c r="AB2255">
        <v>9</v>
      </c>
      <c r="AC2255">
        <v>18</v>
      </c>
    </row>
    <row r="2256" spans="1:29">
      <c r="A2256">
        <v>2410</v>
      </c>
      <c r="B2256" t="s">
        <v>805</v>
      </c>
      <c r="C2256" t="s">
        <v>3823</v>
      </c>
      <c r="J2256" t="s">
        <v>1444</v>
      </c>
      <c r="K2256">
        <v>0</v>
      </c>
      <c r="N2256" t="b">
        <v>1</v>
      </c>
      <c r="O2256" t="b">
        <v>0</v>
      </c>
      <c r="P2256" t="b">
        <v>0</v>
      </c>
      <c r="Q2256">
        <v>9</v>
      </c>
      <c r="R2256">
        <v>2</v>
      </c>
      <c r="S2256">
        <v>1</v>
      </c>
      <c r="T2256">
        <v>3</v>
      </c>
      <c r="U2256" t="b">
        <v>1</v>
      </c>
      <c r="V2256" t="s">
        <v>1085</v>
      </c>
      <c r="W2256" t="s">
        <v>3708</v>
      </c>
      <c r="X2256" t="s">
        <v>15125</v>
      </c>
      <c r="Y2256">
        <v>80</v>
      </c>
      <c r="Z2256">
        <v>80</v>
      </c>
      <c r="AA2256">
        <v>8</v>
      </c>
      <c r="AB2256">
        <v>8</v>
      </c>
      <c r="AC2256">
        <v>18</v>
      </c>
    </row>
    <row r="2257" spans="1:29">
      <c r="A2257">
        <v>2411</v>
      </c>
      <c r="B2257" t="s">
        <v>805</v>
      </c>
      <c r="C2257" t="s">
        <v>3824</v>
      </c>
      <c r="J2257" t="s">
        <v>1444</v>
      </c>
      <c r="K2257">
        <v>0</v>
      </c>
      <c r="N2257" t="b">
        <v>1</v>
      </c>
      <c r="O2257" t="b">
        <v>0</v>
      </c>
      <c r="P2257" t="b">
        <v>0</v>
      </c>
      <c r="Q2257">
        <v>9</v>
      </c>
      <c r="R2257">
        <v>2</v>
      </c>
      <c r="S2257">
        <v>1</v>
      </c>
      <c r="T2257">
        <v>3</v>
      </c>
      <c r="U2257" t="b">
        <v>1</v>
      </c>
      <c r="V2257" t="s">
        <v>1085</v>
      </c>
      <c r="W2257" t="s">
        <v>3708</v>
      </c>
      <c r="X2257" t="s">
        <v>15481</v>
      </c>
      <c r="Y2257">
        <v>80</v>
      </c>
      <c r="Z2257">
        <v>80</v>
      </c>
      <c r="AA2257">
        <v>9</v>
      </c>
      <c r="AB2257">
        <v>9</v>
      </c>
      <c r="AC2257">
        <v>18</v>
      </c>
    </row>
    <row r="2258" spans="1:29">
      <c r="A2258">
        <v>2412</v>
      </c>
      <c r="B2258" t="s">
        <v>805</v>
      </c>
      <c r="C2258" t="s">
        <v>3825</v>
      </c>
      <c r="J2258" t="s">
        <v>1444</v>
      </c>
      <c r="K2258">
        <v>0</v>
      </c>
      <c r="N2258" t="b">
        <v>1</v>
      </c>
      <c r="O2258" t="b">
        <v>0</v>
      </c>
      <c r="P2258" t="b">
        <v>0</v>
      </c>
      <c r="Q2258">
        <v>9</v>
      </c>
      <c r="R2258">
        <v>2</v>
      </c>
      <c r="S2258">
        <v>1</v>
      </c>
      <c r="T2258">
        <v>3</v>
      </c>
      <c r="U2258" t="b">
        <v>1</v>
      </c>
      <c r="V2258" t="s">
        <v>1085</v>
      </c>
      <c r="W2258" t="s">
        <v>3708</v>
      </c>
      <c r="X2258" t="s">
        <v>15126</v>
      </c>
      <c r="Y2258">
        <v>81</v>
      </c>
      <c r="Z2258">
        <v>81</v>
      </c>
      <c r="AA2258">
        <v>8</v>
      </c>
      <c r="AB2258">
        <v>8</v>
      </c>
      <c r="AC2258">
        <v>18</v>
      </c>
    </row>
    <row r="2259" spans="1:29">
      <c r="A2259">
        <v>2413</v>
      </c>
      <c r="B2259" t="s">
        <v>805</v>
      </c>
      <c r="C2259" t="s">
        <v>3826</v>
      </c>
      <c r="J2259" t="s">
        <v>1444</v>
      </c>
      <c r="K2259">
        <v>0</v>
      </c>
      <c r="N2259" t="b">
        <v>1</v>
      </c>
      <c r="O2259" t="b">
        <v>0</v>
      </c>
      <c r="P2259" t="b">
        <v>0</v>
      </c>
      <c r="Q2259">
        <v>9</v>
      </c>
      <c r="R2259">
        <v>2</v>
      </c>
      <c r="S2259">
        <v>1</v>
      </c>
      <c r="T2259">
        <v>3</v>
      </c>
      <c r="U2259" t="b">
        <v>1</v>
      </c>
      <c r="V2259" t="s">
        <v>1085</v>
      </c>
      <c r="W2259" t="s">
        <v>3708</v>
      </c>
      <c r="X2259" t="s">
        <v>15482</v>
      </c>
      <c r="Y2259">
        <v>81</v>
      </c>
      <c r="Z2259">
        <v>81</v>
      </c>
      <c r="AA2259">
        <v>9</v>
      </c>
      <c r="AB2259">
        <v>9</v>
      </c>
      <c r="AC2259">
        <v>18</v>
      </c>
    </row>
    <row r="2260" spans="1:29">
      <c r="A2260">
        <v>2414</v>
      </c>
      <c r="B2260" t="s">
        <v>805</v>
      </c>
      <c r="C2260" t="s">
        <v>3827</v>
      </c>
      <c r="J2260" t="s">
        <v>1444</v>
      </c>
      <c r="K2260">
        <v>0</v>
      </c>
      <c r="N2260" t="b">
        <v>1</v>
      </c>
      <c r="O2260" t="b">
        <v>0</v>
      </c>
      <c r="P2260" t="b">
        <v>0</v>
      </c>
      <c r="Q2260">
        <v>9</v>
      </c>
      <c r="R2260">
        <v>2</v>
      </c>
      <c r="S2260">
        <v>1</v>
      </c>
      <c r="T2260">
        <v>3</v>
      </c>
      <c r="U2260" t="b">
        <v>1</v>
      </c>
      <c r="V2260" t="s">
        <v>1085</v>
      </c>
      <c r="W2260" t="s">
        <v>3708</v>
      </c>
      <c r="X2260" t="s">
        <v>15127</v>
      </c>
      <c r="Y2260">
        <v>82</v>
      </c>
      <c r="Z2260">
        <v>82</v>
      </c>
      <c r="AA2260">
        <v>8</v>
      </c>
      <c r="AB2260">
        <v>8</v>
      </c>
      <c r="AC2260">
        <v>18</v>
      </c>
    </row>
    <row r="2261" spans="1:29">
      <c r="A2261">
        <v>2415</v>
      </c>
      <c r="B2261" t="s">
        <v>805</v>
      </c>
      <c r="C2261" t="s">
        <v>3828</v>
      </c>
      <c r="J2261" t="s">
        <v>1444</v>
      </c>
      <c r="K2261">
        <v>0</v>
      </c>
      <c r="N2261" t="b">
        <v>1</v>
      </c>
      <c r="O2261" t="b">
        <v>0</v>
      </c>
      <c r="P2261" t="b">
        <v>0</v>
      </c>
      <c r="Q2261">
        <v>9</v>
      </c>
      <c r="R2261">
        <v>2</v>
      </c>
      <c r="S2261">
        <v>1</v>
      </c>
      <c r="T2261">
        <v>3</v>
      </c>
      <c r="U2261" t="b">
        <v>1</v>
      </c>
      <c r="V2261" t="s">
        <v>1085</v>
      </c>
      <c r="W2261" t="s">
        <v>3708</v>
      </c>
      <c r="X2261" t="s">
        <v>15483</v>
      </c>
      <c r="Y2261">
        <v>82</v>
      </c>
      <c r="Z2261">
        <v>82</v>
      </c>
      <c r="AA2261">
        <v>9</v>
      </c>
      <c r="AB2261">
        <v>9</v>
      </c>
      <c r="AC2261">
        <v>18</v>
      </c>
    </row>
    <row r="2262" spans="1:29">
      <c r="A2262">
        <v>2416</v>
      </c>
      <c r="B2262" t="s">
        <v>805</v>
      </c>
      <c r="C2262" t="s">
        <v>3829</v>
      </c>
      <c r="J2262" t="s">
        <v>1444</v>
      </c>
      <c r="K2262">
        <v>0</v>
      </c>
      <c r="N2262" t="b">
        <v>0</v>
      </c>
      <c r="O2262" t="b">
        <v>1</v>
      </c>
      <c r="P2262" t="b">
        <v>0</v>
      </c>
      <c r="Q2262">
        <v>9</v>
      </c>
      <c r="R2262">
        <v>2</v>
      </c>
      <c r="S2262">
        <v>1</v>
      </c>
      <c r="T2262">
        <v>3</v>
      </c>
      <c r="U2262" t="b">
        <v>1</v>
      </c>
      <c r="V2262" t="s">
        <v>1085</v>
      </c>
      <c r="W2262" t="s">
        <v>3708</v>
      </c>
      <c r="X2262" t="s">
        <v>15128</v>
      </c>
      <c r="Y2262">
        <v>83</v>
      </c>
      <c r="Z2262">
        <v>83</v>
      </c>
      <c r="AA2262">
        <v>8</v>
      </c>
      <c r="AB2262">
        <v>8</v>
      </c>
      <c r="AC2262">
        <v>18</v>
      </c>
    </row>
    <row r="2263" spans="1:29">
      <c r="A2263">
        <v>2417</v>
      </c>
      <c r="B2263" t="s">
        <v>805</v>
      </c>
      <c r="C2263" t="s">
        <v>3830</v>
      </c>
      <c r="J2263" t="s">
        <v>1444</v>
      </c>
      <c r="K2263">
        <v>0</v>
      </c>
      <c r="N2263" t="b">
        <v>0</v>
      </c>
      <c r="O2263" t="b">
        <v>1</v>
      </c>
      <c r="P2263" t="b">
        <v>0</v>
      </c>
      <c r="Q2263">
        <v>9</v>
      </c>
      <c r="R2263">
        <v>2</v>
      </c>
      <c r="S2263">
        <v>1</v>
      </c>
      <c r="T2263">
        <v>3</v>
      </c>
      <c r="U2263" t="b">
        <v>1</v>
      </c>
      <c r="V2263" t="s">
        <v>1085</v>
      </c>
      <c r="W2263" t="s">
        <v>3708</v>
      </c>
      <c r="X2263" t="s">
        <v>15484</v>
      </c>
      <c r="Y2263">
        <v>83</v>
      </c>
      <c r="Z2263">
        <v>83</v>
      </c>
      <c r="AA2263">
        <v>9</v>
      </c>
      <c r="AB2263">
        <v>9</v>
      </c>
      <c r="AC2263">
        <v>18</v>
      </c>
    </row>
    <row r="2264" spans="1:29">
      <c r="A2264">
        <v>2418</v>
      </c>
      <c r="B2264" t="s">
        <v>805</v>
      </c>
      <c r="C2264" t="s">
        <v>3831</v>
      </c>
      <c r="J2264" t="s">
        <v>1444</v>
      </c>
      <c r="K2264">
        <v>0</v>
      </c>
      <c r="N2264" t="b">
        <v>1</v>
      </c>
      <c r="O2264" t="b">
        <v>0</v>
      </c>
      <c r="P2264" t="b">
        <v>0</v>
      </c>
      <c r="Q2264">
        <v>9</v>
      </c>
      <c r="R2264">
        <v>2</v>
      </c>
      <c r="S2264">
        <v>1</v>
      </c>
      <c r="T2264">
        <v>3</v>
      </c>
      <c r="U2264" t="b">
        <v>1</v>
      </c>
      <c r="V2264" t="s">
        <v>1085</v>
      </c>
      <c r="W2264" t="s">
        <v>3708</v>
      </c>
      <c r="X2264" t="s">
        <v>15131</v>
      </c>
      <c r="Y2264">
        <v>86</v>
      </c>
      <c r="Z2264">
        <v>86</v>
      </c>
      <c r="AA2264">
        <v>8</v>
      </c>
      <c r="AB2264">
        <v>8</v>
      </c>
      <c r="AC2264">
        <v>18</v>
      </c>
    </row>
    <row r="2265" spans="1:29">
      <c r="A2265">
        <v>2419</v>
      </c>
      <c r="B2265" t="s">
        <v>805</v>
      </c>
      <c r="C2265" t="s">
        <v>3832</v>
      </c>
      <c r="J2265" t="s">
        <v>1444</v>
      </c>
      <c r="K2265">
        <v>0</v>
      </c>
      <c r="N2265" t="b">
        <v>0</v>
      </c>
      <c r="O2265" t="b">
        <v>1</v>
      </c>
      <c r="P2265" t="b">
        <v>0</v>
      </c>
      <c r="Q2265">
        <v>9</v>
      </c>
      <c r="R2265">
        <v>2</v>
      </c>
      <c r="S2265">
        <v>1</v>
      </c>
      <c r="T2265">
        <v>3</v>
      </c>
      <c r="U2265" t="b">
        <v>1</v>
      </c>
      <c r="V2265" t="s">
        <v>1085</v>
      </c>
      <c r="W2265" t="s">
        <v>3708</v>
      </c>
      <c r="X2265" t="s">
        <v>15485</v>
      </c>
      <c r="Y2265">
        <v>86</v>
      </c>
      <c r="Z2265">
        <v>86</v>
      </c>
      <c r="AA2265">
        <v>9</v>
      </c>
      <c r="AB2265">
        <v>9</v>
      </c>
      <c r="AC2265">
        <v>18</v>
      </c>
    </row>
    <row r="2266" spans="1:29">
      <c r="A2266">
        <v>2420</v>
      </c>
      <c r="B2266" t="s">
        <v>805</v>
      </c>
      <c r="C2266" t="s">
        <v>3833</v>
      </c>
      <c r="J2266" t="s">
        <v>1444</v>
      </c>
      <c r="K2266">
        <v>0</v>
      </c>
      <c r="N2266" t="b">
        <v>1</v>
      </c>
      <c r="O2266" t="b">
        <v>0</v>
      </c>
      <c r="P2266" t="b">
        <v>0</v>
      </c>
      <c r="Q2266">
        <v>9</v>
      </c>
      <c r="R2266">
        <v>2</v>
      </c>
      <c r="S2266">
        <v>1</v>
      </c>
      <c r="T2266">
        <v>3</v>
      </c>
      <c r="U2266" t="b">
        <v>1</v>
      </c>
      <c r="V2266" t="s">
        <v>1085</v>
      </c>
      <c r="W2266" t="s">
        <v>3708</v>
      </c>
      <c r="X2266" t="s">
        <v>15132</v>
      </c>
      <c r="Y2266">
        <v>87</v>
      </c>
      <c r="Z2266">
        <v>87</v>
      </c>
      <c r="AA2266">
        <v>8</v>
      </c>
      <c r="AB2266">
        <v>8</v>
      </c>
      <c r="AC2266">
        <v>18</v>
      </c>
    </row>
    <row r="2267" spans="1:29">
      <c r="A2267">
        <v>2421</v>
      </c>
      <c r="B2267" t="s">
        <v>805</v>
      </c>
      <c r="C2267" t="s">
        <v>3834</v>
      </c>
      <c r="J2267" t="s">
        <v>1444</v>
      </c>
      <c r="K2267">
        <v>0</v>
      </c>
      <c r="N2267" t="b">
        <v>1</v>
      </c>
      <c r="O2267" t="b">
        <v>0</v>
      </c>
      <c r="P2267" t="b">
        <v>0</v>
      </c>
      <c r="Q2267">
        <v>9</v>
      </c>
      <c r="R2267">
        <v>2</v>
      </c>
      <c r="S2267">
        <v>1</v>
      </c>
      <c r="T2267">
        <v>3</v>
      </c>
      <c r="U2267" t="b">
        <v>1</v>
      </c>
      <c r="V2267" t="s">
        <v>1085</v>
      </c>
      <c r="W2267" t="s">
        <v>3708</v>
      </c>
      <c r="X2267" t="s">
        <v>15486</v>
      </c>
      <c r="Y2267">
        <v>87</v>
      </c>
      <c r="Z2267">
        <v>87</v>
      </c>
      <c r="AA2267">
        <v>9</v>
      </c>
      <c r="AB2267">
        <v>9</v>
      </c>
      <c r="AC2267">
        <v>18</v>
      </c>
    </row>
    <row r="2268" spans="1:29">
      <c r="A2268">
        <v>2422</v>
      </c>
      <c r="B2268" t="s">
        <v>805</v>
      </c>
      <c r="C2268" t="s">
        <v>3835</v>
      </c>
      <c r="J2268" t="s">
        <v>1444</v>
      </c>
      <c r="K2268">
        <v>0</v>
      </c>
      <c r="N2268" t="b">
        <v>0</v>
      </c>
      <c r="O2268" t="b">
        <v>1</v>
      </c>
      <c r="P2268" t="b">
        <v>0</v>
      </c>
      <c r="Q2268">
        <v>9</v>
      </c>
      <c r="R2268">
        <v>2</v>
      </c>
      <c r="S2268">
        <v>1</v>
      </c>
      <c r="T2268">
        <v>3</v>
      </c>
      <c r="U2268" t="b">
        <v>1</v>
      </c>
      <c r="V2268" t="s">
        <v>1085</v>
      </c>
      <c r="W2268" t="s">
        <v>3708</v>
      </c>
      <c r="X2268" t="s">
        <v>15133</v>
      </c>
      <c r="Y2268">
        <v>88</v>
      </c>
      <c r="Z2268">
        <v>88</v>
      </c>
      <c r="AA2268">
        <v>8</v>
      </c>
      <c r="AB2268">
        <v>8</v>
      </c>
      <c r="AC2268">
        <v>18</v>
      </c>
    </row>
    <row r="2269" spans="1:29">
      <c r="A2269">
        <v>2423</v>
      </c>
      <c r="B2269" t="s">
        <v>805</v>
      </c>
      <c r="C2269" t="s">
        <v>3836</v>
      </c>
      <c r="J2269" t="s">
        <v>1444</v>
      </c>
      <c r="K2269">
        <v>0</v>
      </c>
      <c r="N2269" t="b">
        <v>0</v>
      </c>
      <c r="O2269" t="b">
        <v>1</v>
      </c>
      <c r="P2269" t="b">
        <v>0</v>
      </c>
      <c r="Q2269">
        <v>9</v>
      </c>
      <c r="R2269">
        <v>2</v>
      </c>
      <c r="S2269">
        <v>1</v>
      </c>
      <c r="T2269">
        <v>3</v>
      </c>
      <c r="U2269" t="b">
        <v>1</v>
      </c>
      <c r="V2269" t="s">
        <v>1085</v>
      </c>
      <c r="W2269" t="s">
        <v>3708</v>
      </c>
      <c r="X2269" t="s">
        <v>15487</v>
      </c>
      <c r="Y2269">
        <v>88</v>
      </c>
      <c r="Z2269">
        <v>88</v>
      </c>
      <c r="AA2269">
        <v>9</v>
      </c>
      <c r="AB2269">
        <v>9</v>
      </c>
      <c r="AC2269">
        <v>18</v>
      </c>
    </row>
    <row r="2270" spans="1:29">
      <c r="A2270">
        <v>2424</v>
      </c>
      <c r="B2270" t="s">
        <v>805</v>
      </c>
      <c r="C2270" t="s">
        <v>3837</v>
      </c>
      <c r="J2270" t="s">
        <v>1444</v>
      </c>
      <c r="K2270">
        <v>0</v>
      </c>
      <c r="N2270" t="b">
        <v>0</v>
      </c>
      <c r="O2270" t="b">
        <v>1</v>
      </c>
      <c r="P2270" t="b">
        <v>0</v>
      </c>
      <c r="Q2270">
        <v>9</v>
      </c>
      <c r="R2270">
        <v>2</v>
      </c>
      <c r="S2270">
        <v>1</v>
      </c>
      <c r="T2270">
        <v>3</v>
      </c>
      <c r="U2270" t="b">
        <v>1</v>
      </c>
      <c r="V2270" t="s">
        <v>1085</v>
      </c>
      <c r="W2270" t="s">
        <v>3708</v>
      </c>
      <c r="X2270" t="s">
        <v>15135</v>
      </c>
      <c r="Y2270">
        <v>90</v>
      </c>
      <c r="Z2270">
        <v>90</v>
      </c>
      <c r="AA2270">
        <v>8</v>
      </c>
      <c r="AB2270">
        <v>8</v>
      </c>
      <c r="AC2270">
        <v>18</v>
      </c>
    </row>
    <row r="2271" spans="1:29">
      <c r="A2271">
        <v>2425</v>
      </c>
      <c r="B2271" t="s">
        <v>805</v>
      </c>
      <c r="C2271" t="s">
        <v>3838</v>
      </c>
      <c r="J2271" t="s">
        <v>1444</v>
      </c>
      <c r="K2271">
        <v>0</v>
      </c>
      <c r="N2271" t="b">
        <v>0</v>
      </c>
      <c r="O2271" t="b">
        <v>1</v>
      </c>
      <c r="P2271" t="b">
        <v>0</v>
      </c>
      <c r="Q2271">
        <v>9</v>
      </c>
      <c r="R2271">
        <v>2</v>
      </c>
      <c r="S2271">
        <v>1</v>
      </c>
      <c r="T2271">
        <v>3</v>
      </c>
      <c r="U2271" t="b">
        <v>1</v>
      </c>
      <c r="V2271" t="s">
        <v>1085</v>
      </c>
      <c r="W2271" t="s">
        <v>3708</v>
      </c>
      <c r="X2271" t="s">
        <v>15488</v>
      </c>
      <c r="Y2271">
        <v>90</v>
      </c>
      <c r="Z2271">
        <v>90</v>
      </c>
      <c r="AA2271">
        <v>9</v>
      </c>
      <c r="AB2271">
        <v>9</v>
      </c>
      <c r="AC2271">
        <v>18</v>
      </c>
    </row>
    <row r="2272" spans="1:29">
      <c r="A2272">
        <v>2426</v>
      </c>
      <c r="B2272" t="s">
        <v>805</v>
      </c>
      <c r="C2272" t="s">
        <v>3839</v>
      </c>
      <c r="J2272" t="s">
        <v>1444</v>
      </c>
      <c r="K2272">
        <v>0</v>
      </c>
      <c r="N2272" t="b">
        <v>1</v>
      </c>
      <c r="O2272" t="b">
        <v>0</v>
      </c>
      <c r="P2272" t="b">
        <v>0</v>
      </c>
      <c r="Q2272">
        <v>9</v>
      </c>
      <c r="R2272">
        <v>2</v>
      </c>
      <c r="S2272">
        <v>1</v>
      </c>
      <c r="T2272">
        <v>3</v>
      </c>
      <c r="U2272" t="b">
        <v>1</v>
      </c>
      <c r="V2272" t="s">
        <v>1085</v>
      </c>
      <c r="W2272" t="s">
        <v>3708</v>
      </c>
      <c r="X2272" t="s">
        <v>15138</v>
      </c>
      <c r="Y2272">
        <v>93</v>
      </c>
      <c r="Z2272">
        <v>93</v>
      </c>
      <c r="AA2272">
        <v>8</v>
      </c>
      <c r="AB2272">
        <v>8</v>
      </c>
      <c r="AC2272">
        <v>18</v>
      </c>
    </row>
    <row r="2273" spans="1:29">
      <c r="A2273">
        <v>2427</v>
      </c>
      <c r="B2273" t="s">
        <v>805</v>
      </c>
      <c r="C2273" t="s">
        <v>3840</v>
      </c>
      <c r="J2273" t="s">
        <v>1444</v>
      </c>
      <c r="K2273">
        <v>0</v>
      </c>
      <c r="N2273" t="b">
        <v>1</v>
      </c>
      <c r="O2273" t="b">
        <v>0</v>
      </c>
      <c r="P2273" t="b">
        <v>0</v>
      </c>
      <c r="Q2273">
        <v>9</v>
      </c>
      <c r="R2273">
        <v>2</v>
      </c>
      <c r="S2273">
        <v>1</v>
      </c>
      <c r="T2273">
        <v>3</v>
      </c>
      <c r="U2273" t="b">
        <v>1</v>
      </c>
      <c r="V2273" t="s">
        <v>1085</v>
      </c>
      <c r="W2273" t="s">
        <v>3708</v>
      </c>
      <c r="X2273" t="s">
        <v>15489</v>
      </c>
      <c r="Y2273">
        <v>93</v>
      </c>
      <c r="Z2273">
        <v>93</v>
      </c>
      <c r="AA2273">
        <v>9</v>
      </c>
      <c r="AB2273">
        <v>9</v>
      </c>
      <c r="AC2273">
        <v>18</v>
      </c>
    </row>
    <row r="2274" spans="1:29">
      <c r="A2274">
        <v>2428</v>
      </c>
      <c r="B2274" t="s">
        <v>805</v>
      </c>
      <c r="C2274" t="s">
        <v>3841</v>
      </c>
      <c r="J2274" t="s">
        <v>1444</v>
      </c>
      <c r="K2274">
        <v>0</v>
      </c>
      <c r="N2274" t="b">
        <v>1</v>
      </c>
      <c r="O2274" t="b">
        <v>0</v>
      </c>
      <c r="P2274" t="b">
        <v>0</v>
      </c>
      <c r="Q2274">
        <v>9</v>
      </c>
      <c r="R2274">
        <v>2</v>
      </c>
      <c r="S2274">
        <v>1</v>
      </c>
      <c r="T2274">
        <v>3</v>
      </c>
      <c r="U2274" t="b">
        <v>1</v>
      </c>
      <c r="V2274" t="s">
        <v>1085</v>
      </c>
      <c r="W2274" t="s">
        <v>3708</v>
      </c>
      <c r="X2274" t="s">
        <v>15139</v>
      </c>
      <c r="Y2274">
        <v>94</v>
      </c>
      <c r="Z2274">
        <v>94</v>
      </c>
      <c r="AA2274">
        <v>8</v>
      </c>
      <c r="AB2274">
        <v>8</v>
      </c>
      <c r="AC2274">
        <v>18</v>
      </c>
    </row>
    <row r="2275" spans="1:29">
      <c r="A2275">
        <v>2429</v>
      </c>
      <c r="B2275" t="s">
        <v>805</v>
      </c>
      <c r="C2275" t="s">
        <v>3842</v>
      </c>
      <c r="J2275" t="s">
        <v>1444</v>
      </c>
      <c r="K2275">
        <v>0</v>
      </c>
      <c r="N2275" t="b">
        <v>1</v>
      </c>
      <c r="O2275" t="b">
        <v>0</v>
      </c>
      <c r="P2275" t="b">
        <v>0</v>
      </c>
      <c r="Q2275">
        <v>9</v>
      </c>
      <c r="R2275">
        <v>2</v>
      </c>
      <c r="S2275">
        <v>1</v>
      </c>
      <c r="T2275">
        <v>3</v>
      </c>
      <c r="U2275" t="b">
        <v>1</v>
      </c>
      <c r="V2275" t="s">
        <v>1085</v>
      </c>
      <c r="W2275" t="s">
        <v>3708</v>
      </c>
      <c r="X2275" t="s">
        <v>15490</v>
      </c>
      <c r="Y2275">
        <v>94</v>
      </c>
      <c r="Z2275">
        <v>94</v>
      </c>
      <c r="AA2275">
        <v>9</v>
      </c>
      <c r="AB2275">
        <v>9</v>
      </c>
      <c r="AC2275">
        <v>18</v>
      </c>
    </row>
    <row r="2276" spans="1:29">
      <c r="A2276">
        <v>2430</v>
      </c>
      <c r="B2276" t="s">
        <v>805</v>
      </c>
      <c r="C2276" t="s">
        <v>3843</v>
      </c>
      <c r="J2276" t="s">
        <v>1444</v>
      </c>
      <c r="K2276">
        <v>0</v>
      </c>
      <c r="N2276" t="b">
        <v>1</v>
      </c>
      <c r="O2276" t="b">
        <v>0</v>
      </c>
      <c r="P2276" t="b">
        <v>0</v>
      </c>
      <c r="Q2276">
        <v>9</v>
      </c>
      <c r="R2276">
        <v>2</v>
      </c>
      <c r="S2276">
        <v>1</v>
      </c>
      <c r="T2276">
        <v>3</v>
      </c>
      <c r="U2276" t="b">
        <v>1</v>
      </c>
      <c r="V2276" t="s">
        <v>1085</v>
      </c>
      <c r="W2276" t="s">
        <v>3708</v>
      </c>
      <c r="X2276" t="s">
        <v>15140</v>
      </c>
      <c r="Y2276">
        <v>95</v>
      </c>
      <c r="Z2276">
        <v>95</v>
      </c>
      <c r="AA2276">
        <v>8</v>
      </c>
      <c r="AB2276">
        <v>8</v>
      </c>
      <c r="AC2276">
        <v>18</v>
      </c>
    </row>
    <row r="2277" spans="1:29">
      <c r="A2277">
        <v>2431</v>
      </c>
      <c r="B2277" t="s">
        <v>805</v>
      </c>
      <c r="C2277" t="s">
        <v>3844</v>
      </c>
      <c r="J2277" t="s">
        <v>1444</v>
      </c>
      <c r="K2277">
        <v>0</v>
      </c>
      <c r="N2277" t="b">
        <v>1</v>
      </c>
      <c r="O2277" t="b">
        <v>0</v>
      </c>
      <c r="P2277" t="b">
        <v>0</v>
      </c>
      <c r="Q2277">
        <v>9</v>
      </c>
      <c r="R2277">
        <v>2</v>
      </c>
      <c r="S2277">
        <v>1</v>
      </c>
      <c r="T2277">
        <v>3</v>
      </c>
      <c r="U2277" t="b">
        <v>1</v>
      </c>
      <c r="V2277" t="s">
        <v>1085</v>
      </c>
      <c r="W2277" t="s">
        <v>3708</v>
      </c>
      <c r="X2277" t="s">
        <v>15491</v>
      </c>
      <c r="Y2277">
        <v>95</v>
      </c>
      <c r="Z2277">
        <v>95</v>
      </c>
      <c r="AA2277">
        <v>9</v>
      </c>
      <c r="AB2277">
        <v>9</v>
      </c>
      <c r="AC2277">
        <v>18</v>
      </c>
    </row>
    <row r="2278" spans="1:29">
      <c r="A2278">
        <v>2432</v>
      </c>
      <c r="B2278" t="s">
        <v>805</v>
      </c>
      <c r="C2278" t="s">
        <v>3845</v>
      </c>
      <c r="J2278" t="s">
        <v>1444</v>
      </c>
      <c r="K2278">
        <v>0</v>
      </c>
      <c r="N2278" t="b">
        <v>1</v>
      </c>
      <c r="O2278" t="b">
        <v>0</v>
      </c>
      <c r="P2278" t="b">
        <v>0</v>
      </c>
      <c r="Q2278">
        <v>9</v>
      </c>
      <c r="R2278">
        <v>2</v>
      </c>
      <c r="S2278">
        <v>1</v>
      </c>
      <c r="T2278">
        <v>3</v>
      </c>
      <c r="U2278" t="b">
        <v>1</v>
      </c>
      <c r="V2278" t="s">
        <v>1085</v>
      </c>
      <c r="W2278" t="s">
        <v>3708</v>
      </c>
      <c r="X2278" t="s">
        <v>15141</v>
      </c>
      <c r="Y2278">
        <v>96</v>
      </c>
      <c r="Z2278">
        <v>96</v>
      </c>
      <c r="AA2278">
        <v>8</v>
      </c>
      <c r="AB2278">
        <v>8</v>
      </c>
      <c r="AC2278">
        <v>18</v>
      </c>
    </row>
    <row r="2279" spans="1:29">
      <c r="A2279">
        <v>2433</v>
      </c>
      <c r="B2279" t="s">
        <v>805</v>
      </c>
      <c r="C2279" t="s">
        <v>3846</v>
      </c>
      <c r="J2279" t="s">
        <v>1444</v>
      </c>
      <c r="K2279">
        <v>0</v>
      </c>
      <c r="N2279" t="b">
        <v>1</v>
      </c>
      <c r="O2279" t="b">
        <v>0</v>
      </c>
      <c r="P2279" t="b">
        <v>0</v>
      </c>
      <c r="Q2279">
        <v>9</v>
      </c>
      <c r="R2279">
        <v>2</v>
      </c>
      <c r="S2279">
        <v>1</v>
      </c>
      <c r="T2279">
        <v>3</v>
      </c>
      <c r="U2279" t="b">
        <v>1</v>
      </c>
      <c r="V2279" t="s">
        <v>1085</v>
      </c>
      <c r="W2279" t="s">
        <v>3708</v>
      </c>
      <c r="X2279" t="s">
        <v>15492</v>
      </c>
      <c r="Y2279">
        <v>96</v>
      </c>
      <c r="Z2279">
        <v>96</v>
      </c>
      <c r="AA2279">
        <v>9</v>
      </c>
      <c r="AB2279">
        <v>9</v>
      </c>
      <c r="AC2279">
        <v>18</v>
      </c>
    </row>
    <row r="2280" spans="1:29">
      <c r="A2280">
        <v>2434</v>
      </c>
      <c r="B2280" t="s">
        <v>805</v>
      </c>
      <c r="C2280" t="s">
        <v>3847</v>
      </c>
      <c r="J2280" t="s">
        <v>1444</v>
      </c>
      <c r="K2280">
        <v>0</v>
      </c>
      <c r="N2280" t="b">
        <v>1</v>
      </c>
      <c r="O2280" t="b">
        <v>0</v>
      </c>
      <c r="P2280" t="b">
        <v>0</v>
      </c>
      <c r="Q2280">
        <v>9</v>
      </c>
      <c r="R2280">
        <v>2</v>
      </c>
      <c r="S2280">
        <v>1</v>
      </c>
      <c r="T2280">
        <v>3</v>
      </c>
      <c r="U2280" t="b">
        <v>1</v>
      </c>
      <c r="V2280" t="s">
        <v>1085</v>
      </c>
      <c r="W2280" t="s">
        <v>3708</v>
      </c>
      <c r="X2280" t="s">
        <v>15142</v>
      </c>
      <c r="Y2280">
        <v>97</v>
      </c>
      <c r="Z2280">
        <v>97</v>
      </c>
      <c r="AA2280">
        <v>8</v>
      </c>
      <c r="AB2280">
        <v>8</v>
      </c>
      <c r="AC2280">
        <v>18</v>
      </c>
    </row>
    <row r="2281" spans="1:29">
      <c r="A2281">
        <v>2435</v>
      </c>
      <c r="B2281" t="s">
        <v>805</v>
      </c>
      <c r="C2281" t="s">
        <v>3848</v>
      </c>
      <c r="J2281" t="s">
        <v>1444</v>
      </c>
      <c r="K2281">
        <v>0</v>
      </c>
      <c r="N2281" t="b">
        <v>1</v>
      </c>
      <c r="O2281" t="b">
        <v>0</v>
      </c>
      <c r="P2281" t="b">
        <v>0</v>
      </c>
      <c r="Q2281">
        <v>9</v>
      </c>
      <c r="R2281">
        <v>2</v>
      </c>
      <c r="S2281">
        <v>1</v>
      </c>
      <c r="T2281">
        <v>3</v>
      </c>
      <c r="U2281" t="b">
        <v>1</v>
      </c>
      <c r="V2281" t="s">
        <v>1085</v>
      </c>
      <c r="W2281" t="s">
        <v>3708</v>
      </c>
      <c r="X2281" t="s">
        <v>15493</v>
      </c>
      <c r="Y2281">
        <v>97</v>
      </c>
      <c r="Z2281">
        <v>97</v>
      </c>
      <c r="AA2281">
        <v>9</v>
      </c>
      <c r="AB2281">
        <v>9</v>
      </c>
      <c r="AC2281">
        <v>18</v>
      </c>
    </row>
    <row r="2282" spans="1:29">
      <c r="A2282">
        <v>2436</v>
      </c>
      <c r="B2282" t="s">
        <v>805</v>
      </c>
      <c r="C2282" t="s">
        <v>3849</v>
      </c>
      <c r="J2282" t="s">
        <v>1444</v>
      </c>
      <c r="K2282">
        <v>0</v>
      </c>
      <c r="N2282" t="b">
        <v>1</v>
      </c>
      <c r="O2282" t="b">
        <v>0</v>
      </c>
      <c r="P2282" t="b">
        <v>0</v>
      </c>
      <c r="Q2282">
        <v>9</v>
      </c>
      <c r="R2282">
        <v>2</v>
      </c>
      <c r="S2282">
        <v>1</v>
      </c>
      <c r="T2282">
        <v>3</v>
      </c>
      <c r="U2282" t="b">
        <v>1</v>
      </c>
      <c r="V2282" t="s">
        <v>1085</v>
      </c>
      <c r="W2282" t="s">
        <v>3708</v>
      </c>
      <c r="X2282" t="s">
        <v>15143</v>
      </c>
      <c r="Y2282">
        <v>98</v>
      </c>
      <c r="Z2282">
        <v>98</v>
      </c>
      <c r="AA2282">
        <v>8</v>
      </c>
      <c r="AB2282">
        <v>8</v>
      </c>
      <c r="AC2282">
        <v>18</v>
      </c>
    </row>
    <row r="2283" spans="1:29">
      <c r="A2283">
        <v>2437</v>
      </c>
      <c r="B2283" t="s">
        <v>805</v>
      </c>
      <c r="C2283" t="s">
        <v>3850</v>
      </c>
      <c r="J2283" t="s">
        <v>1444</v>
      </c>
      <c r="K2283">
        <v>0</v>
      </c>
      <c r="N2283" t="b">
        <v>1</v>
      </c>
      <c r="O2283" t="b">
        <v>0</v>
      </c>
      <c r="P2283" t="b">
        <v>0</v>
      </c>
      <c r="Q2283">
        <v>9</v>
      </c>
      <c r="R2283">
        <v>2</v>
      </c>
      <c r="S2283">
        <v>1</v>
      </c>
      <c r="T2283">
        <v>3</v>
      </c>
      <c r="U2283" t="b">
        <v>1</v>
      </c>
      <c r="V2283" t="s">
        <v>1085</v>
      </c>
      <c r="W2283" t="s">
        <v>3708</v>
      </c>
      <c r="X2283" t="s">
        <v>15494</v>
      </c>
      <c r="Y2283">
        <v>98</v>
      </c>
      <c r="Z2283">
        <v>98</v>
      </c>
      <c r="AA2283">
        <v>9</v>
      </c>
      <c r="AB2283">
        <v>9</v>
      </c>
      <c r="AC2283">
        <v>18</v>
      </c>
    </row>
    <row r="2284" spans="1:29">
      <c r="A2284">
        <v>2438</v>
      </c>
      <c r="B2284" t="s">
        <v>805</v>
      </c>
      <c r="C2284" t="s">
        <v>3851</v>
      </c>
      <c r="J2284" t="s">
        <v>1444</v>
      </c>
      <c r="K2284">
        <v>0</v>
      </c>
      <c r="N2284" t="b">
        <v>1</v>
      </c>
      <c r="O2284" t="b">
        <v>0</v>
      </c>
      <c r="P2284" t="b">
        <v>0</v>
      </c>
      <c r="Q2284">
        <v>9</v>
      </c>
      <c r="R2284">
        <v>2</v>
      </c>
      <c r="S2284">
        <v>1</v>
      </c>
      <c r="T2284">
        <v>3</v>
      </c>
      <c r="U2284" t="b">
        <v>1</v>
      </c>
      <c r="V2284" t="s">
        <v>1085</v>
      </c>
      <c r="W2284" t="s">
        <v>3708</v>
      </c>
      <c r="X2284" t="s">
        <v>15144</v>
      </c>
      <c r="Y2284">
        <v>99</v>
      </c>
      <c r="Z2284">
        <v>99</v>
      </c>
      <c r="AA2284">
        <v>8</v>
      </c>
      <c r="AB2284">
        <v>8</v>
      </c>
      <c r="AC2284">
        <v>18</v>
      </c>
    </row>
    <row r="2285" spans="1:29">
      <c r="A2285">
        <v>2439</v>
      </c>
      <c r="B2285" t="s">
        <v>805</v>
      </c>
      <c r="C2285" t="s">
        <v>3852</v>
      </c>
      <c r="J2285" t="s">
        <v>1444</v>
      </c>
      <c r="K2285">
        <v>0</v>
      </c>
      <c r="N2285" t="b">
        <v>1</v>
      </c>
      <c r="O2285" t="b">
        <v>0</v>
      </c>
      <c r="P2285" t="b">
        <v>0</v>
      </c>
      <c r="Q2285">
        <v>9</v>
      </c>
      <c r="R2285">
        <v>2</v>
      </c>
      <c r="S2285">
        <v>1</v>
      </c>
      <c r="T2285">
        <v>3</v>
      </c>
      <c r="U2285" t="b">
        <v>1</v>
      </c>
      <c r="V2285" t="s">
        <v>1085</v>
      </c>
      <c r="W2285" t="s">
        <v>3708</v>
      </c>
      <c r="X2285" t="s">
        <v>15495</v>
      </c>
      <c r="Y2285">
        <v>99</v>
      </c>
      <c r="Z2285">
        <v>99</v>
      </c>
      <c r="AA2285">
        <v>9</v>
      </c>
      <c r="AB2285">
        <v>9</v>
      </c>
      <c r="AC2285">
        <v>18</v>
      </c>
    </row>
    <row r="2286" spans="1:29">
      <c r="A2286">
        <v>2440</v>
      </c>
      <c r="B2286" t="s">
        <v>805</v>
      </c>
      <c r="C2286" t="s">
        <v>3853</v>
      </c>
      <c r="J2286" t="s">
        <v>1444</v>
      </c>
      <c r="K2286">
        <v>0</v>
      </c>
      <c r="N2286" t="b">
        <v>0</v>
      </c>
      <c r="O2286" t="b">
        <v>1</v>
      </c>
      <c r="P2286" t="b">
        <v>0</v>
      </c>
      <c r="Q2286">
        <v>9</v>
      </c>
      <c r="R2286">
        <v>2</v>
      </c>
      <c r="S2286">
        <v>1</v>
      </c>
      <c r="T2286">
        <v>3</v>
      </c>
      <c r="U2286" t="b">
        <v>1</v>
      </c>
      <c r="V2286" t="s">
        <v>1085</v>
      </c>
      <c r="W2286" t="s">
        <v>3708</v>
      </c>
      <c r="X2286" t="s">
        <v>15145</v>
      </c>
      <c r="Y2286">
        <v>101</v>
      </c>
      <c r="Z2286">
        <v>101</v>
      </c>
      <c r="AA2286">
        <v>8</v>
      </c>
      <c r="AB2286">
        <v>8</v>
      </c>
      <c r="AC2286">
        <v>18</v>
      </c>
    </row>
    <row r="2287" spans="1:29">
      <c r="A2287">
        <v>2441</v>
      </c>
      <c r="B2287" t="s">
        <v>805</v>
      </c>
      <c r="C2287" t="s">
        <v>3854</v>
      </c>
      <c r="J2287" t="s">
        <v>1444</v>
      </c>
      <c r="K2287">
        <v>0</v>
      </c>
      <c r="N2287" t="b">
        <v>0</v>
      </c>
      <c r="O2287" t="b">
        <v>1</v>
      </c>
      <c r="P2287" t="b">
        <v>0</v>
      </c>
      <c r="Q2287">
        <v>9</v>
      </c>
      <c r="R2287">
        <v>2</v>
      </c>
      <c r="S2287">
        <v>1</v>
      </c>
      <c r="T2287">
        <v>3</v>
      </c>
      <c r="U2287" t="b">
        <v>1</v>
      </c>
      <c r="V2287" t="s">
        <v>1085</v>
      </c>
      <c r="W2287" t="s">
        <v>3708</v>
      </c>
      <c r="X2287" t="s">
        <v>15496</v>
      </c>
      <c r="Y2287">
        <v>101</v>
      </c>
      <c r="Z2287">
        <v>101</v>
      </c>
      <c r="AA2287">
        <v>9</v>
      </c>
      <c r="AB2287">
        <v>9</v>
      </c>
      <c r="AC2287">
        <v>18</v>
      </c>
    </row>
    <row r="2288" spans="1:29">
      <c r="A2288">
        <v>2442</v>
      </c>
      <c r="B2288" t="s">
        <v>805</v>
      </c>
      <c r="C2288" t="s">
        <v>3855</v>
      </c>
      <c r="J2288" t="s">
        <v>1444</v>
      </c>
      <c r="K2288">
        <v>0</v>
      </c>
      <c r="N2288" t="b">
        <v>0</v>
      </c>
      <c r="O2288" t="b">
        <v>1</v>
      </c>
      <c r="P2288" t="b">
        <v>0</v>
      </c>
      <c r="Q2288">
        <v>9</v>
      </c>
      <c r="R2288">
        <v>2</v>
      </c>
      <c r="S2288">
        <v>1</v>
      </c>
      <c r="T2288">
        <v>3</v>
      </c>
      <c r="U2288" t="b">
        <v>1</v>
      </c>
      <c r="V2288" t="s">
        <v>1085</v>
      </c>
      <c r="W2288" t="s">
        <v>3708</v>
      </c>
      <c r="X2288" t="s">
        <v>15147</v>
      </c>
      <c r="Y2288">
        <v>103</v>
      </c>
      <c r="Z2288">
        <v>103</v>
      </c>
      <c r="AA2288">
        <v>8</v>
      </c>
      <c r="AB2288">
        <v>8</v>
      </c>
      <c r="AC2288">
        <v>18</v>
      </c>
    </row>
    <row r="2289" spans="1:29">
      <c r="A2289">
        <v>2443</v>
      </c>
      <c r="B2289" t="s">
        <v>805</v>
      </c>
      <c r="C2289" t="s">
        <v>3856</v>
      </c>
      <c r="J2289" t="s">
        <v>1444</v>
      </c>
      <c r="K2289">
        <v>0</v>
      </c>
      <c r="N2289" t="b">
        <v>0</v>
      </c>
      <c r="O2289" t="b">
        <v>1</v>
      </c>
      <c r="P2289" t="b">
        <v>0</v>
      </c>
      <c r="Q2289">
        <v>9</v>
      </c>
      <c r="R2289">
        <v>2</v>
      </c>
      <c r="S2289">
        <v>1</v>
      </c>
      <c r="T2289">
        <v>3</v>
      </c>
      <c r="U2289" t="b">
        <v>1</v>
      </c>
      <c r="V2289" t="s">
        <v>1085</v>
      </c>
      <c r="W2289" t="s">
        <v>3708</v>
      </c>
      <c r="X2289" t="s">
        <v>15497</v>
      </c>
      <c r="Y2289">
        <v>103</v>
      </c>
      <c r="Z2289">
        <v>103</v>
      </c>
      <c r="AA2289">
        <v>9</v>
      </c>
      <c r="AB2289">
        <v>9</v>
      </c>
      <c r="AC2289">
        <v>18</v>
      </c>
    </row>
    <row r="2290" spans="1:29">
      <c r="A2290">
        <v>2444</v>
      </c>
      <c r="B2290" t="s">
        <v>1503</v>
      </c>
      <c r="C2290" t="s">
        <v>3857</v>
      </c>
      <c r="D2290" t="s">
        <v>3858</v>
      </c>
      <c r="E2290" t="s">
        <v>1086</v>
      </c>
      <c r="U2290" t="b">
        <v>1</v>
      </c>
      <c r="V2290" t="s">
        <v>1086</v>
      </c>
      <c r="W2290" t="s">
        <v>3859</v>
      </c>
      <c r="X2290" t="s">
        <v>15498</v>
      </c>
      <c r="Y2290">
        <v>11</v>
      </c>
      <c r="Z2290">
        <v>73</v>
      </c>
      <c r="AA2290">
        <v>2</v>
      </c>
      <c r="AB2290">
        <v>9</v>
      </c>
      <c r="AC2290">
        <v>19</v>
      </c>
    </row>
    <row r="2291" spans="1:29">
      <c r="A2291">
        <v>2445</v>
      </c>
      <c r="B2291" t="s">
        <v>827</v>
      </c>
      <c r="C2291" t="s">
        <v>3860</v>
      </c>
      <c r="U2291" t="b">
        <v>1</v>
      </c>
      <c r="V2291" t="s">
        <v>1086</v>
      </c>
      <c r="W2291" t="s">
        <v>3859</v>
      </c>
      <c r="X2291" t="s">
        <v>15499</v>
      </c>
      <c r="Y2291">
        <v>11</v>
      </c>
      <c r="Z2291">
        <v>73</v>
      </c>
      <c r="AA2291">
        <v>2</v>
      </c>
      <c r="AB2291">
        <v>8</v>
      </c>
      <c r="AC2291">
        <v>19</v>
      </c>
    </row>
    <row r="2292" spans="1:29">
      <c r="A2292">
        <v>2446</v>
      </c>
      <c r="B2292" t="s">
        <v>1508</v>
      </c>
      <c r="C2292" t="s">
        <v>3861</v>
      </c>
      <c r="U2292" t="b">
        <v>1</v>
      </c>
      <c r="V2292" t="s">
        <v>1086</v>
      </c>
      <c r="W2292" t="s">
        <v>3859</v>
      </c>
      <c r="X2292" t="s">
        <v>15500</v>
      </c>
      <c r="Y2292">
        <v>12</v>
      </c>
      <c r="Z2292">
        <v>73</v>
      </c>
      <c r="AA2292">
        <v>2</v>
      </c>
      <c r="AB2292">
        <v>9</v>
      </c>
      <c r="AC2292">
        <v>19</v>
      </c>
    </row>
    <row r="2293" spans="1:29">
      <c r="A2293">
        <v>2447</v>
      </c>
      <c r="B2293" t="s">
        <v>805</v>
      </c>
      <c r="C2293" t="s">
        <v>3862</v>
      </c>
      <c r="I2293" t="s">
        <v>3863</v>
      </c>
      <c r="J2293" t="s">
        <v>1444</v>
      </c>
      <c r="K2293">
        <v>0</v>
      </c>
      <c r="N2293" t="b">
        <v>0</v>
      </c>
      <c r="O2293" t="b">
        <v>1</v>
      </c>
      <c r="P2293" t="b">
        <v>0</v>
      </c>
      <c r="Q2293">
        <v>8</v>
      </c>
      <c r="R2293">
        <v>1</v>
      </c>
      <c r="S2293">
        <v>1</v>
      </c>
      <c r="T2293">
        <v>0</v>
      </c>
      <c r="U2293" t="b">
        <v>1</v>
      </c>
      <c r="V2293" t="s">
        <v>1086</v>
      </c>
      <c r="W2293" t="s">
        <v>3859</v>
      </c>
      <c r="X2293" t="s">
        <v>14459</v>
      </c>
      <c r="Y2293">
        <v>13</v>
      </c>
      <c r="Z2293">
        <v>13</v>
      </c>
      <c r="AA2293">
        <v>7</v>
      </c>
      <c r="AB2293">
        <v>7</v>
      </c>
      <c r="AC2293">
        <v>19</v>
      </c>
    </row>
    <row r="2294" spans="1:29">
      <c r="A2294">
        <v>2448</v>
      </c>
      <c r="B2294" t="s">
        <v>805</v>
      </c>
      <c r="C2294" t="s">
        <v>3864</v>
      </c>
      <c r="I2294" t="s">
        <v>3865</v>
      </c>
      <c r="J2294" t="s">
        <v>1444</v>
      </c>
      <c r="K2294">
        <v>0</v>
      </c>
      <c r="N2294" t="b">
        <v>0</v>
      </c>
      <c r="O2294" t="b">
        <v>1</v>
      </c>
      <c r="P2294" t="b">
        <v>0</v>
      </c>
      <c r="Q2294">
        <v>8</v>
      </c>
      <c r="R2294">
        <v>1</v>
      </c>
      <c r="S2294">
        <v>1</v>
      </c>
      <c r="T2294">
        <v>0</v>
      </c>
      <c r="U2294" t="b">
        <v>1</v>
      </c>
      <c r="V2294" t="s">
        <v>1086</v>
      </c>
      <c r="W2294" t="s">
        <v>3859</v>
      </c>
      <c r="X2294" t="s">
        <v>14462</v>
      </c>
      <c r="Y2294">
        <v>15</v>
      </c>
      <c r="Z2294">
        <v>15</v>
      </c>
      <c r="AA2294">
        <v>5</v>
      </c>
      <c r="AB2294">
        <v>5</v>
      </c>
      <c r="AC2294">
        <v>19</v>
      </c>
    </row>
    <row r="2295" spans="1:29">
      <c r="A2295">
        <v>2495</v>
      </c>
      <c r="B2295" t="s">
        <v>805</v>
      </c>
      <c r="C2295" t="s">
        <v>3866</v>
      </c>
      <c r="I2295" t="s">
        <v>526</v>
      </c>
      <c r="J2295" t="s">
        <v>1444</v>
      </c>
      <c r="K2295">
        <v>0</v>
      </c>
      <c r="N2295" t="b">
        <v>1</v>
      </c>
      <c r="O2295" t="b">
        <v>0</v>
      </c>
      <c r="P2295" t="b">
        <v>0</v>
      </c>
      <c r="Q2295">
        <v>8</v>
      </c>
      <c r="R2295">
        <v>2</v>
      </c>
      <c r="S2295">
        <v>1</v>
      </c>
      <c r="T2295">
        <v>0</v>
      </c>
      <c r="U2295" t="b">
        <v>1</v>
      </c>
      <c r="V2295" t="s">
        <v>1086</v>
      </c>
      <c r="W2295" t="s">
        <v>3859</v>
      </c>
      <c r="X2295" t="s">
        <v>14732</v>
      </c>
      <c r="Y2295">
        <v>38</v>
      </c>
      <c r="Z2295">
        <v>38</v>
      </c>
      <c r="AA2295">
        <v>5</v>
      </c>
      <c r="AB2295">
        <v>5</v>
      </c>
      <c r="AC2295">
        <v>19</v>
      </c>
    </row>
    <row r="2296" spans="1:29">
      <c r="A2296">
        <v>2496</v>
      </c>
      <c r="B2296" t="s">
        <v>805</v>
      </c>
      <c r="C2296" t="s">
        <v>3867</v>
      </c>
      <c r="I2296" t="s">
        <v>3868</v>
      </c>
      <c r="J2296" t="s">
        <v>1444</v>
      </c>
      <c r="K2296">
        <v>0</v>
      </c>
      <c r="N2296" t="b">
        <v>1</v>
      </c>
      <c r="O2296" t="b">
        <v>0</v>
      </c>
      <c r="P2296" t="b">
        <v>0</v>
      </c>
      <c r="Q2296">
        <v>8</v>
      </c>
      <c r="R2296">
        <v>2</v>
      </c>
      <c r="S2296">
        <v>1</v>
      </c>
      <c r="T2296">
        <v>0</v>
      </c>
      <c r="U2296" t="b">
        <v>1</v>
      </c>
      <c r="V2296" t="s">
        <v>1086</v>
      </c>
      <c r="W2296" t="s">
        <v>3859</v>
      </c>
      <c r="X2296" t="s">
        <v>14733</v>
      </c>
      <c r="Y2296">
        <v>39</v>
      </c>
      <c r="Z2296">
        <v>39</v>
      </c>
      <c r="AA2296">
        <v>5</v>
      </c>
      <c r="AB2296">
        <v>5</v>
      </c>
      <c r="AC2296">
        <v>19</v>
      </c>
    </row>
    <row r="2297" spans="1:29">
      <c r="A2297">
        <v>2497</v>
      </c>
      <c r="B2297" t="s">
        <v>805</v>
      </c>
      <c r="C2297" t="s">
        <v>3869</v>
      </c>
      <c r="J2297" t="s">
        <v>1444</v>
      </c>
      <c r="K2297">
        <v>0</v>
      </c>
      <c r="N2297" t="b">
        <v>0</v>
      </c>
      <c r="O2297" t="b">
        <v>1</v>
      </c>
      <c r="P2297" t="b">
        <v>0</v>
      </c>
      <c r="Q2297">
        <v>8</v>
      </c>
      <c r="R2297">
        <v>1</v>
      </c>
      <c r="S2297">
        <v>1</v>
      </c>
      <c r="T2297">
        <v>1</v>
      </c>
      <c r="U2297" t="b">
        <v>1</v>
      </c>
      <c r="V2297" t="s">
        <v>1086</v>
      </c>
      <c r="W2297" t="s">
        <v>3859</v>
      </c>
      <c r="X2297" t="s">
        <v>14553</v>
      </c>
      <c r="Y2297">
        <v>40</v>
      </c>
      <c r="Z2297">
        <v>40</v>
      </c>
      <c r="AA2297">
        <v>5</v>
      </c>
      <c r="AB2297">
        <v>5</v>
      </c>
      <c r="AC2297">
        <v>19</v>
      </c>
    </row>
    <row r="2298" spans="1:29">
      <c r="A2298">
        <v>2498</v>
      </c>
      <c r="B2298" t="s">
        <v>805</v>
      </c>
      <c r="C2298" t="s">
        <v>3870</v>
      </c>
      <c r="I2298" t="s">
        <v>3871</v>
      </c>
      <c r="J2298" t="s">
        <v>1444</v>
      </c>
      <c r="K2298">
        <v>0</v>
      </c>
      <c r="N2298" t="b">
        <v>0</v>
      </c>
      <c r="O2298" t="b">
        <v>1</v>
      </c>
      <c r="P2298" t="b">
        <v>0</v>
      </c>
      <c r="Q2298">
        <v>8</v>
      </c>
      <c r="R2298">
        <v>1</v>
      </c>
      <c r="S2298">
        <v>1</v>
      </c>
      <c r="T2298">
        <v>0</v>
      </c>
      <c r="U2298" t="b">
        <v>1</v>
      </c>
      <c r="V2298" t="s">
        <v>1086</v>
      </c>
      <c r="W2298" t="s">
        <v>3859</v>
      </c>
      <c r="X2298" t="s">
        <v>14670</v>
      </c>
      <c r="Y2298">
        <v>42</v>
      </c>
      <c r="Z2298">
        <v>42</v>
      </c>
      <c r="AA2298">
        <v>7</v>
      </c>
      <c r="AB2298">
        <v>7</v>
      </c>
      <c r="AC2298">
        <v>19</v>
      </c>
    </row>
    <row r="2299" spans="1:29">
      <c r="A2299">
        <v>2499</v>
      </c>
      <c r="B2299" t="s">
        <v>805</v>
      </c>
      <c r="C2299" t="s">
        <v>3872</v>
      </c>
      <c r="I2299" t="s">
        <v>532</v>
      </c>
      <c r="J2299" t="s">
        <v>1444</v>
      </c>
      <c r="K2299">
        <v>0</v>
      </c>
      <c r="N2299" t="b">
        <v>1</v>
      </c>
      <c r="O2299" t="b">
        <v>0</v>
      </c>
      <c r="P2299" t="b">
        <v>0</v>
      </c>
      <c r="Q2299">
        <v>8</v>
      </c>
      <c r="R2299">
        <v>2</v>
      </c>
      <c r="S2299">
        <v>1</v>
      </c>
      <c r="T2299">
        <v>0</v>
      </c>
      <c r="U2299" t="b">
        <v>1</v>
      </c>
      <c r="V2299" t="s">
        <v>1086</v>
      </c>
      <c r="W2299" t="s">
        <v>3859</v>
      </c>
      <c r="X2299" t="s">
        <v>14558</v>
      </c>
      <c r="Y2299">
        <v>45</v>
      </c>
      <c r="Z2299">
        <v>45</v>
      </c>
      <c r="AA2299">
        <v>5</v>
      </c>
      <c r="AB2299">
        <v>5</v>
      </c>
      <c r="AC2299">
        <v>19</v>
      </c>
    </row>
    <row r="2300" spans="1:29">
      <c r="A2300">
        <v>2520</v>
      </c>
      <c r="B2300" t="s">
        <v>805</v>
      </c>
      <c r="C2300" t="s">
        <v>3873</v>
      </c>
      <c r="J2300" t="s">
        <v>1438</v>
      </c>
      <c r="K2300">
        <v>0</v>
      </c>
      <c r="N2300" t="b">
        <v>1</v>
      </c>
      <c r="O2300" t="b">
        <v>0</v>
      </c>
      <c r="P2300" t="b">
        <v>0</v>
      </c>
      <c r="Q2300">
        <v>8</v>
      </c>
      <c r="R2300">
        <v>1</v>
      </c>
      <c r="S2300">
        <v>1</v>
      </c>
      <c r="T2300">
        <v>40</v>
      </c>
      <c r="U2300" t="b">
        <v>1</v>
      </c>
      <c r="V2300" t="s">
        <v>1086</v>
      </c>
      <c r="W2300" t="s">
        <v>3859</v>
      </c>
      <c r="X2300" t="s">
        <v>14474</v>
      </c>
      <c r="Y2300">
        <v>48</v>
      </c>
      <c r="Z2300">
        <v>48</v>
      </c>
      <c r="AA2300">
        <v>3</v>
      </c>
      <c r="AB2300">
        <v>3</v>
      </c>
      <c r="AC2300">
        <v>19</v>
      </c>
    </row>
    <row r="2301" spans="1:29">
      <c r="A2301">
        <v>2521</v>
      </c>
      <c r="B2301" t="s">
        <v>805</v>
      </c>
      <c r="C2301" t="s">
        <v>3874</v>
      </c>
      <c r="J2301" t="s">
        <v>1438</v>
      </c>
      <c r="K2301">
        <v>0</v>
      </c>
      <c r="N2301" t="b">
        <v>1</v>
      </c>
      <c r="O2301" t="b">
        <v>0</v>
      </c>
      <c r="P2301" t="b">
        <v>0</v>
      </c>
      <c r="Q2301">
        <v>8</v>
      </c>
      <c r="R2301">
        <v>1</v>
      </c>
      <c r="S2301">
        <v>1</v>
      </c>
      <c r="T2301">
        <v>40</v>
      </c>
      <c r="U2301" t="b">
        <v>1</v>
      </c>
      <c r="V2301" t="s">
        <v>1086</v>
      </c>
      <c r="W2301" t="s">
        <v>3859</v>
      </c>
      <c r="X2301" t="s">
        <v>14477</v>
      </c>
      <c r="Y2301">
        <v>49</v>
      </c>
      <c r="Z2301">
        <v>49</v>
      </c>
      <c r="AA2301">
        <v>3</v>
      </c>
      <c r="AB2301">
        <v>3</v>
      </c>
      <c r="AC2301">
        <v>19</v>
      </c>
    </row>
    <row r="2302" spans="1:29">
      <c r="A2302">
        <v>2522</v>
      </c>
      <c r="B2302" t="s">
        <v>805</v>
      </c>
      <c r="C2302" t="s">
        <v>3875</v>
      </c>
      <c r="J2302" t="s">
        <v>1438</v>
      </c>
      <c r="K2302">
        <v>0</v>
      </c>
      <c r="N2302" t="b">
        <v>1</v>
      </c>
      <c r="O2302" t="b">
        <v>0</v>
      </c>
      <c r="P2302" t="b">
        <v>0</v>
      </c>
      <c r="Q2302">
        <v>8</v>
      </c>
      <c r="R2302">
        <v>1</v>
      </c>
      <c r="S2302">
        <v>1</v>
      </c>
      <c r="T2302">
        <v>40</v>
      </c>
      <c r="U2302" t="b">
        <v>1</v>
      </c>
      <c r="V2302" t="s">
        <v>1086</v>
      </c>
      <c r="W2302" t="s">
        <v>3859</v>
      </c>
      <c r="X2302" t="s">
        <v>14480</v>
      </c>
      <c r="Y2302">
        <v>50</v>
      </c>
      <c r="Z2302">
        <v>50</v>
      </c>
      <c r="AA2302">
        <v>3</v>
      </c>
      <c r="AB2302">
        <v>3</v>
      </c>
      <c r="AC2302">
        <v>19</v>
      </c>
    </row>
    <row r="2303" spans="1:29">
      <c r="A2303">
        <v>2523</v>
      </c>
      <c r="B2303" t="s">
        <v>805</v>
      </c>
      <c r="C2303" t="s">
        <v>3876</v>
      </c>
      <c r="J2303" t="s">
        <v>1438</v>
      </c>
      <c r="K2303">
        <v>0</v>
      </c>
      <c r="N2303" t="b">
        <v>1</v>
      </c>
      <c r="O2303" t="b">
        <v>0</v>
      </c>
      <c r="P2303" t="b">
        <v>0</v>
      </c>
      <c r="Q2303">
        <v>8</v>
      </c>
      <c r="R2303">
        <v>1</v>
      </c>
      <c r="S2303">
        <v>1</v>
      </c>
      <c r="T2303">
        <v>40</v>
      </c>
      <c r="U2303" t="b">
        <v>1</v>
      </c>
      <c r="V2303" t="s">
        <v>1086</v>
      </c>
      <c r="W2303" t="s">
        <v>3859</v>
      </c>
      <c r="X2303" t="s">
        <v>14483</v>
      </c>
      <c r="Y2303">
        <v>51</v>
      </c>
      <c r="Z2303">
        <v>51</v>
      </c>
      <c r="AA2303">
        <v>3</v>
      </c>
      <c r="AB2303">
        <v>3</v>
      </c>
      <c r="AC2303">
        <v>19</v>
      </c>
    </row>
    <row r="2304" spans="1:29">
      <c r="A2304">
        <v>2524</v>
      </c>
      <c r="B2304" t="s">
        <v>805</v>
      </c>
      <c r="C2304" t="s">
        <v>3877</v>
      </c>
      <c r="J2304" t="s">
        <v>1438</v>
      </c>
      <c r="K2304">
        <v>0</v>
      </c>
      <c r="N2304" t="b">
        <v>1</v>
      </c>
      <c r="O2304" t="b">
        <v>0</v>
      </c>
      <c r="P2304" t="b">
        <v>0</v>
      </c>
      <c r="Q2304">
        <v>8</v>
      </c>
      <c r="R2304">
        <v>1</v>
      </c>
      <c r="S2304">
        <v>1</v>
      </c>
      <c r="T2304">
        <v>40</v>
      </c>
      <c r="U2304" t="b">
        <v>1</v>
      </c>
      <c r="V2304" t="s">
        <v>1086</v>
      </c>
      <c r="W2304" t="s">
        <v>3859</v>
      </c>
      <c r="X2304" t="s">
        <v>14564</v>
      </c>
      <c r="Y2304">
        <v>52</v>
      </c>
      <c r="Z2304">
        <v>52</v>
      </c>
      <c r="AA2304">
        <v>3</v>
      </c>
      <c r="AB2304">
        <v>3</v>
      </c>
      <c r="AC2304">
        <v>19</v>
      </c>
    </row>
    <row r="2305" spans="1:29">
      <c r="A2305">
        <v>2525</v>
      </c>
      <c r="B2305" t="s">
        <v>805</v>
      </c>
      <c r="C2305" t="s">
        <v>3878</v>
      </c>
      <c r="J2305" t="s">
        <v>1438</v>
      </c>
      <c r="K2305">
        <v>0</v>
      </c>
      <c r="N2305" t="b">
        <v>1</v>
      </c>
      <c r="O2305" t="b">
        <v>0</v>
      </c>
      <c r="P2305" t="b">
        <v>0</v>
      </c>
      <c r="Q2305">
        <v>8</v>
      </c>
      <c r="R2305">
        <v>1</v>
      </c>
      <c r="S2305">
        <v>1</v>
      </c>
      <c r="T2305">
        <v>40</v>
      </c>
      <c r="U2305" t="b">
        <v>1</v>
      </c>
      <c r="V2305" t="s">
        <v>1086</v>
      </c>
      <c r="W2305" t="s">
        <v>3859</v>
      </c>
      <c r="X2305" t="s">
        <v>14567</v>
      </c>
      <c r="Y2305">
        <v>53</v>
      </c>
      <c r="Z2305">
        <v>53</v>
      </c>
      <c r="AA2305">
        <v>3</v>
      </c>
      <c r="AB2305">
        <v>3</v>
      </c>
      <c r="AC2305">
        <v>19</v>
      </c>
    </row>
    <row r="2306" spans="1:29">
      <c r="A2306">
        <v>2526</v>
      </c>
      <c r="B2306" t="s">
        <v>805</v>
      </c>
      <c r="C2306" t="s">
        <v>3879</v>
      </c>
      <c r="J2306" t="s">
        <v>1438</v>
      </c>
      <c r="K2306">
        <v>0</v>
      </c>
      <c r="N2306" t="b">
        <v>1</v>
      </c>
      <c r="O2306" t="b">
        <v>0</v>
      </c>
      <c r="P2306" t="b">
        <v>0</v>
      </c>
      <c r="Q2306">
        <v>8</v>
      </c>
      <c r="R2306">
        <v>1</v>
      </c>
      <c r="S2306">
        <v>1</v>
      </c>
      <c r="T2306">
        <v>40</v>
      </c>
      <c r="U2306" t="b">
        <v>1</v>
      </c>
      <c r="V2306" t="s">
        <v>1086</v>
      </c>
      <c r="W2306" t="s">
        <v>3859</v>
      </c>
      <c r="X2306" t="s">
        <v>14570</v>
      </c>
      <c r="Y2306">
        <v>54</v>
      </c>
      <c r="Z2306">
        <v>54</v>
      </c>
      <c r="AA2306">
        <v>3</v>
      </c>
      <c r="AB2306">
        <v>3</v>
      </c>
      <c r="AC2306">
        <v>19</v>
      </c>
    </row>
    <row r="2307" spans="1:29">
      <c r="A2307">
        <v>2527</v>
      </c>
      <c r="B2307" t="s">
        <v>805</v>
      </c>
      <c r="C2307" t="s">
        <v>3880</v>
      </c>
      <c r="J2307" t="s">
        <v>1438</v>
      </c>
      <c r="K2307">
        <v>0</v>
      </c>
      <c r="N2307" t="b">
        <v>1</v>
      </c>
      <c r="O2307" t="b">
        <v>0</v>
      </c>
      <c r="P2307" t="b">
        <v>0</v>
      </c>
      <c r="Q2307">
        <v>8</v>
      </c>
      <c r="R2307">
        <v>1</v>
      </c>
      <c r="S2307">
        <v>1</v>
      </c>
      <c r="T2307">
        <v>40</v>
      </c>
      <c r="U2307" t="b">
        <v>1</v>
      </c>
      <c r="V2307" t="s">
        <v>1086</v>
      </c>
      <c r="W2307" t="s">
        <v>3859</v>
      </c>
      <c r="X2307" t="s">
        <v>14573</v>
      </c>
      <c r="Y2307">
        <v>55</v>
      </c>
      <c r="Z2307">
        <v>55</v>
      </c>
      <c r="AA2307">
        <v>3</v>
      </c>
      <c r="AB2307">
        <v>3</v>
      </c>
      <c r="AC2307">
        <v>19</v>
      </c>
    </row>
    <row r="2308" spans="1:29">
      <c r="A2308">
        <v>2528</v>
      </c>
      <c r="B2308" t="s">
        <v>805</v>
      </c>
      <c r="C2308" t="s">
        <v>3881</v>
      </c>
      <c r="J2308" t="s">
        <v>1438</v>
      </c>
      <c r="K2308">
        <v>0</v>
      </c>
      <c r="N2308" t="b">
        <v>1</v>
      </c>
      <c r="O2308" t="b">
        <v>0</v>
      </c>
      <c r="P2308" t="b">
        <v>0</v>
      </c>
      <c r="Q2308">
        <v>8</v>
      </c>
      <c r="R2308">
        <v>1</v>
      </c>
      <c r="S2308">
        <v>1</v>
      </c>
      <c r="T2308">
        <v>40</v>
      </c>
      <c r="U2308" t="b">
        <v>1</v>
      </c>
      <c r="V2308" t="s">
        <v>1086</v>
      </c>
      <c r="W2308" t="s">
        <v>3859</v>
      </c>
      <c r="X2308" t="s">
        <v>14575</v>
      </c>
      <c r="Y2308">
        <v>56</v>
      </c>
      <c r="Z2308">
        <v>56</v>
      </c>
      <c r="AA2308">
        <v>3</v>
      </c>
      <c r="AB2308">
        <v>3</v>
      </c>
      <c r="AC2308">
        <v>19</v>
      </c>
    </row>
    <row r="2309" spans="1:29">
      <c r="A2309">
        <v>2529</v>
      </c>
      <c r="B2309" t="s">
        <v>805</v>
      </c>
      <c r="C2309" t="s">
        <v>3882</v>
      </c>
      <c r="J2309" t="s">
        <v>1438</v>
      </c>
      <c r="K2309">
        <v>0</v>
      </c>
      <c r="N2309" t="b">
        <v>1</v>
      </c>
      <c r="O2309" t="b">
        <v>0</v>
      </c>
      <c r="P2309" t="b">
        <v>0</v>
      </c>
      <c r="Q2309">
        <v>8</v>
      </c>
      <c r="R2309">
        <v>1</v>
      </c>
      <c r="S2309">
        <v>1</v>
      </c>
      <c r="T2309">
        <v>40</v>
      </c>
      <c r="U2309" t="b">
        <v>1</v>
      </c>
      <c r="V2309" t="s">
        <v>1086</v>
      </c>
      <c r="W2309" t="s">
        <v>3859</v>
      </c>
      <c r="X2309" t="s">
        <v>14578</v>
      </c>
      <c r="Y2309">
        <v>57</v>
      </c>
      <c r="Z2309">
        <v>57</v>
      </c>
      <c r="AA2309">
        <v>3</v>
      </c>
      <c r="AB2309">
        <v>3</v>
      </c>
      <c r="AC2309">
        <v>19</v>
      </c>
    </row>
    <row r="2310" spans="1:29">
      <c r="A2310">
        <v>2530</v>
      </c>
      <c r="B2310" t="s">
        <v>805</v>
      </c>
      <c r="C2310" t="s">
        <v>3883</v>
      </c>
      <c r="J2310" t="s">
        <v>1438</v>
      </c>
      <c r="K2310">
        <v>0</v>
      </c>
      <c r="N2310" t="b">
        <v>1</v>
      </c>
      <c r="O2310" t="b">
        <v>0</v>
      </c>
      <c r="P2310" t="b">
        <v>0</v>
      </c>
      <c r="Q2310">
        <v>8</v>
      </c>
      <c r="R2310">
        <v>1</v>
      </c>
      <c r="S2310">
        <v>1</v>
      </c>
      <c r="T2310">
        <v>40</v>
      </c>
      <c r="U2310" t="b">
        <v>1</v>
      </c>
      <c r="V2310" t="s">
        <v>1086</v>
      </c>
      <c r="W2310" t="s">
        <v>3859</v>
      </c>
      <c r="X2310" t="s">
        <v>14581</v>
      </c>
      <c r="Y2310">
        <v>58</v>
      </c>
      <c r="Z2310">
        <v>58</v>
      </c>
      <c r="AA2310">
        <v>3</v>
      </c>
      <c r="AB2310">
        <v>3</v>
      </c>
      <c r="AC2310">
        <v>19</v>
      </c>
    </row>
    <row r="2311" spans="1:29">
      <c r="A2311">
        <v>2531</v>
      </c>
      <c r="B2311" t="s">
        <v>805</v>
      </c>
      <c r="C2311" t="s">
        <v>3884</v>
      </c>
      <c r="J2311" t="s">
        <v>1438</v>
      </c>
      <c r="K2311">
        <v>0</v>
      </c>
      <c r="N2311" t="b">
        <v>1</v>
      </c>
      <c r="O2311" t="b">
        <v>0</v>
      </c>
      <c r="P2311" t="b">
        <v>0</v>
      </c>
      <c r="Q2311">
        <v>8</v>
      </c>
      <c r="R2311">
        <v>1</v>
      </c>
      <c r="S2311">
        <v>1</v>
      </c>
      <c r="T2311">
        <v>40</v>
      </c>
      <c r="U2311" t="b">
        <v>1</v>
      </c>
      <c r="V2311" t="s">
        <v>1086</v>
      </c>
      <c r="W2311" t="s">
        <v>3859</v>
      </c>
      <c r="X2311" t="s">
        <v>14584</v>
      </c>
      <c r="Y2311">
        <v>59</v>
      </c>
      <c r="Z2311">
        <v>59</v>
      </c>
      <c r="AA2311">
        <v>3</v>
      </c>
      <c r="AB2311">
        <v>3</v>
      </c>
      <c r="AC2311">
        <v>19</v>
      </c>
    </row>
    <row r="2312" spans="1:29">
      <c r="A2312">
        <v>2532</v>
      </c>
      <c r="B2312" t="s">
        <v>805</v>
      </c>
      <c r="C2312" t="s">
        <v>3885</v>
      </c>
      <c r="J2312" t="s">
        <v>1438</v>
      </c>
      <c r="K2312">
        <v>0</v>
      </c>
      <c r="N2312" t="b">
        <v>1</v>
      </c>
      <c r="O2312" t="b">
        <v>0</v>
      </c>
      <c r="P2312" t="b">
        <v>0</v>
      </c>
      <c r="Q2312">
        <v>8</v>
      </c>
      <c r="R2312">
        <v>1</v>
      </c>
      <c r="S2312">
        <v>1</v>
      </c>
      <c r="T2312">
        <v>40</v>
      </c>
      <c r="U2312" t="b">
        <v>1</v>
      </c>
      <c r="V2312" t="s">
        <v>1086</v>
      </c>
      <c r="W2312" t="s">
        <v>3859</v>
      </c>
      <c r="X2312" t="s">
        <v>14587</v>
      </c>
      <c r="Y2312">
        <v>60</v>
      </c>
      <c r="Z2312">
        <v>60</v>
      </c>
      <c r="AA2312">
        <v>3</v>
      </c>
      <c r="AB2312">
        <v>3</v>
      </c>
      <c r="AC2312">
        <v>19</v>
      </c>
    </row>
    <row r="2313" spans="1:29">
      <c r="A2313">
        <v>2533</v>
      </c>
      <c r="B2313" t="s">
        <v>805</v>
      </c>
      <c r="C2313" t="s">
        <v>3886</v>
      </c>
      <c r="J2313" t="s">
        <v>1438</v>
      </c>
      <c r="K2313">
        <v>0</v>
      </c>
      <c r="N2313" t="b">
        <v>1</v>
      </c>
      <c r="O2313" t="b">
        <v>0</v>
      </c>
      <c r="P2313" t="b">
        <v>0</v>
      </c>
      <c r="Q2313">
        <v>8</v>
      </c>
      <c r="R2313">
        <v>1</v>
      </c>
      <c r="S2313">
        <v>1</v>
      </c>
      <c r="T2313">
        <v>40</v>
      </c>
      <c r="U2313" t="b">
        <v>1</v>
      </c>
      <c r="V2313" t="s">
        <v>1086</v>
      </c>
      <c r="W2313" t="s">
        <v>3859</v>
      </c>
      <c r="X2313" t="s">
        <v>14590</v>
      </c>
      <c r="Y2313">
        <v>61</v>
      </c>
      <c r="Z2313">
        <v>61</v>
      </c>
      <c r="AA2313">
        <v>3</v>
      </c>
      <c r="AB2313">
        <v>3</v>
      </c>
      <c r="AC2313">
        <v>19</v>
      </c>
    </row>
    <row r="2314" spans="1:29">
      <c r="A2314">
        <v>2534</v>
      </c>
      <c r="B2314" t="s">
        <v>805</v>
      </c>
      <c r="C2314" t="s">
        <v>3887</v>
      </c>
      <c r="J2314" t="s">
        <v>1438</v>
      </c>
      <c r="K2314">
        <v>0</v>
      </c>
      <c r="N2314" t="b">
        <v>1</v>
      </c>
      <c r="O2314" t="b">
        <v>0</v>
      </c>
      <c r="P2314" t="b">
        <v>0</v>
      </c>
      <c r="Q2314">
        <v>8</v>
      </c>
      <c r="R2314">
        <v>1</v>
      </c>
      <c r="S2314">
        <v>1</v>
      </c>
      <c r="T2314">
        <v>40</v>
      </c>
      <c r="U2314" t="b">
        <v>1</v>
      </c>
      <c r="V2314" t="s">
        <v>1086</v>
      </c>
      <c r="W2314" t="s">
        <v>3859</v>
      </c>
      <c r="X2314" t="s">
        <v>15348</v>
      </c>
      <c r="Y2314">
        <v>62</v>
      </c>
      <c r="Z2314">
        <v>62</v>
      </c>
      <c r="AA2314">
        <v>3</v>
      </c>
      <c r="AB2314">
        <v>3</v>
      </c>
      <c r="AC2314">
        <v>19</v>
      </c>
    </row>
    <row r="2315" spans="1:29">
      <c r="A2315">
        <v>2535</v>
      </c>
      <c r="B2315" t="s">
        <v>805</v>
      </c>
      <c r="C2315" t="s">
        <v>3888</v>
      </c>
      <c r="J2315" t="s">
        <v>1438</v>
      </c>
      <c r="K2315">
        <v>0</v>
      </c>
      <c r="N2315" t="b">
        <v>1</v>
      </c>
      <c r="O2315" t="b">
        <v>0</v>
      </c>
      <c r="P2315" t="b">
        <v>0</v>
      </c>
      <c r="Q2315">
        <v>8</v>
      </c>
      <c r="R2315">
        <v>1</v>
      </c>
      <c r="S2315">
        <v>1</v>
      </c>
      <c r="T2315">
        <v>40</v>
      </c>
      <c r="U2315" t="b">
        <v>1</v>
      </c>
      <c r="V2315" t="s">
        <v>1086</v>
      </c>
      <c r="W2315" t="s">
        <v>3859</v>
      </c>
      <c r="X2315" t="s">
        <v>15350</v>
      </c>
      <c r="Y2315">
        <v>63</v>
      </c>
      <c r="Z2315">
        <v>63</v>
      </c>
      <c r="AA2315">
        <v>3</v>
      </c>
      <c r="AB2315">
        <v>3</v>
      </c>
      <c r="AC2315">
        <v>19</v>
      </c>
    </row>
    <row r="2316" spans="1:29">
      <c r="A2316">
        <v>2536</v>
      </c>
      <c r="B2316" t="s">
        <v>805</v>
      </c>
      <c r="C2316" t="s">
        <v>3889</v>
      </c>
      <c r="J2316" t="s">
        <v>1438</v>
      </c>
      <c r="K2316">
        <v>0</v>
      </c>
      <c r="N2316" t="b">
        <v>1</v>
      </c>
      <c r="O2316" t="b">
        <v>0</v>
      </c>
      <c r="P2316" t="b">
        <v>0</v>
      </c>
      <c r="Q2316">
        <v>8</v>
      </c>
      <c r="R2316">
        <v>1</v>
      </c>
      <c r="S2316">
        <v>1</v>
      </c>
      <c r="T2316">
        <v>40</v>
      </c>
      <c r="U2316" t="b">
        <v>1</v>
      </c>
      <c r="V2316" t="s">
        <v>1086</v>
      </c>
      <c r="W2316" t="s">
        <v>3859</v>
      </c>
      <c r="X2316" t="s">
        <v>15501</v>
      </c>
      <c r="Y2316">
        <v>64</v>
      </c>
      <c r="Z2316">
        <v>64</v>
      </c>
      <c r="AA2316">
        <v>3</v>
      </c>
      <c r="AB2316">
        <v>3</v>
      </c>
      <c r="AC2316">
        <v>19</v>
      </c>
    </row>
    <row r="2317" spans="1:29">
      <c r="A2317">
        <v>2537</v>
      </c>
      <c r="B2317" t="s">
        <v>805</v>
      </c>
      <c r="C2317" t="s">
        <v>3890</v>
      </c>
      <c r="J2317" t="s">
        <v>1438</v>
      </c>
      <c r="K2317">
        <v>0</v>
      </c>
      <c r="N2317" t="b">
        <v>1</v>
      </c>
      <c r="O2317" t="b">
        <v>0</v>
      </c>
      <c r="P2317" t="b">
        <v>0</v>
      </c>
      <c r="Q2317">
        <v>8</v>
      </c>
      <c r="R2317">
        <v>1</v>
      </c>
      <c r="S2317">
        <v>1</v>
      </c>
      <c r="T2317">
        <v>40</v>
      </c>
      <c r="U2317" t="b">
        <v>1</v>
      </c>
      <c r="V2317" t="s">
        <v>1086</v>
      </c>
      <c r="W2317" t="s">
        <v>3859</v>
      </c>
      <c r="X2317" t="s">
        <v>15502</v>
      </c>
      <c r="Y2317">
        <v>65</v>
      </c>
      <c r="Z2317">
        <v>65</v>
      </c>
      <c r="AA2317">
        <v>3</v>
      </c>
      <c r="AB2317">
        <v>3</v>
      </c>
      <c r="AC2317">
        <v>19</v>
      </c>
    </row>
    <row r="2318" spans="1:29">
      <c r="A2318">
        <v>2538</v>
      </c>
      <c r="B2318" t="s">
        <v>805</v>
      </c>
      <c r="C2318" t="s">
        <v>3891</v>
      </c>
      <c r="J2318" t="s">
        <v>1438</v>
      </c>
      <c r="K2318">
        <v>0</v>
      </c>
      <c r="N2318" t="b">
        <v>1</v>
      </c>
      <c r="O2318" t="b">
        <v>0</v>
      </c>
      <c r="P2318" t="b">
        <v>0</v>
      </c>
      <c r="Q2318">
        <v>8</v>
      </c>
      <c r="R2318">
        <v>1</v>
      </c>
      <c r="S2318">
        <v>1</v>
      </c>
      <c r="T2318">
        <v>40</v>
      </c>
      <c r="U2318" t="b">
        <v>1</v>
      </c>
      <c r="V2318" t="s">
        <v>1086</v>
      </c>
      <c r="W2318" t="s">
        <v>3859</v>
      </c>
      <c r="X2318" t="s">
        <v>15503</v>
      </c>
      <c r="Y2318">
        <v>66</v>
      </c>
      <c r="Z2318">
        <v>66</v>
      </c>
      <c r="AA2318">
        <v>3</v>
      </c>
      <c r="AB2318">
        <v>3</v>
      </c>
      <c r="AC2318">
        <v>19</v>
      </c>
    </row>
    <row r="2319" spans="1:29">
      <c r="A2319">
        <v>2539</v>
      </c>
      <c r="B2319" t="s">
        <v>805</v>
      </c>
      <c r="C2319" t="s">
        <v>3892</v>
      </c>
      <c r="J2319" t="s">
        <v>1438</v>
      </c>
      <c r="K2319">
        <v>0</v>
      </c>
      <c r="N2319" t="b">
        <v>1</v>
      </c>
      <c r="O2319" t="b">
        <v>0</v>
      </c>
      <c r="P2319" t="b">
        <v>0</v>
      </c>
      <c r="Q2319">
        <v>8</v>
      </c>
      <c r="R2319">
        <v>1</v>
      </c>
      <c r="S2319">
        <v>1</v>
      </c>
      <c r="T2319">
        <v>40</v>
      </c>
      <c r="U2319" t="b">
        <v>1</v>
      </c>
      <c r="V2319" t="s">
        <v>1086</v>
      </c>
      <c r="W2319" t="s">
        <v>3859</v>
      </c>
      <c r="X2319" t="s">
        <v>15504</v>
      </c>
      <c r="Y2319">
        <v>67</v>
      </c>
      <c r="Z2319">
        <v>67</v>
      </c>
      <c r="AA2319">
        <v>3</v>
      </c>
      <c r="AB2319">
        <v>3</v>
      </c>
      <c r="AC2319">
        <v>19</v>
      </c>
    </row>
    <row r="2320" spans="1:29">
      <c r="A2320">
        <v>2540</v>
      </c>
      <c r="B2320" t="s">
        <v>805</v>
      </c>
      <c r="C2320" t="s">
        <v>3893</v>
      </c>
      <c r="J2320" t="s">
        <v>1444</v>
      </c>
      <c r="K2320">
        <v>0</v>
      </c>
      <c r="N2320" t="b">
        <v>1</v>
      </c>
      <c r="O2320" t="b">
        <v>0</v>
      </c>
      <c r="P2320" t="b">
        <v>0</v>
      </c>
      <c r="Q2320">
        <v>8</v>
      </c>
      <c r="R2320">
        <v>1</v>
      </c>
      <c r="S2320">
        <v>1</v>
      </c>
      <c r="T2320">
        <v>40</v>
      </c>
      <c r="U2320" t="b">
        <v>1</v>
      </c>
      <c r="V2320" t="s">
        <v>1086</v>
      </c>
      <c r="W2320" t="s">
        <v>3859</v>
      </c>
      <c r="X2320" t="s">
        <v>14824</v>
      </c>
      <c r="Y2320">
        <v>48</v>
      </c>
      <c r="Z2320">
        <v>48</v>
      </c>
      <c r="AA2320">
        <v>4</v>
      </c>
      <c r="AB2320">
        <v>4</v>
      </c>
      <c r="AC2320">
        <v>19</v>
      </c>
    </row>
    <row r="2321" spans="1:29">
      <c r="A2321">
        <v>2541</v>
      </c>
      <c r="B2321" t="s">
        <v>805</v>
      </c>
      <c r="C2321" t="s">
        <v>3894</v>
      </c>
      <c r="J2321" t="s">
        <v>1444</v>
      </c>
      <c r="K2321">
        <v>0</v>
      </c>
      <c r="N2321" t="b">
        <v>1</v>
      </c>
      <c r="O2321" t="b">
        <v>0</v>
      </c>
      <c r="P2321" t="b">
        <v>0</v>
      </c>
      <c r="Q2321">
        <v>8</v>
      </c>
      <c r="R2321">
        <v>1</v>
      </c>
      <c r="S2321">
        <v>1</v>
      </c>
      <c r="T2321">
        <v>40</v>
      </c>
      <c r="U2321" t="b">
        <v>1</v>
      </c>
      <c r="V2321" t="s">
        <v>1086</v>
      </c>
      <c r="W2321" t="s">
        <v>3859</v>
      </c>
      <c r="X2321" t="s">
        <v>14825</v>
      </c>
      <c r="Y2321">
        <v>49</v>
      </c>
      <c r="Z2321">
        <v>49</v>
      </c>
      <c r="AA2321">
        <v>4</v>
      </c>
      <c r="AB2321">
        <v>4</v>
      </c>
      <c r="AC2321">
        <v>19</v>
      </c>
    </row>
    <row r="2322" spans="1:29">
      <c r="A2322">
        <v>2542</v>
      </c>
      <c r="B2322" t="s">
        <v>805</v>
      </c>
      <c r="C2322" t="s">
        <v>3895</v>
      </c>
      <c r="J2322" t="s">
        <v>1444</v>
      </c>
      <c r="K2322">
        <v>0</v>
      </c>
      <c r="N2322" t="b">
        <v>1</v>
      </c>
      <c r="O2322" t="b">
        <v>0</v>
      </c>
      <c r="P2322" t="b">
        <v>0</v>
      </c>
      <c r="Q2322">
        <v>8</v>
      </c>
      <c r="R2322">
        <v>1</v>
      </c>
      <c r="S2322">
        <v>1</v>
      </c>
      <c r="T2322">
        <v>40</v>
      </c>
      <c r="U2322" t="b">
        <v>1</v>
      </c>
      <c r="V2322" t="s">
        <v>1086</v>
      </c>
      <c r="W2322" t="s">
        <v>3859</v>
      </c>
      <c r="X2322" t="s">
        <v>14826</v>
      </c>
      <c r="Y2322">
        <v>50</v>
      </c>
      <c r="Z2322">
        <v>50</v>
      </c>
      <c r="AA2322">
        <v>4</v>
      </c>
      <c r="AB2322">
        <v>4</v>
      </c>
      <c r="AC2322">
        <v>19</v>
      </c>
    </row>
    <row r="2323" spans="1:29">
      <c r="A2323">
        <v>2543</v>
      </c>
      <c r="B2323" t="s">
        <v>805</v>
      </c>
      <c r="C2323" t="s">
        <v>3896</v>
      </c>
      <c r="J2323" t="s">
        <v>1444</v>
      </c>
      <c r="K2323">
        <v>0</v>
      </c>
      <c r="N2323" t="b">
        <v>1</v>
      </c>
      <c r="O2323" t="b">
        <v>0</v>
      </c>
      <c r="P2323" t="b">
        <v>0</v>
      </c>
      <c r="Q2323">
        <v>8</v>
      </c>
      <c r="R2323">
        <v>1</v>
      </c>
      <c r="S2323">
        <v>1</v>
      </c>
      <c r="T2323">
        <v>40</v>
      </c>
      <c r="U2323" t="b">
        <v>1</v>
      </c>
      <c r="V2323" t="s">
        <v>1086</v>
      </c>
      <c r="W2323" t="s">
        <v>3859</v>
      </c>
      <c r="X2323" t="s">
        <v>14827</v>
      </c>
      <c r="Y2323">
        <v>51</v>
      </c>
      <c r="Z2323">
        <v>51</v>
      </c>
      <c r="AA2323">
        <v>4</v>
      </c>
      <c r="AB2323">
        <v>4</v>
      </c>
      <c r="AC2323">
        <v>19</v>
      </c>
    </row>
    <row r="2324" spans="1:29">
      <c r="A2324">
        <v>2544</v>
      </c>
      <c r="B2324" t="s">
        <v>805</v>
      </c>
      <c r="C2324" t="s">
        <v>3897</v>
      </c>
      <c r="J2324" t="s">
        <v>1444</v>
      </c>
      <c r="K2324">
        <v>0</v>
      </c>
      <c r="N2324" t="b">
        <v>1</v>
      </c>
      <c r="O2324" t="b">
        <v>0</v>
      </c>
      <c r="P2324" t="b">
        <v>0</v>
      </c>
      <c r="Q2324">
        <v>8</v>
      </c>
      <c r="R2324">
        <v>1</v>
      </c>
      <c r="S2324">
        <v>1</v>
      </c>
      <c r="T2324">
        <v>40</v>
      </c>
      <c r="U2324" t="b">
        <v>1</v>
      </c>
      <c r="V2324" t="s">
        <v>1086</v>
      </c>
      <c r="W2324" t="s">
        <v>3859</v>
      </c>
      <c r="X2324" t="s">
        <v>14828</v>
      </c>
      <c r="Y2324">
        <v>52</v>
      </c>
      <c r="Z2324">
        <v>52</v>
      </c>
      <c r="AA2324">
        <v>4</v>
      </c>
      <c r="AB2324">
        <v>4</v>
      </c>
      <c r="AC2324">
        <v>19</v>
      </c>
    </row>
    <row r="2325" spans="1:29">
      <c r="A2325">
        <v>2545</v>
      </c>
      <c r="B2325" t="s">
        <v>805</v>
      </c>
      <c r="C2325" t="s">
        <v>3898</v>
      </c>
      <c r="J2325" t="s">
        <v>1444</v>
      </c>
      <c r="K2325">
        <v>0</v>
      </c>
      <c r="N2325" t="b">
        <v>1</v>
      </c>
      <c r="O2325" t="b">
        <v>0</v>
      </c>
      <c r="P2325" t="b">
        <v>0</v>
      </c>
      <c r="Q2325">
        <v>8</v>
      </c>
      <c r="R2325">
        <v>1</v>
      </c>
      <c r="S2325">
        <v>1</v>
      </c>
      <c r="T2325">
        <v>40</v>
      </c>
      <c r="U2325" t="b">
        <v>1</v>
      </c>
      <c r="V2325" t="s">
        <v>1086</v>
      </c>
      <c r="W2325" t="s">
        <v>3859</v>
      </c>
      <c r="X2325" t="s">
        <v>14838</v>
      </c>
      <c r="Y2325">
        <v>53</v>
      </c>
      <c r="Z2325">
        <v>53</v>
      </c>
      <c r="AA2325">
        <v>4</v>
      </c>
      <c r="AB2325">
        <v>4</v>
      </c>
      <c r="AC2325">
        <v>19</v>
      </c>
    </row>
    <row r="2326" spans="1:29">
      <c r="A2326">
        <v>2546</v>
      </c>
      <c r="B2326" t="s">
        <v>805</v>
      </c>
      <c r="C2326" t="s">
        <v>3899</v>
      </c>
      <c r="J2326" t="s">
        <v>1444</v>
      </c>
      <c r="K2326">
        <v>0</v>
      </c>
      <c r="N2326" t="b">
        <v>1</v>
      </c>
      <c r="O2326" t="b">
        <v>0</v>
      </c>
      <c r="P2326" t="b">
        <v>0</v>
      </c>
      <c r="Q2326">
        <v>8</v>
      </c>
      <c r="R2326">
        <v>1</v>
      </c>
      <c r="S2326">
        <v>1</v>
      </c>
      <c r="T2326">
        <v>40</v>
      </c>
      <c r="U2326" t="b">
        <v>1</v>
      </c>
      <c r="V2326" t="s">
        <v>1086</v>
      </c>
      <c r="W2326" t="s">
        <v>3859</v>
      </c>
      <c r="X2326" t="s">
        <v>14841</v>
      </c>
      <c r="Y2326">
        <v>54</v>
      </c>
      <c r="Z2326">
        <v>54</v>
      </c>
      <c r="AA2326">
        <v>4</v>
      </c>
      <c r="AB2326">
        <v>4</v>
      </c>
      <c r="AC2326">
        <v>19</v>
      </c>
    </row>
    <row r="2327" spans="1:29">
      <c r="A2327">
        <v>2547</v>
      </c>
      <c r="B2327" t="s">
        <v>805</v>
      </c>
      <c r="C2327" t="s">
        <v>3900</v>
      </c>
      <c r="J2327" t="s">
        <v>1444</v>
      </c>
      <c r="K2327">
        <v>0</v>
      </c>
      <c r="N2327" t="b">
        <v>1</v>
      </c>
      <c r="O2327" t="b">
        <v>0</v>
      </c>
      <c r="P2327" t="b">
        <v>0</v>
      </c>
      <c r="Q2327">
        <v>8</v>
      </c>
      <c r="R2327">
        <v>1</v>
      </c>
      <c r="S2327">
        <v>1</v>
      </c>
      <c r="T2327">
        <v>40</v>
      </c>
      <c r="U2327" t="b">
        <v>1</v>
      </c>
      <c r="V2327" t="s">
        <v>1086</v>
      </c>
      <c r="W2327" t="s">
        <v>3859</v>
      </c>
      <c r="X2327" t="s">
        <v>15417</v>
      </c>
      <c r="Y2327">
        <v>55</v>
      </c>
      <c r="Z2327">
        <v>55</v>
      </c>
      <c r="AA2327">
        <v>4</v>
      </c>
      <c r="AB2327">
        <v>4</v>
      </c>
      <c r="AC2327">
        <v>19</v>
      </c>
    </row>
    <row r="2328" spans="1:29">
      <c r="A2328">
        <v>2548</v>
      </c>
      <c r="B2328" t="s">
        <v>805</v>
      </c>
      <c r="C2328" t="s">
        <v>3901</v>
      </c>
      <c r="J2328" t="s">
        <v>1444</v>
      </c>
      <c r="K2328">
        <v>0</v>
      </c>
      <c r="N2328" t="b">
        <v>1</v>
      </c>
      <c r="O2328" t="b">
        <v>0</v>
      </c>
      <c r="P2328" t="b">
        <v>0</v>
      </c>
      <c r="Q2328">
        <v>8</v>
      </c>
      <c r="R2328">
        <v>1</v>
      </c>
      <c r="S2328">
        <v>1</v>
      </c>
      <c r="T2328">
        <v>40</v>
      </c>
      <c r="U2328" t="b">
        <v>1</v>
      </c>
      <c r="V2328" t="s">
        <v>1086</v>
      </c>
      <c r="W2328" t="s">
        <v>3859</v>
      </c>
      <c r="X2328" t="s">
        <v>14844</v>
      </c>
      <c r="Y2328">
        <v>56</v>
      </c>
      <c r="Z2328">
        <v>56</v>
      </c>
      <c r="AA2328">
        <v>4</v>
      </c>
      <c r="AB2328">
        <v>4</v>
      </c>
      <c r="AC2328">
        <v>19</v>
      </c>
    </row>
    <row r="2329" spans="1:29">
      <c r="A2329">
        <v>2549</v>
      </c>
      <c r="B2329" t="s">
        <v>805</v>
      </c>
      <c r="C2329" t="s">
        <v>3902</v>
      </c>
      <c r="J2329" t="s">
        <v>1444</v>
      </c>
      <c r="K2329">
        <v>0</v>
      </c>
      <c r="N2329" t="b">
        <v>1</v>
      </c>
      <c r="O2329" t="b">
        <v>0</v>
      </c>
      <c r="P2329" t="b">
        <v>0</v>
      </c>
      <c r="Q2329">
        <v>8</v>
      </c>
      <c r="R2329">
        <v>1</v>
      </c>
      <c r="S2329">
        <v>1</v>
      </c>
      <c r="T2329">
        <v>40</v>
      </c>
      <c r="U2329" t="b">
        <v>1</v>
      </c>
      <c r="V2329" t="s">
        <v>1086</v>
      </c>
      <c r="W2329" t="s">
        <v>3859</v>
      </c>
      <c r="X2329" t="s">
        <v>14846</v>
      </c>
      <c r="Y2329">
        <v>57</v>
      </c>
      <c r="Z2329">
        <v>57</v>
      </c>
      <c r="AA2329">
        <v>4</v>
      </c>
      <c r="AB2329">
        <v>4</v>
      </c>
      <c r="AC2329">
        <v>19</v>
      </c>
    </row>
    <row r="2330" spans="1:29">
      <c r="A2330">
        <v>2550</v>
      </c>
      <c r="B2330" t="s">
        <v>805</v>
      </c>
      <c r="C2330" t="s">
        <v>3903</v>
      </c>
      <c r="J2330" t="s">
        <v>1444</v>
      </c>
      <c r="K2330">
        <v>0</v>
      </c>
      <c r="N2330" t="b">
        <v>1</v>
      </c>
      <c r="O2330" t="b">
        <v>0</v>
      </c>
      <c r="P2330" t="b">
        <v>0</v>
      </c>
      <c r="Q2330">
        <v>8</v>
      </c>
      <c r="R2330">
        <v>1</v>
      </c>
      <c r="S2330">
        <v>1</v>
      </c>
      <c r="T2330">
        <v>40</v>
      </c>
      <c r="U2330" t="b">
        <v>1</v>
      </c>
      <c r="V2330" t="s">
        <v>1086</v>
      </c>
      <c r="W2330" t="s">
        <v>3859</v>
      </c>
      <c r="X2330" t="s">
        <v>14848</v>
      </c>
      <c r="Y2330">
        <v>58</v>
      </c>
      <c r="Z2330">
        <v>58</v>
      </c>
      <c r="AA2330">
        <v>4</v>
      </c>
      <c r="AB2330">
        <v>4</v>
      </c>
      <c r="AC2330">
        <v>19</v>
      </c>
    </row>
    <row r="2331" spans="1:29">
      <c r="A2331">
        <v>2551</v>
      </c>
      <c r="B2331" t="s">
        <v>805</v>
      </c>
      <c r="C2331" t="s">
        <v>3904</v>
      </c>
      <c r="J2331" t="s">
        <v>1444</v>
      </c>
      <c r="K2331">
        <v>0</v>
      </c>
      <c r="N2331" t="b">
        <v>1</v>
      </c>
      <c r="O2331" t="b">
        <v>0</v>
      </c>
      <c r="P2331" t="b">
        <v>0</v>
      </c>
      <c r="Q2331">
        <v>8</v>
      </c>
      <c r="R2331">
        <v>1</v>
      </c>
      <c r="S2331">
        <v>1</v>
      </c>
      <c r="T2331">
        <v>40</v>
      </c>
      <c r="U2331" t="b">
        <v>1</v>
      </c>
      <c r="V2331" t="s">
        <v>1086</v>
      </c>
      <c r="W2331" t="s">
        <v>3859</v>
      </c>
      <c r="X2331" t="s">
        <v>14850</v>
      </c>
      <c r="Y2331">
        <v>59</v>
      </c>
      <c r="Z2331">
        <v>59</v>
      </c>
      <c r="AA2331">
        <v>4</v>
      </c>
      <c r="AB2331">
        <v>4</v>
      </c>
      <c r="AC2331">
        <v>19</v>
      </c>
    </row>
    <row r="2332" spans="1:29">
      <c r="A2332">
        <v>2552</v>
      </c>
      <c r="B2332" t="s">
        <v>805</v>
      </c>
      <c r="C2332" t="s">
        <v>3905</v>
      </c>
      <c r="J2332" t="s">
        <v>1444</v>
      </c>
      <c r="K2332">
        <v>0</v>
      </c>
      <c r="N2332" t="b">
        <v>1</v>
      </c>
      <c r="O2332" t="b">
        <v>0</v>
      </c>
      <c r="P2332" t="b">
        <v>0</v>
      </c>
      <c r="Q2332">
        <v>8</v>
      </c>
      <c r="R2332">
        <v>1</v>
      </c>
      <c r="S2332">
        <v>1</v>
      </c>
      <c r="T2332">
        <v>40</v>
      </c>
      <c r="U2332" t="b">
        <v>1</v>
      </c>
      <c r="V2332" t="s">
        <v>1086</v>
      </c>
      <c r="W2332" t="s">
        <v>3859</v>
      </c>
      <c r="X2332" t="s">
        <v>14852</v>
      </c>
      <c r="Y2332">
        <v>60</v>
      </c>
      <c r="Z2332">
        <v>60</v>
      </c>
      <c r="AA2332">
        <v>4</v>
      </c>
      <c r="AB2332">
        <v>4</v>
      </c>
      <c r="AC2332">
        <v>19</v>
      </c>
    </row>
    <row r="2333" spans="1:29">
      <c r="A2333">
        <v>2553</v>
      </c>
      <c r="B2333" t="s">
        <v>805</v>
      </c>
      <c r="C2333" t="s">
        <v>3906</v>
      </c>
      <c r="J2333" t="s">
        <v>1444</v>
      </c>
      <c r="K2333">
        <v>0</v>
      </c>
      <c r="N2333" t="b">
        <v>1</v>
      </c>
      <c r="O2333" t="b">
        <v>0</v>
      </c>
      <c r="P2333" t="b">
        <v>0</v>
      </c>
      <c r="Q2333">
        <v>8</v>
      </c>
      <c r="R2333">
        <v>1</v>
      </c>
      <c r="S2333">
        <v>1</v>
      </c>
      <c r="T2333">
        <v>40</v>
      </c>
      <c r="U2333" t="b">
        <v>1</v>
      </c>
      <c r="V2333" t="s">
        <v>1086</v>
      </c>
      <c r="W2333" t="s">
        <v>3859</v>
      </c>
      <c r="X2333" t="s">
        <v>14854</v>
      </c>
      <c r="Y2333">
        <v>61</v>
      </c>
      <c r="Z2333">
        <v>61</v>
      </c>
      <c r="AA2333">
        <v>4</v>
      </c>
      <c r="AB2333">
        <v>4</v>
      </c>
      <c r="AC2333">
        <v>19</v>
      </c>
    </row>
    <row r="2334" spans="1:29">
      <c r="A2334">
        <v>2554</v>
      </c>
      <c r="B2334" t="s">
        <v>805</v>
      </c>
      <c r="C2334" t="s">
        <v>3907</v>
      </c>
      <c r="J2334" t="s">
        <v>1444</v>
      </c>
      <c r="K2334">
        <v>0</v>
      </c>
      <c r="N2334" t="b">
        <v>1</v>
      </c>
      <c r="O2334" t="b">
        <v>0</v>
      </c>
      <c r="P2334" t="b">
        <v>0</v>
      </c>
      <c r="Q2334">
        <v>8</v>
      </c>
      <c r="R2334">
        <v>1</v>
      </c>
      <c r="S2334">
        <v>1</v>
      </c>
      <c r="T2334">
        <v>40</v>
      </c>
      <c r="U2334" t="b">
        <v>1</v>
      </c>
      <c r="V2334" t="s">
        <v>1086</v>
      </c>
      <c r="W2334" t="s">
        <v>3859</v>
      </c>
      <c r="X2334" t="s">
        <v>14856</v>
      </c>
      <c r="Y2334">
        <v>62</v>
      </c>
      <c r="Z2334">
        <v>62</v>
      </c>
      <c r="AA2334">
        <v>4</v>
      </c>
      <c r="AB2334">
        <v>4</v>
      </c>
      <c r="AC2334">
        <v>19</v>
      </c>
    </row>
    <row r="2335" spans="1:29">
      <c r="A2335">
        <v>2555</v>
      </c>
      <c r="B2335" t="s">
        <v>805</v>
      </c>
      <c r="C2335" t="s">
        <v>3908</v>
      </c>
      <c r="J2335" t="s">
        <v>1444</v>
      </c>
      <c r="K2335">
        <v>0</v>
      </c>
      <c r="N2335" t="b">
        <v>1</v>
      </c>
      <c r="O2335" t="b">
        <v>0</v>
      </c>
      <c r="P2335" t="b">
        <v>0</v>
      </c>
      <c r="Q2335">
        <v>8</v>
      </c>
      <c r="R2335">
        <v>1</v>
      </c>
      <c r="S2335">
        <v>1</v>
      </c>
      <c r="T2335">
        <v>40</v>
      </c>
      <c r="U2335" t="b">
        <v>1</v>
      </c>
      <c r="V2335" t="s">
        <v>1086</v>
      </c>
      <c r="W2335" t="s">
        <v>3859</v>
      </c>
      <c r="X2335" t="s">
        <v>14858</v>
      </c>
      <c r="Y2335">
        <v>63</v>
      </c>
      <c r="Z2335">
        <v>63</v>
      </c>
      <c r="AA2335">
        <v>4</v>
      </c>
      <c r="AB2335">
        <v>4</v>
      </c>
      <c r="AC2335">
        <v>19</v>
      </c>
    </row>
    <row r="2336" spans="1:29">
      <c r="A2336">
        <v>2556</v>
      </c>
      <c r="B2336" t="s">
        <v>805</v>
      </c>
      <c r="C2336" t="s">
        <v>3909</v>
      </c>
      <c r="J2336" t="s">
        <v>1444</v>
      </c>
      <c r="K2336">
        <v>0</v>
      </c>
      <c r="N2336" t="b">
        <v>1</v>
      </c>
      <c r="O2336" t="b">
        <v>0</v>
      </c>
      <c r="P2336" t="b">
        <v>0</v>
      </c>
      <c r="Q2336">
        <v>8</v>
      </c>
      <c r="R2336">
        <v>1</v>
      </c>
      <c r="S2336">
        <v>1</v>
      </c>
      <c r="T2336">
        <v>40</v>
      </c>
      <c r="U2336" t="b">
        <v>1</v>
      </c>
      <c r="V2336" t="s">
        <v>1086</v>
      </c>
      <c r="W2336" t="s">
        <v>3859</v>
      </c>
      <c r="X2336" t="s">
        <v>14860</v>
      </c>
      <c r="Y2336">
        <v>64</v>
      </c>
      <c r="Z2336">
        <v>64</v>
      </c>
      <c r="AA2336">
        <v>4</v>
      </c>
      <c r="AB2336">
        <v>4</v>
      </c>
      <c r="AC2336">
        <v>19</v>
      </c>
    </row>
    <row r="2337" spans="1:29">
      <c r="A2337">
        <v>2557</v>
      </c>
      <c r="B2337" t="s">
        <v>805</v>
      </c>
      <c r="C2337" t="s">
        <v>3910</v>
      </c>
      <c r="J2337" t="s">
        <v>1444</v>
      </c>
      <c r="K2337">
        <v>0</v>
      </c>
      <c r="N2337" t="b">
        <v>1</v>
      </c>
      <c r="O2337" t="b">
        <v>0</v>
      </c>
      <c r="P2337" t="b">
        <v>0</v>
      </c>
      <c r="Q2337">
        <v>8</v>
      </c>
      <c r="R2337">
        <v>1</v>
      </c>
      <c r="S2337">
        <v>1</v>
      </c>
      <c r="T2337">
        <v>40</v>
      </c>
      <c r="U2337" t="b">
        <v>1</v>
      </c>
      <c r="V2337" t="s">
        <v>1086</v>
      </c>
      <c r="W2337" t="s">
        <v>3859</v>
      </c>
      <c r="X2337" t="s">
        <v>14597</v>
      </c>
      <c r="Y2337">
        <v>65</v>
      </c>
      <c r="Z2337">
        <v>65</v>
      </c>
      <c r="AA2337">
        <v>4</v>
      </c>
      <c r="AB2337">
        <v>4</v>
      </c>
      <c r="AC2337">
        <v>19</v>
      </c>
    </row>
    <row r="2338" spans="1:29">
      <c r="A2338">
        <v>2558</v>
      </c>
      <c r="B2338" t="s">
        <v>805</v>
      </c>
      <c r="C2338" t="s">
        <v>3911</v>
      </c>
      <c r="J2338" t="s">
        <v>1444</v>
      </c>
      <c r="K2338">
        <v>0</v>
      </c>
      <c r="N2338" t="b">
        <v>1</v>
      </c>
      <c r="O2338" t="b">
        <v>0</v>
      </c>
      <c r="P2338" t="b">
        <v>0</v>
      </c>
      <c r="Q2338">
        <v>8</v>
      </c>
      <c r="R2338">
        <v>1</v>
      </c>
      <c r="S2338">
        <v>1</v>
      </c>
      <c r="T2338">
        <v>40</v>
      </c>
      <c r="U2338" t="b">
        <v>1</v>
      </c>
      <c r="V2338" t="s">
        <v>1086</v>
      </c>
      <c r="W2338" t="s">
        <v>3859</v>
      </c>
      <c r="X2338" t="s">
        <v>14598</v>
      </c>
      <c r="Y2338">
        <v>66</v>
      </c>
      <c r="Z2338">
        <v>66</v>
      </c>
      <c r="AA2338">
        <v>4</v>
      </c>
      <c r="AB2338">
        <v>4</v>
      </c>
      <c r="AC2338">
        <v>19</v>
      </c>
    </row>
    <row r="2339" spans="1:29">
      <c r="A2339">
        <v>2559</v>
      </c>
      <c r="B2339" t="s">
        <v>805</v>
      </c>
      <c r="C2339" t="s">
        <v>3912</v>
      </c>
      <c r="J2339" t="s">
        <v>1444</v>
      </c>
      <c r="K2339">
        <v>0</v>
      </c>
      <c r="N2339" t="b">
        <v>1</v>
      </c>
      <c r="O2339" t="b">
        <v>0</v>
      </c>
      <c r="P2339" t="b">
        <v>0</v>
      </c>
      <c r="Q2339">
        <v>8</v>
      </c>
      <c r="R2339">
        <v>1</v>
      </c>
      <c r="S2339">
        <v>1</v>
      </c>
      <c r="T2339">
        <v>40</v>
      </c>
      <c r="U2339" t="b">
        <v>1</v>
      </c>
      <c r="V2339" t="s">
        <v>1086</v>
      </c>
      <c r="W2339" t="s">
        <v>3859</v>
      </c>
      <c r="X2339" t="s">
        <v>14599</v>
      </c>
      <c r="Y2339">
        <v>67</v>
      </c>
      <c r="Z2339">
        <v>67</v>
      </c>
      <c r="AA2339">
        <v>4</v>
      </c>
      <c r="AB2339">
        <v>4</v>
      </c>
      <c r="AC2339">
        <v>19</v>
      </c>
    </row>
    <row r="2340" spans="1:29">
      <c r="A2340">
        <v>2560</v>
      </c>
      <c r="B2340" t="s">
        <v>805</v>
      </c>
      <c r="C2340" t="s">
        <v>3915</v>
      </c>
      <c r="J2340" t="s">
        <v>1438</v>
      </c>
      <c r="K2340">
        <v>0</v>
      </c>
      <c r="N2340" t="b">
        <v>1</v>
      </c>
      <c r="O2340" t="b">
        <v>0</v>
      </c>
      <c r="P2340" t="b">
        <v>0</v>
      </c>
      <c r="Q2340">
        <v>8</v>
      </c>
      <c r="R2340">
        <v>1</v>
      </c>
      <c r="S2340">
        <v>1</v>
      </c>
      <c r="T2340">
        <v>7</v>
      </c>
      <c r="U2340" t="b">
        <v>1</v>
      </c>
      <c r="V2340" t="s">
        <v>1086</v>
      </c>
      <c r="W2340" t="s">
        <v>3859</v>
      </c>
      <c r="X2340" t="s">
        <v>14685</v>
      </c>
      <c r="Y2340">
        <v>18</v>
      </c>
      <c r="Z2340">
        <v>18</v>
      </c>
      <c r="AA2340">
        <v>3</v>
      </c>
      <c r="AB2340">
        <v>3</v>
      </c>
      <c r="AC2340">
        <v>19</v>
      </c>
    </row>
    <row r="2341" spans="1:29">
      <c r="A2341">
        <v>2561</v>
      </c>
      <c r="B2341" t="s">
        <v>805</v>
      </c>
      <c r="C2341" t="s">
        <v>3916</v>
      </c>
      <c r="J2341" t="s">
        <v>1438</v>
      </c>
      <c r="K2341">
        <v>0</v>
      </c>
      <c r="N2341" t="b">
        <v>1</v>
      </c>
      <c r="O2341" t="b">
        <v>0</v>
      </c>
      <c r="P2341" t="b">
        <v>0</v>
      </c>
      <c r="Q2341">
        <v>8</v>
      </c>
      <c r="R2341">
        <v>1</v>
      </c>
      <c r="S2341">
        <v>1</v>
      </c>
      <c r="T2341">
        <v>7</v>
      </c>
      <c r="U2341" t="b">
        <v>1</v>
      </c>
      <c r="V2341" t="s">
        <v>1086</v>
      </c>
      <c r="W2341" t="s">
        <v>3859</v>
      </c>
      <c r="X2341" t="s">
        <v>14529</v>
      </c>
      <c r="Y2341">
        <v>19</v>
      </c>
      <c r="Z2341">
        <v>19</v>
      </c>
      <c r="AA2341">
        <v>3</v>
      </c>
      <c r="AB2341">
        <v>3</v>
      </c>
      <c r="AC2341">
        <v>19</v>
      </c>
    </row>
    <row r="2342" spans="1:29">
      <c r="A2342">
        <v>2562</v>
      </c>
      <c r="B2342" t="s">
        <v>805</v>
      </c>
      <c r="C2342" t="s">
        <v>3917</v>
      </c>
      <c r="J2342" t="s">
        <v>1438</v>
      </c>
      <c r="K2342">
        <v>0</v>
      </c>
      <c r="N2342" t="b">
        <v>1</v>
      </c>
      <c r="O2342" t="b">
        <v>0</v>
      </c>
      <c r="P2342" t="b">
        <v>0</v>
      </c>
      <c r="Q2342">
        <v>8</v>
      </c>
      <c r="R2342">
        <v>1</v>
      </c>
      <c r="S2342">
        <v>1</v>
      </c>
      <c r="T2342">
        <v>7</v>
      </c>
      <c r="U2342" t="b">
        <v>1</v>
      </c>
      <c r="V2342" t="s">
        <v>1086</v>
      </c>
      <c r="W2342" t="s">
        <v>3859</v>
      </c>
      <c r="X2342" t="s">
        <v>14530</v>
      </c>
      <c r="Y2342">
        <v>20</v>
      </c>
      <c r="Z2342">
        <v>20</v>
      </c>
      <c r="AA2342">
        <v>3</v>
      </c>
      <c r="AB2342">
        <v>3</v>
      </c>
      <c r="AC2342">
        <v>19</v>
      </c>
    </row>
    <row r="2343" spans="1:29">
      <c r="A2343">
        <v>2563</v>
      </c>
      <c r="B2343" t="s">
        <v>805</v>
      </c>
      <c r="C2343" t="s">
        <v>3918</v>
      </c>
      <c r="J2343" t="s">
        <v>1438</v>
      </c>
      <c r="K2343">
        <v>0</v>
      </c>
      <c r="N2343" t="b">
        <v>1</v>
      </c>
      <c r="O2343" t="b">
        <v>0</v>
      </c>
      <c r="P2343" t="b">
        <v>0</v>
      </c>
      <c r="Q2343">
        <v>8</v>
      </c>
      <c r="R2343">
        <v>1</v>
      </c>
      <c r="S2343">
        <v>1</v>
      </c>
      <c r="T2343">
        <v>7</v>
      </c>
      <c r="U2343" t="b">
        <v>1</v>
      </c>
      <c r="V2343" t="s">
        <v>1086</v>
      </c>
      <c r="W2343" t="s">
        <v>3859</v>
      </c>
      <c r="X2343" t="s">
        <v>14692</v>
      </c>
      <c r="Y2343">
        <v>21</v>
      </c>
      <c r="Z2343">
        <v>21</v>
      </c>
      <c r="AA2343">
        <v>3</v>
      </c>
      <c r="AB2343">
        <v>3</v>
      </c>
      <c r="AC2343">
        <v>19</v>
      </c>
    </row>
    <row r="2344" spans="1:29">
      <c r="A2344">
        <v>2564</v>
      </c>
      <c r="B2344" t="s">
        <v>805</v>
      </c>
      <c r="C2344" t="s">
        <v>3919</v>
      </c>
      <c r="J2344" t="s">
        <v>1438</v>
      </c>
      <c r="K2344">
        <v>0</v>
      </c>
      <c r="N2344" t="b">
        <v>1</v>
      </c>
      <c r="O2344" t="b">
        <v>0</v>
      </c>
      <c r="P2344" t="b">
        <v>0</v>
      </c>
      <c r="Q2344">
        <v>8</v>
      </c>
      <c r="R2344">
        <v>1</v>
      </c>
      <c r="S2344">
        <v>1</v>
      </c>
      <c r="T2344">
        <v>7</v>
      </c>
      <c r="U2344" t="b">
        <v>1</v>
      </c>
      <c r="V2344" t="s">
        <v>1086</v>
      </c>
      <c r="W2344" t="s">
        <v>3859</v>
      </c>
      <c r="X2344" t="s">
        <v>14472</v>
      </c>
      <c r="Y2344">
        <v>22</v>
      </c>
      <c r="Z2344">
        <v>22</v>
      </c>
      <c r="AA2344">
        <v>3</v>
      </c>
      <c r="AB2344">
        <v>3</v>
      </c>
      <c r="AC2344">
        <v>19</v>
      </c>
    </row>
    <row r="2345" spans="1:29">
      <c r="A2345">
        <v>2565</v>
      </c>
      <c r="B2345" t="s">
        <v>805</v>
      </c>
      <c r="C2345" t="s">
        <v>3920</v>
      </c>
      <c r="J2345" t="s">
        <v>1438</v>
      </c>
      <c r="K2345">
        <v>0</v>
      </c>
      <c r="N2345" t="b">
        <v>1</v>
      </c>
      <c r="O2345" t="b">
        <v>0</v>
      </c>
      <c r="P2345" t="b">
        <v>0</v>
      </c>
      <c r="Q2345">
        <v>8</v>
      </c>
      <c r="R2345">
        <v>1</v>
      </c>
      <c r="S2345">
        <v>1</v>
      </c>
      <c r="T2345">
        <v>7</v>
      </c>
      <c r="U2345" t="b">
        <v>1</v>
      </c>
      <c r="V2345" t="s">
        <v>1086</v>
      </c>
      <c r="W2345" t="s">
        <v>3859</v>
      </c>
      <c r="X2345" t="s">
        <v>14695</v>
      </c>
      <c r="Y2345">
        <v>23</v>
      </c>
      <c r="Z2345">
        <v>23</v>
      </c>
      <c r="AA2345">
        <v>3</v>
      </c>
      <c r="AB2345">
        <v>3</v>
      </c>
      <c r="AC2345">
        <v>19</v>
      </c>
    </row>
    <row r="2346" spans="1:29">
      <c r="A2346">
        <v>2566</v>
      </c>
      <c r="B2346" t="s">
        <v>805</v>
      </c>
      <c r="C2346" t="s">
        <v>3921</v>
      </c>
      <c r="J2346" t="s">
        <v>1438</v>
      </c>
      <c r="K2346">
        <v>0</v>
      </c>
      <c r="N2346" t="b">
        <v>1</v>
      </c>
      <c r="O2346" t="b">
        <v>0</v>
      </c>
      <c r="P2346" t="b">
        <v>0</v>
      </c>
      <c r="Q2346">
        <v>8</v>
      </c>
      <c r="R2346">
        <v>1</v>
      </c>
      <c r="S2346">
        <v>1</v>
      </c>
      <c r="T2346">
        <v>7</v>
      </c>
      <c r="U2346" t="b">
        <v>1</v>
      </c>
      <c r="V2346" t="s">
        <v>1086</v>
      </c>
      <c r="W2346" t="s">
        <v>3859</v>
      </c>
      <c r="X2346" t="s">
        <v>14697</v>
      </c>
      <c r="Y2346">
        <v>24</v>
      </c>
      <c r="Z2346">
        <v>24</v>
      </c>
      <c r="AA2346">
        <v>3</v>
      </c>
      <c r="AB2346">
        <v>3</v>
      </c>
      <c r="AC2346">
        <v>19</v>
      </c>
    </row>
    <row r="2347" spans="1:29">
      <c r="A2347">
        <v>2567</v>
      </c>
      <c r="B2347" t="s">
        <v>805</v>
      </c>
      <c r="C2347" t="s">
        <v>3922</v>
      </c>
      <c r="J2347" t="s">
        <v>1438</v>
      </c>
      <c r="K2347">
        <v>0</v>
      </c>
      <c r="N2347" t="b">
        <v>1</v>
      </c>
      <c r="O2347" t="b">
        <v>0</v>
      </c>
      <c r="P2347" t="b">
        <v>0</v>
      </c>
      <c r="Q2347">
        <v>8</v>
      </c>
      <c r="R2347">
        <v>1</v>
      </c>
      <c r="S2347">
        <v>1</v>
      </c>
      <c r="T2347">
        <v>7</v>
      </c>
      <c r="U2347" t="b">
        <v>1</v>
      </c>
      <c r="V2347" t="s">
        <v>1086</v>
      </c>
      <c r="W2347" t="s">
        <v>3859</v>
      </c>
      <c r="X2347" t="s">
        <v>14699</v>
      </c>
      <c r="Y2347">
        <v>25</v>
      </c>
      <c r="Z2347">
        <v>25</v>
      </c>
      <c r="AA2347">
        <v>3</v>
      </c>
      <c r="AB2347">
        <v>3</v>
      </c>
      <c r="AC2347">
        <v>19</v>
      </c>
    </row>
    <row r="2348" spans="1:29">
      <c r="A2348">
        <v>2568</v>
      </c>
      <c r="B2348" t="s">
        <v>805</v>
      </c>
      <c r="C2348" t="s">
        <v>3923</v>
      </c>
      <c r="J2348" t="s">
        <v>1438</v>
      </c>
      <c r="K2348">
        <v>0</v>
      </c>
      <c r="N2348" t="b">
        <v>1</v>
      </c>
      <c r="O2348" t="b">
        <v>0</v>
      </c>
      <c r="P2348" t="b">
        <v>0</v>
      </c>
      <c r="Q2348">
        <v>8</v>
      </c>
      <c r="R2348">
        <v>1</v>
      </c>
      <c r="S2348">
        <v>1</v>
      </c>
      <c r="T2348">
        <v>7</v>
      </c>
      <c r="U2348" t="b">
        <v>1</v>
      </c>
      <c r="V2348" t="s">
        <v>1086</v>
      </c>
      <c r="W2348" t="s">
        <v>3859</v>
      </c>
      <c r="X2348" t="s">
        <v>14702</v>
      </c>
      <c r="Y2348">
        <v>26</v>
      </c>
      <c r="Z2348">
        <v>26</v>
      </c>
      <c r="AA2348">
        <v>3</v>
      </c>
      <c r="AB2348">
        <v>3</v>
      </c>
      <c r="AC2348">
        <v>19</v>
      </c>
    </row>
    <row r="2349" spans="1:29">
      <c r="A2349">
        <v>2569</v>
      </c>
      <c r="B2349" t="s">
        <v>805</v>
      </c>
      <c r="C2349" t="s">
        <v>3924</v>
      </c>
      <c r="J2349" t="s">
        <v>1438</v>
      </c>
      <c r="K2349">
        <v>0</v>
      </c>
      <c r="N2349" t="b">
        <v>1</v>
      </c>
      <c r="O2349" t="b">
        <v>0</v>
      </c>
      <c r="P2349" t="b">
        <v>0</v>
      </c>
      <c r="Q2349">
        <v>8</v>
      </c>
      <c r="R2349">
        <v>1</v>
      </c>
      <c r="S2349">
        <v>1</v>
      </c>
      <c r="T2349">
        <v>7</v>
      </c>
      <c r="U2349" t="b">
        <v>1</v>
      </c>
      <c r="V2349" t="s">
        <v>1086</v>
      </c>
      <c r="W2349" t="s">
        <v>3859</v>
      </c>
      <c r="X2349" t="s">
        <v>15355</v>
      </c>
      <c r="Y2349">
        <v>27</v>
      </c>
      <c r="Z2349">
        <v>27</v>
      </c>
      <c r="AA2349">
        <v>3</v>
      </c>
      <c r="AB2349">
        <v>3</v>
      </c>
      <c r="AC2349">
        <v>19</v>
      </c>
    </row>
    <row r="2350" spans="1:29">
      <c r="A2350">
        <v>2570</v>
      </c>
      <c r="B2350" t="s">
        <v>805</v>
      </c>
      <c r="C2350" t="s">
        <v>3925</v>
      </c>
      <c r="J2350" t="s">
        <v>1438</v>
      </c>
      <c r="K2350">
        <v>0</v>
      </c>
      <c r="N2350" t="b">
        <v>1</v>
      </c>
      <c r="O2350" t="b">
        <v>0</v>
      </c>
      <c r="P2350" t="b">
        <v>0</v>
      </c>
      <c r="Q2350">
        <v>8</v>
      </c>
      <c r="R2350">
        <v>1</v>
      </c>
      <c r="S2350">
        <v>1</v>
      </c>
      <c r="T2350">
        <v>7</v>
      </c>
      <c r="U2350" t="b">
        <v>1</v>
      </c>
      <c r="V2350" t="s">
        <v>1086</v>
      </c>
      <c r="W2350" t="s">
        <v>3859</v>
      </c>
      <c r="X2350" t="s">
        <v>14728</v>
      </c>
      <c r="Y2350">
        <v>28</v>
      </c>
      <c r="Z2350">
        <v>28</v>
      </c>
      <c r="AA2350">
        <v>3</v>
      </c>
      <c r="AB2350">
        <v>3</v>
      </c>
      <c r="AC2350">
        <v>19</v>
      </c>
    </row>
    <row r="2351" spans="1:29">
      <c r="A2351">
        <v>2571</v>
      </c>
      <c r="B2351" t="s">
        <v>805</v>
      </c>
      <c r="C2351" t="s">
        <v>3926</v>
      </c>
      <c r="J2351" t="s">
        <v>1438</v>
      </c>
      <c r="K2351">
        <v>0</v>
      </c>
      <c r="N2351" t="b">
        <v>1</v>
      </c>
      <c r="O2351" t="b">
        <v>0</v>
      </c>
      <c r="P2351" t="b">
        <v>0</v>
      </c>
      <c r="Q2351">
        <v>8</v>
      </c>
      <c r="R2351">
        <v>1</v>
      </c>
      <c r="S2351">
        <v>1</v>
      </c>
      <c r="T2351">
        <v>7</v>
      </c>
      <c r="U2351" t="b">
        <v>1</v>
      </c>
      <c r="V2351" t="s">
        <v>1086</v>
      </c>
      <c r="W2351" t="s">
        <v>3859</v>
      </c>
      <c r="X2351" t="s">
        <v>14540</v>
      </c>
      <c r="Y2351">
        <v>29</v>
      </c>
      <c r="Z2351">
        <v>29</v>
      </c>
      <c r="AA2351">
        <v>3</v>
      </c>
      <c r="AB2351">
        <v>3</v>
      </c>
      <c r="AC2351">
        <v>19</v>
      </c>
    </row>
    <row r="2352" spans="1:29">
      <c r="A2352">
        <v>2572</v>
      </c>
      <c r="B2352" t="s">
        <v>805</v>
      </c>
      <c r="C2352" t="s">
        <v>3927</v>
      </c>
      <c r="J2352" t="s">
        <v>1438</v>
      </c>
      <c r="K2352">
        <v>0</v>
      </c>
      <c r="N2352" t="b">
        <v>1</v>
      </c>
      <c r="O2352" t="b">
        <v>0</v>
      </c>
      <c r="P2352" t="b">
        <v>0</v>
      </c>
      <c r="Q2352">
        <v>8</v>
      </c>
      <c r="R2352">
        <v>1</v>
      </c>
      <c r="S2352">
        <v>1</v>
      </c>
      <c r="T2352">
        <v>7</v>
      </c>
      <c r="U2352" t="b">
        <v>1</v>
      </c>
      <c r="V2352" t="s">
        <v>1086</v>
      </c>
      <c r="W2352" t="s">
        <v>3859</v>
      </c>
      <c r="X2352" t="s">
        <v>14541</v>
      </c>
      <c r="Y2352">
        <v>30</v>
      </c>
      <c r="Z2352">
        <v>30</v>
      </c>
      <c r="AA2352">
        <v>3</v>
      </c>
      <c r="AB2352">
        <v>3</v>
      </c>
      <c r="AC2352">
        <v>19</v>
      </c>
    </row>
    <row r="2353" spans="1:29">
      <c r="A2353">
        <v>2573</v>
      </c>
      <c r="B2353" t="s">
        <v>805</v>
      </c>
      <c r="C2353" t="s">
        <v>3928</v>
      </c>
      <c r="J2353" t="s">
        <v>1438</v>
      </c>
      <c r="K2353">
        <v>0</v>
      </c>
      <c r="N2353" t="b">
        <v>1</v>
      </c>
      <c r="O2353" t="b">
        <v>0</v>
      </c>
      <c r="P2353" t="b">
        <v>0</v>
      </c>
      <c r="Q2353">
        <v>8</v>
      </c>
      <c r="R2353">
        <v>1</v>
      </c>
      <c r="S2353">
        <v>1</v>
      </c>
      <c r="T2353">
        <v>7</v>
      </c>
      <c r="U2353" t="b">
        <v>1</v>
      </c>
      <c r="V2353" t="s">
        <v>1086</v>
      </c>
      <c r="W2353" t="s">
        <v>3859</v>
      </c>
      <c r="X2353" t="s">
        <v>14542</v>
      </c>
      <c r="Y2353">
        <v>31</v>
      </c>
      <c r="Z2353">
        <v>31</v>
      </c>
      <c r="AA2353">
        <v>3</v>
      </c>
      <c r="AB2353">
        <v>3</v>
      </c>
      <c r="AC2353">
        <v>19</v>
      </c>
    </row>
    <row r="2354" spans="1:29">
      <c r="A2354">
        <v>2574</v>
      </c>
      <c r="B2354" t="s">
        <v>805</v>
      </c>
      <c r="C2354" t="s">
        <v>3929</v>
      </c>
      <c r="J2354" t="s">
        <v>1438</v>
      </c>
      <c r="K2354">
        <v>0</v>
      </c>
      <c r="N2354" t="b">
        <v>1</v>
      </c>
      <c r="O2354" t="b">
        <v>0</v>
      </c>
      <c r="P2354" t="b">
        <v>0</v>
      </c>
      <c r="Q2354">
        <v>8</v>
      </c>
      <c r="R2354">
        <v>1</v>
      </c>
      <c r="S2354">
        <v>1</v>
      </c>
      <c r="T2354">
        <v>7</v>
      </c>
      <c r="U2354" t="b">
        <v>1</v>
      </c>
      <c r="V2354" t="s">
        <v>1086</v>
      </c>
      <c r="W2354" t="s">
        <v>3859</v>
      </c>
      <c r="X2354" t="s">
        <v>15397</v>
      </c>
      <c r="Y2354">
        <v>32</v>
      </c>
      <c r="Z2354">
        <v>32</v>
      </c>
      <c r="AA2354">
        <v>3</v>
      </c>
      <c r="AB2354">
        <v>3</v>
      </c>
      <c r="AC2354">
        <v>19</v>
      </c>
    </row>
    <row r="2355" spans="1:29">
      <c r="A2355">
        <v>2575</v>
      </c>
      <c r="B2355" t="s">
        <v>805</v>
      </c>
      <c r="C2355" t="s">
        <v>3930</v>
      </c>
      <c r="J2355" t="s">
        <v>1438</v>
      </c>
      <c r="K2355">
        <v>0</v>
      </c>
      <c r="N2355" t="b">
        <v>1</v>
      </c>
      <c r="O2355" t="b">
        <v>0</v>
      </c>
      <c r="P2355" t="b">
        <v>0</v>
      </c>
      <c r="Q2355">
        <v>8</v>
      </c>
      <c r="R2355">
        <v>1</v>
      </c>
      <c r="S2355">
        <v>1</v>
      </c>
      <c r="T2355">
        <v>7</v>
      </c>
      <c r="U2355" t="b">
        <v>1</v>
      </c>
      <c r="V2355" t="s">
        <v>1086</v>
      </c>
      <c r="W2355" t="s">
        <v>3859</v>
      </c>
      <c r="X2355" t="s">
        <v>15399</v>
      </c>
      <c r="Y2355">
        <v>33</v>
      </c>
      <c r="Z2355">
        <v>33</v>
      </c>
      <c r="AA2355">
        <v>3</v>
      </c>
      <c r="AB2355">
        <v>3</v>
      </c>
      <c r="AC2355">
        <v>19</v>
      </c>
    </row>
    <row r="2356" spans="1:29">
      <c r="A2356">
        <v>2576</v>
      </c>
      <c r="B2356" t="s">
        <v>805</v>
      </c>
      <c r="C2356" t="s">
        <v>3931</v>
      </c>
      <c r="J2356" t="s">
        <v>1438</v>
      </c>
      <c r="K2356">
        <v>0</v>
      </c>
      <c r="N2356" t="b">
        <v>1</v>
      </c>
      <c r="O2356" t="b">
        <v>0</v>
      </c>
      <c r="P2356" t="b">
        <v>0</v>
      </c>
      <c r="Q2356">
        <v>8</v>
      </c>
      <c r="R2356">
        <v>1</v>
      </c>
      <c r="S2356">
        <v>1</v>
      </c>
      <c r="T2356">
        <v>7</v>
      </c>
      <c r="U2356" t="b">
        <v>1</v>
      </c>
      <c r="V2356" t="s">
        <v>1086</v>
      </c>
      <c r="W2356" t="s">
        <v>3859</v>
      </c>
      <c r="X2356" t="s">
        <v>14546</v>
      </c>
      <c r="Y2356">
        <v>34</v>
      </c>
      <c r="Z2356">
        <v>34</v>
      </c>
      <c r="AA2356">
        <v>3</v>
      </c>
      <c r="AB2356">
        <v>3</v>
      </c>
      <c r="AC2356">
        <v>19</v>
      </c>
    </row>
    <row r="2357" spans="1:29">
      <c r="A2357">
        <v>2580</v>
      </c>
      <c r="B2357" t="s">
        <v>805</v>
      </c>
      <c r="C2357" t="s">
        <v>3932</v>
      </c>
      <c r="J2357" t="s">
        <v>1438</v>
      </c>
      <c r="K2357">
        <v>0</v>
      </c>
      <c r="N2357" t="b">
        <v>1</v>
      </c>
      <c r="O2357" t="b">
        <v>0</v>
      </c>
      <c r="P2357" t="b">
        <v>0</v>
      </c>
      <c r="Q2357">
        <v>8</v>
      </c>
      <c r="R2357">
        <v>1</v>
      </c>
      <c r="S2357">
        <v>1</v>
      </c>
      <c r="T2357">
        <v>7</v>
      </c>
      <c r="U2357" t="b">
        <v>1</v>
      </c>
      <c r="V2357" t="s">
        <v>1086</v>
      </c>
      <c r="W2357" t="s">
        <v>3859</v>
      </c>
      <c r="X2357" t="s">
        <v>14547</v>
      </c>
      <c r="Y2357">
        <v>35</v>
      </c>
      <c r="Z2357">
        <v>35</v>
      </c>
      <c r="AA2357">
        <v>3</v>
      </c>
      <c r="AB2357">
        <v>3</v>
      </c>
      <c r="AC2357">
        <v>19</v>
      </c>
    </row>
    <row r="2358" spans="1:29">
      <c r="A2358">
        <v>2581</v>
      </c>
      <c r="B2358" t="s">
        <v>805</v>
      </c>
      <c r="C2358" t="s">
        <v>3933</v>
      </c>
      <c r="J2358" t="s">
        <v>1438</v>
      </c>
      <c r="K2358">
        <v>0</v>
      </c>
      <c r="N2358" t="b">
        <v>1</v>
      </c>
      <c r="O2358" t="b">
        <v>0</v>
      </c>
      <c r="P2358" t="b">
        <v>0</v>
      </c>
      <c r="Q2358">
        <v>8</v>
      </c>
      <c r="R2358">
        <v>1</v>
      </c>
      <c r="S2358">
        <v>1</v>
      </c>
      <c r="T2358">
        <v>7</v>
      </c>
      <c r="U2358" t="b">
        <v>1</v>
      </c>
      <c r="V2358" t="s">
        <v>1086</v>
      </c>
      <c r="W2358" t="s">
        <v>3859</v>
      </c>
      <c r="X2358" t="s">
        <v>14548</v>
      </c>
      <c r="Y2358">
        <v>36</v>
      </c>
      <c r="Z2358">
        <v>36</v>
      </c>
      <c r="AA2358">
        <v>3</v>
      </c>
      <c r="AB2358">
        <v>3</v>
      </c>
      <c r="AC2358">
        <v>19</v>
      </c>
    </row>
    <row r="2359" spans="1:29">
      <c r="A2359">
        <v>2582</v>
      </c>
      <c r="B2359" t="s">
        <v>805</v>
      </c>
      <c r="C2359" t="s">
        <v>3934</v>
      </c>
      <c r="J2359" t="s">
        <v>1438</v>
      </c>
      <c r="K2359">
        <v>0</v>
      </c>
      <c r="N2359" t="b">
        <v>1</v>
      </c>
      <c r="O2359" t="b">
        <v>0</v>
      </c>
      <c r="P2359" t="b">
        <v>0</v>
      </c>
      <c r="Q2359">
        <v>8</v>
      </c>
      <c r="R2359">
        <v>1</v>
      </c>
      <c r="S2359">
        <v>1</v>
      </c>
      <c r="T2359">
        <v>7</v>
      </c>
      <c r="U2359" t="b">
        <v>1</v>
      </c>
      <c r="V2359" t="s">
        <v>1086</v>
      </c>
      <c r="W2359" t="s">
        <v>3859</v>
      </c>
      <c r="X2359" t="s">
        <v>14549</v>
      </c>
      <c r="Y2359">
        <v>37</v>
      </c>
      <c r="Z2359">
        <v>37</v>
      </c>
      <c r="AA2359">
        <v>3</v>
      </c>
      <c r="AB2359">
        <v>3</v>
      </c>
      <c r="AC2359">
        <v>19</v>
      </c>
    </row>
    <row r="2360" spans="1:29">
      <c r="A2360">
        <v>2583</v>
      </c>
      <c r="B2360" t="s">
        <v>805</v>
      </c>
      <c r="C2360" t="s">
        <v>3935</v>
      </c>
      <c r="J2360" t="s">
        <v>1444</v>
      </c>
      <c r="K2360">
        <v>0</v>
      </c>
      <c r="N2360" t="b">
        <v>1</v>
      </c>
      <c r="O2360" t="b">
        <v>0</v>
      </c>
      <c r="P2360" t="b">
        <v>0</v>
      </c>
      <c r="Q2360">
        <v>8</v>
      </c>
      <c r="R2360">
        <v>1</v>
      </c>
      <c r="S2360">
        <v>1</v>
      </c>
      <c r="T2360">
        <v>7</v>
      </c>
      <c r="U2360" t="b">
        <v>1</v>
      </c>
      <c r="V2360" t="s">
        <v>1086</v>
      </c>
      <c r="W2360" t="s">
        <v>3859</v>
      </c>
      <c r="X2360" t="s">
        <v>14686</v>
      </c>
      <c r="Y2360">
        <v>18</v>
      </c>
      <c r="Z2360">
        <v>18</v>
      </c>
      <c r="AA2360">
        <v>4</v>
      </c>
      <c r="AB2360">
        <v>4</v>
      </c>
      <c r="AC2360">
        <v>19</v>
      </c>
    </row>
    <row r="2361" spans="1:29">
      <c r="A2361">
        <v>2584</v>
      </c>
      <c r="B2361" t="s">
        <v>805</v>
      </c>
      <c r="C2361" t="s">
        <v>3936</v>
      </c>
      <c r="J2361" t="s">
        <v>1444</v>
      </c>
      <c r="K2361">
        <v>0</v>
      </c>
      <c r="N2361" t="b">
        <v>1</v>
      </c>
      <c r="O2361" t="b">
        <v>0</v>
      </c>
      <c r="P2361" t="b">
        <v>0</v>
      </c>
      <c r="Q2361">
        <v>8</v>
      </c>
      <c r="R2361">
        <v>1</v>
      </c>
      <c r="S2361">
        <v>1</v>
      </c>
      <c r="T2361">
        <v>7</v>
      </c>
      <c r="U2361" t="b">
        <v>1</v>
      </c>
      <c r="V2361" t="s">
        <v>1086</v>
      </c>
      <c r="W2361" t="s">
        <v>3859</v>
      </c>
      <c r="X2361" t="s">
        <v>14450</v>
      </c>
      <c r="Y2361">
        <v>19</v>
      </c>
      <c r="Z2361">
        <v>19</v>
      </c>
      <c r="AA2361">
        <v>4</v>
      </c>
      <c r="AB2361">
        <v>4</v>
      </c>
      <c r="AC2361">
        <v>19</v>
      </c>
    </row>
    <row r="2362" spans="1:29">
      <c r="A2362">
        <v>2585</v>
      </c>
      <c r="B2362" t="s">
        <v>805</v>
      </c>
      <c r="C2362" t="s">
        <v>3937</v>
      </c>
      <c r="J2362" t="s">
        <v>1444</v>
      </c>
      <c r="K2362">
        <v>0</v>
      </c>
      <c r="N2362" t="b">
        <v>1</v>
      </c>
      <c r="O2362" t="b">
        <v>0</v>
      </c>
      <c r="P2362" t="b">
        <v>0</v>
      </c>
      <c r="Q2362">
        <v>8</v>
      </c>
      <c r="R2362">
        <v>1</v>
      </c>
      <c r="S2362">
        <v>1</v>
      </c>
      <c r="T2362">
        <v>7</v>
      </c>
      <c r="U2362" t="b">
        <v>1</v>
      </c>
      <c r="V2362" t="s">
        <v>1086</v>
      </c>
      <c r="W2362" t="s">
        <v>3859</v>
      </c>
      <c r="X2362" t="s">
        <v>14690</v>
      </c>
      <c r="Y2362">
        <v>20</v>
      </c>
      <c r="Z2362">
        <v>20</v>
      </c>
      <c r="AA2362">
        <v>4</v>
      </c>
      <c r="AB2362">
        <v>4</v>
      </c>
      <c r="AC2362">
        <v>19</v>
      </c>
    </row>
    <row r="2363" spans="1:29">
      <c r="A2363">
        <v>2586</v>
      </c>
      <c r="B2363" t="s">
        <v>805</v>
      </c>
      <c r="C2363" t="s">
        <v>3938</v>
      </c>
      <c r="J2363" t="s">
        <v>1444</v>
      </c>
      <c r="K2363">
        <v>0</v>
      </c>
      <c r="N2363" t="b">
        <v>1</v>
      </c>
      <c r="O2363" t="b">
        <v>0</v>
      </c>
      <c r="P2363" t="b">
        <v>0</v>
      </c>
      <c r="Q2363">
        <v>8</v>
      </c>
      <c r="R2363">
        <v>1</v>
      </c>
      <c r="S2363">
        <v>1</v>
      </c>
      <c r="T2363">
        <v>7</v>
      </c>
      <c r="U2363" t="b">
        <v>1</v>
      </c>
      <c r="V2363" t="s">
        <v>1086</v>
      </c>
      <c r="W2363" t="s">
        <v>3859</v>
      </c>
      <c r="X2363" t="s">
        <v>14693</v>
      </c>
      <c r="Y2363">
        <v>21</v>
      </c>
      <c r="Z2363">
        <v>21</v>
      </c>
      <c r="AA2363">
        <v>4</v>
      </c>
      <c r="AB2363">
        <v>4</v>
      </c>
      <c r="AC2363">
        <v>19</v>
      </c>
    </row>
    <row r="2364" spans="1:29">
      <c r="A2364">
        <v>2587</v>
      </c>
      <c r="B2364" t="s">
        <v>805</v>
      </c>
      <c r="C2364" t="s">
        <v>3939</v>
      </c>
      <c r="J2364" t="s">
        <v>1444</v>
      </c>
      <c r="K2364">
        <v>0</v>
      </c>
      <c r="N2364" t="b">
        <v>1</v>
      </c>
      <c r="O2364" t="b">
        <v>0</v>
      </c>
      <c r="P2364" t="b">
        <v>0</v>
      </c>
      <c r="Q2364">
        <v>8</v>
      </c>
      <c r="R2364">
        <v>1</v>
      </c>
      <c r="S2364">
        <v>1</v>
      </c>
      <c r="T2364">
        <v>7</v>
      </c>
      <c r="U2364" t="b">
        <v>1</v>
      </c>
      <c r="V2364" t="s">
        <v>1086</v>
      </c>
      <c r="W2364" t="s">
        <v>3859</v>
      </c>
      <c r="X2364" t="s">
        <v>14531</v>
      </c>
      <c r="Y2364">
        <v>22</v>
      </c>
      <c r="Z2364">
        <v>22</v>
      </c>
      <c r="AA2364">
        <v>4</v>
      </c>
      <c r="AB2364">
        <v>4</v>
      </c>
      <c r="AC2364">
        <v>19</v>
      </c>
    </row>
    <row r="2365" spans="1:29">
      <c r="A2365">
        <v>2588</v>
      </c>
      <c r="B2365" t="s">
        <v>805</v>
      </c>
      <c r="C2365" t="s">
        <v>3940</v>
      </c>
      <c r="J2365" t="s">
        <v>1444</v>
      </c>
      <c r="K2365">
        <v>0</v>
      </c>
      <c r="N2365" t="b">
        <v>1</v>
      </c>
      <c r="O2365" t="b">
        <v>0</v>
      </c>
      <c r="P2365" t="b">
        <v>0</v>
      </c>
      <c r="Q2365">
        <v>8</v>
      </c>
      <c r="R2365">
        <v>1</v>
      </c>
      <c r="S2365">
        <v>1</v>
      </c>
      <c r="T2365">
        <v>7</v>
      </c>
      <c r="U2365" t="b">
        <v>1</v>
      </c>
      <c r="V2365" t="s">
        <v>1086</v>
      </c>
      <c r="W2365" t="s">
        <v>3859</v>
      </c>
      <c r="X2365" t="s">
        <v>14532</v>
      </c>
      <c r="Y2365">
        <v>23</v>
      </c>
      <c r="Z2365">
        <v>23</v>
      </c>
      <c r="AA2365">
        <v>4</v>
      </c>
      <c r="AB2365">
        <v>4</v>
      </c>
      <c r="AC2365">
        <v>19</v>
      </c>
    </row>
    <row r="2366" spans="1:29">
      <c r="A2366">
        <v>2589</v>
      </c>
      <c r="B2366" t="s">
        <v>805</v>
      </c>
      <c r="C2366" t="s">
        <v>3941</v>
      </c>
      <c r="J2366" t="s">
        <v>1444</v>
      </c>
      <c r="K2366">
        <v>0</v>
      </c>
      <c r="N2366" t="b">
        <v>1</v>
      </c>
      <c r="O2366" t="b">
        <v>0</v>
      </c>
      <c r="P2366" t="b">
        <v>0</v>
      </c>
      <c r="Q2366">
        <v>8</v>
      </c>
      <c r="R2366">
        <v>1</v>
      </c>
      <c r="S2366">
        <v>1</v>
      </c>
      <c r="T2366">
        <v>7</v>
      </c>
      <c r="U2366" t="b">
        <v>1</v>
      </c>
      <c r="V2366" t="s">
        <v>1086</v>
      </c>
      <c r="W2366" t="s">
        <v>3859</v>
      </c>
      <c r="X2366" t="s">
        <v>14533</v>
      </c>
      <c r="Y2366">
        <v>24</v>
      </c>
      <c r="Z2366">
        <v>24</v>
      </c>
      <c r="AA2366">
        <v>4</v>
      </c>
      <c r="AB2366">
        <v>4</v>
      </c>
      <c r="AC2366">
        <v>19</v>
      </c>
    </row>
    <row r="2367" spans="1:29">
      <c r="A2367">
        <v>2590</v>
      </c>
      <c r="B2367" t="s">
        <v>805</v>
      </c>
      <c r="C2367" t="s">
        <v>3942</v>
      </c>
      <c r="J2367" t="s">
        <v>1444</v>
      </c>
      <c r="K2367">
        <v>0</v>
      </c>
      <c r="N2367" t="b">
        <v>1</v>
      </c>
      <c r="O2367" t="b">
        <v>0</v>
      </c>
      <c r="P2367" t="b">
        <v>0</v>
      </c>
      <c r="Q2367">
        <v>8</v>
      </c>
      <c r="R2367">
        <v>1</v>
      </c>
      <c r="S2367">
        <v>1</v>
      </c>
      <c r="T2367">
        <v>7</v>
      </c>
      <c r="U2367" t="b">
        <v>1</v>
      </c>
      <c r="V2367" t="s">
        <v>1086</v>
      </c>
      <c r="W2367" t="s">
        <v>3859</v>
      </c>
      <c r="X2367" t="s">
        <v>14700</v>
      </c>
      <c r="Y2367">
        <v>25</v>
      </c>
      <c r="Z2367">
        <v>25</v>
      </c>
      <c r="AA2367">
        <v>4</v>
      </c>
      <c r="AB2367">
        <v>4</v>
      </c>
      <c r="AC2367">
        <v>19</v>
      </c>
    </row>
    <row r="2368" spans="1:29">
      <c r="A2368">
        <v>2591</v>
      </c>
      <c r="B2368" t="s">
        <v>805</v>
      </c>
      <c r="C2368" t="s">
        <v>3943</v>
      </c>
      <c r="J2368" t="s">
        <v>1444</v>
      </c>
      <c r="K2368">
        <v>0</v>
      </c>
      <c r="N2368" t="b">
        <v>1</v>
      </c>
      <c r="O2368" t="b">
        <v>0</v>
      </c>
      <c r="P2368" t="b">
        <v>0</v>
      </c>
      <c r="Q2368">
        <v>8</v>
      </c>
      <c r="R2368">
        <v>1</v>
      </c>
      <c r="S2368">
        <v>1</v>
      </c>
      <c r="T2368">
        <v>7</v>
      </c>
      <c r="U2368" t="b">
        <v>1</v>
      </c>
      <c r="V2368" t="s">
        <v>1086</v>
      </c>
      <c r="W2368" t="s">
        <v>3859</v>
      </c>
      <c r="X2368" t="s">
        <v>14605</v>
      </c>
      <c r="Y2368">
        <v>26</v>
      </c>
      <c r="Z2368">
        <v>26</v>
      </c>
      <c r="AA2368">
        <v>4</v>
      </c>
      <c r="AB2368">
        <v>4</v>
      </c>
      <c r="AC2368">
        <v>19</v>
      </c>
    </row>
    <row r="2369" spans="1:29">
      <c r="A2369">
        <v>2592</v>
      </c>
      <c r="B2369" t="s">
        <v>805</v>
      </c>
      <c r="C2369" t="s">
        <v>3944</v>
      </c>
      <c r="J2369" t="s">
        <v>1444</v>
      </c>
      <c r="K2369">
        <v>0</v>
      </c>
      <c r="N2369" t="b">
        <v>1</v>
      </c>
      <c r="O2369" t="b">
        <v>0</v>
      </c>
      <c r="P2369" t="b">
        <v>0</v>
      </c>
      <c r="Q2369">
        <v>8</v>
      </c>
      <c r="R2369">
        <v>1</v>
      </c>
      <c r="S2369">
        <v>1</v>
      </c>
      <c r="T2369">
        <v>7</v>
      </c>
      <c r="U2369" t="b">
        <v>1</v>
      </c>
      <c r="V2369" t="s">
        <v>1086</v>
      </c>
      <c r="W2369" t="s">
        <v>3859</v>
      </c>
      <c r="X2369" t="s">
        <v>14802</v>
      </c>
      <c r="Y2369">
        <v>27</v>
      </c>
      <c r="Z2369">
        <v>27</v>
      </c>
      <c r="AA2369">
        <v>4</v>
      </c>
      <c r="AB2369">
        <v>4</v>
      </c>
      <c r="AC2369">
        <v>19</v>
      </c>
    </row>
    <row r="2370" spans="1:29">
      <c r="A2370">
        <v>2593</v>
      </c>
      <c r="B2370" t="s">
        <v>805</v>
      </c>
      <c r="C2370" t="s">
        <v>3945</v>
      </c>
      <c r="J2370" t="s">
        <v>1444</v>
      </c>
      <c r="K2370">
        <v>0</v>
      </c>
      <c r="N2370" t="b">
        <v>1</v>
      </c>
      <c r="O2370" t="b">
        <v>0</v>
      </c>
      <c r="P2370" t="b">
        <v>0</v>
      </c>
      <c r="Q2370">
        <v>8</v>
      </c>
      <c r="R2370">
        <v>1</v>
      </c>
      <c r="S2370">
        <v>1</v>
      </c>
      <c r="T2370">
        <v>7</v>
      </c>
      <c r="U2370" t="b">
        <v>1</v>
      </c>
      <c r="V2370" t="s">
        <v>1086</v>
      </c>
      <c r="W2370" t="s">
        <v>3859</v>
      </c>
      <c r="X2370" t="s">
        <v>14606</v>
      </c>
      <c r="Y2370">
        <v>28</v>
      </c>
      <c r="Z2370">
        <v>28</v>
      </c>
      <c r="AA2370">
        <v>4</v>
      </c>
      <c r="AB2370">
        <v>4</v>
      </c>
      <c r="AC2370">
        <v>19</v>
      </c>
    </row>
    <row r="2371" spans="1:29">
      <c r="A2371">
        <v>2594</v>
      </c>
      <c r="B2371" t="s">
        <v>805</v>
      </c>
      <c r="C2371" t="s">
        <v>3946</v>
      </c>
      <c r="J2371" t="s">
        <v>1444</v>
      </c>
      <c r="K2371">
        <v>0</v>
      </c>
      <c r="N2371" t="b">
        <v>1</v>
      </c>
      <c r="O2371" t="b">
        <v>0</v>
      </c>
      <c r="P2371" t="b">
        <v>0</v>
      </c>
      <c r="Q2371">
        <v>8</v>
      </c>
      <c r="R2371">
        <v>1</v>
      </c>
      <c r="S2371">
        <v>1</v>
      </c>
      <c r="T2371">
        <v>7</v>
      </c>
      <c r="U2371" t="b">
        <v>1</v>
      </c>
      <c r="V2371" t="s">
        <v>1086</v>
      </c>
      <c r="W2371" t="s">
        <v>3859</v>
      </c>
      <c r="X2371" t="s">
        <v>14804</v>
      </c>
      <c r="Y2371">
        <v>29</v>
      </c>
      <c r="Z2371">
        <v>29</v>
      </c>
      <c r="AA2371">
        <v>4</v>
      </c>
      <c r="AB2371">
        <v>4</v>
      </c>
      <c r="AC2371">
        <v>19</v>
      </c>
    </row>
    <row r="2372" spans="1:29">
      <c r="A2372">
        <v>2595</v>
      </c>
      <c r="B2372" t="s">
        <v>805</v>
      </c>
      <c r="C2372" t="s">
        <v>3947</v>
      </c>
      <c r="J2372" t="s">
        <v>1444</v>
      </c>
      <c r="K2372">
        <v>0</v>
      </c>
      <c r="N2372" t="b">
        <v>1</v>
      </c>
      <c r="O2372" t="b">
        <v>0</v>
      </c>
      <c r="P2372" t="b">
        <v>0</v>
      </c>
      <c r="Q2372">
        <v>8</v>
      </c>
      <c r="R2372">
        <v>1</v>
      </c>
      <c r="S2372">
        <v>1</v>
      </c>
      <c r="T2372">
        <v>7</v>
      </c>
      <c r="U2372" t="b">
        <v>1</v>
      </c>
      <c r="V2372" t="s">
        <v>1086</v>
      </c>
      <c r="W2372" t="s">
        <v>3859</v>
      </c>
      <c r="X2372" t="s">
        <v>14806</v>
      </c>
      <c r="Y2372">
        <v>30</v>
      </c>
      <c r="Z2372">
        <v>30</v>
      </c>
      <c r="AA2372">
        <v>4</v>
      </c>
      <c r="AB2372">
        <v>4</v>
      </c>
      <c r="AC2372">
        <v>19</v>
      </c>
    </row>
    <row r="2373" spans="1:29">
      <c r="A2373">
        <v>2596</v>
      </c>
      <c r="B2373" t="s">
        <v>805</v>
      </c>
      <c r="C2373" t="s">
        <v>3948</v>
      </c>
      <c r="J2373" t="s">
        <v>1444</v>
      </c>
      <c r="K2373">
        <v>0</v>
      </c>
      <c r="N2373" t="b">
        <v>1</v>
      </c>
      <c r="O2373" t="b">
        <v>0</v>
      </c>
      <c r="P2373" t="b">
        <v>0</v>
      </c>
      <c r="Q2373">
        <v>8</v>
      </c>
      <c r="R2373">
        <v>1</v>
      </c>
      <c r="S2373">
        <v>1</v>
      </c>
      <c r="T2373">
        <v>7</v>
      </c>
      <c r="U2373" t="b">
        <v>1</v>
      </c>
      <c r="V2373" t="s">
        <v>1086</v>
      </c>
      <c r="W2373" t="s">
        <v>3859</v>
      </c>
      <c r="X2373" t="s">
        <v>14807</v>
      </c>
      <c r="Y2373">
        <v>31</v>
      </c>
      <c r="Z2373">
        <v>31</v>
      </c>
      <c r="AA2373">
        <v>4</v>
      </c>
      <c r="AB2373">
        <v>4</v>
      </c>
      <c r="AC2373">
        <v>19</v>
      </c>
    </row>
    <row r="2374" spans="1:29">
      <c r="A2374">
        <v>2597</v>
      </c>
      <c r="B2374" t="s">
        <v>805</v>
      </c>
      <c r="C2374" t="s">
        <v>3949</v>
      </c>
      <c r="J2374" t="s">
        <v>1444</v>
      </c>
      <c r="K2374">
        <v>0</v>
      </c>
      <c r="N2374" t="b">
        <v>1</v>
      </c>
      <c r="O2374" t="b">
        <v>0</v>
      </c>
      <c r="P2374" t="b">
        <v>0</v>
      </c>
      <c r="Q2374">
        <v>8</v>
      </c>
      <c r="R2374">
        <v>1</v>
      </c>
      <c r="S2374">
        <v>1</v>
      </c>
      <c r="T2374">
        <v>7</v>
      </c>
      <c r="U2374" t="b">
        <v>1</v>
      </c>
      <c r="V2374" t="s">
        <v>1086</v>
      </c>
      <c r="W2374" t="s">
        <v>3859</v>
      </c>
      <c r="X2374" t="s">
        <v>14830</v>
      </c>
      <c r="Y2374">
        <v>32</v>
      </c>
      <c r="Z2374">
        <v>32</v>
      </c>
      <c r="AA2374">
        <v>4</v>
      </c>
      <c r="AB2374">
        <v>4</v>
      </c>
      <c r="AC2374">
        <v>19</v>
      </c>
    </row>
    <row r="2375" spans="1:29">
      <c r="A2375">
        <v>2598</v>
      </c>
      <c r="B2375" t="s">
        <v>805</v>
      </c>
      <c r="C2375" t="s">
        <v>3950</v>
      </c>
      <c r="J2375" t="s">
        <v>1444</v>
      </c>
      <c r="K2375">
        <v>0</v>
      </c>
      <c r="N2375" t="b">
        <v>1</v>
      </c>
      <c r="O2375" t="b">
        <v>0</v>
      </c>
      <c r="P2375" t="b">
        <v>0</v>
      </c>
      <c r="Q2375">
        <v>8</v>
      </c>
      <c r="R2375">
        <v>1</v>
      </c>
      <c r="S2375">
        <v>1</v>
      </c>
      <c r="T2375">
        <v>7</v>
      </c>
      <c r="U2375" t="b">
        <v>1</v>
      </c>
      <c r="V2375" t="s">
        <v>1086</v>
      </c>
      <c r="W2375" t="s">
        <v>3859</v>
      </c>
      <c r="X2375" t="s">
        <v>14832</v>
      </c>
      <c r="Y2375">
        <v>33</v>
      </c>
      <c r="Z2375">
        <v>33</v>
      </c>
      <c r="AA2375">
        <v>4</v>
      </c>
      <c r="AB2375">
        <v>4</v>
      </c>
      <c r="AC2375">
        <v>19</v>
      </c>
    </row>
    <row r="2376" spans="1:29">
      <c r="A2376">
        <v>2599</v>
      </c>
      <c r="B2376" t="s">
        <v>805</v>
      </c>
      <c r="C2376" t="s">
        <v>3951</v>
      </c>
      <c r="J2376" t="s">
        <v>1444</v>
      </c>
      <c r="K2376">
        <v>0</v>
      </c>
      <c r="N2376" t="b">
        <v>1</v>
      </c>
      <c r="O2376" t="b">
        <v>0</v>
      </c>
      <c r="P2376" t="b">
        <v>0</v>
      </c>
      <c r="Q2376">
        <v>8</v>
      </c>
      <c r="R2376">
        <v>1</v>
      </c>
      <c r="S2376">
        <v>1</v>
      </c>
      <c r="T2376">
        <v>7</v>
      </c>
      <c r="U2376" t="b">
        <v>1</v>
      </c>
      <c r="V2376" t="s">
        <v>1086</v>
      </c>
      <c r="W2376" t="s">
        <v>3859</v>
      </c>
      <c r="X2376" t="s">
        <v>14834</v>
      </c>
      <c r="Y2376">
        <v>34</v>
      </c>
      <c r="Z2376">
        <v>34</v>
      </c>
      <c r="AA2376">
        <v>4</v>
      </c>
      <c r="AB2376">
        <v>4</v>
      </c>
      <c r="AC2376">
        <v>19</v>
      </c>
    </row>
    <row r="2377" spans="1:29">
      <c r="A2377">
        <v>2603</v>
      </c>
      <c r="B2377" t="s">
        <v>805</v>
      </c>
      <c r="C2377" t="s">
        <v>3952</v>
      </c>
      <c r="J2377" t="s">
        <v>1444</v>
      </c>
      <c r="K2377">
        <v>0</v>
      </c>
      <c r="N2377" t="b">
        <v>1</v>
      </c>
      <c r="O2377" t="b">
        <v>0</v>
      </c>
      <c r="P2377" t="b">
        <v>0</v>
      </c>
      <c r="Q2377">
        <v>8</v>
      </c>
      <c r="R2377">
        <v>1</v>
      </c>
      <c r="S2377">
        <v>1</v>
      </c>
      <c r="T2377">
        <v>7</v>
      </c>
      <c r="U2377" t="b">
        <v>1</v>
      </c>
      <c r="V2377" t="s">
        <v>1086</v>
      </c>
      <c r="W2377" t="s">
        <v>3859</v>
      </c>
      <c r="X2377" t="s">
        <v>14810</v>
      </c>
      <c r="Y2377">
        <v>35</v>
      </c>
      <c r="Z2377">
        <v>35</v>
      </c>
      <c r="AA2377">
        <v>4</v>
      </c>
      <c r="AB2377">
        <v>4</v>
      </c>
      <c r="AC2377">
        <v>19</v>
      </c>
    </row>
    <row r="2378" spans="1:29">
      <c r="A2378">
        <v>2604</v>
      </c>
      <c r="B2378" t="s">
        <v>805</v>
      </c>
      <c r="C2378" t="s">
        <v>3953</v>
      </c>
      <c r="J2378" t="s">
        <v>1444</v>
      </c>
      <c r="K2378">
        <v>0</v>
      </c>
      <c r="N2378" t="b">
        <v>1</v>
      </c>
      <c r="O2378" t="b">
        <v>0</v>
      </c>
      <c r="P2378" t="b">
        <v>0</v>
      </c>
      <c r="Q2378">
        <v>8</v>
      </c>
      <c r="R2378">
        <v>1</v>
      </c>
      <c r="S2378">
        <v>1</v>
      </c>
      <c r="T2378">
        <v>7</v>
      </c>
      <c r="U2378" t="b">
        <v>1</v>
      </c>
      <c r="V2378" t="s">
        <v>1086</v>
      </c>
      <c r="W2378" t="s">
        <v>3859</v>
      </c>
      <c r="X2378" t="s">
        <v>14812</v>
      </c>
      <c r="Y2378">
        <v>36</v>
      </c>
      <c r="Z2378">
        <v>36</v>
      </c>
      <c r="AA2378">
        <v>4</v>
      </c>
      <c r="AB2378">
        <v>4</v>
      </c>
      <c r="AC2378">
        <v>19</v>
      </c>
    </row>
    <row r="2379" spans="1:29">
      <c r="A2379">
        <v>2605</v>
      </c>
      <c r="B2379" t="s">
        <v>805</v>
      </c>
      <c r="C2379" t="s">
        <v>3954</v>
      </c>
      <c r="J2379" t="s">
        <v>1444</v>
      </c>
      <c r="K2379">
        <v>0</v>
      </c>
      <c r="N2379" t="b">
        <v>1</v>
      </c>
      <c r="O2379" t="b">
        <v>0</v>
      </c>
      <c r="P2379" t="b">
        <v>0</v>
      </c>
      <c r="Q2379">
        <v>8</v>
      </c>
      <c r="R2379">
        <v>1</v>
      </c>
      <c r="S2379">
        <v>1</v>
      </c>
      <c r="T2379">
        <v>7</v>
      </c>
      <c r="U2379" t="b">
        <v>1</v>
      </c>
      <c r="V2379" t="s">
        <v>1086</v>
      </c>
      <c r="W2379" t="s">
        <v>3859</v>
      </c>
      <c r="X2379" t="s">
        <v>15404</v>
      </c>
      <c r="Y2379">
        <v>37</v>
      </c>
      <c r="Z2379">
        <v>37</v>
      </c>
      <c r="AA2379">
        <v>4</v>
      </c>
      <c r="AB2379">
        <v>4</v>
      </c>
      <c r="AC2379">
        <v>19</v>
      </c>
    </row>
    <row r="2380" spans="1:29">
      <c r="A2380">
        <v>2606</v>
      </c>
      <c r="B2380" t="s">
        <v>805</v>
      </c>
      <c r="C2380" t="s">
        <v>3955</v>
      </c>
      <c r="G2380" t="s">
        <v>3956</v>
      </c>
      <c r="I2380" t="s">
        <v>532</v>
      </c>
      <c r="J2380" t="s">
        <v>1444</v>
      </c>
      <c r="K2380">
        <v>0</v>
      </c>
      <c r="N2380" t="b">
        <v>0</v>
      </c>
      <c r="O2380" t="b">
        <v>1</v>
      </c>
      <c r="P2380" t="b">
        <v>0</v>
      </c>
      <c r="Q2380">
        <v>8</v>
      </c>
      <c r="R2380">
        <v>0</v>
      </c>
      <c r="S2380">
        <v>1</v>
      </c>
      <c r="T2380">
        <v>0</v>
      </c>
      <c r="U2380" t="b">
        <v>1</v>
      </c>
      <c r="V2380" t="s">
        <v>1086</v>
      </c>
      <c r="W2380" t="s">
        <v>3859</v>
      </c>
      <c r="X2380" t="s">
        <v>14864</v>
      </c>
      <c r="Y2380">
        <v>67</v>
      </c>
      <c r="Z2380">
        <v>67</v>
      </c>
      <c r="AA2380">
        <v>5</v>
      </c>
      <c r="AB2380">
        <v>5</v>
      </c>
      <c r="AC2380">
        <v>19</v>
      </c>
    </row>
    <row r="2381" spans="1:29">
      <c r="A2381">
        <v>2607</v>
      </c>
      <c r="B2381" t="s">
        <v>805</v>
      </c>
      <c r="C2381" t="s">
        <v>3957</v>
      </c>
      <c r="I2381" t="s">
        <v>3958</v>
      </c>
      <c r="J2381" t="s">
        <v>1444</v>
      </c>
      <c r="K2381">
        <v>0</v>
      </c>
      <c r="N2381" t="b">
        <v>1</v>
      </c>
      <c r="O2381" t="b">
        <v>0</v>
      </c>
      <c r="P2381" t="b">
        <v>0</v>
      </c>
      <c r="Q2381">
        <v>8</v>
      </c>
      <c r="R2381">
        <v>2</v>
      </c>
      <c r="S2381">
        <v>1</v>
      </c>
      <c r="T2381">
        <v>0</v>
      </c>
      <c r="U2381" t="b">
        <v>1</v>
      </c>
      <c r="V2381" t="s">
        <v>1086</v>
      </c>
      <c r="W2381" t="s">
        <v>3859</v>
      </c>
      <c r="X2381" t="s">
        <v>14866</v>
      </c>
      <c r="Y2381">
        <v>68</v>
      </c>
      <c r="Z2381">
        <v>68</v>
      </c>
      <c r="AA2381">
        <v>5</v>
      </c>
      <c r="AB2381">
        <v>5</v>
      </c>
      <c r="AC2381">
        <v>19</v>
      </c>
    </row>
    <row r="2382" spans="1:29">
      <c r="A2382">
        <v>2608</v>
      </c>
      <c r="B2382" t="s">
        <v>805</v>
      </c>
      <c r="C2382" t="s">
        <v>3959</v>
      </c>
      <c r="I2382" t="s">
        <v>3960</v>
      </c>
      <c r="J2382" t="s">
        <v>1444</v>
      </c>
      <c r="K2382">
        <v>0</v>
      </c>
      <c r="N2382" t="b">
        <v>1</v>
      </c>
      <c r="O2382" t="b">
        <v>0</v>
      </c>
      <c r="P2382" t="b">
        <v>0</v>
      </c>
      <c r="Q2382">
        <v>8</v>
      </c>
      <c r="R2382">
        <v>2</v>
      </c>
      <c r="S2382">
        <v>1</v>
      </c>
      <c r="T2382">
        <v>0</v>
      </c>
      <c r="U2382" t="b">
        <v>1</v>
      </c>
      <c r="V2382" t="s">
        <v>1086</v>
      </c>
      <c r="W2382" t="s">
        <v>3859</v>
      </c>
      <c r="X2382" t="s">
        <v>14868</v>
      </c>
      <c r="Y2382">
        <v>69</v>
      </c>
      <c r="Z2382">
        <v>69</v>
      </c>
      <c r="AA2382">
        <v>5</v>
      </c>
      <c r="AB2382">
        <v>5</v>
      </c>
      <c r="AC2382">
        <v>19</v>
      </c>
    </row>
    <row r="2383" spans="1:29">
      <c r="A2383">
        <v>2609</v>
      </c>
      <c r="B2383" t="s">
        <v>805</v>
      </c>
      <c r="C2383" t="s">
        <v>3961</v>
      </c>
      <c r="J2383" t="s">
        <v>1444</v>
      </c>
      <c r="K2383">
        <v>0</v>
      </c>
      <c r="N2383" t="b">
        <v>0</v>
      </c>
      <c r="O2383" t="b">
        <v>1</v>
      </c>
      <c r="P2383" t="b">
        <v>0</v>
      </c>
      <c r="Q2383">
        <v>8</v>
      </c>
      <c r="R2383">
        <v>1</v>
      </c>
      <c r="S2383">
        <v>1</v>
      </c>
      <c r="T2383">
        <v>1</v>
      </c>
      <c r="U2383" t="b">
        <v>1</v>
      </c>
      <c r="V2383" t="s">
        <v>1086</v>
      </c>
      <c r="W2383" t="s">
        <v>3859</v>
      </c>
      <c r="X2383" t="s">
        <v>14872</v>
      </c>
      <c r="Y2383">
        <v>71</v>
      </c>
      <c r="Z2383">
        <v>71</v>
      </c>
      <c r="AA2383">
        <v>5</v>
      </c>
      <c r="AB2383">
        <v>5</v>
      </c>
      <c r="AC2383">
        <v>19</v>
      </c>
    </row>
    <row r="2384" spans="1:29">
      <c r="A2384">
        <v>2610</v>
      </c>
      <c r="B2384" t="s">
        <v>805</v>
      </c>
      <c r="C2384" t="s">
        <v>3962</v>
      </c>
      <c r="I2384" t="s">
        <v>3963</v>
      </c>
      <c r="J2384" t="s">
        <v>1444</v>
      </c>
      <c r="K2384">
        <v>0</v>
      </c>
      <c r="N2384" t="b">
        <v>0</v>
      </c>
      <c r="O2384" t="b">
        <v>1</v>
      </c>
      <c r="P2384" t="b">
        <v>0</v>
      </c>
      <c r="Q2384">
        <v>8</v>
      </c>
      <c r="R2384">
        <v>1</v>
      </c>
      <c r="S2384">
        <v>1</v>
      </c>
      <c r="T2384">
        <v>0</v>
      </c>
      <c r="U2384" t="b">
        <v>1</v>
      </c>
      <c r="V2384" t="s">
        <v>1086</v>
      </c>
      <c r="W2384" t="s">
        <v>3859</v>
      </c>
      <c r="X2384" t="s">
        <v>14914</v>
      </c>
      <c r="Y2384">
        <v>73</v>
      </c>
      <c r="Z2384">
        <v>73</v>
      </c>
      <c r="AA2384">
        <v>7</v>
      </c>
      <c r="AB2384">
        <v>7</v>
      </c>
      <c r="AC2384">
        <v>19</v>
      </c>
    </row>
    <row r="2385" spans="1:29">
      <c r="A2385">
        <v>2614</v>
      </c>
      <c r="B2385" t="s">
        <v>1503</v>
      </c>
      <c r="C2385" t="s">
        <v>3972</v>
      </c>
      <c r="D2385" t="s">
        <v>3964</v>
      </c>
      <c r="E2385" t="s">
        <v>3965</v>
      </c>
      <c r="U2385" t="b">
        <v>1</v>
      </c>
      <c r="V2385" t="s">
        <v>1087</v>
      </c>
      <c r="W2385" t="s">
        <v>3966</v>
      </c>
      <c r="X2385" t="s">
        <v>15505</v>
      </c>
      <c r="Y2385">
        <v>11</v>
      </c>
      <c r="Z2385">
        <v>39</v>
      </c>
      <c r="AA2385">
        <v>2</v>
      </c>
      <c r="AB2385">
        <v>10</v>
      </c>
      <c r="AC2385">
        <v>20</v>
      </c>
    </row>
    <row r="2386" spans="1:29">
      <c r="A2386">
        <v>2615</v>
      </c>
      <c r="B2386" t="s">
        <v>827</v>
      </c>
      <c r="C2386" t="s">
        <v>3973</v>
      </c>
      <c r="U2386" t="b">
        <v>1</v>
      </c>
      <c r="V2386" t="s">
        <v>1087</v>
      </c>
      <c r="W2386" t="s">
        <v>3966</v>
      </c>
      <c r="X2386" t="s">
        <v>15506</v>
      </c>
      <c r="Y2386">
        <v>11</v>
      </c>
      <c r="Z2386">
        <v>39</v>
      </c>
      <c r="AA2386">
        <v>2</v>
      </c>
      <c r="AB2386">
        <v>9</v>
      </c>
      <c r="AC2386">
        <v>20</v>
      </c>
    </row>
    <row r="2387" spans="1:29">
      <c r="A2387">
        <v>2616</v>
      </c>
      <c r="B2387" t="s">
        <v>1508</v>
      </c>
      <c r="C2387" t="s">
        <v>3974</v>
      </c>
      <c r="U2387" t="b">
        <v>1</v>
      </c>
      <c r="V2387" t="s">
        <v>1087</v>
      </c>
      <c r="W2387" t="s">
        <v>3966</v>
      </c>
      <c r="X2387" t="s">
        <v>15507</v>
      </c>
      <c r="Y2387">
        <v>12</v>
      </c>
      <c r="Z2387">
        <v>39</v>
      </c>
      <c r="AA2387">
        <v>2</v>
      </c>
      <c r="AB2387">
        <v>10</v>
      </c>
      <c r="AC2387">
        <v>20</v>
      </c>
    </row>
    <row r="2388" spans="1:29">
      <c r="A2388">
        <v>2617</v>
      </c>
      <c r="B2388" t="s">
        <v>805</v>
      </c>
      <c r="C2388" t="s">
        <v>3975</v>
      </c>
      <c r="J2388" t="s">
        <v>1444</v>
      </c>
      <c r="K2388">
        <v>0</v>
      </c>
      <c r="N2388" t="b">
        <v>0</v>
      </c>
      <c r="O2388" t="b">
        <v>1</v>
      </c>
      <c r="P2388" t="b">
        <v>0</v>
      </c>
      <c r="Q2388">
        <v>9</v>
      </c>
      <c r="R2388">
        <v>2</v>
      </c>
      <c r="S2388">
        <v>1</v>
      </c>
      <c r="T2388">
        <v>4</v>
      </c>
      <c r="U2388" t="b">
        <v>1</v>
      </c>
      <c r="V2388" t="s">
        <v>1087</v>
      </c>
      <c r="W2388" t="s">
        <v>3966</v>
      </c>
      <c r="X2388" t="s">
        <v>14621</v>
      </c>
      <c r="Y2388">
        <v>15</v>
      </c>
      <c r="Z2388">
        <v>15</v>
      </c>
      <c r="AA2388">
        <v>6</v>
      </c>
      <c r="AB2388">
        <v>6</v>
      </c>
      <c r="AC2388">
        <v>20</v>
      </c>
    </row>
    <row r="2389" spans="1:29">
      <c r="A2389">
        <v>2618</v>
      </c>
      <c r="B2389" t="s">
        <v>805</v>
      </c>
      <c r="C2389" t="s">
        <v>3976</v>
      </c>
      <c r="J2389" t="s">
        <v>1444</v>
      </c>
      <c r="K2389">
        <v>0</v>
      </c>
      <c r="N2389" t="b">
        <v>0</v>
      </c>
      <c r="O2389" t="b">
        <v>1</v>
      </c>
      <c r="P2389" t="b">
        <v>0</v>
      </c>
      <c r="Q2389">
        <v>9</v>
      </c>
      <c r="R2389">
        <v>2</v>
      </c>
      <c r="S2389">
        <v>1</v>
      </c>
      <c r="T2389">
        <v>4</v>
      </c>
      <c r="U2389" t="b">
        <v>1</v>
      </c>
      <c r="V2389" t="s">
        <v>1087</v>
      </c>
      <c r="W2389" t="s">
        <v>3966</v>
      </c>
      <c r="X2389" t="s">
        <v>14460</v>
      </c>
      <c r="Y2389">
        <v>15</v>
      </c>
      <c r="Z2389">
        <v>15</v>
      </c>
      <c r="AA2389">
        <v>7</v>
      </c>
      <c r="AB2389">
        <v>7</v>
      </c>
      <c r="AC2389">
        <v>20</v>
      </c>
    </row>
    <row r="2390" spans="1:29">
      <c r="A2390">
        <v>2619</v>
      </c>
      <c r="B2390" t="s">
        <v>805</v>
      </c>
      <c r="C2390" t="s">
        <v>3977</v>
      </c>
      <c r="J2390" t="s">
        <v>1444</v>
      </c>
      <c r="K2390">
        <v>0</v>
      </c>
      <c r="N2390" t="b">
        <v>0</v>
      </c>
      <c r="O2390" t="b">
        <v>1</v>
      </c>
      <c r="P2390" t="b">
        <v>0</v>
      </c>
      <c r="Q2390">
        <v>9</v>
      </c>
      <c r="R2390">
        <v>2</v>
      </c>
      <c r="S2390">
        <v>1</v>
      </c>
      <c r="T2390">
        <v>4</v>
      </c>
      <c r="U2390" t="b">
        <v>1</v>
      </c>
      <c r="V2390" t="s">
        <v>1087</v>
      </c>
      <c r="W2390" t="s">
        <v>3966</v>
      </c>
      <c r="X2390" t="s">
        <v>14463</v>
      </c>
      <c r="Y2390">
        <v>15</v>
      </c>
      <c r="Z2390">
        <v>15</v>
      </c>
      <c r="AA2390">
        <v>8</v>
      </c>
      <c r="AB2390">
        <v>8</v>
      </c>
      <c r="AC2390">
        <v>20</v>
      </c>
    </row>
    <row r="2391" spans="1:29">
      <c r="A2391">
        <v>2620</v>
      </c>
      <c r="B2391" t="s">
        <v>805</v>
      </c>
      <c r="C2391" t="s">
        <v>3978</v>
      </c>
      <c r="J2391" t="s">
        <v>1444</v>
      </c>
      <c r="K2391">
        <v>0</v>
      </c>
      <c r="N2391" t="b">
        <v>0</v>
      </c>
      <c r="O2391" t="b">
        <v>1</v>
      </c>
      <c r="P2391" t="b">
        <v>0</v>
      </c>
      <c r="Q2391">
        <v>9</v>
      </c>
      <c r="R2391">
        <v>2</v>
      </c>
      <c r="S2391">
        <v>1</v>
      </c>
      <c r="T2391">
        <v>4</v>
      </c>
      <c r="U2391" t="b">
        <v>1</v>
      </c>
      <c r="V2391" t="s">
        <v>1087</v>
      </c>
      <c r="W2391" t="s">
        <v>3966</v>
      </c>
      <c r="X2391" t="s">
        <v>14523</v>
      </c>
      <c r="Y2391">
        <v>15</v>
      </c>
      <c r="Z2391">
        <v>15</v>
      </c>
      <c r="AA2391">
        <v>9</v>
      </c>
      <c r="AB2391">
        <v>9</v>
      </c>
      <c r="AC2391">
        <v>20</v>
      </c>
    </row>
    <row r="2392" spans="1:29">
      <c r="A2392">
        <v>2621</v>
      </c>
      <c r="B2392" t="s">
        <v>805</v>
      </c>
      <c r="C2392" t="s">
        <v>3979</v>
      </c>
      <c r="J2392" t="s">
        <v>1444</v>
      </c>
      <c r="K2392">
        <v>0</v>
      </c>
      <c r="N2392" t="b">
        <v>0</v>
      </c>
      <c r="O2392" t="b">
        <v>1</v>
      </c>
      <c r="P2392" t="b">
        <v>0</v>
      </c>
      <c r="Q2392">
        <v>9</v>
      </c>
      <c r="R2392">
        <v>2</v>
      </c>
      <c r="S2392">
        <v>1</v>
      </c>
      <c r="T2392">
        <v>4</v>
      </c>
      <c r="U2392" t="b">
        <v>1</v>
      </c>
      <c r="V2392" t="s">
        <v>1087</v>
      </c>
      <c r="W2392" t="s">
        <v>3966</v>
      </c>
      <c r="X2392" t="s">
        <v>14526</v>
      </c>
      <c r="Y2392">
        <v>17</v>
      </c>
      <c r="Z2392">
        <v>17</v>
      </c>
      <c r="AA2392">
        <v>6</v>
      </c>
      <c r="AB2392">
        <v>6</v>
      </c>
      <c r="AC2392">
        <v>20</v>
      </c>
    </row>
    <row r="2393" spans="1:29">
      <c r="A2393">
        <v>2622</v>
      </c>
      <c r="B2393" t="s">
        <v>805</v>
      </c>
      <c r="C2393" t="s">
        <v>3980</v>
      </c>
      <c r="J2393" t="s">
        <v>1444</v>
      </c>
      <c r="K2393">
        <v>0</v>
      </c>
      <c r="N2393" t="b">
        <v>0</v>
      </c>
      <c r="O2393" t="b">
        <v>1</v>
      </c>
      <c r="P2393" t="b">
        <v>0</v>
      </c>
      <c r="Q2393">
        <v>9</v>
      </c>
      <c r="R2393">
        <v>2</v>
      </c>
      <c r="S2393">
        <v>1</v>
      </c>
      <c r="T2393">
        <v>4</v>
      </c>
      <c r="U2393" t="b">
        <v>1</v>
      </c>
      <c r="V2393" t="s">
        <v>1087</v>
      </c>
      <c r="W2393" t="s">
        <v>3966</v>
      </c>
      <c r="X2393" t="s">
        <v>14716</v>
      </c>
      <c r="Y2393">
        <v>17</v>
      </c>
      <c r="Z2393">
        <v>17</v>
      </c>
      <c r="AA2393">
        <v>7</v>
      </c>
      <c r="AB2393">
        <v>7</v>
      </c>
      <c r="AC2393">
        <v>20</v>
      </c>
    </row>
    <row r="2394" spans="1:29">
      <c r="A2394">
        <v>2623</v>
      </c>
      <c r="B2394" t="s">
        <v>805</v>
      </c>
      <c r="C2394" t="s">
        <v>3981</v>
      </c>
      <c r="J2394" t="s">
        <v>1444</v>
      </c>
      <c r="K2394">
        <v>0</v>
      </c>
      <c r="N2394" t="b">
        <v>0</v>
      </c>
      <c r="O2394" t="b">
        <v>1</v>
      </c>
      <c r="P2394" t="b">
        <v>0</v>
      </c>
      <c r="Q2394">
        <v>9</v>
      </c>
      <c r="R2394">
        <v>2</v>
      </c>
      <c r="S2394">
        <v>1</v>
      </c>
      <c r="T2394">
        <v>4</v>
      </c>
      <c r="U2394" t="b">
        <v>1</v>
      </c>
      <c r="V2394" t="s">
        <v>1087</v>
      </c>
      <c r="W2394" t="s">
        <v>3966</v>
      </c>
      <c r="X2394" t="s">
        <v>14442</v>
      </c>
      <c r="Y2394">
        <v>17</v>
      </c>
      <c r="Z2394">
        <v>17</v>
      </c>
      <c r="AA2394">
        <v>8</v>
      </c>
      <c r="AB2394">
        <v>8</v>
      </c>
      <c r="AC2394">
        <v>20</v>
      </c>
    </row>
    <row r="2395" spans="1:29">
      <c r="A2395">
        <v>2624</v>
      </c>
      <c r="B2395" t="s">
        <v>805</v>
      </c>
      <c r="C2395" t="s">
        <v>3982</v>
      </c>
      <c r="J2395" t="s">
        <v>1444</v>
      </c>
      <c r="K2395">
        <v>0</v>
      </c>
      <c r="N2395" t="b">
        <v>0</v>
      </c>
      <c r="O2395" t="b">
        <v>1</v>
      </c>
      <c r="P2395" t="b">
        <v>0</v>
      </c>
      <c r="Q2395">
        <v>9</v>
      </c>
      <c r="R2395">
        <v>2</v>
      </c>
      <c r="S2395">
        <v>1</v>
      </c>
      <c r="T2395">
        <v>4</v>
      </c>
      <c r="U2395" t="b">
        <v>1</v>
      </c>
      <c r="V2395" t="s">
        <v>1087</v>
      </c>
      <c r="W2395" t="s">
        <v>3966</v>
      </c>
      <c r="X2395" t="s">
        <v>14527</v>
      </c>
      <c r="Y2395">
        <v>17</v>
      </c>
      <c r="Z2395">
        <v>17</v>
      </c>
      <c r="AA2395">
        <v>9</v>
      </c>
      <c r="AB2395">
        <v>9</v>
      </c>
      <c r="AC2395">
        <v>20</v>
      </c>
    </row>
    <row r="2396" spans="1:29">
      <c r="A2396">
        <v>2625</v>
      </c>
      <c r="B2396" t="s">
        <v>805</v>
      </c>
      <c r="C2396" t="s">
        <v>3983</v>
      </c>
      <c r="J2396" t="s">
        <v>1444</v>
      </c>
      <c r="K2396">
        <v>0</v>
      </c>
      <c r="N2396" t="b">
        <v>0</v>
      </c>
      <c r="O2396" t="b">
        <v>1</v>
      </c>
      <c r="P2396" t="b">
        <v>0</v>
      </c>
      <c r="Q2396">
        <v>9</v>
      </c>
      <c r="R2396">
        <v>2</v>
      </c>
      <c r="S2396">
        <v>1</v>
      </c>
      <c r="T2396">
        <v>4</v>
      </c>
      <c r="U2396" t="b">
        <v>1</v>
      </c>
      <c r="V2396" t="s">
        <v>1087</v>
      </c>
      <c r="W2396" t="s">
        <v>3966</v>
      </c>
      <c r="X2396" t="s">
        <v>14448</v>
      </c>
      <c r="Y2396">
        <v>19</v>
      </c>
      <c r="Z2396">
        <v>19</v>
      </c>
      <c r="AA2396">
        <v>6</v>
      </c>
      <c r="AB2396">
        <v>6</v>
      </c>
      <c r="AC2396">
        <v>20</v>
      </c>
    </row>
    <row r="2397" spans="1:29">
      <c r="A2397">
        <v>2626</v>
      </c>
      <c r="B2397" t="s">
        <v>805</v>
      </c>
      <c r="C2397" t="s">
        <v>3984</v>
      </c>
      <c r="J2397" t="s">
        <v>1444</v>
      </c>
      <c r="K2397">
        <v>0</v>
      </c>
      <c r="N2397" t="b">
        <v>0</v>
      </c>
      <c r="O2397" t="b">
        <v>1</v>
      </c>
      <c r="P2397" t="b">
        <v>0</v>
      </c>
      <c r="Q2397">
        <v>9</v>
      </c>
      <c r="R2397">
        <v>2</v>
      </c>
      <c r="S2397">
        <v>1</v>
      </c>
      <c r="T2397">
        <v>4</v>
      </c>
      <c r="U2397" t="b">
        <v>1</v>
      </c>
      <c r="V2397" t="s">
        <v>1087</v>
      </c>
      <c r="W2397" t="s">
        <v>3966</v>
      </c>
      <c r="X2397" t="s">
        <v>14461</v>
      </c>
      <c r="Y2397">
        <v>19</v>
      </c>
      <c r="Z2397">
        <v>19</v>
      </c>
      <c r="AA2397">
        <v>7</v>
      </c>
      <c r="AB2397">
        <v>7</v>
      </c>
      <c r="AC2397">
        <v>20</v>
      </c>
    </row>
    <row r="2398" spans="1:29">
      <c r="A2398">
        <v>2627</v>
      </c>
      <c r="B2398" t="s">
        <v>805</v>
      </c>
      <c r="C2398" t="s">
        <v>3985</v>
      </c>
      <c r="J2398" t="s">
        <v>1444</v>
      </c>
      <c r="K2398">
        <v>0</v>
      </c>
      <c r="N2398" t="b">
        <v>0</v>
      </c>
      <c r="O2398" t="b">
        <v>1</v>
      </c>
      <c r="P2398" t="b">
        <v>0</v>
      </c>
      <c r="Q2398">
        <v>9</v>
      </c>
      <c r="R2398">
        <v>2</v>
      </c>
      <c r="S2398">
        <v>1</v>
      </c>
      <c r="T2398">
        <v>4</v>
      </c>
      <c r="U2398" t="b">
        <v>1</v>
      </c>
      <c r="V2398" t="s">
        <v>1087</v>
      </c>
      <c r="W2398" t="s">
        <v>3966</v>
      </c>
      <c r="X2398" t="s">
        <v>14488</v>
      </c>
      <c r="Y2398">
        <v>19</v>
      </c>
      <c r="Z2398">
        <v>19</v>
      </c>
      <c r="AA2398">
        <v>8</v>
      </c>
      <c r="AB2398">
        <v>8</v>
      </c>
      <c r="AC2398">
        <v>20</v>
      </c>
    </row>
    <row r="2399" spans="1:29">
      <c r="A2399">
        <v>2628</v>
      </c>
      <c r="B2399" t="s">
        <v>805</v>
      </c>
      <c r="C2399" t="s">
        <v>3986</v>
      </c>
      <c r="J2399" t="s">
        <v>1444</v>
      </c>
      <c r="K2399">
        <v>0</v>
      </c>
      <c r="N2399" t="b">
        <v>0</v>
      </c>
      <c r="O2399" t="b">
        <v>1</v>
      </c>
      <c r="P2399" t="b">
        <v>0</v>
      </c>
      <c r="Q2399">
        <v>9</v>
      </c>
      <c r="R2399">
        <v>2</v>
      </c>
      <c r="S2399">
        <v>1</v>
      </c>
      <c r="T2399">
        <v>4</v>
      </c>
      <c r="U2399" t="b">
        <v>1</v>
      </c>
      <c r="V2399" t="s">
        <v>1087</v>
      </c>
      <c r="W2399" t="s">
        <v>3966</v>
      </c>
      <c r="X2399" t="s">
        <v>14725</v>
      </c>
      <c r="Y2399">
        <v>19</v>
      </c>
      <c r="Z2399">
        <v>19</v>
      </c>
      <c r="AA2399">
        <v>9</v>
      </c>
      <c r="AB2399">
        <v>9</v>
      </c>
      <c r="AC2399">
        <v>20</v>
      </c>
    </row>
    <row r="2400" spans="1:29">
      <c r="A2400">
        <v>2629</v>
      </c>
      <c r="B2400" t="s">
        <v>805</v>
      </c>
      <c r="C2400" t="s">
        <v>3987</v>
      </c>
      <c r="J2400" t="s">
        <v>1444</v>
      </c>
      <c r="K2400">
        <v>0</v>
      </c>
      <c r="N2400" t="b">
        <v>0</v>
      </c>
      <c r="O2400" t="b">
        <v>1</v>
      </c>
      <c r="P2400" t="b">
        <v>0</v>
      </c>
      <c r="Q2400">
        <v>9</v>
      </c>
      <c r="R2400">
        <v>2</v>
      </c>
      <c r="S2400">
        <v>1</v>
      </c>
      <c r="T2400">
        <v>4</v>
      </c>
      <c r="U2400" t="b">
        <v>1</v>
      </c>
      <c r="V2400" t="s">
        <v>1087</v>
      </c>
      <c r="W2400" t="s">
        <v>3966</v>
      </c>
      <c r="X2400" t="s">
        <v>14645</v>
      </c>
      <c r="Y2400">
        <v>21</v>
      </c>
      <c r="Z2400">
        <v>21</v>
      </c>
      <c r="AA2400">
        <v>9</v>
      </c>
      <c r="AB2400">
        <v>9</v>
      </c>
      <c r="AC2400">
        <v>20</v>
      </c>
    </row>
    <row r="2401" spans="1:29">
      <c r="A2401">
        <v>2630</v>
      </c>
      <c r="B2401" t="s">
        <v>805</v>
      </c>
      <c r="C2401" t="s">
        <v>3988</v>
      </c>
      <c r="J2401" t="s">
        <v>1462</v>
      </c>
      <c r="K2401">
        <v>0</v>
      </c>
      <c r="N2401" t="b">
        <v>1</v>
      </c>
      <c r="O2401" t="b">
        <v>0</v>
      </c>
      <c r="P2401" t="b">
        <v>0</v>
      </c>
      <c r="Q2401">
        <v>9</v>
      </c>
      <c r="R2401">
        <v>2</v>
      </c>
      <c r="S2401">
        <v>1</v>
      </c>
      <c r="T2401">
        <v>4</v>
      </c>
      <c r="U2401" t="b">
        <v>1</v>
      </c>
      <c r="V2401" t="s">
        <v>1087</v>
      </c>
      <c r="W2401" t="s">
        <v>3966</v>
      </c>
      <c r="X2401" t="s">
        <v>14639</v>
      </c>
      <c r="Y2401">
        <v>21</v>
      </c>
      <c r="Z2401">
        <v>21</v>
      </c>
      <c r="AA2401">
        <v>8</v>
      </c>
      <c r="AB2401">
        <v>8</v>
      </c>
      <c r="AC2401">
        <v>20</v>
      </c>
    </row>
    <row r="2402" spans="1:29">
      <c r="A2402">
        <v>2631</v>
      </c>
      <c r="B2402" t="s">
        <v>805</v>
      </c>
      <c r="C2402" t="s">
        <v>3989</v>
      </c>
      <c r="J2402" t="s">
        <v>1444</v>
      </c>
      <c r="K2402">
        <v>0</v>
      </c>
      <c r="N2402" t="b">
        <v>0</v>
      </c>
      <c r="O2402" t="b">
        <v>1</v>
      </c>
      <c r="P2402" t="b">
        <v>0</v>
      </c>
      <c r="Q2402">
        <v>9</v>
      </c>
      <c r="R2402">
        <v>2</v>
      </c>
      <c r="S2402">
        <v>1</v>
      </c>
      <c r="T2402">
        <v>4</v>
      </c>
      <c r="U2402" t="b">
        <v>1</v>
      </c>
      <c r="V2402" t="s">
        <v>1087</v>
      </c>
      <c r="W2402" t="s">
        <v>3966</v>
      </c>
      <c r="X2402" t="s">
        <v>14647</v>
      </c>
      <c r="Y2402">
        <v>23</v>
      </c>
      <c r="Z2402">
        <v>23</v>
      </c>
      <c r="AA2402">
        <v>9</v>
      </c>
      <c r="AB2402">
        <v>9</v>
      </c>
      <c r="AC2402">
        <v>20</v>
      </c>
    </row>
    <row r="2403" spans="1:29">
      <c r="A2403">
        <v>2632</v>
      </c>
      <c r="B2403" t="s">
        <v>805</v>
      </c>
      <c r="C2403" t="s">
        <v>3990</v>
      </c>
      <c r="J2403" t="s">
        <v>1444</v>
      </c>
      <c r="K2403">
        <v>0</v>
      </c>
      <c r="N2403" t="b">
        <v>0</v>
      </c>
      <c r="O2403" t="b">
        <v>1</v>
      </c>
      <c r="P2403" t="b">
        <v>0</v>
      </c>
      <c r="Q2403">
        <v>9</v>
      </c>
      <c r="R2403">
        <v>2</v>
      </c>
      <c r="S2403">
        <v>1</v>
      </c>
      <c r="T2403">
        <v>4</v>
      </c>
      <c r="U2403" t="b">
        <v>1</v>
      </c>
      <c r="V2403" t="s">
        <v>1087</v>
      </c>
      <c r="W2403" t="s">
        <v>3966</v>
      </c>
      <c r="X2403" t="s">
        <v>14535</v>
      </c>
      <c r="Y2403">
        <v>25</v>
      </c>
      <c r="Z2403">
        <v>25</v>
      </c>
      <c r="AA2403">
        <v>9</v>
      </c>
      <c r="AB2403">
        <v>9</v>
      </c>
      <c r="AC2403">
        <v>20</v>
      </c>
    </row>
    <row r="2404" spans="1:29">
      <c r="A2404">
        <v>2633</v>
      </c>
      <c r="B2404" t="s">
        <v>805</v>
      </c>
      <c r="C2404" t="s">
        <v>3991</v>
      </c>
      <c r="J2404" t="s">
        <v>1462</v>
      </c>
      <c r="K2404">
        <v>0</v>
      </c>
      <c r="N2404" t="b">
        <v>0</v>
      </c>
      <c r="O2404" t="b">
        <v>0</v>
      </c>
      <c r="P2404" t="b">
        <v>1</v>
      </c>
      <c r="Q2404">
        <v>9</v>
      </c>
      <c r="R2404">
        <v>2</v>
      </c>
      <c r="S2404">
        <v>1</v>
      </c>
      <c r="T2404">
        <v>4</v>
      </c>
      <c r="U2404" t="b">
        <v>1</v>
      </c>
      <c r="V2404" t="s">
        <v>1087</v>
      </c>
      <c r="W2404" t="s">
        <v>3966</v>
      </c>
      <c r="X2404" t="s">
        <v>14443</v>
      </c>
      <c r="Y2404">
        <v>27</v>
      </c>
      <c r="Z2404">
        <v>27</v>
      </c>
      <c r="AA2404">
        <v>9</v>
      </c>
      <c r="AB2404">
        <v>9</v>
      </c>
      <c r="AC2404">
        <v>20</v>
      </c>
    </row>
    <row r="2405" spans="1:29">
      <c r="A2405">
        <v>2635</v>
      </c>
      <c r="B2405" t="s">
        <v>805</v>
      </c>
      <c r="C2405" t="s">
        <v>3992</v>
      </c>
      <c r="J2405" t="s">
        <v>1444</v>
      </c>
      <c r="K2405">
        <v>0</v>
      </c>
      <c r="N2405" t="b">
        <v>0</v>
      </c>
      <c r="O2405" t="b">
        <v>1</v>
      </c>
      <c r="P2405" t="b">
        <v>0</v>
      </c>
      <c r="Q2405">
        <v>9</v>
      </c>
      <c r="R2405">
        <v>2</v>
      </c>
      <c r="S2405">
        <v>1</v>
      </c>
      <c r="T2405">
        <v>4</v>
      </c>
      <c r="U2405" t="b">
        <v>1</v>
      </c>
      <c r="V2405" t="s">
        <v>1087</v>
      </c>
      <c r="W2405" t="s">
        <v>3966</v>
      </c>
      <c r="X2405" t="s">
        <v>14650</v>
      </c>
      <c r="Y2405">
        <v>29</v>
      </c>
      <c r="Z2405">
        <v>29</v>
      </c>
      <c r="AA2405">
        <v>9</v>
      </c>
      <c r="AB2405">
        <v>9</v>
      </c>
      <c r="AC2405">
        <v>20</v>
      </c>
    </row>
    <row r="2406" spans="1:29">
      <c r="A2406">
        <v>2636</v>
      </c>
      <c r="B2406" t="s">
        <v>805</v>
      </c>
      <c r="C2406" t="s">
        <v>3993</v>
      </c>
      <c r="J2406" t="s">
        <v>1444</v>
      </c>
      <c r="K2406">
        <v>0</v>
      </c>
      <c r="N2406" t="b">
        <v>0</v>
      </c>
      <c r="O2406" t="b">
        <v>1</v>
      </c>
      <c r="P2406" t="b">
        <v>0</v>
      </c>
      <c r="Q2406">
        <v>9</v>
      </c>
      <c r="R2406">
        <v>2</v>
      </c>
      <c r="S2406">
        <v>1</v>
      </c>
      <c r="T2406">
        <v>4</v>
      </c>
      <c r="U2406" t="b">
        <v>1</v>
      </c>
      <c r="V2406" t="s">
        <v>1087</v>
      </c>
      <c r="W2406" t="s">
        <v>3966</v>
      </c>
      <c r="X2406" t="s">
        <v>14778</v>
      </c>
      <c r="Y2406">
        <v>31</v>
      </c>
      <c r="Z2406">
        <v>31</v>
      </c>
      <c r="AA2406">
        <v>8</v>
      </c>
      <c r="AB2406">
        <v>8</v>
      </c>
      <c r="AC2406">
        <v>20</v>
      </c>
    </row>
    <row r="2407" spans="1:29">
      <c r="A2407">
        <v>2637</v>
      </c>
      <c r="B2407" t="s">
        <v>805</v>
      </c>
      <c r="C2407" t="s">
        <v>3994</v>
      </c>
      <c r="J2407" t="s">
        <v>1444</v>
      </c>
      <c r="K2407">
        <v>0</v>
      </c>
      <c r="N2407" t="b">
        <v>0</v>
      </c>
      <c r="O2407" t="b">
        <v>1</v>
      </c>
      <c r="P2407" t="b">
        <v>0</v>
      </c>
      <c r="Q2407">
        <v>9</v>
      </c>
      <c r="R2407">
        <v>2</v>
      </c>
      <c r="S2407">
        <v>1</v>
      </c>
      <c r="T2407">
        <v>4</v>
      </c>
      <c r="U2407" t="b">
        <v>1</v>
      </c>
      <c r="V2407" t="s">
        <v>1087</v>
      </c>
      <c r="W2407" t="s">
        <v>3966</v>
      </c>
      <c r="X2407" t="s">
        <v>14773</v>
      </c>
      <c r="Y2407">
        <v>33</v>
      </c>
      <c r="Z2407">
        <v>33</v>
      </c>
      <c r="AA2407">
        <v>8</v>
      </c>
      <c r="AB2407">
        <v>8</v>
      </c>
      <c r="AC2407">
        <v>20</v>
      </c>
    </row>
    <row r="2408" spans="1:29">
      <c r="A2408">
        <v>2638</v>
      </c>
      <c r="B2408" t="s">
        <v>805</v>
      </c>
      <c r="C2408" t="s">
        <v>3995</v>
      </c>
      <c r="J2408" t="s">
        <v>1444</v>
      </c>
      <c r="K2408">
        <v>0</v>
      </c>
      <c r="N2408" t="b">
        <v>0</v>
      </c>
      <c r="O2408" t="b">
        <v>0</v>
      </c>
      <c r="P2408" t="b">
        <v>1</v>
      </c>
      <c r="Q2408">
        <v>9</v>
      </c>
      <c r="R2408">
        <v>2</v>
      </c>
      <c r="S2408">
        <v>1</v>
      </c>
      <c r="T2408">
        <v>4</v>
      </c>
      <c r="U2408" t="b">
        <v>1</v>
      </c>
      <c r="V2408" t="s">
        <v>1087</v>
      </c>
      <c r="W2408" t="s">
        <v>3966</v>
      </c>
      <c r="X2408" t="s">
        <v>14781</v>
      </c>
      <c r="Y2408">
        <v>35</v>
      </c>
      <c r="Z2408">
        <v>35</v>
      </c>
      <c r="AA2408">
        <v>8</v>
      </c>
      <c r="AB2408">
        <v>8</v>
      </c>
      <c r="AC2408">
        <v>20</v>
      </c>
    </row>
    <row r="2409" spans="1:29">
      <c r="A2409">
        <v>2639</v>
      </c>
      <c r="B2409" t="s">
        <v>805</v>
      </c>
      <c r="C2409" t="s">
        <v>3996</v>
      </c>
      <c r="J2409" t="s">
        <v>1444</v>
      </c>
      <c r="K2409">
        <v>0</v>
      </c>
      <c r="N2409" t="b">
        <v>1</v>
      </c>
      <c r="O2409" t="b">
        <v>0</v>
      </c>
      <c r="P2409" t="b">
        <v>0</v>
      </c>
      <c r="Q2409">
        <v>9</v>
      </c>
      <c r="R2409">
        <v>2</v>
      </c>
      <c r="S2409">
        <v>1</v>
      </c>
      <c r="T2409">
        <v>4</v>
      </c>
      <c r="U2409" t="b">
        <v>1</v>
      </c>
      <c r="V2409" t="s">
        <v>1087</v>
      </c>
      <c r="W2409" t="s">
        <v>3966</v>
      </c>
      <c r="X2409" t="s">
        <v>14451</v>
      </c>
      <c r="Y2409">
        <v>37</v>
      </c>
      <c r="Z2409">
        <v>37</v>
      </c>
      <c r="AA2409">
        <v>9</v>
      </c>
      <c r="AB2409">
        <v>9</v>
      </c>
      <c r="AC2409">
        <v>20</v>
      </c>
    </row>
    <row r="2410" spans="1:29">
      <c r="A2410">
        <v>2640</v>
      </c>
      <c r="B2410" t="s">
        <v>805</v>
      </c>
      <c r="C2410" t="s">
        <v>3997</v>
      </c>
      <c r="J2410" t="s">
        <v>1444</v>
      </c>
      <c r="K2410">
        <v>0</v>
      </c>
      <c r="N2410" t="b">
        <v>0</v>
      </c>
      <c r="O2410" t="b">
        <v>1</v>
      </c>
      <c r="P2410" t="b">
        <v>0</v>
      </c>
      <c r="Q2410">
        <v>9</v>
      </c>
      <c r="R2410">
        <v>2</v>
      </c>
      <c r="S2410">
        <v>1</v>
      </c>
      <c r="T2410">
        <v>4</v>
      </c>
      <c r="U2410" t="b">
        <v>1</v>
      </c>
      <c r="V2410" t="s">
        <v>1087</v>
      </c>
      <c r="W2410" t="s">
        <v>3966</v>
      </c>
      <c r="X2410" t="s">
        <v>14668</v>
      </c>
      <c r="Y2410">
        <v>39</v>
      </c>
      <c r="Z2410">
        <v>39</v>
      </c>
      <c r="AA2410">
        <v>9</v>
      </c>
      <c r="AB2410">
        <v>9</v>
      </c>
      <c r="AC2410">
        <v>20</v>
      </c>
    </row>
    <row r="2411" spans="1:29">
      <c r="A2411">
        <v>2641</v>
      </c>
      <c r="B2411" t="s">
        <v>1503</v>
      </c>
      <c r="C2411" t="s">
        <v>3998</v>
      </c>
      <c r="D2411" t="s">
        <v>3999</v>
      </c>
      <c r="E2411" t="s">
        <v>4000</v>
      </c>
      <c r="U2411" t="b">
        <v>1</v>
      </c>
      <c r="V2411" t="s">
        <v>1087</v>
      </c>
      <c r="W2411" t="s">
        <v>3966</v>
      </c>
      <c r="X2411" t="s">
        <v>15508</v>
      </c>
      <c r="Y2411">
        <v>43</v>
      </c>
      <c r="Z2411">
        <v>58</v>
      </c>
      <c r="AA2411">
        <v>2</v>
      </c>
      <c r="AB2411">
        <v>10</v>
      </c>
      <c r="AC2411">
        <v>20</v>
      </c>
    </row>
    <row r="2412" spans="1:29">
      <c r="A2412">
        <v>2642</v>
      </c>
      <c r="B2412" t="s">
        <v>827</v>
      </c>
      <c r="C2412" t="s">
        <v>4001</v>
      </c>
      <c r="U2412" t="b">
        <v>1</v>
      </c>
      <c r="V2412" t="s">
        <v>1087</v>
      </c>
      <c r="W2412" t="s">
        <v>3966</v>
      </c>
      <c r="X2412" t="s">
        <v>15509</v>
      </c>
      <c r="Y2412">
        <v>43</v>
      </c>
      <c r="Z2412">
        <v>58</v>
      </c>
      <c r="AA2412">
        <v>2</v>
      </c>
      <c r="AB2412">
        <v>9</v>
      </c>
      <c r="AC2412">
        <v>20</v>
      </c>
    </row>
    <row r="2413" spans="1:29">
      <c r="A2413">
        <v>2643</v>
      </c>
      <c r="B2413" t="s">
        <v>1508</v>
      </c>
      <c r="C2413" t="s">
        <v>4002</v>
      </c>
      <c r="U2413" t="b">
        <v>1</v>
      </c>
      <c r="V2413" t="s">
        <v>1087</v>
      </c>
      <c r="W2413" t="s">
        <v>3966</v>
      </c>
      <c r="X2413" t="s">
        <v>15510</v>
      </c>
      <c r="Y2413">
        <v>44</v>
      </c>
      <c r="Z2413">
        <v>58</v>
      </c>
      <c r="AA2413">
        <v>2</v>
      </c>
      <c r="AB2413">
        <v>10</v>
      </c>
      <c r="AC2413">
        <v>20</v>
      </c>
    </row>
    <row r="2414" spans="1:29">
      <c r="A2414">
        <v>2644</v>
      </c>
      <c r="B2414" t="s">
        <v>805</v>
      </c>
      <c r="C2414" t="s">
        <v>4003</v>
      </c>
      <c r="J2414" t="s">
        <v>1444</v>
      </c>
      <c r="K2414">
        <v>0</v>
      </c>
      <c r="N2414" t="b">
        <v>1</v>
      </c>
      <c r="O2414" t="b">
        <v>0</v>
      </c>
      <c r="P2414" t="b">
        <v>0</v>
      </c>
      <c r="Q2414">
        <v>9</v>
      </c>
      <c r="R2414">
        <v>1</v>
      </c>
      <c r="S2414">
        <v>1</v>
      </c>
      <c r="T2414">
        <v>3</v>
      </c>
      <c r="U2414" t="b">
        <v>1</v>
      </c>
      <c r="V2414" t="s">
        <v>1087</v>
      </c>
      <c r="W2414" t="s">
        <v>3966</v>
      </c>
      <c r="X2414" t="s">
        <v>15464</v>
      </c>
      <c r="Y2414">
        <v>46</v>
      </c>
      <c r="Z2414">
        <v>46</v>
      </c>
      <c r="AA2414">
        <v>9</v>
      </c>
      <c r="AB2414">
        <v>9</v>
      </c>
      <c r="AC2414">
        <v>20</v>
      </c>
    </row>
    <row r="2415" spans="1:29">
      <c r="A2415">
        <v>2645</v>
      </c>
      <c r="B2415" t="s">
        <v>805</v>
      </c>
      <c r="C2415" t="s">
        <v>4004</v>
      </c>
      <c r="J2415" t="s">
        <v>1444</v>
      </c>
      <c r="K2415">
        <v>0</v>
      </c>
      <c r="N2415" t="b">
        <v>1</v>
      </c>
      <c r="O2415" t="b">
        <v>0</v>
      </c>
      <c r="P2415" t="b">
        <v>0</v>
      </c>
      <c r="Q2415">
        <v>9</v>
      </c>
      <c r="R2415">
        <v>1</v>
      </c>
      <c r="S2415">
        <v>1</v>
      </c>
      <c r="T2415">
        <v>3</v>
      </c>
      <c r="U2415" t="b">
        <v>1</v>
      </c>
      <c r="V2415" t="s">
        <v>1087</v>
      </c>
      <c r="W2415" t="s">
        <v>3966</v>
      </c>
      <c r="X2415" t="s">
        <v>14563</v>
      </c>
      <c r="Y2415">
        <v>47</v>
      </c>
      <c r="Z2415">
        <v>47</v>
      </c>
      <c r="AA2415">
        <v>9</v>
      </c>
      <c r="AB2415">
        <v>9</v>
      </c>
      <c r="AC2415">
        <v>20</v>
      </c>
    </row>
    <row r="2416" spans="1:29">
      <c r="A2416">
        <v>2646</v>
      </c>
      <c r="B2416" t="s">
        <v>805</v>
      </c>
      <c r="C2416" t="s">
        <v>4005</v>
      </c>
      <c r="J2416" t="s">
        <v>1444</v>
      </c>
      <c r="K2416">
        <v>0</v>
      </c>
      <c r="N2416" t="b">
        <v>1</v>
      </c>
      <c r="O2416" t="b">
        <v>0</v>
      </c>
      <c r="P2416" t="b">
        <v>0</v>
      </c>
      <c r="Q2416">
        <v>9</v>
      </c>
      <c r="R2416">
        <v>1</v>
      </c>
      <c r="S2416">
        <v>1</v>
      </c>
      <c r="T2416">
        <v>3</v>
      </c>
      <c r="U2416" t="b">
        <v>1</v>
      </c>
      <c r="V2416" t="s">
        <v>1087</v>
      </c>
      <c r="W2416" t="s">
        <v>3966</v>
      </c>
      <c r="X2416" t="s">
        <v>14476</v>
      </c>
      <c r="Y2416">
        <v>48</v>
      </c>
      <c r="Z2416">
        <v>48</v>
      </c>
      <c r="AA2416">
        <v>9</v>
      </c>
      <c r="AB2416">
        <v>9</v>
      </c>
      <c r="AC2416">
        <v>20</v>
      </c>
    </row>
    <row r="2417" spans="1:29">
      <c r="A2417">
        <v>2647</v>
      </c>
      <c r="B2417" t="s">
        <v>805</v>
      </c>
      <c r="C2417" t="s">
        <v>4006</v>
      </c>
      <c r="J2417" t="s">
        <v>1444</v>
      </c>
      <c r="K2417">
        <v>0</v>
      </c>
      <c r="N2417" t="b">
        <v>1</v>
      </c>
      <c r="O2417" t="b">
        <v>0</v>
      </c>
      <c r="P2417" t="b">
        <v>0</v>
      </c>
      <c r="Q2417">
        <v>9</v>
      </c>
      <c r="R2417">
        <v>1</v>
      </c>
      <c r="S2417">
        <v>1</v>
      </c>
      <c r="T2417">
        <v>3</v>
      </c>
      <c r="U2417" t="b">
        <v>1</v>
      </c>
      <c r="V2417" t="s">
        <v>1087</v>
      </c>
      <c r="W2417" t="s">
        <v>3966</v>
      </c>
      <c r="X2417" t="s">
        <v>14479</v>
      </c>
      <c r="Y2417">
        <v>49</v>
      </c>
      <c r="Z2417">
        <v>49</v>
      </c>
      <c r="AA2417">
        <v>9</v>
      </c>
      <c r="AB2417">
        <v>9</v>
      </c>
      <c r="AC2417">
        <v>20</v>
      </c>
    </row>
    <row r="2418" spans="1:29">
      <c r="A2418">
        <v>2648</v>
      </c>
      <c r="B2418" t="s">
        <v>805</v>
      </c>
      <c r="C2418" t="s">
        <v>4007</v>
      </c>
      <c r="J2418" t="s">
        <v>1444</v>
      </c>
      <c r="K2418">
        <v>0</v>
      </c>
      <c r="N2418" t="b">
        <v>1</v>
      </c>
      <c r="O2418" t="b">
        <v>0</v>
      </c>
      <c r="P2418" t="b">
        <v>0</v>
      </c>
      <c r="Q2418">
        <v>9</v>
      </c>
      <c r="R2418">
        <v>1</v>
      </c>
      <c r="S2418">
        <v>1</v>
      </c>
      <c r="T2418">
        <v>3</v>
      </c>
      <c r="U2418" t="b">
        <v>1</v>
      </c>
      <c r="V2418" t="s">
        <v>1087</v>
      </c>
      <c r="W2418" t="s">
        <v>3966</v>
      </c>
      <c r="X2418" t="s">
        <v>14482</v>
      </c>
      <c r="Y2418">
        <v>50</v>
      </c>
      <c r="Z2418">
        <v>50</v>
      </c>
      <c r="AA2418">
        <v>9</v>
      </c>
      <c r="AB2418">
        <v>9</v>
      </c>
      <c r="AC2418">
        <v>20</v>
      </c>
    </row>
    <row r="2419" spans="1:29">
      <c r="A2419">
        <v>2649</v>
      </c>
      <c r="B2419" t="s">
        <v>805</v>
      </c>
      <c r="C2419" t="s">
        <v>4008</v>
      </c>
      <c r="J2419" t="s">
        <v>1444</v>
      </c>
      <c r="K2419">
        <v>0</v>
      </c>
      <c r="N2419" t="b">
        <v>1</v>
      </c>
      <c r="O2419" t="b">
        <v>0</v>
      </c>
      <c r="P2419" t="b">
        <v>0</v>
      </c>
      <c r="Q2419">
        <v>9</v>
      </c>
      <c r="R2419">
        <v>1</v>
      </c>
      <c r="S2419">
        <v>1</v>
      </c>
      <c r="T2419">
        <v>3</v>
      </c>
      <c r="U2419" t="b">
        <v>1</v>
      </c>
      <c r="V2419" t="s">
        <v>1087</v>
      </c>
      <c r="W2419" t="s">
        <v>3966</v>
      </c>
      <c r="X2419" t="s">
        <v>14485</v>
      </c>
      <c r="Y2419">
        <v>51</v>
      </c>
      <c r="Z2419">
        <v>51</v>
      </c>
      <c r="AA2419">
        <v>9</v>
      </c>
      <c r="AB2419">
        <v>9</v>
      </c>
      <c r="AC2419">
        <v>20</v>
      </c>
    </row>
    <row r="2420" spans="1:29">
      <c r="A2420">
        <v>2650</v>
      </c>
      <c r="B2420" t="s">
        <v>805</v>
      </c>
      <c r="C2420" t="s">
        <v>4009</v>
      </c>
      <c r="J2420" t="s">
        <v>1444</v>
      </c>
      <c r="K2420">
        <v>0</v>
      </c>
      <c r="N2420" t="b">
        <v>1</v>
      </c>
      <c r="O2420" t="b">
        <v>0</v>
      </c>
      <c r="P2420" t="b">
        <v>0</v>
      </c>
      <c r="Q2420">
        <v>9</v>
      </c>
      <c r="R2420">
        <v>1</v>
      </c>
      <c r="S2420">
        <v>1</v>
      </c>
      <c r="T2420">
        <v>3</v>
      </c>
      <c r="U2420" t="b">
        <v>1</v>
      </c>
      <c r="V2420" t="s">
        <v>1087</v>
      </c>
      <c r="W2420" t="s">
        <v>3966</v>
      </c>
      <c r="X2420" t="s">
        <v>14566</v>
      </c>
      <c r="Y2420">
        <v>52</v>
      </c>
      <c r="Z2420">
        <v>52</v>
      </c>
      <c r="AA2420">
        <v>9</v>
      </c>
      <c r="AB2420">
        <v>9</v>
      </c>
      <c r="AC2420">
        <v>20</v>
      </c>
    </row>
    <row r="2421" spans="1:29">
      <c r="A2421">
        <v>2651</v>
      </c>
      <c r="B2421" t="s">
        <v>805</v>
      </c>
      <c r="C2421" t="s">
        <v>4010</v>
      </c>
      <c r="J2421" t="s">
        <v>1444</v>
      </c>
      <c r="K2421">
        <v>0</v>
      </c>
      <c r="N2421" t="b">
        <v>1</v>
      </c>
      <c r="O2421" t="b">
        <v>0</v>
      </c>
      <c r="P2421" t="b">
        <v>0</v>
      </c>
      <c r="Q2421">
        <v>9</v>
      </c>
      <c r="R2421">
        <v>1</v>
      </c>
      <c r="S2421">
        <v>1</v>
      </c>
      <c r="T2421">
        <v>3</v>
      </c>
      <c r="U2421" t="b">
        <v>1</v>
      </c>
      <c r="V2421" t="s">
        <v>1087</v>
      </c>
      <c r="W2421" t="s">
        <v>3966</v>
      </c>
      <c r="X2421" t="s">
        <v>14569</v>
      </c>
      <c r="Y2421">
        <v>53</v>
      </c>
      <c r="Z2421">
        <v>53</v>
      </c>
      <c r="AA2421">
        <v>9</v>
      </c>
      <c r="AB2421">
        <v>9</v>
      </c>
      <c r="AC2421">
        <v>20</v>
      </c>
    </row>
    <row r="2422" spans="1:29">
      <c r="A2422">
        <v>2652</v>
      </c>
      <c r="B2422" t="s">
        <v>805</v>
      </c>
      <c r="C2422" t="s">
        <v>4011</v>
      </c>
      <c r="J2422" t="s">
        <v>1444</v>
      </c>
      <c r="K2422">
        <v>0</v>
      </c>
      <c r="N2422" t="b">
        <v>1</v>
      </c>
      <c r="O2422" t="b">
        <v>0</v>
      </c>
      <c r="P2422" t="b">
        <v>0</v>
      </c>
      <c r="Q2422">
        <v>9</v>
      </c>
      <c r="R2422">
        <v>1</v>
      </c>
      <c r="S2422">
        <v>1</v>
      </c>
      <c r="T2422">
        <v>3</v>
      </c>
      <c r="U2422" t="b">
        <v>1</v>
      </c>
      <c r="V2422" t="s">
        <v>1087</v>
      </c>
      <c r="W2422" t="s">
        <v>3966</v>
      </c>
      <c r="X2422" t="s">
        <v>14572</v>
      </c>
      <c r="Y2422">
        <v>54</v>
      </c>
      <c r="Z2422">
        <v>54</v>
      </c>
      <c r="AA2422">
        <v>9</v>
      </c>
      <c r="AB2422">
        <v>9</v>
      </c>
      <c r="AC2422">
        <v>20</v>
      </c>
    </row>
    <row r="2423" spans="1:29">
      <c r="A2423">
        <v>2653</v>
      </c>
      <c r="B2423" t="s">
        <v>805</v>
      </c>
      <c r="C2423" t="s">
        <v>4012</v>
      </c>
      <c r="J2423" t="s">
        <v>1444</v>
      </c>
      <c r="K2423">
        <v>0</v>
      </c>
      <c r="N2423" t="b">
        <v>1</v>
      </c>
      <c r="O2423" t="b">
        <v>0</v>
      </c>
      <c r="P2423" t="b">
        <v>0</v>
      </c>
      <c r="Q2423">
        <v>9</v>
      </c>
      <c r="R2423">
        <v>1</v>
      </c>
      <c r="S2423">
        <v>1</v>
      </c>
      <c r="T2423">
        <v>3</v>
      </c>
      <c r="U2423" t="b">
        <v>1</v>
      </c>
      <c r="V2423" t="s">
        <v>1087</v>
      </c>
      <c r="W2423" t="s">
        <v>3966</v>
      </c>
      <c r="X2423" t="s">
        <v>14447</v>
      </c>
      <c r="Y2423">
        <v>55</v>
      </c>
      <c r="Z2423">
        <v>55</v>
      </c>
      <c r="AA2423">
        <v>9</v>
      </c>
      <c r="AB2423">
        <v>9</v>
      </c>
      <c r="AC2423">
        <v>20</v>
      </c>
    </row>
    <row r="2424" spans="1:29">
      <c r="A2424">
        <v>2654</v>
      </c>
      <c r="B2424" t="s">
        <v>805</v>
      </c>
      <c r="C2424" t="s">
        <v>4013</v>
      </c>
      <c r="J2424" t="s">
        <v>1444</v>
      </c>
      <c r="K2424">
        <v>0</v>
      </c>
      <c r="N2424" t="b">
        <v>1</v>
      </c>
      <c r="O2424" t="b">
        <v>0</v>
      </c>
      <c r="P2424" t="b">
        <v>0</v>
      </c>
      <c r="Q2424">
        <v>9</v>
      </c>
      <c r="R2424">
        <v>1</v>
      </c>
      <c r="S2424">
        <v>1</v>
      </c>
      <c r="T2424">
        <v>3</v>
      </c>
      <c r="U2424" t="b">
        <v>1</v>
      </c>
      <c r="V2424" t="s">
        <v>1087</v>
      </c>
      <c r="W2424" t="s">
        <v>3966</v>
      </c>
      <c r="X2424" t="s">
        <v>14577</v>
      </c>
      <c r="Y2424">
        <v>56</v>
      </c>
      <c r="Z2424">
        <v>56</v>
      </c>
      <c r="AA2424">
        <v>9</v>
      </c>
      <c r="AB2424">
        <v>9</v>
      </c>
      <c r="AC2424">
        <v>20</v>
      </c>
    </row>
    <row r="2425" spans="1:29">
      <c r="A2425">
        <v>2655</v>
      </c>
      <c r="B2425" t="s">
        <v>805</v>
      </c>
      <c r="C2425" t="s">
        <v>4014</v>
      </c>
      <c r="J2425" t="s">
        <v>1444</v>
      </c>
      <c r="K2425">
        <v>0</v>
      </c>
      <c r="N2425" t="b">
        <v>1</v>
      </c>
      <c r="O2425" t="b">
        <v>0</v>
      </c>
      <c r="P2425" t="b">
        <v>0</v>
      </c>
      <c r="Q2425">
        <v>9</v>
      </c>
      <c r="R2425">
        <v>1</v>
      </c>
      <c r="S2425">
        <v>1</v>
      </c>
      <c r="T2425">
        <v>3</v>
      </c>
      <c r="U2425" t="b">
        <v>1</v>
      </c>
      <c r="V2425" t="s">
        <v>1087</v>
      </c>
      <c r="W2425" t="s">
        <v>3966</v>
      </c>
      <c r="X2425" t="s">
        <v>14580</v>
      </c>
      <c r="Y2425">
        <v>57</v>
      </c>
      <c r="Z2425">
        <v>57</v>
      </c>
      <c r="AA2425">
        <v>9</v>
      </c>
      <c r="AB2425">
        <v>9</v>
      </c>
      <c r="AC2425">
        <v>20</v>
      </c>
    </row>
    <row r="2426" spans="1:29">
      <c r="A2426">
        <v>2656</v>
      </c>
      <c r="B2426" t="s">
        <v>805</v>
      </c>
      <c r="C2426" t="s">
        <v>4015</v>
      </c>
      <c r="J2426" t="s">
        <v>1444</v>
      </c>
      <c r="K2426">
        <v>0</v>
      </c>
      <c r="N2426" t="b">
        <v>0</v>
      </c>
      <c r="O2426" t="b">
        <v>1</v>
      </c>
      <c r="P2426" t="b">
        <v>0</v>
      </c>
      <c r="Q2426">
        <v>9</v>
      </c>
      <c r="R2426">
        <v>1</v>
      </c>
      <c r="S2426">
        <v>1</v>
      </c>
      <c r="T2426">
        <v>3</v>
      </c>
      <c r="U2426" t="b">
        <v>1</v>
      </c>
      <c r="V2426" t="s">
        <v>1087</v>
      </c>
      <c r="W2426" t="s">
        <v>3966</v>
      </c>
      <c r="X2426" t="s">
        <v>14583</v>
      </c>
      <c r="Y2426">
        <v>58</v>
      </c>
      <c r="Z2426">
        <v>58</v>
      </c>
      <c r="AA2426">
        <v>9</v>
      </c>
      <c r="AB2426">
        <v>9</v>
      </c>
      <c r="AC2426">
        <v>20</v>
      </c>
    </row>
    <row r="2427" spans="1:29">
      <c r="A2427">
        <v>2657</v>
      </c>
      <c r="B2427" t="s">
        <v>1503</v>
      </c>
      <c r="C2427" t="s">
        <v>4016</v>
      </c>
      <c r="D2427" t="s">
        <v>4017</v>
      </c>
      <c r="E2427" t="s">
        <v>4018</v>
      </c>
      <c r="U2427" t="b">
        <v>1</v>
      </c>
      <c r="V2427" t="s">
        <v>1087</v>
      </c>
      <c r="W2427" t="s">
        <v>3966</v>
      </c>
      <c r="X2427" t="s">
        <v>15511</v>
      </c>
      <c r="Y2427">
        <v>60</v>
      </c>
      <c r="Z2427">
        <v>75</v>
      </c>
      <c r="AA2427">
        <v>2</v>
      </c>
      <c r="AB2427">
        <v>10</v>
      </c>
      <c r="AC2427">
        <v>20</v>
      </c>
    </row>
    <row r="2428" spans="1:29">
      <c r="A2428">
        <v>2658</v>
      </c>
      <c r="B2428" t="s">
        <v>827</v>
      </c>
      <c r="C2428" t="s">
        <v>4019</v>
      </c>
      <c r="U2428" t="b">
        <v>1</v>
      </c>
      <c r="V2428" t="s">
        <v>1087</v>
      </c>
      <c r="W2428" t="s">
        <v>3966</v>
      </c>
      <c r="X2428" t="s">
        <v>15512</v>
      </c>
      <c r="Y2428">
        <v>60</v>
      </c>
      <c r="Z2428">
        <v>75</v>
      </c>
      <c r="AA2428">
        <v>2</v>
      </c>
      <c r="AB2428">
        <v>9</v>
      </c>
      <c r="AC2428">
        <v>20</v>
      </c>
    </row>
    <row r="2429" spans="1:29">
      <c r="A2429">
        <v>2659</v>
      </c>
      <c r="B2429" t="s">
        <v>1508</v>
      </c>
      <c r="C2429" t="s">
        <v>4020</v>
      </c>
      <c r="U2429" t="b">
        <v>1</v>
      </c>
      <c r="V2429" t="s">
        <v>1087</v>
      </c>
      <c r="W2429" t="s">
        <v>3966</v>
      </c>
      <c r="X2429" t="s">
        <v>15513</v>
      </c>
      <c r="Y2429">
        <v>61</v>
      </c>
      <c r="Z2429">
        <v>75</v>
      </c>
      <c r="AA2429">
        <v>2</v>
      </c>
      <c r="AB2429">
        <v>10</v>
      </c>
      <c r="AC2429">
        <v>20</v>
      </c>
    </row>
    <row r="2430" spans="1:29">
      <c r="A2430">
        <v>2660</v>
      </c>
      <c r="B2430" t="s">
        <v>805</v>
      </c>
      <c r="C2430" t="s">
        <v>4021</v>
      </c>
      <c r="J2430" t="s">
        <v>1444</v>
      </c>
      <c r="K2430">
        <v>0</v>
      </c>
      <c r="N2430" t="b">
        <v>1</v>
      </c>
      <c r="O2430" t="b">
        <v>0</v>
      </c>
      <c r="P2430" t="b">
        <v>0</v>
      </c>
      <c r="Q2430">
        <v>9</v>
      </c>
      <c r="R2430">
        <v>1</v>
      </c>
      <c r="S2430">
        <v>1</v>
      </c>
      <c r="T2430">
        <v>3</v>
      </c>
      <c r="U2430" t="b">
        <v>1</v>
      </c>
      <c r="V2430" t="s">
        <v>1087</v>
      </c>
      <c r="W2430" t="s">
        <v>3966</v>
      </c>
      <c r="X2430" t="s">
        <v>15466</v>
      </c>
      <c r="Y2430">
        <v>63</v>
      </c>
      <c r="Z2430">
        <v>63</v>
      </c>
      <c r="AA2430">
        <v>9</v>
      </c>
      <c r="AB2430">
        <v>9</v>
      </c>
      <c r="AC2430">
        <v>20</v>
      </c>
    </row>
    <row r="2431" spans="1:29">
      <c r="A2431">
        <v>2661</v>
      </c>
      <c r="B2431" t="s">
        <v>805</v>
      </c>
      <c r="C2431" t="s">
        <v>4022</v>
      </c>
      <c r="J2431" t="s">
        <v>1444</v>
      </c>
      <c r="K2431">
        <v>0</v>
      </c>
      <c r="N2431" t="b">
        <v>1</v>
      </c>
      <c r="O2431" t="b">
        <v>0</v>
      </c>
      <c r="P2431" t="b">
        <v>0</v>
      </c>
      <c r="Q2431">
        <v>9</v>
      </c>
      <c r="R2431">
        <v>1</v>
      </c>
      <c r="S2431">
        <v>1</v>
      </c>
      <c r="T2431">
        <v>3</v>
      </c>
      <c r="U2431" t="b">
        <v>1</v>
      </c>
      <c r="V2431" t="s">
        <v>1087</v>
      </c>
      <c r="W2431" t="s">
        <v>3966</v>
      </c>
      <c r="X2431" t="s">
        <v>15467</v>
      </c>
      <c r="Y2431">
        <v>64</v>
      </c>
      <c r="Z2431">
        <v>64</v>
      </c>
      <c r="AA2431">
        <v>9</v>
      </c>
      <c r="AB2431">
        <v>9</v>
      </c>
      <c r="AC2431">
        <v>20</v>
      </c>
    </row>
    <row r="2432" spans="1:29">
      <c r="A2432">
        <v>2662</v>
      </c>
      <c r="B2432" t="s">
        <v>805</v>
      </c>
      <c r="C2432" t="s">
        <v>4023</v>
      </c>
      <c r="J2432" t="s">
        <v>1444</v>
      </c>
      <c r="K2432">
        <v>0</v>
      </c>
      <c r="N2432" t="b">
        <v>1</v>
      </c>
      <c r="O2432" t="b">
        <v>0</v>
      </c>
      <c r="P2432" t="b">
        <v>0</v>
      </c>
      <c r="Q2432">
        <v>9</v>
      </c>
      <c r="R2432">
        <v>1</v>
      </c>
      <c r="S2432">
        <v>1</v>
      </c>
      <c r="T2432">
        <v>3</v>
      </c>
      <c r="U2432" t="b">
        <v>1</v>
      </c>
      <c r="V2432" t="s">
        <v>1087</v>
      </c>
      <c r="W2432" t="s">
        <v>3966</v>
      </c>
      <c r="X2432" t="s">
        <v>15468</v>
      </c>
      <c r="Y2432">
        <v>65</v>
      </c>
      <c r="Z2432">
        <v>65</v>
      </c>
      <c r="AA2432">
        <v>9</v>
      </c>
      <c r="AB2432">
        <v>9</v>
      </c>
      <c r="AC2432">
        <v>20</v>
      </c>
    </row>
    <row r="2433" spans="1:29">
      <c r="A2433">
        <v>2663</v>
      </c>
      <c r="B2433" t="s">
        <v>805</v>
      </c>
      <c r="C2433" t="s">
        <v>4024</v>
      </c>
      <c r="J2433" t="s">
        <v>1444</v>
      </c>
      <c r="K2433">
        <v>0</v>
      </c>
      <c r="N2433" t="b">
        <v>1</v>
      </c>
      <c r="O2433" t="b">
        <v>0</v>
      </c>
      <c r="P2433" t="b">
        <v>0</v>
      </c>
      <c r="Q2433">
        <v>9</v>
      </c>
      <c r="R2433">
        <v>1</v>
      </c>
      <c r="S2433">
        <v>1</v>
      </c>
      <c r="T2433">
        <v>3</v>
      </c>
      <c r="U2433" t="b">
        <v>1</v>
      </c>
      <c r="V2433" t="s">
        <v>1087</v>
      </c>
      <c r="W2433" t="s">
        <v>3966</v>
      </c>
      <c r="X2433" t="s">
        <v>14600</v>
      </c>
      <c r="Y2433">
        <v>66</v>
      </c>
      <c r="Z2433">
        <v>66</v>
      </c>
      <c r="AA2433">
        <v>9</v>
      </c>
      <c r="AB2433">
        <v>9</v>
      </c>
      <c r="AC2433">
        <v>20</v>
      </c>
    </row>
    <row r="2434" spans="1:29">
      <c r="A2434">
        <v>2664</v>
      </c>
      <c r="B2434" t="s">
        <v>805</v>
      </c>
      <c r="C2434" t="s">
        <v>4025</v>
      </c>
      <c r="J2434" t="s">
        <v>1444</v>
      </c>
      <c r="K2434">
        <v>0</v>
      </c>
      <c r="N2434" t="b">
        <v>1</v>
      </c>
      <c r="O2434" t="b">
        <v>0</v>
      </c>
      <c r="P2434" t="b">
        <v>0</v>
      </c>
      <c r="Q2434">
        <v>9</v>
      </c>
      <c r="R2434">
        <v>1</v>
      </c>
      <c r="S2434">
        <v>1</v>
      </c>
      <c r="T2434">
        <v>3</v>
      </c>
      <c r="U2434" t="b">
        <v>1</v>
      </c>
      <c r="V2434" t="s">
        <v>1087</v>
      </c>
      <c r="W2434" t="s">
        <v>3966</v>
      </c>
      <c r="X2434" t="s">
        <v>15514</v>
      </c>
      <c r="Y2434">
        <v>67</v>
      </c>
      <c r="Z2434">
        <v>67</v>
      </c>
      <c r="AA2434">
        <v>9</v>
      </c>
      <c r="AB2434">
        <v>9</v>
      </c>
      <c r="AC2434">
        <v>20</v>
      </c>
    </row>
    <row r="2435" spans="1:29">
      <c r="A2435">
        <v>2665</v>
      </c>
      <c r="B2435" t="s">
        <v>805</v>
      </c>
      <c r="C2435" t="s">
        <v>4026</v>
      </c>
      <c r="J2435" t="s">
        <v>1444</v>
      </c>
      <c r="K2435">
        <v>0</v>
      </c>
      <c r="N2435" t="b">
        <v>1</v>
      </c>
      <c r="O2435" t="b">
        <v>0</v>
      </c>
      <c r="P2435" t="b">
        <v>0</v>
      </c>
      <c r="Q2435">
        <v>9</v>
      </c>
      <c r="R2435">
        <v>1</v>
      </c>
      <c r="S2435">
        <v>1</v>
      </c>
      <c r="T2435">
        <v>3</v>
      </c>
      <c r="U2435" t="b">
        <v>1</v>
      </c>
      <c r="V2435" t="s">
        <v>1087</v>
      </c>
      <c r="W2435" t="s">
        <v>3966</v>
      </c>
      <c r="X2435" t="s">
        <v>15469</v>
      </c>
      <c r="Y2435">
        <v>68</v>
      </c>
      <c r="Z2435">
        <v>68</v>
      </c>
      <c r="AA2435">
        <v>9</v>
      </c>
      <c r="AB2435">
        <v>9</v>
      </c>
      <c r="AC2435">
        <v>20</v>
      </c>
    </row>
    <row r="2436" spans="1:29">
      <c r="A2436">
        <v>2666</v>
      </c>
      <c r="B2436" t="s">
        <v>805</v>
      </c>
      <c r="C2436" t="s">
        <v>4027</v>
      </c>
      <c r="J2436" t="s">
        <v>1444</v>
      </c>
      <c r="K2436">
        <v>0</v>
      </c>
      <c r="N2436" t="b">
        <v>1</v>
      </c>
      <c r="O2436" t="b">
        <v>0</v>
      </c>
      <c r="P2436" t="b">
        <v>0</v>
      </c>
      <c r="Q2436">
        <v>9</v>
      </c>
      <c r="R2436">
        <v>1</v>
      </c>
      <c r="S2436">
        <v>1</v>
      </c>
      <c r="T2436">
        <v>3</v>
      </c>
      <c r="U2436" t="b">
        <v>1</v>
      </c>
      <c r="V2436" t="s">
        <v>1087</v>
      </c>
      <c r="W2436" t="s">
        <v>3966</v>
      </c>
      <c r="X2436" t="s">
        <v>15470</v>
      </c>
      <c r="Y2436">
        <v>69</v>
      </c>
      <c r="Z2436">
        <v>69</v>
      </c>
      <c r="AA2436">
        <v>9</v>
      </c>
      <c r="AB2436">
        <v>9</v>
      </c>
      <c r="AC2436">
        <v>20</v>
      </c>
    </row>
    <row r="2437" spans="1:29">
      <c r="A2437">
        <v>2667</v>
      </c>
      <c r="B2437" t="s">
        <v>805</v>
      </c>
      <c r="C2437" t="s">
        <v>4028</v>
      </c>
      <c r="J2437" t="s">
        <v>1444</v>
      </c>
      <c r="K2437">
        <v>0</v>
      </c>
      <c r="N2437" t="b">
        <v>1</v>
      </c>
      <c r="O2437" t="b">
        <v>0</v>
      </c>
      <c r="P2437" t="b">
        <v>0</v>
      </c>
      <c r="Q2437">
        <v>9</v>
      </c>
      <c r="R2437">
        <v>1</v>
      </c>
      <c r="S2437">
        <v>1</v>
      </c>
      <c r="T2437">
        <v>3</v>
      </c>
      <c r="U2437" t="b">
        <v>1</v>
      </c>
      <c r="V2437" t="s">
        <v>1087</v>
      </c>
      <c r="W2437" t="s">
        <v>3966</v>
      </c>
      <c r="X2437" t="s">
        <v>15471</v>
      </c>
      <c r="Y2437">
        <v>70</v>
      </c>
      <c r="Z2437">
        <v>70</v>
      </c>
      <c r="AA2437">
        <v>9</v>
      </c>
      <c r="AB2437">
        <v>9</v>
      </c>
      <c r="AC2437">
        <v>20</v>
      </c>
    </row>
    <row r="2438" spans="1:29">
      <c r="A2438">
        <v>2668</v>
      </c>
      <c r="B2438" t="s">
        <v>805</v>
      </c>
      <c r="C2438" t="s">
        <v>4029</v>
      </c>
      <c r="J2438" t="s">
        <v>1444</v>
      </c>
      <c r="K2438">
        <v>0</v>
      </c>
      <c r="N2438" t="b">
        <v>1</v>
      </c>
      <c r="O2438" t="b">
        <v>0</v>
      </c>
      <c r="P2438" t="b">
        <v>0</v>
      </c>
      <c r="Q2438">
        <v>9</v>
      </c>
      <c r="R2438">
        <v>1</v>
      </c>
      <c r="S2438">
        <v>1</v>
      </c>
      <c r="T2438">
        <v>3</v>
      </c>
      <c r="U2438" t="b">
        <v>1</v>
      </c>
      <c r="V2438" t="s">
        <v>1087</v>
      </c>
      <c r="W2438" t="s">
        <v>3966</v>
      </c>
      <c r="X2438" t="s">
        <v>15472</v>
      </c>
      <c r="Y2438">
        <v>71</v>
      </c>
      <c r="Z2438">
        <v>71</v>
      </c>
      <c r="AA2438">
        <v>9</v>
      </c>
      <c r="AB2438">
        <v>9</v>
      </c>
      <c r="AC2438">
        <v>20</v>
      </c>
    </row>
    <row r="2439" spans="1:29">
      <c r="A2439">
        <v>2669</v>
      </c>
      <c r="B2439" t="s">
        <v>805</v>
      </c>
      <c r="C2439" t="s">
        <v>4030</v>
      </c>
      <c r="J2439" t="s">
        <v>1444</v>
      </c>
      <c r="K2439">
        <v>0</v>
      </c>
      <c r="N2439" t="b">
        <v>1</v>
      </c>
      <c r="O2439" t="b">
        <v>0</v>
      </c>
      <c r="P2439" t="b">
        <v>0</v>
      </c>
      <c r="Q2439">
        <v>9</v>
      </c>
      <c r="R2439">
        <v>1</v>
      </c>
      <c r="S2439">
        <v>1</v>
      </c>
      <c r="T2439">
        <v>3</v>
      </c>
      <c r="U2439" t="b">
        <v>1</v>
      </c>
      <c r="V2439" t="s">
        <v>1087</v>
      </c>
      <c r="W2439" t="s">
        <v>3966</v>
      </c>
      <c r="X2439" t="s">
        <v>15473</v>
      </c>
      <c r="Y2439">
        <v>72</v>
      </c>
      <c r="Z2439">
        <v>72</v>
      </c>
      <c r="AA2439">
        <v>9</v>
      </c>
      <c r="AB2439">
        <v>9</v>
      </c>
      <c r="AC2439">
        <v>20</v>
      </c>
    </row>
    <row r="2440" spans="1:29">
      <c r="A2440">
        <v>2670</v>
      </c>
      <c r="B2440" t="s">
        <v>805</v>
      </c>
      <c r="C2440" t="s">
        <v>4031</v>
      </c>
      <c r="J2440" t="s">
        <v>1444</v>
      </c>
      <c r="K2440">
        <v>0</v>
      </c>
      <c r="N2440" t="b">
        <v>1</v>
      </c>
      <c r="O2440" t="b">
        <v>0</v>
      </c>
      <c r="P2440" t="b">
        <v>0</v>
      </c>
      <c r="Q2440">
        <v>9</v>
      </c>
      <c r="R2440">
        <v>1</v>
      </c>
      <c r="S2440">
        <v>1</v>
      </c>
      <c r="T2440">
        <v>3</v>
      </c>
      <c r="U2440" t="b">
        <v>1</v>
      </c>
      <c r="V2440" t="s">
        <v>1087</v>
      </c>
      <c r="W2440" t="s">
        <v>3966</v>
      </c>
      <c r="X2440" t="s">
        <v>15474</v>
      </c>
      <c r="Y2440">
        <v>73</v>
      </c>
      <c r="Z2440">
        <v>73</v>
      </c>
      <c r="AA2440">
        <v>9</v>
      </c>
      <c r="AB2440">
        <v>9</v>
      </c>
      <c r="AC2440">
        <v>20</v>
      </c>
    </row>
    <row r="2441" spans="1:29">
      <c r="A2441">
        <v>2671</v>
      </c>
      <c r="B2441" t="s">
        <v>805</v>
      </c>
      <c r="C2441" t="s">
        <v>4032</v>
      </c>
      <c r="J2441" t="s">
        <v>1444</v>
      </c>
      <c r="K2441">
        <v>0</v>
      </c>
      <c r="N2441" t="b">
        <v>1</v>
      </c>
      <c r="O2441" t="b">
        <v>0</v>
      </c>
      <c r="P2441" t="b">
        <v>0</v>
      </c>
      <c r="Q2441">
        <v>9</v>
      </c>
      <c r="R2441">
        <v>1</v>
      </c>
      <c r="S2441">
        <v>1</v>
      </c>
      <c r="T2441">
        <v>3</v>
      </c>
      <c r="U2441" t="b">
        <v>1</v>
      </c>
      <c r="V2441" t="s">
        <v>1087</v>
      </c>
      <c r="W2441" t="s">
        <v>3966</v>
      </c>
      <c r="X2441" t="s">
        <v>15475</v>
      </c>
      <c r="Y2441">
        <v>74</v>
      </c>
      <c r="Z2441">
        <v>74</v>
      </c>
      <c r="AA2441">
        <v>9</v>
      </c>
      <c r="AB2441">
        <v>9</v>
      </c>
      <c r="AC2441">
        <v>20</v>
      </c>
    </row>
    <row r="2442" spans="1:29">
      <c r="A2442">
        <v>2672</v>
      </c>
      <c r="B2442" t="s">
        <v>805</v>
      </c>
      <c r="C2442" t="s">
        <v>4033</v>
      </c>
      <c r="J2442" t="s">
        <v>1444</v>
      </c>
      <c r="K2442">
        <v>0</v>
      </c>
      <c r="N2442" t="b">
        <v>0</v>
      </c>
      <c r="O2442" t="b">
        <v>1</v>
      </c>
      <c r="P2442" t="b">
        <v>0</v>
      </c>
      <c r="Q2442">
        <v>9</v>
      </c>
      <c r="R2442">
        <v>1</v>
      </c>
      <c r="S2442">
        <v>1</v>
      </c>
      <c r="T2442">
        <v>3</v>
      </c>
      <c r="U2442" t="b">
        <v>1</v>
      </c>
      <c r="V2442" t="s">
        <v>1087</v>
      </c>
      <c r="W2442" t="s">
        <v>3966</v>
      </c>
      <c r="X2442" t="s">
        <v>15476</v>
      </c>
      <c r="Y2442">
        <v>75</v>
      </c>
      <c r="Z2442">
        <v>75</v>
      </c>
      <c r="AA2442">
        <v>9</v>
      </c>
      <c r="AB2442">
        <v>9</v>
      </c>
      <c r="AC2442">
        <v>20</v>
      </c>
    </row>
    <row r="2443" spans="1:29">
      <c r="A2443">
        <v>2673</v>
      </c>
      <c r="B2443" t="s">
        <v>1503</v>
      </c>
      <c r="C2443" t="s">
        <v>4034</v>
      </c>
      <c r="D2443" t="s">
        <v>4035</v>
      </c>
      <c r="E2443" t="s">
        <v>4036</v>
      </c>
      <c r="U2443" t="b">
        <v>1</v>
      </c>
      <c r="V2443" t="s">
        <v>1087</v>
      </c>
      <c r="W2443" t="s">
        <v>3966</v>
      </c>
      <c r="X2443" t="s">
        <v>15515</v>
      </c>
      <c r="Y2443">
        <v>77</v>
      </c>
      <c r="Z2443">
        <v>92</v>
      </c>
      <c r="AA2443">
        <v>2</v>
      </c>
      <c r="AB2443">
        <v>10</v>
      </c>
      <c r="AC2443">
        <v>20</v>
      </c>
    </row>
    <row r="2444" spans="1:29">
      <c r="A2444">
        <v>2674</v>
      </c>
      <c r="B2444" t="s">
        <v>827</v>
      </c>
      <c r="C2444" t="s">
        <v>4037</v>
      </c>
      <c r="U2444" t="b">
        <v>1</v>
      </c>
      <c r="V2444" t="s">
        <v>1087</v>
      </c>
      <c r="W2444" t="s">
        <v>3966</v>
      </c>
      <c r="X2444" t="s">
        <v>15516</v>
      </c>
      <c r="Y2444">
        <v>77</v>
      </c>
      <c r="Z2444">
        <v>92</v>
      </c>
      <c r="AA2444">
        <v>2</v>
      </c>
      <c r="AB2444">
        <v>9</v>
      </c>
      <c r="AC2444">
        <v>20</v>
      </c>
    </row>
    <row r="2445" spans="1:29">
      <c r="A2445">
        <v>2675</v>
      </c>
      <c r="B2445" t="s">
        <v>1508</v>
      </c>
      <c r="C2445" t="s">
        <v>4038</v>
      </c>
      <c r="U2445" t="b">
        <v>1</v>
      </c>
      <c r="V2445" t="s">
        <v>1087</v>
      </c>
      <c r="W2445" t="s">
        <v>3966</v>
      </c>
      <c r="X2445" t="s">
        <v>15517</v>
      </c>
      <c r="Y2445">
        <v>78</v>
      </c>
      <c r="Z2445">
        <v>92</v>
      </c>
      <c r="AA2445">
        <v>2</v>
      </c>
      <c r="AB2445">
        <v>10</v>
      </c>
      <c r="AC2445">
        <v>20</v>
      </c>
    </row>
    <row r="2446" spans="1:29">
      <c r="A2446">
        <v>2676</v>
      </c>
      <c r="B2446" t="s">
        <v>805</v>
      </c>
      <c r="C2446" t="s">
        <v>4039</v>
      </c>
      <c r="J2446" t="s">
        <v>1444</v>
      </c>
      <c r="K2446">
        <v>0</v>
      </c>
      <c r="N2446" t="b">
        <v>1</v>
      </c>
      <c r="O2446" t="b">
        <v>0</v>
      </c>
      <c r="P2446" t="b">
        <v>0</v>
      </c>
      <c r="Q2446">
        <v>9</v>
      </c>
      <c r="R2446">
        <v>1</v>
      </c>
      <c r="S2446">
        <v>1</v>
      </c>
      <c r="T2446">
        <v>3</v>
      </c>
      <c r="U2446" t="b">
        <v>1</v>
      </c>
      <c r="V2446" t="s">
        <v>1087</v>
      </c>
      <c r="W2446" t="s">
        <v>3966</v>
      </c>
      <c r="X2446" t="s">
        <v>15481</v>
      </c>
      <c r="Y2446">
        <v>80</v>
      </c>
      <c r="Z2446">
        <v>80</v>
      </c>
      <c r="AA2446">
        <v>9</v>
      </c>
      <c r="AB2446">
        <v>9</v>
      </c>
      <c r="AC2446">
        <v>20</v>
      </c>
    </row>
    <row r="2447" spans="1:29">
      <c r="A2447">
        <v>2677</v>
      </c>
      <c r="B2447" t="s">
        <v>805</v>
      </c>
      <c r="C2447" t="s">
        <v>4040</v>
      </c>
      <c r="J2447" t="s">
        <v>1444</v>
      </c>
      <c r="K2447">
        <v>0</v>
      </c>
      <c r="N2447" t="b">
        <v>1</v>
      </c>
      <c r="O2447" t="b">
        <v>0</v>
      </c>
      <c r="P2447" t="b">
        <v>0</v>
      </c>
      <c r="Q2447">
        <v>9</v>
      </c>
      <c r="R2447">
        <v>1</v>
      </c>
      <c r="S2447">
        <v>1</v>
      </c>
      <c r="T2447">
        <v>3</v>
      </c>
      <c r="U2447" t="b">
        <v>1</v>
      </c>
      <c r="V2447" t="s">
        <v>1087</v>
      </c>
      <c r="W2447" t="s">
        <v>3966</v>
      </c>
      <c r="X2447" t="s">
        <v>15482</v>
      </c>
      <c r="Y2447">
        <v>81</v>
      </c>
      <c r="Z2447">
        <v>81</v>
      </c>
      <c r="AA2447">
        <v>9</v>
      </c>
      <c r="AB2447">
        <v>9</v>
      </c>
      <c r="AC2447">
        <v>20</v>
      </c>
    </row>
    <row r="2448" spans="1:29">
      <c r="A2448">
        <v>2678</v>
      </c>
      <c r="B2448" t="s">
        <v>805</v>
      </c>
      <c r="C2448" t="s">
        <v>4041</v>
      </c>
      <c r="J2448" t="s">
        <v>1444</v>
      </c>
      <c r="K2448">
        <v>0</v>
      </c>
      <c r="N2448" t="b">
        <v>1</v>
      </c>
      <c r="O2448" t="b">
        <v>0</v>
      </c>
      <c r="P2448" t="b">
        <v>0</v>
      </c>
      <c r="Q2448">
        <v>9</v>
      </c>
      <c r="R2448">
        <v>1</v>
      </c>
      <c r="S2448">
        <v>1</v>
      </c>
      <c r="T2448">
        <v>3</v>
      </c>
      <c r="U2448" t="b">
        <v>1</v>
      </c>
      <c r="V2448" t="s">
        <v>1087</v>
      </c>
      <c r="W2448" t="s">
        <v>3966</v>
      </c>
      <c r="X2448" t="s">
        <v>15483</v>
      </c>
      <c r="Y2448">
        <v>82</v>
      </c>
      <c r="Z2448">
        <v>82</v>
      </c>
      <c r="AA2448">
        <v>9</v>
      </c>
      <c r="AB2448">
        <v>9</v>
      </c>
      <c r="AC2448">
        <v>20</v>
      </c>
    </row>
    <row r="2449" spans="1:29">
      <c r="A2449">
        <v>2679</v>
      </c>
      <c r="B2449" t="s">
        <v>805</v>
      </c>
      <c r="C2449" t="s">
        <v>4042</v>
      </c>
      <c r="J2449" t="s">
        <v>1444</v>
      </c>
      <c r="K2449">
        <v>0</v>
      </c>
      <c r="N2449" t="b">
        <v>1</v>
      </c>
      <c r="O2449" t="b">
        <v>0</v>
      </c>
      <c r="P2449" t="b">
        <v>0</v>
      </c>
      <c r="Q2449">
        <v>9</v>
      </c>
      <c r="R2449">
        <v>1</v>
      </c>
      <c r="S2449">
        <v>1</v>
      </c>
      <c r="T2449">
        <v>3</v>
      </c>
      <c r="U2449" t="b">
        <v>1</v>
      </c>
      <c r="V2449" t="s">
        <v>1087</v>
      </c>
      <c r="W2449" t="s">
        <v>3966</v>
      </c>
      <c r="X2449" t="s">
        <v>15484</v>
      </c>
      <c r="Y2449">
        <v>83</v>
      </c>
      <c r="Z2449">
        <v>83</v>
      </c>
      <c r="AA2449">
        <v>9</v>
      </c>
      <c r="AB2449">
        <v>9</v>
      </c>
      <c r="AC2449">
        <v>20</v>
      </c>
    </row>
    <row r="2450" spans="1:29">
      <c r="A2450">
        <v>2680</v>
      </c>
      <c r="B2450" t="s">
        <v>805</v>
      </c>
      <c r="C2450" t="s">
        <v>4043</v>
      </c>
      <c r="J2450" t="s">
        <v>1444</v>
      </c>
      <c r="K2450">
        <v>0</v>
      </c>
      <c r="N2450" t="b">
        <v>1</v>
      </c>
      <c r="O2450" t="b">
        <v>0</v>
      </c>
      <c r="P2450" t="b">
        <v>0</v>
      </c>
      <c r="Q2450">
        <v>9</v>
      </c>
      <c r="R2450">
        <v>1</v>
      </c>
      <c r="S2450">
        <v>1</v>
      </c>
      <c r="T2450">
        <v>3</v>
      </c>
      <c r="U2450" t="b">
        <v>1</v>
      </c>
      <c r="V2450" t="s">
        <v>1087</v>
      </c>
      <c r="W2450" t="s">
        <v>3966</v>
      </c>
      <c r="X2450" t="s">
        <v>15518</v>
      </c>
      <c r="Y2450">
        <v>84</v>
      </c>
      <c r="Z2450">
        <v>84</v>
      </c>
      <c r="AA2450">
        <v>9</v>
      </c>
      <c r="AB2450">
        <v>9</v>
      </c>
      <c r="AC2450">
        <v>20</v>
      </c>
    </row>
    <row r="2451" spans="1:29">
      <c r="A2451">
        <v>2681</v>
      </c>
      <c r="B2451" t="s">
        <v>805</v>
      </c>
      <c r="C2451" t="s">
        <v>4044</v>
      </c>
      <c r="J2451" t="s">
        <v>1444</v>
      </c>
      <c r="K2451">
        <v>0</v>
      </c>
      <c r="N2451" t="b">
        <v>1</v>
      </c>
      <c r="O2451" t="b">
        <v>0</v>
      </c>
      <c r="P2451" t="b">
        <v>0</v>
      </c>
      <c r="Q2451">
        <v>9</v>
      </c>
      <c r="R2451">
        <v>1</v>
      </c>
      <c r="S2451">
        <v>1</v>
      </c>
      <c r="T2451">
        <v>3</v>
      </c>
      <c r="U2451" t="b">
        <v>1</v>
      </c>
      <c r="V2451" t="s">
        <v>1087</v>
      </c>
      <c r="W2451" t="s">
        <v>3966</v>
      </c>
      <c r="X2451" t="s">
        <v>15519</v>
      </c>
      <c r="Y2451">
        <v>85</v>
      </c>
      <c r="Z2451">
        <v>85</v>
      </c>
      <c r="AA2451">
        <v>9</v>
      </c>
      <c r="AB2451">
        <v>9</v>
      </c>
      <c r="AC2451">
        <v>20</v>
      </c>
    </row>
    <row r="2452" spans="1:29">
      <c r="A2452">
        <v>2682</v>
      </c>
      <c r="B2452" t="s">
        <v>805</v>
      </c>
      <c r="C2452" t="s">
        <v>4045</v>
      </c>
      <c r="J2452" t="s">
        <v>1444</v>
      </c>
      <c r="K2452">
        <v>0</v>
      </c>
      <c r="N2452" t="b">
        <v>1</v>
      </c>
      <c r="O2452" t="b">
        <v>0</v>
      </c>
      <c r="P2452" t="b">
        <v>0</v>
      </c>
      <c r="Q2452">
        <v>9</v>
      </c>
      <c r="R2452">
        <v>1</v>
      </c>
      <c r="S2452">
        <v>1</v>
      </c>
      <c r="T2452">
        <v>3</v>
      </c>
      <c r="U2452" t="b">
        <v>1</v>
      </c>
      <c r="V2452" t="s">
        <v>1087</v>
      </c>
      <c r="W2452" t="s">
        <v>3966</v>
      </c>
      <c r="X2452" t="s">
        <v>15485</v>
      </c>
      <c r="Y2452">
        <v>86</v>
      </c>
      <c r="Z2452">
        <v>86</v>
      </c>
      <c r="AA2452">
        <v>9</v>
      </c>
      <c r="AB2452">
        <v>9</v>
      </c>
      <c r="AC2452">
        <v>20</v>
      </c>
    </row>
    <row r="2453" spans="1:29">
      <c r="A2453">
        <v>2683</v>
      </c>
      <c r="B2453" t="s">
        <v>805</v>
      </c>
      <c r="C2453" t="s">
        <v>4046</v>
      </c>
      <c r="J2453" t="s">
        <v>1444</v>
      </c>
      <c r="K2453">
        <v>0</v>
      </c>
      <c r="N2453" t="b">
        <v>1</v>
      </c>
      <c r="O2453" t="b">
        <v>0</v>
      </c>
      <c r="P2453" t="b">
        <v>0</v>
      </c>
      <c r="Q2453">
        <v>9</v>
      </c>
      <c r="R2453">
        <v>1</v>
      </c>
      <c r="S2453">
        <v>1</v>
      </c>
      <c r="T2453">
        <v>3</v>
      </c>
      <c r="U2453" t="b">
        <v>1</v>
      </c>
      <c r="V2453" t="s">
        <v>1087</v>
      </c>
      <c r="W2453" t="s">
        <v>3966</v>
      </c>
      <c r="X2453" t="s">
        <v>15486</v>
      </c>
      <c r="Y2453">
        <v>87</v>
      </c>
      <c r="Z2453">
        <v>87</v>
      </c>
      <c r="AA2453">
        <v>9</v>
      </c>
      <c r="AB2453">
        <v>9</v>
      </c>
      <c r="AC2453">
        <v>20</v>
      </c>
    </row>
    <row r="2454" spans="1:29">
      <c r="A2454">
        <v>2684</v>
      </c>
      <c r="B2454" t="s">
        <v>805</v>
      </c>
      <c r="C2454" t="s">
        <v>4047</v>
      </c>
      <c r="J2454" t="s">
        <v>1444</v>
      </c>
      <c r="K2454">
        <v>0</v>
      </c>
      <c r="N2454" t="b">
        <v>1</v>
      </c>
      <c r="O2454" t="b">
        <v>0</v>
      </c>
      <c r="P2454" t="b">
        <v>0</v>
      </c>
      <c r="Q2454">
        <v>9</v>
      </c>
      <c r="R2454">
        <v>1</v>
      </c>
      <c r="S2454">
        <v>1</v>
      </c>
      <c r="T2454">
        <v>3</v>
      </c>
      <c r="U2454" t="b">
        <v>1</v>
      </c>
      <c r="V2454" t="s">
        <v>1087</v>
      </c>
      <c r="W2454" t="s">
        <v>3966</v>
      </c>
      <c r="X2454" t="s">
        <v>15487</v>
      </c>
      <c r="Y2454">
        <v>88</v>
      </c>
      <c r="Z2454">
        <v>88</v>
      </c>
      <c r="AA2454">
        <v>9</v>
      </c>
      <c r="AB2454">
        <v>9</v>
      </c>
      <c r="AC2454">
        <v>20</v>
      </c>
    </row>
    <row r="2455" spans="1:29">
      <c r="A2455">
        <v>2685</v>
      </c>
      <c r="B2455" t="s">
        <v>805</v>
      </c>
      <c r="C2455" t="s">
        <v>4048</v>
      </c>
      <c r="J2455" t="s">
        <v>1444</v>
      </c>
      <c r="K2455">
        <v>0</v>
      </c>
      <c r="N2455" t="b">
        <v>1</v>
      </c>
      <c r="O2455" t="b">
        <v>0</v>
      </c>
      <c r="P2455" t="b">
        <v>0</v>
      </c>
      <c r="Q2455">
        <v>9</v>
      </c>
      <c r="R2455">
        <v>1</v>
      </c>
      <c r="S2455">
        <v>1</v>
      </c>
      <c r="T2455">
        <v>3</v>
      </c>
      <c r="U2455" t="b">
        <v>1</v>
      </c>
      <c r="V2455" t="s">
        <v>1087</v>
      </c>
      <c r="W2455" t="s">
        <v>3966</v>
      </c>
      <c r="X2455" t="s">
        <v>15520</v>
      </c>
      <c r="Y2455">
        <v>89</v>
      </c>
      <c r="Z2455">
        <v>89</v>
      </c>
      <c r="AA2455">
        <v>9</v>
      </c>
      <c r="AB2455">
        <v>9</v>
      </c>
      <c r="AC2455">
        <v>20</v>
      </c>
    </row>
    <row r="2456" spans="1:29">
      <c r="A2456">
        <v>2686</v>
      </c>
      <c r="B2456" t="s">
        <v>805</v>
      </c>
      <c r="C2456" t="s">
        <v>4049</v>
      </c>
      <c r="J2456" t="s">
        <v>1444</v>
      </c>
      <c r="K2456">
        <v>0</v>
      </c>
      <c r="N2456" t="b">
        <v>1</v>
      </c>
      <c r="O2456" t="b">
        <v>0</v>
      </c>
      <c r="P2456" t="b">
        <v>0</v>
      </c>
      <c r="Q2456">
        <v>9</v>
      </c>
      <c r="R2456">
        <v>1</v>
      </c>
      <c r="S2456">
        <v>1</v>
      </c>
      <c r="T2456">
        <v>3</v>
      </c>
      <c r="U2456" t="b">
        <v>1</v>
      </c>
      <c r="V2456" t="s">
        <v>1087</v>
      </c>
      <c r="W2456" t="s">
        <v>3966</v>
      </c>
      <c r="X2456" t="s">
        <v>15488</v>
      </c>
      <c r="Y2456">
        <v>90</v>
      </c>
      <c r="Z2456">
        <v>90</v>
      </c>
      <c r="AA2456">
        <v>9</v>
      </c>
      <c r="AB2456">
        <v>9</v>
      </c>
      <c r="AC2456">
        <v>20</v>
      </c>
    </row>
    <row r="2457" spans="1:29">
      <c r="A2457">
        <v>2687</v>
      </c>
      <c r="B2457" t="s">
        <v>805</v>
      </c>
      <c r="C2457" t="s">
        <v>4050</v>
      </c>
      <c r="J2457" t="s">
        <v>1444</v>
      </c>
      <c r="K2457">
        <v>0</v>
      </c>
      <c r="N2457" t="b">
        <v>1</v>
      </c>
      <c r="O2457" t="b">
        <v>0</v>
      </c>
      <c r="P2457" t="b">
        <v>0</v>
      </c>
      <c r="Q2457">
        <v>9</v>
      </c>
      <c r="R2457">
        <v>1</v>
      </c>
      <c r="S2457">
        <v>1</v>
      </c>
      <c r="T2457">
        <v>3</v>
      </c>
      <c r="U2457" t="b">
        <v>1</v>
      </c>
      <c r="V2457" t="s">
        <v>1087</v>
      </c>
      <c r="W2457" t="s">
        <v>3966</v>
      </c>
      <c r="X2457" t="s">
        <v>15521</v>
      </c>
      <c r="Y2457">
        <v>91</v>
      </c>
      <c r="Z2457">
        <v>91</v>
      </c>
      <c r="AA2457">
        <v>9</v>
      </c>
      <c r="AB2457">
        <v>9</v>
      </c>
      <c r="AC2457">
        <v>20</v>
      </c>
    </row>
    <row r="2458" spans="1:29">
      <c r="A2458">
        <v>2688</v>
      </c>
      <c r="B2458" t="s">
        <v>805</v>
      </c>
      <c r="C2458" t="s">
        <v>4051</v>
      </c>
      <c r="J2458" t="s">
        <v>1444</v>
      </c>
      <c r="K2458">
        <v>0</v>
      </c>
      <c r="N2458" t="b">
        <v>0</v>
      </c>
      <c r="O2458" t="b">
        <v>1</v>
      </c>
      <c r="P2458" t="b">
        <v>0</v>
      </c>
      <c r="Q2458">
        <v>9</v>
      </c>
      <c r="R2458">
        <v>1</v>
      </c>
      <c r="S2458">
        <v>1</v>
      </c>
      <c r="T2458">
        <v>3</v>
      </c>
      <c r="U2458" t="b">
        <v>1</v>
      </c>
      <c r="V2458" t="s">
        <v>1087</v>
      </c>
      <c r="W2458" t="s">
        <v>3966</v>
      </c>
      <c r="X2458" t="s">
        <v>15522</v>
      </c>
      <c r="Y2458">
        <v>92</v>
      </c>
      <c r="Z2458">
        <v>92</v>
      </c>
      <c r="AA2458">
        <v>9</v>
      </c>
      <c r="AB2458">
        <v>9</v>
      </c>
      <c r="AC2458">
        <v>20</v>
      </c>
    </row>
    <row r="2459" spans="1:29">
      <c r="A2459">
        <v>2689</v>
      </c>
      <c r="B2459" t="s">
        <v>1503</v>
      </c>
      <c r="C2459" t="s">
        <v>4052</v>
      </c>
      <c r="D2459" t="s">
        <v>4053</v>
      </c>
      <c r="E2459" t="s">
        <v>4054</v>
      </c>
      <c r="U2459" t="b">
        <v>1</v>
      </c>
      <c r="V2459" t="s">
        <v>1087</v>
      </c>
      <c r="W2459" t="s">
        <v>3966</v>
      </c>
      <c r="X2459" t="s">
        <v>15523</v>
      </c>
      <c r="Y2459">
        <v>94</v>
      </c>
      <c r="Z2459">
        <v>109</v>
      </c>
      <c r="AA2459">
        <v>2</v>
      </c>
      <c r="AB2459">
        <v>10</v>
      </c>
      <c r="AC2459">
        <v>20</v>
      </c>
    </row>
    <row r="2460" spans="1:29">
      <c r="A2460">
        <v>2690</v>
      </c>
      <c r="B2460" t="s">
        <v>827</v>
      </c>
      <c r="C2460" t="s">
        <v>4055</v>
      </c>
      <c r="U2460" t="b">
        <v>1</v>
      </c>
      <c r="V2460" t="s">
        <v>1087</v>
      </c>
      <c r="W2460" t="s">
        <v>3966</v>
      </c>
      <c r="X2460" t="s">
        <v>15524</v>
      </c>
      <c r="Y2460">
        <v>94</v>
      </c>
      <c r="Z2460">
        <v>109</v>
      </c>
      <c r="AA2460">
        <v>2</v>
      </c>
      <c r="AB2460">
        <v>9</v>
      </c>
      <c r="AC2460">
        <v>20</v>
      </c>
    </row>
    <row r="2461" spans="1:29">
      <c r="A2461">
        <v>2691</v>
      </c>
      <c r="B2461" t="s">
        <v>1508</v>
      </c>
      <c r="C2461" t="s">
        <v>4056</v>
      </c>
      <c r="U2461" t="b">
        <v>1</v>
      </c>
      <c r="V2461" t="s">
        <v>1087</v>
      </c>
      <c r="W2461" t="s">
        <v>3966</v>
      </c>
      <c r="X2461" t="s">
        <v>15525</v>
      </c>
      <c r="Y2461">
        <v>95</v>
      </c>
      <c r="Z2461">
        <v>109</v>
      </c>
      <c r="AA2461">
        <v>2</v>
      </c>
      <c r="AB2461">
        <v>10</v>
      </c>
      <c r="AC2461">
        <v>20</v>
      </c>
    </row>
    <row r="2462" spans="1:29">
      <c r="A2462">
        <v>2692</v>
      </c>
      <c r="B2462" t="s">
        <v>805</v>
      </c>
      <c r="C2462" t="s">
        <v>4057</v>
      </c>
      <c r="J2462" t="s">
        <v>1444</v>
      </c>
      <c r="K2462">
        <v>0</v>
      </c>
      <c r="N2462" t="b">
        <v>1</v>
      </c>
      <c r="O2462" t="b">
        <v>0</v>
      </c>
      <c r="P2462" t="b">
        <v>0</v>
      </c>
      <c r="Q2462">
        <v>9</v>
      </c>
      <c r="R2462">
        <v>1</v>
      </c>
      <c r="S2462">
        <v>1</v>
      </c>
      <c r="T2462">
        <v>3</v>
      </c>
      <c r="U2462" t="b">
        <v>1</v>
      </c>
      <c r="V2462" t="s">
        <v>1087</v>
      </c>
      <c r="W2462" t="s">
        <v>3966</v>
      </c>
      <c r="X2462" t="s">
        <v>15493</v>
      </c>
      <c r="Y2462">
        <v>97</v>
      </c>
      <c r="Z2462">
        <v>97</v>
      </c>
      <c r="AA2462">
        <v>9</v>
      </c>
      <c r="AB2462">
        <v>9</v>
      </c>
      <c r="AC2462">
        <v>20</v>
      </c>
    </row>
    <row r="2463" spans="1:29">
      <c r="A2463">
        <v>2693</v>
      </c>
      <c r="B2463" t="s">
        <v>805</v>
      </c>
      <c r="C2463" t="s">
        <v>4058</v>
      </c>
      <c r="J2463" t="s">
        <v>1444</v>
      </c>
      <c r="K2463">
        <v>0</v>
      </c>
      <c r="N2463" t="b">
        <v>1</v>
      </c>
      <c r="O2463" t="b">
        <v>0</v>
      </c>
      <c r="P2463" t="b">
        <v>0</v>
      </c>
      <c r="Q2463">
        <v>9</v>
      </c>
      <c r="R2463">
        <v>1</v>
      </c>
      <c r="S2463">
        <v>1</v>
      </c>
      <c r="T2463">
        <v>3</v>
      </c>
      <c r="U2463" t="b">
        <v>1</v>
      </c>
      <c r="V2463" t="s">
        <v>1087</v>
      </c>
      <c r="W2463" t="s">
        <v>3966</v>
      </c>
      <c r="X2463" t="s">
        <v>15494</v>
      </c>
      <c r="Y2463">
        <v>98</v>
      </c>
      <c r="Z2463">
        <v>98</v>
      </c>
      <c r="AA2463">
        <v>9</v>
      </c>
      <c r="AB2463">
        <v>9</v>
      </c>
      <c r="AC2463">
        <v>20</v>
      </c>
    </row>
    <row r="2464" spans="1:29">
      <c r="A2464">
        <v>2694</v>
      </c>
      <c r="B2464" t="s">
        <v>805</v>
      </c>
      <c r="C2464" t="s">
        <v>4059</v>
      </c>
      <c r="J2464" t="s">
        <v>1444</v>
      </c>
      <c r="K2464">
        <v>0</v>
      </c>
      <c r="N2464" t="b">
        <v>1</v>
      </c>
      <c r="O2464" t="b">
        <v>0</v>
      </c>
      <c r="P2464" t="b">
        <v>0</v>
      </c>
      <c r="Q2464">
        <v>9</v>
      </c>
      <c r="R2464">
        <v>1</v>
      </c>
      <c r="S2464">
        <v>1</v>
      </c>
      <c r="T2464">
        <v>3</v>
      </c>
      <c r="U2464" t="b">
        <v>1</v>
      </c>
      <c r="V2464" t="s">
        <v>1087</v>
      </c>
      <c r="W2464" t="s">
        <v>3966</v>
      </c>
      <c r="X2464" t="s">
        <v>15495</v>
      </c>
      <c r="Y2464">
        <v>99</v>
      </c>
      <c r="Z2464">
        <v>99</v>
      </c>
      <c r="AA2464">
        <v>9</v>
      </c>
      <c r="AB2464">
        <v>9</v>
      </c>
      <c r="AC2464">
        <v>20</v>
      </c>
    </row>
    <row r="2465" spans="1:29">
      <c r="A2465">
        <v>2695</v>
      </c>
      <c r="B2465" t="s">
        <v>805</v>
      </c>
      <c r="C2465" t="s">
        <v>4060</v>
      </c>
      <c r="J2465" t="s">
        <v>1444</v>
      </c>
      <c r="K2465">
        <v>0</v>
      </c>
      <c r="N2465" t="b">
        <v>1</v>
      </c>
      <c r="O2465" t="b">
        <v>0</v>
      </c>
      <c r="P2465" t="b">
        <v>0</v>
      </c>
      <c r="Q2465">
        <v>9</v>
      </c>
      <c r="R2465">
        <v>1</v>
      </c>
      <c r="S2465">
        <v>1</v>
      </c>
      <c r="T2465">
        <v>3</v>
      </c>
      <c r="U2465" t="b">
        <v>1</v>
      </c>
      <c r="V2465" t="s">
        <v>1087</v>
      </c>
      <c r="W2465" t="s">
        <v>3966</v>
      </c>
      <c r="X2465" t="s">
        <v>15526</v>
      </c>
      <c r="Y2465">
        <v>100</v>
      </c>
      <c r="Z2465">
        <v>100</v>
      </c>
      <c r="AA2465">
        <v>9</v>
      </c>
      <c r="AB2465">
        <v>9</v>
      </c>
      <c r="AC2465">
        <v>20</v>
      </c>
    </row>
    <row r="2466" spans="1:29">
      <c r="A2466">
        <v>2696</v>
      </c>
      <c r="B2466" t="s">
        <v>805</v>
      </c>
      <c r="C2466" t="s">
        <v>4061</v>
      </c>
      <c r="J2466" t="s">
        <v>1444</v>
      </c>
      <c r="K2466">
        <v>0</v>
      </c>
      <c r="N2466" t="b">
        <v>1</v>
      </c>
      <c r="O2466" t="b">
        <v>0</v>
      </c>
      <c r="P2466" t="b">
        <v>0</v>
      </c>
      <c r="Q2466">
        <v>9</v>
      </c>
      <c r="R2466">
        <v>1</v>
      </c>
      <c r="S2466">
        <v>1</v>
      </c>
      <c r="T2466">
        <v>3</v>
      </c>
      <c r="U2466" t="b">
        <v>1</v>
      </c>
      <c r="V2466" t="s">
        <v>1087</v>
      </c>
      <c r="W2466" t="s">
        <v>3966</v>
      </c>
      <c r="X2466" t="s">
        <v>15496</v>
      </c>
      <c r="Y2466">
        <v>101</v>
      </c>
      <c r="Z2466">
        <v>101</v>
      </c>
      <c r="AA2466">
        <v>9</v>
      </c>
      <c r="AB2466">
        <v>9</v>
      </c>
      <c r="AC2466">
        <v>20</v>
      </c>
    </row>
    <row r="2467" spans="1:29">
      <c r="A2467">
        <v>2697</v>
      </c>
      <c r="B2467" t="s">
        <v>805</v>
      </c>
      <c r="C2467" t="s">
        <v>4062</v>
      </c>
      <c r="J2467" t="s">
        <v>1444</v>
      </c>
      <c r="K2467">
        <v>0</v>
      </c>
      <c r="N2467" t="b">
        <v>1</v>
      </c>
      <c r="O2467" t="b">
        <v>0</v>
      </c>
      <c r="P2467" t="b">
        <v>0</v>
      </c>
      <c r="Q2467">
        <v>9</v>
      </c>
      <c r="R2467">
        <v>1</v>
      </c>
      <c r="S2467">
        <v>1</v>
      </c>
      <c r="T2467">
        <v>3</v>
      </c>
      <c r="U2467" t="b">
        <v>1</v>
      </c>
      <c r="V2467" t="s">
        <v>1087</v>
      </c>
      <c r="W2467" t="s">
        <v>3966</v>
      </c>
      <c r="X2467" t="s">
        <v>15527</v>
      </c>
      <c r="Y2467">
        <v>102</v>
      </c>
      <c r="Z2467">
        <v>102</v>
      </c>
      <c r="AA2467">
        <v>9</v>
      </c>
      <c r="AB2467">
        <v>9</v>
      </c>
      <c r="AC2467">
        <v>20</v>
      </c>
    </row>
    <row r="2468" spans="1:29">
      <c r="A2468">
        <v>2698</v>
      </c>
      <c r="B2468" t="s">
        <v>805</v>
      </c>
      <c r="C2468" t="s">
        <v>4063</v>
      </c>
      <c r="J2468" t="s">
        <v>1444</v>
      </c>
      <c r="K2468">
        <v>0</v>
      </c>
      <c r="N2468" t="b">
        <v>1</v>
      </c>
      <c r="O2468" t="b">
        <v>0</v>
      </c>
      <c r="P2468" t="b">
        <v>0</v>
      </c>
      <c r="Q2468">
        <v>9</v>
      </c>
      <c r="R2468">
        <v>1</v>
      </c>
      <c r="S2468">
        <v>1</v>
      </c>
      <c r="T2468">
        <v>3</v>
      </c>
      <c r="U2468" t="b">
        <v>1</v>
      </c>
      <c r="V2468" t="s">
        <v>1087</v>
      </c>
      <c r="W2468" t="s">
        <v>3966</v>
      </c>
      <c r="X2468" t="s">
        <v>15497</v>
      </c>
      <c r="Y2468">
        <v>103</v>
      </c>
      <c r="Z2468">
        <v>103</v>
      </c>
      <c r="AA2468">
        <v>9</v>
      </c>
      <c r="AB2468">
        <v>9</v>
      </c>
      <c r="AC2468">
        <v>20</v>
      </c>
    </row>
    <row r="2469" spans="1:29">
      <c r="A2469">
        <v>2699</v>
      </c>
      <c r="B2469" t="s">
        <v>805</v>
      </c>
      <c r="C2469" t="s">
        <v>4064</v>
      </c>
      <c r="J2469" t="s">
        <v>1444</v>
      </c>
      <c r="K2469">
        <v>0</v>
      </c>
      <c r="N2469" t="b">
        <v>1</v>
      </c>
      <c r="O2469" t="b">
        <v>0</v>
      </c>
      <c r="P2469" t="b">
        <v>0</v>
      </c>
      <c r="Q2469">
        <v>9</v>
      </c>
      <c r="R2469">
        <v>1</v>
      </c>
      <c r="S2469">
        <v>1</v>
      </c>
      <c r="T2469">
        <v>3</v>
      </c>
      <c r="U2469" t="b">
        <v>1</v>
      </c>
      <c r="V2469" t="s">
        <v>1087</v>
      </c>
      <c r="W2469" t="s">
        <v>3966</v>
      </c>
      <c r="X2469" t="s">
        <v>15528</v>
      </c>
      <c r="Y2469">
        <v>104</v>
      </c>
      <c r="Z2469">
        <v>104</v>
      </c>
      <c r="AA2469">
        <v>9</v>
      </c>
      <c r="AB2469">
        <v>9</v>
      </c>
      <c r="AC2469">
        <v>20</v>
      </c>
    </row>
    <row r="2470" spans="1:29">
      <c r="A2470">
        <v>2700</v>
      </c>
      <c r="B2470" t="s">
        <v>805</v>
      </c>
      <c r="C2470" t="s">
        <v>4065</v>
      </c>
      <c r="J2470" t="s">
        <v>1444</v>
      </c>
      <c r="K2470">
        <v>0</v>
      </c>
      <c r="N2470" t="b">
        <v>1</v>
      </c>
      <c r="O2470" t="b">
        <v>0</v>
      </c>
      <c r="P2470" t="b">
        <v>0</v>
      </c>
      <c r="Q2470">
        <v>9</v>
      </c>
      <c r="R2470">
        <v>1</v>
      </c>
      <c r="S2470">
        <v>1</v>
      </c>
      <c r="T2470">
        <v>3</v>
      </c>
      <c r="U2470" t="b">
        <v>1</v>
      </c>
      <c r="V2470" t="s">
        <v>1087</v>
      </c>
      <c r="W2470" t="s">
        <v>3966</v>
      </c>
      <c r="X2470" t="s">
        <v>15529</v>
      </c>
      <c r="Y2470">
        <v>105</v>
      </c>
      <c r="Z2470">
        <v>105</v>
      </c>
      <c r="AA2470">
        <v>9</v>
      </c>
      <c r="AB2470">
        <v>9</v>
      </c>
      <c r="AC2470">
        <v>20</v>
      </c>
    </row>
    <row r="2471" spans="1:29">
      <c r="A2471">
        <v>2701</v>
      </c>
      <c r="B2471" t="s">
        <v>805</v>
      </c>
      <c r="C2471" t="s">
        <v>4066</v>
      </c>
      <c r="J2471" t="s">
        <v>1444</v>
      </c>
      <c r="K2471">
        <v>0</v>
      </c>
      <c r="N2471" t="b">
        <v>1</v>
      </c>
      <c r="O2471" t="b">
        <v>0</v>
      </c>
      <c r="P2471" t="b">
        <v>0</v>
      </c>
      <c r="Q2471">
        <v>9</v>
      </c>
      <c r="R2471">
        <v>1</v>
      </c>
      <c r="S2471">
        <v>1</v>
      </c>
      <c r="T2471">
        <v>3</v>
      </c>
      <c r="U2471" t="b">
        <v>1</v>
      </c>
      <c r="V2471" t="s">
        <v>1087</v>
      </c>
      <c r="W2471" t="s">
        <v>3966</v>
      </c>
      <c r="X2471" t="s">
        <v>15530</v>
      </c>
      <c r="Y2471">
        <v>106</v>
      </c>
      <c r="Z2471">
        <v>106</v>
      </c>
      <c r="AA2471">
        <v>9</v>
      </c>
      <c r="AB2471">
        <v>9</v>
      </c>
      <c r="AC2471">
        <v>20</v>
      </c>
    </row>
    <row r="2472" spans="1:29">
      <c r="A2472">
        <v>2702</v>
      </c>
      <c r="B2472" t="s">
        <v>805</v>
      </c>
      <c r="C2472" t="s">
        <v>4067</v>
      </c>
      <c r="J2472" t="s">
        <v>1444</v>
      </c>
      <c r="K2472">
        <v>0</v>
      </c>
      <c r="N2472" t="b">
        <v>1</v>
      </c>
      <c r="O2472" t="b">
        <v>0</v>
      </c>
      <c r="P2472" t="b">
        <v>0</v>
      </c>
      <c r="Q2472">
        <v>9</v>
      </c>
      <c r="R2472">
        <v>1</v>
      </c>
      <c r="S2472">
        <v>1</v>
      </c>
      <c r="T2472">
        <v>3</v>
      </c>
      <c r="U2472" t="b">
        <v>1</v>
      </c>
      <c r="V2472" t="s">
        <v>1087</v>
      </c>
      <c r="W2472" t="s">
        <v>3966</v>
      </c>
      <c r="X2472" t="s">
        <v>15531</v>
      </c>
      <c r="Y2472">
        <v>107</v>
      </c>
      <c r="Z2472">
        <v>107</v>
      </c>
      <c r="AA2472">
        <v>9</v>
      </c>
      <c r="AB2472">
        <v>9</v>
      </c>
      <c r="AC2472">
        <v>20</v>
      </c>
    </row>
    <row r="2473" spans="1:29">
      <c r="A2473">
        <v>2703</v>
      </c>
      <c r="B2473" t="s">
        <v>805</v>
      </c>
      <c r="C2473" t="s">
        <v>4068</v>
      </c>
      <c r="J2473" t="s">
        <v>1444</v>
      </c>
      <c r="K2473">
        <v>0</v>
      </c>
      <c r="N2473" t="b">
        <v>1</v>
      </c>
      <c r="O2473" t="b">
        <v>0</v>
      </c>
      <c r="P2473" t="b">
        <v>0</v>
      </c>
      <c r="Q2473">
        <v>9</v>
      </c>
      <c r="R2473">
        <v>1</v>
      </c>
      <c r="S2473">
        <v>1</v>
      </c>
      <c r="T2473">
        <v>3</v>
      </c>
      <c r="U2473" t="b">
        <v>1</v>
      </c>
      <c r="V2473" t="s">
        <v>1087</v>
      </c>
      <c r="W2473" t="s">
        <v>3966</v>
      </c>
      <c r="X2473" t="s">
        <v>15532</v>
      </c>
      <c r="Y2473">
        <v>108</v>
      </c>
      <c r="Z2473">
        <v>108</v>
      </c>
      <c r="AA2473">
        <v>9</v>
      </c>
      <c r="AB2473">
        <v>9</v>
      </c>
      <c r="AC2473">
        <v>20</v>
      </c>
    </row>
    <row r="2474" spans="1:29">
      <c r="A2474">
        <v>2704</v>
      </c>
      <c r="B2474" t="s">
        <v>805</v>
      </c>
      <c r="C2474" t="s">
        <v>4069</v>
      </c>
      <c r="J2474" t="s">
        <v>1444</v>
      </c>
      <c r="K2474">
        <v>0</v>
      </c>
      <c r="N2474" t="b">
        <v>0</v>
      </c>
      <c r="O2474" t="b">
        <v>1</v>
      </c>
      <c r="P2474" t="b">
        <v>0</v>
      </c>
      <c r="Q2474">
        <v>9</v>
      </c>
      <c r="R2474">
        <v>1</v>
      </c>
      <c r="S2474">
        <v>1</v>
      </c>
      <c r="T2474">
        <v>3</v>
      </c>
      <c r="U2474" t="b">
        <v>1</v>
      </c>
      <c r="V2474" t="s">
        <v>1087</v>
      </c>
      <c r="W2474" t="s">
        <v>3966</v>
      </c>
      <c r="X2474" t="s">
        <v>15533</v>
      </c>
      <c r="Y2474">
        <v>109</v>
      </c>
      <c r="Z2474">
        <v>109</v>
      </c>
      <c r="AA2474">
        <v>9</v>
      </c>
      <c r="AB2474">
        <v>9</v>
      </c>
      <c r="AC2474">
        <v>20</v>
      </c>
    </row>
    <row r="2475" spans="1:29">
      <c r="A2475">
        <v>2705</v>
      </c>
      <c r="B2475" t="s">
        <v>1503</v>
      </c>
      <c r="C2475" t="s">
        <v>4089</v>
      </c>
      <c r="D2475" t="s">
        <v>4090</v>
      </c>
      <c r="E2475" t="s">
        <v>4091</v>
      </c>
      <c r="U2475" t="b">
        <v>1</v>
      </c>
      <c r="V2475" t="s">
        <v>1071</v>
      </c>
      <c r="W2475" t="s">
        <v>4092</v>
      </c>
      <c r="X2475" t="s">
        <v>15534</v>
      </c>
      <c r="Y2475">
        <v>11</v>
      </c>
      <c r="Z2475">
        <v>86</v>
      </c>
      <c r="AA2475">
        <v>2</v>
      </c>
      <c r="AB2475">
        <v>8</v>
      </c>
      <c r="AC2475">
        <v>21</v>
      </c>
    </row>
    <row r="2476" spans="1:29">
      <c r="A2476">
        <v>2706</v>
      </c>
      <c r="B2476" t="s">
        <v>827</v>
      </c>
      <c r="C2476" t="s">
        <v>4093</v>
      </c>
      <c r="U2476" t="b">
        <v>1</v>
      </c>
      <c r="V2476" t="s">
        <v>1071</v>
      </c>
      <c r="W2476" t="s">
        <v>4092</v>
      </c>
      <c r="X2476" t="s">
        <v>15535</v>
      </c>
      <c r="Y2476">
        <v>11</v>
      </c>
      <c r="Z2476">
        <v>86</v>
      </c>
      <c r="AA2476">
        <v>3</v>
      </c>
      <c r="AB2476">
        <v>8</v>
      </c>
      <c r="AC2476">
        <v>21</v>
      </c>
    </row>
    <row r="2477" spans="1:29">
      <c r="A2477">
        <v>2707</v>
      </c>
      <c r="B2477" t="s">
        <v>1508</v>
      </c>
      <c r="C2477" t="s">
        <v>4094</v>
      </c>
      <c r="U2477" t="b">
        <v>1</v>
      </c>
      <c r="V2477" t="s">
        <v>1071</v>
      </c>
      <c r="W2477" t="s">
        <v>4092</v>
      </c>
      <c r="X2477" t="s">
        <v>15536</v>
      </c>
      <c r="Y2477">
        <v>12</v>
      </c>
      <c r="Z2477">
        <v>86</v>
      </c>
      <c r="AA2477">
        <v>2</v>
      </c>
      <c r="AB2477">
        <v>8</v>
      </c>
      <c r="AC2477">
        <v>21</v>
      </c>
    </row>
    <row r="2478" spans="1:29">
      <c r="A2478">
        <v>2708</v>
      </c>
      <c r="B2478" t="s">
        <v>805</v>
      </c>
      <c r="C2478" t="s">
        <v>4095</v>
      </c>
      <c r="J2478" t="s">
        <v>1444</v>
      </c>
      <c r="K2478">
        <v>0</v>
      </c>
      <c r="N2478" t="b">
        <v>0</v>
      </c>
      <c r="O2478" t="b">
        <v>1</v>
      </c>
      <c r="P2478" t="b">
        <v>0</v>
      </c>
      <c r="Q2478">
        <v>1</v>
      </c>
      <c r="R2478">
        <v>2</v>
      </c>
      <c r="S2478">
        <v>1</v>
      </c>
      <c r="T2478">
        <v>3</v>
      </c>
      <c r="U2478" t="b">
        <v>1</v>
      </c>
      <c r="V2478" t="s">
        <v>1071</v>
      </c>
      <c r="W2478" t="s">
        <v>4092</v>
      </c>
      <c r="X2478" t="s">
        <v>14621</v>
      </c>
      <c r="Y2478">
        <v>15</v>
      </c>
      <c r="Z2478">
        <v>15</v>
      </c>
      <c r="AA2478">
        <v>6</v>
      </c>
      <c r="AB2478">
        <v>6</v>
      </c>
      <c r="AC2478">
        <v>21</v>
      </c>
    </row>
    <row r="2479" spans="1:29">
      <c r="A2479">
        <v>2709</v>
      </c>
      <c r="B2479" t="s">
        <v>805</v>
      </c>
      <c r="C2479" t="s">
        <v>4096</v>
      </c>
      <c r="J2479" t="s">
        <v>1444</v>
      </c>
      <c r="K2479">
        <v>0</v>
      </c>
      <c r="N2479" t="b">
        <v>0</v>
      </c>
      <c r="O2479" t="b">
        <v>1</v>
      </c>
      <c r="P2479" t="b">
        <v>0</v>
      </c>
      <c r="Q2479">
        <v>1</v>
      </c>
      <c r="R2479">
        <v>2</v>
      </c>
      <c r="S2479">
        <v>1</v>
      </c>
      <c r="T2479">
        <v>3</v>
      </c>
      <c r="U2479" t="b">
        <v>1</v>
      </c>
      <c r="V2479" t="s">
        <v>1071</v>
      </c>
      <c r="W2479" t="s">
        <v>4092</v>
      </c>
      <c r="X2479" t="s">
        <v>14460</v>
      </c>
      <c r="Y2479">
        <v>15</v>
      </c>
      <c r="Z2479">
        <v>15</v>
      </c>
      <c r="AA2479">
        <v>7</v>
      </c>
      <c r="AB2479">
        <v>7</v>
      </c>
      <c r="AC2479">
        <v>21</v>
      </c>
    </row>
    <row r="2480" spans="1:29">
      <c r="A2480">
        <v>2710</v>
      </c>
      <c r="B2480" t="s">
        <v>805</v>
      </c>
      <c r="C2480" t="s">
        <v>4097</v>
      </c>
      <c r="J2480" t="s">
        <v>1444</v>
      </c>
      <c r="K2480">
        <v>0</v>
      </c>
      <c r="N2480" t="b">
        <v>0</v>
      </c>
      <c r="O2480" t="b">
        <v>1</v>
      </c>
      <c r="P2480" t="b">
        <v>0</v>
      </c>
      <c r="Q2480">
        <v>1</v>
      </c>
      <c r="R2480">
        <v>2</v>
      </c>
      <c r="S2480">
        <v>1</v>
      </c>
      <c r="T2480">
        <v>3</v>
      </c>
      <c r="U2480" t="b">
        <v>1</v>
      </c>
      <c r="V2480" t="s">
        <v>1071</v>
      </c>
      <c r="W2480" t="s">
        <v>4092</v>
      </c>
      <c r="X2480" t="s">
        <v>14469</v>
      </c>
      <c r="Y2480">
        <v>16</v>
      </c>
      <c r="Z2480">
        <v>16</v>
      </c>
      <c r="AA2480">
        <v>6</v>
      </c>
      <c r="AB2480">
        <v>6</v>
      </c>
      <c r="AC2480">
        <v>21</v>
      </c>
    </row>
    <row r="2481" spans="1:29">
      <c r="A2481">
        <v>2711</v>
      </c>
      <c r="B2481" t="s">
        <v>805</v>
      </c>
      <c r="C2481" t="s">
        <v>4098</v>
      </c>
      <c r="J2481" t="s">
        <v>1444</v>
      </c>
      <c r="K2481">
        <v>0</v>
      </c>
      <c r="N2481" t="b">
        <v>0</v>
      </c>
      <c r="O2481" t="b">
        <v>1</v>
      </c>
      <c r="P2481" t="b">
        <v>0</v>
      </c>
      <c r="Q2481">
        <v>1</v>
      </c>
      <c r="R2481">
        <v>2</v>
      </c>
      <c r="S2481">
        <v>1</v>
      </c>
      <c r="T2481">
        <v>3</v>
      </c>
      <c r="U2481" t="b">
        <v>1</v>
      </c>
      <c r="V2481" t="s">
        <v>1071</v>
      </c>
      <c r="W2481" t="s">
        <v>4092</v>
      </c>
      <c r="X2481" t="s">
        <v>14470</v>
      </c>
      <c r="Y2481">
        <v>16</v>
      </c>
      <c r="Z2481">
        <v>16</v>
      </c>
      <c r="AA2481">
        <v>7</v>
      </c>
      <c r="AB2481">
        <v>7</v>
      </c>
      <c r="AC2481">
        <v>21</v>
      </c>
    </row>
    <row r="2482" spans="1:29">
      <c r="A2482">
        <v>2712</v>
      </c>
      <c r="B2482" t="s">
        <v>805</v>
      </c>
      <c r="C2482" t="s">
        <v>4099</v>
      </c>
      <c r="J2482" t="s">
        <v>1444</v>
      </c>
      <c r="K2482">
        <v>0</v>
      </c>
      <c r="N2482" t="b">
        <v>0</v>
      </c>
      <c r="O2482" t="b">
        <v>1</v>
      </c>
      <c r="P2482" t="b">
        <v>0</v>
      </c>
      <c r="Q2482">
        <v>1</v>
      </c>
      <c r="R2482">
        <v>2</v>
      </c>
      <c r="S2482">
        <v>1</v>
      </c>
      <c r="T2482">
        <v>3</v>
      </c>
      <c r="U2482" t="b">
        <v>1</v>
      </c>
      <c r="V2482" t="s">
        <v>1071</v>
      </c>
      <c r="W2482" t="s">
        <v>4092</v>
      </c>
      <c r="X2482" t="s">
        <v>14526</v>
      </c>
      <c r="Y2482">
        <v>17</v>
      </c>
      <c r="Z2482">
        <v>17</v>
      </c>
      <c r="AA2482">
        <v>6</v>
      </c>
      <c r="AB2482">
        <v>6</v>
      </c>
      <c r="AC2482">
        <v>21</v>
      </c>
    </row>
    <row r="2483" spans="1:29">
      <c r="A2483">
        <v>2713</v>
      </c>
      <c r="B2483" t="s">
        <v>805</v>
      </c>
      <c r="C2483" t="s">
        <v>4100</v>
      </c>
      <c r="J2483" t="s">
        <v>1444</v>
      </c>
      <c r="K2483">
        <v>0</v>
      </c>
      <c r="N2483" t="b">
        <v>0</v>
      </c>
      <c r="O2483" t="b">
        <v>1</v>
      </c>
      <c r="P2483" t="b">
        <v>0</v>
      </c>
      <c r="Q2483">
        <v>1</v>
      </c>
      <c r="R2483">
        <v>2</v>
      </c>
      <c r="S2483">
        <v>1</v>
      </c>
      <c r="T2483">
        <v>3</v>
      </c>
      <c r="U2483" t="b">
        <v>1</v>
      </c>
      <c r="V2483" t="s">
        <v>1071</v>
      </c>
      <c r="W2483" t="s">
        <v>4092</v>
      </c>
      <c r="X2483" t="s">
        <v>14716</v>
      </c>
      <c r="Y2483">
        <v>17</v>
      </c>
      <c r="Z2483">
        <v>17</v>
      </c>
      <c r="AA2483">
        <v>7</v>
      </c>
      <c r="AB2483">
        <v>7</v>
      </c>
      <c r="AC2483">
        <v>21</v>
      </c>
    </row>
    <row r="2484" spans="1:29">
      <c r="A2484">
        <v>2714</v>
      </c>
      <c r="B2484" t="s">
        <v>805</v>
      </c>
      <c r="C2484" t="s">
        <v>4101</v>
      </c>
      <c r="J2484" t="s">
        <v>1444</v>
      </c>
      <c r="K2484">
        <v>0</v>
      </c>
      <c r="N2484" t="b">
        <v>0</v>
      </c>
      <c r="O2484" t="b">
        <v>1</v>
      </c>
      <c r="P2484" t="b">
        <v>0</v>
      </c>
      <c r="Q2484">
        <v>1</v>
      </c>
      <c r="R2484">
        <v>2</v>
      </c>
      <c r="S2484">
        <v>1</v>
      </c>
      <c r="T2484">
        <v>3</v>
      </c>
      <c r="U2484" t="b">
        <v>1</v>
      </c>
      <c r="V2484" t="s">
        <v>1071</v>
      </c>
      <c r="W2484" t="s">
        <v>4092</v>
      </c>
      <c r="X2484" t="s">
        <v>14688</v>
      </c>
      <c r="Y2484">
        <v>18</v>
      </c>
      <c r="Z2484">
        <v>18</v>
      </c>
      <c r="AA2484">
        <v>6</v>
      </c>
      <c r="AB2484">
        <v>6</v>
      </c>
      <c r="AC2484">
        <v>21</v>
      </c>
    </row>
    <row r="2485" spans="1:29">
      <c r="A2485">
        <v>2715</v>
      </c>
      <c r="B2485" t="s">
        <v>805</v>
      </c>
      <c r="C2485" t="s">
        <v>4102</v>
      </c>
      <c r="J2485" t="s">
        <v>1444</v>
      </c>
      <c r="K2485">
        <v>0</v>
      </c>
      <c r="N2485" t="b">
        <v>0</v>
      </c>
      <c r="O2485" t="b">
        <v>1</v>
      </c>
      <c r="P2485" t="b">
        <v>0</v>
      </c>
      <c r="Q2485">
        <v>1</v>
      </c>
      <c r="R2485">
        <v>2</v>
      </c>
      <c r="S2485">
        <v>1</v>
      </c>
      <c r="T2485">
        <v>3</v>
      </c>
      <c r="U2485" t="b">
        <v>1</v>
      </c>
      <c r="V2485" t="s">
        <v>1071</v>
      </c>
      <c r="W2485" t="s">
        <v>4092</v>
      </c>
      <c r="X2485" t="s">
        <v>14487</v>
      </c>
      <c r="Y2485">
        <v>18</v>
      </c>
      <c r="Z2485">
        <v>18</v>
      </c>
      <c r="AA2485">
        <v>7</v>
      </c>
      <c r="AB2485">
        <v>7</v>
      </c>
      <c r="AC2485">
        <v>21</v>
      </c>
    </row>
    <row r="2486" spans="1:29">
      <c r="A2486">
        <v>2716</v>
      </c>
      <c r="B2486" t="s">
        <v>805</v>
      </c>
      <c r="C2486" t="s">
        <v>4103</v>
      </c>
      <c r="J2486" t="s">
        <v>1444</v>
      </c>
      <c r="K2486">
        <v>0</v>
      </c>
      <c r="N2486" t="b">
        <v>0</v>
      </c>
      <c r="O2486" t="b">
        <v>1</v>
      </c>
      <c r="P2486" t="b">
        <v>0</v>
      </c>
      <c r="Q2486">
        <v>1</v>
      </c>
      <c r="R2486">
        <v>2</v>
      </c>
      <c r="S2486">
        <v>1</v>
      </c>
      <c r="T2486">
        <v>3</v>
      </c>
      <c r="U2486" t="b">
        <v>1</v>
      </c>
      <c r="V2486" t="s">
        <v>1071</v>
      </c>
      <c r="W2486" t="s">
        <v>4092</v>
      </c>
      <c r="X2486" t="s">
        <v>14448</v>
      </c>
      <c r="Y2486">
        <v>19</v>
      </c>
      <c r="Z2486">
        <v>19</v>
      </c>
      <c r="AA2486">
        <v>6</v>
      </c>
      <c r="AB2486">
        <v>6</v>
      </c>
      <c r="AC2486">
        <v>21</v>
      </c>
    </row>
    <row r="2487" spans="1:29">
      <c r="A2487">
        <v>2717</v>
      </c>
      <c r="B2487" t="s">
        <v>805</v>
      </c>
      <c r="C2487" t="s">
        <v>4104</v>
      </c>
      <c r="J2487" t="s">
        <v>1444</v>
      </c>
      <c r="K2487">
        <v>0</v>
      </c>
      <c r="N2487" t="b">
        <v>0</v>
      </c>
      <c r="O2487" t="b">
        <v>1</v>
      </c>
      <c r="P2487" t="b">
        <v>0</v>
      </c>
      <c r="Q2487">
        <v>1</v>
      </c>
      <c r="R2487">
        <v>2</v>
      </c>
      <c r="S2487">
        <v>1</v>
      </c>
      <c r="T2487">
        <v>3</v>
      </c>
      <c r="U2487" t="b">
        <v>1</v>
      </c>
      <c r="V2487" t="s">
        <v>1071</v>
      </c>
      <c r="W2487" t="s">
        <v>4092</v>
      </c>
      <c r="X2487" t="s">
        <v>14461</v>
      </c>
      <c r="Y2487">
        <v>19</v>
      </c>
      <c r="Z2487">
        <v>19</v>
      </c>
      <c r="AA2487">
        <v>7</v>
      </c>
      <c r="AB2487">
        <v>7</v>
      </c>
      <c r="AC2487">
        <v>21</v>
      </c>
    </row>
    <row r="2488" spans="1:29">
      <c r="A2488">
        <v>2718</v>
      </c>
      <c r="B2488" t="s">
        <v>805</v>
      </c>
      <c r="C2488" t="s">
        <v>4105</v>
      </c>
      <c r="J2488" t="s">
        <v>1444</v>
      </c>
      <c r="K2488">
        <v>0</v>
      </c>
      <c r="N2488" t="b">
        <v>0</v>
      </c>
      <c r="O2488" t="b">
        <v>1</v>
      </c>
      <c r="P2488" t="b">
        <v>0</v>
      </c>
      <c r="Q2488">
        <v>1</v>
      </c>
      <c r="R2488">
        <v>2</v>
      </c>
      <c r="S2488">
        <v>1</v>
      </c>
      <c r="T2488">
        <v>3</v>
      </c>
      <c r="U2488" t="b">
        <v>1</v>
      </c>
      <c r="V2488" t="s">
        <v>1071</v>
      </c>
      <c r="W2488" t="s">
        <v>4092</v>
      </c>
      <c r="X2488" t="s">
        <v>14623</v>
      </c>
      <c r="Y2488">
        <v>20</v>
      </c>
      <c r="Z2488">
        <v>20</v>
      </c>
      <c r="AA2488">
        <v>6</v>
      </c>
      <c r="AB2488">
        <v>6</v>
      </c>
      <c r="AC2488">
        <v>21</v>
      </c>
    </row>
    <row r="2489" spans="1:29">
      <c r="A2489">
        <v>2719</v>
      </c>
      <c r="B2489" t="s">
        <v>805</v>
      </c>
      <c r="C2489" t="s">
        <v>4106</v>
      </c>
      <c r="J2489" t="s">
        <v>1444</v>
      </c>
      <c r="K2489">
        <v>0</v>
      </c>
      <c r="N2489" t="b">
        <v>0</v>
      </c>
      <c r="O2489" t="b">
        <v>1</v>
      </c>
      <c r="P2489" t="b">
        <v>0</v>
      </c>
      <c r="Q2489">
        <v>1</v>
      </c>
      <c r="R2489">
        <v>2</v>
      </c>
      <c r="S2489">
        <v>1</v>
      </c>
      <c r="T2489">
        <v>3</v>
      </c>
      <c r="U2489" t="b">
        <v>1</v>
      </c>
      <c r="V2489" t="s">
        <v>1071</v>
      </c>
      <c r="W2489" t="s">
        <v>4092</v>
      </c>
      <c r="X2489" t="s">
        <v>14632</v>
      </c>
      <c r="Y2489">
        <v>20</v>
      </c>
      <c r="Z2489">
        <v>20</v>
      </c>
      <c r="AA2489">
        <v>7</v>
      </c>
      <c r="AB2489">
        <v>7</v>
      </c>
      <c r="AC2489">
        <v>21</v>
      </c>
    </row>
    <row r="2490" spans="1:29">
      <c r="A2490">
        <v>2720</v>
      </c>
      <c r="B2490" t="s">
        <v>805</v>
      </c>
      <c r="C2490" t="s">
        <v>4107</v>
      </c>
      <c r="J2490" t="s">
        <v>1444</v>
      </c>
      <c r="K2490">
        <v>0</v>
      </c>
      <c r="N2490" t="b">
        <v>0</v>
      </c>
      <c r="O2490" t="b">
        <v>1</v>
      </c>
      <c r="P2490" t="b">
        <v>0</v>
      </c>
      <c r="Q2490">
        <v>1</v>
      </c>
      <c r="R2490">
        <v>2</v>
      </c>
      <c r="S2490">
        <v>1</v>
      </c>
      <c r="T2490">
        <v>3</v>
      </c>
      <c r="U2490" t="b">
        <v>1</v>
      </c>
      <c r="V2490" t="s">
        <v>1071</v>
      </c>
      <c r="W2490" t="s">
        <v>4092</v>
      </c>
      <c r="X2490" t="s">
        <v>14624</v>
      </c>
      <c r="Y2490">
        <v>21</v>
      </c>
      <c r="Z2490">
        <v>21</v>
      </c>
      <c r="AA2490">
        <v>6</v>
      </c>
      <c r="AB2490">
        <v>6</v>
      </c>
      <c r="AC2490">
        <v>21</v>
      </c>
    </row>
    <row r="2491" spans="1:29">
      <c r="A2491">
        <v>2721</v>
      </c>
      <c r="B2491" t="s">
        <v>805</v>
      </c>
      <c r="C2491" t="s">
        <v>4108</v>
      </c>
      <c r="J2491" t="s">
        <v>1444</v>
      </c>
      <c r="K2491">
        <v>0</v>
      </c>
      <c r="N2491" t="b">
        <v>0</v>
      </c>
      <c r="O2491" t="b">
        <v>1</v>
      </c>
      <c r="P2491" t="b">
        <v>0</v>
      </c>
      <c r="Q2491">
        <v>1</v>
      </c>
      <c r="R2491">
        <v>2</v>
      </c>
      <c r="S2491">
        <v>1</v>
      </c>
      <c r="T2491">
        <v>3</v>
      </c>
      <c r="U2491" t="b">
        <v>1</v>
      </c>
      <c r="V2491" t="s">
        <v>1071</v>
      </c>
      <c r="W2491" t="s">
        <v>4092</v>
      </c>
      <c r="X2491" t="s">
        <v>14633</v>
      </c>
      <c r="Y2491">
        <v>21</v>
      </c>
      <c r="Z2491">
        <v>21</v>
      </c>
      <c r="AA2491">
        <v>7</v>
      </c>
      <c r="AB2491">
        <v>7</v>
      </c>
      <c r="AC2491">
        <v>21</v>
      </c>
    </row>
    <row r="2492" spans="1:29">
      <c r="A2492">
        <v>2722</v>
      </c>
      <c r="B2492" t="s">
        <v>805</v>
      </c>
      <c r="C2492" t="s">
        <v>4109</v>
      </c>
      <c r="J2492" t="s">
        <v>1444</v>
      </c>
      <c r="K2492">
        <v>0</v>
      </c>
      <c r="N2492" t="b">
        <v>0</v>
      </c>
      <c r="O2492" t="b">
        <v>1</v>
      </c>
      <c r="P2492" t="b">
        <v>0</v>
      </c>
      <c r="Q2492">
        <v>1</v>
      </c>
      <c r="R2492">
        <v>2</v>
      </c>
      <c r="S2492">
        <v>1</v>
      </c>
      <c r="T2492">
        <v>3</v>
      </c>
      <c r="U2492" t="b">
        <v>1</v>
      </c>
      <c r="V2492" t="s">
        <v>1071</v>
      </c>
      <c r="W2492" t="s">
        <v>4092</v>
      </c>
      <c r="X2492" t="s">
        <v>14625</v>
      </c>
      <c r="Y2492">
        <v>22</v>
      </c>
      <c r="Z2492">
        <v>22</v>
      </c>
      <c r="AA2492">
        <v>6</v>
      </c>
      <c r="AB2492">
        <v>6</v>
      </c>
      <c r="AC2492">
        <v>21</v>
      </c>
    </row>
    <row r="2493" spans="1:29">
      <c r="A2493">
        <v>2723</v>
      </c>
      <c r="B2493" t="s">
        <v>805</v>
      </c>
      <c r="C2493" t="s">
        <v>4110</v>
      </c>
      <c r="J2493" t="s">
        <v>1444</v>
      </c>
      <c r="K2493">
        <v>0</v>
      </c>
      <c r="N2493" t="b">
        <v>0</v>
      </c>
      <c r="O2493" t="b">
        <v>1</v>
      </c>
      <c r="P2493" t="b">
        <v>0</v>
      </c>
      <c r="Q2493">
        <v>1</v>
      </c>
      <c r="R2493">
        <v>2</v>
      </c>
      <c r="S2493">
        <v>1</v>
      </c>
      <c r="T2493">
        <v>3</v>
      </c>
      <c r="U2493" t="b">
        <v>1</v>
      </c>
      <c r="V2493" t="s">
        <v>1071</v>
      </c>
      <c r="W2493" t="s">
        <v>4092</v>
      </c>
      <c r="X2493" t="s">
        <v>14490</v>
      </c>
      <c r="Y2493">
        <v>22</v>
      </c>
      <c r="Z2493">
        <v>22</v>
      </c>
      <c r="AA2493">
        <v>7</v>
      </c>
      <c r="AB2493">
        <v>7</v>
      </c>
      <c r="AC2493">
        <v>21</v>
      </c>
    </row>
    <row r="2494" spans="1:29">
      <c r="A2494">
        <v>2724</v>
      </c>
      <c r="B2494" t="s">
        <v>805</v>
      </c>
      <c r="C2494" t="s">
        <v>4111</v>
      </c>
      <c r="J2494" t="s">
        <v>1444</v>
      </c>
      <c r="K2494">
        <v>0</v>
      </c>
      <c r="N2494" t="b">
        <v>0</v>
      </c>
      <c r="O2494" t="b">
        <v>1</v>
      </c>
      <c r="P2494" t="b">
        <v>0</v>
      </c>
      <c r="Q2494">
        <v>1</v>
      </c>
      <c r="R2494">
        <v>2</v>
      </c>
      <c r="S2494">
        <v>1</v>
      </c>
      <c r="T2494">
        <v>3</v>
      </c>
      <c r="U2494" t="b">
        <v>1</v>
      </c>
      <c r="V2494" t="s">
        <v>1071</v>
      </c>
      <c r="W2494" t="s">
        <v>4092</v>
      </c>
      <c r="X2494" t="s">
        <v>14626</v>
      </c>
      <c r="Y2494">
        <v>23</v>
      </c>
      <c r="Z2494">
        <v>23</v>
      </c>
      <c r="AA2494">
        <v>6</v>
      </c>
      <c r="AB2494">
        <v>6</v>
      </c>
      <c r="AC2494">
        <v>21</v>
      </c>
    </row>
    <row r="2495" spans="1:29">
      <c r="A2495">
        <v>2725</v>
      </c>
      <c r="B2495" t="s">
        <v>805</v>
      </c>
      <c r="C2495" t="s">
        <v>4112</v>
      </c>
      <c r="J2495" t="s">
        <v>1444</v>
      </c>
      <c r="K2495">
        <v>0</v>
      </c>
      <c r="N2495" t="b">
        <v>0</v>
      </c>
      <c r="O2495" t="b">
        <v>1</v>
      </c>
      <c r="P2495" t="b">
        <v>0</v>
      </c>
      <c r="Q2495">
        <v>1</v>
      </c>
      <c r="R2495">
        <v>2</v>
      </c>
      <c r="S2495">
        <v>1</v>
      </c>
      <c r="T2495">
        <v>3</v>
      </c>
      <c r="U2495" t="b">
        <v>1</v>
      </c>
      <c r="V2495" t="s">
        <v>1071</v>
      </c>
      <c r="W2495" t="s">
        <v>4092</v>
      </c>
      <c r="X2495" t="s">
        <v>14717</v>
      </c>
      <c r="Y2495">
        <v>23</v>
      </c>
      <c r="Z2495">
        <v>23</v>
      </c>
      <c r="AA2495">
        <v>7</v>
      </c>
      <c r="AB2495">
        <v>7</v>
      </c>
      <c r="AC2495">
        <v>21</v>
      </c>
    </row>
    <row r="2496" spans="1:29">
      <c r="A2496">
        <v>2726</v>
      </c>
      <c r="B2496" t="s">
        <v>805</v>
      </c>
      <c r="C2496" t="s">
        <v>4113</v>
      </c>
      <c r="J2496" t="s">
        <v>1444</v>
      </c>
      <c r="K2496">
        <v>0</v>
      </c>
      <c r="N2496" t="b">
        <v>0</v>
      </c>
      <c r="O2496" t="b">
        <v>1</v>
      </c>
      <c r="P2496" t="b">
        <v>0</v>
      </c>
      <c r="Q2496">
        <v>1</v>
      </c>
      <c r="R2496">
        <v>2</v>
      </c>
      <c r="S2496">
        <v>1</v>
      </c>
      <c r="T2496">
        <v>3</v>
      </c>
      <c r="U2496" t="b">
        <v>1</v>
      </c>
      <c r="V2496" t="s">
        <v>1071</v>
      </c>
      <c r="W2496" t="s">
        <v>4092</v>
      </c>
      <c r="X2496" t="s">
        <v>14627</v>
      </c>
      <c r="Y2496">
        <v>24</v>
      </c>
      <c r="Z2496">
        <v>24</v>
      </c>
      <c r="AA2496">
        <v>6</v>
      </c>
      <c r="AB2496">
        <v>6</v>
      </c>
      <c r="AC2496">
        <v>21</v>
      </c>
    </row>
    <row r="2497" spans="1:29">
      <c r="A2497">
        <v>2727</v>
      </c>
      <c r="B2497" t="s">
        <v>805</v>
      </c>
      <c r="C2497" t="s">
        <v>4114</v>
      </c>
      <c r="J2497" t="s">
        <v>1444</v>
      </c>
      <c r="K2497">
        <v>0</v>
      </c>
      <c r="N2497" t="b">
        <v>0</v>
      </c>
      <c r="O2497" t="b">
        <v>1</v>
      </c>
      <c r="P2497" t="b">
        <v>0</v>
      </c>
      <c r="Q2497">
        <v>1</v>
      </c>
      <c r="R2497">
        <v>2</v>
      </c>
      <c r="S2497">
        <v>1</v>
      </c>
      <c r="T2497">
        <v>3</v>
      </c>
      <c r="U2497" t="b">
        <v>1</v>
      </c>
      <c r="V2497" t="s">
        <v>1071</v>
      </c>
      <c r="W2497" t="s">
        <v>4092</v>
      </c>
      <c r="X2497" t="s">
        <v>14489</v>
      </c>
      <c r="Y2497">
        <v>24</v>
      </c>
      <c r="Z2497">
        <v>24</v>
      </c>
      <c r="AA2497">
        <v>7</v>
      </c>
      <c r="AB2497">
        <v>7</v>
      </c>
      <c r="AC2497">
        <v>21</v>
      </c>
    </row>
    <row r="2498" spans="1:29">
      <c r="A2498">
        <v>2728</v>
      </c>
      <c r="B2498" t="s">
        <v>805</v>
      </c>
      <c r="C2498" t="s">
        <v>4115</v>
      </c>
      <c r="J2498" t="s">
        <v>1444</v>
      </c>
      <c r="K2498">
        <v>0</v>
      </c>
      <c r="N2498" t="b">
        <v>0</v>
      </c>
      <c r="O2498" t="b">
        <v>1</v>
      </c>
      <c r="P2498" t="b">
        <v>0</v>
      </c>
      <c r="Q2498">
        <v>1</v>
      </c>
      <c r="R2498">
        <v>2</v>
      </c>
      <c r="S2498">
        <v>1</v>
      </c>
      <c r="T2498">
        <v>3</v>
      </c>
      <c r="U2498" t="b">
        <v>1</v>
      </c>
      <c r="V2498" t="s">
        <v>1071</v>
      </c>
      <c r="W2498" t="s">
        <v>4092</v>
      </c>
      <c r="X2498" t="s">
        <v>14534</v>
      </c>
      <c r="Y2498">
        <v>25</v>
      </c>
      <c r="Z2498">
        <v>25</v>
      </c>
      <c r="AA2498">
        <v>6</v>
      </c>
      <c r="AB2498">
        <v>6</v>
      </c>
      <c r="AC2498">
        <v>21</v>
      </c>
    </row>
    <row r="2499" spans="1:29">
      <c r="A2499">
        <v>2729</v>
      </c>
      <c r="B2499" t="s">
        <v>805</v>
      </c>
      <c r="C2499" t="s">
        <v>4116</v>
      </c>
      <c r="J2499" t="s">
        <v>1444</v>
      </c>
      <c r="K2499">
        <v>0</v>
      </c>
      <c r="N2499" t="b">
        <v>0</v>
      </c>
      <c r="O2499" t="b">
        <v>1</v>
      </c>
      <c r="P2499" t="b">
        <v>0</v>
      </c>
      <c r="Q2499">
        <v>1</v>
      </c>
      <c r="R2499">
        <v>2</v>
      </c>
      <c r="S2499">
        <v>1</v>
      </c>
      <c r="T2499">
        <v>3</v>
      </c>
      <c r="U2499" t="b">
        <v>1</v>
      </c>
      <c r="V2499" t="s">
        <v>1071</v>
      </c>
      <c r="W2499" t="s">
        <v>4092</v>
      </c>
      <c r="X2499" t="s">
        <v>14634</v>
      </c>
      <c r="Y2499">
        <v>25</v>
      </c>
      <c r="Z2499">
        <v>25</v>
      </c>
      <c r="AA2499">
        <v>7</v>
      </c>
      <c r="AB2499">
        <v>7</v>
      </c>
      <c r="AC2499">
        <v>21</v>
      </c>
    </row>
    <row r="2500" spans="1:29">
      <c r="A2500">
        <v>2730</v>
      </c>
      <c r="B2500" t="s">
        <v>805</v>
      </c>
      <c r="C2500" t="s">
        <v>4117</v>
      </c>
      <c r="J2500" t="s">
        <v>1444</v>
      </c>
      <c r="K2500">
        <v>0</v>
      </c>
      <c r="N2500" t="b">
        <v>0</v>
      </c>
      <c r="O2500" t="b">
        <v>1</v>
      </c>
      <c r="P2500" t="b">
        <v>0</v>
      </c>
      <c r="Q2500">
        <v>1</v>
      </c>
      <c r="R2500">
        <v>2</v>
      </c>
      <c r="S2500">
        <v>1</v>
      </c>
      <c r="T2500">
        <v>3</v>
      </c>
      <c r="U2500" t="b">
        <v>1</v>
      </c>
      <c r="V2500" t="s">
        <v>1071</v>
      </c>
      <c r="W2500" t="s">
        <v>4092</v>
      </c>
      <c r="X2500" t="s">
        <v>14491</v>
      </c>
      <c r="Y2500">
        <v>26</v>
      </c>
      <c r="Z2500">
        <v>26</v>
      </c>
      <c r="AA2500">
        <v>6</v>
      </c>
      <c r="AB2500">
        <v>6</v>
      </c>
      <c r="AC2500">
        <v>21</v>
      </c>
    </row>
    <row r="2501" spans="1:29">
      <c r="A2501">
        <v>2731</v>
      </c>
      <c r="B2501" t="s">
        <v>805</v>
      </c>
      <c r="C2501" t="s">
        <v>4118</v>
      </c>
      <c r="J2501" t="s">
        <v>1444</v>
      </c>
      <c r="K2501">
        <v>0</v>
      </c>
      <c r="N2501" t="b">
        <v>0</v>
      </c>
      <c r="O2501" t="b">
        <v>1</v>
      </c>
      <c r="P2501" t="b">
        <v>0</v>
      </c>
      <c r="Q2501">
        <v>1</v>
      </c>
      <c r="R2501">
        <v>2</v>
      </c>
      <c r="S2501">
        <v>1</v>
      </c>
      <c r="T2501">
        <v>3</v>
      </c>
      <c r="U2501" t="b">
        <v>1</v>
      </c>
      <c r="V2501" t="s">
        <v>1071</v>
      </c>
      <c r="W2501" t="s">
        <v>4092</v>
      </c>
      <c r="X2501" t="s">
        <v>14718</v>
      </c>
      <c r="Y2501">
        <v>26</v>
      </c>
      <c r="Z2501">
        <v>26</v>
      </c>
      <c r="AA2501">
        <v>7</v>
      </c>
      <c r="AB2501">
        <v>7</v>
      </c>
      <c r="AC2501">
        <v>21</v>
      </c>
    </row>
    <row r="2502" spans="1:29">
      <c r="A2502">
        <v>2732</v>
      </c>
      <c r="B2502" t="s">
        <v>805</v>
      </c>
      <c r="C2502" t="s">
        <v>4119</v>
      </c>
      <c r="J2502" t="s">
        <v>1444</v>
      </c>
      <c r="K2502">
        <v>0</v>
      </c>
      <c r="N2502" t="b">
        <v>0</v>
      </c>
      <c r="O2502" t="b">
        <v>1</v>
      </c>
      <c r="P2502" t="b">
        <v>0</v>
      </c>
      <c r="Q2502">
        <v>1</v>
      </c>
      <c r="R2502">
        <v>2</v>
      </c>
      <c r="S2502">
        <v>1</v>
      </c>
      <c r="T2502">
        <v>3</v>
      </c>
      <c r="U2502" t="b">
        <v>1</v>
      </c>
      <c r="V2502" t="s">
        <v>1071</v>
      </c>
      <c r="W2502" t="s">
        <v>4092</v>
      </c>
      <c r="X2502" t="s">
        <v>14628</v>
      </c>
      <c r="Y2502">
        <v>27</v>
      </c>
      <c r="Z2502">
        <v>27</v>
      </c>
      <c r="AA2502">
        <v>6</v>
      </c>
      <c r="AB2502">
        <v>6</v>
      </c>
      <c r="AC2502">
        <v>21</v>
      </c>
    </row>
    <row r="2503" spans="1:29">
      <c r="A2503">
        <v>2733</v>
      </c>
      <c r="B2503" t="s">
        <v>805</v>
      </c>
      <c r="C2503" t="s">
        <v>4120</v>
      </c>
      <c r="J2503" t="s">
        <v>1444</v>
      </c>
      <c r="K2503">
        <v>0</v>
      </c>
      <c r="N2503" t="b">
        <v>0</v>
      </c>
      <c r="O2503" t="b">
        <v>1</v>
      </c>
      <c r="P2503" t="b">
        <v>0</v>
      </c>
      <c r="Q2503">
        <v>1</v>
      </c>
      <c r="R2503">
        <v>2</v>
      </c>
      <c r="S2503">
        <v>1</v>
      </c>
      <c r="T2503">
        <v>3</v>
      </c>
      <c r="U2503" t="b">
        <v>1</v>
      </c>
      <c r="V2503" t="s">
        <v>1071</v>
      </c>
      <c r="W2503" t="s">
        <v>4092</v>
      </c>
      <c r="X2503" t="s">
        <v>14635</v>
      </c>
      <c r="Y2503">
        <v>27</v>
      </c>
      <c r="Z2503">
        <v>27</v>
      </c>
      <c r="AA2503">
        <v>7</v>
      </c>
      <c r="AB2503">
        <v>7</v>
      </c>
      <c r="AC2503">
        <v>21</v>
      </c>
    </row>
    <row r="2504" spans="1:29">
      <c r="A2504">
        <v>2734</v>
      </c>
      <c r="B2504" t="s">
        <v>805</v>
      </c>
      <c r="C2504" t="s">
        <v>4121</v>
      </c>
      <c r="J2504" t="s">
        <v>1444</v>
      </c>
      <c r="K2504">
        <v>0</v>
      </c>
      <c r="N2504" t="b">
        <v>0</v>
      </c>
      <c r="O2504" t="b">
        <v>1</v>
      </c>
      <c r="P2504" t="b">
        <v>0</v>
      </c>
      <c r="Q2504">
        <v>1</v>
      </c>
      <c r="R2504">
        <v>2</v>
      </c>
      <c r="S2504">
        <v>1</v>
      </c>
      <c r="T2504">
        <v>3</v>
      </c>
      <c r="U2504" t="b">
        <v>1</v>
      </c>
      <c r="V2504" t="s">
        <v>1071</v>
      </c>
      <c r="W2504" t="s">
        <v>4092</v>
      </c>
      <c r="X2504" t="s">
        <v>14629</v>
      </c>
      <c r="Y2504">
        <v>28</v>
      </c>
      <c r="Z2504">
        <v>28</v>
      </c>
      <c r="AA2504">
        <v>6</v>
      </c>
      <c r="AB2504">
        <v>6</v>
      </c>
      <c r="AC2504">
        <v>21</v>
      </c>
    </row>
    <row r="2505" spans="1:29">
      <c r="A2505">
        <v>2735</v>
      </c>
      <c r="B2505" t="s">
        <v>805</v>
      </c>
      <c r="C2505" t="s">
        <v>4122</v>
      </c>
      <c r="J2505" t="s">
        <v>1444</v>
      </c>
      <c r="K2505">
        <v>0</v>
      </c>
      <c r="N2505" t="b">
        <v>0</v>
      </c>
      <c r="O2505" t="b">
        <v>1</v>
      </c>
      <c r="P2505" t="b">
        <v>0</v>
      </c>
      <c r="Q2505">
        <v>1</v>
      </c>
      <c r="R2505">
        <v>2</v>
      </c>
      <c r="S2505">
        <v>1</v>
      </c>
      <c r="T2505">
        <v>3</v>
      </c>
      <c r="U2505" t="b">
        <v>1</v>
      </c>
      <c r="V2505" t="s">
        <v>1071</v>
      </c>
      <c r="W2505" t="s">
        <v>4092</v>
      </c>
      <c r="X2505" t="s">
        <v>14630</v>
      </c>
      <c r="Y2505">
        <v>29</v>
      </c>
      <c r="Z2505">
        <v>29</v>
      </c>
      <c r="AA2505">
        <v>6</v>
      </c>
      <c r="AB2505">
        <v>6</v>
      </c>
      <c r="AC2505">
        <v>21</v>
      </c>
    </row>
    <row r="2506" spans="1:29">
      <c r="A2506">
        <v>2736</v>
      </c>
      <c r="B2506" t="s">
        <v>805</v>
      </c>
      <c r="C2506" t="s">
        <v>4123</v>
      </c>
      <c r="J2506" t="s">
        <v>1444</v>
      </c>
      <c r="K2506">
        <v>0</v>
      </c>
      <c r="N2506" t="b">
        <v>0</v>
      </c>
      <c r="O2506" t="b">
        <v>1</v>
      </c>
      <c r="P2506" t="b">
        <v>0</v>
      </c>
      <c r="Q2506">
        <v>1</v>
      </c>
      <c r="R2506">
        <v>2</v>
      </c>
      <c r="S2506">
        <v>1</v>
      </c>
      <c r="T2506">
        <v>3</v>
      </c>
      <c r="U2506" t="b">
        <v>1</v>
      </c>
      <c r="V2506" t="s">
        <v>1071</v>
      </c>
      <c r="W2506" t="s">
        <v>4092</v>
      </c>
      <c r="X2506" t="s">
        <v>14631</v>
      </c>
      <c r="Y2506">
        <v>30</v>
      </c>
      <c r="Z2506">
        <v>30</v>
      </c>
      <c r="AA2506">
        <v>6</v>
      </c>
      <c r="AB2506">
        <v>6</v>
      </c>
      <c r="AC2506">
        <v>21</v>
      </c>
    </row>
    <row r="2507" spans="1:29">
      <c r="A2507">
        <v>2737</v>
      </c>
      <c r="B2507" t="s">
        <v>805</v>
      </c>
      <c r="C2507" t="s">
        <v>4124</v>
      </c>
      <c r="J2507" t="s">
        <v>1444</v>
      </c>
      <c r="K2507">
        <v>0</v>
      </c>
      <c r="N2507" t="b">
        <v>0</v>
      </c>
      <c r="O2507" t="b">
        <v>1</v>
      </c>
      <c r="P2507" t="b">
        <v>0</v>
      </c>
      <c r="Q2507">
        <v>1</v>
      </c>
      <c r="R2507">
        <v>2</v>
      </c>
      <c r="S2507">
        <v>1</v>
      </c>
      <c r="T2507">
        <v>3</v>
      </c>
      <c r="U2507" t="b">
        <v>1</v>
      </c>
      <c r="V2507" t="s">
        <v>1071</v>
      </c>
      <c r="W2507" t="s">
        <v>4092</v>
      </c>
      <c r="X2507" t="s">
        <v>14809</v>
      </c>
      <c r="Y2507">
        <v>31</v>
      </c>
      <c r="Z2507">
        <v>31</v>
      </c>
      <c r="AA2507">
        <v>6</v>
      </c>
      <c r="AB2507">
        <v>6</v>
      </c>
      <c r="AC2507">
        <v>21</v>
      </c>
    </row>
    <row r="2508" spans="1:29">
      <c r="A2508">
        <v>2738</v>
      </c>
      <c r="B2508" t="s">
        <v>805</v>
      </c>
      <c r="C2508" t="s">
        <v>4125</v>
      </c>
      <c r="J2508" t="s">
        <v>1444</v>
      </c>
      <c r="K2508">
        <v>0</v>
      </c>
      <c r="N2508" t="b">
        <v>0</v>
      </c>
      <c r="O2508" t="b">
        <v>1</v>
      </c>
      <c r="P2508" t="b">
        <v>0</v>
      </c>
      <c r="Q2508">
        <v>1</v>
      </c>
      <c r="R2508">
        <v>2</v>
      </c>
      <c r="S2508">
        <v>1</v>
      </c>
      <c r="T2508">
        <v>3</v>
      </c>
      <c r="U2508" t="b">
        <v>1</v>
      </c>
      <c r="V2508" t="s">
        <v>1071</v>
      </c>
      <c r="W2508" t="s">
        <v>4092</v>
      </c>
      <c r="X2508" t="s">
        <v>14836</v>
      </c>
      <c r="Y2508">
        <v>32</v>
      </c>
      <c r="Z2508">
        <v>32</v>
      </c>
      <c r="AA2508">
        <v>6</v>
      </c>
      <c r="AB2508">
        <v>6</v>
      </c>
      <c r="AC2508">
        <v>21</v>
      </c>
    </row>
    <row r="2509" spans="1:29">
      <c r="A2509">
        <v>2739</v>
      </c>
      <c r="B2509" t="s">
        <v>805</v>
      </c>
      <c r="C2509" t="s">
        <v>4126</v>
      </c>
      <c r="J2509" t="s">
        <v>1444</v>
      </c>
      <c r="K2509">
        <v>0</v>
      </c>
      <c r="N2509" t="b">
        <v>0</v>
      </c>
      <c r="O2509" t="b">
        <v>1</v>
      </c>
      <c r="P2509" t="b">
        <v>0</v>
      </c>
      <c r="Q2509">
        <v>1</v>
      </c>
      <c r="R2509">
        <v>2</v>
      </c>
      <c r="S2509">
        <v>1</v>
      </c>
      <c r="T2509">
        <v>3</v>
      </c>
      <c r="U2509" t="b">
        <v>1</v>
      </c>
      <c r="V2509" t="s">
        <v>1071</v>
      </c>
      <c r="W2509" t="s">
        <v>4092</v>
      </c>
      <c r="X2509" t="s">
        <v>14610</v>
      </c>
      <c r="Y2509">
        <v>33</v>
      </c>
      <c r="Z2509">
        <v>33</v>
      </c>
      <c r="AA2509">
        <v>6</v>
      </c>
      <c r="AB2509">
        <v>6</v>
      </c>
      <c r="AC2509">
        <v>21</v>
      </c>
    </row>
    <row r="2510" spans="1:29">
      <c r="A2510">
        <v>2740</v>
      </c>
      <c r="B2510" t="s">
        <v>805</v>
      </c>
      <c r="C2510" t="s">
        <v>4127</v>
      </c>
      <c r="J2510" t="s">
        <v>1444</v>
      </c>
      <c r="K2510">
        <v>0</v>
      </c>
      <c r="N2510" t="b">
        <v>0</v>
      </c>
      <c r="O2510" t="b">
        <v>1</v>
      </c>
      <c r="P2510" t="b">
        <v>0</v>
      </c>
      <c r="Q2510">
        <v>1</v>
      </c>
      <c r="R2510">
        <v>2</v>
      </c>
      <c r="S2510">
        <v>1</v>
      </c>
      <c r="T2510">
        <v>3</v>
      </c>
      <c r="U2510" t="b">
        <v>1</v>
      </c>
      <c r="V2510" t="s">
        <v>1071</v>
      </c>
      <c r="W2510" t="s">
        <v>4092</v>
      </c>
      <c r="X2510" t="s">
        <v>14611</v>
      </c>
      <c r="Y2510">
        <v>34</v>
      </c>
      <c r="Z2510">
        <v>34</v>
      </c>
      <c r="AA2510">
        <v>6</v>
      </c>
      <c r="AB2510">
        <v>6</v>
      </c>
      <c r="AC2510">
        <v>21</v>
      </c>
    </row>
    <row r="2511" spans="1:29">
      <c r="A2511">
        <v>2741</v>
      </c>
      <c r="B2511" t="s">
        <v>805</v>
      </c>
      <c r="C2511" t="s">
        <v>4128</v>
      </c>
      <c r="J2511" t="s">
        <v>1444</v>
      </c>
      <c r="K2511">
        <v>0</v>
      </c>
      <c r="N2511" t="b">
        <v>0</v>
      </c>
      <c r="O2511" t="b">
        <v>1</v>
      </c>
      <c r="P2511" t="b">
        <v>0</v>
      </c>
      <c r="Q2511">
        <v>1</v>
      </c>
      <c r="R2511">
        <v>2</v>
      </c>
      <c r="S2511">
        <v>1</v>
      </c>
      <c r="T2511">
        <v>3</v>
      </c>
      <c r="U2511" t="b">
        <v>1</v>
      </c>
      <c r="V2511" t="s">
        <v>1071</v>
      </c>
      <c r="W2511" t="s">
        <v>4092</v>
      </c>
      <c r="X2511" t="s">
        <v>14612</v>
      </c>
      <c r="Y2511">
        <v>35</v>
      </c>
      <c r="Z2511">
        <v>35</v>
      </c>
      <c r="AA2511">
        <v>6</v>
      </c>
      <c r="AB2511">
        <v>6</v>
      </c>
      <c r="AC2511">
        <v>21</v>
      </c>
    </row>
    <row r="2512" spans="1:29">
      <c r="A2512">
        <v>2742</v>
      </c>
      <c r="B2512" t="s">
        <v>805</v>
      </c>
      <c r="C2512" t="s">
        <v>4129</v>
      </c>
      <c r="J2512" t="s">
        <v>1444</v>
      </c>
      <c r="K2512">
        <v>0</v>
      </c>
      <c r="N2512" t="b">
        <v>0</v>
      </c>
      <c r="O2512" t="b">
        <v>1</v>
      </c>
      <c r="P2512" t="b">
        <v>0</v>
      </c>
      <c r="Q2512">
        <v>1</v>
      </c>
      <c r="R2512">
        <v>2</v>
      </c>
      <c r="S2512">
        <v>1</v>
      </c>
      <c r="T2512">
        <v>3</v>
      </c>
      <c r="U2512" t="b">
        <v>1</v>
      </c>
      <c r="V2512" t="s">
        <v>1071</v>
      </c>
      <c r="W2512" t="s">
        <v>4092</v>
      </c>
      <c r="X2512" t="s">
        <v>14613</v>
      </c>
      <c r="Y2512">
        <v>36</v>
      </c>
      <c r="Z2512">
        <v>36</v>
      </c>
      <c r="AA2512">
        <v>6</v>
      </c>
      <c r="AB2512">
        <v>6</v>
      </c>
      <c r="AC2512">
        <v>21</v>
      </c>
    </row>
    <row r="2513" spans="1:29">
      <c r="A2513">
        <v>2743</v>
      </c>
      <c r="B2513" t="s">
        <v>805</v>
      </c>
      <c r="C2513" t="s">
        <v>4130</v>
      </c>
      <c r="J2513" t="s">
        <v>1444</v>
      </c>
      <c r="K2513">
        <v>0</v>
      </c>
      <c r="N2513" t="b">
        <v>0</v>
      </c>
      <c r="O2513" t="b">
        <v>1</v>
      </c>
      <c r="P2513" t="b">
        <v>0</v>
      </c>
      <c r="Q2513">
        <v>1</v>
      </c>
      <c r="R2513">
        <v>2</v>
      </c>
      <c r="S2513">
        <v>1</v>
      </c>
      <c r="T2513">
        <v>3</v>
      </c>
      <c r="U2513" t="b">
        <v>1</v>
      </c>
      <c r="V2513" t="s">
        <v>1071</v>
      </c>
      <c r="W2513" t="s">
        <v>4092</v>
      </c>
      <c r="X2513" t="s">
        <v>14731</v>
      </c>
      <c r="Y2513">
        <v>28</v>
      </c>
      <c r="Z2513">
        <v>28</v>
      </c>
      <c r="AA2513">
        <v>8</v>
      </c>
      <c r="AB2513">
        <v>8</v>
      </c>
      <c r="AC2513">
        <v>21</v>
      </c>
    </row>
    <row r="2514" spans="1:29">
      <c r="A2514">
        <v>2744</v>
      </c>
      <c r="B2514" t="s">
        <v>805</v>
      </c>
      <c r="C2514" t="s">
        <v>4131</v>
      </c>
      <c r="J2514" t="s">
        <v>1444</v>
      </c>
      <c r="K2514">
        <v>0</v>
      </c>
      <c r="N2514" t="b">
        <v>0</v>
      </c>
      <c r="O2514" t="b">
        <v>1</v>
      </c>
      <c r="P2514" t="b">
        <v>0</v>
      </c>
      <c r="Q2514">
        <v>1</v>
      </c>
      <c r="R2514">
        <v>2</v>
      </c>
      <c r="S2514">
        <v>1</v>
      </c>
      <c r="T2514">
        <v>3</v>
      </c>
      <c r="U2514" t="b">
        <v>1</v>
      </c>
      <c r="V2514" t="s">
        <v>1071</v>
      </c>
      <c r="W2514" t="s">
        <v>4092</v>
      </c>
      <c r="X2514" t="s">
        <v>14642</v>
      </c>
      <c r="Y2514">
        <v>29</v>
      </c>
      <c r="Z2514">
        <v>29</v>
      </c>
      <c r="AA2514">
        <v>8</v>
      </c>
      <c r="AB2514">
        <v>8</v>
      </c>
      <c r="AC2514">
        <v>21</v>
      </c>
    </row>
    <row r="2515" spans="1:29">
      <c r="A2515">
        <v>2745</v>
      </c>
      <c r="B2515" t="s">
        <v>805</v>
      </c>
      <c r="C2515" t="s">
        <v>4132</v>
      </c>
      <c r="J2515" t="s">
        <v>1444</v>
      </c>
      <c r="K2515">
        <v>0</v>
      </c>
      <c r="N2515" t="b">
        <v>0</v>
      </c>
      <c r="O2515" t="b">
        <v>1</v>
      </c>
      <c r="P2515" t="b">
        <v>0</v>
      </c>
      <c r="Q2515">
        <v>1</v>
      </c>
      <c r="R2515">
        <v>2</v>
      </c>
      <c r="S2515">
        <v>1</v>
      </c>
      <c r="T2515">
        <v>3</v>
      </c>
      <c r="U2515" t="b">
        <v>1</v>
      </c>
      <c r="V2515" t="s">
        <v>1071</v>
      </c>
      <c r="W2515" t="s">
        <v>4092</v>
      </c>
      <c r="X2515" t="s">
        <v>14643</v>
      </c>
      <c r="Y2515">
        <v>30</v>
      </c>
      <c r="Z2515">
        <v>30</v>
      </c>
      <c r="AA2515">
        <v>8</v>
      </c>
      <c r="AB2515">
        <v>8</v>
      </c>
      <c r="AC2515">
        <v>21</v>
      </c>
    </row>
    <row r="2516" spans="1:29">
      <c r="A2516">
        <v>2746</v>
      </c>
      <c r="B2516" t="s">
        <v>805</v>
      </c>
      <c r="C2516" t="s">
        <v>4133</v>
      </c>
      <c r="J2516" t="s">
        <v>1444</v>
      </c>
      <c r="K2516">
        <v>0</v>
      </c>
      <c r="N2516" t="b">
        <v>0</v>
      </c>
      <c r="O2516" t="b">
        <v>1</v>
      </c>
      <c r="P2516" t="b">
        <v>0</v>
      </c>
      <c r="Q2516">
        <v>1</v>
      </c>
      <c r="R2516">
        <v>2</v>
      </c>
      <c r="S2516">
        <v>1</v>
      </c>
      <c r="T2516">
        <v>3</v>
      </c>
      <c r="U2516" t="b">
        <v>1</v>
      </c>
      <c r="V2516" t="s">
        <v>1071</v>
      </c>
      <c r="W2516" t="s">
        <v>4092</v>
      </c>
      <c r="X2516" t="s">
        <v>14778</v>
      </c>
      <c r="Y2516">
        <v>31</v>
      </c>
      <c r="Z2516">
        <v>31</v>
      </c>
      <c r="AA2516">
        <v>8</v>
      </c>
      <c r="AB2516">
        <v>8</v>
      </c>
      <c r="AC2516">
        <v>21</v>
      </c>
    </row>
    <row r="2517" spans="1:29">
      <c r="A2517">
        <v>2747</v>
      </c>
      <c r="B2517" t="s">
        <v>805</v>
      </c>
      <c r="C2517" t="s">
        <v>4134</v>
      </c>
      <c r="J2517" t="s">
        <v>1444</v>
      </c>
      <c r="K2517">
        <v>0</v>
      </c>
      <c r="N2517" t="b">
        <v>0</v>
      </c>
      <c r="O2517" t="b">
        <v>1</v>
      </c>
      <c r="P2517" t="b">
        <v>0</v>
      </c>
      <c r="Q2517">
        <v>1</v>
      </c>
      <c r="R2517">
        <v>2</v>
      </c>
      <c r="S2517">
        <v>1</v>
      </c>
      <c r="T2517">
        <v>3</v>
      </c>
      <c r="U2517" t="b">
        <v>1</v>
      </c>
      <c r="V2517" t="s">
        <v>1071</v>
      </c>
      <c r="W2517" t="s">
        <v>4092</v>
      </c>
      <c r="X2517" t="s">
        <v>14779</v>
      </c>
      <c r="Y2517">
        <v>32</v>
      </c>
      <c r="Z2517">
        <v>32</v>
      </c>
      <c r="AA2517">
        <v>8</v>
      </c>
      <c r="AB2517">
        <v>8</v>
      </c>
      <c r="AC2517">
        <v>21</v>
      </c>
    </row>
    <row r="2518" spans="1:29">
      <c r="A2518">
        <v>2748</v>
      </c>
      <c r="B2518" t="s">
        <v>805</v>
      </c>
      <c r="C2518" t="s">
        <v>4135</v>
      </c>
      <c r="J2518" t="s">
        <v>1444</v>
      </c>
      <c r="K2518">
        <v>0</v>
      </c>
      <c r="N2518" t="b">
        <v>0</v>
      </c>
      <c r="O2518" t="b">
        <v>1</v>
      </c>
      <c r="P2518" t="b">
        <v>0</v>
      </c>
      <c r="Q2518">
        <v>1</v>
      </c>
      <c r="R2518">
        <v>2</v>
      </c>
      <c r="S2518">
        <v>1</v>
      </c>
      <c r="T2518">
        <v>3</v>
      </c>
      <c r="U2518" t="b">
        <v>1</v>
      </c>
      <c r="V2518" t="s">
        <v>1071</v>
      </c>
      <c r="W2518" t="s">
        <v>4092</v>
      </c>
      <c r="X2518" t="s">
        <v>14773</v>
      </c>
      <c r="Y2518">
        <v>33</v>
      </c>
      <c r="Z2518">
        <v>33</v>
      </c>
      <c r="AA2518">
        <v>8</v>
      </c>
      <c r="AB2518">
        <v>8</v>
      </c>
      <c r="AC2518">
        <v>21</v>
      </c>
    </row>
    <row r="2519" spans="1:29">
      <c r="A2519">
        <v>2749</v>
      </c>
      <c r="B2519" t="s">
        <v>805</v>
      </c>
      <c r="C2519" t="s">
        <v>4136</v>
      </c>
      <c r="J2519" t="s">
        <v>1444</v>
      </c>
      <c r="K2519">
        <v>0</v>
      </c>
      <c r="N2519" t="b">
        <v>0</v>
      </c>
      <c r="O2519" t="b">
        <v>1</v>
      </c>
      <c r="P2519" t="b">
        <v>0</v>
      </c>
      <c r="Q2519">
        <v>1</v>
      </c>
      <c r="R2519">
        <v>2</v>
      </c>
      <c r="S2519">
        <v>1</v>
      </c>
      <c r="T2519">
        <v>3</v>
      </c>
      <c r="U2519" t="b">
        <v>1</v>
      </c>
      <c r="V2519" t="s">
        <v>1071</v>
      </c>
      <c r="W2519" t="s">
        <v>4092</v>
      </c>
      <c r="X2519" t="s">
        <v>14775</v>
      </c>
      <c r="Y2519">
        <v>34</v>
      </c>
      <c r="Z2519">
        <v>34</v>
      </c>
      <c r="AA2519">
        <v>7</v>
      </c>
      <c r="AB2519">
        <v>7</v>
      </c>
      <c r="AC2519">
        <v>21</v>
      </c>
    </row>
    <row r="2520" spans="1:29">
      <c r="A2520">
        <v>2750</v>
      </c>
      <c r="B2520" t="s">
        <v>805</v>
      </c>
      <c r="C2520" t="s">
        <v>4137</v>
      </c>
      <c r="J2520" t="s">
        <v>1444</v>
      </c>
      <c r="K2520">
        <v>0</v>
      </c>
      <c r="N2520" t="b">
        <v>0</v>
      </c>
      <c r="O2520" t="b">
        <v>1</v>
      </c>
      <c r="P2520" t="b">
        <v>0</v>
      </c>
      <c r="Q2520">
        <v>1</v>
      </c>
      <c r="R2520">
        <v>2</v>
      </c>
      <c r="S2520">
        <v>1</v>
      </c>
      <c r="T2520">
        <v>3</v>
      </c>
      <c r="U2520" t="b">
        <v>1</v>
      </c>
      <c r="V2520" t="s">
        <v>1071</v>
      </c>
      <c r="W2520" t="s">
        <v>4092</v>
      </c>
      <c r="X2520" t="s">
        <v>14776</v>
      </c>
      <c r="Y2520">
        <v>35</v>
      </c>
      <c r="Z2520">
        <v>35</v>
      </c>
      <c r="AA2520">
        <v>7</v>
      </c>
      <c r="AB2520">
        <v>7</v>
      </c>
      <c r="AC2520">
        <v>21</v>
      </c>
    </row>
    <row r="2521" spans="1:29">
      <c r="A2521">
        <v>2751</v>
      </c>
      <c r="B2521" t="s">
        <v>805</v>
      </c>
      <c r="C2521" t="s">
        <v>4138</v>
      </c>
      <c r="J2521" t="s">
        <v>1444</v>
      </c>
      <c r="K2521">
        <v>0</v>
      </c>
      <c r="N2521" t="b">
        <v>0</v>
      </c>
      <c r="O2521" t="b">
        <v>1</v>
      </c>
      <c r="P2521" t="b">
        <v>0</v>
      </c>
      <c r="Q2521">
        <v>1</v>
      </c>
      <c r="R2521">
        <v>2</v>
      </c>
      <c r="S2521">
        <v>1</v>
      </c>
      <c r="T2521">
        <v>3</v>
      </c>
      <c r="U2521" t="b">
        <v>1</v>
      </c>
      <c r="V2521" t="s">
        <v>1071</v>
      </c>
      <c r="W2521" t="s">
        <v>4092</v>
      </c>
      <c r="X2521" t="s">
        <v>14782</v>
      </c>
      <c r="Y2521">
        <v>36</v>
      </c>
      <c r="Z2521">
        <v>36</v>
      </c>
      <c r="AA2521">
        <v>8</v>
      </c>
      <c r="AB2521">
        <v>8</v>
      </c>
      <c r="AC2521">
        <v>21</v>
      </c>
    </row>
    <row r="2522" spans="1:29">
      <c r="A2522">
        <v>2752</v>
      </c>
      <c r="B2522" t="s">
        <v>805</v>
      </c>
      <c r="C2522" t="s">
        <v>4139</v>
      </c>
      <c r="J2522" t="s">
        <v>1444</v>
      </c>
      <c r="K2522">
        <v>0</v>
      </c>
      <c r="N2522" t="b">
        <v>0</v>
      </c>
      <c r="O2522" t="b">
        <v>1</v>
      </c>
      <c r="P2522" t="b">
        <v>0</v>
      </c>
      <c r="Q2522">
        <v>1</v>
      </c>
      <c r="R2522">
        <v>2</v>
      </c>
      <c r="S2522">
        <v>1</v>
      </c>
      <c r="T2522">
        <v>3</v>
      </c>
      <c r="U2522" t="b">
        <v>1</v>
      </c>
      <c r="V2522" t="s">
        <v>1071</v>
      </c>
      <c r="W2522" t="s">
        <v>4092</v>
      </c>
      <c r="X2522" t="s">
        <v>14614</v>
      </c>
      <c r="Y2522">
        <v>37</v>
      </c>
      <c r="Z2522">
        <v>37</v>
      </c>
      <c r="AA2522">
        <v>6</v>
      </c>
      <c r="AB2522">
        <v>6</v>
      </c>
      <c r="AC2522">
        <v>21</v>
      </c>
    </row>
    <row r="2523" spans="1:29">
      <c r="A2523">
        <v>2753</v>
      </c>
      <c r="B2523" t="s">
        <v>805</v>
      </c>
      <c r="C2523" t="s">
        <v>4140</v>
      </c>
      <c r="J2523" t="s">
        <v>1444</v>
      </c>
      <c r="K2523">
        <v>0</v>
      </c>
      <c r="N2523" t="b">
        <v>0</v>
      </c>
      <c r="O2523" t="b">
        <v>1</v>
      </c>
      <c r="P2523" t="b">
        <v>0</v>
      </c>
      <c r="Q2523">
        <v>1</v>
      </c>
      <c r="R2523">
        <v>2</v>
      </c>
      <c r="S2523">
        <v>1</v>
      </c>
      <c r="T2523">
        <v>3</v>
      </c>
      <c r="U2523" t="b">
        <v>1</v>
      </c>
      <c r="V2523" t="s">
        <v>1071</v>
      </c>
      <c r="W2523" t="s">
        <v>4092</v>
      </c>
      <c r="X2523" t="s">
        <v>14664</v>
      </c>
      <c r="Y2523">
        <v>37</v>
      </c>
      <c r="Z2523">
        <v>37</v>
      </c>
      <c r="AA2523">
        <v>7</v>
      </c>
      <c r="AB2523">
        <v>7</v>
      </c>
      <c r="AC2523">
        <v>21</v>
      </c>
    </row>
    <row r="2524" spans="1:29">
      <c r="A2524">
        <v>2754</v>
      </c>
      <c r="B2524" t="s">
        <v>805</v>
      </c>
      <c r="C2524" t="s">
        <v>4141</v>
      </c>
      <c r="J2524" t="s">
        <v>1444</v>
      </c>
      <c r="K2524">
        <v>0</v>
      </c>
      <c r="N2524" t="b">
        <v>0</v>
      </c>
      <c r="O2524" t="b">
        <v>1</v>
      </c>
      <c r="P2524" t="b">
        <v>0</v>
      </c>
      <c r="Q2524">
        <v>1</v>
      </c>
      <c r="R2524">
        <v>2</v>
      </c>
      <c r="S2524">
        <v>1</v>
      </c>
      <c r="T2524">
        <v>3</v>
      </c>
      <c r="U2524" t="b">
        <v>1</v>
      </c>
      <c r="V2524" t="s">
        <v>1071</v>
      </c>
      <c r="W2524" t="s">
        <v>4092</v>
      </c>
      <c r="X2524" t="s">
        <v>14665</v>
      </c>
      <c r="Y2524">
        <v>37</v>
      </c>
      <c r="Z2524">
        <v>37</v>
      </c>
      <c r="AA2524">
        <v>8</v>
      </c>
      <c r="AB2524">
        <v>8</v>
      </c>
      <c r="AC2524">
        <v>21</v>
      </c>
    </row>
    <row r="2525" spans="1:29">
      <c r="A2525">
        <v>2755</v>
      </c>
      <c r="B2525" t="s">
        <v>805</v>
      </c>
      <c r="C2525" t="s">
        <v>4142</v>
      </c>
      <c r="J2525" t="s">
        <v>1444</v>
      </c>
      <c r="K2525">
        <v>0</v>
      </c>
      <c r="N2525" t="b">
        <v>1</v>
      </c>
      <c r="O2525" t="b">
        <v>0</v>
      </c>
      <c r="P2525" t="b">
        <v>0</v>
      </c>
      <c r="Q2525">
        <v>1</v>
      </c>
      <c r="R2525">
        <v>2</v>
      </c>
      <c r="S2525">
        <v>1</v>
      </c>
      <c r="T2525">
        <v>3</v>
      </c>
      <c r="U2525" t="b">
        <v>1</v>
      </c>
      <c r="V2525" t="s">
        <v>1071</v>
      </c>
      <c r="W2525" t="s">
        <v>4092</v>
      </c>
      <c r="X2525" t="s">
        <v>14777</v>
      </c>
      <c r="Y2525">
        <v>36</v>
      </c>
      <c r="Z2525">
        <v>36</v>
      </c>
      <c r="AA2525">
        <v>7</v>
      </c>
      <c r="AB2525">
        <v>7</v>
      </c>
      <c r="AC2525">
        <v>21</v>
      </c>
    </row>
    <row r="2526" spans="1:29">
      <c r="A2526">
        <v>2756</v>
      </c>
      <c r="B2526" t="s">
        <v>805</v>
      </c>
      <c r="C2526" t="s">
        <v>4143</v>
      </c>
      <c r="J2526" t="s">
        <v>1444</v>
      </c>
      <c r="K2526">
        <v>0</v>
      </c>
      <c r="N2526" t="b">
        <v>0</v>
      </c>
      <c r="O2526" t="b">
        <v>1</v>
      </c>
      <c r="P2526" t="b">
        <v>0</v>
      </c>
      <c r="Q2526">
        <v>1</v>
      </c>
      <c r="R2526">
        <v>2</v>
      </c>
      <c r="S2526">
        <v>1</v>
      </c>
      <c r="T2526">
        <v>3</v>
      </c>
      <c r="U2526" t="b">
        <v>1</v>
      </c>
      <c r="V2526" t="s">
        <v>1071</v>
      </c>
      <c r="W2526" t="s">
        <v>4092</v>
      </c>
      <c r="X2526" t="s">
        <v>14616</v>
      </c>
      <c r="Y2526">
        <v>39</v>
      </c>
      <c r="Z2526">
        <v>39</v>
      </c>
      <c r="AA2526">
        <v>6</v>
      </c>
      <c r="AB2526">
        <v>6</v>
      </c>
      <c r="AC2526">
        <v>21</v>
      </c>
    </row>
    <row r="2527" spans="1:29">
      <c r="A2527">
        <v>2757</v>
      </c>
      <c r="B2527" t="s">
        <v>805</v>
      </c>
      <c r="C2527" t="s">
        <v>4144</v>
      </c>
      <c r="J2527" t="s">
        <v>1444</v>
      </c>
      <c r="K2527">
        <v>0</v>
      </c>
      <c r="N2527" t="b">
        <v>0</v>
      </c>
      <c r="O2527" t="b">
        <v>1</v>
      </c>
      <c r="P2527" t="b">
        <v>0</v>
      </c>
      <c r="Q2527">
        <v>1</v>
      </c>
      <c r="R2527">
        <v>2</v>
      </c>
      <c r="S2527">
        <v>1</v>
      </c>
      <c r="T2527">
        <v>3</v>
      </c>
      <c r="U2527" t="b">
        <v>1</v>
      </c>
      <c r="V2527" t="s">
        <v>1071</v>
      </c>
      <c r="W2527" t="s">
        <v>4092</v>
      </c>
      <c r="X2527" t="s">
        <v>14734</v>
      </c>
      <c r="Y2527">
        <v>40</v>
      </c>
      <c r="Z2527">
        <v>40</v>
      </c>
      <c r="AA2527">
        <v>6</v>
      </c>
      <c r="AB2527">
        <v>6</v>
      </c>
      <c r="AC2527">
        <v>21</v>
      </c>
    </row>
    <row r="2528" spans="1:29">
      <c r="A2528">
        <v>2758</v>
      </c>
      <c r="B2528" t="s">
        <v>805</v>
      </c>
      <c r="C2528" t="s">
        <v>4145</v>
      </c>
      <c r="J2528" t="s">
        <v>1444</v>
      </c>
      <c r="K2528">
        <v>0</v>
      </c>
      <c r="N2528" t="b">
        <v>0</v>
      </c>
      <c r="O2528" t="b">
        <v>1</v>
      </c>
      <c r="P2528" t="b">
        <v>0</v>
      </c>
      <c r="Q2528">
        <v>1</v>
      </c>
      <c r="R2528">
        <v>2</v>
      </c>
      <c r="S2528">
        <v>1</v>
      </c>
      <c r="T2528">
        <v>3</v>
      </c>
      <c r="U2528" t="b">
        <v>1</v>
      </c>
      <c r="V2528" t="s">
        <v>1071</v>
      </c>
      <c r="W2528" t="s">
        <v>4092</v>
      </c>
      <c r="X2528" t="s">
        <v>14735</v>
      </c>
      <c r="Y2528">
        <v>41</v>
      </c>
      <c r="Z2528">
        <v>41</v>
      </c>
      <c r="AA2528">
        <v>6</v>
      </c>
      <c r="AB2528">
        <v>6</v>
      </c>
      <c r="AC2528">
        <v>21</v>
      </c>
    </row>
    <row r="2529" spans="1:29">
      <c r="A2529">
        <v>2759</v>
      </c>
      <c r="B2529" t="s">
        <v>805</v>
      </c>
      <c r="C2529" t="s">
        <v>4146</v>
      </c>
      <c r="J2529" t="s">
        <v>1444</v>
      </c>
      <c r="K2529">
        <v>0</v>
      </c>
      <c r="N2529" t="b">
        <v>0</v>
      </c>
      <c r="O2529" t="b">
        <v>1</v>
      </c>
      <c r="P2529" t="b">
        <v>0</v>
      </c>
      <c r="Q2529">
        <v>1</v>
      </c>
      <c r="R2529">
        <v>2</v>
      </c>
      <c r="S2529">
        <v>1</v>
      </c>
      <c r="T2529">
        <v>3</v>
      </c>
      <c r="U2529" t="b">
        <v>1</v>
      </c>
      <c r="V2529" t="s">
        <v>1071</v>
      </c>
      <c r="W2529" t="s">
        <v>4092</v>
      </c>
      <c r="X2529" t="s">
        <v>14736</v>
      </c>
      <c r="Y2529">
        <v>42</v>
      </c>
      <c r="Z2529">
        <v>42</v>
      </c>
      <c r="AA2529">
        <v>6</v>
      </c>
      <c r="AB2529">
        <v>6</v>
      </c>
      <c r="AC2529">
        <v>21</v>
      </c>
    </row>
    <row r="2530" spans="1:29">
      <c r="A2530">
        <v>2760</v>
      </c>
      <c r="B2530" t="s">
        <v>805</v>
      </c>
      <c r="C2530" t="s">
        <v>4147</v>
      </c>
      <c r="J2530" t="s">
        <v>1444</v>
      </c>
      <c r="K2530">
        <v>0</v>
      </c>
      <c r="N2530" t="b">
        <v>0</v>
      </c>
      <c r="O2530" t="b">
        <v>1</v>
      </c>
      <c r="P2530" t="b">
        <v>0</v>
      </c>
      <c r="Q2530">
        <v>1</v>
      </c>
      <c r="R2530">
        <v>2</v>
      </c>
      <c r="S2530">
        <v>1</v>
      </c>
      <c r="T2530">
        <v>3</v>
      </c>
      <c r="U2530" t="b">
        <v>1</v>
      </c>
      <c r="V2530" t="s">
        <v>1071</v>
      </c>
      <c r="W2530" t="s">
        <v>4092</v>
      </c>
      <c r="X2530" t="s">
        <v>14737</v>
      </c>
      <c r="Y2530">
        <v>43</v>
      </c>
      <c r="Z2530">
        <v>43</v>
      </c>
      <c r="AA2530">
        <v>6</v>
      </c>
      <c r="AB2530">
        <v>6</v>
      </c>
      <c r="AC2530">
        <v>21</v>
      </c>
    </row>
    <row r="2531" spans="1:29">
      <c r="A2531">
        <v>2761</v>
      </c>
      <c r="B2531" t="s">
        <v>805</v>
      </c>
      <c r="C2531" t="s">
        <v>4148</v>
      </c>
      <c r="J2531" t="s">
        <v>1444</v>
      </c>
      <c r="K2531">
        <v>0</v>
      </c>
      <c r="N2531" t="b">
        <v>0</v>
      </c>
      <c r="O2531" t="b">
        <v>1</v>
      </c>
      <c r="P2531" t="b">
        <v>0</v>
      </c>
      <c r="Q2531">
        <v>1</v>
      </c>
      <c r="R2531">
        <v>2</v>
      </c>
      <c r="S2531">
        <v>1</v>
      </c>
      <c r="T2531">
        <v>3</v>
      </c>
      <c r="U2531" t="b">
        <v>1</v>
      </c>
      <c r="V2531" t="s">
        <v>1071</v>
      </c>
      <c r="W2531" t="s">
        <v>4092</v>
      </c>
      <c r="X2531" t="s">
        <v>14738</v>
      </c>
      <c r="Y2531">
        <v>44</v>
      </c>
      <c r="Z2531">
        <v>44</v>
      </c>
      <c r="AA2531">
        <v>6</v>
      </c>
      <c r="AB2531">
        <v>6</v>
      </c>
      <c r="AC2531">
        <v>21</v>
      </c>
    </row>
    <row r="2532" spans="1:29">
      <c r="A2532">
        <v>2762</v>
      </c>
      <c r="B2532" t="s">
        <v>805</v>
      </c>
      <c r="C2532" t="s">
        <v>4149</v>
      </c>
      <c r="J2532" t="s">
        <v>1444</v>
      </c>
      <c r="K2532">
        <v>0</v>
      </c>
      <c r="N2532" t="b">
        <v>0</v>
      </c>
      <c r="O2532" t="b">
        <v>1</v>
      </c>
      <c r="P2532" t="b">
        <v>0</v>
      </c>
      <c r="Q2532">
        <v>1</v>
      </c>
      <c r="R2532">
        <v>2</v>
      </c>
      <c r="S2532">
        <v>1</v>
      </c>
      <c r="T2532">
        <v>3</v>
      </c>
      <c r="U2532" t="b">
        <v>1</v>
      </c>
      <c r="V2532" t="s">
        <v>1071</v>
      </c>
      <c r="W2532" t="s">
        <v>4092</v>
      </c>
      <c r="X2532" t="s">
        <v>14739</v>
      </c>
      <c r="Y2532">
        <v>45</v>
      </c>
      <c r="Z2532">
        <v>45</v>
      </c>
      <c r="AA2532">
        <v>6</v>
      </c>
      <c r="AB2532">
        <v>6</v>
      </c>
      <c r="AC2532">
        <v>21</v>
      </c>
    </row>
    <row r="2533" spans="1:29">
      <c r="A2533">
        <v>2763</v>
      </c>
      <c r="B2533" t="s">
        <v>805</v>
      </c>
      <c r="C2533" t="s">
        <v>4150</v>
      </c>
      <c r="J2533" t="s">
        <v>1444</v>
      </c>
      <c r="K2533">
        <v>0</v>
      </c>
      <c r="N2533" t="b">
        <v>0</v>
      </c>
      <c r="O2533" t="b">
        <v>1</v>
      </c>
      <c r="P2533" t="b">
        <v>0</v>
      </c>
      <c r="Q2533">
        <v>1</v>
      </c>
      <c r="R2533">
        <v>2</v>
      </c>
      <c r="S2533">
        <v>1</v>
      </c>
      <c r="T2533">
        <v>3</v>
      </c>
      <c r="U2533" t="b">
        <v>1</v>
      </c>
      <c r="V2533" t="s">
        <v>1071</v>
      </c>
      <c r="W2533" t="s">
        <v>4092</v>
      </c>
      <c r="X2533" t="s">
        <v>14741</v>
      </c>
      <c r="Y2533">
        <v>46</v>
      </c>
      <c r="Z2533">
        <v>46</v>
      </c>
      <c r="AA2533">
        <v>6</v>
      </c>
      <c r="AB2533">
        <v>6</v>
      </c>
      <c r="AC2533">
        <v>21</v>
      </c>
    </row>
    <row r="2534" spans="1:29">
      <c r="A2534">
        <v>2764</v>
      </c>
      <c r="B2534" t="s">
        <v>805</v>
      </c>
      <c r="C2534" t="s">
        <v>4151</v>
      </c>
      <c r="J2534" t="s">
        <v>1444</v>
      </c>
      <c r="K2534">
        <v>0</v>
      </c>
      <c r="N2534" t="b">
        <v>0</v>
      </c>
      <c r="O2534" t="b">
        <v>1</v>
      </c>
      <c r="P2534" t="b">
        <v>0</v>
      </c>
      <c r="Q2534">
        <v>1</v>
      </c>
      <c r="R2534">
        <v>2</v>
      </c>
      <c r="S2534">
        <v>1</v>
      </c>
      <c r="T2534">
        <v>3</v>
      </c>
      <c r="U2534" t="b">
        <v>1</v>
      </c>
      <c r="V2534" t="s">
        <v>1071</v>
      </c>
      <c r="W2534" t="s">
        <v>4092</v>
      </c>
      <c r="X2534" t="s">
        <v>14562</v>
      </c>
      <c r="Y2534">
        <v>47</v>
      </c>
      <c r="Z2534">
        <v>47</v>
      </c>
      <c r="AA2534">
        <v>6</v>
      </c>
      <c r="AB2534">
        <v>6</v>
      </c>
      <c r="AC2534">
        <v>21</v>
      </c>
    </row>
    <row r="2535" spans="1:29">
      <c r="A2535">
        <v>2765</v>
      </c>
      <c r="B2535" t="s">
        <v>805</v>
      </c>
      <c r="C2535" t="s">
        <v>4152</v>
      </c>
      <c r="J2535" t="s">
        <v>1444</v>
      </c>
      <c r="K2535">
        <v>0</v>
      </c>
      <c r="N2535" t="b">
        <v>0</v>
      </c>
      <c r="O2535" t="b">
        <v>1</v>
      </c>
      <c r="P2535" t="b">
        <v>0</v>
      </c>
      <c r="Q2535">
        <v>1</v>
      </c>
      <c r="R2535">
        <v>2</v>
      </c>
      <c r="S2535">
        <v>1</v>
      </c>
      <c r="T2535">
        <v>3</v>
      </c>
      <c r="U2535" t="b">
        <v>1</v>
      </c>
      <c r="V2535" t="s">
        <v>1071</v>
      </c>
      <c r="W2535" t="s">
        <v>4092</v>
      </c>
      <c r="X2535" t="s">
        <v>14475</v>
      </c>
      <c r="Y2535">
        <v>48</v>
      </c>
      <c r="Z2535">
        <v>48</v>
      </c>
      <c r="AA2535">
        <v>6</v>
      </c>
      <c r="AB2535">
        <v>6</v>
      </c>
      <c r="AC2535">
        <v>21</v>
      </c>
    </row>
    <row r="2536" spans="1:29">
      <c r="A2536">
        <v>2766</v>
      </c>
      <c r="B2536" t="s">
        <v>805</v>
      </c>
      <c r="C2536" t="s">
        <v>4153</v>
      </c>
      <c r="J2536" t="s">
        <v>1444</v>
      </c>
      <c r="K2536">
        <v>0</v>
      </c>
      <c r="N2536" t="b">
        <v>0</v>
      </c>
      <c r="O2536" t="b">
        <v>1</v>
      </c>
      <c r="P2536" t="b">
        <v>0</v>
      </c>
      <c r="Q2536">
        <v>1</v>
      </c>
      <c r="R2536">
        <v>2</v>
      </c>
      <c r="S2536">
        <v>1</v>
      </c>
      <c r="T2536">
        <v>3</v>
      </c>
      <c r="U2536" t="b">
        <v>1</v>
      </c>
      <c r="V2536" t="s">
        <v>1071</v>
      </c>
      <c r="W2536" t="s">
        <v>4092</v>
      </c>
      <c r="X2536" t="s">
        <v>14478</v>
      </c>
      <c r="Y2536">
        <v>49</v>
      </c>
      <c r="Z2536">
        <v>49</v>
      </c>
      <c r="AA2536">
        <v>6</v>
      </c>
      <c r="AB2536">
        <v>6</v>
      </c>
      <c r="AC2536">
        <v>21</v>
      </c>
    </row>
    <row r="2537" spans="1:29">
      <c r="A2537">
        <v>2767</v>
      </c>
      <c r="B2537" t="s">
        <v>805</v>
      </c>
      <c r="C2537" t="s">
        <v>4154</v>
      </c>
      <c r="J2537" t="s">
        <v>1444</v>
      </c>
      <c r="K2537">
        <v>0</v>
      </c>
      <c r="N2537" t="b">
        <v>0</v>
      </c>
      <c r="O2537" t="b">
        <v>1</v>
      </c>
      <c r="P2537" t="b">
        <v>0</v>
      </c>
      <c r="Q2537">
        <v>1</v>
      </c>
      <c r="R2537">
        <v>2</v>
      </c>
      <c r="S2537">
        <v>1</v>
      </c>
      <c r="T2537">
        <v>3</v>
      </c>
      <c r="U2537" t="b">
        <v>1</v>
      </c>
      <c r="V2537" t="s">
        <v>1071</v>
      </c>
      <c r="W2537" t="s">
        <v>4092</v>
      </c>
      <c r="X2537" t="s">
        <v>14481</v>
      </c>
      <c r="Y2537">
        <v>50</v>
      </c>
      <c r="Z2537">
        <v>50</v>
      </c>
      <c r="AA2537">
        <v>6</v>
      </c>
      <c r="AB2537">
        <v>6</v>
      </c>
      <c r="AC2537">
        <v>21</v>
      </c>
    </row>
    <row r="2538" spans="1:29">
      <c r="A2538">
        <v>2768</v>
      </c>
      <c r="B2538" t="s">
        <v>805</v>
      </c>
      <c r="C2538" t="s">
        <v>4155</v>
      </c>
      <c r="J2538" t="s">
        <v>1444</v>
      </c>
      <c r="K2538">
        <v>0</v>
      </c>
      <c r="N2538" t="b">
        <v>0</v>
      </c>
      <c r="O2538" t="b">
        <v>1</v>
      </c>
      <c r="P2538" t="b">
        <v>0</v>
      </c>
      <c r="Q2538">
        <v>1</v>
      </c>
      <c r="R2538">
        <v>2</v>
      </c>
      <c r="S2538">
        <v>1</v>
      </c>
      <c r="T2538">
        <v>3</v>
      </c>
      <c r="U2538" t="b">
        <v>1</v>
      </c>
      <c r="V2538" t="s">
        <v>1071</v>
      </c>
      <c r="W2538" t="s">
        <v>4092</v>
      </c>
      <c r="X2538" t="s">
        <v>14484</v>
      </c>
      <c r="Y2538">
        <v>51</v>
      </c>
      <c r="Z2538">
        <v>51</v>
      </c>
      <c r="AA2538">
        <v>6</v>
      </c>
      <c r="AB2538">
        <v>6</v>
      </c>
      <c r="AC2538">
        <v>21</v>
      </c>
    </row>
    <row r="2539" spans="1:29">
      <c r="A2539">
        <v>2769</v>
      </c>
      <c r="B2539" t="s">
        <v>805</v>
      </c>
      <c r="C2539" t="s">
        <v>4156</v>
      </c>
      <c r="J2539" t="s">
        <v>1444</v>
      </c>
      <c r="K2539">
        <v>0</v>
      </c>
      <c r="N2539" t="b">
        <v>0</v>
      </c>
      <c r="O2539" t="b">
        <v>1</v>
      </c>
      <c r="P2539" t="b">
        <v>0</v>
      </c>
      <c r="Q2539">
        <v>1</v>
      </c>
      <c r="R2539">
        <v>2</v>
      </c>
      <c r="S2539">
        <v>1</v>
      </c>
      <c r="T2539">
        <v>3</v>
      </c>
      <c r="U2539" t="b">
        <v>1</v>
      </c>
      <c r="V2539" t="s">
        <v>1071</v>
      </c>
      <c r="W2539" t="s">
        <v>4092</v>
      </c>
      <c r="X2539" t="s">
        <v>14565</v>
      </c>
      <c r="Y2539">
        <v>52</v>
      </c>
      <c r="Z2539">
        <v>52</v>
      </c>
      <c r="AA2539">
        <v>6</v>
      </c>
      <c r="AB2539">
        <v>6</v>
      </c>
      <c r="AC2539">
        <v>21</v>
      </c>
    </row>
    <row r="2540" spans="1:29">
      <c r="A2540">
        <v>2770</v>
      </c>
      <c r="B2540" t="s">
        <v>805</v>
      </c>
      <c r="C2540" t="s">
        <v>4157</v>
      </c>
      <c r="J2540" t="s">
        <v>1444</v>
      </c>
      <c r="K2540">
        <v>0</v>
      </c>
      <c r="N2540" t="b">
        <v>0</v>
      </c>
      <c r="O2540" t="b">
        <v>1</v>
      </c>
      <c r="P2540" t="b">
        <v>0</v>
      </c>
      <c r="Q2540">
        <v>1</v>
      </c>
      <c r="R2540">
        <v>2</v>
      </c>
      <c r="S2540">
        <v>1</v>
      </c>
      <c r="T2540">
        <v>3</v>
      </c>
      <c r="U2540" t="b">
        <v>1</v>
      </c>
      <c r="V2540" t="s">
        <v>1071</v>
      </c>
      <c r="W2540" t="s">
        <v>4092</v>
      </c>
      <c r="X2540" t="s">
        <v>14568</v>
      </c>
      <c r="Y2540">
        <v>53</v>
      </c>
      <c r="Z2540">
        <v>53</v>
      </c>
      <c r="AA2540">
        <v>6</v>
      </c>
      <c r="AB2540">
        <v>6</v>
      </c>
      <c r="AC2540">
        <v>21</v>
      </c>
    </row>
    <row r="2541" spans="1:29">
      <c r="A2541">
        <v>2771</v>
      </c>
      <c r="B2541" t="s">
        <v>805</v>
      </c>
      <c r="C2541" t="s">
        <v>4158</v>
      </c>
      <c r="J2541" t="s">
        <v>1444</v>
      </c>
      <c r="K2541">
        <v>0</v>
      </c>
      <c r="N2541" t="b">
        <v>0</v>
      </c>
      <c r="O2541" t="b">
        <v>1</v>
      </c>
      <c r="P2541" t="b">
        <v>0</v>
      </c>
      <c r="Q2541">
        <v>1</v>
      </c>
      <c r="R2541">
        <v>2</v>
      </c>
      <c r="S2541">
        <v>1</v>
      </c>
      <c r="T2541">
        <v>3</v>
      </c>
      <c r="U2541" t="b">
        <v>1</v>
      </c>
      <c r="V2541" t="s">
        <v>1071</v>
      </c>
      <c r="W2541" t="s">
        <v>4092</v>
      </c>
      <c r="X2541" t="s">
        <v>14571</v>
      </c>
      <c r="Y2541">
        <v>54</v>
      </c>
      <c r="Z2541">
        <v>54</v>
      </c>
      <c r="AA2541">
        <v>6</v>
      </c>
      <c r="AB2541">
        <v>6</v>
      </c>
      <c r="AC2541">
        <v>21</v>
      </c>
    </row>
    <row r="2542" spans="1:29">
      <c r="A2542">
        <v>2772</v>
      </c>
      <c r="B2542" t="s">
        <v>805</v>
      </c>
      <c r="C2542" t="s">
        <v>4159</v>
      </c>
      <c r="J2542" t="s">
        <v>1444</v>
      </c>
      <c r="K2542">
        <v>0</v>
      </c>
      <c r="N2542" t="b">
        <v>0</v>
      </c>
      <c r="O2542" t="b">
        <v>1</v>
      </c>
      <c r="P2542" t="b">
        <v>0</v>
      </c>
      <c r="Q2542">
        <v>1</v>
      </c>
      <c r="R2542">
        <v>2</v>
      </c>
      <c r="S2542">
        <v>1</v>
      </c>
      <c r="T2542">
        <v>3</v>
      </c>
      <c r="U2542" t="b">
        <v>1</v>
      </c>
      <c r="V2542" t="s">
        <v>1071</v>
      </c>
      <c r="W2542" t="s">
        <v>4092</v>
      </c>
      <c r="X2542" t="s">
        <v>14574</v>
      </c>
      <c r="Y2542">
        <v>55</v>
      </c>
      <c r="Z2542">
        <v>55</v>
      </c>
      <c r="AA2542">
        <v>6</v>
      </c>
      <c r="AB2542">
        <v>6</v>
      </c>
      <c r="AC2542">
        <v>21</v>
      </c>
    </row>
    <row r="2543" spans="1:29">
      <c r="A2543">
        <v>2773</v>
      </c>
      <c r="B2543" t="s">
        <v>805</v>
      </c>
      <c r="C2543" t="s">
        <v>4160</v>
      </c>
      <c r="J2543" t="s">
        <v>1444</v>
      </c>
      <c r="K2543">
        <v>0</v>
      </c>
      <c r="N2543" t="b">
        <v>0</v>
      </c>
      <c r="O2543" t="b">
        <v>1</v>
      </c>
      <c r="P2543" t="b">
        <v>0</v>
      </c>
      <c r="Q2543">
        <v>1</v>
      </c>
      <c r="R2543">
        <v>2</v>
      </c>
      <c r="S2543">
        <v>1</v>
      </c>
      <c r="T2543">
        <v>3</v>
      </c>
      <c r="U2543" t="b">
        <v>1</v>
      </c>
      <c r="V2543" t="s">
        <v>1071</v>
      </c>
      <c r="W2543" t="s">
        <v>4092</v>
      </c>
      <c r="X2543" t="s">
        <v>14576</v>
      </c>
      <c r="Y2543">
        <v>56</v>
      </c>
      <c r="Z2543">
        <v>56</v>
      </c>
      <c r="AA2543">
        <v>6</v>
      </c>
      <c r="AB2543">
        <v>6</v>
      </c>
      <c r="AC2543">
        <v>21</v>
      </c>
    </row>
    <row r="2544" spans="1:29">
      <c r="A2544">
        <v>2774</v>
      </c>
      <c r="B2544" t="s">
        <v>805</v>
      </c>
      <c r="C2544" t="s">
        <v>4161</v>
      </c>
      <c r="J2544" t="s">
        <v>1444</v>
      </c>
      <c r="K2544">
        <v>0</v>
      </c>
      <c r="N2544" t="b">
        <v>0</v>
      </c>
      <c r="O2544" t="b">
        <v>1</v>
      </c>
      <c r="P2544" t="b">
        <v>0</v>
      </c>
      <c r="Q2544">
        <v>1</v>
      </c>
      <c r="R2544">
        <v>2</v>
      </c>
      <c r="S2544">
        <v>1</v>
      </c>
      <c r="T2544">
        <v>3</v>
      </c>
      <c r="U2544" t="b">
        <v>1</v>
      </c>
      <c r="V2544" t="s">
        <v>1071</v>
      </c>
      <c r="W2544" t="s">
        <v>4092</v>
      </c>
      <c r="X2544" t="s">
        <v>14579</v>
      </c>
      <c r="Y2544">
        <v>57</v>
      </c>
      <c r="Z2544">
        <v>57</v>
      </c>
      <c r="AA2544">
        <v>6</v>
      </c>
      <c r="AB2544">
        <v>6</v>
      </c>
      <c r="AC2544">
        <v>21</v>
      </c>
    </row>
    <row r="2545" spans="1:29">
      <c r="A2545">
        <v>2775</v>
      </c>
      <c r="B2545" t="s">
        <v>805</v>
      </c>
      <c r="C2545" t="s">
        <v>4162</v>
      </c>
      <c r="J2545" t="s">
        <v>1444</v>
      </c>
      <c r="K2545">
        <v>0</v>
      </c>
      <c r="N2545" t="b">
        <v>0</v>
      </c>
      <c r="O2545" t="b">
        <v>1</v>
      </c>
      <c r="P2545" t="b">
        <v>0</v>
      </c>
      <c r="Q2545">
        <v>1</v>
      </c>
      <c r="R2545">
        <v>2</v>
      </c>
      <c r="S2545">
        <v>1</v>
      </c>
      <c r="T2545">
        <v>3</v>
      </c>
      <c r="U2545" t="b">
        <v>1</v>
      </c>
      <c r="V2545" t="s">
        <v>1071</v>
      </c>
      <c r="W2545" t="s">
        <v>4092</v>
      </c>
      <c r="X2545" t="s">
        <v>14582</v>
      </c>
      <c r="Y2545">
        <v>58</v>
      </c>
      <c r="Z2545">
        <v>58</v>
      </c>
      <c r="AA2545">
        <v>6</v>
      </c>
      <c r="AB2545">
        <v>6</v>
      </c>
      <c r="AC2545">
        <v>21</v>
      </c>
    </row>
    <row r="2546" spans="1:29">
      <c r="A2546">
        <v>2776</v>
      </c>
      <c r="B2546" t="s">
        <v>805</v>
      </c>
      <c r="C2546" t="s">
        <v>4163</v>
      </c>
      <c r="J2546" t="s">
        <v>1444</v>
      </c>
      <c r="K2546">
        <v>0</v>
      </c>
      <c r="N2546" t="b">
        <v>0</v>
      </c>
      <c r="O2546" t="b">
        <v>1</v>
      </c>
      <c r="P2546" t="b">
        <v>0</v>
      </c>
      <c r="Q2546">
        <v>1</v>
      </c>
      <c r="R2546">
        <v>2</v>
      </c>
      <c r="S2546">
        <v>1</v>
      </c>
      <c r="T2546">
        <v>3</v>
      </c>
      <c r="U2546" t="b">
        <v>1</v>
      </c>
      <c r="V2546" t="s">
        <v>1071</v>
      </c>
      <c r="W2546" t="s">
        <v>4092</v>
      </c>
      <c r="X2546" t="s">
        <v>14585</v>
      </c>
      <c r="Y2546">
        <v>59</v>
      </c>
      <c r="Z2546">
        <v>59</v>
      </c>
      <c r="AA2546">
        <v>6</v>
      </c>
      <c r="AB2546">
        <v>6</v>
      </c>
      <c r="AC2546">
        <v>21</v>
      </c>
    </row>
    <row r="2547" spans="1:29">
      <c r="A2547">
        <v>2777</v>
      </c>
      <c r="B2547" t="s">
        <v>805</v>
      </c>
      <c r="C2547" t="s">
        <v>4164</v>
      </c>
      <c r="J2547" t="s">
        <v>1444</v>
      </c>
      <c r="K2547">
        <v>0</v>
      </c>
      <c r="N2547" t="b">
        <v>0</v>
      </c>
      <c r="O2547" t="b">
        <v>1</v>
      </c>
      <c r="P2547" t="b">
        <v>0</v>
      </c>
      <c r="Q2547">
        <v>1</v>
      </c>
      <c r="R2547">
        <v>2</v>
      </c>
      <c r="S2547">
        <v>1</v>
      </c>
      <c r="T2547">
        <v>3</v>
      </c>
      <c r="U2547" t="b">
        <v>1</v>
      </c>
      <c r="V2547" t="s">
        <v>1071</v>
      </c>
      <c r="W2547" t="s">
        <v>4092</v>
      </c>
      <c r="X2547" t="s">
        <v>14588</v>
      </c>
      <c r="Y2547">
        <v>60</v>
      </c>
      <c r="Z2547">
        <v>60</v>
      </c>
      <c r="AA2547">
        <v>6</v>
      </c>
      <c r="AB2547">
        <v>6</v>
      </c>
      <c r="AC2547">
        <v>21</v>
      </c>
    </row>
    <row r="2548" spans="1:29">
      <c r="A2548">
        <v>2778</v>
      </c>
      <c r="B2548" t="s">
        <v>805</v>
      </c>
      <c r="C2548" t="s">
        <v>4165</v>
      </c>
      <c r="J2548" t="s">
        <v>1444</v>
      </c>
      <c r="K2548">
        <v>0</v>
      </c>
      <c r="N2548" t="b">
        <v>0</v>
      </c>
      <c r="O2548" t="b">
        <v>1</v>
      </c>
      <c r="P2548" t="b">
        <v>0</v>
      </c>
      <c r="Q2548">
        <v>1</v>
      </c>
      <c r="R2548">
        <v>2</v>
      </c>
      <c r="S2548">
        <v>1</v>
      </c>
      <c r="T2548">
        <v>3</v>
      </c>
      <c r="U2548" t="b">
        <v>1</v>
      </c>
      <c r="V2548" t="s">
        <v>1071</v>
      </c>
      <c r="W2548" t="s">
        <v>4092</v>
      </c>
      <c r="X2548" t="s">
        <v>14591</v>
      </c>
      <c r="Y2548">
        <v>61</v>
      </c>
      <c r="Z2548">
        <v>61</v>
      </c>
      <c r="AA2548">
        <v>6</v>
      </c>
      <c r="AB2548">
        <v>6</v>
      </c>
      <c r="AC2548">
        <v>21</v>
      </c>
    </row>
    <row r="2549" spans="1:29">
      <c r="A2549">
        <v>2779</v>
      </c>
      <c r="B2549" t="s">
        <v>805</v>
      </c>
      <c r="C2549" t="s">
        <v>4166</v>
      </c>
      <c r="J2549" t="s">
        <v>1444</v>
      </c>
      <c r="K2549">
        <v>0</v>
      </c>
      <c r="N2549" t="b">
        <v>0</v>
      </c>
      <c r="O2549" t="b">
        <v>1</v>
      </c>
      <c r="P2549" t="b">
        <v>0</v>
      </c>
      <c r="Q2549">
        <v>1</v>
      </c>
      <c r="R2549">
        <v>2</v>
      </c>
      <c r="S2549">
        <v>1</v>
      </c>
      <c r="T2549">
        <v>3</v>
      </c>
      <c r="U2549" t="b">
        <v>1</v>
      </c>
      <c r="V2549" t="s">
        <v>1071</v>
      </c>
      <c r="W2549" t="s">
        <v>4092</v>
      </c>
      <c r="X2549" t="s">
        <v>14883</v>
      </c>
      <c r="Y2549">
        <v>62</v>
      </c>
      <c r="Z2549">
        <v>62</v>
      </c>
      <c r="AA2549">
        <v>6</v>
      </c>
      <c r="AB2549">
        <v>6</v>
      </c>
      <c r="AC2549">
        <v>21</v>
      </c>
    </row>
    <row r="2550" spans="1:29">
      <c r="A2550">
        <v>2780</v>
      </c>
      <c r="B2550" t="s">
        <v>805</v>
      </c>
      <c r="C2550" t="s">
        <v>4167</v>
      </c>
      <c r="J2550" t="s">
        <v>1444</v>
      </c>
      <c r="K2550">
        <v>0</v>
      </c>
      <c r="N2550" t="b">
        <v>0</v>
      </c>
      <c r="O2550" t="b">
        <v>1</v>
      </c>
      <c r="P2550" t="b">
        <v>0</v>
      </c>
      <c r="Q2550">
        <v>1</v>
      </c>
      <c r="R2550">
        <v>2</v>
      </c>
      <c r="S2550">
        <v>1</v>
      </c>
      <c r="T2550">
        <v>3</v>
      </c>
      <c r="U2550" t="b">
        <v>1</v>
      </c>
      <c r="V2550" t="s">
        <v>1071</v>
      </c>
      <c r="W2550" t="s">
        <v>4092</v>
      </c>
      <c r="X2550" t="s">
        <v>14884</v>
      </c>
      <c r="Y2550">
        <v>63</v>
      </c>
      <c r="Z2550">
        <v>63</v>
      </c>
      <c r="AA2550">
        <v>6</v>
      </c>
      <c r="AB2550">
        <v>6</v>
      </c>
      <c r="AC2550">
        <v>21</v>
      </c>
    </row>
    <row r="2551" spans="1:29">
      <c r="A2551">
        <v>2781</v>
      </c>
      <c r="B2551" t="s">
        <v>805</v>
      </c>
      <c r="C2551" t="s">
        <v>4168</v>
      </c>
      <c r="J2551" t="s">
        <v>1444</v>
      </c>
      <c r="K2551">
        <v>0</v>
      </c>
      <c r="N2551" t="b">
        <v>0</v>
      </c>
      <c r="O2551" t="b">
        <v>1</v>
      </c>
      <c r="P2551" t="b">
        <v>0</v>
      </c>
      <c r="Q2551">
        <v>1</v>
      </c>
      <c r="R2551">
        <v>2</v>
      </c>
      <c r="S2551">
        <v>1</v>
      </c>
      <c r="T2551">
        <v>3</v>
      </c>
      <c r="U2551" t="b">
        <v>1</v>
      </c>
      <c r="V2551" t="s">
        <v>1071</v>
      </c>
      <c r="W2551" t="s">
        <v>4092</v>
      </c>
      <c r="X2551" t="s">
        <v>14596</v>
      </c>
      <c r="Y2551">
        <v>64</v>
      </c>
      <c r="Z2551">
        <v>64</v>
      </c>
      <c r="AA2551">
        <v>6</v>
      </c>
      <c r="AB2551">
        <v>6</v>
      </c>
      <c r="AC2551">
        <v>21</v>
      </c>
    </row>
    <row r="2552" spans="1:29">
      <c r="A2552">
        <v>2782</v>
      </c>
      <c r="B2552" t="s">
        <v>805</v>
      </c>
      <c r="C2552" t="s">
        <v>4169</v>
      </c>
      <c r="J2552" t="s">
        <v>1444</v>
      </c>
      <c r="K2552">
        <v>0</v>
      </c>
      <c r="N2552" t="b">
        <v>0</v>
      </c>
      <c r="O2552" t="b">
        <v>1</v>
      </c>
      <c r="P2552" t="b">
        <v>0</v>
      </c>
      <c r="Q2552">
        <v>1</v>
      </c>
      <c r="R2552">
        <v>2</v>
      </c>
      <c r="S2552">
        <v>1</v>
      </c>
      <c r="T2552">
        <v>3</v>
      </c>
      <c r="U2552" t="b">
        <v>1</v>
      </c>
      <c r="V2552" t="s">
        <v>1071</v>
      </c>
      <c r="W2552" t="s">
        <v>4092</v>
      </c>
      <c r="X2552" t="s">
        <v>14885</v>
      </c>
      <c r="Y2552">
        <v>65</v>
      </c>
      <c r="Z2552">
        <v>65</v>
      </c>
      <c r="AA2552">
        <v>6</v>
      </c>
      <c r="AB2552">
        <v>6</v>
      </c>
      <c r="AC2552">
        <v>21</v>
      </c>
    </row>
    <row r="2553" spans="1:29">
      <c r="A2553">
        <v>2783</v>
      </c>
      <c r="B2553" t="s">
        <v>805</v>
      </c>
      <c r="C2553" t="s">
        <v>4170</v>
      </c>
      <c r="J2553" t="s">
        <v>1444</v>
      </c>
      <c r="K2553">
        <v>0</v>
      </c>
      <c r="N2553" t="b">
        <v>0</v>
      </c>
      <c r="O2553" t="b">
        <v>1</v>
      </c>
      <c r="P2553" t="b">
        <v>0</v>
      </c>
      <c r="Q2553">
        <v>1</v>
      </c>
      <c r="R2553">
        <v>2</v>
      </c>
      <c r="S2553">
        <v>1</v>
      </c>
      <c r="T2553">
        <v>3</v>
      </c>
      <c r="U2553" t="b">
        <v>1</v>
      </c>
      <c r="V2553" t="s">
        <v>1071</v>
      </c>
      <c r="W2553" t="s">
        <v>4092</v>
      </c>
      <c r="X2553" t="s">
        <v>14886</v>
      </c>
      <c r="Y2553">
        <v>66</v>
      </c>
      <c r="Z2553">
        <v>66</v>
      </c>
      <c r="AA2553">
        <v>6</v>
      </c>
      <c r="AB2553">
        <v>6</v>
      </c>
      <c r="AC2553">
        <v>21</v>
      </c>
    </row>
    <row r="2554" spans="1:29">
      <c r="A2554">
        <v>2784</v>
      </c>
      <c r="B2554" t="s">
        <v>805</v>
      </c>
      <c r="C2554" t="s">
        <v>4171</v>
      </c>
      <c r="J2554" t="s">
        <v>1444</v>
      </c>
      <c r="K2554">
        <v>0</v>
      </c>
      <c r="N2554" t="b">
        <v>0</v>
      </c>
      <c r="O2554" t="b">
        <v>1</v>
      </c>
      <c r="P2554" t="b">
        <v>0</v>
      </c>
      <c r="Q2554">
        <v>1</v>
      </c>
      <c r="R2554">
        <v>2</v>
      </c>
      <c r="S2554">
        <v>1</v>
      </c>
      <c r="T2554">
        <v>3</v>
      </c>
      <c r="U2554" t="b">
        <v>1</v>
      </c>
      <c r="V2554" t="s">
        <v>1071</v>
      </c>
      <c r="W2554" t="s">
        <v>4092</v>
      </c>
      <c r="X2554" t="s">
        <v>14887</v>
      </c>
      <c r="Y2554">
        <v>67</v>
      </c>
      <c r="Z2554">
        <v>67</v>
      </c>
      <c r="AA2554">
        <v>6</v>
      </c>
      <c r="AB2554">
        <v>6</v>
      </c>
      <c r="AC2554">
        <v>21</v>
      </c>
    </row>
    <row r="2555" spans="1:29">
      <c r="A2555">
        <v>2785</v>
      </c>
      <c r="B2555" t="s">
        <v>805</v>
      </c>
      <c r="C2555" t="s">
        <v>4172</v>
      </c>
      <c r="J2555" t="s">
        <v>1444</v>
      </c>
      <c r="K2555">
        <v>0</v>
      </c>
      <c r="N2555" t="b">
        <v>0</v>
      </c>
      <c r="O2555" t="b">
        <v>1</v>
      </c>
      <c r="P2555" t="b">
        <v>0</v>
      </c>
      <c r="Q2555">
        <v>1</v>
      </c>
      <c r="R2555">
        <v>2</v>
      </c>
      <c r="S2555">
        <v>1</v>
      </c>
      <c r="T2555">
        <v>3</v>
      </c>
      <c r="U2555" t="b">
        <v>1</v>
      </c>
      <c r="V2555" t="s">
        <v>1071</v>
      </c>
      <c r="W2555" t="s">
        <v>4092</v>
      </c>
      <c r="X2555" t="s">
        <v>14888</v>
      </c>
      <c r="Y2555">
        <v>68</v>
      </c>
      <c r="Z2555">
        <v>68</v>
      </c>
      <c r="AA2555">
        <v>6</v>
      </c>
      <c r="AB2555">
        <v>6</v>
      </c>
      <c r="AC2555">
        <v>21</v>
      </c>
    </row>
    <row r="2556" spans="1:29">
      <c r="A2556">
        <v>2786</v>
      </c>
      <c r="B2556" t="s">
        <v>805</v>
      </c>
      <c r="C2556" t="s">
        <v>4173</v>
      </c>
      <c r="J2556" t="s">
        <v>1444</v>
      </c>
      <c r="K2556">
        <v>0</v>
      </c>
      <c r="N2556" t="b">
        <v>0</v>
      </c>
      <c r="O2556" t="b">
        <v>1</v>
      </c>
      <c r="P2556" t="b">
        <v>0</v>
      </c>
      <c r="Q2556">
        <v>1</v>
      </c>
      <c r="R2556">
        <v>2</v>
      </c>
      <c r="S2556">
        <v>1</v>
      </c>
      <c r="T2556">
        <v>3</v>
      </c>
      <c r="U2556" t="b">
        <v>1</v>
      </c>
      <c r="V2556" t="s">
        <v>1071</v>
      </c>
      <c r="W2556" t="s">
        <v>4092</v>
      </c>
      <c r="X2556" t="s">
        <v>14889</v>
      </c>
      <c r="Y2556">
        <v>69</v>
      </c>
      <c r="Z2556">
        <v>69</v>
      </c>
      <c r="AA2556">
        <v>6</v>
      </c>
      <c r="AB2556">
        <v>6</v>
      </c>
      <c r="AC2556">
        <v>21</v>
      </c>
    </row>
    <row r="2557" spans="1:29">
      <c r="A2557">
        <v>2787</v>
      </c>
      <c r="B2557" t="s">
        <v>805</v>
      </c>
      <c r="C2557" t="s">
        <v>4174</v>
      </c>
      <c r="J2557" t="s">
        <v>1444</v>
      </c>
      <c r="K2557">
        <v>0</v>
      </c>
      <c r="N2557" t="b">
        <v>0</v>
      </c>
      <c r="O2557" t="b">
        <v>1</v>
      </c>
      <c r="P2557" t="b">
        <v>0</v>
      </c>
      <c r="Q2557">
        <v>1</v>
      </c>
      <c r="R2557">
        <v>2</v>
      </c>
      <c r="S2557">
        <v>1</v>
      </c>
      <c r="T2557">
        <v>3</v>
      </c>
      <c r="U2557" t="b">
        <v>1</v>
      </c>
      <c r="V2557" t="s">
        <v>1071</v>
      </c>
      <c r="W2557" t="s">
        <v>4092</v>
      </c>
      <c r="X2557" t="s">
        <v>14890</v>
      </c>
      <c r="Y2557">
        <v>70</v>
      </c>
      <c r="Z2557">
        <v>70</v>
      </c>
      <c r="AA2557">
        <v>6</v>
      </c>
      <c r="AB2557">
        <v>6</v>
      </c>
      <c r="AC2557">
        <v>21</v>
      </c>
    </row>
    <row r="2558" spans="1:29">
      <c r="A2558">
        <v>2788</v>
      </c>
      <c r="B2558" t="s">
        <v>805</v>
      </c>
      <c r="C2558" t="s">
        <v>4175</v>
      </c>
      <c r="J2558" t="s">
        <v>1444</v>
      </c>
      <c r="K2558">
        <v>0</v>
      </c>
      <c r="N2558" t="b">
        <v>0</v>
      </c>
      <c r="O2558" t="b">
        <v>1</v>
      </c>
      <c r="P2558" t="b">
        <v>0</v>
      </c>
      <c r="Q2558">
        <v>1</v>
      </c>
      <c r="R2558">
        <v>2</v>
      </c>
      <c r="S2558">
        <v>1</v>
      </c>
      <c r="T2558">
        <v>3</v>
      </c>
      <c r="U2558" t="b">
        <v>1</v>
      </c>
      <c r="V2558" t="s">
        <v>1071</v>
      </c>
      <c r="W2558" t="s">
        <v>4092</v>
      </c>
      <c r="X2558" t="s">
        <v>14891</v>
      </c>
      <c r="Y2558">
        <v>71</v>
      </c>
      <c r="Z2558">
        <v>71</v>
      </c>
      <c r="AA2558">
        <v>6</v>
      </c>
      <c r="AB2558">
        <v>6</v>
      </c>
      <c r="AC2558">
        <v>21</v>
      </c>
    </row>
    <row r="2559" spans="1:29">
      <c r="A2559">
        <v>2789</v>
      </c>
      <c r="B2559" t="s">
        <v>805</v>
      </c>
      <c r="C2559" t="s">
        <v>4176</v>
      </c>
      <c r="J2559" t="s">
        <v>1444</v>
      </c>
      <c r="K2559">
        <v>0</v>
      </c>
      <c r="N2559" t="b">
        <v>0</v>
      </c>
      <c r="O2559" t="b">
        <v>1</v>
      </c>
      <c r="P2559" t="b">
        <v>0</v>
      </c>
      <c r="Q2559">
        <v>1</v>
      </c>
      <c r="R2559">
        <v>2</v>
      </c>
      <c r="S2559">
        <v>1</v>
      </c>
      <c r="T2559">
        <v>3</v>
      </c>
      <c r="U2559" t="b">
        <v>1</v>
      </c>
      <c r="V2559" t="s">
        <v>1071</v>
      </c>
      <c r="W2559" t="s">
        <v>4092</v>
      </c>
      <c r="X2559" t="s">
        <v>14892</v>
      </c>
      <c r="Y2559">
        <v>72</v>
      </c>
      <c r="Z2559">
        <v>72</v>
      </c>
      <c r="AA2559">
        <v>6</v>
      </c>
      <c r="AB2559">
        <v>6</v>
      </c>
      <c r="AC2559">
        <v>21</v>
      </c>
    </row>
    <row r="2560" spans="1:29">
      <c r="A2560">
        <v>2790</v>
      </c>
      <c r="B2560" t="s">
        <v>805</v>
      </c>
      <c r="C2560" t="s">
        <v>4177</v>
      </c>
      <c r="J2560" t="s">
        <v>1444</v>
      </c>
      <c r="K2560">
        <v>0</v>
      </c>
      <c r="N2560" t="b">
        <v>0</v>
      </c>
      <c r="O2560" t="b">
        <v>1</v>
      </c>
      <c r="P2560" t="b">
        <v>0</v>
      </c>
      <c r="Q2560">
        <v>1</v>
      </c>
      <c r="R2560">
        <v>2</v>
      </c>
      <c r="S2560">
        <v>1</v>
      </c>
      <c r="T2560">
        <v>3</v>
      </c>
      <c r="U2560" t="b">
        <v>1</v>
      </c>
      <c r="V2560" t="s">
        <v>1071</v>
      </c>
      <c r="W2560" t="s">
        <v>4092</v>
      </c>
      <c r="X2560" t="s">
        <v>14893</v>
      </c>
      <c r="Y2560">
        <v>73</v>
      </c>
      <c r="Z2560">
        <v>73</v>
      </c>
      <c r="AA2560">
        <v>6</v>
      </c>
      <c r="AB2560">
        <v>6</v>
      </c>
      <c r="AC2560">
        <v>21</v>
      </c>
    </row>
    <row r="2561" spans="1:29">
      <c r="A2561">
        <v>2791</v>
      </c>
      <c r="B2561" t="s">
        <v>805</v>
      </c>
      <c r="C2561" t="s">
        <v>4178</v>
      </c>
      <c r="J2561" t="s">
        <v>1444</v>
      </c>
      <c r="K2561">
        <v>0</v>
      </c>
      <c r="N2561" t="b">
        <v>0</v>
      </c>
      <c r="O2561" t="b">
        <v>1</v>
      </c>
      <c r="P2561" t="b">
        <v>0</v>
      </c>
      <c r="Q2561">
        <v>1</v>
      </c>
      <c r="R2561">
        <v>2</v>
      </c>
      <c r="S2561">
        <v>1</v>
      </c>
      <c r="T2561">
        <v>3</v>
      </c>
      <c r="U2561" t="b">
        <v>1</v>
      </c>
      <c r="V2561" t="s">
        <v>1071</v>
      </c>
      <c r="W2561" t="s">
        <v>4092</v>
      </c>
      <c r="X2561" t="s">
        <v>14894</v>
      </c>
      <c r="Y2561">
        <v>74</v>
      </c>
      <c r="Z2561">
        <v>74</v>
      </c>
      <c r="AA2561">
        <v>6</v>
      </c>
      <c r="AB2561">
        <v>6</v>
      </c>
      <c r="AC2561">
        <v>21</v>
      </c>
    </row>
    <row r="2562" spans="1:29">
      <c r="A2562">
        <v>2792</v>
      </c>
      <c r="B2562" t="s">
        <v>805</v>
      </c>
      <c r="C2562" t="s">
        <v>4179</v>
      </c>
      <c r="J2562" t="s">
        <v>1444</v>
      </c>
      <c r="K2562">
        <v>0</v>
      </c>
      <c r="N2562" t="b">
        <v>0</v>
      </c>
      <c r="O2562" t="b">
        <v>1</v>
      </c>
      <c r="P2562" t="b">
        <v>0</v>
      </c>
      <c r="Q2562">
        <v>1</v>
      </c>
      <c r="R2562">
        <v>2</v>
      </c>
      <c r="S2562">
        <v>1</v>
      </c>
      <c r="T2562">
        <v>3</v>
      </c>
      <c r="U2562" t="b">
        <v>1</v>
      </c>
      <c r="V2562" t="s">
        <v>1071</v>
      </c>
      <c r="W2562" t="s">
        <v>4092</v>
      </c>
      <c r="X2562" t="s">
        <v>14895</v>
      </c>
      <c r="Y2562">
        <v>75</v>
      </c>
      <c r="Z2562">
        <v>75</v>
      </c>
      <c r="AA2562">
        <v>6</v>
      </c>
      <c r="AB2562">
        <v>6</v>
      </c>
      <c r="AC2562">
        <v>21</v>
      </c>
    </row>
    <row r="2563" spans="1:29">
      <c r="A2563">
        <v>2793</v>
      </c>
      <c r="B2563" t="s">
        <v>805</v>
      </c>
      <c r="C2563" t="s">
        <v>4180</v>
      </c>
      <c r="J2563" t="s">
        <v>1444</v>
      </c>
      <c r="K2563">
        <v>0</v>
      </c>
      <c r="N2563" t="b">
        <v>0</v>
      </c>
      <c r="O2563" t="b">
        <v>1</v>
      </c>
      <c r="P2563" t="b">
        <v>0</v>
      </c>
      <c r="Q2563">
        <v>1</v>
      </c>
      <c r="R2563">
        <v>2</v>
      </c>
      <c r="S2563">
        <v>1</v>
      </c>
      <c r="T2563">
        <v>3</v>
      </c>
      <c r="U2563" t="b">
        <v>1</v>
      </c>
      <c r="V2563" t="s">
        <v>1071</v>
      </c>
      <c r="W2563" t="s">
        <v>4092</v>
      </c>
      <c r="X2563" t="s">
        <v>14896</v>
      </c>
      <c r="Y2563">
        <v>76</v>
      </c>
      <c r="Z2563">
        <v>76</v>
      </c>
      <c r="AA2563">
        <v>6</v>
      </c>
      <c r="AB2563">
        <v>6</v>
      </c>
      <c r="AC2563">
        <v>21</v>
      </c>
    </row>
    <row r="2564" spans="1:29">
      <c r="A2564">
        <v>2794</v>
      </c>
      <c r="B2564" t="s">
        <v>805</v>
      </c>
      <c r="C2564" t="s">
        <v>4181</v>
      </c>
      <c r="J2564" t="s">
        <v>1444</v>
      </c>
      <c r="K2564">
        <v>0</v>
      </c>
      <c r="N2564" t="b">
        <v>0</v>
      </c>
      <c r="O2564" t="b">
        <v>1</v>
      </c>
      <c r="P2564" t="b">
        <v>0</v>
      </c>
      <c r="Q2564">
        <v>1</v>
      </c>
      <c r="R2564">
        <v>2</v>
      </c>
      <c r="S2564">
        <v>1</v>
      </c>
      <c r="T2564">
        <v>3</v>
      </c>
      <c r="U2564" t="b">
        <v>1</v>
      </c>
      <c r="V2564" t="s">
        <v>1071</v>
      </c>
      <c r="W2564" t="s">
        <v>4092</v>
      </c>
      <c r="X2564" t="s">
        <v>14941</v>
      </c>
      <c r="Y2564">
        <v>77</v>
      </c>
      <c r="Z2564">
        <v>77</v>
      </c>
      <c r="AA2564">
        <v>6</v>
      </c>
      <c r="AB2564">
        <v>6</v>
      </c>
      <c r="AC2564">
        <v>21</v>
      </c>
    </row>
    <row r="2565" spans="1:29">
      <c r="A2565">
        <v>2795</v>
      </c>
      <c r="B2565" t="s">
        <v>805</v>
      </c>
      <c r="C2565" t="s">
        <v>4182</v>
      </c>
      <c r="J2565" t="s">
        <v>1444</v>
      </c>
      <c r="K2565">
        <v>0</v>
      </c>
      <c r="N2565" t="b">
        <v>0</v>
      </c>
      <c r="O2565" t="b">
        <v>1</v>
      </c>
      <c r="P2565" t="b">
        <v>0</v>
      </c>
      <c r="Q2565">
        <v>1</v>
      </c>
      <c r="R2565">
        <v>2</v>
      </c>
      <c r="S2565">
        <v>1</v>
      </c>
      <c r="T2565">
        <v>3</v>
      </c>
      <c r="U2565" t="b">
        <v>1</v>
      </c>
      <c r="V2565" t="s">
        <v>1071</v>
      </c>
      <c r="W2565" t="s">
        <v>4092</v>
      </c>
      <c r="X2565" t="s">
        <v>14946</v>
      </c>
      <c r="Y2565">
        <v>78</v>
      </c>
      <c r="Z2565">
        <v>78</v>
      </c>
      <c r="AA2565">
        <v>6</v>
      </c>
      <c r="AB2565">
        <v>6</v>
      </c>
      <c r="AC2565">
        <v>21</v>
      </c>
    </row>
    <row r="2566" spans="1:29">
      <c r="A2566">
        <v>2796</v>
      </c>
      <c r="B2566" t="s">
        <v>805</v>
      </c>
      <c r="C2566" t="s">
        <v>4183</v>
      </c>
      <c r="J2566" t="s">
        <v>1444</v>
      </c>
      <c r="K2566">
        <v>0</v>
      </c>
      <c r="N2566" t="b">
        <v>0</v>
      </c>
      <c r="O2566" t="b">
        <v>1</v>
      </c>
      <c r="P2566" t="b">
        <v>0</v>
      </c>
      <c r="Q2566">
        <v>1</v>
      </c>
      <c r="R2566">
        <v>2</v>
      </c>
      <c r="S2566">
        <v>1</v>
      </c>
      <c r="T2566">
        <v>3</v>
      </c>
      <c r="U2566" t="b">
        <v>1</v>
      </c>
      <c r="V2566" t="s">
        <v>1071</v>
      </c>
      <c r="W2566" t="s">
        <v>4092</v>
      </c>
      <c r="X2566" t="s">
        <v>15537</v>
      </c>
      <c r="Y2566">
        <v>79</v>
      </c>
      <c r="Z2566">
        <v>79</v>
      </c>
      <c r="AA2566">
        <v>6</v>
      </c>
      <c r="AB2566">
        <v>6</v>
      </c>
      <c r="AC2566">
        <v>21</v>
      </c>
    </row>
    <row r="2567" spans="1:29">
      <c r="A2567">
        <v>2797</v>
      </c>
      <c r="B2567" t="s">
        <v>805</v>
      </c>
      <c r="C2567" t="s">
        <v>4184</v>
      </c>
      <c r="J2567" t="s">
        <v>1444</v>
      </c>
      <c r="K2567">
        <v>0</v>
      </c>
      <c r="N2567" t="b">
        <v>0</v>
      </c>
      <c r="O2567" t="b">
        <v>1</v>
      </c>
      <c r="P2567" t="b">
        <v>0</v>
      </c>
      <c r="Q2567">
        <v>1</v>
      </c>
      <c r="R2567">
        <v>2</v>
      </c>
      <c r="S2567">
        <v>1</v>
      </c>
      <c r="T2567">
        <v>3</v>
      </c>
      <c r="U2567" t="b">
        <v>1</v>
      </c>
      <c r="V2567" t="s">
        <v>1071</v>
      </c>
      <c r="W2567" t="s">
        <v>4092</v>
      </c>
      <c r="X2567" t="s">
        <v>15039</v>
      </c>
      <c r="Y2567">
        <v>80</v>
      </c>
      <c r="Z2567">
        <v>80</v>
      </c>
      <c r="AA2567">
        <v>6</v>
      </c>
      <c r="AB2567">
        <v>6</v>
      </c>
      <c r="AC2567">
        <v>21</v>
      </c>
    </row>
    <row r="2568" spans="1:29">
      <c r="A2568">
        <v>2798</v>
      </c>
      <c r="B2568" t="s">
        <v>805</v>
      </c>
      <c r="C2568" t="s">
        <v>4185</v>
      </c>
      <c r="J2568" t="s">
        <v>1444</v>
      </c>
      <c r="K2568">
        <v>0</v>
      </c>
      <c r="N2568" t="b">
        <v>0</v>
      </c>
      <c r="O2568" t="b">
        <v>1</v>
      </c>
      <c r="P2568" t="b">
        <v>0</v>
      </c>
      <c r="Q2568">
        <v>1</v>
      </c>
      <c r="R2568">
        <v>2</v>
      </c>
      <c r="S2568">
        <v>1</v>
      </c>
      <c r="T2568">
        <v>3</v>
      </c>
      <c r="U2568" t="b">
        <v>1</v>
      </c>
      <c r="V2568" t="s">
        <v>1071</v>
      </c>
      <c r="W2568" t="s">
        <v>4092</v>
      </c>
      <c r="X2568" t="s">
        <v>15040</v>
      </c>
      <c r="Y2568">
        <v>81</v>
      </c>
      <c r="Z2568">
        <v>81</v>
      </c>
      <c r="AA2568">
        <v>6</v>
      </c>
      <c r="AB2568">
        <v>6</v>
      </c>
      <c r="AC2568">
        <v>21</v>
      </c>
    </row>
    <row r="2569" spans="1:29">
      <c r="A2569">
        <v>2799</v>
      </c>
      <c r="B2569" t="s">
        <v>805</v>
      </c>
      <c r="C2569" t="s">
        <v>4186</v>
      </c>
      <c r="J2569" t="s">
        <v>1444</v>
      </c>
      <c r="K2569">
        <v>0</v>
      </c>
      <c r="N2569" t="b">
        <v>0</v>
      </c>
      <c r="O2569" t="b">
        <v>1</v>
      </c>
      <c r="P2569" t="b">
        <v>0</v>
      </c>
      <c r="Q2569">
        <v>1</v>
      </c>
      <c r="R2569">
        <v>2</v>
      </c>
      <c r="S2569">
        <v>1</v>
      </c>
      <c r="T2569">
        <v>3</v>
      </c>
      <c r="U2569" t="b">
        <v>1</v>
      </c>
      <c r="V2569" t="s">
        <v>1071</v>
      </c>
      <c r="W2569" t="s">
        <v>4092</v>
      </c>
      <c r="X2569" t="s">
        <v>15041</v>
      </c>
      <c r="Y2569">
        <v>82</v>
      </c>
      <c r="Z2569">
        <v>82</v>
      </c>
      <c r="AA2569">
        <v>6</v>
      </c>
      <c r="AB2569">
        <v>6</v>
      </c>
      <c r="AC2569">
        <v>21</v>
      </c>
    </row>
    <row r="2570" spans="1:29">
      <c r="A2570">
        <v>2800</v>
      </c>
      <c r="B2570" t="s">
        <v>805</v>
      </c>
      <c r="C2570" t="s">
        <v>4187</v>
      </c>
      <c r="J2570" t="s">
        <v>1444</v>
      </c>
      <c r="K2570">
        <v>0</v>
      </c>
      <c r="N2570" t="b">
        <v>0</v>
      </c>
      <c r="O2570" t="b">
        <v>1</v>
      </c>
      <c r="P2570" t="b">
        <v>0</v>
      </c>
      <c r="Q2570">
        <v>1</v>
      </c>
      <c r="R2570">
        <v>2</v>
      </c>
      <c r="S2570">
        <v>1</v>
      </c>
      <c r="T2570">
        <v>3</v>
      </c>
      <c r="U2570" t="b">
        <v>1</v>
      </c>
      <c r="V2570" t="s">
        <v>1071</v>
      </c>
      <c r="W2570" t="s">
        <v>4092</v>
      </c>
      <c r="X2570" t="s">
        <v>15042</v>
      </c>
      <c r="Y2570">
        <v>83</v>
      </c>
      <c r="Z2570">
        <v>83</v>
      </c>
      <c r="AA2570">
        <v>6</v>
      </c>
      <c r="AB2570">
        <v>6</v>
      </c>
      <c r="AC2570">
        <v>21</v>
      </c>
    </row>
    <row r="2571" spans="1:29">
      <c r="A2571">
        <v>2801</v>
      </c>
      <c r="B2571" t="s">
        <v>805</v>
      </c>
      <c r="C2571" t="s">
        <v>4188</v>
      </c>
      <c r="J2571" t="s">
        <v>1444</v>
      </c>
      <c r="K2571">
        <v>0</v>
      </c>
      <c r="N2571" t="b">
        <v>0</v>
      </c>
      <c r="O2571" t="b">
        <v>1</v>
      </c>
      <c r="P2571" t="b">
        <v>0</v>
      </c>
      <c r="Q2571">
        <v>1</v>
      </c>
      <c r="R2571">
        <v>2</v>
      </c>
      <c r="S2571">
        <v>1</v>
      </c>
      <c r="T2571">
        <v>3</v>
      </c>
      <c r="U2571" t="b">
        <v>1</v>
      </c>
      <c r="V2571" t="s">
        <v>1071</v>
      </c>
      <c r="W2571" t="s">
        <v>4092</v>
      </c>
      <c r="X2571" t="s">
        <v>15043</v>
      </c>
      <c r="Y2571">
        <v>84</v>
      </c>
      <c r="Z2571">
        <v>84</v>
      </c>
      <c r="AA2571">
        <v>6</v>
      </c>
      <c r="AB2571">
        <v>6</v>
      </c>
      <c r="AC2571">
        <v>21</v>
      </c>
    </row>
    <row r="2572" spans="1:29">
      <c r="A2572">
        <v>2802</v>
      </c>
      <c r="B2572" t="s">
        <v>805</v>
      </c>
      <c r="C2572" t="s">
        <v>4189</v>
      </c>
      <c r="J2572" t="s">
        <v>1444</v>
      </c>
      <c r="K2572">
        <v>0</v>
      </c>
      <c r="N2572" t="b">
        <v>0</v>
      </c>
      <c r="O2572" t="b">
        <v>1</v>
      </c>
      <c r="P2572" t="b">
        <v>0</v>
      </c>
      <c r="Q2572">
        <v>1</v>
      </c>
      <c r="R2572">
        <v>2</v>
      </c>
      <c r="S2572">
        <v>1</v>
      </c>
      <c r="T2572">
        <v>3</v>
      </c>
      <c r="U2572" t="b">
        <v>1</v>
      </c>
      <c r="V2572" t="s">
        <v>1071</v>
      </c>
      <c r="W2572" t="s">
        <v>4092</v>
      </c>
      <c r="X2572" t="s">
        <v>15044</v>
      </c>
      <c r="Y2572">
        <v>85</v>
      </c>
      <c r="Z2572">
        <v>85</v>
      </c>
      <c r="AA2572">
        <v>6</v>
      </c>
      <c r="AB2572">
        <v>6</v>
      </c>
      <c r="AC2572">
        <v>21</v>
      </c>
    </row>
    <row r="2573" spans="1:29">
      <c r="A2573">
        <v>2805</v>
      </c>
      <c r="B2573" t="s">
        <v>805</v>
      </c>
      <c r="C2573" t="s">
        <v>4190</v>
      </c>
      <c r="J2573" t="s">
        <v>1444</v>
      </c>
      <c r="K2573">
        <v>0</v>
      </c>
      <c r="N2573" t="b">
        <v>0</v>
      </c>
      <c r="O2573" t="b">
        <v>1</v>
      </c>
      <c r="P2573" t="b">
        <v>0</v>
      </c>
      <c r="Q2573">
        <v>1</v>
      </c>
      <c r="R2573">
        <v>2</v>
      </c>
      <c r="S2573">
        <v>1</v>
      </c>
      <c r="T2573">
        <v>3</v>
      </c>
      <c r="U2573" t="b">
        <v>1</v>
      </c>
      <c r="V2573" t="s">
        <v>1071</v>
      </c>
      <c r="W2573" t="s">
        <v>4092</v>
      </c>
      <c r="X2573" t="s">
        <v>14445</v>
      </c>
      <c r="Y2573">
        <v>39</v>
      </c>
      <c r="Z2573">
        <v>39</v>
      </c>
      <c r="AA2573">
        <v>8</v>
      </c>
      <c r="AB2573">
        <v>8</v>
      </c>
      <c r="AC2573">
        <v>21</v>
      </c>
    </row>
    <row r="2574" spans="1:29">
      <c r="A2574">
        <v>2806</v>
      </c>
      <c r="B2574" t="s">
        <v>805</v>
      </c>
      <c r="C2574" t="s">
        <v>4191</v>
      </c>
      <c r="J2574" t="s">
        <v>1444</v>
      </c>
      <c r="K2574">
        <v>0</v>
      </c>
      <c r="N2574" t="b">
        <v>0</v>
      </c>
      <c r="O2574" t="b">
        <v>1</v>
      </c>
      <c r="P2574" t="b">
        <v>0</v>
      </c>
      <c r="Q2574">
        <v>1</v>
      </c>
      <c r="R2574">
        <v>2</v>
      </c>
      <c r="S2574">
        <v>1</v>
      </c>
      <c r="T2574">
        <v>3</v>
      </c>
      <c r="U2574" t="b">
        <v>1</v>
      </c>
      <c r="V2574" t="s">
        <v>1071</v>
      </c>
      <c r="W2574" t="s">
        <v>4092</v>
      </c>
      <c r="X2574" t="s">
        <v>14750</v>
      </c>
      <c r="Y2574">
        <v>40</v>
      </c>
      <c r="Z2574">
        <v>40</v>
      </c>
      <c r="AA2574">
        <v>8</v>
      </c>
      <c r="AB2574">
        <v>8</v>
      </c>
      <c r="AC2574">
        <v>21</v>
      </c>
    </row>
    <row r="2575" spans="1:29">
      <c r="A2575">
        <v>2807</v>
      </c>
      <c r="B2575" t="s">
        <v>805</v>
      </c>
      <c r="C2575" t="s">
        <v>4192</v>
      </c>
      <c r="J2575" t="s">
        <v>1444</v>
      </c>
      <c r="K2575">
        <v>0</v>
      </c>
      <c r="N2575" t="b">
        <v>0</v>
      </c>
      <c r="O2575" t="b">
        <v>1</v>
      </c>
      <c r="P2575" t="b">
        <v>0</v>
      </c>
      <c r="Q2575">
        <v>1</v>
      </c>
      <c r="R2575">
        <v>2</v>
      </c>
      <c r="S2575">
        <v>1</v>
      </c>
      <c r="T2575">
        <v>3</v>
      </c>
      <c r="U2575" t="b">
        <v>1</v>
      </c>
      <c r="V2575" t="s">
        <v>1071</v>
      </c>
      <c r="W2575" t="s">
        <v>4092</v>
      </c>
      <c r="X2575" t="s">
        <v>14751</v>
      </c>
      <c r="Y2575">
        <v>41</v>
      </c>
      <c r="Z2575">
        <v>41</v>
      </c>
      <c r="AA2575">
        <v>7</v>
      </c>
      <c r="AB2575">
        <v>7</v>
      </c>
      <c r="AC2575">
        <v>21</v>
      </c>
    </row>
    <row r="2576" spans="1:29">
      <c r="A2576">
        <v>2808</v>
      </c>
      <c r="B2576" t="s">
        <v>805</v>
      </c>
      <c r="C2576" t="s">
        <v>4193</v>
      </c>
      <c r="J2576" t="s">
        <v>1444</v>
      </c>
      <c r="K2576">
        <v>0</v>
      </c>
      <c r="N2576" t="b">
        <v>0</v>
      </c>
      <c r="O2576" t="b">
        <v>1</v>
      </c>
      <c r="P2576" t="b">
        <v>0</v>
      </c>
      <c r="Q2576">
        <v>1</v>
      </c>
      <c r="R2576">
        <v>2</v>
      </c>
      <c r="S2576">
        <v>1</v>
      </c>
      <c r="T2576">
        <v>3</v>
      </c>
      <c r="U2576" t="b">
        <v>1</v>
      </c>
      <c r="V2576" t="s">
        <v>1071</v>
      </c>
      <c r="W2576" t="s">
        <v>4092</v>
      </c>
      <c r="X2576" t="s">
        <v>14671</v>
      </c>
      <c r="Y2576">
        <v>42</v>
      </c>
      <c r="Z2576">
        <v>42</v>
      </c>
      <c r="AA2576">
        <v>8</v>
      </c>
      <c r="AB2576">
        <v>8</v>
      </c>
      <c r="AC2576">
        <v>21</v>
      </c>
    </row>
    <row r="2577" spans="1:29">
      <c r="A2577">
        <v>2809</v>
      </c>
      <c r="B2577" t="s">
        <v>805</v>
      </c>
      <c r="C2577" t="s">
        <v>4194</v>
      </c>
      <c r="J2577" t="s">
        <v>1444</v>
      </c>
      <c r="K2577">
        <v>0</v>
      </c>
      <c r="N2577" t="b">
        <v>0</v>
      </c>
      <c r="O2577" t="b">
        <v>1</v>
      </c>
      <c r="P2577" t="b">
        <v>0</v>
      </c>
      <c r="Q2577">
        <v>1</v>
      </c>
      <c r="R2577">
        <v>2</v>
      </c>
      <c r="S2577">
        <v>1</v>
      </c>
      <c r="T2577">
        <v>3</v>
      </c>
      <c r="U2577" t="b">
        <v>1</v>
      </c>
      <c r="V2577" t="s">
        <v>1071</v>
      </c>
      <c r="W2577" t="s">
        <v>4092</v>
      </c>
      <c r="X2577" t="s">
        <v>14674</v>
      </c>
      <c r="Y2577">
        <v>43</v>
      </c>
      <c r="Z2577">
        <v>43</v>
      </c>
      <c r="AA2577">
        <v>7</v>
      </c>
      <c r="AB2577">
        <v>7</v>
      </c>
      <c r="AC2577">
        <v>21</v>
      </c>
    </row>
    <row r="2578" spans="1:29">
      <c r="A2578">
        <v>2810</v>
      </c>
      <c r="B2578" t="s">
        <v>805</v>
      </c>
      <c r="C2578" t="s">
        <v>4195</v>
      </c>
      <c r="J2578" t="s">
        <v>1444</v>
      </c>
      <c r="K2578">
        <v>0</v>
      </c>
      <c r="N2578" t="b">
        <v>0</v>
      </c>
      <c r="O2578" t="b">
        <v>1</v>
      </c>
      <c r="P2578" t="b">
        <v>0</v>
      </c>
      <c r="Q2578">
        <v>1</v>
      </c>
      <c r="R2578">
        <v>2</v>
      </c>
      <c r="S2578">
        <v>1</v>
      </c>
      <c r="T2578">
        <v>3</v>
      </c>
      <c r="U2578" t="b">
        <v>1</v>
      </c>
      <c r="V2578" t="s">
        <v>1071</v>
      </c>
      <c r="W2578" t="s">
        <v>4092</v>
      </c>
      <c r="X2578" t="s">
        <v>14754</v>
      </c>
      <c r="Y2578">
        <v>44</v>
      </c>
      <c r="Z2578">
        <v>44</v>
      </c>
      <c r="AA2578">
        <v>8</v>
      </c>
      <c r="AB2578">
        <v>8</v>
      </c>
      <c r="AC2578">
        <v>21</v>
      </c>
    </row>
    <row r="2579" spans="1:29">
      <c r="A2579">
        <v>2811</v>
      </c>
      <c r="B2579" t="s">
        <v>805</v>
      </c>
      <c r="C2579" t="s">
        <v>4196</v>
      </c>
      <c r="J2579" t="s">
        <v>1444</v>
      </c>
      <c r="K2579">
        <v>0</v>
      </c>
      <c r="N2579" t="b">
        <v>0</v>
      </c>
      <c r="O2579" t="b">
        <v>1</v>
      </c>
      <c r="P2579" t="b">
        <v>0</v>
      </c>
      <c r="Q2579">
        <v>1</v>
      </c>
      <c r="R2579">
        <v>2</v>
      </c>
      <c r="S2579">
        <v>1</v>
      </c>
      <c r="T2579">
        <v>3</v>
      </c>
      <c r="U2579" t="b">
        <v>1</v>
      </c>
      <c r="V2579" t="s">
        <v>1071</v>
      </c>
      <c r="W2579" t="s">
        <v>4092</v>
      </c>
      <c r="X2579" t="s">
        <v>14755</v>
      </c>
      <c r="Y2579">
        <v>45</v>
      </c>
      <c r="Z2579">
        <v>45</v>
      </c>
      <c r="AA2579">
        <v>7</v>
      </c>
      <c r="AB2579">
        <v>7</v>
      </c>
      <c r="AC2579">
        <v>21</v>
      </c>
    </row>
    <row r="2580" spans="1:29">
      <c r="A2580">
        <v>2812</v>
      </c>
      <c r="B2580" t="s">
        <v>805</v>
      </c>
      <c r="C2580" t="s">
        <v>4197</v>
      </c>
      <c r="J2580" t="s">
        <v>1444</v>
      </c>
      <c r="K2580">
        <v>0</v>
      </c>
      <c r="N2580" t="b">
        <v>0</v>
      </c>
      <c r="O2580" t="b">
        <v>1</v>
      </c>
      <c r="P2580" t="b">
        <v>0</v>
      </c>
      <c r="Q2580">
        <v>1</v>
      </c>
      <c r="R2580">
        <v>2</v>
      </c>
      <c r="S2580">
        <v>1</v>
      </c>
      <c r="T2580">
        <v>3</v>
      </c>
      <c r="U2580" t="b">
        <v>1</v>
      </c>
      <c r="V2580" t="s">
        <v>1071</v>
      </c>
      <c r="W2580" t="s">
        <v>4092</v>
      </c>
      <c r="X2580" t="s">
        <v>14758</v>
      </c>
      <c r="Y2580">
        <v>46</v>
      </c>
      <c r="Z2580">
        <v>46</v>
      </c>
      <c r="AA2580">
        <v>8</v>
      </c>
      <c r="AB2580">
        <v>8</v>
      </c>
      <c r="AC2580">
        <v>21</v>
      </c>
    </row>
    <row r="2581" spans="1:29">
      <c r="A2581">
        <v>2813</v>
      </c>
      <c r="B2581" t="s">
        <v>805</v>
      </c>
      <c r="C2581" t="s">
        <v>4198</v>
      </c>
      <c r="J2581" t="s">
        <v>1444</v>
      </c>
      <c r="K2581">
        <v>0</v>
      </c>
      <c r="N2581" t="b">
        <v>0</v>
      </c>
      <c r="O2581" t="b">
        <v>1</v>
      </c>
      <c r="P2581" t="b">
        <v>0</v>
      </c>
      <c r="Q2581">
        <v>1</v>
      </c>
      <c r="R2581">
        <v>2</v>
      </c>
      <c r="S2581">
        <v>1</v>
      </c>
      <c r="T2581">
        <v>3</v>
      </c>
      <c r="U2581" t="b">
        <v>1</v>
      </c>
      <c r="V2581" t="s">
        <v>1071</v>
      </c>
      <c r="W2581" t="s">
        <v>4092</v>
      </c>
      <c r="X2581" t="s">
        <v>14760</v>
      </c>
      <c r="Y2581">
        <v>47</v>
      </c>
      <c r="Z2581">
        <v>47</v>
      </c>
      <c r="AA2581">
        <v>8</v>
      </c>
      <c r="AB2581">
        <v>8</v>
      </c>
      <c r="AC2581">
        <v>21</v>
      </c>
    </row>
    <row r="2582" spans="1:29">
      <c r="A2582">
        <v>2814</v>
      </c>
      <c r="B2582" t="s">
        <v>805</v>
      </c>
      <c r="C2582" t="s">
        <v>4199</v>
      </c>
      <c r="J2582" t="s">
        <v>1444</v>
      </c>
      <c r="K2582">
        <v>0</v>
      </c>
      <c r="N2582" t="b">
        <v>0</v>
      </c>
      <c r="O2582" t="b">
        <v>1</v>
      </c>
      <c r="P2582" t="b">
        <v>0</v>
      </c>
      <c r="Q2582">
        <v>1</v>
      </c>
      <c r="R2582">
        <v>2</v>
      </c>
      <c r="S2582">
        <v>1</v>
      </c>
      <c r="T2582">
        <v>3</v>
      </c>
      <c r="U2582" t="b">
        <v>1</v>
      </c>
      <c r="V2582" t="s">
        <v>1071</v>
      </c>
      <c r="W2582" t="s">
        <v>4092</v>
      </c>
      <c r="X2582" t="s">
        <v>14762</v>
      </c>
      <c r="Y2582">
        <v>48</v>
      </c>
      <c r="Z2582">
        <v>48</v>
      </c>
      <c r="AA2582">
        <v>8</v>
      </c>
      <c r="AB2582">
        <v>8</v>
      </c>
      <c r="AC2582">
        <v>21</v>
      </c>
    </row>
    <row r="2583" spans="1:29">
      <c r="A2583">
        <v>2815</v>
      </c>
      <c r="B2583" t="s">
        <v>805</v>
      </c>
      <c r="C2583" t="s">
        <v>4200</v>
      </c>
      <c r="J2583" t="s">
        <v>1444</v>
      </c>
      <c r="K2583">
        <v>0</v>
      </c>
      <c r="N2583" t="b">
        <v>0</v>
      </c>
      <c r="O2583" t="b">
        <v>1</v>
      </c>
      <c r="P2583" t="b">
        <v>0</v>
      </c>
      <c r="Q2583">
        <v>1</v>
      </c>
      <c r="R2583">
        <v>2</v>
      </c>
      <c r="S2583">
        <v>1</v>
      </c>
      <c r="T2583">
        <v>3</v>
      </c>
      <c r="U2583" t="b">
        <v>1</v>
      </c>
      <c r="V2583" t="s">
        <v>1071</v>
      </c>
      <c r="W2583" t="s">
        <v>4092</v>
      </c>
      <c r="X2583" t="s">
        <v>14764</v>
      </c>
      <c r="Y2583">
        <v>49</v>
      </c>
      <c r="Z2583">
        <v>49</v>
      </c>
      <c r="AA2583">
        <v>8</v>
      </c>
      <c r="AB2583">
        <v>8</v>
      </c>
      <c r="AC2583">
        <v>21</v>
      </c>
    </row>
    <row r="2584" spans="1:29">
      <c r="A2584">
        <v>2816</v>
      </c>
      <c r="B2584" t="s">
        <v>805</v>
      </c>
      <c r="C2584" t="s">
        <v>4201</v>
      </c>
      <c r="J2584" t="s">
        <v>1444</v>
      </c>
      <c r="K2584">
        <v>0</v>
      </c>
      <c r="N2584" t="b">
        <v>0</v>
      </c>
      <c r="O2584" t="b">
        <v>1</v>
      </c>
      <c r="P2584" t="b">
        <v>0</v>
      </c>
      <c r="Q2584">
        <v>1</v>
      </c>
      <c r="R2584">
        <v>2</v>
      </c>
      <c r="S2584">
        <v>1</v>
      </c>
      <c r="T2584">
        <v>3</v>
      </c>
      <c r="U2584" t="b">
        <v>1</v>
      </c>
      <c r="V2584" t="s">
        <v>1071</v>
      </c>
      <c r="W2584" t="s">
        <v>4092</v>
      </c>
      <c r="X2584" t="s">
        <v>14492</v>
      </c>
      <c r="Y2584">
        <v>50</v>
      </c>
      <c r="Z2584">
        <v>50</v>
      </c>
      <c r="AA2584">
        <v>8</v>
      </c>
      <c r="AB2584">
        <v>8</v>
      </c>
      <c r="AC2584">
        <v>21</v>
      </c>
    </row>
    <row r="2585" spans="1:29">
      <c r="A2585">
        <v>2817</v>
      </c>
      <c r="B2585" t="s">
        <v>805</v>
      </c>
      <c r="C2585" t="s">
        <v>4202</v>
      </c>
      <c r="J2585" t="s">
        <v>1444</v>
      </c>
      <c r="K2585">
        <v>0</v>
      </c>
      <c r="N2585" t="b">
        <v>0</v>
      </c>
      <c r="O2585" t="b">
        <v>1</v>
      </c>
      <c r="P2585" t="b">
        <v>0</v>
      </c>
      <c r="Q2585">
        <v>1</v>
      </c>
      <c r="R2585">
        <v>2</v>
      </c>
      <c r="S2585">
        <v>1</v>
      </c>
      <c r="T2585">
        <v>3</v>
      </c>
      <c r="U2585" t="b">
        <v>1</v>
      </c>
      <c r="V2585" t="s">
        <v>1071</v>
      </c>
      <c r="W2585" t="s">
        <v>4092</v>
      </c>
      <c r="X2585" t="s">
        <v>14493</v>
      </c>
      <c r="Y2585">
        <v>51</v>
      </c>
      <c r="Z2585">
        <v>51</v>
      </c>
      <c r="AA2585">
        <v>8</v>
      </c>
      <c r="AB2585">
        <v>8</v>
      </c>
      <c r="AC2585">
        <v>21</v>
      </c>
    </row>
    <row r="2586" spans="1:29">
      <c r="A2586">
        <v>2818</v>
      </c>
      <c r="B2586" t="s">
        <v>805</v>
      </c>
      <c r="C2586" t="s">
        <v>4203</v>
      </c>
      <c r="J2586" t="s">
        <v>1444</v>
      </c>
      <c r="K2586">
        <v>0</v>
      </c>
      <c r="N2586" t="b">
        <v>0</v>
      </c>
      <c r="O2586" t="b">
        <v>1</v>
      </c>
      <c r="P2586" t="b">
        <v>0</v>
      </c>
      <c r="Q2586">
        <v>1</v>
      </c>
      <c r="R2586">
        <v>2</v>
      </c>
      <c r="S2586">
        <v>1</v>
      </c>
      <c r="T2586">
        <v>3</v>
      </c>
      <c r="U2586" t="b">
        <v>1</v>
      </c>
      <c r="V2586" t="s">
        <v>1071</v>
      </c>
      <c r="W2586" t="s">
        <v>4092</v>
      </c>
      <c r="X2586" t="s">
        <v>14494</v>
      </c>
      <c r="Y2586">
        <v>52</v>
      </c>
      <c r="Z2586">
        <v>52</v>
      </c>
      <c r="AA2586">
        <v>8</v>
      </c>
      <c r="AB2586">
        <v>8</v>
      </c>
      <c r="AC2586">
        <v>21</v>
      </c>
    </row>
    <row r="2587" spans="1:29">
      <c r="A2587">
        <v>2819</v>
      </c>
      <c r="B2587" t="s">
        <v>805</v>
      </c>
      <c r="C2587" t="s">
        <v>4204</v>
      </c>
      <c r="J2587" t="s">
        <v>1444</v>
      </c>
      <c r="K2587">
        <v>0</v>
      </c>
      <c r="N2587" t="b">
        <v>0</v>
      </c>
      <c r="O2587" t="b">
        <v>1</v>
      </c>
      <c r="P2587" t="b">
        <v>0</v>
      </c>
      <c r="Q2587">
        <v>1</v>
      </c>
      <c r="R2587">
        <v>2</v>
      </c>
      <c r="S2587">
        <v>1</v>
      </c>
      <c r="T2587">
        <v>3</v>
      </c>
      <c r="U2587" t="b">
        <v>1</v>
      </c>
      <c r="V2587" t="s">
        <v>1071</v>
      </c>
      <c r="W2587" t="s">
        <v>4092</v>
      </c>
      <c r="X2587" t="s">
        <v>14495</v>
      </c>
      <c r="Y2587">
        <v>53</v>
      </c>
      <c r="Z2587">
        <v>53</v>
      </c>
      <c r="AA2587">
        <v>8</v>
      </c>
      <c r="AB2587">
        <v>8</v>
      </c>
      <c r="AC2587">
        <v>21</v>
      </c>
    </row>
    <row r="2588" spans="1:29">
      <c r="A2588">
        <v>2820</v>
      </c>
      <c r="B2588" t="s">
        <v>805</v>
      </c>
      <c r="C2588" t="s">
        <v>4205</v>
      </c>
      <c r="J2588" t="s">
        <v>1444</v>
      </c>
      <c r="K2588">
        <v>0</v>
      </c>
      <c r="N2588" t="b">
        <v>1</v>
      </c>
      <c r="O2588" t="b">
        <v>0</v>
      </c>
      <c r="P2588" t="b">
        <v>0</v>
      </c>
      <c r="Q2588">
        <v>1</v>
      </c>
      <c r="R2588">
        <v>2</v>
      </c>
      <c r="S2588">
        <v>1</v>
      </c>
      <c r="T2588">
        <v>3</v>
      </c>
      <c r="U2588" t="b">
        <v>1</v>
      </c>
      <c r="V2588" t="s">
        <v>1071</v>
      </c>
      <c r="W2588" t="s">
        <v>4092</v>
      </c>
      <c r="X2588" t="s">
        <v>14761</v>
      </c>
      <c r="Y2588">
        <v>48</v>
      </c>
      <c r="Z2588">
        <v>48</v>
      </c>
      <c r="AA2588">
        <v>7</v>
      </c>
      <c r="AB2588">
        <v>7</v>
      </c>
      <c r="AC2588">
        <v>21</v>
      </c>
    </row>
    <row r="2589" spans="1:29">
      <c r="A2589">
        <v>2821</v>
      </c>
      <c r="B2589" t="s">
        <v>805</v>
      </c>
      <c r="C2589" t="s">
        <v>4206</v>
      </c>
      <c r="J2589" t="s">
        <v>1444</v>
      </c>
      <c r="K2589">
        <v>0</v>
      </c>
      <c r="N2589" t="b">
        <v>1</v>
      </c>
      <c r="O2589" t="b">
        <v>0</v>
      </c>
      <c r="P2589" t="b">
        <v>0</v>
      </c>
      <c r="Q2589">
        <v>1</v>
      </c>
      <c r="R2589">
        <v>2</v>
      </c>
      <c r="S2589">
        <v>1</v>
      </c>
      <c r="T2589">
        <v>3</v>
      </c>
      <c r="U2589" t="b">
        <v>1</v>
      </c>
      <c r="V2589" t="s">
        <v>1071</v>
      </c>
      <c r="W2589" t="s">
        <v>4092</v>
      </c>
      <c r="X2589" t="s">
        <v>14763</v>
      </c>
      <c r="Y2589">
        <v>49</v>
      </c>
      <c r="Z2589">
        <v>49</v>
      </c>
      <c r="AA2589">
        <v>7</v>
      </c>
      <c r="AB2589">
        <v>7</v>
      </c>
      <c r="AC2589">
        <v>21</v>
      </c>
    </row>
    <row r="2590" spans="1:29">
      <c r="A2590">
        <v>2822</v>
      </c>
      <c r="B2590" t="s">
        <v>805</v>
      </c>
      <c r="C2590" t="s">
        <v>4207</v>
      </c>
      <c r="J2590" t="s">
        <v>1444</v>
      </c>
      <c r="K2590">
        <v>0</v>
      </c>
      <c r="N2590" t="b">
        <v>1</v>
      </c>
      <c r="O2590" t="b">
        <v>0</v>
      </c>
      <c r="P2590" t="b">
        <v>0</v>
      </c>
      <c r="Q2590">
        <v>1</v>
      </c>
      <c r="R2590">
        <v>2</v>
      </c>
      <c r="S2590">
        <v>1</v>
      </c>
      <c r="T2590">
        <v>3</v>
      </c>
      <c r="U2590" t="b">
        <v>1</v>
      </c>
      <c r="V2590" t="s">
        <v>1071</v>
      </c>
      <c r="W2590" t="s">
        <v>4092</v>
      </c>
      <c r="X2590" t="s">
        <v>14765</v>
      </c>
      <c r="Y2590">
        <v>50</v>
      </c>
      <c r="Z2590">
        <v>50</v>
      </c>
      <c r="AA2590">
        <v>7</v>
      </c>
      <c r="AB2590">
        <v>7</v>
      </c>
      <c r="AC2590">
        <v>21</v>
      </c>
    </row>
    <row r="2591" spans="1:29">
      <c r="A2591">
        <v>2823</v>
      </c>
      <c r="B2591" t="s">
        <v>805</v>
      </c>
      <c r="C2591" t="s">
        <v>4208</v>
      </c>
      <c r="J2591" t="s">
        <v>1444</v>
      </c>
      <c r="K2591">
        <v>0</v>
      </c>
      <c r="N2591" t="b">
        <v>1</v>
      </c>
      <c r="O2591" t="b">
        <v>0</v>
      </c>
      <c r="P2591" t="b">
        <v>0</v>
      </c>
      <c r="Q2591">
        <v>1</v>
      </c>
      <c r="R2591">
        <v>2</v>
      </c>
      <c r="S2591">
        <v>1</v>
      </c>
      <c r="T2591">
        <v>3</v>
      </c>
      <c r="U2591" t="b">
        <v>1</v>
      </c>
      <c r="V2591" t="s">
        <v>1071</v>
      </c>
      <c r="W2591" t="s">
        <v>4092</v>
      </c>
      <c r="X2591" t="s">
        <v>14766</v>
      </c>
      <c r="Y2591">
        <v>51</v>
      </c>
      <c r="Z2591">
        <v>51</v>
      </c>
      <c r="AA2591">
        <v>7</v>
      </c>
      <c r="AB2591">
        <v>7</v>
      </c>
      <c r="AC2591">
        <v>21</v>
      </c>
    </row>
    <row r="2592" spans="1:29">
      <c r="A2592">
        <v>2824</v>
      </c>
      <c r="B2592" t="s">
        <v>805</v>
      </c>
      <c r="C2592" t="s">
        <v>4209</v>
      </c>
      <c r="J2592" t="s">
        <v>1444</v>
      </c>
      <c r="K2592">
        <v>0</v>
      </c>
      <c r="N2592" t="b">
        <v>1</v>
      </c>
      <c r="O2592" t="b">
        <v>0</v>
      </c>
      <c r="P2592" t="b">
        <v>0</v>
      </c>
      <c r="Q2592">
        <v>1</v>
      </c>
      <c r="R2592">
        <v>2</v>
      </c>
      <c r="S2592">
        <v>1</v>
      </c>
      <c r="T2592">
        <v>3</v>
      </c>
      <c r="U2592" t="b">
        <v>1</v>
      </c>
      <c r="V2592" t="s">
        <v>1071</v>
      </c>
      <c r="W2592" t="s">
        <v>4092</v>
      </c>
      <c r="X2592" t="s">
        <v>14837</v>
      </c>
      <c r="Y2592">
        <v>52</v>
      </c>
      <c r="Z2592">
        <v>52</v>
      </c>
      <c r="AA2592">
        <v>7</v>
      </c>
      <c r="AB2592">
        <v>7</v>
      </c>
      <c r="AC2592">
        <v>21</v>
      </c>
    </row>
    <row r="2593" spans="1:29">
      <c r="A2593">
        <v>2825</v>
      </c>
      <c r="B2593" t="s">
        <v>805</v>
      </c>
      <c r="C2593" t="s">
        <v>4210</v>
      </c>
      <c r="J2593" t="s">
        <v>1444</v>
      </c>
      <c r="K2593">
        <v>0</v>
      </c>
      <c r="N2593" t="b">
        <v>1</v>
      </c>
      <c r="O2593" t="b">
        <v>0</v>
      </c>
      <c r="P2593" t="b">
        <v>0</v>
      </c>
      <c r="Q2593">
        <v>1</v>
      </c>
      <c r="R2593">
        <v>2</v>
      </c>
      <c r="S2593">
        <v>1</v>
      </c>
      <c r="T2593">
        <v>3</v>
      </c>
      <c r="U2593" t="b">
        <v>1</v>
      </c>
      <c r="V2593" t="s">
        <v>1071</v>
      </c>
      <c r="W2593" t="s">
        <v>4092</v>
      </c>
      <c r="X2593" t="s">
        <v>14840</v>
      </c>
      <c r="Y2593">
        <v>53</v>
      </c>
      <c r="Z2593">
        <v>53</v>
      </c>
      <c r="AA2593">
        <v>7</v>
      </c>
      <c r="AB2593">
        <v>7</v>
      </c>
      <c r="AC2593">
        <v>21</v>
      </c>
    </row>
    <row r="2594" spans="1:29">
      <c r="A2594">
        <v>2826</v>
      </c>
      <c r="B2594" t="s">
        <v>805</v>
      </c>
      <c r="C2594" t="s">
        <v>4211</v>
      </c>
      <c r="J2594" t="s">
        <v>1444</v>
      </c>
      <c r="K2594">
        <v>0</v>
      </c>
      <c r="N2594" t="b">
        <v>0</v>
      </c>
      <c r="O2594" t="b">
        <v>1</v>
      </c>
      <c r="P2594" t="b">
        <v>0</v>
      </c>
      <c r="Q2594">
        <v>1</v>
      </c>
      <c r="R2594">
        <v>2</v>
      </c>
      <c r="S2594">
        <v>1</v>
      </c>
      <c r="T2594">
        <v>3</v>
      </c>
      <c r="U2594" t="b">
        <v>1</v>
      </c>
      <c r="V2594" t="s">
        <v>1071</v>
      </c>
      <c r="W2594" t="s">
        <v>4092</v>
      </c>
      <c r="X2594" t="s">
        <v>14843</v>
      </c>
      <c r="Y2594">
        <v>54</v>
      </c>
      <c r="Z2594">
        <v>54</v>
      </c>
      <c r="AA2594">
        <v>7</v>
      </c>
      <c r="AB2594">
        <v>7</v>
      </c>
      <c r="AC2594">
        <v>21</v>
      </c>
    </row>
    <row r="2595" spans="1:29">
      <c r="A2595">
        <v>2827</v>
      </c>
      <c r="B2595" t="s">
        <v>805</v>
      </c>
      <c r="C2595" t="s">
        <v>4212</v>
      </c>
      <c r="J2595" t="s">
        <v>1444</v>
      </c>
      <c r="K2595">
        <v>0</v>
      </c>
      <c r="N2595" t="b">
        <v>0</v>
      </c>
      <c r="O2595" t="b">
        <v>1</v>
      </c>
      <c r="P2595" t="b">
        <v>0</v>
      </c>
      <c r="Q2595">
        <v>1</v>
      </c>
      <c r="R2595">
        <v>2</v>
      </c>
      <c r="S2595">
        <v>1</v>
      </c>
      <c r="T2595">
        <v>3</v>
      </c>
      <c r="U2595" t="b">
        <v>1</v>
      </c>
      <c r="V2595" t="s">
        <v>1071</v>
      </c>
      <c r="W2595" t="s">
        <v>4092</v>
      </c>
      <c r="X2595" t="s">
        <v>14497</v>
      </c>
      <c r="Y2595">
        <v>55</v>
      </c>
      <c r="Z2595">
        <v>55</v>
      </c>
      <c r="AA2595">
        <v>8</v>
      </c>
      <c r="AB2595">
        <v>8</v>
      </c>
      <c r="AC2595">
        <v>21</v>
      </c>
    </row>
    <row r="2596" spans="1:29">
      <c r="A2596">
        <v>2828</v>
      </c>
      <c r="B2596" t="s">
        <v>805</v>
      </c>
      <c r="C2596" t="s">
        <v>4213</v>
      </c>
      <c r="J2596" t="s">
        <v>1444</v>
      </c>
      <c r="K2596">
        <v>0</v>
      </c>
      <c r="N2596" t="b">
        <v>0</v>
      </c>
      <c r="O2596" t="b">
        <v>1</v>
      </c>
      <c r="P2596" t="b">
        <v>0</v>
      </c>
      <c r="Q2596">
        <v>1</v>
      </c>
      <c r="R2596">
        <v>2</v>
      </c>
      <c r="S2596">
        <v>1</v>
      </c>
      <c r="T2596">
        <v>3</v>
      </c>
      <c r="U2596" t="b">
        <v>1</v>
      </c>
      <c r="V2596" t="s">
        <v>1071</v>
      </c>
      <c r="W2596" t="s">
        <v>4092</v>
      </c>
      <c r="X2596" t="s">
        <v>14897</v>
      </c>
      <c r="Y2596">
        <v>56</v>
      </c>
      <c r="Z2596">
        <v>56</v>
      </c>
      <c r="AA2596">
        <v>7</v>
      </c>
      <c r="AB2596">
        <v>7</v>
      </c>
      <c r="AC2596">
        <v>21</v>
      </c>
    </row>
    <row r="2597" spans="1:29">
      <c r="A2597">
        <v>2829</v>
      </c>
      <c r="B2597" t="s">
        <v>805</v>
      </c>
      <c r="C2597" t="s">
        <v>4214</v>
      </c>
      <c r="J2597" t="s">
        <v>1444</v>
      </c>
      <c r="K2597">
        <v>0</v>
      </c>
      <c r="N2597" t="b">
        <v>0</v>
      </c>
      <c r="O2597" t="b">
        <v>1</v>
      </c>
      <c r="P2597" t="b">
        <v>0</v>
      </c>
      <c r="Q2597">
        <v>1</v>
      </c>
      <c r="R2597">
        <v>2</v>
      </c>
      <c r="S2597">
        <v>1</v>
      </c>
      <c r="T2597">
        <v>3</v>
      </c>
      <c r="U2597" t="b">
        <v>1</v>
      </c>
      <c r="V2597" t="s">
        <v>1071</v>
      </c>
      <c r="W2597" t="s">
        <v>4092</v>
      </c>
      <c r="X2597" t="s">
        <v>14919</v>
      </c>
      <c r="Y2597">
        <v>57</v>
      </c>
      <c r="Z2597">
        <v>57</v>
      </c>
      <c r="AA2597">
        <v>8</v>
      </c>
      <c r="AB2597">
        <v>8</v>
      </c>
      <c r="AC2597">
        <v>21</v>
      </c>
    </row>
    <row r="2598" spans="1:29">
      <c r="A2598">
        <v>2830</v>
      </c>
      <c r="B2598" t="s">
        <v>805</v>
      </c>
      <c r="C2598" t="s">
        <v>4215</v>
      </c>
      <c r="J2598" t="s">
        <v>1444</v>
      </c>
      <c r="K2598">
        <v>0</v>
      </c>
      <c r="N2598" t="b">
        <v>0</v>
      </c>
      <c r="O2598" t="b">
        <v>1</v>
      </c>
      <c r="P2598" t="b">
        <v>0</v>
      </c>
      <c r="Q2598">
        <v>1</v>
      </c>
      <c r="R2598">
        <v>2</v>
      </c>
      <c r="S2598">
        <v>1</v>
      </c>
      <c r="T2598">
        <v>3</v>
      </c>
      <c r="U2598" t="b">
        <v>1</v>
      </c>
      <c r="V2598" t="s">
        <v>1071</v>
      </c>
      <c r="W2598" t="s">
        <v>4092</v>
      </c>
      <c r="X2598" t="s">
        <v>14920</v>
      </c>
      <c r="Y2598">
        <v>58</v>
      </c>
      <c r="Z2598">
        <v>58</v>
      </c>
      <c r="AA2598">
        <v>8</v>
      </c>
      <c r="AB2598">
        <v>8</v>
      </c>
      <c r="AC2598">
        <v>21</v>
      </c>
    </row>
    <row r="2599" spans="1:29">
      <c r="A2599">
        <v>2831</v>
      </c>
      <c r="B2599" t="s">
        <v>805</v>
      </c>
      <c r="C2599" t="s">
        <v>4216</v>
      </c>
      <c r="J2599" t="s">
        <v>1444</v>
      </c>
      <c r="K2599">
        <v>0</v>
      </c>
      <c r="N2599" t="b">
        <v>0</v>
      </c>
      <c r="O2599" t="b">
        <v>1</v>
      </c>
      <c r="P2599" t="b">
        <v>0</v>
      </c>
      <c r="Q2599">
        <v>1</v>
      </c>
      <c r="R2599">
        <v>2</v>
      </c>
      <c r="S2599">
        <v>1</v>
      </c>
      <c r="T2599">
        <v>3</v>
      </c>
      <c r="U2599" t="b">
        <v>1</v>
      </c>
      <c r="V2599" t="s">
        <v>1071</v>
      </c>
      <c r="W2599" t="s">
        <v>4092</v>
      </c>
      <c r="X2599" t="s">
        <v>14921</v>
      </c>
      <c r="Y2599">
        <v>59</v>
      </c>
      <c r="Z2599">
        <v>59</v>
      </c>
      <c r="AA2599">
        <v>8</v>
      </c>
      <c r="AB2599">
        <v>8</v>
      </c>
      <c r="AC2599">
        <v>21</v>
      </c>
    </row>
    <row r="2600" spans="1:29">
      <c r="A2600">
        <v>2832</v>
      </c>
      <c r="B2600" t="s">
        <v>805</v>
      </c>
      <c r="C2600" t="s">
        <v>4217</v>
      </c>
      <c r="J2600" t="s">
        <v>1444</v>
      </c>
      <c r="K2600">
        <v>0</v>
      </c>
      <c r="N2600" t="b">
        <v>0</v>
      </c>
      <c r="O2600" t="b">
        <v>1</v>
      </c>
      <c r="P2600" t="b">
        <v>0</v>
      </c>
      <c r="Q2600">
        <v>1</v>
      </c>
      <c r="R2600">
        <v>2</v>
      </c>
      <c r="S2600">
        <v>1</v>
      </c>
      <c r="T2600">
        <v>3</v>
      </c>
      <c r="U2600" t="b">
        <v>1</v>
      </c>
      <c r="V2600" t="s">
        <v>1071</v>
      </c>
      <c r="W2600" t="s">
        <v>4092</v>
      </c>
      <c r="X2600" t="s">
        <v>14922</v>
      </c>
      <c r="Y2600">
        <v>60</v>
      </c>
      <c r="Z2600">
        <v>60</v>
      </c>
      <c r="AA2600">
        <v>8</v>
      </c>
      <c r="AB2600">
        <v>8</v>
      </c>
      <c r="AC2600">
        <v>21</v>
      </c>
    </row>
    <row r="2601" spans="1:29">
      <c r="A2601">
        <v>2833</v>
      </c>
      <c r="B2601" t="s">
        <v>805</v>
      </c>
      <c r="C2601" t="s">
        <v>4218</v>
      </c>
      <c r="J2601" t="s">
        <v>1444</v>
      </c>
      <c r="K2601">
        <v>0</v>
      </c>
      <c r="N2601" t="b">
        <v>0</v>
      </c>
      <c r="O2601" t="b">
        <v>1</v>
      </c>
      <c r="P2601" t="b">
        <v>0</v>
      </c>
      <c r="Q2601">
        <v>1</v>
      </c>
      <c r="R2601">
        <v>2</v>
      </c>
      <c r="S2601">
        <v>1</v>
      </c>
      <c r="T2601">
        <v>3</v>
      </c>
      <c r="U2601" t="b">
        <v>1</v>
      </c>
      <c r="V2601" t="s">
        <v>1071</v>
      </c>
      <c r="W2601" t="s">
        <v>4092</v>
      </c>
      <c r="X2601" t="s">
        <v>14923</v>
      </c>
      <c r="Y2601">
        <v>61</v>
      </c>
      <c r="Z2601">
        <v>61</v>
      </c>
      <c r="AA2601">
        <v>8</v>
      </c>
      <c r="AB2601">
        <v>8</v>
      </c>
      <c r="AC2601">
        <v>21</v>
      </c>
    </row>
    <row r="2602" spans="1:29">
      <c r="A2602">
        <v>2834</v>
      </c>
      <c r="B2602" t="s">
        <v>805</v>
      </c>
      <c r="C2602" t="s">
        <v>4219</v>
      </c>
      <c r="J2602" t="s">
        <v>1444</v>
      </c>
      <c r="K2602">
        <v>0</v>
      </c>
      <c r="N2602" t="b">
        <v>0</v>
      </c>
      <c r="O2602" t="b">
        <v>1</v>
      </c>
      <c r="P2602" t="b">
        <v>0</v>
      </c>
      <c r="Q2602">
        <v>1</v>
      </c>
      <c r="R2602">
        <v>2</v>
      </c>
      <c r="S2602">
        <v>1</v>
      </c>
      <c r="T2602">
        <v>3</v>
      </c>
      <c r="U2602" t="b">
        <v>1</v>
      </c>
      <c r="V2602" t="s">
        <v>1071</v>
      </c>
      <c r="W2602" t="s">
        <v>4092</v>
      </c>
      <c r="X2602" t="s">
        <v>14924</v>
      </c>
      <c r="Y2602">
        <v>62</v>
      </c>
      <c r="Z2602">
        <v>62</v>
      </c>
      <c r="AA2602">
        <v>8</v>
      </c>
      <c r="AB2602">
        <v>8</v>
      </c>
      <c r="AC2602">
        <v>21</v>
      </c>
    </row>
    <row r="2603" spans="1:29">
      <c r="A2603">
        <v>2835</v>
      </c>
      <c r="B2603" t="s">
        <v>805</v>
      </c>
      <c r="C2603" t="s">
        <v>4220</v>
      </c>
      <c r="J2603" t="s">
        <v>1444</v>
      </c>
      <c r="K2603">
        <v>0</v>
      </c>
      <c r="N2603" t="b">
        <v>0</v>
      </c>
      <c r="O2603" t="b">
        <v>1</v>
      </c>
      <c r="P2603" t="b">
        <v>0</v>
      </c>
      <c r="Q2603">
        <v>1</v>
      </c>
      <c r="R2603">
        <v>2</v>
      </c>
      <c r="S2603">
        <v>1</v>
      </c>
      <c r="T2603">
        <v>3</v>
      </c>
      <c r="U2603" t="b">
        <v>1</v>
      </c>
      <c r="V2603" t="s">
        <v>1071</v>
      </c>
      <c r="W2603" t="s">
        <v>4092</v>
      </c>
      <c r="X2603" t="s">
        <v>14925</v>
      </c>
      <c r="Y2603">
        <v>63</v>
      </c>
      <c r="Z2603">
        <v>63</v>
      </c>
      <c r="AA2603">
        <v>8</v>
      </c>
      <c r="AB2603">
        <v>8</v>
      </c>
      <c r="AC2603">
        <v>21</v>
      </c>
    </row>
    <row r="2604" spans="1:29">
      <c r="A2604">
        <v>2836</v>
      </c>
      <c r="B2604" t="s">
        <v>805</v>
      </c>
      <c r="C2604" t="s">
        <v>4221</v>
      </c>
      <c r="J2604" t="s">
        <v>1444</v>
      </c>
      <c r="K2604">
        <v>0</v>
      </c>
      <c r="N2604" t="b">
        <v>0</v>
      </c>
      <c r="O2604" t="b">
        <v>1</v>
      </c>
      <c r="P2604" t="b">
        <v>0</v>
      </c>
      <c r="Q2604">
        <v>1</v>
      </c>
      <c r="R2604">
        <v>2</v>
      </c>
      <c r="S2604">
        <v>1</v>
      </c>
      <c r="T2604">
        <v>3</v>
      </c>
      <c r="U2604" t="b">
        <v>1</v>
      </c>
      <c r="V2604" t="s">
        <v>1071</v>
      </c>
      <c r="W2604" t="s">
        <v>4092</v>
      </c>
      <c r="X2604" t="s">
        <v>14926</v>
      </c>
      <c r="Y2604">
        <v>64</v>
      </c>
      <c r="Z2604">
        <v>64</v>
      </c>
      <c r="AA2604">
        <v>8</v>
      </c>
      <c r="AB2604">
        <v>8</v>
      </c>
      <c r="AC2604">
        <v>21</v>
      </c>
    </row>
    <row r="2605" spans="1:29">
      <c r="A2605">
        <v>2837</v>
      </c>
      <c r="B2605" t="s">
        <v>805</v>
      </c>
      <c r="C2605" t="s">
        <v>4222</v>
      </c>
      <c r="J2605" t="s">
        <v>1444</v>
      </c>
      <c r="K2605">
        <v>0</v>
      </c>
      <c r="N2605" t="b">
        <v>0</v>
      </c>
      <c r="O2605" t="b">
        <v>1</v>
      </c>
      <c r="P2605" t="b">
        <v>0</v>
      </c>
      <c r="Q2605">
        <v>1</v>
      </c>
      <c r="R2605">
        <v>2</v>
      </c>
      <c r="S2605">
        <v>1</v>
      </c>
      <c r="T2605">
        <v>3</v>
      </c>
      <c r="U2605" t="b">
        <v>1</v>
      </c>
      <c r="V2605" t="s">
        <v>1071</v>
      </c>
      <c r="W2605" t="s">
        <v>4092</v>
      </c>
      <c r="X2605" t="s">
        <v>14906</v>
      </c>
      <c r="Y2605">
        <v>65</v>
      </c>
      <c r="Z2605">
        <v>65</v>
      </c>
      <c r="AA2605">
        <v>7</v>
      </c>
      <c r="AB2605">
        <v>7</v>
      </c>
      <c r="AC2605">
        <v>21</v>
      </c>
    </row>
    <row r="2606" spans="1:29">
      <c r="A2606">
        <v>2838</v>
      </c>
      <c r="B2606" t="s">
        <v>805</v>
      </c>
      <c r="C2606" t="s">
        <v>4223</v>
      </c>
      <c r="J2606" t="s">
        <v>1444</v>
      </c>
      <c r="K2606">
        <v>0</v>
      </c>
      <c r="N2606" t="b">
        <v>0</v>
      </c>
      <c r="O2606" t="b">
        <v>1</v>
      </c>
      <c r="P2606" t="b">
        <v>0</v>
      </c>
      <c r="Q2606">
        <v>1</v>
      </c>
      <c r="R2606">
        <v>2</v>
      </c>
      <c r="S2606">
        <v>1</v>
      </c>
      <c r="T2606">
        <v>3</v>
      </c>
      <c r="U2606" t="b">
        <v>1</v>
      </c>
      <c r="V2606" t="s">
        <v>1071</v>
      </c>
      <c r="W2606" t="s">
        <v>4092</v>
      </c>
      <c r="X2606" t="s">
        <v>14928</v>
      </c>
      <c r="Y2606">
        <v>66</v>
      </c>
      <c r="Z2606">
        <v>66</v>
      </c>
      <c r="AA2606">
        <v>8</v>
      </c>
      <c r="AB2606">
        <v>8</v>
      </c>
      <c r="AC2606">
        <v>21</v>
      </c>
    </row>
    <row r="2607" spans="1:29">
      <c r="A2607">
        <v>2839</v>
      </c>
      <c r="B2607" t="s">
        <v>805</v>
      </c>
      <c r="C2607" t="s">
        <v>4224</v>
      </c>
      <c r="J2607" t="s">
        <v>1444</v>
      </c>
      <c r="K2607">
        <v>0</v>
      </c>
      <c r="N2607" t="b">
        <v>0</v>
      </c>
      <c r="O2607" t="b">
        <v>1</v>
      </c>
      <c r="P2607" t="b">
        <v>0</v>
      </c>
      <c r="Q2607">
        <v>1</v>
      </c>
      <c r="R2607">
        <v>2</v>
      </c>
      <c r="S2607">
        <v>1</v>
      </c>
      <c r="T2607">
        <v>3</v>
      </c>
      <c r="U2607" t="b">
        <v>1</v>
      </c>
      <c r="V2607" t="s">
        <v>1071</v>
      </c>
      <c r="W2607" t="s">
        <v>4092</v>
      </c>
      <c r="X2607" t="s">
        <v>14929</v>
      </c>
      <c r="Y2607">
        <v>67</v>
      </c>
      <c r="Z2607">
        <v>67</v>
      </c>
      <c r="AA2607">
        <v>8</v>
      </c>
      <c r="AB2607">
        <v>8</v>
      </c>
      <c r="AC2607">
        <v>21</v>
      </c>
    </row>
    <row r="2608" spans="1:29">
      <c r="A2608">
        <v>2840</v>
      </c>
      <c r="B2608" t="s">
        <v>805</v>
      </c>
      <c r="C2608" t="s">
        <v>4225</v>
      </c>
      <c r="J2608" t="s">
        <v>1444</v>
      </c>
      <c r="K2608">
        <v>0</v>
      </c>
      <c r="N2608" t="b">
        <v>0</v>
      </c>
      <c r="O2608" t="b">
        <v>1</v>
      </c>
      <c r="P2608" t="b">
        <v>0</v>
      </c>
      <c r="Q2608">
        <v>1</v>
      </c>
      <c r="R2608">
        <v>2</v>
      </c>
      <c r="S2608">
        <v>1</v>
      </c>
      <c r="T2608">
        <v>3</v>
      </c>
      <c r="U2608" t="b">
        <v>1</v>
      </c>
      <c r="V2608" t="s">
        <v>1071</v>
      </c>
      <c r="W2608" t="s">
        <v>4092</v>
      </c>
      <c r="X2608" t="s">
        <v>14930</v>
      </c>
      <c r="Y2608">
        <v>68</v>
      </c>
      <c r="Z2608">
        <v>68</v>
      </c>
      <c r="AA2608">
        <v>8</v>
      </c>
      <c r="AB2608">
        <v>8</v>
      </c>
      <c r="AC2608">
        <v>21</v>
      </c>
    </row>
    <row r="2609" spans="1:29">
      <c r="A2609">
        <v>2841</v>
      </c>
      <c r="B2609" t="s">
        <v>805</v>
      </c>
      <c r="C2609" t="s">
        <v>4226</v>
      </c>
      <c r="J2609" t="s">
        <v>1444</v>
      </c>
      <c r="K2609">
        <v>0</v>
      </c>
      <c r="N2609" t="b">
        <v>0</v>
      </c>
      <c r="O2609" t="b">
        <v>1</v>
      </c>
      <c r="P2609" t="b">
        <v>0</v>
      </c>
      <c r="Q2609">
        <v>1</v>
      </c>
      <c r="R2609">
        <v>2</v>
      </c>
      <c r="S2609">
        <v>1</v>
      </c>
      <c r="T2609">
        <v>3</v>
      </c>
      <c r="U2609" t="b">
        <v>1</v>
      </c>
      <c r="V2609" t="s">
        <v>1071</v>
      </c>
      <c r="W2609" t="s">
        <v>4092</v>
      </c>
      <c r="X2609" t="s">
        <v>14931</v>
      </c>
      <c r="Y2609">
        <v>69</v>
      </c>
      <c r="Z2609">
        <v>69</v>
      </c>
      <c r="AA2609">
        <v>8</v>
      </c>
      <c r="AB2609">
        <v>8</v>
      </c>
      <c r="AC2609">
        <v>21</v>
      </c>
    </row>
    <row r="2610" spans="1:29">
      <c r="A2610">
        <v>2842</v>
      </c>
      <c r="B2610" t="s">
        <v>805</v>
      </c>
      <c r="C2610" t="s">
        <v>4227</v>
      </c>
      <c r="J2610" t="s">
        <v>1444</v>
      </c>
      <c r="K2610">
        <v>0</v>
      </c>
      <c r="N2610" t="b">
        <v>0</v>
      </c>
      <c r="O2610" t="b">
        <v>1</v>
      </c>
      <c r="P2610" t="b">
        <v>0</v>
      </c>
      <c r="Q2610">
        <v>1</v>
      </c>
      <c r="R2610">
        <v>2</v>
      </c>
      <c r="S2610">
        <v>1</v>
      </c>
      <c r="T2610">
        <v>3</v>
      </c>
      <c r="U2610" t="b">
        <v>1</v>
      </c>
      <c r="V2610" t="s">
        <v>1071</v>
      </c>
      <c r="W2610" t="s">
        <v>4092</v>
      </c>
      <c r="X2610" t="s">
        <v>14932</v>
      </c>
      <c r="Y2610">
        <v>70</v>
      </c>
      <c r="Z2610">
        <v>70</v>
      </c>
      <c r="AA2610">
        <v>8</v>
      </c>
      <c r="AB2610">
        <v>8</v>
      </c>
      <c r="AC2610">
        <v>21</v>
      </c>
    </row>
    <row r="2611" spans="1:29">
      <c r="A2611">
        <v>2843</v>
      </c>
      <c r="B2611" t="s">
        <v>805</v>
      </c>
      <c r="C2611" t="s">
        <v>4228</v>
      </c>
      <c r="J2611" t="s">
        <v>1444</v>
      </c>
      <c r="K2611">
        <v>0</v>
      </c>
      <c r="N2611" t="b">
        <v>0</v>
      </c>
      <c r="O2611" t="b">
        <v>1</v>
      </c>
      <c r="P2611" t="b">
        <v>0</v>
      </c>
      <c r="Q2611">
        <v>1</v>
      </c>
      <c r="R2611">
        <v>2</v>
      </c>
      <c r="S2611">
        <v>1</v>
      </c>
      <c r="T2611">
        <v>3</v>
      </c>
      <c r="U2611" t="b">
        <v>1</v>
      </c>
      <c r="V2611" t="s">
        <v>1071</v>
      </c>
      <c r="W2611" t="s">
        <v>4092</v>
      </c>
      <c r="X2611" t="s">
        <v>14933</v>
      </c>
      <c r="Y2611">
        <v>71</v>
      </c>
      <c r="Z2611">
        <v>71</v>
      </c>
      <c r="AA2611">
        <v>8</v>
      </c>
      <c r="AB2611">
        <v>8</v>
      </c>
      <c r="AC2611">
        <v>21</v>
      </c>
    </row>
    <row r="2612" spans="1:29">
      <c r="A2612">
        <v>2844</v>
      </c>
      <c r="B2612" t="s">
        <v>805</v>
      </c>
      <c r="C2612" t="s">
        <v>4229</v>
      </c>
      <c r="J2612" t="s">
        <v>1444</v>
      </c>
      <c r="K2612">
        <v>0</v>
      </c>
      <c r="N2612" t="b">
        <v>0</v>
      </c>
      <c r="O2612" t="b">
        <v>1</v>
      </c>
      <c r="P2612" t="b">
        <v>0</v>
      </c>
      <c r="Q2612">
        <v>1</v>
      </c>
      <c r="R2612">
        <v>2</v>
      </c>
      <c r="S2612">
        <v>1</v>
      </c>
      <c r="T2612">
        <v>3</v>
      </c>
      <c r="U2612" t="b">
        <v>1</v>
      </c>
      <c r="V2612" t="s">
        <v>1071</v>
      </c>
      <c r="W2612" t="s">
        <v>4092</v>
      </c>
      <c r="X2612" t="s">
        <v>14913</v>
      </c>
      <c r="Y2612">
        <v>72</v>
      </c>
      <c r="Z2612">
        <v>72</v>
      </c>
      <c r="AA2612">
        <v>7</v>
      </c>
      <c r="AB2612">
        <v>7</v>
      </c>
      <c r="AC2612">
        <v>21</v>
      </c>
    </row>
    <row r="2613" spans="1:29">
      <c r="A2613">
        <v>2845</v>
      </c>
      <c r="B2613" t="s">
        <v>805</v>
      </c>
      <c r="C2613" t="s">
        <v>4230</v>
      </c>
      <c r="J2613" t="s">
        <v>1444</v>
      </c>
      <c r="K2613">
        <v>0</v>
      </c>
      <c r="N2613" t="b">
        <v>0</v>
      </c>
      <c r="O2613" t="b">
        <v>1</v>
      </c>
      <c r="P2613" t="b">
        <v>0</v>
      </c>
      <c r="Q2613">
        <v>1</v>
      </c>
      <c r="R2613">
        <v>2</v>
      </c>
      <c r="S2613">
        <v>1</v>
      </c>
      <c r="T2613">
        <v>3</v>
      </c>
      <c r="U2613" t="b">
        <v>1</v>
      </c>
      <c r="V2613" t="s">
        <v>1071</v>
      </c>
      <c r="W2613" t="s">
        <v>4092</v>
      </c>
      <c r="X2613" t="s">
        <v>14935</v>
      </c>
      <c r="Y2613">
        <v>73</v>
      </c>
      <c r="Z2613">
        <v>73</v>
      </c>
      <c r="AA2613">
        <v>8</v>
      </c>
      <c r="AB2613">
        <v>8</v>
      </c>
      <c r="AC2613">
        <v>21</v>
      </c>
    </row>
    <row r="2614" spans="1:29">
      <c r="A2614">
        <v>2846</v>
      </c>
      <c r="B2614" t="s">
        <v>805</v>
      </c>
      <c r="C2614" t="s">
        <v>4231</v>
      </c>
      <c r="J2614" t="s">
        <v>1444</v>
      </c>
      <c r="K2614">
        <v>0</v>
      </c>
      <c r="N2614" t="b">
        <v>0</v>
      </c>
      <c r="O2614" t="b">
        <v>1</v>
      </c>
      <c r="P2614" t="b">
        <v>0</v>
      </c>
      <c r="Q2614">
        <v>1</v>
      </c>
      <c r="R2614">
        <v>2</v>
      </c>
      <c r="S2614">
        <v>1</v>
      </c>
      <c r="T2614">
        <v>3</v>
      </c>
      <c r="U2614" t="b">
        <v>1</v>
      </c>
      <c r="V2614" t="s">
        <v>1071</v>
      </c>
      <c r="W2614" t="s">
        <v>4092</v>
      </c>
      <c r="X2614" t="s">
        <v>14915</v>
      </c>
      <c r="Y2614">
        <v>74</v>
      </c>
      <c r="Z2614">
        <v>74</v>
      </c>
      <c r="AA2614">
        <v>7</v>
      </c>
      <c r="AB2614">
        <v>7</v>
      </c>
      <c r="AC2614">
        <v>21</v>
      </c>
    </row>
    <row r="2615" spans="1:29">
      <c r="A2615">
        <v>2847</v>
      </c>
      <c r="B2615" t="s">
        <v>805</v>
      </c>
      <c r="C2615" t="s">
        <v>4232</v>
      </c>
      <c r="J2615" t="s">
        <v>1444</v>
      </c>
      <c r="K2615">
        <v>0</v>
      </c>
      <c r="N2615" t="b">
        <v>0</v>
      </c>
      <c r="O2615" t="b">
        <v>1</v>
      </c>
      <c r="P2615" t="b">
        <v>0</v>
      </c>
      <c r="Q2615">
        <v>1</v>
      </c>
      <c r="R2615">
        <v>2</v>
      </c>
      <c r="S2615">
        <v>1</v>
      </c>
      <c r="T2615">
        <v>3</v>
      </c>
      <c r="U2615" t="b">
        <v>1</v>
      </c>
      <c r="V2615" t="s">
        <v>1071</v>
      </c>
      <c r="W2615" t="s">
        <v>4092</v>
      </c>
      <c r="X2615" t="s">
        <v>14937</v>
      </c>
      <c r="Y2615">
        <v>75</v>
      </c>
      <c r="Z2615">
        <v>75</v>
      </c>
      <c r="AA2615">
        <v>8</v>
      </c>
      <c r="AB2615">
        <v>8</v>
      </c>
      <c r="AC2615">
        <v>21</v>
      </c>
    </row>
    <row r="2616" spans="1:29">
      <c r="A2616">
        <v>2848</v>
      </c>
      <c r="B2616" t="s">
        <v>805</v>
      </c>
      <c r="C2616" t="s">
        <v>4233</v>
      </c>
      <c r="J2616" t="s">
        <v>1444</v>
      </c>
      <c r="K2616">
        <v>0</v>
      </c>
      <c r="N2616" t="b">
        <v>0</v>
      </c>
      <c r="O2616" t="b">
        <v>1</v>
      </c>
      <c r="P2616" t="b">
        <v>0</v>
      </c>
      <c r="Q2616">
        <v>1</v>
      </c>
      <c r="R2616">
        <v>2</v>
      </c>
      <c r="S2616">
        <v>1</v>
      </c>
      <c r="T2616">
        <v>3</v>
      </c>
      <c r="U2616" t="b">
        <v>1</v>
      </c>
      <c r="V2616" t="s">
        <v>1071</v>
      </c>
      <c r="W2616" t="s">
        <v>4092</v>
      </c>
      <c r="X2616" t="s">
        <v>14938</v>
      </c>
      <c r="Y2616">
        <v>76</v>
      </c>
      <c r="Z2616">
        <v>76</v>
      </c>
      <c r="AA2616">
        <v>8</v>
      </c>
      <c r="AB2616">
        <v>8</v>
      </c>
      <c r="AC2616">
        <v>21</v>
      </c>
    </row>
    <row r="2617" spans="1:29">
      <c r="A2617">
        <v>2849</v>
      </c>
      <c r="B2617" t="s">
        <v>805</v>
      </c>
      <c r="C2617" t="s">
        <v>4234</v>
      </c>
      <c r="J2617" t="s">
        <v>1444</v>
      </c>
      <c r="K2617">
        <v>0</v>
      </c>
      <c r="N2617" t="b">
        <v>1</v>
      </c>
      <c r="O2617" t="b">
        <v>0</v>
      </c>
      <c r="P2617" t="b">
        <v>0</v>
      </c>
      <c r="Q2617">
        <v>1</v>
      </c>
      <c r="R2617">
        <v>2</v>
      </c>
      <c r="S2617">
        <v>1</v>
      </c>
      <c r="T2617">
        <v>3</v>
      </c>
      <c r="U2617" t="b">
        <v>1</v>
      </c>
      <c r="V2617" t="s">
        <v>1071</v>
      </c>
      <c r="W2617" t="s">
        <v>4092</v>
      </c>
      <c r="X2617" t="s">
        <v>14916</v>
      </c>
      <c r="Y2617">
        <v>75</v>
      </c>
      <c r="Z2617">
        <v>75</v>
      </c>
      <c r="AA2617">
        <v>7</v>
      </c>
      <c r="AB2617">
        <v>7</v>
      </c>
      <c r="AC2617">
        <v>21</v>
      </c>
    </row>
    <row r="2618" spans="1:29">
      <c r="A2618">
        <v>2850</v>
      </c>
      <c r="B2618" t="s">
        <v>805</v>
      </c>
      <c r="C2618" t="s">
        <v>4235</v>
      </c>
      <c r="J2618" t="s">
        <v>1444</v>
      </c>
      <c r="K2618">
        <v>0</v>
      </c>
      <c r="N2618" t="b">
        <v>0</v>
      </c>
      <c r="O2618" t="b">
        <v>1</v>
      </c>
      <c r="P2618" t="b">
        <v>0</v>
      </c>
      <c r="Q2618">
        <v>1</v>
      </c>
      <c r="R2618">
        <v>2</v>
      </c>
      <c r="S2618">
        <v>1</v>
      </c>
      <c r="T2618">
        <v>3</v>
      </c>
      <c r="U2618" t="b">
        <v>1</v>
      </c>
      <c r="V2618" t="s">
        <v>1071</v>
      </c>
      <c r="W2618" t="s">
        <v>4092</v>
      </c>
      <c r="X2618" t="s">
        <v>14942</v>
      </c>
      <c r="Y2618">
        <v>77</v>
      </c>
      <c r="Z2618">
        <v>77</v>
      </c>
      <c r="AA2618">
        <v>7</v>
      </c>
      <c r="AB2618">
        <v>7</v>
      </c>
      <c r="AC2618">
        <v>21</v>
      </c>
    </row>
    <row r="2619" spans="1:29">
      <c r="A2619">
        <v>2851</v>
      </c>
      <c r="B2619" t="s">
        <v>805</v>
      </c>
      <c r="C2619" t="s">
        <v>4236</v>
      </c>
      <c r="J2619" t="s">
        <v>1444</v>
      </c>
      <c r="K2619">
        <v>0</v>
      </c>
      <c r="N2619" t="b">
        <v>0</v>
      </c>
      <c r="O2619" t="b">
        <v>1</v>
      </c>
      <c r="P2619" t="b">
        <v>0</v>
      </c>
      <c r="Q2619">
        <v>1</v>
      </c>
      <c r="R2619">
        <v>2</v>
      </c>
      <c r="S2619">
        <v>1</v>
      </c>
      <c r="T2619">
        <v>3</v>
      </c>
      <c r="U2619" t="b">
        <v>1</v>
      </c>
      <c r="V2619" t="s">
        <v>1071</v>
      </c>
      <c r="W2619" t="s">
        <v>4092</v>
      </c>
      <c r="X2619" t="s">
        <v>14948</v>
      </c>
      <c r="Y2619">
        <v>78</v>
      </c>
      <c r="Z2619">
        <v>78</v>
      </c>
      <c r="AA2619">
        <v>8</v>
      </c>
      <c r="AB2619">
        <v>8</v>
      </c>
      <c r="AC2619">
        <v>21</v>
      </c>
    </row>
    <row r="2620" spans="1:29">
      <c r="A2620">
        <v>2852</v>
      </c>
      <c r="B2620" t="s">
        <v>805</v>
      </c>
      <c r="C2620" t="s">
        <v>4237</v>
      </c>
      <c r="J2620" t="s">
        <v>1444</v>
      </c>
      <c r="K2620">
        <v>0</v>
      </c>
      <c r="N2620" t="b">
        <v>0</v>
      </c>
      <c r="O2620" t="b">
        <v>1</v>
      </c>
      <c r="P2620" t="b">
        <v>0</v>
      </c>
      <c r="Q2620">
        <v>1</v>
      </c>
      <c r="R2620">
        <v>2</v>
      </c>
      <c r="S2620">
        <v>1</v>
      </c>
      <c r="T2620">
        <v>3</v>
      </c>
      <c r="U2620" t="b">
        <v>1</v>
      </c>
      <c r="V2620" t="s">
        <v>1071</v>
      </c>
      <c r="W2620" t="s">
        <v>4092</v>
      </c>
      <c r="X2620" t="s">
        <v>15479</v>
      </c>
      <c r="Y2620">
        <v>79</v>
      </c>
      <c r="Z2620">
        <v>79</v>
      </c>
      <c r="AA2620">
        <v>8</v>
      </c>
      <c r="AB2620">
        <v>8</v>
      </c>
      <c r="AC2620">
        <v>21</v>
      </c>
    </row>
    <row r="2621" spans="1:29">
      <c r="A2621">
        <v>2853</v>
      </c>
      <c r="B2621" t="s">
        <v>805</v>
      </c>
      <c r="C2621" t="s">
        <v>4238</v>
      </c>
      <c r="J2621" t="s">
        <v>1444</v>
      </c>
      <c r="K2621">
        <v>0</v>
      </c>
      <c r="N2621" t="b">
        <v>0</v>
      </c>
      <c r="O2621" t="b">
        <v>1</v>
      </c>
      <c r="P2621" t="b">
        <v>0</v>
      </c>
      <c r="Q2621">
        <v>1</v>
      </c>
      <c r="R2621">
        <v>2</v>
      </c>
      <c r="S2621">
        <v>1</v>
      </c>
      <c r="T2621">
        <v>3</v>
      </c>
      <c r="U2621" t="b">
        <v>1</v>
      </c>
      <c r="V2621" t="s">
        <v>1071</v>
      </c>
      <c r="W2621" t="s">
        <v>4092</v>
      </c>
      <c r="X2621" t="s">
        <v>15125</v>
      </c>
      <c r="Y2621">
        <v>80</v>
      </c>
      <c r="Z2621">
        <v>80</v>
      </c>
      <c r="AA2621">
        <v>8</v>
      </c>
      <c r="AB2621">
        <v>8</v>
      </c>
      <c r="AC2621">
        <v>21</v>
      </c>
    </row>
    <row r="2622" spans="1:29">
      <c r="A2622">
        <v>2854</v>
      </c>
      <c r="B2622" t="s">
        <v>805</v>
      </c>
      <c r="C2622" t="s">
        <v>4239</v>
      </c>
      <c r="J2622" t="s">
        <v>1444</v>
      </c>
      <c r="K2622">
        <v>0</v>
      </c>
      <c r="N2622" t="b">
        <v>0</v>
      </c>
      <c r="O2622" t="b">
        <v>1</v>
      </c>
      <c r="P2622" t="b">
        <v>0</v>
      </c>
      <c r="Q2622">
        <v>1</v>
      </c>
      <c r="R2622">
        <v>2</v>
      </c>
      <c r="S2622">
        <v>1</v>
      </c>
      <c r="T2622">
        <v>3</v>
      </c>
      <c r="U2622" t="b">
        <v>1</v>
      </c>
      <c r="V2622" t="s">
        <v>1071</v>
      </c>
      <c r="W2622" t="s">
        <v>4092</v>
      </c>
      <c r="X2622" t="s">
        <v>15126</v>
      </c>
      <c r="Y2622">
        <v>81</v>
      </c>
      <c r="Z2622">
        <v>81</v>
      </c>
      <c r="AA2622">
        <v>8</v>
      </c>
      <c r="AB2622">
        <v>8</v>
      </c>
      <c r="AC2622">
        <v>21</v>
      </c>
    </row>
    <row r="2623" spans="1:29">
      <c r="A2623">
        <v>2855</v>
      </c>
      <c r="B2623" t="s">
        <v>805</v>
      </c>
      <c r="C2623" t="s">
        <v>4240</v>
      </c>
      <c r="J2623" t="s">
        <v>1444</v>
      </c>
      <c r="K2623">
        <v>0</v>
      </c>
      <c r="N2623" t="b">
        <v>0</v>
      </c>
      <c r="O2623" t="b">
        <v>1</v>
      </c>
      <c r="P2623" t="b">
        <v>0</v>
      </c>
      <c r="Q2623">
        <v>1</v>
      </c>
      <c r="R2623">
        <v>2</v>
      </c>
      <c r="S2623">
        <v>1</v>
      </c>
      <c r="T2623">
        <v>3</v>
      </c>
      <c r="U2623" t="b">
        <v>1</v>
      </c>
      <c r="V2623" t="s">
        <v>1071</v>
      </c>
      <c r="W2623" t="s">
        <v>4092</v>
      </c>
      <c r="X2623" t="s">
        <v>15090</v>
      </c>
      <c r="Y2623">
        <v>81</v>
      </c>
      <c r="Z2623">
        <v>81</v>
      </c>
      <c r="AA2623">
        <v>7</v>
      </c>
      <c r="AB2623">
        <v>7</v>
      </c>
      <c r="AC2623">
        <v>21</v>
      </c>
    </row>
    <row r="2624" spans="1:29">
      <c r="A2624">
        <v>2856</v>
      </c>
      <c r="B2624" t="s">
        <v>805</v>
      </c>
      <c r="C2624" t="s">
        <v>4241</v>
      </c>
      <c r="J2624" t="s">
        <v>1444</v>
      </c>
      <c r="K2624">
        <v>0</v>
      </c>
      <c r="N2624" t="b">
        <v>0</v>
      </c>
      <c r="O2624" t="b">
        <v>1</v>
      </c>
      <c r="P2624" t="b">
        <v>0</v>
      </c>
      <c r="Q2624">
        <v>1</v>
      </c>
      <c r="R2624">
        <v>2</v>
      </c>
      <c r="S2624">
        <v>1</v>
      </c>
      <c r="T2624">
        <v>3</v>
      </c>
      <c r="U2624" t="b">
        <v>1</v>
      </c>
      <c r="V2624" t="s">
        <v>1071</v>
      </c>
      <c r="W2624" t="s">
        <v>4092</v>
      </c>
      <c r="X2624" t="s">
        <v>15091</v>
      </c>
      <c r="Y2624">
        <v>82</v>
      </c>
      <c r="Z2624">
        <v>82</v>
      </c>
      <c r="AA2624">
        <v>7</v>
      </c>
      <c r="AB2624">
        <v>7</v>
      </c>
      <c r="AC2624">
        <v>21</v>
      </c>
    </row>
    <row r="2625" spans="1:29">
      <c r="A2625">
        <v>2857</v>
      </c>
      <c r="B2625" t="s">
        <v>805</v>
      </c>
      <c r="C2625" t="s">
        <v>4242</v>
      </c>
      <c r="J2625" t="s">
        <v>1444</v>
      </c>
      <c r="K2625">
        <v>0</v>
      </c>
      <c r="N2625" t="b">
        <v>0</v>
      </c>
      <c r="O2625" t="b">
        <v>1</v>
      </c>
      <c r="P2625" t="b">
        <v>0</v>
      </c>
      <c r="Q2625">
        <v>1</v>
      </c>
      <c r="R2625">
        <v>2</v>
      </c>
      <c r="S2625">
        <v>1</v>
      </c>
      <c r="T2625">
        <v>3</v>
      </c>
      <c r="U2625" t="b">
        <v>1</v>
      </c>
      <c r="V2625" t="s">
        <v>1071</v>
      </c>
      <c r="W2625" t="s">
        <v>4092</v>
      </c>
      <c r="X2625" t="s">
        <v>15128</v>
      </c>
      <c r="Y2625">
        <v>83</v>
      </c>
      <c r="Z2625">
        <v>83</v>
      </c>
      <c r="AA2625">
        <v>8</v>
      </c>
      <c r="AB2625">
        <v>8</v>
      </c>
      <c r="AC2625">
        <v>21</v>
      </c>
    </row>
    <row r="2626" spans="1:29">
      <c r="A2626">
        <v>2858</v>
      </c>
      <c r="B2626" t="s">
        <v>805</v>
      </c>
      <c r="C2626" t="s">
        <v>4243</v>
      </c>
      <c r="J2626" t="s">
        <v>1444</v>
      </c>
      <c r="K2626">
        <v>0</v>
      </c>
      <c r="N2626" t="b">
        <v>0</v>
      </c>
      <c r="O2626" t="b">
        <v>1</v>
      </c>
      <c r="P2626" t="b">
        <v>0</v>
      </c>
      <c r="Q2626">
        <v>1</v>
      </c>
      <c r="R2626">
        <v>2</v>
      </c>
      <c r="S2626">
        <v>1</v>
      </c>
      <c r="T2626">
        <v>3</v>
      </c>
      <c r="U2626" t="b">
        <v>1</v>
      </c>
      <c r="V2626" t="s">
        <v>1071</v>
      </c>
      <c r="W2626" t="s">
        <v>4092</v>
      </c>
      <c r="X2626" t="s">
        <v>15129</v>
      </c>
      <c r="Y2626">
        <v>84</v>
      </c>
      <c r="Z2626">
        <v>84</v>
      </c>
      <c r="AA2626">
        <v>8</v>
      </c>
      <c r="AB2626">
        <v>8</v>
      </c>
      <c r="AC2626">
        <v>21</v>
      </c>
    </row>
    <row r="2627" spans="1:29">
      <c r="A2627">
        <v>2859</v>
      </c>
      <c r="B2627" t="s">
        <v>805</v>
      </c>
      <c r="C2627" t="s">
        <v>4244</v>
      </c>
      <c r="J2627" t="s">
        <v>1444</v>
      </c>
      <c r="K2627">
        <v>0</v>
      </c>
      <c r="N2627" t="b">
        <v>0</v>
      </c>
      <c r="O2627" t="b">
        <v>1</v>
      </c>
      <c r="P2627" t="b">
        <v>0</v>
      </c>
      <c r="Q2627">
        <v>1</v>
      </c>
      <c r="R2627">
        <v>2</v>
      </c>
      <c r="S2627">
        <v>1</v>
      </c>
      <c r="T2627">
        <v>3</v>
      </c>
      <c r="U2627" t="b">
        <v>1</v>
      </c>
      <c r="V2627" t="s">
        <v>1071</v>
      </c>
      <c r="W2627" t="s">
        <v>4092</v>
      </c>
      <c r="X2627" t="s">
        <v>15130</v>
      </c>
      <c r="Y2627">
        <v>85</v>
      </c>
      <c r="Z2627">
        <v>85</v>
      </c>
      <c r="AA2627">
        <v>8</v>
      </c>
      <c r="AB2627">
        <v>8</v>
      </c>
      <c r="AC2627">
        <v>21</v>
      </c>
    </row>
    <row r="2628" spans="1:29">
      <c r="A2628">
        <v>2860</v>
      </c>
      <c r="B2628" t="s">
        <v>805</v>
      </c>
      <c r="C2628" t="s">
        <v>4245</v>
      </c>
      <c r="J2628" t="s">
        <v>1444</v>
      </c>
      <c r="K2628">
        <v>0</v>
      </c>
      <c r="N2628" t="b">
        <v>1</v>
      </c>
      <c r="O2628" t="b">
        <v>0</v>
      </c>
      <c r="P2628" t="b">
        <v>0</v>
      </c>
      <c r="Q2628">
        <v>1</v>
      </c>
      <c r="R2628">
        <v>2</v>
      </c>
      <c r="S2628">
        <v>1</v>
      </c>
      <c r="T2628">
        <v>3</v>
      </c>
      <c r="U2628" t="b">
        <v>1</v>
      </c>
      <c r="V2628" t="s">
        <v>1071</v>
      </c>
      <c r="W2628" t="s">
        <v>4092</v>
      </c>
      <c r="X2628" t="s">
        <v>15094</v>
      </c>
      <c r="Y2628">
        <v>85</v>
      </c>
      <c r="Z2628">
        <v>85</v>
      </c>
      <c r="AA2628">
        <v>7</v>
      </c>
      <c r="AB2628">
        <v>7</v>
      </c>
      <c r="AC2628">
        <v>21</v>
      </c>
    </row>
    <row r="2629" spans="1:29">
      <c r="A2629">
        <v>2861</v>
      </c>
      <c r="B2629" t="s">
        <v>805</v>
      </c>
      <c r="C2629" t="s">
        <v>4246</v>
      </c>
      <c r="J2629" t="s">
        <v>1444</v>
      </c>
      <c r="K2629">
        <v>0</v>
      </c>
      <c r="N2629" t="b">
        <v>0</v>
      </c>
      <c r="O2629" t="b">
        <v>1</v>
      </c>
      <c r="P2629" t="b">
        <v>0</v>
      </c>
      <c r="Q2629">
        <v>1</v>
      </c>
      <c r="R2629">
        <v>2</v>
      </c>
      <c r="S2629">
        <v>1</v>
      </c>
      <c r="T2629">
        <v>3</v>
      </c>
      <c r="U2629" t="b">
        <v>1</v>
      </c>
      <c r="V2629" t="s">
        <v>1071</v>
      </c>
      <c r="W2629" t="s">
        <v>4092</v>
      </c>
      <c r="X2629" t="s">
        <v>15045</v>
      </c>
      <c r="Y2629">
        <v>86</v>
      </c>
      <c r="Z2629">
        <v>86</v>
      </c>
      <c r="AA2629">
        <v>6</v>
      </c>
      <c r="AB2629">
        <v>6</v>
      </c>
      <c r="AC2629">
        <v>21</v>
      </c>
    </row>
    <row r="2630" spans="1:29">
      <c r="A2630">
        <v>2862</v>
      </c>
      <c r="B2630" t="s">
        <v>805</v>
      </c>
      <c r="C2630" t="s">
        <v>4247</v>
      </c>
      <c r="J2630" t="s">
        <v>1444</v>
      </c>
      <c r="K2630">
        <v>0</v>
      </c>
      <c r="N2630" t="b">
        <v>0</v>
      </c>
      <c r="O2630" t="b">
        <v>1</v>
      </c>
      <c r="P2630" t="b">
        <v>0</v>
      </c>
      <c r="Q2630">
        <v>1</v>
      </c>
      <c r="R2630">
        <v>2</v>
      </c>
      <c r="S2630">
        <v>1</v>
      </c>
      <c r="T2630">
        <v>3</v>
      </c>
      <c r="U2630" t="b">
        <v>1</v>
      </c>
      <c r="V2630" t="s">
        <v>1071</v>
      </c>
      <c r="W2630" t="s">
        <v>4092</v>
      </c>
      <c r="X2630" t="s">
        <v>15095</v>
      </c>
      <c r="Y2630">
        <v>86</v>
      </c>
      <c r="Z2630">
        <v>86</v>
      </c>
      <c r="AA2630">
        <v>7</v>
      </c>
      <c r="AB2630">
        <v>7</v>
      </c>
      <c r="AC2630">
        <v>21</v>
      </c>
    </row>
    <row r="2631" spans="1:29">
      <c r="A2631">
        <v>2863</v>
      </c>
      <c r="B2631" t="s">
        <v>805</v>
      </c>
      <c r="C2631" t="s">
        <v>4248</v>
      </c>
      <c r="J2631" t="s">
        <v>1444</v>
      </c>
      <c r="K2631">
        <v>0</v>
      </c>
      <c r="N2631" t="b">
        <v>0</v>
      </c>
      <c r="O2631" t="b">
        <v>1</v>
      </c>
      <c r="P2631" t="b">
        <v>0</v>
      </c>
      <c r="Q2631">
        <v>1</v>
      </c>
      <c r="R2631">
        <v>2</v>
      </c>
      <c r="S2631">
        <v>1</v>
      </c>
      <c r="T2631">
        <v>3</v>
      </c>
      <c r="U2631" t="b">
        <v>1</v>
      </c>
      <c r="V2631" t="s">
        <v>1071</v>
      </c>
      <c r="W2631" t="s">
        <v>4092</v>
      </c>
      <c r="X2631" t="s">
        <v>15131</v>
      </c>
      <c r="Y2631">
        <v>86</v>
      </c>
      <c r="Z2631">
        <v>86</v>
      </c>
      <c r="AA2631">
        <v>8</v>
      </c>
      <c r="AB2631">
        <v>8</v>
      </c>
      <c r="AC2631">
        <v>21</v>
      </c>
    </row>
    <row r="2632" spans="1:29">
      <c r="A2632">
        <v>2865</v>
      </c>
      <c r="B2632" t="s">
        <v>805</v>
      </c>
      <c r="C2632" t="s">
        <v>4249</v>
      </c>
      <c r="I2632" t="s">
        <v>1181</v>
      </c>
      <c r="J2632" t="s">
        <v>1466</v>
      </c>
      <c r="K2632">
        <v>0</v>
      </c>
      <c r="N2632" t="b">
        <v>1</v>
      </c>
      <c r="O2632" t="b">
        <v>0</v>
      </c>
      <c r="P2632" t="b">
        <v>0</v>
      </c>
      <c r="Q2632">
        <v>1</v>
      </c>
      <c r="R2632">
        <v>2</v>
      </c>
      <c r="S2632">
        <v>1</v>
      </c>
      <c r="T2632">
        <v>0</v>
      </c>
      <c r="U2632" t="b">
        <v>1</v>
      </c>
      <c r="V2632" t="s">
        <v>1071</v>
      </c>
      <c r="W2632" t="s">
        <v>4092</v>
      </c>
      <c r="X2632" t="s">
        <v>14952</v>
      </c>
      <c r="Y2632">
        <v>81</v>
      </c>
      <c r="Z2632">
        <v>81</v>
      </c>
      <c r="AA2632">
        <v>5</v>
      </c>
      <c r="AB2632">
        <v>5</v>
      </c>
      <c r="AC2632">
        <v>21</v>
      </c>
    </row>
    <row r="2633" spans="1:29">
      <c r="A2633">
        <v>2866</v>
      </c>
      <c r="B2633" t="s">
        <v>1503</v>
      </c>
      <c r="C2633" t="s">
        <v>4250</v>
      </c>
      <c r="D2633" t="s">
        <v>4251</v>
      </c>
      <c r="E2633" t="s">
        <v>4252</v>
      </c>
      <c r="U2633" t="b">
        <v>1</v>
      </c>
      <c r="V2633" t="s">
        <v>1071</v>
      </c>
      <c r="W2633" t="s">
        <v>4092</v>
      </c>
      <c r="X2633" t="s">
        <v>15538</v>
      </c>
      <c r="Y2633">
        <v>89</v>
      </c>
      <c r="Z2633">
        <v>112</v>
      </c>
      <c r="AA2633">
        <v>2</v>
      </c>
      <c r="AB2633">
        <v>8</v>
      </c>
      <c r="AC2633">
        <v>21</v>
      </c>
    </row>
    <row r="2634" spans="1:29">
      <c r="A2634">
        <v>2867</v>
      </c>
      <c r="B2634" t="s">
        <v>827</v>
      </c>
      <c r="C2634" t="s">
        <v>4253</v>
      </c>
      <c r="U2634" t="b">
        <v>1</v>
      </c>
      <c r="V2634" t="s">
        <v>1071</v>
      </c>
      <c r="W2634" t="s">
        <v>4092</v>
      </c>
      <c r="X2634" t="s">
        <v>15539</v>
      </c>
      <c r="Y2634">
        <v>89</v>
      </c>
      <c r="Z2634">
        <v>112</v>
      </c>
      <c r="AA2634">
        <v>3</v>
      </c>
      <c r="AB2634">
        <v>8</v>
      </c>
      <c r="AC2634">
        <v>21</v>
      </c>
    </row>
    <row r="2635" spans="1:29">
      <c r="A2635">
        <v>2868</v>
      </c>
      <c r="B2635" t="s">
        <v>1508</v>
      </c>
      <c r="C2635" t="s">
        <v>4254</v>
      </c>
      <c r="U2635" t="b">
        <v>1</v>
      </c>
      <c r="V2635" t="s">
        <v>1071</v>
      </c>
      <c r="W2635" t="s">
        <v>4092</v>
      </c>
      <c r="X2635" t="s">
        <v>15540</v>
      </c>
      <c r="Y2635">
        <v>90</v>
      </c>
      <c r="Z2635">
        <v>112</v>
      </c>
      <c r="AA2635">
        <v>2</v>
      </c>
      <c r="AB2635">
        <v>8</v>
      </c>
      <c r="AC2635">
        <v>21</v>
      </c>
    </row>
    <row r="2636" spans="1:29">
      <c r="A2636">
        <v>2869</v>
      </c>
      <c r="B2636" t="s">
        <v>805</v>
      </c>
      <c r="C2636" t="s">
        <v>4255</v>
      </c>
      <c r="I2636" t="s">
        <v>64</v>
      </c>
      <c r="J2636" t="s">
        <v>1444</v>
      </c>
      <c r="K2636">
        <v>0</v>
      </c>
      <c r="N2636" t="b">
        <v>0</v>
      </c>
      <c r="O2636" t="b">
        <v>1</v>
      </c>
      <c r="P2636" t="b">
        <v>0</v>
      </c>
      <c r="Q2636">
        <v>1</v>
      </c>
      <c r="R2636">
        <v>2</v>
      </c>
      <c r="S2636">
        <v>1</v>
      </c>
      <c r="T2636">
        <v>0</v>
      </c>
      <c r="U2636" t="b">
        <v>1</v>
      </c>
      <c r="V2636" t="s">
        <v>1071</v>
      </c>
      <c r="W2636" t="s">
        <v>4092</v>
      </c>
      <c r="X2636" t="s">
        <v>15136</v>
      </c>
      <c r="Y2636">
        <v>91</v>
      </c>
      <c r="Z2636">
        <v>91</v>
      </c>
      <c r="AA2636">
        <v>8</v>
      </c>
      <c r="AB2636">
        <v>8</v>
      </c>
      <c r="AC2636">
        <v>21</v>
      </c>
    </row>
    <row r="2637" spans="1:29">
      <c r="A2637">
        <v>2870</v>
      </c>
      <c r="B2637" t="s">
        <v>805</v>
      </c>
      <c r="C2637" t="s">
        <v>4256</v>
      </c>
      <c r="I2637" t="s">
        <v>64</v>
      </c>
      <c r="J2637" t="s">
        <v>1444</v>
      </c>
      <c r="K2637">
        <v>0</v>
      </c>
      <c r="N2637" t="b">
        <v>0</v>
      </c>
      <c r="O2637" t="b">
        <v>1</v>
      </c>
      <c r="P2637" t="b">
        <v>0</v>
      </c>
      <c r="Q2637">
        <v>1</v>
      </c>
      <c r="R2637">
        <v>2</v>
      </c>
      <c r="S2637">
        <v>1</v>
      </c>
      <c r="T2637">
        <v>0</v>
      </c>
      <c r="U2637" t="b">
        <v>1</v>
      </c>
      <c r="V2637" t="s">
        <v>1071</v>
      </c>
      <c r="W2637" t="s">
        <v>4092</v>
      </c>
      <c r="X2637" t="s">
        <v>15137</v>
      </c>
      <c r="Y2637">
        <v>92</v>
      </c>
      <c r="Z2637">
        <v>92</v>
      </c>
      <c r="AA2637">
        <v>8</v>
      </c>
      <c r="AB2637">
        <v>8</v>
      </c>
      <c r="AC2637">
        <v>21</v>
      </c>
    </row>
    <row r="2638" spans="1:29">
      <c r="A2638">
        <v>2871</v>
      </c>
      <c r="B2638" t="s">
        <v>805</v>
      </c>
      <c r="C2638" t="s">
        <v>4257</v>
      </c>
      <c r="I2638" t="s">
        <v>64</v>
      </c>
      <c r="J2638" t="s">
        <v>1444</v>
      </c>
      <c r="K2638">
        <v>0</v>
      </c>
      <c r="N2638" t="b">
        <v>0</v>
      </c>
      <c r="O2638" t="b">
        <v>1</v>
      </c>
      <c r="P2638" t="b">
        <v>0</v>
      </c>
      <c r="Q2638">
        <v>1</v>
      </c>
      <c r="R2638">
        <v>2</v>
      </c>
      <c r="S2638">
        <v>1</v>
      </c>
      <c r="T2638">
        <v>0</v>
      </c>
      <c r="U2638" t="b">
        <v>1</v>
      </c>
      <c r="V2638" t="s">
        <v>1071</v>
      </c>
      <c r="W2638" t="s">
        <v>4092</v>
      </c>
      <c r="X2638" t="s">
        <v>15138</v>
      </c>
      <c r="Y2638">
        <v>93</v>
      </c>
      <c r="Z2638">
        <v>93</v>
      </c>
      <c r="AA2638">
        <v>8</v>
      </c>
      <c r="AB2638">
        <v>8</v>
      </c>
      <c r="AC2638">
        <v>21</v>
      </c>
    </row>
    <row r="2639" spans="1:29">
      <c r="A2639">
        <v>2872</v>
      </c>
      <c r="B2639" t="s">
        <v>805</v>
      </c>
      <c r="C2639" t="s">
        <v>4258</v>
      </c>
      <c r="I2639" t="s">
        <v>562</v>
      </c>
      <c r="J2639" t="s">
        <v>1444</v>
      </c>
      <c r="K2639">
        <v>0</v>
      </c>
      <c r="N2639" t="b">
        <v>0</v>
      </c>
      <c r="O2639" t="b">
        <v>1</v>
      </c>
      <c r="P2639" t="b">
        <v>0</v>
      </c>
      <c r="Q2639">
        <v>1</v>
      </c>
      <c r="R2639">
        <v>2</v>
      </c>
      <c r="S2639">
        <v>1</v>
      </c>
      <c r="T2639">
        <v>0</v>
      </c>
      <c r="U2639" t="b">
        <v>1</v>
      </c>
      <c r="V2639" t="s">
        <v>1071</v>
      </c>
      <c r="W2639" t="s">
        <v>4092</v>
      </c>
      <c r="X2639" t="s">
        <v>15140</v>
      </c>
      <c r="Y2639">
        <v>95</v>
      </c>
      <c r="Z2639">
        <v>95</v>
      </c>
      <c r="AA2639">
        <v>8</v>
      </c>
      <c r="AB2639">
        <v>8</v>
      </c>
      <c r="AC2639">
        <v>21</v>
      </c>
    </row>
    <row r="2640" spans="1:29">
      <c r="A2640">
        <v>2873</v>
      </c>
      <c r="B2640" t="s">
        <v>805</v>
      </c>
      <c r="C2640" t="s">
        <v>4259</v>
      </c>
      <c r="I2640" t="s">
        <v>562</v>
      </c>
      <c r="J2640" t="s">
        <v>1444</v>
      </c>
      <c r="K2640">
        <v>0</v>
      </c>
      <c r="N2640" t="b">
        <v>0</v>
      </c>
      <c r="O2640" t="b">
        <v>1</v>
      </c>
      <c r="P2640" t="b">
        <v>0</v>
      </c>
      <c r="Q2640">
        <v>1</v>
      </c>
      <c r="R2640">
        <v>2</v>
      </c>
      <c r="S2640">
        <v>1</v>
      </c>
      <c r="T2640">
        <v>0</v>
      </c>
      <c r="U2640" t="b">
        <v>1</v>
      </c>
      <c r="V2640" t="s">
        <v>1071</v>
      </c>
      <c r="W2640" t="s">
        <v>4092</v>
      </c>
      <c r="X2640" t="s">
        <v>15141</v>
      </c>
      <c r="Y2640">
        <v>96</v>
      </c>
      <c r="Z2640">
        <v>96</v>
      </c>
      <c r="AA2640">
        <v>8</v>
      </c>
      <c r="AB2640">
        <v>8</v>
      </c>
      <c r="AC2640">
        <v>21</v>
      </c>
    </row>
    <row r="2641" spans="1:29">
      <c r="A2641">
        <v>2874</v>
      </c>
      <c r="B2641" t="s">
        <v>805</v>
      </c>
      <c r="C2641" t="s">
        <v>4260</v>
      </c>
      <c r="I2641" t="s">
        <v>562</v>
      </c>
      <c r="J2641" t="s">
        <v>1444</v>
      </c>
      <c r="K2641">
        <v>0</v>
      </c>
      <c r="N2641" t="b">
        <v>0</v>
      </c>
      <c r="O2641" t="b">
        <v>1</v>
      </c>
      <c r="P2641" t="b">
        <v>0</v>
      </c>
      <c r="Q2641">
        <v>1</v>
      </c>
      <c r="R2641">
        <v>2</v>
      </c>
      <c r="S2641">
        <v>1</v>
      </c>
      <c r="T2641">
        <v>0</v>
      </c>
      <c r="U2641" t="b">
        <v>1</v>
      </c>
      <c r="V2641" t="s">
        <v>1071</v>
      </c>
      <c r="W2641" t="s">
        <v>4092</v>
      </c>
      <c r="X2641" t="s">
        <v>15142</v>
      </c>
      <c r="Y2641">
        <v>97</v>
      </c>
      <c r="Z2641">
        <v>97</v>
      </c>
      <c r="AA2641">
        <v>8</v>
      </c>
      <c r="AB2641">
        <v>8</v>
      </c>
      <c r="AC2641">
        <v>21</v>
      </c>
    </row>
    <row r="2642" spans="1:29">
      <c r="A2642">
        <v>2875</v>
      </c>
      <c r="B2642" t="s">
        <v>805</v>
      </c>
      <c r="C2642" t="s">
        <v>4261</v>
      </c>
      <c r="I2642" t="s">
        <v>562</v>
      </c>
      <c r="J2642" t="s">
        <v>1444</v>
      </c>
      <c r="K2642">
        <v>0</v>
      </c>
      <c r="N2642" t="b">
        <v>0</v>
      </c>
      <c r="O2642" t="b">
        <v>1</v>
      </c>
      <c r="P2642" t="b">
        <v>0</v>
      </c>
      <c r="Q2642">
        <v>1</v>
      </c>
      <c r="R2642">
        <v>2</v>
      </c>
      <c r="S2642">
        <v>1</v>
      </c>
      <c r="T2642">
        <v>0</v>
      </c>
      <c r="U2642" t="b">
        <v>1</v>
      </c>
      <c r="V2642" t="s">
        <v>1071</v>
      </c>
      <c r="W2642" t="s">
        <v>4092</v>
      </c>
      <c r="X2642" t="s">
        <v>15143</v>
      </c>
      <c r="Y2642">
        <v>98</v>
      </c>
      <c r="Z2642">
        <v>98</v>
      </c>
      <c r="AA2642">
        <v>8</v>
      </c>
      <c r="AB2642">
        <v>8</v>
      </c>
      <c r="AC2642">
        <v>21</v>
      </c>
    </row>
    <row r="2643" spans="1:29">
      <c r="A2643">
        <v>2876</v>
      </c>
      <c r="B2643" t="s">
        <v>805</v>
      </c>
      <c r="C2643" t="s">
        <v>4262</v>
      </c>
      <c r="I2643" t="s">
        <v>562</v>
      </c>
      <c r="J2643" t="s">
        <v>1444</v>
      </c>
      <c r="K2643">
        <v>0</v>
      </c>
      <c r="N2643" t="b">
        <v>0</v>
      </c>
      <c r="O2643" t="b">
        <v>1</v>
      </c>
      <c r="P2643" t="b">
        <v>0</v>
      </c>
      <c r="Q2643">
        <v>1</v>
      </c>
      <c r="R2643">
        <v>2</v>
      </c>
      <c r="S2643">
        <v>1</v>
      </c>
      <c r="T2643">
        <v>0</v>
      </c>
      <c r="U2643" t="b">
        <v>1</v>
      </c>
      <c r="V2643" t="s">
        <v>1071</v>
      </c>
      <c r="W2643" t="s">
        <v>4092</v>
      </c>
      <c r="X2643" t="s">
        <v>15144</v>
      </c>
      <c r="Y2643">
        <v>99</v>
      </c>
      <c r="Z2643">
        <v>99</v>
      </c>
      <c r="AA2643">
        <v>8</v>
      </c>
      <c r="AB2643">
        <v>8</v>
      </c>
      <c r="AC2643">
        <v>21</v>
      </c>
    </row>
    <row r="2644" spans="1:29">
      <c r="A2644">
        <v>2877</v>
      </c>
      <c r="B2644" t="s">
        <v>805</v>
      </c>
      <c r="C2644" t="s">
        <v>4263</v>
      </c>
      <c r="I2644" t="s">
        <v>568</v>
      </c>
      <c r="J2644" t="s">
        <v>1444</v>
      </c>
      <c r="K2644">
        <v>0</v>
      </c>
      <c r="N2644" t="b">
        <v>0</v>
      </c>
      <c r="O2644" t="b">
        <v>1</v>
      </c>
      <c r="P2644" t="b">
        <v>0</v>
      </c>
      <c r="Q2644">
        <v>1</v>
      </c>
      <c r="R2644">
        <v>2</v>
      </c>
      <c r="S2644">
        <v>1</v>
      </c>
      <c r="T2644">
        <v>0</v>
      </c>
      <c r="U2644" t="b">
        <v>1</v>
      </c>
      <c r="V2644" t="s">
        <v>1071</v>
      </c>
      <c r="W2644" t="s">
        <v>4092</v>
      </c>
      <c r="X2644" t="s">
        <v>15145</v>
      </c>
      <c r="Y2644">
        <v>101</v>
      </c>
      <c r="Z2644">
        <v>101</v>
      </c>
      <c r="AA2644">
        <v>8</v>
      </c>
      <c r="AB2644">
        <v>8</v>
      </c>
      <c r="AC2644">
        <v>21</v>
      </c>
    </row>
    <row r="2645" spans="1:29">
      <c r="A2645">
        <v>2878</v>
      </c>
      <c r="B2645" t="s">
        <v>805</v>
      </c>
      <c r="C2645" t="s">
        <v>4264</v>
      </c>
      <c r="I2645" t="s">
        <v>568</v>
      </c>
      <c r="J2645" t="s">
        <v>1444</v>
      </c>
      <c r="K2645">
        <v>0</v>
      </c>
      <c r="N2645" t="b">
        <v>0</v>
      </c>
      <c r="O2645" t="b">
        <v>1</v>
      </c>
      <c r="P2645" t="b">
        <v>0</v>
      </c>
      <c r="Q2645">
        <v>1</v>
      </c>
      <c r="R2645">
        <v>2</v>
      </c>
      <c r="S2645">
        <v>1</v>
      </c>
      <c r="T2645">
        <v>0</v>
      </c>
      <c r="U2645" t="b">
        <v>1</v>
      </c>
      <c r="V2645" t="s">
        <v>1071</v>
      </c>
      <c r="W2645" t="s">
        <v>4092</v>
      </c>
      <c r="X2645" t="s">
        <v>15146</v>
      </c>
      <c r="Y2645">
        <v>102</v>
      </c>
      <c r="Z2645">
        <v>102</v>
      </c>
      <c r="AA2645">
        <v>8</v>
      </c>
      <c r="AB2645">
        <v>8</v>
      </c>
      <c r="AC2645">
        <v>21</v>
      </c>
    </row>
    <row r="2646" spans="1:29">
      <c r="A2646">
        <v>2879</v>
      </c>
      <c r="B2646" t="s">
        <v>805</v>
      </c>
      <c r="C2646" t="s">
        <v>4265</v>
      </c>
      <c r="I2646" t="s">
        <v>568</v>
      </c>
      <c r="J2646" t="s">
        <v>1444</v>
      </c>
      <c r="K2646">
        <v>0</v>
      </c>
      <c r="N2646" t="b">
        <v>0</v>
      </c>
      <c r="O2646" t="b">
        <v>1</v>
      </c>
      <c r="P2646" t="b">
        <v>0</v>
      </c>
      <c r="Q2646">
        <v>1</v>
      </c>
      <c r="R2646">
        <v>2</v>
      </c>
      <c r="S2646">
        <v>1</v>
      </c>
      <c r="T2646">
        <v>0</v>
      </c>
      <c r="U2646" t="b">
        <v>1</v>
      </c>
      <c r="V2646" t="s">
        <v>1071</v>
      </c>
      <c r="W2646" t="s">
        <v>4092</v>
      </c>
      <c r="X2646" t="s">
        <v>15147</v>
      </c>
      <c r="Y2646">
        <v>103</v>
      </c>
      <c r="Z2646">
        <v>103</v>
      </c>
      <c r="AA2646">
        <v>8</v>
      </c>
      <c r="AB2646">
        <v>8</v>
      </c>
      <c r="AC2646">
        <v>21</v>
      </c>
    </row>
    <row r="2647" spans="1:29">
      <c r="A2647">
        <v>2880</v>
      </c>
      <c r="B2647" t="s">
        <v>805</v>
      </c>
      <c r="C2647" t="s">
        <v>4266</v>
      </c>
      <c r="I2647" t="s">
        <v>568</v>
      </c>
      <c r="J2647" t="s">
        <v>1444</v>
      </c>
      <c r="K2647">
        <v>0</v>
      </c>
      <c r="N2647" t="b">
        <v>0</v>
      </c>
      <c r="O2647" t="b">
        <v>1</v>
      </c>
      <c r="P2647" t="b">
        <v>0</v>
      </c>
      <c r="Q2647">
        <v>1</v>
      </c>
      <c r="R2647">
        <v>2</v>
      </c>
      <c r="S2647">
        <v>1</v>
      </c>
      <c r="T2647">
        <v>0</v>
      </c>
      <c r="U2647" t="b">
        <v>1</v>
      </c>
      <c r="V2647" t="s">
        <v>1071</v>
      </c>
      <c r="W2647" t="s">
        <v>4092</v>
      </c>
      <c r="X2647" t="s">
        <v>15148</v>
      </c>
      <c r="Y2647">
        <v>104</v>
      </c>
      <c r="Z2647">
        <v>104</v>
      </c>
      <c r="AA2647">
        <v>8</v>
      </c>
      <c r="AB2647">
        <v>8</v>
      </c>
      <c r="AC2647">
        <v>21</v>
      </c>
    </row>
    <row r="2648" spans="1:29">
      <c r="A2648">
        <v>2881</v>
      </c>
      <c r="B2648" t="s">
        <v>805</v>
      </c>
      <c r="C2648" t="s">
        <v>4267</v>
      </c>
      <c r="I2648" t="s">
        <v>568</v>
      </c>
      <c r="J2648" t="s">
        <v>1444</v>
      </c>
      <c r="K2648">
        <v>0</v>
      </c>
      <c r="N2648" t="b">
        <v>0</v>
      </c>
      <c r="O2648" t="b">
        <v>1</v>
      </c>
      <c r="P2648" t="b">
        <v>0</v>
      </c>
      <c r="Q2648">
        <v>1</v>
      </c>
      <c r="R2648">
        <v>2</v>
      </c>
      <c r="S2648">
        <v>1</v>
      </c>
      <c r="T2648">
        <v>0</v>
      </c>
      <c r="U2648" t="b">
        <v>1</v>
      </c>
      <c r="V2648" t="s">
        <v>1071</v>
      </c>
      <c r="W2648" t="s">
        <v>4092</v>
      </c>
      <c r="X2648" t="s">
        <v>15149</v>
      </c>
      <c r="Y2648">
        <v>105</v>
      </c>
      <c r="Z2648">
        <v>105</v>
      </c>
      <c r="AA2648">
        <v>8</v>
      </c>
      <c r="AB2648">
        <v>8</v>
      </c>
      <c r="AC2648">
        <v>21</v>
      </c>
    </row>
    <row r="2649" spans="1:29">
      <c r="A2649">
        <v>2882</v>
      </c>
      <c r="B2649" t="s">
        <v>805</v>
      </c>
      <c r="C2649" t="s">
        <v>4268</v>
      </c>
      <c r="I2649" t="s">
        <v>574</v>
      </c>
      <c r="J2649" t="s">
        <v>1444</v>
      </c>
      <c r="K2649">
        <v>0</v>
      </c>
      <c r="N2649" t="b">
        <v>0</v>
      </c>
      <c r="O2649" t="b">
        <v>1</v>
      </c>
      <c r="P2649" t="b">
        <v>0</v>
      </c>
      <c r="Q2649">
        <v>1</v>
      </c>
      <c r="R2649">
        <v>2</v>
      </c>
      <c r="S2649">
        <v>1</v>
      </c>
      <c r="T2649">
        <v>0</v>
      </c>
      <c r="U2649" t="b">
        <v>1</v>
      </c>
      <c r="V2649" t="s">
        <v>1071</v>
      </c>
      <c r="W2649" t="s">
        <v>4092</v>
      </c>
      <c r="X2649" t="s">
        <v>15151</v>
      </c>
      <c r="Y2649">
        <v>107</v>
      </c>
      <c r="Z2649">
        <v>107</v>
      </c>
      <c r="AA2649">
        <v>8</v>
      </c>
      <c r="AB2649">
        <v>8</v>
      </c>
      <c r="AC2649">
        <v>21</v>
      </c>
    </row>
    <row r="2650" spans="1:29">
      <c r="A2650">
        <v>2883</v>
      </c>
      <c r="B2650" t="s">
        <v>805</v>
      </c>
      <c r="C2650" t="s">
        <v>4269</v>
      </c>
      <c r="I2650" t="s">
        <v>574</v>
      </c>
      <c r="J2650" t="s">
        <v>1444</v>
      </c>
      <c r="K2650">
        <v>0</v>
      </c>
      <c r="N2650" t="b">
        <v>0</v>
      </c>
      <c r="O2650" t="b">
        <v>1</v>
      </c>
      <c r="P2650" t="b">
        <v>0</v>
      </c>
      <c r="Q2650">
        <v>1</v>
      </c>
      <c r="R2650">
        <v>2</v>
      </c>
      <c r="S2650">
        <v>1</v>
      </c>
      <c r="T2650">
        <v>0</v>
      </c>
      <c r="U2650" t="b">
        <v>1</v>
      </c>
      <c r="V2650" t="s">
        <v>1071</v>
      </c>
      <c r="W2650" t="s">
        <v>4092</v>
      </c>
      <c r="X2650" t="s">
        <v>15152</v>
      </c>
      <c r="Y2650">
        <v>108</v>
      </c>
      <c r="Z2650">
        <v>108</v>
      </c>
      <c r="AA2650">
        <v>8</v>
      </c>
      <c r="AB2650">
        <v>8</v>
      </c>
      <c r="AC2650">
        <v>21</v>
      </c>
    </row>
    <row r="2651" spans="1:29">
      <c r="A2651">
        <v>2884</v>
      </c>
      <c r="B2651" t="s">
        <v>805</v>
      </c>
      <c r="C2651" t="s">
        <v>4270</v>
      </c>
      <c r="I2651" t="s">
        <v>574</v>
      </c>
      <c r="J2651" t="s">
        <v>1444</v>
      </c>
      <c r="K2651">
        <v>0</v>
      </c>
      <c r="N2651" t="b">
        <v>0</v>
      </c>
      <c r="O2651" t="b">
        <v>1</v>
      </c>
      <c r="P2651" t="b">
        <v>0</v>
      </c>
      <c r="Q2651">
        <v>1</v>
      </c>
      <c r="R2651">
        <v>2</v>
      </c>
      <c r="S2651">
        <v>1</v>
      </c>
      <c r="T2651">
        <v>0</v>
      </c>
      <c r="U2651" t="b">
        <v>1</v>
      </c>
      <c r="V2651" t="s">
        <v>1071</v>
      </c>
      <c r="W2651" t="s">
        <v>4092</v>
      </c>
      <c r="X2651" t="s">
        <v>15153</v>
      </c>
      <c r="Y2651">
        <v>109</v>
      </c>
      <c r="Z2651">
        <v>109</v>
      </c>
      <c r="AA2651">
        <v>8</v>
      </c>
      <c r="AB2651">
        <v>8</v>
      </c>
      <c r="AC2651">
        <v>21</v>
      </c>
    </row>
    <row r="2652" spans="1:29">
      <c r="A2652">
        <v>2885</v>
      </c>
      <c r="B2652" t="s">
        <v>805</v>
      </c>
      <c r="C2652" t="s">
        <v>4271</v>
      </c>
      <c r="I2652" t="s">
        <v>574</v>
      </c>
      <c r="J2652" t="s">
        <v>1444</v>
      </c>
      <c r="K2652">
        <v>0</v>
      </c>
      <c r="N2652" t="b">
        <v>0</v>
      </c>
      <c r="O2652" t="b">
        <v>1</v>
      </c>
      <c r="P2652" t="b">
        <v>0</v>
      </c>
      <c r="Q2652">
        <v>1</v>
      </c>
      <c r="R2652">
        <v>2</v>
      </c>
      <c r="S2652">
        <v>1</v>
      </c>
      <c r="T2652">
        <v>0</v>
      </c>
      <c r="U2652" t="b">
        <v>1</v>
      </c>
      <c r="V2652" t="s">
        <v>1071</v>
      </c>
      <c r="W2652" t="s">
        <v>4092</v>
      </c>
      <c r="X2652" t="s">
        <v>15154</v>
      </c>
      <c r="Y2652">
        <v>110</v>
      </c>
      <c r="Z2652">
        <v>110</v>
      </c>
      <c r="AA2652">
        <v>8</v>
      </c>
      <c r="AB2652">
        <v>8</v>
      </c>
      <c r="AC2652">
        <v>21</v>
      </c>
    </row>
    <row r="2653" spans="1:29">
      <c r="A2653">
        <v>2886</v>
      </c>
      <c r="B2653" t="s">
        <v>805</v>
      </c>
      <c r="C2653" t="s">
        <v>4272</v>
      </c>
      <c r="I2653" t="s">
        <v>574</v>
      </c>
      <c r="J2653" t="s">
        <v>1444</v>
      </c>
      <c r="K2653">
        <v>0</v>
      </c>
      <c r="N2653" t="b">
        <v>0</v>
      </c>
      <c r="O2653" t="b">
        <v>1</v>
      </c>
      <c r="P2653" t="b">
        <v>0</v>
      </c>
      <c r="Q2653">
        <v>1</v>
      </c>
      <c r="R2653">
        <v>2</v>
      </c>
      <c r="S2653">
        <v>1</v>
      </c>
      <c r="T2653">
        <v>0</v>
      </c>
      <c r="U2653" t="b">
        <v>1</v>
      </c>
      <c r="V2653" t="s">
        <v>1071</v>
      </c>
      <c r="W2653" t="s">
        <v>4092</v>
      </c>
      <c r="X2653" t="s">
        <v>15155</v>
      </c>
      <c r="Y2653">
        <v>111</v>
      </c>
      <c r="Z2653">
        <v>111</v>
      </c>
      <c r="AA2653">
        <v>8</v>
      </c>
      <c r="AB2653">
        <v>8</v>
      </c>
      <c r="AC2653">
        <v>21</v>
      </c>
    </row>
    <row r="2654" spans="1:29">
      <c r="A2654">
        <v>2887</v>
      </c>
      <c r="B2654" t="s">
        <v>805</v>
      </c>
      <c r="C2654" t="s">
        <v>4273</v>
      </c>
      <c r="I2654" t="s">
        <v>574</v>
      </c>
      <c r="J2654" t="s">
        <v>1444</v>
      </c>
      <c r="K2654">
        <v>0</v>
      </c>
      <c r="N2654" t="b">
        <v>0</v>
      </c>
      <c r="O2654" t="b">
        <v>1</v>
      </c>
      <c r="P2654" t="b">
        <v>0</v>
      </c>
      <c r="Q2654">
        <v>1</v>
      </c>
      <c r="R2654">
        <v>2</v>
      </c>
      <c r="S2654">
        <v>1</v>
      </c>
      <c r="T2654">
        <v>0</v>
      </c>
      <c r="U2654" t="b">
        <v>1</v>
      </c>
      <c r="V2654" t="s">
        <v>1071</v>
      </c>
      <c r="W2654" t="s">
        <v>4092</v>
      </c>
      <c r="X2654" t="s">
        <v>15156</v>
      </c>
      <c r="Y2654">
        <v>112</v>
      </c>
      <c r="Z2654">
        <v>112</v>
      </c>
      <c r="AA2654">
        <v>8</v>
      </c>
      <c r="AB2654">
        <v>8</v>
      </c>
      <c r="AC2654">
        <v>21</v>
      </c>
    </row>
    <row r="2655" spans="1:29">
      <c r="A2655">
        <v>2888</v>
      </c>
      <c r="B2655" t="s">
        <v>1503</v>
      </c>
      <c r="C2655" t="s">
        <v>4281</v>
      </c>
      <c r="D2655" t="s">
        <v>4282</v>
      </c>
      <c r="E2655" t="s">
        <v>4283</v>
      </c>
      <c r="U2655" t="b">
        <v>1</v>
      </c>
      <c r="V2655" t="s">
        <v>1088</v>
      </c>
      <c r="W2655" t="s">
        <v>4284</v>
      </c>
      <c r="X2655" t="s">
        <v>15541</v>
      </c>
      <c r="Y2655">
        <v>12</v>
      </c>
      <c r="Z2655">
        <v>14</v>
      </c>
      <c r="AA2655">
        <v>2</v>
      </c>
      <c r="AB2655">
        <v>12</v>
      </c>
      <c r="AC2655">
        <v>22</v>
      </c>
    </row>
    <row r="2656" spans="1:29">
      <c r="A2656">
        <v>2889</v>
      </c>
      <c r="B2656" t="s">
        <v>827</v>
      </c>
      <c r="C2656" t="s">
        <v>4285</v>
      </c>
      <c r="U2656" t="b">
        <v>1</v>
      </c>
      <c r="V2656" t="s">
        <v>1088</v>
      </c>
      <c r="W2656" t="s">
        <v>4284</v>
      </c>
      <c r="X2656" t="s">
        <v>15542</v>
      </c>
      <c r="Y2656">
        <v>12</v>
      </c>
      <c r="Z2656">
        <v>14</v>
      </c>
      <c r="AA2656">
        <v>2</v>
      </c>
      <c r="AB2656">
        <v>11</v>
      </c>
      <c r="AC2656">
        <v>22</v>
      </c>
    </row>
    <row r="2657" spans="1:29">
      <c r="A2657">
        <v>2890</v>
      </c>
      <c r="B2657" t="s">
        <v>1508</v>
      </c>
      <c r="C2657" t="s">
        <v>4286</v>
      </c>
      <c r="U2657" t="b">
        <v>1</v>
      </c>
      <c r="V2657" t="s">
        <v>1088</v>
      </c>
      <c r="W2657" t="s">
        <v>4284</v>
      </c>
      <c r="X2657" t="s">
        <v>15543</v>
      </c>
      <c r="Y2657">
        <v>13</v>
      </c>
      <c r="Z2657">
        <v>14</v>
      </c>
      <c r="AA2657">
        <v>2</v>
      </c>
      <c r="AB2657">
        <v>12</v>
      </c>
      <c r="AC2657">
        <v>22</v>
      </c>
    </row>
    <row r="2658" spans="1:29">
      <c r="A2658">
        <v>2891</v>
      </c>
      <c r="B2658" t="s">
        <v>805</v>
      </c>
      <c r="C2658" t="s">
        <v>4287</v>
      </c>
      <c r="J2658" t="s">
        <v>1436</v>
      </c>
      <c r="K2658">
        <v>0</v>
      </c>
      <c r="N2658" t="b">
        <v>1</v>
      </c>
      <c r="O2658" t="b">
        <v>0</v>
      </c>
      <c r="P2658" t="b">
        <v>0</v>
      </c>
      <c r="Q2658">
        <v>11</v>
      </c>
      <c r="R2658">
        <v>1</v>
      </c>
      <c r="S2658">
        <v>1</v>
      </c>
      <c r="T2658">
        <v>1</v>
      </c>
      <c r="U2658" t="b">
        <v>1</v>
      </c>
      <c r="V2658" t="s">
        <v>1088</v>
      </c>
      <c r="W2658" t="s">
        <v>4284</v>
      </c>
      <c r="X2658" t="s">
        <v>15544</v>
      </c>
      <c r="Y2658">
        <v>13</v>
      </c>
      <c r="Z2658">
        <v>13</v>
      </c>
      <c r="AA2658">
        <v>5</v>
      </c>
      <c r="AB2658">
        <v>5</v>
      </c>
      <c r="AC2658">
        <v>22</v>
      </c>
    </row>
    <row r="2659" spans="1:29">
      <c r="A2659">
        <v>2892</v>
      </c>
      <c r="B2659" t="s">
        <v>805</v>
      </c>
      <c r="C2659" t="s">
        <v>4288</v>
      </c>
      <c r="J2659" t="s">
        <v>1436</v>
      </c>
      <c r="K2659">
        <v>0</v>
      </c>
      <c r="N2659" t="b">
        <v>1</v>
      </c>
      <c r="O2659" t="b">
        <v>0</v>
      </c>
      <c r="P2659" t="b">
        <v>0</v>
      </c>
      <c r="Q2659">
        <v>11</v>
      </c>
      <c r="R2659">
        <v>1</v>
      </c>
      <c r="S2659">
        <v>1</v>
      </c>
      <c r="T2659">
        <v>1</v>
      </c>
      <c r="U2659" t="b">
        <v>1</v>
      </c>
      <c r="V2659" t="s">
        <v>1088</v>
      </c>
      <c r="W2659" t="s">
        <v>4284</v>
      </c>
      <c r="X2659" t="s">
        <v>15545</v>
      </c>
      <c r="Y2659">
        <v>14</v>
      </c>
      <c r="Z2659">
        <v>14</v>
      </c>
      <c r="AA2659">
        <v>5</v>
      </c>
      <c r="AB2659">
        <v>5</v>
      </c>
      <c r="AC2659">
        <v>22</v>
      </c>
    </row>
    <row r="2660" spans="1:29">
      <c r="A2660">
        <v>2893</v>
      </c>
      <c r="B2660" t="s">
        <v>1503</v>
      </c>
      <c r="C2660" t="s">
        <v>4289</v>
      </c>
      <c r="D2660" t="s">
        <v>4290</v>
      </c>
      <c r="E2660" t="s">
        <v>4291</v>
      </c>
      <c r="U2660" t="b">
        <v>1</v>
      </c>
      <c r="V2660" t="s">
        <v>1088</v>
      </c>
      <c r="W2660" t="s">
        <v>4284</v>
      </c>
      <c r="X2660" t="s">
        <v>15546</v>
      </c>
      <c r="Y2660">
        <v>15</v>
      </c>
      <c r="Z2660">
        <v>37</v>
      </c>
      <c r="AA2660">
        <v>2</v>
      </c>
      <c r="AB2660">
        <v>12</v>
      </c>
      <c r="AC2660">
        <v>22</v>
      </c>
    </row>
    <row r="2661" spans="1:29">
      <c r="A2661">
        <v>2894</v>
      </c>
      <c r="B2661" t="s">
        <v>827</v>
      </c>
      <c r="C2661" t="s">
        <v>4292</v>
      </c>
      <c r="U2661" t="b">
        <v>1</v>
      </c>
      <c r="V2661" t="s">
        <v>1088</v>
      </c>
      <c r="W2661" t="s">
        <v>4284</v>
      </c>
      <c r="X2661" t="s">
        <v>15547</v>
      </c>
      <c r="Y2661">
        <v>15</v>
      </c>
      <c r="Z2661">
        <v>37</v>
      </c>
      <c r="AA2661">
        <v>2</v>
      </c>
      <c r="AB2661">
        <v>11</v>
      </c>
      <c r="AC2661">
        <v>22</v>
      </c>
    </row>
    <row r="2662" spans="1:29">
      <c r="A2662">
        <v>2895</v>
      </c>
      <c r="B2662" t="s">
        <v>1508</v>
      </c>
      <c r="C2662" t="s">
        <v>4293</v>
      </c>
      <c r="U2662" t="b">
        <v>1</v>
      </c>
      <c r="V2662" t="s">
        <v>1088</v>
      </c>
      <c r="W2662" t="s">
        <v>4284</v>
      </c>
      <c r="X2662" t="s">
        <v>15548</v>
      </c>
      <c r="Y2662">
        <v>16</v>
      </c>
      <c r="Z2662">
        <v>37</v>
      </c>
      <c r="AA2662">
        <v>2</v>
      </c>
      <c r="AB2662">
        <v>12</v>
      </c>
      <c r="AC2662">
        <v>22</v>
      </c>
    </row>
    <row r="2663" spans="1:29">
      <c r="A2663">
        <v>2896</v>
      </c>
      <c r="B2663" t="s">
        <v>805</v>
      </c>
      <c r="C2663" t="s">
        <v>4294</v>
      </c>
      <c r="J2663" t="s">
        <v>1436</v>
      </c>
      <c r="K2663">
        <v>0</v>
      </c>
      <c r="N2663" t="b">
        <v>1</v>
      </c>
      <c r="O2663" t="b">
        <v>0</v>
      </c>
      <c r="P2663" t="b">
        <v>0</v>
      </c>
      <c r="Q2663">
        <v>11</v>
      </c>
      <c r="R2663">
        <v>2</v>
      </c>
      <c r="S2663">
        <v>1</v>
      </c>
      <c r="T2663">
        <v>2</v>
      </c>
      <c r="U2663" t="b">
        <v>1</v>
      </c>
      <c r="V2663" t="s">
        <v>1088</v>
      </c>
      <c r="W2663" t="s">
        <v>4284</v>
      </c>
      <c r="X2663" t="s">
        <v>14452</v>
      </c>
      <c r="Y2663">
        <v>17</v>
      </c>
      <c r="Z2663">
        <v>17</v>
      </c>
      <c r="AA2663">
        <v>10</v>
      </c>
      <c r="AB2663">
        <v>10</v>
      </c>
      <c r="AC2663">
        <v>22</v>
      </c>
    </row>
    <row r="2664" spans="1:29">
      <c r="A2664">
        <v>2897</v>
      </c>
      <c r="B2664" t="s">
        <v>805</v>
      </c>
      <c r="C2664" t="s">
        <v>4295</v>
      </c>
      <c r="J2664" t="s">
        <v>1436</v>
      </c>
      <c r="K2664">
        <v>0</v>
      </c>
      <c r="N2664" t="b">
        <v>1</v>
      </c>
      <c r="O2664" t="b">
        <v>0</v>
      </c>
      <c r="P2664" t="b">
        <v>0</v>
      </c>
      <c r="Q2664">
        <v>11</v>
      </c>
      <c r="R2664">
        <v>2</v>
      </c>
      <c r="S2664">
        <v>1</v>
      </c>
      <c r="T2664">
        <v>2</v>
      </c>
      <c r="U2664" t="b">
        <v>1</v>
      </c>
      <c r="V2664" t="s">
        <v>1088</v>
      </c>
      <c r="W2664" t="s">
        <v>4284</v>
      </c>
      <c r="X2664" t="s">
        <v>14727</v>
      </c>
      <c r="Y2664">
        <v>18</v>
      </c>
      <c r="Z2664">
        <v>18</v>
      </c>
      <c r="AA2664">
        <v>10</v>
      </c>
      <c r="AB2664">
        <v>10</v>
      </c>
      <c r="AC2664">
        <v>22</v>
      </c>
    </row>
    <row r="2665" spans="1:29">
      <c r="A2665">
        <v>2898</v>
      </c>
      <c r="B2665" t="s">
        <v>805</v>
      </c>
      <c r="C2665" t="s">
        <v>4296</v>
      </c>
      <c r="J2665" t="s">
        <v>1436</v>
      </c>
      <c r="K2665">
        <v>0</v>
      </c>
      <c r="N2665" t="b">
        <v>1</v>
      </c>
      <c r="O2665" t="b">
        <v>0</v>
      </c>
      <c r="P2665" t="b">
        <v>0</v>
      </c>
      <c r="Q2665">
        <v>11</v>
      </c>
      <c r="R2665">
        <v>2</v>
      </c>
      <c r="S2665">
        <v>1</v>
      </c>
      <c r="T2665">
        <v>2</v>
      </c>
      <c r="U2665" t="b">
        <v>1</v>
      </c>
      <c r="V2665" t="s">
        <v>1088</v>
      </c>
      <c r="W2665" t="s">
        <v>4284</v>
      </c>
      <c r="X2665" t="s">
        <v>14455</v>
      </c>
      <c r="Y2665">
        <v>19</v>
      </c>
      <c r="Z2665">
        <v>19</v>
      </c>
      <c r="AA2665">
        <v>10</v>
      </c>
      <c r="AB2665">
        <v>10</v>
      </c>
      <c r="AC2665">
        <v>22</v>
      </c>
    </row>
    <row r="2666" spans="1:29">
      <c r="A2666">
        <v>2899</v>
      </c>
      <c r="B2666" t="s">
        <v>805</v>
      </c>
      <c r="C2666" t="s">
        <v>4297</v>
      </c>
      <c r="J2666" t="s">
        <v>1436</v>
      </c>
      <c r="K2666">
        <v>0</v>
      </c>
      <c r="N2666" t="b">
        <v>1</v>
      </c>
      <c r="O2666" t="b">
        <v>0</v>
      </c>
      <c r="P2666" t="b">
        <v>0</v>
      </c>
      <c r="Q2666">
        <v>11</v>
      </c>
      <c r="R2666">
        <v>2</v>
      </c>
      <c r="S2666">
        <v>1</v>
      </c>
      <c r="T2666">
        <v>2</v>
      </c>
      <c r="U2666" t="b">
        <v>1</v>
      </c>
      <c r="V2666" t="s">
        <v>1088</v>
      </c>
      <c r="W2666" t="s">
        <v>4284</v>
      </c>
      <c r="X2666" t="s">
        <v>14652</v>
      </c>
      <c r="Y2666">
        <v>20</v>
      </c>
      <c r="Z2666">
        <v>20</v>
      </c>
      <c r="AA2666">
        <v>10</v>
      </c>
      <c r="AB2666">
        <v>10</v>
      </c>
      <c r="AC2666">
        <v>22</v>
      </c>
    </row>
    <row r="2667" spans="1:29">
      <c r="A2667">
        <v>2900</v>
      </c>
      <c r="B2667" t="s">
        <v>805</v>
      </c>
      <c r="C2667" t="s">
        <v>4298</v>
      </c>
      <c r="J2667" t="s">
        <v>1436</v>
      </c>
      <c r="K2667">
        <v>0</v>
      </c>
      <c r="N2667" t="b">
        <v>1</v>
      </c>
      <c r="O2667" t="b">
        <v>0</v>
      </c>
      <c r="P2667" t="b">
        <v>0</v>
      </c>
      <c r="Q2667">
        <v>11</v>
      </c>
      <c r="R2667">
        <v>2</v>
      </c>
      <c r="S2667">
        <v>1</v>
      </c>
      <c r="T2667">
        <v>2</v>
      </c>
      <c r="U2667" t="b">
        <v>1</v>
      </c>
      <c r="V2667" t="s">
        <v>1088</v>
      </c>
      <c r="W2667" t="s">
        <v>4284</v>
      </c>
      <c r="X2667" t="s">
        <v>14653</v>
      </c>
      <c r="Y2667">
        <v>21</v>
      </c>
      <c r="Z2667">
        <v>21</v>
      </c>
      <c r="AA2667">
        <v>10</v>
      </c>
      <c r="AB2667">
        <v>10</v>
      </c>
      <c r="AC2667">
        <v>22</v>
      </c>
    </row>
    <row r="2668" spans="1:29">
      <c r="A2668">
        <v>2901</v>
      </c>
      <c r="B2668" t="s">
        <v>805</v>
      </c>
      <c r="C2668" t="s">
        <v>4299</v>
      </c>
      <c r="J2668" t="s">
        <v>1436</v>
      </c>
      <c r="K2668">
        <v>0</v>
      </c>
      <c r="N2668" t="b">
        <v>1</v>
      </c>
      <c r="O2668" t="b">
        <v>0</v>
      </c>
      <c r="P2668" t="b">
        <v>0</v>
      </c>
      <c r="Q2668">
        <v>11</v>
      </c>
      <c r="R2668">
        <v>2</v>
      </c>
      <c r="S2668">
        <v>1</v>
      </c>
      <c r="T2668">
        <v>2</v>
      </c>
      <c r="U2668" t="b">
        <v>1</v>
      </c>
      <c r="V2668" t="s">
        <v>1088</v>
      </c>
      <c r="W2668" t="s">
        <v>4284</v>
      </c>
      <c r="X2668" t="s">
        <v>14654</v>
      </c>
      <c r="Y2668">
        <v>22</v>
      </c>
      <c r="Z2668">
        <v>22</v>
      </c>
      <c r="AA2668">
        <v>10</v>
      </c>
      <c r="AB2668">
        <v>10</v>
      </c>
      <c r="AC2668">
        <v>22</v>
      </c>
    </row>
    <row r="2669" spans="1:29">
      <c r="A2669">
        <v>2902</v>
      </c>
      <c r="B2669" t="s">
        <v>805</v>
      </c>
      <c r="C2669" t="s">
        <v>4300</v>
      </c>
      <c r="J2669" t="s">
        <v>1436</v>
      </c>
      <c r="K2669">
        <v>0</v>
      </c>
      <c r="N2669" t="b">
        <v>1</v>
      </c>
      <c r="O2669" t="b">
        <v>0</v>
      </c>
      <c r="P2669" t="b">
        <v>0</v>
      </c>
      <c r="Q2669">
        <v>11</v>
      </c>
      <c r="R2669">
        <v>2</v>
      </c>
      <c r="S2669">
        <v>1</v>
      </c>
      <c r="T2669">
        <v>2</v>
      </c>
      <c r="U2669" t="b">
        <v>1</v>
      </c>
      <c r="V2669" t="s">
        <v>1088</v>
      </c>
      <c r="W2669" t="s">
        <v>4284</v>
      </c>
      <c r="X2669" t="s">
        <v>14655</v>
      </c>
      <c r="Y2669">
        <v>23</v>
      </c>
      <c r="Z2669">
        <v>23</v>
      </c>
      <c r="AA2669">
        <v>10</v>
      </c>
      <c r="AB2669">
        <v>10</v>
      </c>
      <c r="AC2669">
        <v>22</v>
      </c>
    </row>
    <row r="2670" spans="1:29">
      <c r="A2670">
        <v>2903</v>
      </c>
      <c r="B2670" t="s">
        <v>805</v>
      </c>
      <c r="C2670" t="s">
        <v>4301</v>
      </c>
      <c r="J2670" t="s">
        <v>1436</v>
      </c>
      <c r="K2670">
        <v>0</v>
      </c>
      <c r="N2670" t="b">
        <v>1</v>
      </c>
      <c r="O2670" t="b">
        <v>0</v>
      </c>
      <c r="P2670" t="b">
        <v>0</v>
      </c>
      <c r="Q2670">
        <v>11</v>
      </c>
      <c r="R2670">
        <v>2</v>
      </c>
      <c r="S2670">
        <v>1</v>
      </c>
      <c r="T2670">
        <v>2</v>
      </c>
      <c r="U2670" t="b">
        <v>1</v>
      </c>
      <c r="V2670" t="s">
        <v>1088</v>
      </c>
      <c r="W2670" t="s">
        <v>4284</v>
      </c>
      <c r="X2670" t="s">
        <v>14656</v>
      </c>
      <c r="Y2670">
        <v>24</v>
      </c>
      <c r="Z2670">
        <v>24</v>
      </c>
      <c r="AA2670">
        <v>10</v>
      </c>
      <c r="AB2670">
        <v>10</v>
      </c>
      <c r="AC2670">
        <v>22</v>
      </c>
    </row>
    <row r="2671" spans="1:29">
      <c r="A2671">
        <v>2904</v>
      </c>
      <c r="B2671" t="s">
        <v>805</v>
      </c>
      <c r="C2671" t="s">
        <v>4302</v>
      </c>
      <c r="J2671" t="s">
        <v>1444</v>
      </c>
      <c r="K2671">
        <v>0</v>
      </c>
      <c r="N2671" t="b">
        <v>1</v>
      </c>
      <c r="O2671" t="b">
        <v>0</v>
      </c>
      <c r="P2671" t="b">
        <v>0</v>
      </c>
      <c r="Q2671">
        <v>11</v>
      </c>
      <c r="R2671">
        <v>2</v>
      </c>
      <c r="S2671">
        <v>1</v>
      </c>
      <c r="T2671">
        <v>2</v>
      </c>
      <c r="U2671" t="b">
        <v>1</v>
      </c>
      <c r="V2671" t="s">
        <v>1088</v>
      </c>
      <c r="W2671" t="s">
        <v>4284</v>
      </c>
      <c r="X2671" t="s">
        <v>14528</v>
      </c>
      <c r="Y2671">
        <v>17</v>
      </c>
      <c r="Z2671">
        <v>17</v>
      </c>
      <c r="AA2671">
        <v>11</v>
      </c>
      <c r="AB2671">
        <v>11</v>
      </c>
      <c r="AC2671">
        <v>22</v>
      </c>
    </row>
    <row r="2672" spans="1:29">
      <c r="A2672">
        <v>2905</v>
      </c>
      <c r="B2672" t="s">
        <v>805</v>
      </c>
      <c r="C2672" t="s">
        <v>4303</v>
      </c>
      <c r="J2672" t="s">
        <v>1444</v>
      </c>
      <c r="K2672">
        <v>0</v>
      </c>
      <c r="N2672" t="b">
        <v>1</v>
      </c>
      <c r="O2672" t="b">
        <v>0</v>
      </c>
      <c r="P2672" t="b">
        <v>0</v>
      </c>
      <c r="Q2672">
        <v>11</v>
      </c>
      <c r="R2672">
        <v>2</v>
      </c>
      <c r="S2672">
        <v>1</v>
      </c>
      <c r="T2672">
        <v>2</v>
      </c>
      <c r="U2672" t="b">
        <v>1</v>
      </c>
      <c r="V2672" t="s">
        <v>1088</v>
      </c>
      <c r="W2672" t="s">
        <v>4284</v>
      </c>
      <c r="X2672" t="s">
        <v>15359</v>
      </c>
      <c r="Y2672">
        <v>18</v>
      </c>
      <c r="Z2672">
        <v>18</v>
      </c>
      <c r="AA2672">
        <v>11</v>
      </c>
      <c r="AB2672">
        <v>11</v>
      </c>
      <c r="AC2672">
        <v>22</v>
      </c>
    </row>
    <row r="2673" spans="1:29">
      <c r="A2673">
        <v>2906</v>
      </c>
      <c r="B2673" t="s">
        <v>805</v>
      </c>
      <c r="C2673" t="s">
        <v>4304</v>
      </c>
      <c r="J2673" t="s">
        <v>1444</v>
      </c>
      <c r="K2673">
        <v>0</v>
      </c>
      <c r="N2673" t="b">
        <v>1</v>
      </c>
      <c r="O2673" t="b">
        <v>0</v>
      </c>
      <c r="P2673" t="b">
        <v>0</v>
      </c>
      <c r="Q2673">
        <v>11</v>
      </c>
      <c r="R2673">
        <v>2</v>
      </c>
      <c r="S2673">
        <v>1</v>
      </c>
      <c r="T2673">
        <v>2</v>
      </c>
      <c r="U2673" t="b">
        <v>1</v>
      </c>
      <c r="V2673" t="s">
        <v>1088</v>
      </c>
      <c r="W2673" t="s">
        <v>4284</v>
      </c>
      <c r="X2673" t="s">
        <v>15360</v>
      </c>
      <c r="Y2673">
        <v>19</v>
      </c>
      <c r="Z2673">
        <v>19</v>
      </c>
      <c r="AA2673">
        <v>11</v>
      </c>
      <c r="AB2673">
        <v>11</v>
      </c>
      <c r="AC2673">
        <v>22</v>
      </c>
    </row>
    <row r="2674" spans="1:29">
      <c r="A2674">
        <v>2907</v>
      </c>
      <c r="B2674" t="s">
        <v>805</v>
      </c>
      <c r="C2674" t="s">
        <v>4305</v>
      </c>
      <c r="J2674" t="s">
        <v>1444</v>
      </c>
      <c r="K2674">
        <v>0</v>
      </c>
      <c r="N2674" t="b">
        <v>1</v>
      </c>
      <c r="O2674" t="b">
        <v>0</v>
      </c>
      <c r="P2674" t="b">
        <v>0</v>
      </c>
      <c r="Q2674">
        <v>11</v>
      </c>
      <c r="R2674">
        <v>2</v>
      </c>
      <c r="S2674">
        <v>1</v>
      </c>
      <c r="T2674">
        <v>2</v>
      </c>
      <c r="U2674" t="b">
        <v>1</v>
      </c>
      <c r="V2674" t="s">
        <v>1088</v>
      </c>
      <c r="W2674" t="s">
        <v>4284</v>
      </c>
      <c r="X2674" t="s">
        <v>15361</v>
      </c>
      <c r="Y2674">
        <v>20</v>
      </c>
      <c r="Z2674">
        <v>20</v>
      </c>
      <c r="AA2674">
        <v>11</v>
      </c>
      <c r="AB2674">
        <v>11</v>
      </c>
      <c r="AC2674">
        <v>22</v>
      </c>
    </row>
    <row r="2675" spans="1:29">
      <c r="A2675">
        <v>2908</v>
      </c>
      <c r="B2675" t="s">
        <v>805</v>
      </c>
      <c r="C2675" t="s">
        <v>4306</v>
      </c>
      <c r="J2675" t="s">
        <v>1444</v>
      </c>
      <c r="K2675">
        <v>0</v>
      </c>
      <c r="N2675" t="b">
        <v>1</v>
      </c>
      <c r="O2675" t="b">
        <v>0</v>
      </c>
      <c r="P2675" t="b">
        <v>0</v>
      </c>
      <c r="Q2675">
        <v>11</v>
      </c>
      <c r="R2675">
        <v>2</v>
      </c>
      <c r="S2675">
        <v>1</v>
      </c>
      <c r="T2675">
        <v>2</v>
      </c>
      <c r="U2675" t="b">
        <v>1</v>
      </c>
      <c r="V2675" t="s">
        <v>1088</v>
      </c>
      <c r="W2675" t="s">
        <v>4284</v>
      </c>
      <c r="X2675" t="s">
        <v>15362</v>
      </c>
      <c r="Y2675">
        <v>21</v>
      </c>
      <c r="Z2675">
        <v>21</v>
      </c>
      <c r="AA2675">
        <v>11</v>
      </c>
      <c r="AB2675">
        <v>11</v>
      </c>
      <c r="AC2675">
        <v>22</v>
      </c>
    </row>
    <row r="2676" spans="1:29">
      <c r="A2676">
        <v>2909</v>
      </c>
      <c r="B2676" t="s">
        <v>805</v>
      </c>
      <c r="C2676" t="s">
        <v>4307</v>
      </c>
      <c r="J2676" t="s">
        <v>1444</v>
      </c>
      <c r="K2676">
        <v>0</v>
      </c>
      <c r="N2676" t="b">
        <v>1</v>
      </c>
      <c r="O2676" t="b">
        <v>0</v>
      </c>
      <c r="P2676" t="b">
        <v>0</v>
      </c>
      <c r="Q2676">
        <v>11</v>
      </c>
      <c r="R2676">
        <v>2</v>
      </c>
      <c r="S2676">
        <v>1</v>
      </c>
      <c r="T2676">
        <v>2</v>
      </c>
      <c r="U2676" t="b">
        <v>1</v>
      </c>
      <c r="V2676" t="s">
        <v>1088</v>
      </c>
      <c r="W2676" t="s">
        <v>4284</v>
      </c>
      <c r="X2676" t="s">
        <v>15363</v>
      </c>
      <c r="Y2676">
        <v>22</v>
      </c>
      <c r="Z2676">
        <v>22</v>
      </c>
      <c r="AA2676">
        <v>11</v>
      </c>
      <c r="AB2676">
        <v>11</v>
      </c>
      <c r="AC2676">
        <v>22</v>
      </c>
    </row>
    <row r="2677" spans="1:29">
      <c r="A2677">
        <v>2910</v>
      </c>
      <c r="B2677" t="s">
        <v>805</v>
      </c>
      <c r="C2677" t="s">
        <v>4308</v>
      </c>
      <c r="J2677" t="s">
        <v>1444</v>
      </c>
      <c r="K2677">
        <v>0</v>
      </c>
      <c r="N2677" t="b">
        <v>1</v>
      </c>
      <c r="O2677" t="b">
        <v>0</v>
      </c>
      <c r="P2677" t="b">
        <v>0</v>
      </c>
      <c r="Q2677">
        <v>11</v>
      </c>
      <c r="R2677">
        <v>2</v>
      </c>
      <c r="S2677">
        <v>1</v>
      </c>
      <c r="T2677">
        <v>2</v>
      </c>
      <c r="U2677" t="b">
        <v>1</v>
      </c>
      <c r="V2677" t="s">
        <v>1088</v>
      </c>
      <c r="W2677" t="s">
        <v>4284</v>
      </c>
      <c r="X2677" t="s">
        <v>15364</v>
      </c>
      <c r="Y2677">
        <v>23</v>
      </c>
      <c r="Z2677">
        <v>23</v>
      </c>
      <c r="AA2677">
        <v>11</v>
      </c>
      <c r="AB2677">
        <v>11</v>
      </c>
      <c r="AC2677">
        <v>22</v>
      </c>
    </row>
    <row r="2678" spans="1:29">
      <c r="A2678">
        <v>2911</v>
      </c>
      <c r="B2678" t="s">
        <v>805</v>
      </c>
      <c r="C2678" t="s">
        <v>4309</v>
      </c>
      <c r="J2678" t="s">
        <v>1444</v>
      </c>
      <c r="K2678">
        <v>0</v>
      </c>
      <c r="N2678" t="b">
        <v>1</v>
      </c>
      <c r="O2678" t="b">
        <v>0</v>
      </c>
      <c r="P2678" t="b">
        <v>0</v>
      </c>
      <c r="Q2678">
        <v>11</v>
      </c>
      <c r="R2678">
        <v>2</v>
      </c>
      <c r="S2678">
        <v>1</v>
      </c>
      <c r="T2678">
        <v>2</v>
      </c>
      <c r="U2678" t="b">
        <v>1</v>
      </c>
      <c r="V2678" t="s">
        <v>1088</v>
      </c>
      <c r="W2678" t="s">
        <v>4284</v>
      </c>
      <c r="X2678" t="s">
        <v>15365</v>
      </c>
      <c r="Y2678">
        <v>24</v>
      </c>
      <c r="Z2678">
        <v>24</v>
      </c>
      <c r="AA2678">
        <v>11</v>
      </c>
      <c r="AB2678">
        <v>11</v>
      </c>
      <c r="AC2678">
        <v>22</v>
      </c>
    </row>
    <row r="2679" spans="1:29">
      <c r="A2679">
        <v>2912</v>
      </c>
      <c r="B2679" t="s">
        <v>805</v>
      </c>
      <c r="C2679" t="s">
        <v>4310</v>
      </c>
      <c r="I2679" t="s">
        <v>4311</v>
      </c>
      <c r="J2679" t="s">
        <v>1436</v>
      </c>
      <c r="K2679">
        <v>0</v>
      </c>
      <c r="N2679" t="b">
        <v>1</v>
      </c>
      <c r="O2679" t="b">
        <v>0</v>
      </c>
      <c r="P2679" t="b">
        <v>0</v>
      </c>
      <c r="Q2679">
        <v>11</v>
      </c>
      <c r="R2679">
        <v>2</v>
      </c>
      <c r="S2679">
        <v>1</v>
      </c>
      <c r="T2679">
        <v>0</v>
      </c>
      <c r="U2679" t="b">
        <v>1</v>
      </c>
      <c r="V2679" t="s">
        <v>1088</v>
      </c>
      <c r="W2679" t="s">
        <v>4284</v>
      </c>
      <c r="X2679" t="s">
        <v>14691</v>
      </c>
      <c r="Y2679">
        <v>20</v>
      </c>
      <c r="Z2679">
        <v>20</v>
      </c>
      <c r="AA2679">
        <v>5</v>
      </c>
      <c r="AB2679">
        <v>5</v>
      </c>
      <c r="AC2679">
        <v>22</v>
      </c>
    </row>
    <row r="2680" spans="1:29">
      <c r="A2680">
        <v>2913</v>
      </c>
      <c r="B2680" t="s">
        <v>805</v>
      </c>
      <c r="C2680" t="s">
        <v>4312</v>
      </c>
      <c r="I2680" t="s">
        <v>4311</v>
      </c>
      <c r="J2680" t="s">
        <v>1436</v>
      </c>
      <c r="K2680">
        <v>0</v>
      </c>
      <c r="N2680" t="b">
        <v>1</v>
      </c>
      <c r="O2680" t="b">
        <v>0</v>
      </c>
      <c r="P2680" t="b">
        <v>0</v>
      </c>
      <c r="Q2680">
        <v>11</v>
      </c>
      <c r="R2680">
        <v>2</v>
      </c>
      <c r="S2680">
        <v>1</v>
      </c>
      <c r="T2680">
        <v>0</v>
      </c>
      <c r="U2680" t="b">
        <v>1</v>
      </c>
      <c r="V2680" t="s">
        <v>1088</v>
      </c>
      <c r="W2680" t="s">
        <v>4284</v>
      </c>
      <c r="X2680" t="s">
        <v>14471</v>
      </c>
      <c r="Y2680">
        <v>21</v>
      </c>
      <c r="Z2680">
        <v>21</v>
      </c>
      <c r="AA2680">
        <v>5</v>
      </c>
      <c r="AB2680">
        <v>5</v>
      </c>
      <c r="AC2680">
        <v>22</v>
      </c>
    </row>
    <row r="2681" spans="1:29">
      <c r="A2681">
        <v>2914</v>
      </c>
      <c r="B2681" t="s">
        <v>805</v>
      </c>
      <c r="C2681" t="s">
        <v>4313</v>
      </c>
      <c r="I2681" t="s">
        <v>4311</v>
      </c>
      <c r="J2681" t="s">
        <v>1436</v>
      </c>
      <c r="K2681">
        <v>0</v>
      </c>
      <c r="N2681" t="b">
        <v>1</v>
      </c>
      <c r="O2681" t="b">
        <v>0</v>
      </c>
      <c r="P2681" t="b">
        <v>0</v>
      </c>
      <c r="Q2681">
        <v>11</v>
      </c>
      <c r="R2681">
        <v>2</v>
      </c>
      <c r="S2681">
        <v>1</v>
      </c>
      <c r="T2681">
        <v>0</v>
      </c>
      <c r="U2681" t="b">
        <v>1</v>
      </c>
      <c r="V2681" t="s">
        <v>1088</v>
      </c>
      <c r="W2681" t="s">
        <v>4284</v>
      </c>
      <c r="X2681" t="s">
        <v>14694</v>
      </c>
      <c r="Y2681">
        <v>22</v>
      </c>
      <c r="Z2681">
        <v>22</v>
      </c>
      <c r="AA2681">
        <v>5</v>
      </c>
      <c r="AB2681">
        <v>5</v>
      </c>
      <c r="AC2681">
        <v>22</v>
      </c>
    </row>
    <row r="2682" spans="1:29">
      <c r="A2682">
        <v>2915</v>
      </c>
      <c r="B2682" t="s">
        <v>805</v>
      </c>
      <c r="C2682" t="s">
        <v>4314</v>
      </c>
      <c r="I2682" t="s">
        <v>4311</v>
      </c>
      <c r="J2682" t="s">
        <v>1436</v>
      </c>
      <c r="K2682">
        <v>0</v>
      </c>
      <c r="N2682" t="b">
        <v>1</v>
      </c>
      <c r="O2682" t="b">
        <v>0</v>
      </c>
      <c r="P2682" t="b">
        <v>0</v>
      </c>
      <c r="Q2682">
        <v>11</v>
      </c>
      <c r="R2682">
        <v>2</v>
      </c>
      <c r="S2682">
        <v>1</v>
      </c>
      <c r="T2682">
        <v>0</v>
      </c>
      <c r="U2682" t="b">
        <v>1</v>
      </c>
      <c r="V2682" t="s">
        <v>1088</v>
      </c>
      <c r="W2682" t="s">
        <v>4284</v>
      </c>
      <c r="X2682" t="s">
        <v>14696</v>
      </c>
      <c r="Y2682">
        <v>23</v>
      </c>
      <c r="Z2682">
        <v>23</v>
      </c>
      <c r="AA2682">
        <v>5</v>
      </c>
      <c r="AB2682">
        <v>5</v>
      </c>
      <c r="AC2682">
        <v>22</v>
      </c>
    </row>
    <row r="2683" spans="1:29">
      <c r="A2683">
        <v>2916</v>
      </c>
      <c r="B2683" t="s">
        <v>805</v>
      </c>
      <c r="C2683" t="s">
        <v>4315</v>
      </c>
      <c r="I2683" t="s">
        <v>4311</v>
      </c>
      <c r="J2683" t="s">
        <v>1436</v>
      </c>
      <c r="K2683">
        <v>0</v>
      </c>
      <c r="N2683" t="b">
        <v>1</v>
      </c>
      <c r="O2683" t="b">
        <v>0</v>
      </c>
      <c r="P2683" t="b">
        <v>0</v>
      </c>
      <c r="Q2683">
        <v>11</v>
      </c>
      <c r="R2683">
        <v>2</v>
      </c>
      <c r="S2683">
        <v>1</v>
      </c>
      <c r="T2683">
        <v>0</v>
      </c>
      <c r="U2683" t="b">
        <v>1</v>
      </c>
      <c r="V2683" t="s">
        <v>1088</v>
      </c>
      <c r="W2683" t="s">
        <v>4284</v>
      </c>
      <c r="X2683" t="s">
        <v>14698</v>
      </c>
      <c r="Y2683">
        <v>24</v>
      </c>
      <c r="Z2683">
        <v>24</v>
      </c>
      <c r="AA2683">
        <v>5</v>
      </c>
      <c r="AB2683">
        <v>5</v>
      </c>
      <c r="AC2683">
        <v>22</v>
      </c>
    </row>
    <row r="2684" spans="1:29">
      <c r="A2684">
        <v>2917</v>
      </c>
      <c r="B2684" t="s">
        <v>805</v>
      </c>
      <c r="C2684" t="s">
        <v>4316</v>
      </c>
      <c r="I2684" t="s">
        <v>4317</v>
      </c>
      <c r="J2684" t="s">
        <v>1444</v>
      </c>
      <c r="K2684">
        <v>0</v>
      </c>
      <c r="N2684" t="b">
        <v>0</v>
      </c>
      <c r="O2684" t="b">
        <v>1</v>
      </c>
      <c r="P2684" t="b">
        <v>0</v>
      </c>
      <c r="Q2684">
        <v>11</v>
      </c>
      <c r="R2684">
        <v>2</v>
      </c>
      <c r="S2684">
        <v>1</v>
      </c>
      <c r="T2684">
        <v>0</v>
      </c>
      <c r="U2684" t="b">
        <v>1</v>
      </c>
      <c r="V2684" t="s">
        <v>1088</v>
      </c>
      <c r="W2684" t="s">
        <v>4284</v>
      </c>
      <c r="X2684" t="s">
        <v>15367</v>
      </c>
      <c r="Y2684">
        <v>26</v>
      </c>
      <c r="Z2684">
        <v>26</v>
      </c>
      <c r="AA2684">
        <v>11</v>
      </c>
      <c r="AB2684">
        <v>11</v>
      </c>
      <c r="AC2684">
        <v>22</v>
      </c>
    </row>
    <row r="2685" spans="1:29">
      <c r="A2685">
        <v>2918</v>
      </c>
      <c r="B2685" t="s">
        <v>805</v>
      </c>
      <c r="C2685" t="s">
        <v>4318</v>
      </c>
      <c r="J2685" t="s">
        <v>1436</v>
      </c>
      <c r="K2685">
        <v>0</v>
      </c>
      <c r="N2685" t="b">
        <v>1</v>
      </c>
      <c r="O2685" t="b">
        <v>0</v>
      </c>
      <c r="P2685" t="b">
        <v>0</v>
      </c>
      <c r="Q2685">
        <v>11</v>
      </c>
      <c r="R2685">
        <v>2</v>
      </c>
      <c r="S2685">
        <v>1</v>
      </c>
      <c r="T2685">
        <v>0</v>
      </c>
      <c r="U2685" t="b">
        <v>1</v>
      </c>
      <c r="V2685" t="s">
        <v>1088</v>
      </c>
      <c r="W2685" t="s">
        <v>4284</v>
      </c>
      <c r="X2685" t="s">
        <v>15549</v>
      </c>
      <c r="Y2685">
        <v>36</v>
      </c>
      <c r="Z2685">
        <v>36</v>
      </c>
      <c r="AA2685">
        <v>11</v>
      </c>
      <c r="AB2685">
        <v>11</v>
      </c>
      <c r="AC2685">
        <v>22</v>
      </c>
    </row>
    <row r="2686" spans="1:29">
      <c r="A2686">
        <v>2919</v>
      </c>
      <c r="B2686" t="s">
        <v>1503</v>
      </c>
      <c r="C2686" t="s">
        <v>4319</v>
      </c>
      <c r="D2686" t="s">
        <v>4320</v>
      </c>
      <c r="E2686" t="s">
        <v>4321</v>
      </c>
      <c r="U2686" t="b">
        <v>1</v>
      </c>
      <c r="V2686" t="s">
        <v>1088</v>
      </c>
      <c r="W2686" t="s">
        <v>4284</v>
      </c>
      <c r="X2686" t="s">
        <v>15550</v>
      </c>
      <c r="Y2686">
        <v>39</v>
      </c>
      <c r="Z2686">
        <v>47</v>
      </c>
      <c r="AA2686">
        <v>2</v>
      </c>
      <c r="AB2686">
        <v>12</v>
      </c>
      <c r="AC2686">
        <v>22</v>
      </c>
    </row>
    <row r="2687" spans="1:29">
      <c r="A2687">
        <v>2920</v>
      </c>
      <c r="B2687" t="s">
        <v>827</v>
      </c>
      <c r="C2687" t="s">
        <v>4322</v>
      </c>
      <c r="U2687" t="b">
        <v>1</v>
      </c>
      <c r="V2687" t="s">
        <v>1088</v>
      </c>
      <c r="W2687" t="s">
        <v>4284</v>
      </c>
      <c r="X2687" t="s">
        <v>15551</v>
      </c>
      <c r="Y2687">
        <v>39</v>
      </c>
      <c r="Z2687">
        <v>47</v>
      </c>
      <c r="AA2687">
        <v>2</v>
      </c>
      <c r="AB2687">
        <v>11</v>
      </c>
      <c r="AC2687">
        <v>22</v>
      </c>
    </row>
    <row r="2688" spans="1:29">
      <c r="A2688">
        <v>2921</v>
      </c>
      <c r="B2688" t="s">
        <v>1508</v>
      </c>
      <c r="C2688" t="s">
        <v>4323</v>
      </c>
      <c r="U2688" t="b">
        <v>1</v>
      </c>
      <c r="V2688" t="s">
        <v>1088</v>
      </c>
      <c r="W2688" t="s">
        <v>4284</v>
      </c>
      <c r="X2688" t="s">
        <v>15552</v>
      </c>
      <c r="Y2688">
        <v>40</v>
      </c>
      <c r="Z2688">
        <v>47</v>
      </c>
      <c r="AA2688">
        <v>2</v>
      </c>
      <c r="AB2688">
        <v>12</v>
      </c>
      <c r="AC2688">
        <v>22</v>
      </c>
    </row>
    <row r="2689" spans="1:29">
      <c r="A2689">
        <v>2922</v>
      </c>
      <c r="B2689" t="s">
        <v>805</v>
      </c>
      <c r="C2689" t="s">
        <v>4324</v>
      </c>
      <c r="J2689" t="s">
        <v>1436</v>
      </c>
      <c r="K2689">
        <v>0</v>
      </c>
      <c r="N2689" t="b">
        <v>1</v>
      </c>
      <c r="O2689" t="b">
        <v>0</v>
      </c>
      <c r="P2689" t="b">
        <v>0</v>
      </c>
      <c r="Q2689">
        <v>11</v>
      </c>
      <c r="R2689">
        <v>0</v>
      </c>
      <c r="S2689">
        <v>1</v>
      </c>
      <c r="T2689">
        <v>2</v>
      </c>
      <c r="U2689" t="b">
        <v>1</v>
      </c>
      <c r="V2689" t="s">
        <v>1088</v>
      </c>
      <c r="W2689" t="s">
        <v>4284</v>
      </c>
      <c r="X2689" t="s">
        <v>15374</v>
      </c>
      <c r="Y2689">
        <v>42</v>
      </c>
      <c r="Z2689">
        <v>42</v>
      </c>
      <c r="AA2689">
        <v>3</v>
      </c>
      <c r="AB2689">
        <v>3</v>
      </c>
      <c r="AC2689">
        <v>22</v>
      </c>
    </row>
    <row r="2690" spans="1:29">
      <c r="A2690">
        <v>2926</v>
      </c>
      <c r="B2690" t="s">
        <v>1503</v>
      </c>
      <c r="C2690" t="s">
        <v>4325</v>
      </c>
      <c r="D2690" t="s">
        <v>4326</v>
      </c>
      <c r="E2690" t="s">
        <v>4327</v>
      </c>
      <c r="U2690" t="b">
        <v>1</v>
      </c>
      <c r="V2690" t="s">
        <v>1088</v>
      </c>
      <c r="W2690" t="s">
        <v>4284</v>
      </c>
      <c r="X2690" t="s">
        <v>15553</v>
      </c>
      <c r="Y2690">
        <v>48</v>
      </c>
      <c r="Z2690">
        <v>52</v>
      </c>
      <c r="AA2690">
        <v>2</v>
      </c>
      <c r="AB2690">
        <v>12</v>
      </c>
      <c r="AC2690">
        <v>22</v>
      </c>
    </row>
    <row r="2691" spans="1:29">
      <c r="A2691">
        <v>2927</v>
      </c>
      <c r="B2691" t="s">
        <v>827</v>
      </c>
      <c r="C2691" t="s">
        <v>4328</v>
      </c>
      <c r="U2691" t="b">
        <v>1</v>
      </c>
      <c r="V2691" t="s">
        <v>1088</v>
      </c>
      <c r="W2691" t="s">
        <v>4284</v>
      </c>
      <c r="X2691" t="s">
        <v>15554</v>
      </c>
      <c r="Y2691">
        <v>48</v>
      </c>
      <c r="Z2691">
        <v>52</v>
      </c>
      <c r="AA2691">
        <v>2</v>
      </c>
      <c r="AB2691">
        <v>11</v>
      </c>
      <c r="AC2691">
        <v>22</v>
      </c>
    </row>
    <row r="2692" spans="1:29">
      <c r="A2692">
        <v>2928</v>
      </c>
      <c r="B2692" t="s">
        <v>1508</v>
      </c>
      <c r="C2692" t="s">
        <v>4329</v>
      </c>
      <c r="U2692" t="b">
        <v>1</v>
      </c>
      <c r="V2692" t="s">
        <v>1088</v>
      </c>
      <c r="W2692" t="s">
        <v>4284</v>
      </c>
      <c r="X2692" t="s">
        <v>15555</v>
      </c>
      <c r="Y2692">
        <v>49</v>
      </c>
      <c r="Z2692">
        <v>52</v>
      </c>
      <c r="AA2692">
        <v>2</v>
      </c>
      <c r="AB2692">
        <v>12</v>
      </c>
      <c r="AC2692">
        <v>22</v>
      </c>
    </row>
    <row r="2693" spans="1:29">
      <c r="A2693">
        <v>2936</v>
      </c>
      <c r="B2693" t="s">
        <v>1503</v>
      </c>
      <c r="C2693" t="s">
        <v>4330</v>
      </c>
      <c r="D2693" t="s">
        <v>4331</v>
      </c>
      <c r="E2693" t="s">
        <v>4054</v>
      </c>
      <c r="U2693" t="b">
        <v>1</v>
      </c>
      <c r="V2693" t="s">
        <v>1088</v>
      </c>
      <c r="W2693" t="s">
        <v>4284</v>
      </c>
      <c r="X2693" t="s">
        <v>15556</v>
      </c>
      <c r="Y2693">
        <v>57</v>
      </c>
      <c r="Z2693">
        <v>59</v>
      </c>
      <c r="AA2693">
        <v>2</v>
      </c>
      <c r="AB2693">
        <v>12</v>
      </c>
      <c r="AC2693">
        <v>22</v>
      </c>
    </row>
    <row r="2694" spans="1:29">
      <c r="A2694">
        <v>2937</v>
      </c>
      <c r="B2694" t="s">
        <v>827</v>
      </c>
      <c r="C2694" t="s">
        <v>4332</v>
      </c>
      <c r="U2694" t="b">
        <v>1</v>
      </c>
      <c r="V2694" t="s">
        <v>1088</v>
      </c>
      <c r="W2694" t="s">
        <v>4284</v>
      </c>
      <c r="X2694" t="s">
        <v>15557</v>
      </c>
      <c r="Y2694">
        <v>57</v>
      </c>
      <c r="Z2694">
        <v>59</v>
      </c>
      <c r="AA2694">
        <v>2</v>
      </c>
      <c r="AB2694">
        <v>11</v>
      </c>
      <c r="AC2694">
        <v>22</v>
      </c>
    </row>
    <row r="2695" spans="1:29">
      <c r="A2695">
        <v>2938</v>
      </c>
      <c r="B2695" t="s">
        <v>1508</v>
      </c>
      <c r="C2695" t="s">
        <v>4333</v>
      </c>
      <c r="U2695" t="b">
        <v>1</v>
      </c>
      <c r="V2695" t="s">
        <v>1088</v>
      </c>
      <c r="W2695" t="s">
        <v>4284</v>
      </c>
      <c r="X2695" t="s">
        <v>15558</v>
      </c>
      <c r="Y2695">
        <v>58</v>
      </c>
      <c r="Z2695">
        <v>59</v>
      </c>
      <c r="AA2695">
        <v>2</v>
      </c>
      <c r="AB2695">
        <v>12</v>
      </c>
      <c r="AC2695">
        <v>22</v>
      </c>
    </row>
    <row r="2696" spans="1:29">
      <c r="A2696">
        <v>2939</v>
      </c>
      <c r="B2696" t="s">
        <v>805</v>
      </c>
      <c r="C2696" t="s">
        <v>4334</v>
      </c>
      <c r="J2696" t="s">
        <v>1462</v>
      </c>
      <c r="K2696">
        <v>0</v>
      </c>
      <c r="N2696" t="b">
        <v>1</v>
      </c>
      <c r="O2696" t="b">
        <v>0</v>
      </c>
      <c r="P2696" t="b">
        <v>0</v>
      </c>
      <c r="Q2696">
        <v>11</v>
      </c>
      <c r="R2696">
        <v>0</v>
      </c>
      <c r="S2696">
        <v>1</v>
      </c>
      <c r="T2696">
        <v>2</v>
      </c>
      <c r="U2696" t="b">
        <v>1</v>
      </c>
      <c r="V2696" t="s">
        <v>1088</v>
      </c>
      <c r="W2696" t="s">
        <v>4284</v>
      </c>
      <c r="X2696" t="s">
        <v>14584</v>
      </c>
      <c r="Y2696">
        <v>59</v>
      </c>
      <c r="Z2696">
        <v>59</v>
      </c>
      <c r="AA2696">
        <v>3</v>
      </c>
      <c r="AB2696">
        <v>3</v>
      </c>
      <c r="AC2696">
        <v>22</v>
      </c>
    </row>
    <row r="2697" spans="1:29">
      <c r="A2697">
        <v>2940</v>
      </c>
      <c r="B2697" t="s">
        <v>1503</v>
      </c>
      <c r="C2697" t="s">
        <v>4335</v>
      </c>
      <c r="D2697" s="5" t="s">
        <v>14378</v>
      </c>
      <c r="E2697" t="s">
        <v>4036</v>
      </c>
      <c r="U2697" t="b">
        <v>1</v>
      </c>
      <c r="V2697" t="s">
        <v>1088</v>
      </c>
      <c r="W2697" t="s">
        <v>4284</v>
      </c>
      <c r="X2697" t="s">
        <v>15559</v>
      </c>
      <c r="Y2697">
        <v>53</v>
      </c>
      <c r="Z2697">
        <v>56</v>
      </c>
      <c r="AA2697">
        <v>2</v>
      </c>
      <c r="AB2697">
        <v>12</v>
      </c>
      <c r="AC2697">
        <v>22</v>
      </c>
    </row>
    <row r="2698" spans="1:29">
      <c r="A2698">
        <v>2941</v>
      </c>
      <c r="B2698" t="s">
        <v>827</v>
      </c>
      <c r="C2698" t="s">
        <v>4336</v>
      </c>
      <c r="U2698" t="b">
        <v>1</v>
      </c>
      <c r="V2698" t="s">
        <v>1088</v>
      </c>
      <c r="W2698" t="s">
        <v>4284</v>
      </c>
      <c r="X2698" t="s">
        <v>15560</v>
      </c>
      <c r="Y2698">
        <v>53</v>
      </c>
      <c r="Z2698">
        <v>56</v>
      </c>
      <c r="AA2698">
        <v>2</v>
      </c>
      <c r="AB2698">
        <v>11</v>
      </c>
      <c r="AC2698">
        <v>22</v>
      </c>
    </row>
    <row r="2699" spans="1:29">
      <c r="A2699">
        <v>2942</v>
      </c>
      <c r="B2699" t="s">
        <v>1508</v>
      </c>
      <c r="C2699" t="s">
        <v>4337</v>
      </c>
      <c r="U2699" t="b">
        <v>1</v>
      </c>
      <c r="V2699" t="s">
        <v>1088</v>
      </c>
      <c r="W2699" t="s">
        <v>4284</v>
      </c>
      <c r="X2699" t="s">
        <v>15561</v>
      </c>
      <c r="Y2699">
        <v>54</v>
      </c>
      <c r="Z2699">
        <v>56</v>
      </c>
      <c r="AA2699">
        <v>2</v>
      </c>
      <c r="AB2699">
        <v>12</v>
      </c>
      <c r="AC2699">
        <v>22</v>
      </c>
    </row>
    <row r="2700" spans="1:29">
      <c r="A2700">
        <v>2943</v>
      </c>
      <c r="B2700" t="s">
        <v>805</v>
      </c>
      <c r="C2700" t="s">
        <v>4338</v>
      </c>
      <c r="J2700" t="s">
        <v>1436</v>
      </c>
      <c r="K2700">
        <v>0</v>
      </c>
      <c r="N2700" t="b">
        <v>1</v>
      </c>
      <c r="O2700" t="b">
        <v>0</v>
      </c>
      <c r="P2700" t="b">
        <v>0</v>
      </c>
      <c r="Q2700">
        <v>11</v>
      </c>
      <c r="R2700">
        <v>0</v>
      </c>
      <c r="S2700">
        <v>1</v>
      </c>
      <c r="T2700">
        <v>2</v>
      </c>
      <c r="U2700" t="b">
        <v>1</v>
      </c>
      <c r="V2700" t="s">
        <v>1088</v>
      </c>
      <c r="W2700" t="s">
        <v>4284</v>
      </c>
      <c r="X2700" t="s">
        <v>14573</v>
      </c>
      <c r="Y2700">
        <v>55</v>
      </c>
      <c r="Z2700">
        <v>55</v>
      </c>
      <c r="AA2700">
        <v>3</v>
      </c>
      <c r="AB2700">
        <v>3</v>
      </c>
      <c r="AC2700">
        <v>22</v>
      </c>
    </row>
    <row r="2701" spans="1:29">
      <c r="A2701">
        <v>2944</v>
      </c>
      <c r="B2701" t="s">
        <v>805</v>
      </c>
      <c r="C2701" t="s">
        <v>4339</v>
      </c>
      <c r="G2701" t="s">
        <v>4340</v>
      </c>
      <c r="J2701" t="s">
        <v>1436</v>
      </c>
      <c r="K2701">
        <v>0</v>
      </c>
      <c r="N2701" t="b">
        <v>1</v>
      </c>
      <c r="O2701" t="b">
        <v>0</v>
      </c>
      <c r="P2701" t="b">
        <v>0</v>
      </c>
      <c r="Q2701">
        <v>11</v>
      </c>
      <c r="R2701">
        <v>0</v>
      </c>
      <c r="S2701">
        <v>1</v>
      </c>
      <c r="T2701">
        <v>2</v>
      </c>
      <c r="U2701" t="b">
        <v>1</v>
      </c>
      <c r="V2701" t="s">
        <v>1088</v>
      </c>
      <c r="W2701" t="s">
        <v>4284</v>
      </c>
      <c r="X2701" t="s">
        <v>14575</v>
      </c>
      <c r="Y2701">
        <v>56</v>
      </c>
      <c r="Z2701">
        <v>56</v>
      </c>
      <c r="AA2701">
        <v>3</v>
      </c>
      <c r="AB2701">
        <v>3</v>
      </c>
      <c r="AC2701">
        <v>22</v>
      </c>
    </row>
    <row r="2702" spans="1:29">
      <c r="A2702">
        <v>2949</v>
      </c>
      <c r="B2702" t="s">
        <v>1503</v>
      </c>
      <c r="C2702" t="s">
        <v>4341</v>
      </c>
      <c r="D2702" t="s">
        <v>4342</v>
      </c>
      <c r="E2702" t="s">
        <v>4343</v>
      </c>
      <c r="U2702" t="b">
        <v>1</v>
      </c>
      <c r="V2702" t="s">
        <v>1088</v>
      </c>
      <c r="W2702" t="s">
        <v>4284</v>
      </c>
      <c r="X2702" t="s">
        <v>15562</v>
      </c>
      <c r="Y2702">
        <v>60</v>
      </c>
      <c r="Z2702">
        <v>74</v>
      </c>
      <c r="AA2702">
        <v>2</v>
      </c>
      <c r="AB2702">
        <v>12</v>
      </c>
      <c r="AC2702">
        <v>22</v>
      </c>
    </row>
    <row r="2703" spans="1:29">
      <c r="A2703">
        <v>2950</v>
      </c>
      <c r="B2703" t="s">
        <v>827</v>
      </c>
      <c r="C2703" t="s">
        <v>4344</v>
      </c>
      <c r="U2703" t="b">
        <v>1</v>
      </c>
      <c r="V2703" t="s">
        <v>1088</v>
      </c>
      <c r="W2703" t="s">
        <v>4284</v>
      </c>
      <c r="X2703" t="s">
        <v>15563</v>
      </c>
      <c r="Y2703">
        <v>60</v>
      </c>
      <c r="Z2703">
        <v>74</v>
      </c>
      <c r="AA2703">
        <v>2</v>
      </c>
      <c r="AB2703">
        <v>11</v>
      </c>
      <c r="AC2703">
        <v>22</v>
      </c>
    </row>
    <row r="2704" spans="1:29">
      <c r="A2704">
        <v>2951</v>
      </c>
      <c r="B2704" t="s">
        <v>1508</v>
      </c>
      <c r="C2704" t="s">
        <v>4345</v>
      </c>
      <c r="U2704" t="b">
        <v>1</v>
      </c>
      <c r="V2704" t="s">
        <v>1088</v>
      </c>
      <c r="W2704" t="s">
        <v>4284</v>
      </c>
      <c r="X2704" t="s">
        <v>15564</v>
      </c>
      <c r="Y2704">
        <v>61</v>
      </c>
      <c r="Z2704">
        <v>74</v>
      </c>
      <c r="AA2704">
        <v>2</v>
      </c>
      <c r="AB2704">
        <v>12</v>
      </c>
      <c r="AC2704">
        <v>22</v>
      </c>
    </row>
    <row r="2705" spans="1:29">
      <c r="A2705">
        <v>2952</v>
      </c>
      <c r="B2705" t="s">
        <v>805</v>
      </c>
      <c r="C2705" t="s">
        <v>4346</v>
      </c>
      <c r="J2705" t="s">
        <v>1436</v>
      </c>
      <c r="K2705">
        <v>0</v>
      </c>
      <c r="N2705" t="b">
        <v>1</v>
      </c>
      <c r="O2705" t="b">
        <v>0</v>
      </c>
      <c r="P2705" t="b">
        <v>0</v>
      </c>
      <c r="Q2705">
        <v>11</v>
      </c>
      <c r="R2705">
        <v>0</v>
      </c>
      <c r="S2705">
        <v>1</v>
      </c>
      <c r="T2705">
        <v>2</v>
      </c>
      <c r="U2705" t="b">
        <v>1</v>
      </c>
      <c r="V2705" t="s">
        <v>1088</v>
      </c>
      <c r="W2705" t="s">
        <v>4284</v>
      </c>
      <c r="X2705" t="s">
        <v>15348</v>
      </c>
      <c r="Y2705">
        <v>62</v>
      </c>
      <c r="Z2705">
        <v>62</v>
      </c>
      <c r="AA2705">
        <v>3</v>
      </c>
      <c r="AB2705">
        <v>3</v>
      </c>
      <c r="AC2705">
        <v>22</v>
      </c>
    </row>
    <row r="2706" spans="1:29">
      <c r="A2706">
        <v>2953</v>
      </c>
      <c r="B2706" t="s">
        <v>805</v>
      </c>
      <c r="C2706" t="s">
        <v>4347</v>
      </c>
      <c r="J2706" t="s">
        <v>1436</v>
      </c>
      <c r="K2706">
        <v>0</v>
      </c>
      <c r="N2706" t="b">
        <v>1</v>
      </c>
      <c r="O2706" t="b">
        <v>0</v>
      </c>
      <c r="P2706" t="b">
        <v>0</v>
      </c>
      <c r="Q2706">
        <v>11</v>
      </c>
      <c r="R2706">
        <v>0</v>
      </c>
      <c r="S2706">
        <v>1</v>
      </c>
      <c r="T2706">
        <v>5</v>
      </c>
      <c r="U2706" t="b">
        <v>1</v>
      </c>
      <c r="V2706" t="s">
        <v>1088</v>
      </c>
      <c r="W2706" t="s">
        <v>4284</v>
      </c>
      <c r="X2706" t="s">
        <v>15502</v>
      </c>
      <c r="Y2706">
        <v>65</v>
      </c>
      <c r="Z2706">
        <v>65</v>
      </c>
      <c r="AA2706">
        <v>3</v>
      </c>
      <c r="AB2706">
        <v>3</v>
      </c>
      <c r="AC2706">
        <v>22</v>
      </c>
    </row>
    <row r="2707" spans="1:29">
      <c r="A2707">
        <v>2954</v>
      </c>
      <c r="B2707" t="s">
        <v>805</v>
      </c>
      <c r="C2707" t="s">
        <v>4348</v>
      </c>
      <c r="J2707" t="s">
        <v>1436</v>
      </c>
      <c r="K2707">
        <v>0</v>
      </c>
      <c r="N2707" t="b">
        <v>1</v>
      </c>
      <c r="O2707" t="b">
        <v>0</v>
      </c>
      <c r="P2707" t="b">
        <v>0</v>
      </c>
      <c r="Q2707">
        <v>11</v>
      </c>
      <c r="R2707">
        <v>0</v>
      </c>
      <c r="S2707">
        <v>1</v>
      </c>
      <c r="T2707">
        <v>5</v>
      </c>
      <c r="U2707" t="b">
        <v>1</v>
      </c>
      <c r="V2707" t="s">
        <v>1088</v>
      </c>
      <c r="W2707" t="s">
        <v>4284</v>
      </c>
      <c r="X2707" t="s">
        <v>15503</v>
      </c>
      <c r="Y2707">
        <v>66</v>
      </c>
      <c r="Z2707">
        <v>66</v>
      </c>
      <c r="AA2707">
        <v>3</v>
      </c>
      <c r="AB2707">
        <v>3</v>
      </c>
      <c r="AC2707">
        <v>22</v>
      </c>
    </row>
    <row r="2708" spans="1:29">
      <c r="A2708">
        <v>2955</v>
      </c>
      <c r="B2708" t="s">
        <v>805</v>
      </c>
      <c r="C2708" t="s">
        <v>4349</v>
      </c>
      <c r="J2708" t="s">
        <v>1436</v>
      </c>
      <c r="K2708">
        <v>0</v>
      </c>
      <c r="N2708" t="b">
        <v>1</v>
      </c>
      <c r="O2708" t="b">
        <v>0</v>
      </c>
      <c r="P2708" t="b">
        <v>0</v>
      </c>
      <c r="Q2708">
        <v>11</v>
      </c>
      <c r="R2708">
        <v>0</v>
      </c>
      <c r="S2708">
        <v>1</v>
      </c>
      <c r="T2708">
        <v>5</v>
      </c>
      <c r="U2708" t="b">
        <v>1</v>
      </c>
      <c r="V2708" t="s">
        <v>1088</v>
      </c>
      <c r="W2708" t="s">
        <v>4284</v>
      </c>
      <c r="X2708" t="s">
        <v>15504</v>
      </c>
      <c r="Y2708">
        <v>67</v>
      </c>
      <c r="Z2708">
        <v>67</v>
      </c>
      <c r="AA2708">
        <v>3</v>
      </c>
      <c r="AB2708">
        <v>3</v>
      </c>
      <c r="AC2708">
        <v>22</v>
      </c>
    </row>
    <row r="2709" spans="1:29">
      <c r="A2709">
        <v>2956</v>
      </c>
      <c r="B2709" t="s">
        <v>805</v>
      </c>
      <c r="C2709" t="s">
        <v>4350</v>
      </c>
      <c r="J2709" t="s">
        <v>1436</v>
      </c>
      <c r="K2709">
        <v>0</v>
      </c>
      <c r="N2709" t="b">
        <v>1</v>
      </c>
      <c r="O2709" t="b">
        <v>0</v>
      </c>
      <c r="P2709" t="b">
        <v>0</v>
      </c>
      <c r="Q2709">
        <v>11</v>
      </c>
      <c r="R2709">
        <v>0</v>
      </c>
      <c r="S2709">
        <v>1</v>
      </c>
      <c r="T2709">
        <v>5</v>
      </c>
      <c r="U2709" t="b">
        <v>1</v>
      </c>
      <c r="V2709" t="s">
        <v>1088</v>
      </c>
      <c r="W2709" t="s">
        <v>4284</v>
      </c>
      <c r="X2709" t="s">
        <v>15565</v>
      </c>
      <c r="Y2709">
        <v>68</v>
      </c>
      <c r="Z2709">
        <v>68</v>
      </c>
      <c r="AA2709">
        <v>3</v>
      </c>
      <c r="AB2709">
        <v>3</v>
      </c>
      <c r="AC2709">
        <v>22</v>
      </c>
    </row>
    <row r="2710" spans="1:29">
      <c r="A2710">
        <v>2957</v>
      </c>
      <c r="B2710" t="s">
        <v>805</v>
      </c>
      <c r="C2710" t="s">
        <v>4351</v>
      </c>
      <c r="J2710" t="s">
        <v>1436</v>
      </c>
      <c r="K2710">
        <v>0</v>
      </c>
      <c r="N2710" t="b">
        <v>1</v>
      </c>
      <c r="O2710" t="b">
        <v>0</v>
      </c>
      <c r="P2710" t="b">
        <v>0</v>
      </c>
      <c r="Q2710">
        <v>11</v>
      </c>
      <c r="R2710">
        <v>0</v>
      </c>
      <c r="S2710">
        <v>1</v>
      </c>
      <c r="T2710">
        <v>5</v>
      </c>
      <c r="U2710" t="b">
        <v>1</v>
      </c>
      <c r="V2710" t="s">
        <v>1088</v>
      </c>
      <c r="W2710" t="s">
        <v>4284</v>
      </c>
      <c r="X2710" t="s">
        <v>15566</v>
      </c>
      <c r="Y2710">
        <v>69</v>
      </c>
      <c r="Z2710">
        <v>69</v>
      </c>
      <c r="AA2710">
        <v>3</v>
      </c>
      <c r="AB2710">
        <v>3</v>
      </c>
      <c r="AC2710">
        <v>22</v>
      </c>
    </row>
    <row r="2711" spans="1:29">
      <c r="A2711">
        <v>2958</v>
      </c>
      <c r="B2711" t="s">
        <v>805</v>
      </c>
      <c r="C2711" t="s">
        <v>4352</v>
      </c>
      <c r="J2711" t="s">
        <v>1436</v>
      </c>
      <c r="K2711">
        <v>0</v>
      </c>
      <c r="N2711" t="b">
        <v>1</v>
      </c>
      <c r="O2711" t="b">
        <v>0</v>
      </c>
      <c r="P2711" t="b">
        <v>0</v>
      </c>
      <c r="Q2711">
        <v>11</v>
      </c>
      <c r="R2711">
        <v>0</v>
      </c>
      <c r="S2711">
        <v>1</v>
      </c>
      <c r="T2711">
        <v>5</v>
      </c>
      <c r="U2711" t="b">
        <v>1</v>
      </c>
      <c r="V2711" t="s">
        <v>1088</v>
      </c>
      <c r="W2711" t="s">
        <v>4284</v>
      </c>
      <c r="X2711" t="s">
        <v>15567</v>
      </c>
      <c r="Y2711">
        <v>70</v>
      </c>
      <c r="Z2711">
        <v>70</v>
      </c>
      <c r="AA2711">
        <v>3</v>
      </c>
      <c r="AB2711">
        <v>3</v>
      </c>
      <c r="AC2711">
        <v>22</v>
      </c>
    </row>
    <row r="2712" spans="1:29">
      <c r="A2712">
        <v>2959</v>
      </c>
      <c r="B2712" t="s">
        <v>805</v>
      </c>
      <c r="C2712" t="s">
        <v>4353</v>
      </c>
      <c r="J2712" t="s">
        <v>1436</v>
      </c>
      <c r="K2712">
        <v>0</v>
      </c>
      <c r="N2712" t="b">
        <v>1</v>
      </c>
      <c r="O2712" t="b">
        <v>0</v>
      </c>
      <c r="P2712" t="b">
        <v>0</v>
      </c>
      <c r="Q2712">
        <v>11</v>
      </c>
      <c r="R2712">
        <v>0</v>
      </c>
      <c r="S2712">
        <v>1</v>
      </c>
      <c r="T2712">
        <v>5</v>
      </c>
      <c r="U2712" t="b">
        <v>1</v>
      </c>
      <c r="V2712" t="s">
        <v>1088</v>
      </c>
      <c r="W2712" t="s">
        <v>4284</v>
      </c>
      <c r="X2712" t="s">
        <v>14885</v>
      </c>
      <c r="Y2712">
        <v>65</v>
      </c>
      <c r="Z2712">
        <v>65</v>
      </c>
      <c r="AA2712">
        <v>6</v>
      </c>
      <c r="AB2712">
        <v>6</v>
      </c>
      <c r="AC2712">
        <v>22</v>
      </c>
    </row>
    <row r="2713" spans="1:29">
      <c r="A2713">
        <v>2960</v>
      </c>
      <c r="B2713" t="s">
        <v>805</v>
      </c>
      <c r="C2713" t="s">
        <v>4354</v>
      </c>
      <c r="J2713" t="s">
        <v>1436</v>
      </c>
      <c r="K2713">
        <v>0</v>
      </c>
      <c r="N2713" t="b">
        <v>1</v>
      </c>
      <c r="O2713" t="b">
        <v>0</v>
      </c>
      <c r="P2713" t="b">
        <v>0</v>
      </c>
      <c r="Q2713">
        <v>11</v>
      </c>
      <c r="R2713">
        <v>0</v>
      </c>
      <c r="S2713">
        <v>1</v>
      </c>
      <c r="T2713">
        <v>5</v>
      </c>
      <c r="U2713" t="b">
        <v>1</v>
      </c>
      <c r="V2713" t="s">
        <v>1088</v>
      </c>
      <c r="W2713" t="s">
        <v>4284</v>
      </c>
      <c r="X2713" t="s">
        <v>14886</v>
      </c>
      <c r="Y2713">
        <v>66</v>
      </c>
      <c r="Z2713">
        <v>66</v>
      </c>
      <c r="AA2713">
        <v>6</v>
      </c>
      <c r="AB2713">
        <v>6</v>
      </c>
      <c r="AC2713">
        <v>22</v>
      </c>
    </row>
    <row r="2714" spans="1:29">
      <c r="A2714">
        <v>2961</v>
      </c>
      <c r="B2714" t="s">
        <v>805</v>
      </c>
      <c r="C2714" t="s">
        <v>4355</v>
      </c>
      <c r="J2714" t="s">
        <v>1436</v>
      </c>
      <c r="K2714">
        <v>0</v>
      </c>
      <c r="N2714" t="b">
        <v>1</v>
      </c>
      <c r="O2714" t="b">
        <v>0</v>
      </c>
      <c r="P2714" t="b">
        <v>0</v>
      </c>
      <c r="Q2714">
        <v>11</v>
      </c>
      <c r="R2714">
        <v>0</v>
      </c>
      <c r="S2714">
        <v>1</v>
      </c>
      <c r="T2714">
        <v>5</v>
      </c>
      <c r="U2714" t="b">
        <v>1</v>
      </c>
      <c r="V2714" t="s">
        <v>1088</v>
      </c>
      <c r="W2714" t="s">
        <v>4284</v>
      </c>
      <c r="X2714" t="s">
        <v>14887</v>
      </c>
      <c r="Y2714">
        <v>67</v>
      </c>
      <c r="Z2714">
        <v>67</v>
      </c>
      <c r="AA2714">
        <v>6</v>
      </c>
      <c r="AB2714">
        <v>6</v>
      </c>
      <c r="AC2714">
        <v>22</v>
      </c>
    </row>
    <row r="2715" spans="1:29">
      <c r="A2715">
        <v>2962</v>
      </c>
      <c r="B2715" t="s">
        <v>805</v>
      </c>
      <c r="C2715" t="s">
        <v>4356</v>
      </c>
      <c r="J2715" t="s">
        <v>1436</v>
      </c>
      <c r="K2715">
        <v>0</v>
      </c>
      <c r="N2715" t="b">
        <v>1</v>
      </c>
      <c r="O2715" t="b">
        <v>0</v>
      </c>
      <c r="P2715" t="b">
        <v>0</v>
      </c>
      <c r="Q2715">
        <v>11</v>
      </c>
      <c r="R2715">
        <v>0</v>
      </c>
      <c r="S2715">
        <v>1</v>
      </c>
      <c r="T2715">
        <v>5</v>
      </c>
      <c r="U2715" t="b">
        <v>1</v>
      </c>
      <c r="V2715" t="s">
        <v>1088</v>
      </c>
      <c r="W2715" t="s">
        <v>4284</v>
      </c>
      <c r="X2715" t="s">
        <v>14888</v>
      </c>
      <c r="Y2715">
        <v>68</v>
      </c>
      <c r="Z2715">
        <v>68</v>
      </c>
      <c r="AA2715">
        <v>6</v>
      </c>
      <c r="AB2715">
        <v>6</v>
      </c>
      <c r="AC2715">
        <v>22</v>
      </c>
    </row>
    <row r="2716" spans="1:29">
      <c r="A2716">
        <v>2963</v>
      </c>
      <c r="B2716" t="s">
        <v>805</v>
      </c>
      <c r="C2716" t="s">
        <v>4357</v>
      </c>
      <c r="J2716" t="s">
        <v>1436</v>
      </c>
      <c r="K2716">
        <v>0</v>
      </c>
      <c r="N2716" t="b">
        <v>1</v>
      </c>
      <c r="O2716" t="b">
        <v>0</v>
      </c>
      <c r="P2716" t="b">
        <v>0</v>
      </c>
      <c r="Q2716">
        <v>11</v>
      </c>
      <c r="R2716">
        <v>0</v>
      </c>
      <c r="S2716">
        <v>1</v>
      </c>
      <c r="T2716">
        <v>5</v>
      </c>
      <c r="U2716" t="b">
        <v>1</v>
      </c>
      <c r="V2716" t="s">
        <v>1088</v>
      </c>
      <c r="W2716" t="s">
        <v>4284</v>
      </c>
      <c r="X2716" t="s">
        <v>14889</v>
      </c>
      <c r="Y2716">
        <v>69</v>
      </c>
      <c r="Z2716">
        <v>69</v>
      </c>
      <c r="AA2716">
        <v>6</v>
      </c>
      <c r="AB2716">
        <v>6</v>
      </c>
      <c r="AC2716">
        <v>22</v>
      </c>
    </row>
    <row r="2717" spans="1:29">
      <c r="A2717">
        <v>2964</v>
      </c>
      <c r="B2717" t="s">
        <v>805</v>
      </c>
      <c r="C2717" t="s">
        <v>4358</v>
      </c>
      <c r="J2717" t="s">
        <v>1436</v>
      </c>
      <c r="K2717">
        <v>0</v>
      </c>
      <c r="N2717" t="b">
        <v>1</v>
      </c>
      <c r="O2717" t="b">
        <v>0</v>
      </c>
      <c r="P2717" t="b">
        <v>0</v>
      </c>
      <c r="Q2717">
        <v>11</v>
      </c>
      <c r="R2717">
        <v>0</v>
      </c>
      <c r="S2717">
        <v>1</v>
      </c>
      <c r="T2717">
        <v>5</v>
      </c>
      <c r="U2717" t="b">
        <v>1</v>
      </c>
      <c r="V2717" t="s">
        <v>1088</v>
      </c>
      <c r="W2717" t="s">
        <v>4284</v>
      </c>
      <c r="X2717" t="s">
        <v>14890</v>
      </c>
      <c r="Y2717">
        <v>70</v>
      </c>
      <c r="Z2717">
        <v>70</v>
      </c>
      <c r="AA2717">
        <v>6</v>
      </c>
      <c r="AB2717">
        <v>6</v>
      </c>
      <c r="AC2717">
        <v>22</v>
      </c>
    </row>
    <row r="2718" spans="1:29">
      <c r="A2718">
        <v>2965</v>
      </c>
      <c r="B2718" t="s">
        <v>805</v>
      </c>
      <c r="C2718" t="s">
        <v>4359</v>
      </c>
      <c r="J2718" t="s">
        <v>1462</v>
      </c>
      <c r="K2718">
        <v>0</v>
      </c>
      <c r="N2718" t="b">
        <v>1</v>
      </c>
      <c r="O2718" t="b">
        <v>0</v>
      </c>
      <c r="P2718" t="b">
        <v>0</v>
      </c>
      <c r="Q2718">
        <v>11</v>
      </c>
      <c r="R2718">
        <v>0</v>
      </c>
      <c r="S2718">
        <v>1</v>
      </c>
      <c r="T2718">
        <v>5</v>
      </c>
      <c r="U2718" t="b">
        <v>1</v>
      </c>
      <c r="V2718" t="s">
        <v>1088</v>
      </c>
      <c r="W2718" t="s">
        <v>4284</v>
      </c>
      <c r="X2718" t="s">
        <v>15568</v>
      </c>
      <c r="Y2718">
        <v>65</v>
      </c>
      <c r="Z2718">
        <v>65</v>
      </c>
      <c r="AA2718">
        <v>10</v>
      </c>
      <c r="AB2718">
        <v>10</v>
      </c>
      <c r="AC2718">
        <v>22</v>
      </c>
    </row>
    <row r="2719" spans="1:29">
      <c r="A2719">
        <v>2966</v>
      </c>
      <c r="B2719" t="s">
        <v>805</v>
      </c>
      <c r="C2719" t="s">
        <v>4360</v>
      </c>
      <c r="J2719" t="s">
        <v>1462</v>
      </c>
      <c r="K2719">
        <v>0</v>
      </c>
      <c r="N2719" t="b">
        <v>1</v>
      </c>
      <c r="O2719" t="b">
        <v>0</v>
      </c>
      <c r="P2719" t="b">
        <v>0</v>
      </c>
      <c r="Q2719">
        <v>11</v>
      </c>
      <c r="R2719">
        <v>0</v>
      </c>
      <c r="S2719">
        <v>1</v>
      </c>
      <c r="T2719">
        <v>5</v>
      </c>
      <c r="U2719" t="b">
        <v>1</v>
      </c>
      <c r="V2719" t="s">
        <v>1088</v>
      </c>
      <c r="W2719" t="s">
        <v>4284</v>
      </c>
      <c r="X2719" t="s">
        <v>15569</v>
      </c>
      <c r="Y2719">
        <v>66</v>
      </c>
      <c r="Z2719">
        <v>66</v>
      </c>
      <c r="AA2719">
        <v>10</v>
      </c>
      <c r="AB2719">
        <v>10</v>
      </c>
      <c r="AC2719">
        <v>22</v>
      </c>
    </row>
    <row r="2720" spans="1:29">
      <c r="A2720">
        <v>2967</v>
      </c>
      <c r="B2720" t="s">
        <v>805</v>
      </c>
      <c r="C2720" t="s">
        <v>4361</v>
      </c>
      <c r="J2720" t="s">
        <v>1462</v>
      </c>
      <c r="K2720">
        <v>0</v>
      </c>
      <c r="N2720" t="b">
        <v>1</v>
      </c>
      <c r="O2720" t="b">
        <v>0</v>
      </c>
      <c r="P2720" t="b">
        <v>0</v>
      </c>
      <c r="Q2720">
        <v>11</v>
      </c>
      <c r="R2720">
        <v>0</v>
      </c>
      <c r="S2720">
        <v>1</v>
      </c>
      <c r="T2720">
        <v>5</v>
      </c>
      <c r="U2720" t="b">
        <v>1</v>
      </c>
      <c r="V2720" t="s">
        <v>1088</v>
      </c>
      <c r="W2720" t="s">
        <v>4284</v>
      </c>
      <c r="X2720" t="s">
        <v>15570</v>
      </c>
      <c r="Y2720">
        <v>67</v>
      </c>
      <c r="Z2720">
        <v>67</v>
      </c>
      <c r="AA2720">
        <v>10</v>
      </c>
      <c r="AB2720">
        <v>10</v>
      </c>
      <c r="AC2720">
        <v>22</v>
      </c>
    </row>
    <row r="2721" spans="1:29">
      <c r="A2721">
        <v>2968</v>
      </c>
      <c r="B2721" t="s">
        <v>805</v>
      </c>
      <c r="C2721" t="s">
        <v>4362</v>
      </c>
      <c r="J2721" t="s">
        <v>1462</v>
      </c>
      <c r="K2721">
        <v>0</v>
      </c>
      <c r="N2721" t="b">
        <v>1</v>
      </c>
      <c r="O2721" t="b">
        <v>0</v>
      </c>
      <c r="P2721" t="b">
        <v>0</v>
      </c>
      <c r="Q2721">
        <v>11</v>
      </c>
      <c r="R2721">
        <v>0</v>
      </c>
      <c r="S2721">
        <v>1</v>
      </c>
      <c r="T2721">
        <v>5</v>
      </c>
      <c r="U2721" t="b">
        <v>1</v>
      </c>
      <c r="V2721" t="s">
        <v>1088</v>
      </c>
      <c r="W2721" t="s">
        <v>4284</v>
      </c>
      <c r="X2721" t="s">
        <v>15571</v>
      </c>
      <c r="Y2721">
        <v>68</v>
      </c>
      <c r="Z2721">
        <v>68</v>
      </c>
      <c r="AA2721">
        <v>10</v>
      </c>
      <c r="AB2721">
        <v>10</v>
      </c>
      <c r="AC2721">
        <v>22</v>
      </c>
    </row>
    <row r="2722" spans="1:29">
      <c r="A2722">
        <v>2969</v>
      </c>
      <c r="B2722" t="s">
        <v>805</v>
      </c>
      <c r="C2722" t="s">
        <v>4363</v>
      </c>
      <c r="J2722" t="s">
        <v>1462</v>
      </c>
      <c r="K2722">
        <v>0</v>
      </c>
      <c r="N2722" t="b">
        <v>1</v>
      </c>
      <c r="O2722" t="b">
        <v>0</v>
      </c>
      <c r="P2722" t="b">
        <v>0</v>
      </c>
      <c r="Q2722">
        <v>11</v>
      </c>
      <c r="R2722">
        <v>0</v>
      </c>
      <c r="S2722">
        <v>1</v>
      </c>
      <c r="T2722">
        <v>5</v>
      </c>
      <c r="U2722" t="b">
        <v>1</v>
      </c>
      <c r="V2722" t="s">
        <v>1088</v>
      </c>
      <c r="W2722" t="s">
        <v>4284</v>
      </c>
      <c r="X2722" t="s">
        <v>15572</v>
      </c>
      <c r="Y2722">
        <v>69</v>
      </c>
      <c r="Z2722">
        <v>69</v>
      </c>
      <c r="AA2722">
        <v>10</v>
      </c>
      <c r="AB2722">
        <v>10</v>
      </c>
      <c r="AC2722">
        <v>22</v>
      </c>
    </row>
    <row r="2723" spans="1:29">
      <c r="A2723">
        <v>2970</v>
      </c>
      <c r="B2723" t="s">
        <v>805</v>
      </c>
      <c r="C2723" t="s">
        <v>4364</v>
      </c>
      <c r="J2723" t="s">
        <v>1462</v>
      </c>
      <c r="K2723">
        <v>0</v>
      </c>
      <c r="N2723" t="b">
        <v>1</v>
      </c>
      <c r="O2723" t="b">
        <v>0</v>
      </c>
      <c r="P2723" t="b">
        <v>0</v>
      </c>
      <c r="Q2723">
        <v>11</v>
      </c>
      <c r="R2723">
        <v>0</v>
      </c>
      <c r="S2723">
        <v>1</v>
      </c>
      <c r="T2723">
        <v>5</v>
      </c>
      <c r="U2723" t="b">
        <v>1</v>
      </c>
      <c r="V2723" t="s">
        <v>1088</v>
      </c>
      <c r="W2723" t="s">
        <v>4284</v>
      </c>
      <c r="X2723" t="s">
        <v>15573</v>
      </c>
      <c r="Y2723">
        <v>70</v>
      </c>
      <c r="Z2723">
        <v>70</v>
      </c>
      <c r="AA2723">
        <v>10</v>
      </c>
      <c r="AB2723">
        <v>10</v>
      </c>
      <c r="AC2723">
        <v>22</v>
      </c>
    </row>
    <row r="2724" spans="1:29">
      <c r="A2724">
        <v>2971</v>
      </c>
      <c r="B2724" t="s">
        <v>805</v>
      </c>
      <c r="C2724" t="s">
        <v>4365</v>
      </c>
      <c r="I2724" t="s">
        <v>1398</v>
      </c>
      <c r="J2724" t="s">
        <v>1436</v>
      </c>
      <c r="K2724">
        <v>0</v>
      </c>
      <c r="N2724" t="b">
        <v>1</v>
      </c>
      <c r="O2724" t="b">
        <v>0</v>
      </c>
      <c r="P2724" t="b">
        <v>0</v>
      </c>
      <c r="Q2724">
        <v>11</v>
      </c>
      <c r="R2724">
        <v>2</v>
      </c>
      <c r="S2724">
        <v>1</v>
      </c>
      <c r="T2724">
        <v>0</v>
      </c>
      <c r="U2724" t="b">
        <v>1</v>
      </c>
      <c r="V2724" t="s">
        <v>1088</v>
      </c>
      <c r="W2724" t="s">
        <v>4284</v>
      </c>
      <c r="X2724" t="s">
        <v>15574</v>
      </c>
      <c r="Y2724">
        <v>72</v>
      </c>
      <c r="Z2724">
        <v>72</v>
      </c>
      <c r="AA2724">
        <v>10</v>
      </c>
      <c r="AB2724">
        <v>10</v>
      </c>
      <c r="AC2724">
        <v>22</v>
      </c>
    </row>
    <row r="2725" spans="1:29">
      <c r="A2725">
        <v>2972</v>
      </c>
      <c r="B2725" t="s">
        <v>1503</v>
      </c>
      <c r="C2725" t="s">
        <v>4366</v>
      </c>
      <c r="D2725" t="s">
        <v>4367</v>
      </c>
      <c r="E2725" t="s">
        <v>4368</v>
      </c>
      <c r="U2725" t="b">
        <v>1</v>
      </c>
      <c r="V2725" t="s">
        <v>1088</v>
      </c>
      <c r="W2725" t="s">
        <v>4284</v>
      </c>
      <c r="X2725" t="s">
        <v>15575</v>
      </c>
      <c r="Y2725">
        <v>75</v>
      </c>
      <c r="Z2725">
        <v>88</v>
      </c>
      <c r="AA2725">
        <v>2</v>
      </c>
      <c r="AB2725">
        <v>12</v>
      </c>
      <c r="AC2725">
        <v>22</v>
      </c>
    </row>
    <row r="2726" spans="1:29">
      <c r="A2726">
        <v>2973</v>
      </c>
      <c r="B2726" t="s">
        <v>827</v>
      </c>
      <c r="C2726" t="s">
        <v>4369</v>
      </c>
      <c r="U2726" t="b">
        <v>1</v>
      </c>
      <c r="V2726" t="s">
        <v>1088</v>
      </c>
      <c r="W2726" t="s">
        <v>4284</v>
      </c>
      <c r="X2726" t="s">
        <v>15576</v>
      </c>
      <c r="Y2726">
        <v>75</v>
      </c>
      <c r="Z2726">
        <v>88</v>
      </c>
      <c r="AA2726">
        <v>2</v>
      </c>
      <c r="AB2726">
        <v>11</v>
      </c>
      <c r="AC2726">
        <v>22</v>
      </c>
    </row>
    <row r="2727" spans="1:29">
      <c r="A2727">
        <v>2974</v>
      </c>
      <c r="B2727" t="s">
        <v>1508</v>
      </c>
      <c r="C2727" t="s">
        <v>4370</v>
      </c>
      <c r="U2727" t="b">
        <v>1</v>
      </c>
      <c r="V2727" t="s">
        <v>1088</v>
      </c>
      <c r="W2727" t="s">
        <v>4284</v>
      </c>
      <c r="X2727" t="s">
        <v>15577</v>
      </c>
      <c r="Y2727">
        <v>76</v>
      </c>
      <c r="Z2727">
        <v>88</v>
      </c>
      <c r="AA2727">
        <v>2</v>
      </c>
      <c r="AB2727">
        <v>12</v>
      </c>
      <c r="AC2727">
        <v>22</v>
      </c>
    </row>
    <row r="2728" spans="1:29">
      <c r="A2728">
        <v>2975</v>
      </c>
      <c r="B2728" t="s">
        <v>805</v>
      </c>
      <c r="C2728" t="s">
        <v>4371</v>
      </c>
      <c r="J2728" t="s">
        <v>1436</v>
      </c>
      <c r="K2728">
        <v>0</v>
      </c>
      <c r="N2728" t="b">
        <v>1</v>
      </c>
      <c r="O2728" t="b">
        <v>0</v>
      </c>
      <c r="P2728" t="b">
        <v>0</v>
      </c>
      <c r="Q2728">
        <v>11</v>
      </c>
      <c r="R2728">
        <v>0</v>
      </c>
      <c r="S2728">
        <v>1</v>
      </c>
      <c r="T2728">
        <v>5</v>
      </c>
      <c r="U2728" t="b">
        <v>1</v>
      </c>
      <c r="V2728" t="s">
        <v>1088</v>
      </c>
      <c r="W2728" t="s">
        <v>4284</v>
      </c>
      <c r="X2728" t="s">
        <v>15578</v>
      </c>
      <c r="Y2728">
        <v>80</v>
      </c>
      <c r="Z2728">
        <v>80</v>
      </c>
      <c r="AA2728">
        <v>2</v>
      </c>
      <c r="AB2728">
        <v>2</v>
      </c>
      <c r="AC2728">
        <v>22</v>
      </c>
    </row>
    <row r="2729" spans="1:29">
      <c r="A2729">
        <v>2976</v>
      </c>
      <c r="B2729" t="s">
        <v>805</v>
      </c>
      <c r="C2729" t="s">
        <v>4372</v>
      </c>
      <c r="J2729" t="s">
        <v>1436</v>
      </c>
      <c r="K2729">
        <v>0</v>
      </c>
      <c r="N2729" t="b">
        <v>1</v>
      </c>
      <c r="O2729" t="b">
        <v>0</v>
      </c>
      <c r="P2729" t="b">
        <v>0</v>
      </c>
      <c r="Q2729">
        <v>11</v>
      </c>
      <c r="R2729">
        <v>0</v>
      </c>
      <c r="S2729">
        <v>1</v>
      </c>
      <c r="T2729">
        <v>5</v>
      </c>
      <c r="U2729" t="b">
        <v>1</v>
      </c>
      <c r="V2729" t="s">
        <v>1088</v>
      </c>
      <c r="W2729" t="s">
        <v>4284</v>
      </c>
      <c r="X2729" t="s">
        <v>14950</v>
      </c>
      <c r="Y2729">
        <v>80</v>
      </c>
      <c r="Z2729">
        <v>80</v>
      </c>
      <c r="AA2729">
        <v>5</v>
      </c>
      <c r="AB2729">
        <v>5</v>
      </c>
      <c r="AC2729">
        <v>22</v>
      </c>
    </row>
    <row r="2730" spans="1:29">
      <c r="A2730">
        <v>2977</v>
      </c>
      <c r="B2730" t="s">
        <v>805</v>
      </c>
      <c r="C2730" t="s">
        <v>4373</v>
      </c>
      <c r="J2730" t="s">
        <v>1436</v>
      </c>
      <c r="K2730">
        <v>0</v>
      </c>
      <c r="N2730" t="b">
        <v>1</v>
      </c>
      <c r="O2730" t="b">
        <v>0</v>
      </c>
      <c r="P2730" t="b">
        <v>0</v>
      </c>
      <c r="Q2730">
        <v>11</v>
      </c>
      <c r="R2730">
        <v>0</v>
      </c>
      <c r="S2730">
        <v>1</v>
      </c>
      <c r="T2730">
        <v>5</v>
      </c>
      <c r="U2730" t="b">
        <v>1</v>
      </c>
      <c r="V2730" t="s">
        <v>1088</v>
      </c>
      <c r="W2730" t="s">
        <v>4284</v>
      </c>
      <c r="X2730" t="s">
        <v>15089</v>
      </c>
      <c r="Y2730">
        <v>80</v>
      </c>
      <c r="Z2730">
        <v>80</v>
      </c>
      <c r="AA2730">
        <v>7</v>
      </c>
      <c r="AB2730">
        <v>7</v>
      </c>
      <c r="AC2730">
        <v>22</v>
      </c>
    </row>
    <row r="2731" spans="1:29">
      <c r="A2731">
        <v>2978</v>
      </c>
      <c r="B2731" t="s">
        <v>805</v>
      </c>
      <c r="C2731" t="s">
        <v>4374</v>
      </c>
      <c r="J2731" t="s">
        <v>1436</v>
      </c>
      <c r="K2731">
        <v>0</v>
      </c>
      <c r="N2731" t="b">
        <v>1</v>
      </c>
      <c r="O2731" t="b">
        <v>0</v>
      </c>
      <c r="P2731" t="b">
        <v>0</v>
      </c>
      <c r="Q2731">
        <v>11</v>
      </c>
      <c r="R2731">
        <v>0</v>
      </c>
      <c r="S2731">
        <v>1</v>
      </c>
      <c r="T2731">
        <v>5</v>
      </c>
      <c r="U2731" t="b">
        <v>1</v>
      </c>
      <c r="V2731" t="s">
        <v>1088</v>
      </c>
      <c r="W2731" t="s">
        <v>4284</v>
      </c>
      <c r="X2731" t="s">
        <v>15481</v>
      </c>
      <c r="Y2731">
        <v>80</v>
      </c>
      <c r="Z2731">
        <v>80</v>
      </c>
      <c r="AA2731">
        <v>9</v>
      </c>
      <c r="AB2731">
        <v>9</v>
      </c>
      <c r="AC2731">
        <v>22</v>
      </c>
    </row>
    <row r="2732" spans="1:29">
      <c r="A2732">
        <v>2979</v>
      </c>
      <c r="B2732" t="s">
        <v>805</v>
      </c>
      <c r="C2732" t="s">
        <v>4375</v>
      </c>
      <c r="J2732" t="s">
        <v>1436</v>
      </c>
      <c r="K2732">
        <v>0</v>
      </c>
      <c r="N2732" t="b">
        <v>1</v>
      </c>
      <c r="O2732" t="b">
        <v>0</v>
      </c>
      <c r="P2732" t="b">
        <v>0</v>
      </c>
      <c r="Q2732">
        <v>11</v>
      </c>
      <c r="R2732">
        <v>0</v>
      </c>
      <c r="S2732">
        <v>1</v>
      </c>
      <c r="T2732">
        <v>5</v>
      </c>
      <c r="U2732" t="b">
        <v>1</v>
      </c>
      <c r="V2732" t="s">
        <v>1088</v>
      </c>
      <c r="W2732" t="s">
        <v>4284</v>
      </c>
      <c r="X2732" t="s">
        <v>15579</v>
      </c>
      <c r="Y2732">
        <v>81</v>
      </c>
      <c r="Z2732">
        <v>81</v>
      </c>
      <c r="AA2732">
        <v>2</v>
      </c>
      <c r="AB2732">
        <v>2</v>
      </c>
      <c r="AC2732">
        <v>22</v>
      </c>
    </row>
    <row r="2733" spans="1:29">
      <c r="A2733">
        <v>2980</v>
      </c>
      <c r="B2733" t="s">
        <v>805</v>
      </c>
      <c r="C2733" t="s">
        <v>4376</v>
      </c>
      <c r="J2733" t="s">
        <v>1436</v>
      </c>
      <c r="K2733">
        <v>0</v>
      </c>
      <c r="N2733" t="b">
        <v>1</v>
      </c>
      <c r="O2733" t="b">
        <v>0</v>
      </c>
      <c r="P2733" t="b">
        <v>0</v>
      </c>
      <c r="Q2733">
        <v>11</v>
      </c>
      <c r="R2733">
        <v>0</v>
      </c>
      <c r="S2733">
        <v>1</v>
      </c>
      <c r="T2733">
        <v>5</v>
      </c>
      <c r="U2733" t="b">
        <v>1</v>
      </c>
      <c r="V2733" t="s">
        <v>1088</v>
      </c>
      <c r="W2733" t="s">
        <v>4284</v>
      </c>
      <c r="X2733" t="s">
        <v>14952</v>
      </c>
      <c r="Y2733">
        <v>81</v>
      </c>
      <c r="Z2733">
        <v>81</v>
      </c>
      <c r="AA2733">
        <v>5</v>
      </c>
      <c r="AB2733">
        <v>5</v>
      </c>
      <c r="AC2733">
        <v>22</v>
      </c>
    </row>
    <row r="2734" spans="1:29">
      <c r="A2734">
        <v>2981</v>
      </c>
      <c r="B2734" t="s">
        <v>805</v>
      </c>
      <c r="C2734" t="s">
        <v>4377</v>
      </c>
      <c r="J2734" t="s">
        <v>1436</v>
      </c>
      <c r="K2734">
        <v>0</v>
      </c>
      <c r="N2734" t="b">
        <v>1</v>
      </c>
      <c r="O2734" t="b">
        <v>0</v>
      </c>
      <c r="P2734" t="b">
        <v>0</v>
      </c>
      <c r="Q2734">
        <v>11</v>
      </c>
      <c r="R2734">
        <v>0</v>
      </c>
      <c r="S2734">
        <v>1</v>
      </c>
      <c r="T2734">
        <v>5</v>
      </c>
      <c r="U2734" t="b">
        <v>1</v>
      </c>
      <c r="V2734" t="s">
        <v>1088</v>
      </c>
      <c r="W2734" t="s">
        <v>4284</v>
      </c>
      <c r="X2734" t="s">
        <v>15090</v>
      </c>
      <c r="Y2734">
        <v>81</v>
      </c>
      <c r="Z2734">
        <v>81</v>
      </c>
      <c r="AA2734">
        <v>7</v>
      </c>
      <c r="AB2734">
        <v>7</v>
      </c>
      <c r="AC2734">
        <v>22</v>
      </c>
    </row>
    <row r="2735" spans="1:29">
      <c r="A2735">
        <v>2982</v>
      </c>
      <c r="B2735" t="s">
        <v>805</v>
      </c>
      <c r="C2735" t="s">
        <v>4378</v>
      </c>
      <c r="J2735" t="s">
        <v>1436</v>
      </c>
      <c r="K2735">
        <v>0</v>
      </c>
      <c r="N2735" t="b">
        <v>1</v>
      </c>
      <c r="O2735" t="b">
        <v>0</v>
      </c>
      <c r="P2735" t="b">
        <v>0</v>
      </c>
      <c r="Q2735">
        <v>11</v>
      </c>
      <c r="R2735">
        <v>0</v>
      </c>
      <c r="S2735">
        <v>1</v>
      </c>
      <c r="T2735">
        <v>5</v>
      </c>
      <c r="U2735" t="b">
        <v>1</v>
      </c>
      <c r="V2735" t="s">
        <v>1088</v>
      </c>
      <c r="W2735" t="s">
        <v>4284</v>
      </c>
      <c r="X2735" t="s">
        <v>15482</v>
      </c>
      <c r="Y2735">
        <v>81</v>
      </c>
      <c r="Z2735">
        <v>81</v>
      </c>
      <c r="AA2735">
        <v>9</v>
      </c>
      <c r="AB2735">
        <v>9</v>
      </c>
      <c r="AC2735">
        <v>22</v>
      </c>
    </row>
    <row r="2736" spans="1:29">
      <c r="A2736">
        <v>2983</v>
      </c>
      <c r="B2736" t="s">
        <v>805</v>
      </c>
      <c r="C2736" t="s">
        <v>4379</v>
      </c>
      <c r="J2736" t="s">
        <v>1436</v>
      </c>
      <c r="K2736">
        <v>0</v>
      </c>
      <c r="N2736" t="b">
        <v>1</v>
      </c>
      <c r="O2736" t="b">
        <v>0</v>
      </c>
      <c r="P2736" t="b">
        <v>0</v>
      </c>
      <c r="Q2736">
        <v>11</v>
      </c>
      <c r="R2736">
        <v>0</v>
      </c>
      <c r="S2736">
        <v>1</v>
      </c>
      <c r="T2736">
        <v>5</v>
      </c>
      <c r="U2736" t="b">
        <v>1</v>
      </c>
      <c r="V2736" t="s">
        <v>1088</v>
      </c>
      <c r="W2736" t="s">
        <v>4284</v>
      </c>
      <c r="X2736" t="s">
        <v>15580</v>
      </c>
      <c r="Y2736">
        <v>82</v>
      </c>
      <c r="Z2736">
        <v>82</v>
      </c>
      <c r="AA2736">
        <v>2</v>
      </c>
      <c r="AB2736">
        <v>2</v>
      </c>
      <c r="AC2736">
        <v>22</v>
      </c>
    </row>
    <row r="2737" spans="1:29">
      <c r="A2737">
        <v>2984</v>
      </c>
      <c r="B2737" t="s">
        <v>805</v>
      </c>
      <c r="C2737" t="s">
        <v>4380</v>
      </c>
      <c r="J2737" t="s">
        <v>1436</v>
      </c>
      <c r="K2737">
        <v>0</v>
      </c>
      <c r="N2737" t="b">
        <v>1</v>
      </c>
      <c r="O2737" t="b">
        <v>0</v>
      </c>
      <c r="P2737" t="b">
        <v>0</v>
      </c>
      <c r="Q2737">
        <v>11</v>
      </c>
      <c r="R2737">
        <v>0</v>
      </c>
      <c r="S2737">
        <v>1</v>
      </c>
      <c r="T2737">
        <v>5</v>
      </c>
      <c r="U2737" t="b">
        <v>1</v>
      </c>
      <c r="V2737" t="s">
        <v>1088</v>
      </c>
      <c r="W2737" t="s">
        <v>4284</v>
      </c>
      <c r="X2737" t="s">
        <v>14954</v>
      </c>
      <c r="Y2737">
        <v>82</v>
      </c>
      <c r="Z2737">
        <v>82</v>
      </c>
      <c r="AA2737">
        <v>5</v>
      </c>
      <c r="AB2737">
        <v>5</v>
      </c>
      <c r="AC2737">
        <v>22</v>
      </c>
    </row>
    <row r="2738" spans="1:29">
      <c r="A2738">
        <v>2985</v>
      </c>
      <c r="B2738" t="s">
        <v>805</v>
      </c>
      <c r="C2738" t="s">
        <v>4381</v>
      </c>
      <c r="J2738" t="s">
        <v>1436</v>
      </c>
      <c r="K2738">
        <v>0</v>
      </c>
      <c r="N2738" t="b">
        <v>1</v>
      </c>
      <c r="O2738" t="b">
        <v>0</v>
      </c>
      <c r="P2738" t="b">
        <v>0</v>
      </c>
      <c r="Q2738">
        <v>11</v>
      </c>
      <c r="R2738">
        <v>0</v>
      </c>
      <c r="S2738">
        <v>1</v>
      </c>
      <c r="T2738">
        <v>5</v>
      </c>
      <c r="U2738" t="b">
        <v>1</v>
      </c>
      <c r="V2738" t="s">
        <v>1088</v>
      </c>
      <c r="W2738" t="s">
        <v>4284</v>
      </c>
      <c r="X2738" t="s">
        <v>15091</v>
      </c>
      <c r="Y2738">
        <v>82</v>
      </c>
      <c r="Z2738">
        <v>82</v>
      </c>
      <c r="AA2738">
        <v>7</v>
      </c>
      <c r="AB2738">
        <v>7</v>
      </c>
      <c r="AC2738">
        <v>22</v>
      </c>
    </row>
    <row r="2739" spans="1:29">
      <c r="A2739">
        <v>2986</v>
      </c>
      <c r="B2739" t="s">
        <v>805</v>
      </c>
      <c r="C2739" t="s">
        <v>4382</v>
      </c>
      <c r="J2739" t="s">
        <v>1436</v>
      </c>
      <c r="K2739">
        <v>0</v>
      </c>
      <c r="N2739" t="b">
        <v>1</v>
      </c>
      <c r="O2739" t="b">
        <v>0</v>
      </c>
      <c r="P2739" t="b">
        <v>0</v>
      </c>
      <c r="Q2739">
        <v>11</v>
      </c>
      <c r="R2739">
        <v>0</v>
      </c>
      <c r="S2739">
        <v>1</v>
      </c>
      <c r="T2739">
        <v>5</v>
      </c>
      <c r="U2739" t="b">
        <v>1</v>
      </c>
      <c r="V2739" t="s">
        <v>1088</v>
      </c>
      <c r="W2739" t="s">
        <v>4284</v>
      </c>
      <c r="X2739" t="s">
        <v>15483</v>
      </c>
      <c r="Y2739">
        <v>82</v>
      </c>
      <c r="Z2739">
        <v>82</v>
      </c>
      <c r="AA2739">
        <v>9</v>
      </c>
      <c r="AB2739">
        <v>9</v>
      </c>
      <c r="AC2739">
        <v>22</v>
      </c>
    </row>
    <row r="2740" spans="1:29">
      <c r="A2740">
        <v>2987</v>
      </c>
      <c r="B2740" t="s">
        <v>805</v>
      </c>
      <c r="C2740" t="s">
        <v>4383</v>
      </c>
      <c r="J2740" t="s">
        <v>1436</v>
      </c>
      <c r="K2740">
        <v>0</v>
      </c>
      <c r="N2740" t="b">
        <v>1</v>
      </c>
      <c r="O2740" t="b">
        <v>0</v>
      </c>
      <c r="P2740" t="b">
        <v>0</v>
      </c>
      <c r="Q2740">
        <v>11</v>
      </c>
      <c r="R2740">
        <v>0</v>
      </c>
      <c r="S2740">
        <v>1</v>
      </c>
      <c r="T2740">
        <v>5</v>
      </c>
      <c r="U2740" t="b">
        <v>1</v>
      </c>
      <c r="V2740" t="s">
        <v>1088</v>
      </c>
      <c r="W2740" t="s">
        <v>4284</v>
      </c>
      <c r="X2740" t="s">
        <v>15581</v>
      </c>
      <c r="Y2740">
        <v>83</v>
      </c>
      <c r="Z2740">
        <v>83</v>
      </c>
      <c r="AA2740">
        <v>2</v>
      </c>
      <c r="AB2740">
        <v>2</v>
      </c>
      <c r="AC2740">
        <v>22</v>
      </c>
    </row>
    <row r="2741" spans="1:29">
      <c r="A2741">
        <v>2988</v>
      </c>
      <c r="B2741" t="s">
        <v>805</v>
      </c>
      <c r="C2741" t="s">
        <v>4384</v>
      </c>
      <c r="J2741" t="s">
        <v>1436</v>
      </c>
      <c r="K2741">
        <v>0</v>
      </c>
      <c r="N2741" t="b">
        <v>1</v>
      </c>
      <c r="O2741" t="b">
        <v>0</v>
      </c>
      <c r="P2741" t="b">
        <v>0</v>
      </c>
      <c r="Q2741">
        <v>11</v>
      </c>
      <c r="R2741">
        <v>0</v>
      </c>
      <c r="S2741">
        <v>1</v>
      </c>
      <c r="T2741">
        <v>5</v>
      </c>
      <c r="U2741" t="b">
        <v>1</v>
      </c>
      <c r="V2741" t="s">
        <v>1088</v>
      </c>
      <c r="W2741" t="s">
        <v>4284</v>
      </c>
      <c r="X2741" t="s">
        <v>14956</v>
      </c>
      <c r="Y2741">
        <v>83</v>
      </c>
      <c r="Z2741">
        <v>83</v>
      </c>
      <c r="AA2741">
        <v>5</v>
      </c>
      <c r="AB2741">
        <v>5</v>
      </c>
      <c r="AC2741">
        <v>22</v>
      </c>
    </row>
    <row r="2742" spans="1:29">
      <c r="A2742">
        <v>2989</v>
      </c>
      <c r="B2742" t="s">
        <v>805</v>
      </c>
      <c r="C2742" t="s">
        <v>4385</v>
      </c>
      <c r="J2742" t="s">
        <v>1436</v>
      </c>
      <c r="K2742">
        <v>0</v>
      </c>
      <c r="N2742" t="b">
        <v>1</v>
      </c>
      <c r="O2742" t="b">
        <v>0</v>
      </c>
      <c r="P2742" t="b">
        <v>0</v>
      </c>
      <c r="Q2742">
        <v>11</v>
      </c>
      <c r="R2742">
        <v>0</v>
      </c>
      <c r="S2742">
        <v>1</v>
      </c>
      <c r="T2742">
        <v>5</v>
      </c>
      <c r="U2742" t="b">
        <v>1</v>
      </c>
      <c r="V2742" t="s">
        <v>1088</v>
      </c>
      <c r="W2742" t="s">
        <v>4284</v>
      </c>
      <c r="X2742" t="s">
        <v>15092</v>
      </c>
      <c r="Y2742">
        <v>83</v>
      </c>
      <c r="Z2742">
        <v>83</v>
      </c>
      <c r="AA2742">
        <v>7</v>
      </c>
      <c r="AB2742">
        <v>7</v>
      </c>
      <c r="AC2742">
        <v>22</v>
      </c>
    </row>
    <row r="2743" spans="1:29">
      <c r="A2743">
        <v>2990</v>
      </c>
      <c r="B2743" t="s">
        <v>805</v>
      </c>
      <c r="C2743" t="s">
        <v>4386</v>
      </c>
      <c r="J2743" t="s">
        <v>1436</v>
      </c>
      <c r="K2743">
        <v>0</v>
      </c>
      <c r="N2743" t="b">
        <v>1</v>
      </c>
      <c r="O2743" t="b">
        <v>0</v>
      </c>
      <c r="P2743" t="b">
        <v>0</v>
      </c>
      <c r="Q2743">
        <v>11</v>
      </c>
      <c r="R2743">
        <v>0</v>
      </c>
      <c r="S2743">
        <v>1</v>
      </c>
      <c r="T2743">
        <v>5</v>
      </c>
      <c r="U2743" t="b">
        <v>1</v>
      </c>
      <c r="V2743" t="s">
        <v>1088</v>
      </c>
      <c r="W2743" t="s">
        <v>4284</v>
      </c>
      <c r="X2743" t="s">
        <v>15484</v>
      </c>
      <c r="Y2743">
        <v>83</v>
      </c>
      <c r="Z2743">
        <v>83</v>
      </c>
      <c r="AA2743">
        <v>9</v>
      </c>
      <c r="AB2743">
        <v>9</v>
      </c>
      <c r="AC2743">
        <v>22</v>
      </c>
    </row>
    <row r="2744" spans="1:29">
      <c r="A2744">
        <v>2991</v>
      </c>
      <c r="B2744" t="s">
        <v>805</v>
      </c>
      <c r="C2744" t="s">
        <v>4387</v>
      </c>
      <c r="J2744" t="s">
        <v>1436</v>
      </c>
      <c r="K2744">
        <v>0</v>
      </c>
      <c r="N2744" t="b">
        <v>1</v>
      </c>
      <c r="O2744" t="b">
        <v>0</v>
      </c>
      <c r="P2744" t="b">
        <v>0</v>
      </c>
      <c r="Q2744">
        <v>11</v>
      </c>
      <c r="R2744">
        <v>0</v>
      </c>
      <c r="S2744">
        <v>1</v>
      </c>
      <c r="T2744">
        <v>5</v>
      </c>
      <c r="U2744" t="b">
        <v>1</v>
      </c>
      <c r="V2744" t="s">
        <v>1088</v>
      </c>
      <c r="W2744" t="s">
        <v>4284</v>
      </c>
      <c r="X2744" t="s">
        <v>15582</v>
      </c>
      <c r="Y2744">
        <v>84</v>
      </c>
      <c r="Z2744">
        <v>84</v>
      </c>
      <c r="AA2744">
        <v>2</v>
      </c>
      <c r="AB2744">
        <v>2</v>
      </c>
      <c r="AC2744">
        <v>22</v>
      </c>
    </row>
    <row r="2745" spans="1:29">
      <c r="A2745">
        <v>2992</v>
      </c>
      <c r="B2745" t="s">
        <v>805</v>
      </c>
      <c r="C2745" t="s">
        <v>4388</v>
      </c>
      <c r="J2745" t="s">
        <v>1436</v>
      </c>
      <c r="K2745">
        <v>0</v>
      </c>
      <c r="N2745" t="b">
        <v>1</v>
      </c>
      <c r="O2745" t="b">
        <v>0</v>
      </c>
      <c r="P2745" t="b">
        <v>0</v>
      </c>
      <c r="Q2745">
        <v>11</v>
      </c>
      <c r="R2745">
        <v>0</v>
      </c>
      <c r="S2745">
        <v>1</v>
      </c>
      <c r="T2745">
        <v>5</v>
      </c>
      <c r="U2745" t="b">
        <v>1</v>
      </c>
      <c r="V2745" t="s">
        <v>1088</v>
      </c>
      <c r="W2745" t="s">
        <v>4284</v>
      </c>
      <c r="X2745" t="s">
        <v>14958</v>
      </c>
      <c r="Y2745">
        <v>84</v>
      </c>
      <c r="Z2745">
        <v>84</v>
      </c>
      <c r="AA2745">
        <v>5</v>
      </c>
      <c r="AB2745">
        <v>5</v>
      </c>
      <c r="AC2745">
        <v>22</v>
      </c>
    </row>
    <row r="2746" spans="1:29">
      <c r="A2746">
        <v>2993</v>
      </c>
      <c r="B2746" t="s">
        <v>805</v>
      </c>
      <c r="C2746" t="s">
        <v>4389</v>
      </c>
      <c r="J2746" t="s">
        <v>1436</v>
      </c>
      <c r="K2746">
        <v>0</v>
      </c>
      <c r="N2746" t="b">
        <v>1</v>
      </c>
      <c r="O2746" t="b">
        <v>0</v>
      </c>
      <c r="P2746" t="b">
        <v>0</v>
      </c>
      <c r="Q2746">
        <v>11</v>
      </c>
      <c r="R2746">
        <v>0</v>
      </c>
      <c r="S2746">
        <v>1</v>
      </c>
      <c r="T2746">
        <v>5</v>
      </c>
      <c r="U2746" t="b">
        <v>1</v>
      </c>
      <c r="V2746" t="s">
        <v>1088</v>
      </c>
      <c r="W2746" t="s">
        <v>4284</v>
      </c>
      <c r="X2746" t="s">
        <v>15093</v>
      </c>
      <c r="Y2746">
        <v>84</v>
      </c>
      <c r="Z2746">
        <v>84</v>
      </c>
      <c r="AA2746">
        <v>7</v>
      </c>
      <c r="AB2746">
        <v>7</v>
      </c>
      <c r="AC2746">
        <v>22</v>
      </c>
    </row>
    <row r="2747" spans="1:29">
      <c r="A2747">
        <v>2994</v>
      </c>
      <c r="B2747" t="s">
        <v>805</v>
      </c>
      <c r="C2747" t="s">
        <v>4390</v>
      </c>
      <c r="J2747" t="s">
        <v>1436</v>
      </c>
      <c r="K2747">
        <v>0</v>
      </c>
      <c r="N2747" t="b">
        <v>1</v>
      </c>
      <c r="O2747" t="b">
        <v>0</v>
      </c>
      <c r="P2747" t="b">
        <v>0</v>
      </c>
      <c r="Q2747">
        <v>11</v>
      </c>
      <c r="R2747">
        <v>0</v>
      </c>
      <c r="S2747">
        <v>1</v>
      </c>
      <c r="T2747">
        <v>5</v>
      </c>
      <c r="U2747" t="b">
        <v>1</v>
      </c>
      <c r="V2747" t="s">
        <v>1088</v>
      </c>
      <c r="W2747" t="s">
        <v>4284</v>
      </c>
      <c r="X2747" t="s">
        <v>15518</v>
      </c>
      <c r="Y2747">
        <v>84</v>
      </c>
      <c r="Z2747">
        <v>84</v>
      </c>
      <c r="AA2747">
        <v>9</v>
      </c>
      <c r="AB2747">
        <v>9</v>
      </c>
      <c r="AC2747">
        <v>22</v>
      </c>
    </row>
    <row r="2748" spans="1:29">
      <c r="A2748">
        <v>2995</v>
      </c>
      <c r="B2748" t="s">
        <v>805</v>
      </c>
      <c r="C2748" t="s">
        <v>4391</v>
      </c>
      <c r="J2748" t="s">
        <v>1436</v>
      </c>
      <c r="K2748">
        <v>0</v>
      </c>
      <c r="N2748" t="b">
        <v>1</v>
      </c>
      <c r="O2748" t="b">
        <v>0</v>
      </c>
      <c r="P2748" t="b">
        <v>0</v>
      </c>
      <c r="Q2748">
        <v>11</v>
      </c>
      <c r="R2748">
        <v>0</v>
      </c>
      <c r="S2748">
        <v>1</v>
      </c>
      <c r="T2748">
        <v>5</v>
      </c>
      <c r="U2748" t="b">
        <v>1</v>
      </c>
      <c r="V2748" t="s">
        <v>1088</v>
      </c>
      <c r="W2748" t="s">
        <v>4284</v>
      </c>
      <c r="X2748" t="s">
        <v>15583</v>
      </c>
      <c r="Y2748">
        <v>85</v>
      </c>
      <c r="Z2748">
        <v>85</v>
      </c>
      <c r="AA2748">
        <v>2</v>
      </c>
      <c r="AB2748">
        <v>2</v>
      </c>
      <c r="AC2748">
        <v>22</v>
      </c>
    </row>
    <row r="2749" spans="1:29">
      <c r="A2749">
        <v>2996</v>
      </c>
      <c r="B2749" t="s">
        <v>805</v>
      </c>
      <c r="C2749" t="s">
        <v>4392</v>
      </c>
      <c r="J2749" t="s">
        <v>1436</v>
      </c>
      <c r="K2749">
        <v>0</v>
      </c>
      <c r="N2749" t="b">
        <v>1</v>
      </c>
      <c r="O2749" t="b">
        <v>0</v>
      </c>
      <c r="P2749" t="b">
        <v>0</v>
      </c>
      <c r="Q2749">
        <v>11</v>
      </c>
      <c r="R2749">
        <v>0</v>
      </c>
      <c r="S2749">
        <v>1</v>
      </c>
      <c r="T2749">
        <v>5</v>
      </c>
      <c r="U2749" t="b">
        <v>1</v>
      </c>
      <c r="V2749" t="s">
        <v>1088</v>
      </c>
      <c r="W2749" t="s">
        <v>4284</v>
      </c>
      <c r="X2749" t="s">
        <v>14960</v>
      </c>
      <c r="Y2749">
        <v>85</v>
      </c>
      <c r="Z2749">
        <v>85</v>
      </c>
      <c r="AA2749">
        <v>5</v>
      </c>
      <c r="AB2749">
        <v>5</v>
      </c>
      <c r="AC2749">
        <v>22</v>
      </c>
    </row>
    <row r="2750" spans="1:29">
      <c r="A2750">
        <v>2997</v>
      </c>
      <c r="B2750" t="s">
        <v>805</v>
      </c>
      <c r="C2750" t="s">
        <v>4393</v>
      </c>
      <c r="J2750" t="s">
        <v>1436</v>
      </c>
      <c r="K2750">
        <v>0</v>
      </c>
      <c r="N2750" t="b">
        <v>1</v>
      </c>
      <c r="O2750" t="b">
        <v>0</v>
      </c>
      <c r="P2750" t="b">
        <v>0</v>
      </c>
      <c r="Q2750">
        <v>11</v>
      </c>
      <c r="R2750">
        <v>0</v>
      </c>
      <c r="S2750">
        <v>1</v>
      </c>
      <c r="T2750">
        <v>5</v>
      </c>
      <c r="U2750" t="b">
        <v>1</v>
      </c>
      <c r="V2750" t="s">
        <v>1088</v>
      </c>
      <c r="W2750" t="s">
        <v>4284</v>
      </c>
      <c r="X2750" t="s">
        <v>15094</v>
      </c>
      <c r="Y2750">
        <v>85</v>
      </c>
      <c r="Z2750">
        <v>85</v>
      </c>
      <c r="AA2750">
        <v>7</v>
      </c>
      <c r="AB2750">
        <v>7</v>
      </c>
      <c r="AC2750">
        <v>22</v>
      </c>
    </row>
    <row r="2751" spans="1:29">
      <c r="A2751">
        <v>2998</v>
      </c>
      <c r="B2751" t="s">
        <v>805</v>
      </c>
      <c r="C2751" t="s">
        <v>4394</v>
      </c>
      <c r="J2751" t="s">
        <v>1436</v>
      </c>
      <c r="K2751">
        <v>0</v>
      </c>
      <c r="N2751" t="b">
        <v>1</v>
      </c>
      <c r="O2751" t="b">
        <v>0</v>
      </c>
      <c r="P2751" t="b">
        <v>0</v>
      </c>
      <c r="Q2751">
        <v>11</v>
      </c>
      <c r="R2751">
        <v>0</v>
      </c>
      <c r="S2751">
        <v>1</v>
      </c>
      <c r="T2751">
        <v>5</v>
      </c>
      <c r="U2751" t="b">
        <v>1</v>
      </c>
      <c r="V2751" t="s">
        <v>1088</v>
      </c>
      <c r="W2751" t="s">
        <v>4284</v>
      </c>
      <c r="X2751" t="s">
        <v>15519</v>
      </c>
      <c r="Y2751">
        <v>85</v>
      </c>
      <c r="Z2751">
        <v>85</v>
      </c>
      <c r="AA2751">
        <v>9</v>
      </c>
      <c r="AB2751">
        <v>9</v>
      </c>
      <c r="AC2751">
        <v>22</v>
      </c>
    </row>
    <row r="2752" spans="1:29">
      <c r="A2752">
        <v>2999</v>
      </c>
      <c r="B2752" t="s">
        <v>805</v>
      </c>
      <c r="C2752" t="s">
        <v>4395</v>
      </c>
      <c r="J2752" t="s">
        <v>1436</v>
      </c>
      <c r="K2752">
        <v>0</v>
      </c>
      <c r="N2752" t="b">
        <v>1</v>
      </c>
      <c r="O2752" t="b">
        <v>0</v>
      </c>
      <c r="P2752" t="b">
        <v>0</v>
      </c>
      <c r="Q2752">
        <v>11</v>
      </c>
      <c r="R2752">
        <v>0</v>
      </c>
      <c r="S2752">
        <v>1</v>
      </c>
      <c r="T2752">
        <v>5</v>
      </c>
      <c r="U2752" t="b">
        <v>1</v>
      </c>
      <c r="V2752" t="s">
        <v>1088</v>
      </c>
      <c r="W2752" t="s">
        <v>4284</v>
      </c>
      <c r="X2752" t="s">
        <v>15584</v>
      </c>
      <c r="Y2752">
        <v>86</v>
      </c>
      <c r="Z2752">
        <v>86</v>
      </c>
      <c r="AA2752">
        <v>2</v>
      </c>
      <c r="AB2752">
        <v>2</v>
      </c>
      <c r="AC2752">
        <v>22</v>
      </c>
    </row>
    <row r="2753" spans="1:29">
      <c r="A2753">
        <v>3000</v>
      </c>
      <c r="B2753" t="s">
        <v>805</v>
      </c>
      <c r="C2753" t="s">
        <v>4396</v>
      </c>
      <c r="J2753" t="s">
        <v>1436</v>
      </c>
      <c r="K2753">
        <v>0</v>
      </c>
      <c r="N2753" t="b">
        <v>1</v>
      </c>
      <c r="O2753" t="b">
        <v>0</v>
      </c>
      <c r="P2753" t="b">
        <v>0</v>
      </c>
      <c r="Q2753">
        <v>11</v>
      </c>
      <c r="R2753">
        <v>0</v>
      </c>
      <c r="S2753">
        <v>1</v>
      </c>
      <c r="T2753">
        <v>5</v>
      </c>
      <c r="U2753" t="b">
        <v>1</v>
      </c>
      <c r="V2753" t="s">
        <v>1088</v>
      </c>
      <c r="W2753" t="s">
        <v>4284</v>
      </c>
      <c r="X2753" t="s">
        <v>14962</v>
      </c>
      <c r="Y2753">
        <v>86</v>
      </c>
      <c r="Z2753">
        <v>86</v>
      </c>
      <c r="AA2753">
        <v>5</v>
      </c>
      <c r="AB2753">
        <v>5</v>
      </c>
      <c r="AC2753">
        <v>22</v>
      </c>
    </row>
    <row r="2754" spans="1:29">
      <c r="A2754">
        <v>3001</v>
      </c>
      <c r="B2754" t="s">
        <v>805</v>
      </c>
      <c r="C2754" t="s">
        <v>4397</v>
      </c>
      <c r="J2754" t="s">
        <v>1436</v>
      </c>
      <c r="K2754">
        <v>0</v>
      </c>
      <c r="N2754" t="b">
        <v>1</v>
      </c>
      <c r="O2754" t="b">
        <v>0</v>
      </c>
      <c r="P2754" t="b">
        <v>0</v>
      </c>
      <c r="Q2754">
        <v>11</v>
      </c>
      <c r="R2754">
        <v>0</v>
      </c>
      <c r="S2754">
        <v>1</v>
      </c>
      <c r="T2754">
        <v>5</v>
      </c>
      <c r="U2754" t="b">
        <v>1</v>
      </c>
      <c r="V2754" t="s">
        <v>1088</v>
      </c>
      <c r="W2754" t="s">
        <v>4284</v>
      </c>
      <c r="X2754" t="s">
        <v>15095</v>
      </c>
      <c r="Y2754">
        <v>86</v>
      </c>
      <c r="Z2754">
        <v>86</v>
      </c>
      <c r="AA2754">
        <v>7</v>
      </c>
      <c r="AB2754">
        <v>7</v>
      </c>
      <c r="AC2754">
        <v>22</v>
      </c>
    </row>
    <row r="2755" spans="1:29">
      <c r="A2755">
        <v>3002</v>
      </c>
      <c r="B2755" t="s">
        <v>805</v>
      </c>
      <c r="C2755" t="s">
        <v>4398</v>
      </c>
      <c r="J2755" t="s">
        <v>1436</v>
      </c>
      <c r="K2755">
        <v>0</v>
      </c>
      <c r="N2755" t="b">
        <v>1</v>
      </c>
      <c r="O2755" t="b">
        <v>0</v>
      </c>
      <c r="P2755" t="b">
        <v>0</v>
      </c>
      <c r="Q2755">
        <v>11</v>
      </c>
      <c r="R2755">
        <v>0</v>
      </c>
      <c r="S2755">
        <v>1</v>
      </c>
      <c r="T2755">
        <v>5</v>
      </c>
      <c r="U2755" t="b">
        <v>1</v>
      </c>
      <c r="V2755" t="s">
        <v>1088</v>
      </c>
      <c r="W2755" t="s">
        <v>4284</v>
      </c>
      <c r="X2755" t="s">
        <v>15485</v>
      </c>
      <c r="Y2755">
        <v>86</v>
      </c>
      <c r="Z2755">
        <v>86</v>
      </c>
      <c r="AA2755">
        <v>9</v>
      </c>
      <c r="AB2755">
        <v>9</v>
      </c>
      <c r="AC2755">
        <v>22</v>
      </c>
    </row>
    <row r="2756" spans="1:29">
      <c r="A2756">
        <v>3003</v>
      </c>
      <c r="B2756" t="s">
        <v>805</v>
      </c>
      <c r="C2756" t="s">
        <v>4399</v>
      </c>
      <c r="J2756" t="s">
        <v>1436</v>
      </c>
      <c r="K2756">
        <v>0</v>
      </c>
      <c r="N2756" t="b">
        <v>1</v>
      </c>
      <c r="O2756" t="b">
        <v>0</v>
      </c>
      <c r="P2756" t="b">
        <v>0</v>
      </c>
      <c r="Q2756">
        <v>11</v>
      </c>
      <c r="R2756">
        <v>0</v>
      </c>
      <c r="S2756">
        <v>1</v>
      </c>
      <c r="T2756">
        <v>5</v>
      </c>
      <c r="U2756" t="b">
        <v>1</v>
      </c>
      <c r="V2756" t="s">
        <v>1088</v>
      </c>
      <c r="W2756" t="s">
        <v>4284</v>
      </c>
      <c r="X2756" t="s">
        <v>15585</v>
      </c>
      <c r="Y2756">
        <v>87</v>
      </c>
      <c r="Z2756">
        <v>87</v>
      </c>
      <c r="AA2756">
        <v>2</v>
      </c>
      <c r="AB2756">
        <v>2</v>
      </c>
      <c r="AC2756">
        <v>22</v>
      </c>
    </row>
    <row r="2757" spans="1:29">
      <c r="A2757">
        <v>3004</v>
      </c>
      <c r="B2757" t="s">
        <v>805</v>
      </c>
      <c r="C2757" t="s">
        <v>4400</v>
      </c>
      <c r="J2757" t="s">
        <v>1436</v>
      </c>
      <c r="K2757">
        <v>0</v>
      </c>
      <c r="N2757" t="b">
        <v>1</v>
      </c>
      <c r="O2757" t="b">
        <v>0</v>
      </c>
      <c r="P2757" t="b">
        <v>0</v>
      </c>
      <c r="Q2757">
        <v>11</v>
      </c>
      <c r="R2757">
        <v>0</v>
      </c>
      <c r="S2757">
        <v>1</v>
      </c>
      <c r="T2757">
        <v>5</v>
      </c>
      <c r="U2757" t="b">
        <v>1</v>
      </c>
      <c r="V2757" t="s">
        <v>1088</v>
      </c>
      <c r="W2757" t="s">
        <v>4284</v>
      </c>
      <c r="X2757" t="s">
        <v>14964</v>
      </c>
      <c r="Y2757">
        <v>87</v>
      </c>
      <c r="Z2757">
        <v>87</v>
      </c>
      <c r="AA2757">
        <v>5</v>
      </c>
      <c r="AB2757">
        <v>5</v>
      </c>
      <c r="AC2757">
        <v>22</v>
      </c>
    </row>
    <row r="2758" spans="1:29">
      <c r="A2758">
        <v>3005</v>
      </c>
      <c r="B2758" t="s">
        <v>805</v>
      </c>
      <c r="C2758" t="s">
        <v>4401</v>
      </c>
      <c r="J2758" t="s">
        <v>1436</v>
      </c>
      <c r="K2758">
        <v>0</v>
      </c>
      <c r="N2758" t="b">
        <v>1</v>
      </c>
      <c r="O2758" t="b">
        <v>0</v>
      </c>
      <c r="P2758" t="b">
        <v>0</v>
      </c>
      <c r="Q2758">
        <v>11</v>
      </c>
      <c r="R2758">
        <v>0</v>
      </c>
      <c r="S2758">
        <v>1</v>
      </c>
      <c r="T2758">
        <v>5</v>
      </c>
      <c r="U2758" t="b">
        <v>1</v>
      </c>
      <c r="V2758" t="s">
        <v>1088</v>
      </c>
      <c r="W2758" t="s">
        <v>4284</v>
      </c>
      <c r="X2758" t="s">
        <v>15096</v>
      </c>
      <c r="Y2758">
        <v>87</v>
      </c>
      <c r="Z2758">
        <v>87</v>
      </c>
      <c r="AA2758">
        <v>7</v>
      </c>
      <c r="AB2758">
        <v>7</v>
      </c>
      <c r="AC2758">
        <v>22</v>
      </c>
    </row>
    <row r="2759" spans="1:29">
      <c r="A2759">
        <v>3006</v>
      </c>
      <c r="B2759" t="s">
        <v>805</v>
      </c>
      <c r="C2759" t="s">
        <v>4402</v>
      </c>
      <c r="J2759" t="s">
        <v>1436</v>
      </c>
      <c r="K2759">
        <v>0</v>
      </c>
      <c r="N2759" t="b">
        <v>1</v>
      </c>
      <c r="O2759" t="b">
        <v>0</v>
      </c>
      <c r="P2759" t="b">
        <v>0</v>
      </c>
      <c r="Q2759">
        <v>11</v>
      </c>
      <c r="R2759">
        <v>0</v>
      </c>
      <c r="S2759">
        <v>1</v>
      </c>
      <c r="T2759">
        <v>5</v>
      </c>
      <c r="U2759" t="b">
        <v>1</v>
      </c>
      <c r="V2759" t="s">
        <v>1088</v>
      </c>
      <c r="W2759" t="s">
        <v>4284</v>
      </c>
      <c r="X2759" t="s">
        <v>15486</v>
      </c>
      <c r="Y2759">
        <v>87</v>
      </c>
      <c r="Z2759">
        <v>87</v>
      </c>
      <c r="AA2759">
        <v>9</v>
      </c>
      <c r="AB2759">
        <v>9</v>
      </c>
      <c r="AC2759">
        <v>22</v>
      </c>
    </row>
    <row r="2760" spans="1:29">
      <c r="A2760">
        <v>3007</v>
      </c>
      <c r="B2760" t="s">
        <v>805</v>
      </c>
      <c r="C2760" t="s">
        <v>4403</v>
      </c>
      <c r="J2760" t="s">
        <v>1436</v>
      </c>
      <c r="K2760">
        <v>0</v>
      </c>
      <c r="N2760" t="b">
        <v>1</v>
      </c>
      <c r="O2760" t="b">
        <v>0</v>
      </c>
      <c r="P2760" t="b">
        <v>0</v>
      </c>
      <c r="Q2760">
        <v>11</v>
      </c>
      <c r="R2760">
        <v>0</v>
      </c>
      <c r="S2760">
        <v>1</v>
      </c>
      <c r="T2760">
        <v>5</v>
      </c>
      <c r="U2760" t="b">
        <v>1</v>
      </c>
      <c r="V2760" t="s">
        <v>1088</v>
      </c>
      <c r="W2760" t="s">
        <v>4284</v>
      </c>
      <c r="X2760" t="s">
        <v>15586</v>
      </c>
      <c r="Y2760">
        <v>88</v>
      </c>
      <c r="Z2760">
        <v>88</v>
      </c>
      <c r="AA2760">
        <v>2</v>
      </c>
      <c r="AB2760">
        <v>2</v>
      </c>
      <c r="AC2760">
        <v>22</v>
      </c>
    </row>
    <row r="2761" spans="1:29">
      <c r="A2761">
        <v>3008</v>
      </c>
      <c r="B2761" t="s">
        <v>805</v>
      </c>
      <c r="C2761" t="s">
        <v>4404</v>
      </c>
      <c r="J2761" t="s">
        <v>1436</v>
      </c>
      <c r="K2761">
        <v>0</v>
      </c>
      <c r="N2761" t="b">
        <v>1</v>
      </c>
      <c r="O2761" t="b">
        <v>0</v>
      </c>
      <c r="P2761" t="b">
        <v>0</v>
      </c>
      <c r="Q2761">
        <v>11</v>
      </c>
      <c r="R2761">
        <v>0</v>
      </c>
      <c r="S2761">
        <v>1</v>
      </c>
      <c r="T2761">
        <v>5</v>
      </c>
      <c r="U2761" t="b">
        <v>1</v>
      </c>
      <c r="V2761" t="s">
        <v>1088</v>
      </c>
      <c r="W2761" t="s">
        <v>4284</v>
      </c>
      <c r="X2761" t="s">
        <v>14966</v>
      </c>
      <c r="Y2761">
        <v>88</v>
      </c>
      <c r="Z2761">
        <v>88</v>
      </c>
      <c r="AA2761">
        <v>5</v>
      </c>
      <c r="AB2761">
        <v>5</v>
      </c>
      <c r="AC2761">
        <v>22</v>
      </c>
    </row>
    <row r="2762" spans="1:29">
      <c r="A2762">
        <v>3009</v>
      </c>
      <c r="B2762" t="s">
        <v>805</v>
      </c>
      <c r="C2762" t="s">
        <v>4405</v>
      </c>
      <c r="J2762" t="s">
        <v>1436</v>
      </c>
      <c r="K2762">
        <v>0</v>
      </c>
      <c r="N2762" t="b">
        <v>1</v>
      </c>
      <c r="O2762" t="b">
        <v>0</v>
      </c>
      <c r="P2762" t="b">
        <v>0</v>
      </c>
      <c r="Q2762">
        <v>11</v>
      </c>
      <c r="R2762">
        <v>0</v>
      </c>
      <c r="S2762">
        <v>1</v>
      </c>
      <c r="T2762">
        <v>5</v>
      </c>
      <c r="U2762" t="b">
        <v>1</v>
      </c>
      <c r="V2762" t="s">
        <v>1088</v>
      </c>
      <c r="W2762" t="s">
        <v>4284</v>
      </c>
      <c r="X2762" t="s">
        <v>15097</v>
      </c>
      <c r="Y2762">
        <v>88</v>
      </c>
      <c r="Z2762">
        <v>88</v>
      </c>
      <c r="AA2762">
        <v>7</v>
      </c>
      <c r="AB2762">
        <v>7</v>
      </c>
      <c r="AC2762">
        <v>22</v>
      </c>
    </row>
    <row r="2763" spans="1:29">
      <c r="A2763">
        <v>3010</v>
      </c>
      <c r="B2763" t="s">
        <v>805</v>
      </c>
      <c r="C2763" t="s">
        <v>4406</v>
      </c>
      <c r="J2763" t="s">
        <v>1436</v>
      </c>
      <c r="K2763">
        <v>0</v>
      </c>
      <c r="N2763" t="b">
        <v>1</v>
      </c>
      <c r="O2763" t="b">
        <v>0</v>
      </c>
      <c r="P2763" t="b">
        <v>0</v>
      </c>
      <c r="Q2763">
        <v>11</v>
      </c>
      <c r="R2763">
        <v>0</v>
      </c>
      <c r="S2763">
        <v>1</v>
      </c>
      <c r="T2763">
        <v>5</v>
      </c>
      <c r="U2763" t="b">
        <v>1</v>
      </c>
      <c r="V2763" t="s">
        <v>1088</v>
      </c>
      <c r="W2763" t="s">
        <v>4284</v>
      </c>
      <c r="X2763" t="s">
        <v>15487</v>
      </c>
      <c r="Y2763">
        <v>88</v>
      </c>
      <c r="Z2763">
        <v>88</v>
      </c>
      <c r="AA2763">
        <v>9</v>
      </c>
      <c r="AB2763">
        <v>9</v>
      </c>
      <c r="AC2763">
        <v>22</v>
      </c>
    </row>
    <row r="2764" spans="1:29">
      <c r="A2764">
        <v>3011</v>
      </c>
      <c r="B2764" t="s">
        <v>805</v>
      </c>
      <c r="C2764" t="s">
        <v>4407</v>
      </c>
      <c r="J2764" t="s">
        <v>1444</v>
      </c>
      <c r="K2764">
        <v>0</v>
      </c>
      <c r="N2764" t="b">
        <v>1</v>
      </c>
      <c r="O2764" t="b">
        <v>0</v>
      </c>
      <c r="P2764" t="b">
        <v>0</v>
      </c>
      <c r="Q2764">
        <v>11</v>
      </c>
      <c r="R2764">
        <v>0</v>
      </c>
      <c r="S2764">
        <v>1</v>
      </c>
      <c r="T2764">
        <v>5</v>
      </c>
      <c r="U2764" t="b">
        <v>1</v>
      </c>
      <c r="V2764" t="s">
        <v>1088</v>
      </c>
      <c r="W2764" t="s">
        <v>4284</v>
      </c>
      <c r="X2764" t="s">
        <v>15587</v>
      </c>
      <c r="Y2764">
        <v>80</v>
      </c>
      <c r="Z2764">
        <v>80</v>
      </c>
      <c r="AA2764">
        <v>10</v>
      </c>
      <c r="AB2764">
        <v>10</v>
      </c>
      <c r="AC2764">
        <v>22</v>
      </c>
    </row>
    <row r="2765" spans="1:29">
      <c r="A2765">
        <v>3012</v>
      </c>
      <c r="B2765" t="s">
        <v>805</v>
      </c>
      <c r="C2765" t="s">
        <v>4408</v>
      </c>
      <c r="J2765" t="s">
        <v>1444</v>
      </c>
      <c r="K2765">
        <v>0</v>
      </c>
      <c r="N2765" t="b">
        <v>1</v>
      </c>
      <c r="O2765" t="b">
        <v>0</v>
      </c>
      <c r="P2765" t="b">
        <v>0</v>
      </c>
      <c r="Q2765">
        <v>11</v>
      </c>
      <c r="R2765">
        <v>0</v>
      </c>
      <c r="S2765">
        <v>1</v>
      </c>
      <c r="T2765">
        <v>5</v>
      </c>
      <c r="U2765" t="b">
        <v>1</v>
      </c>
      <c r="V2765" t="s">
        <v>1088</v>
      </c>
      <c r="W2765" t="s">
        <v>4284</v>
      </c>
      <c r="X2765" t="s">
        <v>15588</v>
      </c>
      <c r="Y2765">
        <v>81</v>
      </c>
      <c r="Z2765">
        <v>81</v>
      </c>
      <c r="AA2765">
        <v>10</v>
      </c>
      <c r="AB2765">
        <v>10</v>
      </c>
      <c r="AC2765">
        <v>22</v>
      </c>
    </row>
    <row r="2766" spans="1:29">
      <c r="A2766">
        <v>3013</v>
      </c>
      <c r="B2766" t="s">
        <v>805</v>
      </c>
      <c r="C2766" t="s">
        <v>4409</v>
      </c>
      <c r="J2766" t="s">
        <v>1444</v>
      </c>
      <c r="K2766">
        <v>0</v>
      </c>
      <c r="N2766" t="b">
        <v>1</v>
      </c>
      <c r="O2766" t="b">
        <v>0</v>
      </c>
      <c r="P2766" t="b">
        <v>0</v>
      </c>
      <c r="Q2766">
        <v>11</v>
      </c>
      <c r="R2766">
        <v>0</v>
      </c>
      <c r="S2766">
        <v>1</v>
      </c>
      <c r="T2766">
        <v>5</v>
      </c>
      <c r="U2766" t="b">
        <v>1</v>
      </c>
      <c r="V2766" t="s">
        <v>1088</v>
      </c>
      <c r="W2766" t="s">
        <v>4284</v>
      </c>
      <c r="X2766" t="s">
        <v>15589</v>
      </c>
      <c r="Y2766">
        <v>82</v>
      </c>
      <c r="Z2766">
        <v>82</v>
      </c>
      <c r="AA2766">
        <v>10</v>
      </c>
      <c r="AB2766">
        <v>10</v>
      </c>
      <c r="AC2766">
        <v>22</v>
      </c>
    </row>
    <row r="2767" spans="1:29">
      <c r="A2767">
        <v>3014</v>
      </c>
      <c r="B2767" t="s">
        <v>805</v>
      </c>
      <c r="C2767" t="s">
        <v>4410</v>
      </c>
      <c r="J2767" t="s">
        <v>1444</v>
      </c>
      <c r="K2767">
        <v>0</v>
      </c>
      <c r="N2767" t="b">
        <v>1</v>
      </c>
      <c r="O2767" t="b">
        <v>0</v>
      </c>
      <c r="P2767" t="b">
        <v>0</v>
      </c>
      <c r="Q2767">
        <v>11</v>
      </c>
      <c r="R2767">
        <v>0</v>
      </c>
      <c r="S2767">
        <v>1</v>
      </c>
      <c r="T2767">
        <v>5</v>
      </c>
      <c r="U2767" t="b">
        <v>1</v>
      </c>
      <c r="V2767" t="s">
        <v>1088</v>
      </c>
      <c r="W2767" t="s">
        <v>4284</v>
      </c>
      <c r="X2767" t="s">
        <v>15590</v>
      </c>
      <c r="Y2767">
        <v>83</v>
      </c>
      <c r="Z2767">
        <v>83</v>
      </c>
      <c r="AA2767">
        <v>10</v>
      </c>
      <c r="AB2767">
        <v>10</v>
      </c>
      <c r="AC2767">
        <v>22</v>
      </c>
    </row>
    <row r="2768" spans="1:29">
      <c r="A2768">
        <v>3015</v>
      </c>
      <c r="B2768" t="s">
        <v>805</v>
      </c>
      <c r="C2768" t="s">
        <v>4411</v>
      </c>
      <c r="J2768" t="s">
        <v>1444</v>
      </c>
      <c r="K2768">
        <v>0</v>
      </c>
      <c r="N2768" t="b">
        <v>1</v>
      </c>
      <c r="O2768" t="b">
        <v>0</v>
      </c>
      <c r="P2768" t="b">
        <v>0</v>
      </c>
      <c r="Q2768">
        <v>11</v>
      </c>
      <c r="R2768">
        <v>0</v>
      </c>
      <c r="S2768">
        <v>1</v>
      </c>
      <c r="T2768">
        <v>5</v>
      </c>
      <c r="U2768" t="b">
        <v>1</v>
      </c>
      <c r="V2768" t="s">
        <v>1088</v>
      </c>
      <c r="W2768" t="s">
        <v>4284</v>
      </c>
      <c r="X2768" t="s">
        <v>15591</v>
      </c>
      <c r="Y2768">
        <v>84</v>
      </c>
      <c r="Z2768">
        <v>84</v>
      </c>
      <c r="AA2768">
        <v>10</v>
      </c>
      <c r="AB2768">
        <v>10</v>
      </c>
      <c r="AC2768">
        <v>22</v>
      </c>
    </row>
    <row r="2769" spans="1:29">
      <c r="A2769">
        <v>3016</v>
      </c>
      <c r="B2769" t="s">
        <v>805</v>
      </c>
      <c r="C2769" t="s">
        <v>4412</v>
      </c>
      <c r="J2769" t="s">
        <v>1444</v>
      </c>
      <c r="K2769">
        <v>0</v>
      </c>
      <c r="N2769" t="b">
        <v>1</v>
      </c>
      <c r="O2769" t="b">
        <v>0</v>
      </c>
      <c r="P2769" t="b">
        <v>0</v>
      </c>
      <c r="Q2769">
        <v>11</v>
      </c>
      <c r="R2769">
        <v>0</v>
      </c>
      <c r="S2769">
        <v>1</v>
      </c>
      <c r="T2769">
        <v>5</v>
      </c>
      <c r="U2769" t="b">
        <v>1</v>
      </c>
      <c r="V2769" t="s">
        <v>1088</v>
      </c>
      <c r="W2769" t="s">
        <v>4284</v>
      </c>
      <c r="X2769" t="s">
        <v>15592</v>
      </c>
      <c r="Y2769">
        <v>85</v>
      </c>
      <c r="Z2769">
        <v>85</v>
      </c>
      <c r="AA2769">
        <v>10</v>
      </c>
      <c r="AB2769">
        <v>10</v>
      </c>
      <c r="AC2769">
        <v>22</v>
      </c>
    </row>
    <row r="2770" spans="1:29">
      <c r="A2770">
        <v>3017</v>
      </c>
      <c r="B2770" t="s">
        <v>805</v>
      </c>
      <c r="C2770" t="s">
        <v>4413</v>
      </c>
      <c r="J2770" t="s">
        <v>1444</v>
      </c>
      <c r="K2770">
        <v>0</v>
      </c>
      <c r="N2770" t="b">
        <v>1</v>
      </c>
      <c r="O2770" t="b">
        <v>0</v>
      </c>
      <c r="P2770" t="b">
        <v>0</v>
      </c>
      <c r="Q2770">
        <v>11</v>
      </c>
      <c r="R2770">
        <v>0</v>
      </c>
      <c r="S2770">
        <v>1</v>
      </c>
      <c r="T2770">
        <v>5</v>
      </c>
      <c r="U2770" t="b">
        <v>1</v>
      </c>
      <c r="V2770" t="s">
        <v>1088</v>
      </c>
      <c r="W2770" t="s">
        <v>4284</v>
      </c>
      <c r="X2770" t="s">
        <v>15593</v>
      </c>
      <c r="Y2770">
        <v>86</v>
      </c>
      <c r="Z2770">
        <v>86</v>
      </c>
      <c r="AA2770">
        <v>10</v>
      </c>
      <c r="AB2770">
        <v>10</v>
      </c>
      <c r="AC2770">
        <v>22</v>
      </c>
    </row>
    <row r="2771" spans="1:29">
      <c r="A2771">
        <v>3018</v>
      </c>
      <c r="B2771" t="s">
        <v>805</v>
      </c>
      <c r="C2771" t="s">
        <v>4414</v>
      </c>
      <c r="J2771" t="s">
        <v>1444</v>
      </c>
      <c r="K2771">
        <v>0</v>
      </c>
      <c r="N2771" t="b">
        <v>1</v>
      </c>
      <c r="O2771" t="b">
        <v>0</v>
      </c>
      <c r="P2771" t="b">
        <v>0</v>
      </c>
      <c r="Q2771">
        <v>11</v>
      </c>
      <c r="R2771">
        <v>0</v>
      </c>
      <c r="S2771">
        <v>1</v>
      </c>
      <c r="T2771">
        <v>5</v>
      </c>
      <c r="U2771" t="b">
        <v>1</v>
      </c>
      <c r="V2771" t="s">
        <v>1088</v>
      </c>
      <c r="W2771" t="s">
        <v>4284</v>
      </c>
      <c r="X2771" t="s">
        <v>15594</v>
      </c>
      <c r="Y2771">
        <v>87</v>
      </c>
      <c r="Z2771">
        <v>87</v>
      </c>
      <c r="AA2771">
        <v>10</v>
      </c>
      <c r="AB2771">
        <v>10</v>
      </c>
      <c r="AC2771">
        <v>22</v>
      </c>
    </row>
    <row r="2772" spans="1:29">
      <c r="A2772">
        <v>3019</v>
      </c>
      <c r="B2772" t="s">
        <v>805</v>
      </c>
      <c r="C2772" t="s">
        <v>4415</v>
      </c>
      <c r="J2772" t="s">
        <v>1444</v>
      </c>
      <c r="K2772">
        <v>0</v>
      </c>
      <c r="N2772" t="b">
        <v>1</v>
      </c>
      <c r="O2772" t="b">
        <v>0</v>
      </c>
      <c r="P2772" t="b">
        <v>0</v>
      </c>
      <c r="Q2772">
        <v>11</v>
      </c>
      <c r="R2772">
        <v>0</v>
      </c>
      <c r="S2772">
        <v>1</v>
      </c>
      <c r="T2772">
        <v>5</v>
      </c>
      <c r="U2772" t="b">
        <v>1</v>
      </c>
      <c r="V2772" t="s">
        <v>1088</v>
      </c>
      <c r="W2772" t="s">
        <v>4284</v>
      </c>
      <c r="X2772" t="s">
        <v>15595</v>
      </c>
      <c r="Y2772">
        <v>88</v>
      </c>
      <c r="Z2772">
        <v>88</v>
      </c>
      <c r="AA2772">
        <v>10</v>
      </c>
      <c r="AB2772">
        <v>10</v>
      </c>
      <c r="AC2772">
        <v>22</v>
      </c>
    </row>
    <row r="2773" spans="1:29">
      <c r="A2773">
        <v>3020</v>
      </c>
      <c r="B2773" t="s">
        <v>805</v>
      </c>
      <c r="C2773" t="s">
        <v>4416</v>
      </c>
      <c r="J2773" t="s">
        <v>1444</v>
      </c>
      <c r="K2773">
        <v>0</v>
      </c>
      <c r="N2773" t="b">
        <v>1</v>
      </c>
      <c r="O2773" t="b">
        <v>0</v>
      </c>
      <c r="P2773" t="b">
        <v>0</v>
      </c>
      <c r="Q2773">
        <v>11</v>
      </c>
      <c r="R2773">
        <v>0</v>
      </c>
      <c r="S2773">
        <v>1</v>
      </c>
      <c r="T2773">
        <v>5</v>
      </c>
      <c r="U2773" t="b">
        <v>1</v>
      </c>
      <c r="V2773" t="s">
        <v>1088</v>
      </c>
      <c r="W2773" t="s">
        <v>4284</v>
      </c>
      <c r="X2773" t="s">
        <v>15596</v>
      </c>
      <c r="Y2773">
        <v>80</v>
      </c>
      <c r="Z2773">
        <v>80</v>
      </c>
      <c r="AA2773">
        <v>11</v>
      </c>
      <c r="AB2773">
        <v>11</v>
      </c>
      <c r="AC2773">
        <v>22</v>
      </c>
    </row>
    <row r="2774" spans="1:29">
      <c r="A2774">
        <v>3021</v>
      </c>
      <c r="B2774" t="s">
        <v>805</v>
      </c>
      <c r="C2774" t="s">
        <v>4417</v>
      </c>
      <c r="J2774" t="s">
        <v>1444</v>
      </c>
      <c r="K2774">
        <v>0</v>
      </c>
      <c r="N2774" t="b">
        <v>1</v>
      </c>
      <c r="O2774" t="b">
        <v>0</v>
      </c>
      <c r="P2774" t="b">
        <v>0</v>
      </c>
      <c r="Q2774">
        <v>11</v>
      </c>
      <c r="R2774">
        <v>0</v>
      </c>
      <c r="S2774">
        <v>1</v>
      </c>
      <c r="T2774">
        <v>5</v>
      </c>
      <c r="U2774" t="b">
        <v>1</v>
      </c>
      <c r="V2774" t="s">
        <v>1088</v>
      </c>
      <c r="W2774" t="s">
        <v>4284</v>
      </c>
      <c r="X2774" t="s">
        <v>15597</v>
      </c>
      <c r="Y2774">
        <v>81</v>
      </c>
      <c r="Z2774">
        <v>81</v>
      </c>
      <c r="AA2774">
        <v>11</v>
      </c>
      <c r="AB2774">
        <v>11</v>
      </c>
      <c r="AC2774">
        <v>22</v>
      </c>
    </row>
    <row r="2775" spans="1:29">
      <c r="A2775">
        <v>3022</v>
      </c>
      <c r="B2775" t="s">
        <v>805</v>
      </c>
      <c r="C2775" t="s">
        <v>4418</v>
      </c>
      <c r="J2775" t="s">
        <v>1444</v>
      </c>
      <c r="K2775">
        <v>0</v>
      </c>
      <c r="N2775" t="b">
        <v>1</v>
      </c>
      <c r="O2775" t="b">
        <v>0</v>
      </c>
      <c r="P2775" t="b">
        <v>0</v>
      </c>
      <c r="Q2775">
        <v>11</v>
      </c>
      <c r="R2775">
        <v>0</v>
      </c>
      <c r="S2775">
        <v>1</v>
      </c>
      <c r="T2775">
        <v>5</v>
      </c>
      <c r="U2775" t="b">
        <v>1</v>
      </c>
      <c r="V2775" t="s">
        <v>1088</v>
      </c>
      <c r="W2775" t="s">
        <v>4284</v>
      </c>
      <c r="X2775" t="s">
        <v>15598</v>
      </c>
      <c r="Y2775">
        <v>82</v>
      </c>
      <c r="Z2775">
        <v>82</v>
      </c>
      <c r="AA2775">
        <v>11</v>
      </c>
      <c r="AB2775">
        <v>11</v>
      </c>
      <c r="AC2775">
        <v>22</v>
      </c>
    </row>
    <row r="2776" spans="1:29">
      <c r="A2776">
        <v>3023</v>
      </c>
      <c r="B2776" t="s">
        <v>805</v>
      </c>
      <c r="C2776" t="s">
        <v>4419</v>
      </c>
      <c r="J2776" t="s">
        <v>1444</v>
      </c>
      <c r="K2776">
        <v>0</v>
      </c>
      <c r="N2776" t="b">
        <v>1</v>
      </c>
      <c r="O2776" t="b">
        <v>0</v>
      </c>
      <c r="P2776" t="b">
        <v>0</v>
      </c>
      <c r="Q2776">
        <v>11</v>
      </c>
      <c r="R2776">
        <v>0</v>
      </c>
      <c r="S2776">
        <v>1</v>
      </c>
      <c r="T2776">
        <v>5</v>
      </c>
      <c r="U2776" t="b">
        <v>1</v>
      </c>
      <c r="V2776" t="s">
        <v>1088</v>
      </c>
      <c r="W2776" t="s">
        <v>4284</v>
      </c>
      <c r="X2776" t="s">
        <v>15599</v>
      </c>
      <c r="Y2776">
        <v>83</v>
      </c>
      <c r="Z2776">
        <v>83</v>
      </c>
      <c r="AA2776">
        <v>11</v>
      </c>
      <c r="AB2776">
        <v>11</v>
      </c>
      <c r="AC2776">
        <v>22</v>
      </c>
    </row>
    <row r="2777" spans="1:29">
      <c r="A2777">
        <v>3024</v>
      </c>
      <c r="B2777" t="s">
        <v>805</v>
      </c>
      <c r="C2777" t="s">
        <v>4420</v>
      </c>
      <c r="J2777" t="s">
        <v>1444</v>
      </c>
      <c r="K2777">
        <v>0</v>
      </c>
      <c r="N2777" t="b">
        <v>1</v>
      </c>
      <c r="O2777" t="b">
        <v>0</v>
      </c>
      <c r="P2777" t="b">
        <v>0</v>
      </c>
      <c r="Q2777">
        <v>11</v>
      </c>
      <c r="R2777">
        <v>0</v>
      </c>
      <c r="S2777">
        <v>1</v>
      </c>
      <c r="T2777">
        <v>5</v>
      </c>
      <c r="U2777" t="b">
        <v>1</v>
      </c>
      <c r="V2777" t="s">
        <v>1088</v>
      </c>
      <c r="W2777" t="s">
        <v>4284</v>
      </c>
      <c r="X2777" t="s">
        <v>15600</v>
      </c>
      <c r="Y2777">
        <v>84</v>
      </c>
      <c r="Z2777">
        <v>84</v>
      </c>
      <c r="AA2777">
        <v>11</v>
      </c>
      <c r="AB2777">
        <v>11</v>
      </c>
      <c r="AC2777">
        <v>22</v>
      </c>
    </row>
    <row r="2778" spans="1:29">
      <c r="A2778">
        <v>3025</v>
      </c>
      <c r="B2778" t="s">
        <v>805</v>
      </c>
      <c r="C2778" t="s">
        <v>4421</v>
      </c>
      <c r="J2778" t="s">
        <v>1444</v>
      </c>
      <c r="K2778">
        <v>0</v>
      </c>
      <c r="N2778" t="b">
        <v>1</v>
      </c>
      <c r="O2778" t="b">
        <v>0</v>
      </c>
      <c r="P2778" t="b">
        <v>0</v>
      </c>
      <c r="Q2778">
        <v>11</v>
      </c>
      <c r="R2778">
        <v>0</v>
      </c>
      <c r="S2778">
        <v>1</v>
      </c>
      <c r="T2778">
        <v>5</v>
      </c>
      <c r="U2778" t="b">
        <v>1</v>
      </c>
      <c r="V2778" t="s">
        <v>1088</v>
      </c>
      <c r="W2778" t="s">
        <v>4284</v>
      </c>
      <c r="X2778" t="s">
        <v>15601</v>
      </c>
      <c r="Y2778">
        <v>85</v>
      </c>
      <c r="Z2778">
        <v>85</v>
      </c>
      <c r="AA2778">
        <v>11</v>
      </c>
      <c r="AB2778">
        <v>11</v>
      </c>
      <c r="AC2778">
        <v>22</v>
      </c>
    </row>
    <row r="2779" spans="1:29">
      <c r="A2779">
        <v>3026</v>
      </c>
      <c r="B2779" t="s">
        <v>805</v>
      </c>
      <c r="C2779" t="s">
        <v>4422</v>
      </c>
      <c r="J2779" t="s">
        <v>1444</v>
      </c>
      <c r="K2779">
        <v>0</v>
      </c>
      <c r="N2779" t="b">
        <v>1</v>
      </c>
      <c r="O2779" t="b">
        <v>0</v>
      </c>
      <c r="P2779" t="b">
        <v>0</v>
      </c>
      <c r="Q2779">
        <v>11</v>
      </c>
      <c r="R2779">
        <v>0</v>
      </c>
      <c r="S2779">
        <v>1</v>
      </c>
      <c r="T2779">
        <v>5</v>
      </c>
      <c r="U2779" t="b">
        <v>1</v>
      </c>
      <c r="V2779" t="s">
        <v>1088</v>
      </c>
      <c r="W2779" t="s">
        <v>4284</v>
      </c>
      <c r="X2779" t="s">
        <v>15602</v>
      </c>
      <c r="Y2779">
        <v>86</v>
      </c>
      <c r="Z2779">
        <v>86</v>
      </c>
      <c r="AA2779">
        <v>11</v>
      </c>
      <c r="AB2779">
        <v>11</v>
      </c>
      <c r="AC2779">
        <v>22</v>
      </c>
    </row>
    <row r="2780" spans="1:29">
      <c r="A2780">
        <v>3027</v>
      </c>
      <c r="B2780" t="s">
        <v>805</v>
      </c>
      <c r="C2780" t="s">
        <v>4423</v>
      </c>
      <c r="J2780" t="s">
        <v>1444</v>
      </c>
      <c r="K2780">
        <v>0</v>
      </c>
      <c r="N2780" t="b">
        <v>1</v>
      </c>
      <c r="O2780" t="b">
        <v>0</v>
      </c>
      <c r="P2780" t="b">
        <v>0</v>
      </c>
      <c r="Q2780">
        <v>11</v>
      </c>
      <c r="R2780">
        <v>0</v>
      </c>
      <c r="S2780">
        <v>1</v>
      </c>
      <c r="T2780">
        <v>5</v>
      </c>
      <c r="U2780" t="b">
        <v>1</v>
      </c>
      <c r="V2780" t="s">
        <v>1088</v>
      </c>
      <c r="W2780" t="s">
        <v>4284</v>
      </c>
      <c r="X2780" t="s">
        <v>15603</v>
      </c>
      <c r="Y2780">
        <v>87</v>
      </c>
      <c r="Z2780">
        <v>87</v>
      </c>
      <c r="AA2780">
        <v>11</v>
      </c>
      <c r="AB2780">
        <v>11</v>
      </c>
      <c r="AC2780">
        <v>22</v>
      </c>
    </row>
    <row r="2781" spans="1:29">
      <c r="A2781">
        <v>3028</v>
      </c>
      <c r="B2781" t="s">
        <v>805</v>
      </c>
      <c r="C2781" t="s">
        <v>4424</v>
      </c>
      <c r="J2781" t="s">
        <v>1444</v>
      </c>
      <c r="K2781">
        <v>0</v>
      </c>
      <c r="N2781" t="b">
        <v>1</v>
      </c>
      <c r="O2781" t="b">
        <v>0</v>
      </c>
      <c r="P2781" t="b">
        <v>0</v>
      </c>
      <c r="Q2781">
        <v>11</v>
      </c>
      <c r="R2781">
        <v>0</v>
      </c>
      <c r="S2781">
        <v>1</v>
      </c>
      <c r="T2781">
        <v>5</v>
      </c>
      <c r="U2781" t="b">
        <v>1</v>
      </c>
      <c r="V2781" t="s">
        <v>1088</v>
      </c>
      <c r="W2781" t="s">
        <v>4284</v>
      </c>
      <c r="X2781" t="s">
        <v>15604</v>
      </c>
      <c r="Y2781">
        <v>88</v>
      </c>
      <c r="Z2781">
        <v>88</v>
      </c>
      <c r="AA2781">
        <v>11</v>
      </c>
      <c r="AB2781">
        <v>11</v>
      </c>
      <c r="AC2781">
        <v>22</v>
      </c>
    </row>
    <row r="2782" spans="1:29">
      <c r="A2782">
        <v>3033</v>
      </c>
      <c r="B2782" t="s">
        <v>1503</v>
      </c>
      <c r="C2782" t="s">
        <v>4428</v>
      </c>
      <c r="D2782" t="s">
        <v>4425</v>
      </c>
      <c r="E2782" t="s">
        <v>4426</v>
      </c>
      <c r="U2782" t="b">
        <v>1</v>
      </c>
      <c r="V2782" t="s">
        <v>1088</v>
      </c>
      <c r="W2782" t="s">
        <v>4284</v>
      </c>
      <c r="X2782" t="s">
        <v>15605</v>
      </c>
      <c r="Y2782">
        <v>90</v>
      </c>
      <c r="Z2782">
        <v>117</v>
      </c>
      <c r="AA2782">
        <v>2</v>
      </c>
      <c r="AB2782">
        <v>12</v>
      </c>
      <c r="AC2782">
        <v>22</v>
      </c>
    </row>
    <row r="2783" spans="1:29">
      <c r="A2783">
        <v>3034</v>
      </c>
      <c r="B2783" t="s">
        <v>827</v>
      </c>
      <c r="C2783" t="s">
        <v>4429</v>
      </c>
      <c r="U2783" t="b">
        <v>1</v>
      </c>
      <c r="V2783" t="s">
        <v>1088</v>
      </c>
      <c r="W2783" t="s">
        <v>4284</v>
      </c>
      <c r="X2783" t="s">
        <v>15606</v>
      </c>
      <c r="Y2783">
        <v>90</v>
      </c>
      <c r="Z2783">
        <v>117</v>
      </c>
      <c r="AA2783">
        <v>2</v>
      </c>
      <c r="AB2783">
        <v>11</v>
      </c>
      <c r="AC2783">
        <v>22</v>
      </c>
    </row>
    <row r="2784" spans="1:29">
      <c r="A2784">
        <v>3035</v>
      </c>
      <c r="B2784" t="s">
        <v>1508</v>
      </c>
      <c r="C2784" t="s">
        <v>4430</v>
      </c>
      <c r="U2784" t="b">
        <v>1</v>
      </c>
      <c r="V2784" t="s">
        <v>1088</v>
      </c>
      <c r="W2784" t="s">
        <v>4284</v>
      </c>
      <c r="X2784" t="s">
        <v>15607</v>
      </c>
      <c r="Y2784">
        <v>91</v>
      </c>
      <c r="Z2784">
        <v>117</v>
      </c>
      <c r="AA2784">
        <v>2</v>
      </c>
      <c r="AB2784">
        <v>12</v>
      </c>
      <c r="AC2784">
        <v>22</v>
      </c>
    </row>
    <row r="2785" spans="1:29">
      <c r="A2785">
        <v>3036</v>
      </c>
      <c r="B2785" t="s">
        <v>805</v>
      </c>
      <c r="C2785" t="s">
        <v>4431</v>
      </c>
      <c r="G2785" t="s">
        <v>4432</v>
      </c>
      <c r="J2785" t="s">
        <v>1444</v>
      </c>
      <c r="K2785">
        <v>0</v>
      </c>
      <c r="N2785" t="b">
        <v>1</v>
      </c>
      <c r="O2785" t="b">
        <v>0</v>
      </c>
      <c r="P2785" t="b">
        <v>0</v>
      </c>
      <c r="Q2785">
        <v>11</v>
      </c>
      <c r="R2785">
        <v>0</v>
      </c>
      <c r="S2785">
        <v>1</v>
      </c>
      <c r="T2785">
        <v>2</v>
      </c>
      <c r="U2785" t="b">
        <v>1</v>
      </c>
      <c r="V2785" t="s">
        <v>1088</v>
      </c>
      <c r="W2785" t="s">
        <v>4284</v>
      </c>
      <c r="X2785" t="s">
        <v>15608</v>
      </c>
      <c r="Y2785">
        <v>92</v>
      </c>
      <c r="Z2785">
        <v>92</v>
      </c>
      <c r="AA2785">
        <v>11</v>
      </c>
      <c r="AB2785">
        <v>11</v>
      </c>
      <c r="AC2785">
        <v>22</v>
      </c>
    </row>
    <row r="2786" spans="1:29">
      <c r="A2786">
        <v>3037</v>
      </c>
      <c r="B2786" t="s">
        <v>805</v>
      </c>
      <c r="C2786" t="s">
        <v>4433</v>
      </c>
      <c r="J2786" t="s">
        <v>1444</v>
      </c>
      <c r="K2786">
        <v>0</v>
      </c>
      <c r="N2786" t="b">
        <v>1</v>
      </c>
      <c r="O2786" t="b">
        <v>0</v>
      </c>
      <c r="P2786" t="b">
        <v>0</v>
      </c>
      <c r="Q2786">
        <v>11</v>
      </c>
      <c r="R2786">
        <v>3</v>
      </c>
      <c r="S2786">
        <v>1</v>
      </c>
      <c r="T2786">
        <v>2</v>
      </c>
      <c r="U2786" t="b">
        <v>1</v>
      </c>
      <c r="V2786" t="s">
        <v>1088</v>
      </c>
      <c r="W2786" t="s">
        <v>4284</v>
      </c>
      <c r="X2786" t="s">
        <v>15609</v>
      </c>
      <c r="Y2786">
        <v>94</v>
      </c>
      <c r="Z2786">
        <v>94</v>
      </c>
      <c r="AA2786">
        <v>11</v>
      </c>
      <c r="AB2786">
        <v>11</v>
      </c>
      <c r="AC2786">
        <v>22</v>
      </c>
    </row>
    <row r="2787" spans="1:29">
      <c r="A2787">
        <v>3038</v>
      </c>
      <c r="B2787" t="s">
        <v>805</v>
      </c>
      <c r="C2787" t="s">
        <v>4434</v>
      </c>
      <c r="J2787" t="s">
        <v>1444</v>
      </c>
      <c r="K2787">
        <v>0</v>
      </c>
      <c r="N2787" t="b">
        <v>1</v>
      </c>
      <c r="O2787" t="b">
        <v>0</v>
      </c>
      <c r="P2787" t="b">
        <v>0</v>
      </c>
      <c r="Q2787">
        <v>11</v>
      </c>
      <c r="R2787">
        <v>3</v>
      </c>
      <c r="S2787">
        <v>1</v>
      </c>
      <c r="T2787">
        <v>2</v>
      </c>
      <c r="U2787" t="b">
        <v>1</v>
      </c>
      <c r="V2787" t="s">
        <v>1088</v>
      </c>
      <c r="W2787" t="s">
        <v>4284</v>
      </c>
      <c r="X2787" t="s">
        <v>15610</v>
      </c>
      <c r="Y2787">
        <v>95</v>
      </c>
      <c r="Z2787">
        <v>95</v>
      </c>
      <c r="AA2787">
        <v>11</v>
      </c>
      <c r="AB2787">
        <v>11</v>
      </c>
      <c r="AC2787">
        <v>22</v>
      </c>
    </row>
    <row r="2788" spans="1:29">
      <c r="A2788">
        <v>3039</v>
      </c>
      <c r="B2788" t="s">
        <v>805</v>
      </c>
      <c r="C2788" t="s">
        <v>4435</v>
      </c>
      <c r="J2788" t="s">
        <v>1444</v>
      </c>
      <c r="K2788">
        <v>0</v>
      </c>
      <c r="N2788" t="b">
        <v>1</v>
      </c>
      <c r="O2788" t="b">
        <v>0</v>
      </c>
      <c r="P2788" t="b">
        <v>0</v>
      </c>
      <c r="Q2788">
        <v>11</v>
      </c>
      <c r="R2788">
        <v>3</v>
      </c>
      <c r="S2788">
        <v>1</v>
      </c>
      <c r="T2788">
        <v>2</v>
      </c>
      <c r="U2788" t="b">
        <v>1</v>
      </c>
      <c r="V2788" t="s">
        <v>1088</v>
      </c>
      <c r="W2788" t="s">
        <v>4284</v>
      </c>
      <c r="X2788" t="s">
        <v>15611</v>
      </c>
      <c r="Y2788">
        <v>96</v>
      </c>
      <c r="Z2788">
        <v>96</v>
      </c>
      <c r="AA2788">
        <v>11</v>
      </c>
      <c r="AB2788">
        <v>11</v>
      </c>
      <c r="AC2788">
        <v>22</v>
      </c>
    </row>
    <row r="2789" spans="1:29">
      <c r="A2789">
        <v>3040</v>
      </c>
      <c r="B2789" t="s">
        <v>805</v>
      </c>
      <c r="C2789" t="s">
        <v>4436</v>
      </c>
      <c r="J2789" t="s">
        <v>1444</v>
      </c>
      <c r="K2789">
        <v>0</v>
      </c>
      <c r="N2789" t="b">
        <v>1</v>
      </c>
      <c r="O2789" t="b">
        <v>0</v>
      </c>
      <c r="P2789" t="b">
        <v>0</v>
      </c>
      <c r="Q2789">
        <v>11</v>
      </c>
      <c r="R2789">
        <v>3</v>
      </c>
      <c r="S2789">
        <v>1</v>
      </c>
      <c r="T2789">
        <v>2</v>
      </c>
      <c r="U2789" t="b">
        <v>1</v>
      </c>
      <c r="V2789" t="s">
        <v>1088</v>
      </c>
      <c r="W2789" t="s">
        <v>4284</v>
      </c>
      <c r="X2789" t="s">
        <v>15612</v>
      </c>
      <c r="Y2789">
        <v>98</v>
      </c>
      <c r="Z2789">
        <v>98</v>
      </c>
      <c r="AA2789">
        <v>11</v>
      </c>
      <c r="AB2789">
        <v>11</v>
      </c>
      <c r="AC2789">
        <v>22</v>
      </c>
    </row>
    <row r="2790" spans="1:29">
      <c r="A2790">
        <v>3041</v>
      </c>
      <c r="B2790" t="s">
        <v>805</v>
      </c>
      <c r="C2790" t="s">
        <v>4437</v>
      </c>
      <c r="J2790" t="s">
        <v>1444</v>
      </c>
      <c r="K2790">
        <v>0</v>
      </c>
      <c r="N2790" t="b">
        <v>1</v>
      </c>
      <c r="O2790" t="b">
        <v>0</v>
      </c>
      <c r="P2790" t="b">
        <v>0</v>
      </c>
      <c r="Q2790">
        <v>11</v>
      </c>
      <c r="R2790">
        <v>3</v>
      </c>
      <c r="S2790">
        <v>1</v>
      </c>
      <c r="T2790">
        <v>2</v>
      </c>
      <c r="U2790" t="b">
        <v>1</v>
      </c>
      <c r="V2790" t="s">
        <v>1088</v>
      </c>
      <c r="W2790" t="s">
        <v>4284</v>
      </c>
      <c r="X2790" t="s">
        <v>15613</v>
      </c>
      <c r="Y2790">
        <v>99</v>
      </c>
      <c r="Z2790">
        <v>99</v>
      </c>
      <c r="AA2790">
        <v>11</v>
      </c>
      <c r="AB2790">
        <v>11</v>
      </c>
      <c r="AC2790">
        <v>22</v>
      </c>
    </row>
    <row r="2791" spans="1:29">
      <c r="A2791">
        <v>3042</v>
      </c>
      <c r="B2791" t="s">
        <v>805</v>
      </c>
      <c r="C2791" t="s">
        <v>4438</v>
      </c>
      <c r="J2791" t="s">
        <v>1444</v>
      </c>
      <c r="K2791">
        <v>0</v>
      </c>
      <c r="N2791" t="b">
        <v>1</v>
      </c>
      <c r="O2791" t="b">
        <v>0</v>
      </c>
      <c r="P2791" t="b">
        <v>0</v>
      </c>
      <c r="Q2791">
        <v>11</v>
      </c>
      <c r="R2791">
        <v>3</v>
      </c>
      <c r="S2791">
        <v>1</v>
      </c>
      <c r="T2791">
        <v>2</v>
      </c>
      <c r="U2791" t="b">
        <v>1</v>
      </c>
      <c r="V2791" t="s">
        <v>1088</v>
      </c>
      <c r="W2791" t="s">
        <v>4284</v>
      </c>
      <c r="X2791" t="s">
        <v>15614</v>
      </c>
      <c r="Y2791">
        <v>100</v>
      </c>
      <c r="Z2791">
        <v>100</v>
      </c>
      <c r="AA2791">
        <v>11</v>
      </c>
      <c r="AB2791">
        <v>11</v>
      </c>
      <c r="AC2791">
        <v>22</v>
      </c>
    </row>
    <row r="2792" spans="1:29">
      <c r="A2792">
        <v>3043</v>
      </c>
      <c r="B2792" t="s">
        <v>805</v>
      </c>
      <c r="C2792" t="s">
        <v>4439</v>
      </c>
      <c r="J2792" t="s">
        <v>1444</v>
      </c>
      <c r="K2792">
        <v>0</v>
      </c>
      <c r="N2792" t="b">
        <v>1</v>
      </c>
      <c r="O2792" t="b">
        <v>0</v>
      </c>
      <c r="P2792" t="b">
        <v>0</v>
      </c>
      <c r="Q2792">
        <v>11</v>
      </c>
      <c r="R2792">
        <v>3</v>
      </c>
      <c r="S2792">
        <v>1</v>
      </c>
      <c r="T2792">
        <v>2</v>
      </c>
      <c r="U2792" t="b">
        <v>1</v>
      </c>
      <c r="V2792" t="s">
        <v>1088</v>
      </c>
      <c r="W2792" t="s">
        <v>4284</v>
      </c>
      <c r="X2792" t="s">
        <v>15615</v>
      </c>
      <c r="Y2792">
        <v>101</v>
      </c>
      <c r="Z2792">
        <v>101</v>
      </c>
      <c r="AA2792">
        <v>11</v>
      </c>
      <c r="AB2792">
        <v>11</v>
      </c>
      <c r="AC2792">
        <v>22</v>
      </c>
    </row>
    <row r="2793" spans="1:29">
      <c r="A2793">
        <v>3044</v>
      </c>
      <c r="B2793" t="s">
        <v>805</v>
      </c>
      <c r="C2793" t="s">
        <v>4440</v>
      </c>
      <c r="J2793" t="s">
        <v>1444</v>
      </c>
      <c r="K2793">
        <v>0</v>
      </c>
      <c r="N2793" t="b">
        <v>1</v>
      </c>
      <c r="O2793" t="b">
        <v>0</v>
      </c>
      <c r="P2793" t="b">
        <v>0</v>
      </c>
      <c r="Q2793">
        <v>11</v>
      </c>
      <c r="R2793">
        <v>3</v>
      </c>
      <c r="S2793">
        <v>1</v>
      </c>
      <c r="T2793">
        <v>2</v>
      </c>
      <c r="U2793" t="b">
        <v>1</v>
      </c>
      <c r="V2793" t="s">
        <v>1088</v>
      </c>
      <c r="W2793" t="s">
        <v>4284</v>
      </c>
      <c r="X2793" t="s">
        <v>15616</v>
      </c>
      <c r="Y2793">
        <v>102</v>
      </c>
      <c r="Z2793">
        <v>102</v>
      </c>
      <c r="AA2793">
        <v>11</v>
      </c>
      <c r="AB2793">
        <v>11</v>
      </c>
      <c r="AC2793">
        <v>22</v>
      </c>
    </row>
    <row r="2794" spans="1:29">
      <c r="A2794">
        <v>3045</v>
      </c>
      <c r="B2794" t="s">
        <v>805</v>
      </c>
      <c r="C2794" t="s">
        <v>4441</v>
      </c>
      <c r="J2794" t="s">
        <v>1444</v>
      </c>
      <c r="K2794">
        <v>0</v>
      </c>
      <c r="N2794" t="b">
        <v>1</v>
      </c>
      <c r="O2794" t="b">
        <v>0</v>
      </c>
      <c r="P2794" t="b">
        <v>0</v>
      </c>
      <c r="Q2794">
        <v>11</v>
      </c>
      <c r="R2794">
        <v>3</v>
      </c>
      <c r="S2794">
        <v>1</v>
      </c>
      <c r="T2794">
        <v>2</v>
      </c>
      <c r="U2794" t="b">
        <v>1</v>
      </c>
      <c r="V2794" t="s">
        <v>1088</v>
      </c>
      <c r="W2794" t="s">
        <v>4284</v>
      </c>
      <c r="X2794" t="s">
        <v>15617</v>
      </c>
      <c r="Y2794">
        <v>103</v>
      </c>
      <c r="Z2794">
        <v>103</v>
      </c>
      <c r="AA2794">
        <v>11</v>
      </c>
      <c r="AB2794">
        <v>11</v>
      </c>
      <c r="AC2794">
        <v>22</v>
      </c>
    </row>
    <row r="2795" spans="1:29">
      <c r="A2795">
        <v>3046</v>
      </c>
      <c r="B2795" t="s">
        <v>805</v>
      </c>
      <c r="C2795" t="s">
        <v>4442</v>
      </c>
      <c r="J2795" t="s">
        <v>1444</v>
      </c>
      <c r="K2795">
        <v>0</v>
      </c>
      <c r="N2795" t="b">
        <v>1</v>
      </c>
      <c r="O2795" t="b">
        <v>0</v>
      </c>
      <c r="P2795" t="b">
        <v>0</v>
      </c>
      <c r="Q2795">
        <v>11</v>
      </c>
      <c r="R2795">
        <v>3</v>
      </c>
      <c r="S2795">
        <v>1</v>
      </c>
      <c r="T2795">
        <v>2</v>
      </c>
      <c r="U2795" t="b">
        <v>1</v>
      </c>
      <c r="V2795" t="s">
        <v>1088</v>
      </c>
      <c r="W2795" t="s">
        <v>4284</v>
      </c>
      <c r="X2795" t="s">
        <v>15618</v>
      </c>
      <c r="Y2795">
        <v>104</v>
      </c>
      <c r="Z2795">
        <v>104</v>
      </c>
      <c r="AA2795">
        <v>11</v>
      </c>
      <c r="AB2795">
        <v>11</v>
      </c>
      <c r="AC2795">
        <v>22</v>
      </c>
    </row>
    <row r="2796" spans="1:29">
      <c r="A2796">
        <v>3047</v>
      </c>
      <c r="B2796" t="s">
        <v>805</v>
      </c>
      <c r="C2796" t="s">
        <v>4443</v>
      </c>
      <c r="J2796" t="s">
        <v>1444</v>
      </c>
      <c r="K2796">
        <v>0</v>
      </c>
      <c r="N2796" t="b">
        <v>1</v>
      </c>
      <c r="O2796" t="b">
        <v>0</v>
      </c>
      <c r="P2796" t="b">
        <v>0</v>
      </c>
      <c r="Q2796">
        <v>11</v>
      </c>
      <c r="R2796">
        <v>3</v>
      </c>
      <c r="S2796">
        <v>1</v>
      </c>
      <c r="T2796">
        <v>2</v>
      </c>
      <c r="U2796" t="b">
        <v>1</v>
      </c>
      <c r="V2796" t="s">
        <v>1088</v>
      </c>
      <c r="W2796" t="s">
        <v>4284</v>
      </c>
      <c r="X2796" t="s">
        <v>15619</v>
      </c>
      <c r="Y2796">
        <v>105</v>
      </c>
      <c r="Z2796">
        <v>105</v>
      </c>
      <c r="AA2796">
        <v>11</v>
      </c>
      <c r="AB2796">
        <v>11</v>
      </c>
      <c r="AC2796">
        <v>22</v>
      </c>
    </row>
    <row r="2797" spans="1:29">
      <c r="A2797">
        <v>3048</v>
      </c>
      <c r="B2797" t="s">
        <v>805</v>
      </c>
      <c r="C2797" t="s">
        <v>4444</v>
      </c>
      <c r="J2797" t="s">
        <v>1444</v>
      </c>
      <c r="K2797">
        <v>0</v>
      </c>
      <c r="N2797" t="b">
        <v>1</v>
      </c>
      <c r="O2797" t="b">
        <v>0</v>
      </c>
      <c r="P2797" t="b">
        <v>0</v>
      </c>
      <c r="Q2797">
        <v>11</v>
      </c>
      <c r="R2797">
        <v>3</v>
      </c>
      <c r="S2797">
        <v>1</v>
      </c>
      <c r="T2797">
        <v>2</v>
      </c>
      <c r="U2797" t="b">
        <v>1</v>
      </c>
      <c r="V2797" t="s">
        <v>1088</v>
      </c>
      <c r="W2797" t="s">
        <v>4284</v>
      </c>
      <c r="X2797" t="s">
        <v>15620</v>
      </c>
      <c r="Y2797">
        <v>106</v>
      </c>
      <c r="Z2797">
        <v>106</v>
      </c>
      <c r="AA2797">
        <v>11</v>
      </c>
      <c r="AB2797">
        <v>11</v>
      </c>
      <c r="AC2797">
        <v>22</v>
      </c>
    </row>
    <row r="2798" spans="1:29">
      <c r="A2798">
        <v>3049</v>
      </c>
      <c r="B2798" t="s">
        <v>805</v>
      </c>
      <c r="C2798" t="s">
        <v>4445</v>
      </c>
      <c r="J2798" t="s">
        <v>1444</v>
      </c>
      <c r="K2798">
        <v>0</v>
      </c>
      <c r="N2798" t="b">
        <v>1</v>
      </c>
      <c r="O2798" t="b">
        <v>0</v>
      </c>
      <c r="P2798" t="b">
        <v>0</v>
      </c>
      <c r="Q2798">
        <v>11</v>
      </c>
      <c r="R2798">
        <v>3</v>
      </c>
      <c r="S2798">
        <v>1</v>
      </c>
      <c r="T2798">
        <v>2</v>
      </c>
      <c r="U2798" t="b">
        <v>1</v>
      </c>
      <c r="V2798" t="s">
        <v>1088</v>
      </c>
      <c r="W2798" t="s">
        <v>4284</v>
      </c>
      <c r="X2798" t="s">
        <v>15621</v>
      </c>
      <c r="Y2798">
        <v>107</v>
      </c>
      <c r="Z2798">
        <v>107</v>
      </c>
      <c r="AA2798">
        <v>11</v>
      </c>
      <c r="AB2798">
        <v>11</v>
      </c>
      <c r="AC2798">
        <v>22</v>
      </c>
    </row>
    <row r="2799" spans="1:29">
      <c r="A2799">
        <v>3050</v>
      </c>
      <c r="B2799" t="s">
        <v>805</v>
      </c>
      <c r="C2799" t="s">
        <v>4446</v>
      </c>
      <c r="J2799" t="s">
        <v>1444</v>
      </c>
      <c r="K2799">
        <v>0</v>
      </c>
      <c r="N2799" t="b">
        <v>1</v>
      </c>
      <c r="O2799" t="b">
        <v>0</v>
      </c>
      <c r="P2799" t="b">
        <v>0</v>
      </c>
      <c r="Q2799">
        <v>11</v>
      </c>
      <c r="R2799">
        <v>3</v>
      </c>
      <c r="S2799">
        <v>1</v>
      </c>
      <c r="T2799">
        <v>2</v>
      </c>
      <c r="U2799" t="b">
        <v>1</v>
      </c>
      <c r="V2799" t="s">
        <v>1088</v>
      </c>
      <c r="W2799" t="s">
        <v>4284</v>
      </c>
      <c r="X2799" t="s">
        <v>15622</v>
      </c>
      <c r="Y2799">
        <v>108</v>
      </c>
      <c r="Z2799">
        <v>108</v>
      </c>
      <c r="AA2799">
        <v>11</v>
      </c>
      <c r="AB2799">
        <v>11</v>
      </c>
      <c r="AC2799">
        <v>22</v>
      </c>
    </row>
    <row r="2800" spans="1:29">
      <c r="A2800">
        <v>3051</v>
      </c>
      <c r="B2800" t="s">
        <v>805</v>
      </c>
      <c r="C2800" t="s">
        <v>4447</v>
      </c>
      <c r="J2800" t="s">
        <v>1444</v>
      </c>
      <c r="K2800">
        <v>0</v>
      </c>
      <c r="N2800" t="b">
        <v>1</v>
      </c>
      <c r="O2800" t="b">
        <v>0</v>
      </c>
      <c r="P2800" t="b">
        <v>0</v>
      </c>
      <c r="Q2800">
        <v>11</v>
      </c>
      <c r="R2800">
        <v>3</v>
      </c>
      <c r="S2800">
        <v>1</v>
      </c>
      <c r="T2800">
        <v>2</v>
      </c>
      <c r="U2800" t="b">
        <v>1</v>
      </c>
      <c r="V2800" t="s">
        <v>1088</v>
      </c>
      <c r="W2800" t="s">
        <v>4284</v>
      </c>
      <c r="X2800" t="s">
        <v>15623</v>
      </c>
      <c r="Y2800">
        <v>109</v>
      </c>
      <c r="Z2800">
        <v>109</v>
      </c>
      <c r="AA2800">
        <v>11</v>
      </c>
      <c r="AB2800">
        <v>11</v>
      </c>
      <c r="AC2800">
        <v>22</v>
      </c>
    </row>
    <row r="2801" spans="1:29">
      <c r="A2801">
        <v>3052</v>
      </c>
      <c r="B2801" t="s">
        <v>805</v>
      </c>
      <c r="C2801" t="s">
        <v>4448</v>
      </c>
      <c r="J2801" t="s">
        <v>1444</v>
      </c>
      <c r="K2801">
        <v>0</v>
      </c>
      <c r="N2801" t="b">
        <v>1</v>
      </c>
      <c r="O2801" t="b">
        <v>0</v>
      </c>
      <c r="P2801" t="b">
        <v>0</v>
      </c>
      <c r="Q2801">
        <v>11</v>
      </c>
      <c r="R2801">
        <v>3</v>
      </c>
      <c r="S2801">
        <v>1</v>
      </c>
      <c r="T2801">
        <v>2</v>
      </c>
      <c r="U2801" t="b">
        <v>1</v>
      </c>
      <c r="V2801" t="s">
        <v>1088</v>
      </c>
      <c r="W2801" t="s">
        <v>4284</v>
      </c>
      <c r="X2801" t="s">
        <v>15624</v>
      </c>
      <c r="Y2801">
        <v>110</v>
      </c>
      <c r="Z2801">
        <v>110</v>
      </c>
      <c r="AA2801">
        <v>11</v>
      </c>
      <c r="AB2801">
        <v>11</v>
      </c>
      <c r="AC2801">
        <v>22</v>
      </c>
    </row>
    <row r="2802" spans="1:29">
      <c r="A2802">
        <v>3053</v>
      </c>
      <c r="B2802" t="s">
        <v>805</v>
      </c>
      <c r="C2802" t="s">
        <v>4449</v>
      </c>
      <c r="J2802" t="s">
        <v>1444</v>
      </c>
      <c r="K2802">
        <v>0</v>
      </c>
      <c r="N2802" t="b">
        <v>1</v>
      </c>
      <c r="O2802" t="b">
        <v>0</v>
      </c>
      <c r="P2802" t="b">
        <v>0</v>
      </c>
      <c r="Q2802">
        <v>11</v>
      </c>
      <c r="R2802">
        <v>3</v>
      </c>
      <c r="S2802">
        <v>1</v>
      </c>
      <c r="T2802">
        <v>2</v>
      </c>
      <c r="U2802" t="b">
        <v>1</v>
      </c>
      <c r="V2802" t="s">
        <v>1088</v>
      </c>
      <c r="W2802" t="s">
        <v>4284</v>
      </c>
      <c r="X2802" t="s">
        <v>15625</v>
      </c>
      <c r="Y2802">
        <v>111</v>
      </c>
      <c r="Z2802">
        <v>111</v>
      </c>
      <c r="AA2802">
        <v>11</v>
      </c>
      <c r="AB2802">
        <v>11</v>
      </c>
      <c r="AC2802">
        <v>22</v>
      </c>
    </row>
    <row r="2803" spans="1:29">
      <c r="A2803">
        <v>3054</v>
      </c>
      <c r="B2803" t="s">
        <v>805</v>
      </c>
      <c r="C2803" t="s">
        <v>4450</v>
      </c>
      <c r="J2803" t="s">
        <v>1444</v>
      </c>
      <c r="K2803">
        <v>0</v>
      </c>
      <c r="N2803" t="b">
        <v>1</v>
      </c>
      <c r="O2803" t="b">
        <v>0</v>
      </c>
      <c r="P2803" t="b">
        <v>0</v>
      </c>
      <c r="Q2803">
        <v>11</v>
      </c>
      <c r="R2803">
        <v>3</v>
      </c>
      <c r="S2803">
        <v>1</v>
      </c>
      <c r="T2803">
        <v>2</v>
      </c>
      <c r="U2803" t="b">
        <v>1</v>
      </c>
      <c r="V2803" t="s">
        <v>1088</v>
      </c>
      <c r="W2803" t="s">
        <v>4284</v>
      </c>
      <c r="X2803" t="s">
        <v>15626</v>
      </c>
      <c r="Y2803">
        <v>112</v>
      </c>
      <c r="Z2803">
        <v>112</v>
      </c>
      <c r="AA2803">
        <v>11</v>
      </c>
      <c r="AB2803">
        <v>11</v>
      </c>
      <c r="AC2803">
        <v>22</v>
      </c>
    </row>
    <row r="2804" spans="1:29">
      <c r="A2804">
        <v>3055</v>
      </c>
      <c r="B2804" t="s">
        <v>805</v>
      </c>
      <c r="C2804" t="s">
        <v>4451</v>
      </c>
      <c r="J2804" t="s">
        <v>1444</v>
      </c>
      <c r="K2804">
        <v>0</v>
      </c>
      <c r="N2804" t="b">
        <v>1</v>
      </c>
      <c r="O2804" t="b">
        <v>0</v>
      </c>
      <c r="P2804" t="b">
        <v>0</v>
      </c>
      <c r="Q2804">
        <v>11</v>
      </c>
      <c r="R2804">
        <v>3</v>
      </c>
      <c r="S2804">
        <v>1</v>
      </c>
      <c r="T2804">
        <v>2</v>
      </c>
      <c r="U2804" t="b">
        <v>1</v>
      </c>
      <c r="V2804" t="s">
        <v>1088</v>
      </c>
      <c r="W2804" t="s">
        <v>4284</v>
      </c>
      <c r="X2804" t="s">
        <v>15627</v>
      </c>
      <c r="Y2804">
        <v>113</v>
      </c>
      <c r="Z2804">
        <v>113</v>
      </c>
      <c r="AA2804">
        <v>11</v>
      </c>
      <c r="AB2804">
        <v>11</v>
      </c>
      <c r="AC2804">
        <v>22</v>
      </c>
    </row>
    <row r="2805" spans="1:29">
      <c r="A2805">
        <v>3056</v>
      </c>
      <c r="B2805" t="s">
        <v>805</v>
      </c>
      <c r="C2805" t="s">
        <v>4452</v>
      </c>
      <c r="J2805" t="s">
        <v>1444</v>
      </c>
      <c r="K2805">
        <v>0</v>
      </c>
      <c r="N2805" t="b">
        <v>1</v>
      </c>
      <c r="O2805" t="b">
        <v>0</v>
      </c>
      <c r="P2805" t="b">
        <v>0</v>
      </c>
      <c r="Q2805">
        <v>11</v>
      </c>
      <c r="R2805">
        <v>3</v>
      </c>
      <c r="S2805">
        <v>1</v>
      </c>
      <c r="T2805">
        <v>2</v>
      </c>
      <c r="U2805" t="b">
        <v>1</v>
      </c>
      <c r="V2805" t="s">
        <v>1088</v>
      </c>
      <c r="W2805" t="s">
        <v>4284</v>
      </c>
      <c r="X2805" t="s">
        <v>15628</v>
      </c>
      <c r="Y2805">
        <v>114</v>
      </c>
      <c r="Z2805">
        <v>114</v>
      </c>
      <c r="AA2805">
        <v>11</v>
      </c>
      <c r="AB2805">
        <v>11</v>
      </c>
      <c r="AC2805">
        <v>22</v>
      </c>
    </row>
    <row r="2806" spans="1:29">
      <c r="A2806">
        <v>3057</v>
      </c>
      <c r="B2806" t="s">
        <v>805</v>
      </c>
      <c r="C2806" t="s">
        <v>4453</v>
      </c>
      <c r="J2806" t="s">
        <v>1444</v>
      </c>
      <c r="K2806">
        <v>0</v>
      </c>
      <c r="N2806" t="b">
        <v>1</v>
      </c>
      <c r="O2806" t="b">
        <v>0</v>
      </c>
      <c r="P2806" t="b">
        <v>0</v>
      </c>
      <c r="Q2806">
        <v>11</v>
      </c>
      <c r="R2806">
        <v>3</v>
      </c>
      <c r="S2806">
        <v>1</v>
      </c>
      <c r="T2806">
        <v>2</v>
      </c>
      <c r="U2806" t="b">
        <v>1</v>
      </c>
      <c r="V2806" t="s">
        <v>1088</v>
      </c>
      <c r="W2806" t="s">
        <v>4284</v>
      </c>
      <c r="X2806" t="s">
        <v>15629</v>
      </c>
      <c r="Y2806">
        <v>115</v>
      </c>
      <c r="Z2806">
        <v>115</v>
      </c>
      <c r="AA2806">
        <v>11</v>
      </c>
      <c r="AB2806">
        <v>11</v>
      </c>
      <c r="AC2806">
        <v>22</v>
      </c>
    </row>
    <row r="2807" spans="1:29">
      <c r="A2807">
        <v>3061</v>
      </c>
      <c r="B2807" t="s">
        <v>805</v>
      </c>
      <c r="C2807" t="s">
        <v>4454</v>
      </c>
      <c r="J2807" t="s">
        <v>1444</v>
      </c>
      <c r="K2807">
        <v>0</v>
      </c>
      <c r="N2807" t="b">
        <v>1</v>
      </c>
      <c r="O2807" t="b">
        <v>0</v>
      </c>
      <c r="P2807" t="b">
        <v>0</v>
      </c>
      <c r="Q2807">
        <v>11</v>
      </c>
      <c r="R2807">
        <v>3</v>
      </c>
      <c r="S2807">
        <v>1</v>
      </c>
      <c r="T2807">
        <v>2</v>
      </c>
      <c r="U2807" t="b">
        <v>1</v>
      </c>
      <c r="V2807" t="s">
        <v>1088</v>
      </c>
      <c r="W2807" t="s">
        <v>4284</v>
      </c>
      <c r="X2807" t="s">
        <v>15630</v>
      </c>
      <c r="Y2807">
        <v>116</v>
      </c>
      <c r="Z2807">
        <v>116</v>
      </c>
      <c r="AA2807">
        <v>11</v>
      </c>
      <c r="AB2807">
        <v>11</v>
      </c>
      <c r="AC2807">
        <v>22</v>
      </c>
    </row>
    <row r="2808" spans="1:29">
      <c r="A2808">
        <v>3062</v>
      </c>
      <c r="B2808" t="s">
        <v>805</v>
      </c>
      <c r="C2808" t="s">
        <v>4455</v>
      </c>
      <c r="J2808" t="s">
        <v>1436</v>
      </c>
      <c r="K2808">
        <v>0</v>
      </c>
      <c r="N2808" t="b">
        <v>1</v>
      </c>
      <c r="O2808" t="b">
        <v>0</v>
      </c>
      <c r="P2808" t="b">
        <v>0</v>
      </c>
      <c r="Q2808">
        <v>11</v>
      </c>
      <c r="R2808">
        <v>3</v>
      </c>
      <c r="S2808">
        <v>1</v>
      </c>
      <c r="T2808">
        <v>1</v>
      </c>
      <c r="U2808" t="b">
        <v>1</v>
      </c>
      <c r="V2808" t="s">
        <v>1088</v>
      </c>
      <c r="W2808" t="s">
        <v>4284</v>
      </c>
      <c r="X2808" t="s">
        <v>14978</v>
      </c>
      <c r="Y2808">
        <v>94</v>
      </c>
      <c r="Z2808">
        <v>94</v>
      </c>
      <c r="AA2808">
        <v>5</v>
      </c>
      <c r="AB2808">
        <v>5</v>
      </c>
      <c r="AC2808">
        <v>22</v>
      </c>
    </row>
    <row r="2809" spans="1:29">
      <c r="A2809">
        <v>3063</v>
      </c>
      <c r="B2809" t="s">
        <v>805</v>
      </c>
      <c r="C2809" t="s">
        <v>4456</v>
      </c>
      <c r="J2809" t="s">
        <v>1436</v>
      </c>
      <c r="K2809">
        <v>0</v>
      </c>
      <c r="N2809" t="b">
        <v>1</v>
      </c>
      <c r="O2809" t="b">
        <v>0</v>
      </c>
      <c r="P2809" t="b">
        <v>0</v>
      </c>
      <c r="Q2809">
        <v>11</v>
      </c>
      <c r="R2809">
        <v>3</v>
      </c>
      <c r="S2809">
        <v>1</v>
      </c>
      <c r="T2809">
        <v>1</v>
      </c>
      <c r="U2809" t="b">
        <v>1</v>
      </c>
      <c r="V2809" t="s">
        <v>1088</v>
      </c>
      <c r="W2809" t="s">
        <v>4284</v>
      </c>
      <c r="X2809" t="s">
        <v>14980</v>
      </c>
      <c r="Y2809">
        <v>95</v>
      </c>
      <c r="Z2809">
        <v>95</v>
      </c>
      <c r="AA2809">
        <v>5</v>
      </c>
      <c r="AB2809">
        <v>5</v>
      </c>
      <c r="AC2809">
        <v>22</v>
      </c>
    </row>
    <row r="2810" spans="1:29">
      <c r="A2810">
        <v>3064</v>
      </c>
      <c r="B2810" t="s">
        <v>805</v>
      </c>
      <c r="C2810" t="s">
        <v>4457</v>
      </c>
      <c r="J2810" t="s">
        <v>1436</v>
      </c>
      <c r="K2810">
        <v>0</v>
      </c>
      <c r="N2810" t="b">
        <v>1</v>
      </c>
      <c r="O2810" t="b">
        <v>0</v>
      </c>
      <c r="P2810" t="b">
        <v>0</v>
      </c>
      <c r="Q2810">
        <v>11</v>
      </c>
      <c r="R2810">
        <v>3</v>
      </c>
      <c r="S2810">
        <v>1</v>
      </c>
      <c r="T2810">
        <v>1</v>
      </c>
      <c r="U2810" t="b">
        <v>1</v>
      </c>
      <c r="V2810" t="s">
        <v>1088</v>
      </c>
      <c r="W2810" t="s">
        <v>4284</v>
      </c>
      <c r="X2810" t="s">
        <v>14982</v>
      </c>
      <c r="Y2810">
        <v>96</v>
      </c>
      <c r="Z2810">
        <v>96</v>
      </c>
      <c r="AA2810">
        <v>5</v>
      </c>
      <c r="AB2810">
        <v>5</v>
      </c>
      <c r="AC2810">
        <v>22</v>
      </c>
    </row>
    <row r="2811" spans="1:29">
      <c r="A2811">
        <v>3065</v>
      </c>
      <c r="B2811" t="s">
        <v>805</v>
      </c>
      <c r="C2811" t="s">
        <v>4458</v>
      </c>
      <c r="J2811" t="s">
        <v>1436</v>
      </c>
      <c r="K2811">
        <v>0</v>
      </c>
      <c r="N2811" t="b">
        <v>1</v>
      </c>
      <c r="O2811" t="b">
        <v>0</v>
      </c>
      <c r="P2811" t="b">
        <v>0</v>
      </c>
      <c r="Q2811">
        <v>11</v>
      </c>
      <c r="R2811">
        <v>3</v>
      </c>
      <c r="S2811">
        <v>1</v>
      </c>
      <c r="T2811">
        <v>1</v>
      </c>
      <c r="U2811" t="b">
        <v>1</v>
      </c>
      <c r="V2811" t="s">
        <v>1088</v>
      </c>
      <c r="W2811" t="s">
        <v>4284</v>
      </c>
      <c r="X2811" t="s">
        <v>14986</v>
      </c>
      <c r="Y2811">
        <v>98</v>
      </c>
      <c r="Z2811">
        <v>98</v>
      </c>
      <c r="AA2811">
        <v>5</v>
      </c>
      <c r="AB2811">
        <v>5</v>
      </c>
      <c r="AC2811">
        <v>22</v>
      </c>
    </row>
    <row r="2812" spans="1:29">
      <c r="A2812">
        <v>3066</v>
      </c>
      <c r="B2812" t="s">
        <v>805</v>
      </c>
      <c r="C2812" t="s">
        <v>4459</v>
      </c>
      <c r="J2812" t="s">
        <v>1436</v>
      </c>
      <c r="K2812">
        <v>0</v>
      </c>
      <c r="N2812" t="b">
        <v>1</v>
      </c>
      <c r="O2812" t="b">
        <v>0</v>
      </c>
      <c r="P2812" t="b">
        <v>0</v>
      </c>
      <c r="Q2812">
        <v>11</v>
      </c>
      <c r="R2812">
        <v>3</v>
      </c>
      <c r="S2812">
        <v>1</v>
      </c>
      <c r="T2812">
        <v>1</v>
      </c>
      <c r="U2812" t="b">
        <v>1</v>
      </c>
      <c r="V2812" t="s">
        <v>1088</v>
      </c>
      <c r="W2812" t="s">
        <v>4284</v>
      </c>
      <c r="X2812" t="s">
        <v>14988</v>
      </c>
      <c r="Y2812">
        <v>99</v>
      </c>
      <c r="Z2812">
        <v>99</v>
      </c>
      <c r="AA2812">
        <v>5</v>
      </c>
      <c r="AB2812">
        <v>5</v>
      </c>
      <c r="AC2812">
        <v>22</v>
      </c>
    </row>
    <row r="2813" spans="1:29">
      <c r="A2813">
        <v>3067</v>
      </c>
      <c r="B2813" t="s">
        <v>805</v>
      </c>
      <c r="C2813" t="s">
        <v>4460</v>
      </c>
      <c r="J2813" t="s">
        <v>1436</v>
      </c>
      <c r="K2813">
        <v>0</v>
      </c>
      <c r="N2813" t="b">
        <v>1</v>
      </c>
      <c r="O2813" t="b">
        <v>0</v>
      </c>
      <c r="P2813" t="b">
        <v>0</v>
      </c>
      <c r="Q2813">
        <v>11</v>
      </c>
      <c r="R2813">
        <v>3</v>
      </c>
      <c r="S2813">
        <v>1</v>
      </c>
      <c r="T2813">
        <v>1</v>
      </c>
      <c r="U2813" t="b">
        <v>1</v>
      </c>
      <c r="V2813" t="s">
        <v>1088</v>
      </c>
      <c r="W2813" t="s">
        <v>4284</v>
      </c>
      <c r="X2813" t="s">
        <v>14990</v>
      </c>
      <c r="Y2813">
        <v>100</v>
      </c>
      <c r="Z2813">
        <v>100</v>
      </c>
      <c r="AA2813">
        <v>5</v>
      </c>
      <c r="AB2813">
        <v>5</v>
      </c>
      <c r="AC2813">
        <v>22</v>
      </c>
    </row>
    <row r="2814" spans="1:29">
      <c r="A2814">
        <v>3068</v>
      </c>
      <c r="B2814" t="s">
        <v>805</v>
      </c>
      <c r="C2814" t="s">
        <v>4461</v>
      </c>
      <c r="J2814" t="s">
        <v>1436</v>
      </c>
      <c r="K2814">
        <v>0</v>
      </c>
      <c r="N2814" t="b">
        <v>1</v>
      </c>
      <c r="O2814" t="b">
        <v>0</v>
      </c>
      <c r="P2814" t="b">
        <v>0</v>
      </c>
      <c r="Q2814">
        <v>11</v>
      </c>
      <c r="R2814">
        <v>3</v>
      </c>
      <c r="S2814">
        <v>1</v>
      </c>
      <c r="T2814">
        <v>1</v>
      </c>
      <c r="U2814" t="b">
        <v>1</v>
      </c>
      <c r="V2814" t="s">
        <v>1088</v>
      </c>
      <c r="W2814" t="s">
        <v>4284</v>
      </c>
      <c r="X2814" t="s">
        <v>14992</v>
      </c>
      <c r="Y2814">
        <v>101</v>
      </c>
      <c r="Z2814">
        <v>101</v>
      </c>
      <c r="AA2814">
        <v>5</v>
      </c>
      <c r="AB2814">
        <v>5</v>
      </c>
      <c r="AC2814">
        <v>22</v>
      </c>
    </row>
    <row r="2815" spans="1:29">
      <c r="A2815">
        <v>3069</v>
      </c>
      <c r="B2815" t="s">
        <v>805</v>
      </c>
      <c r="C2815" t="s">
        <v>4462</v>
      </c>
      <c r="J2815" t="s">
        <v>1436</v>
      </c>
      <c r="K2815">
        <v>0</v>
      </c>
      <c r="N2815" t="b">
        <v>1</v>
      </c>
      <c r="O2815" t="b">
        <v>0</v>
      </c>
      <c r="P2815" t="b">
        <v>0</v>
      </c>
      <c r="Q2815">
        <v>11</v>
      </c>
      <c r="R2815">
        <v>3</v>
      </c>
      <c r="S2815">
        <v>1</v>
      </c>
      <c r="T2815">
        <v>1</v>
      </c>
      <c r="U2815" t="b">
        <v>1</v>
      </c>
      <c r="V2815" t="s">
        <v>1088</v>
      </c>
      <c r="W2815" t="s">
        <v>4284</v>
      </c>
      <c r="X2815" t="s">
        <v>14994</v>
      </c>
      <c r="Y2815">
        <v>102</v>
      </c>
      <c r="Z2815">
        <v>102</v>
      </c>
      <c r="AA2815">
        <v>5</v>
      </c>
      <c r="AB2815">
        <v>5</v>
      </c>
      <c r="AC2815">
        <v>22</v>
      </c>
    </row>
    <row r="2816" spans="1:29">
      <c r="A2816">
        <v>3070</v>
      </c>
      <c r="B2816" t="s">
        <v>805</v>
      </c>
      <c r="C2816" t="s">
        <v>4463</v>
      </c>
      <c r="J2816" t="s">
        <v>1436</v>
      </c>
      <c r="K2816">
        <v>0</v>
      </c>
      <c r="N2816" t="b">
        <v>1</v>
      </c>
      <c r="O2816" t="b">
        <v>0</v>
      </c>
      <c r="P2816" t="b">
        <v>0</v>
      </c>
      <c r="Q2816">
        <v>11</v>
      </c>
      <c r="R2816">
        <v>3</v>
      </c>
      <c r="S2816">
        <v>1</v>
      </c>
      <c r="T2816">
        <v>1</v>
      </c>
      <c r="U2816" t="b">
        <v>1</v>
      </c>
      <c r="V2816" t="s">
        <v>1088</v>
      </c>
      <c r="W2816" t="s">
        <v>4284</v>
      </c>
      <c r="X2816" t="s">
        <v>14996</v>
      </c>
      <c r="Y2816">
        <v>103</v>
      </c>
      <c r="Z2816">
        <v>103</v>
      </c>
      <c r="AA2816">
        <v>5</v>
      </c>
      <c r="AB2816">
        <v>5</v>
      </c>
      <c r="AC2816">
        <v>22</v>
      </c>
    </row>
    <row r="2817" spans="1:29">
      <c r="A2817">
        <v>3071</v>
      </c>
      <c r="B2817" t="s">
        <v>805</v>
      </c>
      <c r="C2817" t="s">
        <v>4464</v>
      </c>
      <c r="J2817" t="s">
        <v>1436</v>
      </c>
      <c r="K2817">
        <v>0</v>
      </c>
      <c r="N2817" t="b">
        <v>1</v>
      </c>
      <c r="O2817" t="b">
        <v>0</v>
      </c>
      <c r="P2817" t="b">
        <v>0</v>
      </c>
      <c r="Q2817">
        <v>11</v>
      </c>
      <c r="R2817">
        <v>3</v>
      </c>
      <c r="S2817">
        <v>1</v>
      </c>
      <c r="T2817">
        <v>1</v>
      </c>
      <c r="U2817" t="b">
        <v>1</v>
      </c>
      <c r="V2817" t="s">
        <v>1088</v>
      </c>
      <c r="W2817" t="s">
        <v>4284</v>
      </c>
      <c r="X2817" t="s">
        <v>14998</v>
      </c>
      <c r="Y2817">
        <v>104</v>
      </c>
      <c r="Z2817">
        <v>104</v>
      </c>
      <c r="AA2817">
        <v>5</v>
      </c>
      <c r="AB2817">
        <v>5</v>
      </c>
      <c r="AC2817">
        <v>22</v>
      </c>
    </row>
    <row r="2818" spans="1:29">
      <c r="A2818">
        <v>3072</v>
      </c>
      <c r="B2818" t="s">
        <v>805</v>
      </c>
      <c r="C2818" t="s">
        <v>4465</v>
      </c>
      <c r="J2818" t="s">
        <v>1436</v>
      </c>
      <c r="K2818">
        <v>0</v>
      </c>
      <c r="N2818" t="b">
        <v>1</v>
      </c>
      <c r="O2818" t="b">
        <v>0</v>
      </c>
      <c r="P2818" t="b">
        <v>0</v>
      </c>
      <c r="Q2818">
        <v>11</v>
      </c>
      <c r="R2818">
        <v>3</v>
      </c>
      <c r="S2818">
        <v>1</v>
      </c>
      <c r="T2818">
        <v>1</v>
      </c>
      <c r="U2818" t="b">
        <v>1</v>
      </c>
      <c r="V2818" t="s">
        <v>1088</v>
      </c>
      <c r="W2818" t="s">
        <v>4284</v>
      </c>
      <c r="X2818" t="s">
        <v>15000</v>
      </c>
      <c r="Y2818">
        <v>105</v>
      </c>
      <c r="Z2818">
        <v>105</v>
      </c>
      <c r="AA2818">
        <v>5</v>
      </c>
      <c r="AB2818">
        <v>5</v>
      </c>
      <c r="AC2818">
        <v>22</v>
      </c>
    </row>
    <row r="2819" spans="1:29">
      <c r="A2819">
        <v>3073</v>
      </c>
      <c r="B2819" t="s">
        <v>805</v>
      </c>
      <c r="C2819" t="s">
        <v>4466</v>
      </c>
      <c r="J2819" t="s">
        <v>1436</v>
      </c>
      <c r="K2819">
        <v>0</v>
      </c>
      <c r="N2819" t="b">
        <v>1</v>
      </c>
      <c r="O2819" t="b">
        <v>0</v>
      </c>
      <c r="P2819" t="b">
        <v>0</v>
      </c>
      <c r="Q2819">
        <v>11</v>
      </c>
      <c r="R2819">
        <v>3</v>
      </c>
      <c r="S2819">
        <v>1</v>
      </c>
      <c r="T2819">
        <v>1</v>
      </c>
      <c r="U2819" t="b">
        <v>1</v>
      </c>
      <c r="V2819" t="s">
        <v>1088</v>
      </c>
      <c r="W2819" t="s">
        <v>4284</v>
      </c>
      <c r="X2819" t="s">
        <v>15002</v>
      </c>
      <c r="Y2819">
        <v>106</v>
      </c>
      <c r="Z2819">
        <v>106</v>
      </c>
      <c r="AA2819">
        <v>5</v>
      </c>
      <c r="AB2819">
        <v>5</v>
      </c>
      <c r="AC2819">
        <v>22</v>
      </c>
    </row>
    <row r="2820" spans="1:29">
      <c r="A2820">
        <v>3074</v>
      </c>
      <c r="B2820" t="s">
        <v>805</v>
      </c>
      <c r="C2820" t="s">
        <v>4467</v>
      </c>
      <c r="J2820" t="s">
        <v>1436</v>
      </c>
      <c r="K2820">
        <v>0</v>
      </c>
      <c r="N2820" t="b">
        <v>1</v>
      </c>
      <c r="O2820" t="b">
        <v>0</v>
      </c>
      <c r="P2820" t="b">
        <v>0</v>
      </c>
      <c r="Q2820">
        <v>11</v>
      </c>
      <c r="R2820">
        <v>3</v>
      </c>
      <c r="S2820">
        <v>1</v>
      </c>
      <c r="T2820">
        <v>1</v>
      </c>
      <c r="U2820" t="b">
        <v>1</v>
      </c>
      <c r="V2820" t="s">
        <v>1088</v>
      </c>
      <c r="W2820" t="s">
        <v>4284</v>
      </c>
      <c r="X2820" t="s">
        <v>15004</v>
      </c>
      <c r="Y2820">
        <v>107</v>
      </c>
      <c r="Z2820">
        <v>107</v>
      </c>
      <c r="AA2820">
        <v>5</v>
      </c>
      <c r="AB2820">
        <v>5</v>
      </c>
      <c r="AC2820">
        <v>22</v>
      </c>
    </row>
    <row r="2821" spans="1:29">
      <c r="A2821">
        <v>3075</v>
      </c>
      <c r="B2821" t="s">
        <v>805</v>
      </c>
      <c r="C2821" t="s">
        <v>4468</v>
      </c>
      <c r="J2821" t="s">
        <v>1436</v>
      </c>
      <c r="K2821">
        <v>0</v>
      </c>
      <c r="N2821" t="b">
        <v>1</v>
      </c>
      <c r="O2821" t="b">
        <v>0</v>
      </c>
      <c r="P2821" t="b">
        <v>0</v>
      </c>
      <c r="Q2821">
        <v>11</v>
      </c>
      <c r="R2821">
        <v>3</v>
      </c>
      <c r="S2821">
        <v>1</v>
      </c>
      <c r="T2821">
        <v>1</v>
      </c>
      <c r="U2821" t="b">
        <v>1</v>
      </c>
      <c r="V2821" t="s">
        <v>1088</v>
      </c>
      <c r="W2821" t="s">
        <v>4284</v>
      </c>
      <c r="X2821" t="s">
        <v>15006</v>
      </c>
      <c r="Y2821">
        <v>108</v>
      </c>
      <c r="Z2821">
        <v>108</v>
      </c>
      <c r="AA2821">
        <v>5</v>
      </c>
      <c r="AB2821">
        <v>5</v>
      </c>
      <c r="AC2821">
        <v>22</v>
      </c>
    </row>
    <row r="2822" spans="1:29">
      <c r="A2822">
        <v>3076</v>
      </c>
      <c r="B2822" t="s">
        <v>805</v>
      </c>
      <c r="C2822" t="s">
        <v>4469</v>
      </c>
      <c r="J2822" t="s">
        <v>1436</v>
      </c>
      <c r="K2822">
        <v>0</v>
      </c>
      <c r="N2822" t="b">
        <v>1</v>
      </c>
      <c r="O2822" t="b">
        <v>0</v>
      </c>
      <c r="P2822" t="b">
        <v>0</v>
      </c>
      <c r="Q2822">
        <v>11</v>
      </c>
      <c r="R2822">
        <v>3</v>
      </c>
      <c r="S2822">
        <v>1</v>
      </c>
      <c r="T2822">
        <v>1</v>
      </c>
      <c r="U2822" t="b">
        <v>1</v>
      </c>
      <c r="V2822" t="s">
        <v>1088</v>
      </c>
      <c r="W2822" t="s">
        <v>4284</v>
      </c>
      <c r="X2822" t="s">
        <v>15008</v>
      </c>
      <c r="Y2822">
        <v>109</v>
      </c>
      <c r="Z2822">
        <v>109</v>
      </c>
      <c r="AA2822">
        <v>5</v>
      </c>
      <c r="AB2822">
        <v>5</v>
      </c>
      <c r="AC2822">
        <v>22</v>
      </c>
    </row>
    <row r="2823" spans="1:29">
      <c r="A2823">
        <v>3077</v>
      </c>
      <c r="B2823" t="s">
        <v>805</v>
      </c>
      <c r="C2823" t="s">
        <v>4470</v>
      </c>
      <c r="J2823" t="s">
        <v>1436</v>
      </c>
      <c r="K2823">
        <v>0</v>
      </c>
      <c r="N2823" t="b">
        <v>1</v>
      </c>
      <c r="O2823" t="b">
        <v>0</v>
      </c>
      <c r="P2823" t="b">
        <v>0</v>
      </c>
      <c r="Q2823">
        <v>11</v>
      </c>
      <c r="R2823">
        <v>3</v>
      </c>
      <c r="S2823">
        <v>1</v>
      </c>
      <c r="T2823">
        <v>1</v>
      </c>
      <c r="U2823" t="b">
        <v>1</v>
      </c>
      <c r="V2823" t="s">
        <v>1088</v>
      </c>
      <c r="W2823" t="s">
        <v>4284</v>
      </c>
      <c r="X2823" t="s">
        <v>15010</v>
      </c>
      <c r="Y2823">
        <v>110</v>
      </c>
      <c r="Z2823">
        <v>110</v>
      </c>
      <c r="AA2823">
        <v>5</v>
      </c>
      <c r="AB2823">
        <v>5</v>
      </c>
      <c r="AC2823">
        <v>22</v>
      </c>
    </row>
    <row r="2824" spans="1:29">
      <c r="A2824">
        <v>3078</v>
      </c>
      <c r="B2824" t="s">
        <v>805</v>
      </c>
      <c r="C2824" t="s">
        <v>4471</v>
      </c>
      <c r="J2824" t="s">
        <v>1436</v>
      </c>
      <c r="K2824">
        <v>0</v>
      </c>
      <c r="N2824" t="b">
        <v>1</v>
      </c>
      <c r="O2824" t="b">
        <v>0</v>
      </c>
      <c r="P2824" t="b">
        <v>0</v>
      </c>
      <c r="Q2824">
        <v>11</v>
      </c>
      <c r="R2824">
        <v>3</v>
      </c>
      <c r="S2824">
        <v>1</v>
      </c>
      <c r="T2824">
        <v>1</v>
      </c>
      <c r="U2824" t="b">
        <v>1</v>
      </c>
      <c r="V2824" t="s">
        <v>1088</v>
      </c>
      <c r="W2824" t="s">
        <v>4284</v>
      </c>
      <c r="X2824" t="s">
        <v>15012</v>
      </c>
      <c r="Y2824">
        <v>111</v>
      </c>
      <c r="Z2824">
        <v>111</v>
      </c>
      <c r="AA2824">
        <v>5</v>
      </c>
      <c r="AB2824">
        <v>5</v>
      </c>
      <c r="AC2824">
        <v>22</v>
      </c>
    </row>
    <row r="2825" spans="1:29">
      <c r="A2825">
        <v>3079</v>
      </c>
      <c r="B2825" t="s">
        <v>805</v>
      </c>
      <c r="C2825" t="s">
        <v>4472</v>
      </c>
      <c r="J2825" t="s">
        <v>1436</v>
      </c>
      <c r="K2825">
        <v>0</v>
      </c>
      <c r="N2825" t="b">
        <v>1</v>
      </c>
      <c r="O2825" t="b">
        <v>0</v>
      </c>
      <c r="P2825" t="b">
        <v>0</v>
      </c>
      <c r="Q2825">
        <v>11</v>
      </c>
      <c r="R2825">
        <v>3</v>
      </c>
      <c r="S2825">
        <v>1</v>
      </c>
      <c r="T2825">
        <v>1</v>
      </c>
      <c r="U2825" t="b">
        <v>1</v>
      </c>
      <c r="V2825" t="s">
        <v>1088</v>
      </c>
      <c r="W2825" t="s">
        <v>4284</v>
      </c>
      <c r="X2825" t="s">
        <v>15014</v>
      </c>
      <c r="Y2825">
        <v>112</v>
      </c>
      <c r="Z2825">
        <v>112</v>
      </c>
      <c r="AA2825">
        <v>5</v>
      </c>
      <c r="AB2825">
        <v>5</v>
      </c>
      <c r="AC2825">
        <v>22</v>
      </c>
    </row>
    <row r="2826" spans="1:29">
      <c r="A2826">
        <v>3080</v>
      </c>
      <c r="B2826" t="s">
        <v>805</v>
      </c>
      <c r="C2826" t="s">
        <v>4473</v>
      </c>
      <c r="J2826" t="s">
        <v>1436</v>
      </c>
      <c r="K2826">
        <v>0</v>
      </c>
      <c r="N2826" t="b">
        <v>1</v>
      </c>
      <c r="O2826" t="b">
        <v>0</v>
      </c>
      <c r="P2826" t="b">
        <v>0</v>
      </c>
      <c r="Q2826">
        <v>11</v>
      </c>
      <c r="R2826">
        <v>3</v>
      </c>
      <c r="S2826">
        <v>1</v>
      </c>
      <c r="T2826">
        <v>1</v>
      </c>
      <c r="U2826" t="b">
        <v>1</v>
      </c>
      <c r="V2826" t="s">
        <v>1088</v>
      </c>
      <c r="W2826" t="s">
        <v>4284</v>
      </c>
      <c r="X2826" t="s">
        <v>15016</v>
      </c>
      <c r="Y2826">
        <v>113</v>
      </c>
      <c r="Z2826">
        <v>113</v>
      </c>
      <c r="AA2826">
        <v>5</v>
      </c>
      <c r="AB2826">
        <v>5</v>
      </c>
      <c r="AC2826">
        <v>22</v>
      </c>
    </row>
    <row r="2827" spans="1:29">
      <c r="A2827">
        <v>3081</v>
      </c>
      <c r="B2827" t="s">
        <v>805</v>
      </c>
      <c r="C2827" t="s">
        <v>4474</v>
      </c>
      <c r="J2827" t="s">
        <v>1436</v>
      </c>
      <c r="K2827">
        <v>0</v>
      </c>
      <c r="N2827" t="b">
        <v>1</v>
      </c>
      <c r="O2827" t="b">
        <v>0</v>
      </c>
      <c r="P2827" t="b">
        <v>0</v>
      </c>
      <c r="Q2827">
        <v>11</v>
      </c>
      <c r="R2827">
        <v>3</v>
      </c>
      <c r="S2827">
        <v>1</v>
      </c>
      <c r="T2827">
        <v>1</v>
      </c>
      <c r="U2827" t="b">
        <v>1</v>
      </c>
      <c r="V2827" t="s">
        <v>1088</v>
      </c>
      <c r="W2827" t="s">
        <v>4284</v>
      </c>
      <c r="X2827" t="s">
        <v>15018</v>
      </c>
      <c r="Y2827">
        <v>114</v>
      </c>
      <c r="Z2827">
        <v>114</v>
      </c>
      <c r="AA2827">
        <v>5</v>
      </c>
      <c r="AB2827">
        <v>5</v>
      </c>
      <c r="AC2827">
        <v>22</v>
      </c>
    </row>
    <row r="2828" spans="1:29">
      <c r="A2828">
        <v>3082</v>
      </c>
      <c r="B2828" t="s">
        <v>805</v>
      </c>
      <c r="C2828" t="s">
        <v>4475</v>
      </c>
      <c r="J2828" t="s">
        <v>1436</v>
      </c>
      <c r="K2828">
        <v>0</v>
      </c>
      <c r="N2828" t="b">
        <v>1</v>
      </c>
      <c r="O2828" t="b">
        <v>0</v>
      </c>
      <c r="P2828" t="b">
        <v>0</v>
      </c>
      <c r="Q2828">
        <v>11</v>
      </c>
      <c r="R2828">
        <v>3</v>
      </c>
      <c r="S2828">
        <v>1</v>
      </c>
      <c r="T2828">
        <v>1</v>
      </c>
      <c r="U2828" t="b">
        <v>1</v>
      </c>
      <c r="V2828" t="s">
        <v>1088</v>
      </c>
      <c r="W2828" t="s">
        <v>4284</v>
      </c>
      <c r="X2828" t="s">
        <v>15020</v>
      </c>
      <c r="Y2828">
        <v>115</v>
      </c>
      <c r="Z2828">
        <v>115</v>
      </c>
      <c r="AA2828">
        <v>5</v>
      </c>
      <c r="AB2828">
        <v>5</v>
      </c>
      <c r="AC2828">
        <v>22</v>
      </c>
    </row>
    <row r="2829" spans="1:29">
      <c r="A2829">
        <v>3086</v>
      </c>
      <c r="B2829" t="s">
        <v>805</v>
      </c>
      <c r="C2829" t="s">
        <v>4476</v>
      </c>
      <c r="J2829" t="s">
        <v>1436</v>
      </c>
      <c r="K2829">
        <v>0</v>
      </c>
      <c r="N2829" t="b">
        <v>1</v>
      </c>
      <c r="O2829" t="b">
        <v>0</v>
      </c>
      <c r="P2829" t="b">
        <v>0</v>
      </c>
      <c r="Q2829">
        <v>11</v>
      </c>
      <c r="R2829">
        <v>3</v>
      </c>
      <c r="S2829">
        <v>1</v>
      </c>
      <c r="T2829">
        <v>1</v>
      </c>
      <c r="U2829" t="b">
        <v>1</v>
      </c>
      <c r="V2829" t="s">
        <v>1088</v>
      </c>
      <c r="W2829" t="s">
        <v>4284</v>
      </c>
      <c r="X2829" t="s">
        <v>15086</v>
      </c>
      <c r="Y2829">
        <v>116</v>
      </c>
      <c r="Z2829">
        <v>116</v>
      </c>
      <c r="AA2829">
        <v>5</v>
      </c>
      <c r="AB2829">
        <v>5</v>
      </c>
      <c r="AC2829">
        <v>22</v>
      </c>
    </row>
    <row r="2830" spans="1:29">
      <c r="A2830">
        <v>3087</v>
      </c>
      <c r="B2830" t="s">
        <v>805</v>
      </c>
      <c r="C2830" t="s">
        <v>4477</v>
      </c>
      <c r="J2830" t="s">
        <v>1444</v>
      </c>
      <c r="K2830">
        <v>0</v>
      </c>
      <c r="N2830" t="b">
        <v>0</v>
      </c>
      <c r="O2830" t="b">
        <v>1</v>
      </c>
      <c r="P2830" t="b">
        <v>0</v>
      </c>
      <c r="Q2830">
        <v>11</v>
      </c>
      <c r="R2830">
        <v>3</v>
      </c>
      <c r="S2830">
        <v>1</v>
      </c>
      <c r="T2830">
        <v>2</v>
      </c>
      <c r="U2830" t="b">
        <v>1</v>
      </c>
      <c r="V2830" t="s">
        <v>1088</v>
      </c>
      <c r="W2830" t="s">
        <v>4284</v>
      </c>
      <c r="X2830" t="s">
        <v>15631</v>
      </c>
      <c r="Y2830">
        <v>117</v>
      </c>
      <c r="Z2830">
        <v>117</v>
      </c>
      <c r="AA2830">
        <v>11</v>
      </c>
      <c r="AB2830">
        <v>11</v>
      </c>
      <c r="AC2830">
        <v>22</v>
      </c>
    </row>
    <row r="2831" spans="1:29">
      <c r="A2831">
        <v>3096</v>
      </c>
      <c r="B2831" t="s">
        <v>1503</v>
      </c>
      <c r="C2831" t="s">
        <v>4480</v>
      </c>
      <c r="D2831" t="s">
        <v>4478</v>
      </c>
      <c r="E2831" t="s">
        <v>1089</v>
      </c>
      <c r="U2831" t="b">
        <v>1</v>
      </c>
      <c r="V2831" t="s">
        <v>1089</v>
      </c>
      <c r="W2831" t="s">
        <v>4479</v>
      </c>
      <c r="X2831" t="s">
        <v>15632</v>
      </c>
      <c r="Y2831">
        <v>11</v>
      </c>
      <c r="Z2831">
        <v>44</v>
      </c>
      <c r="AA2831">
        <v>2</v>
      </c>
      <c r="AB2831">
        <v>9</v>
      </c>
      <c r="AC2831">
        <v>32</v>
      </c>
    </row>
    <row r="2832" spans="1:29">
      <c r="A2832">
        <v>3097</v>
      </c>
      <c r="B2832" t="s">
        <v>827</v>
      </c>
      <c r="C2832" t="s">
        <v>4481</v>
      </c>
      <c r="U2832" t="b">
        <v>1</v>
      </c>
      <c r="V2832" t="s">
        <v>1089</v>
      </c>
      <c r="W2832" t="s">
        <v>4479</v>
      </c>
      <c r="X2832" t="s">
        <v>15633</v>
      </c>
      <c r="Y2832">
        <v>11</v>
      </c>
      <c r="Z2832">
        <v>44</v>
      </c>
      <c r="AA2832">
        <v>2</v>
      </c>
      <c r="AB2832">
        <v>8</v>
      </c>
      <c r="AC2832">
        <v>32</v>
      </c>
    </row>
    <row r="2833" spans="1:29">
      <c r="A2833">
        <v>3098</v>
      </c>
      <c r="B2833" t="s">
        <v>1508</v>
      </c>
      <c r="C2833" t="s">
        <v>4482</v>
      </c>
      <c r="U2833" t="b">
        <v>1</v>
      </c>
      <c r="V2833" t="s">
        <v>1089</v>
      </c>
      <c r="W2833" t="s">
        <v>4479</v>
      </c>
      <c r="X2833" t="s">
        <v>15634</v>
      </c>
      <c r="Y2833">
        <v>12</v>
      </c>
      <c r="Z2833">
        <v>44</v>
      </c>
      <c r="AA2833">
        <v>2</v>
      </c>
      <c r="AB2833">
        <v>9</v>
      </c>
      <c r="AC2833">
        <v>32</v>
      </c>
    </row>
    <row r="2834" spans="1:29">
      <c r="A2834">
        <v>3099</v>
      </c>
      <c r="B2834" t="s">
        <v>805</v>
      </c>
      <c r="C2834" t="s">
        <v>4483</v>
      </c>
      <c r="G2834" t="s">
        <v>4484</v>
      </c>
      <c r="J2834" t="s">
        <v>1436</v>
      </c>
      <c r="K2834">
        <v>0</v>
      </c>
      <c r="N2834" t="b">
        <v>1</v>
      </c>
      <c r="O2834" t="b">
        <v>0</v>
      </c>
      <c r="P2834" t="b">
        <v>0</v>
      </c>
      <c r="Q2834">
        <v>8</v>
      </c>
      <c r="R2834">
        <v>0</v>
      </c>
      <c r="S2834">
        <v>1</v>
      </c>
      <c r="T2834">
        <v>1</v>
      </c>
      <c r="U2834" t="b">
        <v>1</v>
      </c>
      <c r="V2834" t="s">
        <v>1089</v>
      </c>
      <c r="W2834" t="s">
        <v>4479</v>
      </c>
      <c r="X2834" t="s">
        <v>14473</v>
      </c>
      <c r="Y2834">
        <v>14</v>
      </c>
      <c r="Z2834">
        <v>14</v>
      </c>
      <c r="AA2834">
        <v>3</v>
      </c>
      <c r="AB2834">
        <v>3</v>
      </c>
      <c r="AC2834">
        <v>32</v>
      </c>
    </row>
    <row r="2835" spans="1:29">
      <c r="A2835">
        <v>3100</v>
      </c>
      <c r="B2835" t="s">
        <v>805</v>
      </c>
      <c r="C2835" t="s">
        <v>4485</v>
      </c>
      <c r="G2835" t="s">
        <v>4484</v>
      </c>
      <c r="J2835" t="s">
        <v>1436</v>
      </c>
      <c r="K2835">
        <v>0</v>
      </c>
      <c r="N2835" t="b">
        <v>1</v>
      </c>
      <c r="O2835" t="b">
        <v>0</v>
      </c>
      <c r="P2835" t="b">
        <v>0</v>
      </c>
      <c r="Q2835">
        <v>8</v>
      </c>
      <c r="R2835">
        <v>0</v>
      </c>
      <c r="S2835">
        <v>1</v>
      </c>
      <c r="T2835">
        <v>1</v>
      </c>
      <c r="U2835" t="b">
        <v>1</v>
      </c>
      <c r="V2835" t="s">
        <v>1089</v>
      </c>
      <c r="W2835" t="s">
        <v>4479</v>
      </c>
      <c r="X2835" t="s">
        <v>14468</v>
      </c>
      <c r="Y2835">
        <v>14</v>
      </c>
      <c r="Z2835">
        <v>14</v>
      </c>
      <c r="AA2835">
        <v>4</v>
      </c>
      <c r="AB2835">
        <v>4</v>
      </c>
      <c r="AC2835">
        <v>32</v>
      </c>
    </row>
    <row r="2836" spans="1:29">
      <c r="A2836">
        <v>3101</v>
      </c>
      <c r="B2836" t="s">
        <v>805</v>
      </c>
      <c r="C2836" t="s">
        <v>4486</v>
      </c>
      <c r="G2836" t="s">
        <v>4484</v>
      </c>
      <c r="J2836" t="s">
        <v>1436</v>
      </c>
      <c r="K2836">
        <v>0</v>
      </c>
      <c r="N2836" t="b">
        <v>1</v>
      </c>
      <c r="O2836" t="b">
        <v>0</v>
      </c>
      <c r="P2836" t="b">
        <v>0</v>
      </c>
      <c r="Q2836">
        <v>8</v>
      </c>
      <c r="R2836">
        <v>0</v>
      </c>
      <c r="S2836">
        <v>1</v>
      </c>
      <c r="T2836">
        <v>1</v>
      </c>
      <c r="U2836" t="b">
        <v>1</v>
      </c>
      <c r="V2836" t="s">
        <v>1089</v>
      </c>
      <c r="W2836" t="s">
        <v>4479</v>
      </c>
      <c r="X2836" t="s">
        <v>15545</v>
      </c>
      <c r="Y2836">
        <v>14</v>
      </c>
      <c r="Z2836">
        <v>14</v>
      </c>
      <c r="AA2836">
        <v>5</v>
      </c>
      <c r="AB2836">
        <v>5</v>
      </c>
      <c r="AC2836">
        <v>32</v>
      </c>
    </row>
    <row r="2837" spans="1:29">
      <c r="A2837">
        <v>3102</v>
      </c>
      <c r="B2837" t="s">
        <v>805</v>
      </c>
      <c r="C2837" t="s">
        <v>4487</v>
      </c>
      <c r="G2837" t="s">
        <v>4484</v>
      </c>
      <c r="J2837" t="s">
        <v>1462</v>
      </c>
      <c r="K2837">
        <v>0</v>
      </c>
      <c r="N2837" t="b">
        <v>1</v>
      </c>
      <c r="O2837" t="b">
        <v>0</v>
      </c>
      <c r="P2837" t="b">
        <v>0</v>
      </c>
      <c r="Q2837">
        <v>8</v>
      </c>
      <c r="R2837">
        <v>0</v>
      </c>
      <c r="S2837">
        <v>1</v>
      </c>
      <c r="T2837">
        <v>2</v>
      </c>
      <c r="U2837" t="b">
        <v>1</v>
      </c>
      <c r="V2837" t="s">
        <v>1089</v>
      </c>
      <c r="W2837" t="s">
        <v>4479</v>
      </c>
      <c r="X2837" t="s">
        <v>14521</v>
      </c>
      <c r="Y2837">
        <v>14</v>
      </c>
      <c r="Z2837">
        <v>14</v>
      </c>
      <c r="AA2837">
        <v>7</v>
      </c>
      <c r="AB2837">
        <v>7</v>
      </c>
      <c r="AC2837">
        <v>32</v>
      </c>
    </row>
    <row r="2838" spans="1:29">
      <c r="A2838">
        <v>3103</v>
      </c>
      <c r="B2838" t="s">
        <v>805</v>
      </c>
      <c r="C2838" t="s">
        <v>4488</v>
      </c>
      <c r="G2838" t="s">
        <v>4484</v>
      </c>
      <c r="J2838" t="s">
        <v>1444</v>
      </c>
      <c r="K2838">
        <v>0</v>
      </c>
      <c r="N2838" t="b">
        <v>1</v>
      </c>
      <c r="O2838" t="b">
        <v>0</v>
      </c>
      <c r="P2838" t="b">
        <v>0</v>
      </c>
      <c r="Q2838">
        <v>8</v>
      </c>
      <c r="R2838">
        <v>0</v>
      </c>
      <c r="S2838">
        <v>1</v>
      </c>
      <c r="T2838">
        <v>2</v>
      </c>
      <c r="U2838" t="b">
        <v>1</v>
      </c>
      <c r="V2838" t="s">
        <v>1089</v>
      </c>
      <c r="W2838" t="s">
        <v>4479</v>
      </c>
      <c r="X2838" t="s">
        <v>14466</v>
      </c>
      <c r="Y2838">
        <v>14</v>
      </c>
      <c r="Z2838">
        <v>14</v>
      </c>
      <c r="AA2838">
        <v>8</v>
      </c>
      <c r="AB2838">
        <v>8</v>
      </c>
      <c r="AC2838">
        <v>32</v>
      </c>
    </row>
    <row r="2839" spans="1:29">
      <c r="A2839">
        <v>3154</v>
      </c>
      <c r="B2839" t="s">
        <v>805</v>
      </c>
      <c r="C2839" t="s">
        <v>4489</v>
      </c>
      <c r="J2839" t="s">
        <v>1436</v>
      </c>
      <c r="K2839">
        <v>0</v>
      </c>
      <c r="N2839" t="b">
        <v>1</v>
      </c>
      <c r="O2839" t="b">
        <v>0</v>
      </c>
      <c r="P2839" t="b">
        <v>0</v>
      </c>
      <c r="Q2839">
        <v>8</v>
      </c>
      <c r="R2839">
        <v>8</v>
      </c>
      <c r="S2839">
        <v>1</v>
      </c>
      <c r="T2839">
        <v>2</v>
      </c>
      <c r="U2839" t="b">
        <v>1</v>
      </c>
      <c r="V2839" t="s">
        <v>1089</v>
      </c>
      <c r="W2839" t="s">
        <v>4479</v>
      </c>
      <c r="X2839" t="s">
        <v>14706</v>
      </c>
      <c r="Y2839">
        <v>17</v>
      </c>
      <c r="Z2839">
        <v>17</v>
      </c>
      <c r="AA2839">
        <v>2</v>
      </c>
      <c r="AB2839">
        <v>2</v>
      </c>
      <c r="AC2839">
        <v>32</v>
      </c>
    </row>
    <row r="2840" spans="1:29">
      <c r="A2840">
        <v>3155</v>
      </c>
      <c r="B2840" t="s">
        <v>805</v>
      </c>
      <c r="C2840" t="s">
        <v>4490</v>
      </c>
      <c r="J2840" t="s">
        <v>1436</v>
      </c>
      <c r="K2840">
        <v>0</v>
      </c>
      <c r="N2840" t="b">
        <v>1</v>
      </c>
      <c r="O2840" t="b">
        <v>0</v>
      </c>
      <c r="P2840" t="b">
        <v>0</v>
      </c>
      <c r="Q2840">
        <v>8</v>
      </c>
      <c r="R2840">
        <v>8</v>
      </c>
      <c r="S2840">
        <v>1</v>
      </c>
      <c r="T2840">
        <v>2</v>
      </c>
      <c r="U2840" t="b">
        <v>1</v>
      </c>
      <c r="V2840" t="s">
        <v>1089</v>
      </c>
      <c r="W2840" t="s">
        <v>4479</v>
      </c>
      <c r="X2840" t="s">
        <v>14465</v>
      </c>
      <c r="Y2840">
        <v>17</v>
      </c>
      <c r="Z2840">
        <v>17</v>
      </c>
      <c r="AA2840">
        <v>4</v>
      </c>
      <c r="AB2840">
        <v>4</v>
      </c>
      <c r="AC2840">
        <v>32</v>
      </c>
    </row>
    <row r="2841" spans="1:29">
      <c r="A2841">
        <v>3156</v>
      </c>
      <c r="B2841" t="s">
        <v>805</v>
      </c>
      <c r="C2841" t="s">
        <v>4491</v>
      </c>
      <c r="J2841" t="s">
        <v>1436</v>
      </c>
      <c r="K2841">
        <v>0</v>
      </c>
      <c r="N2841" t="b">
        <v>1</v>
      </c>
      <c r="O2841" t="b">
        <v>0</v>
      </c>
      <c r="P2841" t="b">
        <v>0</v>
      </c>
      <c r="Q2841">
        <v>8</v>
      </c>
      <c r="R2841">
        <v>8</v>
      </c>
      <c r="S2841">
        <v>1</v>
      </c>
      <c r="T2841">
        <v>2</v>
      </c>
      <c r="U2841" t="b">
        <v>1</v>
      </c>
      <c r="V2841" t="s">
        <v>1089</v>
      </c>
      <c r="W2841" t="s">
        <v>4479</v>
      </c>
      <c r="X2841" t="s">
        <v>14684</v>
      </c>
      <c r="Y2841">
        <v>17</v>
      </c>
      <c r="Z2841">
        <v>17</v>
      </c>
      <c r="AA2841">
        <v>5</v>
      </c>
      <c r="AB2841">
        <v>5</v>
      </c>
      <c r="AC2841">
        <v>32</v>
      </c>
    </row>
    <row r="2842" spans="1:29">
      <c r="A2842">
        <v>3157</v>
      </c>
      <c r="B2842" t="s">
        <v>805</v>
      </c>
      <c r="C2842" t="s">
        <v>4492</v>
      </c>
      <c r="J2842" t="s">
        <v>1436</v>
      </c>
      <c r="K2842">
        <v>0</v>
      </c>
      <c r="N2842" t="b">
        <v>1</v>
      </c>
      <c r="O2842" t="b">
        <v>0</v>
      </c>
      <c r="P2842" t="b">
        <v>0</v>
      </c>
      <c r="Q2842">
        <v>8</v>
      </c>
      <c r="R2842">
        <v>8</v>
      </c>
      <c r="S2842">
        <v>1</v>
      </c>
      <c r="T2842">
        <v>2</v>
      </c>
      <c r="U2842" t="b">
        <v>1</v>
      </c>
      <c r="V2842" t="s">
        <v>1089</v>
      </c>
      <c r="W2842" t="s">
        <v>4479</v>
      </c>
      <c r="X2842" t="s">
        <v>14707</v>
      </c>
      <c r="Y2842">
        <v>18</v>
      </c>
      <c r="Z2842">
        <v>18</v>
      </c>
      <c r="AA2842">
        <v>2</v>
      </c>
      <c r="AB2842">
        <v>2</v>
      </c>
      <c r="AC2842">
        <v>32</v>
      </c>
    </row>
    <row r="2843" spans="1:29">
      <c r="A2843">
        <v>3158</v>
      </c>
      <c r="B2843" t="s">
        <v>805</v>
      </c>
      <c r="C2843" t="s">
        <v>4493</v>
      </c>
      <c r="J2843" t="s">
        <v>1436</v>
      </c>
      <c r="K2843">
        <v>0</v>
      </c>
      <c r="N2843" t="b">
        <v>1</v>
      </c>
      <c r="O2843" t="b">
        <v>0</v>
      </c>
      <c r="P2843" t="b">
        <v>0</v>
      </c>
      <c r="Q2843">
        <v>8</v>
      </c>
      <c r="R2843">
        <v>8</v>
      </c>
      <c r="S2843">
        <v>1</v>
      </c>
      <c r="T2843">
        <v>2</v>
      </c>
      <c r="U2843" t="b">
        <v>1</v>
      </c>
      <c r="V2843" t="s">
        <v>1089</v>
      </c>
      <c r="W2843" t="s">
        <v>4479</v>
      </c>
      <c r="X2843" t="s">
        <v>14686</v>
      </c>
      <c r="Y2843">
        <v>18</v>
      </c>
      <c r="Z2843">
        <v>18</v>
      </c>
      <c r="AA2843">
        <v>4</v>
      </c>
      <c r="AB2843">
        <v>4</v>
      </c>
      <c r="AC2843">
        <v>32</v>
      </c>
    </row>
    <row r="2844" spans="1:29">
      <c r="A2844">
        <v>3159</v>
      </c>
      <c r="B2844" t="s">
        <v>805</v>
      </c>
      <c r="C2844" t="s">
        <v>4494</v>
      </c>
      <c r="J2844" t="s">
        <v>1436</v>
      </c>
      <c r="K2844">
        <v>0</v>
      </c>
      <c r="N2844" t="b">
        <v>1</v>
      </c>
      <c r="O2844" t="b">
        <v>0</v>
      </c>
      <c r="P2844" t="b">
        <v>0</v>
      </c>
      <c r="Q2844">
        <v>8</v>
      </c>
      <c r="R2844">
        <v>8</v>
      </c>
      <c r="S2844">
        <v>1</v>
      </c>
      <c r="T2844">
        <v>2</v>
      </c>
      <c r="U2844" t="b">
        <v>1</v>
      </c>
      <c r="V2844" t="s">
        <v>1089</v>
      </c>
      <c r="W2844" t="s">
        <v>4479</v>
      </c>
      <c r="X2844" t="s">
        <v>14687</v>
      </c>
      <c r="Y2844">
        <v>18</v>
      </c>
      <c r="Z2844">
        <v>18</v>
      </c>
      <c r="AA2844">
        <v>5</v>
      </c>
      <c r="AB2844">
        <v>5</v>
      </c>
      <c r="AC2844">
        <v>32</v>
      </c>
    </row>
    <row r="2845" spans="1:29">
      <c r="A2845">
        <v>3160</v>
      </c>
      <c r="B2845" t="s">
        <v>805</v>
      </c>
      <c r="C2845" t="s">
        <v>4495</v>
      </c>
      <c r="J2845" t="s">
        <v>1436</v>
      </c>
      <c r="K2845">
        <v>0</v>
      </c>
      <c r="N2845" t="b">
        <v>1</v>
      </c>
      <c r="O2845" t="b">
        <v>0</v>
      </c>
      <c r="P2845" t="b">
        <v>0</v>
      </c>
      <c r="Q2845">
        <v>8</v>
      </c>
      <c r="R2845">
        <v>8</v>
      </c>
      <c r="S2845">
        <v>1</v>
      </c>
      <c r="T2845">
        <v>2</v>
      </c>
      <c r="U2845" t="b">
        <v>1</v>
      </c>
      <c r="V2845" t="s">
        <v>1089</v>
      </c>
      <c r="W2845" t="s">
        <v>4479</v>
      </c>
      <c r="X2845" t="s">
        <v>14708</v>
      </c>
      <c r="Y2845">
        <v>19</v>
      </c>
      <c r="Z2845">
        <v>19</v>
      </c>
      <c r="AA2845">
        <v>2</v>
      </c>
      <c r="AB2845">
        <v>2</v>
      </c>
      <c r="AC2845">
        <v>32</v>
      </c>
    </row>
    <row r="2846" spans="1:29">
      <c r="A2846">
        <v>3161</v>
      </c>
      <c r="B2846" t="s">
        <v>805</v>
      </c>
      <c r="C2846" t="s">
        <v>4496</v>
      </c>
      <c r="J2846" t="s">
        <v>1436</v>
      </c>
      <c r="K2846">
        <v>0</v>
      </c>
      <c r="N2846" t="b">
        <v>1</v>
      </c>
      <c r="O2846" t="b">
        <v>0</v>
      </c>
      <c r="P2846" t="b">
        <v>0</v>
      </c>
      <c r="Q2846">
        <v>8</v>
      </c>
      <c r="R2846">
        <v>8</v>
      </c>
      <c r="S2846">
        <v>1</v>
      </c>
      <c r="T2846">
        <v>2</v>
      </c>
      <c r="U2846" t="b">
        <v>1</v>
      </c>
      <c r="V2846" t="s">
        <v>1089</v>
      </c>
      <c r="W2846" t="s">
        <v>4479</v>
      </c>
      <c r="X2846" t="s">
        <v>14450</v>
      </c>
      <c r="Y2846">
        <v>19</v>
      </c>
      <c r="Z2846">
        <v>19</v>
      </c>
      <c r="AA2846">
        <v>4</v>
      </c>
      <c r="AB2846">
        <v>4</v>
      </c>
      <c r="AC2846">
        <v>32</v>
      </c>
    </row>
    <row r="2847" spans="1:29">
      <c r="A2847">
        <v>3162</v>
      </c>
      <c r="B2847" t="s">
        <v>805</v>
      </c>
      <c r="C2847" t="s">
        <v>4497</v>
      </c>
      <c r="J2847" t="s">
        <v>1436</v>
      </c>
      <c r="K2847">
        <v>0</v>
      </c>
      <c r="N2847" t="b">
        <v>1</v>
      </c>
      <c r="O2847" t="b">
        <v>0</v>
      </c>
      <c r="P2847" t="b">
        <v>0</v>
      </c>
      <c r="Q2847">
        <v>8</v>
      </c>
      <c r="R2847">
        <v>8</v>
      </c>
      <c r="S2847">
        <v>1</v>
      </c>
      <c r="T2847">
        <v>2</v>
      </c>
      <c r="U2847" t="b">
        <v>1</v>
      </c>
      <c r="V2847" t="s">
        <v>1089</v>
      </c>
      <c r="W2847" t="s">
        <v>4479</v>
      </c>
      <c r="X2847" t="s">
        <v>14689</v>
      </c>
      <c r="Y2847">
        <v>19</v>
      </c>
      <c r="Z2847">
        <v>19</v>
      </c>
      <c r="AA2847">
        <v>5</v>
      </c>
      <c r="AB2847">
        <v>5</v>
      </c>
      <c r="AC2847">
        <v>32</v>
      </c>
    </row>
    <row r="2848" spans="1:29">
      <c r="A2848">
        <v>3163</v>
      </c>
      <c r="B2848" t="s">
        <v>805</v>
      </c>
      <c r="C2848" t="s">
        <v>4498</v>
      </c>
      <c r="J2848" t="s">
        <v>1436</v>
      </c>
      <c r="K2848">
        <v>0</v>
      </c>
      <c r="N2848" t="b">
        <v>1</v>
      </c>
      <c r="O2848" t="b">
        <v>0</v>
      </c>
      <c r="P2848" t="b">
        <v>0</v>
      </c>
      <c r="Q2848">
        <v>8</v>
      </c>
      <c r="R2848">
        <v>8</v>
      </c>
      <c r="S2848">
        <v>1</v>
      </c>
      <c r="T2848">
        <v>2</v>
      </c>
      <c r="U2848" t="b">
        <v>1</v>
      </c>
      <c r="V2848" t="s">
        <v>1089</v>
      </c>
      <c r="W2848" t="s">
        <v>4479</v>
      </c>
      <c r="X2848" t="s">
        <v>14709</v>
      </c>
      <c r="Y2848">
        <v>20</v>
      </c>
      <c r="Z2848">
        <v>20</v>
      </c>
      <c r="AA2848">
        <v>2</v>
      </c>
      <c r="AB2848">
        <v>2</v>
      </c>
      <c r="AC2848">
        <v>32</v>
      </c>
    </row>
    <row r="2849" spans="1:29">
      <c r="A2849">
        <v>3164</v>
      </c>
      <c r="B2849" t="s">
        <v>805</v>
      </c>
      <c r="C2849" t="s">
        <v>4499</v>
      </c>
      <c r="J2849" t="s">
        <v>1436</v>
      </c>
      <c r="K2849">
        <v>0</v>
      </c>
      <c r="N2849" t="b">
        <v>1</v>
      </c>
      <c r="O2849" t="b">
        <v>0</v>
      </c>
      <c r="P2849" t="b">
        <v>0</v>
      </c>
      <c r="Q2849">
        <v>8</v>
      </c>
      <c r="R2849">
        <v>8</v>
      </c>
      <c r="S2849">
        <v>1</v>
      </c>
      <c r="T2849">
        <v>2</v>
      </c>
      <c r="U2849" t="b">
        <v>1</v>
      </c>
      <c r="V2849" t="s">
        <v>1089</v>
      </c>
      <c r="W2849" t="s">
        <v>4479</v>
      </c>
      <c r="X2849" t="s">
        <v>14690</v>
      </c>
      <c r="Y2849">
        <v>20</v>
      </c>
      <c r="Z2849">
        <v>20</v>
      </c>
      <c r="AA2849">
        <v>4</v>
      </c>
      <c r="AB2849">
        <v>4</v>
      </c>
      <c r="AC2849">
        <v>32</v>
      </c>
    </row>
    <row r="2850" spans="1:29">
      <c r="A2850">
        <v>3165</v>
      </c>
      <c r="B2850" t="s">
        <v>805</v>
      </c>
      <c r="C2850" t="s">
        <v>4500</v>
      </c>
      <c r="J2850" t="s">
        <v>1436</v>
      </c>
      <c r="K2850">
        <v>0</v>
      </c>
      <c r="N2850" t="b">
        <v>1</v>
      </c>
      <c r="O2850" t="b">
        <v>0</v>
      </c>
      <c r="P2850" t="b">
        <v>0</v>
      </c>
      <c r="Q2850">
        <v>8</v>
      </c>
      <c r="R2850">
        <v>8</v>
      </c>
      <c r="S2850">
        <v>1</v>
      </c>
      <c r="T2850">
        <v>2</v>
      </c>
      <c r="U2850" t="b">
        <v>1</v>
      </c>
      <c r="V2850" t="s">
        <v>1089</v>
      </c>
      <c r="W2850" t="s">
        <v>4479</v>
      </c>
      <c r="X2850" t="s">
        <v>14691</v>
      </c>
      <c r="Y2850">
        <v>20</v>
      </c>
      <c r="Z2850">
        <v>20</v>
      </c>
      <c r="AA2850">
        <v>5</v>
      </c>
      <c r="AB2850">
        <v>5</v>
      </c>
      <c r="AC2850">
        <v>32</v>
      </c>
    </row>
    <row r="2851" spans="1:29">
      <c r="A2851">
        <v>3166</v>
      </c>
      <c r="B2851" t="s">
        <v>805</v>
      </c>
      <c r="C2851" t="s">
        <v>4501</v>
      </c>
      <c r="J2851" t="s">
        <v>1436</v>
      </c>
      <c r="K2851">
        <v>0</v>
      </c>
      <c r="N2851" t="b">
        <v>1</v>
      </c>
      <c r="O2851" t="b">
        <v>0</v>
      </c>
      <c r="P2851" t="b">
        <v>0</v>
      </c>
      <c r="Q2851">
        <v>8</v>
      </c>
      <c r="R2851">
        <v>8</v>
      </c>
      <c r="S2851">
        <v>1</v>
      </c>
      <c r="T2851">
        <v>2</v>
      </c>
      <c r="U2851" t="b">
        <v>1</v>
      </c>
      <c r="V2851" t="s">
        <v>1089</v>
      </c>
      <c r="W2851" t="s">
        <v>4479</v>
      </c>
      <c r="X2851" t="s">
        <v>14710</v>
      </c>
      <c r="Y2851">
        <v>21</v>
      </c>
      <c r="Z2851">
        <v>21</v>
      </c>
      <c r="AA2851">
        <v>2</v>
      </c>
      <c r="AB2851">
        <v>2</v>
      </c>
      <c r="AC2851">
        <v>32</v>
      </c>
    </row>
    <row r="2852" spans="1:29">
      <c r="A2852">
        <v>3167</v>
      </c>
      <c r="B2852" t="s">
        <v>805</v>
      </c>
      <c r="C2852" t="s">
        <v>4502</v>
      </c>
      <c r="J2852" t="s">
        <v>1436</v>
      </c>
      <c r="K2852">
        <v>0</v>
      </c>
      <c r="N2852" t="b">
        <v>1</v>
      </c>
      <c r="O2852" t="b">
        <v>0</v>
      </c>
      <c r="P2852" t="b">
        <v>0</v>
      </c>
      <c r="Q2852">
        <v>8</v>
      </c>
      <c r="R2852">
        <v>8</v>
      </c>
      <c r="S2852">
        <v>1</v>
      </c>
      <c r="T2852">
        <v>2</v>
      </c>
      <c r="U2852" t="b">
        <v>1</v>
      </c>
      <c r="V2852" t="s">
        <v>1089</v>
      </c>
      <c r="W2852" t="s">
        <v>4479</v>
      </c>
      <c r="X2852" t="s">
        <v>14693</v>
      </c>
      <c r="Y2852">
        <v>21</v>
      </c>
      <c r="Z2852">
        <v>21</v>
      </c>
      <c r="AA2852">
        <v>4</v>
      </c>
      <c r="AB2852">
        <v>4</v>
      </c>
      <c r="AC2852">
        <v>32</v>
      </c>
    </row>
    <row r="2853" spans="1:29">
      <c r="A2853">
        <v>3168</v>
      </c>
      <c r="B2853" t="s">
        <v>805</v>
      </c>
      <c r="C2853" t="s">
        <v>4503</v>
      </c>
      <c r="J2853" t="s">
        <v>1436</v>
      </c>
      <c r="K2853">
        <v>0</v>
      </c>
      <c r="N2853" t="b">
        <v>1</v>
      </c>
      <c r="O2853" t="b">
        <v>0</v>
      </c>
      <c r="P2853" t="b">
        <v>0</v>
      </c>
      <c r="Q2853">
        <v>8</v>
      </c>
      <c r="R2853">
        <v>8</v>
      </c>
      <c r="S2853">
        <v>1</v>
      </c>
      <c r="T2853">
        <v>2</v>
      </c>
      <c r="U2853" t="b">
        <v>1</v>
      </c>
      <c r="V2853" t="s">
        <v>1089</v>
      </c>
      <c r="W2853" t="s">
        <v>4479</v>
      </c>
      <c r="X2853" t="s">
        <v>14471</v>
      </c>
      <c r="Y2853">
        <v>21</v>
      </c>
      <c r="Z2853">
        <v>21</v>
      </c>
      <c r="AA2853">
        <v>5</v>
      </c>
      <c r="AB2853">
        <v>5</v>
      </c>
      <c r="AC2853">
        <v>32</v>
      </c>
    </row>
    <row r="2854" spans="1:29">
      <c r="A2854">
        <v>3169</v>
      </c>
      <c r="B2854" t="s">
        <v>805</v>
      </c>
      <c r="C2854" t="s">
        <v>4504</v>
      </c>
      <c r="J2854" t="s">
        <v>1436</v>
      </c>
      <c r="K2854">
        <v>0</v>
      </c>
      <c r="N2854" t="b">
        <v>1</v>
      </c>
      <c r="O2854" t="b">
        <v>0</v>
      </c>
      <c r="P2854" t="b">
        <v>0</v>
      </c>
      <c r="Q2854">
        <v>8</v>
      </c>
      <c r="R2854">
        <v>8</v>
      </c>
      <c r="S2854">
        <v>1</v>
      </c>
      <c r="T2854">
        <v>2</v>
      </c>
      <c r="U2854" t="b">
        <v>1</v>
      </c>
      <c r="V2854" t="s">
        <v>1089</v>
      </c>
      <c r="W2854" t="s">
        <v>4479</v>
      </c>
      <c r="X2854" t="s">
        <v>14711</v>
      </c>
      <c r="Y2854">
        <v>22</v>
      </c>
      <c r="Z2854">
        <v>22</v>
      </c>
      <c r="AA2854">
        <v>2</v>
      </c>
      <c r="AB2854">
        <v>2</v>
      </c>
      <c r="AC2854">
        <v>32</v>
      </c>
    </row>
    <row r="2855" spans="1:29">
      <c r="A2855">
        <v>3170</v>
      </c>
      <c r="B2855" t="s">
        <v>805</v>
      </c>
      <c r="C2855" t="s">
        <v>4505</v>
      </c>
      <c r="J2855" t="s">
        <v>1436</v>
      </c>
      <c r="K2855">
        <v>0</v>
      </c>
      <c r="N2855" t="b">
        <v>1</v>
      </c>
      <c r="O2855" t="b">
        <v>0</v>
      </c>
      <c r="P2855" t="b">
        <v>0</v>
      </c>
      <c r="Q2855">
        <v>8</v>
      </c>
      <c r="R2855">
        <v>8</v>
      </c>
      <c r="S2855">
        <v>1</v>
      </c>
      <c r="T2855">
        <v>2</v>
      </c>
      <c r="U2855" t="b">
        <v>1</v>
      </c>
      <c r="V2855" t="s">
        <v>1089</v>
      </c>
      <c r="W2855" t="s">
        <v>4479</v>
      </c>
      <c r="X2855" t="s">
        <v>14531</v>
      </c>
      <c r="Y2855">
        <v>22</v>
      </c>
      <c r="Z2855">
        <v>22</v>
      </c>
      <c r="AA2855">
        <v>4</v>
      </c>
      <c r="AB2855">
        <v>4</v>
      </c>
      <c r="AC2855">
        <v>32</v>
      </c>
    </row>
    <row r="2856" spans="1:29">
      <c r="A2856">
        <v>3171</v>
      </c>
      <c r="B2856" t="s">
        <v>805</v>
      </c>
      <c r="C2856" t="s">
        <v>4506</v>
      </c>
      <c r="J2856" t="s">
        <v>1436</v>
      </c>
      <c r="K2856">
        <v>0</v>
      </c>
      <c r="N2856" t="b">
        <v>1</v>
      </c>
      <c r="O2856" t="b">
        <v>0</v>
      </c>
      <c r="P2856" t="b">
        <v>0</v>
      </c>
      <c r="Q2856">
        <v>8</v>
      </c>
      <c r="R2856">
        <v>8</v>
      </c>
      <c r="S2856">
        <v>1</v>
      </c>
      <c r="T2856">
        <v>2</v>
      </c>
      <c r="U2856" t="b">
        <v>1</v>
      </c>
      <c r="V2856" t="s">
        <v>1089</v>
      </c>
      <c r="W2856" t="s">
        <v>4479</v>
      </c>
      <c r="X2856" t="s">
        <v>14694</v>
      </c>
      <c r="Y2856">
        <v>22</v>
      </c>
      <c r="Z2856">
        <v>22</v>
      </c>
      <c r="AA2856">
        <v>5</v>
      </c>
      <c r="AB2856">
        <v>5</v>
      </c>
      <c r="AC2856">
        <v>32</v>
      </c>
    </row>
    <row r="2857" spans="1:29">
      <c r="A2857">
        <v>3172</v>
      </c>
      <c r="B2857" t="s">
        <v>805</v>
      </c>
      <c r="C2857" t="s">
        <v>4507</v>
      </c>
      <c r="J2857" t="s">
        <v>1436</v>
      </c>
      <c r="K2857">
        <v>0</v>
      </c>
      <c r="N2857" t="b">
        <v>1</v>
      </c>
      <c r="O2857" t="b">
        <v>0</v>
      </c>
      <c r="P2857" t="b">
        <v>0</v>
      </c>
      <c r="Q2857">
        <v>8</v>
      </c>
      <c r="R2857">
        <v>8</v>
      </c>
      <c r="S2857">
        <v>1</v>
      </c>
      <c r="T2857">
        <v>2</v>
      </c>
      <c r="U2857" t="b">
        <v>1</v>
      </c>
      <c r="V2857" t="s">
        <v>1089</v>
      </c>
      <c r="W2857" t="s">
        <v>4479</v>
      </c>
      <c r="X2857" t="s">
        <v>14712</v>
      </c>
      <c r="Y2857">
        <v>23</v>
      </c>
      <c r="Z2857">
        <v>23</v>
      </c>
      <c r="AA2857">
        <v>2</v>
      </c>
      <c r="AB2857">
        <v>2</v>
      </c>
      <c r="AC2857">
        <v>32</v>
      </c>
    </row>
    <row r="2858" spans="1:29">
      <c r="A2858">
        <v>3173</v>
      </c>
      <c r="B2858" t="s">
        <v>805</v>
      </c>
      <c r="C2858" t="s">
        <v>4508</v>
      </c>
      <c r="J2858" t="s">
        <v>1436</v>
      </c>
      <c r="K2858">
        <v>0</v>
      </c>
      <c r="N2858" t="b">
        <v>1</v>
      </c>
      <c r="O2858" t="b">
        <v>0</v>
      </c>
      <c r="P2858" t="b">
        <v>0</v>
      </c>
      <c r="Q2858">
        <v>8</v>
      </c>
      <c r="R2858">
        <v>8</v>
      </c>
      <c r="S2858">
        <v>1</v>
      </c>
      <c r="T2858">
        <v>2</v>
      </c>
      <c r="U2858" t="b">
        <v>1</v>
      </c>
      <c r="V2858" t="s">
        <v>1089</v>
      </c>
      <c r="W2858" t="s">
        <v>4479</v>
      </c>
      <c r="X2858" t="s">
        <v>14532</v>
      </c>
      <c r="Y2858">
        <v>23</v>
      </c>
      <c r="Z2858">
        <v>23</v>
      </c>
      <c r="AA2858">
        <v>4</v>
      </c>
      <c r="AB2858">
        <v>4</v>
      </c>
      <c r="AC2858">
        <v>32</v>
      </c>
    </row>
    <row r="2859" spans="1:29">
      <c r="A2859">
        <v>3174</v>
      </c>
      <c r="B2859" t="s">
        <v>805</v>
      </c>
      <c r="C2859" t="s">
        <v>4509</v>
      </c>
      <c r="J2859" t="s">
        <v>1436</v>
      </c>
      <c r="K2859">
        <v>0</v>
      </c>
      <c r="N2859" t="b">
        <v>1</v>
      </c>
      <c r="O2859" t="b">
        <v>0</v>
      </c>
      <c r="P2859" t="b">
        <v>0</v>
      </c>
      <c r="Q2859">
        <v>8</v>
      </c>
      <c r="R2859">
        <v>8</v>
      </c>
      <c r="S2859">
        <v>1</v>
      </c>
      <c r="T2859">
        <v>2</v>
      </c>
      <c r="U2859" t="b">
        <v>1</v>
      </c>
      <c r="V2859" t="s">
        <v>1089</v>
      </c>
      <c r="W2859" t="s">
        <v>4479</v>
      </c>
      <c r="X2859" t="s">
        <v>14696</v>
      </c>
      <c r="Y2859">
        <v>23</v>
      </c>
      <c r="Z2859">
        <v>23</v>
      </c>
      <c r="AA2859">
        <v>5</v>
      </c>
      <c r="AB2859">
        <v>5</v>
      </c>
      <c r="AC2859">
        <v>32</v>
      </c>
    </row>
    <row r="2860" spans="1:29">
      <c r="A2860">
        <v>3175</v>
      </c>
      <c r="B2860" t="s">
        <v>805</v>
      </c>
      <c r="C2860" t="s">
        <v>4510</v>
      </c>
      <c r="J2860" t="s">
        <v>1436</v>
      </c>
      <c r="K2860">
        <v>0</v>
      </c>
      <c r="N2860" t="b">
        <v>1</v>
      </c>
      <c r="O2860" t="b">
        <v>0</v>
      </c>
      <c r="P2860" t="b">
        <v>0</v>
      </c>
      <c r="Q2860">
        <v>8</v>
      </c>
      <c r="R2860">
        <v>8</v>
      </c>
      <c r="S2860">
        <v>1</v>
      </c>
      <c r="T2860">
        <v>2</v>
      </c>
      <c r="U2860" t="b">
        <v>1</v>
      </c>
      <c r="V2860" t="s">
        <v>1089</v>
      </c>
      <c r="W2860" t="s">
        <v>4479</v>
      </c>
      <c r="X2860" t="s">
        <v>14713</v>
      </c>
      <c r="Y2860">
        <v>24</v>
      </c>
      <c r="Z2860">
        <v>24</v>
      </c>
      <c r="AA2860">
        <v>2</v>
      </c>
      <c r="AB2860">
        <v>2</v>
      </c>
      <c r="AC2860">
        <v>32</v>
      </c>
    </row>
    <row r="2861" spans="1:29">
      <c r="A2861">
        <v>3176</v>
      </c>
      <c r="B2861" t="s">
        <v>805</v>
      </c>
      <c r="C2861" t="s">
        <v>4511</v>
      </c>
      <c r="J2861" t="s">
        <v>1436</v>
      </c>
      <c r="K2861">
        <v>0</v>
      </c>
      <c r="N2861" t="b">
        <v>1</v>
      </c>
      <c r="O2861" t="b">
        <v>0</v>
      </c>
      <c r="P2861" t="b">
        <v>0</v>
      </c>
      <c r="Q2861">
        <v>8</v>
      </c>
      <c r="R2861">
        <v>8</v>
      </c>
      <c r="S2861">
        <v>1</v>
      </c>
      <c r="T2861">
        <v>2</v>
      </c>
      <c r="U2861" t="b">
        <v>1</v>
      </c>
      <c r="V2861" t="s">
        <v>1089</v>
      </c>
      <c r="W2861" t="s">
        <v>4479</v>
      </c>
      <c r="X2861" t="s">
        <v>14533</v>
      </c>
      <c r="Y2861">
        <v>24</v>
      </c>
      <c r="Z2861">
        <v>24</v>
      </c>
      <c r="AA2861">
        <v>4</v>
      </c>
      <c r="AB2861">
        <v>4</v>
      </c>
      <c r="AC2861">
        <v>32</v>
      </c>
    </row>
    <row r="2862" spans="1:29">
      <c r="A2862">
        <v>3177</v>
      </c>
      <c r="B2862" t="s">
        <v>805</v>
      </c>
      <c r="C2862" t="s">
        <v>4512</v>
      </c>
      <c r="J2862" t="s">
        <v>1436</v>
      </c>
      <c r="K2862">
        <v>0</v>
      </c>
      <c r="N2862" t="b">
        <v>1</v>
      </c>
      <c r="O2862" t="b">
        <v>0</v>
      </c>
      <c r="P2862" t="b">
        <v>0</v>
      </c>
      <c r="Q2862">
        <v>8</v>
      </c>
      <c r="R2862">
        <v>8</v>
      </c>
      <c r="S2862">
        <v>1</v>
      </c>
      <c r="T2862">
        <v>2</v>
      </c>
      <c r="U2862" t="b">
        <v>1</v>
      </c>
      <c r="V2862" t="s">
        <v>1089</v>
      </c>
      <c r="W2862" t="s">
        <v>4479</v>
      </c>
      <c r="X2862" t="s">
        <v>14698</v>
      </c>
      <c r="Y2862">
        <v>24</v>
      </c>
      <c r="Z2862">
        <v>24</v>
      </c>
      <c r="AA2862">
        <v>5</v>
      </c>
      <c r="AB2862">
        <v>5</v>
      </c>
      <c r="AC2862">
        <v>32</v>
      </c>
    </row>
    <row r="2863" spans="1:29">
      <c r="A2863">
        <v>3178</v>
      </c>
      <c r="B2863" t="s">
        <v>805</v>
      </c>
      <c r="C2863" t="s">
        <v>4513</v>
      </c>
      <c r="J2863" t="s">
        <v>1436</v>
      </c>
      <c r="K2863">
        <v>0</v>
      </c>
      <c r="N2863" t="b">
        <v>1</v>
      </c>
      <c r="O2863" t="b">
        <v>0</v>
      </c>
      <c r="P2863" t="b">
        <v>0</v>
      </c>
      <c r="Q2863">
        <v>8</v>
      </c>
      <c r="R2863">
        <v>8</v>
      </c>
      <c r="S2863">
        <v>1</v>
      </c>
      <c r="T2863">
        <v>2</v>
      </c>
      <c r="U2863" t="b">
        <v>1</v>
      </c>
      <c r="V2863" t="s">
        <v>1089</v>
      </c>
      <c r="W2863" t="s">
        <v>4479</v>
      </c>
      <c r="X2863" t="s">
        <v>14714</v>
      </c>
      <c r="Y2863">
        <v>25</v>
      </c>
      <c r="Z2863">
        <v>25</v>
      </c>
      <c r="AA2863">
        <v>2</v>
      </c>
      <c r="AB2863">
        <v>2</v>
      </c>
      <c r="AC2863">
        <v>32</v>
      </c>
    </row>
    <row r="2864" spans="1:29">
      <c r="A2864">
        <v>3179</v>
      </c>
      <c r="B2864" t="s">
        <v>805</v>
      </c>
      <c r="C2864" t="s">
        <v>4514</v>
      </c>
      <c r="J2864" t="s">
        <v>1436</v>
      </c>
      <c r="K2864">
        <v>0</v>
      </c>
      <c r="N2864" t="b">
        <v>1</v>
      </c>
      <c r="O2864" t="b">
        <v>0</v>
      </c>
      <c r="P2864" t="b">
        <v>0</v>
      </c>
      <c r="Q2864">
        <v>8</v>
      </c>
      <c r="R2864">
        <v>8</v>
      </c>
      <c r="S2864">
        <v>1</v>
      </c>
      <c r="T2864">
        <v>2</v>
      </c>
      <c r="U2864" t="b">
        <v>1</v>
      </c>
      <c r="V2864" t="s">
        <v>1089</v>
      </c>
      <c r="W2864" t="s">
        <v>4479</v>
      </c>
      <c r="X2864" t="s">
        <v>14700</v>
      </c>
      <c r="Y2864">
        <v>25</v>
      </c>
      <c r="Z2864">
        <v>25</v>
      </c>
      <c r="AA2864">
        <v>4</v>
      </c>
      <c r="AB2864">
        <v>4</v>
      </c>
      <c r="AC2864">
        <v>32</v>
      </c>
    </row>
    <row r="2865" spans="1:29">
      <c r="A2865">
        <v>3180</v>
      </c>
      <c r="B2865" t="s">
        <v>805</v>
      </c>
      <c r="C2865" t="s">
        <v>4515</v>
      </c>
      <c r="J2865" t="s">
        <v>1436</v>
      </c>
      <c r="K2865">
        <v>0</v>
      </c>
      <c r="N2865" t="b">
        <v>1</v>
      </c>
      <c r="O2865" t="b">
        <v>0</v>
      </c>
      <c r="P2865" t="b">
        <v>0</v>
      </c>
      <c r="Q2865">
        <v>8</v>
      </c>
      <c r="R2865">
        <v>8</v>
      </c>
      <c r="S2865">
        <v>1</v>
      </c>
      <c r="T2865">
        <v>2</v>
      </c>
      <c r="U2865" t="b">
        <v>1</v>
      </c>
      <c r="V2865" t="s">
        <v>1089</v>
      </c>
      <c r="W2865" t="s">
        <v>4479</v>
      </c>
      <c r="X2865" t="s">
        <v>14701</v>
      </c>
      <c r="Y2865">
        <v>25</v>
      </c>
      <c r="Z2865">
        <v>25</v>
      </c>
      <c r="AA2865">
        <v>5</v>
      </c>
      <c r="AB2865">
        <v>5</v>
      </c>
      <c r="AC2865">
        <v>32</v>
      </c>
    </row>
    <row r="2866" spans="1:29">
      <c r="A2866">
        <v>3181</v>
      </c>
      <c r="B2866" t="s">
        <v>805</v>
      </c>
      <c r="C2866" t="s">
        <v>4516</v>
      </c>
      <c r="J2866" t="s">
        <v>1436</v>
      </c>
      <c r="K2866">
        <v>0</v>
      </c>
      <c r="N2866" t="b">
        <v>1</v>
      </c>
      <c r="O2866" t="b">
        <v>0</v>
      </c>
      <c r="P2866" t="b">
        <v>0</v>
      </c>
      <c r="Q2866">
        <v>8</v>
      </c>
      <c r="R2866">
        <v>8</v>
      </c>
      <c r="S2866">
        <v>1</v>
      </c>
      <c r="T2866">
        <v>2</v>
      </c>
      <c r="U2866" t="b">
        <v>1</v>
      </c>
      <c r="V2866" t="s">
        <v>1089</v>
      </c>
      <c r="W2866" t="s">
        <v>4479</v>
      </c>
      <c r="X2866" t="s">
        <v>14715</v>
      </c>
      <c r="Y2866">
        <v>26</v>
      </c>
      <c r="Z2866">
        <v>26</v>
      </c>
      <c r="AA2866">
        <v>2</v>
      </c>
      <c r="AB2866">
        <v>2</v>
      </c>
      <c r="AC2866">
        <v>32</v>
      </c>
    </row>
    <row r="2867" spans="1:29">
      <c r="A2867">
        <v>3182</v>
      </c>
      <c r="B2867" t="s">
        <v>805</v>
      </c>
      <c r="C2867" t="s">
        <v>4517</v>
      </c>
      <c r="J2867" t="s">
        <v>1436</v>
      </c>
      <c r="K2867">
        <v>0</v>
      </c>
      <c r="N2867" t="b">
        <v>1</v>
      </c>
      <c r="O2867" t="b">
        <v>0</v>
      </c>
      <c r="P2867" t="b">
        <v>0</v>
      </c>
      <c r="Q2867">
        <v>8</v>
      </c>
      <c r="R2867">
        <v>8</v>
      </c>
      <c r="S2867">
        <v>1</v>
      </c>
      <c r="T2867">
        <v>2</v>
      </c>
      <c r="U2867" t="b">
        <v>1</v>
      </c>
      <c r="V2867" t="s">
        <v>1089</v>
      </c>
      <c r="W2867" t="s">
        <v>4479</v>
      </c>
      <c r="X2867" t="s">
        <v>14605</v>
      </c>
      <c r="Y2867">
        <v>26</v>
      </c>
      <c r="Z2867">
        <v>26</v>
      </c>
      <c r="AA2867">
        <v>4</v>
      </c>
      <c r="AB2867">
        <v>4</v>
      </c>
      <c r="AC2867">
        <v>32</v>
      </c>
    </row>
    <row r="2868" spans="1:29">
      <c r="A2868">
        <v>3183</v>
      </c>
      <c r="B2868" t="s">
        <v>805</v>
      </c>
      <c r="C2868" t="s">
        <v>4518</v>
      </c>
      <c r="J2868" t="s">
        <v>1436</v>
      </c>
      <c r="K2868">
        <v>0</v>
      </c>
      <c r="N2868" t="b">
        <v>1</v>
      </c>
      <c r="O2868" t="b">
        <v>0</v>
      </c>
      <c r="P2868" t="b">
        <v>0</v>
      </c>
      <c r="Q2868">
        <v>8</v>
      </c>
      <c r="R2868">
        <v>8</v>
      </c>
      <c r="S2868">
        <v>1</v>
      </c>
      <c r="T2868">
        <v>2</v>
      </c>
      <c r="U2868" t="b">
        <v>1</v>
      </c>
      <c r="V2868" t="s">
        <v>1089</v>
      </c>
      <c r="W2868" t="s">
        <v>4479</v>
      </c>
      <c r="X2868" t="s">
        <v>14703</v>
      </c>
      <c r="Y2868">
        <v>26</v>
      </c>
      <c r="Z2868">
        <v>26</v>
      </c>
      <c r="AA2868">
        <v>5</v>
      </c>
      <c r="AB2868">
        <v>5</v>
      </c>
      <c r="AC2868">
        <v>32</v>
      </c>
    </row>
    <row r="2869" spans="1:29">
      <c r="A2869">
        <v>3184</v>
      </c>
      <c r="B2869" t="s">
        <v>805</v>
      </c>
      <c r="C2869" t="s">
        <v>4519</v>
      </c>
      <c r="J2869" t="s">
        <v>1462</v>
      </c>
      <c r="K2869">
        <v>0</v>
      </c>
      <c r="N2869" t="b">
        <v>1</v>
      </c>
      <c r="O2869" t="b">
        <v>0</v>
      </c>
      <c r="P2869" t="b">
        <v>0</v>
      </c>
      <c r="Q2869">
        <v>8</v>
      </c>
      <c r="R2869">
        <v>8</v>
      </c>
      <c r="S2869">
        <v>1</v>
      </c>
      <c r="T2869">
        <v>2</v>
      </c>
      <c r="U2869" t="b">
        <v>1</v>
      </c>
      <c r="V2869" t="s">
        <v>1089</v>
      </c>
      <c r="W2869" t="s">
        <v>4479</v>
      </c>
      <c r="X2869" t="s">
        <v>14716</v>
      </c>
      <c r="Y2869">
        <v>17</v>
      </c>
      <c r="Z2869">
        <v>17</v>
      </c>
      <c r="AA2869">
        <v>7</v>
      </c>
      <c r="AB2869">
        <v>7</v>
      </c>
      <c r="AC2869">
        <v>32</v>
      </c>
    </row>
    <row r="2870" spans="1:29">
      <c r="A2870">
        <v>3185</v>
      </c>
      <c r="B2870" t="s">
        <v>805</v>
      </c>
      <c r="C2870" t="s">
        <v>4520</v>
      </c>
      <c r="J2870" t="s">
        <v>1462</v>
      </c>
      <c r="K2870">
        <v>0</v>
      </c>
      <c r="N2870" t="b">
        <v>1</v>
      </c>
      <c r="O2870" t="b">
        <v>0</v>
      </c>
      <c r="P2870" t="b">
        <v>0</v>
      </c>
      <c r="Q2870">
        <v>8</v>
      </c>
      <c r="R2870">
        <v>8</v>
      </c>
      <c r="S2870">
        <v>1</v>
      </c>
      <c r="T2870">
        <v>2</v>
      </c>
      <c r="U2870" t="b">
        <v>1</v>
      </c>
      <c r="V2870" t="s">
        <v>1089</v>
      </c>
      <c r="W2870" t="s">
        <v>4479</v>
      </c>
      <c r="X2870" t="s">
        <v>14487</v>
      </c>
      <c r="Y2870">
        <v>18</v>
      </c>
      <c r="Z2870">
        <v>18</v>
      </c>
      <c r="AA2870">
        <v>7</v>
      </c>
      <c r="AB2870">
        <v>7</v>
      </c>
      <c r="AC2870">
        <v>32</v>
      </c>
    </row>
    <row r="2871" spans="1:29">
      <c r="A2871">
        <v>3186</v>
      </c>
      <c r="B2871" t="s">
        <v>805</v>
      </c>
      <c r="C2871" t="s">
        <v>4521</v>
      </c>
      <c r="J2871" t="s">
        <v>1462</v>
      </c>
      <c r="K2871">
        <v>0</v>
      </c>
      <c r="N2871" t="b">
        <v>1</v>
      </c>
      <c r="O2871" t="b">
        <v>0</v>
      </c>
      <c r="P2871" t="b">
        <v>0</v>
      </c>
      <c r="Q2871">
        <v>8</v>
      </c>
      <c r="R2871">
        <v>8</v>
      </c>
      <c r="S2871">
        <v>1</v>
      </c>
      <c r="T2871">
        <v>2</v>
      </c>
      <c r="U2871" t="b">
        <v>1</v>
      </c>
      <c r="V2871" t="s">
        <v>1089</v>
      </c>
      <c r="W2871" t="s">
        <v>4479</v>
      </c>
      <c r="X2871" t="s">
        <v>14461</v>
      </c>
      <c r="Y2871">
        <v>19</v>
      </c>
      <c r="Z2871">
        <v>19</v>
      </c>
      <c r="AA2871">
        <v>7</v>
      </c>
      <c r="AB2871">
        <v>7</v>
      </c>
      <c r="AC2871">
        <v>32</v>
      </c>
    </row>
    <row r="2872" spans="1:29">
      <c r="A2872">
        <v>3187</v>
      </c>
      <c r="B2872" t="s">
        <v>805</v>
      </c>
      <c r="C2872" t="s">
        <v>4522</v>
      </c>
      <c r="J2872" t="s">
        <v>1462</v>
      </c>
      <c r="K2872">
        <v>0</v>
      </c>
      <c r="N2872" t="b">
        <v>1</v>
      </c>
      <c r="O2872" t="b">
        <v>0</v>
      </c>
      <c r="P2872" t="b">
        <v>0</v>
      </c>
      <c r="Q2872">
        <v>8</v>
      </c>
      <c r="R2872">
        <v>8</v>
      </c>
      <c r="S2872">
        <v>1</v>
      </c>
      <c r="T2872">
        <v>2</v>
      </c>
      <c r="U2872" t="b">
        <v>1</v>
      </c>
      <c r="V2872" t="s">
        <v>1089</v>
      </c>
      <c r="W2872" t="s">
        <v>4479</v>
      </c>
      <c r="X2872" t="s">
        <v>14632</v>
      </c>
      <c r="Y2872">
        <v>20</v>
      </c>
      <c r="Z2872">
        <v>20</v>
      </c>
      <c r="AA2872">
        <v>7</v>
      </c>
      <c r="AB2872">
        <v>7</v>
      </c>
      <c r="AC2872">
        <v>32</v>
      </c>
    </row>
    <row r="2873" spans="1:29">
      <c r="A2873">
        <v>3188</v>
      </c>
      <c r="B2873" t="s">
        <v>805</v>
      </c>
      <c r="C2873" t="s">
        <v>4523</v>
      </c>
      <c r="J2873" t="s">
        <v>1462</v>
      </c>
      <c r="K2873">
        <v>0</v>
      </c>
      <c r="N2873" t="b">
        <v>1</v>
      </c>
      <c r="O2873" t="b">
        <v>0</v>
      </c>
      <c r="P2873" t="b">
        <v>0</v>
      </c>
      <c r="Q2873">
        <v>8</v>
      </c>
      <c r="R2873">
        <v>8</v>
      </c>
      <c r="S2873">
        <v>1</v>
      </c>
      <c r="T2873">
        <v>2</v>
      </c>
      <c r="U2873" t="b">
        <v>1</v>
      </c>
      <c r="V2873" t="s">
        <v>1089</v>
      </c>
      <c r="W2873" t="s">
        <v>4479</v>
      </c>
      <c r="X2873" t="s">
        <v>14633</v>
      </c>
      <c r="Y2873">
        <v>21</v>
      </c>
      <c r="Z2873">
        <v>21</v>
      </c>
      <c r="AA2873">
        <v>7</v>
      </c>
      <c r="AB2873">
        <v>7</v>
      </c>
      <c r="AC2873">
        <v>32</v>
      </c>
    </row>
    <row r="2874" spans="1:29">
      <c r="A2874">
        <v>3189</v>
      </c>
      <c r="B2874" t="s">
        <v>805</v>
      </c>
      <c r="C2874" t="s">
        <v>4524</v>
      </c>
      <c r="J2874" t="s">
        <v>1462</v>
      </c>
      <c r="K2874">
        <v>0</v>
      </c>
      <c r="N2874" t="b">
        <v>1</v>
      </c>
      <c r="O2874" t="b">
        <v>0</v>
      </c>
      <c r="P2874" t="b">
        <v>0</v>
      </c>
      <c r="Q2874">
        <v>8</v>
      </c>
      <c r="R2874">
        <v>8</v>
      </c>
      <c r="S2874">
        <v>1</v>
      </c>
      <c r="T2874">
        <v>2</v>
      </c>
      <c r="U2874" t="b">
        <v>1</v>
      </c>
      <c r="V2874" t="s">
        <v>1089</v>
      </c>
      <c r="W2874" t="s">
        <v>4479</v>
      </c>
      <c r="X2874" t="s">
        <v>14490</v>
      </c>
      <c r="Y2874">
        <v>22</v>
      </c>
      <c r="Z2874">
        <v>22</v>
      </c>
      <c r="AA2874">
        <v>7</v>
      </c>
      <c r="AB2874">
        <v>7</v>
      </c>
      <c r="AC2874">
        <v>32</v>
      </c>
    </row>
    <row r="2875" spans="1:29">
      <c r="A2875">
        <v>3190</v>
      </c>
      <c r="B2875" t="s">
        <v>805</v>
      </c>
      <c r="C2875" t="s">
        <v>4525</v>
      </c>
      <c r="J2875" t="s">
        <v>1462</v>
      </c>
      <c r="K2875">
        <v>0</v>
      </c>
      <c r="N2875" t="b">
        <v>1</v>
      </c>
      <c r="O2875" t="b">
        <v>0</v>
      </c>
      <c r="P2875" t="b">
        <v>0</v>
      </c>
      <c r="Q2875">
        <v>8</v>
      </c>
      <c r="R2875">
        <v>8</v>
      </c>
      <c r="S2875">
        <v>1</v>
      </c>
      <c r="T2875">
        <v>2</v>
      </c>
      <c r="U2875" t="b">
        <v>1</v>
      </c>
      <c r="V2875" t="s">
        <v>1089</v>
      </c>
      <c r="W2875" t="s">
        <v>4479</v>
      </c>
      <c r="X2875" t="s">
        <v>14717</v>
      </c>
      <c r="Y2875">
        <v>23</v>
      </c>
      <c r="Z2875">
        <v>23</v>
      </c>
      <c r="AA2875">
        <v>7</v>
      </c>
      <c r="AB2875">
        <v>7</v>
      </c>
      <c r="AC2875">
        <v>32</v>
      </c>
    </row>
    <row r="2876" spans="1:29">
      <c r="A2876">
        <v>3191</v>
      </c>
      <c r="B2876" t="s">
        <v>805</v>
      </c>
      <c r="C2876" t="s">
        <v>4526</v>
      </c>
      <c r="J2876" t="s">
        <v>1462</v>
      </c>
      <c r="K2876">
        <v>0</v>
      </c>
      <c r="N2876" t="b">
        <v>1</v>
      </c>
      <c r="O2876" t="b">
        <v>0</v>
      </c>
      <c r="P2876" t="b">
        <v>0</v>
      </c>
      <c r="Q2876">
        <v>8</v>
      </c>
      <c r="R2876">
        <v>8</v>
      </c>
      <c r="S2876">
        <v>1</v>
      </c>
      <c r="T2876">
        <v>2</v>
      </c>
      <c r="U2876" t="b">
        <v>1</v>
      </c>
      <c r="V2876" t="s">
        <v>1089</v>
      </c>
      <c r="W2876" t="s">
        <v>4479</v>
      </c>
      <c r="X2876" t="s">
        <v>14489</v>
      </c>
      <c r="Y2876">
        <v>24</v>
      </c>
      <c r="Z2876">
        <v>24</v>
      </c>
      <c r="AA2876">
        <v>7</v>
      </c>
      <c r="AB2876">
        <v>7</v>
      </c>
      <c r="AC2876">
        <v>32</v>
      </c>
    </row>
    <row r="2877" spans="1:29">
      <c r="A2877">
        <v>3192</v>
      </c>
      <c r="B2877" t="s">
        <v>805</v>
      </c>
      <c r="C2877" t="s">
        <v>4527</v>
      </c>
      <c r="J2877" t="s">
        <v>1462</v>
      </c>
      <c r="K2877">
        <v>0</v>
      </c>
      <c r="N2877" t="b">
        <v>1</v>
      </c>
      <c r="O2877" t="b">
        <v>0</v>
      </c>
      <c r="P2877" t="b">
        <v>0</v>
      </c>
      <c r="Q2877">
        <v>8</v>
      </c>
      <c r="R2877">
        <v>8</v>
      </c>
      <c r="S2877">
        <v>1</v>
      </c>
      <c r="T2877">
        <v>2</v>
      </c>
      <c r="U2877" t="b">
        <v>1</v>
      </c>
      <c r="V2877" t="s">
        <v>1089</v>
      </c>
      <c r="W2877" t="s">
        <v>4479</v>
      </c>
      <c r="X2877" t="s">
        <v>14634</v>
      </c>
      <c r="Y2877">
        <v>25</v>
      </c>
      <c r="Z2877">
        <v>25</v>
      </c>
      <c r="AA2877">
        <v>7</v>
      </c>
      <c r="AB2877">
        <v>7</v>
      </c>
      <c r="AC2877">
        <v>32</v>
      </c>
    </row>
    <row r="2878" spans="1:29">
      <c r="A2878">
        <v>3193</v>
      </c>
      <c r="B2878" t="s">
        <v>805</v>
      </c>
      <c r="C2878" t="s">
        <v>4528</v>
      </c>
      <c r="J2878" t="s">
        <v>1462</v>
      </c>
      <c r="K2878">
        <v>0</v>
      </c>
      <c r="N2878" t="b">
        <v>1</v>
      </c>
      <c r="O2878" t="b">
        <v>0</v>
      </c>
      <c r="P2878" t="b">
        <v>0</v>
      </c>
      <c r="Q2878">
        <v>8</v>
      </c>
      <c r="R2878">
        <v>8</v>
      </c>
      <c r="S2878">
        <v>1</v>
      </c>
      <c r="T2878">
        <v>2</v>
      </c>
      <c r="U2878" t="b">
        <v>1</v>
      </c>
      <c r="V2878" t="s">
        <v>1089</v>
      </c>
      <c r="W2878" t="s">
        <v>4479</v>
      </c>
      <c r="X2878" t="s">
        <v>14718</v>
      </c>
      <c r="Y2878">
        <v>26</v>
      </c>
      <c r="Z2878">
        <v>26</v>
      </c>
      <c r="AA2878">
        <v>7</v>
      </c>
      <c r="AB2878">
        <v>7</v>
      </c>
      <c r="AC2878">
        <v>32</v>
      </c>
    </row>
    <row r="2879" spans="1:29">
      <c r="A2879">
        <v>3194</v>
      </c>
      <c r="B2879" t="s">
        <v>805</v>
      </c>
      <c r="C2879" t="s">
        <v>4529</v>
      </c>
      <c r="J2879" t="s">
        <v>1444</v>
      </c>
      <c r="K2879">
        <v>0</v>
      </c>
      <c r="N2879" t="b">
        <v>1</v>
      </c>
      <c r="O2879" t="b">
        <v>0</v>
      </c>
      <c r="P2879" t="b">
        <v>0</v>
      </c>
      <c r="Q2879">
        <v>8</v>
      </c>
      <c r="R2879">
        <v>8</v>
      </c>
      <c r="S2879">
        <v>1</v>
      </c>
      <c r="T2879">
        <v>2</v>
      </c>
      <c r="U2879" t="b">
        <v>1</v>
      </c>
      <c r="V2879" t="s">
        <v>1089</v>
      </c>
      <c r="W2879" t="s">
        <v>4479</v>
      </c>
      <c r="X2879" t="s">
        <v>14442</v>
      </c>
      <c r="Y2879">
        <v>17</v>
      </c>
      <c r="Z2879">
        <v>17</v>
      </c>
      <c r="AA2879">
        <v>8</v>
      </c>
      <c r="AB2879">
        <v>8</v>
      </c>
      <c r="AC2879">
        <v>32</v>
      </c>
    </row>
    <row r="2880" spans="1:29">
      <c r="A2880">
        <v>3195</v>
      </c>
      <c r="B2880" t="s">
        <v>805</v>
      </c>
      <c r="C2880" t="s">
        <v>4530</v>
      </c>
      <c r="J2880" t="s">
        <v>1444</v>
      </c>
      <c r="K2880">
        <v>0</v>
      </c>
      <c r="N2880" t="b">
        <v>1</v>
      </c>
      <c r="O2880" t="b">
        <v>0</v>
      </c>
      <c r="P2880" t="b">
        <v>0</v>
      </c>
      <c r="Q2880">
        <v>8</v>
      </c>
      <c r="R2880">
        <v>8</v>
      </c>
      <c r="S2880">
        <v>1</v>
      </c>
      <c r="T2880">
        <v>2</v>
      </c>
      <c r="U2880" t="b">
        <v>1</v>
      </c>
      <c r="V2880" t="s">
        <v>1089</v>
      </c>
      <c r="W2880" t="s">
        <v>4479</v>
      </c>
      <c r="X2880" t="s">
        <v>14720</v>
      </c>
      <c r="Y2880">
        <v>18</v>
      </c>
      <c r="Z2880">
        <v>18</v>
      </c>
      <c r="AA2880">
        <v>8</v>
      </c>
      <c r="AB2880">
        <v>8</v>
      </c>
      <c r="AC2880">
        <v>32</v>
      </c>
    </row>
    <row r="2881" spans="1:29">
      <c r="A2881">
        <v>3196</v>
      </c>
      <c r="B2881" t="s">
        <v>805</v>
      </c>
      <c r="C2881" t="s">
        <v>4531</v>
      </c>
      <c r="J2881" t="s">
        <v>1444</v>
      </c>
      <c r="K2881">
        <v>0</v>
      </c>
      <c r="N2881" t="b">
        <v>1</v>
      </c>
      <c r="O2881" t="b">
        <v>0</v>
      </c>
      <c r="P2881" t="b">
        <v>0</v>
      </c>
      <c r="Q2881">
        <v>8</v>
      </c>
      <c r="R2881">
        <v>8</v>
      </c>
      <c r="S2881">
        <v>1</v>
      </c>
      <c r="T2881">
        <v>2</v>
      </c>
      <c r="U2881" t="b">
        <v>1</v>
      </c>
      <c r="V2881" t="s">
        <v>1089</v>
      </c>
      <c r="W2881" t="s">
        <v>4479</v>
      </c>
      <c r="X2881" t="s">
        <v>14488</v>
      </c>
      <c r="Y2881">
        <v>19</v>
      </c>
      <c r="Z2881">
        <v>19</v>
      </c>
      <c r="AA2881">
        <v>8</v>
      </c>
      <c r="AB2881">
        <v>8</v>
      </c>
      <c r="AC2881">
        <v>32</v>
      </c>
    </row>
    <row r="2882" spans="1:29">
      <c r="A2882">
        <v>3197</v>
      </c>
      <c r="B2882" t="s">
        <v>805</v>
      </c>
      <c r="C2882" t="s">
        <v>4532</v>
      </c>
      <c r="J2882" t="s">
        <v>1444</v>
      </c>
      <c r="K2882">
        <v>0</v>
      </c>
      <c r="N2882" t="b">
        <v>1</v>
      </c>
      <c r="O2882" t="b">
        <v>0</v>
      </c>
      <c r="P2882" t="b">
        <v>0</v>
      </c>
      <c r="Q2882">
        <v>8</v>
      </c>
      <c r="R2882">
        <v>8</v>
      </c>
      <c r="S2882">
        <v>1</v>
      </c>
      <c r="T2882">
        <v>2</v>
      </c>
      <c r="U2882" t="b">
        <v>1</v>
      </c>
      <c r="V2882" t="s">
        <v>1089</v>
      </c>
      <c r="W2882" t="s">
        <v>4479</v>
      </c>
      <c r="X2882" t="s">
        <v>14638</v>
      </c>
      <c r="Y2882">
        <v>20</v>
      </c>
      <c r="Z2882">
        <v>20</v>
      </c>
      <c r="AA2882">
        <v>8</v>
      </c>
      <c r="AB2882">
        <v>8</v>
      </c>
      <c r="AC2882">
        <v>32</v>
      </c>
    </row>
    <row r="2883" spans="1:29">
      <c r="A2883">
        <v>3198</v>
      </c>
      <c r="B2883" t="s">
        <v>805</v>
      </c>
      <c r="C2883" t="s">
        <v>4533</v>
      </c>
      <c r="J2883" t="s">
        <v>1444</v>
      </c>
      <c r="K2883">
        <v>0</v>
      </c>
      <c r="N2883" t="b">
        <v>1</v>
      </c>
      <c r="O2883" t="b">
        <v>0</v>
      </c>
      <c r="P2883" t="b">
        <v>0</v>
      </c>
      <c r="Q2883">
        <v>8</v>
      </c>
      <c r="R2883">
        <v>8</v>
      </c>
      <c r="S2883">
        <v>1</v>
      </c>
      <c r="T2883">
        <v>2</v>
      </c>
      <c r="U2883" t="b">
        <v>1</v>
      </c>
      <c r="V2883" t="s">
        <v>1089</v>
      </c>
      <c r="W2883" t="s">
        <v>4479</v>
      </c>
      <c r="X2883" t="s">
        <v>14639</v>
      </c>
      <c r="Y2883">
        <v>21</v>
      </c>
      <c r="Z2883">
        <v>21</v>
      </c>
      <c r="AA2883">
        <v>8</v>
      </c>
      <c r="AB2883">
        <v>8</v>
      </c>
      <c r="AC2883">
        <v>32</v>
      </c>
    </row>
    <row r="2884" spans="1:29">
      <c r="A2884">
        <v>3199</v>
      </c>
      <c r="B2884" t="s">
        <v>805</v>
      </c>
      <c r="C2884" t="s">
        <v>4534</v>
      </c>
      <c r="J2884" t="s">
        <v>1444</v>
      </c>
      <c r="K2884">
        <v>0</v>
      </c>
      <c r="N2884" t="b">
        <v>1</v>
      </c>
      <c r="O2884" t="b">
        <v>0</v>
      </c>
      <c r="P2884" t="b">
        <v>0</v>
      </c>
      <c r="Q2884">
        <v>8</v>
      </c>
      <c r="R2884">
        <v>8</v>
      </c>
      <c r="S2884">
        <v>1</v>
      </c>
      <c r="T2884">
        <v>2</v>
      </c>
      <c r="U2884" t="b">
        <v>1</v>
      </c>
      <c r="V2884" t="s">
        <v>1089</v>
      </c>
      <c r="W2884" t="s">
        <v>4479</v>
      </c>
      <c r="X2884" t="s">
        <v>14441</v>
      </c>
      <c r="Y2884">
        <v>22</v>
      </c>
      <c r="Z2884">
        <v>22</v>
      </c>
      <c r="AA2884">
        <v>8</v>
      </c>
      <c r="AB2884">
        <v>8</v>
      </c>
      <c r="AC2884">
        <v>32</v>
      </c>
    </row>
    <row r="2885" spans="1:29">
      <c r="A2885">
        <v>3200</v>
      </c>
      <c r="B2885" t="s">
        <v>805</v>
      </c>
      <c r="C2885" t="s">
        <v>4535</v>
      </c>
      <c r="J2885" t="s">
        <v>1444</v>
      </c>
      <c r="K2885">
        <v>0</v>
      </c>
      <c r="N2885" t="b">
        <v>1</v>
      </c>
      <c r="O2885" t="b">
        <v>0</v>
      </c>
      <c r="P2885" t="b">
        <v>0</v>
      </c>
      <c r="Q2885">
        <v>8</v>
      </c>
      <c r="R2885">
        <v>8</v>
      </c>
      <c r="S2885">
        <v>1</v>
      </c>
      <c r="T2885">
        <v>2</v>
      </c>
      <c r="U2885" t="b">
        <v>1</v>
      </c>
      <c r="V2885" t="s">
        <v>1089</v>
      </c>
      <c r="W2885" t="s">
        <v>4479</v>
      </c>
      <c r="X2885" t="s">
        <v>14721</v>
      </c>
      <c r="Y2885">
        <v>23</v>
      </c>
      <c r="Z2885">
        <v>23</v>
      </c>
      <c r="AA2885">
        <v>8</v>
      </c>
      <c r="AB2885">
        <v>8</v>
      </c>
      <c r="AC2885">
        <v>32</v>
      </c>
    </row>
    <row r="2886" spans="1:29">
      <c r="A2886">
        <v>3201</v>
      </c>
      <c r="B2886" t="s">
        <v>805</v>
      </c>
      <c r="C2886" t="s">
        <v>4536</v>
      </c>
      <c r="J2886" t="s">
        <v>1444</v>
      </c>
      <c r="K2886">
        <v>0</v>
      </c>
      <c r="N2886" t="b">
        <v>1</v>
      </c>
      <c r="O2886" t="b">
        <v>0</v>
      </c>
      <c r="P2886" t="b">
        <v>0</v>
      </c>
      <c r="Q2886">
        <v>8</v>
      </c>
      <c r="R2886">
        <v>8</v>
      </c>
      <c r="S2886">
        <v>1</v>
      </c>
      <c r="T2886">
        <v>2</v>
      </c>
      <c r="U2886" t="b">
        <v>1</v>
      </c>
      <c r="V2886" t="s">
        <v>1089</v>
      </c>
      <c r="W2886" t="s">
        <v>4479</v>
      </c>
      <c r="X2886" t="s">
        <v>14446</v>
      </c>
      <c r="Y2886">
        <v>24</v>
      </c>
      <c r="Z2886">
        <v>24</v>
      </c>
      <c r="AA2886">
        <v>8</v>
      </c>
      <c r="AB2886">
        <v>8</v>
      </c>
      <c r="AC2886">
        <v>32</v>
      </c>
    </row>
    <row r="2887" spans="1:29">
      <c r="A2887">
        <v>3202</v>
      </c>
      <c r="B2887" t="s">
        <v>805</v>
      </c>
      <c r="C2887" t="s">
        <v>4537</v>
      </c>
      <c r="J2887" t="s">
        <v>1444</v>
      </c>
      <c r="K2887">
        <v>0</v>
      </c>
      <c r="N2887" t="b">
        <v>1</v>
      </c>
      <c r="O2887" t="b">
        <v>0</v>
      </c>
      <c r="P2887" t="b">
        <v>0</v>
      </c>
      <c r="Q2887">
        <v>8</v>
      </c>
      <c r="R2887">
        <v>8</v>
      </c>
      <c r="S2887">
        <v>1</v>
      </c>
      <c r="T2887">
        <v>2</v>
      </c>
      <c r="U2887" t="b">
        <v>1</v>
      </c>
      <c r="V2887" t="s">
        <v>1089</v>
      </c>
      <c r="W2887" t="s">
        <v>4479</v>
      </c>
      <c r="X2887" t="s">
        <v>14640</v>
      </c>
      <c r="Y2887">
        <v>25</v>
      </c>
      <c r="Z2887">
        <v>25</v>
      </c>
      <c r="AA2887">
        <v>8</v>
      </c>
      <c r="AB2887">
        <v>8</v>
      </c>
      <c r="AC2887">
        <v>32</v>
      </c>
    </row>
    <row r="2888" spans="1:29">
      <c r="A2888">
        <v>3203</v>
      </c>
      <c r="B2888" t="s">
        <v>805</v>
      </c>
      <c r="C2888" t="s">
        <v>4538</v>
      </c>
      <c r="J2888" t="s">
        <v>1444</v>
      </c>
      <c r="K2888">
        <v>0</v>
      </c>
      <c r="N2888" t="b">
        <v>1</v>
      </c>
      <c r="O2888" t="b">
        <v>0</v>
      </c>
      <c r="P2888" t="b">
        <v>0</v>
      </c>
      <c r="Q2888">
        <v>8</v>
      </c>
      <c r="R2888">
        <v>8</v>
      </c>
      <c r="S2888">
        <v>1</v>
      </c>
      <c r="T2888">
        <v>2</v>
      </c>
      <c r="U2888" t="b">
        <v>1</v>
      </c>
      <c r="V2888" t="s">
        <v>1089</v>
      </c>
      <c r="W2888" t="s">
        <v>4479</v>
      </c>
      <c r="X2888" t="s">
        <v>14722</v>
      </c>
      <c r="Y2888">
        <v>26</v>
      </c>
      <c r="Z2888">
        <v>26</v>
      </c>
      <c r="AA2888">
        <v>8</v>
      </c>
      <c r="AB2888">
        <v>8</v>
      </c>
      <c r="AC2888">
        <v>32</v>
      </c>
    </row>
    <row r="2889" spans="1:29">
      <c r="A2889">
        <v>3204</v>
      </c>
      <c r="B2889" t="s">
        <v>805</v>
      </c>
      <c r="C2889" t="s">
        <v>4539</v>
      </c>
      <c r="J2889" t="s">
        <v>1436</v>
      </c>
      <c r="K2889">
        <v>0</v>
      </c>
      <c r="N2889" t="b">
        <v>1</v>
      </c>
      <c r="O2889" t="b">
        <v>0</v>
      </c>
      <c r="P2889" t="b">
        <v>0</v>
      </c>
      <c r="Q2889">
        <v>8</v>
      </c>
      <c r="R2889">
        <v>2</v>
      </c>
      <c r="S2889">
        <v>1</v>
      </c>
      <c r="T2889">
        <v>2</v>
      </c>
      <c r="U2889" t="b">
        <v>1</v>
      </c>
      <c r="V2889" t="s">
        <v>1089</v>
      </c>
      <c r="W2889" t="s">
        <v>4479</v>
      </c>
      <c r="X2889" t="s">
        <v>14802</v>
      </c>
      <c r="Y2889">
        <v>27</v>
      </c>
      <c r="Z2889">
        <v>27</v>
      </c>
      <c r="AA2889">
        <v>4</v>
      </c>
      <c r="AB2889">
        <v>4</v>
      </c>
      <c r="AC2889">
        <v>32</v>
      </c>
    </row>
    <row r="2890" spans="1:29">
      <c r="A2890">
        <v>3205</v>
      </c>
      <c r="B2890" t="s">
        <v>805</v>
      </c>
      <c r="C2890" t="s">
        <v>4540</v>
      </c>
      <c r="J2890" t="s">
        <v>1436</v>
      </c>
      <c r="K2890">
        <v>0</v>
      </c>
      <c r="N2890" t="b">
        <v>1</v>
      </c>
      <c r="O2890" t="b">
        <v>0</v>
      </c>
      <c r="P2890" t="b">
        <v>0</v>
      </c>
      <c r="Q2890">
        <v>8</v>
      </c>
      <c r="R2890">
        <v>8</v>
      </c>
      <c r="S2890">
        <v>1</v>
      </c>
      <c r="T2890">
        <v>2</v>
      </c>
      <c r="U2890" t="b">
        <v>1</v>
      </c>
      <c r="V2890" t="s">
        <v>1089</v>
      </c>
      <c r="W2890" t="s">
        <v>4479</v>
      </c>
      <c r="X2890" t="s">
        <v>15394</v>
      </c>
      <c r="Y2890">
        <v>30</v>
      </c>
      <c r="Z2890">
        <v>30</v>
      </c>
      <c r="AA2890">
        <v>2</v>
      </c>
      <c r="AB2890">
        <v>2</v>
      </c>
      <c r="AC2890">
        <v>32</v>
      </c>
    </row>
    <row r="2891" spans="1:29">
      <c r="A2891">
        <v>3206</v>
      </c>
      <c r="B2891" t="s">
        <v>805</v>
      </c>
      <c r="C2891" t="s">
        <v>4541</v>
      </c>
      <c r="J2891" t="s">
        <v>1436</v>
      </c>
      <c r="K2891">
        <v>0</v>
      </c>
      <c r="N2891" t="b">
        <v>1</v>
      </c>
      <c r="O2891" t="b">
        <v>0</v>
      </c>
      <c r="P2891" t="b">
        <v>0</v>
      </c>
      <c r="Q2891">
        <v>8</v>
      </c>
      <c r="R2891">
        <v>8</v>
      </c>
      <c r="S2891">
        <v>1</v>
      </c>
      <c r="T2891">
        <v>2</v>
      </c>
      <c r="U2891" t="b">
        <v>1</v>
      </c>
      <c r="V2891" t="s">
        <v>1089</v>
      </c>
      <c r="W2891" t="s">
        <v>4479</v>
      </c>
      <c r="X2891" t="s">
        <v>14806</v>
      </c>
      <c r="Y2891">
        <v>30</v>
      </c>
      <c r="Z2891">
        <v>30</v>
      </c>
      <c r="AA2891">
        <v>4</v>
      </c>
      <c r="AB2891">
        <v>4</v>
      </c>
      <c r="AC2891">
        <v>32</v>
      </c>
    </row>
    <row r="2892" spans="1:29">
      <c r="A2892">
        <v>3207</v>
      </c>
      <c r="B2892" t="s">
        <v>805</v>
      </c>
      <c r="C2892" t="s">
        <v>4542</v>
      </c>
      <c r="J2892" t="s">
        <v>1436</v>
      </c>
      <c r="K2892">
        <v>0</v>
      </c>
      <c r="N2892" t="b">
        <v>1</v>
      </c>
      <c r="O2892" t="b">
        <v>0</v>
      </c>
      <c r="P2892" t="b">
        <v>0</v>
      </c>
      <c r="Q2892">
        <v>8</v>
      </c>
      <c r="R2892">
        <v>8</v>
      </c>
      <c r="S2892">
        <v>1</v>
      </c>
      <c r="T2892">
        <v>2</v>
      </c>
      <c r="U2892" t="b">
        <v>1</v>
      </c>
      <c r="V2892" t="s">
        <v>1089</v>
      </c>
      <c r="W2892" t="s">
        <v>4479</v>
      </c>
      <c r="X2892" t="s">
        <v>14622</v>
      </c>
      <c r="Y2892">
        <v>30</v>
      </c>
      <c r="Z2892">
        <v>30</v>
      </c>
      <c r="AA2892">
        <v>5</v>
      </c>
      <c r="AB2892">
        <v>5</v>
      </c>
      <c r="AC2892">
        <v>32</v>
      </c>
    </row>
    <row r="2893" spans="1:29">
      <c r="A2893">
        <v>3208</v>
      </c>
      <c r="B2893" t="s">
        <v>805</v>
      </c>
      <c r="C2893" t="s">
        <v>4543</v>
      </c>
      <c r="J2893" t="s">
        <v>1436</v>
      </c>
      <c r="K2893">
        <v>0</v>
      </c>
      <c r="N2893" t="b">
        <v>1</v>
      </c>
      <c r="O2893" t="b">
        <v>0</v>
      </c>
      <c r="P2893" t="b">
        <v>0</v>
      </c>
      <c r="Q2893">
        <v>8</v>
      </c>
      <c r="R2893">
        <v>8</v>
      </c>
      <c r="S2893">
        <v>1</v>
      </c>
      <c r="T2893">
        <v>2</v>
      </c>
      <c r="U2893" t="b">
        <v>1</v>
      </c>
      <c r="V2893" t="s">
        <v>1089</v>
      </c>
      <c r="W2893" t="s">
        <v>4479</v>
      </c>
      <c r="X2893" t="s">
        <v>15395</v>
      </c>
      <c r="Y2893">
        <v>31</v>
      </c>
      <c r="Z2893">
        <v>31</v>
      </c>
      <c r="AA2893">
        <v>2</v>
      </c>
      <c r="AB2893">
        <v>2</v>
      </c>
      <c r="AC2893">
        <v>32</v>
      </c>
    </row>
    <row r="2894" spans="1:29">
      <c r="A2894">
        <v>3209</v>
      </c>
      <c r="B2894" t="s">
        <v>805</v>
      </c>
      <c r="C2894" t="s">
        <v>4544</v>
      </c>
      <c r="J2894" t="s">
        <v>1436</v>
      </c>
      <c r="K2894">
        <v>0</v>
      </c>
      <c r="N2894" t="b">
        <v>1</v>
      </c>
      <c r="O2894" t="b">
        <v>0</v>
      </c>
      <c r="P2894" t="b">
        <v>0</v>
      </c>
      <c r="Q2894">
        <v>8</v>
      </c>
      <c r="R2894">
        <v>8</v>
      </c>
      <c r="S2894">
        <v>1</v>
      </c>
      <c r="T2894">
        <v>2</v>
      </c>
      <c r="U2894" t="b">
        <v>1</v>
      </c>
      <c r="V2894" t="s">
        <v>1089</v>
      </c>
      <c r="W2894" t="s">
        <v>4479</v>
      </c>
      <c r="X2894" t="s">
        <v>14807</v>
      </c>
      <c r="Y2894">
        <v>31</v>
      </c>
      <c r="Z2894">
        <v>31</v>
      </c>
      <c r="AA2894">
        <v>4</v>
      </c>
      <c r="AB2894">
        <v>4</v>
      </c>
      <c r="AC2894">
        <v>32</v>
      </c>
    </row>
    <row r="2895" spans="1:29">
      <c r="A2895">
        <v>3210</v>
      </c>
      <c r="B2895" t="s">
        <v>805</v>
      </c>
      <c r="C2895" t="s">
        <v>4545</v>
      </c>
      <c r="J2895" t="s">
        <v>1436</v>
      </c>
      <c r="K2895">
        <v>0</v>
      </c>
      <c r="N2895" t="b">
        <v>1</v>
      </c>
      <c r="O2895" t="b">
        <v>0</v>
      </c>
      <c r="P2895" t="b">
        <v>0</v>
      </c>
      <c r="Q2895">
        <v>8</v>
      </c>
      <c r="R2895">
        <v>8</v>
      </c>
      <c r="S2895">
        <v>1</v>
      </c>
      <c r="T2895">
        <v>2</v>
      </c>
      <c r="U2895" t="b">
        <v>1</v>
      </c>
      <c r="V2895" t="s">
        <v>1089</v>
      </c>
      <c r="W2895" t="s">
        <v>4479</v>
      </c>
      <c r="X2895" t="s">
        <v>14808</v>
      </c>
      <c r="Y2895">
        <v>31</v>
      </c>
      <c r="Z2895">
        <v>31</v>
      </c>
      <c r="AA2895">
        <v>5</v>
      </c>
      <c r="AB2895">
        <v>5</v>
      </c>
      <c r="AC2895">
        <v>32</v>
      </c>
    </row>
    <row r="2896" spans="1:29">
      <c r="A2896">
        <v>3211</v>
      </c>
      <c r="B2896" t="s">
        <v>805</v>
      </c>
      <c r="C2896" t="s">
        <v>4546</v>
      </c>
      <c r="J2896" t="s">
        <v>1436</v>
      </c>
      <c r="K2896">
        <v>0</v>
      </c>
      <c r="N2896" t="b">
        <v>1</v>
      </c>
      <c r="O2896" t="b">
        <v>0</v>
      </c>
      <c r="P2896" t="b">
        <v>0</v>
      </c>
      <c r="Q2896">
        <v>8</v>
      </c>
      <c r="R2896">
        <v>8</v>
      </c>
      <c r="S2896">
        <v>1</v>
      </c>
      <c r="T2896">
        <v>2</v>
      </c>
      <c r="U2896" t="b">
        <v>1</v>
      </c>
      <c r="V2896" t="s">
        <v>1089</v>
      </c>
      <c r="W2896" t="s">
        <v>4479</v>
      </c>
      <c r="X2896" t="s">
        <v>15396</v>
      </c>
      <c r="Y2896">
        <v>32</v>
      </c>
      <c r="Z2896">
        <v>32</v>
      </c>
      <c r="AA2896">
        <v>2</v>
      </c>
      <c r="AB2896">
        <v>2</v>
      </c>
      <c r="AC2896">
        <v>32</v>
      </c>
    </row>
    <row r="2897" spans="1:29">
      <c r="A2897">
        <v>3212</v>
      </c>
      <c r="B2897" t="s">
        <v>805</v>
      </c>
      <c r="C2897" t="s">
        <v>4547</v>
      </c>
      <c r="J2897" t="s">
        <v>1436</v>
      </c>
      <c r="K2897">
        <v>0</v>
      </c>
      <c r="N2897" t="b">
        <v>1</v>
      </c>
      <c r="O2897" t="b">
        <v>0</v>
      </c>
      <c r="P2897" t="b">
        <v>0</v>
      </c>
      <c r="Q2897">
        <v>8</v>
      </c>
      <c r="R2897">
        <v>8</v>
      </c>
      <c r="S2897">
        <v>1</v>
      </c>
      <c r="T2897">
        <v>2</v>
      </c>
      <c r="U2897" t="b">
        <v>1</v>
      </c>
      <c r="V2897" t="s">
        <v>1089</v>
      </c>
      <c r="W2897" t="s">
        <v>4479</v>
      </c>
      <c r="X2897" t="s">
        <v>14830</v>
      </c>
      <c r="Y2897">
        <v>32</v>
      </c>
      <c r="Z2897">
        <v>32</v>
      </c>
      <c r="AA2897">
        <v>4</v>
      </c>
      <c r="AB2897">
        <v>4</v>
      </c>
      <c r="AC2897">
        <v>32</v>
      </c>
    </row>
    <row r="2898" spans="1:29">
      <c r="A2898">
        <v>3213</v>
      </c>
      <c r="B2898" t="s">
        <v>805</v>
      </c>
      <c r="C2898" t="s">
        <v>4548</v>
      </c>
      <c r="J2898" t="s">
        <v>1436</v>
      </c>
      <c r="K2898">
        <v>0</v>
      </c>
      <c r="N2898" t="b">
        <v>1</v>
      </c>
      <c r="O2898" t="b">
        <v>0</v>
      </c>
      <c r="P2898" t="b">
        <v>0</v>
      </c>
      <c r="Q2898">
        <v>8</v>
      </c>
      <c r="R2898">
        <v>8</v>
      </c>
      <c r="S2898">
        <v>1</v>
      </c>
      <c r="T2898">
        <v>2</v>
      </c>
      <c r="U2898" t="b">
        <v>1</v>
      </c>
      <c r="V2898" t="s">
        <v>1089</v>
      </c>
      <c r="W2898" t="s">
        <v>4479</v>
      </c>
      <c r="X2898" t="s">
        <v>14831</v>
      </c>
      <c r="Y2898">
        <v>32</v>
      </c>
      <c r="Z2898">
        <v>32</v>
      </c>
      <c r="AA2898">
        <v>5</v>
      </c>
      <c r="AB2898">
        <v>5</v>
      </c>
      <c r="AC2898">
        <v>32</v>
      </c>
    </row>
    <row r="2899" spans="1:29">
      <c r="A2899">
        <v>3214</v>
      </c>
      <c r="B2899" t="s">
        <v>805</v>
      </c>
      <c r="C2899" t="s">
        <v>4549</v>
      </c>
      <c r="J2899" t="s">
        <v>1436</v>
      </c>
      <c r="K2899">
        <v>0</v>
      </c>
      <c r="N2899" t="b">
        <v>1</v>
      </c>
      <c r="O2899" t="b">
        <v>0</v>
      </c>
      <c r="P2899" t="b">
        <v>0</v>
      </c>
      <c r="Q2899">
        <v>8</v>
      </c>
      <c r="R2899">
        <v>8</v>
      </c>
      <c r="S2899">
        <v>1</v>
      </c>
      <c r="T2899">
        <v>2</v>
      </c>
      <c r="U2899" t="b">
        <v>1</v>
      </c>
      <c r="V2899" t="s">
        <v>1089</v>
      </c>
      <c r="W2899" t="s">
        <v>4479</v>
      </c>
      <c r="X2899" t="s">
        <v>15398</v>
      </c>
      <c r="Y2899">
        <v>33</v>
      </c>
      <c r="Z2899">
        <v>33</v>
      </c>
      <c r="AA2899">
        <v>2</v>
      </c>
      <c r="AB2899">
        <v>2</v>
      </c>
      <c r="AC2899">
        <v>32</v>
      </c>
    </row>
    <row r="2900" spans="1:29">
      <c r="A2900">
        <v>3215</v>
      </c>
      <c r="B2900" t="s">
        <v>805</v>
      </c>
      <c r="C2900" t="s">
        <v>4550</v>
      </c>
      <c r="J2900" t="s">
        <v>1436</v>
      </c>
      <c r="K2900">
        <v>0</v>
      </c>
      <c r="N2900" t="b">
        <v>1</v>
      </c>
      <c r="O2900" t="b">
        <v>0</v>
      </c>
      <c r="P2900" t="b">
        <v>0</v>
      </c>
      <c r="Q2900">
        <v>8</v>
      </c>
      <c r="R2900">
        <v>8</v>
      </c>
      <c r="S2900">
        <v>1</v>
      </c>
      <c r="T2900">
        <v>2</v>
      </c>
      <c r="U2900" t="b">
        <v>1</v>
      </c>
      <c r="V2900" t="s">
        <v>1089</v>
      </c>
      <c r="W2900" t="s">
        <v>4479</v>
      </c>
      <c r="X2900" t="s">
        <v>14832</v>
      </c>
      <c r="Y2900">
        <v>33</v>
      </c>
      <c r="Z2900">
        <v>33</v>
      </c>
      <c r="AA2900">
        <v>4</v>
      </c>
      <c r="AB2900">
        <v>4</v>
      </c>
      <c r="AC2900">
        <v>32</v>
      </c>
    </row>
    <row r="2901" spans="1:29">
      <c r="A2901">
        <v>3216</v>
      </c>
      <c r="B2901" t="s">
        <v>805</v>
      </c>
      <c r="C2901" t="s">
        <v>4551</v>
      </c>
      <c r="J2901" t="s">
        <v>1436</v>
      </c>
      <c r="K2901">
        <v>0</v>
      </c>
      <c r="N2901" t="b">
        <v>1</v>
      </c>
      <c r="O2901" t="b">
        <v>0</v>
      </c>
      <c r="P2901" t="b">
        <v>0</v>
      </c>
      <c r="Q2901">
        <v>8</v>
      </c>
      <c r="R2901">
        <v>8</v>
      </c>
      <c r="S2901">
        <v>1</v>
      </c>
      <c r="T2901">
        <v>2</v>
      </c>
      <c r="U2901" t="b">
        <v>1</v>
      </c>
      <c r="V2901" t="s">
        <v>1089</v>
      </c>
      <c r="W2901" t="s">
        <v>4479</v>
      </c>
      <c r="X2901" t="s">
        <v>14833</v>
      </c>
      <c r="Y2901">
        <v>33</v>
      </c>
      <c r="Z2901">
        <v>33</v>
      </c>
      <c r="AA2901">
        <v>5</v>
      </c>
      <c r="AB2901">
        <v>5</v>
      </c>
      <c r="AC2901">
        <v>32</v>
      </c>
    </row>
    <row r="2902" spans="1:29">
      <c r="A2902">
        <v>3217</v>
      </c>
      <c r="B2902" t="s">
        <v>805</v>
      </c>
      <c r="C2902" t="s">
        <v>4552</v>
      </c>
      <c r="J2902" t="s">
        <v>1436</v>
      </c>
      <c r="K2902">
        <v>0</v>
      </c>
      <c r="N2902" t="b">
        <v>1</v>
      </c>
      <c r="O2902" t="b">
        <v>0</v>
      </c>
      <c r="P2902" t="b">
        <v>0</v>
      </c>
      <c r="Q2902">
        <v>8</v>
      </c>
      <c r="R2902">
        <v>8</v>
      </c>
      <c r="S2902">
        <v>1</v>
      </c>
      <c r="T2902">
        <v>2</v>
      </c>
      <c r="U2902" t="b">
        <v>1</v>
      </c>
      <c r="V2902" t="s">
        <v>1089</v>
      </c>
      <c r="W2902" t="s">
        <v>4479</v>
      </c>
      <c r="X2902" t="s">
        <v>15400</v>
      </c>
      <c r="Y2902">
        <v>34</v>
      </c>
      <c r="Z2902">
        <v>34</v>
      </c>
      <c r="AA2902">
        <v>2</v>
      </c>
      <c r="AB2902">
        <v>2</v>
      </c>
      <c r="AC2902">
        <v>32</v>
      </c>
    </row>
    <row r="2903" spans="1:29">
      <c r="A2903">
        <v>3218</v>
      </c>
      <c r="B2903" t="s">
        <v>805</v>
      </c>
      <c r="C2903" t="s">
        <v>4553</v>
      </c>
      <c r="J2903" t="s">
        <v>1436</v>
      </c>
      <c r="K2903">
        <v>0</v>
      </c>
      <c r="N2903" t="b">
        <v>1</v>
      </c>
      <c r="O2903" t="b">
        <v>0</v>
      </c>
      <c r="P2903" t="b">
        <v>0</v>
      </c>
      <c r="Q2903">
        <v>8</v>
      </c>
      <c r="R2903">
        <v>8</v>
      </c>
      <c r="S2903">
        <v>1</v>
      </c>
      <c r="T2903">
        <v>2</v>
      </c>
      <c r="U2903" t="b">
        <v>1</v>
      </c>
      <c r="V2903" t="s">
        <v>1089</v>
      </c>
      <c r="W2903" t="s">
        <v>4479</v>
      </c>
      <c r="X2903" t="s">
        <v>14834</v>
      </c>
      <c r="Y2903">
        <v>34</v>
      </c>
      <c r="Z2903">
        <v>34</v>
      </c>
      <c r="AA2903">
        <v>4</v>
      </c>
      <c r="AB2903">
        <v>4</v>
      </c>
      <c r="AC2903">
        <v>32</v>
      </c>
    </row>
    <row r="2904" spans="1:29">
      <c r="A2904">
        <v>3219</v>
      </c>
      <c r="B2904" t="s">
        <v>805</v>
      </c>
      <c r="C2904" t="s">
        <v>4554</v>
      </c>
      <c r="J2904" t="s">
        <v>1436</v>
      </c>
      <c r="K2904">
        <v>0</v>
      </c>
      <c r="N2904" t="b">
        <v>1</v>
      </c>
      <c r="O2904" t="b">
        <v>0</v>
      </c>
      <c r="P2904" t="b">
        <v>0</v>
      </c>
      <c r="Q2904">
        <v>8</v>
      </c>
      <c r="R2904">
        <v>8</v>
      </c>
      <c r="S2904">
        <v>1</v>
      </c>
      <c r="T2904">
        <v>2</v>
      </c>
      <c r="U2904" t="b">
        <v>1</v>
      </c>
      <c r="V2904" t="s">
        <v>1089</v>
      </c>
      <c r="W2904" t="s">
        <v>4479</v>
      </c>
      <c r="X2904" t="s">
        <v>14835</v>
      </c>
      <c r="Y2904">
        <v>34</v>
      </c>
      <c r="Z2904">
        <v>34</v>
      </c>
      <c r="AA2904">
        <v>5</v>
      </c>
      <c r="AB2904">
        <v>5</v>
      </c>
      <c r="AC2904">
        <v>32</v>
      </c>
    </row>
    <row r="2905" spans="1:29">
      <c r="A2905">
        <v>3220</v>
      </c>
      <c r="B2905" t="s">
        <v>805</v>
      </c>
      <c r="C2905" t="s">
        <v>4555</v>
      </c>
      <c r="J2905" t="s">
        <v>1436</v>
      </c>
      <c r="K2905">
        <v>0</v>
      </c>
      <c r="N2905" t="b">
        <v>1</v>
      </c>
      <c r="O2905" t="b">
        <v>0</v>
      </c>
      <c r="P2905" t="b">
        <v>0</v>
      </c>
      <c r="Q2905">
        <v>8</v>
      </c>
      <c r="R2905">
        <v>8</v>
      </c>
      <c r="S2905">
        <v>1</v>
      </c>
      <c r="T2905">
        <v>2</v>
      </c>
      <c r="U2905" t="b">
        <v>1</v>
      </c>
      <c r="V2905" t="s">
        <v>1089</v>
      </c>
      <c r="W2905" t="s">
        <v>4479</v>
      </c>
      <c r="X2905" t="s">
        <v>15401</v>
      </c>
      <c r="Y2905">
        <v>35</v>
      </c>
      <c r="Z2905">
        <v>35</v>
      </c>
      <c r="AA2905">
        <v>2</v>
      </c>
      <c r="AB2905">
        <v>2</v>
      </c>
      <c r="AC2905">
        <v>32</v>
      </c>
    </row>
    <row r="2906" spans="1:29">
      <c r="A2906">
        <v>3221</v>
      </c>
      <c r="B2906" t="s">
        <v>805</v>
      </c>
      <c r="C2906" t="s">
        <v>4556</v>
      </c>
      <c r="J2906" t="s">
        <v>1436</v>
      </c>
      <c r="K2906">
        <v>0</v>
      </c>
      <c r="N2906" t="b">
        <v>1</v>
      </c>
      <c r="O2906" t="b">
        <v>0</v>
      </c>
      <c r="P2906" t="b">
        <v>0</v>
      </c>
      <c r="Q2906">
        <v>8</v>
      </c>
      <c r="R2906">
        <v>8</v>
      </c>
      <c r="S2906">
        <v>1</v>
      </c>
      <c r="T2906">
        <v>2</v>
      </c>
      <c r="U2906" t="b">
        <v>1</v>
      </c>
      <c r="V2906" t="s">
        <v>1089</v>
      </c>
      <c r="W2906" t="s">
        <v>4479</v>
      </c>
      <c r="X2906" t="s">
        <v>14810</v>
      </c>
      <c r="Y2906">
        <v>35</v>
      </c>
      <c r="Z2906">
        <v>35</v>
      </c>
      <c r="AA2906">
        <v>4</v>
      </c>
      <c r="AB2906">
        <v>4</v>
      </c>
      <c r="AC2906">
        <v>32</v>
      </c>
    </row>
    <row r="2907" spans="1:29">
      <c r="A2907">
        <v>3222</v>
      </c>
      <c r="B2907" t="s">
        <v>805</v>
      </c>
      <c r="C2907" t="s">
        <v>4557</v>
      </c>
      <c r="J2907" t="s">
        <v>1436</v>
      </c>
      <c r="K2907">
        <v>0</v>
      </c>
      <c r="N2907" t="b">
        <v>1</v>
      </c>
      <c r="O2907" t="b">
        <v>0</v>
      </c>
      <c r="P2907" t="b">
        <v>0</v>
      </c>
      <c r="Q2907">
        <v>8</v>
      </c>
      <c r="R2907">
        <v>8</v>
      </c>
      <c r="S2907">
        <v>1</v>
      </c>
      <c r="T2907">
        <v>2</v>
      </c>
      <c r="U2907" t="b">
        <v>1</v>
      </c>
      <c r="V2907" t="s">
        <v>1089</v>
      </c>
      <c r="W2907" t="s">
        <v>4479</v>
      </c>
      <c r="X2907" t="s">
        <v>14811</v>
      </c>
      <c r="Y2907">
        <v>35</v>
      </c>
      <c r="Z2907">
        <v>35</v>
      </c>
      <c r="AA2907">
        <v>5</v>
      </c>
      <c r="AB2907">
        <v>5</v>
      </c>
      <c r="AC2907">
        <v>32</v>
      </c>
    </row>
    <row r="2908" spans="1:29">
      <c r="A2908">
        <v>3223</v>
      </c>
      <c r="B2908" t="s">
        <v>805</v>
      </c>
      <c r="C2908" t="s">
        <v>4558</v>
      </c>
      <c r="J2908" t="s">
        <v>1436</v>
      </c>
      <c r="K2908">
        <v>0</v>
      </c>
      <c r="N2908" t="b">
        <v>1</v>
      </c>
      <c r="O2908" t="b">
        <v>0</v>
      </c>
      <c r="P2908" t="b">
        <v>0</v>
      </c>
      <c r="Q2908">
        <v>8</v>
      </c>
      <c r="R2908">
        <v>8</v>
      </c>
      <c r="S2908">
        <v>1</v>
      </c>
      <c r="T2908">
        <v>2</v>
      </c>
      <c r="U2908" t="b">
        <v>1</v>
      </c>
      <c r="V2908" t="s">
        <v>1089</v>
      </c>
      <c r="W2908" t="s">
        <v>4479</v>
      </c>
      <c r="X2908" t="s">
        <v>15402</v>
      </c>
      <c r="Y2908">
        <v>36</v>
      </c>
      <c r="Z2908">
        <v>36</v>
      </c>
      <c r="AA2908">
        <v>2</v>
      </c>
      <c r="AB2908">
        <v>2</v>
      </c>
      <c r="AC2908">
        <v>32</v>
      </c>
    </row>
    <row r="2909" spans="1:29">
      <c r="A2909">
        <v>3224</v>
      </c>
      <c r="B2909" t="s">
        <v>805</v>
      </c>
      <c r="C2909" t="s">
        <v>4559</v>
      </c>
      <c r="J2909" t="s">
        <v>1436</v>
      </c>
      <c r="K2909">
        <v>0</v>
      </c>
      <c r="N2909" t="b">
        <v>1</v>
      </c>
      <c r="O2909" t="b">
        <v>0</v>
      </c>
      <c r="P2909" t="b">
        <v>0</v>
      </c>
      <c r="Q2909">
        <v>8</v>
      </c>
      <c r="R2909">
        <v>8</v>
      </c>
      <c r="S2909">
        <v>1</v>
      </c>
      <c r="T2909">
        <v>2</v>
      </c>
      <c r="U2909" t="b">
        <v>1</v>
      </c>
      <c r="V2909" t="s">
        <v>1089</v>
      </c>
      <c r="W2909" t="s">
        <v>4479</v>
      </c>
      <c r="X2909" t="s">
        <v>14812</v>
      </c>
      <c r="Y2909">
        <v>36</v>
      </c>
      <c r="Z2909">
        <v>36</v>
      </c>
      <c r="AA2909">
        <v>4</v>
      </c>
      <c r="AB2909">
        <v>4</v>
      </c>
      <c r="AC2909">
        <v>32</v>
      </c>
    </row>
    <row r="2910" spans="1:29">
      <c r="A2910">
        <v>3225</v>
      </c>
      <c r="B2910" t="s">
        <v>805</v>
      </c>
      <c r="C2910" t="s">
        <v>4560</v>
      </c>
      <c r="J2910" t="s">
        <v>1436</v>
      </c>
      <c r="K2910">
        <v>0</v>
      </c>
      <c r="N2910" t="b">
        <v>1</v>
      </c>
      <c r="O2910" t="b">
        <v>0</v>
      </c>
      <c r="P2910" t="b">
        <v>0</v>
      </c>
      <c r="Q2910">
        <v>8</v>
      </c>
      <c r="R2910">
        <v>8</v>
      </c>
      <c r="S2910">
        <v>1</v>
      </c>
      <c r="T2910">
        <v>2</v>
      </c>
      <c r="U2910" t="b">
        <v>1</v>
      </c>
      <c r="V2910" t="s">
        <v>1089</v>
      </c>
      <c r="W2910" t="s">
        <v>4479</v>
      </c>
      <c r="X2910" t="s">
        <v>14813</v>
      </c>
      <c r="Y2910">
        <v>36</v>
      </c>
      <c r="Z2910">
        <v>36</v>
      </c>
      <c r="AA2910">
        <v>5</v>
      </c>
      <c r="AB2910">
        <v>5</v>
      </c>
      <c r="AC2910">
        <v>32</v>
      </c>
    </row>
    <row r="2911" spans="1:29">
      <c r="A2911">
        <v>3226</v>
      </c>
      <c r="B2911" t="s">
        <v>805</v>
      </c>
      <c r="C2911" t="s">
        <v>4561</v>
      </c>
      <c r="J2911" t="s">
        <v>1436</v>
      </c>
      <c r="K2911">
        <v>0</v>
      </c>
      <c r="N2911" t="b">
        <v>1</v>
      </c>
      <c r="O2911" t="b">
        <v>0</v>
      </c>
      <c r="P2911" t="b">
        <v>0</v>
      </c>
      <c r="Q2911">
        <v>8</v>
      </c>
      <c r="R2911">
        <v>8</v>
      </c>
      <c r="S2911">
        <v>1</v>
      </c>
      <c r="T2911">
        <v>2</v>
      </c>
      <c r="U2911" t="b">
        <v>1</v>
      </c>
      <c r="V2911" t="s">
        <v>1089</v>
      </c>
      <c r="W2911" t="s">
        <v>4479</v>
      </c>
      <c r="X2911" t="s">
        <v>15403</v>
      </c>
      <c r="Y2911">
        <v>37</v>
      </c>
      <c r="Z2911">
        <v>37</v>
      </c>
      <c r="AA2911">
        <v>2</v>
      </c>
      <c r="AB2911">
        <v>2</v>
      </c>
      <c r="AC2911">
        <v>32</v>
      </c>
    </row>
    <row r="2912" spans="1:29">
      <c r="A2912">
        <v>3227</v>
      </c>
      <c r="B2912" t="s">
        <v>805</v>
      </c>
      <c r="C2912" t="s">
        <v>4562</v>
      </c>
      <c r="J2912" t="s">
        <v>1436</v>
      </c>
      <c r="K2912">
        <v>0</v>
      </c>
      <c r="N2912" t="b">
        <v>1</v>
      </c>
      <c r="O2912" t="b">
        <v>0</v>
      </c>
      <c r="P2912" t="b">
        <v>0</v>
      </c>
      <c r="Q2912">
        <v>8</v>
      </c>
      <c r="R2912">
        <v>8</v>
      </c>
      <c r="S2912">
        <v>1</v>
      </c>
      <c r="T2912">
        <v>2</v>
      </c>
      <c r="U2912" t="b">
        <v>1</v>
      </c>
      <c r="V2912" t="s">
        <v>1089</v>
      </c>
      <c r="W2912" t="s">
        <v>4479</v>
      </c>
      <c r="X2912" t="s">
        <v>15404</v>
      </c>
      <c r="Y2912">
        <v>37</v>
      </c>
      <c r="Z2912">
        <v>37</v>
      </c>
      <c r="AA2912">
        <v>4</v>
      </c>
      <c r="AB2912">
        <v>4</v>
      </c>
      <c r="AC2912">
        <v>32</v>
      </c>
    </row>
    <row r="2913" spans="1:29">
      <c r="A2913">
        <v>3228</v>
      </c>
      <c r="B2913" t="s">
        <v>805</v>
      </c>
      <c r="C2913" t="s">
        <v>4563</v>
      </c>
      <c r="J2913" t="s">
        <v>1436</v>
      </c>
      <c r="K2913">
        <v>0</v>
      </c>
      <c r="N2913" t="b">
        <v>1</v>
      </c>
      <c r="O2913" t="b">
        <v>0</v>
      </c>
      <c r="P2913" t="b">
        <v>0</v>
      </c>
      <c r="Q2913">
        <v>8</v>
      </c>
      <c r="R2913">
        <v>8</v>
      </c>
      <c r="S2913">
        <v>1</v>
      </c>
      <c r="T2913">
        <v>2</v>
      </c>
      <c r="U2913" t="b">
        <v>1</v>
      </c>
      <c r="V2913" t="s">
        <v>1089</v>
      </c>
      <c r="W2913" t="s">
        <v>4479</v>
      </c>
      <c r="X2913" t="s">
        <v>15635</v>
      </c>
      <c r="Y2913">
        <v>37</v>
      </c>
      <c r="Z2913">
        <v>37</v>
      </c>
      <c r="AA2913">
        <v>5</v>
      </c>
      <c r="AB2913">
        <v>5</v>
      </c>
      <c r="AC2913">
        <v>32</v>
      </c>
    </row>
    <row r="2914" spans="1:29">
      <c r="A2914">
        <v>3229</v>
      </c>
      <c r="B2914" t="s">
        <v>805</v>
      </c>
      <c r="C2914" t="s">
        <v>4564</v>
      </c>
      <c r="J2914" t="s">
        <v>1436</v>
      </c>
      <c r="K2914">
        <v>0</v>
      </c>
      <c r="N2914" t="b">
        <v>1</v>
      </c>
      <c r="O2914" t="b">
        <v>0</v>
      </c>
      <c r="P2914" t="b">
        <v>0</v>
      </c>
      <c r="Q2914">
        <v>8</v>
      </c>
      <c r="R2914">
        <v>8</v>
      </c>
      <c r="S2914">
        <v>1</v>
      </c>
      <c r="T2914">
        <v>2</v>
      </c>
      <c r="U2914" t="b">
        <v>1</v>
      </c>
      <c r="V2914" t="s">
        <v>1089</v>
      </c>
      <c r="W2914" t="s">
        <v>4479</v>
      </c>
      <c r="X2914" t="s">
        <v>15405</v>
      </c>
      <c r="Y2914">
        <v>38</v>
      </c>
      <c r="Z2914">
        <v>38</v>
      </c>
      <c r="AA2914">
        <v>2</v>
      </c>
      <c r="AB2914">
        <v>2</v>
      </c>
      <c r="AC2914">
        <v>32</v>
      </c>
    </row>
    <row r="2915" spans="1:29">
      <c r="A2915">
        <v>3230</v>
      </c>
      <c r="B2915" t="s">
        <v>805</v>
      </c>
      <c r="C2915" t="s">
        <v>4565</v>
      </c>
      <c r="J2915" t="s">
        <v>1436</v>
      </c>
      <c r="K2915">
        <v>0</v>
      </c>
      <c r="N2915" t="b">
        <v>1</v>
      </c>
      <c r="O2915" t="b">
        <v>0</v>
      </c>
      <c r="P2915" t="b">
        <v>0</v>
      </c>
      <c r="Q2915">
        <v>8</v>
      </c>
      <c r="R2915">
        <v>8</v>
      </c>
      <c r="S2915">
        <v>1</v>
      </c>
      <c r="T2915">
        <v>2</v>
      </c>
      <c r="U2915" t="b">
        <v>1</v>
      </c>
      <c r="V2915" t="s">
        <v>1089</v>
      </c>
      <c r="W2915" t="s">
        <v>4479</v>
      </c>
      <c r="X2915" t="s">
        <v>14814</v>
      </c>
      <c r="Y2915">
        <v>38</v>
      </c>
      <c r="Z2915">
        <v>38</v>
      </c>
      <c r="AA2915">
        <v>4</v>
      </c>
      <c r="AB2915">
        <v>4</v>
      </c>
      <c r="AC2915">
        <v>32</v>
      </c>
    </row>
    <row r="2916" spans="1:29">
      <c r="A2916">
        <v>3231</v>
      </c>
      <c r="B2916" t="s">
        <v>805</v>
      </c>
      <c r="C2916" t="s">
        <v>4566</v>
      </c>
      <c r="J2916" t="s">
        <v>1436</v>
      </c>
      <c r="K2916">
        <v>0</v>
      </c>
      <c r="N2916" t="b">
        <v>1</v>
      </c>
      <c r="O2916" t="b">
        <v>0</v>
      </c>
      <c r="P2916" t="b">
        <v>0</v>
      </c>
      <c r="Q2916">
        <v>8</v>
      </c>
      <c r="R2916">
        <v>8</v>
      </c>
      <c r="S2916">
        <v>1</v>
      </c>
      <c r="T2916">
        <v>2</v>
      </c>
      <c r="U2916" t="b">
        <v>1</v>
      </c>
      <c r="V2916" t="s">
        <v>1089</v>
      </c>
      <c r="W2916" t="s">
        <v>4479</v>
      </c>
      <c r="X2916" t="s">
        <v>14732</v>
      </c>
      <c r="Y2916">
        <v>38</v>
      </c>
      <c r="Z2916">
        <v>38</v>
      </c>
      <c r="AA2916">
        <v>5</v>
      </c>
      <c r="AB2916">
        <v>5</v>
      </c>
      <c r="AC2916">
        <v>32</v>
      </c>
    </row>
    <row r="2917" spans="1:29">
      <c r="A2917">
        <v>3232</v>
      </c>
      <c r="B2917" t="s">
        <v>805</v>
      </c>
      <c r="C2917" t="s">
        <v>4567</v>
      </c>
      <c r="J2917" t="s">
        <v>1436</v>
      </c>
      <c r="K2917">
        <v>0</v>
      </c>
      <c r="N2917" t="b">
        <v>1</v>
      </c>
      <c r="O2917" t="b">
        <v>0</v>
      </c>
      <c r="P2917" t="b">
        <v>0</v>
      </c>
      <c r="Q2917">
        <v>8</v>
      </c>
      <c r="R2917">
        <v>8</v>
      </c>
      <c r="S2917">
        <v>1</v>
      </c>
      <c r="T2917">
        <v>2</v>
      </c>
      <c r="U2917" t="b">
        <v>1</v>
      </c>
      <c r="V2917" t="s">
        <v>1089</v>
      </c>
      <c r="W2917" t="s">
        <v>4479</v>
      </c>
      <c r="X2917" t="s">
        <v>15407</v>
      </c>
      <c r="Y2917">
        <v>39</v>
      </c>
      <c r="Z2917">
        <v>39</v>
      </c>
      <c r="AA2917">
        <v>2</v>
      </c>
      <c r="AB2917">
        <v>2</v>
      </c>
      <c r="AC2917">
        <v>32</v>
      </c>
    </row>
    <row r="2918" spans="1:29">
      <c r="A2918">
        <v>3233</v>
      </c>
      <c r="B2918" t="s">
        <v>805</v>
      </c>
      <c r="C2918" t="s">
        <v>4568</v>
      </c>
      <c r="J2918" t="s">
        <v>1436</v>
      </c>
      <c r="K2918">
        <v>0</v>
      </c>
      <c r="N2918" t="b">
        <v>1</v>
      </c>
      <c r="O2918" t="b">
        <v>0</v>
      </c>
      <c r="P2918" t="b">
        <v>0</v>
      </c>
      <c r="Q2918">
        <v>8</v>
      </c>
      <c r="R2918">
        <v>8</v>
      </c>
      <c r="S2918">
        <v>1</v>
      </c>
      <c r="T2918">
        <v>2</v>
      </c>
      <c r="U2918" t="b">
        <v>1</v>
      </c>
      <c r="V2918" t="s">
        <v>1089</v>
      </c>
      <c r="W2918" t="s">
        <v>4479</v>
      </c>
      <c r="X2918" t="s">
        <v>14815</v>
      </c>
      <c r="Y2918">
        <v>39</v>
      </c>
      <c r="Z2918">
        <v>39</v>
      </c>
      <c r="AA2918">
        <v>4</v>
      </c>
      <c r="AB2918">
        <v>4</v>
      </c>
      <c r="AC2918">
        <v>32</v>
      </c>
    </row>
    <row r="2919" spans="1:29">
      <c r="A2919">
        <v>3234</v>
      </c>
      <c r="B2919" t="s">
        <v>805</v>
      </c>
      <c r="C2919" t="s">
        <v>4569</v>
      </c>
      <c r="J2919" t="s">
        <v>1436</v>
      </c>
      <c r="K2919">
        <v>0</v>
      </c>
      <c r="N2919" t="b">
        <v>1</v>
      </c>
      <c r="O2919" t="b">
        <v>0</v>
      </c>
      <c r="P2919" t="b">
        <v>0</v>
      </c>
      <c r="Q2919">
        <v>8</v>
      </c>
      <c r="R2919">
        <v>8</v>
      </c>
      <c r="S2919">
        <v>1</v>
      </c>
      <c r="T2919">
        <v>2</v>
      </c>
      <c r="U2919" t="b">
        <v>1</v>
      </c>
      <c r="V2919" t="s">
        <v>1089</v>
      </c>
      <c r="W2919" t="s">
        <v>4479</v>
      </c>
      <c r="X2919" t="s">
        <v>14733</v>
      </c>
      <c r="Y2919">
        <v>39</v>
      </c>
      <c r="Z2919">
        <v>39</v>
      </c>
      <c r="AA2919">
        <v>5</v>
      </c>
      <c r="AB2919">
        <v>5</v>
      </c>
      <c r="AC2919">
        <v>32</v>
      </c>
    </row>
    <row r="2920" spans="1:29">
      <c r="A2920">
        <v>3235</v>
      </c>
      <c r="B2920" t="s">
        <v>805</v>
      </c>
      <c r="C2920" t="s">
        <v>4570</v>
      </c>
      <c r="J2920" t="s">
        <v>1436</v>
      </c>
      <c r="K2920">
        <v>0</v>
      </c>
      <c r="N2920" t="b">
        <v>1</v>
      </c>
      <c r="O2920" t="b">
        <v>0</v>
      </c>
      <c r="P2920" t="b">
        <v>0</v>
      </c>
      <c r="Q2920">
        <v>8</v>
      </c>
      <c r="R2920">
        <v>8</v>
      </c>
      <c r="S2920">
        <v>1</v>
      </c>
      <c r="T2920">
        <v>2</v>
      </c>
      <c r="U2920" t="b">
        <v>1</v>
      </c>
      <c r="V2920" t="s">
        <v>1089</v>
      </c>
      <c r="W2920" t="s">
        <v>4479</v>
      </c>
      <c r="X2920" t="s">
        <v>15409</v>
      </c>
      <c r="Y2920">
        <v>40</v>
      </c>
      <c r="Z2920">
        <v>40</v>
      </c>
      <c r="AA2920">
        <v>2</v>
      </c>
      <c r="AB2920">
        <v>2</v>
      </c>
      <c r="AC2920">
        <v>32</v>
      </c>
    </row>
    <row r="2921" spans="1:29">
      <c r="A2921">
        <v>3236</v>
      </c>
      <c r="B2921" t="s">
        <v>805</v>
      </c>
      <c r="C2921" t="s">
        <v>4571</v>
      </c>
      <c r="J2921" t="s">
        <v>1436</v>
      </c>
      <c r="K2921">
        <v>0</v>
      </c>
      <c r="N2921" t="b">
        <v>1</v>
      </c>
      <c r="O2921" t="b">
        <v>0</v>
      </c>
      <c r="P2921" t="b">
        <v>0</v>
      </c>
      <c r="Q2921">
        <v>8</v>
      </c>
      <c r="R2921">
        <v>8</v>
      </c>
      <c r="S2921">
        <v>1</v>
      </c>
      <c r="T2921">
        <v>2</v>
      </c>
      <c r="U2921" t="b">
        <v>1</v>
      </c>
      <c r="V2921" t="s">
        <v>1089</v>
      </c>
      <c r="W2921" t="s">
        <v>4479</v>
      </c>
      <c r="X2921" t="s">
        <v>14816</v>
      </c>
      <c r="Y2921">
        <v>40</v>
      </c>
      <c r="Z2921">
        <v>40</v>
      </c>
      <c r="AA2921">
        <v>4</v>
      </c>
      <c r="AB2921">
        <v>4</v>
      </c>
      <c r="AC2921">
        <v>32</v>
      </c>
    </row>
    <row r="2922" spans="1:29">
      <c r="A2922">
        <v>3237</v>
      </c>
      <c r="B2922" t="s">
        <v>805</v>
      </c>
      <c r="C2922" t="s">
        <v>4572</v>
      </c>
      <c r="J2922" t="s">
        <v>1436</v>
      </c>
      <c r="K2922">
        <v>0</v>
      </c>
      <c r="N2922" t="b">
        <v>1</v>
      </c>
      <c r="O2922" t="b">
        <v>0</v>
      </c>
      <c r="P2922" t="b">
        <v>0</v>
      </c>
      <c r="Q2922">
        <v>8</v>
      </c>
      <c r="R2922">
        <v>8</v>
      </c>
      <c r="S2922">
        <v>1</v>
      </c>
      <c r="T2922">
        <v>2</v>
      </c>
      <c r="U2922" t="b">
        <v>1</v>
      </c>
      <c r="V2922" t="s">
        <v>1089</v>
      </c>
      <c r="W2922" t="s">
        <v>4479</v>
      </c>
      <c r="X2922" t="s">
        <v>14553</v>
      </c>
      <c r="Y2922">
        <v>40</v>
      </c>
      <c r="Z2922">
        <v>40</v>
      </c>
      <c r="AA2922">
        <v>5</v>
      </c>
      <c r="AB2922">
        <v>5</v>
      </c>
      <c r="AC2922">
        <v>32</v>
      </c>
    </row>
    <row r="2923" spans="1:29">
      <c r="A2923">
        <v>3238</v>
      </c>
      <c r="B2923" t="s">
        <v>805</v>
      </c>
      <c r="C2923" t="s">
        <v>4573</v>
      </c>
      <c r="J2923" t="s">
        <v>1436</v>
      </c>
      <c r="K2923">
        <v>0</v>
      </c>
      <c r="N2923" t="b">
        <v>1</v>
      </c>
      <c r="O2923" t="b">
        <v>0</v>
      </c>
      <c r="P2923" t="b">
        <v>0</v>
      </c>
      <c r="Q2923">
        <v>8</v>
      </c>
      <c r="R2923">
        <v>8</v>
      </c>
      <c r="S2923">
        <v>1</v>
      </c>
      <c r="T2923">
        <v>2</v>
      </c>
      <c r="U2923" t="b">
        <v>1</v>
      </c>
      <c r="V2923" t="s">
        <v>1089</v>
      </c>
      <c r="W2923" t="s">
        <v>4479</v>
      </c>
      <c r="X2923" t="s">
        <v>15371</v>
      </c>
      <c r="Y2923">
        <v>41</v>
      </c>
      <c r="Z2923">
        <v>41</v>
      </c>
      <c r="AA2923">
        <v>2</v>
      </c>
      <c r="AB2923">
        <v>2</v>
      </c>
      <c r="AC2923">
        <v>32</v>
      </c>
    </row>
    <row r="2924" spans="1:29">
      <c r="A2924">
        <v>3239</v>
      </c>
      <c r="B2924" t="s">
        <v>805</v>
      </c>
      <c r="C2924" t="s">
        <v>4574</v>
      </c>
      <c r="J2924" t="s">
        <v>1436</v>
      </c>
      <c r="K2924">
        <v>0</v>
      </c>
      <c r="N2924" t="b">
        <v>1</v>
      </c>
      <c r="O2924" t="b">
        <v>0</v>
      </c>
      <c r="P2924" t="b">
        <v>0</v>
      </c>
      <c r="Q2924">
        <v>8</v>
      </c>
      <c r="R2924">
        <v>8</v>
      </c>
      <c r="S2924">
        <v>1</v>
      </c>
      <c r="T2924">
        <v>2</v>
      </c>
      <c r="U2924" t="b">
        <v>1</v>
      </c>
      <c r="V2924" t="s">
        <v>1089</v>
      </c>
      <c r="W2924" t="s">
        <v>4479</v>
      </c>
      <c r="X2924" t="s">
        <v>14817</v>
      </c>
      <c r="Y2924">
        <v>41</v>
      </c>
      <c r="Z2924">
        <v>41</v>
      </c>
      <c r="AA2924">
        <v>4</v>
      </c>
      <c r="AB2924">
        <v>4</v>
      </c>
      <c r="AC2924">
        <v>32</v>
      </c>
    </row>
    <row r="2925" spans="1:29">
      <c r="A2925">
        <v>3240</v>
      </c>
      <c r="B2925" t="s">
        <v>805</v>
      </c>
      <c r="C2925" t="s">
        <v>4575</v>
      </c>
      <c r="J2925" t="s">
        <v>1436</v>
      </c>
      <c r="K2925">
        <v>0</v>
      </c>
      <c r="N2925" t="b">
        <v>1</v>
      </c>
      <c r="O2925" t="b">
        <v>0</v>
      </c>
      <c r="P2925" t="b">
        <v>0</v>
      </c>
      <c r="Q2925">
        <v>8</v>
      </c>
      <c r="R2925">
        <v>8</v>
      </c>
      <c r="S2925">
        <v>1</v>
      </c>
      <c r="T2925">
        <v>2</v>
      </c>
      <c r="U2925" t="b">
        <v>1</v>
      </c>
      <c r="V2925" t="s">
        <v>1089</v>
      </c>
      <c r="W2925" t="s">
        <v>4479</v>
      </c>
      <c r="X2925" t="s">
        <v>14554</v>
      </c>
      <c r="Y2925">
        <v>41</v>
      </c>
      <c r="Z2925">
        <v>41</v>
      </c>
      <c r="AA2925">
        <v>5</v>
      </c>
      <c r="AB2925">
        <v>5</v>
      </c>
      <c r="AC2925">
        <v>32</v>
      </c>
    </row>
    <row r="2926" spans="1:29">
      <c r="A2926">
        <v>3241</v>
      </c>
      <c r="B2926" t="s">
        <v>805</v>
      </c>
      <c r="C2926" t="s">
        <v>4576</v>
      </c>
      <c r="J2926" t="s">
        <v>1462</v>
      </c>
      <c r="K2926">
        <v>0</v>
      </c>
      <c r="N2926" t="b">
        <v>1</v>
      </c>
      <c r="O2926" t="b">
        <v>0</v>
      </c>
      <c r="P2926" t="b">
        <v>0</v>
      </c>
      <c r="Q2926">
        <v>8</v>
      </c>
      <c r="R2926">
        <v>8</v>
      </c>
      <c r="S2926">
        <v>1</v>
      </c>
      <c r="T2926">
        <v>2</v>
      </c>
      <c r="U2926" t="b">
        <v>1</v>
      </c>
      <c r="V2926" t="s">
        <v>1089</v>
      </c>
      <c r="W2926" t="s">
        <v>4479</v>
      </c>
      <c r="X2926" t="s">
        <v>14637</v>
      </c>
      <c r="Y2926">
        <v>30</v>
      </c>
      <c r="Z2926">
        <v>30</v>
      </c>
      <c r="AA2926">
        <v>7</v>
      </c>
      <c r="AB2926">
        <v>7</v>
      </c>
      <c r="AC2926">
        <v>32</v>
      </c>
    </row>
    <row r="2927" spans="1:29">
      <c r="A2927">
        <v>3242</v>
      </c>
      <c r="B2927" t="s">
        <v>805</v>
      </c>
      <c r="C2927" t="s">
        <v>4577</v>
      </c>
      <c r="J2927" t="s">
        <v>1462</v>
      </c>
      <c r="K2927">
        <v>0</v>
      </c>
      <c r="N2927" t="b">
        <v>1</v>
      </c>
      <c r="O2927" t="b">
        <v>0</v>
      </c>
      <c r="P2927" t="b">
        <v>0</v>
      </c>
      <c r="Q2927">
        <v>8</v>
      </c>
      <c r="R2927">
        <v>8</v>
      </c>
      <c r="S2927">
        <v>1</v>
      </c>
      <c r="T2927">
        <v>2</v>
      </c>
      <c r="U2927" t="b">
        <v>1</v>
      </c>
      <c r="V2927" t="s">
        <v>1089</v>
      </c>
      <c r="W2927" t="s">
        <v>4479</v>
      </c>
      <c r="X2927" t="s">
        <v>14770</v>
      </c>
      <c r="Y2927">
        <v>31</v>
      </c>
      <c r="Z2927">
        <v>31</v>
      </c>
      <c r="AA2927">
        <v>7</v>
      </c>
      <c r="AB2927">
        <v>7</v>
      </c>
      <c r="AC2927">
        <v>32</v>
      </c>
    </row>
    <row r="2928" spans="1:29">
      <c r="A2928">
        <v>3243</v>
      </c>
      <c r="B2928" t="s">
        <v>805</v>
      </c>
      <c r="C2928" t="s">
        <v>4578</v>
      </c>
      <c r="J2928" t="s">
        <v>1462</v>
      </c>
      <c r="K2928">
        <v>0</v>
      </c>
      <c r="N2928" t="b">
        <v>1</v>
      </c>
      <c r="O2928" t="b">
        <v>0</v>
      </c>
      <c r="P2928" t="b">
        <v>0</v>
      </c>
      <c r="Q2928">
        <v>8</v>
      </c>
      <c r="R2928">
        <v>8</v>
      </c>
      <c r="S2928">
        <v>1</v>
      </c>
      <c r="T2928">
        <v>2</v>
      </c>
      <c r="U2928" t="b">
        <v>1</v>
      </c>
      <c r="V2928" t="s">
        <v>1089</v>
      </c>
      <c r="W2928" t="s">
        <v>4479</v>
      </c>
      <c r="X2928" t="s">
        <v>14771</v>
      </c>
      <c r="Y2928">
        <v>32</v>
      </c>
      <c r="Z2928">
        <v>32</v>
      </c>
      <c r="AA2928">
        <v>7</v>
      </c>
      <c r="AB2928">
        <v>7</v>
      </c>
      <c r="AC2928">
        <v>32</v>
      </c>
    </row>
    <row r="2929" spans="1:29">
      <c r="A2929">
        <v>3244</v>
      </c>
      <c r="B2929" t="s">
        <v>805</v>
      </c>
      <c r="C2929" t="s">
        <v>4579</v>
      </c>
      <c r="J2929" t="s">
        <v>1462</v>
      </c>
      <c r="K2929">
        <v>0</v>
      </c>
      <c r="N2929" t="b">
        <v>1</v>
      </c>
      <c r="O2929" t="b">
        <v>0</v>
      </c>
      <c r="P2929" t="b">
        <v>0</v>
      </c>
      <c r="Q2929">
        <v>8</v>
      </c>
      <c r="R2929">
        <v>8</v>
      </c>
      <c r="S2929">
        <v>1</v>
      </c>
      <c r="T2929">
        <v>2</v>
      </c>
      <c r="U2929" t="b">
        <v>1</v>
      </c>
      <c r="V2929" t="s">
        <v>1089</v>
      </c>
      <c r="W2929" t="s">
        <v>4479</v>
      </c>
      <c r="X2929" t="s">
        <v>14772</v>
      </c>
      <c r="Y2929">
        <v>33</v>
      </c>
      <c r="Z2929">
        <v>33</v>
      </c>
      <c r="AA2929">
        <v>7</v>
      </c>
      <c r="AB2929">
        <v>7</v>
      </c>
      <c r="AC2929">
        <v>32</v>
      </c>
    </row>
    <row r="2930" spans="1:29">
      <c r="A2930">
        <v>3245</v>
      </c>
      <c r="B2930" t="s">
        <v>805</v>
      </c>
      <c r="C2930" t="s">
        <v>4580</v>
      </c>
      <c r="J2930" t="s">
        <v>1462</v>
      </c>
      <c r="K2930">
        <v>0</v>
      </c>
      <c r="N2930" t="b">
        <v>1</v>
      </c>
      <c r="O2930" t="b">
        <v>0</v>
      </c>
      <c r="P2930" t="b">
        <v>0</v>
      </c>
      <c r="Q2930">
        <v>8</v>
      </c>
      <c r="R2930">
        <v>8</v>
      </c>
      <c r="S2930">
        <v>1</v>
      </c>
      <c r="T2930">
        <v>2</v>
      </c>
      <c r="U2930" t="b">
        <v>1</v>
      </c>
      <c r="V2930" t="s">
        <v>1089</v>
      </c>
      <c r="W2930" t="s">
        <v>4479</v>
      </c>
      <c r="X2930" t="s">
        <v>14775</v>
      </c>
      <c r="Y2930">
        <v>34</v>
      </c>
      <c r="Z2930">
        <v>34</v>
      </c>
      <c r="AA2930">
        <v>7</v>
      </c>
      <c r="AB2930">
        <v>7</v>
      </c>
      <c r="AC2930">
        <v>32</v>
      </c>
    </row>
    <row r="2931" spans="1:29">
      <c r="A2931">
        <v>3246</v>
      </c>
      <c r="B2931" t="s">
        <v>805</v>
      </c>
      <c r="C2931" t="s">
        <v>4581</v>
      </c>
      <c r="J2931" t="s">
        <v>1462</v>
      </c>
      <c r="K2931">
        <v>0</v>
      </c>
      <c r="N2931" t="b">
        <v>1</v>
      </c>
      <c r="O2931" t="b">
        <v>0</v>
      </c>
      <c r="P2931" t="b">
        <v>0</v>
      </c>
      <c r="Q2931">
        <v>8</v>
      </c>
      <c r="R2931">
        <v>8</v>
      </c>
      <c r="S2931">
        <v>1</v>
      </c>
      <c r="T2931">
        <v>2</v>
      </c>
      <c r="U2931" t="b">
        <v>1</v>
      </c>
      <c r="V2931" t="s">
        <v>1089</v>
      </c>
      <c r="W2931" t="s">
        <v>4479</v>
      </c>
      <c r="X2931" t="s">
        <v>14776</v>
      </c>
      <c r="Y2931">
        <v>35</v>
      </c>
      <c r="Z2931">
        <v>35</v>
      </c>
      <c r="AA2931">
        <v>7</v>
      </c>
      <c r="AB2931">
        <v>7</v>
      </c>
      <c r="AC2931">
        <v>32</v>
      </c>
    </row>
    <row r="2932" spans="1:29">
      <c r="A2932">
        <v>3247</v>
      </c>
      <c r="B2932" t="s">
        <v>805</v>
      </c>
      <c r="C2932" t="s">
        <v>4582</v>
      </c>
      <c r="J2932" t="s">
        <v>1462</v>
      </c>
      <c r="K2932">
        <v>0</v>
      </c>
      <c r="N2932" t="b">
        <v>1</v>
      </c>
      <c r="O2932" t="b">
        <v>0</v>
      </c>
      <c r="P2932" t="b">
        <v>0</v>
      </c>
      <c r="Q2932">
        <v>8</v>
      </c>
      <c r="R2932">
        <v>8</v>
      </c>
      <c r="S2932">
        <v>1</v>
      </c>
      <c r="T2932">
        <v>2</v>
      </c>
      <c r="U2932" t="b">
        <v>1</v>
      </c>
      <c r="V2932" t="s">
        <v>1089</v>
      </c>
      <c r="W2932" t="s">
        <v>4479</v>
      </c>
      <c r="X2932" t="s">
        <v>14777</v>
      </c>
      <c r="Y2932">
        <v>36</v>
      </c>
      <c r="Z2932">
        <v>36</v>
      </c>
      <c r="AA2932">
        <v>7</v>
      </c>
      <c r="AB2932">
        <v>7</v>
      </c>
      <c r="AC2932">
        <v>32</v>
      </c>
    </row>
    <row r="2933" spans="1:29">
      <c r="A2933">
        <v>3248</v>
      </c>
      <c r="B2933" t="s">
        <v>805</v>
      </c>
      <c r="C2933" t="s">
        <v>4583</v>
      </c>
      <c r="J2933" t="s">
        <v>1462</v>
      </c>
      <c r="K2933">
        <v>0</v>
      </c>
      <c r="N2933" t="b">
        <v>1</v>
      </c>
      <c r="O2933" t="b">
        <v>0</v>
      </c>
      <c r="P2933" t="b">
        <v>0</v>
      </c>
      <c r="Q2933">
        <v>8</v>
      </c>
      <c r="R2933">
        <v>8</v>
      </c>
      <c r="S2933">
        <v>1</v>
      </c>
      <c r="T2933">
        <v>2</v>
      </c>
      <c r="U2933" t="b">
        <v>1</v>
      </c>
      <c r="V2933" t="s">
        <v>1089</v>
      </c>
      <c r="W2933" t="s">
        <v>4479</v>
      </c>
      <c r="X2933" t="s">
        <v>14664</v>
      </c>
      <c r="Y2933">
        <v>37</v>
      </c>
      <c r="Z2933">
        <v>37</v>
      </c>
      <c r="AA2933">
        <v>7</v>
      </c>
      <c r="AB2933">
        <v>7</v>
      </c>
      <c r="AC2933">
        <v>32</v>
      </c>
    </row>
    <row r="2934" spans="1:29">
      <c r="A2934">
        <v>3249</v>
      </c>
      <c r="B2934" t="s">
        <v>805</v>
      </c>
      <c r="C2934" t="s">
        <v>4584</v>
      </c>
      <c r="J2934" t="s">
        <v>1462</v>
      </c>
      <c r="K2934">
        <v>0</v>
      </c>
      <c r="N2934" t="b">
        <v>1</v>
      </c>
      <c r="O2934" t="b">
        <v>0</v>
      </c>
      <c r="P2934" t="b">
        <v>0</v>
      </c>
      <c r="Q2934">
        <v>8</v>
      </c>
      <c r="R2934">
        <v>8</v>
      </c>
      <c r="S2934">
        <v>1</v>
      </c>
      <c r="T2934">
        <v>2</v>
      </c>
      <c r="U2934" t="b">
        <v>1</v>
      </c>
      <c r="V2934" t="s">
        <v>1089</v>
      </c>
      <c r="W2934" t="s">
        <v>4479</v>
      </c>
      <c r="X2934" t="s">
        <v>14747</v>
      </c>
      <c r="Y2934">
        <v>38</v>
      </c>
      <c r="Z2934">
        <v>38</v>
      </c>
      <c r="AA2934">
        <v>7</v>
      </c>
      <c r="AB2934">
        <v>7</v>
      </c>
      <c r="AC2934">
        <v>32</v>
      </c>
    </row>
    <row r="2935" spans="1:29">
      <c r="A2935">
        <v>3250</v>
      </c>
      <c r="B2935" t="s">
        <v>805</v>
      </c>
      <c r="C2935" t="s">
        <v>4585</v>
      </c>
      <c r="J2935" t="s">
        <v>1462</v>
      </c>
      <c r="K2935">
        <v>0</v>
      </c>
      <c r="N2935" t="b">
        <v>1</v>
      </c>
      <c r="O2935" t="b">
        <v>0</v>
      </c>
      <c r="P2935" t="b">
        <v>0</v>
      </c>
      <c r="Q2935">
        <v>8</v>
      </c>
      <c r="R2935">
        <v>8</v>
      </c>
      <c r="S2935">
        <v>1</v>
      </c>
      <c r="T2935">
        <v>2</v>
      </c>
      <c r="U2935" t="b">
        <v>1</v>
      </c>
      <c r="V2935" t="s">
        <v>1089</v>
      </c>
      <c r="W2935" t="s">
        <v>4479</v>
      </c>
      <c r="X2935" t="s">
        <v>14667</v>
      </c>
      <c r="Y2935">
        <v>39</v>
      </c>
      <c r="Z2935">
        <v>39</v>
      </c>
      <c r="AA2935">
        <v>7</v>
      </c>
      <c r="AB2935">
        <v>7</v>
      </c>
      <c r="AC2935">
        <v>32</v>
      </c>
    </row>
    <row r="2936" spans="1:29">
      <c r="A2936">
        <v>3251</v>
      </c>
      <c r="B2936" t="s">
        <v>805</v>
      </c>
      <c r="C2936" t="s">
        <v>4586</v>
      </c>
      <c r="J2936" t="s">
        <v>1462</v>
      </c>
      <c r="K2936">
        <v>0</v>
      </c>
      <c r="N2936" t="b">
        <v>1</v>
      </c>
      <c r="O2936" t="b">
        <v>0</v>
      </c>
      <c r="P2936" t="b">
        <v>0</v>
      </c>
      <c r="Q2936">
        <v>8</v>
      </c>
      <c r="R2936">
        <v>8</v>
      </c>
      <c r="S2936">
        <v>1</v>
      </c>
      <c r="T2936">
        <v>2</v>
      </c>
      <c r="U2936" t="b">
        <v>1</v>
      </c>
      <c r="V2936" t="s">
        <v>1089</v>
      </c>
      <c r="W2936" t="s">
        <v>4479</v>
      </c>
      <c r="X2936" t="s">
        <v>14749</v>
      </c>
      <c r="Y2936">
        <v>40</v>
      </c>
      <c r="Z2936">
        <v>40</v>
      </c>
      <c r="AA2936">
        <v>7</v>
      </c>
      <c r="AB2936">
        <v>7</v>
      </c>
      <c r="AC2936">
        <v>32</v>
      </c>
    </row>
    <row r="2937" spans="1:29">
      <c r="A2937">
        <v>3252</v>
      </c>
      <c r="B2937" t="s">
        <v>805</v>
      </c>
      <c r="C2937" t="s">
        <v>4587</v>
      </c>
      <c r="J2937" t="s">
        <v>1462</v>
      </c>
      <c r="K2937">
        <v>0</v>
      </c>
      <c r="N2937" t="b">
        <v>1</v>
      </c>
      <c r="O2937" t="b">
        <v>0</v>
      </c>
      <c r="P2937" t="b">
        <v>0</v>
      </c>
      <c r="Q2937">
        <v>8</v>
      </c>
      <c r="R2937">
        <v>8</v>
      </c>
      <c r="S2937">
        <v>1</v>
      </c>
      <c r="T2937">
        <v>2</v>
      </c>
      <c r="U2937" t="b">
        <v>1</v>
      </c>
      <c r="V2937" t="s">
        <v>1089</v>
      </c>
      <c r="W2937" t="s">
        <v>4479</v>
      </c>
      <c r="X2937" t="s">
        <v>14751</v>
      </c>
      <c r="Y2937">
        <v>41</v>
      </c>
      <c r="Z2937">
        <v>41</v>
      </c>
      <c r="AA2937">
        <v>7</v>
      </c>
      <c r="AB2937">
        <v>7</v>
      </c>
      <c r="AC2937">
        <v>32</v>
      </c>
    </row>
    <row r="2938" spans="1:29">
      <c r="A2938">
        <v>3253</v>
      </c>
      <c r="B2938" t="s">
        <v>805</v>
      </c>
      <c r="C2938" t="s">
        <v>4588</v>
      </c>
      <c r="J2938" t="s">
        <v>1444</v>
      </c>
      <c r="K2938">
        <v>0</v>
      </c>
      <c r="N2938" t="b">
        <v>1</v>
      </c>
      <c r="O2938" t="b">
        <v>0</v>
      </c>
      <c r="P2938" t="b">
        <v>0</v>
      </c>
      <c r="Q2938">
        <v>8</v>
      </c>
      <c r="R2938">
        <v>8</v>
      </c>
      <c r="S2938">
        <v>1</v>
      </c>
      <c r="T2938">
        <v>2</v>
      </c>
      <c r="U2938" t="b">
        <v>1</v>
      </c>
      <c r="V2938" t="s">
        <v>1089</v>
      </c>
      <c r="W2938" t="s">
        <v>4479</v>
      </c>
      <c r="X2938" t="s">
        <v>14643</v>
      </c>
      <c r="Y2938">
        <v>30</v>
      </c>
      <c r="Z2938">
        <v>30</v>
      </c>
      <c r="AA2938">
        <v>8</v>
      </c>
      <c r="AB2938">
        <v>8</v>
      </c>
      <c r="AC2938">
        <v>32</v>
      </c>
    </row>
    <row r="2939" spans="1:29">
      <c r="A2939">
        <v>3254</v>
      </c>
      <c r="B2939" t="s">
        <v>805</v>
      </c>
      <c r="C2939" t="s">
        <v>4589</v>
      </c>
      <c r="J2939" t="s">
        <v>1444</v>
      </c>
      <c r="K2939">
        <v>0</v>
      </c>
      <c r="N2939" t="b">
        <v>1</v>
      </c>
      <c r="O2939" t="b">
        <v>0</v>
      </c>
      <c r="P2939" t="b">
        <v>0</v>
      </c>
      <c r="Q2939">
        <v>8</v>
      </c>
      <c r="R2939">
        <v>8</v>
      </c>
      <c r="S2939">
        <v>1</v>
      </c>
      <c r="T2939">
        <v>2</v>
      </c>
      <c r="U2939" t="b">
        <v>1</v>
      </c>
      <c r="V2939" t="s">
        <v>1089</v>
      </c>
      <c r="W2939" t="s">
        <v>4479</v>
      </c>
      <c r="X2939" t="s">
        <v>14778</v>
      </c>
      <c r="Y2939">
        <v>31</v>
      </c>
      <c r="Z2939">
        <v>31</v>
      </c>
      <c r="AA2939">
        <v>8</v>
      </c>
      <c r="AB2939">
        <v>8</v>
      </c>
      <c r="AC2939">
        <v>32</v>
      </c>
    </row>
    <row r="2940" spans="1:29">
      <c r="A2940">
        <v>3255</v>
      </c>
      <c r="B2940" t="s">
        <v>805</v>
      </c>
      <c r="C2940" t="s">
        <v>4590</v>
      </c>
      <c r="J2940" t="s">
        <v>1444</v>
      </c>
      <c r="K2940">
        <v>0</v>
      </c>
      <c r="N2940" t="b">
        <v>1</v>
      </c>
      <c r="O2940" t="b">
        <v>0</v>
      </c>
      <c r="P2940" t="b">
        <v>0</v>
      </c>
      <c r="Q2940">
        <v>8</v>
      </c>
      <c r="R2940">
        <v>8</v>
      </c>
      <c r="S2940">
        <v>1</v>
      </c>
      <c r="T2940">
        <v>2</v>
      </c>
      <c r="U2940" t="b">
        <v>1</v>
      </c>
      <c r="V2940" t="s">
        <v>1089</v>
      </c>
      <c r="W2940" t="s">
        <v>4479</v>
      </c>
      <c r="X2940" t="s">
        <v>14779</v>
      </c>
      <c r="Y2940">
        <v>32</v>
      </c>
      <c r="Z2940">
        <v>32</v>
      </c>
      <c r="AA2940">
        <v>8</v>
      </c>
      <c r="AB2940">
        <v>8</v>
      </c>
      <c r="AC2940">
        <v>32</v>
      </c>
    </row>
    <row r="2941" spans="1:29">
      <c r="A2941">
        <v>3256</v>
      </c>
      <c r="B2941" t="s">
        <v>805</v>
      </c>
      <c r="C2941" t="s">
        <v>4591</v>
      </c>
      <c r="J2941" t="s">
        <v>1444</v>
      </c>
      <c r="K2941">
        <v>0</v>
      </c>
      <c r="N2941" t="b">
        <v>1</v>
      </c>
      <c r="O2941" t="b">
        <v>0</v>
      </c>
      <c r="P2941" t="b">
        <v>0</v>
      </c>
      <c r="Q2941">
        <v>8</v>
      </c>
      <c r="R2941">
        <v>8</v>
      </c>
      <c r="S2941">
        <v>1</v>
      </c>
      <c r="T2941">
        <v>2</v>
      </c>
      <c r="U2941" t="b">
        <v>1</v>
      </c>
      <c r="V2941" t="s">
        <v>1089</v>
      </c>
      <c r="W2941" t="s">
        <v>4479</v>
      </c>
      <c r="X2941" t="s">
        <v>14773</v>
      </c>
      <c r="Y2941">
        <v>33</v>
      </c>
      <c r="Z2941">
        <v>33</v>
      </c>
      <c r="AA2941">
        <v>8</v>
      </c>
      <c r="AB2941">
        <v>8</v>
      </c>
      <c r="AC2941">
        <v>32</v>
      </c>
    </row>
    <row r="2942" spans="1:29">
      <c r="A2942">
        <v>3257</v>
      </c>
      <c r="B2942" t="s">
        <v>805</v>
      </c>
      <c r="C2942" t="s">
        <v>4592</v>
      </c>
      <c r="J2942" t="s">
        <v>1444</v>
      </c>
      <c r="K2942">
        <v>0</v>
      </c>
      <c r="N2942" t="b">
        <v>1</v>
      </c>
      <c r="O2942" t="b">
        <v>0</v>
      </c>
      <c r="P2942" t="b">
        <v>0</v>
      </c>
      <c r="Q2942">
        <v>8</v>
      </c>
      <c r="R2942">
        <v>8</v>
      </c>
      <c r="S2942">
        <v>1</v>
      </c>
      <c r="T2942">
        <v>2</v>
      </c>
      <c r="U2942" t="b">
        <v>1</v>
      </c>
      <c r="V2942" t="s">
        <v>1089</v>
      </c>
      <c r="W2942" t="s">
        <v>4479</v>
      </c>
      <c r="X2942" t="s">
        <v>14780</v>
      </c>
      <c r="Y2942">
        <v>34</v>
      </c>
      <c r="Z2942">
        <v>34</v>
      </c>
      <c r="AA2942">
        <v>8</v>
      </c>
      <c r="AB2942">
        <v>8</v>
      </c>
      <c r="AC2942">
        <v>32</v>
      </c>
    </row>
    <row r="2943" spans="1:29">
      <c r="A2943">
        <v>3258</v>
      </c>
      <c r="B2943" t="s">
        <v>805</v>
      </c>
      <c r="C2943" t="s">
        <v>4593</v>
      </c>
      <c r="J2943" t="s">
        <v>1444</v>
      </c>
      <c r="K2943">
        <v>0</v>
      </c>
      <c r="N2943" t="b">
        <v>1</v>
      </c>
      <c r="O2943" t="b">
        <v>0</v>
      </c>
      <c r="P2943" t="b">
        <v>0</v>
      </c>
      <c r="Q2943">
        <v>8</v>
      </c>
      <c r="R2943">
        <v>8</v>
      </c>
      <c r="S2943">
        <v>1</v>
      </c>
      <c r="T2943">
        <v>2</v>
      </c>
      <c r="U2943" t="b">
        <v>1</v>
      </c>
      <c r="V2943" t="s">
        <v>1089</v>
      </c>
      <c r="W2943" t="s">
        <v>4479</v>
      </c>
      <c r="X2943" t="s">
        <v>14781</v>
      </c>
      <c r="Y2943">
        <v>35</v>
      </c>
      <c r="Z2943">
        <v>35</v>
      </c>
      <c r="AA2943">
        <v>8</v>
      </c>
      <c r="AB2943">
        <v>8</v>
      </c>
      <c r="AC2943">
        <v>32</v>
      </c>
    </row>
    <row r="2944" spans="1:29">
      <c r="A2944">
        <v>3259</v>
      </c>
      <c r="B2944" t="s">
        <v>805</v>
      </c>
      <c r="C2944" t="s">
        <v>4594</v>
      </c>
      <c r="J2944" t="s">
        <v>1444</v>
      </c>
      <c r="K2944">
        <v>0</v>
      </c>
      <c r="N2944" t="b">
        <v>1</v>
      </c>
      <c r="O2944" t="b">
        <v>0</v>
      </c>
      <c r="P2944" t="b">
        <v>0</v>
      </c>
      <c r="Q2944">
        <v>8</v>
      </c>
      <c r="R2944">
        <v>8</v>
      </c>
      <c r="S2944">
        <v>1</v>
      </c>
      <c r="T2944">
        <v>2</v>
      </c>
      <c r="U2944" t="b">
        <v>1</v>
      </c>
      <c r="V2944" t="s">
        <v>1089</v>
      </c>
      <c r="W2944" t="s">
        <v>4479</v>
      </c>
      <c r="X2944" t="s">
        <v>14782</v>
      </c>
      <c r="Y2944">
        <v>36</v>
      </c>
      <c r="Z2944">
        <v>36</v>
      </c>
      <c r="AA2944">
        <v>8</v>
      </c>
      <c r="AB2944">
        <v>8</v>
      </c>
      <c r="AC2944">
        <v>32</v>
      </c>
    </row>
    <row r="2945" spans="1:29">
      <c r="A2945">
        <v>3260</v>
      </c>
      <c r="B2945" t="s">
        <v>805</v>
      </c>
      <c r="C2945" t="s">
        <v>4595</v>
      </c>
      <c r="J2945" t="s">
        <v>1444</v>
      </c>
      <c r="K2945">
        <v>0</v>
      </c>
      <c r="N2945" t="b">
        <v>1</v>
      </c>
      <c r="O2945" t="b">
        <v>0</v>
      </c>
      <c r="P2945" t="b">
        <v>0</v>
      </c>
      <c r="Q2945">
        <v>8</v>
      </c>
      <c r="R2945">
        <v>8</v>
      </c>
      <c r="S2945">
        <v>1</v>
      </c>
      <c r="T2945">
        <v>2</v>
      </c>
      <c r="U2945" t="b">
        <v>1</v>
      </c>
      <c r="V2945" t="s">
        <v>1089</v>
      </c>
      <c r="W2945" t="s">
        <v>4479</v>
      </c>
      <c r="X2945" t="s">
        <v>14665</v>
      </c>
      <c r="Y2945">
        <v>37</v>
      </c>
      <c r="Z2945">
        <v>37</v>
      </c>
      <c r="AA2945">
        <v>8</v>
      </c>
      <c r="AB2945">
        <v>8</v>
      </c>
      <c r="AC2945">
        <v>32</v>
      </c>
    </row>
    <row r="2946" spans="1:29">
      <c r="A2946">
        <v>3261</v>
      </c>
      <c r="B2946" t="s">
        <v>805</v>
      </c>
      <c r="C2946" t="s">
        <v>4596</v>
      </c>
      <c r="J2946" t="s">
        <v>1444</v>
      </c>
      <c r="K2946">
        <v>0</v>
      </c>
      <c r="N2946" t="b">
        <v>1</v>
      </c>
      <c r="O2946" t="b">
        <v>0</v>
      </c>
      <c r="P2946" t="b">
        <v>0</v>
      </c>
      <c r="Q2946">
        <v>8</v>
      </c>
      <c r="R2946">
        <v>8</v>
      </c>
      <c r="S2946">
        <v>1</v>
      </c>
      <c r="T2946">
        <v>2</v>
      </c>
      <c r="U2946" t="b">
        <v>1</v>
      </c>
      <c r="V2946" t="s">
        <v>1089</v>
      </c>
      <c r="W2946" t="s">
        <v>4479</v>
      </c>
      <c r="X2946" t="s">
        <v>14748</v>
      </c>
      <c r="Y2946">
        <v>38</v>
      </c>
      <c r="Z2946">
        <v>38</v>
      </c>
      <c r="AA2946">
        <v>8</v>
      </c>
      <c r="AB2946">
        <v>8</v>
      </c>
      <c r="AC2946">
        <v>32</v>
      </c>
    </row>
    <row r="2947" spans="1:29">
      <c r="A2947">
        <v>3262</v>
      </c>
      <c r="B2947" t="s">
        <v>805</v>
      </c>
      <c r="C2947" t="s">
        <v>4597</v>
      </c>
      <c r="J2947" t="s">
        <v>1444</v>
      </c>
      <c r="K2947">
        <v>0</v>
      </c>
      <c r="N2947" t="b">
        <v>1</v>
      </c>
      <c r="O2947" t="b">
        <v>0</v>
      </c>
      <c r="P2947" t="b">
        <v>0</v>
      </c>
      <c r="Q2947">
        <v>8</v>
      </c>
      <c r="R2947">
        <v>8</v>
      </c>
      <c r="S2947">
        <v>1</v>
      </c>
      <c r="T2947">
        <v>2</v>
      </c>
      <c r="U2947" t="b">
        <v>1</v>
      </c>
      <c r="V2947" t="s">
        <v>1089</v>
      </c>
      <c r="W2947" t="s">
        <v>4479</v>
      </c>
      <c r="X2947" t="s">
        <v>14445</v>
      </c>
      <c r="Y2947">
        <v>39</v>
      </c>
      <c r="Z2947">
        <v>39</v>
      </c>
      <c r="AA2947">
        <v>8</v>
      </c>
      <c r="AB2947">
        <v>8</v>
      </c>
      <c r="AC2947">
        <v>32</v>
      </c>
    </row>
    <row r="2948" spans="1:29">
      <c r="A2948">
        <v>3263</v>
      </c>
      <c r="B2948" t="s">
        <v>805</v>
      </c>
      <c r="C2948" t="s">
        <v>4598</v>
      </c>
      <c r="J2948" t="s">
        <v>1444</v>
      </c>
      <c r="K2948">
        <v>0</v>
      </c>
      <c r="N2948" t="b">
        <v>1</v>
      </c>
      <c r="O2948" t="b">
        <v>0</v>
      </c>
      <c r="P2948" t="b">
        <v>0</v>
      </c>
      <c r="Q2948">
        <v>8</v>
      </c>
      <c r="R2948">
        <v>8</v>
      </c>
      <c r="S2948">
        <v>1</v>
      </c>
      <c r="T2948">
        <v>2</v>
      </c>
      <c r="U2948" t="b">
        <v>1</v>
      </c>
      <c r="V2948" t="s">
        <v>1089</v>
      </c>
      <c r="W2948" t="s">
        <v>4479</v>
      </c>
      <c r="X2948" t="s">
        <v>14750</v>
      </c>
      <c r="Y2948">
        <v>40</v>
      </c>
      <c r="Z2948">
        <v>40</v>
      </c>
      <c r="AA2948">
        <v>8</v>
      </c>
      <c r="AB2948">
        <v>8</v>
      </c>
      <c r="AC2948">
        <v>32</v>
      </c>
    </row>
    <row r="2949" spans="1:29">
      <c r="A2949">
        <v>3264</v>
      </c>
      <c r="B2949" t="s">
        <v>805</v>
      </c>
      <c r="C2949" t="s">
        <v>4599</v>
      </c>
      <c r="J2949" t="s">
        <v>1444</v>
      </c>
      <c r="K2949">
        <v>0</v>
      </c>
      <c r="N2949" t="b">
        <v>1</v>
      </c>
      <c r="O2949" t="b">
        <v>0</v>
      </c>
      <c r="P2949" t="b">
        <v>0</v>
      </c>
      <c r="Q2949">
        <v>8</v>
      </c>
      <c r="R2949">
        <v>8</v>
      </c>
      <c r="S2949">
        <v>1</v>
      </c>
      <c r="T2949">
        <v>2</v>
      </c>
      <c r="U2949" t="b">
        <v>1</v>
      </c>
      <c r="V2949" t="s">
        <v>1089</v>
      </c>
      <c r="W2949" t="s">
        <v>4479</v>
      </c>
      <c r="X2949" t="s">
        <v>14752</v>
      </c>
      <c r="Y2949">
        <v>41</v>
      </c>
      <c r="Z2949">
        <v>41</v>
      </c>
      <c r="AA2949">
        <v>8</v>
      </c>
      <c r="AB2949">
        <v>8</v>
      </c>
      <c r="AC2949">
        <v>32</v>
      </c>
    </row>
    <row r="2950" spans="1:29">
      <c r="A2950">
        <v>3265</v>
      </c>
      <c r="B2950" t="s">
        <v>805</v>
      </c>
      <c r="C2950" t="s">
        <v>4600</v>
      </c>
      <c r="I2950" t="s">
        <v>4601</v>
      </c>
      <c r="J2950" t="s">
        <v>1436</v>
      </c>
      <c r="K2950">
        <v>0</v>
      </c>
      <c r="N2950" t="b">
        <v>1</v>
      </c>
      <c r="O2950" t="b">
        <v>0</v>
      </c>
      <c r="P2950" t="b">
        <v>0</v>
      </c>
      <c r="Q2950">
        <v>8</v>
      </c>
      <c r="R2950">
        <v>2</v>
      </c>
      <c r="S2950">
        <v>1</v>
      </c>
      <c r="T2950">
        <v>0</v>
      </c>
      <c r="U2950" t="b">
        <v>1</v>
      </c>
      <c r="V2950" t="s">
        <v>1089</v>
      </c>
      <c r="W2950" t="s">
        <v>4479</v>
      </c>
      <c r="X2950" t="s">
        <v>14818</v>
      </c>
      <c r="Y2950">
        <v>42</v>
      </c>
      <c r="Z2950">
        <v>42</v>
      </c>
      <c r="AA2950">
        <v>4</v>
      </c>
      <c r="AB2950">
        <v>4</v>
      </c>
      <c r="AC2950">
        <v>32</v>
      </c>
    </row>
    <row r="2951" spans="1:29">
      <c r="A2951">
        <v>3266</v>
      </c>
      <c r="B2951" t="s">
        <v>805</v>
      </c>
      <c r="C2951" t="s">
        <v>4602</v>
      </c>
      <c r="I2951" t="s">
        <v>597</v>
      </c>
      <c r="J2951" t="s">
        <v>1436</v>
      </c>
      <c r="K2951">
        <v>0</v>
      </c>
      <c r="N2951" t="b">
        <v>1</v>
      </c>
      <c r="O2951" t="b">
        <v>0</v>
      </c>
      <c r="P2951" t="b">
        <v>0</v>
      </c>
      <c r="Q2951">
        <v>8</v>
      </c>
      <c r="R2951">
        <v>1</v>
      </c>
      <c r="S2951">
        <v>1</v>
      </c>
      <c r="T2951">
        <v>0</v>
      </c>
      <c r="U2951" t="b">
        <v>1</v>
      </c>
      <c r="V2951" t="s">
        <v>1089</v>
      </c>
      <c r="W2951" t="s">
        <v>4479</v>
      </c>
      <c r="X2951" t="s">
        <v>14820</v>
      </c>
      <c r="Y2951">
        <v>44</v>
      </c>
      <c r="Z2951">
        <v>44</v>
      </c>
      <c r="AA2951">
        <v>4</v>
      </c>
      <c r="AB2951">
        <v>4</v>
      </c>
      <c r="AC2951">
        <v>32</v>
      </c>
    </row>
    <row r="2952" spans="1:29">
      <c r="A2952">
        <v>3267</v>
      </c>
      <c r="B2952" t="s">
        <v>1503</v>
      </c>
      <c r="C2952" t="s">
        <v>4603</v>
      </c>
      <c r="D2952" t="s">
        <v>4604</v>
      </c>
      <c r="E2952" t="s">
        <v>4605</v>
      </c>
      <c r="U2952" t="b">
        <v>1</v>
      </c>
      <c r="V2952" t="s">
        <v>1090</v>
      </c>
      <c r="W2952" t="s">
        <v>4606</v>
      </c>
      <c r="X2952" t="s">
        <v>15636</v>
      </c>
      <c r="Y2952">
        <v>10</v>
      </c>
      <c r="Z2952">
        <v>11</v>
      </c>
      <c r="AA2952">
        <v>2</v>
      </c>
      <c r="AB2952">
        <v>10</v>
      </c>
      <c r="AC2952">
        <v>33</v>
      </c>
    </row>
    <row r="2953" spans="1:29">
      <c r="A2953">
        <v>3268</v>
      </c>
      <c r="B2953" t="s">
        <v>827</v>
      </c>
      <c r="C2953" t="s">
        <v>4607</v>
      </c>
      <c r="U2953" t="b">
        <v>1</v>
      </c>
      <c r="V2953" t="s">
        <v>1090</v>
      </c>
      <c r="W2953" t="s">
        <v>4606</v>
      </c>
      <c r="X2953" t="s">
        <v>15637</v>
      </c>
      <c r="Y2953">
        <v>10</v>
      </c>
      <c r="Z2953">
        <v>11</v>
      </c>
      <c r="AA2953">
        <v>2</v>
      </c>
      <c r="AB2953">
        <v>9</v>
      </c>
      <c r="AC2953">
        <v>33</v>
      </c>
    </row>
    <row r="2954" spans="1:29">
      <c r="A2954">
        <v>3269</v>
      </c>
      <c r="B2954" t="s">
        <v>1508</v>
      </c>
      <c r="C2954" t="s">
        <v>4608</v>
      </c>
      <c r="U2954" t="b">
        <v>1</v>
      </c>
      <c r="V2954" t="s">
        <v>1090</v>
      </c>
      <c r="W2954" t="s">
        <v>4606</v>
      </c>
      <c r="X2954" t="s">
        <v>15638</v>
      </c>
      <c r="Y2954">
        <v>11</v>
      </c>
      <c r="Z2954">
        <v>11</v>
      </c>
      <c r="AA2954">
        <v>2</v>
      </c>
      <c r="AB2954">
        <v>10</v>
      </c>
      <c r="AC2954">
        <v>33</v>
      </c>
    </row>
    <row r="2955" spans="1:29">
      <c r="A2955">
        <v>3270</v>
      </c>
      <c r="B2955" t="s">
        <v>805</v>
      </c>
      <c r="C2955" t="s">
        <v>4609</v>
      </c>
      <c r="I2955" t="s">
        <v>597</v>
      </c>
      <c r="J2955" t="s">
        <v>1436</v>
      </c>
      <c r="K2955">
        <v>0</v>
      </c>
      <c r="N2955" t="b">
        <v>1</v>
      </c>
      <c r="O2955" t="b">
        <v>0</v>
      </c>
      <c r="P2955" t="b">
        <v>0</v>
      </c>
      <c r="Q2955">
        <v>9</v>
      </c>
      <c r="R2955">
        <v>1</v>
      </c>
      <c r="S2955">
        <v>1</v>
      </c>
      <c r="T2955">
        <v>0</v>
      </c>
      <c r="U2955" t="b">
        <v>1</v>
      </c>
      <c r="V2955" t="s">
        <v>1090</v>
      </c>
      <c r="W2955" t="s">
        <v>4606</v>
      </c>
      <c r="X2955" t="s">
        <v>14520</v>
      </c>
      <c r="Y2955">
        <v>11</v>
      </c>
      <c r="Z2955">
        <v>11</v>
      </c>
      <c r="AA2955">
        <v>5</v>
      </c>
      <c r="AB2955">
        <v>5</v>
      </c>
      <c r="AC2955">
        <v>33</v>
      </c>
    </row>
    <row r="2956" spans="1:29">
      <c r="A2956">
        <v>3274</v>
      </c>
      <c r="B2956" t="s">
        <v>1503</v>
      </c>
      <c r="C2956" t="s">
        <v>4612</v>
      </c>
      <c r="D2956" t="s">
        <v>4610</v>
      </c>
      <c r="E2956" t="s">
        <v>4611</v>
      </c>
      <c r="U2956" t="b">
        <v>1</v>
      </c>
      <c r="V2956" t="s">
        <v>1090</v>
      </c>
      <c r="W2956" t="s">
        <v>4606</v>
      </c>
      <c r="X2956" t="s">
        <v>15639</v>
      </c>
      <c r="Y2956">
        <v>12</v>
      </c>
      <c r="Z2956">
        <v>55</v>
      </c>
      <c r="AA2956">
        <v>2</v>
      </c>
      <c r="AB2956">
        <v>9</v>
      </c>
      <c r="AC2956">
        <v>33</v>
      </c>
    </row>
    <row r="2957" spans="1:29">
      <c r="A2957">
        <v>3275</v>
      </c>
      <c r="B2957" t="s">
        <v>827</v>
      </c>
      <c r="C2957" t="s">
        <v>4613</v>
      </c>
      <c r="U2957" t="b">
        <v>1</v>
      </c>
      <c r="V2957" t="s">
        <v>1090</v>
      </c>
      <c r="W2957" t="s">
        <v>4606</v>
      </c>
      <c r="X2957" t="s">
        <v>15640</v>
      </c>
      <c r="Y2957">
        <v>12</v>
      </c>
      <c r="Z2957">
        <v>55</v>
      </c>
      <c r="AA2957">
        <v>3</v>
      </c>
      <c r="AB2957">
        <v>9</v>
      </c>
      <c r="AC2957">
        <v>33</v>
      </c>
    </row>
    <row r="2958" spans="1:29">
      <c r="A2958">
        <v>3276</v>
      </c>
      <c r="B2958" t="s">
        <v>1508</v>
      </c>
      <c r="C2958" t="s">
        <v>4614</v>
      </c>
      <c r="U2958" t="b">
        <v>1</v>
      </c>
      <c r="V2958" t="s">
        <v>1090</v>
      </c>
      <c r="W2958" t="s">
        <v>4606</v>
      </c>
      <c r="X2958" t="s">
        <v>15641</v>
      </c>
      <c r="Y2958">
        <v>13</v>
      </c>
      <c r="Z2958">
        <v>55</v>
      </c>
      <c r="AA2958">
        <v>2</v>
      </c>
      <c r="AB2958">
        <v>9</v>
      </c>
      <c r="AC2958">
        <v>33</v>
      </c>
    </row>
    <row r="2959" spans="1:29">
      <c r="A2959">
        <v>3293</v>
      </c>
      <c r="B2959" t="s">
        <v>805</v>
      </c>
      <c r="C2959" t="s">
        <v>4625</v>
      </c>
      <c r="J2959" t="s">
        <v>1444</v>
      </c>
      <c r="K2959">
        <v>0</v>
      </c>
      <c r="N2959" t="b">
        <v>1</v>
      </c>
      <c r="O2959" t="b">
        <v>0</v>
      </c>
      <c r="P2959" t="b">
        <v>0</v>
      </c>
      <c r="Q2959">
        <v>1</v>
      </c>
      <c r="R2959">
        <v>2</v>
      </c>
      <c r="S2959">
        <v>1</v>
      </c>
      <c r="T2959">
        <v>2</v>
      </c>
      <c r="U2959" t="b">
        <v>1</v>
      </c>
      <c r="V2959" t="s">
        <v>1090</v>
      </c>
      <c r="W2959" t="s">
        <v>4606</v>
      </c>
      <c r="X2959" t="s">
        <v>14458</v>
      </c>
      <c r="Y2959">
        <v>16</v>
      </c>
      <c r="Z2959">
        <v>16</v>
      </c>
      <c r="AA2959">
        <v>5</v>
      </c>
      <c r="AB2959">
        <v>5</v>
      </c>
      <c r="AC2959">
        <v>33</v>
      </c>
    </row>
    <row r="2960" spans="1:29">
      <c r="A2960">
        <v>3294</v>
      </c>
      <c r="B2960" t="s">
        <v>805</v>
      </c>
      <c r="C2960" t="s">
        <v>4626</v>
      </c>
      <c r="J2960" t="s">
        <v>1444</v>
      </c>
      <c r="K2960">
        <v>0</v>
      </c>
      <c r="N2960" t="b">
        <v>1</v>
      </c>
      <c r="O2960" t="b">
        <v>0</v>
      </c>
      <c r="P2960" t="b">
        <v>0</v>
      </c>
      <c r="Q2960">
        <v>1</v>
      </c>
      <c r="R2960">
        <v>2</v>
      </c>
      <c r="S2960">
        <v>1</v>
      </c>
      <c r="T2960">
        <v>2</v>
      </c>
      <c r="U2960" t="b">
        <v>1</v>
      </c>
      <c r="V2960" t="s">
        <v>1090</v>
      </c>
      <c r="W2960" t="s">
        <v>4606</v>
      </c>
      <c r="X2960" t="s">
        <v>14684</v>
      </c>
      <c r="Y2960">
        <v>17</v>
      </c>
      <c r="Z2960">
        <v>17</v>
      </c>
      <c r="AA2960">
        <v>5</v>
      </c>
      <c r="AB2960">
        <v>5</v>
      </c>
      <c r="AC2960">
        <v>33</v>
      </c>
    </row>
    <row r="2961" spans="1:29">
      <c r="A2961">
        <v>3295</v>
      </c>
      <c r="B2961" t="s">
        <v>805</v>
      </c>
      <c r="C2961" t="s">
        <v>4627</v>
      </c>
      <c r="J2961" t="s">
        <v>1444</v>
      </c>
      <c r="K2961">
        <v>0</v>
      </c>
      <c r="N2961" t="b">
        <v>1</v>
      </c>
      <c r="O2961" t="b">
        <v>0</v>
      </c>
      <c r="P2961" t="b">
        <v>0</v>
      </c>
      <c r="Q2961">
        <v>1</v>
      </c>
      <c r="R2961">
        <v>2</v>
      </c>
      <c r="S2961">
        <v>1</v>
      </c>
      <c r="T2961">
        <v>2</v>
      </c>
      <c r="U2961" t="b">
        <v>1</v>
      </c>
      <c r="V2961" t="s">
        <v>1090</v>
      </c>
      <c r="W2961" t="s">
        <v>4606</v>
      </c>
      <c r="X2961" t="s">
        <v>14687</v>
      </c>
      <c r="Y2961">
        <v>18</v>
      </c>
      <c r="Z2961">
        <v>18</v>
      </c>
      <c r="AA2961">
        <v>5</v>
      </c>
      <c r="AB2961">
        <v>5</v>
      </c>
      <c r="AC2961">
        <v>33</v>
      </c>
    </row>
    <row r="2962" spans="1:29">
      <c r="A2962">
        <v>3296</v>
      </c>
      <c r="B2962" t="s">
        <v>805</v>
      </c>
      <c r="C2962" t="s">
        <v>4628</v>
      </c>
      <c r="J2962" t="s">
        <v>1444</v>
      </c>
      <c r="K2962">
        <v>0</v>
      </c>
      <c r="N2962" t="b">
        <v>1</v>
      </c>
      <c r="O2962" t="b">
        <v>0</v>
      </c>
      <c r="P2962" t="b">
        <v>0</v>
      </c>
      <c r="Q2962">
        <v>1</v>
      </c>
      <c r="R2962">
        <v>2</v>
      </c>
      <c r="S2962">
        <v>1</v>
      </c>
      <c r="T2962">
        <v>2</v>
      </c>
      <c r="U2962" t="b">
        <v>1</v>
      </c>
      <c r="V2962" t="s">
        <v>1090</v>
      </c>
      <c r="W2962" t="s">
        <v>4606</v>
      </c>
      <c r="X2962" t="s">
        <v>14689</v>
      </c>
      <c r="Y2962">
        <v>19</v>
      </c>
      <c r="Z2962">
        <v>19</v>
      </c>
      <c r="AA2962">
        <v>5</v>
      </c>
      <c r="AB2962">
        <v>5</v>
      </c>
      <c r="AC2962">
        <v>33</v>
      </c>
    </row>
    <row r="2963" spans="1:29">
      <c r="A2963">
        <v>3297</v>
      </c>
      <c r="B2963" t="s">
        <v>805</v>
      </c>
      <c r="C2963" t="s">
        <v>4629</v>
      </c>
      <c r="J2963" t="s">
        <v>1444</v>
      </c>
      <c r="K2963">
        <v>0</v>
      </c>
      <c r="N2963" t="b">
        <v>1</v>
      </c>
      <c r="O2963" t="b">
        <v>0</v>
      </c>
      <c r="P2963" t="b">
        <v>0</v>
      </c>
      <c r="Q2963">
        <v>1</v>
      </c>
      <c r="R2963">
        <v>2</v>
      </c>
      <c r="S2963">
        <v>1</v>
      </c>
      <c r="T2963">
        <v>2</v>
      </c>
      <c r="U2963" t="b">
        <v>1</v>
      </c>
      <c r="V2963" t="s">
        <v>1090</v>
      </c>
      <c r="W2963" t="s">
        <v>4606</v>
      </c>
      <c r="X2963" t="s">
        <v>14691</v>
      </c>
      <c r="Y2963">
        <v>20</v>
      </c>
      <c r="Z2963">
        <v>20</v>
      </c>
      <c r="AA2963">
        <v>5</v>
      </c>
      <c r="AB2963">
        <v>5</v>
      </c>
      <c r="AC2963">
        <v>33</v>
      </c>
    </row>
    <row r="2964" spans="1:29">
      <c r="A2964">
        <v>3298</v>
      </c>
      <c r="B2964" t="s">
        <v>805</v>
      </c>
      <c r="C2964" t="s">
        <v>4630</v>
      </c>
      <c r="J2964" t="s">
        <v>1444</v>
      </c>
      <c r="K2964">
        <v>0</v>
      </c>
      <c r="N2964" t="b">
        <v>1</v>
      </c>
      <c r="O2964" t="b">
        <v>0</v>
      </c>
      <c r="P2964" t="b">
        <v>0</v>
      </c>
      <c r="Q2964">
        <v>1</v>
      </c>
      <c r="R2964">
        <v>2</v>
      </c>
      <c r="S2964">
        <v>1</v>
      </c>
      <c r="T2964">
        <v>2</v>
      </c>
      <c r="U2964" t="b">
        <v>1</v>
      </c>
      <c r="V2964" t="s">
        <v>1090</v>
      </c>
      <c r="W2964" t="s">
        <v>4606</v>
      </c>
      <c r="X2964" t="s">
        <v>14471</v>
      </c>
      <c r="Y2964">
        <v>21</v>
      </c>
      <c r="Z2964">
        <v>21</v>
      </c>
      <c r="AA2964">
        <v>5</v>
      </c>
      <c r="AB2964">
        <v>5</v>
      </c>
      <c r="AC2964">
        <v>33</v>
      </c>
    </row>
    <row r="2965" spans="1:29">
      <c r="A2965">
        <v>3299</v>
      </c>
      <c r="B2965" t="s">
        <v>805</v>
      </c>
      <c r="C2965" t="s">
        <v>4631</v>
      </c>
      <c r="J2965" t="s">
        <v>1444</v>
      </c>
      <c r="K2965">
        <v>0</v>
      </c>
      <c r="N2965" t="b">
        <v>1</v>
      </c>
      <c r="O2965" t="b">
        <v>0</v>
      </c>
      <c r="P2965" t="b">
        <v>0</v>
      </c>
      <c r="Q2965">
        <v>1</v>
      </c>
      <c r="R2965">
        <v>2</v>
      </c>
      <c r="S2965">
        <v>1</v>
      </c>
      <c r="T2965">
        <v>2</v>
      </c>
      <c r="U2965" t="b">
        <v>1</v>
      </c>
      <c r="V2965" t="s">
        <v>1090</v>
      </c>
      <c r="W2965" t="s">
        <v>4606</v>
      </c>
      <c r="X2965" t="s">
        <v>14694</v>
      </c>
      <c r="Y2965">
        <v>22</v>
      </c>
      <c r="Z2965">
        <v>22</v>
      </c>
      <c r="AA2965">
        <v>5</v>
      </c>
      <c r="AB2965">
        <v>5</v>
      </c>
      <c r="AC2965">
        <v>33</v>
      </c>
    </row>
    <row r="2966" spans="1:29">
      <c r="A2966">
        <v>3300</v>
      </c>
      <c r="B2966" t="s">
        <v>805</v>
      </c>
      <c r="C2966" t="s">
        <v>4632</v>
      </c>
      <c r="J2966" t="s">
        <v>1444</v>
      </c>
      <c r="K2966">
        <v>0</v>
      </c>
      <c r="N2966" t="b">
        <v>1</v>
      </c>
      <c r="O2966" t="b">
        <v>0</v>
      </c>
      <c r="P2966" t="b">
        <v>0</v>
      </c>
      <c r="Q2966">
        <v>1</v>
      </c>
      <c r="R2966">
        <v>2</v>
      </c>
      <c r="S2966">
        <v>1</v>
      </c>
      <c r="T2966">
        <v>2</v>
      </c>
      <c r="U2966" t="b">
        <v>1</v>
      </c>
      <c r="V2966" t="s">
        <v>1090</v>
      </c>
      <c r="W2966" t="s">
        <v>4606</v>
      </c>
      <c r="X2966" t="s">
        <v>14688</v>
      </c>
      <c r="Y2966">
        <v>18</v>
      </c>
      <c r="Z2966">
        <v>18</v>
      </c>
      <c r="AA2966">
        <v>6</v>
      </c>
      <c r="AB2966">
        <v>6</v>
      </c>
      <c r="AC2966">
        <v>33</v>
      </c>
    </row>
    <row r="2967" spans="1:29">
      <c r="A2967">
        <v>3301</v>
      </c>
      <c r="B2967" t="s">
        <v>805</v>
      </c>
      <c r="C2967" t="s">
        <v>4633</v>
      </c>
      <c r="J2967" t="s">
        <v>1444</v>
      </c>
      <c r="K2967">
        <v>0</v>
      </c>
      <c r="N2967" t="b">
        <v>1</v>
      </c>
      <c r="O2967" t="b">
        <v>0</v>
      </c>
      <c r="P2967" t="b">
        <v>0</v>
      </c>
      <c r="Q2967">
        <v>1</v>
      </c>
      <c r="R2967">
        <v>2</v>
      </c>
      <c r="S2967">
        <v>1</v>
      </c>
      <c r="T2967">
        <v>2</v>
      </c>
      <c r="U2967" t="b">
        <v>1</v>
      </c>
      <c r="V2967" t="s">
        <v>1090</v>
      </c>
      <c r="W2967" t="s">
        <v>4606</v>
      </c>
      <c r="X2967" t="s">
        <v>14448</v>
      </c>
      <c r="Y2967">
        <v>19</v>
      </c>
      <c r="Z2967">
        <v>19</v>
      </c>
      <c r="AA2967">
        <v>6</v>
      </c>
      <c r="AB2967">
        <v>6</v>
      </c>
      <c r="AC2967">
        <v>33</v>
      </c>
    </row>
    <row r="2968" spans="1:29">
      <c r="A2968">
        <v>3302</v>
      </c>
      <c r="B2968" t="s">
        <v>805</v>
      </c>
      <c r="C2968" t="s">
        <v>4634</v>
      </c>
      <c r="J2968" t="s">
        <v>1444</v>
      </c>
      <c r="K2968">
        <v>0</v>
      </c>
      <c r="N2968" t="b">
        <v>1</v>
      </c>
      <c r="O2968" t="b">
        <v>0</v>
      </c>
      <c r="P2968" t="b">
        <v>0</v>
      </c>
      <c r="Q2968">
        <v>1</v>
      </c>
      <c r="R2968">
        <v>2</v>
      </c>
      <c r="S2968">
        <v>1</v>
      </c>
      <c r="T2968">
        <v>2</v>
      </c>
      <c r="U2968" t="b">
        <v>1</v>
      </c>
      <c r="V2968" t="s">
        <v>1090</v>
      </c>
      <c r="W2968" t="s">
        <v>4606</v>
      </c>
      <c r="X2968" t="s">
        <v>14623</v>
      </c>
      <c r="Y2968">
        <v>20</v>
      </c>
      <c r="Z2968">
        <v>20</v>
      </c>
      <c r="AA2968">
        <v>6</v>
      </c>
      <c r="AB2968">
        <v>6</v>
      </c>
      <c r="AC2968">
        <v>33</v>
      </c>
    </row>
    <row r="2969" spans="1:29">
      <c r="A2969">
        <v>3303</v>
      </c>
      <c r="B2969" t="s">
        <v>805</v>
      </c>
      <c r="C2969" t="s">
        <v>4635</v>
      </c>
      <c r="J2969" t="s">
        <v>1444</v>
      </c>
      <c r="K2969">
        <v>0</v>
      </c>
      <c r="N2969" t="b">
        <v>1</v>
      </c>
      <c r="O2969" t="b">
        <v>0</v>
      </c>
      <c r="P2969" t="b">
        <v>0</v>
      </c>
      <c r="Q2969">
        <v>1</v>
      </c>
      <c r="R2969">
        <v>2</v>
      </c>
      <c r="S2969">
        <v>1</v>
      </c>
      <c r="T2969">
        <v>2</v>
      </c>
      <c r="U2969" t="b">
        <v>1</v>
      </c>
      <c r="V2969" t="s">
        <v>1090</v>
      </c>
      <c r="W2969" t="s">
        <v>4606</v>
      </c>
      <c r="X2969" t="s">
        <v>14624</v>
      </c>
      <c r="Y2969">
        <v>21</v>
      </c>
      <c r="Z2969">
        <v>21</v>
      </c>
      <c r="AA2969">
        <v>6</v>
      </c>
      <c r="AB2969">
        <v>6</v>
      </c>
      <c r="AC2969">
        <v>33</v>
      </c>
    </row>
    <row r="2970" spans="1:29">
      <c r="A2970">
        <v>3304</v>
      </c>
      <c r="B2970" t="s">
        <v>805</v>
      </c>
      <c r="C2970" t="s">
        <v>4636</v>
      </c>
      <c r="J2970" t="s">
        <v>1444</v>
      </c>
      <c r="K2970">
        <v>0</v>
      </c>
      <c r="N2970" t="b">
        <v>1</v>
      </c>
      <c r="O2970" t="b">
        <v>0</v>
      </c>
      <c r="P2970" t="b">
        <v>0</v>
      </c>
      <c r="Q2970">
        <v>1</v>
      </c>
      <c r="R2970">
        <v>2</v>
      </c>
      <c r="S2970">
        <v>1</v>
      </c>
      <c r="T2970">
        <v>2</v>
      </c>
      <c r="U2970" t="b">
        <v>1</v>
      </c>
      <c r="V2970" t="s">
        <v>1090</v>
      </c>
      <c r="W2970" t="s">
        <v>4606</v>
      </c>
      <c r="X2970" t="s">
        <v>14625</v>
      </c>
      <c r="Y2970">
        <v>22</v>
      </c>
      <c r="Z2970">
        <v>22</v>
      </c>
      <c r="AA2970">
        <v>6</v>
      </c>
      <c r="AB2970">
        <v>6</v>
      </c>
      <c r="AC2970">
        <v>33</v>
      </c>
    </row>
    <row r="2971" spans="1:29">
      <c r="A2971">
        <v>3305</v>
      </c>
      <c r="B2971" t="s">
        <v>805</v>
      </c>
      <c r="C2971" t="s">
        <v>4637</v>
      </c>
      <c r="J2971" t="s">
        <v>1444</v>
      </c>
      <c r="K2971">
        <v>0</v>
      </c>
      <c r="N2971" t="b">
        <v>0</v>
      </c>
      <c r="O2971" t="b">
        <v>1</v>
      </c>
      <c r="P2971" t="b">
        <v>0</v>
      </c>
      <c r="Q2971">
        <v>1</v>
      </c>
      <c r="R2971">
        <v>2</v>
      </c>
      <c r="S2971">
        <v>1</v>
      </c>
      <c r="T2971">
        <v>2</v>
      </c>
      <c r="U2971" t="b">
        <v>1</v>
      </c>
      <c r="V2971" t="s">
        <v>1090</v>
      </c>
      <c r="W2971" t="s">
        <v>4606</v>
      </c>
      <c r="X2971" t="s">
        <v>14696</v>
      </c>
      <c r="Y2971">
        <v>23</v>
      </c>
      <c r="Z2971">
        <v>23</v>
      </c>
      <c r="AA2971">
        <v>5</v>
      </c>
      <c r="AB2971">
        <v>5</v>
      </c>
      <c r="AC2971">
        <v>33</v>
      </c>
    </row>
    <row r="2972" spans="1:29">
      <c r="A2972">
        <v>3306</v>
      </c>
      <c r="B2972" t="s">
        <v>805</v>
      </c>
      <c r="C2972" t="s">
        <v>4638</v>
      </c>
      <c r="J2972" t="s">
        <v>1444</v>
      </c>
      <c r="K2972">
        <v>0</v>
      </c>
      <c r="N2972" t="b">
        <v>0</v>
      </c>
      <c r="O2972" t="b">
        <v>1</v>
      </c>
      <c r="P2972" t="b">
        <v>0</v>
      </c>
      <c r="Q2972">
        <v>1</v>
      </c>
      <c r="R2972">
        <v>2</v>
      </c>
      <c r="S2972">
        <v>1</v>
      </c>
      <c r="T2972">
        <v>2</v>
      </c>
      <c r="U2972" t="b">
        <v>1</v>
      </c>
      <c r="V2972" t="s">
        <v>1090</v>
      </c>
      <c r="W2972" t="s">
        <v>4606</v>
      </c>
      <c r="X2972" t="s">
        <v>14626</v>
      </c>
      <c r="Y2972">
        <v>23</v>
      </c>
      <c r="Z2972">
        <v>23</v>
      </c>
      <c r="AA2972">
        <v>6</v>
      </c>
      <c r="AB2972">
        <v>6</v>
      </c>
      <c r="AC2972">
        <v>33</v>
      </c>
    </row>
    <row r="2973" spans="1:29">
      <c r="A2973">
        <v>3307</v>
      </c>
      <c r="B2973" t="s">
        <v>805</v>
      </c>
      <c r="C2973" t="s">
        <v>4639</v>
      </c>
      <c r="J2973" t="s">
        <v>1444</v>
      </c>
      <c r="K2973">
        <v>0</v>
      </c>
      <c r="N2973" t="b">
        <v>0</v>
      </c>
      <c r="O2973" t="b">
        <v>1</v>
      </c>
      <c r="P2973" t="b">
        <v>0</v>
      </c>
      <c r="Q2973">
        <v>1</v>
      </c>
      <c r="R2973">
        <v>2</v>
      </c>
      <c r="S2973">
        <v>1</v>
      </c>
      <c r="T2973">
        <v>2</v>
      </c>
      <c r="U2973" t="b">
        <v>1</v>
      </c>
      <c r="V2973" t="s">
        <v>1090</v>
      </c>
      <c r="W2973" t="s">
        <v>4606</v>
      </c>
      <c r="X2973" t="s">
        <v>14698</v>
      </c>
      <c r="Y2973">
        <v>24</v>
      </c>
      <c r="Z2973">
        <v>24</v>
      </c>
      <c r="AA2973">
        <v>5</v>
      </c>
      <c r="AB2973">
        <v>5</v>
      </c>
      <c r="AC2973">
        <v>33</v>
      </c>
    </row>
    <row r="2974" spans="1:29">
      <c r="A2974">
        <v>3308</v>
      </c>
      <c r="B2974" t="s">
        <v>805</v>
      </c>
      <c r="C2974" t="s">
        <v>4640</v>
      </c>
      <c r="J2974" t="s">
        <v>1444</v>
      </c>
      <c r="K2974">
        <v>0</v>
      </c>
      <c r="N2974" t="b">
        <v>0</v>
      </c>
      <c r="O2974" t="b">
        <v>1</v>
      </c>
      <c r="P2974" t="b">
        <v>0</v>
      </c>
      <c r="Q2974">
        <v>1</v>
      </c>
      <c r="R2974">
        <v>2</v>
      </c>
      <c r="S2974">
        <v>1</v>
      </c>
      <c r="T2974">
        <v>2</v>
      </c>
      <c r="U2974" t="b">
        <v>1</v>
      </c>
      <c r="V2974" t="s">
        <v>1090</v>
      </c>
      <c r="W2974" t="s">
        <v>4606</v>
      </c>
      <c r="X2974" t="s">
        <v>14627</v>
      </c>
      <c r="Y2974">
        <v>24</v>
      </c>
      <c r="Z2974">
        <v>24</v>
      </c>
      <c r="AA2974">
        <v>6</v>
      </c>
      <c r="AB2974">
        <v>6</v>
      </c>
      <c r="AC2974">
        <v>33</v>
      </c>
    </row>
    <row r="2975" spans="1:29">
      <c r="A2975">
        <v>3309</v>
      </c>
      <c r="B2975" t="s">
        <v>805</v>
      </c>
      <c r="C2975" t="s">
        <v>4641</v>
      </c>
      <c r="J2975" t="s">
        <v>1444</v>
      </c>
      <c r="K2975">
        <v>0</v>
      </c>
      <c r="N2975" t="b">
        <v>1</v>
      </c>
      <c r="O2975" t="b">
        <v>0</v>
      </c>
      <c r="P2975" t="b">
        <v>0</v>
      </c>
      <c r="Q2975">
        <v>1</v>
      </c>
      <c r="R2975">
        <v>2</v>
      </c>
      <c r="S2975">
        <v>1</v>
      </c>
      <c r="T2975">
        <v>2</v>
      </c>
      <c r="U2975" t="b">
        <v>1</v>
      </c>
      <c r="V2975" t="s">
        <v>1090</v>
      </c>
      <c r="W2975" t="s">
        <v>4606</v>
      </c>
      <c r="X2975" t="s">
        <v>14703</v>
      </c>
      <c r="Y2975">
        <v>26</v>
      </c>
      <c r="Z2975">
        <v>26</v>
      </c>
      <c r="AA2975">
        <v>5</v>
      </c>
      <c r="AB2975">
        <v>5</v>
      </c>
      <c r="AC2975">
        <v>33</v>
      </c>
    </row>
    <row r="2976" spans="1:29">
      <c r="A2976">
        <v>3310</v>
      </c>
      <c r="B2976" t="s">
        <v>805</v>
      </c>
      <c r="C2976" t="s">
        <v>4642</v>
      </c>
      <c r="J2976" t="s">
        <v>1444</v>
      </c>
      <c r="K2976">
        <v>0</v>
      </c>
      <c r="N2976" t="b">
        <v>1</v>
      </c>
      <c r="O2976" t="b">
        <v>0</v>
      </c>
      <c r="P2976" t="b">
        <v>0</v>
      </c>
      <c r="Q2976">
        <v>1</v>
      </c>
      <c r="R2976">
        <v>2</v>
      </c>
      <c r="S2976">
        <v>1</v>
      </c>
      <c r="T2976">
        <v>2</v>
      </c>
      <c r="U2976" t="b">
        <v>1</v>
      </c>
      <c r="V2976" t="s">
        <v>1090</v>
      </c>
      <c r="W2976" t="s">
        <v>4606</v>
      </c>
      <c r="X2976" t="s">
        <v>14491</v>
      </c>
      <c r="Y2976">
        <v>26</v>
      </c>
      <c r="Z2976">
        <v>26</v>
      </c>
      <c r="AA2976">
        <v>6</v>
      </c>
      <c r="AB2976">
        <v>6</v>
      </c>
      <c r="AC2976">
        <v>33</v>
      </c>
    </row>
    <row r="2977" spans="1:29">
      <c r="A2977">
        <v>3311</v>
      </c>
      <c r="B2977" t="s">
        <v>805</v>
      </c>
      <c r="C2977" t="s">
        <v>4643</v>
      </c>
      <c r="J2977" t="s">
        <v>1444</v>
      </c>
      <c r="K2977">
        <v>0</v>
      </c>
      <c r="N2977" t="b">
        <v>1</v>
      </c>
      <c r="O2977" t="b">
        <v>0</v>
      </c>
      <c r="P2977" t="b">
        <v>0</v>
      </c>
      <c r="Q2977">
        <v>1</v>
      </c>
      <c r="R2977">
        <v>2</v>
      </c>
      <c r="S2977">
        <v>1</v>
      </c>
      <c r="T2977">
        <v>2</v>
      </c>
      <c r="U2977" t="b">
        <v>1</v>
      </c>
      <c r="V2977" t="s">
        <v>1090</v>
      </c>
      <c r="W2977" t="s">
        <v>4606</v>
      </c>
      <c r="X2977" t="s">
        <v>14718</v>
      </c>
      <c r="Y2977">
        <v>26</v>
      </c>
      <c r="Z2977">
        <v>26</v>
      </c>
      <c r="AA2977">
        <v>7</v>
      </c>
      <c r="AB2977">
        <v>7</v>
      </c>
      <c r="AC2977">
        <v>33</v>
      </c>
    </row>
    <row r="2978" spans="1:29">
      <c r="A2978">
        <v>3312</v>
      </c>
      <c r="B2978" t="s">
        <v>805</v>
      </c>
      <c r="C2978" t="s">
        <v>4644</v>
      </c>
      <c r="J2978" t="s">
        <v>1444</v>
      </c>
      <c r="K2978">
        <v>0</v>
      </c>
      <c r="N2978" t="b">
        <v>1</v>
      </c>
      <c r="O2978" t="b">
        <v>0</v>
      </c>
      <c r="P2978" t="b">
        <v>0</v>
      </c>
      <c r="Q2978">
        <v>1</v>
      </c>
      <c r="R2978">
        <v>2</v>
      </c>
      <c r="S2978">
        <v>1</v>
      </c>
      <c r="T2978">
        <v>2</v>
      </c>
      <c r="U2978" t="b">
        <v>1</v>
      </c>
      <c r="V2978" t="s">
        <v>1090</v>
      </c>
      <c r="W2978" t="s">
        <v>4606</v>
      </c>
      <c r="X2978" t="s">
        <v>14803</v>
      </c>
      <c r="Y2978">
        <v>27</v>
      </c>
      <c r="Z2978">
        <v>27</v>
      </c>
      <c r="AA2978">
        <v>5</v>
      </c>
      <c r="AB2978">
        <v>5</v>
      </c>
      <c r="AC2978">
        <v>33</v>
      </c>
    </row>
    <row r="2979" spans="1:29">
      <c r="A2979">
        <v>3313</v>
      </c>
      <c r="B2979" t="s">
        <v>805</v>
      </c>
      <c r="C2979" t="s">
        <v>4645</v>
      </c>
      <c r="J2979" t="s">
        <v>1444</v>
      </c>
      <c r="K2979">
        <v>0</v>
      </c>
      <c r="N2979" t="b">
        <v>1</v>
      </c>
      <c r="O2979" t="b">
        <v>0</v>
      </c>
      <c r="P2979" t="b">
        <v>0</v>
      </c>
      <c r="Q2979">
        <v>1</v>
      </c>
      <c r="R2979">
        <v>2</v>
      </c>
      <c r="S2979">
        <v>1</v>
      </c>
      <c r="T2979">
        <v>2</v>
      </c>
      <c r="U2979" t="b">
        <v>1</v>
      </c>
      <c r="V2979" t="s">
        <v>1090</v>
      </c>
      <c r="W2979" t="s">
        <v>4606</v>
      </c>
      <c r="X2979" t="s">
        <v>14628</v>
      </c>
      <c r="Y2979">
        <v>27</v>
      </c>
      <c r="Z2979">
        <v>27</v>
      </c>
      <c r="AA2979">
        <v>6</v>
      </c>
      <c r="AB2979">
        <v>6</v>
      </c>
      <c r="AC2979">
        <v>33</v>
      </c>
    </row>
    <row r="2980" spans="1:29">
      <c r="A2980">
        <v>3314</v>
      </c>
      <c r="B2980" t="s">
        <v>805</v>
      </c>
      <c r="C2980" t="s">
        <v>4646</v>
      </c>
      <c r="J2980" t="s">
        <v>1444</v>
      </c>
      <c r="K2980">
        <v>0</v>
      </c>
      <c r="N2980" t="b">
        <v>1</v>
      </c>
      <c r="O2980" t="b">
        <v>0</v>
      </c>
      <c r="P2980" t="b">
        <v>0</v>
      </c>
      <c r="Q2980">
        <v>1</v>
      </c>
      <c r="R2980">
        <v>2</v>
      </c>
      <c r="S2980">
        <v>1</v>
      </c>
      <c r="T2980">
        <v>2</v>
      </c>
      <c r="U2980" t="b">
        <v>1</v>
      </c>
      <c r="V2980" t="s">
        <v>1090</v>
      </c>
      <c r="W2980" t="s">
        <v>4606</v>
      </c>
      <c r="X2980" t="s">
        <v>14635</v>
      </c>
      <c r="Y2980">
        <v>27</v>
      </c>
      <c r="Z2980">
        <v>27</v>
      </c>
      <c r="AA2980">
        <v>7</v>
      </c>
      <c r="AB2980">
        <v>7</v>
      </c>
      <c r="AC2980">
        <v>33</v>
      </c>
    </row>
    <row r="2981" spans="1:29">
      <c r="A2981">
        <v>3315</v>
      </c>
      <c r="B2981" t="s">
        <v>805</v>
      </c>
      <c r="C2981" t="s">
        <v>4647</v>
      </c>
      <c r="J2981" t="s">
        <v>1444</v>
      </c>
      <c r="K2981">
        <v>0</v>
      </c>
      <c r="N2981" t="b">
        <v>1</v>
      </c>
      <c r="O2981" t="b">
        <v>0</v>
      </c>
      <c r="P2981" t="b">
        <v>0</v>
      </c>
      <c r="Q2981">
        <v>1</v>
      </c>
      <c r="R2981">
        <v>2</v>
      </c>
      <c r="S2981">
        <v>1</v>
      </c>
      <c r="T2981">
        <v>2</v>
      </c>
      <c r="U2981" t="b">
        <v>1</v>
      </c>
      <c r="V2981" t="s">
        <v>1090</v>
      </c>
      <c r="W2981" t="s">
        <v>4606</v>
      </c>
      <c r="X2981" t="s">
        <v>14729</v>
      </c>
      <c r="Y2981">
        <v>28</v>
      </c>
      <c r="Z2981">
        <v>28</v>
      </c>
      <c r="AA2981">
        <v>5</v>
      </c>
      <c r="AB2981">
        <v>5</v>
      </c>
      <c r="AC2981">
        <v>33</v>
      </c>
    </row>
    <row r="2982" spans="1:29">
      <c r="A2982">
        <v>3316</v>
      </c>
      <c r="B2982" t="s">
        <v>805</v>
      </c>
      <c r="C2982" t="s">
        <v>4648</v>
      </c>
      <c r="J2982" t="s">
        <v>1444</v>
      </c>
      <c r="K2982">
        <v>0</v>
      </c>
      <c r="N2982" t="b">
        <v>1</v>
      </c>
      <c r="O2982" t="b">
        <v>0</v>
      </c>
      <c r="P2982" t="b">
        <v>0</v>
      </c>
      <c r="Q2982">
        <v>1</v>
      </c>
      <c r="R2982">
        <v>2</v>
      </c>
      <c r="S2982">
        <v>1</v>
      </c>
      <c r="T2982">
        <v>2</v>
      </c>
      <c r="U2982" t="b">
        <v>1</v>
      </c>
      <c r="V2982" t="s">
        <v>1090</v>
      </c>
      <c r="W2982" t="s">
        <v>4606</v>
      </c>
      <c r="X2982" t="s">
        <v>14629</v>
      </c>
      <c r="Y2982">
        <v>28</v>
      </c>
      <c r="Z2982">
        <v>28</v>
      </c>
      <c r="AA2982">
        <v>6</v>
      </c>
      <c r="AB2982">
        <v>6</v>
      </c>
      <c r="AC2982">
        <v>33</v>
      </c>
    </row>
    <row r="2983" spans="1:29">
      <c r="A2983">
        <v>3317</v>
      </c>
      <c r="B2983" t="s">
        <v>805</v>
      </c>
      <c r="C2983" t="s">
        <v>4649</v>
      </c>
      <c r="J2983" t="s">
        <v>1444</v>
      </c>
      <c r="K2983">
        <v>0</v>
      </c>
      <c r="N2983" t="b">
        <v>1</v>
      </c>
      <c r="O2983" t="b">
        <v>0</v>
      </c>
      <c r="P2983" t="b">
        <v>0</v>
      </c>
      <c r="Q2983">
        <v>1</v>
      </c>
      <c r="R2983">
        <v>2</v>
      </c>
      <c r="S2983">
        <v>1</v>
      </c>
      <c r="T2983">
        <v>2</v>
      </c>
      <c r="U2983" t="b">
        <v>1</v>
      </c>
      <c r="V2983" t="s">
        <v>1090</v>
      </c>
      <c r="W2983" t="s">
        <v>4606</v>
      </c>
      <c r="X2983" t="s">
        <v>14730</v>
      </c>
      <c r="Y2983">
        <v>28</v>
      </c>
      <c r="Z2983">
        <v>28</v>
      </c>
      <c r="AA2983">
        <v>7</v>
      </c>
      <c r="AB2983">
        <v>7</v>
      </c>
      <c r="AC2983">
        <v>33</v>
      </c>
    </row>
    <row r="2984" spans="1:29">
      <c r="A2984">
        <v>3318</v>
      </c>
      <c r="B2984" t="s">
        <v>805</v>
      </c>
      <c r="C2984" t="s">
        <v>4650</v>
      </c>
      <c r="J2984" t="s">
        <v>1444</v>
      </c>
      <c r="K2984">
        <v>0</v>
      </c>
      <c r="N2984" t="b">
        <v>1</v>
      </c>
      <c r="O2984" t="b">
        <v>0</v>
      </c>
      <c r="P2984" t="b">
        <v>0</v>
      </c>
      <c r="Q2984">
        <v>1</v>
      </c>
      <c r="R2984">
        <v>2</v>
      </c>
      <c r="S2984">
        <v>1</v>
      </c>
      <c r="T2984">
        <v>2</v>
      </c>
      <c r="U2984" t="b">
        <v>1</v>
      </c>
      <c r="V2984" t="s">
        <v>1090</v>
      </c>
      <c r="W2984" t="s">
        <v>4606</v>
      </c>
      <c r="X2984" t="s">
        <v>14805</v>
      </c>
      <c r="Y2984">
        <v>29</v>
      </c>
      <c r="Z2984">
        <v>29</v>
      </c>
      <c r="AA2984">
        <v>5</v>
      </c>
      <c r="AB2984">
        <v>5</v>
      </c>
      <c r="AC2984">
        <v>33</v>
      </c>
    </row>
    <row r="2985" spans="1:29">
      <c r="A2985">
        <v>3319</v>
      </c>
      <c r="B2985" t="s">
        <v>805</v>
      </c>
      <c r="C2985" t="s">
        <v>4651</v>
      </c>
      <c r="J2985" t="s">
        <v>1444</v>
      </c>
      <c r="K2985">
        <v>0</v>
      </c>
      <c r="N2985" t="b">
        <v>1</v>
      </c>
      <c r="O2985" t="b">
        <v>0</v>
      </c>
      <c r="P2985" t="b">
        <v>0</v>
      </c>
      <c r="Q2985">
        <v>1</v>
      </c>
      <c r="R2985">
        <v>2</v>
      </c>
      <c r="S2985">
        <v>1</v>
      </c>
      <c r="T2985">
        <v>2</v>
      </c>
      <c r="U2985" t="b">
        <v>1</v>
      </c>
      <c r="V2985" t="s">
        <v>1090</v>
      </c>
      <c r="W2985" t="s">
        <v>4606</v>
      </c>
      <c r="X2985" t="s">
        <v>14630</v>
      </c>
      <c r="Y2985">
        <v>29</v>
      </c>
      <c r="Z2985">
        <v>29</v>
      </c>
      <c r="AA2985">
        <v>6</v>
      </c>
      <c r="AB2985">
        <v>6</v>
      </c>
      <c r="AC2985">
        <v>33</v>
      </c>
    </row>
    <row r="2986" spans="1:29">
      <c r="A2986">
        <v>3320</v>
      </c>
      <c r="B2986" t="s">
        <v>805</v>
      </c>
      <c r="C2986" t="s">
        <v>4652</v>
      </c>
      <c r="J2986" t="s">
        <v>1444</v>
      </c>
      <c r="K2986">
        <v>0</v>
      </c>
      <c r="N2986" t="b">
        <v>1</v>
      </c>
      <c r="O2986" t="b">
        <v>0</v>
      </c>
      <c r="P2986" t="b">
        <v>0</v>
      </c>
      <c r="Q2986">
        <v>1</v>
      </c>
      <c r="R2986">
        <v>2</v>
      </c>
      <c r="S2986">
        <v>1</v>
      </c>
      <c r="T2986">
        <v>2</v>
      </c>
      <c r="U2986" t="b">
        <v>1</v>
      </c>
      <c r="V2986" t="s">
        <v>1090</v>
      </c>
      <c r="W2986" t="s">
        <v>4606</v>
      </c>
      <c r="X2986" t="s">
        <v>14636</v>
      </c>
      <c r="Y2986">
        <v>29</v>
      </c>
      <c r="Z2986">
        <v>29</v>
      </c>
      <c r="AA2986">
        <v>7</v>
      </c>
      <c r="AB2986">
        <v>7</v>
      </c>
      <c r="AC2986">
        <v>33</v>
      </c>
    </row>
    <row r="2987" spans="1:29">
      <c r="A2987">
        <v>3321</v>
      </c>
      <c r="B2987" t="s">
        <v>805</v>
      </c>
      <c r="C2987" t="s">
        <v>4653</v>
      </c>
      <c r="J2987" t="s">
        <v>1444</v>
      </c>
      <c r="K2987">
        <v>0</v>
      </c>
      <c r="N2987" t="b">
        <v>1</v>
      </c>
      <c r="O2987" t="b">
        <v>0</v>
      </c>
      <c r="P2987" t="b">
        <v>0</v>
      </c>
      <c r="Q2987">
        <v>1</v>
      </c>
      <c r="R2987">
        <v>2</v>
      </c>
      <c r="S2987">
        <v>1</v>
      </c>
      <c r="T2987">
        <v>2</v>
      </c>
      <c r="U2987" t="b">
        <v>1</v>
      </c>
      <c r="V2987" t="s">
        <v>1090</v>
      </c>
      <c r="W2987" t="s">
        <v>4606</v>
      </c>
      <c r="X2987" t="s">
        <v>14622</v>
      </c>
      <c r="Y2987">
        <v>30</v>
      </c>
      <c r="Z2987">
        <v>30</v>
      </c>
      <c r="AA2987">
        <v>5</v>
      </c>
      <c r="AB2987">
        <v>5</v>
      </c>
      <c r="AC2987">
        <v>33</v>
      </c>
    </row>
    <row r="2988" spans="1:29">
      <c r="A2988">
        <v>3322</v>
      </c>
      <c r="B2988" t="s">
        <v>805</v>
      </c>
      <c r="C2988" t="s">
        <v>4654</v>
      </c>
      <c r="J2988" t="s">
        <v>1444</v>
      </c>
      <c r="K2988">
        <v>0</v>
      </c>
      <c r="N2988" t="b">
        <v>1</v>
      </c>
      <c r="O2988" t="b">
        <v>0</v>
      </c>
      <c r="P2988" t="b">
        <v>0</v>
      </c>
      <c r="Q2988">
        <v>1</v>
      </c>
      <c r="R2988">
        <v>2</v>
      </c>
      <c r="S2988">
        <v>1</v>
      </c>
      <c r="T2988">
        <v>2</v>
      </c>
      <c r="U2988" t="b">
        <v>1</v>
      </c>
      <c r="V2988" t="s">
        <v>1090</v>
      </c>
      <c r="W2988" t="s">
        <v>4606</v>
      </c>
      <c r="X2988" t="s">
        <v>14631</v>
      </c>
      <c r="Y2988">
        <v>30</v>
      </c>
      <c r="Z2988">
        <v>30</v>
      </c>
      <c r="AA2988">
        <v>6</v>
      </c>
      <c r="AB2988">
        <v>6</v>
      </c>
      <c r="AC2988">
        <v>33</v>
      </c>
    </row>
    <row r="2989" spans="1:29">
      <c r="A2989">
        <v>3323</v>
      </c>
      <c r="B2989" t="s">
        <v>805</v>
      </c>
      <c r="C2989" t="s">
        <v>4655</v>
      </c>
      <c r="J2989" t="s">
        <v>1444</v>
      </c>
      <c r="K2989">
        <v>0</v>
      </c>
      <c r="N2989" t="b">
        <v>1</v>
      </c>
      <c r="O2989" t="b">
        <v>0</v>
      </c>
      <c r="P2989" t="b">
        <v>0</v>
      </c>
      <c r="Q2989">
        <v>1</v>
      </c>
      <c r="R2989">
        <v>2</v>
      </c>
      <c r="S2989">
        <v>1</v>
      </c>
      <c r="T2989">
        <v>2</v>
      </c>
      <c r="U2989" t="b">
        <v>1</v>
      </c>
      <c r="V2989" t="s">
        <v>1090</v>
      </c>
      <c r="W2989" t="s">
        <v>4606</v>
      </c>
      <c r="X2989" t="s">
        <v>14637</v>
      </c>
      <c r="Y2989">
        <v>30</v>
      </c>
      <c r="Z2989">
        <v>30</v>
      </c>
      <c r="AA2989">
        <v>7</v>
      </c>
      <c r="AB2989">
        <v>7</v>
      </c>
      <c r="AC2989">
        <v>33</v>
      </c>
    </row>
    <row r="2990" spans="1:29">
      <c r="A2990">
        <v>3324</v>
      </c>
      <c r="B2990" t="s">
        <v>805</v>
      </c>
      <c r="C2990" t="s">
        <v>4656</v>
      </c>
      <c r="J2990" t="s">
        <v>1444</v>
      </c>
      <c r="K2990">
        <v>0</v>
      </c>
      <c r="N2990" t="b">
        <v>1</v>
      </c>
      <c r="O2990" t="b">
        <v>0</v>
      </c>
      <c r="P2990" t="b">
        <v>0</v>
      </c>
      <c r="Q2990">
        <v>1</v>
      </c>
      <c r="R2990">
        <v>2</v>
      </c>
      <c r="S2990">
        <v>1</v>
      </c>
      <c r="T2990">
        <v>2</v>
      </c>
      <c r="U2990" t="b">
        <v>1</v>
      </c>
      <c r="V2990" t="s">
        <v>1090</v>
      </c>
      <c r="W2990" t="s">
        <v>4606</v>
      </c>
      <c r="X2990" t="s">
        <v>14808</v>
      </c>
      <c r="Y2990">
        <v>31</v>
      </c>
      <c r="Z2990">
        <v>31</v>
      </c>
      <c r="AA2990">
        <v>5</v>
      </c>
      <c r="AB2990">
        <v>5</v>
      </c>
      <c r="AC2990">
        <v>33</v>
      </c>
    </row>
    <row r="2991" spans="1:29">
      <c r="A2991">
        <v>3325</v>
      </c>
      <c r="B2991" t="s">
        <v>805</v>
      </c>
      <c r="C2991" t="s">
        <v>4657</v>
      </c>
      <c r="J2991" t="s">
        <v>1444</v>
      </c>
      <c r="K2991">
        <v>0</v>
      </c>
      <c r="N2991" t="b">
        <v>1</v>
      </c>
      <c r="O2991" t="b">
        <v>0</v>
      </c>
      <c r="P2991" t="b">
        <v>0</v>
      </c>
      <c r="Q2991">
        <v>1</v>
      </c>
      <c r="R2991">
        <v>2</v>
      </c>
      <c r="S2991">
        <v>1</v>
      </c>
      <c r="T2991">
        <v>2</v>
      </c>
      <c r="U2991" t="b">
        <v>1</v>
      </c>
      <c r="V2991" t="s">
        <v>1090</v>
      </c>
      <c r="W2991" t="s">
        <v>4606</v>
      </c>
      <c r="X2991" t="s">
        <v>14809</v>
      </c>
      <c r="Y2991">
        <v>31</v>
      </c>
      <c r="Z2991">
        <v>31</v>
      </c>
      <c r="AA2991">
        <v>6</v>
      </c>
      <c r="AB2991">
        <v>6</v>
      </c>
      <c r="AC2991">
        <v>33</v>
      </c>
    </row>
    <row r="2992" spans="1:29">
      <c r="A2992">
        <v>3326</v>
      </c>
      <c r="B2992" t="s">
        <v>805</v>
      </c>
      <c r="C2992" t="s">
        <v>4658</v>
      </c>
      <c r="J2992" t="s">
        <v>1444</v>
      </c>
      <c r="K2992">
        <v>0</v>
      </c>
      <c r="N2992" t="b">
        <v>1</v>
      </c>
      <c r="O2992" t="b">
        <v>0</v>
      </c>
      <c r="P2992" t="b">
        <v>0</v>
      </c>
      <c r="Q2992">
        <v>1</v>
      </c>
      <c r="R2992">
        <v>2</v>
      </c>
      <c r="S2992">
        <v>1</v>
      </c>
      <c r="T2992">
        <v>2</v>
      </c>
      <c r="U2992" t="b">
        <v>1</v>
      </c>
      <c r="V2992" t="s">
        <v>1090</v>
      </c>
      <c r="W2992" t="s">
        <v>4606</v>
      </c>
      <c r="X2992" t="s">
        <v>14770</v>
      </c>
      <c r="Y2992">
        <v>31</v>
      </c>
      <c r="Z2992">
        <v>31</v>
      </c>
      <c r="AA2992">
        <v>7</v>
      </c>
      <c r="AB2992">
        <v>7</v>
      </c>
      <c r="AC2992">
        <v>33</v>
      </c>
    </row>
    <row r="2993" spans="1:29">
      <c r="A2993">
        <v>3327</v>
      </c>
      <c r="B2993" t="s">
        <v>805</v>
      </c>
      <c r="C2993" t="s">
        <v>4659</v>
      </c>
      <c r="J2993" t="s">
        <v>1444</v>
      </c>
      <c r="K2993">
        <v>0</v>
      </c>
      <c r="N2993" t="b">
        <v>1</v>
      </c>
      <c r="O2993" t="b">
        <v>0</v>
      </c>
      <c r="P2993" t="b">
        <v>0</v>
      </c>
      <c r="Q2993">
        <v>1</v>
      </c>
      <c r="R2993">
        <v>2</v>
      </c>
      <c r="S2993">
        <v>1</v>
      </c>
      <c r="T2993">
        <v>2</v>
      </c>
      <c r="U2993" t="b">
        <v>1</v>
      </c>
      <c r="V2993" t="s">
        <v>1090</v>
      </c>
      <c r="W2993" t="s">
        <v>4606</v>
      </c>
      <c r="X2993" t="s">
        <v>14831</v>
      </c>
      <c r="Y2993">
        <v>32</v>
      </c>
      <c r="Z2993">
        <v>32</v>
      </c>
      <c r="AA2993">
        <v>5</v>
      </c>
      <c r="AB2993">
        <v>5</v>
      </c>
      <c r="AC2993">
        <v>33</v>
      </c>
    </row>
    <row r="2994" spans="1:29">
      <c r="A2994">
        <v>3328</v>
      </c>
      <c r="B2994" t="s">
        <v>805</v>
      </c>
      <c r="C2994" t="s">
        <v>4660</v>
      </c>
      <c r="J2994" t="s">
        <v>1444</v>
      </c>
      <c r="K2994">
        <v>0</v>
      </c>
      <c r="N2994" t="b">
        <v>1</v>
      </c>
      <c r="O2994" t="b">
        <v>0</v>
      </c>
      <c r="P2994" t="b">
        <v>0</v>
      </c>
      <c r="Q2994">
        <v>1</v>
      </c>
      <c r="R2994">
        <v>2</v>
      </c>
      <c r="S2994">
        <v>1</v>
      </c>
      <c r="T2994">
        <v>2</v>
      </c>
      <c r="U2994" t="b">
        <v>1</v>
      </c>
      <c r="V2994" t="s">
        <v>1090</v>
      </c>
      <c r="W2994" t="s">
        <v>4606</v>
      </c>
      <c r="X2994" t="s">
        <v>14836</v>
      </c>
      <c r="Y2994">
        <v>32</v>
      </c>
      <c r="Z2994">
        <v>32</v>
      </c>
      <c r="AA2994">
        <v>6</v>
      </c>
      <c r="AB2994">
        <v>6</v>
      </c>
      <c r="AC2994">
        <v>33</v>
      </c>
    </row>
    <row r="2995" spans="1:29">
      <c r="A2995">
        <v>3329</v>
      </c>
      <c r="B2995" t="s">
        <v>805</v>
      </c>
      <c r="C2995" t="s">
        <v>4661</v>
      </c>
      <c r="J2995" t="s">
        <v>1444</v>
      </c>
      <c r="K2995">
        <v>0</v>
      </c>
      <c r="N2995" t="b">
        <v>1</v>
      </c>
      <c r="O2995" t="b">
        <v>0</v>
      </c>
      <c r="P2995" t="b">
        <v>0</v>
      </c>
      <c r="Q2995">
        <v>1</v>
      </c>
      <c r="R2995">
        <v>2</v>
      </c>
      <c r="S2995">
        <v>1</v>
      </c>
      <c r="T2995">
        <v>2</v>
      </c>
      <c r="U2995" t="b">
        <v>1</v>
      </c>
      <c r="V2995" t="s">
        <v>1090</v>
      </c>
      <c r="W2995" t="s">
        <v>4606</v>
      </c>
      <c r="X2995" t="s">
        <v>14771</v>
      </c>
      <c r="Y2995">
        <v>32</v>
      </c>
      <c r="Z2995">
        <v>32</v>
      </c>
      <c r="AA2995">
        <v>7</v>
      </c>
      <c r="AB2995">
        <v>7</v>
      </c>
      <c r="AC2995">
        <v>33</v>
      </c>
    </row>
    <row r="2996" spans="1:29">
      <c r="A2996">
        <v>3330</v>
      </c>
      <c r="B2996" t="s">
        <v>805</v>
      </c>
      <c r="C2996" t="s">
        <v>4662</v>
      </c>
      <c r="J2996" t="s">
        <v>1444</v>
      </c>
      <c r="K2996">
        <v>0</v>
      </c>
      <c r="N2996" t="b">
        <v>1</v>
      </c>
      <c r="O2996" t="b">
        <v>0</v>
      </c>
      <c r="P2996" t="b">
        <v>0</v>
      </c>
      <c r="Q2996">
        <v>1</v>
      </c>
      <c r="R2996">
        <v>2</v>
      </c>
      <c r="S2996">
        <v>1</v>
      </c>
      <c r="T2996">
        <v>2</v>
      </c>
      <c r="U2996" t="b">
        <v>1</v>
      </c>
      <c r="V2996" t="s">
        <v>1090</v>
      </c>
      <c r="W2996" t="s">
        <v>4606</v>
      </c>
      <c r="X2996" t="s">
        <v>14833</v>
      </c>
      <c r="Y2996">
        <v>33</v>
      </c>
      <c r="Z2996">
        <v>33</v>
      </c>
      <c r="AA2996">
        <v>5</v>
      </c>
      <c r="AB2996">
        <v>5</v>
      </c>
      <c r="AC2996">
        <v>33</v>
      </c>
    </row>
    <row r="2997" spans="1:29">
      <c r="A2997">
        <v>3331</v>
      </c>
      <c r="B2997" t="s">
        <v>805</v>
      </c>
      <c r="C2997" t="s">
        <v>4663</v>
      </c>
      <c r="J2997" t="s">
        <v>1444</v>
      </c>
      <c r="K2997">
        <v>0</v>
      </c>
      <c r="N2997" t="b">
        <v>1</v>
      </c>
      <c r="O2997" t="b">
        <v>0</v>
      </c>
      <c r="P2997" t="b">
        <v>0</v>
      </c>
      <c r="Q2997">
        <v>1</v>
      </c>
      <c r="R2997">
        <v>2</v>
      </c>
      <c r="S2997">
        <v>1</v>
      </c>
      <c r="T2997">
        <v>2</v>
      </c>
      <c r="U2997" t="b">
        <v>1</v>
      </c>
      <c r="V2997" t="s">
        <v>1090</v>
      </c>
      <c r="W2997" t="s">
        <v>4606</v>
      </c>
      <c r="X2997" t="s">
        <v>14610</v>
      </c>
      <c r="Y2997">
        <v>33</v>
      </c>
      <c r="Z2997">
        <v>33</v>
      </c>
      <c r="AA2997">
        <v>6</v>
      </c>
      <c r="AB2997">
        <v>6</v>
      </c>
      <c r="AC2997">
        <v>33</v>
      </c>
    </row>
    <row r="2998" spans="1:29">
      <c r="A2998">
        <v>3332</v>
      </c>
      <c r="B2998" t="s">
        <v>805</v>
      </c>
      <c r="C2998" t="s">
        <v>4664</v>
      </c>
      <c r="J2998" t="s">
        <v>1444</v>
      </c>
      <c r="K2998">
        <v>0</v>
      </c>
      <c r="N2998" t="b">
        <v>1</v>
      </c>
      <c r="O2998" t="b">
        <v>0</v>
      </c>
      <c r="P2998" t="b">
        <v>0</v>
      </c>
      <c r="Q2998">
        <v>1</v>
      </c>
      <c r="R2998">
        <v>2</v>
      </c>
      <c r="S2998">
        <v>1</v>
      </c>
      <c r="T2998">
        <v>2</v>
      </c>
      <c r="U2998" t="b">
        <v>1</v>
      </c>
      <c r="V2998" t="s">
        <v>1090</v>
      </c>
      <c r="W2998" t="s">
        <v>4606</v>
      </c>
      <c r="X2998" t="s">
        <v>14772</v>
      </c>
      <c r="Y2998">
        <v>33</v>
      </c>
      <c r="Z2998">
        <v>33</v>
      </c>
      <c r="AA2998">
        <v>7</v>
      </c>
      <c r="AB2998">
        <v>7</v>
      </c>
      <c r="AC2998">
        <v>33</v>
      </c>
    </row>
    <row r="2999" spans="1:29">
      <c r="A2999">
        <v>3333</v>
      </c>
      <c r="B2999" t="s">
        <v>805</v>
      </c>
      <c r="C2999" t="s">
        <v>4665</v>
      </c>
      <c r="J2999" t="s">
        <v>1444</v>
      </c>
      <c r="K2999">
        <v>0</v>
      </c>
      <c r="N2999" t="b">
        <v>1</v>
      </c>
      <c r="O2999" t="b">
        <v>0</v>
      </c>
      <c r="P2999" t="b">
        <v>0</v>
      </c>
      <c r="Q2999">
        <v>1</v>
      </c>
      <c r="R2999">
        <v>2</v>
      </c>
      <c r="S2999">
        <v>1</v>
      </c>
      <c r="T2999">
        <v>2</v>
      </c>
      <c r="U2999" t="b">
        <v>1</v>
      </c>
      <c r="V2999" t="s">
        <v>1090</v>
      </c>
      <c r="W2999" t="s">
        <v>4606</v>
      </c>
      <c r="X2999" t="s">
        <v>14835</v>
      </c>
      <c r="Y2999">
        <v>34</v>
      </c>
      <c r="Z2999">
        <v>34</v>
      </c>
      <c r="AA2999">
        <v>5</v>
      </c>
      <c r="AB2999">
        <v>5</v>
      </c>
      <c r="AC2999">
        <v>33</v>
      </c>
    </row>
    <row r="3000" spans="1:29">
      <c r="A3000">
        <v>3334</v>
      </c>
      <c r="B3000" t="s">
        <v>805</v>
      </c>
      <c r="C3000" t="s">
        <v>4666</v>
      </c>
      <c r="J3000" t="s">
        <v>1444</v>
      </c>
      <c r="K3000">
        <v>0</v>
      </c>
      <c r="N3000" t="b">
        <v>1</v>
      </c>
      <c r="O3000" t="b">
        <v>0</v>
      </c>
      <c r="P3000" t="b">
        <v>0</v>
      </c>
      <c r="Q3000">
        <v>1</v>
      </c>
      <c r="R3000">
        <v>2</v>
      </c>
      <c r="S3000">
        <v>1</v>
      </c>
      <c r="T3000">
        <v>2</v>
      </c>
      <c r="U3000" t="b">
        <v>1</v>
      </c>
      <c r="V3000" t="s">
        <v>1090</v>
      </c>
      <c r="W3000" t="s">
        <v>4606</v>
      </c>
      <c r="X3000" t="s">
        <v>14611</v>
      </c>
      <c r="Y3000">
        <v>34</v>
      </c>
      <c r="Z3000">
        <v>34</v>
      </c>
      <c r="AA3000">
        <v>6</v>
      </c>
      <c r="AB3000">
        <v>6</v>
      </c>
      <c r="AC3000">
        <v>33</v>
      </c>
    </row>
    <row r="3001" spans="1:29">
      <c r="A3001">
        <v>3335</v>
      </c>
      <c r="B3001" t="s">
        <v>805</v>
      </c>
      <c r="C3001" t="s">
        <v>4667</v>
      </c>
      <c r="J3001" t="s">
        <v>1444</v>
      </c>
      <c r="K3001">
        <v>0</v>
      </c>
      <c r="N3001" t="b">
        <v>1</v>
      </c>
      <c r="O3001" t="b">
        <v>0</v>
      </c>
      <c r="P3001" t="b">
        <v>0</v>
      </c>
      <c r="Q3001">
        <v>1</v>
      </c>
      <c r="R3001">
        <v>2</v>
      </c>
      <c r="S3001">
        <v>1</v>
      </c>
      <c r="T3001">
        <v>2</v>
      </c>
      <c r="U3001" t="b">
        <v>1</v>
      </c>
      <c r="V3001" t="s">
        <v>1090</v>
      </c>
      <c r="W3001" t="s">
        <v>4606</v>
      </c>
      <c r="X3001" t="s">
        <v>14775</v>
      </c>
      <c r="Y3001">
        <v>34</v>
      </c>
      <c r="Z3001">
        <v>34</v>
      </c>
      <c r="AA3001">
        <v>7</v>
      </c>
      <c r="AB3001">
        <v>7</v>
      </c>
      <c r="AC3001">
        <v>33</v>
      </c>
    </row>
    <row r="3002" spans="1:29">
      <c r="A3002">
        <v>3336</v>
      </c>
      <c r="B3002" t="s">
        <v>805</v>
      </c>
      <c r="C3002" t="s">
        <v>4668</v>
      </c>
      <c r="J3002" t="s">
        <v>1444</v>
      </c>
      <c r="K3002">
        <v>0</v>
      </c>
      <c r="N3002" t="b">
        <v>1</v>
      </c>
      <c r="O3002" t="b">
        <v>0</v>
      </c>
      <c r="P3002" t="b">
        <v>0</v>
      </c>
      <c r="Q3002">
        <v>1</v>
      </c>
      <c r="R3002">
        <v>2</v>
      </c>
      <c r="S3002">
        <v>1</v>
      </c>
      <c r="T3002">
        <v>2</v>
      </c>
      <c r="U3002" t="b">
        <v>1</v>
      </c>
      <c r="V3002" t="s">
        <v>1090</v>
      </c>
      <c r="W3002" t="s">
        <v>4606</v>
      </c>
      <c r="X3002" t="s">
        <v>14811</v>
      </c>
      <c r="Y3002">
        <v>35</v>
      </c>
      <c r="Z3002">
        <v>35</v>
      </c>
      <c r="AA3002">
        <v>5</v>
      </c>
      <c r="AB3002">
        <v>5</v>
      </c>
      <c r="AC3002">
        <v>33</v>
      </c>
    </row>
    <row r="3003" spans="1:29">
      <c r="A3003">
        <v>3337</v>
      </c>
      <c r="B3003" t="s">
        <v>805</v>
      </c>
      <c r="C3003" t="s">
        <v>4669</v>
      </c>
      <c r="J3003" t="s">
        <v>1444</v>
      </c>
      <c r="K3003">
        <v>0</v>
      </c>
      <c r="N3003" t="b">
        <v>1</v>
      </c>
      <c r="O3003" t="b">
        <v>0</v>
      </c>
      <c r="P3003" t="b">
        <v>0</v>
      </c>
      <c r="Q3003">
        <v>1</v>
      </c>
      <c r="R3003">
        <v>2</v>
      </c>
      <c r="S3003">
        <v>1</v>
      </c>
      <c r="T3003">
        <v>2</v>
      </c>
      <c r="U3003" t="b">
        <v>1</v>
      </c>
      <c r="V3003" t="s">
        <v>1090</v>
      </c>
      <c r="W3003" t="s">
        <v>4606</v>
      </c>
      <c r="X3003" t="s">
        <v>14612</v>
      </c>
      <c r="Y3003">
        <v>35</v>
      </c>
      <c r="Z3003">
        <v>35</v>
      </c>
      <c r="AA3003">
        <v>6</v>
      </c>
      <c r="AB3003">
        <v>6</v>
      </c>
      <c r="AC3003">
        <v>33</v>
      </c>
    </row>
    <row r="3004" spans="1:29">
      <c r="A3004">
        <v>3338</v>
      </c>
      <c r="B3004" t="s">
        <v>805</v>
      </c>
      <c r="C3004" t="s">
        <v>4670</v>
      </c>
      <c r="J3004" t="s">
        <v>1444</v>
      </c>
      <c r="K3004">
        <v>0</v>
      </c>
      <c r="N3004" t="b">
        <v>1</v>
      </c>
      <c r="O3004" t="b">
        <v>0</v>
      </c>
      <c r="P3004" t="b">
        <v>0</v>
      </c>
      <c r="Q3004">
        <v>1</v>
      </c>
      <c r="R3004">
        <v>2</v>
      </c>
      <c r="S3004">
        <v>1</v>
      </c>
      <c r="T3004">
        <v>2</v>
      </c>
      <c r="U3004" t="b">
        <v>1</v>
      </c>
      <c r="V3004" t="s">
        <v>1090</v>
      </c>
      <c r="W3004" t="s">
        <v>4606</v>
      </c>
      <c r="X3004" t="s">
        <v>14776</v>
      </c>
      <c r="Y3004">
        <v>35</v>
      </c>
      <c r="Z3004">
        <v>35</v>
      </c>
      <c r="AA3004">
        <v>7</v>
      </c>
      <c r="AB3004">
        <v>7</v>
      </c>
      <c r="AC3004">
        <v>33</v>
      </c>
    </row>
    <row r="3005" spans="1:29">
      <c r="A3005">
        <v>3339</v>
      </c>
      <c r="B3005" t="s">
        <v>805</v>
      </c>
      <c r="C3005" t="s">
        <v>4671</v>
      </c>
      <c r="J3005" t="s">
        <v>1444</v>
      </c>
      <c r="K3005">
        <v>0</v>
      </c>
      <c r="N3005" t="b">
        <v>1</v>
      </c>
      <c r="O3005" t="b">
        <v>0</v>
      </c>
      <c r="P3005" t="b">
        <v>0</v>
      </c>
      <c r="Q3005">
        <v>1</v>
      </c>
      <c r="R3005">
        <v>2</v>
      </c>
      <c r="S3005">
        <v>1</v>
      </c>
      <c r="T3005">
        <v>2</v>
      </c>
      <c r="U3005" t="b">
        <v>1</v>
      </c>
      <c r="V3005" t="s">
        <v>1090</v>
      </c>
      <c r="W3005" t="s">
        <v>4606</v>
      </c>
      <c r="X3005" t="s">
        <v>14813</v>
      </c>
      <c r="Y3005">
        <v>36</v>
      </c>
      <c r="Z3005">
        <v>36</v>
      </c>
      <c r="AA3005">
        <v>5</v>
      </c>
      <c r="AB3005">
        <v>5</v>
      </c>
      <c r="AC3005">
        <v>33</v>
      </c>
    </row>
    <row r="3006" spans="1:29">
      <c r="A3006">
        <v>3340</v>
      </c>
      <c r="B3006" t="s">
        <v>805</v>
      </c>
      <c r="C3006" t="s">
        <v>4672</v>
      </c>
      <c r="J3006" t="s">
        <v>1444</v>
      </c>
      <c r="K3006">
        <v>0</v>
      </c>
      <c r="N3006" t="b">
        <v>1</v>
      </c>
      <c r="O3006" t="b">
        <v>0</v>
      </c>
      <c r="P3006" t="b">
        <v>0</v>
      </c>
      <c r="Q3006">
        <v>1</v>
      </c>
      <c r="R3006">
        <v>2</v>
      </c>
      <c r="S3006">
        <v>1</v>
      </c>
      <c r="T3006">
        <v>2</v>
      </c>
      <c r="U3006" t="b">
        <v>1</v>
      </c>
      <c r="V3006" t="s">
        <v>1090</v>
      </c>
      <c r="W3006" t="s">
        <v>4606</v>
      </c>
      <c r="X3006" t="s">
        <v>14613</v>
      </c>
      <c r="Y3006">
        <v>36</v>
      </c>
      <c r="Z3006">
        <v>36</v>
      </c>
      <c r="AA3006">
        <v>6</v>
      </c>
      <c r="AB3006">
        <v>6</v>
      </c>
      <c r="AC3006">
        <v>33</v>
      </c>
    </row>
    <row r="3007" spans="1:29">
      <c r="A3007">
        <v>3341</v>
      </c>
      <c r="B3007" t="s">
        <v>805</v>
      </c>
      <c r="C3007" t="s">
        <v>4673</v>
      </c>
      <c r="J3007" t="s">
        <v>1444</v>
      </c>
      <c r="K3007">
        <v>0</v>
      </c>
      <c r="N3007" t="b">
        <v>1</v>
      </c>
      <c r="O3007" t="b">
        <v>0</v>
      </c>
      <c r="P3007" t="b">
        <v>0</v>
      </c>
      <c r="Q3007">
        <v>1</v>
      </c>
      <c r="R3007">
        <v>2</v>
      </c>
      <c r="S3007">
        <v>1</v>
      </c>
      <c r="T3007">
        <v>2</v>
      </c>
      <c r="U3007" t="b">
        <v>1</v>
      </c>
      <c r="V3007" t="s">
        <v>1090</v>
      </c>
      <c r="W3007" t="s">
        <v>4606</v>
      </c>
      <c r="X3007" t="s">
        <v>14777</v>
      </c>
      <c r="Y3007">
        <v>36</v>
      </c>
      <c r="Z3007">
        <v>36</v>
      </c>
      <c r="AA3007">
        <v>7</v>
      </c>
      <c r="AB3007">
        <v>7</v>
      </c>
      <c r="AC3007">
        <v>33</v>
      </c>
    </row>
    <row r="3008" spans="1:29">
      <c r="A3008">
        <v>3342</v>
      </c>
      <c r="B3008" t="s">
        <v>805</v>
      </c>
      <c r="C3008" t="s">
        <v>4674</v>
      </c>
      <c r="J3008" t="s">
        <v>1444</v>
      </c>
      <c r="K3008">
        <v>0</v>
      </c>
      <c r="N3008" t="b">
        <v>1</v>
      </c>
      <c r="O3008" t="b">
        <v>0</v>
      </c>
      <c r="P3008" t="b">
        <v>0</v>
      </c>
      <c r="Q3008">
        <v>1</v>
      </c>
      <c r="R3008">
        <v>2</v>
      </c>
      <c r="S3008">
        <v>1</v>
      </c>
      <c r="T3008">
        <v>2</v>
      </c>
      <c r="U3008" t="b">
        <v>1</v>
      </c>
      <c r="V3008" t="s">
        <v>1090</v>
      </c>
      <c r="W3008" t="s">
        <v>4606</v>
      </c>
      <c r="X3008" t="s">
        <v>15635</v>
      </c>
      <c r="Y3008">
        <v>37</v>
      </c>
      <c r="Z3008">
        <v>37</v>
      </c>
      <c r="AA3008">
        <v>5</v>
      </c>
      <c r="AB3008">
        <v>5</v>
      </c>
      <c r="AC3008">
        <v>33</v>
      </c>
    </row>
    <row r="3009" spans="1:29">
      <c r="A3009">
        <v>3343</v>
      </c>
      <c r="B3009" t="s">
        <v>805</v>
      </c>
      <c r="C3009" t="s">
        <v>4675</v>
      </c>
      <c r="J3009" t="s">
        <v>1444</v>
      </c>
      <c r="K3009">
        <v>0</v>
      </c>
      <c r="N3009" t="b">
        <v>1</v>
      </c>
      <c r="O3009" t="b">
        <v>0</v>
      </c>
      <c r="P3009" t="b">
        <v>0</v>
      </c>
      <c r="Q3009">
        <v>1</v>
      </c>
      <c r="R3009">
        <v>2</v>
      </c>
      <c r="S3009">
        <v>1</v>
      </c>
      <c r="T3009">
        <v>2</v>
      </c>
      <c r="U3009" t="b">
        <v>1</v>
      </c>
      <c r="V3009" t="s">
        <v>1090</v>
      </c>
      <c r="W3009" t="s">
        <v>4606</v>
      </c>
      <c r="X3009" t="s">
        <v>14614</v>
      </c>
      <c r="Y3009">
        <v>37</v>
      </c>
      <c r="Z3009">
        <v>37</v>
      </c>
      <c r="AA3009">
        <v>6</v>
      </c>
      <c r="AB3009">
        <v>6</v>
      </c>
      <c r="AC3009">
        <v>33</v>
      </c>
    </row>
    <row r="3010" spans="1:29">
      <c r="A3010">
        <v>3344</v>
      </c>
      <c r="B3010" t="s">
        <v>805</v>
      </c>
      <c r="C3010" t="s">
        <v>4676</v>
      </c>
      <c r="J3010" t="s">
        <v>1444</v>
      </c>
      <c r="K3010">
        <v>0</v>
      </c>
      <c r="N3010" t="b">
        <v>1</v>
      </c>
      <c r="O3010" t="b">
        <v>0</v>
      </c>
      <c r="P3010" t="b">
        <v>0</v>
      </c>
      <c r="Q3010">
        <v>1</v>
      </c>
      <c r="R3010">
        <v>2</v>
      </c>
      <c r="S3010">
        <v>1</v>
      </c>
      <c r="T3010">
        <v>2</v>
      </c>
      <c r="U3010" t="b">
        <v>1</v>
      </c>
      <c r="V3010" t="s">
        <v>1090</v>
      </c>
      <c r="W3010" t="s">
        <v>4606</v>
      </c>
      <c r="X3010" t="s">
        <v>14664</v>
      </c>
      <c r="Y3010">
        <v>37</v>
      </c>
      <c r="Z3010">
        <v>37</v>
      </c>
      <c r="AA3010">
        <v>7</v>
      </c>
      <c r="AB3010">
        <v>7</v>
      </c>
      <c r="AC3010">
        <v>33</v>
      </c>
    </row>
    <row r="3011" spans="1:29">
      <c r="A3011">
        <v>3345</v>
      </c>
      <c r="B3011" t="s">
        <v>805</v>
      </c>
      <c r="C3011" t="s">
        <v>4677</v>
      </c>
      <c r="J3011" t="s">
        <v>1444</v>
      </c>
      <c r="K3011">
        <v>0</v>
      </c>
      <c r="N3011" t="b">
        <v>1</v>
      </c>
      <c r="O3011" t="b">
        <v>0</v>
      </c>
      <c r="P3011" t="b">
        <v>0</v>
      </c>
      <c r="Q3011">
        <v>1</v>
      </c>
      <c r="R3011">
        <v>2</v>
      </c>
      <c r="S3011">
        <v>1</v>
      </c>
      <c r="T3011">
        <v>2</v>
      </c>
      <c r="U3011" t="b">
        <v>1</v>
      </c>
      <c r="V3011" t="s">
        <v>1090</v>
      </c>
      <c r="W3011" t="s">
        <v>4606</v>
      </c>
      <c r="X3011" t="s">
        <v>14732</v>
      </c>
      <c r="Y3011">
        <v>38</v>
      </c>
      <c r="Z3011">
        <v>38</v>
      </c>
      <c r="AA3011">
        <v>5</v>
      </c>
      <c r="AB3011">
        <v>5</v>
      </c>
      <c r="AC3011">
        <v>33</v>
      </c>
    </row>
    <row r="3012" spans="1:29">
      <c r="A3012">
        <v>3346</v>
      </c>
      <c r="B3012" t="s">
        <v>805</v>
      </c>
      <c r="C3012" t="s">
        <v>4678</v>
      </c>
      <c r="J3012" t="s">
        <v>1444</v>
      </c>
      <c r="K3012">
        <v>0</v>
      </c>
      <c r="N3012" t="b">
        <v>1</v>
      </c>
      <c r="O3012" t="b">
        <v>0</v>
      </c>
      <c r="P3012" t="b">
        <v>0</v>
      </c>
      <c r="Q3012">
        <v>1</v>
      </c>
      <c r="R3012">
        <v>2</v>
      </c>
      <c r="S3012">
        <v>1</v>
      </c>
      <c r="T3012">
        <v>2</v>
      </c>
      <c r="U3012" t="b">
        <v>1</v>
      </c>
      <c r="V3012" t="s">
        <v>1090</v>
      </c>
      <c r="W3012" t="s">
        <v>4606</v>
      </c>
      <c r="X3012" t="s">
        <v>14615</v>
      </c>
      <c r="Y3012">
        <v>38</v>
      </c>
      <c r="Z3012">
        <v>38</v>
      </c>
      <c r="AA3012">
        <v>6</v>
      </c>
      <c r="AB3012">
        <v>6</v>
      </c>
      <c r="AC3012">
        <v>33</v>
      </c>
    </row>
    <row r="3013" spans="1:29">
      <c r="A3013">
        <v>3347</v>
      </c>
      <c r="B3013" t="s">
        <v>805</v>
      </c>
      <c r="C3013" t="s">
        <v>4679</v>
      </c>
      <c r="J3013" t="s">
        <v>1444</v>
      </c>
      <c r="K3013">
        <v>0</v>
      </c>
      <c r="N3013" t="b">
        <v>1</v>
      </c>
      <c r="O3013" t="b">
        <v>0</v>
      </c>
      <c r="P3013" t="b">
        <v>0</v>
      </c>
      <c r="Q3013">
        <v>1</v>
      </c>
      <c r="R3013">
        <v>2</v>
      </c>
      <c r="S3013">
        <v>1</v>
      </c>
      <c r="T3013">
        <v>2</v>
      </c>
      <c r="U3013" t="b">
        <v>1</v>
      </c>
      <c r="V3013" t="s">
        <v>1090</v>
      </c>
      <c r="W3013" t="s">
        <v>4606</v>
      </c>
      <c r="X3013" t="s">
        <v>14747</v>
      </c>
      <c r="Y3013">
        <v>38</v>
      </c>
      <c r="Z3013">
        <v>38</v>
      </c>
      <c r="AA3013">
        <v>7</v>
      </c>
      <c r="AB3013">
        <v>7</v>
      </c>
      <c r="AC3013">
        <v>33</v>
      </c>
    </row>
    <row r="3014" spans="1:29">
      <c r="A3014">
        <v>3348</v>
      </c>
      <c r="B3014" t="s">
        <v>805</v>
      </c>
      <c r="C3014" t="s">
        <v>4680</v>
      </c>
      <c r="J3014" t="s">
        <v>1444</v>
      </c>
      <c r="K3014">
        <v>0</v>
      </c>
      <c r="N3014" t="b">
        <v>1</v>
      </c>
      <c r="O3014" t="b">
        <v>0</v>
      </c>
      <c r="P3014" t="b">
        <v>0</v>
      </c>
      <c r="Q3014">
        <v>1</v>
      </c>
      <c r="R3014">
        <v>2</v>
      </c>
      <c r="S3014">
        <v>1</v>
      </c>
      <c r="T3014">
        <v>2</v>
      </c>
      <c r="U3014" t="b">
        <v>1</v>
      </c>
      <c r="V3014" t="s">
        <v>1090</v>
      </c>
      <c r="W3014" t="s">
        <v>4606</v>
      </c>
      <c r="X3014" t="s">
        <v>14733</v>
      </c>
      <c r="Y3014">
        <v>39</v>
      </c>
      <c r="Z3014">
        <v>39</v>
      </c>
      <c r="AA3014">
        <v>5</v>
      </c>
      <c r="AB3014">
        <v>5</v>
      </c>
      <c r="AC3014">
        <v>33</v>
      </c>
    </row>
    <row r="3015" spans="1:29">
      <c r="A3015">
        <v>3349</v>
      </c>
      <c r="B3015" t="s">
        <v>805</v>
      </c>
      <c r="C3015" t="s">
        <v>4681</v>
      </c>
      <c r="J3015" t="s">
        <v>1444</v>
      </c>
      <c r="K3015">
        <v>0</v>
      </c>
      <c r="N3015" t="b">
        <v>1</v>
      </c>
      <c r="O3015" t="b">
        <v>0</v>
      </c>
      <c r="P3015" t="b">
        <v>0</v>
      </c>
      <c r="Q3015">
        <v>1</v>
      </c>
      <c r="R3015">
        <v>2</v>
      </c>
      <c r="S3015">
        <v>1</v>
      </c>
      <c r="T3015">
        <v>2</v>
      </c>
      <c r="U3015" t="b">
        <v>1</v>
      </c>
      <c r="V3015" t="s">
        <v>1090</v>
      </c>
      <c r="W3015" t="s">
        <v>4606</v>
      </c>
      <c r="X3015" t="s">
        <v>14616</v>
      </c>
      <c r="Y3015">
        <v>39</v>
      </c>
      <c r="Z3015">
        <v>39</v>
      </c>
      <c r="AA3015">
        <v>6</v>
      </c>
      <c r="AB3015">
        <v>6</v>
      </c>
      <c r="AC3015">
        <v>33</v>
      </c>
    </row>
    <row r="3016" spans="1:29">
      <c r="A3016">
        <v>3350</v>
      </c>
      <c r="B3016" t="s">
        <v>805</v>
      </c>
      <c r="C3016" t="s">
        <v>4682</v>
      </c>
      <c r="J3016" t="s">
        <v>1444</v>
      </c>
      <c r="K3016">
        <v>0</v>
      </c>
      <c r="N3016" t="b">
        <v>1</v>
      </c>
      <c r="O3016" t="b">
        <v>0</v>
      </c>
      <c r="P3016" t="b">
        <v>0</v>
      </c>
      <c r="Q3016">
        <v>1</v>
      </c>
      <c r="R3016">
        <v>2</v>
      </c>
      <c r="S3016">
        <v>1</v>
      </c>
      <c r="T3016">
        <v>2</v>
      </c>
      <c r="U3016" t="b">
        <v>1</v>
      </c>
      <c r="V3016" t="s">
        <v>1090</v>
      </c>
      <c r="W3016" t="s">
        <v>4606</v>
      </c>
      <c r="X3016" t="s">
        <v>14667</v>
      </c>
      <c r="Y3016">
        <v>39</v>
      </c>
      <c r="Z3016">
        <v>39</v>
      </c>
      <c r="AA3016">
        <v>7</v>
      </c>
      <c r="AB3016">
        <v>7</v>
      </c>
      <c r="AC3016">
        <v>33</v>
      </c>
    </row>
    <row r="3017" spans="1:29">
      <c r="A3017">
        <v>3351</v>
      </c>
      <c r="B3017" t="s">
        <v>805</v>
      </c>
      <c r="C3017" t="s">
        <v>4683</v>
      </c>
      <c r="J3017" t="s">
        <v>1444</v>
      </c>
      <c r="K3017">
        <v>0</v>
      </c>
      <c r="N3017" t="b">
        <v>1</v>
      </c>
      <c r="O3017" t="b">
        <v>0</v>
      </c>
      <c r="P3017" t="b">
        <v>0</v>
      </c>
      <c r="Q3017">
        <v>1</v>
      </c>
      <c r="R3017">
        <v>2</v>
      </c>
      <c r="S3017">
        <v>1</v>
      </c>
      <c r="T3017">
        <v>2</v>
      </c>
      <c r="U3017" t="b">
        <v>1</v>
      </c>
      <c r="V3017" t="s">
        <v>1090</v>
      </c>
      <c r="W3017" t="s">
        <v>4606</v>
      </c>
      <c r="X3017" t="s">
        <v>14553</v>
      </c>
      <c r="Y3017">
        <v>40</v>
      </c>
      <c r="Z3017">
        <v>40</v>
      </c>
      <c r="AA3017">
        <v>5</v>
      </c>
      <c r="AB3017">
        <v>5</v>
      </c>
      <c r="AC3017">
        <v>33</v>
      </c>
    </row>
    <row r="3018" spans="1:29">
      <c r="A3018">
        <v>3352</v>
      </c>
      <c r="B3018" t="s">
        <v>805</v>
      </c>
      <c r="C3018" t="s">
        <v>4684</v>
      </c>
      <c r="J3018" t="s">
        <v>1444</v>
      </c>
      <c r="K3018">
        <v>0</v>
      </c>
      <c r="N3018" t="b">
        <v>1</v>
      </c>
      <c r="O3018" t="b">
        <v>0</v>
      </c>
      <c r="P3018" t="b">
        <v>0</v>
      </c>
      <c r="Q3018">
        <v>1</v>
      </c>
      <c r="R3018">
        <v>2</v>
      </c>
      <c r="S3018">
        <v>1</v>
      </c>
      <c r="T3018">
        <v>2</v>
      </c>
      <c r="U3018" t="b">
        <v>1</v>
      </c>
      <c r="V3018" t="s">
        <v>1090</v>
      </c>
      <c r="W3018" t="s">
        <v>4606</v>
      </c>
      <c r="X3018" t="s">
        <v>14734</v>
      </c>
      <c r="Y3018">
        <v>40</v>
      </c>
      <c r="Z3018">
        <v>40</v>
      </c>
      <c r="AA3018">
        <v>6</v>
      </c>
      <c r="AB3018">
        <v>6</v>
      </c>
      <c r="AC3018">
        <v>33</v>
      </c>
    </row>
    <row r="3019" spans="1:29">
      <c r="A3019">
        <v>3353</v>
      </c>
      <c r="B3019" t="s">
        <v>805</v>
      </c>
      <c r="C3019" t="s">
        <v>4685</v>
      </c>
      <c r="J3019" t="s">
        <v>1444</v>
      </c>
      <c r="K3019">
        <v>0</v>
      </c>
      <c r="N3019" t="b">
        <v>1</v>
      </c>
      <c r="O3019" t="b">
        <v>0</v>
      </c>
      <c r="P3019" t="b">
        <v>0</v>
      </c>
      <c r="Q3019">
        <v>1</v>
      </c>
      <c r="R3019">
        <v>2</v>
      </c>
      <c r="S3019">
        <v>1</v>
      </c>
      <c r="T3019">
        <v>2</v>
      </c>
      <c r="U3019" t="b">
        <v>1</v>
      </c>
      <c r="V3019" t="s">
        <v>1090</v>
      </c>
      <c r="W3019" t="s">
        <v>4606</v>
      </c>
      <c r="X3019" t="s">
        <v>14749</v>
      </c>
      <c r="Y3019">
        <v>40</v>
      </c>
      <c r="Z3019">
        <v>40</v>
      </c>
      <c r="AA3019">
        <v>7</v>
      </c>
      <c r="AB3019">
        <v>7</v>
      </c>
      <c r="AC3019">
        <v>33</v>
      </c>
    </row>
    <row r="3020" spans="1:29">
      <c r="A3020">
        <v>3354</v>
      </c>
      <c r="B3020" t="s">
        <v>805</v>
      </c>
      <c r="C3020" t="s">
        <v>4686</v>
      </c>
      <c r="J3020" t="s">
        <v>1444</v>
      </c>
      <c r="K3020">
        <v>0</v>
      </c>
      <c r="N3020" t="b">
        <v>1</v>
      </c>
      <c r="O3020" t="b">
        <v>0</v>
      </c>
      <c r="P3020" t="b">
        <v>0</v>
      </c>
      <c r="Q3020">
        <v>1</v>
      </c>
      <c r="R3020">
        <v>2</v>
      </c>
      <c r="S3020">
        <v>1</v>
      </c>
      <c r="T3020">
        <v>2</v>
      </c>
      <c r="U3020" t="b">
        <v>1</v>
      </c>
      <c r="V3020" t="s">
        <v>1090</v>
      </c>
      <c r="W3020" t="s">
        <v>4606</v>
      </c>
      <c r="X3020" t="s">
        <v>14554</v>
      </c>
      <c r="Y3020">
        <v>41</v>
      </c>
      <c r="Z3020">
        <v>41</v>
      </c>
      <c r="AA3020">
        <v>5</v>
      </c>
      <c r="AB3020">
        <v>5</v>
      </c>
      <c r="AC3020">
        <v>33</v>
      </c>
    </row>
    <row r="3021" spans="1:29">
      <c r="A3021">
        <v>3355</v>
      </c>
      <c r="B3021" t="s">
        <v>805</v>
      </c>
      <c r="C3021" t="s">
        <v>4687</v>
      </c>
      <c r="J3021" t="s">
        <v>1444</v>
      </c>
      <c r="K3021">
        <v>0</v>
      </c>
      <c r="N3021" t="b">
        <v>1</v>
      </c>
      <c r="O3021" t="b">
        <v>0</v>
      </c>
      <c r="P3021" t="b">
        <v>0</v>
      </c>
      <c r="Q3021">
        <v>1</v>
      </c>
      <c r="R3021">
        <v>2</v>
      </c>
      <c r="S3021">
        <v>1</v>
      </c>
      <c r="T3021">
        <v>2</v>
      </c>
      <c r="U3021" t="b">
        <v>1</v>
      </c>
      <c r="V3021" t="s">
        <v>1090</v>
      </c>
      <c r="W3021" t="s">
        <v>4606</v>
      </c>
      <c r="X3021" t="s">
        <v>14735</v>
      </c>
      <c r="Y3021">
        <v>41</v>
      </c>
      <c r="Z3021">
        <v>41</v>
      </c>
      <c r="AA3021">
        <v>6</v>
      </c>
      <c r="AB3021">
        <v>6</v>
      </c>
      <c r="AC3021">
        <v>33</v>
      </c>
    </row>
    <row r="3022" spans="1:29">
      <c r="A3022">
        <v>3356</v>
      </c>
      <c r="B3022" t="s">
        <v>805</v>
      </c>
      <c r="C3022" t="s">
        <v>4688</v>
      </c>
      <c r="J3022" t="s">
        <v>1444</v>
      </c>
      <c r="K3022">
        <v>0</v>
      </c>
      <c r="N3022" t="b">
        <v>1</v>
      </c>
      <c r="O3022" t="b">
        <v>0</v>
      </c>
      <c r="P3022" t="b">
        <v>0</v>
      </c>
      <c r="Q3022">
        <v>1</v>
      </c>
      <c r="R3022">
        <v>2</v>
      </c>
      <c r="S3022">
        <v>1</v>
      </c>
      <c r="T3022">
        <v>2</v>
      </c>
      <c r="U3022" t="b">
        <v>1</v>
      </c>
      <c r="V3022" t="s">
        <v>1090</v>
      </c>
      <c r="W3022" t="s">
        <v>4606</v>
      </c>
      <c r="X3022" t="s">
        <v>14751</v>
      </c>
      <c r="Y3022">
        <v>41</v>
      </c>
      <c r="Z3022">
        <v>41</v>
      </c>
      <c r="AA3022">
        <v>7</v>
      </c>
      <c r="AB3022">
        <v>7</v>
      </c>
      <c r="AC3022">
        <v>33</v>
      </c>
    </row>
    <row r="3023" spans="1:29">
      <c r="A3023">
        <v>3357</v>
      </c>
      <c r="B3023" t="s">
        <v>805</v>
      </c>
      <c r="C3023" t="s">
        <v>4689</v>
      </c>
      <c r="J3023" t="s">
        <v>1444</v>
      </c>
      <c r="K3023">
        <v>0</v>
      </c>
      <c r="N3023" t="b">
        <v>1</v>
      </c>
      <c r="O3023" t="b">
        <v>0</v>
      </c>
      <c r="P3023" t="b">
        <v>0</v>
      </c>
      <c r="Q3023">
        <v>1</v>
      </c>
      <c r="R3023">
        <v>2</v>
      </c>
      <c r="S3023">
        <v>1</v>
      </c>
      <c r="T3023">
        <v>2</v>
      </c>
      <c r="U3023" t="b">
        <v>1</v>
      </c>
      <c r="V3023" t="s">
        <v>1090</v>
      </c>
      <c r="W3023" t="s">
        <v>4606</v>
      </c>
      <c r="X3023" t="s">
        <v>14555</v>
      </c>
      <c r="Y3023">
        <v>42</v>
      </c>
      <c r="Z3023">
        <v>42</v>
      </c>
      <c r="AA3023">
        <v>5</v>
      </c>
      <c r="AB3023">
        <v>5</v>
      </c>
      <c r="AC3023">
        <v>33</v>
      </c>
    </row>
    <row r="3024" spans="1:29">
      <c r="A3024">
        <v>3358</v>
      </c>
      <c r="B3024" t="s">
        <v>805</v>
      </c>
      <c r="C3024" t="s">
        <v>4690</v>
      </c>
      <c r="J3024" t="s">
        <v>1444</v>
      </c>
      <c r="K3024">
        <v>0</v>
      </c>
      <c r="N3024" t="b">
        <v>1</v>
      </c>
      <c r="O3024" t="b">
        <v>0</v>
      </c>
      <c r="P3024" t="b">
        <v>0</v>
      </c>
      <c r="Q3024">
        <v>1</v>
      </c>
      <c r="R3024">
        <v>2</v>
      </c>
      <c r="S3024">
        <v>1</v>
      </c>
      <c r="T3024">
        <v>2</v>
      </c>
      <c r="U3024" t="b">
        <v>1</v>
      </c>
      <c r="V3024" t="s">
        <v>1090</v>
      </c>
      <c r="W3024" t="s">
        <v>4606</v>
      </c>
      <c r="X3024" t="s">
        <v>14736</v>
      </c>
      <c r="Y3024">
        <v>42</v>
      </c>
      <c r="Z3024">
        <v>42</v>
      </c>
      <c r="AA3024">
        <v>6</v>
      </c>
      <c r="AB3024">
        <v>6</v>
      </c>
      <c r="AC3024">
        <v>33</v>
      </c>
    </row>
    <row r="3025" spans="1:29">
      <c r="A3025">
        <v>3359</v>
      </c>
      <c r="B3025" t="s">
        <v>805</v>
      </c>
      <c r="C3025" t="s">
        <v>4691</v>
      </c>
      <c r="J3025" t="s">
        <v>1444</v>
      </c>
      <c r="K3025">
        <v>0</v>
      </c>
      <c r="N3025" t="b">
        <v>1</v>
      </c>
      <c r="O3025" t="b">
        <v>0</v>
      </c>
      <c r="P3025" t="b">
        <v>0</v>
      </c>
      <c r="Q3025">
        <v>1</v>
      </c>
      <c r="R3025">
        <v>2</v>
      </c>
      <c r="S3025">
        <v>1</v>
      </c>
      <c r="T3025">
        <v>2</v>
      </c>
      <c r="U3025" t="b">
        <v>1</v>
      </c>
      <c r="V3025" t="s">
        <v>1090</v>
      </c>
      <c r="W3025" t="s">
        <v>4606</v>
      </c>
      <c r="X3025" t="s">
        <v>14670</v>
      </c>
      <c r="Y3025">
        <v>42</v>
      </c>
      <c r="Z3025">
        <v>42</v>
      </c>
      <c r="AA3025">
        <v>7</v>
      </c>
      <c r="AB3025">
        <v>7</v>
      </c>
      <c r="AC3025">
        <v>33</v>
      </c>
    </row>
    <row r="3026" spans="1:29">
      <c r="A3026">
        <v>3360</v>
      </c>
      <c r="B3026" t="s">
        <v>805</v>
      </c>
      <c r="C3026" t="s">
        <v>4692</v>
      </c>
      <c r="J3026" t="s">
        <v>1444</v>
      </c>
      <c r="K3026">
        <v>0</v>
      </c>
      <c r="N3026" t="b">
        <v>1</v>
      </c>
      <c r="O3026" t="b">
        <v>0</v>
      </c>
      <c r="P3026" t="b">
        <v>0</v>
      </c>
      <c r="Q3026">
        <v>1</v>
      </c>
      <c r="R3026">
        <v>2</v>
      </c>
      <c r="S3026">
        <v>1</v>
      </c>
      <c r="T3026">
        <v>2</v>
      </c>
      <c r="U3026" t="b">
        <v>1</v>
      </c>
      <c r="V3026" t="s">
        <v>1090</v>
      </c>
      <c r="W3026" t="s">
        <v>4606</v>
      </c>
      <c r="X3026" t="s">
        <v>14556</v>
      </c>
      <c r="Y3026">
        <v>43</v>
      </c>
      <c r="Z3026">
        <v>43</v>
      </c>
      <c r="AA3026">
        <v>5</v>
      </c>
      <c r="AB3026">
        <v>5</v>
      </c>
      <c r="AC3026">
        <v>33</v>
      </c>
    </row>
    <row r="3027" spans="1:29">
      <c r="A3027">
        <v>3361</v>
      </c>
      <c r="B3027" t="s">
        <v>805</v>
      </c>
      <c r="C3027" t="s">
        <v>4693</v>
      </c>
      <c r="J3027" t="s">
        <v>1444</v>
      </c>
      <c r="K3027">
        <v>0</v>
      </c>
      <c r="N3027" t="b">
        <v>1</v>
      </c>
      <c r="O3027" t="b">
        <v>0</v>
      </c>
      <c r="P3027" t="b">
        <v>0</v>
      </c>
      <c r="Q3027">
        <v>1</v>
      </c>
      <c r="R3027">
        <v>2</v>
      </c>
      <c r="S3027">
        <v>1</v>
      </c>
      <c r="T3027">
        <v>2</v>
      </c>
      <c r="U3027" t="b">
        <v>1</v>
      </c>
      <c r="V3027" t="s">
        <v>1090</v>
      </c>
      <c r="W3027" t="s">
        <v>4606</v>
      </c>
      <c r="X3027" t="s">
        <v>14737</v>
      </c>
      <c r="Y3027">
        <v>43</v>
      </c>
      <c r="Z3027">
        <v>43</v>
      </c>
      <c r="AA3027">
        <v>6</v>
      </c>
      <c r="AB3027">
        <v>6</v>
      </c>
      <c r="AC3027">
        <v>33</v>
      </c>
    </row>
    <row r="3028" spans="1:29">
      <c r="A3028">
        <v>3362</v>
      </c>
      <c r="B3028" t="s">
        <v>805</v>
      </c>
      <c r="C3028" t="s">
        <v>4694</v>
      </c>
      <c r="J3028" t="s">
        <v>1444</v>
      </c>
      <c r="K3028">
        <v>0</v>
      </c>
      <c r="N3028" t="b">
        <v>1</v>
      </c>
      <c r="O3028" t="b">
        <v>0</v>
      </c>
      <c r="P3028" t="b">
        <v>0</v>
      </c>
      <c r="Q3028">
        <v>1</v>
      </c>
      <c r="R3028">
        <v>2</v>
      </c>
      <c r="S3028">
        <v>1</v>
      </c>
      <c r="T3028">
        <v>2</v>
      </c>
      <c r="U3028" t="b">
        <v>1</v>
      </c>
      <c r="V3028" t="s">
        <v>1090</v>
      </c>
      <c r="W3028" t="s">
        <v>4606</v>
      </c>
      <c r="X3028" t="s">
        <v>14674</v>
      </c>
      <c r="Y3028">
        <v>43</v>
      </c>
      <c r="Z3028">
        <v>43</v>
      </c>
      <c r="AA3028">
        <v>7</v>
      </c>
      <c r="AB3028">
        <v>7</v>
      </c>
      <c r="AC3028">
        <v>33</v>
      </c>
    </row>
    <row r="3029" spans="1:29">
      <c r="A3029">
        <v>3363</v>
      </c>
      <c r="B3029" t="s">
        <v>805</v>
      </c>
      <c r="C3029" t="s">
        <v>4695</v>
      </c>
      <c r="J3029" t="s">
        <v>1444</v>
      </c>
      <c r="K3029">
        <v>0</v>
      </c>
      <c r="N3029" t="b">
        <v>1</v>
      </c>
      <c r="O3029" t="b">
        <v>0</v>
      </c>
      <c r="P3029" t="b">
        <v>0</v>
      </c>
      <c r="Q3029">
        <v>1</v>
      </c>
      <c r="R3029">
        <v>2</v>
      </c>
      <c r="S3029">
        <v>1</v>
      </c>
      <c r="T3029">
        <v>2</v>
      </c>
      <c r="U3029" t="b">
        <v>1</v>
      </c>
      <c r="V3029" t="s">
        <v>1090</v>
      </c>
      <c r="W3029" t="s">
        <v>4606</v>
      </c>
      <c r="X3029" t="s">
        <v>14557</v>
      </c>
      <c r="Y3029">
        <v>44</v>
      </c>
      <c r="Z3029">
        <v>44</v>
      </c>
      <c r="AA3029">
        <v>5</v>
      </c>
      <c r="AB3029">
        <v>5</v>
      </c>
      <c r="AC3029">
        <v>33</v>
      </c>
    </row>
    <row r="3030" spans="1:29">
      <c r="A3030">
        <v>3364</v>
      </c>
      <c r="B3030" t="s">
        <v>805</v>
      </c>
      <c r="C3030" t="s">
        <v>4696</v>
      </c>
      <c r="J3030" t="s">
        <v>1444</v>
      </c>
      <c r="K3030">
        <v>0</v>
      </c>
      <c r="N3030" t="b">
        <v>1</v>
      </c>
      <c r="O3030" t="b">
        <v>0</v>
      </c>
      <c r="P3030" t="b">
        <v>0</v>
      </c>
      <c r="Q3030">
        <v>1</v>
      </c>
      <c r="R3030">
        <v>2</v>
      </c>
      <c r="S3030">
        <v>1</v>
      </c>
      <c r="T3030">
        <v>2</v>
      </c>
      <c r="U3030" t="b">
        <v>1</v>
      </c>
      <c r="V3030" t="s">
        <v>1090</v>
      </c>
      <c r="W3030" t="s">
        <v>4606</v>
      </c>
      <c r="X3030" t="s">
        <v>14738</v>
      </c>
      <c r="Y3030">
        <v>44</v>
      </c>
      <c r="Z3030">
        <v>44</v>
      </c>
      <c r="AA3030">
        <v>6</v>
      </c>
      <c r="AB3030">
        <v>6</v>
      </c>
      <c r="AC3030">
        <v>33</v>
      </c>
    </row>
    <row r="3031" spans="1:29">
      <c r="A3031">
        <v>3365</v>
      </c>
      <c r="B3031" t="s">
        <v>805</v>
      </c>
      <c r="C3031" t="s">
        <v>4697</v>
      </c>
      <c r="J3031" t="s">
        <v>1444</v>
      </c>
      <c r="K3031">
        <v>0</v>
      </c>
      <c r="N3031" t="b">
        <v>1</v>
      </c>
      <c r="O3031" t="b">
        <v>0</v>
      </c>
      <c r="P3031" t="b">
        <v>0</v>
      </c>
      <c r="Q3031">
        <v>1</v>
      </c>
      <c r="R3031">
        <v>2</v>
      </c>
      <c r="S3031">
        <v>1</v>
      </c>
      <c r="T3031">
        <v>2</v>
      </c>
      <c r="U3031" t="b">
        <v>1</v>
      </c>
      <c r="V3031" t="s">
        <v>1090</v>
      </c>
      <c r="W3031" t="s">
        <v>4606</v>
      </c>
      <c r="X3031" t="s">
        <v>14753</v>
      </c>
      <c r="Y3031">
        <v>44</v>
      </c>
      <c r="Z3031">
        <v>44</v>
      </c>
      <c r="AA3031">
        <v>7</v>
      </c>
      <c r="AB3031">
        <v>7</v>
      </c>
      <c r="AC3031">
        <v>33</v>
      </c>
    </row>
    <row r="3032" spans="1:29">
      <c r="A3032">
        <v>3366</v>
      </c>
      <c r="B3032" t="s">
        <v>805</v>
      </c>
      <c r="C3032" t="s">
        <v>4698</v>
      </c>
      <c r="J3032" t="s">
        <v>1444</v>
      </c>
      <c r="K3032">
        <v>0</v>
      </c>
      <c r="N3032" t="b">
        <v>1</v>
      </c>
      <c r="O3032" t="b">
        <v>0</v>
      </c>
      <c r="P3032" t="b">
        <v>0</v>
      </c>
      <c r="Q3032">
        <v>1</v>
      </c>
      <c r="R3032">
        <v>2</v>
      </c>
      <c r="S3032">
        <v>1</v>
      </c>
      <c r="T3032">
        <v>2</v>
      </c>
      <c r="U3032" t="b">
        <v>1</v>
      </c>
      <c r="V3032" t="s">
        <v>1090</v>
      </c>
      <c r="W3032" t="s">
        <v>4606</v>
      </c>
      <c r="X3032" t="s">
        <v>14558</v>
      </c>
      <c r="Y3032">
        <v>45</v>
      </c>
      <c r="Z3032">
        <v>45</v>
      </c>
      <c r="AA3032">
        <v>5</v>
      </c>
      <c r="AB3032">
        <v>5</v>
      </c>
      <c r="AC3032">
        <v>33</v>
      </c>
    </row>
    <row r="3033" spans="1:29">
      <c r="A3033">
        <v>3367</v>
      </c>
      <c r="B3033" t="s">
        <v>805</v>
      </c>
      <c r="C3033" t="s">
        <v>4699</v>
      </c>
      <c r="J3033" t="s">
        <v>1444</v>
      </c>
      <c r="K3033">
        <v>0</v>
      </c>
      <c r="N3033" t="b">
        <v>1</v>
      </c>
      <c r="O3033" t="b">
        <v>0</v>
      </c>
      <c r="P3033" t="b">
        <v>0</v>
      </c>
      <c r="Q3033">
        <v>1</v>
      </c>
      <c r="R3033">
        <v>2</v>
      </c>
      <c r="S3033">
        <v>1</v>
      </c>
      <c r="T3033">
        <v>2</v>
      </c>
      <c r="U3033" t="b">
        <v>1</v>
      </c>
      <c r="V3033" t="s">
        <v>1090</v>
      </c>
      <c r="W3033" t="s">
        <v>4606</v>
      </c>
      <c r="X3033" t="s">
        <v>14739</v>
      </c>
      <c r="Y3033">
        <v>45</v>
      </c>
      <c r="Z3033">
        <v>45</v>
      </c>
      <c r="AA3033">
        <v>6</v>
      </c>
      <c r="AB3033">
        <v>6</v>
      </c>
      <c r="AC3033">
        <v>33</v>
      </c>
    </row>
    <row r="3034" spans="1:29">
      <c r="A3034">
        <v>3368</v>
      </c>
      <c r="B3034" t="s">
        <v>805</v>
      </c>
      <c r="C3034" t="s">
        <v>4700</v>
      </c>
      <c r="J3034" t="s">
        <v>1444</v>
      </c>
      <c r="K3034">
        <v>0</v>
      </c>
      <c r="N3034" t="b">
        <v>1</v>
      </c>
      <c r="O3034" t="b">
        <v>0</v>
      </c>
      <c r="P3034" t="b">
        <v>0</v>
      </c>
      <c r="Q3034">
        <v>1</v>
      </c>
      <c r="R3034">
        <v>2</v>
      </c>
      <c r="S3034">
        <v>1</v>
      </c>
      <c r="T3034">
        <v>2</v>
      </c>
      <c r="U3034" t="b">
        <v>1</v>
      </c>
      <c r="V3034" t="s">
        <v>1090</v>
      </c>
      <c r="W3034" t="s">
        <v>4606</v>
      </c>
      <c r="X3034" t="s">
        <v>14755</v>
      </c>
      <c r="Y3034">
        <v>45</v>
      </c>
      <c r="Z3034">
        <v>45</v>
      </c>
      <c r="AA3034">
        <v>7</v>
      </c>
      <c r="AB3034">
        <v>7</v>
      </c>
      <c r="AC3034">
        <v>33</v>
      </c>
    </row>
    <row r="3035" spans="1:29">
      <c r="A3035">
        <v>3369</v>
      </c>
      <c r="B3035" t="s">
        <v>805</v>
      </c>
      <c r="C3035" t="s">
        <v>4701</v>
      </c>
      <c r="J3035" t="s">
        <v>1444</v>
      </c>
      <c r="K3035">
        <v>0</v>
      </c>
      <c r="N3035" t="b">
        <v>1</v>
      </c>
      <c r="O3035" t="b">
        <v>0</v>
      </c>
      <c r="P3035" t="b">
        <v>0</v>
      </c>
      <c r="Q3035">
        <v>1</v>
      </c>
      <c r="R3035">
        <v>2</v>
      </c>
      <c r="S3035">
        <v>1</v>
      </c>
      <c r="T3035">
        <v>2</v>
      </c>
      <c r="U3035" t="b">
        <v>1</v>
      </c>
      <c r="V3035" t="s">
        <v>1090</v>
      </c>
      <c r="W3035" t="s">
        <v>4606</v>
      </c>
      <c r="X3035" t="s">
        <v>14740</v>
      </c>
      <c r="Y3035">
        <v>46</v>
      </c>
      <c r="Z3035">
        <v>46</v>
      </c>
      <c r="AA3035">
        <v>5</v>
      </c>
      <c r="AB3035">
        <v>5</v>
      </c>
      <c r="AC3035">
        <v>33</v>
      </c>
    </row>
    <row r="3036" spans="1:29">
      <c r="A3036">
        <v>3370</v>
      </c>
      <c r="B3036" t="s">
        <v>805</v>
      </c>
      <c r="C3036" t="s">
        <v>4702</v>
      </c>
      <c r="J3036" t="s">
        <v>1444</v>
      </c>
      <c r="K3036">
        <v>0</v>
      </c>
      <c r="N3036" t="b">
        <v>1</v>
      </c>
      <c r="O3036" t="b">
        <v>0</v>
      </c>
      <c r="P3036" t="b">
        <v>0</v>
      </c>
      <c r="Q3036">
        <v>1</v>
      </c>
      <c r="R3036">
        <v>2</v>
      </c>
      <c r="S3036">
        <v>1</v>
      </c>
      <c r="T3036">
        <v>2</v>
      </c>
      <c r="U3036" t="b">
        <v>1</v>
      </c>
      <c r="V3036" t="s">
        <v>1090</v>
      </c>
      <c r="W3036" t="s">
        <v>4606</v>
      </c>
      <c r="X3036" t="s">
        <v>14741</v>
      </c>
      <c r="Y3036">
        <v>46</v>
      </c>
      <c r="Z3036">
        <v>46</v>
      </c>
      <c r="AA3036">
        <v>6</v>
      </c>
      <c r="AB3036">
        <v>6</v>
      </c>
      <c r="AC3036">
        <v>33</v>
      </c>
    </row>
    <row r="3037" spans="1:29">
      <c r="A3037">
        <v>3371</v>
      </c>
      <c r="B3037" t="s">
        <v>805</v>
      </c>
      <c r="C3037" t="s">
        <v>4703</v>
      </c>
      <c r="J3037" t="s">
        <v>1444</v>
      </c>
      <c r="K3037">
        <v>0</v>
      </c>
      <c r="N3037" t="b">
        <v>1</v>
      </c>
      <c r="O3037" t="b">
        <v>0</v>
      </c>
      <c r="P3037" t="b">
        <v>0</v>
      </c>
      <c r="Q3037">
        <v>1</v>
      </c>
      <c r="R3037">
        <v>2</v>
      </c>
      <c r="S3037">
        <v>1</v>
      </c>
      <c r="T3037">
        <v>2</v>
      </c>
      <c r="U3037" t="b">
        <v>1</v>
      </c>
      <c r="V3037" t="s">
        <v>1090</v>
      </c>
      <c r="W3037" t="s">
        <v>4606</v>
      </c>
      <c r="X3037" t="s">
        <v>14757</v>
      </c>
      <c r="Y3037">
        <v>46</v>
      </c>
      <c r="Z3037">
        <v>46</v>
      </c>
      <c r="AA3037">
        <v>7</v>
      </c>
      <c r="AB3037">
        <v>7</v>
      </c>
      <c r="AC3037">
        <v>33</v>
      </c>
    </row>
    <row r="3038" spans="1:29">
      <c r="A3038">
        <v>3372</v>
      </c>
      <c r="B3038" t="s">
        <v>805</v>
      </c>
      <c r="C3038" t="s">
        <v>4704</v>
      </c>
      <c r="J3038" t="s">
        <v>1444</v>
      </c>
      <c r="K3038">
        <v>0</v>
      </c>
      <c r="N3038" t="b">
        <v>1</v>
      </c>
      <c r="O3038" t="b">
        <v>0</v>
      </c>
      <c r="P3038" t="b">
        <v>0</v>
      </c>
      <c r="Q3038">
        <v>1</v>
      </c>
      <c r="R3038">
        <v>2</v>
      </c>
      <c r="S3038">
        <v>1</v>
      </c>
      <c r="T3038">
        <v>2</v>
      </c>
      <c r="U3038" t="b">
        <v>1</v>
      </c>
      <c r="V3038" t="s">
        <v>1090</v>
      </c>
      <c r="W3038" t="s">
        <v>4606</v>
      </c>
      <c r="X3038" t="s">
        <v>14742</v>
      </c>
      <c r="Y3038">
        <v>47</v>
      </c>
      <c r="Z3038">
        <v>47</v>
      </c>
      <c r="AA3038">
        <v>5</v>
      </c>
      <c r="AB3038">
        <v>5</v>
      </c>
      <c r="AC3038">
        <v>33</v>
      </c>
    </row>
    <row r="3039" spans="1:29">
      <c r="A3039">
        <v>3373</v>
      </c>
      <c r="B3039" t="s">
        <v>805</v>
      </c>
      <c r="C3039" t="s">
        <v>4705</v>
      </c>
      <c r="J3039" t="s">
        <v>1444</v>
      </c>
      <c r="K3039">
        <v>0</v>
      </c>
      <c r="N3039" t="b">
        <v>1</v>
      </c>
      <c r="O3039" t="b">
        <v>0</v>
      </c>
      <c r="P3039" t="b">
        <v>0</v>
      </c>
      <c r="Q3039">
        <v>1</v>
      </c>
      <c r="R3039">
        <v>2</v>
      </c>
      <c r="S3039">
        <v>1</v>
      </c>
      <c r="T3039">
        <v>2</v>
      </c>
      <c r="U3039" t="b">
        <v>1</v>
      </c>
      <c r="V3039" t="s">
        <v>1090</v>
      </c>
      <c r="W3039" t="s">
        <v>4606</v>
      </c>
      <c r="X3039" t="s">
        <v>14562</v>
      </c>
      <c r="Y3039">
        <v>47</v>
      </c>
      <c r="Z3039">
        <v>47</v>
      </c>
      <c r="AA3039">
        <v>6</v>
      </c>
      <c r="AB3039">
        <v>6</v>
      </c>
      <c r="AC3039">
        <v>33</v>
      </c>
    </row>
    <row r="3040" spans="1:29">
      <c r="A3040">
        <v>3374</v>
      </c>
      <c r="B3040" t="s">
        <v>805</v>
      </c>
      <c r="C3040" t="s">
        <v>4706</v>
      </c>
      <c r="J3040" t="s">
        <v>1444</v>
      </c>
      <c r="K3040">
        <v>0</v>
      </c>
      <c r="N3040" t="b">
        <v>1</v>
      </c>
      <c r="O3040" t="b">
        <v>0</v>
      </c>
      <c r="P3040" t="b">
        <v>0</v>
      </c>
      <c r="Q3040">
        <v>1</v>
      </c>
      <c r="R3040">
        <v>2</v>
      </c>
      <c r="S3040">
        <v>1</v>
      </c>
      <c r="T3040">
        <v>2</v>
      </c>
      <c r="U3040" t="b">
        <v>1</v>
      </c>
      <c r="V3040" t="s">
        <v>1090</v>
      </c>
      <c r="W3040" t="s">
        <v>4606</v>
      </c>
      <c r="X3040" t="s">
        <v>14759</v>
      </c>
      <c r="Y3040">
        <v>47</v>
      </c>
      <c r="Z3040">
        <v>47</v>
      </c>
      <c r="AA3040">
        <v>7</v>
      </c>
      <c r="AB3040">
        <v>7</v>
      </c>
      <c r="AC3040">
        <v>33</v>
      </c>
    </row>
    <row r="3041" spans="1:29">
      <c r="A3041">
        <v>3375</v>
      </c>
      <c r="B3041" t="s">
        <v>805</v>
      </c>
      <c r="C3041" t="s">
        <v>4707</v>
      </c>
      <c r="J3041" t="s">
        <v>1444</v>
      </c>
      <c r="K3041">
        <v>0</v>
      </c>
      <c r="N3041" t="b">
        <v>1</v>
      </c>
      <c r="O3041" t="b">
        <v>0</v>
      </c>
      <c r="P3041" t="b">
        <v>0</v>
      </c>
      <c r="Q3041">
        <v>1</v>
      </c>
      <c r="R3041">
        <v>2</v>
      </c>
      <c r="S3041">
        <v>1</v>
      </c>
      <c r="T3041">
        <v>2</v>
      </c>
      <c r="U3041" t="b">
        <v>1</v>
      </c>
      <c r="V3041" t="s">
        <v>1090</v>
      </c>
      <c r="W3041" t="s">
        <v>4606</v>
      </c>
      <c r="X3041" t="s">
        <v>14743</v>
      </c>
      <c r="Y3041">
        <v>48</v>
      </c>
      <c r="Z3041">
        <v>48</v>
      </c>
      <c r="AA3041">
        <v>5</v>
      </c>
      <c r="AB3041">
        <v>5</v>
      </c>
      <c r="AC3041">
        <v>33</v>
      </c>
    </row>
    <row r="3042" spans="1:29">
      <c r="A3042">
        <v>3376</v>
      </c>
      <c r="B3042" t="s">
        <v>805</v>
      </c>
      <c r="C3042" t="s">
        <v>4708</v>
      </c>
      <c r="J3042" t="s">
        <v>1444</v>
      </c>
      <c r="K3042">
        <v>0</v>
      </c>
      <c r="N3042" t="b">
        <v>1</v>
      </c>
      <c r="O3042" t="b">
        <v>0</v>
      </c>
      <c r="P3042" t="b">
        <v>0</v>
      </c>
      <c r="Q3042">
        <v>1</v>
      </c>
      <c r="R3042">
        <v>2</v>
      </c>
      <c r="S3042">
        <v>1</v>
      </c>
      <c r="T3042">
        <v>2</v>
      </c>
      <c r="U3042" t="b">
        <v>1</v>
      </c>
      <c r="V3042" t="s">
        <v>1090</v>
      </c>
      <c r="W3042" t="s">
        <v>4606</v>
      </c>
      <c r="X3042" t="s">
        <v>14475</v>
      </c>
      <c r="Y3042">
        <v>48</v>
      </c>
      <c r="Z3042">
        <v>48</v>
      </c>
      <c r="AA3042">
        <v>6</v>
      </c>
      <c r="AB3042">
        <v>6</v>
      </c>
      <c r="AC3042">
        <v>33</v>
      </c>
    </row>
    <row r="3043" spans="1:29">
      <c r="A3043">
        <v>3377</v>
      </c>
      <c r="B3043" t="s">
        <v>805</v>
      </c>
      <c r="C3043" t="s">
        <v>4709</v>
      </c>
      <c r="J3043" t="s">
        <v>1444</v>
      </c>
      <c r="K3043">
        <v>0</v>
      </c>
      <c r="N3043" t="b">
        <v>1</v>
      </c>
      <c r="O3043" t="b">
        <v>0</v>
      </c>
      <c r="P3043" t="b">
        <v>0</v>
      </c>
      <c r="Q3043">
        <v>1</v>
      </c>
      <c r="R3043">
        <v>2</v>
      </c>
      <c r="S3043">
        <v>1</v>
      </c>
      <c r="T3043">
        <v>2</v>
      </c>
      <c r="U3043" t="b">
        <v>1</v>
      </c>
      <c r="V3043" t="s">
        <v>1090</v>
      </c>
      <c r="W3043" t="s">
        <v>4606</v>
      </c>
      <c r="X3043" t="s">
        <v>14761</v>
      </c>
      <c r="Y3043">
        <v>48</v>
      </c>
      <c r="Z3043">
        <v>48</v>
      </c>
      <c r="AA3043">
        <v>7</v>
      </c>
      <c r="AB3043">
        <v>7</v>
      </c>
      <c r="AC3043">
        <v>33</v>
      </c>
    </row>
    <row r="3044" spans="1:29">
      <c r="A3044">
        <v>3378</v>
      </c>
      <c r="B3044" t="s">
        <v>805</v>
      </c>
      <c r="C3044" t="s">
        <v>4710</v>
      </c>
      <c r="J3044" t="s">
        <v>1444</v>
      </c>
      <c r="K3044">
        <v>0</v>
      </c>
      <c r="N3044" t="b">
        <v>1</v>
      </c>
      <c r="O3044" t="b">
        <v>0</v>
      </c>
      <c r="P3044" t="b">
        <v>0</v>
      </c>
      <c r="Q3044">
        <v>1</v>
      </c>
      <c r="R3044">
        <v>2</v>
      </c>
      <c r="S3044">
        <v>1</v>
      </c>
      <c r="T3044">
        <v>2</v>
      </c>
      <c r="U3044" t="b">
        <v>1</v>
      </c>
      <c r="V3044" t="s">
        <v>1090</v>
      </c>
      <c r="W3044" t="s">
        <v>4606</v>
      </c>
      <c r="X3044" t="s">
        <v>14744</v>
      </c>
      <c r="Y3044">
        <v>49</v>
      </c>
      <c r="Z3044">
        <v>49</v>
      </c>
      <c r="AA3044">
        <v>5</v>
      </c>
      <c r="AB3044">
        <v>5</v>
      </c>
      <c r="AC3044">
        <v>33</v>
      </c>
    </row>
    <row r="3045" spans="1:29">
      <c r="A3045">
        <v>3379</v>
      </c>
      <c r="B3045" t="s">
        <v>805</v>
      </c>
      <c r="C3045" t="s">
        <v>4711</v>
      </c>
      <c r="J3045" t="s">
        <v>1444</v>
      </c>
      <c r="K3045">
        <v>0</v>
      </c>
      <c r="N3045" t="b">
        <v>1</v>
      </c>
      <c r="O3045" t="b">
        <v>0</v>
      </c>
      <c r="P3045" t="b">
        <v>0</v>
      </c>
      <c r="Q3045">
        <v>1</v>
      </c>
      <c r="R3045">
        <v>2</v>
      </c>
      <c r="S3045">
        <v>1</v>
      </c>
      <c r="T3045">
        <v>2</v>
      </c>
      <c r="U3045" t="b">
        <v>1</v>
      </c>
      <c r="V3045" t="s">
        <v>1090</v>
      </c>
      <c r="W3045" t="s">
        <v>4606</v>
      </c>
      <c r="X3045" t="s">
        <v>14478</v>
      </c>
      <c r="Y3045">
        <v>49</v>
      </c>
      <c r="Z3045">
        <v>49</v>
      </c>
      <c r="AA3045">
        <v>6</v>
      </c>
      <c r="AB3045">
        <v>6</v>
      </c>
      <c r="AC3045">
        <v>33</v>
      </c>
    </row>
    <row r="3046" spans="1:29">
      <c r="A3046">
        <v>3380</v>
      </c>
      <c r="B3046" t="s">
        <v>805</v>
      </c>
      <c r="C3046" t="s">
        <v>4712</v>
      </c>
      <c r="J3046" t="s">
        <v>1444</v>
      </c>
      <c r="K3046">
        <v>0</v>
      </c>
      <c r="N3046" t="b">
        <v>1</v>
      </c>
      <c r="O3046" t="b">
        <v>0</v>
      </c>
      <c r="P3046" t="b">
        <v>0</v>
      </c>
      <c r="Q3046">
        <v>1</v>
      </c>
      <c r="R3046">
        <v>2</v>
      </c>
      <c r="S3046">
        <v>1</v>
      </c>
      <c r="T3046">
        <v>2</v>
      </c>
      <c r="U3046" t="b">
        <v>1</v>
      </c>
      <c r="V3046" t="s">
        <v>1090</v>
      </c>
      <c r="W3046" t="s">
        <v>4606</v>
      </c>
      <c r="X3046" t="s">
        <v>14763</v>
      </c>
      <c r="Y3046">
        <v>49</v>
      </c>
      <c r="Z3046">
        <v>49</v>
      </c>
      <c r="AA3046">
        <v>7</v>
      </c>
      <c r="AB3046">
        <v>7</v>
      </c>
      <c r="AC3046">
        <v>33</v>
      </c>
    </row>
    <row r="3047" spans="1:29">
      <c r="A3047">
        <v>3381</v>
      </c>
      <c r="B3047" t="s">
        <v>805</v>
      </c>
      <c r="C3047" t="s">
        <v>4713</v>
      </c>
      <c r="J3047" t="s">
        <v>1444</v>
      </c>
      <c r="K3047">
        <v>0</v>
      </c>
      <c r="N3047" t="b">
        <v>1</v>
      </c>
      <c r="O3047" t="b">
        <v>0</v>
      </c>
      <c r="P3047" t="b">
        <v>0</v>
      </c>
      <c r="Q3047">
        <v>1</v>
      </c>
      <c r="R3047">
        <v>2</v>
      </c>
      <c r="S3047">
        <v>1</v>
      </c>
      <c r="T3047">
        <v>2</v>
      </c>
      <c r="U3047" t="b">
        <v>1</v>
      </c>
      <c r="V3047" t="s">
        <v>1090</v>
      </c>
      <c r="W3047" t="s">
        <v>4606</v>
      </c>
      <c r="X3047" t="s">
        <v>14745</v>
      </c>
      <c r="Y3047">
        <v>50</v>
      </c>
      <c r="Z3047">
        <v>50</v>
      </c>
      <c r="AA3047">
        <v>5</v>
      </c>
      <c r="AB3047">
        <v>5</v>
      </c>
      <c r="AC3047">
        <v>33</v>
      </c>
    </row>
    <row r="3048" spans="1:29">
      <c r="A3048">
        <v>3382</v>
      </c>
      <c r="B3048" t="s">
        <v>805</v>
      </c>
      <c r="C3048" t="s">
        <v>4714</v>
      </c>
      <c r="J3048" t="s">
        <v>1444</v>
      </c>
      <c r="K3048">
        <v>0</v>
      </c>
      <c r="N3048" t="b">
        <v>1</v>
      </c>
      <c r="O3048" t="b">
        <v>0</v>
      </c>
      <c r="P3048" t="b">
        <v>0</v>
      </c>
      <c r="Q3048">
        <v>1</v>
      </c>
      <c r="R3048">
        <v>2</v>
      </c>
      <c r="S3048">
        <v>1</v>
      </c>
      <c r="T3048">
        <v>2</v>
      </c>
      <c r="U3048" t="b">
        <v>1</v>
      </c>
      <c r="V3048" t="s">
        <v>1090</v>
      </c>
      <c r="W3048" t="s">
        <v>4606</v>
      </c>
      <c r="X3048" t="s">
        <v>14481</v>
      </c>
      <c r="Y3048">
        <v>50</v>
      </c>
      <c r="Z3048">
        <v>50</v>
      </c>
      <c r="AA3048">
        <v>6</v>
      </c>
      <c r="AB3048">
        <v>6</v>
      </c>
      <c r="AC3048">
        <v>33</v>
      </c>
    </row>
    <row r="3049" spans="1:29">
      <c r="A3049">
        <v>3383</v>
      </c>
      <c r="B3049" t="s">
        <v>805</v>
      </c>
      <c r="C3049" t="s">
        <v>4715</v>
      </c>
      <c r="J3049" t="s">
        <v>1444</v>
      </c>
      <c r="K3049">
        <v>0</v>
      </c>
      <c r="N3049" t="b">
        <v>1</v>
      </c>
      <c r="O3049" t="b">
        <v>0</v>
      </c>
      <c r="P3049" t="b">
        <v>0</v>
      </c>
      <c r="Q3049">
        <v>1</v>
      </c>
      <c r="R3049">
        <v>2</v>
      </c>
      <c r="S3049">
        <v>1</v>
      </c>
      <c r="T3049">
        <v>2</v>
      </c>
      <c r="U3049" t="b">
        <v>1</v>
      </c>
      <c r="V3049" t="s">
        <v>1090</v>
      </c>
      <c r="W3049" t="s">
        <v>4606</v>
      </c>
      <c r="X3049" t="s">
        <v>14765</v>
      </c>
      <c r="Y3049">
        <v>50</v>
      </c>
      <c r="Z3049">
        <v>50</v>
      </c>
      <c r="AA3049">
        <v>7</v>
      </c>
      <c r="AB3049">
        <v>7</v>
      </c>
      <c r="AC3049">
        <v>33</v>
      </c>
    </row>
    <row r="3050" spans="1:29">
      <c r="A3050">
        <v>3384</v>
      </c>
      <c r="B3050" t="s">
        <v>805</v>
      </c>
      <c r="C3050" t="s">
        <v>4716</v>
      </c>
      <c r="J3050" t="s">
        <v>1444</v>
      </c>
      <c r="K3050">
        <v>0</v>
      </c>
      <c r="N3050" t="b">
        <v>1</v>
      </c>
      <c r="O3050" t="b">
        <v>0</v>
      </c>
      <c r="P3050" t="b">
        <v>0</v>
      </c>
      <c r="Q3050">
        <v>1</v>
      </c>
      <c r="R3050">
        <v>2</v>
      </c>
      <c r="S3050">
        <v>1</v>
      </c>
      <c r="T3050">
        <v>2</v>
      </c>
      <c r="U3050" t="b">
        <v>1</v>
      </c>
      <c r="V3050" t="s">
        <v>1090</v>
      </c>
      <c r="W3050" t="s">
        <v>4606</v>
      </c>
      <c r="X3050" t="s">
        <v>14746</v>
      </c>
      <c r="Y3050">
        <v>51</v>
      </c>
      <c r="Z3050">
        <v>51</v>
      </c>
      <c r="AA3050">
        <v>5</v>
      </c>
      <c r="AB3050">
        <v>5</v>
      </c>
      <c r="AC3050">
        <v>33</v>
      </c>
    </row>
    <row r="3051" spans="1:29">
      <c r="A3051">
        <v>3385</v>
      </c>
      <c r="B3051" t="s">
        <v>805</v>
      </c>
      <c r="C3051" t="s">
        <v>4717</v>
      </c>
      <c r="J3051" t="s">
        <v>1444</v>
      </c>
      <c r="K3051">
        <v>0</v>
      </c>
      <c r="N3051" t="b">
        <v>1</v>
      </c>
      <c r="O3051" t="b">
        <v>0</v>
      </c>
      <c r="P3051" t="b">
        <v>0</v>
      </c>
      <c r="Q3051">
        <v>1</v>
      </c>
      <c r="R3051">
        <v>2</v>
      </c>
      <c r="S3051">
        <v>1</v>
      </c>
      <c r="T3051">
        <v>2</v>
      </c>
      <c r="U3051" t="b">
        <v>1</v>
      </c>
      <c r="V3051" t="s">
        <v>1090</v>
      </c>
      <c r="W3051" t="s">
        <v>4606</v>
      </c>
      <c r="X3051" t="s">
        <v>14484</v>
      </c>
      <c r="Y3051">
        <v>51</v>
      </c>
      <c r="Z3051">
        <v>51</v>
      </c>
      <c r="AA3051">
        <v>6</v>
      </c>
      <c r="AB3051">
        <v>6</v>
      </c>
      <c r="AC3051">
        <v>33</v>
      </c>
    </row>
    <row r="3052" spans="1:29">
      <c r="A3052">
        <v>3386</v>
      </c>
      <c r="B3052" t="s">
        <v>805</v>
      </c>
      <c r="C3052" t="s">
        <v>4718</v>
      </c>
      <c r="J3052" t="s">
        <v>1444</v>
      </c>
      <c r="K3052">
        <v>0</v>
      </c>
      <c r="N3052" t="b">
        <v>1</v>
      </c>
      <c r="O3052" t="b">
        <v>0</v>
      </c>
      <c r="P3052" t="b">
        <v>0</v>
      </c>
      <c r="Q3052">
        <v>1</v>
      </c>
      <c r="R3052">
        <v>2</v>
      </c>
      <c r="S3052">
        <v>1</v>
      </c>
      <c r="T3052">
        <v>2</v>
      </c>
      <c r="U3052" t="b">
        <v>1</v>
      </c>
      <c r="V3052" t="s">
        <v>1090</v>
      </c>
      <c r="W3052" t="s">
        <v>4606</v>
      </c>
      <c r="X3052" t="s">
        <v>14766</v>
      </c>
      <c r="Y3052">
        <v>51</v>
      </c>
      <c r="Z3052">
        <v>51</v>
      </c>
      <c r="AA3052">
        <v>7</v>
      </c>
      <c r="AB3052">
        <v>7</v>
      </c>
      <c r="AC3052">
        <v>33</v>
      </c>
    </row>
    <row r="3053" spans="1:29">
      <c r="A3053">
        <v>3387</v>
      </c>
      <c r="B3053" t="s">
        <v>805</v>
      </c>
      <c r="C3053" t="s">
        <v>4719</v>
      </c>
      <c r="J3053" t="s">
        <v>1444</v>
      </c>
      <c r="K3053">
        <v>0</v>
      </c>
      <c r="N3053" t="b">
        <v>0</v>
      </c>
      <c r="O3053" t="b">
        <v>1</v>
      </c>
      <c r="P3053" t="b">
        <v>0</v>
      </c>
      <c r="Q3053">
        <v>1</v>
      </c>
      <c r="R3053">
        <v>2</v>
      </c>
      <c r="S3053">
        <v>1</v>
      </c>
      <c r="T3053">
        <v>2</v>
      </c>
      <c r="U3053" t="b">
        <v>1</v>
      </c>
      <c r="V3053" t="s">
        <v>1090</v>
      </c>
      <c r="W3053" t="s">
        <v>4606</v>
      </c>
      <c r="X3053" t="s">
        <v>14829</v>
      </c>
      <c r="Y3053">
        <v>52</v>
      </c>
      <c r="Z3053">
        <v>52</v>
      </c>
      <c r="AA3053">
        <v>5</v>
      </c>
      <c r="AB3053">
        <v>5</v>
      </c>
      <c r="AC3053">
        <v>33</v>
      </c>
    </row>
    <row r="3054" spans="1:29">
      <c r="A3054">
        <v>3388</v>
      </c>
      <c r="B3054" t="s">
        <v>805</v>
      </c>
      <c r="C3054" t="s">
        <v>4720</v>
      </c>
      <c r="J3054" t="s">
        <v>1444</v>
      </c>
      <c r="K3054">
        <v>0</v>
      </c>
      <c r="N3054" t="b">
        <v>0</v>
      </c>
      <c r="O3054" t="b">
        <v>1</v>
      </c>
      <c r="P3054" t="b">
        <v>0</v>
      </c>
      <c r="Q3054">
        <v>1</v>
      </c>
      <c r="R3054">
        <v>2</v>
      </c>
      <c r="S3054">
        <v>1</v>
      </c>
      <c r="T3054">
        <v>2</v>
      </c>
      <c r="U3054" t="b">
        <v>1</v>
      </c>
      <c r="V3054" t="s">
        <v>1090</v>
      </c>
      <c r="W3054" t="s">
        <v>4606</v>
      </c>
      <c r="X3054" t="s">
        <v>14565</v>
      </c>
      <c r="Y3054">
        <v>52</v>
      </c>
      <c r="Z3054">
        <v>52</v>
      </c>
      <c r="AA3054">
        <v>6</v>
      </c>
      <c r="AB3054">
        <v>6</v>
      </c>
      <c r="AC3054">
        <v>33</v>
      </c>
    </row>
    <row r="3055" spans="1:29">
      <c r="A3055">
        <v>3389</v>
      </c>
      <c r="B3055" t="s">
        <v>805</v>
      </c>
      <c r="C3055" t="s">
        <v>4721</v>
      </c>
      <c r="J3055" t="s">
        <v>1444</v>
      </c>
      <c r="K3055">
        <v>0</v>
      </c>
      <c r="N3055" t="b">
        <v>0</v>
      </c>
      <c r="O3055" t="b">
        <v>1</v>
      </c>
      <c r="P3055" t="b">
        <v>0</v>
      </c>
      <c r="Q3055">
        <v>1</v>
      </c>
      <c r="R3055">
        <v>2</v>
      </c>
      <c r="S3055">
        <v>1</v>
      </c>
      <c r="T3055">
        <v>2</v>
      </c>
      <c r="U3055" t="b">
        <v>1</v>
      </c>
      <c r="V3055" t="s">
        <v>1090</v>
      </c>
      <c r="W3055" t="s">
        <v>4606</v>
      </c>
      <c r="X3055" t="s">
        <v>14837</v>
      </c>
      <c r="Y3055">
        <v>52</v>
      </c>
      <c r="Z3055">
        <v>52</v>
      </c>
      <c r="AA3055">
        <v>7</v>
      </c>
      <c r="AB3055">
        <v>7</v>
      </c>
      <c r="AC3055">
        <v>33</v>
      </c>
    </row>
    <row r="3056" spans="1:29">
      <c r="A3056">
        <v>3390</v>
      </c>
      <c r="B3056" t="s">
        <v>805</v>
      </c>
      <c r="C3056" t="s">
        <v>4722</v>
      </c>
      <c r="J3056" t="s">
        <v>1444</v>
      </c>
      <c r="K3056">
        <v>0</v>
      </c>
      <c r="N3056" t="b">
        <v>1</v>
      </c>
      <c r="O3056" t="b">
        <v>0</v>
      </c>
      <c r="P3056" t="b">
        <v>0</v>
      </c>
      <c r="Q3056">
        <v>1</v>
      </c>
      <c r="R3056">
        <v>2</v>
      </c>
      <c r="S3056">
        <v>1</v>
      </c>
      <c r="T3056">
        <v>2</v>
      </c>
      <c r="U3056" t="b">
        <v>1</v>
      </c>
      <c r="V3056" t="s">
        <v>1090</v>
      </c>
      <c r="W3056" t="s">
        <v>4606</v>
      </c>
      <c r="X3056" t="s">
        <v>14839</v>
      </c>
      <c r="Y3056">
        <v>53</v>
      </c>
      <c r="Z3056">
        <v>53</v>
      </c>
      <c r="AA3056">
        <v>5</v>
      </c>
      <c r="AB3056">
        <v>5</v>
      </c>
      <c r="AC3056">
        <v>33</v>
      </c>
    </row>
    <row r="3057" spans="1:29">
      <c r="A3057">
        <v>3391</v>
      </c>
      <c r="B3057" t="s">
        <v>805</v>
      </c>
      <c r="C3057" t="s">
        <v>4723</v>
      </c>
      <c r="J3057" t="s">
        <v>1444</v>
      </c>
      <c r="K3057">
        <v>0</v>
      </c>
      <c r="N3057" t="b">
        <v>1</v>
      </c>
      <c r="O3057" t="b">
        <v>0</v>
      </c>
      <c r="P3057" t="b">
        <v>0</v>
      </c>
      <c r="Q3057">
        <v>1</v>
      </c>
      <c r="R3057">
        <v>2</v>
      </c>
      <c r="S3057">
        <v>1</v>
      </c>
      <c r="T3057">
        <v>2</v>
      </c>
      <c r="U3057" t="b">
        <v>1</v>
      </c>
      <c r="V3057" t="s">
        <v>1090</v>
      </c>
      <c r="W3057" t="s">
        <v>4606</v>
      </c>
      <c r="X3057" t="s">
        <v>14568</v>
      </c>
      <c r="Y3057">
        <v>53</v>
      </c>
      <c r="Z3057">
        <v>53</v>
      </c>
      <c r="AA3057">
        <v>6</v>
      </c>
      <c r="AB3057">
        <v>6</v>
      </c>
      <c r="AC3057">
        <v>33</v>
      </c>
    </row>
    <row r="3058" spans="1:29">
      <c r="A3058">
        <v>3392</v>
      </c>
      <c r="B3058" t="s">
        <v>805</v>
      </c>
      <c r="C3058" t="s">
        <v>4724</v>
      </c>
      <c r="J3058" t="s">
        <v>1444</v>
      </c>
      <c r="K3058">
        <v>0</v>
      </c>
      <c r="N3058" t="b">
        <v>1</v>
      </c>
      <c r="O3058" t="b">
        <v>0</v>
      </c>
      <c r="P3058" t="b">
        <v>0</v>
      </c>
      <c r="Q3058">
        <v>1</v>
      </c>
      <c r="R3058">
        <v>2</v>
      </c>
      <c r="S3058">
        <v>1</v>
      </c>
      <c r="T3058">
        <v>2</v>
      </c>
      <c r="U3058" t="b">
        <v>1</v>
      </c>
      <c r="V3058" t="s">
        <v>1090</v>
      </c>
      <c r="W3058" t="s">
        <v>4606</v>
      </c>
      <c r="X3058" t="s">
        <v>14840</v>
      </c>
      <c r="Y3058">
        <v>53</v>
      </c>
      <c r="Z3058">
        <v>53</v>
      </c>
      <c r="AA3058">
        <v>7</v>
      </c>
      <c r="AB3058">
        <v>7</v>
      </c>
      <c r="AC3058">
        <v>33</v>
      </c>
    </row>
    <row r="3059" spans="1:29">
      <c r="A3059">
        <v>3393</v>
      </c>
      <c r="B3059" t="s">
        <v>805</v>
      </c>
      <c r="C3059" t="s">
        <v>4725</v>
      </c>
      <c r="J3059" t="s">
        <v>1444</v>
      </c>
      <c r="K3059">
        <v>0</v>
      </c>
      <c r="N3059" t="b">
        <v>1</v>
      </c>
      <c r="O3059" t="b">
        <v>0</v>
      </c>
      <c r="P3059" t="b">
        <v>0</v>
      </c>
      <c r="Q3059">
        <v>1</v>
      </c>
      <c r="R3059">
        <v>2</v>
      </c>
      <c r="S3059">
        <v>1</v>
      </c>
      <c r="T3059">
        <v>2</v>
      </c>
      <c r="U3059" t="b">
        <v>1</v>
      </c>
      <c r="V3059" t="s">
        <v>1090</v>
      </c>
      <c r="W3059" t="s">
        <v>4606</v>
      </c>
      <c r="X3059" t="s">
        <v>14842</v>
      </c>
      <c r="Y3059">
        <v>54</v>
      </c>
      <c r="Z3059">
        <v>54</v>
      </c>
      <c r="AA3059">
        <v>5</v>
      </c>
      <c r="AB3059">
        <v>5</v>
      </c>
      <c r="AC3059">
        <v>33</v>
      </c>
    </row>
    <row r="3060" spans="1:29">
      <c r="A3060">
        <v>3394</v>
      </c>
      <c r="B3060" t="s">
        <v>805</v>
      </c>
      <c r="C3060" t="s">
        <v>4726</v>
      </c>
      <c r="J3060" t="s">
        <v>1444</v>
      </c>
      <c r="K3060">
        <v>0</v>
      </c>
      <c r="N3060" t="b">
        <v>1</v>
      </c>
      <c r="O3060" t="b">
        <v>0</v>
      </c>
      <c r="P3060" t="b">
        <v>0</v>
      </c>
      <c r="Q3060">
        <v>1</v>
      </c>
      <c r="R3060">
        <v>2</v>
      </c>
      <c r="S3060">
        <v>1</v>
      </c>
      <c r="T3060">
        <v>2</v>
      </c>
      <c r="U3060" t="b">
        <v>1</v>
      </c>
      <c r="V3060" t="s">
        <v>1090</v>
      </c>
      <c r="W3060" t="s">
        <v>4606</v>
      </c>
      <c r="X3060" t="s">
        <v>14571</v>
      </c>
      <c r="Y3060">
        <v>54</v>
      </c>
      <c r="Z3060">
        <v>54</v>
      </c>
      <c r="AA3060">
        <v>6</v>
      </c>
      <c r="AB3060">
        <v>6</v>
      </c>
      <c r="AC3060">
        <v>33</v>
      </c>
    </row>
    <row r="3061" spans="1:29">
      <c r="A3061">
        <v>3395</v>
      </c>
      <c r="B3061" t="s">
        <v>805</v>
      </c>
      <c r="C3061" t="s">
        <v>4727</v>
      </c>
      <c r="J3061" t="s">
        <v>1444</v>
      </c>
      <c r="K3061">
        <v>0</v>
      </c>
      <c r="N3061" t="b">
        <v>1</v>
      </c>
      <c r="O3061" t="b">
        <v>0</v>
      </c>
      <c r="P3061" t="b">
        <v>0</v>
      </c>
      <c r="Q3061">
        <v>1</v>
      </c>
      <c r="R3061">
        <v>2</v>
      </c>
      <c r="S3061">
        <v>1</v>
      </c>
      <c r="T3061">
        <v>2</v>
      </c>
      <c r="U3061" t="b">
        <v>1</v>
      </c>
      <c r="V3061" t="s">
        <v>1090</v>
      </c>
      <c r="W3061" t="s">
        <v>4606</v>
      </c>
      <c r="X3061" t="s">
        <v>14843</v>
      </c>
      <c r="Y3061">
        <v>54</v>
      </c>
      <c r="Z3061">
        <v>54</v>
      </c>
      <c r="AA3061">
        <v>7</v>
      </c>
      <c r="AB3061">
        <v>7</v>
      </c>
      <c r="AC3061">
        <v>33</v>
      </c>
    </row>
    <row r="3062" spans="1:29">
      <c r="A3062">
        <v>3396</v>
      </c>
      <c r="B3062" t="s">
        <v>805</v>
      </c>
      <c r="C3062" t="s">
        <v>4728</v>
      </c>
      <c r="J3062" t="s">
        <v>1444</v>
      </c>
      <c r="K3062">
        <v>0</v>
      </c>
      <c r="N3062" t="b">
        <v>0</v>
      </c>
      <c r="O3062" t="b">
        <v>1</v>
      </c>
      <c r="P3062" t="b">
        <v>0</v>
      </c>
      <c r="Q3062">
        <v>1</v>
      </c>
      <c r="R3062">
        <v>2</v>
      </c>
      <c r="S3062">
        <v>1</v>
      </c>
      <c r="T3062">
        <v>2</v>
      </c>
      <c r="U3062" t="b">
        <v>1</v>
      </c>
      <c r="V3062" t="s">
        <v>1090</v>
      </c>
      <c r="W3062" t="s">
        <v>4606</v>
      </c>
      <c r="X3062" t="s">
        <v>14722</v>
      </c>
      <c r="Y3062">
        <v>26</v>
      </c>
      <c r="Z3062">
        <v>26</v>
      </c>
      <c r="AA3062">
        <v>8</v>
      </c>
      <c r="AB3062">
        <v>8</v>
      </c>
      <c r="AC3062">
        <v>33</v>
      </c>
    </row>
    <row r="3063" spans="1:29">
      <c r="A3063">
        <v>3397</v>
      </c>
      <c r="B3063" t="s">
        <v>805</v>
      </c>
      <c r="C3063" t="s">
        <v>4729</v>
      </c>
      <c r="J3063" t="s">
        <v>1444</v>
      </c>
      <c r="K3063">
        <v>0</v>
      </c>
      <c r="N3063" t="b">
        <v>0</v>
      </c>
      <c r="O3063" t="b">
        <v>1</v>
      </c>
      <c r="P3063" t="b">
        <v>0</v>
      </c>
      <c r="Q3063">
        <v>1</v>
      </c>
      <c r="R3063">
        <v>2</v>
      </c>
      <c r="S3063">
        <v>1</v>
      </c>
      <c r="T3063">
        <v>2</v>
      </c>
      <c r="U3063" t="b">
        <v>1</v>
      </c>
      <c r="V3063" t="s">
        <v>1090</v>
      </c>
      <c r="W3063" t="s">
        <v>4606</v>
      </c>
      <c r="X3063" t="s">
        <v>14641</v>
      </c>
      <c r="Y3063">
        <v>27</v>
      </c>
      <c r="Z3063">
        <v>27</v>
      </c>
      <c r="AA3063">
        <v>8</v>
      </c>
      <c r="AB3063">
        <v>8</v>
      </c>
      <c r="AC3063">
        <v>33</v>
      </c>
    </row>
    <row r="3064" spans="1:29">
      <c r="A3064">
        <v>3398</v>
      </c>
      <c r="B3064" t="s">
        <v>805</v>
      </c>
      <c r="C3064" t="s">
        <v>4730</v>
      </c>
      <c r="J3064" t="s">
        <v>1444</v>
      </c>
      <c r="K3064">
        <v>0</v>
      </c>
      <c r="N3064" t="b">
        <v>0</v>
      </c>
      <c r="O3064" t="b">
        <v>1</v>
      </c>
      <c r="P3064" t="b">
        <v>0</v>
      </c>
      <c r="Q3064">
        <v>1</v>
      </c>
      <c r="R3064">
        <v>2</v>
      </c>
      <c r="S3064">
        <v>1</v>
      </c>
      <c r="T3064">
        <v>2</v>
      </c>
      <c r="U3064" t="b">
        <v>1</v>
      </c>
      <c r="V3064" t="s">
        <v>1090</v>
      </c>
      <c r="W3064" t="s">
        <v>4606</v>
      </c>
      <c r="X3064" t="s">
        <v>14731</v>
      </c>
      <c r="Y3064">
        <v>28</v>
      </c>
      <c r="Z3064">
        <v>28</v>
      </c>
      <c r="AA3064">
        <v>8</v>
      </c>
      <c r="AB3064">
        <v>8</v>
      </c>
      <c r="AC3064">
        <v>33</v>
      </c>
    </row>
    <row r="3065" spans="1:29">
      <c r="A3065">
        <v>3399</v>
      </c>
      <c r="B3065" t="s">
        <v>805</v>
      </c>
      <c r="C3065" t="s">
        <v>4731</v>
      </c>
      <c r="J3065" t="s">
        <v>1444</v>
      </c>
      <c r="K3065">
        <v>0</v>
      </c>
      <c r="N3065" t="b">
        <v>0</v>
      </c>
      <c r="O3065" t="b">
        <v>1</v>
      </c>
      <c r="P3065" t="b">
        <v>0</v>
      </c>
      <c r="Q3065">
        <v>1</v>
      </c>
      <c r="R3065">
        <v>2</v>
      </c>
      <c r="S3065">
        <v>1</v>
      </c>
      <c r="T3065">
        <v>2</v>
      </c>
      <c r="U3065" t="b">
        <v>1</v>
      </c>
      <c r="V3065" t="s">
        <v>1090</v>
      </c>
      <c r="W3065" t="s">
        <v>4606</v>
      </c>
      <c r="X3065" t="s">
        <v>14642</v>
      </c>
      <c r="Y3065">
        <v>29</v>
      </c>
      <c r="Z3065">
        <v>29</v>
      </c>
      <c r="AA3065">
        <v>8</v>
      </c>
      <c r="AB3065">
        <v>8</v>
      </c>
      <c r="AC3065">
        <v>33</v>
      </c>
    </row>
    <row r="3066" spans="1:29">
      <c r="A3066">
        <v>3400</v>
      </c>
      <c r="B3066" t="s">
        <v>805</v>
      </c>
      <c r="C3066" t="s">
        <v>4732</v>
      </c>
      <c r="J3066" t="s">
        <v>1444</v>
      </c>
      <c r="K3066">
        <v>0</v>
      </c>
      <c r="N3066" t="b">
        <v>0</v>
      </c>
      <c r="O3066" t="b">
        <v>1</v>
      </c>
      <c r="P3066" t="b">
        <v>0</v>
      </c>
      <c r="Q3066">
        <v>1</v>
      </c>
      <c r="R3066">
        <v>2</v>
      </c>
      <c r="S3066">
        <v>1</v>
      </c>
      <c r="T3066">
        <v>2</v>
      </c>
      <c r="U3066" t="b">
        <v>1</v>
      </c>
      <c r="V3066" t="s">
        <v>1090</v>
      </c>
      <c r="W3066" t="s">
        <v>4606</v>
      </c>
      <c r="X3066" t="s">
        <v>14643</v>
      </c>
      <c r="Y3066">
        <v>30</v>
      </c>
      <c r="Z3066">
        <v>30</v>
      </c>
      <c r="AA3066">
        <v>8</v>
      </c>
      <c r="AB3066">
        <v>8</v>
      </c>
      <c r="AC3066">
        <v>33</v>
      </c>
    </row>
    <row r="3067" spans="1:29">
      <c r="A3067">
        <v>3401</v>
      </c>
      <c r="B3067" t="s">
        <v>805</v>
      </c>
      <c r="C3067" t="s">
        <v>4733</v>
      </c>
      <c r="J3067" t="s">
        <v>1444</v>
      </c>
      <c r="K3067">
        <v>0</v>
      </c>
      <c r="N3067" t="b">
        <v>0</v>
      </c>
      <c r="O3067" t="b">
        <v>1</v>
      </c>
      <c r="P3067" t="b">
        <v>0</v>
      </c>
      <c r="Q3067">
        <v>1</v>
      </c>
      <c r="R3067">
        <v>2</v>
      </c>
      <c r="S3067">
        <v>1</v>
      </c>
      <c r="T3067">
        <v>2</v>
      </c>
      <c r="U3067" t="b">
        <v>1</v>
      </c>
      <c r="V3067" t="s">
        <v>1090</v>
      </c>
      <c r="W3067" t="s">
        <v>4606</v>
      </c>
      <c r="X3067" t="s">
        <v>14778</v>
      </c>
      <c r="Y3067">
        <v>31</v>
      </c>
      <c r="Z3067">
        <v>31</v>
      </c>
      <c r="AA3067">
        <v>8</v>
      </c>
      <c r="AB3067">
        <v>8</v>
      </c>
      <c r="AC3067">
        <v>33</v>
      </c>
    </row>
    <row r="3068" spans="1:29">
      <c r="A3068">
        <v>3402</v>
      </c>
      <c r="B3068" t="s">
        <v>805</v>
      </c>
      <c r="C3068" t="s">
        <v>4734</v>
      </c>
      <c r="J3068" t="s">
        <v>1444</v>
      </c>
      <c r="K3068">
        <v>0</v>
      </c>
      <c r="N3068" t="b">
        <v>0</v>
      </c>
      <c r="O3068" t="b">
        <v>1</v>
      </c>
      <c r="P3068" t="b">
        <v>0</v>
      </c>
      <c r="Q3068">
        <v>1</v>
      </c>
      <c r="R3068">
        <v>2</v>
      </c>
      <c r="S3068">
        <v>1</v>
      </c>
      <c r="T3068">
        <v>2</v>
      </c>
      <c r="U3068" t="b">
        <v>1</v>
      </c>
      <c r="V3068" t="s">
        <v>1090</v>
      </c>
      <c r="W3068" t="s">
        <v>4606</v>
      </c>
      <c r="X3068" t="s">
        <v>14779</v>
      </c>
      <c r="Y3068">
        <v>32</v>
      </c>
      <c r="Z3068">
        <v>32</v>
      </c>
      <c r="AA3068">
        <v>8</v>
      </c>
      <c r="AB3068">
        <v>8</v>
      </c>
      <c r="AC3068">
        <v>33</v>
      </c>
    </row>
    <row r="3069" spans="1:29">
      <c r="A3069">
        <v>3403</v>
      </c>
      <c r="B3069" t="s">
        <v>805</v>
      </c>
      <c r="C3069" t="s">
        <v>4735</v>
      </c>
      <c r="J3069" t="s">
        <v>1444</v>
      </c>
      <c r="K3069">
        <v>0</v>
      </c>
      <c r="N3069" t="b">
        <v>0</v>
      </c>
      <c r="O3069" t="b">
        <v>1</v>
      </c>
      <c r="P3069" t="b">
        <v>0</v>
      </c>
      <c r="Q3069">
        <v>1</v>
      </c>
      <c r="R3069">
        <v>2</v>
      </c>
      <c r="S3069">
        <v>1</v>
      </c>
      <c r="T3069">
        <v>2</v>
      </c>
      <c r="U3069" t="b">
        <v>1</v>
      </c>
      <c r="V3069" t="s">
        <v>1090</v>
      </c>
      <c r="W3069" t="s">
        <v>4606</v>
      </c>
      <c r="X3069" t="s">
        <v>14773</v>
      </c>
      <c r="Y3069">
        <v>33</v>
      </c>
      <c r="Z3069">
        <v>33</v>
      </c>
      <c r="AA3069">
        <v>8</v>
      </c>
      <c r="AB3069">
        <v>8</v>
      </c>
      <c r="AC3069">
        <v>33</v>
      </c>
    </row>
    <row r="3070" spans="1:29">
      <c r="A3070">
        <v>3404</v>
      </c>
      <c r="B3070" t="s">
        <v>805</v>
      </c>
      <c r="C3070" t="s">
        <v>4736</v>
      </c>
      <c r="J3070" t="s">
        <v>1444</v>
      </c>
      <c r="K3070">
        <v>0</v>
      </c>
      <c r="N3070" t="b">
        <v>0</v>
      </c>
      <c r="O3070" t="b">
        <v>1</v>
      </c>
      <c r="P3070" t="b">
        <v>0</v>
      </c>
      <c r="Q3070">
        <v>1</v>
      </c>
      <c r="R3070">
        <v>2</v>
      </c>
      <c r="S3070">
        <v>1</v>
      </c>
      <c r="T3070">
        <v>2</v>
      </c>
      <c r="U3070" t="b">
        <v>1</v>
      </c>
      <c r="V3070" t="s">
        <v>1090</v>
      </c>
      <c r="W3070" t="s">
        <v>4606</v>
      </c>
      <c r="X3070" t="s">
        <v>14780</v>
      </c>
      <c r="Y3070">
        <v>34</v>
      </c>
      <c r="Z3070">
        <v>34</v>
      </c>
      <c r="AA3070">
        <v>8</v>
      </c>
      <c r="AB3070">
        <v>8</v>
      </c>
      <c r="AC3070">
        <v>33</v>
      </c>
    </row>
    <row r="3071" spans="1:29">
      <c r="A3071">
        <v>3405</v>
      </c>
      <c r="B3071" t="s">
        <v>805</v>
      </c>
      <c r="C3071" t="s">
        <v>4737</v>
      </c>
      <c r="J3071" t="s">
        <v>1444</v>
      </c>
      <c r="K3071">
        <v>0</v>
      </c>
      <c r="N3071" t="b">
        <v>0</v>
      </c>
      <c r="O3071" t="b">
        <v>1</v>
      </c>
      <c r="P3071" t="b">
        <v>0</v>
      </c>
      <c r="Q3071">
        <v>1</v>
      </c>
      <c r="R3071">
        <v>2</v>
      </c>
      <c r="S3071">
        <v>1</v>
      </c>
      <c r="T3071">
        <v>2</v>
      </c>
      <c r="U3071" t="b">
        <v>1</v>
      </c>
      <c r="V3071" t="s">
        <v>1090</v>
      </c>
      <c r="W3071" t="s">
        <v>4606</v>
      </c>
      <c r="X3071" t="s">
        <v>14781</v>
      </c>
      <c r="Y3071">
        <v>35</v>
      </c>
      <c r="Z3071">
        <v>35</v>
      </c>
      <c r="AA3071">
        <v>8</v>
      </c>
      <c r="AB3071">
        <v>8</v>
      </c>
      <c r="AC3071">
        <v>33</v>
      </c>
    </row>
    <row r="3072" spans="1:29">
      <c r="A3072">
        <v>3406</v>
      </c>
      <c r="B3072" t="s">
        <v>805</v>
      </c>
      <c r="C3072" t="s">
        <v>4738</v>
      </c>
      <c r="J3072" t="s">
        <v>1444</v>
      </c>
      <c r="K3072">
        <v>0</v>
      </c>
      <c r="N3072" t="b">
        <v>0</v>
      </c>
      <c r="O3072" t="b">
        <v>1</v>
      </c>
      <c r="P3072" t="b">
        <v>0</v>
      </c>
      <c r="Q3072">
        <v>1</v>
      </c>
      <c r="R3072">
        <v>2</v>
      </c>
      <c r="S3072">
        <v>1</v>
      </c>
      <c r="T3072">
        <v>2</v>
      </c>
      <c r="U3072" t="b">
        <v>1</v>
      </c>
      <c r="V3072" t="s">
        <v>1090</v>
      </c>
      <c r="W3072" t="s">
        <v>4606</v>
      </c>
      <c r="X3072" t="s">
        <v>14782</v>
      </c>
      <c r="Y3072">
        <v>36</v>
      </c>
      <c r="Z3072">
        <v>36</v>
      </c>
      <c r="AA3072">
        <v>8</v>
      </c>
      <c r="AB3072">
        <v>8</v>
      </c>
      <c r="AC3072">
        <v>33</v>
      </c>
    </row>
    <row r="3073" spans="1:29">
      <c r="A3073">
        <v>3407</v>
      </c>
      <c r="B3073" t="s">
        <v>805</v>
      </c>
      <c r="C3073" t="s">
        <v>4739</v>
      </c>
      <c r="J3073" t="s">
        <v>1444</v>
      </c>
      <c r="K3073">
        <v>0</v>
      </c>
      <c r="N3073" t="b">
        <v>0</v>
      </c>
      <c r="O3073" t="b">
        <v>1</v>
      </c>
      <c r="P3073" t="b">
        <v>0</v>
      </c>
      <c r="Q3073">
        <v>1</v>
      </c>
      <c r="R3073">
        <v>2</v>
      </c>
      <c r="S3073">
        <v>1</v>
      </c>
      <c r="T3073">
        <v>2</v>
      </c>
      <c r="U3073" t="b">
        <v>1</v>
      </c>
      <c r="V3073" t="s">
        <v>1090</v>
      </c>
      <c r="W3073" t="s">
        <v>4606</v>
      </c>
      <c r="X3073" t="s">
        <v>14665</v>
      </c>
      <c r="Y3073">
        <v>37</v>
      </c>
      <c r="Z3073">
        <v>37</v>
      </c>
      <c r="AA3073">
        <v>8</v>
      </c>
      <c r="AB3073">
        <v>8</v>
      </c>
      <c r="AC3073">
        <v>33</v>
      </c>
    </row>
    <row r="3074" spans="1:29">
      <c r="A3074">
        <v>3408</v>
      </c>
      <c r="B3074" t="s">
        <v>805</v>
      </c>
      <c r="C3074" t="s">
        <v>4740</v>
      </c>
      <c r="J3074" t="s">
        <v>1444</v>
      </c>
      <c r="K3074">
        <v>0</v>
      </c>
      <c r="N3074" t="b">
        <v>0</v>
      </c>
      <c r="O3074" t="b">
        <v>1</v>
      </c>
      <c r="P3074" t="b">
        <v>0</v>
      </c>
      <c r="Q3074">
        <v>1</v>
      </c>
      <c r="R3074">
        <v>2</v>
      </c>
      <c r="S3074">
        <v>1</v>
      </c>
      <c r="T3074">
        <v>2</v>
      </c>
      <c r="U3074" t="b">
        <v>1</v>
      </c>
      <c r="V3074" t="s">
        <v>1090</v>
      </c>
      <c r="W3074" t="s">
        <v>4606</v>
      </c>
      <c r="X3074" t="s">
        <v>14748</v>
      </c>
      <c r="Y3074">
        <v>38</v>
      </c>
      <c r="Z3074">
        <v>38</v>
      </c>
      <c r="AA3074">
        <v>8</v>
      </c>
      <c r="AB3074">
        <v>8</v>
      </c>
      <c r="AC3074">
        <v>33</v>
      </c>
    </row>
    <row r="3075" spans="1:29">
      <c r="A3075">
        <v>3409</v>
      </c>
      <c r="B3075" t="s">
        <v>805</v>
      </c>
      <c r="C3075" t="s">
        <v>4741</v>
      </c>
      <c r="J3075" t="s">
        <v>1444</v>
      </c>
      <c r="K3075">
        <v>0</v>
      </c>
      <c r="N3075" t="b">
        <v>0</v>
      </c>
      <c r="O3075" t="b">
        <v>1</v>
      </c>
      <c r="P3075" t="b">
        <v>0</v>
      </c>
      <c r="Q3075">
        <v>1</v>
      </c>
      <c r="R3075">
        <v>2</v>
      </c>
      <c r="S3075">
        <v>1</v>
      </c>
      <c r="T3075">
        <v>2</v>
      </c>
      <c r="U3075" t="b">
        <v>1</v>
      </c>
      <c r="V3075" t="s">
        <v>1090</v>
      </c>
      <c r="W3075" t="s">
        <v>4606</v>
      </c>
      <c r="X3075" t="s">
        <v>14445</v>
      </c>
      <c r="Y3075">
        <v>39</v>
      </c>
      <c r="Z3075">
        <v>39</v>
      </c>
      <c r="AA3075">
        <v>8</v>
      </c>
      <c r="AB3075">
        <v>8</v>
      </c>
      <c r="AC3075">
        <v>33</v>
      </c>
    </row>
    <row r="3076" spans="1:29">
      <c r="A3076">
        <v>3410</v>
      </c>
      <c r="B3076" t="s">
        <v>805</v>
      </c>
      <c r="C3076" t="s">
        <v>4742</v>
      </c>
      <c r="J3076" t="s">
        <v>1444</v>
      </c>
      <c r="K3076">
        <v>0</v>
      </c>
      <c r="N3076" t="b">
        <v>0</v>
      </c>
      <c r="O3076" t="b">
        <v>1</v>
      </c>
      <c r="P3076" t="b">
        <v>0</v>
      </c>
      <c r="Q3076">
        <v>1</v>
      </c>
      <c r="R3076">
        <v>2</v>
      </c>
      <c r="S3076">
        <v>1</v>
      </c>
      <c r="T3076">
        <v>2</v>
      </c>
      <c r="U3076" t="b">
        <v>1</v>
      </c>
      <c r="V3076" t="s">
        <v>1090</v>
      </c>
      <c r="W3076" t="s">
        <v>4606</v>
      </c>
      <c r="X3076" t="s">
        <v>14750</v>
      </c>
      <c r="Y3076">
        <v>40</v>
      </c>
      <c r="Z3076">
        <v>40</v>
      </c>
      <c r="AA3076">
        <v>8</v>
      </c>
      <c r="AB3076">
        <v>8</v>
      </c>
      <c r="AC3076">
        <v>33</v>
      </c>
    </row>
    <row r="3077" spans="1:29">
      <c r="A3077">
        <v>3411</v>
      </c>
      <c r="B3077" t="s">
        <v>805</v>
      </c>
      <c r="C3077" t="s">
        <v>4743</v>
      </c>
      <c r="J3077" t="s">
        <v>1444</v>
      </c>
      <c r="K3077">
        <v>0</v>
      </c>
      <c r="N3077" t="b">
        <v>0</v>
      </c>
      <c r="O3077" t="b">
        <v>1</v>
      </c>
      <c r="P3077" t="b">
        <v>0</v>
      </c>
      <c r="Q3077">
        <v>1</v>
      </c>
      <c r="R3077">
        <v>2</v>
      </c>
      <c r="S3077">
        <v>1</v>
      </c>
      <c r="T3077">
        <v>2</v>
      </c>
      <c r="U3077" t="b">
        <v>1</v>
      </c>
      <c r="V3077" t="s">
        <v>1090</v>
      </c>
      <c r="W3077" t="s">
        <v>4606</v>
      </c>
      <c r="X3077" t="s">
        <v>14752</v>
      </c>
      <c r="Y3077">
        <v>41</v>
      </c>
      <c r="Z3077">
        <v>41</v>
      </c>
      <c r="AA3077">
        <v>8</v>
      </c>
      <c r="AB3077">
        <v>8</v>
      </c>
      <c r="AC3077">
        <v>33</v>
      </c>
    </row>
    <row r="3078" spans="1:29">
      <c r="A3078">
        <v>3412</v>
      </c>
      <c r="B3078" t="s">
        <v>805</v>
      </c>
      <c r="C3078" t="s">
        <v>4744</v>
      </c>
      <c r="J3078" t="s">
        <v>1444</v>
      </c>
      <c r="K3078">
        <v>0</v>
      </c>
      <c r="N3078" t="b">
        <v>0</v>
      </c>
      <c r="O3078" t="b">
        <v>1</v>
      </c>
      <c r="P3078" t="b">
        <v>0</v>
      </c>
      <c r="Q3078">
        <v>1</v>
      </c>
      <c r="R3078">
        <v>2</v>
      </c>
      <c r="S3078">
        <v>1</v>
      </c>
      <c r="T3078">
        <v>2</v>
      </c>
      <c r="U3078" t="b">
        <v>1</v>
      </c>
      <c r="V3078" t="s">
        <v>1090</v>
      </c>
      <c r="W3078" t="s">
        <v>4606</v>
      </c>
      <c r="X3078" t="s">
        <v>14671</v>
      </c>
      <c r="Y3078">
        <v>42</v>
      </c>
      <c r="Z3078">
        <v>42</v>
      </c>
      <c r="AA3078">
        <v>8</v>
      </c>
      <c r="AB3078">
        <v>8</v>
      </c>
      <c r="AC3078">
        <v>33</v>
      </c>
    </row>
    <row r="3079" spans="1:29">
      <c r="A3079">
        <v>3413</v>
      </c>
      <c r="B3079" t="s">
        <v>805</v>
      </c>
      <c r="C3079" t="s">
        <v>4745</v>
      </c>
      <c r="J3079" t="s">
        <v>1444</v>
      </c>
      <c r="K3079">
        <v>0</v>
      </c>
      <c r="N3079" t="b">
        <v>0</v>
      </c>
      <c r="O3079" t="b">
        <v>1</v>
      </c>
      <c r="P3079" t="b">
        <v>0</v>
      </c>
      <c r="Q3079">
        <v>1</v>
      </c>
      <c r="R3079">
        <v>2</v>
      </c>
      <c r="S3079">
        <v>1</v>
      </c>
      <c r="T3079">
        <v>2</v>
      </c>
      <c r="U3079" t="b">
        <v>1</v>
      </c>
      <c r="V3079" t="s">
        <v>1090</v>
      </c>
      <c r="W3079" t="s">
        <v>4606</v>
      </c>
      <c r="X3079" t="s">
        <v>14675</v>
      </c>
      <c r="Y3079">
        <v>43</v>
      </c>
      <c r="Z3079">
        <v>43</v>
      </c>
      <c r="AA3079">
        <v>8</v>
      </c>
      <c r="AB3079">
        <v>8</v>
      </c>
      <c r="AC3079">
        <v>33</v>
      </c>
    </row>
    <row r="3080" spans="1:29">
      <c r="A3080">
        <v>3414</v>
      </c>
      <c r="B3080" t="s">
        <v>805</v>
      </c>
      <c r="C3080" t="s">
        <v>4746</v>
      </c>
      <c r="J3080" t="s">
        <v>1444</v>
      </c>
      <c r="K3080">
        <v>0</v>
      </c>
      <c r="N3080" t="b">
        <v>0</v>
      </c>
      <c r="O3080" t="b">
        <v>1</v>
      </c>
      <c r="P3080" t="b">
        <v>0</v>
      </c>
      <c r="Q3080">
        <v>1</v>
      </c>
      <c r="R3080">
        <v>2</v>
      </c>
      <c r="S3080">
        <v>1</v>
      </c>
      <c r="T3080">
        <v>2</v>
      </c>
      <c r="U3080" t="b">
        <v>1</v>
      </c>
      <c r="V3080" t="s">
        <v>1090</v>
      </c>
      <c r="W3080" t="s">
        <v>4606</v>
      </c>
      <c r="X3080" t="s">
        <v>14754</v>
      </c>
      <c r="Y3080">
        <v>44</v>
      </c>
      <c r="Z3080">
        <v>44</v>
      </c>
      <c r="AA3080">
        <v>8</v>
      </c>
      <c r="AB3080">
        <v>8</v>
      </c>
      <c r="AC3080">
        <v>33</v>
      </c>
    </row>
    <row r="3081" spans="1:29">
      <c r="A3081">
        <v>3415</v>
      </c>
      <c r="B3081" t="s">
        <v>805</v>
      </c>
      <c r="C3081" t="s">
        <v>4747</v>
      </c>
      <c r="J3081" t="s">
        <v>1444</v>
      </c>
      <c r="K3081">
        <v>0</v>
      </c>
      <c r="N3081" t="b">
        <v>0</v>
      </c>
      <c r="O3081" t="b">
        <v>1</v>
      </c>
      <c r="P3081" t="b">
        <v>0</v>
      </c>
      <c r="Q3081">
        <v>1</v>
      </c>
      <c r="R3081">
        <v>2</v>
      </c>
      <c r="S3081">
        <v>1</v>
      </c>
      <c r="T3081">
        <v>2</v>
      </c>
      <c r="U3081" t="b">
        <v>1</v>
      </c>
      <c r="V3081" t="s">
        <v>1090</v>
      </c>
      <c r="W3081" t="s">
        <v>4606</v>
      </c>
      <c r="X3081" t="s">
        <v>14756</v>
      </c>
      <c r="Y3081">
        <v>45</v>
      </c>
      <c r="Z3081">
        <v>45</v>
      </c>
      <c r="AA3081">
        <v>8</v>
      </c>
      <c r="AB3081">
        <v>8</v>
      </c>
      <c r="AC3081">
        <v>33</v>
      </c>
    </row>
    <row r="3082" spans="1:29">
      <c r="A3082">
        <v>3416</v>
      </c>
      <c r="B3082" t="s">
        <v>805</v>
      </c>
      <c r="C3082" t="s">
        <v>4748</v>
      </c>
      <c r="J3082" t="s">
        <v>1444</v>
      </c>
      <c r="K3082">
        <v>0</v>
      </c>
      <c r="N3082" t="b">
        <v>0</v>
      </c>
      <c r="O3082" t="b">
        <v>1</v>
      </c>
      <c r="P3082" t="b">
        <v>0</v>
      </c>
      <c r="Q3082">
        <v>1</v>
      </c>
      <c r="R3082">
        <v>2</v>
      </c>
      <c r="S3082">
        <v>1</v>
      </c>
      <c r="T3082">
        <v>2</v>
      </c>
      <c r="U3082" t="b">
        <v>1</v>
      </c>
      <c r="V3082" t="s">
        <v>1090</v>
      </c>
      <c r="W3082" t="s">
        <v>4606</v>
      </c>
      <c r="X3082" t="s">
        <v>14758</v>
      </c>
      <c r="Y3082">
        <v>46</v>
      </c>
      <c r="Z3082">
        <v>46</v>
      </c>
      <c r="AA3082">
        <v>8</v>
      </c>
      <c r="AB3082">
        <v>8</v>
      </c>
      <c r="AC3082">
        <v>33</v>
      </c>
    </row>
    <row r="3083" spans="1:29">
      <c r="A3083">
        <v>3417</v>
      </c>
      <c r="B3083" t="s">
        <v>805</v>
      </c>
      <c r="C3083" t="s">
        <v>4749</v>
      </c>
      <c r="J3083" t="s">
        <v>1444</v>
      </c>
      <c r="K3083">
        <v>0</v>
      </c>
      <c r="N3083" t="b">
        <v>0</v>
      </c>
      <c r="O3083" t="b">
        <v>1</v>
      </c>
      <c r="P3083" t="b">
        <v>0</v>
      </c>
      <c r="Q3083">
        <v>1</v>
      </c>
      <c r="R3083">
        <v>2</v>
      </c>
      <c r="S3083">
        <v>1</v>
      </c>
      <c r="T3083">
        <v>2</v>
      </c>
      <c r="U3083" t="b">
        <v>1</v>
      </c>
      <c r="V3083" t="s">
        <v>1090</v>
      </c>
      <c r="W3083" t="s">
        <v>4606</v>
      </c>
      <c r="X3083" t="s">
        <v>14760</v>
      </c>
      <c r="Y3083">
        <v>47</v>
      </c>
      <c r="Z3083">
        <v>47</v>
      </c>
      <c r="AA3083">
        <v>8</v>
      </c>
      <c r="AB3083">
        <v>8</v>
      </c>
      <c r="AC3083">
        <v>33</v>
      </c>
    </row>
    <row r="3084" spans="1:29">
      <c r="A3084">
        <v>3418</v>
      </c>
      <c r="B3084" t="s">
        <v>805</v>
      </c>
      <c r="C3084" t="s">
        <v>4750</v>
      </c>
      <c r="J3084" t="s">
        <v>1444</v>
      </c>
      <c r="K3084">
        <v>0</v>
      </c>
      <c r="N3084" t="b">
        <v>0</v>
      </c>
      <c r="O3084" t="b">
        <v>1</v>
      </c>
      <c r="P3084" t="b">
        <v>0</v>
      </c>
      <c r="Q3084">
        <v>1</v>
      </c>
      <c r="R3084">
        <v>2</v>
      </c>
      <c r="S3084">
        <v>1</v>
      </c>
      <c r="T3084">
        <v>2</v>
      </c>
      <c r="U3084" t="b">
        <v>1</v>
      </c>
      <c r="V3084" t="s">
        <v>1090</v>
      </c>
      <c r="W3084" t="s">
        <v>4606</v>
      </c>
      <c r="X3084" t="s">
        <v>14762</v>
      </c>
      <c r="Y3084">
        <v>48</v>
      </c>
      <c r="Z3084">
        <v>48</v>
      </c>
      <c r="AA3084">
        <v>8</v>
      </c>
      <c r="AB3084">
        <v>8</v>
      </c>
      <c r="AC3084">
        <v>33</v>
      </c>
    </row>
    <row r="3085" spans="1:29">
      <c r="A3085">
        <v>3419</v>
      </c>
      <c r="B3085" t="s">
        <v>805</v>
      </c>
      <c r="C3085" t="s">
        <v>4751</v>
      </c>
      <c r="J3085" t="s">
        <v>1444</v>
      </c>
      <c r="K3085">
        <v>0</v>
      </c>
      <c r="N3085" t="b">
        <v>0</v>
      </c>
      <c r="O3085" t="b">
        <v>1</v>
      </c>
      <c r="P3085" t="b">
        <v>0</v>
      </c>
      <c r="Q3085">
        <v>1</v>
      </c>
      <c r="R3085">
        <v>2</v>
      </c>
      <c r="S3085">
        <v>1</v>
      </c>
      <c r="T3085">
        <v>2</v>
      </c>
      <c r="U3085" t="b">
        <v>1</v>
      </c>
      <c r="V3085" t="s">
        <v>1090</v>
      </c>
      <c r="W3085" t="s">
        <v>4606</v>
      </c>
      <c r="X3085" t="s">
        <v>14764</v>
      </c>
      <c r="Y3085">
        <v>49</v>
      </c>
      <c r="Z3085">
        <v>49</v>
      </c>
      <c r="AA3085">
        <v>8</v>
      </c>
      <c r="AB3085">
        <v>8</v>
      </c>
      <c r="AC3085">
        <v>33</v>
      </c>
    </row>
    <row r="3086" spans="1:29">
      <c r="A3086">
        <v>3420</v>
      </c>
      <c r="B3086" t="s">
        <v>805</v>
      </c>
      <c r="C3086" t="s">
        <v>4752</v>
      </c>
      <c r="J3086" t="s">
        <v>1444</v>
      </c>
      <c r="K3086">
        <v>0</v>
      </c>
      <c r="N3086" t="b">
        <v>0</v>
      </c>
      <c r="O3086" t="b">
        <v>1</v>
      </c>
      <c r="P3086" t="b">
        <v>0</v>
      </c>
      <c r="Q3086">
        <v>1</v>
      </c>
      <c r="R3086">
        <v>2</v>
      </c>
      <c r="S3086">
        <v>1</v>
      </c>
      <c r="T3086">
        <v>2</v>
      </c>
      <c r="U3086" t="b">
        <v>1</v>
      </c>
      <c r="V3086" t="s">
        <v>1090</v>
      </c>
      <c r="W3086" t="s">
        <v>4606</v>
      </c>
      <c r="X3086" t="s">
        <v>14492</v>
      </c>
      <c r="Y3086">
        <v>50</v>
      </c>
      <c r="Z3086">
        <v>50</v>
      </c>
      <c r="AA3086">
        <v>8</v>
      </c>
      <c r="AB3086">
        <v>8</v>
      </c>
      <c r="AC3086">
        <v>33</v>
      </c>
    </row>
    <row r="3087" spans="1:29">
      <c r="A3087">
        <v>3421</v>
      </c>
      <c r="B3087" t="s">
        <v>805</v>
      </c>
      <c r="C3087" t="s">
        <v>4753</v>
      </c>
      <c r="J3087" t="s">
        <v>1444</v>
      </c>
      <c r="K3087">
        <v>0</v>
      </c>
      <c r="N3087" t="b">
        <v>0</v>
      </c>
      <c r="O3087" t="b">
        <v>1</v>
      </c>
      <c r="P3087" t="b">
        <v>0</v>
      </c>
      <c r="Q3087">
        <v>1</v>
      </c>
      <c r="R3087">
        <v>2</v>
      </c>
      <c r="S3087">
        <v>1</v>
      </c>
      <c r="T3087">
        <v>2</v>
      </c>
      <c r="U3087" t="b">
        <v>1</v>
      </c>
      <c r="V3087" t="s">
        <v>1090</v>
      </c>
      <c r="W3087" t="s">
        <v>4606</v>
      </c>
      <c r="X3087" t="s">
        <v>14493</v>
      </c>
      <c r="Y3087">
        <v>51</v>
      </c>
      <c r="Z3087">
        <v>51</v>
      </c>
      <c r="AA3087">
        <v>8</v>
      </c>
      <c r="AB3087">
        <v>8</v>
      </c>
      <c r="AC3087">
        <v>33</v>
      </c>
    </row>
    <row r="3088" spans="1:29">
      <c r="A3088">
        <v>3422</v>
      </c>
      <c r="B3088" t="s">
        <v>805</v>
      </c>
      <c r="C3088" t="s">
        <v>4754</v>
      </c>
      <c r="J3088" t="s">
        <v>1444</v>
      </c>
      <c r="K3088">
        <v>0</v>
      </c>
      <c r="N3088" t="b">
        <v>0</v>
      </c>
      <c r="O3088" t="b">
        <v>1</v>
      </c>
      <c r="P3088" t="b">
        <v>0</v>
      </c>
      <c r="Q3088">
        <v>1</v>
      </c>
      <c r="R3088">
        <v>2</v>
      </c>
      <c r="S3088">
        <v>1</v>
      </c>
      <c r="T3088">
        <v>2</v>
      </c>
      <c r="U3088" t="b">
        <v>1</v>
      </c>
      <c r="V3088" t="s">
        <v>1090</v>
      </c>
      <c r="W3088" t="s">
        <v>4606</v>
      </c>
      <c r="X3088" t="s">
        <v>14494</v>
      </c>
      <c r="Y3088">
        <v>52</v>
      </c>
      <c r="Z3088">
        <v>52</v>
      </c>
      <c r="AA3088">
        <v>8</v>
      </c>
      <c r="AB3088">
        <v>8</v>
      </c>
      <c r="AC3088">
        <v>33</v>
      </c>
    </row>
    <row r="3089" spans="1:29">
      <c r="A3089">
        <v>3423</v>
      </c>
      <c r="B3089" t="s">
        <v>805</v>
      </c>
      <c r="C3089" t="s">
        <v>4755</v>
      </c>
      <c r="J3089" t="s">
        <v>1444</v>
      </c>
      <c r="K3089">
        <v>0</v>
      </c>
      <c r="N3089" t="b">
        <v>0</v>
      </c>
      <c r="O3089" t="b">
        <v>1</v>
      </c>
      <c r="P3089" t="b">
        <v>0</v>
      </c>
      <c r="Q3089">
        <v>1</v>
      </c>
      <c r="R3089">
        <v>2</v>
      </c>
      <c r="S3089">
        <v>1</v>
      </c>
      <c r="T3089">
        <v>2</v>
      </c>
      <c r="U3089" t="b">
        <v>1</v>
      </c>
      <c r="V3089" t="s">
        <v>1090</v>
      </c>
      <c r="W3089" t="s">
        <v>4606</v>
      </c>
      <c r="X3089" t="s">
        <v>14495</v>
      </c>
      <c r="Y3089">
        <v>53</v>
      </c>
      <c r="Z3089">
        <v>53</v>
      </c>
      <c r="AA3089">
        <v>8</v>
      </c>
      <c r="AB3089">
        <v>8</v>
      </c>
      <c r="AC3089">
        <v>33</v>
      </c>
    </row>
    <row r="3090" spans="1:29">
      <c r="A3090">
        <v>3424</v>
      </c>
      <c r="B3090" t="s">
        <v>805</v>
      </c>
      <c r="C3090" t="s">
        <v>4756</v>
      </c>
      <c r="J3090" t="s">
        <v>1444</v>
      </c>
      <c r="K3090">
        <v>0</v>
      </c>
      <c r="N3090" t="b">
        <v>0</v>
      </c>
      <c r="O3090" t="b">
        <v>1</v>
      </c>
      <c r="P3090" t="b">
        <v>0</v>
      </c>
      <c r="Q3090">
        <v>1</v>
      </c>
      <c r="R3090">
        <v>2</v>
      </c>
      <c r="S3090">
        <v>1</v>
      </c>
      <c r="T3090">
        <v>2</v>
      </c>
      <c r="U3090" t="b">
        <v>1</v>
      </c>
      <c r="V3090" t="s">
        <v>1090</v>
      </c>
      <c r="W3090" t="s">
        <v>4606</v>
      </c>
      <c r="X3090" t="s">
        <v>14496</v>
      </c>
      <c r="Y3090">
        <v>54</v>
      </c>
      <c r="Z3090">
        <v>54</v>
      </c>
      <c r="AA3090">
        <v>8</v>
      </c>
      <c r="AB3090">
        <v>8</v>
      </c>
      <c r="AC3090">
        <v>33</v>
      </c>
    </row>
    <row r="3091" spans="1:29">
      <c r="A3091">
        <v>3425</v>
      </c>
      <c r="B3091" t="s">
        <v>805</v>
      </c>
      <c r="C3091" t="s">
        <v>4757</v>
      </c>
      <c r="J3091" t="s">
        <v>1444</v>
      </c>
      <c r="K3091">
        <v>0</v>
      </c>
      <c r="N3091" t="b">
        <v>0</v>
      </c>
      <c r="O3091" t="b">
        <v>1</v>
      </c>
      <c r="P3091" t="b">
        <v>0</v>
      </c>
      <c r="Q3091">
        <v>1</v>
      </c>
      <c r="R3091">
        <v>2</v>
      </c>
      <c r="S3091">
        <v>1</v>
      </c>
      <c r="T3091">
        <v>2</v>
      </c>
      <c r="U3091" t="b">
        <v>1</v>
      </c>
      <c r="V3091" t="s">
        <v>1090</v>
      </c>
      <c r="W3091" t="s">
        <v>4606</v>
      </c>
      <c r="X3091" t="s">
        <v>14497</v>
      </c>
      <c r="Y3091">
        <v>55</v>
      </c>
      <c r="Z3091">
        <v>55</v>
      </c>
      <c r="AA3091">
        <v>8</v>
      </c>
      <c r="AB3091">
        <v>8</v>
      </c>
      <c r="AC3091">
        <v>33</v>
      </c>
    </row>
    <row r="3092" spans="1:29">
      <c r="A3092">
        <v>3426</v>
      </c>
      <c r="B3092" t="s">
        <v>805</v>
      </c>
      <c r="C3092" t="s">
        <v>4758</v>
      </c>
      <c r="J3092" t="s">
        <v>1444</v>
      </c>
      <c r="K3092">
        <v>0</v>
      </c>
      <c r="N3092" t="b">
        <v>1</v>
      </c>
      <c r="O3092" t="b">
        <v>0</v>
      </c>
      <c r="P3092" t="b">
        <v>0</v>
      </c>
      <c r="Q3092">
        <v>1</v>
      </c>
      <c r="R3092">
        <v>2</v>
      </c>
      <c r="S3092">
        <v>1</v>
      </c>
      <c r="T3092">
        <v>2</v>
      </c>
      <c r="U3092" t="b">
        <v>1</v>
      </c>
      <c r="V3092" t="s">
        <v>1090</v>
      </c>
      <c r="W3092" t="s">
        <v>4606</v>
      </c>
      <c r="X3092" t="s">
        <v>14457</v>
      </c>
      <c r="Y3092">
        <v>26</v>
      </c>
      <c r="Z3092">
        <v>26</v>
      </c>
      <c r="AA3092">
        <v>9</v>
      </c>
      <c r="AB3092">
        <v>9</v>
      </c>
      <c r="AC3092">
        <v>33</v>
      </c>
    </row>
    <row r="3093" spans="1:29">
      <c r="A3093">
        <v>3427</v>
      </c>
      <c r="B3093" t="s">
        <v>805</v>
      </c>
      <c r="C3093" t="s">
        <v>4759</v>
      </c>
      <c r="J3093" t="s">
        <v>1444</v>
      </c>
      <c r="K3093">
        <v>0</v>
      </c>
      <c r="N3093" t="b">
        <v>1</v>
      </c>
      <c r="O3093" t="b">
        <v>0</v>
      </c>
      <c r="P3093" t="b">
        <v>0</v>
      </c>
      <c r="Q3093">
        <v>1</v>
      </c>
      <c r="R3093">
        <v>2</v>
      </c>
      <c r="S3093">
        <v>1</v>
      </c>
      <c r="T3093">
        <v>2</v>
      </c>
      <c r="U3093" t="b">
        <v>1</v>
      </c>
      <c r="V3093" t="s">
        <v>1090</v>
      </c>
      <c r="W3093" t="s">
        <v>4606</v>
      </c>
      <c r="X3093" t="s">
        <v>14443</v>
      </c>
      <c r="Y3093">
        <v>27</v>
      </c>
      <c r="Z3093">
        <v>27</v>
      </c>
      <c r="AA3093">
        <v>9</v>
      </c>
      <c r="AB3093">
        <v>9</v>
      </c>
      <c r="AC3093">
        <v>33</v>
      </c>
    </row>
    <row r="3094" spans="1:29">
      <c r="A3094">
        <v>3428</v>
      </c>
      <c r="B3094" t="s">
        <v>805</v>
      </c>
      <c r="C3094" t="s">
        <v>4760</v>
      </c>
      <c r="J3094" t="s">
        <v>1444</v>
      </c>
      <c r="K3094">
        <v>0</v>
      </c>
      <c r="N3094" t="b">
        <v>1</v>
      </c>
      <c r="O3094" t="b">
        <v>0</v>
      </c>
      <c r="P3094" t="b">
        <v>0</v>
      </c>
      <c r="Q3094">
        <v>1</v>
      </c>
      <c r="R3094">
        <v>2</v>
      </c>
      <c r="S3094">
        <v>1</v>
      </c>
      <c r="T3094">
        <v>2</v>
      </c>
      <c r="U3094" t="b">
        <v>1</v>
      </c>
      <c r="V3094" t="s">
        <v>1090</v>
      </c>
      <c r="W3094" t="s">
        <v>4606</v>
      </c>
      <c r="X3094" t="s">
        <v>14649</v>
      </c>
      <c r="Y3094">
        <v>28</v>
      </c>
      <c r="Z3094">
        <v>28</v>
      </c>
      <c r="AA3094">
        <v>9</v>
      </c>
      <c r="AB3094">
        <v>9</v>
      </c>
      <c r="AC3094">
        <v>33</v>
      </c>
    </row>
    <row r="3095" spans="1:29">
      <c r="A3095">
        <v>3429</v>
      </c>
      <c r="B3095" t="s">
        <v>805</v>
      </c>
      <c r="C3095" t="s">
        <v>4761</v>
      </c>
      <c r="J3095" t="s">
        <v>1444</v>
      </c>
      <c r="K3095">
        <v>0</v>
      </c>
      <c r="N3095" t="b">
        <v>1</v>
      </c>
      <c r="O3095" t="b">
        <v>0</v>
      </c>
      <c r="P3095" t="b">
        <v>0</v>
      </c>
      <c r="Q3095">
        <v>1</v>
      </c>
      <c r="R3095">
        <v>2</v>
      </c>
      <c r="S3095">
        <v>1</v>
      </c>
      <c r="T3095">
        <v>2</v>
      </c>
      <c r="U3095" t="b">
        <v>1</v>
      </c>
      <c r="V3095" t="s">
        <v>1090</v>
      </c>
      <c r="W3095" t="s">
        <v>4606</v>
      </c>
      <c r="X3095" t="s">
        <v>14650</v>
      </c>
      <c r="Y3095">
        <v>29</v>
      </c>
      <c r="Z3095">
        <v>29</v>
      </c>
      <c r="AA3095">
        <v>9</v>
      </c>
      <c r="AB3095">
        <v>9</v>
      </c>
      <c r="AC3095">
        <v>33</v>
      </c>
    </row>
    <row r="3096" spans="1:29">
      <c r="A3096">
        <v>3430</v>
      </c>
      <c r="B3096" t="s">
        <v>805</v>
      </c>
      <c r="C3096" t="s">
        <v>4762</v>
      </c>
      <c r="J3096" t="s">
        <v>1444</v>
      </c>
      <c r="K3096">
        <v>0</v>
      </c>
      <c r="N3096" t="b">
        <v>1</v>
      </c>
      <c r="O3096" t="b">
        <v>0</v>
      </c>
      <c r="P3096" t="b">
        <v>0</v>
      </c>
      <c r="Q3096">
        <v>1</v>
      </c>
      <c r="R3096">
        <v>2</v>
      </c>
      <c r="S3096">
        <v>1</v>
      </c>
      <c r="T3096">
        <v>2</v>
      </c>
      <c r="U3096" t="b">
        <v>1</v>
      </c>
      <c r="V3096" t="s">
        <v>1090</v>
      </c>
      <c r="W3096" t="s">
        <v>4606</v>
      </c>
      <c r="X3096" t="s">
        <v>14651</v>
      </c>
      <c r="Y3096">
        <v>30</v>
      </c>
      <c r="Z3096">
        <v>30</v>
      </c>
      <c r="AA3096">
        <v>9</v>
      </c>
      <c r="AB3096">
        <v>9</v>
      </c>
      <c r="AC3096">
        <v>33</v>
      </c>
    </row>
    <row r="3097" spans="1:29">
      <c r="A3097">
        <v>3431</v>
      </c>
      <c r="B3097" t="s">
        <v>805</v>
      </c>
      <c r="C3097" t="s">
        <v>4763</v>
      </c>
      <c r="J3097" t="s">
        <v>1444</v>
      </c>
      <c r="K3097">
        <v>0</v>
      </c>
      <c r="N3097" t="b">
        <v>1</v>
      </c>
      <c r="O3097" t="b">
        <v>0</v>
      </c>
      <c r="P3097" t="b">
        <v>0</v>
      </c>
      <c r="Q3097">
        <v>1</v>
      </c>
      <c r="R3097">
        <v>2</v>
      </c>
      <c r="S3097">
        <v>1</v>
      </c>
      <c r="T3097">
        <v>2</v>
      </c>
      <c r="U3097" t="b">
        <v>1</v>
      </c>
      <c r="V3097" t="s">
        <v>1090</v>
      </c>
      <c r="W3097" t="s">
        <v>4606</v>
      </c>
      <c r="X3097" t="s">
        <v>14783</v>
      </c>
      <c r="Y3097">
        <v>31</v>
      </c>
      <c r="Z3097">
        <v>31</v>
      </c>
      <c r="AA3097">
        <v>9</v>
      </c>
      <c r="AB3097">
        <v>9</v>
      </c>
      <c r="AC3097">
        <v>33</v>
      </c>
    </row>
    <row r="3098" spans="1:29">
      <c r="A3098">
        <v>3432</v>
      </c>
      <c r="B3098" t="s">
        <v>805</v>
      </c>
      <c r="C3098" t="s">
        <v>4764</v>
      </c>
      <c r="J3098" t="s">
        <v>1444</v>
      </c>
      <c r="K3098">
        <v>0</v>
      </c>
      <c r="N3098" t="b">
        <v>1</v>
      </c>
      <c r="O3098" t="b">
        <v>0</v>
      </c>
      <c r="P3098" t="b">
        <v>0</v>
      </c>
      <c r="Q3098">
        <v>1</v>
      </c>
      <c r="R3098">
        <v>2</v>
      </c>
      <c r="S3098">
        <v>1</v>
      </c>
      <c r="T3098">
        <v>2</v>
      </c>
      <c r="U3098" t="b">
        <v>1</v>
      </c>
      <c r="V3098" t="s">
        <v>1090</v>
      </c>
      <c r="W3098" t="s">
        <v>4606</v>
      </c>
      <c r="X3098" t="s">
        <v>14784</v>
      </c>
      <c r="Y3098">
        <v>32</v>
      </c>
      <c r="Z3098">
        <v>32</v>
      </c>
      <c r="AA3098">
        <v>9</v>
      </c>
      <c r="AB3098">
        <v>9</v>
      </c>
      <c r="AC3098">
        <v>33</v>
      </c>
    </row>
    <row r="3099" spans="1:29">
      <c r="A3099">
        <v>3433</v>
      </c>
      <c r="B3099" t="s">
        <v>805</v>
      </c>
      <c r="C3099" t="s">
        <v>4765</v>
      </c>
      <c r="J3099" t="s">
        <v>1444</v>
      </c>
      <c r="K3099">
        <v>0</v>
      </c>
      <c r="N3099" t="b">
        <v>1</v>
      </c>
      <c r="O3099" t="b">
        <v>0</v>
      </c>
      <c r="P3099" t="b">
        <v>0</v>
      </c>
      <c r="Q3099">
        <v>1</v>
      </c>
      <c r="R3099">
        <v>2</v>
      </c>
      <c r="S3099">
        <v>1</v>
      </c>
      <c r="T3099">
        <v>2</v>
      </c>
      <c r="U3099" t="b">
        <v>1</v>
      </c>
      <c r="V3099" t="s">
        <v>1090</v>
      </c>
      <c r="W3099" t="s">
        <v>4606</v>
      </c>
      <c r="X3099" t="s">
        <v>14774</v>
      </c>
      <c r="Y3099">
        <v>33</v>
      </c>
      <c r="Z3099">
        <v>33</v>
      </c>
      <c r="AA3099">
        <v>9</v>
      </c>
      <c r="AB3099">
        <v>9</v>
      </c>
      <c r="AC3099">
        <v>33</v>
      </c>
    </row>
    <row r="3100" spans="1:29">
      <c r="A3100">
        <v>3434</v>
      </c>
      <c r="B3100" t="s">
        <v>805</v>
      </c>
      <c r="C3100" t="s">
        <v>4766</v>
      </c>
      <c r="J3100" t="s">
        <v>1444</v>
      </c>
      <c r="K3100">
        <v>0</v>
      </c>
      <c r="N3100" t="b">
        <v>1</v>
      </c>
      <c r="O3100" t="b">
        <v>0</v>
      </c>
      <c r="P3100" t="b">
        <v>0</v>
      </c>
      <c r="Q3100">
        <v>1</v>
      </c>
      <c r="R3100">
        <v>2</v>
      </c>
      <c r="S3100">
        <v>1</v>
      </c>
      <c r="T3100">
        <v>2</v>
      </c>
      <c r="U3100" t="b">
        <v>1</v>
      </c>
      <c r="V3100" t="s">
        <v>1090</v>
      </c>
      <c r="W3100" t="s">
        <v>4606</v>
      </c>
      <c r="X3100" t="s">
        <v>14785</v>
      </c>
      <c r="Y3100">
        <v>34</v>
      </c>
      <c r="Z3100">
        <v>34</v>
      </c>
      <c r="AA3100">
        <v>9</v>
      </c>
      <c r="AB3100">
        <v>9</v>
      </c>
      <c r="AC3100">
        <v>33</v>
      </c>
    </row>
    <row r="3101" spans="1:29">
      <c r="A3101">
        <v>3435</v>
      </c>
      <c r="B3101" t="s">
        <v>805</v>
      </c>
      <c r="C3101" t="s">
        <v>4767</v>
      </c>
      <c r="J3101" t="s">
        <v>1444</v>
      </c>
      <c r="K3101">
        <v>0</v>
      </c>
      <c r="N3101" t="b">
        <v>1</v>
      </c>
      <c r="O3101" t="b">
        <v>0</v>
      </c>
      <c r="P3101" t="b">
        <v>0</v>
      </c>
      <c r="Q3101">
        <v>1</v>
      </c>
      <c r="R3101">
        <v>2</v>
      </c>
      <c r="S3101">
        <v>1</v>
      </c>
      <c r="T3101">
        <v>2</v>
      </c>
      <c r="U3101" t="b">
        <v>1</v>
      </c>
      <c r="V3101" t="s">
        <v>1090</v>
      </c>
      <c r="W3101" t="s">
        <v>4606</v>
      </c>
      <c r="X3101" t="s">
        <v>14786</v>
      </c>
      <c r="Y3101">
        <v>35</v>
      </c>
      <c r="Z3101">
        <v>35</v>
      </c>
      <c r="AA3101">
        <v>9</v>
      </c>
      <c r="AB3101">
        <v>9</v>
      </c>
      <c r="AC3101">
        <v>33</v>
      </c>
    </row>
    <row r="3102" spans="1:29">
      <c r="A3102">
        <v>3436</v>
      </c>
      <c r="B3102" t="s">
        <v>805</v>
      </c>
      <c r="C3102" t="s">
        <v>4768</v>
      </c>
      <c r="J3102" t="s">
        <v>1444</v>
      </c>
      <c r="K3102">
        <v>0</v>
      </c>
      <c r="N3102" t="b">
        <v>1</v>
      </c>
      <c r="O3102" t="b">
        <v>0</v>
      </c>
      <c r="P3102" t="b">
        <v>0</v>
      </c>
      <c r="Q3102">
        <v>1</v>
      </c>
      <c r="R3102">
        <v>2</v>
      </c>
      <c r="S3102">
        <v>1</v>
      </c>
      <c r="T3102">
        <v>2</v>
      </c>
      <c r="U3102" t="b">
        <v>1</v>
      </c>
      <c r="V3102" t="s">
        <v>1090</v>
      </c>
      <c r="W3102" t="s">
        <v>4606</v>
      </c>
      <c r="X3102" t="s">
        <v>14787</v>
      </c>
      <c r="Y3102">
        <v>36</v>
      </c>
      <c r="Z3102">
        <v>36</v>
      </c>
      <c r="AA3102">
        <v>9</v>
      </c>
      <c r="AB3102">
        <v>9</v>
      </c>
      <c r="AC3102">
        <v>33</v>
      </c>
    </row>
    <row r="3103" spans="1:29">
      <c r="A3103">
        <v>3437</v>
      </c>
      <c r="B3103" t="s">
        <v>805</v>
      </c>
      <c r="C3103" t="s">
        <v>4769</v>
      </c>
      <c r="J3103" t="s">
        <v>1444</v>
      </c>
      <c r="K3103">
        <v>0</v>
      </c>
      <c r="N3103" t="b">
        <v>1</v>
      </c>
      <c r="O3103" t="b">
        <v>0</v>
      </c>
      <c r="P3103" t="b">
        <v>0</v>
      </c>
      <c r="Q3103">
        <v>1</v>
      </c>
      <c r="R3103">
        <v>2</v>
      </c>
      <c r="S3103">
        <v>1</v>
      </c>
      <c r="T3103">
        <v>2</v>
      </c>
      <c r="U3103" t="b">
        <v>1</v>
      </c>
      <c r="V3103" t="s">
        <v>1090</v>
      </c>
      <c r="W3103" t="s">
        <v>4606</v>
      </c>
      <c r="X3103" t="s">
        <v>14451</v>
      </c>
      <c r="Y3103">
        <v>37</v>
      </c>
      <c r="Z3103">
        <v>37</v>
      </c>
      <c r="AA3103">
        <v>9</v>
      </c>
      <c r="AB3103">
        <v>9</v>
      </c>
      <c r="AC3103">
        <v>33</v>
      </c>
    </row>
    <row r="3104" spans="1:29">
      <c r="A3104">
        <v>3438</v>
      </c>
      <c r="B3104" t="s">
        <v>805</v>
      </c>
      <c r="C3104" t="s">
        <v>4770</v>
      </c>
      <c r="J3104" t="s">
        <v>1444</v>
      </c>
      <c r="K3104">
        <v>0</v>
      </c>
      <c r="N3104" t="b">
        <v>1</v>
      </c>
      <c r="O3104" t="b">
        <v>0</v>
      </c>
      <c r="P3104" t="b">
        <v>0</v>
      </c>
      <c r="Q3104">
        <v>1</v>
      </c>
      <c r="R3104">
        <v>2</v>
      </c>
      <c r="S3104">
        <v>1</v>
      </c>
      <c r="T3104">
        <v>2</v>
      </c>
      <c r="U3104" t="b">
        <v>1</v>
      </c>
      <c r="V3104" t="s">
        <v>1090</v>
      </c>
      <c r="W3104" t="s">
        <v>4606</v>
      </c>
      <c r="X3104" t="s">
        <v>14788</v>
      </c>
      <c r="Y3104">
        <v>38</v>
      </c>
      <c r="Z3104">
        <v>38</v>
      </c>
      <c r="AA3104">
        <v>9</v>
      </c>
      <c r="AB3104">
        <v>9</v>
      </c>
      <c r="AC3104">
        <v>33</v>
      </c>
    </row>
    <row r="3105" spans="1:29">
      <c r="A3105">
        <v>3439</v>
      </c>
      <c r="B3105" t="s">
        <v>805</v>
      </c>
      <c r="C3105" t="s">
        <v>4771</v>
      </c>
      <c r="J3105" t="s">
        <v>1444</v>
      </c>
      <c r="K3105">
        <v>0</v>
      </c>
      <c r="N3105" t="b">
        <v>1</v>
      </c>
      <c r="O3105" t="b">
        <v>0</v>
      </c>
      <c r="P3105" t="b">
        <v>0</v>
      </c>
      <c r="Q3105">
        <v>1</v>
      </c>
      <c r="R3105">
        <v>2</v>
      </c>
      <c r="S3105">
        <v>1</v>
      </c>
      <c r="T3105">
        <v>2</v>
      </c>
      <c r="U3105" t="b">
        <v>1</v>
      </c>
      <c r="V3105" t="s">
        <v>1090</v>
      </c>
      <c r="W3105" t="s">
        <v>4606</v>
      </c>
      <c r="X3105" t="s">
        <v>14668</v>
      </c>
      <c r="Y3105">
        <v>39</v>
      </c>
      <c r="Z3105">
        <v>39</v>
      </c>
      <c r="AA3105">
        <v>9</v>
      </c>
      <c r="AB3105">
        <v>9</v>
      </c>
      <c r="AC3105">
        <v>33</v>
      </c>
    </row>
    <row r="3106" spans="1:29">
      <c r="A3106">
        <v>3440</v>
      </c>
      <c r="B3106" t="s">
        <v>805</v>
      </c>
      <c r="C3106" t="s">
        <v>4772</v>
      </c>
      <c r="J3106" t="s">
        <v>1444</v>
      </c>
      <c r="K3106">
        <v>0</v>
      </c>
      <c r="N3106" t="b">
        <v>1</v>
      </c>
      <c r="O3106" t="b">
        <v>0</v>
      </c>
      <c r="P3106" t="b">
        <v>0</v>
      </c>
      <c r="Q3106">
        <v>1</v>
      </c>
      <c r="R3106">
        <v>2</v>
      </c>
      <c r="S3106">
        <v>1</v>
      </c>
      <c r="T3106">
        <v>2</v>
      </c>
      <c r="U3106" t="b">
        <v>1</v>
      </c>
      <c r="V3106" t="s">
        <v>1090</v>
      </c>
      <c r="W3106" t="s">
        <v>4606</v>
      </c>
      <c r="X3106" t="s">
        <v>14789</v>
      </c>
      <c r="Y3106">
        <v>40</v>
      </c>
      <c r="Z3106">
        <v>40</v>
      </c>
      <c r="AA3106">
        <v>9</v>
      </c>
      <c r="AB3106">
        <v>9</v>
      </c>
      <c r="AC3106">
        <v>33</v>
      </c>
    </row>
    <row r="3107" spans="1:29">
      <c r="A3107">
        <v>3441</v>
      </c>
      <c r="B3107" t="s">
        <v>805</v>
      </c>
      <c r="C3107" t="s">
        <v>4773</v>
      </c>
      <c r="J3107" t="s">
        <v>1444</v>
      </c>
      <c r="K3107">
        <v>0</v>
      </c>
      <c r="N3107" t="b">
        <v>1</v>
      </c>
      <c r="O3107" t="b">
        <v>0</v>
      </c>
      <c r="P3107" t="b">
        <v>0</v>
      </c>
      <c r="Q3107">
        <v>1</v>
      </c>
      <c r="R3107">
        <v>2</v>
      </c>
      <c r="S3107">
        <v>1</v>
      </c>
      <c r="T3107">
        <v>2</v>
      </c>
      <c r="U3107" t="b">
        <v>1</v>
      </c>
      <c r="V3107" t="s">
        <v>1090</v>
      </c>
      <c r="W3107" t="s">
        <v>4606</v>
      </c>
      <c r="X3107" t="s">
        <v>14790</v>
      </c>
      <c r="Y3107">
        <v>41</v>
      </c>
      <c r="Z3107">
        <v>41</v>
      </c>
      <c r="AA3107">
        <v>9</v>
      </c>
      <c r="AB3107">
        <v>9</v>
      </c>
      <c r="AC3107">
        <v>33</v>
      </c>
    </row>
    <row r="3108" spans="1:29">
      <c r="A3108">
        <v>3442</v>
      </c>
      <c r="B3108" t="s">
        <v>805</v>
      </c>
      <c r="C3108" t="s">
        <v>4774</v>
      </c>
      <c r="J3108" t="s">
        <v>1444</v>
      </c>
      <c r="K3108">
        <v>0</v>
      </c>
      <c r="N3108" t="b">
        <v>1</v>
      </c>
      <c r="O3108" t="b">
        <v>0</v>
      </c>
      <c r="P3108" t="b">
        <v>0</v>
      </c>
      <c r="Q3108">
        <v>1</v>
      </c>
      <c r="R3108">
        <v>2</v>
      </c>
      <c r="S3108">
        <v>1</v>
      </c>
      <c r="T3108">
        <v>2</v>
      </c>
      <c r="U3108" t="b">
        <v>1</v>
      </c>
      <c r="V3108" t="s">
        <v>1090</v>
      </c>
      <c r="W3108" t="s">
        <v>4606</v>
      </c>
      <c r="X3108" t="s">
        <v>14672</v>
      </c>
      <c r="Y3108">
        <v>42</v>
      </c>
      <c r="Z3108">
        <v>42</v>
      </c>
      <c r="AA3108">
        <v>9</v>
      </c>
      <c r="AB3108">
        <v>9</v>
      </c>
      <c r="AC3108">
        <v>33</v>
      </c>
    </row>
    <row r="3109" spans="1:29">
      <c r="A3109">
        <v>3443</v>
      </c>
      <c r="B3109" t="s">
        <v>805</v>
      </c>
      <c r="C3109" t="s">
        <v>4775</v>
      </c>
      <c r="J3109" t="s">
        <v>1444</v>
      </c>
      <c r="K3109">
        <v>0</v>
      </c>
      <c r="N3109" t="b">
        <v>1</v>
      </c>
      <c r="O3109" t="b">
        <v>0</v>
      </c>
      <c r="P3109" t="b">
        <v>0</v>
      </c>
      <c r="Q3109">
        <v>1</v>
      </c>
      <c r="R3109">
        <v>2</v>
      </c>
      <c r="S3109">
        <v>1</v>
      </c>
      <c r="T3109">
        <v>2</v>
      </c>
      <c r="U3109" t="b">
        <v>1</v>
      </c>
      <c r="V3109" t="s">
        <v>1090</v>
      </c>
      <c r="W3109" t="s">
        <v>4606</v>
      </c>
      <c r="X3109" t="s">
        <v>14676</v>
      </c>
      <c r="Y3109">
        <v>43</v>
      </c>
      <c r="Z3109">
        <v>43</v>
      </c>
      <c r="AA3109">
        <v>9</v>
      </c>
      <c r="AB3109">
        <v>9</v>
      </c>
      <c r="AC3109">
        <v>33</v>
      </c>
    </row>
    <row r="3110" spans="1:29">
      <c r="A3110">
        <v>3444</v>
      </c>
      <c r="B3110" t="s">
        <v>805</v>
      </c>
      <c r="C3110" t="s">
        <v>4776</v>
      </c>
      <c r="J3110" t="s">
        <v>1444</v>
      </c>
      <c r="K3110">
        <v>0</v>
      </c>
      <c r="N3110" t="b">
        <v>1</v>
      </c>
      <c r="O3110" t="b">
        <v>0</v>
      </c>
      <c r="P3110" t="b">
        <v>0</v>
      </c>
      <c r="Q3110">
        <v>1</v>
      </c>
      <c r="R3110">
        <v>2</v>
      </c>
      <c r="S3110">
        <v>1</v>
      </c>
      <c r="T3110">
        <v>2</v>
      </c>
      <c r="U3110" t="b">
        <v>1</v>
      </c>
      <c r="V3110" t="s">
        <v>1090</v>
      </c>
      <c r="W3110" t="s">
        <v>4606</v>
      </c>
      <c r="X3110" t="s">
        <v>14559</v>
      </c>
      <c r="Y3110">
        <v>44</v>
      </c>
      <c r="Z3110">
        <v>44</v>
      </c>
      <c r="AA3110">
        <v>9</v>
      </c>
      <c r="AB3110">
        <v>9</v>
      </c>
      <c r="AC3110">
        <v>33</v>
      </c>
    </row>
    <row r="3111" spans="1:29">
      <c r="A3111">
        <v>3445</v>
      </c>
      <c r="B3111" t="s">
        <v>805</v>
      </c>
      <c r="C3111" t="s">
        <v>4777</v>
      </c>
      <c r="J3111" t="s">
        <v>1444</v>
      </c>
      <c r="K3111">
        <v>0</v>
      </c>
      <c r="N3111" t="b">
        <v>1</v>
      </c>
      <c r="O3111" t="b">
        <v>0</v>
      </c>
      <c r="P3111" t="b">
        <v>0</v>
      </c>
      <c r="Q3111">
        <v>1</v>
      </c>
      <c r="R3111">
        <v>2</v>
      </c>
      <c r="S3111">
        <v>1</v>
      </c>
      <c r="T3111">
        <v>2</v>
      </c>
      <c r="U3111" t="b">
        <v>1</v>
      </c>
      <c r="V3111" t="s">
        <v>1090</v>
      </c>
      <c r="W3111" t="s">
        <v>4606</v>
      </c>
      <c r="X3111" t="s">
        <v>15381</v>
      </c>
      <c r="Y3111">
        <v>45</v>
      </c>
      <c r="Z3111">
        <v>45</v>
      </c>
      <c r="AA3111">
        <v>9</v>
      </c>
      <c r="AB3111">
        <v>9</v>
      </c>
      <c r="AC3111">
        <v>33</v>
      </c>
    </row>
    <row r="3112" spans="1:29">
      <c r="A3112">
        <v>3446</v>
      </c>
      <c r="B3112" t="s">
        <v>805</v>
      </c>
      <c r="C3112" t="s">
        <v>4778</v>
      </c>
      <c r="J3112" t="s">
        <v>1444</v>
      </c>
      <c r="K3112">
        <v>0</v>
      </c>
      <c r="N3112" t="b">
        <v>1</v>
      </c>
      <c r="O3112" t="b">
        <v>0</v>
      </c>
      <c r="P3112" t="b">
        <v>0</v>
      </c>
      <c r="Q3112">
        <v>1</v>
      </c>
      <c r="R3112">
        <v>2</v>
      </c>
      <c r="S3112">
        <v>1</v>
      </c>
      <c r="T3112">
        <v>2</v>
      </c>
      <c r="U3112" t="b">
        <v>1</v>
      </c>
      <c r="V3112" t="s">
        <v>1090</v>
      </c>
      <c r="W3112" t="s">
        <v>4606</v>
      </c>
      <c r="X3112" t="s">
        <v>15464</v>
      </c>
      <c r="Y3112">
        <v>46</v>
      </c>
      <c r="Z3112">
        <v>46</v>
      </c>
      <c r="AA3112">
        <v>9</v>
      </c>
      <c r="AB3112">
        <v>9</v>
      </c>
      <c r="AC3112">
        <v>33</v>
      </c>
    </row>
    <row r="3113" spans="1:29">
      <c r="A3113">
        <v>3447</v>
      </c>
      <c r="B3113" t="s">
        <v>805</v>
      </c>
      <c r="C3113" t="s">
        <v>4779</v>
      </c>
      <c r="J3113" t="s">
        <v>1444</v>
      </c>
      <c r="K3113">
        <v>0</v>
      </c>
      <c r="N3113" t="b">
        <v>1</v>
      </c>
      <c r="O3113" t="b">
        <v>0</v>
      </c>
      <c r="P3113" t="b">
        <v>0</v>
      </c>
      <c r="Q3113">
        <v>1</v>
      </c>
      <c r="R3113">
        <v>2</v>
      </c>
      <c r="S3113">
        <v>1</v>
      </c>
      <c r="T3113">
        <v>2</v>
      </c>
      <c r="U3113" t="b">
        <v>1</v>
      </c>
      <c r="V3113" t="s">
        <v>1090</v>
      </c>
      <c r="W3113" t="s">
        <v>4606</v>
      </c>
      <c r="X3113" t="s">
        <v>14563</v>
      </c>
      <c r="Y3113">
        <v>47</v>
      </c>
      <c r="Z3113">
        <v>47</v>
      </c>
      <c r="AA3113">
        <v>9</v>
      </c>
      <c r="AB3113">
        <v>9</v>
      </c>
      <c r="AC3113">
        <v>33</v>
      </c>
    </row>
    <row r="3114" spans="1:29">
      <c r="A3114">
        <v>3448</v>
      </c>
      <c r="B3114" t="s">
        <v>805</v>
      </c>
      <c r="C3114" t="s">
        <v>4780</v>
      </c>
      <c r="J3114" t="s">
        <v>1444</v>
      </c>
      <c r="K3114">
        <v>0</v>
      </c>
      <c r="N3114" t="b">
        <v>1</v>
      </c>
      <c r="O3114" t="b">
        <v>0</v>
      </c>
      <c r="P3114" t="b">
        <v>0</v>
      </c>
      <c r="Q3114">
        <v>1</v>
      </c>
      <c r="R3114">
        <v>2</v>
      </c>
      <c r="S3114">
        <v>1</v>
      </c>
      <c r="T3114">
        <v>2</v>
      </c>
      <c r="U3114" t="b">
        <v>1</v>
      </c>
      <c r="V3114" t="s">
        <v>1090</v>
      </c>
      <c r="W3114" t="s">
        <v>4606</v>
      </c>
      <c r="X3114" t="s">
        <v>14476</v>
      </c>
      <c r="Y3114">
        <v>48</v>
      </c>
      <c r="Z3114">
        <v>48</v>
      </c>
      <c r="AA3114">
        <v>9</v>
      </c>
      <c r="AB3114">
        <v>9</v>
      </c>
      <c r="AC3114">
        <v>33</v>
      </c>
    </row>
    <row r="3115" spans="1:29">
      <c r="A3115">
        <v>3449</v>
      </c>
      <c r="B3115" t="s">
        <v>805</v>
      </c>
      <c r="C3115" t="s">
        <v>4781</v>
      </c>
      <c r="J3115" t="s">
        <v>1444</v>
      </c>
      <c r="K3115">
        <v>0</v>
      </c>
      <c r="N3115" t="b">
        <v>1</v>
      </c>
      <c r="O3115" t="b">
        <v>0</v>
      </c>
      <c r="P3115" t="b">
        <v>0</v>
      </c>
      <c r="Q3115">
        <v>1</v>
      </c>
      <c r="R3115">
        <v>2</v>
      </c>
      <c r="S3115">
        <v>1</v>
      </c>
      <c r="T3115">
        <v>2</v>
      </c>
      <c r="U3115" t="b">
        <v>1</v>
      </c>
      <c r="V3115" t="s">
        <v>1090</v>
      </c>
      <c r="W3115" t="s">
        <v>4606</v>
      </c>
      <c r="X3115" t="s">
        <v>14479</v>
      </c>
      <c r="Y3115">
        <v>49</v>
      </c>
      <c r="Z3115">
        <v>49</v>
      </c>
      <c r="AA3115">
        <v>9</v>
      </c>
      <c r="AB3115">
        <v>9</v>
      </c>
      <c r="AC3115">
        <v>33</v>
      </c>
    </row>
    <row r="3116" spans="1:29">
      <c r="A3116">
        <v>3450</v>
      </c>
      <c r="B3116" t="s">
        <v>805</v>
      </c>
      <c r="C3116" t="s">
        <v>4782</v>
      </c>
      <c r="J3116" t="s">
        <v>1444</v>
      </c>
      <c r="K3116">
        <v>0</v>
      </c>
      <c r="N3116" t="b">
        <v>1</v>
      </c>
      <c r="O3116" t="b">
        <v>0</v>
      </c>
      <c r="P3116" t="b">
        <v>0</v>
      </c>
      <c r="Q3116">
        <v>1</v>
      </c>
      <c r="R3116">
        <v>2</v>
      </c>
      <c r="S3116">
        <v>1</v>
      </c>
      <c r="T3116">
        <v>2</v>
      </c>
      <c r="U3116" t="b">
        <v>1</v>
      </c>
      <c r="V3116" t="s">
        <v>1090</v>
      </c>
      <c r="W3116" t="s">
        <v>4606</v>
      </c>
      <c r="X3116" t="s">
        <v>14482</v>
      </c>
      <c r="Y3116">
        <v>50</v>
      </c>
      <c r="Z3116">
        <v>50</v>
      </c>
      <c r="AA3116">
        <v>9</v>
      </c>
      <c r="AB3116">
        <v>9</v>
      </c>
      <c r="AC3116">
        <v>33</v>
      </c>
    </row>
    <row r="3117" spans="1:29">
      <c r="A3117">
        <v>3451</v>
      </c>
      <c r="B3117" t="s">
        <v>805</v>
      </c>
      <c r="C3117" t="s">
        <v>4783</v>
      </c>
      <c r="J3117" t="s">
        <v>1444</v>
      </c>
      <c r="K3117">
        <v>0</v>
      </c>
      <c r="N3117" t="b">
        <v>1</v>
      </c>
      <c r="O3117" t="b">
        <v>0</v>
      </c>
      <c r="P3117" t="b">
        <v>0</v>
      </c>
      <c r="Q3117">
        <v>1</v>
      </c>
      <c r="R3117">
        <v>2</v>
      </c>
      <c r="S3117">
        <v>1</v>
      </c>
      <c r="T3117">
        <v>2</v>
      </c>
      <c r="U3117" t="b">
        <v>1</v>
      </c>
      <c r="V3117" t="s">
        <v>1090</v>
      </c>
      <c r="W3117" t="s">
        <v>4606</v>
      </c>
      <c r="X3117" t="s">
        <v>14485</v>
      </c>
      <c r="Y3117">
        <v>51</v>
      </c>
      <c r="Z3117">
        <v>51</v>
      </c>
      <c r="AA3117">
        <v>9</v>
      </c>
      <c r="AB3117">
        <v>9</v>
      </c>
      <c r="AC3117">
        <v>33</v>
      </c>
    </row>
    <row r="3118" spans="1:29">
      <c r="A3118">
        <v>3452</v>
      </c>
      <c r="B3118" t="s">
        <v>805</v>
      </c>
      <c r="C3118" t="s">
        <v>4784</v>
      </c>
      <c r="J3118" t="s">
        <v>1444</v>
      </c>
      <c r="K3118">
        <v>0</v>
      </c>
      <c r="N3118" t="b">
        <v>1</v>
      </c>
      <c r="O3118" t="b">
        <v>0</v>
      </c>
      <c r="P3118" t="b">
        <v>0</v>
      </c>
      <c r="Q3118">
        <v>1</v>
      </c>
      <c r="R3118">
        <v>2</v>
      </c>
      <c r="S3118">
        <v>1</v>
      </c>
      <c r="T3118">
        <v>2</v>
      </c>
      <c r="U3118" t="b">
        <v>1</v>
      </c>
      <c r="V3118" t="s">
        <v>1090</v>
      </c>
      <c r="W3118" t="s">
        <v>4606</v>
      </c>
      <c r="X3118" t="s">
        <v>14566</v>
      </c>
      <c r="Y3118">
        <v>52</v>
      </c>
      <c r="Z3118">
        <v>52</v>
      </c>
      <c r="AA3118">
        <v>9</v>
      </c>
      <c r="AB3118">
        <v>9</v>
      </c>
      <c r="AC3118">
        <v>33</v>
      </c>
    </row>
    <row r="3119" spans="1:29">
      <c r="A3119">
        <v>3453</v>
      </c>
      <c r="B3119" t="s">
        <v>805</v>
      </c>
      <c r="C3119" t="s">
        <v>4785</v>
      </c>
      <c r="J3119" t="s">
        <v>1444</v>
      </c>
      <c r="K3119">
        <v>0</v>
      </c>
      <c r="N3119" t="b">
        <v>1</v>
      </c>
      <c r="O3119" t="b">
        <v>0</v>
      </c>
      <c r="P3119" t="b">
        <v>0</v>
      </c>
      <c r="Q3119">
        <v>1</v>
      </c>
      <c r="R3119">
        <v>2</v>
      </c>
      <c r="S3119">
        <v>1</v>
      </c>
      <c r="T3119">
        <v>2</v>
      </c>
      <c r="U3119" t="b">
        <v>1</v>
      </c>
      <c r="V3119" t="s">
        <v>1090</v>
      </c>
      <c r="W3119" t="s">
        <v>4606</v>
      </c>
      <c r="X3119" t="s">
        <v>14569</v>
      </c>
      <c r="Y3119">
        <v>53</v>
      </c>
      <c r="Z3119">
        <v>53</v>
      </c>
      <c r="AA3119">
        <v>9</v>
      </c>
      <c r="AB3119">
        <v>9</v>
      </c>
      <c r="AC3119">
        <v>33</v>
      </c>
    </row>
    <row r="3120" spans="1:29">
      <c r="A3120">
        <v>3454</v>
      </c>
      <c r="B3120" t="s">
        <v>805</v>
      </c>
      <c r="C3120" t="s">
        <v>4786</v>
      </c>
      <c r="J3120" t="s">
        <v>1444</v>
      </c>
      <c r="K3120">
        <v>0</v>
      </c>
      <c r="N3120" t="b">
        <v>1</v>
      </c>
      <c r="O3120" t="b">
        <v>0</v>
      </c>
      <c r="P3120" t="b">
        <v>0</v>
      </c>
      <c r="Q3120">
        <v>1</v>
      </c>
      <c r="R3120">
        <v>2</v>
      </c>
      <c r="S3120">
        <v>1</v>
      </c>
      <c r="T3120">
        <v>2</v>
      </c>
      <c r="U3120" t="b">
        <v>1</v>
      </c>
      <c r="V3120" t="s">
        <v>1090</v>
      </c>
      <c r="W3120" t="s">
        <v>4606</v>
      </c>
      <c r="X3120" t="s">
        <v>14572</v>
      </c>
      <c r="Y3120">
        <v>54</v>
      </c>
      <c r="Z3120">
        <v>54</v>
      </c>
      <c r="AA3120">
        <v>9</v>
      </c>
      <c r="AB3120">
        <v>9</v>
      </c>
      <c r="AC3120">
        <v>33</v>
      </c>
    </row>
    <row r="3121" spans="1:29">
      <c r="A3121">
        <v>3455</v>
      </c>
      <c r="B3121" t="s">
        <v>805</v>
      </c>
      <c r="C3121" t="s">
        <v>4787</v>
      </c>
      <c r="J3121" t="s">
        <v>1444</v>
      </c>
      <c r="K3121">
        <v>0</v>
      </c>
      <c r="N3121" t="b">
        <v>0</v>
      </c>
      <c r="O3121" t="b">
        <v>1</v>
      </c>
      <c r="P3121" t="b">
        <v>0</v>
      </c>
      <c r="Q3121">
        <v>1</v>
      </c>
      <c r="R3121">
        <v>2</v>
      </c>
      <c r="S3121">
        <v>1</v>
      </c>
      <c r="T3121">
        <v>2</v>
      </c>
      <c r="U3121" t="b">
        <v>1</v>
      </c>
      <c r="V3121" t="s">
        <v>1090</v>
      </c>
      <c r="W3121" t="s">
        <v>4606</v>
      </c>
      <c r="X3121" t="s">
        <v>15642</v>
      </c>
      <c r="Y3121">
        <v>55</v>
      </c>
      <c r="Z3121">
        <v>55</v>
      </c>
      <c r="AA3121">
        <v>5</v>
      </c>
      <c r="AB3121">
        <v>5</v>
      </c>
      <c r="AC3121">
        <v>33</v>
      </c>
    </row>
    <row r="3122" spans="1:29">
      <c r="A3122">
        <v>3456</v>
      </c>
      <c r="B3122" t="s">
        <v>805</v>
      </c>
      <c r="C3122" t="s">
        <v>4788</v>
      </c>
      <c r="J3122" t="s">
        <v>1444</v>
      </c>
      <c r="K3122">
        <v>0</v>
      </c>
      <c r="N3122" t="b">
        <v>0</v>
      </c>
      <c r="O3122" t="b">
        <v>1</v>
      </c>
      <c r="P3122" t="b">
        <v>0</v>
      </c>
      <c r="Q3122">
        <v>1</v>
      </c>
      <c r="R3122">
        <v>2</v>
      </c>
      <c r="S3122">
        <v>1</v>
      </c>
      <c r="T3122">
        <v>2</v>
      </c>
      <c r="U3122" t="b">
        <v>1</v>
      </c>
      <c r="V3122" t="s">
        <v>1090</v>
      </c>
      <c r="W3122" t="s">
        <v>4606</v>
      </c>
      <c r="X3122" t="s">
        <v>14574</v>
      </c>
      <c r="Y3122">
        <v>55</v>
      </c>
      <c r="Z3122">
        <v>55</v>
      </c>
      <c r="AA3122">
        <v>6</v>
      </c>
      <c r="AB3122">
        <v>6</v>
      </c>
      <c r="AC3122">
        <v>33</v>
      </c>
    </row>
    <row r="3123" spans="1:29">
      <c r="A3123">
        <v>3457</v>
      </c>
      <c r="B3123" t="s">
        <v>805</v>
      </c>
      <c r="C3123" t="s">
        <v>4789</v>
      </c>
      <c r="J3123" t="s">
        <v>1444</v>
      </c>
      <c r="K3123">
        <v>0</v>
      </c>
      <c r="N3123" t="b">
        <v>0</v>
      </c>
      <c r="O3123" t="b">
        <v>1</v>
      </c>
      <c r="P3123" t="b">
        <v>0</v>
      </c>
      <c r="Q3123">
        <v>1</v>
      </c>
      <c r="R3123">
        <v>2</v>
      </c>
      <c r="S3123">
        <v>1</v>
      </c>
      <c r="T3123">
        <v>2</v>
      </c>
      <c r="U3123" t="b">
        <v>1</v>
      </c>
      <c r="V3123" t="s">
        <v>1090</v>
      </c>
      <c r="W3123" t="s">
        <v>4606</v>
      </c>
      <c r="X3123" t="s">
        <v>15643</v>
      </c>
      <c r="Y3123">
        <v>55</v>
      </c>
      <c r="Z3123">
        <v>55</v>
      </c>
      <c r="AA3123">
        <v>7</v>
      </c>
      <c r="AB3123">
        <v>7</v>
      </c>
      <c r="AC3123">
        <v>33</v>
      </c>
    </row>
    <row r="3124" spans="1:29">
      <c r="A3124">
        <v>3458</v>
      </c>
      <c r="B3124" t="s">
        <v>805</v>
      </c>
      <c r="C3124" t="s">
        <v>4790</v>
      </c>
      <c r="J3124" t="s">
        <v>1444</v>
      </c>
      <c r="K3124">
        <v>0</v>
      </c>
      <c r="N3124" t="b">
        <v>0</v>
      </c>
      <c r="O3124" t="b">
        <v>1</v>
      </c>
      <c r="P3124" t="b">
        <v>0</v>
      </c>
      <c r="Q3124">
        <v>1</v>
      </c>
      <c r="R3124">
        <v>2</v>
      </c>
      <c r="S3124">
        <v>1</v>
      </c>
      <c r="T3124">
        <v>2</v>
      </c>
      <c r="U3124" t="b">
        <v>1</v>
      </c>
      <c r="V3124" t="s">
        <v>1090</v>
      </c>
      <c r="W3124" t="s">
        <v>4606</v>
      </c>
      <c r="X3124" t="s">
        <v>14447</v>
      </c>
      <c r="Y3124">
        <v>55</v>
      </c>
      <c r="Z3124">
        <v>55</v>
      </c>
      <c r="AA3124">
        <v>9</v>
      </c>
      <c r="AB3124">
        <v>9</v>
      </c>
      <c r="AC3124">
        <v>33</v>
      </c>
    </row>
    <row r="3125" spans="1:29">
      <c r="A3125">
        <v>3459</v>
      </c>
      <c r="B3125" t="s">
        <v>1503</v>
      </c>
      <c r="C3125" t="s">
        <v>4791</v>
      </c>
      <c r="D3125" t="s">
        <v>4792</v>
      </c>
      <c r="E3125" t="s">
        <v>4793</v>
      </c>
      <c r="U3125" t="b">
        <v>1</v>
      </c>
      <c r="V3125" t="s">
        <v>1090</v>
      </c>
      <c r="W3125" t="s">
        <v>4606</v>
      </c>
      <c r="X3125" t="s">
        <v>15644</v>
      </c>
      <c r="Y3125">
        <v>57</v>
      </c>
      <c r="Z3125">
        <v>62</v>
      </c>
      <c r="AA3125">
        <v>2</v>
      </c>
      <c r="AB3125">
        <v>10</v>
      </c>
      <c r="AC3125">
        <v>33</v>
      </c>
    </row>
    <row r="3126" spans="1:29">
      <c r="A3126">
        <v>3460</v>
      </c>
      <c r="B3126" t="s">
        <v>827</v>
      </c>
      <c r="C3126" t="s">
        <v>4794</v>
      </c>
      <c r="U3126" t="b">
        <v>1</v>
      </c>
      <c r="V3126" t="s">
        <v>1090</v>
      </c>
      <c r="W3126" t="s">
        <v>4606</v>
      </c>
      <c r="X3126" t="s">
        <v>15645</v>
      </c>
      <c r="Y3126">
        <v>57</v>
      </c>
      <c r="Z3126">
        <v>62</v>
      </c>
      <c r="AA3126">
        <v>2</v>
      </c>
      <c r="AB3126">
        <v>9</v>
      </c>
      <c r="AC3126">
        <v>33</v>
      </c>
    </row>
    <row r="3127" spans="1:29">
      <c r="A3127">
        <v>3461</v>
      </c>
      <c r="B3127" t="s">
        <v>1508</v>
      </c>
      <c r="C3127" t="s">
        <v>4795</v>
      </c>
      <c r="U3127" t="b">
        <v>1</v>
      </c>
      <c r="V3127" t="s">
        <v>1090</v>
      </c>
      <c r="W3127" t="s">
        <v>4606</v>
      </c>
      <c r="X3127" t="s">
        <v>15646</v>
      </c>
      <c r="Y3127">
        <v>58</v>
      </c>
      <c r="Z3127">
        <v>62</v>
      </c>
      <c r="AA3127">
        <v>2</v>
      </c>
      <c r="AB3127">
        <v>10</v>
      </c>
      <c r="AC3127">
        <v>33</v>
      </c>
    </row>
    <row r="3128" spans="1:29">
      <c r="A3128">
        <v>3462</v>
      </c>
      <c r="B3128" t="s">
        <v>805</v>
      </c>
      <c r="C3128" t="s">
        <v>4796</v>
      </c>
      <c r="J3128" t="s">
        <v>1444</v>
      </c>
      <c r="K3128">
        <v>0</v>
      </c>
      <c r="N3128" t="b">
        <v>0</v>
      </c>
      <c r="O3128" t="b">
        <v>1</v>
      </c>
      <c r="P3128" t="b">
        <v>0</v>
      </c>
      <c r="Q3128">
        <v>1</v>
      </c>
      <c r="R3128">
        <v>2</v>
      </c>
      <c r="S3128">
        <v>1</v>
      </c>
      <c r="T3128">
        <v>2</v>
      </c>
      <c r="U3128" t="b">
        <v>1</v>
      </c>
      <c r="V3128" t="s">
        <v>1090</v>
      </c>
      <c r="W3128" t="s">
        <v>4606</v>
      </c>
      <c r="X3128" t="s">
        <v>14589</v>
      </c>
      <c r="Y3128">
        <v>60</v>
      </c>
      <c r="Z3128">
        <v>60</v>
      </c>
      <c r="AA3128">
        <v>9</v>
      </c>
      <c r="AB3128">
        <v>9</v>
      </c>
      <c r="AC3128">
        <v>33</v>
      </c>
    </row>
    <row r="3129" spans="1:29">
      <c r="A3129">
        <v>3463</v>
      </c>
      <c r="B3129" t="s">
        <v>805</v>
      </c>
      <c r="C3129" t="s">
        <v>4797</v>
      </c>
      <c r="J3129" t="s">
        <v>1444</v>
      </c>
      <c r="K3129">
        <v>0</v>
      </c>
      <c r="N3129" t="b">
        <v>0</v>
      </c>
      <c r="O3129" t="b">
        <v>1</v>
      </c>
      <c r="P3129" t="b">
        <v>0</v>
      </c>
      <c r="Q3129">
        <v>1</v>
      </c>
      <c r="R3129">
        <v>2</v>
      </c>
      <c r="S3129">
        <v>1</v>
      </c>
      <c r="T3129">
        <v>2</v>
      </c>
      <c r="U3129" t="b">
        <v>1</v>
      </c>
      <c r="V3129" t="s">
        <v>1090</v>
      </c>
      <c r="W3129" t="s">
        <v>4606</v>
      </c>
      <c r="X3129" t="s">
        <v>14592</v>
      </c>
      <c r="Y3129">
        <v>61</v>
      </c>
      <c r="Z3129">
        <v>61</v>
      </c>
      <c r="AA3129">
        <v>9</v>
      </c>
      <c r="AB3129">
        <v>9</v>
      </c>
      <c r="AC3129">
        <v>33</v>
      </c>
    </row>
    <row r="3130" spans="1:29">
      <c r="A3130">
        <v>3464</v>
      </c>
      <c r="B3130" t="s">
        <v>805</v>
      </c>
      <c r="C3130" t="s">
        <v>4798</v>
      </c>
      <c r="J3130" t="s">
        <v>1444</v>
      </c>
      <c r="K3130">
        <v>0</v>
      </c>
      <c r="N3130" t="b">
        <v>0</v>
      </c>
      <c r="O3130" t="b">
        <v>1</v>
      </c>
      <c r="P3130" t="b">
        <v>0</v>
      </c>
      <c r="Q3130">
        <v>1</v>
      </c>
      <c r="R3130">
        <v>2</v>
      </c>
      <c r="S3130">
        <v>1</v>
      </c>
      <c r="T3130">
        <v>2</v>
      </c>
      <c r="U3130" t="b">
        <v>1</v>
      </c>
      <c r="V3130" t="s">
        <v>1090</v>
      </c>
      <c r="W3130" t="s">
        <v>4606</v>
      </c>
      <c r="X3130" t="s">
        <v>15465</v>
      </c>
      <c r="Y3130">
        <v>62</v>
      </c>
      <c r="Z3130">
        <v>62</v>
      </c>
      <c r="AA3130">
        <v>9</v>
      </c>
      <c r="AB3130">
        <v>9</v>
      </c>
      <c r="AC3130">
        <v>33</v>
      </c>
    </row>
    <row r="3131" spans="1:29">
      <c r="A3131">
        <v>3469</v>
      </c>
      <c r="B3131" t="s">
        <v>1503</v>
      </c>
      <c r="C3131" t="s">
        <v>4801</v>
      </c>
      <c r="D3131" t="s">
        <v>4799</v>
      </c>
      <c r="E3131" t="s">
        <v>4800</v>
      </c>
      <c r="U3131" t="b">
        <v>1</v>
      </c>
      <c r="V3131" t="s">
        <v>1090</v>
      </c>
      <c r="W3131" t="s">
        <v>4606</v>
      </c>
      <c r="X3131" t="s">
        <v>15647</v>
      </c>
      <c r="Y3131">
        <v>64</v>
      </c>
      <c r="Z3131">
        <v>94</v>
      </c>
      <c r="AA3131">
        <v>2</v>
      </c>
      <c r="AB3131">
        <v>10</v>
      </c>
      <c r="AC3131">
        <v>33</v>
      </c>
    </row>
    <row r="3132" spans="1:29">
      <c r="A3132">
        <v>3470</v>
      </c>
      <c r="B3132" t="s">
        <v>827</v>
      </c>
      <c r="C3132" t="s">
        <v>4802</v>
      </c>
      <c r="U3132" t="b">
        <v>1</v>
      </c>
      <c r="V3132" t="s">
        <v>1090</v>
      </c>
      <c r="W3132" t="s">
        <v>4606</v>
      </c>
      <c r="X3132" t="s">
        <v>15648</v>
      </c>
      <c r="Y3132">
        <v>64</v>
      </c>
      <c r="Z3132">
        <v>94</v>
      </c>
      <c r="AA3132">
        <v>2</v>
      </c>
      <c r="AB3132">
        <v>9</v>
      </c>
      <c r="AC3132">
        <v>33</v>
      </c>
    </row>
    <row r="3133" spans="1:29">
      <c r="A3133">
        <v>3471</v>
      </c>
      <c r="B3133" t="s">
        <v>1508</v>
      </c>
      <c r="C3133" t="s">
        <v>4803</v>
      </c>
      <c r="U3133" t="b">
        <v>1</v>
      </c>
      <c r="V3133" t="s">
        <v>1090</v>
      </c>
      <c r="W3133" t="s">
        <v>4606</v>
      </c>
      <c r="X3133" t="s">
        <v>15649</v>
      </c>
      <c r="Y3133">
        <v>65</v>
      </c>
      <c r="Z3133">
        <v>94</v>
      </c>
      <c r="AA3133">
        <v>2</v>
      </c>
      <c r="AB3133">
        <v>10</v>
      </c>
      <c r="AC3133">
        <v>33</v>
      </c>
    </row>
    <row r="3134" spans="1:29">
      <c r="A3134">
        <v>3472</v>
      </c>
      <c r="B3134" t="s">
        <v>805</v>
      </c>
      <c r="C3134" t="s">
        <v>4804</v>
      </c>
      <c r="G3134" s="129"/>
      <c r="J3134" t="s">
        <v>1436</v>
      </c>
      <c r="K3134">
        <v>0</v>
      </c>
      <c r="N3134" t="b">
        <v>1</v>
      </c>
      <c r="O3134" t="b">
        <v>0</v>
      </c>
      <c r="P3134" t="b">
        <v>0</v>
      </c>
      <c r="Q3134">
        <v>9</v>
      </c>
      <c r="R3134">
        <v>1</v>
      </c>
      <c r="S3134">
        <v>1</v>
      </c>
      <c r="T3134">
        <v>2</v>
      </c>
      <c r="U3134" t="b">
        <v>1</v>
      </c>
      <c r="V3134" t="s">
        <v>1090</v>
      </c>
      <c r="W3134" t="s">
        <v>4606</v>
      </c>
      <c r="X3134" t="s">
        <v>15503</v>
      </c>
      <c r="Y3134">
        <v>66</v>
      </c>
      <c r="Z3134">
        <v>66</v>
      </c>
      <c r="AA3134">
        <v>3</v>
      </c>
      <c r="AB3134">
        <v>3</v>
      </c>
      <c r="AC3134">
        <v>33</v>
      </c>
    </row>
    <row r="3135" spans="1:29">
      <c r="A3135">
        <v>3473</v>
      </c>
      <c r="B3135" t="s">
        <v>805</v>
      </c>
      <c r="C3135" t="s">
        <v>4805</v>
      </c>
      <c r="J3135" t="s">
        <v>1436</v>
      </c>
      <c r="K3135">
        <v>0</v>
      </c>
      <c r="N3135" t="b">
        <v>1</v>
      </c>
      <c r="O3135" t="b">
        <v>0</v>
      </c>
      <c r="P3135" t="b">
        <v>0</v>
      </c>
      <c r="Q3135">
        <v>9</v>
      </c>
      <c r="R3135">
        <v>1</v>
      </c>
      <c r="S3135">
        <v>1</v>
      </c>
      <c r="T3135">
        <v>5</v>
      </c>
      <c r="U3135" t="b">
        <v>1</v>
      </c>
      <c r="V3135" t="s">
        <v>1090</v>
      </c>
      <c r="W3135" t="s">
        <v>4606</v>
      </c>
      <c r="X3135" t="s">
        <v>15566</v>
      </c>
      <c r="Y3135">
        <v>69</v>
      </c>
      <c r="Z3135">
        <v>69</v>
      </c>
      <c r="AA3135">
        <v>3</v>
      </c>
      <c r="AB3135">
        <v>3</v>
      </c>
      <c r="AC3135">
        <v>33</v>
      </c>
    </row>
    <row r="3136" spans="1:29">
      <c r="A3136">
        <v>3474</v>
      </c>
      <c r="B3136" t="s">
        <v>805</v>
      </c>
      <c r="C3136" t="s">
        <v>4806</v>
      </c>
      <c r="J3136" t="s">
        <v>1436</v>
      </c>
      <c r="K3136">
        <v>0</v>
      </c>
      <c r="N3136" t="b">
        <v>1</v>
      </c>
      <c r="O3136" t="b">
        <v>0</v>
      </c>
      <c r="P3136" t="b">
        <v>0</v>
      </c>
      <c r="Q3136">
        <v>9</v>
      </c>
      <c r="R3136">
        <v>1</v>
      </c>
      <c r="S3136">
        <v>1</v>
      </c>
      <c r="T3136">
        <v>5</v>
      </c>
      <c r="U3136" t="b">
        <v>1</v>
      </c>
      <c r="V3136" t="s">
        <v>1090</v>
      </c>
      <c r="W3136" t="s">
        <v>4606</v>
      </c>
      <c r="X3136" t="s">
        <v>15567</v>
      </c>
      <c r="Y3136">
        <v>70</v>
      </c>
      <c r="Z3136">
        <v>70</v>
      </c>
      <c r="AA3136">
        <v>3</v>
      </c>
      <c r="AB3136">
        <v>3</v>
      </c>
      <c r="AC3136">
        <v>33</v>
      </c>
    </row>
    <row r="3137" spans="1:29">
      <c r="A3137">
        <v>3475</v>
      </c>
      <c r="B3137" t="s">
        <v>805</v>
      </c>
      <c r="C3137" t="s">
        <v>4807</v>
      </c>
      <c r="J3137" t="s">
        <v>1436</v>
      </c>
      <c r="K3137">
        <v>0</v>
      </c>
      <c r="N3137" t="b">
        <v>1</v>
      </c>
      <c r="O3137" t="b">
        <v>0</v>
      </c>
      <c r="P3137" t="b">
        <v>0</v>
      </c>
      <c r="Q3137">
        <v>9</v>
      </c>
      <c r="R3137">
        <v>1</v>
      </c>
      <c r="S3137">
        <v>1</v>
      </c>
      <c r="T3137">
        <v>5</v>
      </c>
      <c r="U3137" t="b">
        <v>1</v>
      </c>
      <c r="V3137" t="s">
        <v>1090</v>
      </c>
      <c r="W3137" t="s">
        <v>4606</v>
      </c>
      <c r="X3137" t="s">
        <v>15650</v>
      </c>
      <c r="Y3137">
        <v>71</v>
      </c>
      <c r="Z3137">
        <v>71</v>
      </c>
      <c r="AA3137">
        <v>3</v>
      </c>
      <c r="AB3137">
        <v>3</v>
      </c>
      <c r="AC3137">
        <v>33</v>
      </c>
    </row>
    <row r="3138" spans="1:29">
      <c r="A3138">
        <v>3476</v>
      </c>
      <c r="B3138" t="s">
        <v>805</v>
      </c>
      <c r="C3138" t="s">
        <v>4808</v>
      </c>
      <c r="J3138" t="s">
        <v>1436</v>
      </c>
      <c r="K3138">
        <v>0</v>
      </c>
      <c r="N3138" t="b">
        <v>1</v>
      </c>
      <c r="O3138" t="b">
        <v>0</v>
      </c>
      <c r="P3138" t="b">
        <v>0</v>
      </c>
      <c r="Q3138">
        <v>9</v>
      </c>
      <c r="R3138">
        <v>1</v>
      </c>
      <c r="S3138">
        <v>1</v>
      </c>
      <c r="T3138">
        <v>5</v>
      </c>
      <c r="U3138" t="b">
        <v>1</v>
      </c>
      <c r="V3138" t="s">
        <v>1090</v>
      </c>
      <c r="W3138" t="s">
        <v>4606</v>
      </c>
      <c r="X3138" t="s">
        <v>15651</v>
      </c>
      <c r="Y3138">
        <v>72</v>
      </c>
      <c r="Z3138">
        <v>72</v>
      </c>
      <c r="AA3138">
        <v>3</v>
      </c>
      <c r="AB3138">
        <v>3</v>
      </c>
      <c r="AC3138">
        <v>33</v>
      </c>
    </row>
    <row r="3139" spans="1:29">
      <c r="A3139">
        <v>3477</v>
      </c>
      <c r="B3139" t="s">
        <v>805</v>
      </c>
      <c r="C3139" t="s">
        <v>4809</v>
      </c>
      <c r="J3139" t="s">
        <v>1436</v>
      </c>
      <c r="K3139">
        <v>0</v>
      </c>
      <c r="N3139" t="b">
        <v>1</v>
      </c>
      <c r="O3139" t="b">
        <v>0</v>
      </c>
      <c r="P3139" t="b">
        <v>0</v>
      </c>
      <c r="Q3139">
        <v>9</v>
      </c>
      <c r="R3139">
        <v>1</v>
      </c>
      <c r="S3139">
        <v>1</v>
      </c>
      <c r="T3139">
        <v>5</v>
      </c>
      <c r="U3139" t="b">
        <v>1</v>
      </c>
      <c r="V3139" t="s">
        <v>1090</v>
      </c>
      <c r="W3139" t="s">
        <v>4606</v>
      </c>
      <c r="X3139" t="s">
        <v>15652</v>
      </c>
      <c r="Y3139">
        <v>73</v>
      </c>
      <c r="Z3139">
        <v>73</v>
      </c>
      <c r="AA3139">
        <v>3</v>
      </c>
      <c r="AB3139">
        <v>3</v>
      </c>
      <c r="AC3139">
        <v>33</v>
      </c>
    </row>
    <row r="3140" spans="1:29">
      <c r="A3140">
        <v>3478</v>
      </c>
      <c r="B3140" t="s">
        <v>805</v>
      </c>
      <c r="C3140" t="s">
        <v>4810</v>
      </c>
      <c r="J3140" t="s">
        <v>1436</v>
      </c>
      <c r="K3140">
        <v>0</v>
      </c>
      <c r="N3140" t="b">
        <v>1</v>
      </c>
      <c r="O3140" t="b">
        <v>0</v>
      </c>
      <c r="P3140" t="b">
        <v>0</v>
      </c>
      <c r="Q3140">
        <v>9</v>
      </c>
      <c r="R3140">
        <v>1</v>
      </c>
      <c r="S3140">
        <v>1</v>
      </c>
      <c r="T3140">
        <v>5</v>
      </c>
      <c r="U3140" t="b">
        <v>1</v>
      </c>
      <c r="V3140" t="s">
        <v>1090</v>
      </c>
      <c r="W3140" t="s">
        <v>4606</v>
      </c>
      <c r="X3140" t="s">
        <v>15653</v>
      </c>
      <c r="Y3140">
        <v>74</v>
      </c>
      <c r="Z3140">
        <v>74</v>
      </c>
      <c r="AA3140">
        <v>3</v>
      </c>
      <c r="AB3140">
        <v>3</v>
      </c>
      <c r="AC3140">
        <v>33</v>
      </c>
    </row>
    <row r="3141" spans="1:29">
      <c r="A3141">
        <v>3479</v>
      </c>
      <c r="B3141" t="s">
        <v>805</v>
      </c>
      <c r="C3141" t="s">
        <v>4811</v>
      </c>
      <c r="J3141" t="s">
        <v>1436</v>
      </c>
      <c r="K3141">
        <v>0</v>
      </c>
      <c r="N3141" t="b">
        <v>1</v>
      </c>
      <c r="O3141" t="b">
        <v>0</v>
      </c>
      <c r="P3141" t="b">
        <v>0</v>
      </c>
      <c r="Q3141">
        <v>9</v>
      </c>
      <c r="R3141">
        <v>1</v>
      </c>
      <c r="S3141">
        <v>1</v>
      </c>
      <c r="T3141">
        <v>5</v>
      </c>
      <c r="U3141" t="b">
        <v>1</v>
      </c>
      <c r="V3141" t="s">
        <v>1090</v>
      </c>
      <c r="W3141" t="s">
        <v>4606</v>
      </c>
      <c r="X3141" t="s">
        <v>15654</v>
      </c>
      <c r="Y3141">
        <v>75</v>
      </c>
      <c r="Z3141">
        <v>75</v>
      </c>
      <c r="AA3141">
        <v>3</v>
      </c>
      <c r="AB3141">
        <v>3</v>
      </c>
      <c r="AC3141">
        <v>33</v>
      </c>
    </row>
    <row r="3142" spans="1:29">
      <c r="A3142">
        <v>3480</v>
      </c>
      <c r="B3142" t="s">
        <v>805</v>
      </c>
      <c r="C3142" t="s">
        <v>4812</v>
      </c>
      <c r="J3142" t="s">
        <v>1436</v>
      </c>
      <c r="K3142">
        <v>0</v>
      </c>
      <c r="N3142" t="b">
        <v>1</v>
      </c>
      <c r="O3142" t="b">
        <v>0</v>
      </c>
      <c r="P3142" t="b">
        <v>0</v>
      </c>
      <c r="Q3142">
        <v>9</v>
      </c>
      <c r="R3142">
        <v>1</v>
      </c>
      <c r="S3142">
        <v>1</v>
      </c>
      <c r="T3142">
        <v>5</v>
      </c>
      <c r="U3142" t="b">
        <v>1</v>
      </c>
      <c r="V3142" t="s">
        <v>1090</v>
      </c>
      <c r="W3142" t="s">
        <v>4606</v>
      </c>
      <c r="X3142" t="s">
        <v>15655</v>
      </c>
      <c r="Y3142">
        <v>76</v>
      </c>
      <c r="Z3142">
        <v>76</v>
      </c>
      <c r="AA3142">
        <v>3</v>
      </c>
      <c r="AB3142">
        <v>3</v>
      </c>
      <c r="AC3142">
        <v>33</v>
      </c>
    </row>
    <row r="3143" spans="1:29">
      <c r="A3143">
        <v>3481</v>
      </c>
      <c r="B3143" t="s">
        <v>805</v>
      </c>
      <c r="C3143" t="s">
        <v>4813</v>
      </c>
      <c r="J3143" t="s">
        <v>1436</v>
      </c>
      <c r="K3143">
        <v>0</v>
      </c>
      <c r="N3143" t="b">
        <v>1</v>
      </c>
      <c r="O3143" t="b">
        <v>0</v>
      </c>
      <c r="P3143" t="b">
        <v>0</v>
      </c>
      <c r="Q3143">
        <v>9</v>
      </c>
      <c r="R3143">
        <v>1</v>
      </c>
      <c r="S3143">
        <v>1</v>
      </c>
      <c r="T3143">
        <v>5</v>
      </c>
      <c r="U3143" t="b">
        <v>1</v>
      </c>
      <c r="V3143" t="s">
        <v>1090</v>
      </c>
      <c r="W3143" t="s">
        <v>4606</v>
      </c>
      <c r="X3143" t="s">
        <v>15656</v>
      </c>
      <c r="Y3143">
        <v>77</v>
      </c>
      <c r="Z3143">
        <v>77</v>
      </c>
      <c r="AA3143">
        <v>3</v>
      </c>
      <c r="AB3143">
        <v>3</v>
      </c>
      <c r="AC3143">
        <v>33</v>
      </c>
    </row>
    <row r="3144" spans="1:29">
      <c r="A3144">
        <v>3482</v>
      </c>
      <c r="B3144" t="s">
        <v>805</v>
      </c>
      <c r="C3144" t="s">
        <v>4814</v>
      </c>
      <c r="J3144" t="s">
        <v>1436</v>
      </c>
      <c r="K3144">
        <v>0</v>
      </c>
      <c r="N3144" t="b">
        <v>1</v>
      </c>
      <c r="O3144" t="b">
        <v>0</v>
      </c>
      <c r="P3144" t="b">
        <v>0</v>
      </c>
      <c r="Q3144">
        <v>9</v>
      </c>
      <c r="R3144">
        <v>1</v>
      </c>
      <c r="S3144">
        <v>1</v>
      </c>
      <c r="T3144">
        <v>5</v>
      </c>
      <c r="U3144" t="b">
        <v>1</v>
      </c>
      <c r="V3144" t="s">
        <v>1090</v>
      </c>
      <c r="W3144" t="s">
        <v>4606</v>
      </c>
      <c r="X3144" t="s">
        <v>15657</v>
      </c>
      <c r="Y3144">
        <v>78</v>
      </c>
      <c r="Z3144">
        <v>78</v>
      </c>
      <c r="AA3144">
        <v>3</v>
      </c>
      <c r="AB3144">
        <v>3</v>
      </c>
      <c r="AC3144">
        <v>33</v>
      </c>
    </row>
    <row r="3145" spans="1:29">
      <c r="A3145">
        <v>3483</v>
      </c>
      <c r="B3145" t="s">
        <v>805</v>
      </c>
      <c r="C3145" t="s">
        <v>4815</v>
      </c>
      <c r="J3145" t="s">
        <v>1436</v>
      </c>
      <c r="K3145">
        <v>0</v>
      </c>
      <c r="N3145" t="b">
        <v>1</v>
      </c>
      <c r="O3145" t="b">
        <v>0</v>
      </c>
      <c r="P3145" t="b">
        <v>0</v>
      </c>
      <c r="Q3145">
        <v>9</v>
      </c>
      <c r="R3145">
        <v>1</v>
      </c>
      <c r="S3145">
        <v>1</v>
      </c>
      <c r="T3145">
        <v>5</v>
      </c>
      <c r="U3145" t="b">
        <v>1</v>
      </c>
      <c r="V3145" t="s">
        <v>1090</v>
      </c>
      <c r="W3145" t="s">
        <v>4606</v>
      </c>
      <c r="X3145" t="s">
        <v>15658</v>
      </c>
      <c r="Y3145">
        <v>79</v>
      </c>
      <c r="Z3145">
        <v>79</v>
      </c>
      <c r="AA3145">
        <v>3</v>
      </c>
      <c r="AB3145">
        <v>3</v>
      </c>
      <c r="AC3145">
        <v>33</v>
      </c>
    </row>
    <row r="3146" spans="1:29">
      <c r="A3146">
        <v>3484</v>
      </c>
      <c r="B3146" t="s">
        <v>805</v>
      </c>
      <c r="C3146" t="s">
        <v>4816</v>
      </c>
      <c r="J3146" t="s">
        <v>1436</v>
      </c>
      <c r="K3146">
        <v>0</v>
      </c>
      <c r="N3146" t="b">
        <v>1</v>
      </c>
      <c r="O3146" t="b">
        <v>0</v>
      </c>
      <c r="P3146" t="b">
        <v>0</v>
      </c>
      <c r="Q3146">
        <v>9</v>
      </c>
      <c r="R3146">
        <v>1</v>
      </c>
      <c r="S3146">
        <v>1</v>
      </c>
      <c r="T3146">
        <v>5</v>
      </c>
      <c r="U3146" t="b">
        <v>1</v>
      </c>
      <c r="V3146" t="s">
        <v>1090</v>
      </c>
      <c r="W3146" t="s">
        <v>4606</v>
      </c>
      <c r="X3146" t="s">
        <v>15659</v>
      </c>
      <c r="Y3146">
        <v>80</v>
      </c>
      <c r="Z3146">
        <v>80</v>
      </c>
      <c r="AA3146">
        <v>3</v>
      </c>
      <c r="AB3146">
        <v>3</v>
      </c>
      <c r="AC3146">
        <v>33</v>
      </c>
    </row>
    <row r="3147" spans="1:29">
      <c r="A3147">
        <v>3485</v>
      </c>
      <c r="B3147" t="s">
        <v>805</v>
      </c>
      <c r="C3147" t="s">
        <v>4817</v>
      </c>
      <c r="J3147" t="s">
        <v>1436</v>
      </c>
      <c r="K3147">
        <v>0</v>
      </c>
      <c r="N3147" t="b">
        <v>1</v>
      </c>
      <c r="O3147" t="b">
        <v>0</v>
      </c>
      <c r="P3147" t="b">
        <v>0</v>
      </c>
      <c r="Q3147">
        <v>9</v>
      </c>
      <c r="R3147">
        <v>1</v>
      </c>
      <c r="S3147">
        <v>1</v>
      </c>
      <c r="T3147">
        <v>5</v>
      </c>
      <c r="U3147" t="b">
        <v>1</v>
      </c>
      <c r="V3147" t="s">
        <v>1090</v>
      </c>
      <c r="W3147" t="s">
        <v>4606</v>
      </c>
      <c r="X3147" t="s">
        <v>15660</v>
      </c>
      <c r="Y3147">
        <v>81</v>
      </c>
      <c r="Z3147">
        <v>81</v>
      </c>
      <c r="AA3147">
        <v>3</v>
      </c>
      <c r="AB3147">
        <v>3</v>
      </c>
      <c r="AC3147">
        <v>33</v>
      </c>
    </row>
    <row r="3148" spans="1:29">
      <c r="A3148">
        <v>3486</v>
      </c>
      <c r="B3148" t="s">
        <v>805</v>
      </c>
      <c r="C3148" t="s">
        <v>4818</v>
      </c>
      <c r="J3148" t="s">
        <v>1436</v>
      </c>
      <c r="K3148">
        <v>0</v>
      </c>
      <c r="N3148" t="b">
        <v>1</v>
      </c>
      <c r="O3148" t="b">
        <v>0</v>
      </c>
      <c r="P3148" t="b">
        <v>0</v>
      </c>
      <c r="Q3148">
        <v>9</v>
      </c>
      <c r="R3148">
        <v>1</v>
      </c>
      <c r="S3148">
        <v>1</v>
      </c>
      <c r="T3148">
        <v>5</v>
      </c>
      <c r="U3148" t="b">
        <v>1</v>
      </c>
      <c r="V3148" t="s">
        <v>1090</v>
      </c>
      <c r="W3148" t="s">
        <v>4606</v>
      </c>
      <c r="X3148" t="s">
        <v>15661</v>
      </c>
      <c r="Y3148">
        <v>82</v>
      </c>
      <c r="Z3148">
        <v>82</v>
      </c>
      <c r="AA3148">
        <v>3</v>
      </c>
      <c r="AB3148">
        <v>3</v>
      </c>
      <c r="AC3148">
        <v>33</v>
      </c>
    </row>
    <row r="3149" spans="1:29">
      <c r="A3149">
        <v>3487</v>
      </c>
      <c r="B3149" t="s">
        <v>805</v>
      </c>
      <c r="C3149" t="s">
        <v>4819</v>
      </c>
      <c r="J3149" t="s">
        <v>1436</v>
      </c>
      <c r="K3149">
        <v>0</v>
      </c>
      <c r="N3149" t="b">
        <v>1</v>
      </c>
      <c r="O3149" t="b">
        <v>0</v>
      </c>
      <c r="P3149" t="b">
        <v>0</v>
      </c>
      <c r="Q3149">
        <v>9</v>
      </c>
      <c r="R3149">
        <v>1</v>
      </c>
      <c r="S3149">
        <v>1</v>
      </c>
      <c r="T3149">
        <v>5</v>
      </c>
      <c r="U3149" t="b">
        <v>1</v>
      </c>
      <c r="V3149" t="s">
        <v>1090</v>
      </c>
      <c r="W3149" t="s">
        <v>4606</v>
      </c>
      <c r="X3149" t="s">
        <v>15662</v>
      </c>
      <c r="Y3149">
        <v>83</v>
      </c>
      <c r="Z3149">
        <v>83</v>
      </c>
      <c r="AA3149">
        <v>3</v>
      </c>
      <c r="AB3149">
        <v>3</v>
      </c>
      <c r="AC3149">
        <v>33</v>
      </c>
    </row>
    <row r="3150" spans="1:29">
      <c r="A3150">
        <v>3488</v>
      </c>
      <c r="B3150" t="s">
        <v>805</v>
      </c>
      <c r="C3150" t="s">
        <v>4820</v>
      </c>
      <c r="J3150" t="s">
        <v>1436</v>
      </c>
      <c r="K3150">
        <v>0</v>
      </c>
      <c r="N3150" t="b">
        <v>1</v>
      </c>
      <c r="O3150" t="b">
        <v>0</v>
      </c>
      <c r="P3150" t="b">
        <v>0</v>
      </c>
      <c r="Q3150">
        <v>9</v>
      </c>
      <c r="R3150">
        <v>1</v>
      </c>
      <c r="S3150">
        <v>1</v>
      </c>
      <c r="T3150">
        <v>5</v>
      </c>
      <c r="U3150" t="b">
        <v>1</v>
      </c>
      <c r="V3150" t="s">
        <v>1090</v>
      </c>
      <c r="W3150" t="s">
        <v>4606</v>
      </c>
      <c r="X3150" t="s">
        <v>15663</v>
      </c>
      <c r="Y3150">
        <v>84</v>
      </c>
      <c r="Z3150">
        <v>84</v>
      </c>
      <c r="AA3150">
        <v>3</v>
      </c>
      <c r="AB3150">
        <v>3</v>
      </c>
      <c r="AC3150">
        <v>33</v>
      </c>
    </row>
    <row r="3151" spans="1:29">
      <c r="A3151">
        <v>3489</v>
      </c>
      <c r="B3151" t="s">
        <v>805</v>
      </c>
      <c r="C3151" t="s">
        <v>4821</v>
      </c>
      <c r="J3151" t="s">
        <v>1436</v>
      </c>
      <c r="K3151">
        <v>0</v>
      </c>
      <c r="N3151" t="b">
        <v>1</v>
      </c>
      <c r="O3151" t="b">
        <v>0</v>
      </c>
      <c r="P3151" t="b">
        <v>0</v>
      </c>
      <c r="Q3151">
        <v>9</v>
      </c>
      <c r="R3151">
        <v>1</v>
      </c>
      <c r="S3151">
        <v>1</v>
      </c>
      <c r="T3151">
        <v>5</v>
      </c>
      <c r="U3151" t="b">
        <v>1</v>
      </c>
      <c r="V3151" t="s">
        <v>1090</v>
      </c>
      <c r="W3151" t="s">
        <v>4606</v>
      </c>
      <c r="X3151" t="s">
        <v>15664</v>
      </c>
      <c r="Y3151">
        <v>85</v>
      </c>
      <c r="Z3151">
        <v>85</v>
      </c>
      <c r="AA3151">
        <v>3</v>
      </c>
      <c r="AB3151">
        <v>3</v>
      </c>
      <c r="AC3151">
        <v>33</v>
      </c>
    </row>
    <row r="3152" spans="1:29">
      <c r="A3152">
        <v>3490</v>
      </c>
      <c r="B3152" t="s">
        <v>805</v>
      </c>
      <c r="C3152" t="s">
        <v>4822</v>
      </c>
      <c r="J3152" t="s">
        <v>1436</v>
      </c>
      <c r="K3152">
        <v>0</v>
      </c>
      <c r="N3152" t="b">
        <v>1</v>
      </c>
      <c r="O3152" t="b">
        <v>0</v>
      </c>
      <c r="P3152" t="b">
        <v>0</v>
      </c>
      <c r="Q3152">
        <v>9</v>
      </c>
      <c r="R3152">
        <v>1</v>
      </c>
      <c r="S3152">
        <v>1</v>
      </c>
      <c r="T3152">
        <v>5</v>
      </c>
      <c r="U3152" t="b">
        <v>1</v>
      </c>
      <c r="V3152" t="s">
        <v>1090</v>
      </c>
      <c r="W3152" t="s">
        <v>4606</v>
      </c>
      <c r="X3152" t="s">
        <v>15665</v>
      </c>
      <c r="Y3152">
        <v>86</v>
      </c>
      <c r="Z3152">
        <v>86</v>
      </c>
      <c r="AA3152">
        <v>3</v>
      </c>
      <c r="AB3152">
        <v>3</v>
      </c>
      <c r="AC3152">
        <v>33</v>
      </c>
    </row>
    <row r="3153" spans="1:29">
      <c r="A3153">
        <v>3491</v>
      </c>
      <c r="B3153" t="s">
        <v>805</v>
      </c>
      <c r="C3153" t="s">
        <v>4823</v>
      </c>
      <c r="J3153" t="s">
        <v>1436</v>
      </c>
      <c r="K3153">
        <v>0</v>
      </c>
      <c r="N3153" t="b">
        <v>1</v>
      </c>
      <c r="O3153" t="b">
        <v>0</v>
      </c>
      <c r="P3153" t="b">
        <v>0</v>
      </c>
      <c r="Q3153">
        <v>9</v>
      </c>
      <c r="R3153">
        <v>1</v>
      </c>
      <c r="S3153">
        <v>1</v>
      </c>
      <c r="T3153">
        <v>5</v>
      </c>
      <c r="U3153" t="b">
        <v>1</v>
      </c>
      <c r="V3153" t="s">
        <v>1090</v>
      </c>
      <c r="W3153" t="s">
        <v>4606</v>
      </c>
      <c r="X3153" t="s">
        <v>15666</v>
      </c>
      <c r="Y3153">
        <v>87</v>
      </c>
      <c r="Z3153">
        <v>87</v>
      </c>
      <c r="AA3153">
        <v>3</v>
      </c>
      <c r="AB3153">
        <v>3</v>
      </c>
      <c r="AC3153">
        <v>33</v>
      </c>
    </row>
    <row r="3154" spans="1:29">
      <c r="A3154">
        <v>3492</v>
      </c>
      <c r="B3154" t="s">
        <v>805</v>
      </c>
      <c r="C3154" t="s">
        <v>4824</v>
      </c>
      <c r="J3154" t="s">
        <v>1436</v>
      </c>
      <c r="K3154">
        <v>0</v>
      </c>
      <c r="N3154" t="b">
        <v>1</v>
      </c>
      <c r="O3154" t="b">
        <v>0</v>
      </c>
      <c r="P3154" t="b">
        <v>0</v>
      </c>
      <c r="Q3154">
        <v>9</v>
      </c>
      <c r="R3154">
        <v>1</v>
      </c>
      <c r="S3154">
        <v>1</v>
      </c>
      <c r="T3154">
        <v>5</v>
      </c>
      <c r="U3154" t="b">
        <v>1</v>
      </c>
      <c r="V3154" t="s">
        <v>1090</v>
      </c>
      <c r="W3154" t="s">
        <v>4606</v>
      </c>
      <c r="X3154" t="s">
        <v>15667</v>
      </c>
      <c r="Y3154">
        <v>88</v>
      </c>
      <c r="Z3154">
        <v>88</v>
      </c>
      <c r="AA3154">
        <v>3</v>
      </c>
      <c r="AB3154">
        <v>3</v>
      </c>
      <c r="AC3154">
        <v>33</v>
      </c>
    </row>
    <row r="3155" spans="1:29">
      <c r="A3155">
        <v>3493</v>
      </c>
      <c r="B3155" t="s">
        <v>805</v>
      </c>
      <c r="C3155" t="s">
        <v>4825</v>
      </c>
      <c r="J3155" t="s">
        <v>1436</v>
      </c>
      <c r="K3155">
        <v>0</v>
      </c>
      <c r="N3155" t="b">
        <v>1</v>
      </c>
      <c r="O3155" t="b">
        <v>0</v>
      </c>
      <c r="P3155" t="b">
        <v>0</v>
      </c>
      <c r="Q3155">
        <v>9</v>
      </c>
      <c r="R3155">
        <v>1</v>
      </c>
      <c r="S3155">
        <v>1</v>
      </c>
      <c r="T3155">
        <v>5</v>
      </c>
      <c r="U3155" t="b">
        <v>1</v>
      </c>
      <c r="V3155" t="s">
        <v>1090</v>
      </c>
      <c r="W3155" t="s">
        <v>4606</v>
      </c>
      <c r="X3155" t="s">
        <v>15668</v>
      </c>
      <c r="Y3155">
        <v>89</v>
      </c>
      <c r="Z3155">
        <v>89</v>
      </c>
      <c r="AA3155">
        <v>3</v>
      </c>
      <c r="AB3155">
        <v>3</v>
      </c>
      <c r="AC3155">
        <v>33</v>
      </c>
    </row>
    <row r="3156" spans="1:29">
      <c r="A3156">
        <v>3494</v>
      </c>
      <c r="B3156" t="s">
        <v>805</v>
      </c>
      <c r="C3156" t="s">
        <v>4826</v>
      </c>
      <c r="J3156" t="s">
        <v>1436</v>
      </c>
      <c r="K3156">
        <v>0</v>
      </c>
      <c r="N3156" t="b">
        <v>1</v>
      </c>
      <c r="O3156" t="b">
        <v>0</v>
      </c>
      <c r="P3156" t="b">
        <v>0</v>
      </c>
      <c r="Q3156">
        <v>9</v>
      </c>
      <c r="R3156">
        <v>1</v>
      </c>
      <c r="S3156">
        <v>1</v>
      </c>
      <c r="T3156">
        <v>5</v>
      </c>
      <c r="U3156" t="b">
        <v>1</v>
      </c>
      <c r="V3156" t="s">
        <v>1090</v>
      </c>
      <c r="W3156" t="s">
        <v>4606</v>
      </c>
      <c r="X3156" t="s">
        <v>15669</v>
      </c>
      <c r="Y3156">
        <v>90</v>
      </c>
      <c r="Z3156">
        <v>90</v>
      </c>
      <c r="AA3156">
        <v>3</v>
      </c>
      <c r="AB3156">
        <v>3</v>
      </c>
      <c r="AC3156">
        <v>33</v>
      </c>
    </row>
    <row r="3157" spans="1:29">
      <c r="A3157">
        <v>3495</v>
      </c>
      <c r="B3157" t="s">
        <v>805</v>
      </c>
      <c r="C3157" t="s">
        <v>4827</v>
      </c>
      <c r="J3157" t="s">
        <v>1436</v>
      </c>
      <c r="K3157">
        <v>0</v>
      </c>
      <c r="N3157" t="b">
        <v>1</v>
      </c>
      <c r="O3157" t="b">
        <v>0</v>
      </c>
      <c r="P3157" t="b">
        <v>0</v>
      </c>
      <c r="Q3157">
        <v>9</v>
      </c>
      <c r="R3157">
        <v>1</v>
      </c>
      <c r="S3157">
        <v>1</v>
      </c>
      <c r="T3157">
        <v>5</v>
      </c>
      <c r="U3157" t="b">
        <v>1</v>
      </c>
      <c r="V3157" t="s">
        <v>1090</v>
      </c>
      <c r="W3157" t="s">
        <v>4606</v>
      </c>
      <c r="X3157" t="s">
        <v>15670</v>
      </c>
      <c r="Y3157">
        <v>91</v>
      </c>
      <c r="Z3157">
        <v>91</v>
      </c>
      <c r="AA3157">
        <v>3</v>
      </c>
      <c r="AB3157">
        <v>3</v>
      </c>
      <c r="AC3157">
        <v>33</v>
      </c>
    </row>
    <row r="3158" spans="1:29">
      <c r="A3158">
        <v>3496</v>
      </c>
      <c r="B3158" t="s">
        <v>805</v>
      </c>
      <c r="C3158" t="s">
        <v>4828</v>
      </c>
      <c r="J3158" t="s">
        <v>1436</v>
      </c>
      <c r="K3158">
        <v>0</v>
      </c>
      <c r="N3158" t="b">
        <v>1</v>
      </c>
      <c r="O3158" t="b">
        <v>0</v>
      </c>
      <c r="P3158" t="b">
        <v>0</v>
      </c>
      <c r="Q3158">
        <v>9</v>
      </c>
      <c r="R3158">
        <v>1</v>
      </c>
      <c r="S3158">
        <v>1</v>
      </c>
      <c r="T3158">
        <v>5</v>
      </c>
      <c r="U3158" t="b">
        <v>1</v>
      </c>
      <c r="V3158" t="s">
        <v>1090</v>
      </c>
      <c r="W3158" t="s">
        <v>4606</v>
      </c>
      <c r="X3158" t="s">
        <v>15671</v>
      </c>
      <c r="Y3158">
        <v>92</v>
      </c>
      <c r="Z3158">
        <v>92</v>
      </c>
      <c r="AA3158">
        <v>3</v>
      </c>
      <c r="AB3158">
        <v>3</v>
      </c>
      <c r="AC3158">
        <v>33</v>
      </c>
    </row>
    <row r="3159" spans="1:29">
      <c r="A3159">
        <v>3497</v>
      </c>
      <c r="B3159" t="s">
        <v>805</v>
      </c>
      <c r="C3159" t="s">
        <v>4829</v>
      </c>
      <c r="J3159" t="s">
        <v>1436</v>
      </c>
      <c r="K3159">
        <v>0</v>
      </c>
      <c r="N3159" t="b">
        <v>1</v>
      </c>
      <c r="O3159" t="b">
        <v>0</v>
      </c>
      <c r="P3159" t="b">
        <v>0</v>
      </c>
      <c r="Q3159">
        <v>9</v>
      </c>
      <c r="R3159">
        <v>1</v>
      </c>
      <c r="S3159">
        <v>1</v>
      </c>
      <c r="T3159">
        <v>5</v>
      </c>
      <c r="U3159" t="b">
        <v>1</v>
      </c>
      <c r="V3159" t="s">
        <v>1090</v>
      </c>
      <c r="W3159" t="s">
        <v>4606</v>
      </c>
      <c r="X3159" t="s">
        <v>15672</v>
      </c>
      <c r="Y3159">
        <v>93</v>
      </c>
      <c r="Z3159">
        <v>93</v>
      </c>
      <c r="AA3159">
        <v>3</v>
      </c>
      <c r="AB3159">
        <v>3</v>
      </c>
      <c r="AC3159">
        <v>33</v>
      </c>
    </row>
    <row r="3160" spans="1:29">
      <c r="A3160">
        <v>3505</v>
      </c>
      <c r="B3160" t="s">
        <v>805</v>
      </c>
      <c r="C3160" t="s">
        <v>4830</v>
      </c>
      <c r="J3160" t="s">
        <v>1444</v>
      </c>
      <c r="K3160">
        <v>0</v>
      </c>
      <c r="N3160" t="b">
        <v>1</v>
      </c>
      <c r="O3160" t="b">
        <v>0</v>
      </c>
      <c r="P3160" t="b">
        <v>0</v>
      </c>
      <c r="Q3160">
        <v>9</v>
      </c>
      <c r="R3160">
        <v>1</v>
      </c>
      <c r="S3160">
        <v>1</v>
      </c>
      <c r="T3160">
        <v>5</v>
      </c>
      <c r="U3160" t="b">
        <v>1</v>
      </c>
      <c r="V3160" t="s">
        <v>1090</v>
      </c>
      <c r="W3160" t="s">
        <v>4606</v>
      </c>
      <c r="X3160" t="s">
        <v>14889</v>
      </c>
      <c r="Y3160">
        <v>69</v>
      </c>
      <c r="Z3160">
        <v>69</v>
      </c>
      <c r="AA3160">
        <v>6</v>
      </c>
      <c r="AB3160">
        <v>6</v>
      </c>
      <c r="AC3160">
        <v>33</v>
      </c>
    </row>
    <row r="3161" spans="1:29">
      <c r="A3161">
        <v>3506</v>
      </c>
      <c r="B3161" t="s">
        <v>805</v>
      </c>
      <c r="C3161" t="s">
        <v>4831</v>
      </c>
      <c r="J3161" t="s">
        <v>1444</v>
      </c>
      <c r="K3161">
        <v>0</v>
      </c>
      <c r="N3161" t="b">
        <v>1</v>
      </c>
      <c r="O3161" t="b">
        <v>0</v>
      </c>
      <c r="P3161" t="b">
        <v>0</v>
      </c>
      <c r="Q3161">
        <v>9</v>
      </c>
      <c r="R3161">
        <v>1</v>
      </c>
      <c r="S3161">
        <v>1</v>
      </c>
      <c r="T3161">
        <v>5</v>
      </c>
      <c r="U3161" t="b">
        <v>1</v>
      </c>
      <c r="V3161" t="s">
        <v>1090</v>
      </c>
      <c r="W3161" t="s">
        <v>4606</v>
      </c>
      <c r="X3161" t="s">
        <v>14890</v>
      </c>
      <c r="Y3161">
        <v>70</v>
      </c>
      <c r="Z3161">
        <v>70</v>
      </c>
      <c r="AA3161">
        <v>6</v>
      </c>
      <c r="AB3161">
        <v>6</v>
      </c>
      <c r="AC3161">
        <v>33</v>
      </c>
    </row>
    <row r="3162" spans="1:29">
      <c r="A3162">
        <v>3507</v>
      </c>
      <c r="B3162" t="s">
        <v>805</v>
      </c>
      <c r="C3162" t="s">
        <v>4832</v>
      </c>
      <c r="J3162" t="s">
        <v>1444</v>
      </c>
      <c r="K3162">
        <v>0</v>
      </c>
      <c r="N3162" t="b">
        <v>1</v>
      </c>
      <c r="O3162" t="b">
        <v>0</v>
      </c>
      <c r="P3162" t="b">
        <v>0</v>
      </c>
      <c r="Q3162">
        <v>9</v>
      </c>
      <c r="R3162">
        <v>1</v>
      </c>
      <c r="S3162">
        <v>1</v>
      </c>
      <c r="T3162">
        <v>5</v>
      </c>
      <c r="U3162" t="b">
        <v>1</v>
      </c>
      <c r="V3162" t="s">
        <v>1090</v>
      </c>
      <c r="W3162" t="s">
        <v>4606</v>
      </c>
      <c r="X3162" t="s">
        <v>14891</v>
      </c>
      <c r="Y3162">
        <v>71</v>
      </c>
      <c r="Z3162">
        <v>71</v>
      </c>
      <c r="AA3162">
        <v>6</v>
      </c>
      <c r="AB3162">
        <v>6</v>
      </c>
      <c r="AC3162">
        <v>33</v>
      </c>
    </row>
    <row r="3163" spans="1:29">
      <c r="A3163">
        <v>3508</v>
      </c>
      <c r="B3163" t="s">
        <v>805</v>
      </c>
      <c r="C3163" t="s">
        <v>4833</v>
      </c>
      <c r="J3163" t="s">
        <v>1444</v>
      </c>
      <c r="K3163">
        <v>0</v>
      </c>
      <c r="N3163" t="b">
        <v>1</v>
      </c>
      <c r="O3163" t="b">
        <v>0</v>
      </c>
      <c r="P3163" t="b">
        <v>0</v>
      </c>
      <c r="Q3163">
        <v>9</v>
      </c>
      <c r="R3163">
        <v>1</v>
      </c>
      <c r="S3163">
        <v>1</v>
      </c>
      <c r="T3163">
        <v>5</v>
      </c>
      <c r="U3163" t="b">
        <v>1</v>
      </c>
      <c r="V3163" t="s">
        <v>1090</v>
      </c>
      <c r="W3163" t="s">
        <v>4606</v>
      </c>
      <c r="X3163" t="s">
        <v>14892</v>
      </c>
      <c r="Y3163">
        <v>72</v>
      </c>
      <c r="Z3163">
        <v>72</v>
      </c>
      <c r="AA3163">
        <v>6</v>
      </c>
      <c r="AB3163">
        <v>6</v>
      </c>
      <c r="AC3163">
        <v>33</v>
      </c>
    </row>
    <row r="3164" spans="1:29">
      <c r="A3164">
        <v>3509</v>
      </c>
      <c r="B3164" t="s">
        <v>805</v>
      </c>
      <c r="C3164" t="s">
        <v>4834</v>
      </c>
      <c r="J3164" t="s">
        <v>1444</v>
      </c>
      <c r="K3164">
        <v>0</v>
      </c>
      <c r="N3164" t="b">
        <v>1</v>
      </c>
      <c r="O3164" t="b">
        <v>0</v>
      </c>
      <c r="P3164" t="b">
        <v>0</v>
      </c>
      <c r="Q3164">
        <v>9</v>
      </c>
      <c r="R3164">
        <v>1</v>
      </c>
      <c r="S3164">
        <v>1</v>
      </c>
      <c r="T3164">
        <v>5</v>
      </c>
      <c r="U3164" t="b">
        <v>1</v>
      </c>
      <c r="V3164" t="s">
        <v>1090</v>
      </c>
      <c r="W3164" t="s">
        <v>4606</v>
      </c>
      <c r="X3164" t="s">
        <v>14893</v>
      </c>
      <c r="Y3164">
        <v>73</v>
      </c>
      <c r="Z3164">
        <v>73</v>
      </c>
      <c r="AA3164">
        <v>6</v>
      </c>
      <c r="AB3164">
        <v>6</v>
      </c>
      <c r="AC3164">
        <v>33</v>
      </c>
    </row>
    <row r="3165" spans="1:29">
      <c r="A3165">
        <v>3510</v>
      </c>
      <c r="B3165" t="s">
        <v>805</v>
      </c>
      <c r="C3165" t="s">
        <v>4835</v>
      </c>
      <c r="J3165" t="s">
        <v>1444</v>
      </c>
      <c r="K3165">
        <v>0</v>
      </c>
      <c r="N3165" t="b">
        <v>1</v>
      </c>
      <c r="O3165" t="b">
        <v>0</v>
      </c>
      <c r="P3165" t="b">
        <v>0</v>
      </c>
      <c r="Q3165">
        <v>9</v>
      </c>
      <c r="R3165">
        <v>1</v>
      </c>
      <c r="S3165">
        <v>1</v>
      </c>
      <c r="T3165">
        <v>5</v>
      </c>
      <c r="U3165" t="b">
        <v>1</v>
      </c>
      <c r="V3165" t="s">
        <v>1090</v>
      </c>
      <c r="W3165" t="s">
        <v>4606</v>
      </c>
      <c r="X3165" t="s">
        <v>14894</v>
      </c>
      <c r="Y3165">
        <v>74</v>
      </c>
      <c r="Z3165">
        <v>74</v>
      </c>
      <c r="AA3165">
        <v>6</v>
      </c>
      <c r="AB3165">
        <v>6</v>
      </c>
      <c r="AC3165">
        <v>33</v>
      </c>
    </row>
    <row r="3166" spans="1:29">
      <c r="A3166">
        <v>3511</v>
      </c>
      <c r="B3166" t="s">
        <v>805</v>
      </c>
      <c r="C3166" t="s">
        <v>4836</v>
      </c>
      <c r="J3166" t="s">
        <v>1444</v>
      </c>
      <c r="K3166">
        <v>0</v>
      </c>
      <c r="N3166" t="b">
        <v>1</v>
      </c>
      <c r="O3166" t="b">
        <v>0</v>
      </c>
      <c r="P3166" t="b">
        <v>0</v>
      </c>
      <c r="Q3166">
        <v>9</v>
      </c>
      <c r="R3166">
        <v>1</v>
      </c>
      <c r="S3166">
        <v>1</v>
      </c>
      <c r="T3166">
        <v>5</v>
      </c>
      <c r="U3166" t="b">
        <v>1</v>
      </c>
      <c r="V3166" t="s">
        <v>1090</v>
      </c>
      <c r="W3166" t="s">
        <v>4606</v>
      </c>
      <c r="X3166" t="s">
        <v>14895</v>
      </c>
      <c r="Y3166">
        <v>75</v>
      </c>
      <c r="Z3166">
        <v>75</v>
      </c>
      <c r="AA3166">
        <v>6</v>
      </c>
      <c r="AB3166">
        <v>6</v>
      </c>
      <c r="AC3166">
        <v>33</v>
      </c>
    </row>
    <row r="3167" spans="1:29">
      <c r="A3167">
        <v>3512</v>
      </c>
      <c r="B3167" t="s">
        <v>805</v>
      </c>
      <c r="C3167" t="s">
        <v>4837</v>
      </c>
      <c r="J3167" t="s">
        <v>1444</v>
      </c>
      <c r="K3167">
        <v>0</v>
      </c>
      <c r="N3167" t="b">
        <v>1</v>
      </c>
      <c r="O3167" t="b">
        <v>0</v>
      </c>
      <c r="P3167" t="b">
        <v>0</v>
      </c>
      <c r="Q3167">
        <v>9</v>
      </c>
      <c r="R3167">
        <v>1</v>
      </c>
      <c r="S3167">
        <v>1</v>
      </c>
      <c r="T3167">
        <v>5</v>
      </c>
      <c r="U3167" t="b">
        <v>1</v>
      </c>
      <c r="V3167" t="s">
        <v>1090</v>
      </c>
      <c r="W3167" t="s">
        <v>4606</v>
      </c>
      <c r="X3167" t="s">
        <v>14896</v>
      </c>
      <c r="Y3167">
        <v>76</v>
      </c>
      <c r="Z3167">
        <v>76</v>
      </c>
      <c r="AA3167">
        <v>6</v>
      </c>
      <c r="AB3167">
        <v>6</v>
      </c>
      <c r="AC3167">
        <v>33</v>
      </c>
    </row>
    <row r="3168" spans="1:29">
      <c r="A3168">
        <v>3513</v>
      </c>
      <c r="B3168" t="s">
        <v>805</v>
      </c>
      <c r="C3168" t="s">
        <v>4838</v>
      </c>
      <c r="J3168" t="s">
        <v>1444</v>
      </c>
      <c r="K3168">
        <v>0</v>
      </c>
      <c r="N3168" t="b">
        <v>1</v>
      </c>
      <c r="O3168" t="b">
        <v>0</v>
      </c>
      <c r="P3168" t="b">
        <v>0</v>
      </c>
      <c r="Q3168">
        <v>9</v>
      </c>
      <c r="R3168">
        <v>1</v>
      </c>
      <c r="S3168">
        <v>1</v>
      </c>
      <c r="T3168">
        <v>5</v>
      </c>
      <c r="U3168" t="b">
        <v>1</v>
      </c>
      <c r="V3168" t="s">
        <v>1090</v>
      </c>
      <c r="W3168" t="s">
        <v>4606</v>
      </c>
      <c r="X3168" t="s">
        <v>14941</v>
      </c>
      <c r="Y3168">
        <v>77</v>
      </c>
      <c r="Z3168">
        <v>77</v>
      </c>
      <c r="AA3168">
        <v>6</v>
      </c>
      <c r="AB3168">
        <v>6</v>
      </c>
      <c r="AC3168">
        <v>33</v>
      </c>
    </row>
    <row r="3169" spans="1:29">
      <c r="A3169">
        <v>3514</v>
      </c>
      <c r="B3169" t="s">
        <v>805</v>
      </c>
      <c r="C3169" t="s">
        <v>4839</v>
      </c>
      <c r="J3169" t="s">
        <v>1444</v>
      </c>
      <c r="K3169">
        <v>0</v>
      </c>
      <c r="N3169" t="b">
        <v>1</v>
      </c>
      <c r="O3169" t="b">
        <v>0</v>
      </c>
      <c r="P3169" t="b">
        <v>0</v>
      </c>
      <c r="Q3169">
        <v>9</v>
      </c>
      <c r="R3169">
        <v>1</v>
      </c>
      <c r="S3169">
        <v>1</v>
      </c>
      <c r="T3169">
        <v>5</v>
      </c>
      <c r="U3169" t="b">
        <v>1</v>
      </c>
      <c r="V3169" t="s">
        <v>1090</v>
      </c>
      <c r="W3169" t="s">
        <v>4606</v>
      </c>
      <c r="X3169" t="s">
        <v>14946</v>
      </c>
      <c r="Y3169">
        <v>78</v>
      </c>
      <c r="Z3169">
        <v>78</v>
      </c>
      <c r="AA3169">
        <v>6</v>
      </c>
      <c r="AB3169">
        <v>6</v>
      </c>
      <c r="AC3169">
        <v>33</v>
      </c>
    </row>
    <row r="3170" spans="1:29">
      <c r="A3170">
        <v>3515</v>
      </c>
      <c r="B3170" t="s">
        <v>805</v>
      </c>
      <c r="C3170" t="s">
        <v>4840</v>
      </c>
      <c r="J3170" t="s">
        <v>1444</v>
      </c>
      <c r="K3170">
        <v>0</v>
      </c>
      <c r="N3170" t="b">
        <v>1</v>
      </c>
      <c r="O3170" t="b">
        <v>0</v>
      </c>
      <c r="P3170" t="b">
        <v>0</v>
      </c>
      <c r="Q3170">
        <v>9</v>
      </c>
      <c r="R3170">
        <v>1</v>
      </c>
      <c r="S3170">
        <v>1</v>
      </c>
      <c r="T3170">
        <v>5</v>
      </c>
      <c r="U3170" t="b">
        <v>1</v>
      </c>
      <c r="V3170" t="s">
        <v>1090</v>
      </c>
      <c r="W3170" t="s">
        <v>4606</v>
      </c>
      <c r="X3170" t="s">
        <v>15537</v>
      </c>
      <c r="Y3170">
        <v>79</v>
      </c>
      <c r="Z3170">
        <v>79</v>
      </c>
      <c r="AA3170">
        <v>6</v>
      </c>
      <c r="AB3170">
        <v>6</v>
      </c>
      <c r="AC3170">
        <v>33</v>
      </c>
    </row>
    <row r="3171" spans="1:29">
      <c r="A3171">
        <v>3516</v>
      </c>
      <c r="B3171" t="s">
        <v>805</v>
      </c>
      <c r="C3171" t="s">
        <v>4841</v>
      </c>
      <c r="J3171" t="s">
        <v>1444</v>
      </c>
      <c r="K3171">
        <v>0</v>
      </c>
      <c r="N3171" t="b">
        <v>1</v>
      </c>
      <c r="O3171" t="b">
        <v>0</v>
      </c>
      <c r="P3171" t="b">
        <v>0</v>
      </c>
      <c r="Q3171">
        <v>9</v>
      </c>
      <c r="R3171">
        <v>1</v>
      </c>
      <c r="S3171">
        <v>1</v>
      </c>
      <c r="T3171">
        <v>5</v>
      </c>
      <c r="U3171" t="b">
        <v>1</v>
      </c>
      <c r="V3171" t="s">
        <v>1090</v>
      </c>
      <c r="W3171" t="s">
        <v>4606</v>
      </c>
      <c r="X3171" t="s">
        <v>15039</v>
      </c>
      <c r="Y3171">
        <v>80</v>
      </c>
      <c r="Z3171">
        <v>80</v>
      </c>
      <c r="AA3171">
        <v>6</v>
      </c>
      <c r="AB3171">
        <v>6</v>
      </c>
      <c r="AC3171">
        <v>33</v>
      </c>
    </row>
    <row r="3172" spans="1:29">
      <c r="A3172">
        <v>3517</v>
      </c>
      <c r="B3172" t="s">
        <v>805</v>
      </c>
      <c r="C3172" t="s">
        <v>4842</v>
      </c>
      <c r="J3172" t="s">
        <v>1444</v>
      </c>
      <c r="K3172">
        <v>0</v>
      </c>
      <c r="N3172" t="b">
        <v>1</v>
      </c>
      <c r="O3172" t="b">
        <v>0</v>
      </c>
      <c r="P3172" t="b">
        <v>0</v>
      </c>
      <c r="Q3172">
        <v>9</v>
      </c>
      <c r="R3172">
        <v>1</v>
      </c>
      <c r="S3172">
        <v>1</v>
      </c>
      <c r="T3172">
        <v>5</v>
      </c>
      <c r="U3172" t="b">
        <v>1</v>
      </c>
      <c r="V3172" t="s">
        <v>1090</v>
      </c>
      <c r="W3172" t="s">
        <v>4606</v>
      </c>
      <c r="X3172" t="s">
        <v>15040</v>
      </c>
      <c r="Y3172">
        <v>81</v>
      </c>
      <c r="Z3172">
        <v>81</v>
      </c>
      <c r="AA3172">
        <v>6</v>
      </c>
      <c r="AB3172">
        <v>6</v>
      </c>
      <c r="AC3172">
        <v>33</v>
      </c>
    </row>
    <row r="3173" spans="1:29">
      <c r="A3173">
        <v>3518</v>
      </c>
      <c r="B3173" t="s">
        <v>805</v>
      </c>
      <c r="C3173" t="s">
        <v>4843</v>
      </c>
      <c r="J3173" t="s">
        <v>1444</v>
      </c>
      <c r="K3173">
        <v>0</v>
      </c>
      <c r="N3173" t="b">
        <v>1</v>
      </c>
      <c r="O3173" t="b">
        <v>0</v>
      </c>
      <c r="P3173" t="b">
        <v>0</v>
      </c>
      <c r="Q3173">
        <v>9</v>
      </c>
      <c r="R3173">
        <v>1</v>
      </c>
      <c r="S3173">
        <v>1</v>
      </c>
      <c r="T3173">
        <v>5</v>
      </c>
      <c r="U3173" t="b">
        <v>1</v>
      </c>
      <c r="V3173" t="s">
        <v>1090</v>
      </c>
      <c r="W3173" t="s">
        <v>4606</v>
      </c>
      <c r="X3173" t="s">
        <v>15041</v>
      </c>
      <c r="Y3173">
        <v>82</v>
      </c>
      <c r="Z3173">
        <v>82</v>
      </c>
      <c r="AA3173">
        <v>6</v>
      </c>
      <c r="AB3173">
        <v>6</v>
      </c>
      <c r="AC3173">
        <v>33</v>
      </c>
    </row>
    <row r="3174" spans="1:29">
      <c r="A3174">
        <v>3519</v>
      </c>
      <c r="B3174" t="s">
        <v>805</v>
      </c>
      <c r="C3174" t="s">
        <v>4844</v>
      </c>
      <c r="J3174" t="s">
        <v>1444</v>
      </c>
      <c r="K3174">
        <v>0</v>
      </c>
      <c r="N3174" t="b">
        <v>1</v>
      </c>
      <c r="O3174" t="b">
        <v>0</v>
      </c>
      <c r="P3174" t="b">
        <v>0</v>
      </c>
      <c r="Q3174">
        <v>9</v>
      </c>
      <c r="R3174">
        <v>1</v>
      </c>
      <c r="S3174">
        <v>1</v>
      </c>
      <c r="T3174">
        <v>5</v>
      </c>
      <c r="U3174" t="b">
        <v>1</v>
      </c>
      <c r="V3174" t="s">
        <v>1090</v>
      </c>
      <c r="W3174" t="s">
        <v>4606</v>
      </c>
      <c r="X3174" t="s">
        <v>15042</v>
      </c>
      <c r="Y3174">
        <v>83</v>
      </c>
      <c r="Z3174">
        <v>83</v>
      </c>
      <c r="AA3174">
        <v>6</v>
      </c>
      <c r="AB3174">
        <v>6</v>
      </c>
      <c r="AC3174">
        <v>33</v>
      </c>
    </row>
    <row r="3175" spans="1:29">
      <c r="A3175">
        <v>3520</v>
      </c>
      <c r="B3175" t="s">
        <v>805</v>
      </c>
      <c r="C3175" t="s">
        <v>4845</v>
      </c>
      <c r="J3175" t="s">
        <v>1444</v>
      </c>
      <c r="K3175">
        <v>0</v>
      </c>
      <c r="N3175" t="b">
        <v>1</v>
      </c>
      <c r="O3175" t="b">
        <v>0</v>
      </c>
      <c r="P3175" t="b">
        <v>0</v>
      </c>
      <c r="Q3175">
        <v>9</v>
      </c>
      <c r="R3175">
        <v>1</v>
      </c>
      <c r="S3175">
        <v>1</v>
      </c>
      <c r="T3175">
        <v>5</v>
      </c>
      <c r="U3175" t="b">
        <v>1</v>
      </c>
      <c r="V3175" t="s">
        <v>1090</v>
      </c>
      <c r="W3175" t="s">
        <v>4606</v>
      </c>
      <c r="X3175" t="s">
        <v>15043</v>
      </c>
      <c r="Y3175">
        <v>84</v>
      </c>
      <c r="Z3175">
        <v>84</v>
      </c>
      <c r="AA3175">
        <v>6</v>
      </c>
      <c r="AB3175">
        <v>6</v>
      </c>
      <c r="AC3175">
        <v>33</v>
      </c>
    </row>
    <row r="3176" spans="1:29">
      <c r="A3176">
        <v>3521</v>
      </c>
      <c r="B3176" t="s">
        <v>805</v>
      </c>
      <c r="C3176" t="s">
        <v>4846</v>
      </c>
      <c r="J3176" t="s">
        <v>1444</v>
      </c>
      <c r="K3176">
        <v>0</v>
      </c>
      <c r="N3176" t="b">
        <v>1</v>
      </c>
      <c r="O3176" t="b">
        <v>0</v>
      </c>
      <c r="P3176" t="b">
        <v>0</v>
      </c>
      <c r="Q3176">
        <v>9</v>
      </c>
      <c r="R3176">
        <v>1</v>
      </c>
      <c r="S3176">
        <v>1</v>
      </c>
      <c r="T3176">
        <v>5</v>
      </c>
      <c r="U3176" t="b">
        <v>1</v>
      </c>
      <c r="V3176" t="s">
        <v>1090</v>
      </c>
      <c r="W3176" t="s">
        <v>4606</v>
      </c>
      <c r="X3176" t="s">
        <v>15044</v>
      </c>
      <c r="Y3176">
        <v>85</v>
      </c>
      <c r="Z3176">
        <v>85</v>
      </c>
      <c r="AA3176">
        <v>6</v>
      </c>
      <c r="AB3176">
        <v>6</v>
      </c>
      <c r="AC3176">
        <v>33</v>
      </c>
    </row>
    <row r="3177" spans="1:29">
      <c r="A3177">
        <v>3522</v>
      </c>
      <c r="B3177" t="s">
        <v>805</v>
      </c>
      <c r="C3177" t="s">
        <v>4847</v>
      </c>
      <c r="J3177" t="s">
        <v>1444</v>
      </c>
      <c r="K3177">
        <v>0</v>
      </c>
      <c r="N3177" t="b">
        <v>1</v>
      </c>
      <c r="O3177" t="b">
        <v>0</v>
      </c>
      <c r="P3177" t="b">
        <v>0</v>
      </c>
      <c r="Q3177">
        <v>9</v>
      </c>
      <c r="R3177">
        <v>1</v>
      </c>
      <c r="S3177">
        <v>1</v>
      </c>
      <c r="T3177">
        <v>5</v>
      </c>
      <c r="U3177" t="b">
        <v>1</v>
      </c>
      <c r="V3177" t="s">
        <v>1090</v>
      </c>
      <c r="W3177" t="s">
        <v>4606</v>
      </c>
      <c r="X3177" t="s">
        <v>15045</v>
      </c>
      <c r="Y3177">
        <v>86</v>
      </c>
      <c r="Z3177">
        <v>86</v>
      </c>
      <c r="AA3177">
        <v>6</v>
      </c>
      <c r="AB3177">
        <v>6</v>
      </c>
      <c r="AC3177">
        <v>33</v>
      </c>
    </row>
    <row r="3178" spans="1:29">
      <c r="A3178">
        <v>3523</v>
      </c>
      <c r="B3178" t="s">
        <v>805</v>
      </c>
      <c r="C3178" t="s">
        <v>4848</v>
      </c>
      <c r="J3178" t="s">
        <v>1444</v>
      </c>
      <c r="K3178">
        <v>0</v>
      </c>
      <c r="N3178" t="b">
        <v>1</v>
      </c>
      <c r="O3178" t="b">
        <v>0</v>
      </c>
      <c r="P3178" t="b">
        <v>0</v>
      </c>
      <c r="Q3178">
        <v>9</v>
      </c>
      <c r="R3178">
        <v>1</v>
      </c>
      <c r="S3178">
        <v>1</v>
      </c>
      <c r="T3178">
        <v>5</v>
      </c>
      <c r="U3178" t="b">
        <v>1</v>
      </c>
      <c r="V3178" t="s">
        <v>1090</v>
      </c>
      <c r="W3178" t="s">
        <v>4606</v>
      </c>
      <c r="X3178" t="s">
        <v>15046</v>
      </c>
      <c r="Y3178">
        <v>87</v>
      </c>
      <c r="Z3178">
        <v>87</v>
      </c>
      <c r="AA3178">
        <v>6</v>
      </c>
      <c r="AB3178">
        <v>6</v>
      </c>
      <c r="AC3178">
        <v>33</v>
      </c>
    </row>
    <row r="3179" spans="1:29">
      <c r="A3179">
        <v>3524</v>
      </c>
      <c r="B3179" t="s">
        <v>805</v>
      </c>
      <c r="C3179" t="s">
        <v>4849</v>
      </c>
      <c r="J3179" t="s">
        <v>1444</v>
      </c>
      <c r="K3179">
        <v>0</v>
      </c>
      <c r="N3179" t="b">
        <v>1</v>
      </c>
      <c r="O3179" t="b">
        <v>0</v>
      </c>
      <c r="P3179" t="b">
        <v>0</v>
      </c>
      <c r="Q3179">
        <v>9</v>
      </c>
      <c r="R3179">
        <v>1</v>
      </c>
      <c r="S3179">
        <v>1</v>
      </c>
      <c r="T3179">
        <v>5</v>
      </c>
      <c r="U3179" t="b">
        <v>1</v>
      </c>
      <c r="V3179" t="s">
        <v>1090</v>
      </c>
      <c r="W3179" t="s">
        <v>4606</v>
      </c>
      <c r="X3179" t="s">
        <v>15047</v>
      </c>
      <c r="Y3179">
        <v>88</v>
      </c>
      <c r="Z3179">
        <v>88</v>
      </c>
      <c r="AA3179">
        <v>6</v>
      </c>
      <c r="AB3179">
        <v>6</v>
      </c>
      <c r="AC3179">
        <v>33</v>
      </c>
    </row>
    <row r="3180" spans="1:29">
      <c r="A3180">
        <v>3525</v>
      </c>
      <c r="B3180" t="s">
        <v>805</v>
      </c>
      <c r="C3180" t="s">
        <v>4850</v>
      </c>
      <c r="J3180" t="s">
        <v>1444</v>
      </c>
      <c r="K3180">
        <v>0</v>
      </c>
      <c r="N3180" t="b">
        <v>1</v>
      </c>
      <c r="O3180" t="b">
        <v>0</v>
      </c>
      <c r="P3180" t="b">
        <v>0</v>
      </c>
      <c r="Q3180">
        <v>9</v>
      </c>
      <c r="R3180">
        <v>1</v>
      </c>
      <c r="S3180">
        <v>1</v>
      </c>
      <c r="T3180">
        <v>5</v>
      </c>
      <c r="U3180" t="b">
        <v>1</v>
      </c>
      <c r="V3180" t="s">
        <v>1090</v>
      </c>
      <c r="W3180" t="s">
        <v>4606</v>
      </c>
      <c r="X3180" t="s">
        <v>15048</v>
      </c>
      <c r="Y3180">
        <v>89</v>
      </c>
      <c r="Z3180">
        <v>89</v>
      </c>
      <c r="AA3180">
        <v>6</v>
      </c>
      <c r="AB3180">
        <v>6</v>
      </c>
      <c r="AC3180">
        <v>33</v>
      </c>
    </row>
    <row r="3181" spans="1:29">
      <c r="A3181">
        <v>3526</v>
      </c>
      <c r="B3181" t="s">
        <v>805</v>
      </c>
      <c r="C3181" t="s">
        <v>4851</v>
      </c>
      <c r="J3181" t="s">
        <v>1444</v>
      </c>
      <c r="K3181">
        <v>0</v>
      </c>
      <c r="N3181" t="b">
        <v>1</v>
      </c>
      <c r="O3181" t="b">
        <v>0</v>
      </c>
      <c r="P3181" t="b">
        <v>0</v>
      </c>
      <c r="Q3181">
        <v>9</v>
      </c>
      <c r="R3181">
        <v>1</v>
      </c>
      <c r="S3181">
        <v>1</v>
      </c>
      <c r="T3181">
        <v>5</v>
      </c>
      <c r="U3181" t="b">
        <v>1</v>
      </c>
      <c r="V3181" t="s">
        <v>1090</v>
      </c>
      <c r="W3181" t="s">
        <v>4606</v>
      </c>
      <c r="X3181" t="s">
        <v>15049</v>
      </c>
      <c r="Y3181">
        <v>90</v>
      </c>
      <c r="Z3181">
        <v>90</v>
      </c>
      <c r="AA3181">
        <v>6</v>
      </c>
      <c r="AB3181">
        <v>6</v>
      </c>
      <c r="AC3181">
        <v>33</v>
      </c>
    </row>
    <row r="3182" spans="1:29">
      <c r="A3182">
        <v>3527</v>
      </c>
      <c r="B3182" t="s">
        <v>805</v>
      </c>
      <c r="C3182" t="s">
        <v>4852</v>
      </c>
      <c r="J3182" t="s">
        <v>1444</v>
      </c>
      <c r="K3182">
        <v>0</v>
      </c>
      <c r="N3182" t="b">
        <v>1</v>
      </c>
      <c r="O3182" t="b">
        <v>0</v>
      </c>
      <c r="P3182" t="b">
        <v>0</v>
      </c>
      <c r="Q3182">
        <v>9</v>
      </c>
      <c r="R3182">
        <v>1</v>
      </c>
      <c r="S3182">
        <v>1</v>
      </c>
      <c r="T3182">
        <v>5</v>
      </c>
      <c r="U3182" t="b">
        <v>1</v>
      </c>
      <c r="V3182" t="s">
        <v>1090</v>
      </c>
      <c r="W3182" t="s">
        <v>4606</v>
      </c>
      <c r="X3182" t="s">
        <v>15050</v>
      </c>
      <c r="Y3182">
        <v>91</v>
      </c>
      <c r="Z3182">
        <v>91</v>
      </c>
      <c r="AA3182">
        <v>6</v>
      </c>
      <c r="AB3182">
        <v>6</v>
      </c>
      <c r="AC3182">
        <v>33</v>
      </c>
    </row>
    <row r="3183" spans="1:29">
      <c r="A3183">
        <v>3528</v>
      </c>
      <c r="B3183" t="s">
        <v>805</v>
      </c>
      <c r="C3183" t="s">
        <v>4853</v>
      </c>
      <c r="J3183" t="s">
        <v>1444</v>
      </c>
      <c r="K3183">
        <v>0</v>
      </c>
      <c r="N3183" t="b">
        <v>1</v>
      </c>
      <c r="O3183" t="b">
        <v>0</v>
      </c>
      <c r="P3183" t="b">
        <v>0</v>
      </c>
      <c r="Q3183">
        <v>9</v>
      </c>
      <c r="R3183">
        <v>1</v>
      </c>
      <c r="S3183">
        <v>1</v>
      </c>
      <c r="T3183">
        <v>5</v>
      </c>
      <c r="U3183" t="b">
        <v>1</v>
      </c>
      <c r="V3183" t="s">
        <v>1090</v>
      </c>
      <c r="W3183" t="s">
        <v>4606</v>
      </c>
      <c r="X3183" t="s">
        <v>15051</v>
      </c>
      <c r="Y3183">
        <v>92</v>
      </c>
      <c r="Z3183">
        <v>92</v>
      </c>
      <c r="AA3183">
        <v>6</v>
      </c>
      <c r="AB3183">
        <v>6</v>
      </c>
      <c r="AC3183">
        <v>33</v>
      </c>
    </row>
    <row r="3184" spans="1:29">
      <c r="A3184">
        <v>3529</v>
      </c>
      <c r="B3184" t="s">
        <v>805</v>
      </c>
      <c r="C3184" t="s">
        <v>4854</v>
      </c>
      <c r="J3184" t="s">
        <v>1444</v>
      </c>
      <c r="K3184">
        <v>0</v>
      </c>
      <c r="N3184" t="b">
        <v>1</v>
      </c>
      <c r="O3184" t="b">
        <v>0</v>
      </c>
      <c r="P3184" t="b">
        <v>0</v>
      </c>
      <c r="Q3184">
        <v>9</v>
      </c>
      <c r="R3184">
        <v>1</v>
      </c>
      <c r="S3184">
        <v>1</v>
      </c>
      <c r="T3184">
        <v>5</v>
      </c>
      <c r="U3184" t="b">
        <v>1</v>
      </c>
      <c r="V3184" t="s">
        <v>1090</v>
      </c>
      <c r="W3184" t="s">
        <v>4606</v>
      </c>
      <c r="X3184" t="s">
        <v>15052</v>
      </c>
      <c r="Y3184">
        <v>93</v>
      </c>
      <c r="Z3184">
        <v>93</v>
      </c>
      <c r="AA3184">
        <v>6</v>
      </c>
      <c r="AB3184">
        <v>6</v>
      </c>
      <c r="AC3184">
        <v>33</v>
      </c>
    </row>
    <row r="3185" spans="1:29">
      <c r="A3185">
        <v>3537</v>
      </c>
      <c r="B3185" t="s">
        <v>805</v>
      </c>
      <c r="C3185" t="s">
        <v>4855</v>
      </c>
      <c r="J3185" t="s">
        <v>1462</v>
      </c>
      <c r="K3185">
        <v>0</v>
      </c>
      <c r="N3185" t="b">
        <v>1</v>
      </c>
      <c r="O3185" t="b">
        <v>0</v>
      </c>
      <c r="P3185" t="b">
        <v>0</v>
      </c>
      <c r="Q3185">
        <v>9</v>
      </c>
      <c r="R3185">
        <v>1</v>
      </c>
      <c r="S3185">
        <v>1</v>
      </c>
      <c r="T3185">
        <v>5</v>
      </c>
      <c r="U3185" t="b">
        <v>1</v>
      </c>
      <c r="V3185" t="s">
        <v>1090</v>
      </c>
      <c r="W3185" t="s">
        <v>4606</v>
      </c>
      <c r="X3185" t="s">
        <v>14910</v>
      </c>
      <c r="Y3185">
        <v>69</v>
      </c>
      <c r="Z3185">
        <v>69</v>
      </c>
      <c r="AA3185">
        <v>7</v>
      </c>
      <c r="AB3185">
        <v>7</v>
      </c>
      <c r="AC3185">
        <v>33</v>
      </c>
    </row>
    <row r="3186" spans="1:29">
      <c r="A3186">
        <v>3538</v>
      </c>
      <c r="B3186" t="s">
        <v>805</v>
      </c>
      <c r="C3186" t="s">
        <v>4856</v>
      </c>
      <c r="J3186" t="s">
        <v>1462</v>
      </c>
      <c r="K3186">
        <v>0</v>
      </c>
      <c r="N3186" t="b">
        <v>1</v>
      </c>
      <c r="O3186" t="b">
        <v>0</v>
      </c>
      <c r="P3186" t="b">
        <v>0</v>
      </c>
      <c r="Q3186">
        <v>9</v>
      </c>
      <c r="R3186">
        <v>1</v>
      </c>
      <c r="S3186">
        <v>1</v>
      </c>
      <c r="T3186">
        <v>5</v>
      </c>
      <c r="U3186" t="b">
        <v>1</v>
      </c>
      <c r="V3186" t="s">
        <v>1090</v>
      </c>
      <c r="W3186" t="s">
        <v>4606</v>
      </c>
      <c r="X3186" t="s">
        <v>14911</v>
      </c>
      <c r="Y3186">
        <v>70</v>
      </c>
      <c r="Z3186">
        <v>70</v>
      </c>
      <c r="AA3186">
        <v>7</v>
      </c>
      <c r="AB3186">
        <v>7</v>
      </c>
      <c r="AC3186">
        <v>33</v>
      </c>
    </row>
    <row r="3187" spans="1:29">
      <c r="A3187">
        <v>3539</v>
      </c>
      <c r="B3187" t="s">
        <v>805</v>
      </c>
      <c r="C3187" t="s">
        <v>4857</v>
      </c>
      <c r="J3187" t="s">
        <v>1462</v>
      </c>
      <c r="K3187">
        <v>0</v>
      </c>
      <c r="N3187" t="b">
        <v>1</v>
      </c>
      <c r="O3187" t="b">
        <v>0</v>
      </c>
      <c r="P3187" t="b">
        <v>0</v>
      </c>
      <c r="Q3187">
        <v>9</v>
      </c>
      <c r="R3187">
        <v>1</v>
      </c>
      <c r="S3187">
        <v>1</v>
      </c>
      <c r="T3187">
        <v>5</v>
      </c>
      <c r="U3187" t="b">
        <v>1</v>
      </c>
      <c r="V3187" t="s">
        <v>1090</v>
      </c>
      <c r="W3187" t="s">
        <v>4606</v>
      </c>
      <c r="X3187" t="s">
        <v>14912</v>
      </c>
      <c r="Y3187">
        <v>71</v>
      </c>
      <c r="Z3187">
        <v>71</v>
      </c>
      <c r="AA3187">
        <v>7</v>
      </c>
      <c r="AB3187">
        <v>7</v>
      </c>
      <c r="AC3187">
        <v>33</v>
      </c>
    </row>
    <row r="3188" spans="1:29">
      <c r="A3188">
        <v>3540</v>
      </c>
      <c r="B3188" t="s">
        <v>805</v>
      </c>
      <c r="C3188" t="s">
        <v>4858</v>
      </c>
      <c r="J3188" t="s">
        <v>1462</v>
      </c>
      <c r="K3188">
        <v>0</v>
      </c>
      <c r="N3188" t="b">
        <v>1</v>
      </c>
      <c r="O3188" t="b">
        <v>0</v>
      </c>
      <c r="P3188" t="b">
        <v>0</v>
      </c>
      <c r="Q3188">
        <v>9</v>
      </c>
      <c r="R3188">
        <v>1</v>
      </c>
      <c r="S3188">
        <v>1</v>
      </c>
      <c r="T3188">
        <v>5</v>
      </c>
      <c r="U3188" t="b">
        <v>1</v>
      </c>
      <c r="V3188" t="s">
        <v>1090</v>
      </c>
      <c r="W3188" t="s">
        <v>4606</v>
      </c>
      <c r="X3188" t="s">
        <v>14913</v>
      </c>
      <c r="Y3188">
        <v>72</v>
      </c>
      <c r="Z3188">
        <v>72</v>
      </c>
      <c r="AA3188">
        <v>7</v>
      </c>
      <c r="AB3188">
        <v>7</v>
      </c>
      <c r="AC3188">
        <v>33</v>
      </c>
    </row>
    <row r="3189" spans="1:29">
      <c r="A3189">
        <v>3541</v>
      </c>
      <c r="B3189" t="s">
        <v>805</v>
      </c>
      <c r="C3189" t="s">
        <v>4859</v>
      </c>
      <c r="J3189" t="s">
        <v>1462</v>
      </c>
      <c r="K3189">
        <v>0</v>
      </c>
      <c r="N3189" t="b">
        <v>1</v>
      </c>
      <c r="O3189" t="b">
        <v>0</v>
      </c>
      <c r="P3189" t="b">
        <v>0</v>
      </c>
      <c r="Q3189">
        <v>9</v>
      </c>
      <c r="R3189">
        <v>1</v>
      </c>
      <c r="S3189">
        <v>1</v>
      </c>
      <c r="T3189">
        <v>5</v>
      </c>
      <c r="U3189" t="b">
        <v>1</v>
      </c>
      <c r="V3189" t="s">
        <v>1090</v>
      </c>
      <c r="W3189" t="s">
        <v>4606</v>
      </c>
      <c r="X3189" t="s">
        <v>14914</v>
      </c>
      <c r="Y3189">
        <v>73</v>
      </c>
      <c r="Z3189">
        <v>73</v>
      </c>
      <c r="AA3189">
        <v>7</v>
      </c>
      <c r="AB3189">
        <v>7</v>
      </c>
      <c r="AC3189">
        <v>33</v>
      </c>
    </row>
    <row r="3190" spans="1:29">
      <c r="A3190">
        <v>3542</v>
      </c>
      <c r="B3190" t="s">
        <v>805</v>
      </c>
      <c r="C3190" t="s">
        <v>4860</v>
      </c>
      <c r="J3190" t="s">
        <v>1462</v>
      </c>
      <c r="K3190">
        <v>0</v>
      </c>
      <c r="N3190" t="b">
        <v>1</v>
      </c>
      <c r="O3190" t="b">
        <v>0</v>
      </c>
      <c r="P3190" t="b">
        <v>0</v>
      </c>
      <c r="Q3190">
        <v>9</v>
      </c>
      <c r="R3190">
        <v>1</v>
      </c>
      <c r="S3190">
        <v>1</v>
      </c>
      <c r="T3190">
        <v>5</v>
      </c>
      <c r="U3190" t="b">
        <v>1</v>
      </c>
      <c r="V3190" t="s">
        <v>1090</v>
      </c>
      <c r="W3190" t="s">
        <v>4606</v>
      </c>
      <c r="X3190" t="s">
        <v>14915</v>
      </c>
      <c r="Y3190">
        <v>74</v>
      </c>
      <c r="Z3190">
        <v>74</v>
      </c>
      <c r="AA3190">
        <v>7</v>
      </c>
      <c r="AB3190">
        <v>7</v>
      </c>
      <c r="AC3190">
        <v>33</v>
      </c>
    </row>
    <row r="3191" spans="1:29">
      <c r="A3191">
        <v>3543</v>
      </c>
      <c r="B3191" t="s">
        <v>805</v>
      </c>
      <c r="C3191" t="s">
        <v>4861</v>
      </c>
      <c r="J3191" t="s">
        <v>1462</v>
      </c>
      <c r="K3191">
        <v>0</v>
      </c>
      <c r="N3191" t="b">
        <v>1</v>
      </c>
      <c r="O3191" t="b">
        <v>0</v>
      </c>
      <c r="P3191" t="b">
        <v>0</v>
      </c>
      <c r="Q3191">
        <v>9</v>
      </c>
      <c r="R3191">
        <v>1</v>
      </c>
      <c r="S3191">
        <v>1</v>
      </c>
      <c r="T3191">
        <v>5</v>
      </c>
      <c r="U3191" t="b">
        <v>1</v>
      </c>
      <c r="V3191" t="s">
        <v>1090</v>
      </c>
      <c r="W3191" t="s">
        <v>4606</v>
      </c>
      <c r="X3191" t="s">
        <v>14916</v>
      </c>
      <c r="Y3191">
        <v>75</v>
      </c>
      <c r="Z3191">
        <v>75</v>
      </c>
      <c r="AA3191">
        <v>7</v>
      </c>
      <c r="AB3191">
        <v>7</v>
      </c>
      <c r="AC3191">
        <v>33</v>
      </c>
    </row>
    <row r="3192" spans="1:29">
      <c r="A3192">
        <v>3544</v>
      </c>
      <c r="B3192" t="s">
        <v>805</v>
      </c>
      <c r="C3192" t="s">
        <v>4862</v>
      </c>
      <c r="J3192" t="s">
        <v>1462</v>
      </c>
      <c r="K3192">
        <v>0</v>
      </c>
      <c r="N3192" t="b">
        <v>1</v>
      </c>
      <c r="O3192" t="b">
        <v>0</v>
      </c>
      <c r="P3192" t="b">
        <v>0</v>
      </c>
      <c r="Q3192">
        <v>9</v>
      </c>
      <c r="R3192">
        <v>1</v>
      </c>
      <c r="S3192">
        <v>1</v>
      </c>
      <c r="T3192">
        <v>5</v>
      </c>
      <c r="U3192" t="b">
        <v>1</v>
      </c>
      <c r="V3192" t="s">
        <v>1090</v>
      </c>
      <c r="W3192" t="s">
        <v>4606</v>
      </c>
      <c r="X3192" t="s">
        <v>14917</v>
      </c>
      <c r="Y3192">
        <v>76</v>
      </c>
      <c r="Z3192">
        <v>76</v>
      </c>
      <c r="AA3192">
        <v>7</v>
      </c>
      <c r="AB3192">
        <v>7</v>
      </c>
      <c r="AC3192">
        <v>33</v>
      </c>
    </row>
    <row r="3193" spans="1:29">
      <c r="A3193">
        <v>3545</v>
      </c>
      <c r="B3193" t="s">
        <v>805</v>
      </c>
      <c r="C3193" t="s">
        <v>4863</v>
      </c>
      <c r="J3193" t="s">
        <v>1462</v>
      </c>
      <c r="K3193">
        <v>0</v>
      </c>
      <c r="N3193" t="b">
        <v>1</v>
      </c>
      <c r="O3193" t="b">
        <v>0</v>
      </c>
      <c r="P3193" t="b">
        <v>0</v>
      </c>
      <c r="Q3193">
        <v>9</v>
      </c>
      <c r="R3193">
        <v>1</v>
      </c>
      <c r="S3193">
        <v>1</v>
      </c>
      <c r="T3193">
        <v>5</v>
      </c>
      <c r="U3193" t="b">
        <v>1</v>
      </c>
      <c r="V3193" t="s">
        <v>1090</v>
      </c>
      <c r="W3193" t="s">
        <v>4606</v>
      </c>
      <c r="X3193" t="s">
        <v>14942</v>
      </c>
      <c r="Y3193">
        <v>77</v>
      </c>
      <c r="Z3193">
        <v>77</v>
      </c>
      <c r="AA3193">
        <v>7</v>
      </c>
      <c r="AB3193">
        <v>7</v>
      </c>
      <c r="AC3193">
        <v>33</v>
      </c>
    </row>
    <row r="3194" spans="1:29">
      <c r="A3194">
        <v>3546</v>
      </c>
      <c r="B3194" t="s">
        <v>805</v>
      </c>
      <c r="C3194" t="s">
        <v>4864</v>
      </c>
      <c r="J3194" t="s">
        <v>1462</v>
      </c>
      <c r="K3194">
        <v>0</v>
      </c>
      <c r="N3194" t="b">
        <v>1</v>
      </c>
      <c r="O3194" t="b">
        <v>0</v>
      </c>
      <c r="P3194" t="b">
        <v>0</v>
      </c>
      <c r="Q3194">
        <v>9</v>
      </c>
      <c r="R3194">
        <v>1</v>
      </c>
      <c r="S3194">
        <v>1</v>
      </c>
      <c r="T3194">
        <v>5</v>
      </c>
      <c r="U3194" t="b">
        <v>1</v>
      </c>
      <c r="V3194" t="s">
        <v>1090</v>
      </c>
      <c r="W3194" t="s">
        <v>4606</v>
      </c>
      <c r="X3194" t="s">
        <v>14947</v>
      </c>
      <c r="Y3194">
        <v>78</v>
      </c>
      <c r="Z3194">
        <v>78</v>
      </c>
      <c r="AA3194">
        <v>7</v>
      </c>
      <c r="AB3194">
        <v>7</v>
      </c>
      <c r="AC3194">
        <v>33</v>
      </c>
    </row>
    <row r="3195" spans="1:29">
      <c r="A3195">
        <v>3547</v>
      </c>
      <c r="B3195" t="s">
        <v>805</v>
      </c>
      <c r="C3195" t="s">
        <v>4865</v>
      </c>
      <c r="J3195" t="s">
        <v>1462</v>
      </c>
      <c r="K3195">
        <v>0</v>
      </c>
      <c r="N3195" t="b">
        <v>1</v>
      </c>
      <c r="O3195" t="b">
        <v>0</v>
      </c>
      <c r="P3195" t="b">
        <v>0</v>
      </c>
      <c r="Q3195">
        <v>9</v>
      </c>
      <c r="R3195">
        <v>1</v>
      </c>
      <c r="S3195">
        <v>1</v>
      </c>
      <c r="T3195">
        <v>5</v>
      </c>
      <c r="U3195" t="b">
        <v>1</v>
      </c>
      <c r="V3195" t="s">
        <v>1090</v>
      </c>
      <c r="W3195" t="s">
        <v>4606</v>
      </c>
      <c r="X3195" t="s">
        <v>15673</v>
      </c>
      <c r="Y3195">
        <v>79</v>
      </c>
      <c r="Z3195">
        <v>79</v>
      </c>
      <c r="AA3195">
        <v>7</v>
      </c>
      <c r="AB3195">
        <v>7</v>
      </c>
      <c r="AC3195">
        <v>33</v>
      </c>
    </row>
    <row r="3196" spans="1:29">
      <c r="A3196">
        <v>3548</v>
      </c>
      <c r="B3196" t="s">
        <v>805</v>
      </c>
      <c r="C3196" t="s">
        <v>4866</v>
      </c>
      <c r="J3196" t="s">
        <v>1462</v>
      </c>
      <c r="K3196">
        <v>0</v>
      </c>
      <c r="N3196" t="b">
        <v>1</v>
      </c>
      <c r="O3196" t="b">
        <v>0</v>
      </c>
      <c r="P3196" t="b">
        <v>0</v>
      </c>
      <c r="Q3196">
        <v>9</v>
      </c>
      <c r="R3196">
        <v>1</v>
      </c>
      <c r="S3196">
        <v>1</v>
      </c>
      <c r="T3196">
        <v>5</v>
      </c>
      <c r="U3196" t="b">
        <v>1</v>
      </c>
      <c r="V3196" t="s">
        <v>1090</v>
      </c>
      <c r="W3196" t="s">
        <v>4606</v>
      </c>
      <c r="X3196" t="s">
        <v>15089</v>
      </c>
      <c r="Y3196">
        <v>80</v>
      </c>
      <c r="Z3196">
        <v>80</v>
      </c>
      <c r="AA3196">
        <v>7</v>
      </c>
      <c r="AB3196">
        <v>7</v>
      </c>
      <c r="AC3196">
        <v>33</v>
      </c>
    </row>
    <row r="3197" spans="1:29">
      <c r="A3197">
        <v>3549</v>
      </c>
      <c r="B3197" t="s">
        <v>805</v>
      </c>
      <c r="C3197" t="s">
        <v>4867</v>
      </c>
      <c r="J3197" t="s">
        <v>1462</v>
      </c>
      <c r="K3197">
        <v>0</v>
      </c>
      <c r="N3197" t="b">
        <v>1</v>
      </c>
      <c r="O3197" t="b">
        <v>0</v>
      </c>
      <c r="P3197" t="b">
        <v>0</v>
      </c>
      <c r="Q3197">
        <v>9</v>
      </c>
      <c r="R3197">
        <v>1</v>
      </c>
      <c r="S3197">
        <v>1</v>
      </c>
      <c r="T3197">
        <v>5</v>
      </c>
      <c r="U3197" t="b">
        <v>1</v>
      </c>
      <c r="V3197" t="s">
        <v>1090</v>
      </c>
      <c r="W3197" t="s">
        <v>4606</v>
      </c>
      <c r="X3197" t="s">
        <v>15090</v>
      </c>
      <c r="Y3197">
        <v>81</v>
      </c>
      <c r="Z3197">
        <v>81</v>
      </c>
      <c r="AA3197">
        <v>7</v>
      </c>
      <c r="AB3197">
        <v>7</v>
      </c>
      <c r="AC3197">
        <v>33</v>
      </c>
    </row>
    <row r="3198" spans="1:29">
      <c r="A3198">
        <v>3550</v>
      </c>
      <c r="B3198" t="s">
        <v>805</v>
      </c>
      <c r="C3198" t="s">
        <v>4868</v>
      </c>
      <c r="J3198" t="s">
        <v>1462</v>
      </c>
      <c r="K3198">
        <v>0</v>
      </c>
      <c r="N3198" t="b">
        <v>1</v>
      </c>
      <c r="O3198" t="b">
        <v>0</v>
      </c>
      <c r="P3198" t="b">
        <v>0</v>
      </c>
      <c r="Q3198">
        <v>9</v>
      </c>
      <c r="R3198">
        <v>1</v>
      </c>
      <c r="S3198">
        <v>1</v>
      </c>
      <c r="T3198">
        <v>5</v>
      </c>
      <c r="U3198" t="b">
        <v>1</v>
      </c>
      <c r="V3198" t="s">
        <v>1090</v>
      </c>
      <c r="W3198" t="s">
        <v>4606</v>
      </c>
      <c r="X3198" t="s">
        <v>15091</v>
      </c>
      <c r="Y3198">
        <v>82</v>
      </c>
      <c r="Z3198">
        <v>82</v>
      </c>
      <c r="AA3198">
        <v>7</v>
      </c>
      <c r="AB3198">
        <v>7</v>
      </c>
      <c r="AC3198">
        <v>33</v>
      </c>
    </row>
    <row r="3199" spans="1:29">
      <c r="A3199">
        <v>3551</v>
      </c>
      <c r="B3199" t="s">
        <v>805</v>
      </c>
      <c r="C3199" t="s">
        <v>4869</v>
      </c>
      <c r="J3199" t="s">
        <v>1462</v>
      </c>
      <c r="K3199">
        <v>0</v>
      </c>
      <c r="N3199" t="b">
        <v>1</v>
      </c>
      <c r="O3199" t="b">
        <v>0</v>
      </c>
      <c r="P3199" t="b">
        <v>0</v>
      </c>
      <c r="Q3199">
        <v>9</v>
      </c>
      <c r="R3199">
        <v>1</v>
      </c>
      <c r="S3199">
        <v>1</v>
      </c>
      <c r="T3199">
        <v>5</v>
      </c>
      <c r="U3199" t="b">
        <v>1</v>
      </c>
      <c r="V3199" t="s">
        <v>1090</v>
      </c>
      <c r="W3199" t="s">
        <v>4606</v>
      </c>
      <c r="X3199" t="s">
        <v>15092</v>
      </c>
      <c r="Y3199">
        <v>83</v>
      </c>
      <c r="Z3199">
        <v>83</v>
      </c>
      <c r="AA3199">
        <v>7</v>
      </c>
      <c r="AB3199">
        <v>7</v>
      </c>
      <c r="AC3199">
        <v>33</v>
      </c>
    </row>
    <row r="3200" spans="1:29">
      <c r="A3200">
        <v>3552</v>
      </c>
      <c r="B3200" t="s">
        <v>805</v>
      </c>
      <c r="C3200" t="s">
        <v>4870</v>
      </c>
      <c r="J3200" t="s">
        <v>1462</v>
      </c>
      <c r="K3200">
        <v>0</v>
      </c>
      <c r="N3200" t="b">
        <v>1</v>
      </c>
      <c r="O3200" t="b">
        <v>0</v>
      </c>
      <c r="P3200" t="b">
        <v>0</v>
      </c>
      <c r="Q3200">
        <v>9</v>
      </c>
      <c r="R3200">
        <v>1</v>
      </c>
      <c r="S3200">
        <v>1</v>
      </c>
      <c r="T3200">
        <v>5</v>
      </c>
      <c r="U3200" t="b">
        <v>1</v>
      </c>
      <c r="V3200" t="s">
        <v>1090</v>
      </c>
      <c r="W3200" t="s">
        <v>4606</v>
      </c>
      <c r="X3200" t="s">
        <v>15093</v>
      </c>
      <c r="Y3200">
        <v>84</v>
      </c>
      <c r="Z3200">
        <v>84</v>
      </c>
      <c r="AA3200">
        <v>7</v>
      </c>
      <c r="AB3200">
        <v>7</v>
      </c>
      <c r="AC3200">
        <v>33</v>
      </c>
    </row>
    <row r="3201" spans="1:29">
      <c r="A3201">
        <v>3553</v>
      </c>
      <c r="B3201" t="s">
        <v>805</v>
      </c>
      <c r="C3201" t="s">
        <v>4871</v>
      </c>
      <c r="J3201" t="s">
        <v>1462</v>
      </c>
      <c r="K3201">
        <v>0</v>
      </c>
      <c r="N3201" t="b">
        <v>1</v>
      </c>
      <c r="O3201" t="b">
        <v>0</v>
      </c>
      <c r="P3201" t="b">
        <v>0</v>
      </c>
      <c r="Q3201">
        <v>9</v>
      </c>
      <c r="R3201">
        <v>1</v>
      </c>
      <c r="S3201">
        <v>1</v>
      </c>
      <c r="T3201">
        <v>5</v>
      </c>
      <c r="U3201" t="b">
        <v>1</v>
      </c>
      <c r="V3201" t="s">
        <v>1090</v>
      </c>
      <c r="W3201" t="s">
        <v>4606</v>
      </c>
      <c r="X3201" t="s">
        <v>15094</v>
      </c>
      <c r="Y3201">
        <v>85</v>
      </c>
      <c r="Z3201">
        <v>85</v>
      </c>
      <c r="AA3201">
        <v>7</v>
      </c>
      <c r="AB3201">
        <v>7</v>
      </c>
      <c r="AC3201">
        <v>33</v>
      </c>
    </row>
    <row r="3202" spans="1:29">
      <c r="A3202">
        <v>3554</v>
      </c>
      <c r="B3202" t="s">
        <v>805</v>
      </c>
      <c r="C3202" t="s">
        <v>4872</v>
      </c>
      <c r="J3202" t="s">
        <v>1462</v>
      </c>
      <c r="K3202">
        <v>0</v>
      </c>
      <c r="N3202" t="b">
        <v>1</v>
      </c>
      <c r="O3202" t="b">
        <v>0</v>
      </c>
      <c r="P3202" t="b">
        <v>0</v>
      </c>
      <c r="Q3202">
        <v>9</v>
      </c>
      <c r="R3202">
        <v>1</v>
      </c>
      <c r="S3202">
        <v>1</v>
      </c>
      <c r="T3202">
        <v>5</v>
      </c>
      <c r="U3202" t="b">
        <v>1</v>
      </c>
      <c r="V3202" t="s">
        <v>1090</v>
      </c>
      <c r="W3202" t="s">
        <v>4606</v>
      </c>
      <c r="X3202" t="s">
        <v>15095</v>
      </c>
      <c r="Y3202">
        <v>86</v>
      </c>
      <c r="Z3202">
        <v>86</v>
      </c>
      <c r="AA3202">
        <v>7</v>
      </c>
      <c r="AB3202">
        <v>7</v>
      </c>
      <c r="AC3202">
        <v>33</v>
      </c>
    </row>
    <row r="3203" spans="1:29">
      <c r="A3203">
        <v>3555</v>
      </c>
      <c r="B3203" t="s">
        <v>805</v>
      </c>
      <c r="C3203" t="s">
        <v>4873</v>
      </c>
      <c r="J3203" t="s">
        <v>1462</v>
      </c>
      <c r="K3203">
        <v>0</v>
      </c>
      <c r="N3203" t="b">
        <v>1</v>
      </c>
      <c r="O3203" t="b">
        <v>0</v>
      </c>
      <c r="P3203" t="b">
        <v>0</v>
      </c>
      <c r="Q3203">
        <v>9</v>
      </c>
      <c r="R3203">
        <v>1</v>
      </c>
      <c r="S3203">
        <v>1</v>
      </c>
      <c r="T3203">
        <v>5</v>
      </c>
      <c r="U3203" t="b">
        <v>1</v>
      </c>
      <c r="V3203" t="s">
        <v>1090</v>
      </c>
      <c r="W3203" t="s">
        <v>4606</v>
      </c>
      <c r="X3203" t="s">
        <v>15096</v>
      </c>
      <c r="Y3203">
        <v>87</v>
      </c>
      <c r="Z3203">
        <v>87</v>
      </c>
      <c r="AA3203">
        <v>7</v>
      </c>
      <c r="AB3203">
        <v>7</v>
      </c>
      <c r="AC3203">
        <v>33</v>
      </c>
    </row>
    <row r="3204" spans="1:29">
      <c r="A3204">
        <v>3556</v>
      </c>
      <c r="B3204" t="s">
        <v>805</v>
      </c>
      <c r="C3204" t="s">
        <v>4874</v>
      </c>
      <c r="J3204" t="s">
        <v>1462</v>
      </c>
      <c r="K3204">
        <v>0</v>
      </c>
      <c r="N3204" t="b">
        <v>1</v>
      </c>
      <c r="O3204" t="b">
        <v>0</v>
      </c>
      <c r="P3204" t="b">
        <v>0</v>
      </c>
      <c r="Q3204">
        <v>9</v>
      </c>
      <c r="R3204">
        <v>1</v>
      </c>
      <c r="S3204">
        <v>1</v>
      </c>
      <c r="T3204">
        <v>5</v>
      </c>
      <c r="U3204" t="b">
        <v>1</v>
      </c>
      <c r="V3204" t="s">
        <v>1090</v>
      </c>
      <c r="W3204" t="s">
        <v>4606</v>
      </c>
      <c r="X3204" t="s">
        <v>15097</v>
      </c>
      <c r="Y3204">
        <v>88</v>
      </c>
      <c r="Z3204">
        <v>88</v>
      </c>
      <c r="AA3204">
        <v>7</v>
      </c>
      <c r="AB3204">
        <v>7</v>
      </c>
      <c r="AC3204">
        <v>33</v>
      </c>
    </row>
    <row r="3205" spans="1:29">
      <c r="A3205">
        <v>3557</v>
      </c>
      <c r="B3205" t="s">
        <v>805</v>
      </c>
      <c r="C3205" t="s">
        <v>4875</v>
      </c>
      <c r="J3205" t="s">
        <v>1462</v>
      </c>
      <c r="K3205">
        <v>0</v>
      </c>
      <c r="N3205" t="b">
        <v>1</v>
      </c>
      <c r="O3205" t="b">
        <v>0</v>
      </c>
      <c r="P3205" t="b">
        <v>0</v>
      </c>
      <c r="Q3205">
        <v>9</v>
      </c>
      <c r="R3205">
        <v>1</v>
      </c>
      <c r="S3205">
        <v>1</v>
      </c>
      <c r="T3205">
        <v>5</v>
      </c>
      <c r="U3205" t="b">
        <v>1</v>
      </c>
      <c r="V3205" t="s">
        <v>1090</v>
      </c>
      <c r="W3205" t="s">
        <v>4606</v>
      </c>
      <c r="X3205" t="s">
        <v>15098</v>
      </c>
      <c r="Y3205">
        <v>89</v>
      </c>
      <c r="Z3205">
        <v>89</v>
      </c>
      <c r="AA3205">
        <v>7</v>
      </c>
      <c r="AB3205">
        <v>7</v>
      </c>
      <c r="AC3205">
        <v>33</v>
      </c>
    </row>
    <row r="3206" spans="1:29">
      <c r="A3206">
        <v>3558</v>
      </c>
      <c r="B3206" t="s">
        <v>805</v>
      </c>
      <c r="C3206" t="s">
        <v>4876</v>
      </c>
      <c r="J3206" t="s">
        <v>1462</v>
      </c>
      <c r="K3206">
        <v>0</v>
      </c>
      <c r="N3206" t="b">
        <v>1</v>
      </c>
      <c r="O3206" t="b">
        <v>0</v>
      </c>
      <c r="P3206" t="b">
        <v>0</v>
      </c>
      <c r="Q3206">
        <v>9</v>
      </c>
      <c r="R3206">
        <v>1</v>
      </c>
      <c r="S3206">
        <v>1</v>
      </c>
      <c r="T3206">
        <v>5</v>
      </c>
      <c r="U3206" t="b">
        <v>1</v>
      </c>
      <c r="V3206" t="s">
        <v>1090</v>
      </c>
      <c r="W3206" t="s">
        <v>4606</v>
      </c>
      <c r="X3206" t="s">
        <v>15099</v>
      </c>
      <c r="Y3206">
        <v>90</v>
      </c>
      <c r="Z3206">
        <v>90</v>
      </c>
      <c r="AA3206">
        <v>7</v>
      </c>
      <c r="AB3206">
        <v>7</v>
      </c>
      <c r="AC3206">
        <v>33</v>
      </c>
    </row>
    <row r="3207" spans="1:29">
      <c r="A3207">
        <v>3559</v>
      </c>
      <c r="B3207" t="s">
        <v>805</v>
      </c>
      <c r="C3207" t="s">
        <v>4877</v>
      </c>
      <c r="J3207" t="s">
        <v>1462</v>
      </c>
      <c r="K3207">
        <v>0</v>
      </c>
      <c r="N3207" t="b">
        <v>1</v>
      </c>
      <c r="O3207" t="b">
        <v>0</v>
      </c>
      <c r="P3207" t="b">
        <v>0</v>
      </c>
      <c r="Q3207">
        <v>9</v>
      </c>
      <c r="R3207">
        <v>1</v>
      </c>
      <c r="S3207">
        <v>1</v>
      </c>
      <c r="T3207">
        <v>5</v>
      </c>
      <c r="U3207" t="b">
        <v>1</v>
      </c>
      <c r="V3207" t="s">
        <v>1090</v>
      </c>
      <c r="W3207" t="s">
        <v>4606</v>
      </c>
      <c r="X3207" t="s">
        <v>15100</v>
      </c>
      <c r="Y3207">
        <v>91</v>
      </c>
      <c r="Z3207">
        <v>91</v>
      </c>
      <c r="AA3207">
        <v>7</v>
      </c>
      <c r="AB3207">
        <v>7</v>
      </c>
      <c r="AC3207">
        <v>33</v>
      </c>
    </row>
    <row r="3208" spans="1:29">
      <c r="A3208">
        <v>3560</v>
      </c>
      <c r="B3208" t="s">
        <v>805</v>
      </c>
      <c r="C3208" t="s">
        <v>4878</v>
      </c>
      <c r="J3208" t="s">
        <v>1462</v>
      </c>
      <c r="K3208">
        <v>0</v>
      </c>
      <c r="N3208" t="b">
        <v>1</v>
      </c>
      <c r="O3208" t="b">
        <v>0</v>
      </c>
      <c r="P3208" t="b">
        <v>0</v>
      </c>
      <c r="Q3208">
        <v>9</v>
      </c>
      <c r="R3208">
        <v>1</v>
      </c>
      <c r="S3208">
        <v>1</v>
      </c>
      <c r="T3208">
        <v>5</v>
      </c>
      <c r="U3208" t="b">
        <v>1</v>
      </c>
      <c r="V3208" t="s">
        <v>1090</v>
      </c>
      <c r="W3208" t="s">
        <v>4606</v>
      </c>
      <c r="X3208" t="s">
        <v>15101</v>
      </c>
      <c r="Y3208">
        <v>92</v>
      </c>
      <c r="Z3208">
        <v>92</v>
      </c>
      <c r="AA3208">
        <v>7</v>
      </c>
      <c r="AB3208">
        <v>7</v>
      </c>
      <c r="AC3208">
        <v>33</v>
      </c>
    </row>
    <row r="3209" spans="1:29">
      <c r="A3209">
        <v>3561</v>
      </c>
      <c r="B3209" t="s">
        <v>805</v>
      </c>
      <c r="C3209" t="s">
        <v>4879</v>
      </c>
      <c r="J3209" t="s">
        <v>1462</v>
      </c>
      <c r="K3209">
        <v>0</v>
      </c>
      <c r="N3209" t="b">
        <v>1</v>
      </c>
      <c r="O3209" t="b">
        <v>0</v>
      </c>
      <c r="P3209" t="b">
        <v>0</v>
      </c>
      <c r="Q3209">
        <v>9</v>
      </c>
      <c r="R3209">
        <v>1</v>
      </c>
      <c r="S3209">
        <v>1</v>
      </c>
      <c r="T3209">
        <v>5</v>
      </c>
      <c r="U3209" t="b">
        <v>1</v>
      </c>
      <c r="V3209" t="s">
        <v>1090</v>
      </c>
      <c r="W3209" t="s">
        <v>4606</v>
      </c>
      <c r="X3209" t="s">
        <v>15102</v>
      </c>
      <c r="Y3209">
        <v>93</v>
      </c>
      <c r="Z3209">
        <v>93</v>
      </c>
      <c r="AA3209">
        <v>7</v>
      </c>
      <c r="AB3209">
        <v>7</v>
      </c>
      <c r="AC3209">
        <v>33</v>
      </c>
    </row>
    <row r="3210" spans="1:29">
      <c r="A3210">
        <v>3569</v>
      </c>
      <c r="B3210" t="s">
        <v>805</v>
      </c>
      <c r="C3210" t="s">
        <v>4880</v>
      </c>
      <c r="J3210" t="s">
        <v>1444</v>
      </c>
      <c r="K3210">
        <v>0</v>
      </c>
      <c r="N3210" t="b">
        <v>1</v>
      </c>
      <c r="O3210" t="b">
        <v>0</v>
      </c>
      <c r="P3210" t="b">
        <v>0</v>
      </c>
      <c r="Q3210">
        <v>9</v>
      </c>
      <c r="R3210">
        <v>1</v>
      </c>
      <c r="S3210">
        <v>1</v>
      </c>
      <c r="T3210">
        <v>5</v>
      </c>
      <c r="U3210" t="b">
        <v>1</v>
      </c>
      <c r="V3210" t="s">
        <v>1090</v>
      </c>
      <c r="W3210" t="s">
        <v>4606</v>
      </c>
      <c r="X3210" t="s">
        <v>14931</v>
      </c>
      <c r="Y3210">
        <v>69</v>
      </c>
      <c r="Z3210">
        <v>69</v>
      </c>
      <c r="AA3210">
        <v>8</v>
      </c>
      <c r="AB3210">
        <v>8</v>
      </c>
      <c r="AC3210">
        <v>33</v>
      </c>
    </row>
    <row r="3211" spans="1:29">
      <c r="A3211">
        <v>3570</v>
      </c>
      <c r="B3211" t="s">
        <v>805</v>
      </c>
      <c r="C3211" t="s">
        <v>4881</v>
      </c>
      <c r="J3211" t="s">
        <v>1444</v>
      </c>
      <c r="K3211">
        <v>0</v>
      </c>
      <c r="N3211" t="b">
        <v>1</v>
      </c>
      <c r="O3211" t="b">
        <v>0</v>
      </c>
      <c r="P3211" t="b">
        <v>0</v>
      </c>
      <c r="Q3211">
        <v>9</v>
      </c>
      <c r="R3211">
        <v>1</v>
      </c>
      <c r="S3211">
        <v>1</v>
      </c>
      <c r="T3211">
        <v>5</v>
      </c>
      <c r="U3211" t="b">
        <v>1</v>
      </c>
      <c r="V3211" t="s">
        <v>1090</v>
      </c>
      <c r="W3211" t="s">
        <v>4606</v>
      </c>
      <c r="X3211" t="s">
        <v>14932</v>
      </c>
      <c r="Y3211">
        <v>70</v>
      </c>
      <c r="Z3211">
        <v>70</v>
      </c>
      <c r="AA3211">
        <v>8</v>
      </c>
      <c r="AB3211">
        <v>8</v>
      </c>
      <c r="AC3211">
        <v>33</v>
      </c>
    </row>
    <row r="3212" spans="1:29">
      <c r="A3212">
        <v>3571</v>
      </c>
      <c r="B3212" t="s">
        <v>805</v>
      </c>
      <c r="C3212" t="s">
        <v>4882</v>
      </c>
      <c r="J3212" t="s">
        <v>1444</v>
      </c>
      <c r="K3212">
        <v>0</v>
      </c>
      <c r="N3212" t="b">
        <v>1</v>
      </c>
      <c r="O3212" t="b">
        <v>0</v>
      </c>
      <c r="P3212" t="b">
        <v>0</v>
      </c>
      <c r="Q3212">
        <v>9</v>
      </c>
      <c r="R3212">
        <v>1</v>
      </c>
      <c r="S3212">
        <v>1</v>
      </c>
      <c r="T3212">
        <v>5</v>
      </c>
      <c r="U3212" t="b">
        <v>1</v>
      </c>
      <c r="V3212" t="s">
        <v>1090</v>
      </c>
      <c r="W3212" t="s">
        <v>4606</v>
      </c>
      <c r="X3212" t="s">
        <v>14933</v>
      </c>
      <c r="Y3212">
        <v>71</v>
      </c>
      <c r="Z3212">
        <v>71</v>
      </c>
      <c r="AA3212">
        <v>8</v>
      </c>
      <c r="AB3212">
        <v>8</v>
      </c>
      <c r="AC3212">
        <v>33</v>
      </c>
    </row>
    <row r="3213" spans="1:29">
      <c r="A3213">
        <v>3572</v>
      </c>
      <c r="B3213" t="s">
        <v>805</v>
      </c>
      <c r="C3213" t="s">
        <v>4883</v>
      </c>
      <c r="J3213" t="s">
        <v>1444</v>
      </c>
      <c r="K3213">
        <v>0</v>
      </c>
      <c r="N3213" t="b">
        <v>1</v>
      </c>
      <c r="O3213" t="b">
        <v>0</v>
      </c>
      <c r="P3213" t="b">
        <v>0</v>
      </c>
      <c r="Q3213">
        <v>9</v>
      </c>
      <c r="R3213">
        <v>1</v>
      </c>
      <c r="S3213">
        <v>1</v>
      </c>
      <c r="T3213">
        <v>5</v>
      </c>
      <c r="U3213" t="b">
        <v>1</v>
      </c>
      <c r="V3213" t="s">
        <v>1090</v>
      </c>
      <c r="W3213" t="s">
        <v>4606</v>
      </c>
      <c r="X3213" t="s">
        <v>14934</v>
      </c>
      <c r="Y3213">
        <v>72</v>
      </c>
      <c r="Z3213">
        <v>72</v>
      </c>
      <c r="AA3213">
        <v>8</v>
      </c>
      <c r="AB3213">
        <v>8</v>
      </c>
      <c r="AC3213">
        <v>33</v>
      </c>
    </row>
    <row r="3214" spans="1:29">
      <c r="A3214">
        <v>3573</v>
      </c>
      <c r="B3214" t="s">
        <v>805</v>
      </c>
      <c r="C3214" t="s">
        <v>4884</v>
      </c>
      <c r="J3214" t="s">
        <v>1444</v>
      </c>
      <c r="K3214">
        <v>0</v>
      </c>
      <c r="N3214" t="b">
        <v>1</v>
      </c>
      <c r="O3214" t="b">
        <v>0</v>
      </c>
      <c r="P3214" t="b">
        <v>0</v>
      </c>
      <c r="Q3214">
        <v>9</v>
      </c>
      <c r="R3214">
        <v>1</v>
      </c>
      <c r="S3214">
        <v>1</v>
      </c>
      <c r="T3214">
        <v>5</v>
      </c>
      <c r="U3214" t="b">
        <v>1</v>
      </c>
      <c r="V3214" t="s">
        <v>1090</v>
      </c>
      <c r="W3214" t="s">
        <v>4606</v>
      </c>
      <c r="X3214" t="s">
        <v>14935</v>
      </c>
      <c r="Y3214">
        <v>73</v>
      </c>
      <c r="Z3214">
        <v>73</v>
      </c>
      <c r="AA3214">
        <v>8</v>
      </c>
      <c r="AB3214">
        <v>8</v>
      </c>
      <c r="AC3214">
        <v>33</v>
      </c>
    </row>
    <row r="3215" spans="1:29">
      <c r="A3215">
        <v>3574</v>
      </c>
      <c r="B3215" t="s">
        <v>805</v>
      </c>
      <c r="C3215" t="s">
        <v>4885</v>
      </c>
      <c r="J3215" t="s">
        <v>1444</v>
      </c>
      <c r="K3215">
        <v>0</v>
      </c>
      <c r="N3215" t="b">
        <v>1</v>
      </c>
      <c r="O3215" t="b">
        <v>0</v>
      </c>
      <c r="P3215" t="b">
        <v>0</v>
      </c>
      <c r="Q3215">
        <v>9</v>
      </c>
      <c r="R3215">
        <v>1</v>
      </c>
      <c r="S3215">
        <v>1</v>
      </c>
      <c r="T3215">
        <v>5</v>
      </c>
      <c r="U3215" t="b">
        <v>1</v>
      </c>
      <c r="V3215" t="s">
        <v>1090</v>
      </c>
      <c r="W3215" t="s">
        <v>4606</v>
      </c>
      <c r="X3215" t="s">
        <v>14936</v>
      </c>
      <c r="Y3215">
        <v>74</v>
      </c>
      <c r="Z3215">
        <v>74</v>
      </c>
      <c r="AA3215">
        <v>8</v>
      </c>
      <c r="AB3215">
        <v>8</v>
      </c>
      <c r="AC3215">
        <v>33</v>
      </c>
    </row>
    <row r="3216" spans="1:29">
      <c r="A3216">
        <v>3575</v>
      </c>
      <c r="B3216" t="s">
        <v>805</v>
      </c>
      <c r="C3216" t="s">
        <v>4886</v>
      </c>
      <c r="J3216" t="s">
        <v>1444</v>
      </c>
      <c r="K3216">
        <v>0</v>
      </c>
      <c r="N3216" t="b">
        <v>1</v>
      </c>
      <c r="O3216" t="b">
        <v>0</v>
      </c>
      <c r="P3216" t="b">
        <v>0</v>
      </c>
      <c r="Q3216">
        <v>9</v>
      </c>
      <c r="R3216">
        <v>1</v>
      </c>
      <c r="S3216">
        <v>1</v>
      </c>
      <c r="T3216">
        <v>5</v>
      </c>
      <c r="U3216" t="b">
        <v>1</v>
      </c>
      <c r="V3216" t="s">
        <v>1090</v>
      </c>
      <c r="W3216" t="s">
        <v>4606</v>
      </c>
      <c r="X3216" t="s">
        <v>14937</v>
      </c>
      <c r="Y3216">
        <v>75</v>
      </c>
      <c r="Z3216">
        <v>75</v>
      </c>
      <c r="AA3216">
        <v>8</v>
      </c>
      <c r="AB3216">
        <v>8</v>
      </c>
      <c r="AC3216">
        <v>33</v>
      </c>
    </row>
    <row r="3217" spans="1:29">
      <c r="A3217">
        <v>3576</v>
      </c>
      <c r="B3217" t="s">
        <v>805</v>
      </c>
      <c r="C3217" t="s">
        <v>4887</v>
      </c>
      <c r="J3217" t="s">
        <v>1444</v>
      </c>
      <c r="K3217">
        <v>0</v>
      </c>
      <c r="N3217" t="b">
        <v>1</v>
      </c>
      <c r="O3217" t="b">
        <v>0</v>
      </c>
      <c r="P3217" t="b">
        <v>0</v>
      </c>
      <c r="Q3217">
        <v>9</v>
      </c>
      <c r="R3217">
        <v>1</v>
      </c>
      <c r="S3217">
        <v>1</v>
      </c>
      <c r="T3217">
        <v>5</v>
      </c>
      <c r="U3217" t="b">
        <v>1</v>
      </c>
      <c r="V3217" t="s">
        <v>1090</v>
      </c>
      <c r="W3217" t="s">
        <v>4606</v>
      </c>
      <c r="X3217" t="s">
        <v>14938</v>
      </c>
      <c r="Y3217">
        <v>76</v>
      </c>
      <c r="Z3217">
        <v>76</v>
      </c>
      <c r="AA3217">
        <v>8</v>
      </c>
      <c r="AB3217">
        <v>8</v>
      </c>
      <c r="AC3217">
        <v>33</v>
      </c>
    </row>
    <row r="3218" spans="1:29">
      <c r="A3218">
        <v>3577</v>
      </c>
      <c r="B3218" t="s">
        <v>805</v>
      </c>
      <c r="C3218" t="s">
        <v>4888</v>
      </c>
      <c r="J3218" t="s">
        <v>1444</v>
      </c>
      <c r="K3218">
        <v>0</v>
      </c>
      <c r="N3218" t="b">
        <v>1</v>
      </c>
      <c r="O3218" t="b">
        <v>0</v>
      </c>
      <c r="P3218" t="b">
        <v>0</v>
      </c>
      <c r="Q3218">
        <v>9</v>
      </c>
      <c r="R3218">
        <v>1</v>
      </c>
      <c r="S3218">
        <v>1</v>
      </c>
      <c r="T3218">
        <v>5</v>
      </c>
      <c r="U3218" t="b">
        <v>1</v>
      </c>
      <c r="V3218" t="s">
        <v>1090</v>
      </c>
      <c r="W3218" t="s">
        <v>4606</v>
      </c>
      <c r="X3218" t="s">
        <v>14943</v>
      </c>
      <c r="Y3218">
        <v>77</v>
      </c>
      <c r="Z3218">
        <v>77</v>
      </c>
      <c r="AA3218">
        <v>8</v>
      </c>
      <c r="AB3218">
        <v>8</v>
      </c>
      <c r="AC3218">
        <v>33</v>
      </c>
    </row>
    <row r="3219" spans="1:29">
      <c r="A3219">
        <v>3578</v>
      </c>
      <c r="B3219" t="s">
        <v>805</v>
      </c>
      <c r="C3219" t="s">
        <v>4889</v>
      </c>
      <c r="J3219" t="s">
        <v>1444</v>
      </c>
      <c r="K3219">
        <v>0</v>
      </c>
      <c r="N3219" t="b">
        <v>1</v>
      </c>
      <c r="O3219" t="b">
        <v>0</v>
      </c>
      <c r="P3219" t="b">
        <v>0</v>
      </c>
      <c r="Q3219">
        <v>9</v>
      </c>
      <c r="R3219">
        <v>1</v>
      </c>
      <c r="S3219">
        <v>1</v>
      </c>
      <c r="T3219">
        <v>5</v>
      </c>
      <c r="U3219" t="b">
        <v>1</v>
      </c>
      <c r="V3219" t="s">
        <v>1090</v>
      </c>
      <c r="W3219" t="s">
        <v>4606</v>
      </c>
      <c r="X3219" t="s">
        <v>14948</v>
      </c>
      <c r="Y3219">
        <v>78</v>
      </c>
      <c r="Z3219">
        <v>78</v>
      </c>
      <c r="AA3219">
        <v>8</v>
      </c>
      <c r="AB3219">
        <v>8</v>
      </c>
      <c r="AC3219">
        <v>33</v>
      </c>
    </row>
    <row r="3220" spans="1:29">
      <c r="A3220">
        <v>3579</v>
      </c>
      <c r="B3220" t="s">
        <v>805</v>
      </c>
      <c r="C3220" t="s">
        <v>4890</v>
      </c>
      <c r="J3220" t="s">
        <v>1444</v>
      </c>
      <c r="K3220">
        <v>0</v>
      </c>
      <c r="N3220" t="b">
        <v>1</v>
      </c>
      <c r="O3220" t="b">
        <v>0</v>
      </c>
      <c r="P3220" t="b">
        <v>0</v>
      </c>
      <c r="Q3220">
        <v>9</v>
      </c>
      <c r="R3220">
        <v>1</v>
      </c>
      <c r="S3220">
        <v>1</v>
      </c>
      <c r="T3220">
        <v>5</v>
      </c>
      <c r="U3220" t="b">
        <v>1</v>
      </c>
      <c r="V3220" t="s">
        <v>1090</v>
      </c>
      <c r="W3220" t="s">
        <v>4606</v>
      </c>
      <c r="X3220" t="s">
        <v>15479</v>
      </c>
      <c r="Y3220">
        <v>79</v>
      </c>
      <c r="Z3220">
        <v>79</v>
      </c>
      <c r="AA3220">
        <v>8</v>
      </c>
      <c r="AB3220">
        <v>8</v>
      </c>
      <c r="AC3220">
        <v>33</v>
      </c>
    </row>
    <row r="3221" spans="1:29">
      <c r="A3221">
        <v>3580</v>
      </c>
      <c r="B3221" t="s">
        <v>805</v>
      </c>
      <c r="C3221" t="s">
        <v>4891</v>
      </c>
      <c r="J3221" t="s">
        <v>1444</v>
      </c>
      <c r="K3221">
        <v>0</v>
      </c>
      <c r="N3221" t="b">
        <v>1</v>
      </c>
      <c r="O3221" t="b">
        <v>0</v>
      </c>
      <c r="P3221" t="b">
        <v>0</v>
      </c>
      <c r="Q3221">
        <v>9</v>
      </c>
      <c r="R3221">
        <v>1</v>
      </c>
      <c r="S3221">
        <v>1</v>
      </c>
      <c r="T3221">
        <v>5</v>
      </c>
      <c r="U3221" t="b">
        <v>1</v>
      </c>
      <c r="V3221" t="s">
        <v>1090</v>
      </c>
      <c r="W3221" t="s">
        <v>4606</v>
      </c>
      <c r="X3221" t="s">
        <v>15125</v>
      </c>
      <c r="Y3221">
        <v>80</v>
      </c>
      <c r="Z3221">
        <v>80</v>
      </c>
      <c r="AA3221">
        <v>8</v>
      </c>
      <c r="AB3221">
        <v>8</v>
      </c>
      <c r="AC3221">
        <v>33</v>
      </c>
    </row>
    <row r="3222" spans="1:29">
      <c r="A3222">
        <v>3581</v>
      </c>
      <c r="B3222" t="s">
        <v>805</v>
      </c>
      <c r="C3222" t="s">
        <v>4892</v>
      </c>
      <c r="J3222" t="s">
        <v>1444</v>
      </c>
      <c r="K3222">
        <v>0</v>
      </c>
      <c r="N3222" t="b">
        <v>1</v>
      </c>
      <c r="O3222" t="b">
        <v>0</v>
      </c>
      <c r="P3222" t="b">
        <v>0</v>
      </c>
      <c r="Q3222">
        <v>9</v>
      </c>
      <c r="R3222">
        <v>1</v>
      </c>
      <c r="S3222">
        <v>1</v>
      </c>
      <c r="T3222">
        <v>5</v>
      </c>
      <c r="U3222" t="b">
        <v>1</v>
      </c>
      <c r="V3222" t="s">
        <v>1090</v>
      </c>
      <c r="W3222" t="s">
        <v>4606</v>
      </c>
      <c r="X3222" t="s">
        <v>15126</v>
      </c>
      <c r="Y3222">
        <v>81</v>
      </c>
      <c r="Z3222">
        <v>81</v>
      </c>
      <c r="AA3222">
        <v>8</v>
      </c>
      <c r="AB3222">
        <v>8</v>
      </c>
      <c r="AC3222">
        <v>33</v>
      </c>
    </row>
    <row r="3223" spans="1:29">
      <c r="A3223">
        <v>3582</v>
      </c>
      <c r="B3223" t="s">
        <v>805</v>
      </c>
      <c r="C3223" t="s">
        <v>4893</v>
      </c>
      <c r="J3223" t="s">
        <v>1444</v>
      </c>
      <c r="K3223">
        <v>0</v>
      </c>
      <c r="N3223" t="b">
        <v>1</v>
      </c>
      <c r="O3223" t="b">
        <v>0</v>
      </c>
      <c r="P3223" t="b">
        <v>0</v>
      </c>
      <c r="Q3223">
        <v>9</v>
      </c>
      <c r="R3223">
        <v>1</v>
      </c>
      <c r="S3223">
        <v>1</v>
      </c>
      <c r="T3223">
        <v>5</v>
      </c>
      <c r="U3223" t="b">
        <v>1</v>
      </c>
      <c r="V3223" t="s">
        <v>1090</v>
      </c>
      <c r="W3223" t="s">
        <v>4606</v>
      </c>
      <c r="X3223" t="s">
        <v>15127</v>
      </c>
      <c r="Y3223">
        <v>82</v>
      </c>
      <c r="Z3223">
        <v>82</v>
      </c>
      <c r="AA3223">
        <v>8</v>
      </c>
      <c r="AB3223">
        <v>8</v>
      </c>
      <c r="AC3223">
        <v>33</v>
      </c>
    </row>
    <row r="3224" spans="1:29">
      <c r="A3224">
        <v>3583</v>
      </c>
      <c r="B3224" t="s">
        <v>805</v>
      </c>
      <c r="C3224" t="s">
        <v>4894</v>
      </c>
      <c r="J3224" t="s">
        <v>1444</v>
      </c>
      <c r="K3224">
        <v>0</v>
      </c>
      <c r="N3224" t="b">
        <v>1</v>
      </c>
      <c r="O3224" t="b">
        <v>0</v>
      </c>
      <c r="P3224" t="b">
        <v>0</v>
      </c>
      <c r="Q3224">
        <v>9</v>
      </c>
      <c r="R3224">
        <v>1</v>
      </c>
      <c r="S3224">
        <v>1</v>
      </c>
      <c r="T3224">
        <v>5</v>
      </c>
      <c r="U3224" t="b">
        <v>1</v>
      </c>
      <c r="V3224" t="s">
        <v>1090</v>
      </c>
      <c r="W3224" t="s">
        <v>4606</v>
      </c>
      <c r="X3224" t="s">
        <v>15128</v>
      </c>
      <c r="Y3224">
        <v>83</v>
      </c>
      <c r="Z3224">
        <v>83</v>
      </c>
      <c r="AA3224">
        <v>8</v>
      </c>
      <c r="AB3224">
        <v>8</v>
      </c>
      <c r="AC3224">
        <v>33</v>
      </c>
    </row>
    <row r="3225" spans="1:29">
      <c r="A3225">
        <v>3584</v>
      </c>
      <c r="B3225" t="s">
        <v>805</v>
      </c>
      <c r="C3225" t="s">
        <v>4895</v>
      </c>
      <c r="J3225" t="s">
        <v>1444</v>
      </c>
      <c r="K3225">
        <v>0</v>
      </c>
      <c r="N3225" t="b">
        <v>1</v>
      </c>
      <c r="O3225" t="b">
        <v>0</v>
      </c>
      <c r="P3225" t="b">
        <v>0</v>
      </c>
      <c r="Q3225">
        <v>9</v>
      </c>
      <c r="R3225">
        <v>1</v>
      </c>
      <c r="S3225">
        <v>1</v>
      </c>
      <c r="T3225">
        <v>5</v>
      </c>
      <c r="U3225" t="b">
        <v>1</v>
      </c>
      <c r="V3225" t="s">
        <v>1090</v>
      </c>
      <c r="W3225" t="s">
        <v>4606</v>
      </c>
      <c r="X3225" t="s">
        <v>15129</v>
      </c>
      <c r="Y3225">
        <v>84</v>
      </c>
      <c r="Z3225">
        <v>84</v>
      </c>
      <c r="AA3225">
        <v>8</v>
      </c>
      <c r="AB3225">
        <v>8</v>
      </c>
      <c r="AC3225">
        <v>33</v>
      </c>
    </row>
    <row r="3226" spans="1:29">
      <c r="A3226">
        <v>3585</v>
      </c>
      <c r="B3226" t="s">
        <v>805</v>
      </c>
      <c r="C3226" t="s">
        <v>4896</v>
      </c>
      <c r="J3226" t="s">
        <v>1444</v>
      </c>
      <c r="K3226">
        <v>0</v>
      </c>
      <c r="N3226" t="b">
        <v>1</v>
      </c>
      <c r="O3226" t="b">
        <v>0</v>
      </c>
      <c r="P3226" t="b">
        <v>0</v>
      </c>
      <c r="Q3226">
        <v>9</v>
      </c>
      <c r="R3226">
        <v>1</v>
      </c>
      <c r="S3226">
        <v>1</v>
      </c>
      <c r="T3226">
        <v>5</v>
      </c>
      <c r="U3226" t="b">
        <v>1</v>
      </c>
      <c r="V3226" t="s">
        <v>1090</v>
      </c>
      <c r="W3226" t="s">
        <v>4606</v>
      </c>
      <c r="X3226" t="s">
        <v>15130</v>
      </c>
      <c r="Y3226">
        <v>85</v>
      </c>
      <c r="Z3226">
        <v>85</v>
      </c>
      <c r="AA3226">
        <v>8</v>
      </c>
      <c r="AB3226">
        <v>8</v>
      </c>
      <c r="AC3226">
        <v>33</v>
      </c>
    </row>
    <row r="3227" spans="1:29">
      <c r="A3227">
        <v>3586</v>
      </c>
      <c r="B3227" t="s">
        <v>805</v>
      </c>
      <c r="C3227" t="s">
        <v>4897</v>
      </c>
      <c r="J3227" t="s">
        <v>1444</v>
      </c>
      <c r="K3227">
        <v>0</v>
      </c>
      <c r="N3227" t="b">
        <v>1</v>
      </c>
      <c r="O3227" t="b">
        <v>0</v>
      </c>
      <c r="P3227" t="b">
        <v>0</v>
      </c>
      <c r="Q3227">
        <v>9</v>
      </c>
      <c r="R3227">
        <v>1</v>
      </c>
      <c r="S3227">
        <v>1</v>
      </c>
      <c r="T3227">
        <v>5</v>
      </c>
      <c r="U3227" t="b">
        <v>1</v>
      </c>
      <c r="V3227" t="s">
        <v>1090</v>
      </c>
      <c r="W3227" t="s">
        <v>4606</v>
      </c>
      <c r="X3227" t="s">
        <v>15131</v>
      </c>
      <c r="Y3227">
        <v>86</v>
      </c>
      <c r="Z3227">
        <v>86</v>
      </c>
      <c r="AA3227">
        <v>8</v>
      </c>
      <c r="AB3227">
        <v>8</v>
      </c>
      <c r="AC3227">
        <v>33</v>
      </c>
    </row>
    <row r="3228" spans="1:29">
      <c r="A3228">
        <v>3587</v>
      </c>
      <c r="B3228" t="s">
        <v>805</v>
      </c>
      <c r="C3228" t="s">
        <v>4898</v>
      </c>
      <c r="J3228" t="s">
        <v>1444</v>
      </c>
      <c r="K3228">
        <v>0</v>
      </c>
      <c r="N3228" t="b">
        <v>1</v>
      </c>
      <c r="O3228" t="b">
        <v>0</v>
      </c>
      <c r="P3228" t="b">
        <v>0</v>
      </c>
      <c r="Q3228">
        <v>9</v>
      </c>
      <c r="R3228">
        <v>1</v>
      </c>
      <c r="S3228">
        <v>1</v>
      </c>
      <c r="T3228">
        <v>5</v>
      </c>
      <c r="U3228" t="b">
        <v>1</v>
      </c>
      <c r="V3228" t="s">
        <v>1090</v>
      </c>
      <c r="W3228" t="s">
        <v>4606</v>
      </c>
      <c r="X3228" t="s">
        <v>15132</v>
      </c>
      <c r="Y3228">
        <v>87</v>
      </c>
      <c r="Z3228">
        <v>87</v>
      </c>
      <c r="AA3228">
        <v>8</v>
      </c>
      <c r="AB3228">
        <v>8</v>
      </c>
      <c r="AC3228">
        <v>33</v>
      </c>
    </row>
    <row r="3229" spans="1:29">
      <c r="A3229">
        <v>3588</v>
      </c>
      <c r="B3229" t="s">
        <v>805</v>
      </c>
      <c r="C3229" t="s">
        <v>4899</v>
      </c>
      <c r="J3229" t="s">
        <v>1444</v>
      </c>
      <c r="K3229">
        <v>0</v>
      </c>
      <c r="N3229" t="b">
        <v>1</v>
      </c>
      <c r="O3229" t="b">
        <v>0</v>
      </c>
      <c r="P3229" t="b">
        <v>0</v>
      </c>
      <c r="Q3229">
        <v>9</v>
      </c>
      <c r="R3229">
        <v>1</v>
      </c>
      <c r="S3229">
        <v>1</v>
      </c>
      <c r="T3229">
        <v>5</v>
      </c>
      <c r="U3229" t="b">
        <v>1</v>
      </c>
      <c r="V3229" t="s">
        <v>1090</v>
      </c>
      <c r="W3229" t="s">
        <v>4606</v>
      </c>
      <c r="X3229" t="s">
        <v>15133</v>
      </c>
      <c r="Y3229">
        <v>88</v>
      </c>
      <c r="Z3229">
        <v>88</v>
      </c>
      <c r="AA3229">
        <v>8</v>
      </c>
      <c r="AB3229">
        <v>8</v>
      </c>
      <c r="AC3229">
        <v>33</v>
      </c>
    </row>
    <row r="3230" spans="1:29">
      <c r="A3230">
        <v>3589</v>
      </c>
      <c r="B3230" t="s">
        <v>805</v>
      </c>
      <c r="C3230" t="s">
        <v>4900</v>
      </c>
      <c r="J3230" t="s">
        <v>1444</v>
      </c>
      <c r="K3230">
        <v>0</v>
      </c>
      <c r="N3230" t="b">
        <v>1</v>
      </c>
      <c r="O3230" t="b">
        <v>0</v>
      </c>
      <c r="P3230" t="b">
        <v>0</v>
      </c>
      <c r="Q3230">
        <v>9</v>
      </c>
      <c r="R3230">
        <v>1</v>
      </c>
      <c r="S3230">
        <v>1</v>
      </c>
      <c r="T3230">
        <v>5</v>
      </c>
      <c r="U3230" t="b">
        <v>1</v>
      </c>
      <c r="V3230" t="s">
        <v>1090</v>
      </c>
      <c r="W3230" t="s">
        <v>4606</v>
      </c>
      <c r="X3230" t="s">
        <v>15134</v>
      </c>
      <c r="Y3230">
        <v>89</v>
      </c>
      <c r="Z3230">
        <v>89</v>
      </c>
      <c r="AA3230">
        <v>8</v>
      </c>
      <c r="AB3230">
        <v>8</v>
      </c>
      <c r="AC3230">
        <v>33</v>
      </c>
    </row>
    <row r="3231" spans="1:29">
      <c r="A3231">
        <v>3590</v>
      </c>
      <c r="B3231" t="s">
        <v>805</v>
      </c>
      <c r="C3231" t="s">
        <v>4901</v>
      </c>
      <c r="J3231" t="s">
        <v>1444</v>
      </c>
      <c r="K3231">
        <v>0</v>
      </c>
      <c r="N3231" t="b">
        <v>1</v>
      </c>
      <c r="O3231" t="b">
        <v>0</v>
      </c>
      <c r="P3231" t="b">
        <v>0</v>
      </c>
      <c r="Q3231">
        <v>9</v>
      </c>
      <c r="R3231">
        <v>1</v>
      </c>
      <c r="S3231">
        <v>1</v>
      </c>
      <c r="T3231">
        <v>5</v>
      </c>
      <c r="U3231" t="b">
        <v>1</v>
      </c>
      <c r="V3231" t="s">
        <v>1090</v>
      </c>
      <c r="W3231" t="s">
        <v>4606</v>
      </c>
      <c r="X3231" t="s">
        <v>15135</v>
      </c>
      <c r="Y3231">
        <v>90</v>
      </c>
      <c r="Z3231">
        <v>90</v>
      </c>
      <c r="AA3231">
        <v>8</v>
      </c>
      <c r="AB3231">
        <v>8</v>
      </c>
      <c r="AC3231">
        <v>33</v>
      </c>
    </row>
    <row r="3232" spans="1:29">
      <c r="A3232">
        <v>3591</v>
      </c>
      <c r="B3232" t="s">
        <v>805</v>
      </c>
      <c r="C3232" t="s">
        <v>4902</v>
      </c>
      <c r="J3232" t="s">
        <v>1444</v>
      </c>
      <c r="K3232">
        <v>0</v>
      </c>
      <c r="N3232" t="b">
        <v>1</v>
      </c>
      <c r="O3232" t="b">
        <v>0</v>
      </c>
      <c r="P3232" t="b">
        <v>0</v>
      </c>
      <c r="Q3232">
        <v>9</v>
      </c>
      <c r="R3232">
        <v>1</v>
      </c>
      <c r="S3232">
        <v>1</v>
      </c>
      <c r="T3232">
        <v>5</v>
      </c>
      <c r="U3232" t="b">
        <v>1</v>
      </c>
      <c r="V3232" t="s">
        <v>1090</v>
      </c>
      <c r="W3232" t="s">
        <v>4606</v>
      </c>
      <c r="X3232" t="s">
        <v>15136</v>
      </c>
      <c r="Y3232">
        <v>91</v>
      </c>
      <c r="Z3232">
        <v>91</v>
      </c>
      <c r="AA3232">
        <v>8</v>
      </c>
      <c r="AB3232">
        <v>8</v>
      </c>
      <c r="AC3232">
        <v>33</v>
      </c>
    </row>
    <row r="3233" spans="1:29">
      <c r="A3233">
        <v>3592</v>
      </c>
      <c r="B3233" t="s">
        <v>805</v>
      </c>
      <c r="C3233" t="s">
        <v>4903</v>
      </c>
      <c r="J3233" t="s">
        <v>1444</v>
      </c>
      <c r="K3233">
        <v>0</v>
      </c>
      <c r="N3233" t="b">
        <v>1</v>
      </c>
      <c r="O3233" t="b">
        <v>0</v>
      </c>
      <c r="P3233" t="b">
        <v>0</v>
      </c>
      <c r="Q3233">
        <v>9</v>
      </c>
      <c r="R3233">
        <v>1</v>
      </c>
      <c r="S3233">
        <v>1</v>
      </c>
      <c r="T3233">
        <v>5</v>
      </c>
      <c r="U3233" t="b">
        <v>1</v>
      </c>
      <c r="V3233" t="s">
        <v>1090</v>
      </c>
      <c r="W3233" t="s">
        <v>4606</v>
      </c>
      <c r="X3233" t="s">
        <v>15137</v>
      </c>
      <c r="Y3233">
        <v>92</v>
      </c>
      <c r="Z3233">
        <v>92</v>
      </c>
      <c r="AA3233">
        <v>8</v>
      </c>
      <c r="AB3233">
        <v>8</v>
      </c>
      <c r="AC3233">
        <v>33</v>
      </c>
    </row>
    <row r="3234" spans="1:29">
      <c r="A3234">
        <v>3593</v>
      </c>
      <c r="B3234" t="s">
        <v>805</v>
      </c>
      <c r="C3234" t="s">
        <v>4904</v>
      </c>
      <c r="J3234" t="s">
        <v>1444</v>
      </c>
      <c r="K3234">
        <v>0</v>
      </c>
      <c r="N3234" t="b">
        <v>1</v>
      </c>
      <c r="O3234" t="b">
        <v>0</v>
      </c>
      <c r="P3234" t="b">
        <v>0</v>
      </c>
      <c r="Q3234">
        <v>9</v>
      </c>
      <c r="R3234">
        <v>1</v>
      </c>
      <c r="S3234">
        <v>1</v>
      </c>
      <c r="T3234">
        <v>5</v>
      </c>
      <c r="U3234" t="b">
        <v>1</v>
      </c>
      <c r="V3234" t="s">
        <v>1090</v>
      </c>
      <c r="W3234" t="s">
        <v>4606</v>
      </c>
      <c r="X3234" t="s">
        <v>15138</v>
      </c>
      <c r="Y3234">
        <v>93</v>
      </c>
      <c r="Z3234">
        <v>93</v>
      </c>
      <c r="AA3234">
        <v>8</v>
      </c>
      <c r="AB3234">
        <v>8</v>
      </c>
      <c r="AC3234">
        <v>33</v>
      </c>
    </row>
    <row r="3235" spans="1:29">
      <c r="A3235">
        <v>3601</v>
      </c>
      <c r="B3235" t="s">
        <v>805</v>
      </c>
      <c r="C3235" t="s">
        <v>4905</v>
      </c>
      <c r="J3235" t="s">
        <v>1444</v>
      </c>
      <c r="K3235">
        <v>0</v>
      </c>
      <c r="N3235" t="b">
        <v>0</v>
      </c>
      <c r="O3235" t="b">
        <v>1</v>
      </c>
      <c r="P3235" t="b">
        <v>0</v>
      </c>
      <c r="Q3235">
        <v>9</v>
      </c>
      <c r="R3235">
        <v>4</v>
      </c>
      <c r="S3235">
        <v>1</v>
      </c>
      <c r="T3235">
        <v>5</v>
      </c>
      <c r="U3235" t="b">
        <v>1</v>
      </c>
      <c r="V3235" t="s">
        <v>1090</v>
      </c>
      <c r="W3235" t="s">
        <v>4606</v>
      </c>
      <c r="X3235" t="s">
        <v>15053</v>
      </c>
      <c r="Y3235">
        <v>94</v>
      </c>
      <c r="Z3235">
        <v>94</v>
      </c>
      <c r="AA3235">
        <v>6</v>
      </c>
      <c r="AB3235">
        <v>6</v>
      </c>
      <c r="AC3235">
        <v>33</v>
      </c>
    </row>
    <row r="3236" spans="1:29">
      <c r="A3236">
        <v>3602</v>
      </c>
      <c r="B3236" t="s">
        <v>805</v>
      </c>
      <c r="C3236" t="s">
        <v>4906</v>
      </c>
      <c r="J3236" t="s">
        <v>1462</v>
      </c>
      <c r="K3236">
        <v>0</v>
      </c>
      <c r="N3236" t="b">
        <v>0</v>
      </c>
      <c r="O3236" t="b">
        <v>1</v>
      </c>
      <c r="P3236" t="b">
        <v>0</v>
      </c>
      <c r="Q3236">
        <v>9</v>
      </c>
      <c r="R3236">
        <v>4</v>
      </c>
      <c r="S3236">
        <v>1</v>
      </c>
      <c r="T3236">
        <v>5</v>
      </c>
      <c r="U3236" t="b">
        <v>1</v>
      </c>
      <c r="V3236" t="s">
        <v>1090</v>
      </c>
      <c r="W3236" t="s">
        <v>4606</v>
      </c>
      <c r="X3236" t="s">
        <v>15103</v>
      </c>
      <c r="Y3236">
        <v>94</v>
      </c>
      <c r="Z3236">
        <v>94</v>
      </c>
      <c r="AA3236">
        <v>7</v>
      </c>
      <c r="AB3236">
        <v>7</v>
      </c>
      <c r="AC3236">
        <v>33</v>
      </c>
    </row>
    <row r="3237" spans="1:29">
      <c r="A3237">
        <v>3603</v>
      </c>
      <c r="B3237" t="s">
        <v>805</v>
      </c>
      <c r="C3237" t="s">
        <v>4907</v>
      </c>
      <c r="J3237" t="s">
        <v>1444</v>
      </c>
      <c r="K3237">
        <v>0</v>
      </c>
      <c r="N3237" t="b">
        <v>0</v>
      </c>
      <c r="O3237" t="b">
        <v>1</v>
      </c>
      <c r="P3237" t="b">
        <v>0</v>
      </c>
      <c r="Q3237">
        <v>9</v>
      </c>
      <c r="R3237">
        <v>4</v>
      </c>
      <c r="S3237">
        <v>1</v>
      </c>
      <c r="T3237">
        <v>5</v>
      </c>
      <c r="U3237" t="b">
        <v>1</v>
      </c>
      <c r="V3237" t="s">
        <v>1090</v>
      </c>
      <c r="W3237" t="s">
        <v>4606</v>
      </c>
      <c r="X3237" t="s">
        <v>15139</v>
      </c>
      <c r="Y3237">
        <v>94</v>
      </c>
      <c r="Z3237">
        <v>94</v>
      </c>
      <c r="AA3237">
        <v>8</v>
      </c>
      <c r="AB3237">
        <v>8</v>
      </c>
      <c r="AC3237">
        <v>33</v>
      </c>
    </row>
    <row r="3238" spans="1:29">
      <c r="A3238">
        <v>3614</v>
      </c>
      <c r="B3238" t="s">
        <v>1503</v>
      </c>
      <c r="C3238" t="s">
        <v>4911</v>
      </c>
      <c r="D3238" t="s">
        <v>4908</v>
      </c>
      <c r="E3238" t="s">
        <v>1091</v>
      </c>
      <c r="U3238" t="b">
        <v>1</v>
      </c>
      <c r="V3238" t="s">
        <v>1091</v>
      </c>
      <c r="W3238" t="s">
        <v>4909</v>
      </c>
      <c r="X3238" t="s">
        <v>15674</v>
      </c>
      <c r="Y3238">
        <v>11</v>
      </c>
      <c r="Z3238">
        <v>49</v>
      </c>
      <c r="AA3238">
        <v>2</v>
      </c>
      <c r="AB3238">
        <v>10</v>
      </c>
      <c r="AC3238">
        <v>36</v>
      </c>
    </row>
    <row r="3239" spans="1:29">
      <c r="A3239">
        <v>3615</v>
      </c>
      <c r="B3239" t="s">
        <v>827</v>
      </c>
      <c r="C3239" t="s">
        <v>4912</v>
      </c>
      <c r="U3239" t="b">
        <v>1</v>
      </c>
      <c r="V3239" t="s">
        <v>1091</v>
      </c>
      <c r="W3239" t="s">
        <v>4909</v>
      </c>
      <c r="X3239" t="s">
        <v>15675</v>
      </c>
      <c r="Y3239">
        <v>11</v>
      </c>
      <c r="Z3239">
        <v>49</v>
      </c>
      <c r="AA3239">
        <v>2</v>
      </c>
      <c r="AB3239">
        <v>9</v>
      </c>
      <c r="AC3239">
        <v>36</v>
      </c>
    </row>
    <row r="3240" spans="1:29">
      <c r="A3240">
        <v>3616</v>
      </c>
      <c r="B3240" t="s">
        <v>1508</v>
      </c>
      <c r="C3240" t="s">
        <v>4913</v>
      </c>
      <c r="U3240" t="b">
        <v>1</v>
      </c>
      <c r="V3240" t="s">
        <v>1091</v>
      </c>
      <c r="W3240" t="s">
        <v>4909</v>
      </c>
      <c r="X3240" t="s">
        <v>15676</v>
      </c>
      <c r="Y3240">
        <v>12</v>
      </c>
      <c r="Z3240">
        <v>49</v>
      </c>
      <c r="AA3240">
        <v>2</v>
      </c>
      <c r="AB3240">
        <v>10</v>
      </c>
      <c r="AC3240">
        <v>36</v>
      </c>
    </row>
    <row r="3241" spans="1:29">
      <c r="A3241">
        <v>3617</v>
      </c>
      <c r="B3241" t="s">
        <v>805</v>
      </c>
      <c r="C3241" t="s">
        <v>4914</v>
      </c>
      <c r="I3241" t="s">
        <v>4910</v>
      </c>
      <c r="J3241" t="s">
        <v>1438</v>
      </c>
      <c r="K3241">
        <v>0</v>
      </c>
      <c r="N3241" t="b">
        <v>1</v>
      </c>
      <c r="O3241" t="b">
        <v>0</v>
      </c>
      <c r="P3241" t="b">
        <v>0</v>
      </c>
      <c r="Q3241">
        <v>9</v>
      </c>
      <c r="R3241">
        <v>5</v>
      </c>
      <c r="S3241">
        <v>1</v>
      </c>
      <c r="T3241">
        <v>0</v>
      </c>
      <c r="U3241" t="b">
        <v>1</v>
      </c>
      <c r="V3241" t="s">
        <v>1091</v>
      </c>
      <c r="W3241" t="s">
        <v>4909</v>
      </c>
      <c r="X3241" t="s">
        <v>14459</v>
      </c>
      <c r="Y3241">
        <v>13</v>
      </c>
      <c r="Z3241">
        <v>13</v>
      </c>
      <c r="AA3241">
        <v>7</v>
      </c>
      <c r="AB3241">
        <v>7</v>
      </c>
      <c r="AC3241">
        <v>36</v>
      </c>
    </row>
    <row r="3242" spans="1:29">
      <c r="A3242">
        <v>3618</v>
      </c>
      <c r="B3242" t="s">
        <v>805</v>
      </c>
      <c r="C3242" t="s">
        <v>4915</v>
      </c>
      <c r="I3242" t="s">
        <v>4910</v>
      </c>
      <c r="J3242" t="s">
        <v>1438</v>
      </c>
      <c r="K3242">
        <v>0</v>
      </c>
      <c r="N3242" t="b">
        <v>1</v>
      </c>
      <c r="O3242" t="b">
        <v>0</v>
      </c>
      <c r="P3242" t="b">
        <v>0</v>
      </c>
      <c r="Q3242">
        <v>9</v>
      </c>
      <c r="R3242">
        <v>7</v>
      </c>
      <c r="S3242">
        <v>1</v>
      </c>
      <c r="T3242">
        <v>0</v>
      </c>
      <c r="U3242" t="b">
        <v>1</v>
      </c>
      <c r="V3242" t="s">
        <v>1091</v>
      </c>
      <c r="W3242" t="s">
        <v>4909</v>
      </c>
      <c r="X3242" t="s">
        <v>14456</v>
      </c>
      <c r="Y3242">
        <v>13</v>
      </c>
      <c r="Z3242">
        <v>13</v>
      </c>
      <c r="AA3242">
        <v>9</v>
      </c>
      <c r="AB3242">
        <v>9</v>
      </c>
      <c r="AC3242">
        <v>36</v>
      </c>
    </row>
    <row r="3243" spans="1:29">
      <c r="A3243">
        <v>3619</v>
      </c>
      <c r="B3243" t="s">
        <v>805</v>
      </c>
      <c r="C3243" t="s">
        <v>4916</v>
      </c>
      <c r="J3243" t="s">
        <v>1444</v>
      </c>
      <c r="K3243">
        <v>0</v>
      </c>
      <c r="N3243" t="b">
        <v>1</v>
      </c>
      <c r="O3243" t="b">
        <v>0</v>
      </c>
      <c r="P3243" t="b">
        <v>0</v>
      </c>
      <c r="Q3243">
        <v>9</v>
      </c>
      <c r="R3243">
        <v>1</v>
      </c>
      <c r="S3243">
        <v>1</v>
      </c>
      <c r="T3243">
        <v>5</v>
      </c>
      <c r="U3243" t="b">
        <v>1</v>
      </c>
      <c r="V3243" t="s">
        <v>1091</v>
      </c>
      <c r="W3243" t="s">
        <v>4909</v>
      </c>
      <c r="X3243" t="s">
        <v>14442</v>
      </c>
      <c r="Y3243">
        <v>17</v>
      </c>
      <c r="Z3243">
        <v>17</v>
      </c>
      <c r="AA3243">
        <v>8</v>
      </c>
      <c r="AB3243">
        <v>8</v>
      </c>
      <c r="AC3243">
        <v>36</v>
      </c>
    </row>
    <row r="3244" spans="1:29">
      <c r="A3244">
        <v>3620</v>
      </c>
      <c r="B3244" t="s">
        <v>805</v>
      </c>
      <c r="C3244" t="s">
        <v>4917</v>
      </c>
      <c r="J3244" t="s">
        <v>1444</v>
      </c>
      <c r="K3244">
        <v>0</v>
      </c>
      <c r="N3244" t="b">
        <v>1</v>
      </c>
      <c r="O3244" t="b">
        <v>0</v>
      </c>
      <c r="P3244" t="b">
        <v>0</v>
      </c>
      <c r="Q3244">
        <v>9</v>
      </c>
      <c r="R3244">
        <v>1</v>
      </c>
      <c r="S3244">
        <v>1</v>
      </c>
      <c r="T3244">
        <v>5</v>
      </c>
      <c r="U3244" t="b">
        <v>1</v>
      </c>
      <c r="V3244" t="s">
        <v>1091</v>
      </c>
      <c r="W3244" t="s">
        <v>4909</v>
      </c>
      <c r="X3244" t="s">
        <v>14527</v>
      </c>
      <c r="Y3244">
        <v>17</v>
      </c>
      <c r="Z3244">
        <v>17</v>
      </c>
      <c r="AA3244">
        <v>9</v>
      </c>
      <c r="AB3244">
        <v>9</v>
      </c>
      <c r="AC3244">
        <v>36</v>
      </c>
    </row>
    <row r="3245" spans="1:29">
      <c r="A3245">
        <v>3621</v>
      </c>
      <c r="B3245" t="s">
        <v>805</v>
      </c>
      <c r="C3245" t="s">
        <v>4918</v>
      </c>
      <c r="J3245" t="s">
        <v>1444</v>
      </c>
      <c r="K3245">
        <v>0</v>
      </c>
      <c r="N3245" t="b">
        <v>1</v>
      </c>
      <c r="O3245" t="b">
        <v>0</v>
      </c>
      <c r="P3245" t="b">
        <v>0</v>
      </c>
      <c r="Q3245">
        <v>9</v>
      </c>
      <c r="R3245">
        <v>1</v>
      </c>
      <c r="S3245">
        <v>1</v>
      </c>
      <c r="T3245">
        <v>5</v>
      </c>
      <c r="U3245" t="b">
        <v>1</v>
      </c>
      <c r="V3245" t="s">
        <v>1091</v>
      </c>
      <c r="W3245" t="s">
        <v>4909</v>
      </c>
      <c r="X3245" t="s">
        <v>14638</v>
      </c>
      <c r="Y3245">
        <v>20</v>
      </c>
      <c r="Z3245">
        <v>20</v>
      </c>
      <c r="AA3245">
        <v>8</v>
      </c>
      <c r="AB3245">
        <v>8</v>
      </c>
      <c r="AC3245">
        <v>36</v>
      </c>
    </row>
    <row r="3246" spans="1:29">
      <c r="A3246">
        <v>3622</v>
      </c>
      <c r="B3246" t="s">
        <v>805</v>
      </c>
      <c r="C3246" t="s">
        <v>4919</v>
      </c>
      <c r="J3246" t="s">
        <v>1444</v>
      </c>
      <c r="K3246">
        <v>0</v>
      </c>
      <c r="N3246" t="b">
        <v>1</v>
      </c>
      <c r="O3246" t="b">
        <v>0</v>
      </c>
      <c r="P3246" t="b">
        <v>0</v>
      </c>
      <c r="Q3246">
        <v>9</v>
      </c>
      <c r="R3246">
        <v>1</v>
      </c>
      <c r="S3246">
        <v>1</v>
      </c>
      <c r="T3246">
        <v>5</v>
      </c>
      <c r="U3246" t="b">
        <v>1</v>
      </c>
      <c r="V3246" t="s">
        <v>1091</v>
      </c>
      <c r="W3246" t="s">
        <v>4909</v>
      </c>
      <c r="X3246" t="s">
        <v>14644</v>
      </c>
      <c r="Y3246">
        <v>20</v>
      </c>
      <c r="Z3246">
        <v>20</v>
      </c>
      <c r="AA3246">
        <v>9</v>
      </c>
      <c r="AB3246">
        <v>9</v>
      </c>
      <c r="AC3246">
        <v>36</v>
      </c>
    </row>
    <row r="3247" spans="1:29">
      <c r="A3247">
        <v>3623</v>
      </c>
      <c r="B3247" t="s">
        <v>805</v>
      </c>
      <c r="C3247" t="s">
        <v>4920</v>
      </c>
      <c r="J3247" t="s">
        <v>1444</v>
      </c>
      <c r="K3247">
        <v>0</v>
      </c>
      <c r="N3247" t="b">
        <v>1</v>
      </c>
      <c r="O3247" t="b">
        <v>0</v>
      </c>
      <c r="P3247" t="b">
        <v>0</v>
      </c>
      <c r="Q3247">
        <v>9</v>
      </c>
      <c r="R3247">
        <v>1</v>
      </c>
      <c r="S3247">
        <v>1</v>
      </c>
      <c r="T3247">
        <v>5</v>
      </c>
      <c r="U3247" t="b">
        <v>1</v>
      </c>
      <c r="V3247" t="s">
        <v>1091</v>
      </c>
      <c r="W3247" t="s">
        <v>4909</v>
      </c>
      <c r="X3247" t="s">
        <v>14639</v>
      </c>
      <c r="Y3247">
        <v>21</v>
      </c>
      <c r="Z3247">
        <v>21</v>
      </c>
      <c r="AA3247">
        <v>8</v>
      </c>
      <c r="AB3247">
        <v>8</v>
      </c>
      <c r="AC3247">
        <v>36</v>
      </c>
    </row>
    <row r="3248" spans="1:29">
      <c r="A3248">
        <v>3624</v>
      </c>
      <c r="B3248" t="s">
        <v>805</v>
      </c>
      <c r="C3248" t="s">
        <v>4921</v>
      </c>
      <c r="J3248" t="s">
        <v>1444</v>
      </c>
      <c r="K3248">
        <v>0</v>
      </c>
      <c r="N3248" t="b">
        <v>1</v>
      </c>
      <c r="O3248" t="b">
        <v>0</v>
      </c>
      <c r="P3248" t="b">
        <v>0</v>
      </c>
      <c r="Q3248">
        <v>9</v>
      </c>
      <c r="R3248">
        <v>1</v>
      </c>
      <c r="S3248">
        <v>1</v>
      </c>
      <c r="T3248">
        <v>5</v>
      </c>
      <c r="U3248" t="b">
        <v>1</v>
      </c>
      <c r="V3248" t="s">
        <v>1091</v>
      </c>
      <c r="W3248" t="s">
        <v>4909</v>
      </c>
      <c r="X3248" t="s">
        <v>14645</v>
      </c>
      <c r="Y3248">
        <v>21</v>
      </c>
      <c r="Z3248">
        <v>21</v>
      </c>
      <c r="AA3248">
        <v>9</v>
      </c>
      <c r="AB3248">
        <v>9</v>
      </c>
      <c r="AC3248">
        <v>36</v>
      </c>
    </row>
    <row r="3249" spans="1:29">
      <c r="A3249">
        <v>3625</v>
      </c>
      <c r="B3249" t="s">
        <v>805</v>
      </c>
      <c r="C3249" t="s">
        <v>4922</v>
      </c>
      <c r="J3249" t="s">
        <v>1444</v>
      </c>
      <c r="K3249">
        <v>0</v>
      </c>
      <c r="N3249" t="b">
        <v>1</v>
      </c>
      <c r="O3249" t="b">
        <v>0</v>
      </c>
      <c r="P3249" t="b">
        <v>0</v>
      </c>
      <c r="Q3249">
        <v>9</v>
      </c>
      <c r="R3249">
        <v>1</v>
      </c>
      <c r="S3249">
        <v>1</v>
      </c>
      <c r="T3249">
        <v>5</v>
      </c>
      <c r="U3249" t="b">
        <v>1</v>
      </c>
      <c r="V3249" t="s">
        <v>1091</v>
      </c>
      <c r="W3249" t="s">
        <v>4909</v>
      </c>
      <c r="X3249" t="s">
        <v>14441</v>
      </c>
      <c r="Y3249">
        <v>22</v>
      </c>
      <c r="Z3249">
        <v>22</v>
      </c>
      <c r="AA3249">
        <v>8</v>
      </c>
      <c r="AB3249">
        <v>8</v>
      </c>
      <c r="AC3249">
        <v>36</v>
      </c>
    </row>
    <row r="3250" spans="1:29">
      <c r="A3250">
        <v>3626</v>
      </c>
      <c r="B3250" t="s">
        <v>805</v>
      </c>
      <c r="C3250" t="s">
        <v>4923</v>
      </c>
      <c r="J3250" t="s">
        <v>1444</v>
      </c>
      <c r="K3250">
        <v>0</v>
      </c>
      <c r="N3250" t="b">
        <v>1</v>
      </c>
      <c r="O3250" t="b">
        <v>0</v>
      </c>
      <c r="P3250" t="b">
        <v>0</v>
      </c>
      <c r="Q3250">
        <v>9</v>
      </c>
      <c r="R3250">
        <v>1</v>
      </c>
      <c r="S3250">
        <v>1</v>
      </c>
      <c r="T3250">
        <v>5</v>
      </c>
      <c r="U3250" t="b">
        <v>1</v>
      </c>
      <c r="V3250" t="s">
        <v>1091</v>
      </c>
      <c r="W3250" t="s">
        <v>4909</v>
      </c>
      <c r="X3250" t="s">
        <v>14646</v>
      </c>
      <c r="Y3250">
        <v>22</v>
      </c>
      <c r="Z3250">
        <v>22</v>
      </c>
      <c r="AA3250">
        <v>9</v>
      </c>
      <c r="AB3250">
        <v>9</v>
      </c>
      <c r="AC3250">
        <v>36</v>
      </c>
    </row>
    <row r="3251" spans="1:29">
      <c r="A3251">
        <v>3627</v>
      </c>
      <c r="B3251" t="s">
        <v>805</v>
      </c>
      <c r="C3251" t="s">
        <v>4924</v>
      </c>
      <c r="J3251" t="s">
        <v>1444</v>
      </c>
      <c r="K3251">
        <v>0</v>
      </c>
      <c r="N3251" t="b">
        <v>1</v>
      </c>
      <c r="O3251" t="b">
        <v>0</v>
      </c>
      <c r="P3251" t="b">
        <v>0</v>
      </c>
      <c r="Q3251">
        <v>9</v>
      </c>
      <c r="R3251">
        <v>1</v>
      </c>
      <c r="S3251">
        <v>1</v>
      </c>
      <c r="T3251">
        <v>5</v>
      </c>
      <c r="U3251" t="b">
        <v>1</v>
      </c>
      <c r="V3251" t="s">
        <v>1091</v>
      </c>
      <c r="W3251" t="s">
        <v>4909</v>
      </c>
      <c r="X3251" t="s">
        <v>14721</v>
      </c>
      <c r="Y3251">
        <v>23</v>
      </c>
      <c r="Z3251">
        <v>23</v>
      </c>
      <c r="AA3251">
        <v>8</v>
      </c>
      <c r="AB3251">
        <v>8</v>
      </c>
      <c r="AC3251">
        <v>36</v>
      </c>
    </row>
    <row r="3252" spans="1:29">
      <c r="A3252">
        <v>3628</v>
      </c>
      <c r="B3252" t="s">
        <v>805</v>
      </c>
      <c r="C3252" t="s">
        <v>4925</v>
      </c>
      <c r="J3252" t="s">
        <v>1444</v>
      </c>
      <c r="K3252">
        <v>0</v>
      </c>
      <c r="N3252" t="b">
        <v>1</v>
      </c>
      <c r="O3252" t="b">
        <v>0</v>
      </c>
      <c r="P3252" t="b">
        <v>0</v>
      </c>
      <c r="Q3252">
        <v>9</v>
      </c>
      <c r="R3252">
        <v>1</v>
      </c>
      <c r="S3252">
        <v>1</v>
      </c>
      <c r="T3252">
        <v>5</v>
      </c>
      <c r="U3252" t="b">
        <v>1</v>
      </c>
      <c r="V3252" t="s">
        <v>1091</v>
      </c>
      <c r="W3252" t="s">
        <v>4909</v>
      </c>
      <c r="X3252" t="s">
        <v>14647</v>
      </c>
      <c r="Y3252">
        <v>23</v>
      </c>
      <c r="Z3252">
        <v>23</v>
      </c>
      <c r="AA3252">
        <v>9</v>
      </c>
      <c r="AB3252">
        <v>9</v>
      </c>
      <c r="AC3252">
        <v>36</v>
      </c>
    </row>
    <row r="3253" spans="1:29">
      <c r="A3253">
        <v>3629</v>
      </c>
      <c r="B3253" t="s">
        <v>805</v>
      </c>
      <c r="C3253" t="s">
        <v>4926</v>
      </c>
      <c r="J3253" t="s">
        <v>1444</v>
      </c>
      <c r="K3253">
        <v>0</v>
      </c>
      <c r="N3253" t="b">
        <v>1</v>
      </c>
      <c r="O3253" t="b">
        <v>0</v>
      </c>
      <c r="P3253" t="b">
        <v>0</v>
      </c>
      <c r="Q3253">
        <v>9</v>
      </c>
      <c r="R3253">
        <v>1</v>
      </c>
      <c r="S3253">
        <v>1</v>
      </c>
      <c r="T3253">
        <v>5</v>
      </c>
      <c r="U3253" t="b">
        <v>1</v>
      </c>
      <c r="V3253" t="s">
        <v>1091</v>
      </c>
      <c r="W3253" t="s">
        <v>4909</v>
      </c>
      <c r="X3253" t="s">
        <v>14446</v>
      </c>
      <c r="Y3253">
        <v>24</v>
      </c>
      <c r="Z3253">
        <v>24</v>
      </c>
      <c r="AA3253">
        <v>8</v>
      </c>
      <c r="AB3253">
        <v>8</v>
      </c>
      <c r="AC3253">
        <v>36</v>
      </c>
    </row>
    <row r="3254" spans="1:29">
      <c r="A3254">
        <v>3630</v>
      </c>
      <c r="B3254" t="s">
        <v>805</v>
      </c>
      <c r="C3254" t="s">
        <v>4927</v>
      </c>
      <c r="J3254" t="s">
        <v>1444</v>
      </c>
      <c r="K3254">
        <v>0</v>
      </c>
      <c r="N3254" t="b">
        <v>1</v>
      </c>
      <c r="O3254" t="b">
        <v>0</v>
      </c>
      <c r="P3254" t="b">
        <v>0</v>
      </c>
      <c r="Q3254">
        <v>9</v>
      </c>
      <c r="R3254">
        <v>1</v>
      </c>
      <c r="S3254">
        <v>1</v>
      </c>
      <c r="T3254">
        <v>5</v>
      </c>
      <c r="U3254" t="b">
        <v>1</v>
      </c>
      <c r="V3254" t="s">
        <v>1091</v>
      </c>
      <c r="W3254" t="s">
        <v>4909</v>
      </c>
      <c r="X3254" t="s">
        <v>14648</v>
      </c>
      <c r="Y3254">
        <v>24</v>
      </c>
      <c r="Z3254">
        <v>24</v>
      </c>
      <c r="AA3254">
        <v>9</v>
      </c>
      <c r="AB3254">
        <v>9</v>
      </c>
      <c r="AC3254">
        <v>36</v>
      </c>
    </row>
    <row r="3255" spans="1:29">
      <c r="A3255">
        <v>3631</v>
      </c>
      <c r="B3255" t="s">
        <v>805</v>
      </c>
      <c r="C3255" t="s">
        <v>4928</v>
      </c>
      <c r="J3255" t="s">
        <v>1444</v>
      </c>
      <c r="K3255">
        <v>0</v>
      </c>
      <c r="N3255" t="b">
        <v>1</v>
      </c>
      <c r="O3255" t="b">
        <v>0</v>
      </c>
      <c r="P3255" t="b">
        <v>0</v>
      </c>
      <c r="Q3255">
        <v>9</v>
      </c>
      <c r="R3255">
        <v>1</v>
      </c>
      <c r="S3255">
        <v>1</v>
      </c>
      <c r="T3255">
        <v>5</v>
      </c>
      <c r="U3255" t="b">
        <v>1</v>
      </c>
      <c r="V3255" t="s">
        <v>1091</v>
      </c>
      <c r="W3255" t="s">
        <v>4909</v>
      </c>
      <c r="X3255" t="s">
        <v>14640</v>
      </c>
      <c r="Y3255">
        <v>25</v>
      </c>
      <c r="Z3255">
        <v>25</v>
      </c>
      <c r="AA3255">
        <v>8</v>
      </c>
      <c r="AB3255">
        <v>8</v>
      </c>
      <c r="AC3255">
        <v>36</v>
      </c>
    </row>
    <row r="3256" spans="1:29">
      <c r="A3256">
        <v>3632</v>
      </c>
      <c r="B3256" t="s">
        <v>805</v>
      </c>
      <c r="C3256" t="s">
        <v>4929</v>
      </c>
      <c r="J3256" t="s">
        <v>1444</v>
      </c>
      <c r="K3256">
        <v>0</v>
      </c>
      <c r="N3256" t="b">
        <v>1</v>
      </c>
      <c r="O3256" t="b">
        <v>0</v>
      </c>
      <c r="P3256" t="b">
        <v>0</v>
      </c>
      <c r="Q3256">
        <v>9</v>
      </c>
      <c r="R3256">
        <v>1</v>
      </c>
      <c r="S3256">
        <v>1</v>
      </c>
      <c r="T3256">
        <v>5</v>
      </c>
      <c r="U3256" t="b">
        <v>1</v>
      </c>
      <c r="V3256" t="s">
        <v>1091</v>
      </c>
      <c r="W3256" t="s">
        <v>4909</v>
      </c>
      <c r="X3256" t="s">
        <v>14535</v>
      </c>
      <c r="Y3256">
        <v>25</v>
      </c>
      <c r="Z3256">
        <v>25</v>
      </c>
      <c r="AA3256">
        <v>9</v>
      </c>
      <c r="AB3256">
        <v>9</v>
      </c>
      <c r="AC3256">
        <v>36</v>
      </c>
    </row>
    <row r="3257" spans="1:29">
      <c r="A3257">
        <v>3633</v>
      </c>
      <c r="B3257" t="s">
        <v>805</v>
      </c>
      <c r="C3257" t="s">
        <v>4930</v>
      </c>
      <c r="J3257" t="s">
        <v>1444</v>
      </c>
      <c r="K3257">
        <v>0</v>
      </c>
      <c r="N3257" t="b">
        <v>1</v>
      </c>
      <c r="O3257" t="b">
        <v>0</v>
      </c>
      <c r="P3257" t="b">
        <v>0</v>
      </c>
      <c r="Q3257">
        <v>9</v>
      </c>
      <c r="R3257">
        <v>1</v>
      </c>
      <c r="S3257">
        <v>1</v>
      </c>
      <c r="T3257">
        <v>5</v>
      </c>
      <c r="U3257" t="b">
        <v>1</v>
      </c>
      <c r="V3257" t="s">
        <v>1091</v>
      </c>
      <c r="W3257" t="s">
        <v>4909</v>
      </c>
      <c r="X3257" t="s">
        <v>14722</v>
      </c>
      <c r="Y3257">
        <v>26</v>
      </c>
      <c r="Z3257">
        <v>26</v>
      </c>
      <c r="AA3257">
        <v>8</v>
      </c>
      <c r="AB3257">
        <v>8</v>
      </c>
      <c r="AC3257">
        <v>36</v>
      </c>
    </row>
    <row r="3258" spans="1:29">
      <c r="A3258">
        <v>3634</v>
      </c>
      <c r="B3258" t="s">
        <v>805</v>
      </c>
      <c r="C3258" t="s">
        <v>4931</v>
      </c>
      <c r="J3258" t="s">
        <v>1444</v>
      </c>
      <c r="K3258">
        <v>0</v>
      </c>
      <c r="N3258" t="b">
        <v>1</v>
      </c>
      <c r="O3258" t="b">
        <v>0</v>
      </c>
      <c r="P3258" t="b">
        <v>0</v>
      </c>
      <c r="Q3258">
        <v>9</v>
      </c>
      <c r="R3258">
        <v>1</v>
      </c>
      <c r="S3258">
        <v>1</v>
      </c>
      <c r="T3258">
        <v>5</v>
      </c>
      <c r="U3258" t="b">
        <v>1</v>
      </c>
      <c r="V3258" t="s">
        <v>1091</v>
      </c>
      <c r="W3258" t="s">
        <v>4909</v>
      </c>
      <c r="X3258" t="s">
        <v>14457</v>
      </c>
      <c r="Y3258">
        <v>26</v>
      </c>
      <c r="Z3258">
        <v>26</v>
      </c>
      <c r="AA3258">
        <v>9</v>
      </c>
      <c r="AB3258">
        <v>9</v>
      </c>
      <c r="AC3258">
        <v>36</v>
      </c>
    </row>
    <row r="3259" spans="1:29">
      <c r="A3259">
        <v>3635</v>
      </c>
      <c r="B3259" t="s">
        <v>805</v>
      </c>
      <c r="C3259" t="s">
        <v>4932</v>
      </c>
      <c r="J3259" t="s">
        <v>1444</v>
      </c>
      <c r="K3259">
        <v>0</v>
      </c>
      <c r="N3259" t="b">
        <v>1</v>
      </c>
      <c r="O3259" t="b">
        <v>0</v>
      </c>
      <c r="P3259" t="b">
        <v>0</v>
      </c>
      <c r="Q3259">
        <v>9</v>
      </c>
      <c r="R3259">
        <v>1</v>
      </c>
      <c r="S3259">
        <v>1</v>
      </c>
      <c r="T3259">
        <v>5</v>
      </c>
      <c r="U3259" t="b">
        <v>1</v>
      </c>
      <c r="V3259" t="s">
        <v>1091</v>
      </c>
      <c r="W3259" t="s">
        <v>4909</v>
      </c>
      <c r="X3259" t="s">
        <v>14641</v>
      </c>
      <c r="Y3259">
        <v>27</v>
      </c>
      <c r="Z3259">
        <v>27</v>
      </c>
      <c r="AA3259">
        <v>8</v>
      </c>
      <c r="AB3259">
        <v>8</v>
      </c>
      <c r="AC3259">
        <v>36</v>
      </c>
    </row>
    <row r="3260" spans="1:29">
      <c r="A3260">
        <v>3636</v>
      </c>
      <c r="B3260" t="s">
        <v>805</v>
      </c>
      <c r="C3260" t="s">
        <v>4933</v>
      </c>
      <c r="J3260" t="s">
        <v>1444</v>
      </c>
      <c r="K3260">
        <v>0</v>
      </c>
      <c r="N3260" t="b">
        <v>1</v>
      </c>
      <c r="O3260" t="b">
        <v>0</v>
      </c>
      <c r="P3260" t="b">
        <v>0</v>
      </c>
      <c r="Q3260">
        <v>9</v>
      </c>
      <c r="R3260">
        <v>1</v>
      </c>
      <c r="S3260">
        <v>1</v>
      </c>
      <c r="T3260">
        <v>5</v>
      </c>
      <c r="U3260" t="b">
        <v>1</v>
      </c>
      <c r="V3260" t="s">
        <v>1091</v>
      </c>
      <c r="W3260" t="s">
        <v>4909</v>
      </c>
      <c r="X3260" t="s">
        <v>14443</v>
      </c>
      <c r="Y3260">
        <v>27</v>
      </c>
      <c r="Z3260">
        <v>27</v>
      </c>
      <c r="AA3260">
        <v>9</v>
      </c>
      <c r="AB3260">
        <v>9</v>
      </c>
      <c r="AC3260">
        <v>36</v>
      </c>
    </row>
    <row r="3261" spans="1:29">
      <c r="A3261">
        <v>3637</v>
      </c>
      <c r="B3261" t="s">
        <v>805</v>
      </c>
      <c r="C3261" t="s">
        <v>4934</v>
      </c>
      <c r="J3261" t="s">
        <v>1444</v>
      </c>
      <c r="K3261">
        <v>0</v>
      </c>
      <c r="N3261" t="b">
        <v>1</v>
      </c>
      <c r="O3261" t="b">
        <v>0</v>
      </c>
      <c r="P3261" t="b">
        <v>0</v>
      </c>
      <c r="Q3261">
        <v>9</v>
      </c>
      <c r="R3261">
        <v>1</v>
      </c>
      <c r="S3261">
        <v>1</v>
      </c>
      <c r="T3261">
        <v>5</v>
      </c>
      <c r="U3261" t="b">
        <v>1</v>
      </c>
      <c r="V3261" t="s">
        <v>1091</v>
      </c>
      <c r="W3261" t="s">
        <v>4909</v>
      </c>
      <c r="X3261" t="s">
        <v>14731</v>
      </c>
      <c r="Y3261">
        <v>28</v>
      </c>
      <c r="Z3261">
        <v>28</v>
      </c>
      <c r="AA3261">
        <v>8</v>
      </c>
      <c r="AB3261">
        <v>8</v>
      </c>
      <c r="AC3261">
        <v>36</v>
      </c>
    </row>
    <row r="3262" spans="1:29">
      <c r="A3262">
        <v>3638</v>
      </c>
      <c r="B3262" t="s">
        <v>805</v>
      </c>
      <c r="C3262" t="s">
        <v>4935</v>
      </c>
      <c r="J3262" t="s">
        <v>1444</v>
      </c>
      <c r="K3262">
        <v>0</v>
      </c>
      <c r="N3262" t="b">
        <v>1</v>
      </c>
      <c r="O3262" t="b">
        <v>0</v>
      </c>
      <c r="P3262" t="b">
        <v>0</v>
      </c>
      <c r="Q3262">
        <v>9</v>
      </c>
      <c r="R3262">
        <v>1</v>
      </c>
      <c r="S3262">
        <v>1</v>
      </c>
      <c r="T3262">
        <v>5</v>
      </c>
      <c r="U3262" t="b">
        <v>1</v>
      </c>
      <c r="V3262" t="s">
        <v>1091</v>
      </c>
      <c r="W3262" t="s">
        <v>4909</v>
      </c>
      <c r="X3262" t="s">
        <v>14649</v>
      </c>
      <c r="Y3262">
        <v>28</v>
      </c>
      <c r="Z3262">
        <v>28</v>
      </c>
      <c r="AA3262">
        <v>9</v>
      </c>
      <c r="AB3262">
        <v>9</v>
      </c>
      <c r="AC3262">
        <v>36</v>
      </c>
    </row>
    <row r="3263" spans="1:29">
      <c r="A3263">
        <v>3639</v>
      </c>
      <c r="B3263" t="s">
        <v>805</v>
      </c>
      <c r="C3263" t="s">
        <v>4936</v>
      </c>
      <c r="J3263" t="s">
        <v>1444</v>
      </c>
      <c r="K3263">
        <v>0</v>
      </c>
      <c r="N3263" t="b">
        <v>1</v>
      </c>
      <c r="O3263" t="b">
        <v>0</v>
      </c>
      <c r="P3263" t="b">
        <v>0</v>
      </c>
      <c r="Q3263">
        <v>9</v>
      </c>
      <c r="R3263">
        <v>1</v>
      </c>
      <c r="S3263">
        <v>1</v>
      </c>
      <c r="T3263">
        <v>5</v>
      </c>
      <c r="U3263" t="b">
        <v>1</v>
      </c>
      <c r="V3263" t="s">
        <v>1091</v>
      </c>
      <c r="W3263" t="s">
        <v>4909</v>
      </c>
      <c r="X3263" t="s">
        <v>14642</v>
      </c>
      <c r="Y3263">
        <v>29</v>
      </c>
      <c r="Z3263">
        <v>29</v>
      </c>
      <c r="AA3263">
        <v>8</v>
      </c>
      <c r="AB3263">
        <v>8</v>
      </c>
      <c r="AC3263">
        <v>36</v>
      </c>
    </row>
    <row r="3264" spans="1:29">
      <c r="A3264">
        <v>3640</v>
      </c>
      <c r="B3264" t="s">
        <v>805</v>
      </c>
      <c r="C3264" t="s">
        <v>4937</v>
      </c>
      <c r="J3264" t="s">
        <v>1444</v>
      </c>
      <c r="K3264">
        <v>0</v>
      </c>
      <c r="N3264" t="b">
        <v>1</v>
      </c>
      <c r="O3264" t="b">
        <v>0</v>
      </c>
      <c r="P3264" t="b">
        <v>0</v>
      </c>
      <c r="Q3264">
        <v>9</v>
      </c>
      <c r="R3264">
        <v>1</v>
      </c>
      <c r="S3264">
        <v>1</v>
      </c>
      <c r="T3264">
        <v>5</v>
      </c>
      <c r="U3264" t="b">
        <v>1</v>
      </c>
      <c r="V3264" t="s">
        <v>1091</v>
      </c>
      <c r="W3264" t="s">
        <v>4909</v>
      </c>
      <c r="X3264" t="s">
        <v>14650</v>
      </c>
      <c r="Y3264">
        <v>29</v>
      </c>
      <c r="Z3264">
        <v>29</v>
      </c>
      <c r="AA3264">
        <v>9</v>
      </c>
      <c r="AB3264">
        <v>9</v>
      </c>
      <c r="AC3264">
        <v>36</v>
      </c>
    </row>
    <row r="3265" spans="1:29">
      <c r="A3265">
        <v>3641</v>
      </c>
      <c r="B3265" t="s">
        <v>805</v>
      </c>
      <c r="C3265" t="s">
        <v>4938</v>
      </c>
      <c r="J3265" t="s">
        <v>1444</v>
      </c>
      <c r="K3265">
        <v>0</v>
      </c>
      <c r="N3265" t="b">
        <v>1</v>
      </c>
      <c r="O3265" t="b">
        <v>0</v>
      </c>
      <c r="P3265" t="b">
        <v>0</v>
      </c>
      <c r="Q3265">
        <v>9</v>
      </c>
      <c r="R3265">
        <v>1</v>
      </c>
      <c r="S3265">
        <v>1</v>
      </c>
      <c r="T3265">
        <v>5</v>
      </c>
      <c r="U3265" t="b">
        <v>1</v>
      </c>
      <c r="V3265" t="s">
        <v>1091</v>
      </c>
      <c r="W3265" t="s">
        <v>4909</v>
      </c>
      <c r="X3265" t="s">
        <v>14643</v>
      </c>
      <c r="Y3265">
        <v>30</v>
      </c>
      <c r="Z3265">
        <v>30</v>
      </c>
      <c r="AA3265">
        <v>8</v>
      </c>
      <c r="AB3265">
        <v>8</v>
      </c>
      <c r="AC3265">
        <v>36</v>
      </c>
    </row>
    <row r="3266" spans="1:29">
      <c r="A3266">
        <v>3642</v>
      </c>
      <c r="B3266" t="s">
        <v>805</v>
      </c>
      <c r="C3266" t="s">
        <v>4939</v>
      </c>
      <c r="J3266" t="s">
        <v>1444</v>
      </c>
      <c r="K3266">
        <v>0</v>
      </c>
      <c r="N3266" t="b">
        <v>1</v>
      </c>
      <c r="O3266" t="b">
        <v>0</v>
      </c>
      <c r="P3266" t="b">
        <v>0</v>
      </c>
      <c r="Q3266">
        <v>9</v>
      </c>
      <c r="R3266">
        <v>1</v>
      </c>
      <c r="S3266">
        <v>1</v>
      </c>
      <c r="T3266">
        <v>5</v>
      </c>
      <c r="U3266" t="b">
        <v>1</v>
      </c>
      <c r="V3266" t="s">
        <v>1091</v>
      </c>
      <c r="W3266" t="s">
        <v>4909</v>
      </c>
      <c r="X3266" t="s">
        <v>14651</v>
      </c>
      <c r="Y3266">
        <v>30</v>
      </c>
      <c r="Z3266">
        <v>30</v>
      </c>
      <c r="AA3266">
        <v>9</v>
      </c>
      <c r="AB3266">
        <v>9</v>
      </c>
      <c r="AC3266">
        <v>36</v>
      </c>
    </row>
    <row r="3267" spans="1:29">
      <c r="A3267">
        <v>3643</v>
      </c>
      <c r="B3267" t="s">
        <v>805</v>
      </c>
      <c r="C3267" t="s">
        <v>4940</v>
      </c>
      <c r="J3267" t="s">
        <v>1444</v>
      </c>
      <c r="K3267">
        <v>0</v>
      </c>
      <c r="N3267" t="b">
        <v>1</v>
      </c>
      <c r="O3267" t="b">
        <v>0</v>
      </c>
      <c r="P3267" t="b">
        <v>0</v>
      </c>
      <c r="Q3267">
        <v>9</v>
      </c>
      <c r="R3267">
        <v>1</v>
      </c>
      <c r="S3267">
        <v>1</v>
      </c>
      <c r="T3267">
        <v>5</v>
      </c>
      <c r="U3267" t="b">
        <v>1</v>
      </c>
      <c r="V3267" t="s">
        <v>1091</v>
      </c>
      <c r="W3267" t="s">
        <v>4909</v>
      </c>
      <c r="X3267" t="s">
        <v>14778</v>
      </c>
      <c r="Y3267">
        <v>31</v>
      </c>
      <c r="Z3267">
        <v>31</v>
      </c>
      <c r="AA3267">
        <v>8</v>
      </c>
      <c r="AB3267">
        <v>8</v>
      </c>
      <c r="AC3267">
        <v>36</v>
      </c>
    </row>
    <row r="3268" spans="1:29">
      <c r="A3268">
        <v>3644</v>
      </c>
      <c r="B3268" t="s">
        <v>805</v>
      </c>
      <c r="C3268" t="s">
        <v>4941</v>
      </c>
      <c r="J3268" t="s">
        <v>1444</v>
      </c>
      <c r="K3268">
        <v>0</v>
      </c>
      <c r="N3268" t="b">
        <v>1</v>
      </c>
      <c r="O3268" t="b">
        <v>0</v>
      </c>
      <c r="P3268" t="b">
        <v>0</v>
      </c>
      <c r="Q3268">
        <v>9</v>
      </c>
      <c r="R3268">
        <v>1</v>
      </c>
      <c r="S3268">
        <v>1</v>
      </c>
      <c r="T3268">
        <v>5</v>
      </c>
      <c r="U3268" t="b">
        <v>1</v>
      </c>
      <c r="V3268" t="s">
        <v>1091</v>
      </c>
      <c r="W3268" t="s">
        <v>4909</v>
      </c>
      <c r="X3268" t="s">
        <v>14783</v>
      </c>
      <c r="Y3268">
        <v>31</v>
      </c>
      <c r="Z3268">
        <v>31</v>
      </c>
      <c r="AA3268">
        <v>9</v>
      </c>
      <c r="AB3268">
        <v>9</v>
      </c>
      <c r="AC3268">
        <v>36</v>
      </c>
    </row>
    <row r="3269" spans="1:29">
      <c r="A3269">
        <v>3645</v>
      </c>
      <c r="B3269" t="s">
        <v>805</v>
      </c>
      <c r="C3269" t="s">
        <v>4942</v>
      </c>
      <c r="J3269" t="s">
        <v>1436</v>
      </c>
      <c r="K3269">
        <v>0</v>
      </c>
      <c r="N3269" t="b">
        <v>1</v>
      </c>
      <c r="O3269" t="b">
        <v>0</v>
      </c>
      <c r="P3269" t="b">
        <v>0</v>
      </c>
      <c r="Q3269">
        <v>9</v>
      </c>
      <c r="R3269">
        <v>1</v>
      </c>
      <c r="S3269">
        <v>1</v>
      </c>
      <c r="T3269">
        <v>5</v>
      </c>
      <c r="U3269" t="b">
        <v>1</v>
      </c>
      <c r="V3269" t="s">
        <v>1091</v>
      </c>
      <c r="W3269" t="s">
        <v>4909</v>
      </c>
      <c r="X3269" t="s">
        <v>14709</v>
      </c>
      <c r="Y3269">
        <v>20</v>
      </c>
      <c r="Z3269">
        <v>20</v>
      </c>
      <c r="AA3269">
        <v>2</v>
      </c>
      <c r="AB3269">
        <v>2</v>
      </c>
      <c r="AC3269">
        <v>36</v>
      </c>
    </row>
    <row r="3270" spans="1:29">
      <c r="A3270">
        <v>3646</v>
      </c>
      <c r="B3270" t="s">
        <v>805</v>
      </c>
      <c r="C3270" t="s">
        <v>4943</v>
      </c>
      <c r="J3270" t="s">
        <v>1436</v>
      </c>
      <c r="K3270">
        <v>0</v>
      </c>
      <c r="N3270" t="b">
        <v>1</v>
      </c>
      <c r="O3270" t="b">
        <v>0</v>
      </c>
      <c r="P3270" t="b">
        <v>0</v>
      </c>
      <c r="Q3270">
        <v>9</v>
      </c>
      <c r="R3270">
        <v>1</v>
      </c>
      <c r="S3270">
        <v>1</v>
      </c>
      <c r="T3270">
        <v>5</v>
      </c>
      <c r="U3270" t="b">
        <v>1</v>
      </c>
      <c r="V3270" t="s">
        <v>1091</v>
      </c>
      <c r="W3270" t="s">
        <v>4909</v>
      </c>
      <c r="X3270" t="s">
        <v>14710</v>
      </c>
      <c r="Y3270">
        <v>21</v>
      </c>
      <c r="Z3270">
        <v>21</v>
      </c>
      <c r="AA3270">
        <v>2</v>
      </c>
      <c r="AB3270">
        <v>2</v>
      </c>
      <c r="AC3270">
        <v>36</v>
      </c>
    </row>
    <row r="3271" spans="1:29">
      <c r="A3271">
        <v>3647</v>
      </c>
      <c r="B3271" t="s">
        <v>805</v>
      </c>
      <c r="C3271" t="s">
        <v>4944</v>
      </c>
      <c r="J3271" t="s">
        <v>1436</v>
      </c>
      <c r="K3271">
        <v>0</v>
      </c>
      <c r="N3271" t="b">
        <v>1</v>
      </c>
      <c r="O3271" t="b">
        <v>0</v>
      </c>
      <c r="P3271" t="b">
        <v>0</v>
      </c>
      <c r="Q3271">
        <v>9</v>
      </c>
      <c r="R3271">
        <v>1</v>
      </c>
      <c r="S3271">
        <v>1</v>
      </c>
      <c r="T3271">
        <v>5</v>
      </c>
      <c r="U3271" t="b">
        <v>1</v>
      </c>
      <c r="V3271" t="s">
        <v>1091</v>
      </c>
      <c r="W3271" t="s">
        <v>4909</v>
      </c>
      <c r="X3271" t="s">
        <v>14711</v>
      </c>
      <c r="Y3271">
        <v>22</v>
      </c>
      <c r="Z3271">
        <v>22</v>
      </c>
      <c r="AA3271">
        <v>2</v>
      </c>
      <c r="AB3271">
        <v>2</v>
      </c>
      <c r="AC3271">
        <v>36</v>
      </c>
    </row>
    <row r="3272" spans="1:29">
      <c r="A3272">
        <v>3648</v>
      </c>
      <c r="B3272" t="s">
        <v>805</v>
      </c>
      <c r="C3272" t="s">
        <v>4945</v>
      </c>
      <c r="J3272" t="s">
        <v>1436</v>
      </c>
      <c r="K3272">
        <v>0</v>
      </c>
      <c r="N3272" t="b">
        <v>1</v>
      </c>
      <c r="O3272" t="b">
        <v>0</v>
      </c>
      <c r="P3272" t="b">
        <v>0</v>
      </c>
      <c r="Q3272">
        <v>9</v>
      </c>
      <c r="R3272">
        <v>1</v>
      </c>
      <c r="S3272">
        <v>1</v>
      </c>
      <c r="T3272">
        <v>5</v>
      </c>
      <c r="U3272" t="b">
        <v>1</v>
      </c>
      <c r="V3272" t="s">
        <v>1091</v>
      </c>
      <c r="W3272" t="s">
        <v>4909</v>
      </c>
      <c r="X3272" t="s">
        <v>14712</v>
      </c>
      <c r="Y3272">
        <v>23</v>
      </c>
      <c r="Z3272">
        <v>23</v>
      </c>
      <c r="AA3272">
        <v>2</v>
      </c>
      <c r="AB3272">
        <v>2</v>
      </c>
      <c r="AC3272">
        <v>36</v>
      </c>
    </row>
    <row r="3273" spans="1:29">
      <c r="A3273">
        <v>3649</v>
      </c>
      <c r="B3273" t="s">
        <v>805</v>
      </c>
      <c r="C3273" t="s">
        <v>4946</v>
      </c>
      <c r="J3273" t="s">
        <v>1436</v>
      </c>
      <c r="K3273">
        <v>0</v>
      </c>
      <c r="N3273" t="b">
        <v>1</v>
      </c>
      <c r="O3273" t="b">
        <v>0</v>
      </c>
      <c r="P3273" t="b">
        <v>0</v>
      </c>
      <c r="Q3273">
        <v>9</v>
      </c>
      <c r="R3273">
        <v>1</v>
      </c>
      <c r="S3273">
        <v>1</v>
      </c>
      <c r="T3273">
        <v>5</v>
      </c>
      <c r="U3273" t="b">
        <v>1</v>
      </c>
      <c r="V3273" t="s">
        <v>1091</v>
      </c>
      <c r="W3273" t="s">
        <v>4909</v>
      </c>
      <c r="X3273" t="s">
        <v>14713</v>
      </c>
      <c r="Y3273">
        <v>24</v>
      </c>
      <c r="Z3273">
        <v>24</v>
      </c>
      <c r="AA3273">
        <v>2</v>
      </c>
      <c r="AB3273">
        <v>2</v>
      </c>
      <c r="AC3273">
        <v>36</v>
      </c>
    </row>
    <row r="3274" spans="1:29">
      <c r="A3274">
        <v>3650</v>
      </c>
      <c r="B3274" t="s">
        <v>805</v>
      </c>
      <c r="C3274" t="s">
        <v>4947</v>
      </c>
      <c r="J3274" t="s">
        <v>1436</v>
      </c>
      <c r="K3274">
        <v>0</v>
      </c>
      <c r="N3274" t="b">
        <v>1</v>
      </c>
      <c r="O3274" t="b">
        <v>0</v>
      </c>
      <c r="P3274" t="b">
        <v>0</v>
      </c>
      <c r="Q3274">
        <v>9</v>
      </c>
      <c r="R3274">
        <v>1</v>
      </c>
      <c r="S3274">
        <v>1</v>
      </c>
      <c r="T3274">
        <v>5</v>
      </c>
      <c r="U3274" t="b">
        <v>1</v>
      </c>
      <c r="V3274" t="s">
        <v>1091</v>
      </c>
      <c r="W3274" t="s">
        <v>4909</v>
      </c>
      <c r="X3274" t="s">
        <v>14714</v>
      </c>
      <c r="Y3274">
        <v>25</v>
      </c>
      <c r="Z3274">
        <v>25</v>
      </c>
      <c r="AA3274">
        <v>2</v>
      </c>
      <c r="AB3274">
        <v>2</v>
      </c>
      <c r="AC3274">
        <v>36</v>
      </c>
    </row>
    <row r="3275" spans="1:29">
      <c r="A3275">
        <v>3651</v>
      </c>
      <c r="B3275" t="s">
        <v>805</v>
      </c>
      <c r="C3275" t="s">
        <v>4948</v>
      </c>
      <c r="J3275" t="s">
        <v>1436</v>
      </c>
      <c r="K3275">
        <v>0</v>
      </c>
      <c r="N3275" t="b">
        <v>1</v>
      </c>
      <c r="O3275" t="b">
        <v>0</v>
      </c>
      <c r="P3275" t="b">
        <v>0</v>
      </c>
      <c r="Q3275">
        <v>9</v>
      </c>
      <c r="R3275">
        <v>1</v>
      </c>
      <c r="S3275">
        <v>1</v>
      </c>
      <c r="T3275">
        <v>5</v>
      </c>
      <c r="U3275" t="b">
        <v>1</v>
      </c>
      <c r="V3275" t="s">
        <v>1091</v>
      </c>
      <c r="W3275" t="s">
        <v>4909</v>
      </c>
      <c r="X3275" t="s">
        <v>14715</v>
      </c>
      <c r="Y3275">
        <v>26</v>
      </c>
      <c r="Z3275">
        <v>26</v>
      </c>
      <c r="AA3275">
        <v>2</v>
      </c>
      <c r="AB3275">
        <v>2</v>
      </c>
      <c r="AC3275">
        <v>36</v>
      </c>
    </row>
    <row r="3276" spans="1:29">
      <c r="A3276">
        <v>3652</v>
      </c>
      <c r="B3276" t="s">
        <v>805</v>
      </c>
      <c r="C3276" t="s">
        <v>4949</v>
      </c>
      <c r="J3276" t="s">
        <v>1436</v>
      </c>
      <c r="K3276">
        <v>0</v>
      </c>
      <c r="N3276" t="b">
        <v>1</v>
      </c>
      <c r="O3276" t="b">
        <v>0</v>
      </c>
      <c r="P3276" t="b">
        <v>0</v>
      </c>
      <c r="Q3276">
        <v>9</v>
      </c>
      <c r="R3276">
        <v>1</v>
      </c>
      <c r="S3276">
        <v>1</v>
      </c>
      <c r="T3276">
        <v>5</v>
      </c>
      <c r="U3276" t="b">
        <v>1</v>
      </c>
      <c r="V3276" t="s">
        <v>1091</v>
      </c>
      <c r="W3276" t="s">
        <v>4909</v>
      </c>
      <c r="X3276" t="s">
        <v>15354</v>
      </c>
      <c r="Y3276">
        <v>27</v>
      </c>
      <c r="Z3276">
        <v>27</v>
      </c>
      <c r="AA3276">
        <v>2</v>
      </c>
      <c r="AB3276">
        <v>2</v>
      </c>
      <c r="AC3276">
        <v>36</v>
      </c>
    </row>
    <row r="3277" spans="1:29">
      <c r="A3277">
        <v>3653</v>
      </c>
      <c r="B3277" t="s">
        <v>805</v>
      </c>
      <c r="C3277" t="s">
        <v>4950</v>
      </c>
      <c r="J3277" t="s">
        <v>1436</v>
      </c>
      <c r="K3277">
        <v>0</v>
      </c>
      <c r="N3277" t="b">
        <v>1</v>
      </c>
      <c r="O3277" t="b">
        <v>0</v>
      </c>
      <c r="P3277" t="b">
        <v>0</v>
      </c>
      <c r="Q3277">
        <v>9</v>
      </c>
      <c r="R3277">
        <v>1</v>
      </c>
      <c r="S3277">
        <v>1</v>
      </c>
      <c r="T3277">
        <v>5</v>
      </c>
      <c r="U3277" t="b">
        <v>1</v>
      </c>
      <c r="V3277" t="s">
        <v>1091</v>
      </c>
      <c r="W3277" t="s">
        <v>4909</v>
      </c>
      <c r="X3277" t="s">
        <v>15356</v>
      </c>
      <c r="Y3277">
        <v>28</v>
      </c>
      <c r="Z3277">
        <v>28</v>
      </c>
      <c r="AA3277">
        <v>2</v>
      </c>
      <c r="AB3277">
        <v>2</v>
      </c>
      <c r="AC3277">
        <v>36</v>
      </c>
    </row>
    <row r="3278" spans="1:29">
      <c r="A3278">
        <v>3654</v>
      </c>
      <c r="B3278" t="s">
        <v>805</v>
      </c>
      <c r="C3278" t="s">
        <v>4951</v>
      </c>
      <c r="J3278" t="s">
        <v>1436</v>
      </c>
      <c r="K3278">
        <v>0</v>
      </c>
      <c r="N3278" t="b">
        <v>1</v>
      </c>
      <c r="O3278" t="b">
        <v>0</v>
      </c>
      <c r="P3278" t="b">
        <v>0</v>
      </c>
      <c r="Q3278">
        <v>9</v>
      </c>
      <c r="R3278">
        <v>1</v>
      </c>
      <c r="S3278">
        <v>1</v>
      </c>
      <c r="T3278">
        <v>5</v>
      </c>
      <c r="U3278" t="b">
        <v>1</v>
      </c>
      <c r="V3278" t="s">
        <v>1091</v>
      </c>
      <c r="W3278" t="s">
        <v>4909</v>
      </c>
      <c r="X3278" t="s">
        <v>15357</v>
      </c>
      <c r="Y3278">
        <v>29</v>
      </c>
      <c r="Z3278">
        <v>29</v>
      </c>
      <c r="AA3278">
        <v>2</v>
      </c>
      <c r="AB3278">
        <v>2</v>
      </c>
      <c r="AC3278">
        <v>36</v>
      </c>
    </row>
    <row r="3279" spans="1:29">
      <c r="A3279">
        <v>3655</v>
      </c>
      <c r="B3279" t="s">
        <v>805</v>
      </c>
      <c r="C3279" t="s">
        <v>4952</v>
      </c>
      <c r="J3279" t="s">
        <v>1436</v>
      </c>
      <c r="K3279">
        <v>0</v>
      </c>
      <c r="N3279" t="b">
        <v>1</v>
      </c>
      <c r="O3279" t="b">
        <v>0</v>
      </c>
      <c r="P3279" t="b">
        <v>0</v>
      </c>
      <c r="Q3279">
        <v>9</v>
      </c>
      <c r="R3279">
        <v>1</v>
      </c>
      <c r="S3279">
        <v>1</v>
      </c>
      <c r="T3279">
        <v>5</v>
      </c>
      <c r="U3279" t="b">
        <v>1</v>
      </c>
      <c r="V3279" t="s">
        <v>1091</v>
      </c>
      <c r="W3279" t="s">
        <v>4909</v>
      </c>
      <c r="X3279" t="s">
        <v>15394</v>
      </c>
      <c r="Y3279">
        <v>30</v>
      </c>
      <c r="Z3279">
        <v>30</v>
      </c>
      <c r="AA3279">
        <v>2</v>
      </c>
      <c r="AB3279">
        <v>2</v>
      </c>
      <c r="AC3279">
        <v>36</v>
      </c>
    </row>
    <row r="3280" spans="1:29">
      <c r="A3280">
        <v>3656</v>
      </c>
      <c r="B3280" t="s">
        <v>805</v>
      </c>
      <c r="C3280" t="s">
        <v>4953</v>
      </c>
      <c r="J3280" t="s">
        <v>1436</v>
      </c>
      <c r="K3280">
        <v>0</v>
      </c>
      <c r="N3280" t="b">
        <v>1</v>
      </c>
      <c r="O3280" t="b">
        <v>0</v>
      </c>
      <c r="P3280" t="b">
        <v>0</v>
      </c>
      <c r="Q3280">
        <v>9</v>
      </c>
      <c r="R3280">
        <v>1</v>
      </c>
      <c r="S3280">
        <v>1</v>
      </c>
      <c r="T3280">
        <v>5</v>
      </c>
      <c r="U3280" t="b">
        <v>1</v>
      </c>
      <c r="V3280" t="s">
        <v>1091</v>
      </c>
      <c r="W3280" t="s">
        <v>4909</v>
      </c>
      <c r="X3280" t="s">
        <v>15395</v>
      </c>
      <c r="Y3280">
        <v>31</v>
      </c>
      <c r="Z3280">
        <v>31</v>
      </c>
      <c r="AA3280">
        <v>2</v>
      </c>
      <c r="AB3280">
        <v>2</v>
      </c>
      <c r="AC3280">
        <v>36</v>
      </c>
    </row>
    <row r="3281" spans="1:29">
      <c r="A3281">
        <v>3657</v>
      </c>
      <c r="B3281" t="s">
        <v>805</v>
      </c>
      <c r="C3281" t="s">
        <v>4954</v>
      </c>
      <c r="J3281" t="s">
        <v>1444</v>
      </c>
      <c r="K3281">
        <v>0</v>
      </c>
      <c r="N3281" t="b">
        <v>1</v>
      </c>
      <c r="O3281" t="b">
        <v>0</v>
      </c>
      <c r="P3281" t="b">
        <v>0</v>
      </c>
      <c r="Q3281">
        <v>9</v>
      </c>
      <c r="R3281">
        <v>1</v>
      </c>
      <c r="S3281">
        <v>1</v>
      </c>
      <c r="T3281">
        <v>5</v>
      </c>
      <c r="U3281" t="b">
        <v>1</v>
      </c>
      <c r="V3281" t="s">
        <v>1091</v>
      </c>
      <c r="W3281" t="s">
        <v>4909</v>
      </c>
      <c r="X3281" t="s">
        <v>14780</v>
      </c>
      <c r="Y3281">
        <v>34</v>
      </c>
      <c r="Z3281">
        <v>34</v>
      </c>
      <c r="AA3281">
        <v>8</v>
      </c>
      <c r="AB3281">
        <v>8</v>
      </c>
      <c r="AC3281">
        <v>36</v>
      </c>
    </row>
    <row r="3282" spans="1:29">
      <c r="A3282">
        <v>3658</v>
      </c>
      <c r="B3282" t="s">
        <v>805</v>
      </c>
      <c r="C3282" t="s">
        <v>4955</v>
      </c>
      <c r="J3282" t="s">
        <v>1444</v>
      </c>
      <c r="K3282">
        <v>0</v>
      </c>
      <c r="N3282" t="b">
        <v>1</v>
      </c>
      <c r="O3282" t="b">
        <v>0</v>
      </c>
      <c r="P3282" t="b">
        <v>0</v>
      </c>
      <c r="Q3282">
        <v>9</v>
      </c>
      <c r="R3282">
        <v>1</v>
      </c>
      <c r="S3282">
        <v>1</v>
      </c>
      <c r="T3282">
        <v>5</v>
      </c>
      <c r="U3282" t="b">
        <v>1</v>
      </c>
      <c r="V3282" t="s">
        <v>1091</v>
      </c>
      <c r="W3282" t="s">
        <v>4909</v>
      </c>
      <c r="X3282" t="s">
        <v>14785</v>
      </c>
      <c r="Y3282">
        <v>34</v>
      </c>
      <c r="Z3282">
        <v>34</v>
      </c>
      <c r="AA3282">
        <v>9</v>
      </c>
      <c r="AB3282">
        <v>9</v>
      </c>
      <c r="AC3282">
        <v>36</v>
      </c>
    </row>
    <row r="3283" spans="1:29">
      <c r="A3283">
        <v>3659</v>
      </c>
      <c r="B3283" t="s">
        <v>805</v>
      </c>
      <c r="C3283" t="s">
        <v>4956</v>
      </c>
      <c r="J3283" t="s">
        <v>1444</v>
      </c>
      <c r="K3283">
        <v>0</v>
      </c>
      <c r="N3283" t="b">
        <v>1</v>
      </c>
      <c r="O3283" t="b">
        <v>0</v>
      </c>
      <c r="P3283" t="b">
        <v>0</v>
      </c>
      <c r="Q3283">
        <v>9</v>
      </c>
      <c r="R3283">
        <v>1</v>
      </c>
      <c r="S3283">
        <v>1</v>
      </c>
      <c r="T3283">
        <v>5</v>
      </c>
      <c r="U3283" t="b">
        <v>1</v>
      </c>
      <c r="V3283" t="s">
        <v>1091</v>
      </c>
      <c r="W3283" t="s">
        <v>4909</v>
      </c>
      <c r="X3283" t="s">
        <v>14781</v>
      </c>
      <c r="Y3283">
        <v>35</v>
      </c>
      <c r="Z3283">
        <v>35</v>
      </c>
      <c r="AA3283">
        <v>8</v>
      </c>
      <c r="AB3283">
        <v>8</v>
      </c>
      <c r="AC3283">
        <v>36</v>
      </c>
    </row>
    <row r="3284" spans="1:29">
      <c r="A3284">
        <v>3660</v>
      </c>
      <c r="B3284" t="s">
        <v>805</v>
      </c>
      <c r="C3284" t="s">
        <v>4957</v>
      </c>
      <c r="J3284" t="s">
        <v>1444</v>
      </c>
      <c r="K3284">
        <v>0</v>
      </c>
      <c r="N3284" t="b">
        <v>1</v>
      </c>
      <c r="O3284" t="b">
        <v>0</v>
      </c>
      <c r="P3284" t="b">
        <v>0</v>
      </c>
      <c r="Q3284">
        <v>9</v>
      </c>
      <c r="R3284">
        <v>1</v>
      </c>
      <c r="S3284">
        <v>1</v>
      </c>
      <c r="T3284">
        <v>5</v>
      </c>
      <c r="U3284" t="b">
        <v>1</v>
      </c>
      <c r="V3284" t="s">
        <v>1091</v>
      </c>
      <c r="W3284" t="s">
        <v>4909</v>
      </c>
      <c r="X3284" t="s">
        <v>14786</v>
      </c>
      <c r="Y3284">
        <v>35</v>
      </c>
      <c r="Z3284">
        <v>35</v>
      </c>
      <c r="AA3284">
        <v>9</v>
      </c>
      <c r="AB3284">
        <v>9</v>
      </c>
      <c r="AC3284">
        <v>36</v>
      </c>
    </row>
    <row r="3285" spans="1:29">
      <c r="A3285">
        <v>3661</v>
      </c>
      <c r="B3285" t="s">
        <v>805</v>
      </c>
      <c r="C3285" t="s">
        <v>4958</v>
      </c>
      <c r="J3285" t="s">
        <v>1444</v>
      </c>
      <c r="K3285">
        <v>0</v>
      </c>
      <c r="N3285" t="b">
        <v>1</v>
      </c>
      <c r="O3285" t="b">
        <v>0</v>
      </c>
      <c r="P3285" t="b">
        <v>0</v>
      </c>
      <c r="Q3285">
        <v>9</v>
      </c>
      <c r="R3285">
        <v>1</v>
      </c>
      <c r="S3285">
        <v>1</v>
      </c>
      <c r="T3285">
        <v>5</v>
      </c>
      <c r="U3285" t="b">
        <v>1</v>
      </c>
      <c r="V3285" t="s">
        <v>1091</v>
      </c>
      <c r="W3285" t="s">
        <v>4909</v>
      </c>
      <c r="X3285" t="s">
        <v>14782</v>
      </c>
      <c r="Y3285">
        <v>36</v>
      </c>
      <c r="Z3285">
        <v>36</v>
      </c>
      <c r="AA3285">
        <v>8</v>
      </c>
      <c r="AB3285">
        <v>8</v>
      </c>
      <c r="AC3285">
        <v>36</v>
      </c>
    </row>
    <row r="3286" spans="1:29">
      <c r="A3286">
        <v>3662</v>
      </c>
      <c r="B3286" t="s">
        <v>805</v>
      </c>
      <c r="C3286" t="s">
        <v>4959</v>
      </c>
      <c r="J3286" t="s">
        <v>1444</v>
      </c>
      <c r="K3286">
        <v>0</v>
      </c>
      <c r="N3286" t="b">
        <v>1</v>
      </c>
      <c r="O3286" t="b">
        <v>0</v>
      </c>
      <c r="P3286" t="b">
        <v>0</v>
      </c>
      <c r="Q3286">
        <v>9</v>
      </c>
      <c r="R3286">
        <v>1</v>
      </c>
      <c r="S3286">
        <v>1</v>
      </c>
      <c r="T3286">
        <v>5</v>
      </c>
      <c r="U3286" t="b">
        <v>1</v>
      </c>
      <c r="V3286" t="s">
        <v>1091</v>
      </c>
      <c r="W3286" t="s">
        <v>4909</v>
      </c>
      <c r="X3286" t="s">
        <v>14787</v>
      </c>
      <c r="Y3286">
        <v>36</v>
      </c>
      <c r="Z3286">
        <v>36</v>
      </c>
      <c r="AA3286">
        <v>9</v>
      </c>
      <c r="AB3286">
        <v>9</v>
      </c>
      <c r="AC3286">
        <v>36</v>
      </c>
    </row>
    <row r="3287" spans="1:29">
      <c r="A3287">
        <v>3663</v>
      </c>
      <c r="B3287" t="s">
        <v>805</v>
      </c>
      <c r="C3287" t="s">
        <v>4960</v>
      </c>
      <c r="J3287" t="s">
        <v>1444</v>
      </c>
      <c r="K3287">
        <v>0</v>
      </c>
      <c r="N3287" t="b">
        <v>1</v>
      </c>
      <c r="O3287" t="b">
        <v>0</v>
      </c>
      <c r="P3287" t="b">
        <v>0</v>
      </c>
      <c r="Q3287">
        <v>9</v>
      </c>
      <c r="R3287">
        <v>1</v>
      </c>
      <c r="S3287">
        <v>1</v>
      </c>
      <c r="T3287">
        <v>5</v>
      </c>
      <c r="U3287" t="b">
        <v>1</v>
      </c>
      <c r="V3287" t="s">
        <v>1091</v>
      </c>
      <c r="W3287" t="s">
        <v>4909</v>
      </c>
      <c r="X3287" t="s">
        <v>14665</v>
      </c>
      <c r="Y3287">
        <v>37</v>
      </c>
      <c r="Z3287">
        <v>37</v>
      </c>
      <c r="AA3287">
        <v>8</v>
      </c>
      <c r="AB3287">
        <v>8</v>
      </c>
      <c r="AC3287">
        <v>36</v>
      </c>
    </row>
    <row r="3288" spans="1:29">
      <c r="A3288">
        <v>3664</v>
      </c>
      <c r="B3288" t="s">
        <v>805</v>
      </c>
      <c r="C3288" t="s">
        <v>4961</v>
      </c>
      <c r="J3288" t="s">
        <v>1444</v>
      </c>
      <c r="K3288">
        <v>0</v>
      </c>
      <c r="N3288" t="b">
        <v>1</v>
      </c>
      <c r="O3288" t="b">
        <v>0</v>
      </c>
      <c r="P3288" t="b">
        <v>0</v>
      </c>
      <c r="Q3288">
        <v>9</v>
      </c>
      <c r="R3288">
        <v>1</v>
      </c>
      <c r="S3288">
        <v>1</v>
      </c>
      <c r="T3288">
        <v>5</v>
      </c>
      <c r="U3288" t="b">
        <v>1</v>
      </c>
      <c r="V3288" t="s">
        <v>1091</v>
      </c>
      <c r="W3288" t="s">
        <v>4909</v>
      </c>
      <c r="X3288" t="s">
        <v>14451</v>
      </c>
      <c r="Y3288">
        <v>37</v>
      </c>
      <c r="Z3288">
        <v>37</v>
      </c>
      <c r="AA3288">
        <v>9</v>
      </c>
      <c r="AB3288">
        <v>9</v>
      </c>
      <c r="AC3288">
        <v>36</v>
      </c>
    </row>
    <row r="3289" spans="1:29">
      <c r="A3289">
        <v>3665</v>
      </c>
      <c r="B3289" t="s">
        <v>805</v>
      </c>
      <c r="C3289" t="s">
        <v>4962</v>
      </c>
      <c r="J3289" t="s">
        <v>1444</v>
      </c>
      <c r="K3289">
        <v>0</v>
      </c>
      <c r="N3289" t="b">
        <v>1</v>
      </c>
      <c r="O3289" t="b">
        <v>0</v>
      </c>
      <c r="P3289" t="b">
        <v>0</v>
      </c>
      <c r="Q3289">
        <v>9</v>
      </c>
      <c r="R3289">
        <v>1</v>
      </c>
      <c r="S3289">
        <v>1</v>
      </c>
      <c r="T3289">
        <v>5</v>
      </c>
      <c r="U3289" t="b">
        <v>1</v>
      </c>
      <c r="V3289" t="s">
        <v>1091</v>
      </c>
      <c r="W3289" t="s">
        <v>4909</v>
      </c>
      <c r="X3289" t="s">
        <v>14748</v>
      </c>
      <c r="Y3289">
        <v>38</v>
      </c>
      <c r="Z3289">
        <v>38</v>
      </c>
      <c r="AA3289">
        <v>8</v>
      </c>
      <c r="AB3289">
        <v>8</v>
      </c>
      <c r="AC3289">
        <v>36</v>
      </c>
    </row>
    <row r="3290" spans="1:29">
      <c r="A3290">
        <v>3666</v>
      </c>
      <c r="B3290" t="s">
        <v>805</v>
      </c>
      <c r="C3290" t="s">
        <v>4963</v>
      </c>
      <c r="J3290" t="s">
        <v>1444</v>
      </c>
      <c r="K3290">
        <v>0</v>
      </c>
      <c r="N3290" t="b">
        <v>1</v>
      </c>
      <c r="O3290" t="b">
        <v>0</v>
      </c>
      <c r="P3290" t="b">
        <v>0</v>
      </c>
      <c r="Q3290">
        <v>9</v>
      </c>
      <c r="R3290">
        <v>1</v>
      </c>
      <c r="S3290">
        <v>1</v>
      </c>
      <c r="T3290">
        <v>5</v>
      </c>
      <c r="U3290" t="b">
        <v>1</v>
      </c>
      <c r="V3290" t="s">
        <v>1091</v>
      </c>
      <c r="W3290" t="s">
        <v>4909</v>
      </c>
      <c r="X3290" t="s">
        <v>14788</v>
      </c>
      <c r="Y3290">
        <v>38</v>
      </c>
      <c r="Z3290">
        <v>38</v>
      </c>
      <c r="AA3290">
        <v>9</v>
      </c>
      <c r="AB3290">
        <v>9</v>
      </c>
      <c r="AC3290">
        <v>36</v>
      </c>
    </row>
    <row r="3291" spans="1:29">
      <c r="A3291">
        <v>3667</v>
      </c>
      <c r="B3291" t="s">
        <v>805</v>
      </c>
      <c r="C3291" t="s">
        <v>4964</v>
      </c>
      <c r="J3291" t="s">
        <v>1444</v>
      </c>
      <c r="K3291">
        <v>0</v>
      </c>
      <c r="N3291" t="b">
        <v>1</v>
      </c>
      <c r="O3291" t="b">
        <v>0</v>
      </c>
      <c r="P3291" t="b">
        <v>0</v>
      </c>
      <c r="Q3291">
        <v>9</v>
      </c>
      <c r="R3291">
        <v>1</v>
      </c>
      <c r="S3291">
        <v>1</v>
      </c>
      <c r="T3291">
        <v>5</v>
      </c>
      <c r="U3291" t="b">
        <v>1</v>
      </c>
      <c r="V3291" t="s">
        <v>1091</v>
      </c>
      <c r="W3291" t="s">
        <v>4909</v>
      </c>
      <c r="X3291" t="s">
        <v>14445</v>
      </c>
      <c r="Y3291">
        <v>39</v>
      </c>
      <c r="Z3291">
        <v>39</v>
      </c>
      <c r="AA3291">
        <v>8</v>
      </c>
      <c r="AB3291">
        <v>8</v>
      </c>
      <c r="AC3291">
        <v>36</v>
      </c>
    </row>
    <row r="3292" spans="1:29">
      <c r="A3292">
        <v>3668</v>
      </c>
      <c r="B3292" t="s">
        <v>805</v>
      </c>
      <c r="C3292" t="s">
        <v>4965</v>
      </c>
      <c r="J3292" t="s">
        <v>1444</v>
      </c>
      <c r="K3292">
        <v>0</v>
      </c>
      <c r="N3292" t="b">
        <v>1</v>
      </c>
      <c r="O3292" t="b">
        <v>0</v>
      </c>
      <c r="P3292" t="b">
        <v>0</v>
      </c>
      <c r="Q3292">
        <v>9</v>
      </c>
      <c r="R3292">
        <v>1</v>
      </c>
      <c r="S3292">
        <v>1</v>
      </c>
      <c r="T3292">
        <v>5</v>
      </c>
      <c r="U3292" t="b">
        <v>1</v>
      </c>
      <c r="V3292" t="s">
        <v>1091</v>
      </c>
      <c r="W3292" t="s">
        <v>4909</v>
      </c>
      <c r="X3292" t="s">
        <v>14668</v>
      </c>
      <c r="Y3292">
        <v>39</v>
      </c>
      <c r="Z3292">
        <v>39</v>
      </c>
      <c r="AA3292">
        <v>9</v>
      </c>
      <c r="AB3292">
        <v>9</v>
      </c>
      <c r="AC3292">
        <v>36</v>
      </c>
    </row>
    <row r="3293" spans="1:29">
      <c r="A3293">
        <v>3669</v>
      </c>
      <c r="B3293" t="s">
        <v>805</v>
      </c>
      <c r="C3293" t="s">
        <v>4966</v>
      </c>
      <c r="J3293" t="s">
        <v>1444</v>
      </c>
      <c r="K3293">
        <v>0</v>
      </c>
      <c r="N3293" t="b">
        <v>1</v>
      </c>
      <c r="O3293" t="b">
        <v>0</v>
      </c>
      <c r="P3293" t="b">
        <v>0</v>
      </c>
      <c r="Q3293">
        <v>9</v>
      </c>
      <c r="R3293">
        <v>1</v>
      </c>
      <c r="S3293">
        <v>1</v>
      </c>
      <c r="T3293">
        <v>5</v>
      </c>
      <c r="U3293" t="b">
        <v>1</v>
      </c>
      <c r="V3293" t="s">
        <v>1091</v>
      </c>
      <c r="W3293" t="s">
        <v>4909</v>
      </c>
      <c r="X3293" t="s">
        <v>14750</v>
      </c>
      <c r="Y3293">
        <v>40</v>
      </c>
      <c r="Z3293">
        <v>40</v>
      </c>
      <c r="AA3293">
        <v>8</v>
      </c>
      <c r="AB3293">
        <v>8</v>
      </c>
      <c r="AC3293">
        <v>36</v>
      </c>
    </row>
    <row r="3294" spans="1:29">
      <c r="A3294">
        <v>3670</v>
      </c>
      <c r="B3294" t="s">
        <v>805</v>
      </c>
      <c r="C3294" t="s">
        <v>4967</v>
      </c>
      <c r="J3294" t="s">
        <v>1444</v>
      </c>
      <c r="K3294">
        <v>0</v>
      </c>
      <c r="N3294" t="b">
        <v>1</v>
      </c>
      <c r="O3294" t="b">
        <v>0</v>
      </c>
      <c r="P3294" t="b">
        <v>0</v>
      </c>
      <c r="Q3294">
        <v>9</v>
      </c>
      <c r="R3294">
        <v>1</v>
      </c>
      <c r="S3294">
        <v>1</v>
      </c>
      <c r="T3294">
        <v>5</v>
      </c>
      <c r="U3294" t="b">
        <v>1</v>
      </c>
      <c r="V3294" t="s">
        <v>1091</v>
      </c>
      <c r="W3294" t="s">
        <v>4909</v>
      </c>
      <c r="X3294" t="s">
        <v>14789</v>
      </c>
      <c r="Y3294">
        <v>40</v>
      </c>
      <c r="Z3294">
        <v>40</v>
      </c>
      <c r="AA3294">
        <v>9</v>
      </c>
      <c r="AB3294">
        <v>9</v>
      </c>
      <c r="AC3294">
        <v>36</v>
      </c>
    </row>
    <row r="3295" spans="1:29">
      <c r="A3295">
        <v>3671</v>
      </c>
      <c r="B3295" t="s">
        <v>805</v>
      </c>
      <c r="C3295" t="s">
        <v>4968</v>
      </c>
      <c r="J3295" t="s">
        <v>1444</v>
      </c>
      <c r="K3295">
        <v>0</v>
      </c>
      <c r="N3295" t="b">
        <v>1</v>
      </c>
      <c r="O3295" t="b">
        <v>0</v>
      </c>
      <c r="P3295" t="b">
        <v>0</v>
      </c>
      <c r="Q3295">
        <v>9</v>
      </c>
      <c r="R3295">
        <v>1</v>
      </c>
      <c r="S3295">
        <v>1</v>
      </c>
      <c r="T3295">
        <v>5</v>
      </c>
      <c r="U3295" t="b">
        <v>1</v>
      </c>
      <c r="V3295" t="s">
        <v>1091</v>
      </c>
      <c r="W3295" t="s">
        <v>4909</v>
      </c>
      <c r="X3295" t="s">
        <v>14752</v>
      </c>
      <c r="Y3295">
        <v>41</v>
      </c>
      <c r="Z3295">
        <v>41</v>
      </c>
      <c r="AA3295">
        <v>8</v>
      </c>
      <c r="AB3295">
        <v>8</v>
      </c>
      <c r="AC3295">
        <v>36</v>
      </c>
    </row>
    <row r="3296" spans="1:29">
      <c r="A3296">
        <v>3672</v>
      </c>
      <c r="B3296" t="s">
        <v>805</v>
      </c>
      <c r="C3296" t="s">
        <v>4969</v>
      </c>
      <c r="J3296" t="s">
        <v>1444</v>
      </c>
      <c r="K3296">
        <v>0</v>
      </c>
      <c r="N3296" t="b">
        <v>1</v>
      </c>
      <c r="O3296" t="b">
        <v>0</v>
      </c>
      <c r="P3296" t="b">
        <v>0</v>
      </c>
      <c r="Q3296">
        <v>9</v>
      </c>
      <c r="R3296">
        <v>1</v>
      </c>
      <c r="S3296">
        <v>1</v>
      </c>
      <c r="T3296">
        <v>5</v>
      </c>
      <c r="U3296" t="b">
        <v>1</v>
      </c>
      <c r="V3296" t="s">
        <v>1091</v>
      </c>
      <c r="W3296" t="s">
        <v>4909</v>
      </c>
      <c r="X3296" t="s">
        <v>14790</v>
      </c>
      <c r="Y3296">
        <v>41</v>
      </c>
      <c r="Z3296">
        <v>41</v>
      </c>
      <c r="AA3296">
        <v>9</v>
      </c>
      <c r="AB3296">
        <v>9</v>
      </c>
      <c r="AC3296">
        <v>36</v>
      </c>
    </row>
    <row r="3297" spans="1:29">
      <c r="A3297">
        <v>3673</v>
      </c>
      <c r="B3297" t="s">
        <v>805</v>
      </c>
      <c r="C3297" t="s">
        <v>4970</v>
      </c>
      <c r="J3297" t="s">
        <v>1444</v>
      </c>
      <c r="K3297">
        <v>0</v>
      </c>
      <c r="N3297" t="b">
        <v>1</v>
      </c>
      <c r="O3297" t="b">
        <v>0</v>
      </c>
      <c r="P3297" t="b">
        <v>0</v>
      </c>
      <c r="Q3297">
        <v>9</v>
      </c>
      <c r="R3297">
        <v>1</v>
      </c>
      <c r="S3297">
        <v>1</v>
      </c>
      <c r="T3297">
        <v>5</v>
      </c>
      <c r="U3297" t="b">
        <v>1</v>
      </c>
      <c r="V3297" t="s">
        <v>1091</v>
      </c>
      <c r="W3297" t="s">
        <v>4909</v>
      </c>
      <c r="X3297" t="s">
        <v>14671</v>
      </c>
      <c r="Y3297">
        <v>42</v>
      </c>
      <c r="Z3297">
        <v>42</v>
      </c>
      <c r="AA3297">
        <v>8</v>
      </c>
      <c r="AB3297">
        <v>8</v>
      </c>
      <c r="AC3297">
        <v>36</v>
      </c>
    </row>
    <row r="3298" spans="1:29">
      <c r="A3298">
        <v>3674</v>
      </c>
      <c r="B3298" t="s">
        <v>805</v>
      </c>
      <c r="C3298" t="s">
        <v>4971</v>
      </c>
      <c r="J3298" t="s">
        <v>1444</v>
      </c>
      <c r="K3298">
        <v>0</v>
      </c>
      <c r="N3298" t="b">
        <v>1</v>
      </c>
      <c r="O3298" t="b">
        <v>0</v>
      </c>
      <c r="P3298" t="b">
        <v>0</v>
      </c>
      <c r="Q3298">
        <v>9</v>
      </c>
      <c r="R3298">
        <v>1</v>
      </c>
      <c r="S3298">
        <v>1</v>
      </c>
      <c r="T3298">
        <v>5</v>
      </c>
      <c r="U3298" t="b">
        <v>1</v>
      </c>
      <c r="V3298" t="s">
        <v>1091</v>
      </c>
      <c r="W3298" t="s">
        <v>4909</v>
      </c>
      <c r="X3298" t="s">
        <v>14672</v>
      </c>
      <c r="Y3298">
        <v>42</v>
      </c>
      <c r="Z3298">
        <v>42</v>
      </c>
      <c r="AA3298">
        <v>9</v>
      </c>
      <c r="AB3298">
        <v>9</v>
      </c>
      <c r="AC3298">
        <v>36</v>
      </c>
    </row>
    <row r="3299" spans="1:29">
      <c r="A3299">
        <v>3675</v>
      </c>
      <c r="B3299" t="s">
        <v>805</v>
      </c>
      <c r="C3299" t="s">
        <v>4972</v>
      </c>
      <c r="J3299" t="s">
        <v>1444</v>
      </c>
      <c r="K3299">
        <v>0</v>
      </c>
      <c r="N3299" t="b">
        <v>1</v>
      </c>
      <c r="O3299" t="b">
        <v>0</v>
      </c>
      <c r="P3299" t="b">
        <v>0</v>
      </c>
      <c r="Q3299">
        <v>9</v>
      </c>
      <c r="R3299">
        <v>1</v>
      </c>
      <c r="S3299">
        <v>1</v>
      </c>
      <c r="T3299">
        <v>5</v>
      </c>
      <c r="U3299" t="b">
        <v>1</v>
      </c>
      <c r="V3299" t="s">
        <v>1091</v>
      </c>
      <c r="W3299" t="s">
        <v>4909</v>
      </c>
      <c r="X3299" t="s">
        <v>14675</v>
      </c>
      <c r="Y3299">
        <v>43</v>
      </c>
      <c r="Z3299">
        <v>43</v>
      </c>
      <c r="AA3299">
        <v>8</v>
      </c>
      <c r="AB3299">
        <v>8</v>
      </c>
      <c r="AC3299">
        <v>36</v>
      </c>
    </row>
    <row r="3300" spans="1:29">
      <c r="A3300">
        <v>3676</v>
      </c>
      <c r="B3300" t="s">
        <v>805</v>
      </c>
      <c r="C3300" t="s">
        <v>4973</v>
      </c>
      <c r="J3300" t="s">
        <v>1444</v>
      </c>
      <c r="K3300">
        <v>0</v>
      </c>
      <c r="N3300" t="b">
        <v>1</v>
      </c>
      <c r="O3300" t="b">
        <v>0</v>
      </c>
      <c r="P3300" t="b">
        <v>0</v>
      </c>
      <c r="Q3300">
        <v>9</v>
      </c>
      <c r="R3300">
        <v>1</v>
      </c>
      <c r="S3300">
        <v>1</v>
      </c>
      <c r="T3300">
        <v>5</v>
      </c>
      <c r="U3300" t="b">
        <v>1</v>
      </c>
      <c r="V3300" t="s">
        <v>1091</v>
      </c>
      <c r="W3300" t="s">
        <v>4909</v>
      </c>
      <c r="X3300" t="s">
        <v>14676</v>
      </c>
      <c r="Y3300">
        <v>43</v>
      </c>
      <c r="Z3300">
        <v>43</v>
      </c>
      <c r="AA3300">
        <v>9</v>
      </c>
      <c r="AB3300">
        <v>9</v>
      </c>
      <c r="AC3300">
        <v>36</v>
      </c>
    </row>
    <row r="3301" spans="1:29">
      <c r="A3301">
        <v>3677</v>
      </c>
      <c r="B3301" t="s">
        <v>805</v>
      </c>
      <c r="C3301" t="s">
        <v>4974</v>
      </c>
      <c r="J3301" t="s">
        <v>1444</v>
      </c>
      <c r="K3301">
        <v>0</v>
      </c>
      <c r="N3301" t="b">
        <v>1</v>
      </c>
      <c r="O3301" t="b">
        <v>0</v>
      </c>
      <c r="P3301" t="b">
        <v>0</v>
      </c>
      <c r="Q3301">
        <v>9</v>
      </c>
      <c r="R3301">
        <v>1</v>
      </c>
      <c r="S3301">
        <v>1</v>
      </c>
      <c r="T3301">
        <v>5</v>
      </c>
      <c r="U3301" t="b">
        <v>1</v>
      </c>
      <c r="V3301" t="s">
        <v>1091</v>
      </c>
      <c r="W3301" t="s">
        <v>4909</v>
      </c>
      <c r="X3301" t="s">
        <v>14754</v>
      </c>
      <c r="Y3301">
        <v>44</v>
      </c>
      <c r="Z3301">
        <v>44</v>
      </c>
      <c r="AA3301">
        <v>8</v>
      </c>
      <c r="AB3301">
        <v>8</v>
      </c>
      <c r="AC3301">
        <v>36</v>
      </c>
    </row>
    <row r="3302" spans="1:29">
      <c r="A3302">
        <v>3678</v>
      </c>
      <c r="B3302" t="s">
        <v>805</v>
      </c>
      <c r="C3302" t="s">
        <v>4975</v>
      </c>
      <c r="J3302" t="s">
        <v>1444</v>
      </c>
      <c r="K3302">
        <v>0</v>
      </c>
      <c r="N3302" t="b">
        <v>1</v>
      </c>
      <c r="O3302" t="b">
        <v>0</v>
      </c>
      <c r="P3302" t="b">
        <v>0</v>
      </c>
      <c r="Q3302">
        <v>9</v>
      </c>
      <c r="R3302">
        <v>1</v>
      </c>
      <c r="S3302">
        <v>1</v>
      </c>
      <c r="T3302">
        <v>5</v>
      </c>
      <c r="U3302" t="b">
        <v>1</v>
      </c>
      <c r="V3302" t="s">
        <v>1091</v>
      </c>
      <c r="W3302" t="s">
        <v>4909</v>
      </c>
      <c r="X3302" t="s">
        <v>14559</v>
      </c>
      <c r="Y3302">
        <v>44</v>
      </c>
      <c r="Z3302">
        <v>44</v>
      </c>
      <c r="AA3302">
        <v>9</v>
      </c>
      <c r="AB3302">
        <v>9</v>
      </c>
      <c r="AC3302">
        <v>36</v>
      </c>
    </row>
    <row r="3303" spans="1:29">
      <c r="A3303">
        <v>3679</v>
      </c>
      <c r="B3303" t="s">
        <v>805</v>
      </c>
      <c r="C3303" t="s">
        <v>4976</v>
      </c>
      <c r="J3303" t="s">
        <v>1444</v>
      </c>
      <c r="K3303">
        <v>0</v>
      </c>
      <c r="N3303" t="b">
        <v>1</v>
      </c>
      <c r="O3303" t="b">
        <v>0</v>
      </c>
      <c r="P3303" t="b">
        <v>0</v>
      </c>
      <c r="Q3303">
        <v>9</v>
      </c>
      <c r="R3303">
        <v>1</v>
      </c>
      <c r="S3303">
        <v>1</v>
      </c>
      <c r="T3303">
        <v>5</v>
      </c>
      <c r="U3303" t="b">
        <v>1</v>
      </c>
      <c r="V3303" t="s">
        <v>1091</v>
      </c>
      <c r="W3303" t="s">
        <v>4909</v>
      </c>
      <c r="X3303" t="s">
        <v>14756</v>
      </c>
      <c r="Y3303">
        <v>45</v>
      </c>
      <c r="Z3303">
        <v>45</v>
      </c>
      <c r="AA3303">
        <v>8</v>
      </c>
      <c r="AB3303">
        <v>8</v>
      </c>
      <c r="AC3303">
        <v>36</v>
      </c>
    </row>
    <row r="3304" spans="1:29">
      <c r="A3304">
        <v>3680</v>
      </c>
      <c r="B3304" t="s">
        <v>805</v>
      </c>
      <c r="C3304" t="s">
        <v>4977</v>
      </c>
      <c r="J3304" t="s">
        <v>1444</v>
      </c>
      <c r="K3304">
        <v>0</v>
      </c>
      <c r="N3304" t="b">
        <v>1</v>
      </c>
      <c r="O3304" t="b">
        <v>0</v>
      </c>
      <c r="P3304" t="b">
        <v>0</v>
      </c>
      <c r="Q3304">
        <v>9</v>
      </c>
      <c r="R3304">
        <v>1</v>
      </c>
      <c r="S3304">
        <v>1</v>
      </c>
      <c r="T3304">
        <v>5</v>
      </c>
      <c r="U3304" t="b">
        <v>1</v>
      </c>
      <c r="V3304" t="s">
        <v>1091</v>
      </c>
      <c r="W3304" t="s">
        <v>4909</v>
      </c>
      <c r="X3304" t="s">
        <v>15381</v>
      </c>
      <c r="Y3304">
        <v>45</v>
      </c>
      <c r="Z3304">
        <v>45</v>
      </c>
      <c r="AA3304">
        <v>9</v>
      </c>
      <c r="AB3304">
        <v>9</v>
      </c>
      <c r="AC3304">
        <v>36</v>
      </c>
    </row>
    <row r="3305" spans="1:29">
      <c r="A3305">
        <v>3681</v>
      </c>
      <c r="B3305" t="s">
        <v>805</v>
      </c>
      <c r="C3305" t="s">
        <v>4978</v>
      </c>
      <c r="J3305" t="s">
        <v>1436</v>
      </c>
      <c r="K3305">
        <v>0</v>
      </c>
      <c r="N3305" t="b">
        <v>1</v>
      </c>
      <c r="O3305" t="b">
        <v>0</v>
      </c>
      <c r="P3305" t="b">
        <v>0</v>
      </c>
      <c r="Q3305">
        <v>9</v>
      </c>
      <c r="R3305">
        <v>1</v>
      </c>
      <c r="S3305">
        <v>1</v>
      </c>
      <c r="T3305">
        <v>5</v>
      </c>
      <c r="U3305" t="b">
        <v>1</v>
      </c>
      <c r="V3305" t="s">
        <v>1091</v>
      </c>
      <c r="W3305" t="s">
        <v>4909</v>
      </c>
      <c r="X3305" t="s">
        <v>15400</v>
      </c>
      <c r="Y3305">
        <v>34</v>
      </c>
      <c r="Z3305">
        <v>34</v>
      </c>
      <c r="AA3305">
        <v>2</v>
      </c>
      <c r="AB3305">
        <v>2</v>
      </c>
      <c r="AC3305">
        <v>36</v>
      </c>
    </row>
    <row r="3306" spans="1:29">
      <c r="A3306">
        <v>3682</v>
      </c>
      <c r="B3306" t="s">
        <v>805</v>
      </c>
      <c r="C3306" t="s">
        <v>4979</v>
      </c>
      <c r="J3306" t="s">
        <v>1436</v>
      </c>
      <c r="K3306">
        <v>0</v>
      </c>
      <c r="N3306" t="b">
        <v>1</v>
      </c>
      <c r="O3306" t="b">
        <v>0</v>
      </c>
      <c r="P3306" t="b">
        <v>0</v>
      </c>
      <c r="Q3306">
        <v>9</v>
      </c>
      <c r="R3306">
        <v>1</v>
      </c>
      <c r="S3306">
        <v>1</v>
      </c>
      <c r="T3306">
        <v>5</v>
      </c>
      <c r="U3306" t="b">
        <v>1</v>
      </c>
      <c r="V3306" t="s">
        <v>1091</v>
      </c>
      <c r="W3306" t="s">
        <v>4909</v>
      </c>
      <c r="X3306" t="s">
        <v>15401</v>
      </c>
      <c r="Y3306">
        <v>35</v>
      </c>
      <c r="Z3306">
        <v>35</v>
      </c>
      <c r="AA3306">
        <v>2</v>
      </c>
      <c r="AB3306">
        <v>2</v>
      </c>
      <c r="AC3306">
        <v>36</v>
      </c>
    </row>
    <row r="3307" spans="1:29">
      <c r="A3307">
        <v>3683</v>
      </c>
      <c r="B3307" t="s">
        <v>805</v>
      </c>
      <c r="C3307" t="s">
        <v>4980</v>
      </c>
      <c r="J3307" t="s">
        <v>1436</v>
      </c>
      <c r="K3307">
        <v>0</v>
      </c>
      <c r="N3307" t="b">
        <v>1</v>
      </c>
      <c r="O3307" t="b">
        <v>0</v>
      </c>
      <c r="P3307" t="b">
        <v>0</v>
      </c>
      <c r="Q3307">
        <v>9</v>
      </c>
      <c r="R3307">
        <v>1</v>
      </c>
      <c r="S3307">
        <v>1</v>
      </c>
      <c r="T3307">
        <v>5</v>
      </c>
      <c r="U3307" t="b">
        <v>1</v>
      </c>
      <c r="V3307" t="s">
        <v>1091</v>
      </c>
      <c r="W3307" t="s">
        <v>4909</v>
      </c>
      <c r="X3307" t="s">
        <v>15402</v>
      </c>
      <c r="Y3307">
        <v>36</v>
      </c>
      <c r="Z3307">
        <v>36</v>
      </c>
      <c r="AA3307">
        <v>2</v>
      </c>
      <c r="AB3307">
        <v>2</v>
      </c>
      <c r="AC3307">
        <v>36</v>
      </c>
    </row>
    <row r="3308" spans="1:29">
      <c r="A3308">
        <v>3684</v>
      </c>
      <c r="B3308" t="s">
        <v>805</v>
      </c>
      <c r="C3308" t="s">
        <v>4981</v>
      </c>
      <c r="J3308" t="s">
        <v>1436</v>
      </c>
      <c r="K3308">
        <v>0</v>
      </c>
      <c r="N3308" t="b">
        <v>1</v>
      </c>
      <c r="O3308" t="b">
        <v>0</v>
      </c>
      <c r="P3308" t="b">
        <v>0</v>
      </c>
      <c r="Q3308">
        <v>9</v>
      </c>
      <c r="R3308">
        <v>1</v>
      </c>
      <c r="S3308">
        <v>1</v>
      </c>
      <c r="T3308">
        <v>5</v>
      </c>
      <c r="U3308" t="b">
        <v>1</v>
      </c>
      <c r="V3308" t="s">
        <v>1091</v>
      </c>
      <c r="W3308" t="s">
        <v>4909</v>
      </c>
      <c r="X3308" t="s">
        <v>15403</v>
      </c>
      <c r="Y3308">
        <v>37</v>
      </c>
      <c r="Z3308">
        <v>37</v>
      </c>
      <c r="AA3308">
        <v>2</v>
      </c>
      <c r="AB3308">
        <v>2</v>
      </c>
      <c r="AC3308">
        <v>36</v>
      </c>
    </row>
    <row r="3309" spans="1:29">
      <c r="A3309">
        <v>3685</v>
      </c>
      <c r="B3309" t="s">
        <v>805</v>
      </c>
      <c r="C3309" t="s">
        <v>4982</v>
      </c>
      <c r="J3309" t="s">
        <v>1436</v>
      </c>
      <c r="K3309">
        <v>0</v>
      </c>
      <c r="N3309" t="b">
        <v>1</v>
      </c>
      <c r="O3309" t="b">
        <v>0</v>
      </c>
      <c r="P3309" t="b">
        <v>0</v>
      </c>
      <c r="Q3309">
        <v>9</v>
      </c>
      <c r="R3309">
        <v>1</v>
      </c>
      <c r="S3309">
        <v>1</v>
      </c>
      <c r="T3309">
        <v>5</v>
      </c>
      <c r="U3309" t="b">
        <v>1</v>
      </c>
      <c r="V3309" t="s">
        <v>1091</v>
      </c>
      <c r="W3309" t="s">
        <v>4909</v>
      </c>
      <c r="X3309" t="s">
        <v>15405</v>
      </c>
      <c r="Y3309">
        <v>38</v>
      </c>
      <c r="Z3309">
        <v>38</v>
      </c>
      <c r="AA3309">
        <v>2</v>
      </c>
      <c r="AB3309">
        <v>2</v>
      </c>
      <c r="AC3309">
        <v>36</v>
      </c>
    </row>
    <row r="3310" spans="1:29">
      <c r="A3310">
        <v>3686</v>
      </c>
      <c r="B3310" t="s">
        <v>805</v>
      </c>
      <c r="C3310" t="s">
        <v>4983</v>
      </c>
      <c r="J3310" t="s">
        <v>1436</v>
      </c>
      <c r="K3310">
        <v>0</v>
      </c>
      <c r="N3310" t="b">
        <v>1</v>
      </c>
      <c r="O3310" t="b">
        <v>0</v>
      </c>
      <c r="P3310" t="b">
        <v>0</v>
      </c>
      <c r="Q3310">
        <v>9</v>
      </c>
      <c r="R3310">
        <v>1</v>
      </c>
      <c r="S3310">
        <v>1</v>
      </c>
      <c r="T3310">
        <v>5</v>
      </c>
      <c r="U3310" t="b">
        <v>1</v>
      </c>
      <c r="V3310" t="s">
        <v>1091</v>
      </c>
      <c r="W3310" t="s">
        <v>4909</v>
      </c>
      <c r="X3310" t="s">
        <v>15407</v>
      </c>
      <c r="Y3310">
        <v>39</v>
      </c>
      <c r="Z3310">
        <v>39</v>
      </c>
      <c r="AA3310">
        <v>2</v>
      </c>
      <c r="AB3310">
        <v>2</v>
      </c>
      <c r="AC3310">
        <v>36</v>
      </c>
    </row>
    <row r="3311" spans="1:29">
      <c r="A3311">
        <v>3687</v>
      </c>
      <c r="B3311" t="s">
        <v>805</v>
      </c>
      <c r="C3311" t="s">
        <v>4984</v>
      </c>
      <c r="J3311" t="s">
        <v>1436</v>
      </c>
      <c r="K3311">
        <v>0</v>
      </c>
      <c r="N3311" t="b">
        <v>1</v>
      </c>
      <c r="O3311" t="b">
        <v>0</v>
      </c>
      <c r="P3311" t="b">
        <v>0</v>
      </c>
      <c r="Q3311">
        <v>9</v>
      </c>
      <c r="R3311">
        <v>1</v>
      </c>
      <c r="S3311">
        <v>1</v>
      </c>
      <c r="T3311">
        <v>5</v>
      </c>
      <c r="U3311" t="b">
        <v>1</v>
      </c>
      <c r="V3311" t="s">
        <v>1091</v>
      </c>
      <c r="W3311" t="s">
        <v>4909</v>
      </c>
      <c r="X3311" t="s">
        <v>15409</v>
      </c>
      <c r="Y3311">
        <v>40</v>
      </c>
      <c r="Z3311">
        <v>40</v>
      </c>
      <c r="AA3311">
        <v>2</v>
      </c>
      <c r="AB3311">
        <v>2</v>
      </c>
      <c r="AC3311">
        <v>36</v>
      </c>
    </row>
    <row r="3312" spans="1:29">
      <c r="A3312">
        <v>3688</v>
      </c>
      <c r="B3312" t="s">
        <v>805</v>
      </c>
      <c r="C3312" t="s">
        <v>4985</v>
      </c>
      <c r="J3312" t="s">
        <v>1436</v>
      </c>
      <c r="K3312">
        <v>0</v>
      </c>
      <c r="N3312" t="b">
        <v>1</v>
      </c>
      <c r="O3312" t="b">
        <v>0</v>
      </c>
      <c r="P3312" t="b">
        <v>0</v>
      </c>
      <c r="Q3312">
        <v>9</v>
      </c>
      <c r="R3312">
        <v>1</v>
      </c>
      <c r="S3312">
        <v>1</v>
      </c>
      <c r="T3312">
        <v>5</v>
      </c>
      <c r="U3312" t="b">
        <v>1</v>
      </c>
      <c r="V3312" t="s">
        <v>1091</v>
      </c>
      <c r="W3312" t="s">
        <v>4909</v>
      </c>
      <c r="X3312" t="s">
        <v>15371</v>
      </c>
      <c r="Y3312">
        <v>41</v>
      </c>
      <c r="Z3312">
        <v>41</v>
      </c>
      <c r="AA3312">
        <v>2</v>
      </c>
      <c r="AB3312">
        <v>2</v>
      </c>
      <c r="AC3312">
        <v>36</v>
      </c>
    </row>
    <row r="3313" spans="1:29">
      <c r="A3313">
        <v>3689</v>
      </c>
      <c r="B3313" t="s">
        <v>805</v>
      </c>
      <c r="C3313" t="s">
        <v>4986</v>
      </c>
      <c r="J3313" t="s">
        <v>1436</v>
      </c>
      <c r="K3313">
        <v>0</v>
      </c>
      <c r="N3313" t="b">
        <v>1</v>
      </c>
      <c r="O3313" t="b">
        <v>0</v>
      </c>
      <c r="P3313" t="b">
        <v>0</v>
      </c>
      <c r="Q3313">
        <v>9</v>
      </c>
      <c r="R3313">
        <v>1</v>
      </c>
      <c r="S3313">
        <v>1</v>
      </c>
      <c r="T3313">
        <v>5</v>
      </c>
      <c r="U3313" t="b">
        <v>1</v>
      </c>
      <c r="V3313" t="s">
        <v>1091</v>
      </c>
      <c r="W3313" t="s">
        <v>4909</v>
      </c>
      <c r="X3313" t="s">
        <v>15373</v>
      </c>
      <c r="Y3313">
        <v>42</v>
      </c>
      <c r="Z3313">
        <v>42</v>
      </c>
      <c r="AA3313">
        <v>2</v>
      </c>
      <c r="AB3313">
        <v>2</v>
      </c>
      <c r="AC3313">
        <v>36</v>
      </c>
    </row>
    <row r="3314" spans="1:29">
      <c r="A3314">
        <v>3690</v>
      </c>
      <c r="B3314" t="s">
        <v>805</v>
      </c>
      <c r="C3314" t="s">
        <v>4987</v>
      </c>
      <c r="J3314" t="s">
        <v>1436</v>
      </c>
      <c r="K3314">
        <v>0</v>
      </c>
      <c r="N3314" t="b">
        <v>1</v>
      </c>
      <c r="O3314" t="b">
        <v>0</v>
      </c>
      <c r="P3314" t="b">
        <v>0</v>
      </c>
      <c r="Q3314">
        <v>9</v>
      </c>
      <c r="R3314">
        <v>1</v>
      </c>
      <c r="S3314">
        <v>1</v>
      </c>
      <c r="T3314">
        <v>5</v>
      </c>
      <c r="U3314" t="b">
        <v>1</v>
      </c>
      <c r="V3314" t="s">
        <v>1091</v>
      </c>
      <c r="W3314" t="s">
        <v>4909</v>
      </c>
      <c r="X3314" t="s">
        <v>15375</v>
      </c>
      <c r="Y3314">
        <v>43</v>
      </c>
      <c r="Z3314">
        <v>43</v>
      </c>
      <c r="AA3314">
        <v>2</v>
      </c>
      <c r="AB3314">
        <v>2</v>
      </c>
      <c r="AC3314">
        <v>36</v>
      </c>
    </row>
    <row r="3315" spans="1:29">
      <c r="A3315">
        <v>3691</v>
      </c>
      <c r="B3315" t="s">
        <v>805</v>
      </c>
      <c r="C3315" t="s">
        <v>4988</v>
      </c>
      <c r="J3315" t="s">
        <v>1436</v>
      </c>
      <c r="K3315">
        <v>0</v>
      </c>
      <c r="N3315" t="b">
        <v>1</v>
      </c>
      <c r="O3315" t="b">
        <v>0</v>
      </c>
      <c r="P3315" t="b">
        <v>0</v>
      </c>
      <c r="Q3315">
        <v>9</v>
      </c>
      <c r="R3315">
        <v>1</v>
      </c>
      <c r="S3315">
        <v>1</v>
      </c>
      <c r="T3315">
        <v>5</v>
      </c>
      <c r="U3315" t="b">
        <v>1</v>
      </c>
      <c r="V3315" t="s">
        <v>1091</v>
      </c>
      <c r="W3315" t="s">
        <v>4909</v>
      </c>
      <c r="X3315" t="s">
        <v>15377</v>
      </c>
      <c r="Y3315">
        <v>44</v>
      </c>
      <c r="Z3315">
        <v>44</v>
      </c>
      <c r="AA3315">
        <v>2</v>
      </c>
      <c r="AB3315">
        <v>2</v>
      </c>
      <c r="AC3315">
        <v>36</v>
      </c>
    </row>
    <row r="3316" spans="1:29">
      <c r="A3316">
        <v>3692</v>
      </c>
      <c r="B3316" t="s">
        <v>805</v>
      </c>
      <c r="C3316" t="s">
        <v>4989</v>
      </c>
      <c r="J3316" t="s">
        <v>1436</v>
      </c>
      <c r="K3316">
        <v>0</v>
      </c>
      <c r="N3316" t="b">
        <v>1</v>
      </c>
      <c r="O3316" t="b">
        <v>0</v>
      </c>
      <c r="P3316" t="b">
        <v>0</v>
      </c>
      <c r="Q3316">
        <v>9</v>
      </c>
      <c r="R3316">
        <v>1</v>
      </c>
      <c r="S3316">
        <v>1</v>
      </c>
      <c r="T3316">
        <v>5</v>
      </c>
      <c r="U3316" t="b">
        <v>1</v>
      </c>
      <c r="V3316" t="s">
        <v>1091</v>
      </c>
      <c r="W3316" t="s">
        <v>4909</v>
      </c>
      <c r="X3316" t="s">
        <v>15379</v>
      </c>
      <c r="Y3316">
        <v>45</v>
      </c>
      <c r="Z3316">
        <v>45</v>
      </c>
      <c r="AA3316">
        <v>2</v>
      </c>
      <c r="AB3316">
        <v>2</v>
      </c>
      <c r="AC3316">
        <v>36</v>
      </c>
    </row>
    <row r="3317" spans="1:29">
      <c r="A3317">
        <v>3693</v>
      </c>
      <c r="B3317" t="s">
        <v>805</v>
      </c>
      <c r="C3317" t="s">
        <v>4990</v>
      </c>
      <c r="J3317" t="s">
        <v>1444</v>
      </c>
      <c r="K3317">
        <v>0</v>
      </c>
      <c r="N3317" t="b">
        <v>0</v>
      </c>
      <c r="O3317" t="b">
        <v>1</v>
      </c>
      <c r="P3317" t="b">
        <v>0</v>
      </c>
      <c r="Q3317">
        <v>9</v>
      </c>
      <c r="R3317">
        <v>1</v>
      </c>
      <c r="S3317">
        <v>1</v>
      </c>
      <c r="T3317">
        <v>5</v>
      </c>
      <c r="U3317" t="b">
        <v>1</v>
      </c>
      <c r="V3317" t="s">
        <v>1091</v>
      </c>
      <c r="W3317" t="s">
        <v>4909</v>
      </c>
      <c r="X3317" t="s">
        <v>14760</v>
      </c>
      <c r="Y3317">
        <v>47</v>
      </c>
      <c r="Z3317">
        <v>47</v>
      </c>
      <c r="AA3317">
        <v>8</v>
      </c>
      <c r="AB3317">
        <v>8</v>
      </c>
      <c r="AC3317">
        <v>36</v>
      </c>
    </row>
    <row r="3318" spans="1:29">
      <c r="A3318">
        <v>3694</v>
      </c>
      <c r="B3318" t="s">
        <v>805</v>
      </c>
      <c r="C3318" t="s">
        <v>4991</v>
      </c>
      <c r="J3318" t="s">
        <v>1444</v>
      </c>
      <c r="K3318">
        <v>0</v>
      </c>
      <c r="N3318" t="b">
        <v>0</v>
      </c>
      <c r="O3318" t="b">
        <v>1</v>
      </c>
      <c r="P3318" t="b">
        <v>0</v>
      </c>
      <c r="Q3318">
        <v>9</v>
      </c>
      <c r="R3318">
        <v>1</v>
      </c>
      <c r="S3318">
        <v>1</v>
      </c>
      <c r="T3318">
        <v>5</v>
      </c>
      <c r="U3318" t="b">
        <v>1</v>
      </c>
      <c r="V3318" t="s">
        <v>1091</v>
      </c>
      <c r="W3318" t="s">
        <v>4909</v>
      </c>
      <c r="X3318" t="s">
        <v>14563</v>
      </c>
      <c r="Y3318">
        <v>47</v>
      </c>
      <c r="Z3318">
        <v>47</v>
      </c>
      <c r="AA3318">
        <v>9</v>
      </c>
      <c r="AB3318">
        <v>9</v>
      </c>
      <c r="AC3318">
        <v>36</v>
      </c>
    </row>
    <row r="3319" spans="1:29">
      <c r="A3319">
        <v>3695</v>
      </c>
      <c r="B3319" t="s">
        <v>805</v>
      </c>
      <c r="C3319" t="s">
        <v>4992</v>
      </c>
      <c r="J3319" t="s">
        <v>1462</v>
      </c>
      <c r="K3319">
        <v>0</v>
      </c>
      <c r="N3319" t="b">
        <v>1</v>
      </c>
      <c r="O3319" t="b">
        <v>0</v>
      </c>
      <c r="P3319" t="b">
        <v>0</v>
      </c>
      <c r="Q3319">
        <v>9</v>
      </c>
      <c r="R3319">
        <v>1</v>
      </c>
      <c r="S3319">
        <v>1</v>
      </c>
      <c r="T3319">
        <v>5</v>
      </c>
      <c r="U3319" t="b">
        <v>1</v>
      </c>
      <c r="V3319" t="s">
        <v>1091</v>
      </c>
      <c r="W3319" t="s">
        <v>4909</v>
      </c>
      <c r="X3319" t="s">
        <v>14476</v>
      </c>
      <c r="Y3319">
        <v>48</v>
      </c>
      <c r="Z3319">
        <v>48</v>
      </c>
      <c r="AA3319">
        <v>9</v>
      </c>
      <c r="AB3319">
        <v>9</v>
      </c>
      <c r="AC3319">
        <v>36</v>
      </c>
    </row>
    <row r="3320" spans="1:29">
      <c r="A3320">
        <v>3696</v>
      </c>
      <c r="B3320" t="s">
        <v>805</v>
      </c>
      <c r="C3320" t="s">
        <v>4993</v>
      </c>
      <c r="J3320" t="s">
        <v>1444</v>
      </c>
      <c r="K3320">
        <v>0</v>
      </c>
      <c r="N3320" t="b">
        <v>0</v>
      </c>
      <c r="O3320" t="b">
        <v>1</v>
      </c>
      <c r="P3320" t="b">
        <v>0</v>
      </c>
      <c r="Q3320">
        <v>9</v>
      </c>
      <c r="R3320">
        <v>1</v>
      </c>
      <c r="S3320">
        <v>1</v>
      </c>
      <c r="T3320">
        <v>5</v>
      </c>
      <c r="U3320" t="b">
        <v>1</v>
      </c>
      <c r="V3320" t="s">
        <v>1091</v>
      </c>
      <c r="W3320" t="s">
        <v>4909</v>
      </c>
      <c r="X3320" t="s">
        <v>14479</v>
      </c>
      <c r="Y3320">
        <v>49</v>
      </c>
      <c r="Z3320">
        <v>49</v>
      </c>
      <c r="AA3320">
        <v>9</v>
      </c>
      <c r="AB3320">
        <v>9</v>
      </c>
      <c r="AC3320">
        <v>36</v>
      </c>
    </row>
    <row r="3321" spans="1:29">
      <c r="A3321">
        <v>3697</v>
      </c>
      <c r="B3321" t="s">
        <v>1503</v>
      </c>
      <c r="C3321" t="s">
        <v>4995</v>
      </c>
      <c r="D3321" t="s">
        <v>4996</v>
      </c>
      <c r="E3321" t="s">
        <v>1092</v>
      </c>
      <c r="U3321" t="b">
        <v>1</v>
      </c>
      <c r="V3321" t="s">
        <v>1092</v>
      </c>
      <c r="W3321" t="s">
        <v>4997</v>
      </c>
      <c r="X3321" t="s">
        <v>15677</v>
      </c>
      <c r="Y3321">
        <v>11</v>
      </c>
      <c r="Z3321">
        <v>37</v>
      </c>
      <c r="AA3321">
        <v>2</v>
      </c>
      <c r="AB3321">
        <v>9</v>
      </c>
      <c r="AC3321">
        <v>39</v>
      </c>
    </row>
    <row r="3322" spans="1:29">
      <c r="A3322">
        <v>3698</v>
      </c>
      <c r="B3322" t="s">
        <v>827</v>
      </c>
      <c r="C3322" t="s">
        <v>4998</v>
      </c>
      <c r="U3322" t="b">
        <v>1</v>
      </c>
      <c r="V3322" t="s">
        <v>1092</v>
      </c>
      <c r="W3322" t="s">
        <v>4997</v>
      </c>
      <c r="X3322" t="s">
        <v>15678</v>
      </c>
      <c r="Y3322">
        <v>11</v>
      </c>
      <c r="Z3322">
        <v>37</v>
      </c>
      <c r="AA3322">
        <v>2</v>
      </c>
      <c r="AB3322">
        <v>8</v>
      </c>
      <c r="AC3322">
        <v>39</v>
      </c>
    </row>
    <row r="3323" spans="1:29">
      <c r="A3323">
        <v>3699</v>
      </c>
      <c r="B3323" t="s">
        <v>1508</v>
      </c>
      <c r="C3323" t="s">
        <v>4999</v>
      </c>
      <c r="U3323" t="b">
        <v>1</v>
      </c>
      <c r="V3323" t="s">
        <v>1092</v>
      </c>
      <c r="W3323" t="s">
        <v>4997</v>
      </c>
      <c r="X3323" t="s">
        <v>15679</v>
      </c>
      <c r="Y3323">
        <v>12</v>
      </c>
      <c r="Z3323">
        <v>37</v>
      </c>
      <c r="AA3323">
        <v>2</v>
      </c>
      <c r="AB3323">
        <v>9</v>
      </c>
      <c r="AC3323">
        <v>39</v>
      </c>
    </row>
    <row r="3324" spans="1:29">
      <c r="A3324">
        <v>3700</v>
      </c>
      <c r="B3324" t="s">
        <v>805</v>
      </c>
      <c r="C3324" t="s">
        <v>5000</v>
      </c>
      <c r="J3324" t="s">
        <v>1444</v>
      </c>
      <c r="K3324">
        <v>0</v>
      </c>
      <c r="N3324" t="b">
        <v>1</v>
      </c>
      <c r="O3324" t="b">
        <v>0</v>
      </c>
      <c r="P3324" t="b">
        <v>0</v>
      </c>
      <c r="Q3324">
        <v>1</v>
      </c>
      <c r="R3324">
        <v>2</v>
      </c>
      <c r="S3324">
        <v>1</v>
      </c>
      <c r="T3324">
        <v>2</v>
      </c>
      <c r="U3324" t="b">
        <v>1</v>
      </c>
      <c r="V3324" t="s">
        <v>1092</v>
      </c>
      <c r="W3324" t="s">
        <v>4997</v>
      </c>
      <c r="X3324" t="s">
        <v>14444</v>
      </c>
      <c r="Y3324">
        <v>15</v>
      </c>
      <c r="Z3324">
        <v>15</v>
      </c>
      <c r="AA3324">
        <v>4</v>
      </c>
      <c r="AB3324">
        <v>4</v>
      </c>
      <c r="AC3324">
        <v>39</v>
      </c>
    </row>
    <row r="3325" spans="1:29">
      <c r="A3325">
        <v>3701</v>
      </c>
      <c r="B3325" t="s">
        <v>805</v>
      </c>
      <c r="C3325" t="s">
        <v>5001</v>
      </c>
      <c r="J3325" t="s">
        <v>1444</v>
      </c>
      <c r="K3325">
        <v>0</v>
      </c>
      <c r="N3325" t="b">
        <v>1</v>
      </c>
      <c r="O3325" t="b">
        <v>0</v>
      </c>
      <c r="P3325" t="b">
        <v>0</v>
      </c>
      <c r="Q3325">
        <v>1</v>
      </c>
      <c r="R3325">
        <v>2</v>
      </c>
      <c r="S3325">
        <v>1</v>
      </c>
      <c r="T3325">
        <v>2</v>
      </c>
      <c r="U3325" t="b">
        <v>1</v>
      </c>
      <c r="V3325" t="s">
        <v>1092</v>
      </c>
      <c r="W3325" t="s">
        <v>4997</v>
      </c>
      <c r="X3325" t="s">
        <v>14462</v>
      </c>
      <c r="Y3325">
        <v>15</v>
      </c>
      <c r="Z3325">
        <v>15</v>
      </c>
      <c r="AA3325">
        <v>5</v>
      </c>
      <c r="AB3325">
        <v>5</v>
      </c>
      <c r="AC3325">
        <v>39</v>
      </c>
    </row>
    <row r="3326" spans="1:29">
      <c r="A3326">
        <v>3702</v>
      </c>
      <c r="B3326" t="s">
        <v>805</v>
      </c>
      <c r="C3326" t="s">
        <v>5002</v>
      </c>
      <c r="J3326" t="s">
        <v>1444</v>
      </c>
      <c r="K3326">
        <v>0</v>
      </c>
      <c r="N3326" t="b">
        <v>1</v>
      </c>
      <c r="O3326" t="b">
        <v>0</v>
      </c>
      <c r="P3326" t="b">
        <v>0</v>
      </c>
      <c r="Q3326">
        <v>1</v>
      </c>
      <c r="R3326">
        <v>2</v>
      </c>
      <c r="S3326">
        <v>1</v>
      </c>
      <c r="T3326">
        <v>2</v>
      </c>
      <c r="U3326" t="b">
        <v>1</v>
      </c>
      <c r="V3326" t="s">
        <v>1092</v>
      </c>
      <c r="W3326" t="s">
        <v>4997</v>
      </c>
      <c r="X3326" t="s">
        <v>14464</v>
      </c>
      <c r="Y3326">
        <v>16</v>
      </c>
      <c r="Z3326">
        <v>16</v>
      </c>
      <c r="AA3326">
        <v>4</v>
      </c>
      <c r="AB3326">
        <v>4</v>
      </c>
      <c r="AC3326">
        <v>39</v>
      </c>
    </row>
    <row r="3327" spans="1:29">
      <c r="A3327">
        <v>3703</v>
      </c>
      <c r="B3327" t="s">
        <v>805</v>
      </c>
      <c r="C3327" t="s">
        <v>5003</v>
      </c>
      <c r="J3327" t="s">
        <v>1444</v>
      </c>
      <c r="K3327">
        <v>0</v>
      </c>
      <c r="N3327" t="b">
        <v>1</v>
      </c>
      <c r="O3327" t="b">
        <v>0</v>
      </c>
      <c r="P3327" t="b">
        <v>0</v>
      </c>
      <c r="Q3327">
        <v>1</v>
      </c>
      <c r="R3327">
        <v>2</v>
      </c>
      <c r="S3327">
        <v>1</v>
      </c>
      <c r="T3327">
        <v>2</v>
      </c>
      <c r="U3327" t="b">
        <v>1</v>
      </c>
      <c r="V3327" t="s">
        <v>1092</v>
      </c>
      <c r="W3327" t="s">
        <v>4997</v>
      </c>
      <c r="X3327" t="s">
        <v>14458</v>
      </c>
      <c r="Y3327">
        <v>16</v>
      </c>
      <c r="Z3327">
        <v>16</v>
      </c>
      <c r="AA3327">
        <v>5</v>
      </c>
      <c r="AB3327">
        <v>5</v>
      </c>
      <c r="AC3327">
        <v>39</v>
      </c>
    </row>
    <row r="3328" spans="1:29">
      <c r="A3328">
        <v>3704</v>
      </c>
      <c r="B3328" t="s">
        <v>805</v>
      </c>
      <c r="C3328" t="s">
        <v>5004</v>
      </c>
      <c r="J3328" t="s">
        <v>1444</v>
      </c>
      <c r="K3328">
        <v>0</v>
      </c>
      <c r="N3328" t="b">
        <v>1</v>
      </c>
      <c r="O3328" t="b">
        <v>0</v>
      </c>
      <c r="P3328" t="b">
        <v>0</v>
      </c>
      <c r="Q3328">
        <v>1</v>
      </c>
      <c r="R3328">
        <v>2</v>
      </c>
      <c r="S3328">
        <v>1</v>
      </c>
      <c r="T3328">
        <v>2</v>
      </c>
      <c r="U3328" t="b">
        <v>1</v>
      </c>
      <c r="V3328" t="s">
        <v>1092</v>
      </c>
      <c r="W3328" t="s">
        <v>4997</v>
      </c>
      <c r="X3328" t="s">
        <v>14465</v>
      </c>
      <c r="Y3328">
        <v>17</v>
      </c>
      <c r="Z3328">
        <v>17</v>
      </c>
      <c r="AA3328">
        <v>4</v>
      </c>
      <c r="AB3328">
        <v>4</v>
      </c>
      <c r="AC3328">
        <v>39</v>
      </c>
    </row>
    <row r="3329" spans="1:29">
      <c r="A3329">
        <v>3705</v>
      </c>
      <c r="B3329" t="s">
        <v>805</v>
      </c>
      <c r="C3329" t="s">
        <v>5005</v>
      </c>
      <c r="J3329" t="s">
        <v>1444</v>
      </c>
      <c r="K3329">
        <v>0</v>
      </c>
      <c r="N3329" t="b">
        <v>1</v>
      </c>
      <c r="O3329" t="b">
        <v>0</v>
      </c>
      <c r="P3329" t="b">
        <v>0</v>
      </c>
      <c r="Q3329">
        <v>1</v>
      </c>
      <c r="R3329">
        <v>2</v>
      </c>
      <c r="S3329">
        <v>1</v>
      </c>
      <c r="T3329">
        <v>2</v>
      </c>
      <c r="U3329" t="b">
        <v>1</v>
      </c>
      <c r="V3329" t="s">
        <v>1092</v>
      </c>
      <c r="W3329" t="s">
        <v>4997</v>
      </c>
      <c r="X3329" t="s">
        <v>14684</v>
      </c>
      <c r="Y3329">
        <v>17</v>
      </c>
      <c r="Z3329">
        <v>17</v>
      </c>
      <c r="AA3329">
        <v>5</v>
      </c>
      <c r="AB3329">
        <v>5</v>
      </c>
      <c r="AC3329">
        <v>39</v>
      </c>
    </row>
    <row r="3330" spans="1:29">
      <c r="A3330">
        <v>3706</v>
      </c>
      <c r="B3330" t="s">
        <v>805</v>
      </c>
      <c r="C3330" t="s">
        <v>5006</v>
      </c>
      <c r="J3330" t="s">
        <v>1444</v>
      </c>
      <c r="K3330">
        <v>0</v>
      </c>
      <c r="N3330" t="b">
        <v>1</v>
      </c>
      <c r="O3330" t="b">
        <v>0</v>
      </c>
      <c r="P3330" t="b">
        <v>0</v>
      </c>
      <c r="Q3330">
        <v>1</v>
      </c>
      <c r="R3330">
        <v>2</v>
      </c>
      <c r="S3330">
        <v>1</v>
      </c>
      <c r="T3330">
        <v>2</v>
      </c>
      <c r="U3330" t="b">
        <v>1</v>
      </c>
      <c r="V3330" t="s">
        <v>1092</v>
      </c>
      <c r="W3330" t="s">
        <v>4997</v>
      </c>
      <c r="X3330" t="s">
        <v>14686</v>
      </c>
      <c r="Y3330">
        <v>18</v>
      </c>
      <c r="Z3330">
        <v>18</v>
      </c>
      <c r="AA3330">
        <v>4</v>
      </c>
      <c r="AB3330">
        <v>4</v>
      </c>
      <c r="AC3330">
        <v>39</v>
      </c>
    </row>
    <row r="3331" spans="1:29">
      <c r="A3331">
        <v>3707</v>
      </c>
      <c r="B3331" t="s">
        <v>805</v>
      </c>
      <c r="C3331" t="s">
        <v>5007</v>
      </c>
      <c r="J3331" t="s">
        <v>1444</v>
      </c>
      <c r="K3331">
        <v>0</v>
      </c>
      <c r="N3331" t="b">
        <v>1</v>
      </c>
      <c r="O3331" t="b">
        <v>0</v>
      </c>
      <c r="P3331" t="b">
        <v>0</v>
      </c>
      <c r="Q3331">
        <v>1</v>
      </c>
      <c r="R3331">
        <v>2</v>
      </c>
      <c r="S3331">
        <v>1</v>
      </c>
      <c r="T3331">
        <v>2</v>
      </c>
      <c r="U3331" t="b">
        <v>1</v>
      </c>
      <c r="V3331" t="s">
        <v>1092</v>
      </c>
      <c r="W3331" t="s">
        <v>4997</v>
      </c>
      <c r="X3331" t="s">
        <v>14687</v>
      </c>
      <c r="Y3331">
        <v>18</v>
      </c>
      <c r="Z3331">
        <v>18</v>
      </c>
      <c r="AA3331">
        <v>5</v>
      </c>
      <c r="AB3331">
        <v>5</v>
      </c>
      <c r="AC3331">
        <v>39</v>
      </c>
    </row>
    <row r="3332" spans="1:29">
      <c r="A3332">
        <v>3708</v>
      </c>
      <c r="B3332" t="s">
        <v>805</v>
      </c>
      <c r="C3332" t="s">
        <v>5008</v>
      </c>
      <c r="J3332" t="s">
        <v>1444</v>
      </c>
      <c r="K3332">
        <v>0</v>
      </c>
      <c r="N3332" t="b">
        <v>1</v>
      </c>
      <c r="O3332" t="b">
        <v>0</v>
      </c>
      <c r="P3332" t="b">
        <v>0</v>
      </c>
      <c r="Q3332">
        <v>1</v>
      </c>
      <c r="R3332">
        <v>2</v>
      </c>
      <c r="S3332">
        <v>1</v>
      </c>
      <c r="T3332">
        <v>2</v>
      </c>
      <c r="U3332" t="b">
        <v>1</v>
      </c>
      <c r="V3332" t="s">
        <v>1092</v>
      </c>
      <c r="W3332" t="s">
        <v>4997</v>
      </c>
      <c r="X3332" t="s">
        <v>14450</v>
      </c>
      <c r="Y3332">
        <v>19</v>
      </c>
      <c r="Z3332">
        <v>19</v>
      </c>
      <c r="AA3332">
        <v>4</v>
      </c>
      <c r="AB3332">
        <v>4</v>
      </c>
      <c r="AC3332">
        <v>39</v>
      </c>
    </row>
    <row r="3333" spans="1:29">
      <c r="A3333">
        <v>3709</v>
      </c>
      <c r="B3333" t="s">
        <v>805</v>
      </c>
      <c r="C3333" t="s">
        <v>5009</v>
      </c>
      <c r="J3333" t="s">
        <v>1444</v>
      </c>
      <c r="K3333">
        <v>0</v>
      </c>
      <c r="N3333" t="b">
        <v>1</v>
      </c>
      <c r="O3333" t="b">
        <v>0</v>
      </c>
      <c r="P3333" t="b">
        <v>0</v>
      </c>
      <c r="Q3333">
        <v>1</v>
      </c>
      <c r="R3333">
        <v>2</v>
      </c>
      <c r="S3333">
        <v>1</v>
      </c>
      <c r="T3333">
        <v>2</v>
      </c>
      <c r="U3333" t="b">
        <v>1</v>
      </c>
      <c r="V3333" t="s">
        <v>1092</v>
      </c>
      <c r="W3333" t="s">
        <v>4997</v>
      </c>
      <c r="X3333" t="s">
        <v>14689</v>
      </c>
      <c r="Y3333">
        <v>19</v>
      </c>
      <c r="Z3333">
        <v>19</v>
      </c>
      <c r="AA3333">
        <v>5</v>
      </c>
      <c r="AB3333">
        <v>5</v>
      </c>
      <c r="AC3333">
        <v>39</v>
      </c>
    </row>
    <row r="3334" spans="1:29">
      <c r="A3334">
        <v>3710</v>
      </c>
      <c r="B3334" t="s">
        <v>805</v>
      </c>
      <c r="C3334" t="s">
        <v>5010</v>
      </c>
      <c r="J3334" t="s">
        <v>1444</v>
      </c>
      <c r="K3334">
        <v>0</v>
      </c>
      <c r="N3334" t="b">
        <v>1</v>
      </c>
      <c r="O3334" t="b">
        <v>0</v>
      </c>
      <c r="P3334" t="b">
        <v>0</v>
      </c>
      <c r="Q3334">
        <v>1</v>
      </c>
      <c r="R3334">
        <v>2</v>
      </c>
      <c r="S3334">
        <v>1</v>
      </c>
      <c r="T3334">
        <v>2</v>
      </c>
      <c r="U3334" t="b">
        <v>1</v>
      </c>
      <c r="V3334" t="s">
        <v>1092</v>
      </c>
      <c r="W3334" t="s">
        <v>4997</v>
      </c>
      <c r="X3334" t="s">
        <v>14690</v>
      </c>
      <c r="Y3334">
        <v>20</v>
      </c>
      <c r="Z3334">
        <v>20</v>
      </c>
      <c r="AA3334">
        <v>4</v>
      </c>
      <c r="AB3334">
        <v>4</v>
      </c>
      <c r="AC3334">
        <v>39</v>
      </c>
    </row>
    <row r="3335" spans="1:29">
      <c r="A3335">
        <v>3711</v>
      </c>
      <c r="B3335" t="s">
        <v>805</v>
      </c>
      <c r="C3335" t="s">
        <v>5011</v>
      </c>
      <c r="J3335" t="s">
        <v>1444</v>
      </c>
      <c r="K3335">
        <v>0</v>
      </c>
      <c r="N3335" t="b">
        <v>1</v>
      </c>
      <c r="O3335" t="b">
        <v>0</v>
      </c>
      <c r="P3335" t="b">
        <v>0</v>
      </c>
      <c r="Q3335">
        <v>1</v>
      </c>
      <c r="R3335">
        <v>2</v>
      </c>
      <c r="S3335">
        <v>1</v>
      </c>
      <c r="T3335">
        <v>2</v>
      </c>
      <c r="U3335" t="b">
        <v>1</v>
      </c>
      <c r="V3335" t="s">
        <v>1092</v>
      </c>
      <c r="W3335" t="s">
        <v>4997</v>
      </c>
      <c r="X3335" t="s">
        <v>14691</v>
      </c>
      <c r="Y3335">
        <v>20</v>
      </c>
      <c r="Z3335">
        <v>20</v>
      </c>
      <c r="AA3335">
        <v>5</v>
      </c>
      <c r="AB3335">
        <v>5</v>
      </c>
      <c r="AC3335">
        <v>39</v>
      </c>
    </row>
    <row r="3336" spans="1:29">
      <c r="A3336">
        <v>3712</v>
      </c>
      <c r="B3336" t="s">
        <v>805</v>
      </c>
      <c r="C3336" t="s">
        <v>5012</v>
      </c>
      <c r="J3336" t="s">
        <v>1444</v>
      </c>
      <c r="K3336">
        <v>0</v>
      </c>
      <c r="N3336" t="b">
        <v>1</v>
      </c>
      <c r="O3336" t="b">
        <v>0</v>
      </c>
      <c r="P3336" t="b">
        <v>0</v>
      </c>
      <c r="Q3336">
        <v>1</v>
      </c>
      <c r="R3336">
        <v>2</v>
      </c>
      <c r="S3336">
        <v>1</v>
      </c>
      <c r="T3336">
        <v>2</v>
      </c>
      <c r="U3336" t="b">
        <v>1</v>
      </c>
      <c r="V3336" t="s">
        <v>1092</v>
      </c>
      <c r="W3336" t="s">
        <v>4997</v>
      </c>
      <c r="X3336" t="s">
        <v>14693</v>
      </c>
      <c r="Y3336">
        <v>21</v>
      </c>
      <c r="Z3336">
        <v>21</v>
      </c>
      <c r="AA3336">
        <v>4</v>
      </c>
      <c r="AB3336">
        <v>4</v>
      </c>
      <c r="AC3336">
        <v>39</v>
      </c>
    </row>
    <row r="3337" spans="1:29">
      <c r="A3337">
        <v>3713</v>
      </c>
      <c r="B3337" t="s">
        <v>805</v>
      </c>
      <c r="C3337" t="s">
        <v>5013</v>
      </c>
      <c r="J3337" t="s">
        <v>1444</v>
      </c>
      <c r="K3337">
        <v>0</v>
      </c>
      <c r="N3337" t="b">
        <v>1</v>
      </c>
      <c r="O3337" t="b">
        <v>0</v>
      </c>
      <c r="P3337" t="b">
        <v>0</v>
      </c>
      <c r="Q3337">
        <v>1</v>
      </c>
      <c r="R3337">
        <v>2</v>
      </c>
      <c r="S3337">
        <v>1</v>
      </c>
      <c r="T3337">
        <v>2</v>
      </c>
      <c r="U3337" t="b">
        <v>1</v>
      </c>
      <c r="V3337" t="s">
        <v>1092</v>
      </c>
      <c r="W3337" t="s">
        <v>4997</v>
      </c>
      <c r="X3337" t="s">
        <v>14471</v>
      </c>
      <c r="Y3337">
        <v>21</v>
      </c>
      <c r="Z3337">
        <v>21</v>
      </c>
      <c r="AA3337">
        <v>5</v>
      </c>
      <c r="AB3337">
        <v>5</v>
      </c>
      <c r="AC3337">
        <v>39</v>
      </c>
    </row>
    <row r="3338" spans="1:29">
      <c r="A3338">
        <v>3714</v>
      </c>
      <c r="B3338" t="s">
        <v>805</v>
      </c>
      <c r="C3338" t="s">
        <v>5014</v>
      </c>
      <c r="J3338" t="s">
        <v>1444</v>
      </c>
      <c r="K3338">
        <v>0</v>
      </c>
      <c r="N3338" t="b">
        <v>1</v>
      </c>
      <c r="O3338" t="b">
        <v>0</v>
      </c>
      <c r="P3338" t="b">
        <v>0</v>
      </c>
      <c r="Q3338">
        <v>1</v>
      </c>
      <c r="R3338">
        <v>2</v>
      </c>
      <c r="S3338">
        <v>1</v>
      </c>
      <c r="T3338">
        <v>2</v>
      </c>
      <c r="U3338" t="b">
        <v>1</v>
      </c>
      <c r="V3338" t="s">
        <v>1092</v>
      </c>
      <c r="W3338" t="s">
        <v>4997</v>
      </c>
      <c r="X3338" t="s">
        <v>14531</v>
      </c>
      <c r="Y3338">
        <v>22</v>
      </c>
      <c r="Z3338">
        <v>22</v>
      </c>
      <c r="AA3338">
        <v>4</v>
      </c>
      <c r="AB3338">
        <v>4</v>
      </c>
      <c r="AC3338">
        <v>39</v>
      </c>
    </row>
    <row r="3339" spans="1:29">
      <c r="A3339">
        <v>3715</v>
      </c>
      <c r="B3339" t="s">
        <v>805</v>
      </c>
      <c r="C3339" t="s">
        <v>5015</v>
      </c>
      <c r="J3339" t="s">
        <v>1444</v>
      </c>
      <c r="K3339">
        <v>0</v>
      </c>
      <c r="N3339" t="b">
        <v>1</v>
      </c>
      <c r="O3339" t="b">
        <v>0</v>
      </c>
      <c r="P3339" t="b">
        <v>0</v>
      </c>
      <c r="Q3339">
        <v>1</v>
      </c>
      <c r="R3339">
        <v>2</v>
      </c>
      <c r="S3339">
        <v>1</v>
      </c>
      <c r="T3339">
        <v>2</v>
      </c>
      <c r="U3339" t="b">
        <v>1</v>
      </c>
      <c r="V3339" t="s">
        <v>1092</v>
      </c>
      <c r="W3339" t="s">
        <v>4997</v>
      </c>
      <c r="X3339" t="s">
        <v>14694</v>
      </c>
      <c r="Y3339">
        <v>22</v>
      </c>
      <c r="Z3339">
        <v>22</v>
      </c>
      <c r="AA3339">
        <v>5</v>
      </c>
      <c r="AB3339">
        <v>5</v>
      </c>
      <c r="AC3339">
        <v>39</v>
      </c>
    </row>
    <row r="3340" spans="1:29">
      <c r="A3340">
        <v>3716</v>
      </c>
      <c r="B3340" t="s">
        <v>805</v>
      </c>
      <c r="C3340" t="s">
        <v>5016</v>
      </c>
      <c r="J3340" t="s">
        <v>1444</v>
      </c>
      <c r="K3340">
        <v>0</v>
      </c>
      <c r="N3340" t="b">
        <v>1</v>
      </c>
      <c r="O3340" t="b">
        <v>0</v>
      </c>
      <c r="P3340" t="b">
        <v>0</v>
      </c>
      <c r="Q3340">
        <v>1</v>
      </c>
      <c r="R3340">
        <v>2</v>
      </c>
      <c r="S3340">
        <v>1</v>
      </c>
      <c r="T3340">
        <v>2</v>
      </c>
      <c r="U3340" t="b">
        <v>1</v>
      </c>
      <c r="V3340" t="s">
        <v>1092</v>
      </c>
      <c r="W3340" t="s">
        <v>4997</v>
      </c>
      <c r="X3340" t="s">
        <v>14532</v>
      </c>
      <c r="Y3340">
        <v>23</v>
      </c>
      <c r="Z3340">
        <v>23</v>
      </c>
      <c r="AA3340">
        <v>4</v>
      </c>
      <c r="AB3340">
        <v>4</v>
      </c>
      <c r="AC3340">
        <v>39</v>
      </c>
    </row>
    <row r="3341" spans="1:29">
      <c r="A3341">
        <v>3717</v>
      </c>
      <c r="B3341" t="s">
        <v>805</v>
      </c>
      <c r="C3341" t="s">
        <v>5017</v>
      </c>
      <c r="J3341" t="s">
        <v>1444</v>
      </c>
      <c r="K3341">
        <v>0</v>
      </c>
      <c r="N3341" t="b">
        <v>1</v>
      </c>
      <c r="O3341" t="b">
        <v>0</v>
      </c>
      <c r="P3341" t="b">
        <v>0</v>
      </c>
      <c r="Q3341">
        <v>1</v>
      </c>
      <c r="R3341">
        <v>2</v>
      </c>
      <c r="S3341">
        <v>1</v>
      </c>
      <c r="T3341">
        <v>2</v>
      </c>
      <c r="U3341" t="b">
        <v>1</v>
      </c>
      <c r="V3341" t="s">
        <v>1092</v>
      </c>
      <c r="W3341" t="s">
        <v>4997</v>
      </c>
      <c r="X3341" t="s">
        <v>14696</v>
      </c>
      <c r="Y3341">
        <v>23</v>
      </c>
      <c r="Z3341">
        <v>23</v>
      </c>
      <c r="AA3341">
        <v>5</v>
      </c>
      <c r="AB3341">
        <v>5</v>
      </c>
      <c r="AC3341">
        <v>39</v>
      </c>
    </row>
    <row r="3342" spans="1:29">
      <c r="A3342">
        <v>3718</v>
      </c>
      <c r="B3342" t="s">
        <v>805</v>
      </c>
      <c r="C3342" t="s">
        <v>5018</v>
      </c>
      <c r="J3342" t="s">
        <v>1444</v>
      </c>
      <c r="K3342">
        <v>0</v>
      </c>
      <c r="N3342" t="b">
        <v>1</v>
      </c>
      <c r="O3342" t="b">
        <v>0</v>
      </c>
      <c r="P3342" t="b">
        <v>0</v>
      </c>
      <c r="Q3342">
        <v>1</v>
      </c>
      <c r="R3342">
        <v>2</v>
      </c>
      <c r="S3342">
        <v>1</v>
      </c>
      <c r="T3342">
        <v>2</v>
      </c>
      <c r="U3342" t="b">
        <v>1</v>
      </c>
      <c r="V3342" t="s">
        <v>1092</v>
      </c>
      <c r="W3342" t="s">
        <v>4997</v>
      </c>
      <c r="X3342" t="s">
        <v>14533</v>
      </c>
      <c r="Y3342">
        <v>24</v>
      </c>
      <c r="Z3342">
        <v>24</v>
      </c>
      <c r="AA3342">
        <v>4</v>
      </c>
      <c r="AB3342">
        <v>4</v>
      </c>
      <c r="AC3342">
        <v>39</v>
      </c>
    </row>
    <row r="3343" spans="1:29">
      <c r="A3343">
        <v>3719</v>
      </c>
      <c r="B3343" t="s">
        <v>805</v>
      </c>
      <c r="C3343" t="s">
        <v>5019</v>
      </c>
      <c r="J3343" t="s">
        <v>1444</v>
      </c>
      <c r="K3343">
        <v>0</v>
      </c>
      <c r="N3343" t="b">
        <v>1</v>
      </c>
      <c r="O3343" t="b">
        <v>0</v>
      </c>
      <c r="P3343" t="b">
        <v>0</v>
      </c>
      <c r="Q3343">
        <v>1</v>
      </c>
      <c r="R3343">
        <v>2</v>
      </c>
      <c r="S3343">
        <v>1</v>
      </c>
      <c r="T3343">
        <v>2</v>
      </c>
      <c r="U3343" t="b">
        <v>1</v>
      </c>
      <c r="V3343" t="s">
        <v>1092</v>
      </c>
      <c r="W3343" t="s">
        <v>4997</v>
      </c>
      <c r="X3343" t="s">
        <v>14698</v>
      </c>
      <c r="Y3343">
        <v>24</v>
      </c>
      <c r="Z3343">
        <v>24</v>
      </c>
      <c r="AA3343">
        <v>5</v>
      </c>
      <c r="AB3343">
        <v>5</v>
      </c>
      <c r="AC3343">
        <v>39</v>
      </c>
    </row>
    <row r="3344" spans="1:29">
      <c r="A3344">
        <v>3720</v>
      </c>
      <c r="B3344" t="s">
        <v>805</v>
      </c>
      <c r="C3344" t="s">
        <v>5020</v>
      </c>
      <c r="J3344" t="s">
        <v>1444</v>
      </c>
      <c r="K3344">
        <v>0</v>
      </c>
      <c r="N3344" t="b">
        <v>1</v>
      </c>
      <c r="O3344" t="b">
        <v>0</v>
      </c>
      <c r="P3344" t="b">
        <v>0</v>
      </c>
      <c r="Q3344">
        <v>1</v>
      </c>
      <c r="R3344">
        <v>2</v>
      </c>
      <c r="S3344">
        <v>1</v>
      </c>
      <c r="T3344">
        <v>2</v>
      </c>
      <c r="U3344" t="b">
        <v>1</v>
      </c>
      <c r="V3344" t="s">
        <v>1092</v>
      </c>
      <c r="W3344" t="s">
        <v>4997</v>
      </c>
      <c r="X3344" t="s">
        <v>14700</v>
      </c>
      <c r="Y3344">
        <v>25</v>
      </c>
      <c r="Z3344">
        <v>25</v>
      </c>
      <c r="AA3344">
        <v>4</v>
      </c>
      <c r="AB3344">
        <v>4</v>
      </c>
      <c r="AC3344">
        <v>39</v>
      </c>
    </row>
    <row r="3345" spans="1:29">
      <c r="A3345">
        <v>3721</v>
      </c>
      <c r="B3345" t="s">
        <v>805</v>
      </c>
      <c r="C3345" t="s">
        <v>5021</v>
      </c>
      <c r="J3345" t="s">
        <v>1444</v>
      </c>
      <c r="K3345">
        <v>0</v>
      </c>
      <c r="N3345" t="b">
        <v>1</v>
      </c>
      <c r="O3345" t="b">
        <v>0</v>
      </c>
      <c r="P3345" t="b">
        <v>0</v>
      </c>
      <c r="Q3345">
        <v>1</v>
      </c>
      <c r="R3345">
        <v>2</v>
      </c>
      <c r="S3345">
        <v>1</v>
      </c>
      <c r="T3345">
        <v>2</v>
      </c>
      <c r="U3345" t="b">
        <v>1</v>
      </c>
      <c r="V3345" t="s">
        <v>1092</v>
      </c>
      <c r="W3345" t="s">
        <v>4997</v>
      </c>
      <c r="X3345" t="s">
        <v>14701</v>
      </c>
      <c r="Y3345">
        <v>25</v>
      </c>
      <c r="Z3345">
        <v>25</v>
      </c>
      <c r="AA3345">
        <v>5</v>
      </c>
      <c r="AB3345">
        <v>5</v>
      </c>
      <c r="AC3345">
        <v>39</v>
      </c>
    </row>
    <row r="3346" spans="1:29">
      <c r="A3346">
        <v>3722</v>
      </c>
      <c r="B3346" t="s">
        <v>805</v>
      </c>
      <c r="C3346" t="s">
        <v>5022</v>
      </c>
      <c r="J3346" t="s">
        <v>1444</v>
      </c>
      <c r="K3346">
        <v>0</v>
      </c>
      <c r="N3346" t="b">
        <v>1</v>
      </c>
      <c r="O3346" t="b">
        <v>0</v>
      </c>
      <c r="P3346" t="b">
        <v>0</v>
      </c>
      <c r="Q3346">
        <v>1</v>
      </c>
      <c r="R3346">
        <v>2</v>
      </c>
      <c r="S3346">
        <v>1</v>
      </c>
      <c r="T3346">
        <v>2</v>
      </c>
      <c r="U3346" t="b">
        <v>1</v>
      </c>
      <c r="V3346" t="s">
        <v>1092</v>
      </c>
      <c r="W3346" t="s">
        <v>4997</v>
      </c>
      <c r="X3346" t="s">
        <v>14605</v>
      </c>
      <c r="Y3346">
        <v>26</v>
      </c>
      <c r="Z3346">
        <v>26</v>
      </c>
      <c r="AA3346">
        <v>4</v>
      </c>
      <c r="AB3346">
        <v>4</v>
      </c>
      <c r="AC3346">
        <v>39</v>
      </c>
    </row>
    <row r="3347" spans="1:29">
      <c r="A3347">
        <v>3723</v>
      </c>
      <c r="B3347" t="s">
        <v>805</v>
      </c>
      <c r="C3347" t="s">
        <v>5023</v>
      </c>
      <c r="J3347" t="s">
        <v>1444</v>
      </c>
      <c r="K3347">
        <v>0</v>
      </c>
      <c r="N3347" t="b">
        <v>1</v>
      </c>
      <c r="O3347" t="b">
        <v>0</v>
      </c>
      <c r="P3347" t="b">
        <v>0</v>
      </c>
      <c r="Q3347">
        <v>1</v>
      </c>
      <c r="R3347">
        <v>2</v>
      </c>
      <c r="S3347">
        <v>1</v>
      </c>
      <c r="T3347">
        <v>2</v>
      </c>
      <c r="U3347" t="b">
        <v>1</v>
      </c>
      <c r="V3347" t="s">
        <v>1092</v>
      </c>
      <c r="W3347" t="s">
        <v>4997</v>
      </c>
      <c r="X3347" t="s">
        <v>14703</v>
      </c>
      <c r="Y3347">
        <v>26</v>
      </c>
      <c r="Z3347">
        <v>26</v>
      </c>
      <c r="AA3347">
        <v>5</v>
      </c>
      <c r="AB3347">
        <v>5</v>
      </c>
      <c r="AC3347">
        <v>39</v>
      </c>
    </row>
    <row r="3348" spans="1:29">
      <c r="A3348">
        <v>3724</v>
      </c>
      <c r="B3348" t="s">
        <v>805</v>
      </c>
      <c r="C3348" t="s">
        <v>5024</v>
      </c>
      <c r="J3348" t="s">
        <v>1444</v>
      </c>
      <c r="K3348">
        <v>0</v>
      </c>
      <c r="N3348" t="b">
        <v>1</v>
      </c>
      <c r="O3348" t="b">
        <v>0</v>
      </c>
      <c r="P3348" t="b">
        <v>0</v>
      </c>
      <c r="Q3348">
        <v>1</v>
      </c>
      <c r="R3348">
        <v>2</v>
      </c>
      <c r="S3348">
        <v>1</v>
      </c>
      <c r="T3348">
        <v>2</v>
      </c>
      <c r="U3348" t="b">
        <v>1</v>
      </c>
      <c r="V3348" t="s">
        <v>1092</v>
      </c>
      <c r="W3348" t="s">
        <v>4997</v>
      </c>
      <c r="X3348" t="s">
        <v>14802</v>
      </c>
      <c r="Y3348">
        <v>27</v>
      </c>
      <c r="Z3348">
        <v>27</v>
      </c>
      <c r="AA3348">
        <v>4</v>
      </c>
      <c r="AB3348">
        <v>4</v>
      </c>
      <c r="AC3348">
        <v>39</v>
      </c>
    </row>
    <row r="3349" spans="1:29">
      <c r="A3349">
        <v>3725</v>
      </c>
      <c r="B3349" t="s">
        <v>805</v>
      </c>
      <c r="C3349" t="s">
        <v>5025</v>
      </c>
      <c r="J3349" t="s">
        <v>1444</v>
      </c>
      <c r="K3349">
        <v>0</v>
      </c>
      <c r="N3349" t="b">
        <v>1</v>
      </c>
      <c r="O3349" t="b">
        <v>0</v>
      </c>
      <c r="P3349" t="b">
        <v>0</v>
      </c>
      <c r="Q3349">
        <v>1</v>
      </c>
      <c r="R3349">
        <v>2</v>
      </c>
      <c r="S3349">
        <v>1</v>
      </c>
      <c r="T3349">
        <v>2</v>
      </c>
      <c r="U3349" t="b">
        <v>1</v>
      </c>
      <c r="V3349" t="s">
        <v>1092</v>
      </c>
      <c r="W3349" t="s">
        <v>4997</v>
      </c>
      <c r="X3349" t="s">
        <v>14803</v>
      </c>
      <c r="Y3349">
        <v>27</v>
      </c>
      <c r="Z3349">
        <v>27</v>
      </c>
      <c r="AA3349">
        <v>5</v>
      </c>
      <c r="AB3349">
        <v>5</v>
      </c>
      <c r="AC3349">
        <v>39</v>
      </c>
    </row>
    <row r="3350" spans="1:29">
      <c r="A3350">
        <v>3726</v>
      </c>
      <c r="B3350" t="s">
        <v>805</v>
      </c>
      <c r="C3350" t="s">
        <v>5026</v>
      </c>
      <c r="J3350" t="s">
        <v>1444</v>
      </c>
      <c r="K3350">
        <v>0</v>
      </c>
      <c r="N3350" t="b">
        <v>1</v>
      </c>
      <c r="O3350" t="b">
        <v>0</v>
      </c>
      <c r="P3350" t="b">
        <v>0</v>
      </c>
      <c r="Q3350">
        <v>1</v>
      </c>
      <c r="R3350">
        <v>2</v>
      </c>
      <c r="S3350">
        <v>1</v>
      </c>
      <c r="T3350">
        <v>2</v>
      </c>
      <c r="U3350" t="b">
        <v>1</v>
      </c>
      <c r="V3350" t="s">
        <v>1092</v>
      </c>
      <c r="W3350" t="s">
        <v>4997</v>
      </c>
      <c r="X3350" t="s">
        <v>14606</v>
      </c>
      <c r="Y3350">
        <v>28</v>
      </c>
      <c r="Z3350">
        <v>28</v>
      </c>
      <c r="AA3350">
        <v>4</v>
      </c>
      <c r="AB3350">
        <v>4</v>
      </c>
      <c r="AC3350">
        <v>39</v>
      </c>
    </row>
    <row r="3351" spans="1:29">
      <c r="A3351">
        <v>3727</v>
      </c>
      <c r="B3351" t="s">
        <v>805</v>
      </c>
      <c r="C3351" t="s">
        <v>5027</v>
      </c>
      <c r="J3351" t="s">
        <v>1444</v>
      </c>
      <c r="K3351">
        <v>0</v>
      </c>
      <c r="N3351" t="b">
        <v>1</v>
      </c>
      <c r="O3351" t="b">
        <v>0</v>
      </c>
      <c r="P3351" t="b">
        <v>0</v>
      </c>
      <c r="Q3351">
        <v>1</v>
      </c>
      <c r="R3351">
        <v>2</v>
      </c>
      <c r="S3351">
        <v>1</v>
      </c>
      <c r="T3351">
        <v>2</v>
      </c>
      <c r="U3351" t="b">
        <v>1</v>
      </c>
      <c r="V3351" t="s">
        <v>1092</v>
      </c>
      <c r="W3351" t="s">
        <v>4997</v>
      </c>
      <c r="X3351" t="s">
        <v>14729</v>
      </c>
      <c r="Y3351">
        <v>28</v>
      </c>
      <c r="Z3351">
        <v>28</v>
      </c>
      <c r="AA3351">
        <v>5</v>
      </c>
      <c r="AB3351">
        <v>5</v>
      </c>
      <c r="AC3351">
        <v>39</v>
      </c>
    </row>
    <row r="3352" spans="1:29">
      <c r="A3352">
        <v>3728</v>
      </c>
      <c r="B3352" t="s">
        <v>805</v>
      </c>
      <c r="C3352" t="s">
        <v>5028</v>
      </c>
      <c r="J3352" t="s">
        <v>1444</v>
      </c>
      <c r="K3352">
        <v>0</v>
      </c>
      <c r="N3352" t="b">
        <v>1</v>
      </c>
      <c r="O3352" t="b">
        <v>0</v>
      </c>
      <c r="P3352" t="b">
        <v>0</v>
      </c>
      <c r="Q3352">
        <v>1</v>
      </c>
      <c r="R3352">
        <v>2</v>
      </c>
      <c r="S3352">
        <v>1</v>
      </c>
      <c r="T3352">
        <v>2</v>
      </c>
      <c r="U3352" t="b">
        <v>1</v>
      </c>
      <c r="V3352" t="s">
        <v>1092</v>
      </c>
      <c r="W3352" t="s">
        <v>4997</v>
      </c>
      <c r="X3352" t="s">
        <v>14804</v>
      </c>
      <c r="Y3352">
        <v>29</v>
      </c>
      <c r="Z3352">
        <v>29</v>
      </c>
      <c r="AA3352">
        <v>4</v>
      </c>
      <c r="AB3352">
        <v>4</v>
      </c>
      <c r="AC3352">
        <v>39</v>
      </c>
    </row>
    <row r="3353" spans="1:29">
      <c r="A3353">
        <v>3729</v>
      </c>
      <c r="B3353" t="s">
        <v>805</v>
      </c>
      <c r="C3353" t="s">
        <v>5029</v>
      </c>
      <c r="J3353" t="s">
        <v>1444</v>
      </c>
      <c r="K3353">
        <v>0</v>
      </c>
      <c r="N3353" t="b">
        <v>1</v>
      </c>
      <c r="O3353" t="b">
        <v>0</v>
      </c>
      <c r="P3353" t="b">
        <v>0</v>
      </c>
      <c r="Q3353">
        <v>1</v>
      </c>
      <c r="R3353">
        <v>2</v>
      </c>
      <c r="S3353">
        <v>1</v>
      </c>
      <c r="T3353">
        <v>2</v>
      </c>
      <c r="U3353" t="b">
        <v>1</v>
      </c>
      <c r="V3353" t="s">
        <v>1092</v>
      </c>
      <c r="W3353" t="s">
        <v>4997</v>
      </c>
      <c r="X3353" t="s">
        <v>14805</v>
      </c>
      <c r="Y3353">
        <v>29</v>
      </c>
      <c r="Z3353">
        <v>29</v>
      </c>
      <c r="AA3353">
        <v>5</v>
      </c>
      <c r="AB3353">
        <v>5</v>
      </c>
      <c r="AC3353">
        <v>39</v>
      </c>
    </row>
    <row r="3354" spans="1:29">
      <c r="A3354">
        <v>3730</v>
      </c>
      <c r="B3354" t="s">
        <v>805</v>
      </c>
      <c r="C3354" t="s">
        <v>5030</v>
      </c>
      <c r="J3354" t="s">
        <v>1444</v>
      </c>
      <c r="K3354">
        <v>0</v>
      </c>
      <c r="N3354" t="b">
        <v>1</v>
      </c>
      <c r="O3354" t="b">
        <v>0</v>
      </c>
      <c r="P3354" t="b">
        <v>0</v>
      </c>
      <c r="Q3354">
        <v>1</v>
      </c>
      <c r="R3354">
        <v>2</v>
      </c>
      <c r="S3354">
        <v>1</v>
      </c>
      <c r="T3354">
        <v>2</v>
      </c>
      <c r="U3354" t="b">
        <v>1</v>
      </c>
      <c r="V3354" t="s">
        <v>1092</v>
      </c>
      <c r="W3354" t="s">
        <v>4997</v>
      </c>
      <c r="X3354" t="s">
        <v>14806</v>
      </c>
      <c r="Y3354">
        <v>30</v>
      </c>
      <c r="Z3354">
        <v>30</v>
      </c>
      <c r="AA3354">
        <v>4</v>
      </c>
      <c r="AB3354">
        <v>4</v>
      </c>
      <c r="AC3354">
        <v>39</v>
      </c>
    </row>
    <row r="3355" spans="1:29">
      <c r="A3355">
        <v>3731</v>
      </c>
      <c r="B3355" t="s">
        <v>805</v>
      </c>
      <c r="C3355" t="s">
        <v>5031</v>
      </c>
      <c r="J3355" t="s">
        <v>1444</v>
      </c>
      <c r="K3355">
        <v>0</v>
      </c>
      <c r="N3355" t="b">
        <v>1</v>
      </c>
      <c r="O3355" t="b">
        <v>0</v>
      </c>
      <c r="P3355" t="b">
        <v>0</v>
      </c>
      <c r="Q3355">
        <v>1</v>
      </c>
      <c r="R3355">
        <v>2</v>
      </c>
      <c r="S3355">
        <v>1</v>
      </c>
      <c r="T3355">
        <v>2</v>
      </c>
      <c r="U3355" t="b">
        <v>1</v>
      </c>
      <c r="V3355" t="s">
        <v>1092</v>
      </c>
      <c r="W3355" t="s">
        <v>4997</v>
      </c>
      <c r="X3355" t="s">
        <v>14622</v>
      </c>
      <c r="Y3355">
        <v>30</v>
      </c>
      <c r="Z3355">
        <v>30</v>
      </c>
      <c r="AA3355">
        <v>5</v>
      </c>
      <c r="AB3355">
        <v>5</v>
      </c>
      <c r="AC3355">
        <v>39</v>
      </c>
    </row>
    <row r="3356" spans="1:29">
      <c r="A3356">
        <v>3732</v>
      </c>
      <c r="B3356" t="s">
        <v>805</v>
      </c>
      <c r="C3356" t="s">
        <v>5032</v>
      </c>
      <c r="J3356" t="s">
        <v>1444</v>
      </c>
      <c r="K3356">
        <v>0</v>
      </c>
      <c r="N3356" t="b">
        <v>1</v>
      </c>
      <c r="O3356" t="b">
        <v>0</v>
      </c>
      <c r="P3356" t="b">
        <v>0</v>
      </c>
      <c r="Q3356">
        <v>1</v>
      </c>
      <c r="R3356">
        <v>2</v>
      </c>
      <c r="S3356">
        <v>1</v>
      </c>
      <c r="T3356">
        <v>2</v>
      </c>
      <c r="U3356" t="b">
        <v>1</v>
      </c>
      <c r="V3356" t="s">
        <v>1092</v>
      </c>
      <c r="W3356" t="s">
        <v>4997</v>
      </c>
      <c r="X3356" t="s">
        <v>14807</v>
      </c>
      <c r="Y3356">
        <v>31</v>
      </c>
      <c r="Z3356">
        <v>31</v>
      </c>
      <c r="AA3356">
        <v>4</v>
      </c>
      <c r="AB3356">
        <v>4</v>
      </c>
      <c r="AC3356">
        <v>39</v>
      </c>
    </row>
    <row r="3357" spans="1:29">
      <c r="A3357">
        <v>3733</v>
      </c>
      <c r="B3357" t="s">
        <v>805</v>
      </c>
      <c r="C3357" t="s">
        <v>5033</v>
      </c>
      <c r="J3357" t="s">
        <v>1444</v>
      </c>
      <c r="K3357">
        <v>0</v>
      </c>
      <c r="N3357" t="b">
        <v>1</v>
      </c>
      <c r="O3357" t="b">
        <v>0</v>
      </c>
      <c r="P3357" t="b">
        <v>0</v>
      </c>
      <c r="Q3357">
        <v>1</v>
      </c>
      <c r="R3357">
        <v>2</v>
      </c>
      <c r="S3357">
        <v>1</v>
      </c>
      <c r="T3357">
        <v>2</v>
      </c>
      <c r="U3357" t="b">
        <v>1</v>
      </c>
      <c r="V3357" t="s">
        <v>1092</v>
      </c>
      <c r="W3357" t="s">
        <v>4997</v>
      </c>
      <c r="X3357" t="s">
        <v>14808</v>
      </c>
      <c r="Y3357">
        <v>31</v>
      </c>
      <c r="Z3357">
        <v>31</v>
      </c>
      <c r="AA3357">
        <v>5</v>
      </c>
      <c r="AB3357">
        <v>5</v>
      </c>
      <c r="AC3357">
        <v>39</v>
      </c>
    </row>
    <row r="3358" spans="1:29">
      <c r="A3358">
        <v>3734</v>
      </c>
      <c r="B3358" t="s">
        <v>805</v>
      </c>
      <c r="C3358" t="s">
        <v>5034</v>
      </c>
      <c r="J3358" t="s">
        <v>1444</v>
      </c>
      <c r="K3358">
        <v>0</v>
      </c>
      <c r="N3358" t="b">
        <v>1</v>
      </c>
      <c r="O3358" t="b">
        <v>0</v>
      </c>
      <c r="P3358" t="b">
        <v>0</v>
      </c>
      <c r="Q3358">
        <v>1</v>
      </c>
      <c r="R3358">
        <v>2</v>
      </c>
      <c r="S3358">
        <v>1</v>
      </c>
      <c r="T3358">
        <v>2</v>
      </c>
      <c r="U3358" t="b">
        <v>1</v>
      </c>
      <c r="V3358" t="s">
        <v>1092</v>
      </c>
      <c r="W3358" t="s">
        <v>4997</v>
      </c>
      <c r="X3358" t="s">
        <v>14830</v>
      </c>
      <c r="Y3358">
        <v>32</v>
      </c>
      <c r="Z3358">
        <v>32</v>
      </c>
      <c r="AA3358">
        <v>4</v>
      </c>
      <c r="AB3358">
        <v>4</v>
      </c>
      <c r="AC3358">
        <v>39</v>
      </c>
    </row>
    <row r="3359" spans="1:29">
      <c r="A3359">
        <v>3735</v>
      </c>
      <c r="B3359" t="s">
        <v>805</v>
      </c>
      <c r="C3359" t="s">
        <v>5035</v>
      </c>
      <c r="J3359" t="s">
        <v>1444</v>
      </c>
      <c r="K3359">
        <v>0</v>
      </c>
      <c r="N3359" t="b">
        <v>1</v>
      </c>
      <c r="O3359" t="b">
        <v>0</v>
      </c>
      <c r="P3359" t="b">
        <v>0</v>
      </c>
      <c r="Q3359">
        <v>1</v>
      </c>
      <c r="R3359">
        <v>2</v>
      </c>
      <c r="S3359">
        <v>1</v>
      </c>
      <c r="T3359">
        <v>2</v>
      </c>
      <c r="U3359" t="b">
        <v>1</v>
      </c>
      <c r="V3359" t="s">
        <v>1092</v>
      </c>
      <c r="W3359" t="s">
        <v>4997</v>
      </c>
      <c r="X3359" t="s">
        <v>14831</v>
      </c>
      <c r="Y3359">
        <v>32</v>
      </c>
      <c r="Z3359">
        <v>32</v>
      </c>
      <c r="AA3359">
        <v>5</v>
      </c>
      <c r="AB3359">
        <v>5</v>
      </c>
      <c r="AC3359">
        <v>39</v>
      </c>
    </row>
    <row r="3360" spans="1:29">
      <c r="A3360">
        <v>3736</v>
      </c>
      <c r="B3360" t="s">
        <v>805</v>
      </c>
      <c r="C3360" t="s">
        <v>5036</v>
      </c>
      <c r="J3360" t="s">
        <v>1444</v>
      </c>
      <c r="K3360">
        <v>0</v>
      </c>
      <c r="N3360" t="b">
        <v>1</v>
      </c>
      <c r="O3360" t="b">
        <v>0</v>
      </c>
      <c r="P3360" t="b">
        <v>0</v>
      </c>
      <c r="Q3360">
        <v>1</v>
      </c>
      <c r="R3360">
        <v>2</v>
      </c>
      <c r="S3360">
        <v>1</v>
      </c>
      <c r="T3360">
        <v>2</v>
      </c>
      <c r="U3360" t="b">
        <v>1</v>
      </c>
      <c r="V3360" t="s">
        <v>1092</v>
      </c>
      <c r="W3360" t="s">
        <v>4997</v>
      </c>
      <c r="X3360" t="s">
        <v>14460</v>
      </c>
      <c r="Y3360">
        <v>15</v>
      </c>
      <c r="Z3360">
        <v>15</v>
      </c>
      <c r="AA3360">
        <v>7</v>
      </c>
      <c r="AB3360">
        <v>7</v>
      </c>
      <c r="AC3360">
        <v>39</v>
      </c>
    </row>
    <row r="3361" spans="1:29">
      <c r="A3361">
        <v>3737</v>
      </c>
      <c r="B3361" t="s">
        <v>805</v>
      </c>
      <c r="C3361" t="s">
        <v>5037</v>
      </c>
      <c r="J3361" t="s">
        <v>1444</v>
      </c>
      <c r="K3361">
        <v>0</v>
      </c>
      <c r="N3361" t="b">
        <v>1</v>
      </c>
      <c r="O3361" t="b">
        <v>0</v>
      </c>
      <c r="P3361" t="b">
        <v>0</v>
      </c>
      <c r="Q3361">
        <v>1</v>
      </c>
      <c r="R3361">
        <v>2</v>
      </c>
      <c r="S3361">
        <v>1</v>
      </c>
      <c r="T3361">
        <v>2</v>
      </c>
      <c r="U3361" t="b">
        <v>1</v>
      </c>
      <c r="V3361" t="s">
        <v>1092</v>
      </c>
      <c r="W3361" t="s">
        <v>4997</v>
      </c>
      <c r="X3361" t="s">
        <v>14470</v>
      </c>
      <c r="Y3361">
        <v>16</v>
      </c>
      <c r="Z3361">
        <v>16</v>
      </c>
      <c r="AA3361">
        <v>7</v>
      </c>
      <c r="AB3361">
        <v>7</v>
      </c>
      <c r="AC3361">
        <v>39</v>
      </c>
    </row>
    <row r="3362" spans="1:29">
      <c r="A3362">
        <v>3738</v>
      </c>
      <c r="B3362" t="s">
        <v>805</v>
      </c>
      <c r="C3362" t="s">
        <v>5038</v>
      </c>
      <c r="J3362" t="s">
        <v>1444</v>
      </c>
      <c r="K3362">
        <v>0</v>
      </c>
      <c r="N3362" t="b">
        <v>1</v>
      </c>
      <c r="O3362" t="b">
        <v>0</v>
      </c>
      <c r="P3362" t="b">
        <v>0</v>
      </c>
      <c r="Q3362">
        <v>1</v>
      </c>
      <c r="R3362">
        <v>2</v>
      </c>
      <c r="S3362">
        <v>1</v>
      </c>
      <c r="T3362">
        <v>2</v>
      </c>
      <c r="U3362" t="b">
        <v>1</v>
      </c>
      <c r="V3362" t="s">
        <v>1092</v>
      </c>
      <c r="W3362" t="s">
        <v>4997</v>
      </c>
      <c r="X3362" t="s">
        <v>14716</v>
      </c>
      <c r="Y3362">
        <v>17</v>
      </c>
      <c r="Z3362">
        <v>17</v>
      </c>
      <c r="AA3362">
        <v>7</v>
      </c>
      <c r="AB3362">
        <v>7</v>
      </c>
      <c r="AC3362">
        <v>39</v>
      </c>
    </row>
    <row r="3363" spans="1:29">
      <c r="A3363">
        <v>3739</v>
      </c>
      <c r="B3363" t="s">
        <v>805</v>
      </c>
      <c r="C3363" t="s">
        <v>5039</v>
      </c>
      <c r="J3363" t="s">
        <v>1444</v>
      </c>
      <c r="K3363">
        <v>0</v>
      </c>
      <c r="N3363" t="b">
        <v>1</v>
      </c>
      <c r="O3363" t="b">
        <v>0</v>
      </c>
      <c r="P3363" t="b">
        <v>0</v>
      </c>
      <c r="Q3363">
        <v>1</v>
      </c>
      <c r="R3363">
        <v>2</v>
      </c>
      <c r="S3363">
        <v>1</v>
      </c>
      <c r="T3363">
        <v>2</v>
      </c>
      <c r="U3363" t="b">
        <v>1</v>
      </c>
      <c r="V3363" t="s">
        <v>1092</v>
      </c>
      <c r="W3363" t="s">
        <v>4997</v>
      </c>
      <c r="X3363" t="s">
        <v>14487</v>
      </c>
      <c r="Y3363">
        <v>18</v>
      </c>
      <c r="Z3363">
        <v>18</v>
      </c>
      <c r="AA3363">
        <v>7</v>
      </c>
      <c r="AB3363">
        <v>7</v>
      </c>
      <c r="AC3363">
        <v>39</v>
      </c>
    </row>
    <row r="3364" spans="1:29">
      <c r="A3364">
        <v>3740</v>
      </c>
      <c r="B3364" t="s">
        <v>805</v>
      </c>
      <c r="C3364" t="s">
        <v>5040</v>
      </c>
      <c r="J3364" t="s">
        <v>1444</v>
      </c>
      <c r="K3364">
        <v>0</v>
      </c>
      <c r="N3364" t="b">
        <v>1</v>
      </c>
      <c r="O3364" t="b">
        <v>0</v>
      </c>
      <c r="P3364" t="b">
        <v>0</v>
      </c>
      <c r="Q3364">
        <v>1</v>
      </c>
      <c r="R3364">
        <v>2</v>
      </c>
      <c r="S3364">
        <v>1</v>
      </c>
      <c r="T3364">
        <v>2</v>
      </c>
      <c r="U3364" t="b">
        <v>1</v>
      </c>
      <c r="V3364" t="s">
        <v>1092</v>
      </c>
      <c r="W3364" t="s">
        <v>4997</v>
      </c>
      <c r="X3364" t="s">
        <v>14461</v>
      </c>
      <c r="Y3364">
        <v>19</v>
      </c>
      <c r="Z3364">
        <v>19</v>
      </c>
      <c r="AA3364">
        <v>7</v>
      </c>
      <c r="AB3364">
        <v>7</v>
      </c>
      <c r="AC3364">
        <v>39</v>
      </c>
    </row>
    <row r="3365" spans="1:29">
      <c r="A3365">
        <v>3741</v>
      </c>
      <c r="B3365" t="s">
        <v>805</v>
      </c>
      <c r="C3365" t="s">
        <v>5041</v>
      </c>
      <c r="J3365" t="s">
        <v>1444</v>
      </c>
      <c r="K3365">
        <v>0</v>
      </c>
      <c r="N3365" t="b">
        <v>1</v>
      </c>
      <c r="O3365" t="b">
        <v>0</v>
      </c>
      <c r="P3365" t="b">
        <v>0</v>
      </c>
      <c r="Q3365">
        <v>1</v>
      </c>
      <c r="R3365">
        <v>2</v>
      </c>
      <c r="S3365">
        <v>1</v>
      </c>
      <c r="T3365">
        <v>2</v>
      </c>
      <c r="U3365" t="b">
        <v>1</v>
      </c>
      <c r="V3365" t="s">
        <v>1092</v>
      </c>
      <c r="W3365" t="s">
        <v>4997</v>
      </c>
      <c r="X3365" t="s">
        <v>14632</v>
      </c>
      <c r="Y3365">
        <v>20</v>
      </c>
      <c r="Z3365">
        <v>20</v>
      </c>
      <c r="AA3365">
        <v>7</v>
      </c>
      <c r="AB3365">
        <v>7</v>
      </c>
      <c r="AC3365">
        <v>39</v>
      </c>
    </row>
    <row r="3366" spans="1:29">
      <c r="A3366">
        <v>3742</v>
      </c>
      <c r="B3366" t="s">
        <v>805</v>
      </c>
      <c r="C3366" t="s">
        <v>5042</v>
      </c>
      <c r="J3366" t="s">
        <v>1444</v>
      </c>
      <c r="K3366">
        <v>0</v>
      </c>
      <c r="N3366" t="b">
        <v>1</v>
      </c>
      <c r="O3366" t="b">
        <v>0</v>
      </c>
      <c r="P3366" t="b">
        <v>0</v>
      </c>
      <c r="Q3366">
        <v>1</v>
      </c>
      <c r="R3366">
        <v>2</v>
      </c>
      <c r="S3366">
        <v>1</v>
      </c>
      <c r="T3366">
        <v>2</v>
      </c>
      <c r="U3366" t="b">
        <v>1</v>
      </c>
      <c r="V3366" t="s">
        <v>1092</v>
      </c>
      <c r="W3366" t="s">
        <v>4997</v>
      </c>
      <c r="X3366" t="s">
        <v>14633</v>
      </c>
      <c r="Y3366">
        <v>21</v>
      </c>
      <c r="Z3366">
        <v>21</v>
      </c>
      <c r="AA3366">
        <v>7</v>
      </c>
      <c r="AB3366">
        <v>7</v>
      </c>
      <c r="AC3366">
        <v>39</v>
      </c>
    </row>
    <row r="3367" spans="1:29">
      <c r="A3367">
        <v>3743</v>
      </c>
      <c r="B3367" t="s">
        <v>805</v>
      </c>
      <c r="C3367" t="s">
        <v>5043</v>
      </c>
      <c r="J3367" t="s">
        <v>1444</v>
      </c>
      <c r="K3367">
        <v>0</v>
      </c>
      <c r="N3367" t="b">
        <v>1</v>
      </c>
      <c r="O3367" t="b">
        <v>0</v>
      </c>
      <c r="P3367" t="b">
        <v>0</v>
      </c>
      <c r="Q3367">
        <v>1</v>
      </c>
      <c r="R3367">
        <v>2</v>
      </c>
      <c r="S3367">
        <v>1</v>
      </c>
      <c r="T3367">
        <v>2</v>
      </c>
      <c r="U3367" t="b">
        <v>1</v>
      </c>
      <c r="V3367" t="s">
        <v>1092</v>
      </c>
      <c r="W3367" t="s">
        <v>4997</v>
      </c>
      <c r="X3367" t="s">
        <v>14490</v>
      </c>
      <c r="Y3367">
        <v>22</v>
      </c>
      <c r="Z3367">
        <v>22</v>
      </c>
      <c r="AA3367">
        <v>7</v>
      </c>
      <c r="AB3367">
        <v>7</v>
      </c>
      <c r="AC3367">
        <v>39</v>
      </c>
    </row>
    <row r="3368" spans="1:29">
      <c r="A3368">
        <v>3744</v>
      </c>
      <c r="B3368" t="s">
        <v>805</v>
      </c>
      <c r="C3368" t="s">
        <v>5044</v>
      </c>
      <c r="J3368" t="s">
        <v>1444</v>
      </c>
      <c r="K3368">
        <v>0</v>
      </c>
      <c r="N3368" t="b">
        <v>1</v>
      </c>
      <c r="O3368" t="b">
        <v>0</v>
      </c>
      <c r="P3368" t="b">
        <v>0</v>
      </c>
      <c r="Q3368">
        <v>1</v>
      </c>
      <c r="R3368">
        <v>2</v>
      </c>
      <c r="S3368">
        <v>1</v>
      </c>
      <c r="T3368">
        <v>2</v>
      </c>
      <c r="U3368" t="b">
        <v>1</v>
      </c>
      <c r="V3368" t="s">
        <v>1092</v>
      </c>
      <c r="W3368" t="s">
        <v>4997</v>
      </c>
      <c r="X3368" t="s">
        <v>14717</v>
      </c>
      <c r="Y3368">
        <v>23</v>
      </c>
      <c r="Z3368">
        <v>23</v>
      </c>
      <c r="AA3368">
        <v>7</v>
      </c>
      <c r="AB3368">
        <v>7</v>
      </c>
      <c r="AC3368">
        <v>39</v>
      </c>
    </row>
    <row r="3369" spans="1:29">
      <c r="A3369">
        <v>3745</v>
      </c>
      <c r="B3369" t="s">
        <v>805</v>
      </c>
      <c r="C3369" t="s">
        <v>5045</v>
      </c>
      <c r="J3369" t="s">
        <v>1444</v>
      </c>
      <c r="K3369">
        <v>0</v>
      </c>
      <c r="N3369" t="b">
        <v>1</v>
      </c>
      <c r="O3369" t="b">
        <v>0</v>
      </c>
      <c r="P3369" t="b">
        <v>0</v>
      </c>
      <c r="Q3369">
        <v>1</v>
      </c>
      <c r="R3369">
        <v>2</v>
      </c>
      <c r="S3369">
        <v>1</v>
      </c>
      <c r="T3369">
        <v>2</v>
      </c>
      <c r="U3369" t="b">
        <v>1</v>
      </c>
      <c r="V3369" t="s">
        <v>1092</v>
      </c>
      <c r="W3369" t="s">
        <v>4997</v>
      </c>
      <c r="X3369" t="s">
        <v>14489</v>
      </c>
      <c r="Y3369">
        <v>24</v>
      </c>
      <c r="Z3369">
        <v>24</v>
      </c>
      <c r="AA3369">
        <v>7</v>
      </c>
      <c r="AB3369">
        <v>7</v>
      </c>
      <c r="AC3369">
        <v>39</v>
      </c>
    </row>
    <row r="3370" spans="1:29">
      <c r="A3370">
        <v>3746</v>
      </c>
      <c r="B3370" t="s">
        <v>805</v>
      </c>
      <c r="C3370" t="s">
        <v>5046</v>
      </c>
      <c r="J3370" t="s">
        <v>1444</v>
      </c>
      <c r="K3370">
        <v>0</v>
      </c>
      <c r="N3370" t="b">
        <v>1</v>
      </c>
      <c r="O3370" t="b">
        <v>0</v>
      </c>
      <c r="P3370" t="b">
        <v>0</v>
      </c>
      <c r="Q3370">
        <v>1</v>
      </c>
      <c r="R3370">
        <v>2</v>
      </c>
      <c r="S3370">
        <v>1</v>
      </c>
      <c r="T3370">
        <v>2</v>
      </c>
      <c r="U3370" t="b">
        <v>1</v>
      </c>
      <c r="V3370" t="s">
        <v>1092</v>
      </c>
      <c r="W3370" t="s">
        <v>4997</v>
      </c>
      <c r="X3370" t="s">
        <v>14634</v>
      </c>
      <c r="Y3370">
        <v>25</v>
      </c>
      <c r="Z3370">
        <v>25</v>
      </c>
      <c r="AA3370">
        <v>7</v>
      </c>
      <c r="AB3370">
        <v>7</v>
      </c>
      <c r="AC3370">
        <v>39</v>
      </c>
    </row>
    <row r="3371" spans="1:29">
      <c r="A3371">
        <v>3747</v>
      </c>
      <c r="B3371" t="s">
        <v>805</v>
      </c>
      <c r="C3371" t="s">
        <v>5047</v>
      </c>
      <c r="J3371" t="s">
        <v>1444</v>
      </c>
      <c r="K3371">
        <v>0</v>
      </c>
      <c r="N3371" t="b">
        <v>1</v>
      </c>
      <c r="O3371" t="b">
        <v>0</v>
      </c>
      <c r="P3371" t="b">
        <v>0</v>
      </c>
      <c r="Q3371">
        <v>1</v>
      </c>
      <c r="R3371">
        <v>2</v>
      </c>
      <c r="S3371">
        <v>1</v>
      </c>
      <c r="T3371">
        <v>2</v>
      </c>
      <c r="U3371" t="b">
        <v>1</v>
      </c>
      <c r="V3371" t="s">
        <v>1092</v>
      </c>
      <c r="W3371" t="s">
        <v>4997</v>
      </c>
      <c r="X3371" t="s">
        <v>14718</v>
      </c>
      <c r="Y3371">
        <v>26</v>
      </c>
      <c r="Z3371">
        <v>26</v>
      </c>
      <c r="AA3371">
        <v>7</v>
      </c>
      <c r="AB3371">
        <v>7</v>
      </c>
      <c r="AC3371">
        <v>39</v>
      </c>
    </row>
    <row r="3372" spans="1:29">
      <c r="A3372">
        <v>3748</v>
      </c>
      <c r="B3372" t="s">
        <v>805</v>
      </c>
      <c r="C3372" t="s">
        <v>5048</v>
      </c>
      <c r="J3372" t="s">
        <v>1444</v>
      </c>
      <c r="K3372">
        <v>0</v>
      </c>
      <c r="N3372" t="b">
        <v>1</v>
      </c>
      <c r="O3372" t="b">
        <v>0</v>
      </c>
      <c r="P3372" t="b">
        <v>0</v>
      </c>
      <c r="Q3372">
        <v>1</v>
      </c>
      <c r="R3372">
        <v>2</v>
      </c>
      <c r="S3372">
        <v>1</v>
      </c>
      <c r="T3372">
        <v>2</v>
      </c>
      <c r="U3372" t="b">
        <v>1</v>
      </c>
      <c r="V3372" t="s">
        <v>1092</v>
      </c>
      <c r="W3372" t="s">
        <v>4997</v>
      </c>
      <c r="X3372" t="s">
        <v>14635</v>
      </c>
      <c r="Y3372">
        <v>27</v>
      </c>
      <c r="Z3372">
        <v>27</v>
      </c>
      <c r="AA3372">
        <v>7</v>
      </c>
      <c r="AB3372">
        <v>7</v>
      </c>
      <c r="AC3372">
        <v>39</v>
      </c>
    </row>
    <row r="3373" spans="1:29">
      <c r="A3373">
        <v>3749</v>
      </c>
      <c r="B3373" t="s">
        <v>805</v>
      </c>
      <c r="C3373" t="s">
        <v>5049</v>
      </c>
      <c r="J3373" t="s">
        <v>1444</v>
      </c>
      <c r="K3373">
        <v>0</v>
      </c>
      <c r="N3373" t="b">
        <v>1</v>
      </c>
      <c r="O3373" t="b">
        <v>0</v>
      </c>
      <c r="P3373" t="b">
        <v>0</v>
      </c>
      <c r="Q3373">
        <v>1</v>
      </c>
      <c r="R3373">
        <v>2</v>
      </c>
      <c r="S3373">
        <v>1</v>
      </c>
      <c r="T3373">
        <v>2</v>
      </c>
      <c r="U3373" t="b">
        <v>1</v>
      </c>
      <c r="V3373" t="s">
        <v>1092</v>
      </c>
      <c r="W3373" t="s">
        <v>4997</v>
      </c>
      <c r="X3373" t="s">
        <v>14730</v>
      </c>
      <c r="Y3373">
        <v>28</v>
      </c>
      <c r="Z3373">
        <v>28</v>
      </c>
      <c r="AA3373">
        <v>7</v>
      </c>
      <c r="AB3373">
        <v>7</v>
      </c>
      <c r="AC3373">
        <v>39</v>
      </c>
    </row>
    <row r="3374" spans="1:29">
      <c r="A3374">
        <v>3750</v>
      </c>
      <c r="B3374" t="s">
        <v>805</v>
      </c>
      <c r="C3374" t="s">
        <v>5050</v>
      </c>
      <c r="J3374" t="s">
        <v>1444</v>
      </c>
      <c r="K3374">
        <v>0</v>
      </c>
      <c r="N3374" t="b">
        <v>1</v>
      </c>
      <c r="O3374" t="b">
        <v>0</v>
      </c>
      <c r="P3374" t="b">
        <v>0</v>
      </c>
      <c r="Q3374">
        <v>1</v>
      </c>
      <c r="R3374">
        <v>2</v>
      </c>
      <c r="S3374">
        <v>1</v>
      </c>
      <c r="T3374">
        <v>2</v>
      </c>
      <c r="U3374" t="b">
        <v>1</v>
      </c>
      <c r="V3374" t="s">
        <v>1092</v>
      </c>
      <c r="W3374" t="s">
        <v>4997</v>
      </c>
      <c r="X3374" t="s">
        <v>14636</v>
      </c>
      <c r="Y3374">
        <v>29</v>
      </c>
      <c r="Z3374">
        <v>29</v>
      </c>
      <c r="AA3374">
        <v>7</v>
      </c>
      <c r="AB3374">
        <v>7</v>
      </c>
      <c r="AC3374">
        <v>39</v>
      </c>
    </row>
    <row r="3375" spans="1:29">
      <c r="A3375">
        <v>3751</v>
      </c>
      <c r="B3375" t="s">
        <v>805</v>
      </c>
      <c r="C3375" t="s">
        <v>5051</v>
      </c>
      <c r="J3375" t="s">
        <v>1444</v>
      </c>
      <c r="K3375">
        <v>0</v>
      </c>
      <c r="N3375" t="b">
        <v>1</v>
      </c>
      <c r="O3375" t="b">
        <v>0</v>
      </c>
      <c r="P3375" t="b">
        <v>0</v>
      </c>
      <c r="Q3375">
        <v>1</v>
      </c>
      <c r="R3375">
        <v>2</v>
      </c>
      <c r="S3375">
        <v>1</v>
      </c>
      <c r="T3375">
        <v>2</v>
      </c>
      <c r="U3375" t="b">
        <v>1</v>
      </c>
      <c r="V3375" t="s">
        <v>1092</v>
      </c>
      <c r="W3375" t="s">
        <v>4997</v>
      </c>
      <c r="X3375" t="s">
        <v>14637</v>
      </c>
      <c r="Y3375">
        <v>30</v>
      </c>
      <c r="Z3375">
        <v>30</v>
      </c>
      <c r="AA3375">
        <v>7</v>
      </c>
      <c r="AB3375">
        <v>7</v>
      </c>
      <c r="AC3375">
        <v>39</v>
      </c>
    </row>
    <row r="3376" spans="1:29">
      <c r="A3376">
        <v>3752</v>
      </c>
      <c r="B3376" t="s">
        <v>805</v>
      </c>
      <c r="C3376" t="s">
        <v>5052</v>
      </c>
      <c r="J3376" t="s">
        <v>1444</v>
      </c>
      <c r="K3376">
        <v>0</v>
      </c>
      <c r="N3376" t="b">
        <v>1</v>
      </c>
      <c r="O3376" t="b">
        <v>0</v>
      </c>
      <c r="P3376" t="b">
        <v>0</v>
      </c>
      <c r="Q3376">
        <v>1</v>
      </c>
      <c r="R3376">
        <v>2</v>
      </c>
      <c r="S3376">
        <v>1</v>
      </c>
      <c r="T3376">
        <v>2</v>
      </c>
      <c r="U3376" t="b">
        <v>1</v>
      </c>
      <c r="V3376" t="s">
        <v>1092</v>
      </c>
      <c r="W3376" t="s">
        <v>4997</v>
      </c>
      <c r="X3376" t="s">
        <v>14770</v>
      </c>
      <c r="Y3376">
        <v>31</v>
      </c>
      <c r="Z3376">
        <v>31</v>
      </c>
      <c r="AA3376">
        <v>7</v>
      </c>
      <c r="AB3376">
        <v>7</v>
      </c>
      <c r="AC3376">
        <v>39</v>
      </c>
    </row>
    <row r="3377" spans="1:29">
      <c r="A3377">
        <v>3753</v>
      </c>
      <c r="B3377" t="s">
        <v>805</v>
      </c>
      <c r="C3377" t="s">
        <v>5053</v>
      </c>
      <c r="J3377" t="s">
        <v>1444</v>
      </c>
      <c r="K3377">
        <v>0</v>
      </c>
      <c r="N3377" t="b">
        <v>1</v>
      </c>
      <c r="O3377" t="b">
        <v>0</v>
      </c>
      <c r="P3377" t="b">
        <v>0</v>
      </c>
      <c r="Q3377">
        <v>1</v>
      </c>
      <c r="R3377">
        <v>2</v>
      </c>
      <c r="S3377">
        <v>1</v>
      </c>
      <c r="T3377">
        <v>2</v>
      </c>
      <c r="U3377" t="b">
        <v>1</v>
      </c>
      <c r="V3377" t="s">
        <v>1092</v>
      </c>
      <c r="W3377" t="s">
        <v>4997</v>
      </c>
      <c r="X3377" t="s">
        <v>14771</v>
      </c>
      <c r="Y3377">
        <v>32</v>
      </c>
      <c r="Z3377">
        <v>32</v>
      </c>
      <c r="AA3377">
        <v>7</v>
      </c>
      <c r="AB3377">
        <v>7</v>
      </c>
      <c r="AC3377">
        <v>39</v>
      </c>
    </row>
    <row r="3378" spans="1:29">
      <c r="A3378">
        <v>3754</v>
      </c>
      <c r="B3378" t="s">
        <v>805</v>
      </c>
      <c r="C3378" t="s">
        <v>5054</v>
      </c>
      <c r="J3378" t="s">
        <v>1444</v>
      </c>
      <c r="K3378">
        <v>0</v>
      </c>
      <c r="N3378" t="b">
        <v>0</v>
      </c>
      <c r="O3378" t="b">
        <v>1</v>
      </c>
      <c r="P3378" t="b">
        <v>0</v>
      </c>
      <c r="Q3378">
        <v>1</v>
      </c>
      <c r="R3378">
        <v>2</v>
      </c>
      <c r="S3378">
        <v>1</v>
      </c>
      <c r="T3378">
        <v>2</v>
      </c>
      <c r="U3378" t="b">
        <v>1</v>
      </c>
      <c r="V3378" t="s">
        <v>1092</v>
      </c>
      <c r="W3378" t="s">
        <v>4997</v>
      </c>
      <c r="X3378" t="s">
        <v>14621</v>
      </c>
      <c r="Y3378">
        <v>15</v>
      </c>
      <c r="Z3378">
        <v>15</v>
      </c>
      <c r="AA3378">
        <v>6</v>
      </c>
      <c r="AB3378">
        <v>6</v>
      </c>
      <c r="AC3378">
        <v>39</v>
      </c>
    </row>
    <row r="3379" spans="1:29">
      <c r="A3379">
        <v>3755</v>
      </c>
      <c r="B3379" t="s">
        <v>805</v>
      </c>
      <c r="C3379" t="s">
        <v>5055</v>
      </c>
      <c r="J3379" t="s">
        <v>1444</v>
      </c>
      <c r="K3379">
        <v>0</v>
      </c>
      <c r="N3379" t="b">
        <v>0</v>
      </c>
      <c r="O3379" t="b">
        <v>1</v>
      </c>
      <c r="P3379" t="b">
        <v>0</v>
      </c>
      <c r="Q3379">
        <v>1</v>
      </c>
      <c r="R3379">
        <v>2</v>
      </c>
      <c r="S3379">
        <v>1</v>
      </c>
      <c r="T3379">
        <v>2</v>
      </c>
      <c r="U3379" t="b">
        <v>1</v>
      </c>
      <c r="V3379" t="s">
        <v>1092</v>
      </c>
      <c r="W3379" t="s">
        <v>4997</v>
      </c>
      <c r="X3379" t="s">
        <v>14469</v>
      </c>
      <c r="Y3379">
        <v>16</v>
      </c>
      <c r="Z3379">
        <v>16</v>
      </c>
      <c r="AA3379">
        <v>6</v>
      </c>
      <c r="AB3379">
        <v>6</v>
      </c>
      <c r="AC3379">
        <v>39</v>
      </c>
    </row>
    <row r="3380" spans="1:29">
      <c r="A3380">
        <v>3756</v>
      </c>
      <c r="B3380" t="s">
        <v>805</v>
      </c>
      <c r="C3380" t="s">
        <v>5056</v>
      </c>
      <c r="J3380" t="s">
        <v>1444</v>
      </c>
      <c r="K3380">
        <v>0</v>
      </c>
      <c r="N3380" t="b">
        <v>0</v>
      </c>
      <c r="O3380" t="b">
        <v>1</v>
      </c>
      <c r="P3380" t="b">
        <v>0</v>
      </c>
      <c r="Q3380">
        <v>1</v>
      </c>
      <c r="R3380">
        <v>2</v>
      </c>
      <c r="S3380">
        <v>1</v>
      </c>
      <c r="T3380">
        <v>2</v>
      </c>
      <c r="U3380" t="b">
        <v>1</v>
      </c>
      <c r="V3380" t="s">
        <v>1092</v>
      </c>
      <c r="W3380" t="s">
        <v>4997</v>
      </c>
      <c r="X3380" t="s">
        <v>14526</v>
      </c>
      <c r="Y3380">
        <v>17</v>
      </c>
      <c r="Z3380">
        <v>17</v>
      </c>
      <c r="AA3380">
        <v>6</v>
      </c>
      <c r="AB3380">
        <v>6</v>
      </c>
      <c r="AC3380">
        <v>39</v>
      </c>
    </row>
    <row r="3381" spans="1:29">
      <c r="A3381">
        <v>3757</v>
      </c>
      <c r="B3381" t="s">
        <v>805</v>
      </c>
      <c r="C3381" t="s">
        <v>5057</v>
      </c>
      <c r="J3381" t="s">
        <v>1444</v>
      </c>
      <c r="K3381">
        <v>0</v>
      </c>
      <c r="N3381" t="b">
        <v>0</v>
      </c>
      <c r="O3381" t="b">
        <v>1</v>
      </c>
      <c r="P3381" t="b">
        <v>0</v>
      </c>
      <c r="Q3381">
        <v>1</v>
      </c>
      <c r="R3381">
        <v>2</v>
      </c>
      <c r="S3381">
        <v>1</v>
      </c>
      <c r="T3381">
        <v>2</v>
      </c>
      <c r="U3381" t="b">
        <v>1</v>
      </c>
      <c r="V3381" t="s">
        <v>1092</v>
      </c>
      <c r="W3381" t="s">
        <v>4997</v>
      </c>
      <c r="X3381" t="s">
        <v>14688</v>
      </c>
      <c r="Y3381">
        <v>18</v>
      </c>
      <c r="Z3381">
        <v>18</v>
      </c>
      <c r="AA3381">
        <v>6</v>
      </c>
      <c r="AB3381">
        <v>6</v>
      </c>
      <c r="AC3381">
        <v>39</v>
      </c>
    </row>
    <row r="3382" spans="1:29">
      <c r="A3382">
        <v>3758</v>
      </c>
      <c r="B3382" t="s">
        <v>805</v>
      </c>
      <c r="C3382" t="s">
        <v>5058</v>
      </c>
      <c r="J3382" t="s">
        <v>1444</v>
      </c>
      <c r="K3382">
        <v>0</v>
      </c>
      <c r="N3382" t="b">
        <v>0</v>
      </c>
      <c r="O3382" t="b">
        <v>1</v>
      </c>
      <c r="P3382" t="b">
        <v>0</v>
      </c>
      <c r="Q3382">
        <v>1</v>
      </c>
      <c r="R3382">
        <v>2</v>
      </c>
      <c r="S3382">
        <v>1</v>
      </c>
      <c r="T3382">
        <v>2</v>
      </c>
      <c r="U3382" t="b">
        <v>1</v>
      </c>
      <c r="V3382" t="s">
        <v>1092</v>
      </c>
      <c r="W3382" t="s">
        <v>4997</v>
      </c>
      <c r="X3382" t="s">
        <v>14448</v>
      </c>
      <c r="Y3382">
        <v>19</v>
      </c>
      <c r="Z3382">
        <v>19</v>
      </c>
      <c r="AA3382">
        <v>6</v>
      </c>
      <c r="AB3382">
        <v>6</v>
      </c>
      <c r="AC3382">
        <v>39</v>
      </c>
    </row>
    <row r="3383" spans="1:29">
      <c r="A3383">
        <v>3759</v>
      </c>
      <c r="B3383" t="s">
        <v>805</v>
      </c>
      <c r="C3383" t="s">
        <v>5059</v>
      </c>
      <c r="J3383" t="s">
        <v>1444</v>
      </c>
      <c r="K3383">
        <v>0</v>
      </c>
      <c r="N3383" t="b">
        <v>0</v>
      </c>
      <c r="O3383" t="b">
        <v>1</v>
      </c>
      <c r="P3383" t="b">
        <v>0</v>
      </c>
      <c r="Q3383">
        <v>1</v>
      </c>
      <c r="R3383">
        <v>2</v>
      </c>
      <c r="S3383">
        <v>1</v>
      </c>
      <c r="T3383">
        <v>2</v>
      </c>
      <c r="U3383" t="b">
        <v>1</v>
      </c>
      <c r="V3383" t="s">
        <v>1092</v>
      </c>
      <c r="W3383" t="s">
        <v>4997</v>
      </c>
      <c r="X3383" t="s">
        <v>14623</v>
      </c>
      <c r="Y3383">
        <v>20</v>
      </c>
      <c r="Z3383">
        <v>20</v>
      </c>
      <c r="AA3383">
        <v>6</v>
      </c>
      <c r="AB3383">
        <v>6</v>
      </c>
      <c r="AC3383">
        <v>39</v>
      </c>
    </row>
    <row r="3384" spans="1:29">
      <c r="A3384">
        <v>3760</v>
      </c>
      <c r="B3384" t="s">
        <v>805</v>
      </c>
      <c r="C3384" t="s">
        <v>5060</v>
      </c>
      <c r="J3384" t="s">
        <v>1444</v>
      </c>
      <c r="K3384">
        <v>0</v>
      </c>
      <c r="N3384" t="b">
        <v>0</v>
      </c>
      <c r="O3384" t="b">
        <v>1</v>
      </c>
      <c r="P3384" t="b">
        <v>0</v>
      </c>
      <c r="Q3384">
        <v>1</v>
      </c>
      <c r="R3384">
        <v>2</v>
      </c>
      <c r="S3384">
        <v>1</v>
      </c>
      <c r="T3384">
        <v>2</v>
      </c>
      <c r="U3384" t="b">
        <v>1</v>
      </c>
      <c r="V3384" t="s">
        <v>1092</v>
      </c>
      <c r="W3384" t="s">
        <v>4997</v>
      </c>
      <c r="X3384" t="s">
        <v>14624</v>
      </c>
      <c r="Y3384">
        <v>21</v>
      </c>
      <c r="Z3384">
        <v>21</v>
      </c>
      <c r="AA3384">
        <v>6</v>
      </c>
      <c r="AB3384">
        <v>6</v>
      </c>
      <c r="AC3384">
        <v>39</v>
      </c>
    </row>
    <row r="3385" spans="1:29">
      <c r="A3385">
        <v>3761</v>
      </c>
      <c r="B3385" t="s">
        <v>805</v>
      </c>
      <c r="C3385" t="s">
        <v>5061</v>
      </c>
      <c r="J3385" t="s">
        <v>1444</v>
      </c>
      <c r="K3385">
        <v>0</v>
      </c>
      <c r="N3385" t="b">
        <v>0</v>
      </c>
      <c r="O3385" t="b">
        <v>1</v>
      </c>
      <c r="P3385" t="b">
        <v>0</v>
      </c>
      <c r="Q3385">
        <v>1</v>
      </c>
      <c r="R3385">
        <v>2</v>
      </c>
      <c r="S3385">
        <v>1</v>
      </c>
      <c r="T3385">
        <v>2</v>
      </c>
      <c r="U3385" t="b">
        <v>1</v>
      </c>
      <c r="V3385" t="s">
        <v>1092</v>
      </c>
      <c r="W3385" t="s">
        <v>4997</v>
      </c>
      <c r="X3385" t="s">
        <v>14625</v>
      </c>
      <c r="Y3385">
        <v>22</v>
      </c>
      <c r="Z3385">
        <v>22</v>
      </c>
      <c r="AA3385">
        <v>6</v>
      </c>
      <c r="AB3385">
        <v>6</v>
      </c>
      <c r="AC3385">
        <v>39</v>
      </c>
    </row>
    <row r="3386" spans="1:29">
      <c r="A3386">
        <v>3762</v>
      </c>
      <c r="B3386" t="s">
        <v>805</v>
      </c>
      <c r="C3386" t="s">
        <v>5062</v>
      </c>
      <c r="J3386" t="s">
        <v>1444</v>
      </c>
      <c r="K3386">
        <v>0</v>
      </c>
      <c r="N3386" t="b">
        <v>0</v>
      </c>
      <c r="O3386" t="b">
        <v>1</v>
      </c>
      <c r="P3386" t="b">
        <v>0</v>
      </c>
      <c r="Q3386">
        <v>1</v>
      </c>
      <c r="R3386">
        <v>2</v>
      </c>
      <c r="S3386">
        <v>1</v>
      </c>
      <c r="T3386">
        <v>2</v>
      </c>
      <c r="U3386" t="b">
        <v>1</v>
      </c>
      <c r="V3386" t="s">
        <v>1092</v>
      </c>
      <c r="W3386" t="s">
        <v>4997</v>
      </c>
      <c r="X3386" t="s">
        <v>14626</v>
      </c>
      <c r="Y3386">
        <v>23</v>
      </c>
      <c r="Z3386">
        <v>23</v>
      </c>
      <c r="AA3386">
        <v>6</v>
      </c>
      <c r="AB3386">
        <v>6</v>
      </c>
      <c r="AC3386">
        <v>39</v>
      </c>
    </row>
    <row r="3387" spans="1:29">
      <c r="A3387">
        <v>3763</v>
      </c>
      <c r="B3387" t="s">
        <v>805</v>
      </c>
      <c r="C3387" t="s">
        <v>5063</v>
      </c>
      <c r="J3387" t="s">
        <v>1444</v>
      </c>
      <c r="K3387">
        <v>0</v>
      </c>
      <c r="N3387" t="b">
        <v>0</v>
      </c>
      <c r="O3387" t="b">
        <v>1</v>
      </c>
      <c r="P3387" t="b">
        <v>0</v>
      </c>
      <c r="Q3387">
        <v>1</v>
      </c>
      <c r="R3387">
        <v>2</v>
      </c>
      <c r="S3387">
        <v>1</v>
      </c>
      <c r="T3387">
        <v>2</v>
      </c>
      <c r="U3387" t="b">
        <v>1</v>
      </c>
      <c r="V3387" t="s">
        <v>1092</v>
      </c>
      <c r="W3387" t="s">
        <v>4997</v>
      </c>
      <c r="X3387" t="s">
        <v>14627</v>
      </c>
      <c r="Y3387">
        <v>24</v>
      </c>
      <c r="Z3387">
        <v>24</v>
      </c>
      <c r="AA3387">
        <v>6</v>
      </c>
      <c r="AB3387">
        <v>6</v>
      </c>
      <c r="AC3387">
        <v>39</v>
      </c>
    </row>
    <row r="3388" spans="1:29">
      <c r="A3388">
        <v>3764</v>
      </c>
      <c r="B3388" t="s">
        <v>805</v>
      </c>
      <c r="C3388" t="s">
        <v>5064</v>
      </c>
      <c r="J3388" t="s">
        <v>1444</v>
      </c>
      <c r="K3388">
        <v>0</v>
      </c>
      <c r="N3388" t="b">
        <v>0</v>
      </c>
      <c r="O3388" t="b">
        <v>1</v>
      </c>
      <c r="P3388" t="b">
        <v>0</v>
      </c>
      <c r="Q3388">
        <v>1</v>
      </c>
      <c r="R3388">
        <v>2</v>
      </c>
      <c r="S3388">
        <v>1</v>
      </c>
      <c r="T3388">
        <v>2</v>
      </c>
      <c r="U3388" t="b">
        <v>1</v>
      </c>
      <c r="V3388" t="s">
        <v>1092</v>
      </c>
      <c r="W3388" t="s">
        <v>4997</v>
      </c>
      <c r="X3388" t="s">
        <v>14534</v>
      </c>
      <c r="Y3388">
        <v>25</v>
      </c>
      <c r="Z3388">
        <v>25</v>
      </c>
      <c r="AA3388">
        <v>6</v>
      </c>
      <c r="AB3388">
        <v>6</v>
      </c>
      <c r="AC3388">
        <v>39</v>
      </c>
    </row>
    <row r="3389" spans="1:29">
      <c r="A3389">
        <v>3765</v>
      </c>
      <c r="B3389" t="s">
        <v>805</v>
      </c>
      <c r="C3389" t="s">
        <v>5065</v>
      </c>
      <c r="J3389" t="s">
        <v>1444</v>
      </c>
      <c r="K3389">
        <v>0</v>
      </c>
      <c r="N3389" t="b">
        <v>0</v>
      </c>
      <c r="O3389" t="b">
        <v>1</v>
      </c>
      <c r="P3389" t="b">
        <v>0</v>
      </c>
      <c r="Q3389">
        <v>1</v>
      </c>
      <c r="R3389">
        <v>2</v>
      </c>
      <c r="S3389">
        <v>1</v>
      </c>
      <c r="T3389">
        <v>2</v>
      </c>
      <c r="U3389" t="b">
        <v>1</v>
      </c>
      <c r="V3389" t="s">
        <v>1092</v>
      </c>
      <c r="W3389" t="s">
        <v>4997</v>
      </c>
      <c r="X3389" t="s">
        <v>14491</v>
      </c>
      <c r="Y3389">
        <v>26</v>
      </c>
      <c r="Z3389">
        <v>26</v>
      </c>
      <c r="AA3389">
        <v>6</v>
      </c>
      <c r="AB3389">
        <v>6</v>
      </c>
      <c r="AC3389">
        <v>39</v>
      </c>
    </row>
    <row r="3390" spans="1:29">
      <c r="A3390">
        <v>3766</v>
      </c>
      <c r="B3390" t="s">
        <v>805</v>
      </c>
      <c r="C3390" t="s">
        <v>5066</v>
      </c>
      <c r="J3390" t="s">
        <v>1444</v>
      </c>
      <c r="K3390">
        <v>0</v>
      </c>
      <c r="N3390" t="b">
        <v>0</v>
      </c>
      <c r="O3390" t="b">
        <v>1</v>
      </c>
      <c r="P3390" t="b">
        <v>0</v>
      </c>
      <c r="Q3390">
        <v>1</v>
      </c>
      <c r="R3390">
        <v>2</v>
      </c>
      <c r="S3390">
        <v>1</v>
      </c>
      <c r="T3390">
        <v>2</v>
      </c>
      <c r="U3390" t="b">
        <v>1</v>
      </c>
      <c r="V3390" t="s">
        <v>1092</v>
      </c>
      <c r="W3390" t="s">
        <v>4997</v>
      </c>
      <c r="X3390" t="s">
        <v>14628</v>
      </c>
      <c r="Y3390">
        <v>27</v>
      </c>
      <c r="Z3390">
        <v>27</v>
      </c>
      <c r="AA3390">
        <v>6</v>
      </c>
      <c r="AB3390">
        <v>6</v>
      </c>
      <c r="AC3390">
        <v>39</v>
      </c>
    </row>
    <row r="3391" spans="1:29">
      <c r="A3391">
        <v>3767</v>
      </c>
      <c r="B3391" t="s">
        <v>805</v>
      </c>
      <c r="C3391" t="s">
        <v>5067</v>
      </c>
      <c r="J3391" t="s">
        <v>1444</v>
      </c>
      <c r="K3391">
        <v>0</v>
      </c>
      <c r="N3391" t="b">
        <v>0</v>
      </c>
      <c r="O3391" t="b">
        <v>1</v>
      </c>
      <c r="P3391" t="b">
        <v>0</v>
      </c>
      <c r="Q3391">
        <v>1</v>
      </c>
      <c r="R3391">
        <v>2</v>
      </c>
      <c r="S3391">
        <v>1</v>
      </c>
      <c r="T3391">
        <v>2</v>
      </c>
      <c r="U3391" t="b">
        <v>1</v>
      </c>
      <c r="V3391" t="s">
        <v>1092</v>
      </c>
      <c r="W3391" t="s">
        <v>4997</v>
      </c>
      <c r="X3391" t="s">
        <v>14629</v>
      </c>
      <c r="Y3391">
        <v>28</v>
      </c>
      <c r="Z3391">
        <v>28</v>
      </c>
      <c r="AA3391">
        <v>6</v>
      </c>
      <c r="AB3391">
        <v>6</v>
      </c>
      <c r="AC3391">
        <v>39</v>
      </c>
    </row>
    <row r="3392" spans="1:29">
      <c r="A3392">
        <v>3768</v>
      </c>
      <c r="B3392" t="s">
        <v>805</v>
      </c>
      <c r="C3392" t="s">
        <v>5068</v>
      </c>
      <c r="J3392" t="s">
        <v>1444</v>
      </c>
      <c r="K3392">
        <v>0</v>
      </c>
      <c r="N3392" t="b">
        <v>0</v>
      </c>
      <c r="O3392" t="b">
        <v>1</v>
      </c>
      <c r="P3392" t="b">
        <v>0</v>
      </c>
      <c r="Q3392">
        <v>1</v>
      </c>
      <c r="R3392">
        <v>2</v>
      </c>
      <c r="S3392">
        <v>1</v>
      </c>
      <c r="T3392">
        <v>2</v>
      </c>
      <c r="U3392" t="b">
        <v>1</v>
      </c>
      <c r="V3392" t="s">
        <v>1092</v>
      </c>
      <c r="W3392" t="s">
        <v>4997</v>
      </c>
      <c r="X3392" t="s">
        <v>14630</v>
      </c>
      <c r="Y3392">
        <v>29</v>
      </c>
      <c r="Z3392">
        <v>29</v>
      </c>
      <c r="AA3392">
        <v>6</v>
      </c>
      <c r="AB3392">
        <v>6</v>
      </c>
      <c r="AC3392">
        <v>39</v>
      </c>
    </row>
    <row r="3393" spans="1:29">
      <c r="A3393">
        <v>3769</v>
      </c>
      <c r="B3393" t="s">
        <v>805</v>
      </c>
      <c r="C3393" t="s">
        <v>5069</v>
      </c>
      <c r="J3393" t="s">
        <v>1444</v>
      </c>
      <c r="K3393">
        <v>0</v>
      </c>
      <c r="N3393" t="b">
        <v>0</v>
      </c>
      <c r="O3393" t="b">
        <v>1</v>
      </c>
      <c r="P3393" t="b">
        <v>0</v>
      </c>
      <c r="Q3393">
        <v>1</v>
      </c>
      <c r="R3393">
        <v>2</v>
      </c>
      <c r="S3393">
        <v>1</v>
      </c>
      <c r="T3393">
        <v>2</v>
      </c>
      <c r="U3393" t="b">
        <v>1</v>
      </c>
      <c r="V3393" t="s">
        <v>1092</v>
      </c>
      <c r="W3393" t="s">
        <v>4997</v>
      </c>
      <c r="X3393" t="s">
        <v>14631</v>
      </c>
      <c r="Y3393">
        <v>30</v>
      </c>
      <c r="Z3393">
        <v>30</v>
      </c>
      <c r="AA3393">
        <v>6</v>
      </c>
      <c r="AB3393">
        <v>6</v>
      </c>
      <c r="AC3393">
        <v>39</v>
      </c>
    </row>
    <row r="3394" spans="1:29">
      <c r="A3394">
        <v>3770</v>
      </c>
      <c r="B3394" t="s">
        <v>805</v>
      </c>
      <c r="C3394" t="s">
        <v>5070</v>
      </c>
      <c r="J3394" t="s">
        <v>1444</v>
      </c>
      <c r="K3394">
        <v>0</v>
      </c>
      <c r="N3394" t="b">
        <v>0</v>
      </c>
      <c r="O3394" t="b">
        <v>1</v>
      </c>
      <c r="P3394" t="b">
        <v>0</v>
      </c>
      <c r="Q3394">
        <v>1</v>
      </c>
      <c r="R3394">
        <v>2</v>
      </c>
      <c r="S3394">
        <v>1</v>
      </c>
      <c r="T3394">
        <v>2</v>
      </c>
      <c r="U3394" t="b">
        <v>1</v>
      </c>
      <c r="V3394" t="s">
        <v>1092</v>
      </c>
      <c r="W3394" t="s">
        <v>4997</v>
      </c>
      <c r="X3394" t="s">
        <v>14809</v>
      </c>
      <c r="Y3394">
        <v>31</v>
      </c>
      <c r="Z3394">
        <v>31</v>
      </c>
      <c r="AA3394">
        <v>6</v>
      </c>
      <c r="AB3394">
        <v>6</v>
      </c>
      <c r="AC3394">
        <v>39</v>
      </c>
    </row>
    <row r="3395" spans="1:29">
      <c r="A3395">
        <v>3771</v>
      </c>
      <c r="B3395" t="s">
        <v>805</v>
      </c>
      <c r="C3395" t="s">
        <v>5071</v>
      </c>
      <c r="J3395" t="s">
        <v>1444</v>
      </c>
      <c r="K3395">
        <v>0</v>
      </c>
      <c r="N3395" t="b">
        <v>0</v>
      </c>
      <c r="O3395" t="b">
        <v>1</v>
      </c>
      <c r="P3395" t="b">
        <v>0</v>
      </c>
      <c r="Q3395">
        <v>1</v>
      </c>
      <c r="R3395">
        <v>2</v>
      </c>
      <c r="S3395">
        <v>1</v>
      </c>
      <c r="T3395">
        <v>2</v>
      </c>
      <c r="U3395" t="b">
        <v>1</v>
      </c>
      <c r="V3395" t="s">
        <v>1092</v>
      </c>
      <c r="W3395" t="s">
        <v>4997</v>
      </c>
      <c r="X3395" t="s">
        <v>14836</v>
      </c>
      <c r="Y3395">
        <v>32</v>
      </c>
      <c r="Z3395">
        <v>32</v>
      </c>
      <c r="AA3395">
        <v>6</v>
      </c>
      <c r="AB3395">
        <v>6</v>
      </c>
      <c r="AC3395">
        <v>39</v>
      </c>
    </row>
    <row r="3396" spans="1:29">
      <c r="A3396">
        <v>3772</v>
      </c>
      <c r="B3396" t="s">
        <v>805</v>
      </c>
      <c r="C3396" t="s">
        <v>5072</v>
      </c>
      <c r="J3396" t="s">
        <v>1444</v>
      </c>
      <c r="K3396">
        <v>0</v>
      </c>
      <c r="N3396" t="b">
        <v>0</v>
      </c>
      <c r="O3396" t="b">
        <v>1</v>
      </c>
      <c r="P3396" t="b">
        <v>0</v>
      </c>
      <c r="Q3396">
        <v>1</v>
      </c>
      <c r="R3396">
        <v>2</v>
      </c>
      <c r="S3396">
        <v>1</v>
      </c>
      <c r="T3396">
        <v>2</v>
      </c>
      <c r="U3396" t="b">
        <v>1</v>
      </c>
      <c r="V3396" t="s">
        <v>1092</v>
      </c>
      <c r="W3396" t="s">
        <v>4997</v>
      </c>
      <c r="X3396" t="s">
        <v>14463</v>
      </c>
      <c r="Y3396">
        <v>15</v>
      </c>
      <c r="Z3396">
        <v>15</v>
      </c>
      <c r="AA3396">
        <v>8</v>
      </c>
      <c r="AB3396">
        <v>8</v>
      </c>
      <c r="AC3396">
        <v>39</v>
      </c>
    </row>
    <row r="3397" spans="1:29">
      <c r="A3397">
        <v>3773</v>
      </c>
      <c r="B3397" t="s">
        <v>805</v>
      </c>
      <c r="C3397" t="s">
        <v>5073</v>
      </c>
      <c r="J3397" t="s">
        <v>1444</v>
      </c>
      <c r="K3397">
        <v>0</v>
      </c>
      <c r="N3397" t="b">
        <v>0</v>
      </c>
      <c r="O3397" t="b">
        <v>1</v>
      </c>
      <c r="P3397" t="b">
        <v>0</v>
      </c>
      <c r="Q3397">
        <v>1</v>
      </c>
      <c r="R3397">
        <v>2</v>
      </c>
      <c r="S3397">
        <v>1</v>
      </c>
      <c r="T3397">
        <v>2</v>
      </c>
      <c r="U3397" t="b">
        <v>1</v>
      </c>
      <c r="V3397" t="s">
        <v>1092</v>
      </c>
      <c r="W3397" t="s">
        <v>4997</v>
      </c>
      <c r="X3397" t="s">
        <v>14719</v>
      </c>
      <c r="Y3397">
        <v>16</v>
      </c>
      <c r="Z3397">
        <v>16</v>
      </c>
      <c r="AA3397">
        <v>8</v>
      </c>
      <c r="AB3397">
        <v>8</v>
      </c>
      <c r="AC3397">
        <v>39</v>
      </c>
    </row>
    <row r="3398" spans="1:29">
      <c r="A3398">
        <v>3774</v>
      </c>
      <c r="B3398" t="s">
        <v>805</v>
      </c>
      <c r="C3398" t="s">
        <v>5074</v>
      </c>
      <c r="J3398" t="s">
        <v>1444</v>
      </c>
      <c r="K3398">
        <v>0</v>
      </c>
      <c r="N3398" t="b">
        <v>0</v>
      </c>
      <c r="O3398" t="b">
        <v>1</v>
      </c>
      <c r="P3398" t="b">
        <v>0</v>
      </c>
      <c r="Q3398">
        <v>1</v>
      </c>
      <c r="R3398">
        <v>2</v>
      </c>
      <c r="S3398">
        <v>1</v>
      </c>
      <c r="T3398">
        <v>2</v>
      </c>
      <c r="U3398" t="b">
        <v>1</v>
      </c>
      <c r="V3398" t="s">
        <v>1092</v>
      </c>
      <c r="W3398" t="s">
        <v>4997</v>
      </c>
      <c r="X3398" t="s">
        <v>14442</v>
      </c>
      <c r="Y3398">
        <v>17</v>
      </c>
      <c r="Z3398">
        <v>17</v>
      </c>
      <c r="AA3398">
        <v>8</v>
      </c>
      <c r="AB3398">
        <v>8</v>
      </c>
      <c r="AC3398">
        <v>39</v>
      </c>
    </row>
    <row r="3399" spans="1:29">
      <c r="A3399">
        <v>3775</v>
      </c>
      <c r="B3399" t="s">
        <v>805</v>
      </c>
      <c r="C3399" t="s">
        <v>5075</v>
      </c>
      <c r="J3399" t="s">
        <v>1444</v>
      </c>
      <c r="K3399">
        <v>0</v>
      </c>
      <c r="N3399" t="b">
        <v>0</v>
      </c>
      <c r="O3399" t="b">
        <v>1</v>
      </c>
      <c r="P3399" t="b">
        <v>0</v>
      </c>
      <c r="Q3399">
        <v>1</v>
      </c>
      <c r="R3399">
        <v>2</v>
      </c>
      <c r="S3399">
        <v>1</v>
      </c>
      <c r="T3399">
        <v>2</v>
      </c>
      <c r="U3399" t="b">
        <v>1</v>
      </c>
      <c r="V3399" t="s">
        <v>1092</v>
      </c>
      <c r="W3399" t="s">
        <v>4997</v>
      </c>
      <c r="X3399" t="s">
        <v>14720</v>
      </c>
      <c r="Y3399">
        <v>18</v>
      </c>
      <c r="Z3399">
        <v>18</v>
      </c>
      <c r="AA3399">
        <v>8</v>
      </c>
      <c r="AB3399">
        <v>8</v>
      </c>
      <c r="AC3399">
        <v>39</v>
      </c>
    </row>
    <row r="3400" spans="1:29">
      <c r="A3400">
        <v>3776</v>
      </c>
      <c r="B3400" t="s">
        <v>805</v>
      </c>
      <c r="C3400" t="s">
        <v>5076</v>
      </c>
      <c r="J3400" t="s">
        <v>1444</v>
      </c>
      <c r="K3400">
        <v>0</v>
      </c>
      <c r="N3400" t="b">
        <v>0</v>
      </c>
      <c r="O3400" t="b">
        <v>1</v>
      </c>
      <c r="P3400" t="b">
        <v>0</v>
      </c>
      <c r="Q3400">
        <v>1</v>
      </c>
      <c r="R3400">
        <v>2</v>
      </c>
      <c r="S3400">
        <v>1</v>
      </c>
      <c r="T3400">
        <v>2</v>
      </c>
      <c r="U3400" t="b">
        <v>1</v>
      </c>
      <c r="V3400" t="s">
        <v>1092</v>
      </c>
      <c r="W3400" t="s">
        <v>4997</v>
      </c>
      <c r="X3400" t="s">
        <v>14488</v>
      </c>
      <c r="Y3400">
        <v>19</v>
      </c>
      <c r="Z3400">
        <v>19</v>
      </c>
      <c r="AA3400">
        <v>8</v>
      </c>
      <c r="AB3400">
        <v>8</v>
      </c>
      <c r="AC3400">
        <v>39</v>
      </c>
    </row>
    <row r="3401" spans="1:29">
      <c r="A3401">
        <v>3777</v>
      </c>
      <c r="B3401" t="s">
        <v>805</v>
      </c>
      <c r="C3401" t="s">
        <v>5077</v>
      </c>
      <c r="J3401" t="s">
        <v>1444</v>
      </c>
      <c r="K3401">
        <v>0</v>
      </c>
      <c r="N3401" t="b">
        <v>0</v>
      </c>
      <c r="O3401" t="b">
        <v>1</v>
      </c>
      <c r="P3401" t="b">
        <v>0</v>
      </c>
      <c r="Q3401">
        <v>1</v>
      </c>
      <c r="R3401">
        <v>2</v>
      </c>
      <c r="S3401">
        <v>1</v>
      </c>
      <c r="T3401">
        <v>2</v>
      </c>
      <c r="U3401" t="b">
        <v>1</v>
      </c>
      <c r="V3401" t="s">
        <v>1092</v>
      </c>
      <c r="W3401" t="s">
        <v>4997</v>
      </c>
      <c r="X3401" t="s">
        <v>14638</v>
      </c>
      <c r="Y3401">
        <v>20</v>
      </c>
      <c r="Z3401">
        <v>20</v>
      </c>
      <c r="AA3401">
        <v>8</v>
      </c>
      <c r="AB3401">
        <v>8</v>
      </c>
      <c r="AC3401">
        <v>39</v>
      </c>
    </row>
    <row r="3402" spans="1:29">
      <c r="A3402">
        <v>3778</v>
      </c>
      <c r="B3402" t="s">
        <v>805</v>
      </c>
      <c r="C3402" t="s">
        <v>5078</v>
      </c>
      <c r="J3402" t="s">
        <v>1444</v>
      </c>
      <c r="K3402">
        <v>0</v>
      </c>
      <c r="N3402" t="b">
        <v>0</v>
      </c>
      <c r="O3402" t="b">
        <v>1</v>
      </c>
      <c r="P3402" t="b">
        <v>0</v>
      </c>
      <c r="Q3402">
        <v>1</v>
      </c>
      <c r="R3402">
        <v>2</v>
      </c>
      <c r="S3402">
        <v>1</v>
      </c>
      <c r="T3402">
        <v>2</v>
      </c>
      <c r="U3402" t="b">
        <v>1</v>
      </c>
      <c r="V3402" t="s">
        <v>1092</v>
      </c>
      <c r="W3402" t="s">
        <v>4997</v>
      </c>
      <c r="X3402" t="s">
        <v>14639</v>
      </c>
      <c r="Y3402">
        <v>21</v>
      </c>
      <c r="Z3402">
        <v>21</v>
      </c>
      <c r="AA3402">
        <v>8</v>
      </c>
      <c r="AB3402">
        <v>8</v>
      </c>
      <c r="AC3402">
        <v>39</v>
      </c>
    </row>
    <row r="3403" spans="1:29">
      <c r="A3403">
        <v>3779</v>
      </c>
      <c r="B3403" t="s">
        <v>805</v>
      </c>
      <c r="C3403" t="s">
        <v>5079</v>
      </c>
      <c r="J3403" t="s">
        <v>1444</v>
      </c>
      <c r="K3403">
        <v>0</v>
      </c>
      <c r="N3403" t="b">
        <v>0</v>
      </c>
      <c r="O3403" t="b">
        <v>1</v>
      </c>
      <c r="P3403" t="b">
        <v>0</v>
      </c>
      <c r="Q3403">
        <v>1</v>
      </c>
      <c r="R3403">
        <v>2</v>
      </c>
      <c r="S3403">
        <v>1</v>
      </c>
      <c r="T3403">
        <v>2</v>
      </c>
      <c r="U3403" t="b">
        <v>1</v>
      </c>
      <c r="V3403" t="s">
        <v>1092</v>
      </c>
      <c r="W3403" t="s">
        <v>4997</v>
      </c>
      <c r="X3403" t="s">
        <v>14441</v>
      </c>
      <c r="Y3403">
        <v>22</v>
      </c>
      <c r="Z3403">
        <v>22</v>
      </c>
      <c r="AA3403">
        <v>8</v>
      </c>
      <c r="AB3403">
        <v>8</v>
      </c>
      <c r="AC3403">
        <v>39</v>
      </c>
    </row>
    <row r="3404" spans="1:29">
      <c r="A3404">
        <v>3780</v>
      </c>
      <c r="B3404" t="s">
        <v>805</v>
      </c>
      <c r="C3404" t="s">
        <v>5080</v>
      </c>
      <c r="J3404" t="s">
        <v>1444</v>
      </c>
      <c r="K3404">
        <v>0</v>
      </c>
      <c r="N3404" t="b">
        <v>0</v>
      </c>
      <c r="O3404" t="b">
        <v>1</v>
      </c>
      <c r="P3404" t="b">
        <v>0</v>
      </c>
      <c r="Q3404">
        <v>1</v>
      </c>
      <c r="R3404">
        <v>2</v>
      </c>
      <c r="S3404">
        <v>1</v>
      </c>
      <c r="T3404">
        <v>2</v>
      </c>
      <c r="U3404" t="b">
        <v>1</v>
      </c>
      <c r="V3404" t="s">
        <v>1092</v>
      </c>
      <c r="W3404" t="s">
        <v>4997</v>
      </c>
      <c r="X3404" t="s">
        <v>14721</v>
      </c>
      <c r="Y3404">
        <v>23</v>
      </c>
      <c r="Z3404">
        <v>23</v>
      </c>
      <c r="AA3404">
        <v>8</v>
      </c>
      <c r="AB3404">
        <v>8</v>
      </c>
      <c r="AC3404">
        <v>39</v>
      </c>
    </row>
    <row r="3405" spans="1:29">
      <c r="A3405">
        <v>3781</v>
      </c>
      <c r="B3405" t="s">
        <v>805</v>
      </c>
      <c r="C3405" t="s">
        <v>5081</v>
      </c>
      <c r="J3405" t="s">
        <v>1444</v>
      </c>
      <c r="K3405">
        <v>0</v>
      </c>
      <c r="N3405" t="b">
        <v>0</v>
      </c>
      <c r="O3405" t="b">
        <v>1</v>
      </c>
      <c r="P3405" t="b">
        <v>0</v>
      </c>
      <c r="Q3405">
        <v>1</v>
      </c>
      <c r="R3405">
        <v>2</v>
      </c>
      <c r="S3405">
        <v>1</v>
      </c>
      <c r="T3405">
        <v>2</v>
      </c>
      <c r="U3405" t="b">
        <v>1</v>
      </c>
      <c r="V3405" t="s">
        <v>1092</v>
      </c>
      <c r="W3405" t="s">
        <v>4997</v>
      </c>
      <c r="X3405" t="s">
        <v>14446</v>
      </c>
      <c r="Y3405">
        <v>24</v>
      </c>
      <c r="Z3405">
        <v>24</v>
      </c>
      <c r="AA3405">
        <v>8</v>
      </c>
      <c r="AB3405">
        <v>8</v>
      </c>
      <c r="AC3405">
        <v>39</v>
      </c>
    </row>
    <row r="3406" spans="1:29">
      <c r="A3406">
        <v>3782</v>
      </c>
      <c r="B3406" t="s">
        <v>805</v>
      </c>
      <c r="C3406" t="s">
        <v>5082</v>
      </c>
      <c r="J3406" t="s">
        <v>1444</v>
      </c>
      <c r="K3406">
        <v>0</v>
      </c>
      <c r="N3406" t="b">
        <v>0</v>
      </c>
      <c r="O3406" t="b">
        <v>1</v>
      </c>
      <c r="P3406" t="b">
        <v>0</v>
      </c>
      <c r="Q3406">
        <v>1</v>
      </c>
      <c r="R3406">
        <v>2</v>
      </c>
      <c r="S3406">
        <v>1</v>
      </c>
      <c r="T3406">
        <v>2</v>
      </c>
      <c r="U3406" t="b">
        <v>1</v>
      </c>
      <c r="V3406" t="s">
        <v>1092</v>
      </c>
      <c r="W3406" t="s">
        <v>4997</v>
      </c>
      <c r="X3406" t="s">
        <v>14640</v>
      </c>
      <c r="Y3406">
        <v>25</v>
      </c>
      <c r="Z3406">
        <v>25</v>
      </c>
      <c r="AA3406">
        <v>8</v>
      </c>
      <c r="AB3406">
        <v>8</v>
      </c>
      <c r="AC3406">
        <v>39</v>
      </c>
    </row>
    <row r="3407" spans="1:29">
      <c r="A3407">
        <v>3783</v>
      </c>
      <c r="B3407" t="s">
        <v>805</v>
      </c>
      <c r="C3407" t="s">
        <v>5083</v>
      </c>
      <c r="J3407" t="s">
        <v>1444</v>
      </c>
      <c r="K3407">
        <v>0</v>
      </c>
      <c r="N3407" t="b">
        <v>0</v>
      </c>
      <c r="O3407" t="b">
        <v>1</v>
      </c>
      <c r="P3407" t="b">
        <v>0</v>
      </c>
      <c r="Q3407">
        <v>1</v>
      </c>
      <c r="R3407">
        <v>2</v>
      </c>
      <c r="S3407">
        <v>1</v>
      </c>
      <c r="T3407">
        <v>2</v>
      </c>
      <c r="U3407" t="b">
        <v>1</v>
      </c>
      <c r="V3407" t="s">
        <v>1092</v>
      </c>
      <c r="W3407" t="s">
        <v>4997</v>
      </c>
      <c r="X3407" t="s">
        <v>14722</v>
      </c>
      <c r="Y3407">
        <v>26</v>
      </c>
      <c r="Z3407">
        <v>26</v>
      </c>
      <c r="AA3407">
        <v>8</v>
      </c>
      <c r="AB3407">
        <v>8</v>
      </c>
      <c r="AC3407">
        <v>39</v>
      </c>
    </row>
    <row r="3408" spans="1:29">
      <c r="A3408">
        <v>3784</v>
      </c>
      <c r="B3408" t="s">
        <v>805</v>
      </c>
      <c r="C3408" t="s">
        <v>5084</v>
      </c>
      <c r="J3408" t="s">
        <v>1444</v>
      </c>
      <c r="K3408">
        <v>0</v>
      </c>
      <c r="N3408" t="b">
        <v>0</v>
      </c>
      <c r="O3408" t="b">
        <v>1</v>
      </c>
      <c r="P3408" t="b">
        <v>0</v>
      </c>
      <c r="Q3408">
        <v>1</v>
      </c>
      <c r="R3408">
        <v>2</v>
      </c>
      <c r="S3408">
        <v>1</v>
      </c>
      <c r="T3408">
        <v>2</v>
      </c>
      <c r="U3408" t="b">
        <v>1</v>
      </c>
      <c r="V3408" t="s">
        <v>1092</v>
      </c>
      <c r="W3408" t="s">
        <v>4997</v>
      </c>
      <c r="X3408" t="s">
        <v>14641</v>
      </c>
      <c r="Y3408">
        <v>27</v>
      </c>
      <c r="Z3408">
        <v>27</v>
      </c>
      <c r="AA3408">
        <v>8</v>
      </c>
      <c r="AB3408">
        <v>8</v>
      </c>
      <c r="AC3408">
        <v>39</v>
      </c>
    </row>
    <row r="3409" spans="1:29">
      <c r="A3409">
        <v>3785</v>
      </c>
      <c r="B3409" t="s">
        <v>805</v>
      </c>
      <c r="C3409" t="s">
        <v>5085</v>
      </c>
      <c r="J3409" t="s">
        <v>1444</v>
      </c>
      <c r="K3409">
        <v>0</v>
      </c>
      <c r="N3409" t="b">
        <v>0</v>
      </c>
      <c r="O3409" t="b">
        <v>1</v>
      </c>
      <c r="P3409" t="b">
        <v>0</v>
      </c>
      <c r="Q3409">
        <v>1</v>
      </c>
      <c r="R3409">
        <v>2</v>
      </c>
      <c r="S3409">
        <v>1</v>
      </c>
      <c r="T3409">
        <v>2</v>
      </c>
      <c r="U3409" t="b">
        <v>1</v>
      </c>
      <c r="V3409" t="s">
        <v>1092</v>
      </c>
      <c r="W3409" t="s">
        <v>4997</v>
      </c>
      <c r="X3409" t="s">
        <v>14731</v>
      </c>
      <c r="Y3409">
        <v>28</v>
      </c>
      <c r="Z3409">
        <v>28</v>
      </c>
      <c r="AA3409">
        <v>8</v>
      </c>
      <c r="AB3409">
        <v>8</v>
      </c>
      <c r="AC3409">
        <v>39</v>
      </c>
    </row>
    <row r="3410" spans="1:29">
      <c r="A3410">
        <v>3786</v>
      </c>
      <c r="B3410" t="s">
        <v>805</v>
      </c>
      <c r="C3410" t="s">
        <v>5086</v>
      </c>
      <c r="J3410" t="s">
        <v>1444</v>
      </c>
      <c r="K3410">
        <v>0</v>
      </c>
      <c r="N3410" t="b">
        <v>0</v>
      </c>
      <c r="O3410" t="b">
        <v>1</v>
      </c>
      <c r="P3410" t="b">
        <v>0</v>
      </c>
      <c r="Q3410">
        <v>1</v>
      </c>
      <c r="R3410">
        <v>2</v>
      </c>
      <c r="S3410">
        <v>1</v>
      </c>
      <c r="T3410">
        <v>2</v>
      </c>
      <c r="U3410" t="b">
        <v>1</v>
      </c>
      <c r="V3410" t="s">
        <v>1092</v>
      </c>
      <c r="W3410" t="s">
        <v>4997</v>
      </c>
      <c r="X3410" t="s">
        <v>14642</v>
      </c>
      <c r="Y3410">
        <v>29</v>
      </c>
      <c r="Z3410">
        <v>29</v>
      </c>
      <c r="AA3410">
        <v>8</v>
      </c>
      <c r="AB3410">
        <v>8</v>
      </c>
      <c r="AC3410">
        <v>39</v>
      </c>
    </row>
    <row r="3411" spans="1:29">
      <c r="A3411">
        <v>3787</v>
      </c>
      <c r="B3411" t="s">
        <v>805</v>
      </c>
      <c r="C3411" t="s">
        <v>5087</v>
      </c>
      <c r="J3411" t="s">
        <v>1444</v>
      </c>
      <c r="K3411">
        <v>0</v>
      </c>
      <c r="N3411" t="b">
        <v>0</v>
      </c>
      <c r="O3411" t="b">
        <v>1</v>
      </c>
      <c r="P3411" t="b">
        <v>0</v>
      </c>
      <c r="Q3411">
        <v>1</v>
      </c>
      <c r="R3411">
        <v>2</v>
      </c>
      <c r="S3411">
        <v>1</v>
      </c>
      <c r="T3411">
        <v>2</v>
      </c>
      <c r="U3411" t="b">
        <v>1</v>
      </c>
      <c r="V3411" t="s">
        <v>1092</v>
      </c>
      <c r="W3411" t="s">
        <v>4997</v>
      </c>
      <c r="X3411" t="s">
        <v>14643</v>
      </c>
      <c r="Y3411">
        <v>30</v>
      </c>
      <c r="Z3411">
        <v>30</v>
      </c>
      <c r="AA3411">
        <v>8</v>
      </c>
      <c r="AB3411">
        <v>8</v>
      </c>
      <c r="AC3411">
        <v>39</v>
      </c>
    </row>
    <row r="3412" spans="1:29">
      <c r="A3412">
        <v>3788</v>
      </c>
      <c r="B3412" t="s">
        <v>805</v>
      </c>
      <c r="C3412" t="s">
        <v>5088</v>
      </c>
      <c r="J3412" t="s">
        <v>1444</v>
      </c>
      <c r="K3412">
        <v>0</v>
      </c>
      <c r="N3412" t="b">
        <v>0</v>
      </c>
      <c r="O3412" t="b">
        <v>1</v>
      </c>
      <c r="P3412" t="b">
        <v>0</v>
      </c>
      <c r="Q3412">
        <v>1</v>
      </c>
      <c r="R3412">
        <v>2</v>
      </c>
      <c r="S3412">
        <v>1</v>
      </c>
      <c r="T3412">
        <v>2</v>
      </c>
      <c r="U3412" t="b">
        <v>1</v>
      </c>
      <c r="V3412" t="s">
        <v>1092</v>
      </c>
      <c r="W3412" t="s">
        <v>4997</v>
      </c>
      <c r="X3412" t="s">
        <v>14778</v>
      </c>
      <c r="Y3412">
        <v>31</v>
      </c>
      <c r="Z3412">
        <v>31</v>
      </c>
      <c r="AA3412">
        <v>8</v>
      </c>
      <c r="AB3412">
        <v>8</v>
      </c>
      <c r="AC3412">
        <v>39</v>
      </c>
    </row>
    <row r="3413" spans="1:29">
      <c r="A3413">
        <v>3789</v>
      </c>
      <c r="B3413" t="s">
        <v>805</v>
      </c>
      <c r="C3413" t="s">
        <v>5089</v>
      </c>
      <c r="J3413" t="s">
        <v>1444</v>
      </c>
      <c r="K3413">
        <v>0</v>
      </c>
      <c r="N3413" t="b">
        <v>0</v>
      </c>
      <c r="O3413" t="b">
        <v>1</v>
      </c>
      <c r="P3413" t="b">
        <v>0</v>
      </c>
      <c r="Q3413">
        <v>1</v>
      </c>
      <c r="R3413">
        <v>2</v>
      </c>
      <c r="S3413">
        <v>1</v>
      </c>
      <c r="T3413">
        <v>2</v>
      </c>
      <c r="U3413" t="b">
        <v>1</v>
      </c>
      <c r="V3413" t="s">
        <v>1092</v>
      </c>
      <c r="W3413" t="s">
        <v>4997</v>
      </c>
      <c r="X3413" t="s">
        <v>14779</v>
      </c>
      <c r="Y3413">
        <v>32</v>
      </c>
      <c r="Z3413">
        <v>32</v>
      </c>
      <c r="AA3413">
        <v>8</v>
      </c>
      <c r="AB3413">
        <v>8</v>
      </c>
      <c r="AC3413">
        <v>39</v>
      </c>
    </row>
    <row r="3414" spans="1:29">
      <c r="A3414">
        <v>3790</v>
      </c>
      <c r="B3414" t="s">
        <v>805</v>
      </c>
      <c r="C3414" t="s">
        <v>5090</v>
      </c>
      <c r="J3414" t="s">
        <v>1444</v>
      </c>
      <c r="K3414">
        <v>0</v>
      </c>
      <c r="N3414" t="b">
        <v>0</v>
      </c>
      <c r="O3414" t="b">
        <v>1</v>
      </c>
      <c r="P3414" t="b">
        <v>0</v>
      </c>
      <c r="Q3414">
        <v>1</v>
      </c>
      <c r="R3414">
        <v>2</v>
      </c>
      <c r="S3414">
        <v>1</v>
      </c>
      <c r="T3414">
        <v>2</v>
      </c>
      <c r="U3414" t="b">
        <v>1</v>
      </c>
      <c r="V3414" t="s">
        <v>1092</v>
      </c>
      <c r="W3414" t="s">
        <v>4997</v>
      </c>
      <c r="X3414" t="s">
        <v>14832</v>
      </c>
      <c r="Y3414">
        <v>33</v>
      </c>
      <c r="Z3414">
        <v>33</v>
      </c>
      <c r="AA3414">
        <v>4</v>
      </c>
      <c r="AB3414">
        <v>4</v>
      </c>
      <c r="AC3414">
        <v>39</v>
      </c>
    </row>
    <row r="3415" spans="1:29">
      <c r="A3415">
        <v>3791</v>
      </c>
      <c r="B3415" t="s">
        <v>805</v>
      </c>
      <c r="C3415" t="s">
        <v>5091</v>
      </c>
      <c r="J3415" t="s">
        <v>1444</v>
      </c>
      <c r="K3415">
        <v>0</v>
      </c>
      <c r="N3415" t="b">
        <v>0</v>
      </c>
      <c r="O3415" t="b">
        <v>1</v>
      </c>
      <c r="P3415" t="b">
        <v>0</v>
      </c>
      <c r="Q3415">
        <v>1</v>
      </c>
      <c r="R3415">
        <v>2</v>
      </c>
      <c r="S3415">
        <v>1</v>
      </c>
      <c r="T3415">
        <v>2</v>
      </c>
      <c r="U3415" t="b">
        <v>1</v>
      </c>
      <c r="V3415" t="s">
        <v>1092</v>
      </c>
      <c r="W3415" t="s">
        <v>4997</v>
      </c>
      <c r="X3415" t="s">
        <v>14833</v>
      </c>
      <c r="Y3415">
        <v>33</v>
      </c>
      <c r="Z3415">
        <v>33</v>
      </c>
      <c r="AA3415">
        <v>5</v>
      </c>
      <c r="AB3415">
        <v>5</v>
      </c>
      <c r="AC3415">
        <v>39</v>
      </c>
    </row>
    <row r="3416" spans="1:29">
      <c r="A3416">
        <v>3792</v>
      </c>
      <c r="B3416" t="s">
        <v>805</v>
      </c>
      <c r="C3416" t="s">
        <v>5092</v>
      </c>
      <c r="J3416" t="s">
        <v>1444</v>
      </c>
      <c r="K3416">
        <v>0</v>
      </c>
      <c r="N3416" t="b">
        <v>0</v>
      </c>
      <c r="O3416" t="b">
        <v>1</v>
      </c>
      <c r="P3416" t="b">
        <v>0</v>
      </c>
      <c r="Q3416">
        <v>1</v>
      </c>
      <c r="R3416">
        <v>2</v>
      </c>
      <c r="S3416">
        <v>1</v>
      </c>
      <c r="T3416">
        <v>2</v>
      </c>
      <c r="U3416" t="b">
        <v>1</v>
      </c>
      <c r="V3416" t="s">
        <v>1092</v>
      </c>
      <c r="W3416" t="s">
        <v>4997</v>
      </c>
      <c r="X3416" t="s">
        <v>14610</v>
      </c>
      <c r="Y3416">
        <v>33</v>
      </c>
      <c r="Z3416">
        <v>33</v>
      </c>
      <c r="AA3416">
        <v>6</v>
      </c>
      <c r="AB3416">
        <v>6</v>
      </c>
      <c r="AC3416">
        <v>39</v>
      </c>
    </row>
    <row r="3417" spans="1:29">
      <c r="A3417">
        <v>3793</v>
      </c>
      <c r="B3417" t="s">
        <v>805</v>
      </c>
      <c r="C3417" t="s">
        <v>5093</v>
      </c>
      <c r="J3417" t="s">
        <v>1444</v>
      </c>
      <c r="K3417">
        <v>0</v>
      </c>
      <c r="N3417" t="b">
        <v>0</v>
      </c>
      <c r="O3417" t="b">
        <v>1</v>
      </c>
      <c r="P3417" t="b">
        <v>0</v>
      </c>
      <c r="Q3417">
        <v>1</v>
      </c>
      <c r="R3417">
        <v>2</v>
      </c>
      <c r="S3417">
        <v>1</v>
      </c>
      <c r="T3417">
        <v>2</v>
      </c>
      <c r="U3417" t="b">
        <v>1</v>
      </c>
      <c r="V3417" t="s">
        <v>1092</v>
      </c>
      <c r="W3417" t="s">
        <v>4997</v>
      </c>
      <c r="X3417" t="s">
        <v>14772</v>
      </c>
      <c r="Y3417">
        <v>33</v>
      </c>
      <c r="Z3417">
        <v>33</v>
      </c>
      <c r="AA3417">
        <v>7</v>
      </c>
      <c r="AB3417">
        <v>7</v>
      </c>
      <c r="AC3417">
        <v>39</v>
      </c>
    </row>
    <row r="3418" spans="1:29">
      <c r="A3418">
        <v>3794</v>
      </c>
      <c r="B3418" t="s">
        <v>805</v>
      </c>
      <c r="C3418" t="s">
        <v>5094</v>
      </c>
      <c r="J3418" t="s">
        <v>1444</v>
      </c>
      <c r="K3418">
        <v>0</v>
      </c>
      <c r="N3418" t="b">
        <v>0</v>
      </c>
      <c r="O3418" t="b">
        <v>1</v>
      </c>
      <c r="P3418" t="b">
        <v>0</v>
      </c>
      <c r="Q3418">
        <v>1</v>
      </c>
      <c r="R3418">
        <v>2</v>
      </c>
      <c r="S3418">
        <v>1</v>
      </c>
      <c r="T3418">
        <v>2</v>
      </c>
      <c r="U3418" t="b">
        <v>1</v>
      </c>
      <c r="V3418" t="s">
        <v>1092</v>
      </c>
      <c r="W3418" t="s">
        <v>4997</v>
      </c>
      <c r="X3418" t="s">
        <v>14773</v>
      </c>
      <c r="Y3418">
        <v>33</v>
      </c>
      <c r="Z3418">
        <v>33</v>
      </c>
      <c r="AA3418">
        <v>8</v>
      </c>
      <c r="AB3418">
        <v>8</v>
      </c>
      <c r="AC3418">
        <v>39</v>
      </c>
    </row>
    <row r="3419" spans="1:29">
      <c r="A3419">
        <v>3795</v>
      </c>
      <c r="B3419" t="s">
        <v>805</v>
      </c>
      <c r="C3419" t="s">
        <v>5095</v>
      </c>
      <c r="J3419" t="s">
        <v>1444</v>
      </c>
      <c r="K3419">
        <v>0</v>
      </c>
      <c r="N3419" t="b">
        <v>0</v>
      </c>
      <c r="O3419" t="b">
        <v>1</v>
      </c>
      <c r="P3419" t="b">
        <v>0</v>
      </c>
      <c r="Q3419">
        <v>1</v>
      </c>
      <c r="R3419">
        <v>2</v>
      </c>
      <c r="S3419">
        <v>1</v>
      </c>
      <c r="T3419">
        <v>2</v>
      </c>
      <c r="U3419" t="b">
        <v>1</v>
      </c>
      <c r="V3419" t="s">
        <v>1092</v>
      </c>
      <c r="W3419" t="s">
        <v>4997</v>
      </c>
      <c r="X3419" t="s">
        <v>14780</v>
      </c>
      <c r="Y3419">
        <v>34</v>
      </c>
      <c r="Z3419">
        <v>34</v>
      </c>
      <c r="AA3419">
        <v>8</v>
      </c>
      <c r="AB3419">
        <v>8</v>
      </c>
      <c r="AC3419">
        <v>39</v>
      </c>
    </row>
    <row r="3420" spans="1:29">
      <c r="A3420">
        <v>3796</v>
      </c>
      <c r="B3420" t="s">
        <v>805</v>
      </c>
      <c r="C3420" t="s">
        <v>5096</v>
      </c>
      <c r="J3420" t="s">
        <v>1444</v>
      </c>
      <c r="K3420">
        <v>0</v>
      </c>
      <c r="N3420" t="b">
        <v>0</v>
      </c>
      <c r="O3420" t="b">
        <v>1</v>
      </c>
      <c r="P3420" t="b">
        <v>0</v>
      </c>
      <c r="Q3420">
        <v>1</v>
      </c>
      <c r="R3420">
        <v>2</v>
      </c>
      <c r="S3420">
        <v>1</v>
      </c>
      <c r="T3420">
        <v>26</v>
      </c>
      <c r="U3420" t="b">
        <v>1</v>
      </c>
      <c r="V3420" t="s">
        <v>1092</v>
      </c>
      <c r="W3420" t="s">
        <v>4997</v>
      </c>
      <c r="X3420" t="s">
        <v>14664</v>
      </c>
      <c r="Y3420">
        <v>37</v>
      </c>
      <c r="Z3420">
        <v>37</v>
      </c>
      <c r="AA3420">
        <v>7</v>
      </c>
      <c r="AB3420">
        <v>7</v>
      </c>
      <c r="AC3420">
        <v>39</v>
      </c>
    </row>
    <row r="3421" spans="1:29">
      <c r="A3421">
        <v>3797</v>
      </c>
      <c r="B3421" t="s">
        <v>805</v>
      </c>
      <c r="C3421" t="s">
        <v>5097</v>
      </c>
      <c r="J3421" t="s">
        <v>1444</v>
      </c>
      <c r="K3421">
        <v>0</v>
      </c>
      <c r="N3421" t="b">
        <v>0</v>
      </c>
      <c r="O3421" t="b">
        <v>1</v>
      </c>
      <c r="P3421" t="b">
        <v>0</v>
      </c>
      <c r="Q3421">
        <v>1</v>
      </c>
      <c r="R3421">
        <v>2</v>
      </c>
      <c r="S3421">
        <v>1</v>
      </c>
      <c r="T3421">
        <v>26</v>
      </c>
      <c r="U3421" t="b">
        <v>1</v>
      </c>
      <c r="V3421" t="s">
        <v>1092</v>
      </c>
      <c r="W3421" t="s">
        <v>4997</v>
      </c>
      <c r="X3421" t="s">
        <v>14665</v>
      </c>
      <c r="Y3421">
        <v>37</v>
      </c>
      <c r="Z3421">
        <v>37</v>
      </c>
      <c r="AA3421">
        <v>8</v>
      </c>
      <c r="AB3421">
        <v>8</v>
      </c>
      <c r="AC3421">
        <v>39</v>
      </c>
    </row>
    <row r="3422" spans="1:29">
      <c r="A3422">
        <v>3798</v>
      </c>
      <c r="B3422" t="s">
        <v>1503</v>
      </c>
      <c r="C3422" t="s">
        <v>5098</v>
      </c>
      <c r="D3422" t="s">
        <v>5099</v>
      </c>
      <c r="E3422" t="s">
        <v>1093</v>
      </c>
      <c r="U3422" t="b">
        <v>1</v>
      </c>
      <c r="V3422" t="s">
        <v>1093</v>
      </c>
      <c r="W3422" t="s">
        <v>5100</v>
      </c>
      <c r="X3422" t="s">
        <v>15680</v>
      </c>
      <c r="Y3422">
        <v>12</v>
      </c>
      <c r="Z3422">
        <v>54</v>
      </c>
      <c r="AA3422">
        <v>2</v>
      </c>
      <c r="AB3422">
        <v>10</v>
      </c>
      <c r="AC3422">
        <v>40</v>
      </c>
    </row>
    <row r="3423" spans="1:29">
      <c r="A3423">
        <v>3799</v>
      </c>
      <c r="B3423" t="s">
        <v>827</v>
      </c>
      <c r="C3423" t="s">
        <v>5101</v>
      </c>
      <c r="U3423" t="b">
        <v>1</v>
      </c>
      <c r="V3423" t="s">
        <v>1093</v>
      </c>
      <c r="W3423" t="s">
        <v>5100</v>
      </c>
      <c r="X3423" t="s">
        <v>15681</v>
      </c>
      <c r="Y3423">
        <v>12</v>
      </c>
      <c r="Z3423">
        <v>54</v>
      </c>
      <c r="AA3423">
        <v>2</v>
      </c>
      <c r="AB3423">
        <v>9</v>
      </c>
      <c r="AC3423">
        <v>40</v>
      </c>
    </row>
    <row r="3424" spans="1:29">
      <c r="A3424">
        <v>3800</v>
      </c>
      <c r="B3424" t="s">
        <v>1508</v>
      </c>
      <c r="C3424" t="s">
        <v>5102</v>
      </c>
      <c r="U3424" t="b">
        <v>1</v>
      </c>
      <c r="V3424" t="s">
        <v>1093</v>
      </c>
      <c r="W3424" t="s">
        <v>5100</v>
      </c>
      <c r="X3424" t="s">
        <v>15682</v>
      </c>
      <c r="Y3424">
        <v>13</v>
      </c>
      <c r="Z3424">
        <v>54</v>
      </c>
      <c r="AA3424">
        <v>2</v>
      </c>
      <c r="AB3424">
        <v>10</v>
      </c>
      <c r="AC3424">
        <v>40</v>
      </c>
    </row>
    <row r="3425" spans="1:29">
      <c r="A3425">
        <v>3946</v>
      </c>
      <c r="B3425" t="s">
        <v>805</v>
      </c>
      <c r="C3425" t="s">
        <v>5103</v>
      </c>
      <c r="J3425" t="s">
        <v>1444</v>
      </c>
      <c r="K3425">
        <v>0</v>
      </c>
      <c r="N3425" t="b">
        <v>0</v>
      </c>
      <c r="O3425" t="b">
        <v>1</v>
      </c>
      <c r="P3425" t="b">
        <v>0</v>
      </c>
      <c r="Q3425">
        <v>9</v>
      </c>
      <c r="R3425">
        <v>1</v>
      </c>
      <c r="S3425">
        <v>1</v>
      </c>
      <c r="T3425">
        <v>2</v>
      </c>
      <c r="U3425" t="b">
        <v>1</v>
      </c>
      <c r="V3425" t="s">
        <v>1093</v>
      </c>
      <c r="W3425" t="s">
        <v>5100</v>
      </c>
      <c r="X3425" t="s">
        <v>14571</v>
      </c>
      <c r="Y3425">
        <v>54</v>
      </c>
      <c r="Z3425">
        <v>54</v>
      </c>
      <c r="AA3425">
        <v>6</v>
      </c>
      <c r="AB3425">
        <v>6</v>
      </c>
      <c r="AC3425">
        <v>40</v>
      </c>
    </row>
    <row r="3426" spans="1:29">
      <c r="A3426">
        <v>3947</v>
      </c>
      <c r="B3426" t="s">
        <v>805</v>
      </c>
      <c r="C3426" t="s">
        <v>5104</v>
      </c>
      <c r="J3426" t="s">
        <v>1444</v>
      </c>
      <c r="K3426">
        <v>0</v>
      </c>
      <c r="N3426" t="b">
        <v>0</v>
      </c>
      <c r="O3426" t="b">
        <v>1</v>
      </c>
      <c r="P3426" t="b">
        <v>0</v>
      </c>
      <c r="Q3426">
        <v>9</v>
      </c>
      <c r="R3426">
        <v>1</v>
      </c>
      <c r="S3426">
        <v>1</v>
      </c>
      <c r="T3426">
        <v>2</v>
      </c>
      <c r="U3426" t="b">
        <v>1</v>
      </c>
      <c r="V3426" t="s">
        <v>1093</v>
      </c>
      <c r="W3426" t="s">
        <v>5100</v>
      </c>
      <c r="X3426" t="s">
        <v>14843</v>
      </c>
      <c r="Y3426">
        <v>54</v>
      </c>
      <c r="Z3426">
        <v>54</v>
      </c>
      <c r="AA3426">
        <v>7</v>
      </c>
      <c r="AB3426">
        <v>7</v>
      </c>
      <c r="AC3426">
        <v>40</v>
      </c>
    </row>
    <row r="3427" spans="1:29">
      <c r="A3427">
        <v>3948</v>
      </c>
      <c r="B3427" t="s">
        <v>805</v>
      </c>
      <c r="C3427" t="s">
        <v>5105</v>
      </c>
      <c r="J3427" t="s">
        <v>1444</v>
      </c>
      <c r="K3427">
        <v>0</v>
      </c>
      <c r="N3427" t="b">
        <v>0</v>
      </c>
      <c r="O3427" t="b">
        <v>1</v>
      </c>
      <c r="P3427" t="b">
        <v>0</v>
      </c>
      <c r="Q3427">
        <v>9</v>
      </c>
      <c r="R3427">
        <v>1</v>
      </c>
      <c r="S3427">
        <v>1</v>
      </c>
      <c r="T3427">
        <v>2</v>
      </c>
      <c r="U3427" t="b">
        <v>1</v>
      </c>
      <c r="V3427" t="s">
        <v>1093</v>
      </c>
      <c r="W3427" t="s">
        <v>5100</v>
      </c>
      <c r="X3427" t="s">
        <v>14496</v>
      </c>
      <c r="Y3427">
        <v>54</v>
      </c>
      <c r="Z3427">
        <v>54</v>
      </c>
      <c r="AA3427">
        <v>8</v>
      </c>
      <c r="AB3427">
        <v>8</v>
      </c>
      <c r="AC3427">
        <v>40</v>
      </c>
    </row>
    <row r="3428" spans="1:29">
      <c r="A3428">
        <v>3949</v>
      </c>
      <c r="B3428" t="s">
        <v>1503</v>
      </c>
      <c r="C3428" t="s">
        <v>5106</v>
      </c>
      <c r="D3428" t="s">
        <v>5107</v>
      </c>
      <c r="E3428" t="s">
        <v>1094</v>
      </c>
      <c r="U3428" t="b">
        <v>1</v>
      </c>
      <c r="V3428" t="s">
        <v>1094</v>
      </c>
      <c r="W3428" t="s">
        <v>5108</v>
      </c>
      <c r="X3428" t="s">
        <v>15683</v>
      </c>
      <c r="Y3428">
        <v>12</v>
      </c>
      <c r="Z3428">
        <v>38</v>
      </c>
      <c r="AA3428">
        <v>2</v>
      </c>
      <c r="AB3428">
        <v>9</v>
      </c>
      <c r="AC3428">
        <v>41</v>
      </c>
    </row>
    <row r="3429" spans="1:29">
      <c r="A3429">
        <v>3950</v>
      </c>
      <c r="B3429" t="s">
        <v>827</v>
      </c>
      <c r="C3429" t="s">
        <v>5109</v>
      </c>
      <c r="U3429" t="b">
        <v>1</v>
      </c>
      <c r="V3429" t="s">
        <v>1094</v>
      </c>
      <c r="W3429" t="s">
        <v>5108</v>
      </c>
      <c r="X3429" t="s">
        <v>15684</v>
      </c>
      <c r="Y3429">
        <v>12</v>
      </c>
      <c r="Z3429">
        <v>38</v>
      </c>
      <c r="AA3429">
        <v>2</v>
      </c>
      <c r="AB3429">
        <v>8</v>
      </c>
      <c r="AC3429">
        <v>41</v>
      </c>
    </row>
    <row r="3430" spans="1:29">
      <c r="A3430">
        <v>3951</v>
      </c>
      <c r="B3430" t="s">
        <v>1508</v>
      </c>
      <c r="C3430" t="s">
        <v>5110</v>
      </c>
      <c r="U3430" t="b">
        <v>1</v>
      </c>
      <c r="V3430" t="s">
        <v>1094</v>
      </c>
      <c r="W3430" t="s">
        <v>5108</v>
      </c>
      <c r="X3430" t="s">
        <v>15685</v>
      </c>
      <c r="Y3430">
        <v>13</v>
      </c>
      <c r="Z3430">
        <v>38</v>
      </c>
      <c r="AA3430">
        <v>2</v>
      </c>
      <c r="AB3430">
        <v>9</v>
      </c>
      <c r="AC3430">
        <v>41</v>
      </c>
    </row>
    <row r="3431" spans="1:29">
      <c r="A3431">
        <v>3952</v>
      </c>
      <c r="B3431" t="s">
        <v>805</v>
      </c>
      <c r="C3431" t="s">
        <v>5111</v>
      </c>
      <c r="J3431" t="s">
        <v>1436</v>
      </c>
      <c r="K3431">
        <v>0</v>
      </c>
      <c r="N3431" t="b">
        <v>1</v>
      </c>
      <c r="O3431" t="b">
        <v>0</v>
      </c>
      <c r="P3431" t="b">
        <v>0</v>
      </c>
      <c r="Q3431">
        <v>8</v>
      </c>
      <c r="R3431">
        <v>0</v>
      </c>
      <c r="S3431">
        <v>1</v>
      </c>
      <c r="T3431">
        <v>2</v>
      </c>
      <c r="U3431" t="b">
        <v>1</v>
      </c>
      <c r="V3431" t="s">
        <v>1094</v>
      </c>
      <c r="W3431" t="s">
        <v>5108</v>
      </c>
      <c r="X3431" t="s">
        <v>14705</v>
      </c>
      <c r="Y3431">
        <v>16</v>
      </c>
      <c r="Z3431">
        <v>16</v>
      </c>
      <c r="AA3431">
        <v>2</v>
      </c>
      <c r="AB3431">
        <v>2</v>
      </c>
      <c r="AC3431">
        <v>41</v>
      </c>
    </row>
    <row r="3432" spans="1:29">
      <c r="A3432">
        <v>3953</v>
      </c>
      <c r="B3432" t="s">
        <v>805</v>
      </c>
      <c r="C3432" t="s">
        <v>5112</v>
      </c>
      <c r="J3432" t="s">
        <v>1436</v>
      </c>
      <c r="K3432">
        <v>0</v>
      </c>
      <c r="N3432" t="b">
        <v>1</v>
      </c>
      <c r="O3432" t="b">
        <v>0</v>
      </c>
      <c r="P3432" t="b">
        <v>0</v>
      </c>
      <c r="Q3432">
        <v>8</v>
      </c>
      <c r="R3432">
        <v>0</v>
      </c>
      <c r="S3432">
        <v>1</v>
      </c>
      <c r="T3432">
        <v>2</v>
      </c>
      <c r="U3432" t="b">
        <v>1</v>
      </c>
      <c r="V3432" t="s">
        <v>1094</v>
      </c>
      <c r="W3432" t="s">
        <v>5108</v>
      </c>
      <c r="X3432" t="s">
        <v>14706</v>
      </c>
      <c r="Y3432">
        <v>17</v>
      </c>
      <c r="Z3432">
        <v>17</v>
      </c>
      <c r="AA3432">
        <v>2</v>
      </c>
      <c r="AB3432">
        <v>2</v>
      </c>
      <c r="AC3432">
        <v>41</v>
      </c>
    </row>
    <row r="3433" spans="1:29">
      <c r="A3433">
        <v>3954</v>
      </c>
      <c r="B3433" t="s">
        <v>805</v>
      </c>
      <c r="C3433" t="s">
        <v>5113</v>
      </c>
      <c r="J3433" t="s">
        <v>1436</v>
      </c>
      <c r="K3433">
        <v>0</v>
      </c>
      <c r="N3433" t="b">
        <v>1</v>
      </c>
      <c r="O3433" t="b">
        <v>0</v>
      </c>
      <c r="P3433" t="b">
        <v>0</v>
      </c>
      <c r="Q3433">
        <v>8</v>
      </c>
      <c r="R3433">
        <v>0</v>
      </c>
      <c r="S3433">
        <v>1</v>
      </c>
      <c r="T3433">
        <v>2</v>
      </c>
      <c r="U3433" t="b">
        <v>1</v>
      </c>
      <c r="V3433" t="s">
        <v>1094</v>
      </c>
      <c r="W3433" t="s">
        <v>5108</v>
      </c>
      <c r="X3433" t="s">
        <v>14707</v>
      </c>
      <c r="Y3433">
        <v>18</v>
      </c>
      <c r="Z3433">
        <v>18</v>
      </c>
      <c r="AA3433">
        <v>2</v>
      </c>
      <c r="AB3433">
        <v>2</v>
      </c>
      <c r="AC3433">
        <v>41</v>
      </c>
    </row>
    <row r="3434" spans="1:29">
      <c r="A3434">
        <v>3955</v>
      </c>
      <c r="B3434" t="s">
        <v>805</v>
      </c>
      <c r="C3434" t="s">
        <v>5114</v>
      </c>
      <c r="J3434" t="s">
        <v>1436</v>
      </c>
      <c r="K3434">
        <v>0</v>
      </c>
      <c r="N3434" t="b">
        <v>1</v>
      </c>
      <c r="O3434" t="b">
        <v>0</v>
      </c>
      <c r="P3434" t="b">
        <v>0</v>
      </c>
      <c r="Q3434">
        <v>8</v>
      </c>
      <c r="R3434">
        <v>0</v>
      </c>
      <c r="S3434">
        <v>1</v>
      </c>
      <c r="T3434">
        <v>2</v>
      </c>
      <c r="U3434" t="b">
        <v>1</v>
      </c>
      <c r="V3434" t="s">
        <v>1094</v>
      </c>
      <c r="W3434" t="s">
        <v>5108</v>
      </c>
      <c r="X3434" t="s">
        <v>14708</v>
      </c>
      <c r="Y3434">
        <v>19</v>
      </c>
      <c r="Z3434">
        <v>19</v>
      </c>
      <c r="AA3434">
        <v>2</v>
      </c>
      <c r="AB3434">
        <v>2</v>
      </c>
      <c r="AC3434">
        <v>41</v>
      </c>
    </row>
    <row r="3435" spans="1:29">
      <c r="A3435">
        <v>3956</v>
      </c>
      <c r="B3435" t="s">
        <v>805</v>
      </c>
      <c r="C3435" t="s">
        <v>5115</v>
      </c>
      <c r="J3435" t="s">
        <v>1436</v>
      </c>
      <c r="K3435">
        <v>0</v>
      </c>
      <c r="N3435" t="b">
        <v>1</v>
      </c>
      <c r="O3435" t="b">
        <v>0</v>
      </c>
      <c r="P3435" t="b">
        <v>0</v>
      </c>
      <c r="Q3435">
        <v>8</v>
      </c>
      <c r="R3435">
        <v>0</v>
      </c>
      <c r="S3435">
        <v>1</v>
      </c>
      <c r="T3435">
        <v>2</v>
      </c>
      <c r="U3435" t="b">
        <v>1</v>
      </c>
      <c r="V3435" t="s">
        <v>1094</v>
      </c>
      <c r="W3435" t="s">
        <v>5108</v>
      </c>
      <c r="X3435" t="s">
        <v>14709</v>
      </c>
      <c r="Y3435">
        <v>20</v>
      </c>
      <c r="Z3435">
        <v>20</v>
      </c>
      <c r="AA3435">
        <v>2</v>
      </c>
      <c r="AB3435">
        <v>2</v>
      </c>
      <c r="AC3435">
        <v>41</v>
      </c>
    </row>
    <row r="3436" spans="1:29">
      <c r="A3436">
        <v>3957</v>
      </c>
      <c r="B3436" t="s">
        <v>805</v>
      </c>
      <c r="C3436" t="s">
        <v>5116</v>
      </c>
      <c r="J3436" t="s">
        <v>1436</v>
      </c>
      <c r="K3436">
        <v>0</v>
      </c>
      <c r="N3436" t="b">
        <v>1</v>
      </c>
      <c r="O3436" t="b">
        <v>0</v>
      </c>
      <c r="P3436" t="b">
        <v>0</v>
      </c>
      <c r="Q3436">
        <v>8</v>
      </c>
      <c r="R3436">
        <v>0</v>
      </c>
      <c r="S3436">
        <v>1</v>
      </c>
      <c r="T3436">
        <v>2</v>
      </c>
      <c r="U3436" t="b">
        <v>1</v>
      </c>
      <c r="V3436" t="s">
        <v>1094</v>
      </c>
      <c r="W3436" t="s">
        <v>5108</v>
      </c>
      <c r="X3436" t="s">
        <v>14710</v>
      </c>
      <c r="Y3436">
        <v>21</v>
      </c>
      <c r="Z3436">
        <v>21</v>
      </c>
      <c r="AA3436">
        <v>2</v>
      </c>
      <c r="AB3436">
        <v>2</v>
      </c>
      <c r="AC3436">
        <v>41</v>
      </c>
    </row>
    <row r="3437" spans="1:29">
      <c r="A3437">
        <v>3958</v>
      </c>
      <c r="B3437" t="s">
        <v>805</v>
      </c>
      <c r="C3437" t="s">
        <v>5117</v>
      </c>
      <c r="J3437" t="s">
        <v>1436</v>
      </c>
      <c r="K3437">
        <v>0</v>
      </c>
      <c r="N3437" t="b">
        <v>1</v>
      </c>
      <c r="O3437" t="b">
        <v>0</v>
      </c>
      <c r="P3437" t="b">
        <v>0</v>
      </c>
      <c r="Q3437">
        <v>8</v>
      </c>
      <c r="R3437">
        <v>0</v>
      </c>
      <c r="S3437">
        <v>1</v>
      </c>
      <c r="T3437">
        <v>2</v>
      </c>
      <c r="U3437" t="b">
        <v>1</v>
      </c>
      <c r="V3437" t="s">
        <v>1094</v>
      </c>
      <c r="W3437" t="s">
        <v>5108</v>
      </c>
      <c r="X3437" t="s">
        <v>14711</v>
      </c>
      <c r="Y3437">
        <v>22</v>
      </c>
      <c r="Z3437">
        <v>22</v>
      </c>
      <c r="AA3437">
        <v>2</v>
      </c>
      <c r="AB3437">
        <v>2</v>
      </c>
      <c r="AC3437">
        <v>41</v>
      </c>
    </row>
    <row r="3438" spans="1:29">
      <c r="A3438">
        <v>3959</v>
      </c>
      <c r="B3438" t="s">
        <v>805</v>
      </c>
      <c r="C3438" t="s">
        <v>5118</v>
      </c>
      <c r="J3438" t="s">
        <v>1436</v>
      </c>
      <c r="K3438">
        <v>0</v>
      </c>
      <c r="N3438" t="b">
        <v>1</v>
      </c>
      <c r="O3438" t="b">
        <v>0</v>
      </c>
      <c r="P3438" t="b">
        <v>0</v>
      </c>
      <c r="Q3438">
        <v>8</v>
      </c>
      <c r="R3438">
        <v>0</v>
      </c>
      <c r="S3438">
        <v>1</v>
      </c>
      <c r="T3438">
        <v>2</v>
      </c>
      <c r="U3438" t="b">
        <v>1</v>
      </c>
      <c r="V3438" t="s">
        <v>1094</v>
      </c>
      <c r="W3438" t="s">
        <v>5108</v>
      </c>
      <c r="X3438" t="s">
        <v>14712</v>
      </c>
      <c r="Y3438">
        <v>23</v>
      </c>
      <c r="Z3438">
        <v>23</v>
      </c>
      <c r="AA3438">
        <v>2</v>
      </c>
      <c r="AB3438">
        <v>2</v>
      </c>
      <c r="AC3438">
        <v>41</v>
      </c>
    </row>
    <row r="3439" spans="1:29">
      <c r="A3439">
        <v>3960</v>
      </c>
      <c r="B3439" t="s">
        <v>805</v>
      </c>
      <c r="C3439" t="s">
        <v>5119</v>
      </c>
      <c r="J3439" t="s">
        <v>1436</v>
      </c>
      <c r="K3439">
        <v>0</v>
      </c>
      <c r="N3439" t="b">
        <v>1</v>
      </c>
      <c r="O3439" t="b">
        <v>0</v>
      </c>
      <c r="P3439" t="b">
        <v>0</v>
      </c>
      <c r="Q3439">
        <v>8</v>
      </c>
      <c r="R3439">
        <v>0</v>
      </c>
      <c r="S3439">
        <v>1</v>
      </c>
      <c r="T3439">
        <v>2</v>
      </c>
      <c r="U3439" t="b">
        <v>1</v>
      </c>
      <c r="V3439" t="s">
        <v>1094</v>
      </c>
      <c r="W3439" t="s">
        <v>5108</v>
      </c>
      <c r="X3439" t="s">
        <v>14713</v>
      </c>
      <c r="Y3439">
        <v>24</v>
      </c>
      <c r="Z3439">
        <v>24</v>
      </c>
      <c r="AA3439">
        <v>2</v>
      </c>
      <c r="AB3439">
        <v>2</v>
      </c>
      <c r="AC3439">
        <v>41</v>
      </c>
    </row>
    <row r="3440" spans="1:29">
      <c r="A3440">
        <v>3961</v>
      </c>
      <c r="B3440" t="s">
        <v>805</v>
      </c>
      <c r="C3440" t="s">
        <v>5120</v>
      </c>
      <c r="J3440" t="s">
        <v>1436</v>
      </c>
      <c r="K3440">
        <v>0</v>
      </c>
      <c r="N3440" t="b">
        <v>1</v>
      </c>
      <c r="O3440" t="b">
        <v>0</v>
      </c>
      <c r="P3440" t="b">
        <v>0</v>
      </c>
      <c r="Q3440">
        <v>8</v>
      </c>
      <c r="R3440">
        <v>0</v>
      </c>
      <c r="S3440">
        <v>1</v>
      </c>
      <c r="T3440">
        <v>2</v>
      </c>
      <c r="U3440" t="b">
        <v>1</v>
      </c>
      <c r="V3440" t="s">
        <v>1094</v>
      </c>
      <c r="W3440" t="s">
        <v>5108</v>
      </c>
      <c r="X3440" t="s">
        <v>14714</v>
      </c>
      <c r="Y3440">
        <v>25</v>
      </c>
      <c r="Z3440">
        <v>25</v>
      </c>
      <c r="AA3440">
        <v>2</v>
      </c>
      <c r="AB3440">
        <v>2</v>
      </c>
      <c r="AC3440">
        <v>41</v>
      </c>
    </row>
    <row r="3441" spans="1:29">
      <c r="A3441">
        <v>3962</v>
      </c>
      <c r="B3441" t="s">
        <v>805</v>
      </c>
      <c r="C3441" t="s">
        <v>5121</v>
      </c>
      <c r="J3441" t="s">
        <v>1436</v>
      </c>
      <c r="K3441">
        <v>0</v>
      </c>
      <c r="N3441" t="b">
        <v>1</v>
      </c>
      <c r="O3441" t="b">
        <v>0</v>
      </c>
      <c r="P3441" t="b">
        <v>0</v>
      </c>
      <c r="Q3441">
        <v>8</v>
      </c>
      <c r="R3441">
        <v>0</v>
      </c>
      <c r="S3441">
        <v>1</v>
      </c>
      <c r="T3441">
        <v>2</v>
      </c>
      <c r="U3441" t="b">
        <v>1</v>
      </c>
      <c r="V3441" t="s">
        <v>1094</v>
      </c>
      <c r="W3441" t="s">
        <v>5108</v>
      </c>
      <c r="X3441" t="s">
        <v>14715</v>
      </c>
      <c r="Y3441">
        <v>26</v>
      </c>
      <c r="Z3441">
        <v>26</v>
      </c>
      <c r="AA3441">
        <v>2</v>
      </c>
      <c r="AB3441">
        <v>2</v>
      </c>
      <c r="AC3441">
        <v>41</v>
      </c>
    </row>
    <row r="3442" spans="1:29">
      <c r="A3442">
        <v>3963</v>
      </c>
      <c r="B3442" t="s">
        <v>805</v>
      </c>
      <c r="C3442" t="s">
        <v>5122</v>
      </c>
      <c r="J3442" t="s">
        <v>1436</v>
      </c>
      <c r="K3442">
        <v>0</v>
      </c>
      <c r="N3442" t="b">
        <v>1</v>
      </c>
      <c r="O3442" t="b">
        <v>0</v>
      </c>
      <c r="P3442" t="b">
        <v>0</v>
      </c>
      <c r="Q3442">
        <v>8</v>
      </c>
      <c r="R3442">
        <v>0</v>
      </c>
      <c r="S3442">
        <v>1</v>
      </c>
      <c r="T3442">
        <v>2</v>
      </c>
      <c r="U3442" t="b">
        <v>1</v>
      </c>
      <c r="V3442" t="s">
        <v>1094</v>
      </c>
      <c r="W3442" t="s">
        <v>5108</v>
      </c>
      <c r="X3442" t="s">
        <v>15354</v>
      </c>
      <c r="Y3442">
        <v>27</v>
      </c>
      <c r="Z3442">
        <v>27</v>
      </c>
      <c r="AA3442">
        <v>2</v>
      </c>
      <c r="AB3442">
        <v>2</v>
      </c>
      <c r="AC3442">
        <v>41</v>
      </c>
    </row>
    <row r="3443" spans="1:29">
      <c r="A3443">
        <v>3964</v>
      </c>
      <c r="B3443" t="s">
        <v>805</v>
      </c>
      <c r="C3443" t="s">
        <v>5123</v>
      </c>
      <c r="J3443" t="s">
        <v>1436</v>
      </c>
      <c r="K3443">
        <v>0</v>
      </c>
      <c r="N3443" t="b">
        <v>1</v>
      </c>
      <c r="O3443" t="b">
        <v>0</v>
      </c>
      <c r="P3443" t="b">
        <v>0</v>
      </c>
      <c r="Q3443">
        <v>8</v>
      </c>
      <c r="R3443">
        <v>0</v>
      </c>
      <c r="S3443">
        <v>1</v>
      </c>
      <c r="T3443">
        <v>2</v>
      </c>
      <c r="U3443" t="b">
        <v>1</v>
      </c>
      <c r="V3443" t="s">
        <v>1094</v>
      </c>
      <c r="W3443" t="s">
        <v>5108</v>
      </c>
      <c r="X3443" t="s">
        <v>15356</v>
      </c>
      <c r="Y3443">
        <v>28</v>
      </c>
      <c r="Z3443">
        <v>28</v>
      </c>
      <c r="AA3443">
        <v>2</v>
      </c>
      <c r="AB3443">
        <v>2</v>
      </c>
      <c r="AC3443">
        <v>41</v>
      </c>
    </row>
    <row r="3444" spans="1:29">
      <c r="A3444">
        <v>3965</v>
      </c>
      <c r="B3444" t="s">
        <v>805</v>
      </c>
      <c r="C3444" t="s">
        <v>5124</v>
      </c>
      <c r="J3444" t="s">
        <v>1436</v>
      </c>
      <c r="K3444">
        <v>0</v>
      </c>
      <c r="N3444" t="b">
        <v>1</v>
      </c>
      <c r="O3444" t="b">
        <v>0</v>
      </c>
      <c r="P3444" t="b">
        <v>0</v>
      </c>
      <c r="Q3444">
        <v>8</v>
      </c>
      <c r="R3444">
        <v>0</v>
      </c>
      <c r="S3444">
        <v>1</v>
      </c>
      <c r="T3444">
        <v>2</v>
      </c>
      <c r="U3444" t="b">
        <v>1</v>
      </c>
      <c r="V3444" t="s">
        <v>1094</v>
      </c>
      <c r="W3444" t="s">
        <v>5108</v>
      </c>
      <c r="X3444" t="s">
        <v>15357</v>
      </c>
      <c r="Y3444">
        <v>29</v>
      </c>
      <c r="Z3444">
        <v>29</v>
      </c>
      <c r="AA3444">
        <v>2</v>
      </c>
      <c r="AB3444">
        <v>2</v>
      </c>
      <c r="AC3444">
        <v>41</v>
      </c>
    </row>
    <row r="3445" spans="1:29">
      <c r="A3445">
        <v>3966</v>
      </c>
      <c r="B3445" t="s">
        <v>805</v>
      </c>
      <c r="C3445" t="s">
        <v>5125</v>
      </c>
      <c r="J3445" t="s">
        <v>1436</v>
      </c>
      <c r="K3445">
        <v>0</v>
      </c>
      <c r="N3445" t="b">
        <v>1</v>
      </c>
      <c r="O3445" t="b">
        <v>0</v>
      </c>
      <c r="P3445" t="b">
        <v>0</v>
      </c>
      <c r="Q3445">
        <v>8</v>
      </c>
      <c r="R3445">
        <v>0</v>
      </c>
      <c r="S3445">
        <v>1</v>
      </c>
      <c r="T3445">
        <v>2</v>
      </c>
      <c r="U3445" t="b">
        <v>1</v>
      </c>
      <c r="V3445" t="s">
        <v>1094</v>
      </c>
      <c r="W3445" t="s">
        <v>5108</v>
      </c>
      <c r="X3445" t="s">
        <v>15394</v>
      </c>
      <c r="Y3445">
        <v>30</v>
      </c>
      <c r="Z3445">
        <v>30</v>
      </c>
      <c r="AA3445">
        <v>2</v>
      </c>
      <c r="AB3445">
        <v>2</v>
      </c>
      <c r="AC3445">
        <v>41</v>
      </c>
    </row>
    <row r="3446" spans="1:29">
      <c r="A3446">
        <v>3967</v>
      </c>
      <c r="B3446" t="s">
        <v>805</v>
      </c>
      <c r="C3446" t="s">
        <v>5126</v>
      </c>
      <c r="J3446" t="s">
        <v>1436</v>
      </c>
      <c r="K3446">
        <v>0</v>
      </c>
      <c r="N3446" t="b">
        <v>1</v>
      </c>
      <c r="O3446" t="b">
        <v>0</v>
      </c>
      <c r="P3446" t="b">
        <v>0</v>
      </c>
      <c r="Q3446">
        <v>8</v>
      </c>
      <c r="R3446">
        <v>0</v>
      </c>
      <c r="S3446">
        <v>1</v>
      </c>
      <c r="T3446">
        <v>2</v>
      </c>
      <c r="U3446" t="b">
        <v>1</v>
      </c>
      <c r="V3446" t="s">
        <v>1094</v>
      </c>
      <c r="W3446" t="s">
        <v>5108</v>
      </c>
      <c r="X3446" t="s">
        <v>15395</v>
      </c>
      <c r="Y3446">
        <v>31</v>
      </c>
      <c r="Z3446">
        <v>31</v>
      </c>
      <c r="AA3446">
        <v>2</v>
      </c>
      <c r="AB3446">
        <v>2</v>
      </c>
      <c r="AC3446">
        <v>41</v>
      </c>
    </row>
    <row r="3447" spans="1:29">
      <c r="A3447">
        <v>3968</v>
      </c>
      <c r="B3447" t="s">
        <v>805</v>
      </c>
      <c r="C3447" t="s">
        <v>5127</v>
      </c>
      <c r="J3447" t="s">
        <v>1436</v>
      </c>
      <c r="K3447">
        <v>0</v>
      </c>
      <c r="N3447" t="b">
        <v>1</v>
      </c>
      <c r="O3447" t="b">
        <v>0</v>
      </c>
      <c r="P3447" t="b">
        <v>0</v>
      </c>
      <c r="Q3447">
        <v>8</v>
      </c>
      <c r="R3447">
        <v>0</v>
      </c>
      <c r="S3447">
        <v>1</v>
      </c>
      <c r="T3447">
        <v>2</v>
      </c>
      <c r="U3447" t="b">
        <v>1</v>
      </c>
      <c r="V3447" t="s">
        <v>1094</v>
      </c>
      <c r="W3447" t="s">
        <v>5108</v>
      </c>
      <c r="X3447" t="s">
        <v>15396</v>
      </c>
      <c r="Y3447">
        <v>32</v>
      </c>
      <c r="Z3447">
        <v>32</v>
      </c>
      <c r="AA3447">
        <v>2</v>
      </c>
      <c r="AB3447">
        <v>2</v>
      </c>
      <c r="AC3447">
        <v>41</v>
      </c>
    </row>
    <row r="3448" spans="1:29">
      <c r="A3448">
        <v>3969</v>
      </c>
      <c r="B3448" t="s">
        <v>805</v>
      </c>
      <c r="C3448" t="s">
        <v>5128</v>
      </c>
      <c r="J3448" t="s">
        <v>1436</v>
      </c>
      <c r="K3448">
        <v>0</v>
      </c>
      <c r="N3448" t="b">
        <v>1</v>
      </c>
      <c r="O3448" t="b">
        <v>0</v>
      </c>
      <c r="P3448" t="b">
        <v>0</v>
      </c>
      <c r="Q3448">
        <v>8</v>
      </c>
      <c r="R3448">
        <v>0</v>
      </c>
      <c r="S3448">
        <v>1</v>
      </c>
      <c r="T3448">
        <v>2</v>
      </c>
      <c r="U3448" t="b">
        <v>1</v>
      </c>
      <c r="V3448" t="s">
        <v>1094</v>
      </c>
      <c r="W3448" t="s">
        <v>5108</v>
      </c>
      <c r="X3448" t="s">
        <v>15398</v>
      </c>
      <c r="Y3448">
        <v>33</v>
      </c>
      <c r="Z3448">
        <v>33</v>
      </c>
      <c r="AA3448">
        <v>2</v>
      </c>
      <c r="AB3448">
        <v>2</v>
      </c>
      <c r="AC3448">
        <v>41</v>
      </c>
    </row>
    <row r="3449" spans="1:29">
      <c r="A3449">
        <v>3970</v>
      </c>
      <c r="B3449" t="s">
        <v>805</v>
      </c>
      <c r="C3449" t="s">
        <v>5129</v>
      </c>
      <c r="J3449" t="s">
        <v>1436</v>
      </c>
      <c r="K3449">
        <v>0</v>
      </c>
      <c r="N3449" t="b">
        <v>1</v>
      </c>
      <c r="O3449" t="b">
        <v>0</v>
      </c>
      <c r="P3449" t="b">
        <v>0</v>
      </c>
      <c r="Q3449">
        <v>8</v>
      </c>
      <c r="R3449">
        <v>0</v>
      </c>
      <c r="S3449">
        <v>1</v>
      </c>
      <c r="T3449">
        <v>2</v>
      </c>
      <c r="U3449" t="b">
        <v>1</v>
      </c>
      <c r="V3449" t="s">
        <v>1094</v>
      </c>
      <c r="W3449" t="s">
        <v>5108</v>
      </c>
      <c r="X3449" t="s">
        <v>15400</v>
      </c>
      <c r="Y3449">
        <v>34</v>
      </c>
      <c r="Z3449">
        <v>34</v>
      </c>
      <c r="AA3449">
        <v>2</v>
      </c>
      <c r="AB3449">
        <v>2</v>
      </c>
      <c r="AC3449">
        <v>41</v>
      </c>
    </row>
    <row r="3450" spans="1:29">
      <c r="A3450">
        <v>3971</v>
      </c>
      <c r="B3450" t="s">
        <v>805</v>
      </c>
      <c r="C3450" t="s">
        <v>5130</v>
      </c>
      <c r="J3450" t="s">
        <v>1436</v>
      </c>
      <c r="K3450">
        <v>0</v>
      </c>
      <c r="N3450" t="b">
        <v>1</v>
      </c>
      <c r="O3450" t="b">
        <v>0</v>
      </c>
      <c r="P3450" t="b">
        <v>0</v>
      </c>
      <c r="Q3450">
        <v>8</v>
      </c>
      <c r="R3450">
        <v>0</v>
      </c>
      <c r="S3450">
        <v>1</v>
      </c>
      <c r="T3450">
        <v>2</v>
      </c>
      <c r="U3450" t="b">
        <v>1</v>
      </c>
      <c r="V3450" t="s">
        <v>1094</v>
      </c>
      <c r="W3450" t="s">
        <v>5108</v>
      </c>
      <c r="X3450" t="s">
        <v>15401</v>
      </c>
      <c r="Y3450">
        <v>35</v>
      </c>
      <c r="Z3450">
        <v>35</v>
      </c>
      <c r="AA3450">
        <v>2</v>
      </c>
      <c r="AB3450">
        <v>2</v>
      </c>
      <c r="AC3450">
        <v>41</v>
      </c>
    </row>
    <row r="3451" spans="1:29">
      <c r="A3451">
        <v>3972</v>
      </c>
      <c r="B3451" t="s">
        <v>805</v>
      </c>
      <c r="C3451" t="s">
        <v>5131</v>
      </c>
      <c r="J3451" t="s">
        <v>1436</v>
      </c>
      <c r="K3451">
        <v>0</v>
      </c>
      <c r="N3451" t="b">
        <v>1</v>
      </c>
      <c r="O3451" t="b">
        <v>0</v>
      </c>
      <c r="P3451" t="b">
        <v>0</v>
      </c>
      <c r="Q3451">
        <v>8</v>
      </c>
      <c r="R3451">
        <v>0</v>
      </c>
      <c r="S3451">
        <v>1</v>
      </c>
      <c r="T3451">
        <v>2</v>
      </c>
      <c r="U3451" t="b">
        <v>1</v>
      </c>
      <c r="V3451" t="s">
        <v>1094</v>
      </c>
      <c r="W3451" t="s">
        <v>5108</v>
      </c>
      <c r="X3451" t="s">
        <v>15402</v>
      </c>
      <c r="Y3451">
        <v>36</v>
      </c>
      <c r="Z3451">
        <v>36</v>
      </c>
      <c r="AA3451">
        <v>2</v>
      </c>
      <c r="AB3451">
        <v>2</v>
      </c>
      <c r="AC3451">
        <v>41</v>
      </c>
    </row>
    <row r="3452" spans="1:29">
      <c r="A3452">
        <v>3973</v>
      </c>
      <c r="B3452" t="s">
        <v>805</v>
      </c>
      <c r="C3452" t="s">
        <v>5132</v>
      </c>
      <c r="J3452" t="s">
        <v>1436</v>
      </c>
      <c r="K3452">
        <v>0</v>
      </c>
      <c r="N3452" t="b">
        <v>1</v>
      </c>
      <c r="O3452" t="b">
        <v>0</v>
      </c>
      <c r="P3452" t="b">
        <v>0</v>
      </c>
      <c r="Q3452">
        <v>8</v>
      </c>
      <c r="R3452">
        <v>0</v>
      </c>
      <c r="S3452">
        <v>1</v>
      </c>
      <c r="T3452">
        <v>2</v>
      </c>
      <c r="U3452" t="b">
        <v>1</v>
      </c>
      <c r="V3452" t="s">
        <v>1094</v>
      </c>
      <c r="W3452" t="s">
        <v>5108</v>
      </c>
      <c r="X3452" t="s">
        <v>15403</v>
      </c>
      <c r="Y3452">
        <v>37</v>
      </c>
      <c r="Z3452">
        <v>37</v>
      </c>
      <c r="AA3452">
        <v>2</v>
      </c>
      <c r="AB3452">
        <v>2</v>
      </c>
      <c r="AC3452">
        <v>41</v>
      </c>
    </row>
    <row r="3453" spans="1:29">
      <c r="A3453">
        <v>3974</v>
      </c>
      <c r="B3453" t="s">
        <v>805</v>
      </c>
      <c r="C3453" t="s">
        <v>5133</v>
      </c>
      <c r="J3453" t="s">
        <v>1436</v>
      </c>
      <c r="K3453">
        <v>0</v>
      </c>
      <c r="N3453" t="b">
        <v>1</v>
      </c>
      <c r="O3453" t="b">
        <v>0</v>
      </c>
      <c r="P3453" t="b">
        <v>0</v>
      </c>
      <c r="Q3453">
        <v>8</v>
      </c>
      <c r="R3453">
        <v>0</v>
      </c>
      <c r="S3453">
        <v>1</v>
      </c>
      <c r="T3453">
        <v>2</v>
      </c>
      <c r="U3453" t="b">
        <v>1</v>
      </c>
      <c r="V3453" t="s">
        <v>1094</v>
      </c>
      <c r="W3453" t="s">
        <v>5108</v>
      </c>
      <c r="X3453" t="s">
        <v>14685</v>
      </c>
      <c r="Y3453">
        <v>18</v>
      </c>
      <c r="Z3453">
        <v>18</v>
      </c>
      <c r="AA3453">
        <v>3</v>
      </c>
      <c r="AB3453">
        <v>3</v>
      </c>
      <c r="AC3453">
        <v>41</v>
      </c>
    </row>
    <row r="3454" spans="1:29">
      <c r="A3454">
        <v>3975</v>
      </c>
      <c r="B3454" t="s">
        <v>805</v>
      </c>
      <c r="C3454" t="s">
        <v>5134</v>
      </c>
      <c r="J3454" t="s">
        <v>1436</v>
      </c>
      <c r="K3454">
        <v>0</v>
      </c>
      <c r="N3454" t="b">
        <v>1</v>
      </c>
      <c r="O3454" t="b">
        <v>0</v>
      </c>
      <c r="P3454" t="b">
        <v>0</v>
      </c>
      <c r="Q3454">
        <v>8</v>
      </c>
      <c r="R3454">
        <v>0</v>
      </c>
      <c r="S3454">
        <v>1</v>
      </c>
      <c r="T3454">
        <v>2</v>
      </c>
      <c r="U3454" t="b">
        <v>1</v>
      </c>
      <c r="V3454" t="s">
        <v>1094</v>
      </c>
      <c r="W3454" t="s">
        <v>5108</v>
      </c>
      <c r="X3454" t="s">
        <v>14529</v>
      </c>
      <c r="Y3454">
        <v>19</v>
      </c>
      <c r="Z3454">
        <v>19</v>
      </c>
      <c r="AA3454">
        <v>3</v>
      </c>
      <c r="AB3454">
        <v>3</v>
      </c>
      <c r="AC3454">
        <v>41</v>
      </c>
    </row>
    <row r="3455" spans="1:29">
      <c r="A3455">
        <v>3976</v>
      </c>
      <c r="B3455" t="s">
        <v>805</v>
      </c>
      <c r="C3455" t="s">
        <v>5135</v>
      </c>
      <c r="J3455" t="s">
        <v>1436</v>
      </c>
      <c r="K3455">
        <v>0</v>
      </c>
      <c r="N3455" t="b">
        <v>1</v>
      </c>
      <c r="O3455" t="b">
        <v>0</v>
      </c>
      <c r="P3455" t="b">
        <v>0</v>
      </c>
      <c r="Q3455">
        <v>8</v>
      </c>
      <c r="R3455">
        <v>0</v>
      </c>
      <c r="S3455">
        <v>1</v>
      </c>
      <c r="T3455">
        <v>2</v>
      </c>
      <c r="U3455" t="b">
        <v>1</v>
      </c>
      <c r="V3455" t="s">
        <v>1094</v>
      </c>
      <c r="W3455" t="s">
        <v>5108</v>
      </c>
      <c r="X3455" t="s">
        <v>14530</v>
      </c>
      <c r="Y3455">
        <v>20</v>
      </c>
      <c r="Z3455">
        <v>20</v>
      </c>
      <c r="AA3455">
        <v>3</v>
      </c>
      <c r="AB3455">
        <v>3</v>
      </c>
      <c r="AC3455">
        <v>41</v>
      </c>
    </row>
    <row r="3456" spans="1:29">
      <c r="A3456">
        <v>3977</v>
      </c>
      <c r="B3456" t="s">
        <v>805</v>
      </c>
      <c r="C3456" t="s">
        <v>5136</v>
      </c>
      <c r="J3456" t="s">
        <v>1436</v>
      </c>
      <c r="K3456">
        <v>0</v>
      </c>
      <c r="N3456" t="b">
        <v>1</v>
      </c>
      <c r="O3456" t="b">
        <v>0</v>
      </c>
      <c r="P3456" t="b">
        <v>0</v>
      </c>
      <c r="Q3456">
        <v>8</v>
      </c>
      <c r="R3456">
        <v>0</v>
      </c>
      <c r="S3456">
        <v>1</v>
      </c>
      <c r="T3456">
        <v>2</v>
      </c>
      <c r="U3456" t="b">
        <v>1</v>
      </c>
      <c r="V3456" t="s">
        <v>1094</v>
      </c>
      <c r="W3456" t="s">
        <v>5108</v>
      </c>
      <c r="X3456" t="s">
        <v>14692</v>
      </c>
      <c r="Y3456">
        <v>21</v>
      </c>
      <c r="Z3456">
        <v>21</v>
      </c>
      <c r="AA3456">
        <v>3</v>
      </c>
      <c r="AB3456">
        <v>3</v>
      </c>
      <c r="AC3456">
        <v>41</v>
      </c>
    </row>
    <row r="3457" spans="1:29">
      <c r="A3457">
        <v>3978</v>
      </c>
      <c r="B3457" t="s">
        <v>805</v>
      </c>
      <c r="C3457" t="s">
        <v>5137</v>
      </c>
      <c r="J3457" t="s">
        <v>1436</v>
      </c>
      <c r="K3457">
        <v>0</v>
      </c>
      <c r="N3457" t="b">
        <v>1</v>
      </c>
      <c r="O3457" t="b">
        <v>0</v>
      </c>
      <c r="P3457" t="b">
        <v>0</v>
      </c>
      <c r="Q3457">
        <v>8</v>
      </c>
      <c r="R3457">
        <v>0</v>
      </c>
      <c r="S3457">
        <v>1</v>
      </c>
      <c r="T3457">
        <v>2</v>
      </c>
      <c r="U3457" t="b">
        <v>1</v>
      </c>
      <c r="V3457" t="s">
        <v>1094</v>
      </c>
      <c r="W3457" t="s">
        <v>5108</v>
      </c>
      <c r="X3457" t="s">
        <v>14472</v>
      </c>
      <c r="Y3457">
        <v>22</v>
      </c>
      <c r="Z3457">
        <v>22</v>
      </c>
      <c r="AA3457">
        <v>3</v>
      </c>
      <c r="AB3457">
        <v>3</v>
      </c>
      <c r="AC3457">
        <v>41</v>
      </c>
    </row>
    <row r="3458" spans="1:29">
      <c r="A3458">
        <v>3979</v>
      </c>
      <c r="B3458" t="s">
        <v>805</v>
      </c>
      <c r="C3458" t="s">
        <v>5138</v>
      </c>
      <c r="J3458" t="s">
        <v>1436</v>
      </c>
      <c r="K3458">
        <v>0</v>
      </c>
      <c r="N3458" t="b">
        <v>1</v>
      </c>
      <c r="O3458" t="b">
        <v>0</v>
      </c>
      <c r="P3458" t="b">
        <v>0</v>
      </c>
      <c r="Q3458">
        <v>8</v>
      </c>
      <c r="R3458">
        <v>0</v>
      </c>
      <c r="S3458">
        <v>1</v>
      </c>
      <c r="T3458">
        <v>2</v>
      </c>
      <c r="U3458" t="b">
        <v>1</v>
      </c>
      <c r="V3458" t="s">
        <v>1094</v>
      </c>
      <c r="W3458" t="s">
        <v>5108</v>
      </c>
      <c r="X3458" t="s">
        <v>14695</v>
      </c>
      <c r="Y3458">
        <v>23</v>
      </c>
      <c r="Z3458">
        <v>23</v>
      </c>
      <c r="AA3458">
        <v>3</v>
      </c>
      <c r="AB3458">
        <v>3</v>
      </c>
      <c r="AC3458">
        <v>41</v>
      </c>
    </row>
    <row r="3459" spans="1:29">
      <c r="A3459">
        <v>3980</v>
      </c>
      <c r="B3459" t="s">
        <v>805</v>
      </c>
      <c r="C3459" t="s">
        <v>5139</v>
      </c>
      <c r="J3459" t="s">
        <v>1436</v>
      </c>
      <c r="K3459">
        <v>0</v>
      </c>
      <c r="N3459" t="b">
        <v>1</v>
      </c>
      <c r="O3459" t="b">
        <v>0</v>
      </c>
      <c r="P3459" t="b">
        <v>0</v>
      </c>
      <c r="Q3459">
        <v>8</v>
      </c>
      <c r="R3459">
        <v>0</v>
      </c>
      <c r="S3459">
        <v>1</v>
      </c>
      <c r="T3459">
        <v>2</v>
      </c>
      <c r="U3459" t="b">
        <v>1</v>
      </c>
      <c r="V3459" t="s">
        <v>1094</v>
      </c>
      <c r="W3459" t="s">
        <v>5108</v>
      </c>
      <c r="X3459" t="s">
        <v>14697</v>
      </c>
      <c r="Y3459">
        <v>24</v>
      </c>
      <c r="Z3459">
        <v>24</v>
      </c>
      <c r="AA3459">
        <v>3</v>
      </c>
      <c r="AB3459">
        <v>3</v>
      </c>
      <c r="AC3459">
        <v>41</v>
      </c>
    </row>
    <row r="3460" spans="1:29">
      <c r="A3460">
        <v>3981</v>
      </c>
      <c r="B3460" t="s">
        <v>805</v>
      </c>
      <c r="C3460" t="s">
        <v>5140</v>
      </c>
      <c r="J3460" t="s">
        <v>1436</v>
      </c>
      <c r="K3460">
        <v>0</v>
      </c>
      <c r="N3460" t="b">
        <v>1</v>
      </c>
      <c r="O3460" t="b">
        <v>0</v>
      </c>
      <c r="P3460" t="b">
        <v>0</v>
      </c>
      <c r="Q3460">
        <v>8</v>
      </c>
      <c r="R3460">
        <v>0</v>
      </c>
      <c r="S3460">
        <v>1</v>
      </c>
      <c r="T3460">
        <v>2</v>
      </c>
      <c r="U3460" t="b">
        <v>1</v>
      </c>
      <c r="V3460" t="s">
        <v>1094</v>
      </c>
      <c r="W3460" t="s">
        <v>5108</v>
      </c>
      <c r="X3460" t="s">
        <v>14699</v>
      </c>
      <c r="Y3460">
        <v>25</v>
      </c>
      <c r="Z3460">
        <v>25</v>
      </c>
      <c r="AA3460">
        <v>3</v>
      </c>
      <c r="AB3460">
        <v>3</v>
      </c>
      <c r="AC3460">
        <v>41</v>
      </c>
    </row>
    <row r="3461" spans="1:29">
      <c r="A3461">
        <v>3982</v>
      </c>
      <c r="B3461" t="s">
        <v>805</v>
      </c>
      <c r="C3461" t="s">
        <v>5141</v>
      </c>
      <c r="J3461" t="s">
        <v>1436</v>
      </c>
      <c r="K3461">
        <v>0</v>
      </c>
      <c r="N3461" t="b">
        <v>1</v>
      </c>
      <c r="O3461" t="b">
        <v>0</v>
      </c>
      <c r="P3461" t="b">
        <v>0</v>
      </c>
      <c r="Q3461">
        <v>8</v>
      </c>
      <c r="R3461">
        <v>0</v>
      </c>
      <c r="S3461">
        <v>1</v>
      </c>
      <c r="T3461">
        <v>2</v>
      </c>
      <c r="U3461" t="b">
        <v>1</v>
      </c>
      <c r="V3461" t="s">
        <v>1094</v>
      </c>
      <c r="W3461" t="s">
        <v>5108</v>
      </c>
      <c r="X3461" t="s">
        <v>14702</v>
      </c>
      <c r="Y3461">
        <v>26</v>
      </c>
      <c r="Z3461">
        <v>26</v>
      </c>
      <c r="AA3461">
        <v>3</v>
      </c>
      <c r="AB3461">
        <v>3</v>
      </c>
      <c r="AC3461">
        <v>41</v>
      </c>
    </row>
    <row r="3462" spans="1:29">
      <c r="A3462">
        <v>3983</v>
      </c>
      <c r="B3462" t="s">
        <v>805</v>
      </c>
      <c r="C3462" t="s">
        <v>5142</v>
      </c>
      <c r="J3462" t="s">
        <v>1436</v>
      </c>
      <c r="K3462">
        <v>0</v>
      </c>
      <c r="N3462" t="b">
        <v>1</v>
      </c>
      <c r="O3462" t="b">
        <v>0</v>
      </c>
      <c r="P3462" t="b">
        <v>0</v>
      </c>
      <c r="Q3462">
        <v>8</v>
      </c>
      <c r="R3462">
        <v>0</v>
      </c>
      <c r="S3462">
        <v>1</v>
      </c>
      <c r="T3462">
        <v>2</v>
      </c>
      <c r="U3462" t="b">
        <v>1</v>
      </c>
      <c r="V3462" t="s">
        <v>1094</v>
      </c>
      <c r="W3462" t="s">
        <v>5108</v>
      </c>
      <c r="X3462" t="s">
        <v>15355</v>
      </c>
      <c r="Y3462">
        <v>27</v>
      </c>
      <c r="Z3462">
        <v>27</v>
      </c>
      <c r="AA3462">
        <v>3</v>
      </c>
      <c r="AB3462">
        <v>3</v>
      </c>
      <c r="AC3462">
        <v>41</v>
      </c>
    </row>
    <row r="3463" spans="1:29">
      <c r="A3463">
        <v>3984</v>
      </c>
      <c r="B3463" t="s">
        <v>805</v>
      </c>
      <c r="C3463" t="s">
        <v>5143</v>
      </c>
      <c r="J3463" t="s">
        <v>1436</v>
      </c>
      <c r="K3463">
        <v>0</v>
      </c>
      <c r="N3463" t="b">
        <v>1</v>
      </c>
      <c r="O3463" t="b">
        <v>0</v>
      </c>
      <c r="P3463" t="b">
        <v>0</v>
      </c>
      <c r="Q3463">
        <v>8</v>
      </c>
      <c r="R3463">
        <v>0</v>
      </c>
      <c r="S3463">
        <v>1</v>
      </c>
      <c r="T3463">
        <v>2</v>
      </c>
      <c r="U3463" t="b">
        <v>1</v>
      </c>
      <c r="V3463" t="s">
        <v>1094</v>
      </c>
      <c r="W3463" t="s">
        <v>5108</v>
      </c>
      <c r="X3463" t="s">
        <v>14728</v>
      </c>
      <c r="Y3463">
        <v>28</v>
      </c>
      <c r="Z3463">
        <v>28</v>
      </c>
      <c r="AA3463">
        <v>3</v>
      </c>
      <c r="AB3463">
        <v>3</v>
      </c>
      <c r="AC3463">
        <v>41</v>
      </c>
    </row>
    <row r="3464" spans="1:29">
      <c r="A3464">
        <v>3985</v>
      </c>
      <c r="B3464" t="s">
        <v>805</v>
      </c>
      <c r="C3464" t="s">
        <v>5144</v>
      </c>
      <c r="J3464" t="s">
        <v>1436</v>
      </c>
      <c r="K3464">
        <v>0</v>
      </c>
      <c r="N3464" t="b">
        <v>1</v>
      </c>
      <c r="O3464" t="b">
        <v>0</v>
      </c>
      <c r="P3464" t="b">
        <v>0</v>
      </c>
      <c r="Q3464">
        <v>8</v>
      </c>
      <c r="R3464">
        <v>0</v>
      </c>
      <c r="S3464">
        <v>1</v>
      </c>
      <c r="T3464">
        <v>2</v>
      </c>
      <c r="U3464" t="b">
        <v>1</v>
      </c>
      <c r="V3464" t="s">
        <v>1094</v>
      </c>
      <c r="W3464" t="s">
        <v>5108</v>
      </c>
      <c r="X3464" t="s">
        <v>14540</v>
      </c>
      <c r="Y3464">
        <v>29</v>
      </c>
      <c r="Z3464">
        <v>29</v>
      </c>
      <c r="AA3464">
        <v>3</v>
      </c>
      <c r="AB3464">
        <v>3</v>
      </c>
      <c r="AC3464">
        <v>41</v>
      </c>
    </row>
    <row r="3465" spans="1:29">
      <c r="A3465">
        <v>3986</v>
      </c>
      <c r="B3465" t="s">
        <v>805</v>
      </c>
      <c r="C3465" t="s">
        <v>5145</v>
      </c>
      <c r="J3465" t="s">
        <v>1436</v>
      </c>
      <c r="K3465">
        <v>0</v>
      </c>
      <c r="N3465" t="b">
        <v>1</v>
      </c>
      <c r="O3465" t="b">
        <v>0</v>
      </c>
      <c r="P3465" t="b">
        <v>0</v>
      </c>
      <c r="Q3465">
        <v>8</v>
      </c>
      <c r="R3465">
        <v>0</v>
      </c>
      <c r="S3465">
        <v>1</v>
      </c>
      <c r="T3465">
        <v>2</v>
      </c>
      <c r="U3465" t="b">
        <v>1</v>
      </c>
      <c r="V3465" t="s">
        <v>1094</v>
      </c>
      <c r="W3465" t="s">
        <v>5108</v>
      </c>
      <c r="X3465" t="s">
        <v>14541</v>
      </c>
      <c r="Y3465">
        <v>30</v>
      </c>
      <c r="Z3465">
        <v>30</v>
      </c>
      <c r="AA3465">
        <v>3</v>
      </c>
      <c r="AB3465">
        <v>3</v>
      </c>
      <c r="AC3465">
        <v>41</v>
      </c>
    </row>
    <row r="3466" spans="1:29">
      <c r="A3466">
        <v>3987</v>
      </c>
      <c r="B3466" t="s">
        <v>805</v>
      </c>
      <c r="C3466" t="s">
        <v>5146</v>
      </c>
      <c r="J3466" t="s">
        <v>1436</v>
      </c>
      <c r="K3466">
        <v>0</v>
      </c>
      <c r="N3466" t="b">
        <v>1</v>
      </c>
      <c r="O3466" t="b">
        <v>0</v>
      </c>
      <c r="P3466" t="b">
        <v>0</v>
      </c>
      <c r="Q3466">
        <v>8</v>
      </c>
      <c r="R3466">
        <v>0</v>
      </c>
      <c r="S3466">
        <v>1</v>
      </c>
      <c r="T3466">
        <v>2</v>
      </c>
      <c r="U3466" t="b">
        <v>1</v>
      </c>
      <c r="V3466" t="s">
        <v>1094</v>
      </c>
      <c r="W3466" t="s">
        <v>5108</v>
      </c>
      <c r="X3466" t="s">
        <v>14542</v>
      </c>
      <c r="Y3466">
        <v>31</v>
      </c>
      <c r="Z3466">
        <v>31</v>
      </c>
      <c r="AA3466">
        <v>3</v>
      </c>
      <c r="AB3466">
        <v>3</v>
      </c>
      <c r="AC3466">
        <v>41</v>
      </c>
    </row>
    <row r="3467" spans="1:29">
      <c r="A3467">
        <v>3988</v>
      </c>
      <c r="B3467" t="s">
        <v>805</v>
      </c>
      <c r="C3467" t="s">
        <v>5147</v>
      </c>
      <c r="J3467" t="s">
        <v>1436</v>
      </c>
      <c r="K3467">
        <v>0</v>
      </c>
      <c r="N3467" t="b">
        <v>1</v>
      </c>
      <c r="O3467" t="b">
        <v>0</v>
      </c>
      <c r="P3467" t="b">
        <v>0</v>
      </c>
      <c r="Q3467">
        <v>8</v>
      </c>
      <c r="R3467">
        <v>0</v>
      </c>
      <c r="S3467">
        <v>1</v>
      </c>
      <c r="T3467">
        <v>2</v>
      </c>
      <c r="U3467" t="b">
        <v>1</v>
      </c>
      <c r="V3467" t="s">
        <v>1094</v>
      </c>
      <c r="W3467" t="s">
        <v>5108</v>
      </c>
      <c r="X3467" t="s">
        <v>15397</v>
      </c>
      <c r="Y3467">
        <v>32</v>
      </c>
      <c r="Z3467">
        <v>32</v>
      </c>
      <c r="AA3467">
        <v>3</v>
      </c>
      <c r="AB3467">
        <v>3</v>
      </c>
      <c r="AC3467">
        <v>41</v>
      </c>
    </row>
    <row r="3468" spans="1:29">
      <c r="A3468">
        <v>3989</v>
      </c>
      <c r="B3468" t="s">
        <v>805</v>
      </c>
      <c r="C3468" t="s">
        <v>5148</v>
      </c>
      <c r="J3468" t="s">
        <v>1436</v>
      </c>
      <c r="K3468">
        <v>0</v>
      </c>
      <c r="N3468" t="b">
        <v>1</v>
      </c>
      <c r="O3468" t="b">
        <v>0</v>
      </c>
      <c r="P3468" t="b">
        <v>0</v>
      </c>
      <c r="Q3468">
        <v>8</v>
      </c>
      <c r="R3468">
        <v>0</v>
      </c>
      <c r="S3468">
        <v>1</v>
      </c>
      <c r="T3468">
        <v>2</v>
      </c>
      <c r="U3468" t="b">
        <v>1</v>
      </c>
      <c r="V3468" t="s">
        <v>1094</v>
      </c>
      <c r="W3468" t="s">
        <v>5108</v>
      </c>
      <c r="X3468" t="s">
        <v>15399</v>
      </c>
      <c r="Y3468">
        <v>33</v>
      </c>
      <c r="Z3468">
        <v>33</v>
      </c>
      <c r="AA3468">
        <v>3</v>
      </c>
      <c r="AB3468">
        <v>3</v>
      </c>
      <c r="AC3468">
        <v>41</v>
      </c>
    </row>
    <row r="3469" spans="1:29">
      <c r="A3469">
        <v>3990</v>
      </c>
      <c r="B3469" t="s">
        <v>805</v>
      </c>
      <c r="C3469" t="s">
        <v>5149</v>
      </c>
      <c r="J3469" t="s">
        <v>1436</v>
      </c>
      <c r="K3469">
        <v>0</v>
      </c>
      <c r="N3469" t="b">
        <v>1</v>
      </c>
      <c r="O3469" t="b">
        <v>0</v>
      </c>
      <c r="P3469" t="b">
        <v>0</v>
      </c>
      <c r="Q3469">
        <v>8</v>
      </c>
      <c r="R3469">
        <v>0</v>
      </c>
      <c r="S3469">
        <v>1</v>
      </c>
      <c r="T3469">
        <v>2</v>
      </c>
      <c r="U3469" t="b">
        <v>1</v>
      </c>
      <c r="V3469" t="s">
        <v>1094</v>
      </c>
      <c r="W3469" t="s">
        <v>5108</v>
      </c>
      <c r="X3469" t="s">
        <v>14546</v>
      </c>
      <c r="Y3469">
        <v>34</v>
      </c>
      <c r="Z3469">
        <v>34</v>
      </c>
      <c r="AA3469">
        <v>3</v>
      </c>
      <c r="AB3469">
        <v>3</v>
      </c>
      <c r="AC3469">
        <v>41</v>
      </c>
    </row>
    <row r="3470" spans="1:29">
      <c r="A3470">
        <v>3991</v>
      </c>
      <c r="B3470" t="s">
        <v>805</v>
      </c>
      <c r="C3470" t="s">
        <v>5150</v>
      </c>
      <c r="J3470" t="s">
        <v>1436</v>
      </c>
      <c r="K3470">
        <v>0</v>
      </c>
      <c r="N3470" t="b">
        <v>1</v>
      </c>
      <c r="O3470" t="b">
        <v>0</v>
      </c>
      <c r="P3470" t="b">
        <v>0</v>
      </c>
      <c r="Q3470">
        <v>8</v>
      </c>
      <c r="R3470">
        <v>0</v>
      </c>
      <c r="S3470">
        <v>1</v>
      </c>
      <c r="T3470">
        <v>2</v>
      </c>
      <c r="U3470" t="b">
        <v>1</v>
      </c>
      <c r="V3470" t="s">
        <v>1094</v>
      </c>
      <c r="W3470" t="s">
        <v>5108</v>
      </c>
      <c r="X3470" t="s">
        <v>14547</v>
      </c>
      <c r="Y3470">
        <v>35</v>
      </c>
      <c r="Z3470">
        <v>35</v>
      </c>
      <c r="AA3470">
        <v>3</v>
      </c>
      <c r="AB3470">
        <v>3</v>
      </c>
      <c r="AC3470">
        <v>41</v>
      </c>
    </row>
    <row r="3471" spans="1:29">
      <c r="A3471">
        <v>3992</v>
      </c>
      <c r="B3471" t="s">
        <v>805</v>
      </c>
      <c r="C3471" t="s">
        <v>5151</v>
      </c>
      <c r="J3471" t="s">
        <v>1436</v>
      </c>
      <c r="K3471">
        <v>0</v>
      </c>
      <c r="N3471" t="b">
        <v>1</v>
      </c>
      <c r="O3471" t="b">
        <v>0</v>
      </c>
      <c r="P3471" t="b">
        <v>0</v>
      </c>
      <c r="Q3471">
        <v>8</v>
      </c>
      <c r="R3471">
        <v>0</v>
      </c>
      <c r="S3471">
        <v>1</v>
      </c>
      <c r="T3471">
        <v>2</v>
      </c>
      <c r="U3471" t="b">
        <v>1</v>
      </c>
      <c r="V3471" t="s">
        <v>1094</v>
      </c>
      <c r="W3471" t="s">
        <v>5108</v>
      </c>
      <c r="X3471" t="s">
        <v>14548</v>
      </c>
      <c r="Y3471">
        <v>36</v>
      </c>
      <c r="Z3471">
        <v>36</v>
      </c>
      <c r="AA3471">
        <v>3</v>
      </c>
      <c r="AB3471">
        <v>3</v>
      </c>
      <c r="AC3471">
        <v>41</v>
      </c>
    </row>
    <row r="3472" spans="1:29">
      <c r="A3472">
        <v>3993</v>
      </c>
      <c r="B3472" t="s">
        <v>805</v>
      </c>
      <c r="C3472" t="s">
        <v>5152</v>
      </c>
      <c r="J3472" t="s">
        <v>1436</v>
      </c>
      <c r="K3472">
        <v>0</v>
      </c>
      <c r="N3472" t="b">
        <v>1</v>
      </c>
      <c r="O3472" t="b">
        <v>0</v>
      </c>
      <c r="P3472" t="b">
        <v>0</v>
      </c>
      <c r="Q3472">
        <v>8</v>
      </c>
      <c r="R3472">
        <v>0</v>
      </c>
      <c r="S3472">
        <v>1</v>
      </c>
      <c r="T3472">
        <v>2</v>
      </c>
      <c r="U3472" t="b">
        <v>1</v>
      </c>
      <c r="V3472" t="s">
        <v>1094</v>
      </c>
      <c r="W3472" t="s">
        <v>5108</v>
      </c>
      <c r="X3472" t="s">
        <v>14549</v>
      </c>
      <c r="Y3472">
        <v>37</v>
      </c>
      <c r="Z3472">
        <v>37</v>
      </c>
      <c r="AA3472">
        <v>3</v>
      </c>
      <c r="AB3472">
        <v>3</v>
      </c>
      <c r="AC3472">
        <v>41</v>
      </c>
    </row>
    <row r="3473" spans="1:29">
      <c r="A3473">
        <v>3994</v>
      </c>
      <c r="B3473" t="s">
        <v>805</v>
      </c>
      <c r="C3473" t="s">
        <v>5153</v>
      </c>
      <c r="J3473" t="s">
        <v>1436</v>
      </c>
      <c r="K3473">
        <v>0</v>
      </c>
      <c r="N3473" t="b">
        <v>0</v>
      </c>
      <c r="O3473" t="b">
        <v>0</v>
      </c>
      <c r="P3473" t="b">
        <v>1</v>
      </c>
      <c r="Q3473">
        <v>8</v>
      </c>
      <c r="R3473">
        <v>0</v>
      </c>
      <c r="S3473">
        <v>1</v>
      </c>
      <c r="T3473">
        <v>2</v>
      </c>
      <c r="U3473" t="b">
        <v>1</v>
      </c>
      <c r="V3473" t="s">
        <v>1094</v>
      </c>
      <c r="W3473" t="s">
        <v>5108</v>
      </c>
      <c r="X3473" t="s">
        <v>14682</v>
      </c>
      <c r="Y3473">
        <v>16</v>
      </c>
      <c r="Z3473">
        <v>16</v>
      </c>
      <c r="AA3473">
        <v>3</v>
      </c>
      <c r="AB3473">
        <v>3</v>
      </c>
      <c r="AC3473">
        <v>41</v>
      </c>
    </row>
    <row r="3474" spans="1:29">
      <c r="A3474">
        <v>3995</v>
      </c>
      <c r="B3474" t="s">
        <v>805</v>
      </c>
      <c r="C3474" t="s">
        <v>5154</v>
      </c>
      <c r="J3474" t="s">
        <v>1436</v>
      </c>
      <c r="K3474">
        <v>0</v>
      </c>
      <c r="N3474" t="b">
        <v>0</v>
      </c>
      <c r="O3474" t="b">
        <v>0</v>
      </c>
      <c r="P3474" t="b">
        <v>1</v>
      </c>
      <c r="Q3474">
        <v>8</v>
      </c>
      <c r="R3474">
        <v>0</v>
      </c>
      <c r="S3474">
        <v>1</v>
      </c>
      <c r="T3474">
        <v>2</v>
      </c>
      <c r="U3474" t="b">
        <v>1</v>
      </c>
      <c r="V3474" t="s">
        <v>1094</v>
      </c>
      <c r="W3474" t="s">
        <v>5108</v>
      </c>
      <c r="X3474" t="s">
        <v>14683</v>
      </c>
      <c r="Y3474">
        <v>17</v>
      </c>
      <c r="Z3474">
        <v>17</v>
      </c>
      <c r="AA3474">
        <v>3</v>
      </c>
      <c r="AB3474">
        <v>3</v>
      </c>
      <c r="AC3474">
        <v>41</v>
      </c>
    </row>
    <row r="3475" spans="1:29">
      <c r="A3475">
        <v>3996</v>
      </c>
      <c r="B3475" t="s">
        <v>805</v>
      </c>
      <c r="C3475" t="s">
        <v>5155</v>
      </c>
      <c r="J3475" t="s">
        <v>1444</v>
      </c>
      <c r="K3475">
        <v>0</v>
      </c>
      <c r="N3475" t="b">
        <v>1</v>
      </c>
      <c r="O3475" t="b">
        <v>0</v>
      </c>
      <c r="P3475" t="b">
        <v>0</v>
      </c>
      <c r="Q3475">
        <v>8</v>
      </c>
      <c r="R3475">
        <v>0</v>
      </c>
      <c r="S3475">
        <v>1</v>
      </c>
      <c r="T3475">
        <v>2</v>
      </c>
      <c r="U3475" t="b">
        <v>1</v>
      </c>
      <c r="V3475" t="s">
        <v>1094</v>
      </c>
      <c r="W3475" t="s">
        <v>5108</v>
      </c>
      <c r="X3475" t="s">
        <v>14464</v>
      </c>
      <c r="Y3475">
        <v>16</v>
      </c>
      <c r="Z3475">
        <v>16</v>
      </c>
      <c r="AA3475">
        <v>4</v>
      </c>
      <c r="AB3475">
        <v>4</v>
      </c>
      <c r="AC3475">
        <v>41</v>
      </c>
    </row>
    <row r="3476" spans="1:29">
      <c r="A3476">
        <v>3997</v>
      </c>
      <c r="B3476" t="s">
        <v>805</v>
      </c>
      <c r="C3476" t="s">
        <v>5156</v>
      </c>
      <c r="J3476" t="s">
        <v>1444</v>
      </c>
      <c r="K3476">
        <v>0</v>
      </c>
      <c r="N3476" t="b">
        <v>1</v>
      </c>
      <c r="O3476" t="b">
        <v>0</v>
      </c>
      <c r="P3476" t="b">
        <v>0</v>
      </c>
      <c r="Q3476">
        <v>8</v>
      </c>
      <c r="R3476">
        <v>0</v>
      </c>
      <c r="S3476">
        <v>1</v>
      </c>
      <c r="T3476">
        <v>2</v>
      </c>
      <c r="U3476" t="b">
        <v>1</v>
      </c>
      <c r="V3476" t="s">
        <v>1094</v>
      </c>
      <c r="W3476" t="s">
        <v>5108</v>
      </c>
      <c r="X3476" t="s">
        <v>14458</v>
      </c>
      <c r="Y3476">
        <v>16</v>
      </c>
      <c r="Z3476">
        <v>16</v>
      </c>
      <c r="AA3476">
        <v>5</v>
      </c>
      <c r="AB3476">
        <v>5</v>
      </c>
      <c r="AC3476">
        <v>41</v>
      </c>
    </row>
    <row r="3477" spans="1:29">
      <c r="A3477">
        <v>3998</v>
      </c>
      <c r="B3477" t="s">
        <v>805</v>
      </c>
      <c r="C3477" t="s">
        <v>5157</v>
      </c>
      <c r="J3477" t="s">
        <v>1444</v>
      </c>
      <c r="K3477">
        <v>0</v>
      </c>
      <c r="N3477" t="b">
        <v>1</v>
      </c>
      <c r="O3477" t="b">
        <v>0</v>
      </c>
      <c r="P3477" t="b">
        <v>0</v>
      </c>
      <c r="Q3477">
        <v>8</v>
      </c>
      <c r="R3477">
        <v>0</v>
      </c>
      <c r="S3477">
        <v>1</v>
      </c>
      <c r="T3477">
        <v>2</v>
      </c>
      <c r="U3477" t="b">
        <v>1</v>
      </c>
      <c r="V3477" t="s">
        <v>1094</v>
      </c>
      <c r="W3477" t="s">
        <v>5108</v>
      </c>
      <c r="X3477" t="s">
        <v>14465</v>
      </c>
      <c r="Y3477">
        <v>17</v>
      </c>
      <c r="Z3477">
        <v>17</v>
      </c>
      <c r="AA3477">
        <v>4</v>
      </c>
      <c r="AB3477">
        <v>4</v>
      </c>
      <c r="AC3477">
        <v>41</v>
      </c>
    </row>
    <row r="3478" spans="1:29">
      <c r="A3478">
        <v>3999</v>
      </c>
      <c r="B3478" t="s">
        <v>805</v>
      </c>
      <c r="C3478" t="s">
        <v>5158</v>
      </c>
      <c r="J3478" t="s">
        <v>1444</v>
      </c>
      <c r="K3478">
        <v>0</v>
      </c>
      <c r="N3478" t="b">
        <v>1</v>
      </c>
      <c r="O3478" t="b">
        <v>0</v>
      </c>
      <c r="P3478" t="b">
        <v>0</v>
      </c>
      <c r="Q3478">
        <v>8</v>
      </c>
      <c r="R3478">
        <v>0</v>
      </c>
      <c r="S3478">
        <v>1</v>
      </c>
      <c r="T3478">
        <v>2</v>
      </c>
      <c r="U3478" t="b">
        <v>1</v>
      </c>
      <c r="V3478" t="s">
        <v>1094</v>
      </c>
      <c r="W3478" t="s">
        <v>5108</v>
      </c>
      <c r="X3478" t="s">
        <v>14684</v>
      </c>
      <c r="Y3478">
        <v>17</v>
      </c>
      <c r="Z3478">
        <v>17</v>
      </c>
      <c r="AA3478">
        <v>5</v>
      </c>
      <c r="AB3478">
        <v>5</v>
      </c>
      <c r="AC3478">
        <v>41</v>
      </c>
    </row>
    <row r="3479" spans="1:29">
      <c r="A3479">
        <v>4000</v>
      </c>
      <c r="B3479" t="s">
        <v>805</v>
      </c>
      <c r="C3479" t="s">
        <v>5159</v>
      </c>
      <c r="J3479" t="s">
        <v>1444</v>
      </c>
      <c r="K3479">
        <v>0</v>
      </c>
      <c r="N3479" t="b">
        <v>1</v>
      </c>
      <c r="O3479" t="b">
        <v>0</v>
      </c>
      <c r="P3479" t="b">
        <v>0</v>
      </c>
      <c r="Q3479">
        <v>8</v>
      </c>
      <c r="R3479">
        <v>0</v>
      </c>
      <c r="S3479">
        <v>1</v>
      </c>
      <c r="T3479">
        <v>2</v>
      </c>
      <c r="U3479" t="b">
        <v>1</v>
      </c>
      <c r="V3479" t="s">
        <v>1094</v>
      </c>
      <c r="W3479" t="s">
        <v>5108</v>
      </c>
      <c r="X3479" t="s">
        <v>14686</v>
      </c>
      <c r="Y3479">
        <v>18</v>
      </c>
      <c r="Z3479">
        <v>18</v>
      </c>
      <c r="AA3479">
        <v>4</v>
      </c>
      <c r="AB3479">
        <v>4</v>
      </c>
      <c r="AC3479">
        <v>41</v>
      </c>
    </row>
    <row r="3480" spans="1:29">
      <c r="A3480">
        <v>4001</v>
      </c>
      <c r="B3480" t="s">
        <v>805</v>
      </c>
      <c r="C3480" t="s">
        <v>5160</v>
      </c>
      <c r="J3480" t="s">
        <v>1444</v>
      </c>
      <c r="K3480">
        <v>0</v>
      </c>
      <c r="N3480" t="b">
        <v>1</v>
      </c>
      <c r="O3480" t="b">
        <v>0</v>
      </c>
      <c r="P3480" t="b">
        <v>0</v>
      </c>
      <c r="Q3480">
        <v>8</v>
      </c>
      <c r="R3480">
        <v>0</v>
      </c>
      <c r="S3480">
        <v>1</v>
      </c>
      <c r="T3480">
        <v>2</v>
      </c>
      <c r="U3480" t="b">
        <v>1</v>
      </c>
      <c r="V3480" t="s">
        <v>1094</v>
      </c>
      <c r="W3480" t="s">
        <v>5108</v>
      </c>
      <c r="X3480" t="s">
        <v>14687</v>
      </c>
      <c r="Y3480">
        <v>18</v>
      </c>
      <c r="Z3480">
        <v>18</v>
      </c>
      <c r="AA3480">
        <v>5</v>
      </c>
      <c r="AB3480">
        <v>5</v>
      </c>
      <c r="AC3480">
        <v>41</v>
      </c>
    </row>
    <row r="3481" spans="1:29">
      <c r="A3481">
        <v>4002</v>
      </c>
      <c r="B3481" t="s">
        <v>805</v>
      </c>
      <c r="C3481" t="s">
        <v>5161</v>
      </c>
      <c r="J3481" t="s">
        <v>1444</v>
      </c>
      <c r="K3481">
        <v>0</v>
      </c>
      <c r="N3481" t="b">
        <v>1</v>
      </c>
      <c r="O3481" t="b">
        <v>0</v>
      </c>
      <c r="P3481" t="b">
        <v>0</v>
      </c>
      <c r="Q3481">
        <v>8</v>
      </c>
      <c r="R3481">
        <v>0</v>
      </c>
      <c r="S3481">
        <v>1</v>
      </c>
      <c r="T3481">
        <v>2</v>
      </c>
      <c r="U3481" t="b">
        <v>1</v>
      </c>
      <c r="V3481" t="s">
        <v>1094</v>
      </c>
      <c r="W3481" t="s">
        <v>5108</v>
      </c>
      <c r="X3481" t="s">
        <v>14450</v>
      </c>
      <c r="Y3481">
        <v>19</v>
      </c>
      <c r="Z3481">
        <v>19</v>
      </c>
      <c r="AA3481">
        <v>4</v>
      </c>
      <c r="AB3481">
        <v>4</v>
      </c>
      <c r="AC3481">
        <v>41</v>
      </c>
    </row>
    <row r="3482" spans="1:29">
      <c r="A3482">
        <v>4003</v>
      </c>
      <c r="B3482" t="s">
        <v>805</v>
      </c>
      <c r="C3482" t="s">
        <v>5162</v>
      </c>
      <c r="J3482" t="s">
        <v>1444</v>
      </c>
      <c r="K3482">
        <v>0</v>
      </c>
      <c r="N3482" t="b">
        <v>1</v>
      </c>
      <c r="O3482" t="b">
        <v>0</v>
      </c>
      <c r="P3482" t="b">
        <v>0</v>
      </c>
      <c r="Q3482">
        <v>8</v>
      </c>
      <c r="R3482">
        <v>0</v>
      </c>
      <c r="S3482">
        <v>1</v>
      </c>
      <c r="T3482">
        <v>2</v>
      </c>
      <c r="U3482" t="b">
        <v>1</v>
      </c>
      <c r="V3482" t="s">
        <v>1094</v>
      </c>
      <c r="W3482" t="s">
        <v>5108</v>
      </c>
      <c r="X3482" t="s">
        <v>14689</v>
      </c>
      <c r="Y3482">
        <v>19</v>
      </c>
      <c r="Z3482">
        <v>19</v>
      </c>
      <c r="AA3482">
        <v>5</v>
      </c>
      <c r="AB3482">
        <v>5</v>
      </c>
      <c r="AC3482">
        <v>41</v>
      </c>
    </row>
    <row r="3483" spans="1:29">
      <c r="A3483">
        <v>4004</v>
      </c>
      <c r="B3483" t="s">
        <v>805</v>
      </c>
      <c r="C3483" t="s">
        <v>5163</v>
      </c>
      <c r="J3483" t="s">
        <v>1444</v>
      </c>
      <c r="K3483">
        <v>0</v>
      </c>
      <c r="N3483" t="b">
        <v>1</v>
      </c>
      <c r="O3483" t="b">
        <v>0</v>
      </c>
      <c r="P3483" t="b">
        <v>0</v>
      </c>
      <c r="Q3483">
        <v>8</v>
      </c>
      <c r="R3483">
        <v>0</v>
      </c>
      <c r="S3483">
        <v>1</v>
      </c>
      <c r="T3483">
        <v>2</v>
      </c>
      <c r="U3483" t="b">
        <v>1</v>
      </c>
      <c r="V3483" t="s">
        <v>1094</v>
      </c>
      <c r="W3483" t="s">
        <v>5108</v>
      </c>
      <c r="X3483" t="s">
        <v>14690</v>
      </c>
      <c r="Y3483">
        <v>20</v>
      </c>
      <c r="Z3483">
        <v>20</v>
      </c>
      <c r="AA3483">
        <v>4</v>
      </c>
      <c r="AB3483">
        <v>4</v>
      </c>
      <c r="AC3483">
        <v>41</v>
      </c>
    </row>
    <row r="3484" spans="1:29">
      <c r="A3484">
        <v>4005</v>
      </c>
      <c r="B3484" t="s">
        <v>805</v>
      </c>
      <c r="C3484" t="s">
        <v>5164</v>
      </c>
      <c r="J3484" t="s">
        <v>1444</v>
      </c>
      <c r="K3484">
        <v>0</v>
      </c>
      <c r="N3484" t="b">
        <v>1</v>
      </c>
      <c r="O3484" t="b">
        <v>0</v>
      </c>
      <c r="P3484" t="b">
        <v>0</v>
      </c>
      <c r="Q3484">
        <v>8</v>
      </c>
      <c r="R3484">
        <v>0</v>
      </c>
      <c r="S3484">
        <v>1</v>
      </c>
      <c r="T3484">
        <v>2</v>
      </c>
      <c r="U3484" t="b">
        <v>1</v>
      </c>
      <c r="V3484" t="s">
        <v>1094</v>
      </c>
      <c r="W3484" t="s">
        <v>5108</v>
      </c>
      <c r="X3484" t="s">
        <v>14691</v>
      </c>
      <c r="Y3484">
        <v>20</v>
      </c>
      <c r="Z3484">
        <v>20</v>
      </c>
      <c r="AA3484">
        <v>5</v>
      </c>
      <c r="AB3484">
        <v>5</v>
      </c>
      <c r="AC3484">
        <v>41</v>
      </c>
    </row>
    <row r="3485" spans="1:29">
      <c r="A3485">
        <v>4006</v>
      </c>
      <c r="B3485" t="s">
        <v>805</v>
      </c>
      <c r="C3485" t="s">
        <v>5165</v>
      </c>
      <c r="J3485" t="s">
        <v>1444</v>
      </c>
      <c r="K3485">
        <v>0</v>
      </c>
      <c r="N3485" t="b">
        <v>1</v>
      </c>
      <c r="O3485" t="b">
        <v>0</v>
      </c>
      <c r="P3485" t="b">
        <v>0</v>
      </c>
      <c r="Q3485">
        <v>8</v>
      </c>
      <c r="R3485">
        <v>0</v>
      </c>
      <c r="S3485">
        <v>1</v>
      </c>
      <c r="T3485">
        <v>2</v>
      </c>
      <c r="U3485" t="b">
        <v>1</v>
      </c>
      <c r="V3485" t="s">
        <v>1094</v>
      </c>
      <c r="W3485" t="s">
        <v>5108</v>
      </c>
      <c r="X3485" t="s">
        <v>14693</v>
      </c>
      <c r="Y3485">
        <v>21</v>
      </c>
      <c r="Z3485">
        <v>21</v>
      </c>
      <c r="AA3485">
        <v>4</v>
      </c>
      <c r="AB3485">
        <v>4</v>
      </c>
      <c r="AC3485">
        <v>41</v>
      </c>
    </row>
    <row r="3486" spans="1:29">
      <c r="A3486">
        <v>4007</v>
      </c>
      <c r="B3486" t="s">
        <v>805</v>
      </c>
      <c r="C3486" t="s">
        <v>5166</v>
      </c>
      <c r="J3486" t="s">
        <v>1444</v>
      </c>
      <c r="K3486">
        <v>0</v>
      </c>
      <c r="N3486" t="b">
        <v>1</v>
      </c>
      <c r="O3486" t="b">
        <v>0</v>
      </c>
      <c r="P3486" t="b">
        <v>0</v>
      </c>
      <c r="Q3486">
        <v>8</v>
      </c>
      <c r="R3486">
        <v>0</v>
      </c>
      <c r="S3486">
        <v>1</v>
      </c>
      <c r="T3486">
        <v>2</v>
      </c>
      <c r="U3486" t="b">
        <v>1</v>
      </c>
      <c r="V3486" t="s">
        <v>1094</v>
      </c>
      <c r="W3486" t="s">
        <v>5108</v>
      </c>
      <c r="X3486" t="s">
        <v>14471</v>
      </c>
      <c r="Y3486">
        <v>21</v>
      </c>
      <c r="Z3486">
        <v>21</v>
      </c>
      <c r="AA3486">
        <v>5</v>
      </c>
      <c r="AB3486">
        <v>5</v>
      </c>
      <c r="AC3486">
        <v>41</v>
      </c>
    </row>
    <row r="3487" spans="1:29">
      <c r="A3487">
        <v>4008</v>
      </c>
      <c r="B3487" t="s">
        <v>805</v>
      </c>
      <c r="C3487" t="s">
        <v>5167</v>
      </c>
      <c r="J3487" t="s">
        <v>1444</v>
      </c>
      <c r="K3487">
        <v>0</v>
      </c>
      <c r="N3487" t="b">
        <v>1</v>
      </c>
      <c r="O3487" t="b">
        <v>0</v>
      </c>
      <c r="P3487" t="b">
        <v>0</v>
      </c>
      <c r="Q3487">
        <v>8</v>
      </c>
      <c r="R3487">
        <v>0</v>
      </c>
      <c r="S3487">
        <v>1</v>
      </c>
      <c r="T3487">
        <v>2</v>
      </c>
      <c r="U3487" t="b">
        <v>1</v>
      </c>
      <c r="V3487" t="s">
        <v>1094</v>
      </c>
      <c r="W3487" t="s">
        <v>5108</v>
      </c>
      <c r="X3487" t="s">
        <v>14531</v>
      </c>
      <c r="Y3487">
        <v>22</v>
      </c>
      <c r="Z3487">
        <v>22</v>
      </c>
      <c r="AA3487">
        <v>4</v>
      </c>
      <c r="AB3487">
        <v>4</v>
      </c>
      <c r="AC3487">
        <v>41</v>
      </c>
    </row>
    <row r="3488" spans="1:29">
      <c r="A3488">
        <v>4009</v>
      </c>
      <c r="B3488" t="s">
        <v>805</v>
      </c>
      <c r="C3488" t="s">
        <v>5168</v>
      </c>
      <c r="J3488" t="s">
        <v>1444</v>
      </c>
      <c r="K3488">
        <v>0</v>
      </c>
      <c r="N3488" t="b">
        <v>1</v>
      </c>
      <c r="O3488" t="b">
        <v>0</v>
      </c>
      <c r="P3488" t="b">
        <v>0</v>
      </c>
      <c r="Q3488">
        <v>8</v>
      </c>
      <c r="R3488">
        <v>0</v>
      </c>
      <c r="S3488">
        <v>1</v>
      </c>
      <c r="T3488">
        <v>2</v>
      </c>
      <c r="U3488" t="b">
        <v>1</v>
      </c>
      <c r="V3488" t="s">
        <v>1094</v>
      </c>
      <c r="W3488" t="s">
        <v>5108</v>
      </c>
      <c r="X3488" t="s">
        <v>14694</v>
      </c>
      <c r="Y3488">
        <v>22</v>
      </c>
      <c r="Z3488">
        <v>22</v>
      </c>
      <c r="AA3488">
        <v>5</v>
      </c>
      <c r="AB3488">
        <v>5</v>
      </c>
      <c r="AC3488">
        <v>41</v>
      </c>
    </row>
    <row r="3489" spans="1:29">
      <c r="A3489">
        <v>4010</v>
      </c>
      <c r="B3489" t="s">
        <v>805</v>
      </c>
      <c r="C3489" t="s">
        <v>5169</v>
      </c>
      <c r="J3489" t="s">
        <v>1444</v>
      </c>
      <c r="K3489">
        <v>0</v>
      </c>
      <c r="N3489" t="b">
        <v>1</v>
      </c>
      <c r="O3489" t="b">
        <v>0</v>
      </c>
      <c r="P3489" t="b">
        <v>0</v>
      </c>
      <c r="Q3489">
        <v>8</v>
      </c>
      <c r="R3489">
        <v>0</v>
      </c>
      <c r="S3489">
        <v>1</v>
      </c>
      <c r="T3489">
        <v>2</v>
      </c>
      <c r="U3489" t="b">
        <v>1</v>
      </c>
      <c r="V3489" t="s">
        <v>1094</v>
      </c>
      <c r="W3489" t="s">
        <v>5108</v>
      </c>
      <c r="X3489" t="s">
        <v>14532</v>
      </c>
      <c r="Y3489">
        <v>23</v>
      </c>
      <c r="Z3489">
        <v>23</v>
      </c>
      <c r="AA3489">
        <v>4</v>
      </c>
      <c r="AB3489">
        <v>4</v>
      </c>
      <c r="AC3489">
        <v>41</v>
      </c>
    </row>
    <row r="3490" spans="1:29">
      <c r="A3490">
        <v>4011</v>
      </c>
      <c r="B3490" t="s">
        <v>805</v>
      </c>
      <c r="C3490" t="s">
        <v>5170</v>
      </c>
      <c r="J3490" t="s">
        <v>1444</v>
      </c>
      <c r="K3490">
        <v>0</v>
      </c>
      <c r="N3490" t="b">
        <v>1</v>
      </c>
      <c r="O3490" t="b">
        <v>0</v>
      </c>
      <c r="P3490" t="b">
        <v>0</v>
      </c>
      <c r="Q3490">
        <v>8</v>
      </c>
      <c r="R3490">
        <v>0</v>
      </c>
      <c r="S3490">
        <v>1</v>
      </c>
      <c r="T3490">
        <v>2</v>
      </c>
      <c r="U3490" t="b">
        <v>1</v>
      </c>
      <c r="V3490" t="s">
        <v>1094</v>
      </c>
      <c r="W3490" t="s">
        <v>5108</v>
      </c>
      <c r="X3490" t="s">
        <v>14696</v>
      </c>
      <c r="Y3490">
        <v>23</v>
      </c>
      <c r="Z3490">
        <v>23</v>
      </c>
      <c r="AA3490">
        <v>5</v>
      </c>
      <c r="AB3490">
        <v>5</v>
      </c>
      <c r="AC3490">
        <v>41</v>
      </c>
    </row>
    <row r="3491" spans="1:29">
      <c r="A3491">
        <v>4012</v>
      </c>
      <c r="B3491" t="s">
        <v>805</v>
      </c>
      <c r="C3491" t="s">
        <v>5171</v>
      </c>
      <c r="J3491" t="s">
        <v>1444</v>
      </c>
      <c r="K3491">
        <v>0</v>
      </c>
      <c r="N3491" t="b">
        <v>1</v>
      </c>
      <c r="O3491" t="b">
        <v>0</v>
      </c>
      <c r="P3491" t="b">
        <v>0</v>
      </c>
      <c r="Q3491">
        <v>8</v>
      </c>
      <c r="R3491">
        <v>0</v>
      </c>
      <c r="S3491">
        <v>1</v>
      </c>
      <c r="T3491">
        <v>2</v>
      </c>
      <c r="U3491" t="b">
        <v>1</v>
      </c>
      <c r="V3491" t="s">
        <v>1094</v>
      </c>
      <c r="W3491" t="s">
        <v>5108</v>
      </c>
      <c r="X3491" t="s">
        <v>14533</v>
      </c>
      <c r="Y3491">
        <v>24</v>
      </c>
      <c r="Z3491">
        <v>24</v>
      </c>
      <c r="AA3491">
        <v>4</v>
      </c>
      <c r="AB3491">
        <v>4</v>
      </c>
      <c r="AC3491">
        <v>41</v>
      </c>
    </row>
    <row r="3492" spans="1:29">
      <c r="A3492">
        <v>4013</v>
      </c>
      <c r="B3492" t="s">
        <v>805</v>
      </c>
      <c r="C3492" t="s">
        <v>5172</v>
      </c>
      <c r="J3492" t="s">
        <v>1444</v>
      </c>
      <c r="K3492">
        <v>0</v>
      </c>
      <c r="N3492" t="b">
        <v>1</v>
      </c>
      <c r="O3492" t="b">
        <v>0</v>
      </c>
      <c r="P3492" t="b">
        <v>0</v>
      </c>
      <c r="Q3492">
        <v>8</v>
      </c>
      <c r="R3492">
        <v>0</v>
      </c>
      <c r="S3492">
        <v>1</v>
      </c>
      <c r="T3492">
        <v>2</v>
      </c>
      <c r="U3492" t="b">
        <v>1</v>
      </c>
      <c r="V3492" t="s">
        <v>1094</v>
      </c>
      <c r="W3492" t="s">
        <v>5108</v>
      </c>
      <c r="X3492" t="s">
        <v>14698</v>
      </c>
      <c r="Y3492">
        <v>24</v>
      </c>
      <c r="Z3492">
        <v>24</v>
      </c>
      <c r="AA3492">
        <v>5</v>
      </c>
      <c r="AB3492">
        <v>5</v>
      </c>
      <c r="AC3492">
        <v>41</v>
      </c>
    </row>
    <row r="3493" spans="1:29">
      <c r="A3493">
        <v>4014</v>
      </c>
      <c r="B3493" t="s">
        <v>805</v>
      </c>
      <c r="C3493" t="s">
        <v>5173</v>
      </c>
      <c r="J3493" t="s">
        <v>1444</v>
      </c>
      <c r="K3493">
        <v>0</v>
      </c>
      <c r="N3493" t="b">
        <v>1</v>
      </c>
      <c r="O3493" t="b">
        <v>0</v>
      </c>
      <c r="P3493" t="b">
        <v>0</v>
      </c>
      <c r="Q3493">
        <v>8</v>
      </c>
      <c r="R3493">
        <v>0</v>
      </c>
      <c r="S3493">
        <v>1</v>
      </c>
      <c r="T3493">
        <v>2</v>
      </c>
      <c r="U3493" t="b">
        <v>1</v>
      </c>
      <c r="V3493" t="s">
        <v>1094</v>
      </c>
      <c r="W3493" t="s">
        <v>5108</v>
      </c>
      <c r="X3493" t="s">
        <v>14700</v>
      </c>
      <c r="Y3493">
        <v>25</v>
      </c>
      <c r="Z3493">
        <v>25</v>
      </c>
      <c r="AA3493">
        <v>4</v>
      </c>
      <c r="AB3493">
        <v>4</v>
      </c>
      <c r="AC3493">
        <v>41</v>
      </c>
    </row>
    <row r="3494" spans="1:29">
      <c r="A3494">
        <v>4015</v>
      </c>
      <c r="B3494" t="s">
        <v>805</v>
      </c>
      <c r="C3494" t="s">
        <v>5174</v>
      </c>
      <c r="J3494" t="s">
        <v>1444</v>
      </c>
      <c r="K3494">
        <v>0</v>
      </c>
      <c r="N3494" t="b">
        <v>1</v>
      </c>
      <c r="O3494" t="b">
        <v>0</v>
      </c>
      <c r="P3494" t="b">
        <v>0</v>
      </c>
      <c r="Q3494">
        <v>8</v>
      </c>
      <c r="R3494">
        <v>0</v>
      </c>
      <c r="S3494">
        <v>1</v>
      </c>
      <c r="T3494">
        <v>2</v>
      </c>
      <c r="U3494" t="b">
        <v>1</v>
      </c>
      <c r="V3494" t="s">
        <v>1094</v>
      </c>
      <c r="W3494" t="s">
        <v>5108</v>
      </c>
      <c r="X3494" t="s">
        <v>14701</v>
      </c>
      <c r="Y3494">
        <v>25</v>
      </c>
      <c r="Z3494">
        <v>25</v>
      </c>
      <c r="AA3494">
        <v>5</v>
      </c>
      <c r="AB3494">
        <v>5</v>
      </c>
      <c r="AC3494">
        <v>41</v>
      </c>
    </row>
    <row r="3495" spans="1:29">
      <c r="A3495">
        <v>4016</v>
      </c>
      <c r="B3495" t="s">
        <v>805</v>
      </c>
      <c r="C3495" t="s">
        <v>5175</v>
      </c>
      <c r="J3495" t="s">
        <v>1444</v>
      </c>
      <c r="K3495">
        <v>0</v>
      </c>
      <c r="N3495" t="b">
        <v>1</v>
      </c>
      <c r="O3495" t="b">
        <v>0</v>
      </c>
      <c r="P3495" t="b">
        <v>0</v>
      </c>
      <c r="Q3495">
        <v>8</v>
      </c>
      <c r="R3495">
        <v>0</v>
      </c>
      <c r="S3495">
        <v>1</v>
      </c>
      <c r="T3495">
        <v>2</v>
      </c>
      <c r="U3495" t="b">
        <v>1</v>
      </c>
      <c r="V3495" t="s">
        <v>1094</v>
      </c>
      <c r="W3495" t="s">
        <v>5108</v>
      </c>
      <c r="X3495" t="s">
        <v>14605</v>
      </c>
      <c r="Y3495">
        <v>26</v>
      </c>
      <c r="Z3495">
        <v>26</v>
      </c>
      <c r="AA3495">
        <v>4</v>
      </c>
      <c r="AB3495">
        <v>4</v>
      </c>
      <c r="AC3495">
        <v>41</v>
      </c>
    </row>
    <row r="3496" spans="1:29">
      <c r="A3496">
        <v>4017</v>
      </c>
      <c r="B3496" t="s">
        <v>805</v>
      </c>
      <c r="C3496" t="s">
        <v>5176</v>
      </c>
      <c r="J3496" t="s">
        <v>1444</v>
      </c>
      <c r="K3496">
        <v>0</v>
      </c>
      <c r="N3496" t="b">
        <v>1</v>
      </c>
      <c r="O3496" t="b">
        <v>0</v>
      </c>
      <c r="P3496" t="b">
        <v>0</v>
      </c>
      <c r="Q3496">
        <v>8</v>
      </c>
      <c r="R3496">
        <v>0</v>
      </c>
      <c r="S3496">
        <v>1</v>
      </c>
      <c r="T3496">
        <v>2</v>
      </c>
      <c r="U3496" t="b">
        <v>1</v>
      </c>
      <c r="V3496" t="s">
        <v>1094</v>
      </c>
      <c r="W3496" t="s">
        <v>5108</v>
      </c>
      <c r="X3496" t="s">
        <v>14703</v>
      </c>
      <c r="Y3496">
        <v>26</v>
      </c>
      <c r="Z3496">
        <v>26</v>
      </c>
      <c r="AA3496">
        <v>5</v>
      </c>
      <c r="AB3496">
        <v>5</v>
      </c>
      <c r="AC3496">
        <v>41</v>
      </c>
    </row>
    <row r="3497" spans="1:29">
      <c r="A3497">
        <v>4018</v>
      </c>
      <c r="B3497" t="s">
        <v>805</v>
      </c>
      <c r="C3497" t="s">
        <v>5177</v>
      </c>
      <c r="J3497" t="s">
        <v>1444</v>
      </c>
      <c r="K3497">
        <v>0</v>
      </c>
      <c r="N3497" t="b">
        <v>1</v>
      </c>
      <c r="O3497" t="b">
        <v>0</v>
      </c>
      <c r="P3497" t="b">
        <v>0</v>
      </c>
      <c r="Q3497">
        <v>8</v>
      </c>
      <c r="R3497">
        <v>0</v>
      </c>
      <c r="S3497">
        <v>1</v>
      </c>
      <c r="T3497">
        <v>2</v>
      </c>
      <c r="U3497" t="b">
        <v>1</v>
      </c>
      <c r="V3497" t="s">
        <v>1094</v>
      </c>
      <c r="W3497" t="s">
        <v>5108</v>
      </c>
      <c r="X3497" t="s">
        <v>14802</v>
      </c>
      <c r="Y3497">
        <v>27</v>
      </c>
      <c r="Z3497">
        <v>27</v>
      </c>
      <c r="AA3497">
        <v>4</v>
      </c>
      <c r="AB3497">
        <v>4</v>
      </c>
      <c r="AC3497">
        <v>41</v>
      </c>
    </row>
    <row r="3498" spans="1:29">
      <c r="A3498">
        <v>4019</v>
      </c>
      <c r="B3498" t="s">
        <v>805</v>
      </c>
      <c r="C3498" t="s">
        <v>5178</v>
      </c>
      <c r="J3498" t="s">
        <v>1444</v>
      </c>
      <c r="K3498">
        <v>0</v>
      </c>
      <c r="N3498" t="b">
        <v>1</v>
      </c>
      <c r="O3498" t="b">
        <v>0</v>
      </c>
      <c r="P3498" t="b">
        <v>0</v>
      </c>
      <c r="Q3498">
        <v>8</v>
      </c>
      <c r="R3498">
        <v>0</v>
      </c>
      <c r="S3498">
        <v>1</v>
      </c>
      <c r="T3498">
        <v>2</v>
      </c>
      <c r="U3498" t="b">
        <v>1</v>
      </c>
      <c r="V3498" t="s">
        <v>1094</v>
      </c>
      <c r="W3498" t="s">
        <v>5108</v>
      </c>
      <c r="X3498" t="s">
        <v>14803</v>
      </c>
      <c r="Y3498">
        <v>27</v>
      </c>
      <c r="Z3498">
        <v>27</v>
      </c>
      <c r="AA3498">
        <v>5</v>
      </c>
      <c r="AB3498">
        <v>5</v>
      </c>
      <c r="AC3498">
        <v>41</v>
      </c>
    </row>
    <row r="3499" spans="1:29">
      <c r="A3499">
        <v>4020</v>
      </c>
      <c r="B3499" t="s">
        <v>805</v>
      </c>
      <c r="C3499" t="s">
        <v>5179</v>
      </c>
      <c r="J3499" t="s">
        <v>1444</v>
      </c>
      <c r="K3499">
        <v>0</v>
      </c>
      <c r="N3499" t="b">
        <v>1</v>
      </c>
      <c r="O3499" t="b">
        <v>0</v>
      </c>
      <c r="P3499" t="b">
        <v>0</v>
      </c>
      <c r="Q3499">
        <v>8</v>
      </c>
      <c r="R3499">
        <v>0</v>
      </c>
      <c r="S3499">
        <v>1</v>
      </c>
      <c r="T3499">
        <v>2</v>
      </c>
      <c r="U3499" t="b">
        <v>1</v>
      </c>
      <c r="V3499" t="s">
        <v>1094</v>
      </c>
      <c r="W3499" t="s">
        <v>5108</v>
      </c>
      <c r="X3499" t="s">
        <v>14606</v>
      </c>
      <c r="Y3499">
        <v>28</v>
      </c>
      <c r="Z3499">
        <v>28</v>
      </c>
      <c r="AA3499">
        <v>4</v>
      </c>
      <c r="AB3499">
        <v>4</v>
      </c>
      <c r="AC3499">
        <v>41</v>
      </c>
    </row>
    <row r="3500" spans="1:29">
      <c r="A3500">
        <v>4021</v>
      </c>
      <c r="B3500" t="s">
        <v>805</v>
      </c>
      <c r="C3500" t="s">
        <v>5180</v>
      </c>
      <c r="J3500" t="s">
        <v>1444</v>
      </c>
      <c r="K3500">
        <v>0</v>
      </c>
      <c r="N3500" t="b">
        <v>1</v>
      </c>
      <c r="O3500" t="b">
        <v>0</v>
      </c>
      <c r="P3500" t="b">
        <v>0</v>
      </c>
      <c r="Q3500">
        <v>8</v>
      </c>
      <c r="R3500">
        <v>0</v>
      </c>
      <c r="S3500">
        <v>1</v>
      </c>
      <c r="T3500">
        <v>2</v>
      </c>
      <c r="U3500" t="b">
        <v>1</v>
      </c>
      <c r="V3500" t="s">
        <v>1094</v>
      </c>
      <c r="W3500" t="s">
        <v>5108</v>
      </c>
      <c r="X3500" t="s">
        <v>14729</v>
      </c>
      <c r="Y3500">
        <v>28</v>
      </c>
      <c r="Z3500">
        <v>28</v>
      </c>
      <c r="AA3500">
        <v>5</v>
      </c>
      <c r="AB3500">
        <v>5</v>
      </c>
      <c r="AC3500">
        <v>41</v>
      </c>
    </row>
    <row r="3501" spans="1:29">
      <c r="A3501">
        <v>4022</v>
      </c>
      <c r="B3501" t="s">
        <v>805</v>
      </c>
      <c r="C3501" t="s">
        <v>5181</v>
      </c>
      <c r="J3501" t="s">
        <v>1444</v>
      </c>
      <c r="K3501">
        <v>0</v>
      </c>
      <c r="N3501" t="b">
        <v>1</v>
      </c>
      <c r="O3501" t="b">
        <v>0</v>
      </c>
      <c r="P3501" t="b">
        <v>0</v>
      </c>
      <c r="Q3501">
        <v>8</v>
      </c>
      <c r="R3501">
        <v>0</v>
      </c>
      <c r="S3501">
        <v>1</v>
      </c>
      <c r="T3501">
        <v>2</v>
      </c>
      <c r="U3501" t="b">
        <v>1</v>
      </c>
      <c r="V3501" t="s">
        <v>1094</v>
      </c>
      <c r="W3501" t="s">
        <v>5108</v>
      </c>
      <c r="X3501" t="s">
        <v>14804</v>
      </c>
      <c r="Y3501">
        <v>29</v>
      </c>
      <c r="Z3501">
        <v>29</v>
      </c>
      <c r="AA3501">
        <v>4</v>
      </c>
      <c r="AB3501">
        <v>4</v>
      </c>
      <c r="AC3501">
        <v>41</v>
      </c>
    </row>
    <row r="3502" spans="1:29">
      <c r="A3502">
        <v>4023</v>
      </c>
      <c r="B3502" t="s">
        <v>805</v>
      </c>
      <c r="C3502" t="s">
        <v>5182</v>
      </c>
      <c r="J3502" t="s">
        <v>1444</v>
      </c>
      <c r="K3502">
        <v>0</v>
      </c>
      <c r="N3502" t="b">
        <v>1</v>
      </c>
      <c r="O3502" t="b">
        <v>0</v>
      </c>
      <c r="P3502" t="b">
        <v>0</v>
      </c>
      <c r="Q3502">
        <v>8</v>
      </c>
      <c r="R3502">
        <v>0</v>
      </c>
      <c r="S3502">
        <v>1</v>
      </c>
      <c r="T3502">
        <v>2</v>
      </c>
      <c r="U3502" t="b">
        <v>1</v>
      </c>
      <c r="V3502" t="s">
        <v>1094</v>
      </c>
      <c r="W3502" t="s">
        <v>5108</v>
      </c>
      <c r="X3502" t="s">
        <v>14805</v>
      </c>
      <c r="Y3502">
        <v>29</v>
      </c>
      <c r="Z3502">
        <v>29</v>
      </c>
      <c r="AA3502">
        <v>5</v>
      </c>
      <c r="AB3502">
        <v>5</v>
      </c>
      <c r="AC3502">
        <v>41</v>
      </c>
    </row>
    <row r="3503" spans="1:29">
      <c r="A3503">
        <v>4024</v>
      </c>
      <c r="B3503" t="s">
        <v>805</v>
      </c>
      <c r="C3503" t="s">
        <v>5183</v>
      </c>
      <c r="J3503" t="s">
        <v>1444</v>
      </c>
      <c r="K3503">
        <v>0</v>
      </c>
      <c r="N3503" t="b">
        <v>1</v>
      </c>
      <c r="O3503" t="b">
        <v>0</v>
      </c>
      <c r="P3503" t="b">
        <v>0</v>
      </c>
      <c r="Q3503">
        <v>8</v>
      </c>
      <c r="R3503">
        <v>0</v>
      </c>
      <c r="S3503">
        <v>1</v>
      </c>
      <c r="T3503">
        <v>2</v>
      </c>
      <c r="U3503" t="b">
        <v>1</v>
      </c>
      <c r="V3503" t="s">
        <v>1094</v>
      </c>
      <c r="W3503" t="s">
        <v>5108</v>
      </c>
      <c r="X3503" t="s">
        <v>14806</v>
      </c>
      <c r="Y3503">
        <v>30</v>
      </c>
      <c r="Z3503">
        <v>30</v>
      </c>
      <c r="AA3503">
        <v>4</v>
      </c>
      <c r="AB3503">
        <v>4</v>
      </c>
      <c r="AC3503">
        <v>41</v>
      </c>
    </row>
    <row r="3504" spans="1:29">
      <c r="A3504">
        <v>4025</v>
      </c>
      <c r="B3504" t="s">
        <v>805</v>
      </c>
      <c r="C3504" t="s">
        <v>5184</v>
      </c>
      <c r="J3504" t="s">
        <v>1444</v>
      </c>
      <c r="K3504">
        <v>0</v>
      </c>
      <c r="N3504" t="b">
        <v>1</v>
      </c>
      <c r="O3504" t="b">
        <v>0</v>
      </c>
      <c r="P3504" t="b">
        <v>0</v>
      </c>
      <c r="Q3504">
        <v>8</v>
      </c>
      <c r="R3504">
        <v>0</v>
      </c>
      <c r="S3504">
        <v>1</v>
      </c>
      <c r="T3504">
        <v>2</v>
      </c>
      <c r="U3504" t="b">
        <v>1</v>
      </c>
      <c r="V3504" t="s">
        <v>1094</v>
      </c>
      <c r="W3504" t="s">
        <v>5108</v>
      </c>
      <c r="X3504" t="s">
        <v>14622</v>
      </c>
      <c r="Y3504">
        <v>30</v>
      </c>
      <c r="Z3504">
        <v>30</v>
      </c>
      <c r="AA3504">
        <v>5</v>
      </c>
      <c r="AB3504">
        <v>5</v>
      </c>
      <c r="AC3504">
        <v>41</v>
      </c>
    </row>
    <row r="3505" spans="1:29">
      <c r="A3505">
        <v>4026</v>
      </c>
      <c r="B3505" t="s">
        <v>805</v>
      </c>
      <c r="C3505" t="s">
        <v>5185</v>
      </c>
      <c r="J3505" t="s">
        <v>1444</v>
      </c>
      <c r="K3505">
        <v>0</v>
      </c>
      <c r="N3505" t="b">
        <v>1</v>
      </c>
      <c r="O3505" t="b">
        <v>0</v>
      </c>
      <c r="P3505" t="b">
        <v>0</v>
      </c>
      <c r="Q3505">
        <v>8</v>
      </c>
      <c r="R3505">
        <v>0</v>
      </c>
      <c r="S3505">
        <v>1</v>
      </c>
      <c r="T3505">
        <v>2</v>
      </c>
      <c r="U3505" t="b">
        <v>1</v>
      </c>
      <c r="V3505" t="s">
        <v>1094</v>
      </c>
      <c r="W3505" t="s">
        <v>5108</v>
      </c>
      <c r="X3505" t="s">
        <v>14807</v>
      </c>
      <c r="Y3505">
        <v>31</v>
      </c>
      <c r="Z3505">
        <v>31</v>
      </c>
      <c r="AA3505">
        <v>4</v>
      </c>
      <c r="AB3505">
        <v>4</v>
      </c>
      <c r="AC3505">
        <v>41</v>
      </c>
    </row>
    <row r="3506" spans="1:29">
      <c r="A3506">
        <v>4027</v>
      </c>
      <c r="B3506" t="s">
        <v>805</v>
      </c>
      <c r="C3506" t="s">
        <v>5186</v>
      </c>
      <c r="J3506" t="s">
        <v>1444</v>
      </c>
      <c r="K3506">
        <v>0</v>
      </c>
      <c r="N3506" t="b">
        <v>1</v>
      </c>
      <c r="O3506" t="b">
        <v>0</v>
      </c>
      <c r="P3506" t="b">
        <v>0</v>
      </c>
      <c r="Q3506">
        <v>8</v>
      </c>
      <c r="R3506">
        <v>0</v>
      </c>
      <c r="S3506">
        <v>1</v>
      </c>
      <c r="T3506">
        <v>2</v>
      </c>
      <c r="U3506" t="b">
        <v>1</v>
      </c>
      <c r="V3506" t="s">
        <v>1094</v>
      </c>
      <c r="W3506" t="s">
        <v>5108</v>
      </c>
      <c r="X3506" t="s">
        <v>14808</v>
      </c>
      <c r="Y3506">
        <v>31</v>
      </c>
      <c r="Z3506">
        <v>31</v>
      </c>
      <c r="AA3506">
        <v>5</v>
      </c>
      <c r="AB3506">
        <v>5</v>
      </c>
      <c r="AC3506">
        <v>41</v>
      </c>
    </row>
    <row r="3507" spans="1:29">
      <c r="A3507">
        <v>4028</v>
      </c>
      <c r="B3507" t="s">
        <v>805</v>
      </c>
      <c r="C3507" t="s">
        <v>5187</v>
      </c>
      <c r="J3507" t="s">
        <v>1444</v>
      </c>
      <c r="K3507">
        <v>0</v>
      </c>
      <c r="N3507" t="b">
        <v>1</v>
      </c>
      <c r="O3507" t="b">
        <v>0</v>
      </c>
      <c r="P3507" t="b">
        <v>0</v>
      </c>
      <c r="Q3507">
        <v>8</v>
      </c>
      <c r="R3507">
        <v>0</v>
      </c>
      <c r="S3507">
        <v>1</v>
      </c>
      <c r="T3507">
        <v>2</v>
      </c>
      <c r="U3507" t="b">
        <v>1</v>
      </c>
      <c r="V3507" t="s">
        <v>1094</v>
      </c>
      <c r="W3507" t="s">
        <v>5108</v>
      </c>
      <c r="X3507" t="s">
        <v>14830</v>
      </c>
      <c r="Y3507">
        <v>32</v>
      </c>
      <c r="Z3507">
        <v>32</v>
      </c>
      <c r="AA3507">
        <v>4</v>
      </c>
      <c r="AB3507">
        <v>4</v>
      </c>
      <c r="AC3507">
        <v>41</v>
      </c>
    </row>
    <row r="3508" spans="1:29">
      <c r="A3508">
        <v>4029</v>
      </c>
      <c r="B3508" t="s">
        <v>805</v>
      </c>
      <c r="C3508" t="s">
        <v>5188</v>
      </c>
      <c r="J3508" t="s">
        <v>1444</v>
      </c>
      <c r="K3508">
        <v>0</v>
      </c>
      <c r="N3508" t="b">
        <v>1</v>
      </c>
      <c r="O3508" t="b">
        <v>0</v>
      </c>
      <c r="P3508" t="b">
        <v>0</v>
      </c>
      <c r="Q3508">
        <v>8</v>
      </c>
      <c r="R3508">
        <v>0</v>
      </c>
      <c r="S3508">
        <v>1</v>
      </c>
      <c r="T3508">
        <v>2</v>
      </c>
      <c r="U3508" t="b">
        <v>1</v>
      </c>
      <c r="V3508" t="s">
        <v>1094</v>
      </c>
      <c r="W3508" t="s">
        <v>5108</v>
      </c>
      <c r="X3508" t="s">
        <v>14831</v>
      </c>
      <c r="Y3508">
        <v>32</v>
      </c>
      <c r="Z3508">
        <v>32</v>
      </c>
      <c r="AA3508">
        <v>5</v>
      </c>
      <c r="AB3508">
        <v>5</v>
      </c>
      <c r="AC3508">
        <v>41</v>
      </c>
    </row>
    <row r="3509" spans="1:29">
      <c r="A3509">
        <v>4030</v>
      </c>
      <c r="B3509" t="s">
        <v>805</v>
      </c>
      <c r="C3509" t="s">
        <v>5189</v>
      </c>
      <c r="J3509" t="s">
        <v>1444</v>
      </c>
      <c r="K3509">
        <v>0</v>
      </c>
      <c r="N3509" t="b">
        <v>1</v>
      </c>
      <c r="O3509" t="b">
        <v>0</v>
      </c>
      <c r="P3509" t="b">
        <v>0</v>
      </c>
      <c r="Q3509">
        <v>8</v>
      </c>
      <c r="R3509">
        <v>0</v>
      </c>
      <c r="S3509">
        <v>1</v>
      </c>
      <c r="T3509">
        <v>2</v>
      </c>
      <c r="U3509" t="b">
        <v>1</v>
      </c>
      <c r="V3509" t="s">
        <v>1094</v>
      </c>
      <c r="W3509" t="s">
        <v>5108</v>
      </c>
      <c r="X3509" t="s">
        <v>14832</v>
      </c>
      <c r="Y3509">
        <v>33</v>
      </c>
      <c r="Z3509">
        <v>33</v>
      </c>
      <c r="AA3509">
        <v>4</v>
      </c>
      <c r="AB3509">
        <v>4</v>
      </c>
      <c r="AC3509">
        <v>41</v>
      </c>
    </row>
    <row r="3510" spans="1:29">
      <c r="A3510">
        <v>4031</v>
      </c>
      <c r="B3510" t="s">
        <v>805</v>
      </c>
      <c r="C3510" t="s">
        <v>5190</v>
      </c>
      <c r="J3510" t="s">
        <v>1444</v>
      </c>
      <c r="K3510">
        <v>0</v>
      </c>
      <c r="N3510" t="b">
        <v>1</v>
      </c>
      <c r="O3510" t="b">
        <v>0</v>
      </c>
      <c r="P3510" t="b">
        <v>0</v>
      </c>
      <c r="Q3510">
        <v>8</v>
      </c>
      <c r="R3510">
        <v>0</v>
      </c>
      <c r="S3510">
        <v>1</v>
      </c>
      <c r="T3510">
        <v>2</v>
      </c>
      <c r="U3510" t="b">
        <v>1</v>
      </c>
      <c r="V3510" t="s">
        <v>1094</v>
      </c>
      <c r="W3510" t="s">
        <v>5108</v>
      </c>
      <c r="X3510" t="s">
        <v>14833</v>
      </c>
      <c r="Y3510">
        <v>33</v>
      </c>
      <c r="Z3510">
        <v>33</v>
      </c>
      <c r="AA3510">
        <v>5</v>
      </c>
      <c r="AB3510">
        <v>5</v>
      </c>
      <c r="AC3510">
        <v>41</v>
      </c>
    </row>
    <row r="3511" spans="1:29">
      <c r="A3511">
        <v>4032</v>
      </c>
      <c r="B3511" t="s">
        <v>805</v>
      </c>
      <c r="C3511" t="s">
        <v>5191</v>
      </c>
      <c r="J3511" t="s">
        <v>1444</v>
      </c>
      <c r="K3511">
        <v>0</v>
      </c>
      <c r="N3511" t="b">
        <v>1</v>
      </c>
      <c r="O3511" t="b">
        <v>0</v>
      </c>
      <c r="P3511" t="b">
        <v>0</v>
      </c>
      <c r="Q3511">
        <v>8</v>
      </c>
      <c r="R3511">
        <v>0</v>
      </c>
      <c r="S3511">
        <v>1</v>
      </c>
      <c r="T3511">
        <v>2</v>
      </c>
      <c r="U3511" t="b">
        <v>1</v>
      </c>
      <c r="V3511" t="s">
        <v>1094</v>
      </c>
      <c r="W3511" t="s">
        <v>5108</v>
      </c>
      <c r="X3511" t="s">
        <v>14834</v>
      </c>
      <c r="Y3511">
        <v>34</v>
      </c>
      <c r="Z3511">
        <v>34</v>
      </c>
      <c r="AA3511">
        <v>4</v>
      </c>
      <c r="AB3511">
        <v>4</v>
      </c>
      <c r="AC3511">
        <v>41</v>
      </c>
    </row>
    <row r="3512" spans="1:29">
      <c r="A3512">
        <v>4033</v>
      </c>
      <c r="B3512" t="s">
        <v>805</v>
      </c>
      <c r="C3512" t="s">
        <v>5192</v>
      </c>
      <c r="J3512" t="s">
        <v>1444</v>
      </c>
      <c r="K3512">
        <v>0</v>
      </c>
      <c r="N3512" t="b">
        <v>1</v>
      </c>
      <c r="O3512" t="b">
        <v>0</v>
      </c>
      <c r="P3512" t="b">
        <v>0</v>
      </c>
      <c r="Q3512">
        <v>8</v>
      </c>
      <c r="R3512">
        <v>0</v>
      </c>
      <c r="S3512">
        <v>1</v>
      </c>
      <c r="T3512">
        <v>2</v>
      </c>
      <c r="U3512" t="b">
        <v>1</v>
      </c>
      <c r="V3512" t="s">
        <v>1094</v>
      </c>
      <c r="W3512" t="s">
        <v>5108</v>
      </c>
      <c r="X3512" t="s">
        <v>14835</v>
      </c>
      <c r="Y3512">
        <v>34</v>
      </c>
      <c r="Z3512">
        <v>34</v>
      </c>
      <c r="AA3512">
        <v>5</v>
      </c>
      <c r="AB3512">
        <v>5</v>
      </c>
      <c r="AC3512">
        <v>41</v>
      </c>
    </row>
    <row r="3513" spans="1:29">
      <c r="A3513">
        <v>4034</v>
      </c>
      <c r="B3513" t="s">
        <v>805</v>
      </c>
      <c r="C3513" t="s">
        <v>5193</v>
      </c>
      <c r="J3513" t="s">
        <v>1444</v>
      </c>
      <c r="K3513">
        <v>0</v>
      </c>
      <c r="N3513" t="b">
        <v>1</v>
      </c>
      <c r="O3513" t="b">
        <v>0</v>
      </c>
      <c r="P3513" t="b">
        <v>0</v>
      </c>
      <c r="Q3513">
        <v>8</v>
      </c>
      <c r="R3513">
        <v>0</v>
      </c>
      <c r="S3513">
        <v>1</v>
      </c>
      <c r="T3513">
        <v>2</v>
      </c>
      <c r="U3513" t="b">
        <v>1</v>
      </c>
      <c r="V3513" t="s">
        <v>1094</v>
      </c>
      <c r="W3513" t="s">
        <v>5108</v>
      </c>
      <c r="X3513" t="s">
        <v>14810</v>
      </c>
      <c r="Y3513">
        <v>35</v>
      </c>
      <c r="Z3513">
        <v>35</v>
      </c>
      <c r="AA3513">
        <v>4</v>
      </c>
      <c r="AB3513">
        <v>4</v>
      </c>
      <c r="AC3513">
        <v>41</v>
      </c>
    </row>
    <row r="3514" spans="1:29">
      <c r="A3514">
        <v>4035</v>
      </c>
      <c r="B3514" t="s">
        <v>805</v>
      </c>
      <c r="C3514" t="s">
        <v>5194</v>
      </c>
      <c r="J3514" t="s">
        <v>1444</v>
      </c>
      <c r="K3514">
        <v>0</v>
      </c>
      <c r="N3514" t="b">
        <v>1</v>
      </c>
      <c r="O3514" t="b">
        <v>0</v>
      </c>
      <c r="P3514" t="b">
        <v>0</v>
      </c>
      <c r="Q3514">
        <v>8</v>
      </c>
      <c r="R3514">
        <v>0</v>
      </c>
      <c r="S3514">
        <v>1</v>
      </c>
      <c r="T3514">
        <v>2</v>
      </c>
      <c r="U3514" t="b">
        <v>1</v>
      </c>
      <c r="V3514" t="s">
        <v>1094</v>
      </c>
      <c r="W3514" t="s">
        <v>5108</v>
      </c>
      <c r="X3514" t="s">
        <v>14811</v>
      </c>
      <c r="Y3514">
        <v>35</v>
      </c>
      <c r="Z3514">
        <v>35</v>
      </c>
      <c r="AA3514">
        <v>5</v>
      </c>
      <c r="AB3514">
        <v>5</v>
      </c>
      <c r="AC3514">
        <v>41</v>
      </c>
    </row>
    <row r="3515" spans="1:29">
      <c r="A3515">
        <v>4036</v>
      </c>
      <c r="B3515" t="s">
        <v>805</v>
      </c>
      <c r="C3515" t="s">
        <v>5195</v>
      </c>
      <c r="J3515" t="s">
        <v>1444</v>
      </c>
      <c r="K3515">
        <v>0</v>
      </c>
      <c r="N3515" t="b">
        <v>1</v>
      </c>
      <c r="O3515" t="b">
        <v>0</v>
      </c>
      <c r="P3515" t="b">
        <v>0</v>
      </c>
      <c r="Q3515">
        <v>8</v>
      </c>
      <c r="R3515">
        <v>0</v>
      </c>
      <c r="S3515">
        <v>1</v>
      </c>
      <c r="T3515">
        <v>2</v>
      </c>
      <c r="U3515" t="b">
        <v>1</v>
      </c>
      <c r="V3515" t="s">
        <v>1094</v>
      </c>
      <c r="W3515" t="s">
        <v>5108</v>
      </c>
      <c r="X3515" t="s">
        <v>14812</v>
      </c>
      <c r="Y3515">
        <v>36</v>
      </c>
      <c r="Z3515">
        <v>36</v>
      </c>
      <c r="AA3515">
        <v>4</v>
      </c>
      <c r="AB3515">
        <v>4</v>
      </c>
      <c r="AC3515">
        <v>41</v>
      </c>
    </row>
    <row r="3516" spans="1:29">
      <c r="A3516">
        <v>4037</v>
      </c>
      <c r="B3516" t="s">
        <v>805</v>
      </c>
      <c r="C3516" t="s">
        <v>5196</v>
      </c>
      <c r="J3516" t="s">
        <v>1444</v>
      </c>
      <c r="K3516">
        <v>0</v>
      </c>
      <c r="N3516" t="b">
        <v>1</v>
      </c>
      <c r="O3516" t="b">
        <v>0</v>
      </c>
      <c r="P3516" t="b">
        <v>0</v>
      </c>
      <c r="Q3516">
        <v>8</v>
      </c>
      <c r="R3516">
        <v>0</v>
      </c>
      <c r="S3516">
        <v>1</v>
      </c>
      <c r="T3516">
        <v>2</v>
      </c>
      <c r="U3516" t="b">
        <v>1</v>
      </c>
      <c r="V3516" t="s">
        <v>1094</v>
      </c>
      <c r="W3516" t="s">
        <v>5108</v>
      </c>
      <c r="X3516" t="s">
        <v>14813</v>
      </c>
      <c r="Y3516">
        <v>36</v>
      </c>
      <c r="Z3516">
        <v>36</v>
      </c>
      <c r="AA3516">
        <v>5</v>
      </c>
      <c r="AB3516">
        <v>5</v>
      </c>
      <c r="AC3516">
        <v>41</v>
      </c>
    </row>
    <row r="3517" spans="1:29">
      <c r="A3517">
        <v>4038</v>
      </c>
      <c r="B3517" t="s">
        <v>805</v>
      </c>
      <c r="C3517" t="s">
        <v>5197</v>
      </c>
      <c r="J3517" t="s">
        <v>1444</v>
      </c>
      <c r="K3517">
        <v>0</v>
      </c>
      <c r="N3517" t="b">
        <v>1</v>
      </c>
      <c r="O3517" t="b">
        <v>0</v>
      </c>
      <c r="P3517" t="b">
        <v>0</v>
      </c>
      <c r="Q3517">
        <v>8</v>
      </c>
      <c r="R3517">
        <v>0</v>
      </c>
      <c r="S3517">
        <v>1</v>
      </c>
      <c r="T3517">
        <v>2</v>
      </c>
      <c r="U3517" t="b">
        <v>1</v>
      </c>
      <c r="V3517" t="s">
        <v>1094</v>
      </c>
      <c r="W3517" t="s">
        <v>5108</v>
      </c>
      <c r="X3517" t="s">
        <v>15404</v>
      </c>
      <c r="Y3517">
        <v>37</v>
      </c>
      <c r="Z3517">
        <v>37</v>
      </c>
      <c r="AA3517">
        <v>4</v>
      </c>
      <c r="AB3517">
        <v>4</v>
      </c>
      <c r="AC3517">
        <v>41</v>
      </c>
    </row>
    <row r="3518" spans="1:29">
      <c r="A3518">
        <v>4039</v>
      </c>
      <c r="B3518" t="s">
        <v>805</v>
      </c>
      <c r="C3518" t="s">
        <v>5198</v>
      </c>
      <c r="J3518" t="s">
        <v>1444</v>
      </c>
      <c r="K3518">
        <v>0</v>
      </c>
      <c r="N3518" t="b">
        <v>1</v>
      </c>
      <c r="O3518" t="b">
        <v>0</v>
      </c>
      <c r="P3518" t="b">
        <v>0</v>
      </c>
      <c r="Q3518">
        <v>8</v>
      </c>
      <c r="R3518">
        <v>0</v>
      </c>
      <c r="S3518">
        <v>1</v>
      </c>
      <c r="T3518">
        <v>2</v>
      </c>
      <c r="U3518" t="b">
        <v>1</v>
      </c>
      <c r="V3518" t="s">
        <v>1094</v>
      </c>
      <c r="W3518" t="s">
        <v>5108</v>
      </c>
      <c r="X3518" t="s">
        <v>15635</v>
      </c>
      <c r="Y3518">
        <v>37</v>
      </c>
      <c r="Z3518">
        <v>37</v>
      </c>
      <c r="AA3518">
        <v>5</v>
      </c>
      <c r="AB3518">
        <v>5</v>
      </c>
      <c r="AC3518">
        <v>41</v>
      </c>
    </row>
    <row r="3519" spans="1:29">
      <c r="A3519">
        <v>4040</v>
      </c>
      <c r="B3519" t="s">
        <v>805</v>
      </c>
      <c r="C3519" t="s">
        <v>5199</v>
      </c>
      <c r="J3519" t="s">
        <v>1444</v>
      </c>
      <c r="K3519">
        <v>0</v>
      </c>
      <c r="N3519" t="b">
        <v>0</v>
      </c>
      <c r="O3519" t="b">
        <v>1</v>
      </c>
      <c r="P3519" t="b">
        <v>0</v>
      </c>
      <c r="Q3519">
        <v>8</v>
      </c>
      <c r="R3519">
        <v>0</v>
      </c>
      <c r="S3519">
        <v>1</v>
      </c>
      <c r="T3519">
        <v>2</v>
      </c>
      <c r="U3519" t="b">
        <v>1</v>
      </c>
      <c r="V3519" t="s">
        <v>1094</v>
      </c>
      <c r="W3519" t="s">
        <v>5108</v>
      </c>
      <c r="X3519" t="s">
        <v>14469</v>
      </c>
      <c r="Y3519">
        <v>16</v>
      </c>
      <c r="Z3519">
        <v>16</v>
      </c>
      <c r="AA3519">
        <v>6</v>
      </c>
      <c r="AB3519">
        <v>6</v>
      </c>
      <c r="AC3519">
        <v>41</v>
      </c>
    </row>
    <row r="3520" spans="1:29">
      <c r="A3520">
        <v>4041</v>
      </c>
      <c r="B3520" t="s">
        <v>805</v>
      </c>
      <c r="C3520" t="s">
        <v>5200</v>
      </c>
      <c r="J3520" t="s">
        <v>1444</v>
      </c>
      <c r="K3520">
        <v>0</v>
      </c>
      <c r="N3520" t="b">
        <v>0</v>
      </c>
      <c r="O3520" t="b">
        <v>1</v>
      </c>
      <c r="P3520" t="b">
        <v>0</v>
      </c>
      <c r="Q3520">
        <v>8</v>
      </c>
      <c r="R3520">
        <v>0</v>
      </c>
      <c r="S3520">
        <v>1</v>
      </c>
      <c r="T3520">
        <v>2</v>
      </c>
      <c r="U3520" t="b">
        <v>1</v>
      </c>
      <c r="V3520" t="s">
        <v>1094</v>
      </c>
      <c r="W3520" t="s">
        <v>5108</v>
      </c>
      <c r="X3520" t="s">
        <v>14526</v>
      </c>
      <c r="Y3520">
        <v>17</v>
      </c>
      <c r="Z3520">
        <v>17</v>
      </c>
      <c r="AA3520">
        <v>6</v>
      </c>
      <c r="AB3520">
        <v>6</v>
      </c>
      <c r="AC3520">
        <v>41</v>
      </c>
    </row>
    <row r="3521" spans="1:29">
      <c r="A3521">
        <v>4042</v>
      </c>
      <c r="B3521" t="s">
        <v>805</v>
      </c>
      <c r="C3521" t="s">
        <v>5201</v>
      </c>
      <c r="J3521" t="s">
        <v>1444</v>
      </c>
      <c r="K3521">
        <v>0</v>
      </c>
      <c r="N3521" t="b">
        <v>0</v>
      </c>
      <c r="O3521" t="b">
        <v>1</v>
      </c>
      <c r="P3521" t="b">
        <v>0</v>
      </c>
      <c r="Q3521">
        <v>8</v>
      </c>
      <c r="R3521">
        <v>0</v>
      </c>
      <c r="S3521">
        <v>1</v>
      </c>
      <c r="T3521">
        <v>2</v>
      </c>
      <c r="U3521" t="b">
        <v>1</v>
      </c>
      <c r="V3521" t="s">
        <v>1094</v>
      </c>
      <c r="W3521" t="s">
        <v>5108</v>
      </c>
      <c r="X3521" t="s">
        <v>14688</v>
      </c>
      <c r="Y3521">
        <v>18</v>
      </c>
      <c r="Z3521">
        <v>18</v>
      </c>
      <c r="AA3521">
        <v>6</v>
      </c>
      <c r="AB3521">
        <v>6</v>
      </c>
      <c r="AC3521">
        <v>41</v>
      </c>
    </row>
    <row r="3522" spans="1:29">
      <c r="A3522">
        <v>4043</v>
      </c>
      <c r="B3522" t="s">
        <v>805</v>
      </c>
      <c r="C3522" t="s">
        <v>5202</v>
      </c>
      <c r="J3522" t="s">
        <v>1444</v>
      </c>
      <c r="K3522">
        <v>0</v>
      </c>
      <c r="N3522" t="b">
        <v>0</v>
      </c>
      <c r="O3522" t="b">
        <v>1</v>
      </c>
      <c r="P3522" t="b">
        <v>0</v>
      </c>
      <c r="Q3522">
        <v>8</v>
      </c>
      <c r="R3522">
        <v>0</v>
      </c>
      <c r="S3522">
        <v>1</v>
      </c>
      <c r="T3522">
        <v>2</v>
      </c>
      <c r="U3522" t="b">
        <v>1</v>
      </c>
      <c r="V3522" t="s">
        <v>1094</v>
      </c>
      <c r="W3522" t="s">
        <v>5108</v>
      </c>
      <c r="X3522" t="s">
        <v>14448</v>
      </c>
      <c r="Y3522">
        <v>19</v>
      </c>
      <c r="Z3522">
        <v>19</v>
      </c>
      <c r="AA3522">
        <v>6</v>
      </c>
      <c r="AB3522">
        <v>6</v>
      </c>
      <c r="AC3522">
        <v>41</v>
      </c>
    </row>
    <row r="3523" spans="1:29">
      <c r="A3523">
        <v>4044</v>
      </c>
      <c r="B3523" t="s">
        <v>805</v>
      </c>
      <c r="C3523" t="s">
        <v>5203</v>
      </c>
      <c r="J3523" t="s">
        <v>1444</v>
      </c>
      <c r="K3523">
        <v>0</v>
      </c>
      <c r="N3523" t="b">
        <v>0</v>
      </c>
      <c r="O3523" t="b">
        <v>1</v>
      </c>
      <c r="P3523" t="b">
        <v>0</v>
      </c>
      <c r="Q3523">
        <v>8</v>
      </c>
      <c r="R3523">
        <v>0</v>
      </c>
      <c r="S3523">
        <v>1</v>
      </c>
      <c r="T3523">
        <v>2</v>
      </c>
      <c r="U3523" t="b">
        <v>1</v>
      </c>
      <c r="V3523" t="s">
        <v>1094</v>
      </c>
      <c r="W3523" t="s">
        <v>5108</v>
      </c>
      <c r="X3523" t="s">
        <v>14623</v>
      </c>
      <c r="Y3523">
        <v>20</v>
      </c>
      <c r="Z3523">
        <v>20</v>
      </c>
      <c r="AA3523">
        <v>6</v>
      </c>
      <c r="AB3523">
        <v>6</v>
      </c>
      <c r="AC3523">
        <v>41</v>
      </c>
    </row>
    <row r="3524" spans="1:29">
      <c r="A3524">
        <v>4045</v>
      </c>
      <c r="B3524" t="s">
        <v>805</v>
      </c>
      <c r="C3524" t="s">
        <v>5204</v>
      </c>
      <c r="J3524" t="s">
        <v>1444</v>
      </c>
      <c r="K3524">
        <v>0</v>
      </c>
      <c r="N3524" t="b">
        <v>0</v>
      </c>
      <c r="O3524" t="b">
        <v>1</v>
      </c>
      <c r="P3524" t="b">
        <v>0</v>
      </c>
      <c r="Q3524">
        <v>8</v>
      </c>
      <c r="R3524">
        <v>0</v>
      </c>
      <c r="S3524">
        <v>1</v>
      </c>
      <c r="T3524">
        <v>2</v>
      </c>
      <c r="U3524" t="b">
        <v>1</v>
      </c>
      <c r="V3524" t="s">
        <v>1094</v>
      </c>
      <c r="W3524" t="s">
        <v>5108</v>
      </c>
      <c r="X3524" t="s">
        <v>14624</v>
      </c>
      <c r="Y3524">
        <v>21</v>
      </c>
      <c r="Z3524">
        <v>21</v>
      </c>
      <c r="AA3524">
        <v>6</v>
      </c>
      <c r="AB3524">
        <v>6</v>
      </c>
      <c r="AC3524">
        <v>41</v>
      </c>
    </row>
    <row r="3525" spans="1:29">
      <c r="A3525">
        <v>4046</v>
      </c>
      <c r="B3525" t="s">
        <v>805</v>
      </c>
      <c r="C3525" t="s">
        <v>5205</v>
      </c>
      <c r="J3525" t="s">
        <v>1444</v>
      </c>
      <c r="K3525">
        <v>0</v>
      </c>
      <c r="N3525" t="b">
        <v>0</v>
      </c>
      <c r="O3525" t="b">
        <v>1</v>
      </c>
      <c r="P3525" t="b">
        <v>0</v>
      </c>
      <c r="Q3525">
        <v>8</v>
      </c>
      <c r="R3525">
        <v>0</v>
      </c>
      <c r="S3525">
        <v>1</v>
      </c>
      <c r="T3525">
        <v>2</v>
      </c>
      <c r="U3525" t="b">
        <v>1</v>
      </c>
      <c r="V3525" t="s">
        <v>1094</v>
      </c>
      <c r="W3525" t="s">
        <v>5108</v>
      </c>
      <c r="X3525" t="s">
        <v>14625</v>
      </c>
      <c r="Y3525">
        <v>22</v>
      </c>
      <c r="Z3525">
        <v>22</v>
      </c>
      <c r="AA3525">
        <v>6</v>
      </c>
      <c r="AB3525">
        <v>6</v>
      </c>
      <c r="AC3525">
        <v>41</v>
      </c>
    </row>
    <row r="3526" spans="1:29">
      <c r="A3526">
        <v>4047</v>
      </c>
      <c r="B3526" t="s">
        <v>805</v>
      </c>
      <c r="C3526" t="s">
        <v>5206</v>
      </c>
      <c r="J3526" t="s">
        <v>1444</v>
      </c>
      <c r="K3526">
        <v>0</v>
      </c>
      <c r="N3526" t="b">
        <v>0</v>
      </c>
      <c r="O3526" t="b">
        <v>1</v>
      </c>
      <c r="P3526" t="b">
        <v>0</v>
      </c>
      <c r="Q3526">
        <v>8</v>
      </c>
      <c r="R3526">
        <v>0</v>
      </c>
      <c r="S3526">
        <v>1</v>
      </c>
      <c r="T3526">
        <v>2</v>
      </c>
      <c r="U3526" t="b">
        <v>1</v>
      </c>
      <c r="V3526" t="s">
        <v>1094</v>
      </c>
      <c r="W3526" t="s">
        <v>5108</v>
      </c>
      <c r="X3526" t="s">
        <v>14626</v>
      </c>
      <c r="Y3526">
        <v>23</v>
      </c>
      <c r="Z3526">
        <v>23</v>
      </c>
      <c r="AA3526">
        <v>6</v>
      </c>
      <c r="AB3526">
        <v>6</v>
      </c>
      <c r="AC3526">
        <v>41</v>
      </c>
    </row>
    <row r="3527" spans="1:29">
      <c r="A3527">
        <v>4048</v>
      </c>
      <c r="B3527" t="s">
        <v>805</v>
      </c>
      <c r="C3527" t="s">
        <v>5207</v>
      </c>
      <c r="J3527" t="s">
        <v>1444</v>
      </c>
      <c r="K3527">
        <v>0</v>
      </c>
      <c r="N3527" t="b">
        <v>0</v>
      </c>
      <c r="O3527" t="b">
        <v>1</v>
      </c>
      <c r="P3527" t="b">
        <v>0</v>
      </c>
      <c r="Q3527">
        <v>8</v>
      </c>
      <c r="R3527">
        <v>0</v>
      </c>
      <c r="S3527">
        <v>1</v>
      </c>
      <c r="T3527">
        <v>2</v>
      </c>
      <c r="U3527" t="b">
        <v>1</v>
      </c>
      <c r="V3527" t="s">
        <v>1094</v>
      </c>
      <c r="W3527" t="s">
        <v>5108</v>
      </c>
      <c r="X3527" t="s">
        <v>14627</v>
      </c>
      <c r="Y3527">
        <v>24</v>
      </c>
      <c r="Z3527">
        <v>24</v>
      </c>
      <c r="AA3527">
        <v>6</v>
      </c>
      <c r="AB3527">
        <v>6</v>
      </c>
      <c r="AC3527">
        <v>41</v>
      </c>
    </row>
    <row r="3528" spans="1:29">
      <c r="A3528">
        <v>4049</v>
      </c>
      <c r="B3528" t="s">
        <v>805</v>
      </c>
      <c r="C3528" t="s">
        <v>5208</v>
      </c>
      <c r="J3528" t="s">
        <v>1444</v>
      </c>
      <c r="K3528">
        <v>0</v>
      </c>
      <c r="N3528" t="b">
        <v>0</v>
      </c>
      <c r="O3528" t="b">
        <v>1</v>
      </c>
      <c r="P3528" t="b">
        <v>0</v>
      </c>
      <c r="Q3528">
        <v>8</v>
      </c>
      <c r="R3528">
        <v>0</v>
      </c>
      <c r="S3528">
        <v>1</v>
      </c>
      <c r="T3528">
        <v>2</v>
      </c>
      <c r="U3528" t="b">
        <v>1</v>
      </c>
      <c r="V3528" t="s">
        <v>1094</v>
      </c>
      <c r="W3528" t="s">
        <v>5108</v>
      </c>
      <c r="X3528" t="s">
        <v>14534</v>
      </c>
      <c r="Y3528">
        <v>25</v>
      </c>
      <c r="Z3528">
        <v>25</v>
      </c>
      <c r="AA3528">
        <v>6</v>
      </c>
      <c r="AB3528">
        <v>6</v>
      </c>
      <c r="AC3528">
        <v>41</v>
      </c>
    </row>
    <row r="3529" spans="1:29">
      <c r="A3529">
        <v>4050</v>
      </c>
      <c r="B3529" t="s">
        <v>805</v>
      </c>
      <c r="C3529" t="s">
        <v>5209</v>
      </c>
      <c r="J3529" t="s">
        <v>1444</v>
      </c>
      <c r="K3529">
        <v>0</v>
      </c>
      <c r="N3529" t="b">
        <v>0</v>
      </c>
      <c r="O3529" t="b">
        <v>1</v>
      </c>
      <c r="P3529" t="b">
        <v>0</v>
      </c>
      <c r="Q3529">
        <v>8</v>
      </c>
      <c r="R3529">
        <v>0</v>
      </c>
      <c r="S3529">
        <v>1</v>
      </c>
      <c r="T3529">
        <v>2</v>
      </c>
      <c r="U3529" t="b">
        <v>1</v>
      </c>
      <c r="V3529" t="s">
        <v>1094</v>
      </c>
      <c r="W3529" t="s">
        <v>5108</v>
      </c>
      <c r="X3529" t="s">
        <v>14491</v>
      </c>
      <c r="Y3529">
        <v>26</v>
      </c>
      <c r="Z3529">
        <v>26</v>
      </c>
      <c r="AA3529">
        <v>6</v>
      </c>
      <c r="AB3529">
        <v>6</v>
      </c>
      <c r="AC3529">
        <v>41</v>
      </c>
    </row>
    <row r="3530" spans="1:29">
      <c r="A3530">
        <v>4051</v>
      </c>
      <c r="B3530" t="s">
        <v>805</v>
      </c>
      <c r="C3530" t="s">
        <v>5210</v>
      </c>
      <c r="J3530" t="s">
        <v>1444</v>
      </c>
      <c r="K3530">
        <v>0</v>
      </c>
      <c r="N3530" t="b">
        <v>0</v>
      </c>
      <c r="O3530" t="b">
        <v>1</v>
      </c>
      <c r="P3530" t="b">
        <v>0</v>
      </c>
      <c r="Q3530">
        <v>8</v>
      </c>
      <c r="R3530">
        <v>0</v>
      </c>
      <c r="S3530">
        <v>1</v>
      </c>
      <c r="T3530">
        <v>2</v>
      </c>
      <c r="U3530" t="b">
        <v>1</v>
      </c>
      <c r="V3530" t="s">
        <v>1094</v>
      </c>
      <c r="W3530" t="s">
        <v>5108</v>
      </c>
      <c r="X3530" t="s">
        <v>14628</v>
      </c>
      <c r="Y3530">
        <v>27</v>
      </c>
      <c r="Z3530">
        <v>27</v>
      </c>
      <c r="AA3530">
        <v>6</v>
      </c>
      <c r="AB3530">
        <v>6</v>
      </c>
      <c r="AC3530">
        <v>41</v>
      </c>
    </row>
    <row r="3531" spans="1:29">
      <c r="A3531">
        <v>4052</v>
      </c>
      <c r="B3531" t="s">
        <v>805</v>
      </c>
      <c r="C3531" t="s">
        <v>5211</v>
      </c>
      <c r="J3531" t="s">
        <v>1444</v>
      </c>
      <c r="K3531">
        <v>0</v>
      </c>
      <c r="N3531" t="b">
        <v>0</v>
      </c>
      <c r="O3531" t="b">
        <v>1</v>
      </c>
      <c r="P3531" t="b">
        <v>0</v>
      </c>
      <c r="Q3531">
        <v>8</v>
      </c>
      <c r="R3531">
        <v>0</v>
      </c>
      <c r="S3531">
        <v>1</v>
      </c>
      <c r="T3531">
        <v>2</v>
      </c>
      <c r="U3531" t="b">
        <v>1</v>
      </c>
      <c r="V3531" t="s">
        <v>1094</v>
      </c>
      <c r="W3531" t="s">
        <v>5108</v>
      </c>
      <c r="X3531" t="s">
        <v>14629</v>
      </c>
      <c r="Y3531">
        <v>28</v>
      </c>
      <c r="Z3531">
        <v>28</v>
      </c>
      <c r="AA3531">
        <v>6</v>
      </c>
      <c r="AB3531">
        <v>6</v>
      </c>
      <c r="AC3531">
        <v>41</v>
      </c>
    </row>
    <row r="3532" spans="1:29">
      <c r="A3532">
        <v>4053</v>
      </c>
      <c r="B3532" t="s">
        <v>805</v>
      </c>
      <c r="C3532" t="s">
        <v>5212</v>
      </c>
      <c r="J3532" t="s">
        <v>1444</v>
      </c>
      <c r="K3532">
        <v>0</v>
      </c>
      <c r="N3532" t="b">
        <v>0</v>
      </c>
      <c r="O3532" t="b">
        <v>1</v>
      </c>
      <c r="P3532" t="b">
        <v>0</v>
      </c>
      <c r="Q3532">
        <v>8</v>
      </c>
      <c r="R3532">
        <v>0</v>
      </c>
      <c r="S3532">
        <v>1</v>
      </c>
      <c r="T3532">
        <v>2</v>
      </c>
      <c r="U3532" t="b">
        <v>1</v>
      </c>
      <c r="V3532" t="s">
        <v>1094</v>
      </c>
      <c r="W3532" t="s">
        <v>5108</v>
      </c>
      <c r="X3532" t="s">
        <v>14630</v>
      </c>
      <c r="Y3532">
        <v>29</v>
      </c>
      <c r="Z3532">
        <v>29</v>
      </c>
      <c r="AA3532">
        <v>6</v>
      </c>
      <c r="AB3532">
        <v>6</v>
      </c>
      <c r="AC3532">
        <v>41</v>
      </c>
    </row>
    <row r="3533" spans="1:29">
      <c r="A3533">
        <v>4054</v>
      </c>
      <c r="B3533" t="s">
        <v>805</v>
      </c>
      <c r="C3533" t="s">
        <v>5213</v>
      </c>
      <c r="J3533" t="s">
        <v>1444</v>
      </c>
      <c r="K3533">
        <v>0</v>
      </c>
      <c r="N3533" t="b">
        <v>0</v>
      </c>
      <c r="O3533" t="b">
        <v>1</v>
      </c>
      <c r="P3533" t="b">
        <v>0</v>
      </c>
      <c r="Q3533">
        <v>8</v>
      </c>
      <c r="R3533">
        <v>0</v>
      </c>
      <c r="S3533">
        <v>1</v>
      </c>
      <c r="T3533">
        <v>2</v>
      </c>
      <c r="U3533" t="b">
        <v>1</v>
      </c>
      <c r="V3533" t="s">
        <v>1094</v>
      </c>
      <c r="W3533" t="s">
        <v>5108</v>
      </c>
      <c r="X3533" t="s">
        <v>14631</v>
      </c>
      <c r="Y3533">
        <v>30</v>
      </c>
      <c r="Z3533">
        <v>30</v>
      </c>
      <c r="AA3533">
        <v>6</v>
      </c>
      <c r="AB3533">
        <v>6</v>
      </c>
      <c r="AC3533">
        <v>41</v>
      </c>
    </row>
    <row r="3534" spans="1:29">
      <c r="A3534">
        <v>4055</v>
      </c>
      <c r="B3534" t="s">
        <v>805</v>
      </c>
      <c r="C3534" t="s">
        <v>5214</v>
      </c>
      <c r="J3534" t="s">
        <v>1444</v>
      </c>
      <c r="K3534">
        <v>0</v>
      </c>
      <c r="N3534" t="b">
        <v>0</v>
      </c>
      <c r="O3534" t="b">
        <v>1</v>
      </c>
      <c r="P3534" t="b">
        <v>0</v>
      </c>
      <c r="Q3534">
        <v>8</v>
      </c>
      <c r="R3534">
        <v>0</v>
      </c>
      <c r="S3534">
        <v>1</v>
      </c>
      <c r="T3534">
        <v>2</v>
      </c>
      <c r="U3534" t="b">
        <v>1</v>
      </c>
      <c r="V3534" t="s">
        <v>1094</v>
      </c>
      <c r="W3534" t="s">
        <v>5108</v>
      </c>
      <c r="X3534" t="s">
        <v>14809</v>
      </c>
      <c r="Y3534">
        <v>31</v>
      </c>
      <c r="Z3534">
        <v>31</v>
      </c>
      <c r="AA3534">
        <v>6</v>
      </c>
      <c r="AB3534">
        <v>6</v>
      </c>
      <c r="AC3534">
        <v>41</v>
      </c>
    </row>
    <row r="3535" spans="1:29">
      <c r="A3535">
        <v>4056</v>
      </c>
      <c r="B3535" t="s">
        <v>805</v>
      </c>
      <c r="C3535" t="s">
        <v>5215</v>
      </c>
      <c r="J3535" t="s">
        <v>1444</v>
      </c>
      <c r="K3535">
        <v>0</v>
      </c>
      <c r="N3535" t="b">
        <v>0</v>
      </c>
      <c r="O3535" t="b">
        <v>1</v>
      </c>
      <c r="P3535" t="b">
        <v>0</v>
      </c>
      <c r="Q3535">
        <v>8</v>
      </c>
      <c r="R3535">
        <v>0</v>
      </c>
      <c r="S3535">
        <v>1</v>
      </c>
      <c r="T3535">
        <v>2</v>
      </c>
      <c r="U3535" t="b">
        <v>1</v>
      </c>
      <c r="V3535" t="s">
        <v>1094</v>
      </c>
      <c r="W3535" t="s">
        <v>5108</v>
      </c>
      <c r="X3535" t="s">
        <v>14836</v>
      </c>
      <c r="Y3535">
        <v>32</v>
      </c>
      <c r="Z3535">
        <v>32</v>
      </c>
      <c r="AA3535">
        <v>6</v>
      </c>
      <c r="AB3535">
        <v>6</v>
      </c>
      <c r="AC3535">
        <v>41</v>
      </c>
    </row>
    <row r="3536" spans="1:29">
      <c r="A3536">
        <v>4057</v>
      </c>
      <c r="B3536" t="s">
        <v>805</v>
      </c>
      <c r="C3536" t="s">
        <v>5216</v>
      </c>
      <c r="J3536" t="s">
        <v>1444</v>
      </c>
      <c r="K3536">
        <v>0</v>
      </c>
      <c r="N3536" t="b">
        <v>0</v>
      </c>
      <c r="O3536" t="b">
        <v>1</v>
      </c>
      <c r="P3536" t="b">
        <v>0</v>
      </c>
      <c r="Q3536">
        <v>8</v>
      </c>
      <c r="R3536">
        <v>0</v>
      </c>
      <c r="S3536">
        <v>1</v>
      </c>
      <c r="T3536">
        <v>2</v>
      </c>
      <c r="U3536" t="b">
        <v>1</v>
      </c>
      <c r="V3536" t="s">
        <v>1094</v>
      </c>
      <c r="W3536" t="s">
        <v>5108</v>
      </c>
      <c r="X3536" t="s">
        <v>14610</v>
      </c>
      <c r="Y3536">
        <v>33</v>
      </c>
      <c r="Z3536">
        <v>33</v>
      </c>
      <c r="AA3536">
        <v>6</v>
      </c>
      <c r="AB3536">
        <v>6</v>
      </c>
      <c r="AC3536">
        <v>41</v>
      </c>
    </row>
    <row r="3537" spans="1:29">
      <c r="A3537">
        <v>4058</v>
      </c>
      <c r="B3537" t="s">
        <v>805</v>
      </c>
      <c r="C3537" t="s">
        <v>5217</v>
      </c>
      <c r="J3537" t="s">
        <v>1444</v>
      </c>
      <c r="K3537">
        <v>0</v>
      </c>
      <c r="N3537" t="b">
        <v>0</v>
      </c>
      <c r="O3537" t="b">
        <v>1</v>
      </c>
      <c r="P3537" t="b">
        <v>0</v>
      </c>
      <c r="Q3537">
        <v>8</v>
      </c>
      <c r="R3537">
        <v>0</v>
      </c>
      <c r="S3537">
        <v>1</v>
      </c>
      <c r="T3537">
        <v>2</v>
      </c>
      <c r="U3537" t="b">
        <v>1</v>
      </c>
      <c r="V3537" t="s">
        <v>1094</v>
      </c>
      <c r="W3537" t="s">
        <v>5108</v>
      </c>
      <c r="X3537" t="s">
        <v>14611</v>
      </c>
      <c r="Y3537">
        <v>34</v>
      </c>
      <c r="Z3537">
        <v>34</v>
      </c>
      <c r="AA3537">
        <v>6</v>
      </c>
      <c r="AB3537">
        <v>6</v>
      </c>
      <c r="AC3537">
        <v>41</v>
      </c>
    </row>
    <row r="3538" spans="1:29">
      <c r="A3538">
        <v>4059</v>
      </c>
      <c r="B3538" t="s">
        <v>805</v>
      </c>
      <c r="C3538" t="s">
        <v>5218</v>
      </c>
      <c r="J3538" t="s">
        <v>1444</v>
      </c>
      <c r="K3538">
        <v>0</v>
      </c>
      <c r="N3538" t="b">
        <v>0</v>
      </c>
      <c r="O3538" t="b">
        <v>1</v>
      </c>
      <c r="P3538" t="b">
        <v>0</v>
      </c>
      <c r="Q3538">
        <v>8</v>
      </c>
      <c r="R3538">
        <v>0</v>
      </c>
      <c r="S3538">
        <v>1</v>
      </c>
      <c r="T3538">
        <v>2</v>
      </c>
      <c r="U3538" t="b">
        <v>1</v>
      </c>
      <c r="V3538" t="s">
        <v>1094</v>
      </c>
      <c r="W3538" t="s">
        <v>5108</v>
      </c>
      <c r="X3538" t="s">
        <v>14612</v>
      </c>
      <c r="Y3538">
        <v>35</v>
      </c>
      <c r="Z3538">
        <v>35</v>
      </c>
      <c r="AA3538">
        <v>6</v>
      </c>
      <c r="AB3538">
        <v>6</v>
      </c>
      <c r="AC3538">
        <v>41</v>
      </c>
    </row>
    <row r="3539" spans="1:29">
      <c r="A3539">
        <v>4060</v>
      </c>
      <c r="B3539" t="s">
        <v>805</v>
      </c>
      <c r="C3539" t="s">
        <v>5219</v>
      </c>
      <c r="J3539" t="s">
        <v>1444</v>
      </c>
      <c r="K3539">
        <v>0</v>
      </c>
      <c r="N3539" t="b">
        <v>0</v>
      </c>
      <c r="O3539" t="b">
        <v>1</v>
      </c>
      <c r="P3539" t="b">
        <v>0</v>
      </c>
      <c r="Q3539">
        <v>8</v>
      </c>
      <c r="R3539">
        <v>0</v>
      </c>
      <c r="S3539">
        <v>1</v>
      </c>
      <c r="T3539">
        <v>2</v>
      </c>
      <c r="U3539" t="b">
        <v>1</v>
      </c>
      <c r="V3539" t="s">
        <v>1094</v>
      </c>
      <c r="W3539" t="s">
        <v>5108</v>
      </c>
      <c r="X3539" t="s">
        <v>14613</v>
      </c>
      <c r="Y3539">
        <v>36</v>
      </c>
      <c r="Z3539">
        <v>36</v>
      </c>
      <c r="AA3539">
        <v>6</v>
      </c>
      <c r="AB3539">
        <v>6</v>
      </c>
      <c r="AC3539">
        <v>41</v>
      </c>
    </row>
    <row r="3540" spans="1:29">
      <c r="A3540">
        <v>4061</v>
      </c>
      <c r="B3540" t="s">
        <v>805</v>
      </c>
      <c r="C3540" t="s">
        <v>5220</v>
      </c>
      <c r="J3540" t="s">
        <v>1444</v>
      </c>
      <c r="K3540">
        <v>0</v>
      </c>
      <c r="N3540" t="b">
        <v>0</v>
      </c>
      <c r="O3540" t="b">
        <v>1</v>
      </c>
      <c r="P3540" t="b">
        <v>0</v>
      </c>
      <c r="Q3540">
        <v>8</v>
      </c>
      <c r="R3540">
        <v>0</v>
      </c>
      <c r="S3540">
        <v>1</v>
      </c>
      <c r="T3540">
        <v>2</v>
      </c>
      <c r="U3540" t="b">
        <v>1</v>
      </c>
      <c r="V3540" t="s">
        <v>1094</v>
      </c>
      <c r="W3540" t="s">
        <v>5108</v>
      </c>
      <c r="X3540" t="s">
        <v>14614</v>
      </c>
      <c r="Y3540">
        <v>37</v>
      </c>
      <c r="Z3540">
        <v>37</v>
      </c>
      <c r="AA3540">
        <v>6</v>
      </c>
      <c r="AB3540">
        <v>6</v>
      </c>
      <c r="AC3540">
        <v>41</v>
      </c>
    </row>
    <row r="3541" spans="1:29">
      <c r="A3541">
        <v>4062</v>
      </c>
      <c r="B3541" t="s">
        <v>805</v>
      </c>
      <c r="C3541" t="s">
        <v>5221</v>
      </c>
      <c r="J3541" t="s">
        <v>1444</v>
      </c>
      <c r="K3541">
        <v>0</v>
      </c>
      <c r="N3541" t="b">
        <v>0</v>
      </c>
      <c r="O3541" t="b">
        <v>1</v>
      </c>
      <c r="P3541" t="b">
        <v>0</v>
      </c>
      <c r="Q3541">
        <v>8</v>
      </c>
      <c r="R3541">
        <v>0</v>
      </c>
      <c r="S3541">
        <v>1</v>
      </c>
      <c r="T3541">
        <v>2</v>
      </c>
      <c r="U3541" t="b">
        <v>1</v>
      </c>
      <c r="V3541" t="s">
        <v>1094</v>
      </c>
      <c r="W3541" t="s">
        <v>5108</v>
      </c>
      <c r="X3541" t="s">
        <v>14470</v>
      </c>
      <c r="Y3541">
        <v>16</v>
      </c>
      <c r="Z3541">
        <v>16</v>
      </c>
      <c r="AA3541">
        <v>7</v>
      </c>
      <c r="AB3541">
        <v>7</v>
      </c>
      <c r="AC3541">
        <v>41</v>
      </c>
    </row>
    <row r="3542" spans="1:29">
      <c r="A3542">
        <v>4063</v>
      </c>
      <c r="B3542" t="s">
        <v>805</v>
      </c>
      <c r="C3542" t="s">
        <v>5222</v>
      </c>
      <c r="J3542" t="s">
        <v>1444</v>
      </c>
      <c r="K3542">
        <v>0</v>
      </c>
      <c r="N3542" t="b">
        <v>0</v>
      </c>
      <c r="O3542" t="b">
        <v>1</v>
      </c>
      <c r="P3542" t="b">
        <v>0</v>
      </c>
      <c r="Q3542">
        <v>8</v>
      </c>
      <c r="R3542">
        <v>0</v>
      </c>
      <c r="S3542">
        <v>1</v>
      </c>
      <c r="T3542">
        <v>2</v>
      </c>
      <c r="U3542" t="b">
        <v>1</v>
      </c>
      <c r="V3542" t="s">
        <v>1094</v>
      </c>
      <c r="W3542" t="s">
        <v>5108</v>
      </c>
      <c r="X3542" t="s">
        <v>14716</v>
      </c>
      <c r="Y3542">
        <v>17</v>
      </c>
      <c r="Z3542">
        <v>17</v>
      </c>
      <c r="AA3542">
        <v>7</v>
      </c>
      <c r="AB3542">
        <v>7</v>
      </c>
      <c r="AC3542">
        <v>41</v>
      </c>
    </row>
    <row r="3543" spans="1:29">
      <c r="A3543">
        <v>4064</v>
      </c>
      <c r="B3543" t="s">
        <v>805</v>
      </c>
      <c r="C3543" t="s">
        <v>5223</v>
      </c>
      <c r="J3543" t="s">
        <v>1444</v>
      </c>
      <c r="K3543">
        <v>0</v>
      </c>
      <c r="N3543" t="b">
        <v>1</v>
      </c>
      <c r="O3543" t="b">
        <v>0</v>
      </c>
      <c r="P3543" t="b">
        <v>0</v>
      </c>
      <c r="Q3543">
        <v>8</v>
      </c>
      <c r="R3543">
        <v>0</v>
      </c>
      <c r="S3543">
        <v>1</v>
      </c>
      <c r="T3543">
        <v>2</v>
      </c>
      <c r="U3543" t="b">
        <v>1</v>
      </c>
      <c r="V3543" t="s">
        <v>1094</v>
      </c>
      <c r="W3543" t="s">
        <v>5108</v>
      </c>
      <c r="X3543" t="s">
        <v>14487</v>
      </c>
      <c r="Y3543">
        <v>18</v>
      </c>
      <c r="Z3543">
        <v>18</v>
      </c>
      <c r="AA3543">
        <v>7</v>
      </c>
      <c r="AB3543">
        <v>7</v>
      </c>
      <c r="AC3543">
        <v>41</v>
      </c>
    </row>
    <row r="3544" spans="1:29">
      <c r="A3544">
        <v>4065</v>
      </c>
      <c r="B3544" t="s">
        <v>805</v>
      </c>
      <c r="C3544" t="s">
        <v>5224</v>
      </c>
      <c r="J3544" t="s">
        <v>1444</v>
      </c>
      <c r="K3544">
        <v>0</v>
      </c>
      <c r="N3544" t="b">
        <v>1</v>
      </c>
      <c r="O3544" t="b">
        <v>0</v>
      </c>
      <c r="P3544" t="b">
        <v>0</v>
      </c>
      <c r="Q3544">
        <v>8</v>
      </c>
      <c r="R3544">
        <v>0</v>
      </c>
      <c r="S3544">
        <v>1</v>
      </c>
      <c r="T3544">
        <v>2</v>
      </c>
      <c r="U3544" t="b">
        <v>1</v>
      </c>
      <c r="V3544" t="s">
        <v>1094</v>
      </c>
      <c r="W3544" t="s">
        <v>5108</v>
      </c>
      <c r="X3544" t="s">
        <v>14461</v>
      </c>
      <c r="Y3544">
        <v>19</v>
      </c>
      <c r="Z3544">
        <v>19</v>
      </c>
      <c r="AA3544">
        <v>7</v>
      </c>
      <c r="AB3544">
        <v>7</v>
      </c>
      <c r="AC3544">
        <v>41</v>
      </c>
    </row>
    <row r="3545" spans="1:29">
      <c r="A3545">
        <v>4066</v>
      </c>
      <c r="B3545" t="s">
        <v>805</v>
      </c>
      <c r="C3545" t="s">
        <v>5225</v>
      </c>
      <c r="J3545" t="s">
        <v>1444</v>
      </c>
      <c r="K3545">
        <v>0</v>
      </c>
      <c r="N3545" t="b">
        <v>1</v>
      </c>
      <c r="O3545" t="b">
        <v>0</v>
      </c>
      <c r="P3545" t="b">
        <v>0</v>
      </c>
      <c r="Q3545">
        <v>8</v>
      </c>
      <c r="R3545">
        <v>0</v>
      </c>
      <c r="S3545">
        <v>1</v>
      </c>
      <c r="T3545">
        <v>2</v>
      </c>
      <c r="U3545" t="b">
        <v>1</v>
      </c>
      <c r="V3545" t="s">
        <v>1094</v>
      </c>
      <c r="W3545" t="s">
        <v>5108</v>
      </c>
      <c r="X3545" t="s">
        <v>14632</v>
      </c>
      <c r="Y3545">
        <v>20</v>
      </c>
      <c r="Z3545">
        <v>20</v>
      </c>
      <c r="AA3545">
        <v>7</v>
      </c>
      <c r="AB3545">
        <v>7</v>
      </c>
      <c r="AC3545">
        <v>41</v>
      </c>
    </row>
    <row r="3546" spans="1:29">
      <c r="A3546">
        <v>4067</v>
      </c>
      <c r="B3546" t="s">
        <v>805</v>
      </c>
      <c r="C3546" t="s">
        <v>5226</v>
      </c>
      <c r="J3546" t="s">
        <v>1444</v>
      </c>
      <c r="K3546">
        <v>0</v>
      </c>
      <c r="N3546" t="b">
        <v>1</v>
      </c>
      <c r="O3546" t="b">
        <v>0</v>
      </c>
      <c r="P3546" t="b">
        <v>0</v>
      </c>
      <c r="Q3546">
        <v>8</v>
      </c>
      <c r="R3546">
        <v>0</v>
      </c>
      <c r="S3546">
        <v>1</v>
      </c>
      <c r="T3546">
        <v>2</v>
      </c>
      <c r="U3546" t="b">
        <v>1</v>
      </c>
      <c r="V3546" t="s">
        <v>1094</v>
      </c>
      <c r="W3546" t="s">
        <v>5108</v>
      </c>
      <c r="X3546" t="s">
        <v>14633</v>
      </c>
      <c r="Y3546">
        <v>21</v>
      </c>
      <c r="Z3546">
        <v>21</v>
      </c>
      <c r="AA3546">
        <v>7</v>
      </c>
      <c r="AB3546">
        <v>7</v>
      </c>
      <c r="AC3546">
        <v>41</v>
      </c>
    </row>
    <row r="3547" spans="1:29">
      <c r="A3547">
        <v>4068</v>
      </c>
      <c r="B3547" t="s">
        <v>805</v>
      </c>
      <c r="C3547" t="s">
        <v>5227</v>
      </c>
      <c r="J3547" t="s">
        <v>1444</v>
      </c>
      <c r="K3547">
        <v>0</v>
      </c>
      <c r="N3547" t="b">
        <v>1</v>
      </c>
      <c r="O3547" t="b">
        <v>0</v>
      </c>
      <c r="P3547" t="b">
        <v>0</v>
      </c>
      <c r="Q3547">
        <v>8</v>
      </c>
      <c r="R3547">
        <v>0</v>
      </c>
      <c r="S3547">
        <v>1</v>
      </c>
      <c r="T3547">
        <v>2</v>
      </c>
      <c r="U3547" t="b">
        <v>1</v>
      </c>
      <c r="V3547" t="s">
        <v>1094</v>
      </c>
      <c r="W3547" t="s">
        <v>5108</v>
      </c>
      <c r="X3547" t="s">
        <v>14490</v>
      </c>
      <c r="Y3547">
        <v>22</v>
      </c>
      <c r="Z3547">
        <v>22</v>
      </c>
      <c r="AA3547">
        <v>7</v>
      </c>
      <c r="AB3547">
        <v>7</v>
      </c>
      <c r="AC3547">
        <v>41</v>
      </c>
    </row>
    <row r="3548" spans="1:29">
      <c r="A3548">
        <v>4069</v>
      </c>
      <c r="B3548" t="s">
        <v>805</v>
      </c>
      <c r="C3548" t="s">
        <v>5228</v>
      </c>
      <c r="J3548" t="s">
        <v>1444</v>
      </c>
      <c r="K3548">
        <v>0</v>
      </c>
      <c r="N3548" t="b">
        <v>1</v>
      </c>
      <c r="O3548" t="b">
        <v>0</v>
      </c>
      <c r="P3548" t="b">
        <v>0</v>
      </c>
      <c r="Q3548">
        <v>8</v>
      </c>
      <c r="R3548">
        <v>0</v>
      </c>
      <c r="S3548">
        <v>1</v>
      </c>
      <c r="T3548">
        <v>2</v>
      </c>
      <c r="U3548" t="b">
        <v>1</v>
      </c>
      <c r="V3548" t="s">
        <v>1094</v>
      </c>
      <c r="W3548" t="s">
        <v>5108</v>
      </c>
      <c r="X3548" t="s">
        <v>14717</v>
      </c>
      <c r="Y3548">
        <v>23</v>
      </c>
      <c r="Z3548">
        <v>23</v>
      </c>
      <c r="AA3548">
        <v>7</v>
      </c>
      <c r="AB3548">
        <v>7</v>
      </c>
      <c r="AC3548">
        <v>41</v>
      </c>
    </row>
    <row r="3549" spans="1:29">
      <c r="A3549">
        <v>4070</v>
      </c>
      <c r="B3549" t="s">
        <v>805</v>
      </c>
      <c r="C3549" t="s">
        <v>5229</v>
      </c>
      <c r="J3549" t="s">
        <v>1444</v>
      </c>
      <c r="K3549">
        <v>0</v>
      </c>
      <c r="N3549" t="b">
        <v>1</v>
      </c>
      <c r="O3549" t="b">
        <v>0</v>
      </c>
      <c r="P3549" t="b">
        <v>0</v>
      </c>
      <c r="Q3549">
        <v>8</v>
      </c>
      <c r="R3549">
        <v>0</v>
      </c>
      <c r="S3549">
        <v>1</v>
      </c>
      <c r="T3549">
        <v>2</v>
      </c>
      <c r="U3549" t="b">
        <v>1</v>
      </c>
      <c r="V3549" t="s">
        <v>1094</v>
      </c>
      <c r="W3549" t="s">
        <v>5108</v>
      </c>
      <c r="X3549" t="s">
        <v>14489</v>
      </c>
      <c r="Y3549">
        <v>24</v>
      </c>
      <c r="Z3549">
        <v>24</v>
      </c>
      <c r="AA3549">
        <v>7</v>
      </c>
      <c r="AB3549">
        <v>7</v>
      </c>
      <c r="AC3549">
        <v>41</v>
      </c>
    </row>
    <row r="3550" spans="1:29">
      <c r="A3550">
        <v>4071</v>
      </c>
      <c r="B3550" t="s">
        <v>805</v>
      </c>
      <c r="C3550" t="s">
        <v>5230</v>
      </c>
      <c r="J3550" t="s">
        <v>1444</v>
      </c>
      <c r="K3550">
        <v>0</v>
      </c>
      <c r="N3550" t="b">
        <v>1</v>
      </c>
      <c r="O3550" t="b">
        <v>0</v>
      </c>
      <c r="P3550" t="b">
        <v>0</v>
      </c>
      <c r="Q3550">
        <v>8</v>
      </c>
      <c r="R3550">
        <v>0</v>
      </c>
      <c r="S3550">
        <v>1</v>
      </c>
      <c r="T3550">
        <v>2</v>
      </c>
      <c r="U3550" t="b">
        <v>1</v>
      </c>
      <c r="V3550" t="s">
        <v>1094</v>
      </c>
      <c r="W3550" t="s">
        <v>5108</v>
      </c>
      <c r="X3550" t="s">
        <v>14634</v>
      </c>
      <c r="Y3550">
        <v>25</v>
      </c>
      <c r="Z3550">
        <v>25</v>
      </c>
      <c r="AA3550">
        <v>7</v>
      </c>
      <c r="AB3550">
        <v>7</v>
      </c>
      <c r="AC3550">
        <v>41</v>
      </c>
    </row>
    <row r="3551" spans="1:29">
      <c r="A3551">
        <v>4072</v>
      </c>
      <c r="B3551" t="s">
        <v>805</v>
      </c>
      <c r="C3551" t="s">
        <v>5231</v>
      </c>
      <c r="J3551" t="s">
        <v>1444</v>
      </c>
      <c r="K3551">
        <v>0</v>
      </c>
      <c r="N3551" t="b">
        <v>1</v>
      </c>
      <c r="O3551" t="b">
        <v>0</v>
      </c>
      <c r="P3551" t="b">
        <v>0</v>
      </c>
      <c r="Q3551">
        <v>8</v>
      </c>
      <c r="R3551">
        <v>0</v>
      </c>
      <c r="S3551">
        <v>1</v>
      </c>
      <c r="T3551">
        <v>2</v>
      </c>
      <c r="U3551" t="b">
        <v>1</v>
      </c>
      <c r="V3551" t="s">
        <v>1094</v>
      </c>
      <c r="W3551" t="s">
        <v>5108</v>
      </c>
      <c r="X3551" t="s">
        <v>14718</v>
      </c>
      <c r="Y3551">
        <v>26</v>
      </c>
      <c r="Z3551">
        <v>26</v>
      </c>
      <c r="AA3551">
        <v>7</v>
      </c>
      <c r="AB3551">
        <v>7</v>
      </c>
      <c r="AC3551">
        <v>41</v>
      </c>
    </row>
    <row r="3552" spans="1:29">
      <c r="A3552">
        <v>4073</v>
      </c>
      <c r="B3552" t="s">
        <v>805</v>
      </c>
      <c r="C3552" t="s">
        <v>5232</v>
      </c>
      <c r="J3552" t="s">
        <v>1444</v>
      </c>
      <c r="K3552">
        <v>0</v>
      </c>
      <c r="N3552" t="b">
        <v>1</v>
      </c>
      <c r="O3552" t="b">
        <v>0</v>
      </c>
      <c r="P3552" t="b">
        <v>0</v>
      </c>
      <c r="Q3552">
        <v>8</v>
      </c>
      <c r="R3552">
        <v>0</v>
      </c>
      <c r="S3552">
        <v>1</v>
      </c>
      <c r="T3552">
        <v>2</v>
      </c>
      <c r="U3552" t="b">
        <v>1</v>
      </c>
      <c r="V3552" t="s">
        <v>1094</v>
      </c>
      <c r="W3552" t="s">
        <v>5108</v>
      </c>
      <c r="X3552" t="s">
        <v>14635</v>
      </c>
      <c r="Y3552">
        <v>27</v>
      </c>
      <c r="Z3552">
        <v>27</v>
      </c>
      <c r="AA3552">
        <v>7</v>
      </c>
      <c r="AB3552">
        <v>7</v>
      </c>
      <c r="AC3552">
        <v>41</v>
      </c>
    </row>
    <row r="3553" spans="1:29">
      <c r="A3553">
        <v>4074</v>
      </c>
      <c r="B3553" t="s">
        <v>805</v>
      </c>
      <c r="C3553" t="s">
        <v>5233</v>
      </c>
      <c r="J3553" t="s">
        <v>1444</v>
      </c>
      <c r="K3553">
        <v>0</v>
      </c>
      <c r="N3553" t="b">
        <v>1</v>
      </c>
      <c r="O3553" t="b">
        <v>0</v>
      </c>
      <c r="P3553" t="b">
        <v>0</v>
      </c>
      <c r="Q3553">
        <v>8</v>
      </c>
      <c r="R3553">
        <v>0</v>
      </c>
      <c r="S3553">
        <v>1</v>
      </c>
      <c r="T3553">
        <v>2</v>
      </c>
      <c r="U3553" t="b">
        <v>1</v>
      </c>
      <c r="V3553" t="s">
        <v>1094</v>
      </c>
      <c r="W3553" t="s">
        <v>5108</v>
      </c>
      <c r="X3553" t="s">
        <v>14730</v>
      </c>
      <c r="Y3553">
        <v>28</v>
      </c>
      <c r="Z3553">
        <v>28</v>
      </c>
      <c r="AA3553">
        <v>7</v>
      </c>
      <c r="AB3553">
        <v>7</v>
      </c>
      <c r="AC3553">
        <v>41</v>
      </c>
    </row>
    <row r="3554" spans="1:29">
      <c r="A3554">
        <v>4075</v>
      </c>
      <c r="B3554" t="s">
        <v>805</v>
      </c>
      <c r="C3554" t="s">
        <v>5234</v>
      </c>
      <c r="J3554" t="s">
        <v>1444</v>
      </c>
      <c r="K3554">
        <v>0</v>
      </c>
      <c r="N3554" t="b">
        <v>1</v>
      </c>
      <c r="O3554" t="b">
        <v>0</v>
      </c>
      <c r="P3554" t="b">
        <v>0</v>
      </c>
      <c r="Q3554">
        <v>8</v>
      </c>
      <c r="R3554">
        <v>0</v>
      </c>
      <c r="S3554">
        <v>1</v>
      </c>
      <c r="T3554">
        <v>2</v>
      </c>
      <c r="U3554" t="b">
        <v>1</v>
      </c>
      <c r="V3554" t="s">
        <v>1094</v>
      </c>
      <c r="W3554" t="s">
        <v>5108</v>
      </c>
      <c r="X3554" t="s">
        <v>14636</v>
      </c>
      <c r="Y3554">
        <v>29</v>
      </c>
      <c r="Z3554">
        <v>29</v>
      </c>
      <c r="AA3554">
        <v>7</v>
      </c>
      <c r="AB3554">
        <v>7</v>
      </c>
      <c r="AC3554">
        <v>41</v>
      </c>
    </row>
    <row r="3555" spans="1:29">
      <c r="A3555">
        <v>4076</v>
      </c>
      <c r="B3555" t="s">
        <v>805</v>
      </c>
      <c r="C3555" t="s">
        <v>5235</v>
      </c>
      <c r="J3555" t="s">
        <v>1444</v>
      </c>
      <c r="K3555">
        <v>0</v>
      </c>
      <c r="N3555" t="b">
        <v>1</v>
      </c>
      <c r="O3555" t="b">
        <v>0</v>
      </c>
      <c r="P3555" t="b">
        <v>0</v>
      </c>
      <c r="Q3555">
        <v>8</v>
      </c>
      <c r="R3555">
        <v>0</v>
      </c>
      <c r="S3555">
        <v>1</v>
      </c>
      <c r="T3555">
        <v>2</v>
      </c>
      <c r="U3555" t="b">
        <v>1</v>
      </c>
      <c r="V3555" t="s">
        <v>1094</v>
      </c>
      <c r="W3555" t="s">
        <v>5108</v>
      </c>
      <c r="X3555" t="s">
        <v>14637</v>
      </c>
      <c r="Y3555">
        <v>30</v>
      </c>
      <c r="Z3555">
        <v>30</v>
      </c>
      <c r="AA3555">
        <v>7</v>
      </c>
      <c r="AB3555">
        <v>7</v>
      </c>
      <c r="AC3555">
        <v>41</v>
      </c>
    </row>
    <row r="3556" spans="1:29">
      <c r="A3556">
        <v>4077</v>
      </c>
      <c r="B3556" t="s">
        <v>805</v>
      </c>
      <c r="C3556" t="s">
        <v>5236</v>
      </c>
      <c r="J3556" t="s">
        <v>1444</v>
      </c>
      <c r="K3556">
        <v>0</v>
      </c>
      <c r="N3556" t="b">
        <v>1</v>
      </c>
      <c r="O3556" t="b">
        <v>0</v>
      </c>
      <c r="P3556" t="b">
        <v>0</v>
      </c>
      <c r="Q3556">
        <v>8</v>
      </c>
      <c r="R3556">
        <v>0</v>
      </c>
      <c r="S3556">
        <v>1</v>
      </c>
      <c r="T3556">
        <v>2</v>
      </c>
      <c r="U3556" t="b">
        <v>1</v>
      </c>
      <c r="V3556" t="s">
        <v>1094</v>
      </c>
      <c r="W3556" t="s">
        <v>5108</v>
      </c>
      <c r="X3556" t="s">
        <v>14770</v>
      </c>
      <c r="Y3556">
        <v>31</v>
      </c>
      <c r="Z3556">
        <v>31</v>
      </c>
      <c r="AA3556">
        <v>7</v>
      </c>
      <c r="AB3556">
        <v>7</v>
      </c>
      <c r="AC3556">
        <v>41</v>
      </c>
    </row>
    <row r="3557" spans="1:29">
      <c r="A3557">
        <v>4078</v>
      </c>
      <c r="B3557" t="s">
        <v>805</v>
      </c>
      <c r="C3557" t="s">
        <v>5237</v>
      </c>
      <c r="J3557" t="s">
        <v>1444</v>
      </c>
      <c r="K3557">
        <v>0</v>
      </c>
      <c r="N3557" t="b">
        <v>1</v>
      </c>
      <c r="O3557" t="b">
        <v>0</v>
      </c>
      <c r="P3557" t="b">
        <v>0</v>
      </c>
      <c r="Q3557">
        <v>8</v>
      </c>
      <c r="R3557">
        <v>0</v>
      </c>
      <c r="S3557">
        <v>1</v>
      </c>
      <c r="T3557">
        <v>2</v>
      </c>
      <c r="U3557" t="b">
        <v>1</v>
      </c>
      <c r="V3557" t="s">
        <v>1094</v>
      </c>
      <c r="W3557" t="s">
        <v>5108</v>
      </c>
      <c r="X3557" t="s">
        <v>14771</v>
      </c>
      <c r="Y3557">
        <v>32</v>
      </c>
      <c r="Z3557">
        <v>32</v>
      </c>
      <c r="AA3557">
        <v>7</v>
      </c>
      <c r="AB3557">
        <v>7</v>
      </c>
      <c r="AC3557">
        <v>41</v>
      </c>
    </row>
    <row r="3558" spans="1:29">
      <c r="A3558">
        <v>4079</v>
      </c>
      <c r="B3558" t="s">
        <v>805</v>
      </c>
      <c r="C3558" t="s">
        <v>5238</v>
      </c>
      <c r="J3558" t="s">
        <v>1444</v>
      </c>
      <c r="K3558">
        <v>0</v>
      </c>
      <c r="N3558" t="b">
        <v>1</v>
      </c>
      <c r="O3558" t="b">
        <v>0</v>
      </c>
      <c r="P3558" t="b">
        <v>0</v>
      </c>
      <c r="Q3558">
        <v>8</v>
      </c>
      <c r="R3558">
        <v>0</v>
      </c>
      <c r="S3558">
        <v>1</v>
      </c>
      <c r="T3558">
        <v>2</v>
      </c>
      <c r="U3558" t="b">
        <v>1</v>
      </c>
      <c r="V3558" t="s">
        <v>1094</v>
      </c>
      <c r="W3558" t="s">
        <v>5108</v>
      </c>
      <c r="X3558" t="s">
        <v>14772</v>
      </c>
      <c r="Y3558">
        <v>33</v>
      </c>
      <c r="Z3558">
        <v>33</v>
      </c>
      <c r="AA3558">
        <v>7</v>
      </c>
      <c r="AB3558">
        <v>7</v>
      </c>
      <c r="AC3558">
        <v>41</v>
      </c>
    </row>
    <row r="3559" spans="1:29">
      <c r="A3559">
        <v>4080</v>
      </c>
      <c r="B3559" t="s">
        <v>805</v>
      </c>
      <c r="C3559" t="s">
        <v>5239</v>
      </c>
      <c r="J3559" t="s">
        <v>1444</v>
      </c>
      <c r="K3559">
        <v>0</v>
      </c>
      <c r="N3559" t="b">
        <v>1</v>
      </c>
      <c r="O3559" t="b">
        <v>0</v>
      </c>
      <c r="P3559" t="b">
        <v>0</v>
      </c>
      <c r="Q3559">
        <v>8</v>
      </c>
      <c r="R3559">
        <v>0</v>
      </c>
      <c r="S3559">
        <v>1</v>
      </c>
      <c r="T3559">
        <v>2</v>
      </c>
      <c r="U3559" t="b">
        <v>1</v>
      </c>
      <c r="V3559" t="s">
        <v>1094</v>
      </c>
      <c r="W3559" t="s">
        <v>5108</v>
      </c>
      <c r="X3559" t="s">
        <v>14775</v>
      </c>
      <c r="Y3559">
        <v>34</v>
      </c>
      <c r="Z3559">
        <v>34</v>
      </c>
      <c r="AA3559">
        <v>7</v>
      </c>
      <c r="AB3559">
        <v>7</v>
      </c>
      <c r="AC3559">
        <v>41</v>
      </c>
    </row>
    <row r="3560" spans="1:29">
      <c r="A3560">
        <v>4081</v>
      </c>
      <c r="B3560" t="s">
        <v>805</v>
      </c>
      <c r="C3560" t="s">
        <v>5240</v>
      </c>
      <c r="J3560" t="s">
        <v>1444</v>
      </c>
      <c r="K3560">
        <v>0</v>
      </c>
      <c r="N3560" t="b">
        <v>1</v>
      </c>
      <c r="O3560" t="b">
        <v>0</v>
      </c>
      <c r="P3560" t="b">
        <v>0</v>
      </c>
      <c r="Q3560">
        <v>8</v>
      </c>
      <c r="R3560">
        <v>0</v>
      </c>
      <c r="S3560">
        <v>1</v>
      </c>
      <c r="T3560">
        <v>2</v>
      </c>
      <c r="U3560" t="b">
        <v>1</v>
      </c>
      <c r="V3560" t="s">
        <v>1094</v>
      </c>
      <c r="W3560" t="s">
        <v>5108</v>
      </c>
      <c r="X3560" t="s">
        <v>14776</v>
      </c>
      <c r="Y3560">
        <v>35</v>
      </c>
      <c r="Z3560">
        <v>35</v>
      </c>
      <c r="AA3560">
        <v>7</v>
      </c>
      <c r="AB3560">
        <v>7</v>
      </c>
      <c r="AC3560">
        <v>41</v>
      </c>
    </row>
    <row r="3561" spans="1:29">
      <c r="A3561">
        <v>4082</v>
      </c>
      <c r="B3561" t="s">
        <v>805</v>
      </c>
      <c r="C3561" t="s">
        <v>5241</v>
      </c>
      <c r="J3561" t="s">
        <v>1444</v>
      </c>
      <c r="K3561">
        <v>0</v>
      </c>
      <c r="N3561" t="b">
        <v>1</v>
      </c>
      <c r="O3561" t="b">
        <v>0</v>
      </c>
      <c r="P3561" t="b">
        <v>0</v>
      </c>
      <c r="Q3561">
        <v>8</v>
      </c>
      <c r="R3561">
        <v>0</v>
      </c>
      <c r="S3561">
        <v>1</v>
      </c>
      <c r="T3561">
        <v>2</v>
      </c>
      <c r="U3561" t="b">
        <v>1</v>
      </c>
      <c r="V3561" t="s">
        <v>1094</v>
      </c>
      <c r="W3561" t="s">
        <v>5108</v>
      </c>
      <c r="X3561" t="s">
        <v>14777</v>
      </c>
      <c r="Y3561">
        <v>36</v>
      </c>
      <c r="Z3561">
        <v>36</v>
      </c>
      <c r="AA3561">
        <v>7</v>
      </c>
      <c r="AB3561">
        <v>7</v>
      </c>
      <c r="AC3561">
        <v>41</v>
      </c>
    </row>
    <row r="3562" spans="1:29">
      <c r="A3562">
        <v>4083</v>
      </c>
      <c r="B3562" t="s">
        <v>805</v>
      </c>
      <c r="C3562" t="s">
        <v>5242</v>
      </c>
      <c r="J3562" t="s">
        <v>1444</v>
      </c>
      <c r="K3562">
        <v>0</v>
      </c>
      <c r="N3562" t="b">
        <v>1</v>
      </c>
      <c r="O3562" t="b">
        <v>0</v>
      </c>
      <c r="P3562" t="b">
        <v>0</v>
      </c>
      <c r="Q3562">
        <v>8</v>
      </c>
      <c r="R3562">
        <v>0</v>
      </c>
      <c r="S3562">
        <v>1</v>
      </c>
      <c r="T3562">
        <v>2</v>
      </c>
      <c r="U3562" t="b">
        <v>1</v>
      </c>
      <c r="V3562" t="s">
        <v>1094</v>
      </c>
      <c r="W3562" t="s">
        <v>5108</v>
      </c>
      <c r="X3562" t="s">
        <v>14664</v>
      </c>
      <c r="Y3562">
        <v>37</v>
      </c>
      <c r="Z3562">
        <v>37</v>
      </c>
      <c r="AA3562">
        <v>7</v>
      </c>
      <c r="AB3562">
        <v>7</v>
      </c>
      <c r="AC3562">
        <v>41</v>
      </c>
    </row>
    <row r="3563" spans="1:29">
      <c r="A3563">
        <v>4084</v>
      </c>
      <c r="B3563" t="s">
        <v>805</v>
      </c>
      <c r="C3563" t="s">
        <v>5243</v>
      </c>
      <c r="J3563" t="s">
        <v>1444</v>
      </c>
      <c r="K3563">
        <v>0</v>
      </c>
      <c r="N3563" t="b">
        <v>0</v>
      </c>
      <c r="O3563" t="b">
        <v>1</v>
      </c>
      <c r="P3563" t="b">
        <v>0</v>
      </c>
      <c r="Q3563">
        <v>8</v>
      </c>
      <c r="R3563">
        <v>0</v>
      </c>
      <c r="S3563">
        <v>1</v>
      </c>
      <c r="T3563">
        <v>2</v>
      </c>
      <c r="U3563" t="b">
        <v>1</v>
      </c>
      <c r="V3563" t="s">
        <v>1094</v>
      </c>
      <c r="W3563" t="s">
        <v>5108</v>
      </c>
      <c r="X3563" t="s">
        <v>14719</v>
      </c>
      <c r="Y3563">
        <v>16</v>
      </c>
      <c r="Z3563">
        <v>16</v>
      </c>
      <c r="AA3563">
        <v>8</v>
      </c>
      <c r="AB3563">
        <v>8</v>
      </c>
      <c r="AC3563">
        <v>41</v>
      </c>
    </row>
    <row r="3564" spans="1:29">
      <c r="A3564">
        <v>4085</v>
      </c>
      <c r="B3564" t="s">
        <v>805</v>
      </c>
      <c r="C3564" t="s">
        <v>5244</v>
      </c>
      <c r="J3564" t="s">
        <v>1444</v>
      </c>
      <c r="K3564">
        <v>0</v>
      </c>
      <c r="N3564" t="b">
        <v>0</v>
      </c>
      <c r="O3564" t="b">
        <v>1</v>
      </c>
      <c r="P3564" t="b">
        <v>0</v>
      </c>
      <c r="Q3564">
        <v>8</v>
      </c>
      <c r="R3564">
        <v>0</v>
      </c>
      <c r="S3564">
        <v>1</v>
      </c>
      <c r="T3564">
        <v>2</v>
      </c>
      <c r="U3564" t="b">
        <v>1</v>
      </c>
      <c r="V3564" t="s">
        <v>1094</v>
      </c>
      <c r="W3564" t="s">
        <v>5108</v>
      </c>
      <c r="X3564" t="s">
        <v>14442</v>
      </c>
      <c r="Y3564">
        <v>17</v>
      </c>
      <c r="Z3564">
        <v>17</v>
      </c>
      <c r="AA3564">
        <v>8</v>
      </c>
      <c r="AB3564">
        <v>8</v>
      </c>
      <c r="AC3564">
        <v>41</v>
      </c>
    </row>
    <row r="3565" spans="1:29">
      <c r="A3565">
        <v>4086</v>
      </c>
      <c r="B3565" t="s">
        <v>805</v>
      </c>
      <c r="C3565" t="s">
        <v>5245</v>
      </c>
      <c r="J3565" t="s">
        <v>1444</v>
      </c>
      <c r="K3565">
        <v>0</v>
      </c>
      <c r="N3565" t="b">
        <v>0</v>
      </c>
      <c r="O3565" t="b">
        <v>1</v>
      </c>
      <c r="P3565" t="b">
        <v>0</v>
      </c>
      <c r="Q3565">
        <v>8</v>
      </c>
      <c r="R3565">
        <v>0</v>
      </c>
      <c r="S3565">
        <v>1</v>
      </c>
      <c r="T3565">
        <v>2</v>
      </c>
      <c r="U3565" t="b">
        <v>1</v>
      </c>
      <c r="V3565" t="s">
        <v>1094</v>
      </c>
      <c r="W3565" t="s">
        <v>5108</v>
      </c>
      <c r="X3565" t="s">
        <v>14720</v>
      </c>
      <c r="Y3565">
        <v>18</v>
      </c>
      <c r="Z3565">
        <v>18</v>
      </c>
      <c r="AA3565">
        <v>8</v>
      </c>
      <c r="AB3565">
        <v>8</v>
      </c>
      <c r="AC3565">
        <v>41</v>
      </c>
    </row>
    <row r="3566" spans="1:29">
      <c r="A3566">
        <v>4087</v>
      </c>
      <c r="B3566" t="s">
        <v>805</v>
      </c>
      <c r="C3566" t="s">
        <v>5246</v>
      </c>
      <c r="J3566" t="s">
        <v>1444</v>
      </c>
      <c r="K3566">
        <v>0</v>
      </c>
      <c r="N3566" t="b">
        <v>0</v>
      </c>
      <c r="O3566" t="b">
        <v>1</v>
      </c>
      <c r="P3566" t="b">
        <v>0</v>
      </c>
      <c r="Q3566">
        <v>8</v>
      </c>
      <c r="R3566">
        <v>0</v>
      </c>
      <c r="S3566">
        <v>1</v>
      </c>
      <c r="T3566">
        <v>2</v>
      </c>
      <c r="U3566" t="b">
        <v>1</v>
      </c>
      <c r="V3566" t="s">
        <v>1094</v>
      </c>
      <c r="W3566" t="s">
        <v>5108</v>
      </c>
      <c r="X3566" t="s">
        <v>14488</v>
      </c>
      <c r="Y3566">
        <v>19</v>
      </c>
      <c r="Z3566">
        <v>19</v>
      </c>
      <c r="AA3566">
        <v>8</v>
      </c>
      <c r="AB3566">
        <v>8</v>
      </c>
      <c r="AC3566">
        <v>41</v>
      </c>
    </row>
    <row r="3567" spans="1:29">
      <c r="A3567">
        <v>4088</v>
      </c>
      <c r="B3567" t="s">
        <v>805</v>
      </c>
      <c r="C3567" t="s">
        <v>5247</v>
      </c>
      <c r="J3567" t="s">
        <v>1444</v>
      </c>
      <c r="K3567">
        <v>0</v>
      </c>
      <c r="N3567" t="b">
        <v>0</v>
      </c>
      <c r="O3567" t="b">
        <v>1</v>
      </c>
      <c r="P3567" t="b">
        <v>0</v>
      </c>
      <c r="Q3567">
        <v>8</v>
      </c>
      <c r="R3567">
        <v>0</v>
      </c>
      <c r="S3567">
        <v>1</v>
      </c>
      <c r="T3567">
        <v>2</v>
      </c>
      <c r="U3567" t="b">
        <v>1</v>
      </c>
      <c r="V3567" t="s">
        <v>1094</v>
      </c>
      <c r="W3567" t="s">
        <v>5108</v>
      </c>
      <c r="X3567" t="s">
        <v>14638</v>
      </c>
      <c r="Y3567">
        <v>20</v>
      </c>
      <c r="Z3567">
        <v>20</v>
      </c>
      <c r="AA3567">
        <v>8</v>
      </c>
      <c r="AB3567">
        <v>8</v>
      </c>
      <c r="AC3567">
        <v>41</v>
      </c>
    </row>
    <row r="3568" spans="1:29">
      <c r="A3568">
        <v>4089</v>
      </c>
      <c r="B3568" t="s">
        <v>805</v>
      </c>
      <c r="C3568" t="s">
        <v>5248</v>
      </c>
      <c r="J3568" t="s">
        <v>1444</v>
      </c>
      <c r="K3568">
        <v>0</v>
      </c>
      <c r="N3568" t="b">
        <v>0</v>
      </c>
      <c r="O3568" t="b">
        <v>1</v>
      </c>
      <c r="P3568" t="b">
        <v>0</v>
      </c>
      <c r="Q3568">
        <v>8</v>
      </c>
      <c r="R3568">
        <v>0</v>
      </c>
      <c r="S3568">
        <v>1</v>
      </c>
      <c r="T3568">
        <v>2</v>
      </c>
      <c r="U3568" t="b">
        <v>1</v>
      </c>
      <c r="V3568" t="s">
        <v>1094</v>
      </c>
      <c r="W3568" t="s">
        <v>5108</v>
      </c>
      <c r="X3568" t="s">
        <v>14639</v>
      </c>
      <c r="Y3568">
        <v>21</v>
      </c>
      <c r="Z3568">
        <v>21</v>
      </c>
      <c r="AA3568">
        <v>8</v>
      </c>
      <c r="AB3568">
        <v>8</v>
      </c>
      <c r="AC3568">
        <v>41</v>
      </c>
    </row>
    <row r="3569" spans="1:29">
      <c r="A3569">
        <v>4090</v>
      </c>
      <c r="B3569" t="s">
        <v>805</v>
      </c>
      <c r="C3569" t="s">
        <v>5249</v>
      </c>
      <c r="J3569" t="s">
        <v>1444</v>
      </c>
      <c r="K3569">
        <v>0</v>
      </c>
      <c r="N3569" t="b">
        <v>0</v>
      </c>
      <c r="O3569" t="b">
        <v>1</v>
      </c>
      <c r="P3569" t="b">
        <v>0</v>
      </c>
      <c r="Q3569">
        <v>8</v>
      </c>
      <c r="R3569">
        <v>0</v>
      </c>
      <c r="S3569">
        <v>1</v>
      </c>
      <c r="T3569">
        <v>2</v>
      </c>
      <c r="U3569" t="b">
        <v>1</v>
      </c>
      <c r="V3569" t="s">
        <v>1094</v>
      </c>
      <c r="W3569" t="s">
        <v>5108</v>
      </c>
      <c r="X3569" t="s">
        <v>14441</v>
      </c>
      <c r="Y3569">
        <v>22</v>
      </c>
      <c r="Z3569">
        <v>22</v>
      </c>
      <c r="AA3569">
        <v>8</v>
      </c>
      <c r="AB3569">
        <v>8</v>
      </c>
      <c r="AC3569">
        <v>41</v>
      </c>
    </row>
    <row r="3570" spans="1:29">
      <c r="A3570">
        <v>4091</v>
      </c>
      <c r="B3570" t="s">
        <v>805</v>
      </c>
      <c r="C3570" t="s">
        <v>5250</v>
      </c>
      <c r="J3570" t="s">
        <v>1444</v>
      </c>
      <c r="K3570">
        <v>0</v>
      </c>
      <c r="N3570" t="b">
        <v>0</v>
      </c>
      <c r="O3570" t="b">
        <v>1</v>
      </c>
      <c r="P3570" t="b">
        <v>0</v>
      </c>
      <c r="Q3570">
        <v>8</v>
      </c>
      <c r="R3570">
        <v>0</v>
      </c>
      <c r="S3570">
        <v>1</v>
      </c>
      <c r="T3570">
        <v>2</v>
      </c>
      <c r="U3570" t="b">
        <v>1</v>
      </c>
      <c r="V3570" t="s">
        <v>1094</v>
      </c>
      <c r="W3570" t="s">
        <v>5108</v>
      </c>
      <c r="X3570" t="s">
        <v>14721</v>
      </c>
      <c r="Y3570">
        <v>23</v>
      </c>
      <c r="Z3570">
        <v>23</v>
      </c>
      <c r="AA3570">
        <v>8</v>
      </c>
      <c r="AB3570">
        <v>8</v>
      </c>
      <c r="AC3570">
        <v>41</v>
      </c>
    </row>
    <row r="3571" spans="1:29">
      <c r="A3571">
        <v>4092</v>
      </c>
      <c r="B3571" t="s">
        <v>805</v>
      </c>
      <c r="C3571" t="s">
        <v>5251</v>
      </c>
      <c r="J3571" t="s">
        <v>1444</v>
      </c>
      <c r="K3571">
        <v>0</v>
      </c>
      <c r="N3571" t="b">
        <v>0</v>
      </c>
      <c r="O3571" t="b">
        <v>1</v>
      </c>
      <c r="P3571" t="b">
        <v>0</v>
      </c>
      <c r="Q3571">
        <v>8</v>
      </c>
      <c r="R3571">
        <v>0</v>
      </c>
      <c r="S3571">
        <v>1</v>
      </c>
      <c r="T3571">
        <v>2</v>
      </c>
      <c r="U3571" t="b">
        <v>1</v>
      </c>
      <c r="V3571" t="s">
        <v>1094</v>
      </c>
      <c r="W3571" t="s">
        <v>5108</v>
      </c>
      <c r="X3571" t="s">
        <v>14446</v>
      </c>
      <c r="Y3571">
        <v>24</v>
      </c>
      <c r="Z3571">
        <v>24</v>
      </c>
      <c r="AA3571">
        <v>8</v>
      </c>
      <c r="AB3571">
        <v>8</v>
      </c>
      <c r="AC3571">
        <v>41</v>
      </c>
    </row>
    <row r="3572" spans="1:29">
      <c r="A3572">
        <v>4093</v>
      </c>
      <c r="B3572" t="s">
        <v>805</v>
      </c>
      <c r="C3572" t="s">
        <v>5252</v>
      </c>
      <c r="J3572" t="s">
        <v>1444</v>
      </c>
      <c r="K3572">
        <v>0</v>
      </c>
      <c r="N3572" t="b">
        <v>0</v>
      </c>
      <c r="O3572" t="b">
        <v>1</v>
      </c>
      <c r="P3572" t="b">
        <v>0</v>
      </c>
      <c r="Q3572">
        <v>8</v>
      </c>
      <c r="R3572">
        <v>0</v>
      </c>
      <c r="S3572">
        <v>1</v>
      </c>
      <c r="T3572">
        <v>2</v>
      </c>
      <c r="U3572" t="b">
        <v>1</v>
      </c>
      <c r="V3572" t="s">
        <v>1094</v>
      </c>
      <c r="W3572" t="s">
        <v>5108</v>
      </c>
      <c r="X3572" t="s">
        <v>14640</v>
      </c>
      <c r="Y3572">
        <v>25</v>
      </c>
      <c r="Z3572">
        <v>25</v>
      </c>
      <c r="AA3572">
        <v>8</v>
      </c>
      <c r="AB3572">
        <v>8</v>
      </c>
      <c r="AC3572">
        <v>41</v>
      </c>
    </row>
    <row r="3573" spans="1:29">
      <c r="A3573">
        <v>4094</v>
      </c>
      <c r="B3573" t="s">
        <v>805</v>
      </c>
      <c r="C3573" t="s">
        <v>5253</v>
      </c>
      <c r="J3573" t="s">
        <v>1444</v>
      </c>
      <c r="K3573">
        <v>0</v>
      </c>
      <c r="N3573" t="b">
        <v>0</v>
      </c>
      <c r="O3573" t="b">
        <v>1</v>
      </c>
      <c r="P3573" t="b">
        <v>0</v>
      </c>
      <c r="Q3573">
        <v>8</v>
      </c>
      <c r="R3573">
        <v>0</v>
      </c>
      <c r="S3573">
        <v>1</v>
      </c>
      <c r="T3573">
        <v>2</v>
      </c>
      <c r="U3573" t="b">
        <v>1</v>
      </c>
      <c r="V3573" t="s">
        <v>1094</v>
      </c>
      <c r="W3573" t="s">
        <v>5108</v>
      </c>
      <c r="X3573" t="s">
        <v>14722</v>
      </c>
      <c r="Y3573">
        <v>26</v>
      </c>
      <c r="Z3573">
        <v>26</v>
      </c>
      <c r="AA3573">
        <v>8</v>
      </c>
      <c r="AB3573">
        <v>8</v>
      </c>
      <c r="AC3573">
        <v>41</v>
      </c>
    </row>
    <row r="3574" spans="1:29">
      <c r="A3574">
        <v>4095</v>
      </c>
      <c r="B3574" t="s">
        <v>805</v>
      </c>
      <c r="C3574" t="s">
        <v>5254</v>
      </c>
      <c r="J3574" t="s">
        <v>1444</v>
      </c>
      <c r="K3574">
        <v>0</v>
      </c>
      <c r="N3574" t="b">
        <v>0</v>
      </c>
      <c r="O3574" t="b">
        <v>1</v>
      </c>
      <c r="P3574" t="b">
        <v>0</v>
      </c>
      <c r="Q3574">
        <v>8</v>
      </c>
      <c r="R3574">
        <v>0</v>
      </c>
      <c r="S3574">
        <v>1</v>
      </c>
      <c r="T3574">
        <v>2</v>
      </c>
      <c r="U3574" t="b">
        <v>1</v>
      </c>
      <c r="V3574" t="s">
        <v>1094</v>
      </c>
      <c r="W3574" t="s">
        <v>5108</v>
      </c>
      <c r="X3574" t="s">
        <v>14641</v>
      </c>
      <c r="Y3574">
        <v>27</v>
      </c>
      <c r="Z3574">
        <v>27</v>
      </c>
      <c r="AA3574">
        <v>8</v>
      </c>
      <c r="AB3574">
        <v>8</v>
      </c>
      <c r="AC3574">
        <v>41</v>
      </c>
    </row>
    <row r="3575" spans="1:29">
      <c r="A3575">
        <v>4096</v>
      </c>
      <c r="B3575" t="s">
        <v>805</v>
      </c>
      <c r="C3575" t="s">
        <v>5255</v>
      </c>
      <c r="J3575" t="s">
        <v>1444</v>
      </c>
      <c r="K3575">
        <v>0</v>
      </c>
      <c r="N3575" t="b">
        <v>0</v>
      </c>
      <c r="O3575" t="b">
        <v>1</v>
      </c>
      <c r="P3575" t="b">
        <v>0</v>
      </c>
      <c r="Q3575">
        <v>8</v>
      </c>
      <c r="R3575">
        <v>0</v>
      </c>
      <c r="S3575">
        <v>1</v>
      </c>
      <c r="T3575">
        <v>2</v>
      </c>
      <c r="U3575" t="b">
        <v>1</v>
      </c>
      <c r="V3575" t="s">
        <v>1094</v>
      </c>
      <c r="W3575" t="s">
        <v>5108</v>
      </c>
      <c r="X3575" t="s">
        <v>14731</v>
      </c>
      <c r="Y3575">
        <v>28</v>
      </c>
      <c r="Z3575">
        <v>28</v>
      </c>
      <c r="AA3575">
        <v>8</v>
      </c>
      <c r="AB3575">
        <v>8</v>
      </c>
      <c r="AC3575">
        <v>41</v>
      </c>
    </row>
    <row r="3576" spans="1:29">
      <c r="A3576">
        <v>4097</v>
      </c>
      <c r="B3576" t="s">
        <v>805</v>
      </c>
      <c r="C3576" t="s">
        <v>5256</v>
      </c>
      <c r="J3576" t="s">
        <v>1444</v>
      </c>
      <c r="K3576">
        <v>0</v>
      </c>
      <c r="N3576" t="b">
        <v>0</v>
      </c>
      <c r="O3576" t="b">
        <v>1</v>
      </c>
      <c r="P3576" t="b">
        <v>0</v>
      </c>
      <c r="Q3576">
        <v>8</v>
      </c>
      <c r="R3576">
        <v>0</v>
      </c>
      <c r="S3576">
        <v>1</v>
      </c>
      <c r="T3576">
        <v>2</v>
      </c>
      <c r="U3576" t="b">
        <v>1</v>
      </c>
      <c r="V3576" t="s">
        <v>1094</v>
      </c>
      <c r="W3576" t="s">
        <v>5108</v>
      </c>
      <c r="X3576" t="s">
        <v>14642</v>
      </c>
      <c r="Y3576">
        <v>29</v>
      </c>
      <c r="Z3576">
        <v>29</v>
      </c>
      <c r="AA3576">
        <v>8</v>
      </c>
      <c r="AB3576">
        <v>8</v>
      </c>
      <c r="AC3576">
        <v>41</v>
      </c>
    </row>
    <row r="3577" spans="1:29">
      <c r="A3577">
        <v>4098</v>
      </c>
      <c r="B3577" t="s">
        <v>805</v>
      </c>
      <c r="C3577" t="s">
        <v>5257</v>
      </c>
      <c r="J3577" t="s">
        <v>1444</v>
      </c>
      <c r="K3577">
        <v>0</v>
      </c>
      <c r="N3577" t="b">
        <v>0</v>
      </c>
      <c r="O3577" t="b">
        <v>1</v>
      </c>
      <c r="P3577" t="b">
        <v>0</v>
      </c>
      <c r="Q3577">
        <v>8</v>
      </c>
      <c r="R3577">
        <v>0</v>
      </c>
      <c r="S3577">
        <v>1</v>
      </c>
      <c r="T3577">
        <v>2</v>
      </c>
      <c r="U3577" t="b">
        <v>1</v>
      </c>
      <c r="V3577" t="s">
        <v>1094</v>
      </c>
      <c r="W3577" t="s">
        <v>5108</v>
      </c>
      <c r="X3577" t="s">
        <v>14643</v>
      </c>
      <c r="Y3577">
        <v>30</v>
      </c>
      <c r="Z3577">
        <v>30</v>
      </c>
      <c r="AA3577">
        <v>8</v>
      </c>
      <c r="AB3577">
        <v>8</v>
      </c>
      <c r="AC3577">
        <v>41</v>
      </c>
    </row>
    <row r="3578" spans="1:29">
      <c r="A3578">
        <v>4099</v>
      </c>
      <c r="B3578" t="s">
        <v>805</v>
      </c>
      <c r="C3578" t="s">
        <v>5258</v>
      </c>
      <c r="J3578" t="s">
        <v>1444</v>
      </c>
      <c r="K3578">
        <v>0</v>
      </c>
      <c r="N3578" t="b">
        <v>0</v>
      </c>
      <c r="O3578" t="b">
        <v>1</v>
      </c>
      <c r="P3578" t="b">
        <v>0</v>
      </c>
      <c r="Q3578">
        <v>8</v>
      </c>
      <c r="R3578">
        <v>0</v>
      </c>
      <c r="S3578">
        <v>1</v>
      </c>
      <c r="T3578">
        <v>2</v>
      </c>
      <c r="U3578" t="b">
        <v>1</v>
      </c>
      <c r="V3578" t="s">
        <v>1094</v>
      </c>
      <c r="W3578" t="s">
        <v>5108</v>
      </c>
      <c r="X3578" t="s">
        <v>14778</v>
      </c>
      <c r="Y3578">
        <v>31</v>
      </c>
      <c r="Z3578">
        <v>31</v>
      </c>
      <c r="AA3578">
        <v>8</v>
      </c>
      <c r="AB3578">
        <v>8</v>
      </c>
      <c r="AC3578">
        <v>41</v>
      </c>
    </row>
    <row r="3579" spans="1:29">
      <c r="A3579">
        <v>4100</v>
      </c>
      <c r="B3579" t="s">
        <v>805</v>
      </c>
      <c r="C3579" t="s">
        <v>5259</v>
      </c>
      <c r="J3579" t="s">
        <v>1444</v>
      </c>
      <c r="K3579">
        <v>0</v>
      </c>
      <c r="N3579" t="b">
        <v>0</v>
      </c>
      <c r="O3579" t="b">
        <v>1</v>
      </c>
      <c r="P3579" t="b">
        <v>0</v>
      </c>
      <c r="Q3579">
        <v>8</v>
      </c>
      <c r="R3579">
        <v>0</v>
      </c>
      <c r="S3579">
        <v>1</v>
      </c>
      <c r="T3579">
        <v>2</v>
      </c>
      <c r="U3579" t="b">
        <v>1</v>
      </c>
      <c r="V3579" t="s">
        <v>1094</v>
      </c>
      <c r="W3579" t="s">
        <v>5108</v>
      </c>
      <c r="X3579" t="s">
        <v>14779</v>
      </c>
      <c r="Y3579">
        <v>32</v>
      </c>
      <c r="Z3579">
        <v>32</v>
      </c>
      <c r="AA3579">
        <v>8</v>
      </c>
      <c r="AB3579">
        <v>8</v>
      </c>
      <c r="AC3579">
        <v>41</v>
      </c>
    </row>
    <row r="3580" spans="1:29">
      <c r="A3580">
        <v>4101</v>
      </c>
      <c r="B3580" t="s">
        <v>805</v>
      </c>
      <c r="C3580" t="s">
        <v>5260</v>
      </c>
      <c r="J3580" t="s">
        <v>1444</v>
      </c>
      <c r="K3580">
        <v>0</v>
      </c>
      <c r="N3580" t="b">
        <v>0</v>
      </c>
      <c r="O3580" t="b">
        <v>1</v>
      </c>
      <c r="P3580" t="b">
        <v>0</v>
      </c>
      <c r="Q3580">
        <v>8</v>
      </c>
      <c r="R3580">
        <v>0</v>
      </c>
      <c r="S3580">
        <v>1</v>
      </c>
      <c r="T3580">
        <v>2</v>
      </c>
      <c r="U3580" t="b">
        <v>1</v>
      </c>
      <c r="V3580" t="s">
        <v>1094</v>
      </c>
      <c r="W3580" t="s">
        <v>5108</v>
      </c>
      <c r="X3580" t="s">
        <v>14773</v>
      </c>
      <c r="Y3580">
        <v>33</v>
      </c>
      <c r="Z3580">
        <v>33</v>
      </c>
      <c r="AA3580">
        <v>8</v>
      </c>
      <c r="AB3580">
        <v>8</v>
      </c>
      <c r="AC3580">
        <v>41</v>
      </c>
    </row>
    <row r="3581" spans="1:29">
      <c r="A3581">
        <v>4102</v>
      </c>
      <c r="B3581" t="s">
        <v>805</v>
      </c>
      <c r="C3581" t="s">
        <v>5261</v>
      </c>
      <c r="J3581" t="s">
        <v>1444</v>
      </c>
      <c r="K3581">
        <v>0</v>
      </c>
      <c r="N3581" t="b">
        <v>0</v>
      </c>
      <c r="O3581" t="b">
        <v>1</v>
      </c>
      <c r="P3581" t="b">
        <v>0</v>
      </c>
      <c r="Q3581">
        <v>8</v>
      </c>
      <c r="R3581">
        <v>0</v>
      </c>
      <c r="S3581">
        <v>1</v>
      </c>
      <c r="T3581">
        <v>2</v>
      </c>
      <c r="U3581" t="b">
        <v>1</v>
      </c>
      <c r="V3581" t="s">
        <v>1094</v>
      </c>
      <c r="W3581" t="s">
        <v>5108</v>
      </c>
      <c r="X3581" t="s">
        <v>14780</v>
      </c>
      <c r="Y3581">
        <v>34</v>
      </c>
      <c r="Z3581">
        <v>34</v>
      </c>
      <c r="AA3581">
        <v>8</v>
      </c>
      <c r="AB3581">
        <v>8</v>
      </c>
      <c r="AC3581">
        <v>41</v>
      </c>
    </row>
    <row r="3582" spans="1:29">
      <c r="A3582">
        <v>4103</v>
      </c>
      <c r="B3582" t="s">
        <v>805</v>
      </c>
      <c r="C3582" t="s">
        <v>5262</v>
      </c>
      <c r="J3582" t="s">
        <v>1444</v>
      </c>
      <c r="K3582">
        <v>0</v>
      </c>
      <c r="N3582" t="b">
        <v>0</v>
      </c>
      <c r="O3582" t="b">
        <v>1</v>
      </c>
      <c r="P3582" t="b">
        <v>0</v>
      </c>
      <c r="Q3582">
        <v>8</v>
      </c>
      <c r="R3582">
        <v>0</v>
      </c>
      <c r="S3582">
        <v>1</v>
      </c>
      <c r="T3582">
        <v>2</v>
      </c>
      <c r="U3582" t="b">
        <v>1</v>
      </c>
      <c r="V3582" t="s">
        <v>1094</v>
      </c>
      <c r="W3582" t="s">
        <v>5108</v>
      </c>
      <c r="X3582" t="s">
        <v>14781</v>
      </c>
      <c r="Y3582">
        <v>35</v>
      </c>
      <c r="Z3582">
        <v>35</v>
      </c>
      <c r="AA3582">
        <v>8</v>
      </c>
      <c r="AB3582">
        <v>8</v>
      </c>
      <c r="AC3582">
        <v>41</v>
      </c>
    </row>
    <row r="3583" spans="1:29">
      <c r="A3583">
        <v>4104</v>
      </c>
      <c r="B3583" t="s">
        <v>805</v>
      </c>
      <c r="C3583" t="s">
        <v>5263</v>
      </c>
      <c r="J3583" t="s">
        <v>1444</v>
      </c>
      <c r="K3583">
        <v>0</v>
      </c>
      <c r="N3583" t="b">
        <v>0</v>
      </c>
      <c r="O3583" t="b">
        <v>1</v>
      </c>
      <c r="P3583" t="b">
        <v>0</v>
      </c>
      <c r="Q3583">
        <v>8</v>
      </c>
      <c r="R3583">
        <v>0</v>
      </c>
      <c r="S3583">
        <v>1</v>
      </c>
      <c r="T3583">
        <v>2</v>
      </c>
      <c r="U3583" t="b">
        <v>1</v>
      </c>
      <c r="V3583" t="s">
        <v>1094</v>
      </c>
      <c r="W3583" t="s">
        <v>5108</v>
      </c>
      <c r="X3583" t="s">
        <v>14782</v>
      </c>
      <c r="Y3583">
        <v>36</v>
      </c>
      <c r="Z3583">
        <v>36</v>
      </c>
      <c r="AA3583">
        <v>8</v>
      </c>
      <c r="AB3583">
        <v>8</v>
      </c>
      <c r="AC3583">
        <v>41</v>
      </c>
    </row>
    <row r="3584" spans="1:29">
      <c r="A3584">
        <v>4105</v>
      </c>
      <c r="B3584" t="s">
        <v>805</v>
      </c>
      <c r="C3584" t="s">
        <v>5264</v>
      </c>
      <c r="J3584" t="s">
        <v>1444</v>
      </c>
      <c r="K3584">
        <v>0</v>
      </c>
      <c r="N3584" t="b">
        <v>0</v>
      </c>
      <c r="O3584" t="b">
        <v>1</v>
      </c>
      <c r="P3584" t="b">
        <v>0</v>
      </c>
      <c r="Q3584">
        <v>8</v>
      </c>
      <c r="R3584">
        <v>0</v>
      </c>
      <c r="S3584">
        <v>1</v>
      </c>
      <c r="T3584">
        <v>2</v>
      </c>
      <c r="U3584" t="b">
        <v>1</v>
      </c>
      <c r="V3584" t="s">
        <v>1094</v>
      </c>
      <c r="W3584" t="s">
        <v>5108</v>
      </c>
      <c r="X3584" t="s">
        <v>14665</v>
      </c>
      <c r="Y3584">
        <v>37</v>
      </c>
      <c r="Z3584">
        <v>37</v>
      </c>
      <c r="AA3584">
        <v>8</v>
      </c>
      <c r="AB3584">
        <v>8</v>
      </c>
      <c r="AC3584">
        <v>41</v>
      </c>
    </row>
    <row r="3585" spans="1:29">
      <c r="A3585">
        <v>4106</v>
      </c>
      <c r="B3585" t="s">
        <v>805</v>
      </c>
      <c r="C3585" t="s">
        <v>5265</v>
      </c>
      <c r="J3585" t="s">
        <v>1444</v>
      </c>
      <c r="K3585">
        <v>0</v>
      </c>
      <c r="N3585" t="b">
        <v>0</v>
      </c>
      <c r="O3585" t="b">
        <v>1</v>
      </c>
      <c r="P3585" t="b">
        <v>0</v>
      </c>
      <c r="Q3585">
        <v>8</v>
      </c>
      <c r="R3585">
        <v>1</v>
      </c>
      <c r="S3585">
        <v>1</v>
      </c>
      <c r="T3585">
        <v>2</v>
      </c>
      <c r="U3585" t="b">
        <v>1</v>
      </c>
      <c r="V3585" t="s">
        <v>1094</v>
      </c>
      <c r="W3585" t="s">
        <v>5108</v>
      </c>
      <c r="X3585" t="s">
        <v>14814</v>
      </c>
      <c r="Y3585">
        <v>38</v>
      </c>
      <c r="Z3585">
        <v>38</v>
      </c>
      <c r="AA3585">
        <v>4</v>
      </c>
      <c r="AB3585">
        <v>4</v>
      </c>
      <c r="AC3585">
        <v>41</v>
      </c>
    </row>
    <row r="3586" spans="1:29">
      <c r="A3586">
        <v>4107</v>
      </c>
      <c r="B3586" t="s">
        <v>805</v>
      </c>
      <c r="C3586" t="s">
        <v>5266</v>
      </c>
      <c r="J3586" t="s">
        <v>1444</v>
      </c>
      <c r="K3586">
        <v>0</v>
      </c>
      <c r="N3586" t="b">
        <v>0</v>
      </c>
      <c r="O3586" t="b">
        <v>1</v>
      </c>
      <c r="P3586" t="b">
        <v>0</v>
      </c>
      <c r="Q3586">
        <v>8</v>
      </c>
      <c r="R3586">
        <v>1</v>
      </c>
      <c r="S3586">
        <v>1</v>
      </c>
      <c r="T3586">
        <v>2</v>
      </c>
      <c r="U3586" t="b">
        <v>1</v>
      </c>
      <c r="V3586" t="s">
        <v>1094</v>
      </c>
      <c r="W3586" t="s">
        <v>5108</v>
      </c>
      <c r="X3586" t="s">
        <v>14732</v>
      </c>
      <c r="Y3586">
        <v>38</v>
      </c>
      <c r="Z3586">
        <v>38</v>
      </c>
      <c r="AA3586">
        <v>5</v>
      </c>
      <c r="AB3586">
        <v>5</v>
      </c>
      <c r="AC3586">
        <v>41</v>
      </c>
    </row>
    <row r="3587" spans="1:29">
      <c r="A3587">
        <v>4108</v>
      </c>
      <c r="B3587" t="s">
        <v>805</v>
      </c>
      <c r="C3587" t="s">
        <v>5267</v>
      </c>
      <c r="J3587" t="s">
        <v>1444</v>
      </c>
      <c r="K3587">
        <v>0</v>
      </c>
      <c r="N3587" t="b">
        <v>0</v>
      </c>
      <c r="O3587" t="b">
        <v>1</v>
      </c>
      <c r="P3587" t="b">
        <v>0</v>
      </c>
      <c r="Q3587">
        <v>8</v>
      </c>
      <c r="R3587">
        <v>1</v>
      </c>
      <c r="S3587">
        <v>1</v>
      </c>
      <c r="T3587">
        <v>2</v>
      </c>
      <c r="U3587" t="b">
        <v>1</v>
      </c>
      <c r="V3587" t="s">
        <v>1094</v>
      </c>
      <c r="W3587" t="s">
        <v>5108</v>
      </c>
      <c r="X3587" t="s">
        <v>14615</v>
      </c>
      <c r="Y3587">
        <v>38</v>
      </c>
      <c r="Z3587">
        <v>38</v>
      </c>
      <c r="AA3587">
        <v>6</v>
      </c>
      <c r="AB3587">
        <v>6</v>
      </c>
      <c r="AC3587">
        <v>41</v>
      </c>
    </row>
    <row r="3588" spans="1:29">
      <c r="A3588">
        <v>4109</v>
      </c>
      <c r="B3588" t="s">
        <v>805</v>
      </c>
      <c r="C3588" t="s">
        <v>5268</v>
      </c>
      <c r="J3588" t="s">
        <v>1444</v>
      </c>
      <c r="K3588">
        <v>0</v>
      </c>
      <c r="N3588" t="b">
        <v>0</v>
      </c>
      <c r="O3588" t="b">
        <v>1</v>
      </c>
      <c r="P3588" t="b">
        <v>0</v>
      </c>
      <c r="Q3588">
        <v>8</v>
      </c>
      <c r="R3588">
        <v>1</v>
      </c>
      <c r="S3588">
        <v>1</v>
      </c>
      <c r="T3588">
        <v>2</v>
      </c>
      <c r="U3588" t="b">
        <v>1</v>
      </c>
      <c r="V3588" t="s">
        <v>1094</v>
      </c>
      <c r="W3588" t="s">
        <v>5108</v>
      </c>
      <c r="X3588" t="s">
        <v>14747</v>
      </c>
      <c r="Y3588">
        <v>38</v>
      </c>
      <c r="Z3588">
        <v>38</v>
      </c>
      <c r="AA3588">
        <v>7</v>
      </c>
      <c r="AB3588">
        <v>7</v>
      </c>
      <c r="AC3588">
        <v>41</v>
      </c>
    </row>
    <row r="3589" spans="1:29">
      <c r="A3589">
        <v>4110</v>
      </c>
      <c r="B3589" t="s">
        <v>805</v>
      </c>
      <c r="C3589" t="s">
        <v>5269</v>
      </c>
      <c r="J3589" t="s">
        <v>1444</v>
      </c>
      <c r="K3589">
        <v>0</v>
      </c>
      <c r="N3589" t="b">
        <v>0</v>
      </c>
      <c r="O3589" t="b">
        <v>1</v>
      </c>
      <c r="P3589" t="b">
        <v>0</v>
      </c>
      <c r="Q3589">
        <v>8</v>
      </c>
      <c r="R3589">
        <v>1</v>
      </c>
      <c r="S3589">
        <v>1</v>
      </c>
      <c r="T3589">
        <v>2</v>
      </c>
      <c r="U3589" t="b">
        <v>1</v>
      </c>
      <c r="V3589" t="s">
        <v>1094</v>
      </c>
      <c r="W3589" t="s">
        <v>5108</v>
      </c>
      <c r="X3589" t="s">
        <v>14748</v>
      </c>
      <c r="Y3589">
        <v>38</v>
      </c>
      <c r="Z3589">
        <v>38</v>
      </c>
      <c r="AA3589">
        <v>8</v>
      </c>
      <c r="AB3589">
        <v>8</v>
      </c>
      <c r="AC3589">
        <v>41</v>
      </c>
    </row>
    <row r="3590" spans="1:29">
      <c r="A3590">
        <v>4111</v>
      </c>
      <c r="B3590" t="s">
        <v>1503</v>
      </c>
      <c r="C3590" t="s">
        <v>5270</v>
      </c>
      <c r="D3590" t="s">
        <v>5271</v>
      </c>
      <c r="E3590" t="s">
        <v>1095</v>
      </c>
      <c r="U3590" t="b">
        <v>1</v>
      </c>
      <c r="V3590" t="s">
        <v>1095</v>
      </c>
      <c r="W3590" t="s">
        <v>5272</v>
      </c>
      <c r="X3590" t="s">
        <v>15677</v>
      </c>
      <c r="Y3590">
        <v>11</v>
      </c>
      <c r="Z3590">
        <v>37</v>
      </c>
      <c r="AA3590">
        <v>2</v>
      </c>
      <c r="AB3590">
        <v>9</v>
      </c>
      <c r="AC3590">
        <v>42</v>
      </c>
    </row>
    <row r="3591" spans="1:29">
      <c r="A3591">
        <v>4112</v>
      </c>
      <c r="B3591" t="s">
        <v>827</v>
      </c>
      <c r="C3591" t="s">
        <v>5273</v>
      </c>
      <c r="U3591" t="b">
        <v>1</v>
      </c>
      <c r="V3591" t="s">
        <v>1095</v>
      </c>
      <c r="W3591" t="s">
        <v>5272</v>
      </c>
      <c r="X3591" t="s">
        <v>15678</v>
      </c>
      <c r="Y3591">
        <v>11</v>
      </c>
      <c r="Z3591">
        <v>37</v>
      </c>
      <c r="AA3591">
        <v>2</v>
      </c>
      <c r="AB3591">
        <v>8</v>
      </c>
      <c r="AC3591">
        <v>42</v>
      </c>
    </row>
    <row r="3592" spans="1:29">
      <c r="A3592">
        <v>4113</v>
      </c>
      <c r="B3592" t="s">
        <v>1508</v>
      </c>
      <c r="C3592" t="s">
        <v>5274</v>
      </c>
      <c r="U3592" t="b">
        <v>1</v>
      </c>
      <c r="V3592" t="s">
        <v>1095</v>
      </c>
      <c r="W3592" t="s">
        <v>5272</v>
      </c>
      <c r="X3592" t="s">
        <v>15679</v>
      </c>
      <c r="Y3592">
        <v>12</v>
      </c>
      <c r="Z3592">
        <v>37</v>
      </c>
      <c r="AA3592">
        <v>2</v>
      </c>
      <c r="AB3592">
        <v>9</v>
      </c>
      <c r="AC3592">
        <v>42</v>
      </c>
    </row>
    <row r="3593" spans="1:29">
      <c r="A3593">
        <v>4114</v>
      </c>
      <c r="B3593" t="s">
        <v>805</v>
      </c>
      <c r="C3593" t="s">
        <v>5275</v>
      </c>
      <c r="J3593" t="s">
        <v>1436</v>
      </c>
      <c r="K3593">
        <v>0</v>
      </c>
      <c r="N3593" t="b">
        <v>0</v>
      </c>
      <c r="O3593" t="b">
        <v>0</v>
      </c>
      <c r="P3593" t="b">
        <v>1</v>
      </c>
      <c r="Q3593">
        <v>8</v>
      </c>
      <c r="R3593">
        <v>8</v>
      </c>
      <c r="S3593">
        <v>1</v>
      </c>
      <c r="T3593">
        <v>2</v>
      </c>
      <c r="U3593" t="b">
        <v>1</v>
      </c>
      <c r="V3593" t="s">
        <v>1095</v>
      </c>
      <c r="W3593" t="s">
        <v>5272</v>
      </c>
      <c r="X3593" t="s">
        <v>14704</v>
      </c>
      <c r="Y3593">
        <v>15</v>
      </c>
      <c r="Z3593">
        <v>15</v>
      </c>
      <c r="AA3593">
        <v>2</v>
      </c>
      <c r="AB3593">
        <v>2</v>
      </c>
      <c r="AC3593">
        <v>42</v>
      </c>
    </row>
    <row r="3594" spans="1:29">
      <c r="A3594">
        <v>4115</v>
      </c>
      <c r="B3594" t="s">
        <v>805</v>
      </c>
      <c r="C3594" t="s">
        <v>5276</v>
      </c>
      <c r="J3594" t="s">
        <v>1436</v>
      </c>
      <c r="K3594">
        <v>0</v>
      </c>
      <c r="N3594" t="b">
        <v>0</v>
      </c>
      <c r="O3594" t="b">
        <v>0</v>
      </c>
      <c r="P3594" t="b">
        <v>1</v>
      </c>
      <c r="Q3594">
        <v>8</v>
      </c>
      <c r="R3594">
        <v>8</v>
      </c>
      <c r="S3594">
        <v>1</v>
      </c>
      <c r="T3594">
        <v>2</v>
      </c>
      <c r="U3594" t="b">
        <v>1</v>
      </c>
      <c r="V3594" t="s">
        <v>1095</v>
      </c>
      <c r="W3594" t="s">
        <v>5272</v>
      </c>
      <c r="X3594" t="s">
        <v>14681</v>
      </c>
      <c r="Y3594">
        <v>15</v>
      </c>
      <c r="Z3594">
        <v>15</v>
      </c>
      <c r="AA3594">
        <v>3</v>
      </c>
      <c r="AB3594">
        <v>3</v>
      </c>
      <c r="AC3594">
        <v>42</v>
      </c>
    </row>
    <row r="3595" spans="1:29">
      <c r="A3595">
        <v>4116</v>
      </c>
      <c r="B3595" t="s">
        <v>805</v>
      </c>
      <c r="C3595" t="s">
        <v>5277</v>
      </c>
      <c r="J3595" t="s">
        <v>1436</v>
      </c>
      <c r="K3595">
        <v>0</v>
      </c>
      <c r="N3595" t="b">
        <v>1</v>
      </c>
      <c r="O3595" t="b">
        <v>0</v>
      </c>
      <c r="P3595" t="b">
        <v>0</v>
      </c>
      <c r="Q3595">
        <v>8</v>
      </c>
      <c r="R3595">
        <v>8</v>
      </c>
      <c r="S3595">
        <v>1</v>
      </c>
      <c r="T3595">
        <v>2</v>
      </c>
      <c r="U3595" t="b">
        <v>1</v>
      </c>
      <c r="V3595" t="s">
        <v>1095</v>
      </c>
      <c r="W3595" t="s">
        <v>5272</v>
      </c>
      <c r="X3595" t="s">
        <v>14705</v>
      </c>
      <c r="Y3595">
        <v>16</v>
      </c>
      <c r="Z3595">
        <v>16</v>
      </c>
      <c r="AA3595">
        <v>2</v>
      </c>
      <c r="AB3595">
        <v>2</v>
      </c>
      <c r="AC3595">
        <v>42</v>
      </c>
    </row>
    <row r="3596" spans="1:29">
      <c r="A3596">
        <v>4117</v>
      </c>
      <c r="B3596" t="s">
        <v>805</v>
      </c>
      <c r="C3596" t="s">
        <v>5278</v>
      </c>
      <c r="D3596" t="s">
        <v>5271</v>
      </c>
      <c r="E3596" t="s">
        <v>1095</v>
      </c>
      <c r="J3596" t="s">
        <v>1436</v>
      </c>
      <c r="K3596">
        <v>0</v>
      </c>
      <c r="N3596" t="b">
        <v>0</v>
      </c>
      <c r="O3596" t="b">
        <v>0</v>
      </c>
      <c r="P3596" t="b">
        <v>0</v>
      </c>
      <c r="Q3596">
        <v>8</v>
      </c>
      <c r="R3596">
        <v>8</v>
      </c>
      <c r="S3596">
        <v>1</v>
      </c>
      <c r="T3596">
        <v>2</v>
      </c>
      <c r="U3596" t="b">
        <v>1</v>
      </c>
      <c r="V3596" t="s">
        <v>1095</v>
      </c>
      <c r="W3596" t="s">
        <v>5272</v>
      </c>
      <c r="X3596" t="s">
        <v>14682</v>
      </c>
      <c r="Y3596">
        <v>16</v>
      </c>
      <c r="Z3596">
        <v>16</v>
      </c>
      <c r="AA3596">
        <v>3</v>
      </c>
      <c r="AB3596">
        <v>3</v>
      </c>
      <c r="AC3596">
        <v>42</v>
      </c>
    </row>
    <row r="3597" spans="1:29">
      <c r="A3597">
        <v>4118</v>
      </c>
      <c r="B3597" t="s">
        <v>805</v>
      </c>
      <c r="C3597" t="s">
        <v>5279</v>
      </c>
      <c r="J3597" t="s">
        <v>1436</v>
      </c>
      <c r="K3597">
        <v>0</v>
      </c>
      <c r="N3597" t="b">
        <v>1</v>
      </c>
      <c r="O3597" t="b">
        <v>0</v>
      </c>
      <c r="P3597" t="b">
        <v>0</v>
      </c>
      <c r="Q3597">
        <v>8</v>
      </c>
      <c r="R3597">
        <v>8</v>
      </c>
      <c r="S3597">
        <v>1</v>
      </c>
      <c r="T3597">
        <v>2</v>
      </c>
      <c r="U3597" t="b">
        <v>1</v>
      </c>
      <c r="V3597" t="s">
        <v>1095</v>
      </c>
      <c r="W3597" t="s">
        <v>5272</v>
      </c>
      <c r="X3597" t="s">
        <v>14706</v>
      </c>
      <c r="Y3597">
        <v>17</v>
      </c>
      <c r="Z3597">
        <v>17</v>
      </c>
      <c r="AA3597">
        <v>2</v>
      </c>
      <c r="AB3597">
        <v>2</v>
      </c>
      <c r="AC3597">
        <v>42</v>
      </c>
    </row>
    <row r="3598" spans="1:29">
      <c r="A3598">
        <v>4119</v>
      </c>
      <c r="B3598" t="s">
        <v>805</v>
      </c>
      <c r="C3598" t="s">
        <v>5280</v>
      </c>
      <c r="J3598" t="s">
        <v>1436</v>
      </c>
      <c r="K3598">
        <v>0</v>
      </c>
      <c r="N3598" t="b">
        <v>1</v>
      </c>
      <c r="O3598" t="b">
        <v>0</v>
      </c>
      <c r="P3598" t="b">
        <v>0</v>
      </c>
      <c r="Q3598">
        <v>8</v>
      </c>
      <c r="R3598">
        <v>8</v>
      </c>
      <c r="S3598">
        <v>1</v>
      </c>
      <c r="T3598">
        <v>2</v>
      </c>
      <c r="U3598" t="b">
        <v>1</v>
      </c>
      <c r="V3598" t="s">
        <v>1095</v>
      </c>
      <c r="W3598" t="s">
        <v>5272</v>
      </c>
      <c r="X3598" t="s">
        <v>14683</v>
      </c>
      <c r="Y3598">
        <v>17</v>
      </c>
      <c r="Z3598">
        <v>17</v>
      </c>
      <c r="AA3598">
        <v>3</v>
      </c>
      <c r="AB3598">
        <v>3</v>
      </c>
      <c r="AC3598">
        <v>42</v>
      </c>
    </row>
    <row r="3599" spans="1:29">
      <c r="A3599">
        <v>4120</v>
      </c>
      <c r="B3599" t="s">
        <v>805</v>
      </c>
      <c r="C3599" t="s">
        <v>5281</v>
      </c>
      <c r="J3599" t="s">
        <v>1436</v>
      </c>
      <c r="K3599">
        <v>0</v>
      </c>
      <c r="N3599" t="b">
        <v>1</v>
      </c>
      <c r="O3599" t="b">
        <v>0</v>
      </c>
      <c r="P3599" t="b">
        <v>0</v>
      </c>
      <c r="Q3599">
        <v>8</v>
      </c>
      <c r="R3599">
        <v>8</v>
      </c>
      <c r="S3599">
        <v>1</v>
      </c>
      <c r="T3599">
        <v>2</v>
      </c>
      <c r="U3599" t="b">
        <v>1</v>
      </c>
      <c r="V3599" t="s">
        <v>1095</v>
      </c>
      <c r="W3599" t="s">
        <v>5272</v>
      </c>
      <c r="X3599" t="s">
        <v>14707</v>
      </c>
      <c r="Y3599">
        <v>18</v>
      </c>
      <c r="Z3599">
        <v>18</v>
      </c>
      <c r="AA3599">
        <v>2</v>
      </c>
      <c r="AB3599">
        <v>2</v>
      </c>
      <c r="AC3599">
        <v>42</v>
      </c>
    </row>
    <row r="3600" spans="1:29">
      <c r="A3600">
        <v>4121</v>
      </c>
      <c r="B3600" t="s">
        <v>805</v>
      </c>
      <c r="C3600" t="s">
        <v>5282</v>
      </c>
      <c r="J3600" t="s">
        <v>1436</v>
      </c>
      <c r="K3600">
        <v>0</v>
      </c>
      <c r="N3600" t="b">
        <v>1</v>
      </c>
      <c r="O3600" t="b">
        <v>0</v>
      </c>
      <c r="P3600" t="b">
        <v>0</v>
      </c>
      <c r="Q3600">
        <v>8</v>
      </c>
      <c r="R3600">
        <v>8</v>
      </c>
      <c r="S3600">
        <v>1</v>
      </c>
      <c r="T3600">
        <v>2</v>
      </c>
      <c r="U3600" t="b">
        <v>1</v>
      </c>
      <c r="V3600" t="s">
        <v>1095</v>
      </c>
      <c r="W3600" t="s">
        <v>5272</v>
      </c>
      <c r="X3600" t="s">
        <v>14685</v>
      </c>
      <c r="Y3600">
        <v>18</v>
      </c>
      <c r="Z3600">
        <v>18</v>
      </c>
      <c r="AA3600">
        <v>3</v>
      </c>
      <c r="AB3600">
        <v>3</v>
      </c>
      <c r="AC3600">
        <v>42</v>
      </c>
    </row>
    <row r="3601" spans="1:29">
      <c r="A3601">
        <v>4122</v>
      </c>
      <c r="B3601" t="s">
        <v>805</v>
      </c>
      <c r="C3601" t="s">
        <v>5283</v>
      </c>
      <c r="J3601" t="s">
        <v>1436</v>
      </c>
      <c r="K3601">
        <v>0</v>
      </c>
      <c r="N3601" t="b">
        <v>1</v>
      </c>
      <c r="O3601" t="b">
        <v>0</v>
      </c>
      <c r="P3601" t="b">
        <v>0</v>
      </c>
      <c r="Q3601">
        <v>8</v>
      </c>
      <c r="R3601">
        <v>8</v>
      </c>
      <c r="S3601">
        <v>1</v>
      </c>
      <c r="T3601">
        <v>2</v>
      </c>
      <c r="U3601" t="b">
        <v>1</v>
      </c>
      <c r="V3601" t="s">
        <v>1095</v>
      </c>
      <c r="W3601" t="s">
        <v>5272</v>
      </c>
      <c r="X3601" t="s">
        <v>14708</v>
      </c>
      <c r="Y3601">
        <v>19</v>
      </c>
      <c r="Z3601">
        <v>19</v>
      </c>
      <c r="AA3601">
        <v>2</v>
      </c>
      <c r="AB3601">
        <v>2</v>
      </c>
      <c r="AC3601">
        <v>42</v>
      </c>
    </row>
    <row r="3602" spans="1:29">
      <c r="A3602">
        <v>4123</v>
      </c>
      <c r="B3602" t="s">
        <v>805</v>
      </c>
      <c r="C3602" t="s">
        <v>5284</v>
      </c>
      <c r="J3602" t="s">
        <v>1436</v>
      </c>
      <c r="K3602">
        <v>0</v>
      </c>
      <c r="N3602" t="b">
        <v>1</v>
      </c>
      <c r="O3602" t="b">
        <v>0</v>
      </c>
      <c r="P3602" t="b">
        <v>0</v>
      </c>
      <c r="Q3602">
        <v>8</v>
      </c>
      <c r="R3602">
        <v>8</v>
      </c>
      <c r="S3602">
        <v>1</v>
      </c>
      <c r="T3602">
        <v>2</v>
      </c>
      <c r="U3602" t="b">
        <v>1</v>
      </c>
      <c r="V3602" t="s">
        <v>1095</v>
      </c>
      <c r="W3602" t="s">
        <v>5272</v>
      </c>
      <c r="X3602" t="s">
        <v>14529</v>
      </c>
      <c r="Y3602">
        <v>19</v>
      </c>
      <c r="Z3602">
        <v>19</v>
      </c>
      <c r="AA3602">
        <v>3</v>
      </c>
      <c r="AB3602">
        <v>3</v>
      </c>
      <c r="AC3602">
        <v>42</v>
      </c>
    </row>
    <row r="3603" spans="1:29">
      <c r="A3603">
        <v>4124</v>
      </c>
      <c r="B3603" t="s">
        <v>805</v>
      </c>
      <c r="C3603" t="s">
        <v>5285</v>
      </c>
      <c r="J3603" t="s">
        <v>1436</v>
      </c>
      <c r="K3603">
        <v>0</v>
      </c>
      <c r="N3603" t="b">
        <v>1</v>
      </c>
      <c r="O3603" t="b">
        <v>0</v>
      </c>
      <c r="P3603" t="b">
        <v>0</v>
      </c>
      <c r="Q3603">
        <v>8</v>
      </c>
      <c r="R3603">
        <v>8</v>
      </c>
      <c r="S3603">
        <v>1</v>
      </c>
      <c r="T3603">
        <v>2</v>
      </c>
      <c r="U3603" t="b">
        <v>1</v>
      </c>
      <c r="V3603" t="s">
        <v>1095</v>
      </c>
      <c r="W3603" t="s">
        <v>5272</v>
      </c>
      <c r="X3603" t="s">
        <v>14709</v>
      </c>
      <c r="Y3603">
        <v>20</v>
      </c>
      <c r="Z3603">
        <v>20</v>
      </c>
      <c r="AA3603">
        <v>2</v>
      </c>
      <c r="AB3603">
        <v>2</v>
      </c>
      <c r="AC3603">
        <v>42</v>
      </c>
    </row>
    <row r="3604" spans="1:29">
      <c r="A3604">
        <v>4125</v>
      </c>
      <c r="B3604" t="s">
        <v>805</v>
      </c>
      <c r="C3604" t="s">
        <v>5286</v>
      </c>
      <c r="J3604" t="s">
        <v>1436</v>
      </c>
      <c r="K3604">
        <v>0</v>
      </c>
      <c r="N3604" t="b">
        <v>1</v>
      </c>
      <c r="O3604" t="b">
        <v>0</v>
      </c>
      <c r="P3604" t="b">
        <v>0</v>
      </c>
      <c r="Q3604">
        <v>8</v>
      </c>
      <c r="R3604">
        <v>8</v>
      </c>
      <c r="S3604">
        <v>1</v>
      </c>
      <c r="T3604">
        <v>2</v>
      </c>
      <c r="U3604" t="b">
        <v>1</v>
      </c>
      <c r="V3604" t="s">
        <v>1095</v>
      </c>
      <c r="W3604" t="s">
        <v>5272</v>
      </c>
      <c r="X3604" t="s">
        <v>14530</v>
      </c>
      <c r="Y3604">
        <v>20</v>
      </c>
      <c r="Z3604">
        <v>20</v>
      </c>
      <c r="AA3604">
        <v>3</v>
      </c>
      <c r="AB3604">
        <v>3</v>
      </c>
      <c r="AC3604">
        <v>42</v>
      </c>
    </row>
    <row r="3605" spans="1:29">
      <c r="A3605">
        <v>4126</v>
      </c>
      <c r="B3605" t="s">
        <v>805</v>
      </c>
      <c r="C3605" t="s">
        <v>5287</v>
      </c>
      <c r="J3605" t="s">
        <v>1436</v>
      </c>
      <c r="K3605">
        <v>0</v>
      </c>
      <c r="N3605" t="b">
        <v>1</v>
      </c>
      <c r="O3605" t="b">
        <v>0</v>
      </c>
      <c r="P3605" t="b">
        <v>0</v>
      </c>
      <c r="Q3605">
        <v>8</v>
      </c>
      <c r="R3605">
        <v>8</v>
      </c>
      <c r="S3605">
        <v>1</v>
      </c>
      <c r="T3605">
        <v>2</v>
      </c>
      <c r="U3605" t="b">
        <v>1</v>
      </c>
      <c r="V3605" t="s">
        <v>1095</v>
      </c>
      <c r="W3605" t="s">
        <v>5272</v>
      </c>
      <c r="X3605" t="s">
        <v>14710</v>
      </c>
      <c r="Y3605">
        <v>21</v>
      </c>
      <c r="Z3605">
        <v>21</v>
      </c>
      <c r="AA3605">
        <v>2</v>
      </c>
      <c r="AB3605">
        <v>2</v>
      </c>
      <c r="AC3605">
        <v>42</v>
      </c>
    </row>
    <row r="3606" spans="1:29">
      <c r="A3606">
        <v>4127</v>
      </c>
      <c r="B3606" t="s">
        <v>805</v>
      </c>
      <c r="C3606" t="s">
        <v>5288</v>
      </c>
      <c r="J3606" t="s">
        <v>1436</v>
      </c>
      <c r="K3606">
        <v>0</v>
      </c>
      <c r="N3606" t="b">
        <v>1</v>
      </c>
      <c r="O3606" t="b">
        <v>0</v>
      </c>
      <c r="P3606" t="b">
        <v>0</v>
      </c>
      <c r="Q3606">
        <v>8</v>
      </c>
      <c r="R3606">
        <v>8</v>
      </c>
      <c r="S3606">
        <v>1</v>
      </c>
      <c r="T3606">
        <v>2</v>
      </c>
      <c r="U3606" t="b">
        <v>1</v>
      </c>
      <c r="V3606" t="s">
        <v>1095</v>
      </c>
      <c r="W3606" t="s">
        <v>5272</v>
      </c>
      <c r="X3606" t="s">
        <v>14692</v>
      </c>
      <c r="Y3606">
        <v>21</v>
      </c>
      <c r="Z3606">
        <v>21</v>
      </c>
      <c r="AA3606">
        <v>3</v>
      </c>
      <c r="AB3606">
        <v>3</v>
      </c>
      <c r="AC3606">
        <v>42</v>
      </c>
    </row>
    <row r="3607" spans="1:29">
      <c r="A3607">
        <v>4128</v>
      </c>
      <c r="B3607" t="s">
        <v>805</v>
      </c>
      <c r="C3607" t="s">
        <v>5289</v>
      </c>
      <c r="J3607" t="s">
        <v>1436</v>
      </c>
      <c r="K3607">
        <v>0</v>
      </c>
      <c r="N3607" t="b">
        <v>1</v>
      </c>
      <c r="O3607" t="b">
        <v>0</v>
      </c>
      <c r="P3607" t="b">
        <v>0</v>
      </c>
      <c r="Q3607">
        <v>8</v>
      </c>
      <c r="R3607">
        <v>8</v>
      </c>
      <c r="S3607">
        <v>1</v>
      </c>
      <c r="T3607">
        <v>2</v>
      </c>
      <c r="U3607" t="b">
        <v>1</v>
      </c>
      <c r="V3607" t="s">
        <v>1095</v>
      </c>
      <c r="W3607" t="s">
        <v>5272</v>
      </c>
      <c r="X3607" t="s">
        <v>14711</v>
      </c>
      <c r="Y3607">
        <v>22</v>
      </c>
      <c r="Z3607">
        <v>22</v>
      </c>
      <c r="AA3607">
        <v>2</v>
      </c>
      <c r="AB3607">
        <v>2</v>
      </c>
      <c r="AC3607">
        <v>42</v>
      </c>
    </row>
    <row r="3608" spans="1:29">
      <c r="A3608">
        <v>4129</v>
      </c>
      <c r="B3608" t="s">
        <v>805</v>
      </c>
      <c r="C3608" t="s">
        <v>5290</v>
      </c>
      <c r="J3608" t="s">
        <v>1436</v>
      </c>
      <c r="K3608">
        <v>0</v>
      </c>
      <c r="N3608" t="b">
        <v>1</v>
      </c>
      <c r="O3608" t="b">
        <v>0</v>
      </c>
      <c r="P3608" t="b">
        <v>0</v>
      </c>
      <c r="Q3608">
        <v>8</v>
      </c>
      <c r="R3608">
        <v>8</v>
      </c>
      <c r="S3608">
        <v>1</v>
      </c>
      <c r="T3608">
        <v>2</v>
      </c>
      <c r="U3608" t="b">
        <v>1</v>
      </c>
      <c r="V3608" t="s">
        <v>1095</v>
      </c>
      <c r="W3608" t="s">
        <v>5272</v>
      </c>
      <c r="X3608" t="s">
        <v>14472</v>
      </c>
      <c r="Y3608">
        <v>22</v>
      </c>
      <c r="Z3608">
        <v>22</v>
      </c>
      <c r="AA3608">
        <v>3</v>
      </c>
      <c r="AB3608">
        <v>3</v>
      </c>
      <c r="AC3608">
        <v>42</v>
      </c>
    </row>
    <row r="3609" spans="1:29">
      <c r="A3609">
        <v>4130</v>
      </c>
      <c r="B3609" t="s">
        <v>805</v>
      </c>
      <c r="C3609" t="s">
        <v>5291</v>
      </c>
      <c r="J3609" t="s">
        <v>1436</v>
      </c>
      <c r="K3609">
        <v>0</v>
      </c>
      <c r="N3609" t="b">
        <v>1</v>
      </c>
      <c r="O3609" t="b">
        <v>0</v>
      </c>
      <c r="P3609" t="b">
        <v>0</v>
      </c>
      <c r="Q3609">
        <v>8</v>
      </c>
      <c r="R3609">
        <v>8</v>
      </c>
      <c r="S3609">
        <v>1</v>
      </c>
      <c r="T3609">
        <v>2</v>
      </c>
      <c r="U3609" t="b">
        <v>1</v>
      </c>
      <c r="V3609" t="s">
        <v>1095</v>
      </c>
      <c r="W3609" t="s">
        <v>5272</v>
      </c>
      <c r="X3609" t="s">
        <v>14712</v>
      </c>
      <c r="Y3609">
        <v>23</v>
      </c>
      <c r="Z3609">
        <v>23</v>
      </c>
      <c r="AA3609">
        <v>2</v>
      </c>
      <c r="AB3609">
        <v>2</v>
      </c>
      <c r="AC3609">
        <v>42</v>
      </c>
    </row>
    <row r="3610" spans="1:29">
      <c r="A3610">
        <v>4131</v>
      </c>
      <c r="B3610" t="s">
        <v>805</v>
      </c>
      <c r="C3610" t="s">
        <v>5292</v>
      </c>
      <c r="J3610" t="s">
        <v>1436</v>
      </c>
      <c r="K3610">
        <v>0</v>
      </c>
      <c r="N3610" t="b">
        <v>1</v>
      </c>
      <c r="O3610" t="b">
        <v>0</v>
      </c>
      <c r="P3610" t="b">
        <v>0</v>
      </c>
      <c r="Q3610">
        <v>8</v>
      </c>
      <c r="R3610">
        <v>8</v>
      </c>
      <c r="S3610">
        <v>1</v>
      </c>
      <c r="T3610">
        <v>2</v>
      </c>
      <c r="U3610" t="b">
        <v>1</v>
      </c>
      <c r="V3610" t="s">
        <v>1095</v>
      </c>
      <c r="W3610" t="s">
        <v>5272</v>
      </c>
      <c r="X3610" t="s">
        <v>14695</v>
      </c>
      <c r="Y3610">
        <v>23</v>
      </c>
      <c r="Z3610">
        <v>23</v>
      </c>
      <c r="AA3610">
        <v>3</v>
      </c>
      <c r="AB3610">
        <v>3</v>
      </c>
      <c r="AC3610">
        <v>42</v>
      </c>
    </row>
    <row r="3611" spans="1:29">
      <c r="A3611">
        <v>4132</v>
      </c>
      <c r="B3611" t="s">
        <v>805</v>
      </c>
      <c r="C3611" t="s">
        <v>5293</v>
      </c>
      <c r="J3611" t="s">
        <v>1436</v>
      </c>
      <c r="K3611">
        <v>0</v>
      </c>
      <c r="N3611" t="b">
        <v>1</v>
      </c>
      <c r="O3611" t="b">
        <v>0</v>
      </c>
      <c r="P3611" t="b">
        <v>0</v>
      </c>
      <c r="Q3611">
        <v>8</v>
      </c>
      <c r="R3611">
        <v>8</v>
      </c>
      <c r="S3611">
        <v>1</v>
      </c>
      <c r="T3611">
        <v>2</v>
      </c>
      <c r="U3611" t="b">
        <v>1</v>
      </c>
      <c r="V3611" t="s">
        <v>1095</v>
      </c>
      <c r="W3611" t="s">
        <v>5272</v>
      </c>
      <c r="X3611" t="s">
        <v>14713</v>
      </c>
      <c r="Y3611">
        <v>24</v>
      </c>
      <c r="Z3611">
        <v>24</v>
      </c>
      <c r="AA3611">
        <v>2</v>
      </c>
      <c r="AB3611">
        <v>2</v>
      </c>
      <c r="AC3611">
        <v>42</v>
      </c>
    </row>
    <row r="3612" spans="1:29">
      <c r="A3612">
        <v>4133</v>
      </c>
      <c r="B3612" t="s">
        <v>805</v>
      </c>
      <c r="C3612" t="s">
        <v>5294</v>
      </c>
      <c r="J3612" t="s">
        <v>1436</v>
      </c>
      <c r="K3612">
        <v>0</v>
      </c>
      <c r="N3612" t="b">
        <v>1</v>
      </c>
      <c r="O3612" t="b">
        <v>0</v>
      </c>
      <c r="P3612" t="b">
        <v>0</v>
      </c>
      <c r="Q3612">
        <v>8</v>
      </c>
      <c r="R3612">
        <v>8</v>
      </c>
      <c r="S3612">
        <v>1</v>
      </c>
      <c r="T3612">
        <v>2</v>
      </c>
      <c r="U3612" t="b">
        <v>1</v>
      </c>
      <c r="V3612" t="s">
        <v>1095</v>
      </c>
      <c r="W3612" t="s">
        <v>5272</v>
      </c>
      <c r="X3612" t="s">
        <v>14697</v>
      </c>
      <c r="Y3612">
        <v>24</v>
      </c>
      <c r="Z3612">
        <v>24</v>
      </c>
      <c r="AA3612">
        <v>3</v>
      </c>
      <c r="AB3612">
        <v>3</v>
      </c>
      <c r="AC3612">
        <v>42</v>
      </c>
    </row>
    <row r="3613" spans="1:29">
      <c r="A3613">
        <v>4134</v>
      </c>
      <c r="B3613" t="s">
        <v>805</v>
      </c>
      <c r="C3613" t="s">
        <v>5295</v>
      </c>
      <c r="J3613" t="s">
        <v>1436</v>
      </c>
      <c r="K3613">
        <v>0</v>
      </c>
      <c r="N3613" t="b">
        <v>1</v>
      </c>
      <c r="O3613" t="b">
        <v>0</v>
      </c>
      <c r="P3613" t="b">
        <v>0</v>
      </c>
      <c r="Q3613">
        <v>8</v>
      </c>
      <c r="R3613">
        <v>8</v>
      </c>
      <c r="S3613">
        <v>1</v>
      </c>
      <c r="T3613">
        <v>2</v>
      </c>
      <c r="U3613" t="b">
        <v>1</v>
      </c>
      <c r="V3613" t="s">
        <v>1095</v>
      </c>
      <c r="W3613" t="s">
        <v>5272</v>
      </c>
      <c r="X3613" t="s">
        <v>14714</v>
      </c>
      <c r="Y3613">
        <v>25</v>
      </c>
      <c r="Z3613">
        <v>25</v>
      </c>
      <c r="AA3613">
        <v>2</v>
      </c>
      <c r="AB3613">
        <v>2</v>
      </c>
      <c r="AC3613">
        <v>42</v>
      </c>
    </row>
    <row r="3614" spans="1:29">
      <c r="A3614">
        <v>4135</v>
      </c>
      <c r="B3614" t="s">
        <v>805</v>
      </c>
      <c r="C3614" t="s">
        <v>5296</v>
      </c>
      <c r="J3614" t="s">
        <v>1436</v>
      </c>
      <c r="K3614">
        <v>0</v>
      </c>
      <c r="N3614" t="b">
        <v>1</v>
      </c>
      <c r="O3614" t="b">
        <v>0</v>
      </c>
      <c r="P3614" t="b">
        <v>0</v>
      </c>
      <c r="Q3614">
        <v>8</v>
      </c>
      <c r="R3614">
        <v>8</v>
      </c>
      <c r="S3614">
        <v>1</v>
      </c>
      <c r="T3614">
        <v>2</v>
      </c>
      <c r="U3614" t="b">
        <v>1</v>
      </c>
      <c r="V3614" t="s">
        <v>1095</v>
      </c>
      <c r="W3614" t="s">
        <v>5272</v>
      </c>
      <c r="X3614" t="s">
        <v>14699</v>
      </c>
      <c r="Y3614">
        <v>25</v>
      </c>
      <c r="Z3614">
        <v>25</v>
      </c>
      <c r="AA3614">
        <v>3</v>
      </c>
      <c r="AB3614">
        <v>3</v>
      </c>
      <c r="AC3614">
        <v>42</v>
      </c>
    </row>
    <row r="3615" spans="1:29">
      <c r="A3615">
        <v>4136</v>
      </c>
      <c r="B3615" t="s">
        <v>805</v>
      </c>
      <c r="C3615" t="s">
        <v>5297</v>
      </c>
      <c r="J3615" t="s">
        <v>1436</v>
      </c>
      <c r="K3615">
        <v>0</v>
      </c>
      <c r="N3615" t="b">
        <v>1</v>
      </c>
      <c r="O3615" t="b">
        <v>0</v>
      </c>
      <c r="P3615" t="b">
        <v>0</v>
      </c>
      <c r="Q3615">
        <v>8</v>
      </c>
      <c r="R3615">
        <v>8</v>
      </c>
      <c r="S3615">
        <v>1</v>
      </c>
      <c r="T3615">
        <v>2</v>
      </c>
      <c r="U3615" t="b">
        <v>1</v>
      </c>
      <c r="V3615" t="s">
        <v>1095</v>
      </c>
      <c r="W3615" t="s">
        <v>5272</v>
      </c>
      <c r="X3615" t="s">
        <v>14715</v>
      </c>
      <c r="Y3615">
        <v>26</v>
      </c>
      <c r="Z3615">
        <v>26</v>
      </c>
      <c r="AA3615">
        <v>2</v>
      </c>
      <c r="AB3615">
        <v>2</v>
      </c>
      <c r="AC3615">
        <v>42</v>
      </c>
    </row>
    <row r="3616" spans="1:29">
      <c r="A3616">
        <v>4137</v>
      </c>
      <c r="B3616" t="s">
        <v>805</v>
      </c>
      <c r="C3616" t="s">
        <v>5298</v>
      </c>
      <c r="J3616" t="s">
        <v>1436</v>
      </c>
      <c r="K3616">
        <v>0</v>
      </c>
      <c r="N3616" t="b">
        <v>1</v>
      </c>
      <c r="O3616" t="b">
        <v>0</v>
      </c>
      <c r="P3616" t="b">
        <v>0</v>
      </c>
      <c r="Q3616">
        <v>8</v>
      </c>
      <c r="R3616">
        <v>8</v>
      </c>
      <c r="S3616">
        <v>1</v>
      </c>
      <c r="T3616">
        <v>2</v>
      </c>
      <c r="U3616" t="b">
        <v>1</v>
      </c>
      <c r="V3616" t="s">
        <v>1095</v>
      </c>
      <c r="W3616" t="s">
        <v>5272</v>
      </c>
      <c r="X3616" t="s">
        <v>14702</v>
      </c>
      <c r="Y3616">
        <v>26</v>
      </c>
      <c r="Z3616">
        <v>26</v>
      </c>
      <c r="AA3616">
        <v>3</v>
      </c>
      <c r="AB3616">
        <v>3</v>
      </c>
      <c r="AC3616">
        <v>42</v>
      </c>
    </row>
    <row r="3617" spans="1:29">
      <c r="A3617">
        <v>4138</v>
      </c>
      <c r="B3617" t="s">
        <v>805</v>
      </c>
      <c r="C3617" t="s">
        <v>5299</v>
      </c>
      <c r="J3617" t="s">
        <v>1436</v>
      </c>
      <c r="K3617">
        <v>0</v>
      </c>
      <c r="N3617" t="b">
        <v>1</v>
      </c>
      <c r="O3617" t="b">
        <v>0</v>
      </c>
      <c r="P3617" t="b">
        <v>0</v>
      </c>
      <c r="Q3617">
        <v>8</v>
      </c>
      <c r="R3617">
        <v>8</v>
      </c>
      <c r="S3617">
        <v>1</v>
      </c>
      <c r="T3617">
        <v>2</v>
      </c>
      <c r="U3617" t="b">
        <v>1</v>
      </c>
      <c r="V3617" t="s">
        <v>1095</v>
      </c>
      <c r="W3617" t="s">
        <v>5272</v>
      </c>
      <c r="X3617" t="s">
        <v>15354</v>
      </c>
      <c r="Y3617">
        <v>27</v>
      </c>
      <c r="Z3617">
        <v>27</v>
      </c>
      <c r="AA3617">
        <v>2</v>
      </c>
      <c r="AB3617">
        <v>2</v>
      </c>
      <c r="AC3617">
        <v>42</v>
      </c>
    </row>
    <row r="3618" spans="1:29">
      <c r="A3618">
        <v>4139</v>
      </c>
      <c r="B3618" t="s">
        <v>805</v>
      </c>
      <c r="C3618" t="s">
        <v>5300</v>
      </c>
      <c r="J3618" t="s">
        <v>1436</v>
      </c>
      <c r="K3618">
        <v>0</v>
      </c>
      <c r="N3618" t="b">
        <v>1</v>
      </c>
      <c r="O3618" t="b">
        <v>0</v>
      </c>
      <c r="P3618" t="b">
        <v>0</v>
      </c>
      <c r="Q3618">
        <v>8</v>
      </c>
      <c r="R3618">
        <v>8</v>
      </c>
      <c r="S3618">
        <v>1</v>
      </c>
      <c r="T3618">
        <v>2</v>
      </c>
      <c r="U3618" t="b">
        <v>1</v>
      </c>
      <c r="V3618" t="s">
        <v>1095</v>
      </c>
      <c r="W3618" t="s">
        <v>5272</v>
      </c>
      <c r="X3618" t="s">
        <v>15355</v>
      </c>
      <c r="Y3618">
        <v>27</v>
      </c>
      <c r="Z3618">
        <v>27</v>
      </c>
      <c r="AA3618">
        <v>3</v>
      </c>
      <c r="AB3618">
        <v>3</v>
      </c>
      <c r="AC3618">
        <v>42</v>
      </c>
    </row>
    <row r="3619" spans="1:29">
      <c r="A3619">
        <v>4140</v>
      </c>
      <c r="B3619" t="s">
        <v>805</v>
      </c>
      <c r="C3619" t="s">
        <v>5301</v>
      </c>
      <c r="J3619" t="s">
        <v>1436</v>
      </c>
      <c r="K3619">
        <v>0</v>
      </c>
      <c r="N3619" t="b">
        <v>1</v>
      </c>
      <c r="O3619" t="b">
        <v>0</v>
      </c>
      <c r="P3619" t="b">
        <v>0</v>
      </c>
      <c r="Q3619">
        <v>8</v>
      </c>
      <c r="R3619">
        <v>8</v>
      </c>
      <c r="S3619">
        <v>1</v>
      </c>
      <c r="T3619">
        <v>2</v>
      </c>
      <c r="U3619" t="b">
        <v>1</v>
      </c>
      <c r="V3619" t="s">
        <v>1095</v>
      </c>
      <c r="W3619" t="s">
        <v>5272</v>
      </c>
      <c r="X3619" t="s">
        <v>15356</v>
      </c>
      <c r="Y3619">
        <v>28</v>
      </c>
      <c r="Z3619">
        <v>28</v>
      </c>
      <c r="AA3619">
        <v>2</v>
      </c>
      <c r="AB3619">
        <v>2</v>
      </c>
      <c r="AC3619">
        <v>42</v>
      </c>
    </row>
    <row r="3620" spans="1:29">
      <c r="A3620">
        <v>4141</v>
      </c>
      <c r="B3620" t="s">
        <v>805</v>
      </c>
      <c r="C3620" t="s">
        <v>5302</v>
      </c>
      <c r="J3620" t="s">
        <v>1436</v>
      </c>
      <c r="K3620">
        <v>0</v>
      </c>
      <c r="N3620" t="b">
        <v>1</v>
      </c>
      <c r="O3620" t="b">
        <v>0</v>
      </c>
      <c r="P3620" t="b">
        <v>0</v>
      </c>
      <c r="Q3620">
        <v>8</v>
      </c>
      <c r="R3620">
        <v>8</v>
      </c>
      <c r="S3620">
        <v>1</v>
      </c>
      <c r="T3620">
        <v>2</v>
      </c>
      <c r="U3620" t="b">
        <v>1</v>
      </c>
      <c r="V3620" t="s">
        <v>1095</v>
      </c>
      <c r="W3620" t="s">
        <v>5272</v>
      </c>
      <c r="X3620" t="s">
        <v>14728</v>
      </c>
      <c r="Y3620">
        <v>28</v>
      </c>
      <c r="Z3620">
        <v>28</v>
      </c>
      <c r="AA3620">
        <v>3</v>
      </c>
      <c r="AB3620">
        <v>3</v>
      </c>
      <c r="AC3620">
        <v>42</v>
      </c>
    </row>
    <row r="3621" spans="1:29">
      <c r="A3621">
        <v>4142</v>
      </c>
      <c r="B3621" t="s">
        <v>805</v>
      </c>
      <c r="C3621" t="s">
        <v>5303</v>
      </c>
      <c r="J3621" t="s">
        <v>1436</v>
      </c>
      <c r="K3621">
        <v>0</v>
      </c>
      <c r="N3621" t="b">
        <v>1</v>
      </c>
      <c r="O3621" t="b">
        <v>0</v>
      </c>
      <c r="P3621" t="b">
        <v>0</v>
      </c>
      <c r="Q3621">
        <v>8</v>
      </c>
      <c r="R3621">
        <v>8</v>
      </c>
      <c r="S3621">
        <v>1</v>
      </c>
      <c r="T3621">
        <v>2</v>
      </c>
      <c r="U3621" t="b">
        <v>1</v>
      </c>
      <c r="V3621" t="s">
        <v>1095</v>
      </c>
      <c r="W3621" t="s">
        <v>5272</v>
      </c>
      <c r="X3621" t="s">
        <v>15357</v>
      </c>
      <c r="Y3621">
        <v>29</v>
      </c>
      <c r="Z3621">
        <v>29</v>
      </c>
      <c r="AA3621">
        <v>2</v>
      </c>
      <c r="AB3621">
        <v>2</v>
      </c>
      <c r="AC3621">
        <v>42</v>
      </c>
    </row>
    <row r="3622" spans="1:29">
      <c r="A3622">
        <v>4143</v>
      </c>
      <c r="B3622" t="s">
        <v>805</v>
      </c>
      <c r="C3622" t="s">
        <v>5304</v>
      </c>
      <c r="J3622" t="s">
        <v>1436</v>
      </c>
      <c r="K3622">
        <v>0</v>
      </c>
      <c r="N3622" t="b">
        <v>1</v>
      </c>
      <c r="O3622" t="b">
        <v>0</v>
      </c>
      <c r="P3622" t="b">
        <v>0</v>
      </c>
      <c r="Q3622">
        <v>8</v>
      </c>
      <c r="R3622">
        <v>8</v>
      </c>
      <c r="S3622">
        <v>1</v>
      </c>
      <c r="T3622">
        <v>2</v>
      </c>
      <c r="U3622" t="b">
        <v>1</v>
      </c>
      <c r="V3622" t="s">
        <v>1095</v>
      </c>
      <c r="W3622" t="s">
        <v>5272</v>
      </c>
      <c r="X3622" t="s">
        <v>14540</v>
      </c>
      <c r="Y3622">
        <v>29</v>
      </c>
      <c r="Z3622">
        <v>29</v>
      </c>
      <c r="AA3622">
        <v>3</v>
      </c>
      <c r="AB3622">
        <v>3</v>
      </c>
      <c r="AC3622">
        <v>42</v>
      </c>
    </row>
    <row r="3623" spans="1:29">
      <c r="A3623">
        <v>4144</v>
      </c>
      <c r="B3623" t="s">
        <v>805</v>
      </c>
      <c r="C3623" t="s">
        <v>5305</v>
      </c>
      <c r="J3623" t="s">
        <v>1436</v>
      </c>
      <c r="K3623">
        <v>0</v>
      </c>
      <c r="N3623" t="b">
        <v>1</v>
      </c>
      <c r="O3623" t="b">
        <v>0</v>
      </c>
      <c r="P3623" t="b">
        <v>0</v>
      </c>
      <c r="Q3623">
        <v>8</v>
      </c>
      <c r="R3623">
        <v>8</v>
      </c>
      <c r="S3623">
        <v>1</v>
      </c>
      <c r="T3623">
        <v>2</v>
      </c>
      <c r="U3623" t="b">
        <v>1</v>
      </c>
      <c r="V3623" t="s">
        <v>1095</v>
      </c>
      <c r="W3623" t="s">
        <v>5272</v>
      </c>
      <c r="X3623" t="s">
        <v>15394</v>
      </c>
      <c r="Y3623">
        <v>30</v>
      </c>
      <c r="Z3623">
        <v>30</v>
      </c>
      <c r="AA3623">
        <v>2</v>
      </c>
      <c r="AB3623">
        <v>2</v>
      </c>
      <c r="AC3623">
        <v>42</v>
      </c>
    </row>
    <row r="3624" spans="1:29">
      <c r="A3624">
        <v>4145</v>
      </c>
      <c r="B3624" t="s">
        <v>805</v>
      </c>
      <c r="C3624" t="s">
        <v>5306</v>
      </c>
      <c r="J3624" t="s">
        <v>1436</v>
      </c>
      <c r="K3624">
        <v>0</v>
      </c>
      <c r="N3624" t="b">
        <v>1</v>
      </c>
      <c r="O3624" t="b">
        <v>0</v>
      </c>
      <c r="P3624" t="b">
        <v>0</v>
      </c>
      <c r="Q3624">
        <v>8</v>
      </c>
      <c r="R3624">
        <v>8</v>
      </c>
      <c r="S3624">
        <v>1</v>
      </c>
      <c r="T3624">
        <v>2</v>
      </c>
      <c r="U3624" t="b">
        <v>1</v>
      </c>
      <c r="V3624" t="s">
        <v>1095</v>
      </c>
      <c r="W3624" t="s">
        <v>5272</v>
      </c>
      <c r="X3624" t="s">
        <v>14541</v>
      </c>
      <c r="Y3624">
        <v>30</v>
      </c>
      <c r="Z3624">
        <v>30</v>
      </c>
      <c r="AA3624">
        <v>3</v>
      </c>
      <c r="AB3624">
        <v>3</v>
      </c>
      <c r="AC3624">
        <v>42</v>
      </c>
    </row>
    <row r="3625" spans="1:29">
      <c r="A3625">
        <v>4146</v>
      </c>
      <c r="B3625" t="s">
        <v>805</v>
      </c>
      <c r="C3625" t="s">
        <v>5307</v>
      </c>
      <c r="J3625" t="s">
        <v>1436</v>
      </c>
      <c r="K3625">
        <v>0</v>
      </c>
      <c r="N3625" t="b">
        <v>1</v>
      </c>
      <c r="O3625" t="b">
        <v>0</v>
      </c>
      <c r="P3625" t="b">
        <v>0</v>
      </c>
      <c r="Q3625">
        <v>8</v>
      </c>
      <c r="R3625">
        <v>8</v>
      </c>
      <c r="S3625">
        <v>1</v>
      </c>
      <c r="T3625">
        <v>2</v>
      </c>
      <c r="U3625" t="b">
        <v>1</v>
      </c>
      <c r="V3625" t="s">
        <v>1095</v>
      </c>
      <c r="W3625" t="s">
        <v>5272</v>
      </c>
      <c r="X3625" t="s">
        <v>15395</v>
      </c>
      <c r="Y3625">
        <v>31</v>
      </c>
      <c r="Z3625">
        <v>31</v>
      </c>
      <c r="AA3625">
        <v>2</v>
      </c>
      <c r="AB3625">
        <v>2</v>
      </c>
      <c r="AC3625">
        <v>42</v>
      </c>
    </row>
    <row r="3626" spans="1:29">
      <c r="A3626">
        <v>4147</v>
      </c>
      <c r="B3626" t="s">
        <v>805</v>
      </c>
      <c r="C3626" t="s">
        <v>5308</v>
      </c>
      <c r="J3626" t="s">
        <v>1436</v>
      </c>
      <c r="K3626">
        <v>0</v>
      </c>
      <c r="N3626" t="b">
        <v>1</v>
      </c>
      <c r="O3626" t="b">
        <v>0</v>
      </c>
      <c r="P3626" t="b">
        <v>0</v>
      </c>
      <c r="Q3626">
        <v>8</v>
      </c>
      <c r="R3626">
        <v>8</v>
      </c>
      <c r="S3626">
        <v>1</v>
      </c>
      <c r="T3626">
        <v>2</v>
      </c>
      <c r="U3626" t="b">
        <v>1</v>
      </c>
      <c r="V3626" t="s">
        <v>1095</v>
      </c>
      <c r="W3626" t="s">
        <v>5272</v>
      </c>
      <c r="X3626" t="s">
        <v>14542</v>
      </c>
      <c r="Y3626">
        <v>31</v>
      </c>
      <c r="Z3626">
        <v>31</v>
      </c>
      <c r="AA3626">
        <v>3</v>
      </c>
      <c r="AB3626">
        <v>3</v>
      </c>
      <c r="AC3626">
        <v>42</v>
      </c>
    </row>
    <row r="3627" spans="1:29">
      <c r="A3627">
        <v>4148</v>
      </c>
      <c r="B3627" t="s">
        <v>805</v>
      </c>
      <c r="C3627" t="s">
        <v>5309</v>
      </c>
      <c r="J3627" t="s">
        <v>1436</v>
      </c>
      <c r="K3627">
        <v>0</v>
      </c>
      <c r="N3627" t="b">
        <v>1</v>
      </c>
      <c r="O3627" t="b">
        <v>0</v>
      </c>
      <c r="P3627" t="b">
        <v>0</v>
      </c>
      <c r="Q3627">
        <v>8</v>
      </c>
      <c r="R3627">
        <v>8</v>
      </c>
      <c r="S3627">
        <v>1</v>
      </c>
      <c r="T3627">
        <v>2</v>
      </c>
      <c r="U3627" t="b">
        <v>1</v>
      </c>
      <c r="V3627" t="s">
        <v>1095</v>
      </c>
      <c r="W3627" t="s">
        <v>5272</v>
      </c>
      <c r="X3627" t="s">
        <v>15396</v>
      </c>
      <c r="Y3627">
        <v>32</v>
      </c>
      <c r="Z3627">
        <v>32</v>
      </c>
      <c r="AA3627">
        <v>2</v>
      </c>
      <c r="AB3627">
        <v>2</v>
      </c>
      <c r="AC3627">
        <v>42</v>
      </c>
    </row>
    <row r="3628" spans="1:29">
      <c r="A3628">
        <v>4149</v>
      </c>
      <c r="B3628" t="s">
        <v>805</v>
      </c>
      <c r="C3628" t="s">
        <v>5310</v>
      </c>
      <c r="J3628" t="s">
        <v>1436</v>
      </c>
      <c r="K3628">
        <v>0</v>
      </c>
      <c r="N3628" t="b">
        <v>1</v>
      </c>
      <c r="O3628" t="b">
        <v>0</v>
      </c>
      <c r="P3628" t="b">
        <v>0</v>
      </c>
      <c r="Q3628">
        <v>8</v>
      </c>
      <c r="R3628">
        <v>8</v>
      </c>
      <c r="S3628">
        <v>1</v>
      </c>
      <c r="T3628">
        <v>2</v>
      </c>
      <c r="U3628" t="b">
        <v>1</v>
      </c>
      <c r="V3628" t="s">
        <v>1095</v>
      </c>
      <c r="W3628" t="s">
        <v>5272</v>
      </c>
      <c r="X3628" t="s">
        <v>15397</v>
      </c>
      <c r="Y3628">
        <v>32</v>
      </c>
      <c r="Z3628">
        <v>32</v>
      </c>
      <c r="AA3628">
        <v>3</v>
      </c>
      <c r="AB3628">
        <v>3</v>
      </c>
      <c r="AC3628">
        <v>42</v>
      </c>
    </row>
    <row r="3629" spans="1:29">
      <c r="A3629">
        <v>4150</v>
      </c>
      <c r="B3629" t="s">
        <v>805</v>
      </c>
      <c r="C3629" t="s">
        <v>5311</v>
      </c>
      <c r="J3629" t="s">
        <v>1436</v>
      </c>
      <c r="K3629">
        <v>0</v>
      </c>
      <c r="N3629" t="b">
        <v>1</v>
      </c>
      <c r="O3629" t="b">
        <v>0</v>
      </c>
      <c r="P3629" t="b">
        <v>0</v>
      </c>
      <c r="Q3629">
        <v>8</v>
      </c>
      <c r="R3629">
        <v>8</v>
      </c>
      <c r="S3629">
        <v>1</v>
      </c>
      <c r="T3629">
        <v>2</v>
      </c>
      <c r="U3629" t="b">
        <v>1</v>
      </c>
      <c r="V3629" t="s">
        <v>1095</v>
      </c>
      <c r="W3629" t="s">
        <v>5272</v>
      </c>
      <c r="X3629" t="s">
        <v>15398</v>
      </c>
      <c r="Y3629">
        <v>33</v>
      </c>
      <c r="Z3629">
        <v>33</v>
      </c>
      <c r="AA3629">
        <v>2</v>
      </c>
      <c r="AB3629">
        <v>2</v>
      </c>
      <c r="AC3629">
        <v>42</v>
      </c>
    </row>
    <row r="3630" spans="1:29">
      <c r="A3630">
        <v>4151</v>
      </c>
      <c r="B3630" t="s">
        <v>805</v>
      </c>
      <c r="C3630" t="s">
        <v>5312</v>
      </c>
      <c r="J3630" t="s">
        <v>1436</v>
      </c>
      <c r="K3630">
        <v>0</v>
      </c>
      <c r="N3630" t="b">
        <v>1</v>
      </c>
      <c r="O3630" t="b">
        <v>0</v>
      </c>
      <c r="P3630" t="b">
        <v>0</v>
      </c>
      <c r="Q3630">
        <v>8</v>
      </c>
      <c r="R3630">
        <v>8</v>
      </c>
      <c r="S3630">
        <v>1</v>
      </c>
      <c r="T3630">
        <v>2</v>
      </c>
      <c r="U3630" t="b">
        <v>1</v>
      </c>
      <c r="V3630" t="s">
        <v>1095</v>
      </c>
      <c r="W3630" t="s">
        <v>5272</v>
      </c>
      <c r="X3630" t="s">
        <v>15399</v>
      </c>
      <c r="Y3630">
        <v>33</v>
      </c>
      <c r="Z3630">
        <v>33</v>
      </c>
      <c r="AA3630">
        <v>3</v>
      </c>
      <c r="AB3630">
        <v>3</v>
      </c>
      <c r="AC3630">
        <v>42</v>
      </c>
    </row>
    <row r="3631" spans="1:29">
      <c r="A3631">
        <v>4152</v>
      </c>
      <c r="B3631" t="s">
        <v>805</v>
      </c>
      <c r="C3631" t="s">
        <v>5313</v>
      </c>
      <c r="J3631" t="s">
        <v>1436</v>
      </c>
      <c r="K3631">
        <v>0</v>
      </c>
      <c r="N3631" t="b">
        <v>1</v>
      </c>
      <c r="O3631" t="b">
        <v>0</v>
      </c>
      <c r="P3631" t="b">
        <v>0</v>
      </c>
      <c r="Q3631">
        <v>8</v>
      </c>
      <c r="R3631">
        <v>8</v>
      </c>
      <c r="S3631">
        <v>1</v>
      </c>
      <c r="T3631">
        <v>2</v>
      </c>
      <c r="U3631" t="b">
        <v>1</v>
      </c>
      <c r="V3631" t="s">
        <v>1095</v>
      </c>
      <c r="W3631" t="s">
        <v>5272</v>
      </c>
      <c r="X3631" t="s">
        <v>15400</v>
      </c>
      <c r="Y3631">
        <v>34</v>
      </c>
      <c r="Z3631">
        <v>34</v>
      </c>
      <c r="AA3631">
        <v>2</v>
      </c>
      <c r="AB3631">
        <v>2</v>
      </c>
      <c r="AC3631">
        <v>42</v>
      </c>
    </row>
    <row r="3632" spans="1:29">
      <c r="A3632">
        <v>4153</v>
      </c>
      <c r="B3632" t="s">
        <v>805</v>
      </c>
      <c r="C3632" t="s">
        <v>5314</v>
      </c>
      <c r="J3632" t="s">
        <v>1436</v>
      </c>
      <c r="K3632">
        <v>0</v>
      </c>
      <c r="N3632" t="b">
        <v>1</v>
      </c>
      <c r="O3632" t="b">
        <v>0</v>
      </c>
      <c r="P3632" t="b">
        <v>0</v>
      </c>
      <c r="Q3632">
        <v>8</v>
      </c>
      <c r="R3632">
        <v>8</v>
      </c>
      <c r="S3632">
        <v>1</v>
      </c>
      <c r="T3632">
        <v>2</v>
      </c>
      <c r="U3632" t="b">
        <v>1</v>
      </c>
      <c r="V3632" t="s">
        <v>1095</v>
      </c>
      <c r="W3632" t="s">
        <v>5272</v>
      </c>
      <c r="X3632" t="s">
        <v>14546</v>
      </c>
      <c r="Y3632">
        <v>34</v>
      </c>
      <c r="Z3632">
        <v>34</v>
      </c>
      <c r="AA3632">
        <v>3</v>
      </c>
      <c r="AB3632">
        <v>3</v>
      </c>
      <c r="AC3632">
        <v>42</v>
      </c>
    </row>
    <row r="3633" spans="1:29">
      <c r="A3633">
        <v>4154</v>
      </c>
      <c r="B3633" t="s">
        <v>805</v>
      </c>
      <c r="C3633" t="s">
        <v>5315</v>
      </c>
      <c r="J3633" t="s">
        <v>1436</v>
      </c>
      <c r="K3633">
        <v>0</v>
      </c>
      <c r="N3633" t="b">
        <v>1</v>
      </c>
      <c r="O3633" t="b">
        <v>0</v>
      </c>
      <c r="P3633" t="b">
        <v>0</v>
      </c>
      <c r="Q3633">
        <v>8</v>
      </c>
      <c r="R3633">
        <v>8</v>
      </c>
      <c r="S3633">
        <v>1</v>
      </c>
      <c r="T3633">
        <v>2</v>
      </c>
      <c r="U3633" t="b">
        <v>1</v>
      </c>
      <c r="V3633" t="s">
        <v>1095</v>
      </c>
      <c r="W3633" t="s">
        <v>5272</v>
      </c>
      <c r="X3633" t="s">
        <v>15401</v>
      </c>
      <c r="Y3633">
        <v>35</v>
      </c>
      <c r="Z3633">
        <v>35</v>
      </c>
      <c r="AA3633">
        <v>2</v>
      </c>
      <c r="AB3633">
        <v>2</v>
      </c>
      <c r="AC3633">
        <v>42</v>
      </c>
    </row>
    <row r="3634" spans="1:29">
      <c r="A3634">
        <v>4155</v>
      </c>
      <c r="B3634" t="s">
        <v>805</v>
      </c>
      <c r="C3634" t="s">
        <v>5316</v>
      </c>
      <c r="J3634" t="s">
        <v>1436</v>
      </c>
      <c r="K3634">
        <v>0</v>
      </c>
      <c r="N3634" t="b">
        <v>1</v>
      </c>
      <c r="O3634" t="b">
        <v>0</v>
      </c>
      <c r="P3634" t="b">
        <v>0</v>
      </c>
      <c r="Q3634">
        <v>8</v>
      </c>
      <c r="R3634">
        <v>8</v>
      </c>
      <c r="S3634">
        <v>1</v>
      </c>
      <c r="T3634">
        <v>2</v>
      </c>
      <c r="U3634" t="b">
        <v>1</v>
      </c>
      <c r="V3634" t="s">
        <v>1095</v>
      </c>
      <c r="W3634" t="s">
        <v>5272</v>
      </c>
      <c r="X3634" t="s">
        <v>14547</v>
      </c>
      <c r="Y3634">
        <v>35</v>
      </c>
      <c r="Z3634">
        <v>35</v>
      </c>
      <c r="AA3634">
        <v>3</v>
      </c>
      <c r="AB3634">
        <v>3</v>
      </c>
      <c r="AC3634">
        <v>42</v>
      </c>
    </row>
    <row r="3635" spans="1:29">
      <c r="A3635">
        <v>4156</v>
      </c>
      <c r="B3635" t="s">
        <v>805</v>
      </c>
      <c r="C3635" t="s">
        <v>5317</v>
      </c>
      <c r="J3635" t="s">
        <v>1436</v>
      </c>
      <c r="K3635">
        <v>0</v>
      </c>
      <c r="N3635" t="b">
        <v>1</v>
      </c>
      <c r="O3635" t="b">
        <v>0</v>
      </c>
      <c r="P3635" t="b">
        <v>0</v>
      </c>
      <c r="Q3635">
        <v>8</v>
      </c>
      <c r="R3635">
        <v>8</v>
      </c>
      <c r="S3635">
        <v>1</v>
      </c>
      <c r="T3635">
        <v>2</v>
      </c>
      <c r="U3635" t="b">
        <v>1</v>
      </c>
      <c r="V3635" t="s">
        <v>1095</v>
      </c>
      <c r="W3635" t="s">
        <v>5272</v>
      </c>
      <c r="X3635" t="s">
        <v>15402</v>
      </c>
      <c r="Y3635">
        <v>36</v>
      </c>
      <c r="Z3635">
        <v>36</v>
      </c>
      <c r="AA3635">
        <v>2</v>
      </c>
      <c r="AB3635">
        <v>2</v>
      </c>
      <c r="AC3635">
        <v>42</v>
      </c>
    </row>
    <row r="3636" spans="1:29">
      <c r="A3636">
        <v>4157</v>
      </c>
      <c r="B3636" t="s">
        <v>805</v>
      </c>
      <c r="C3636" t="s">
        <v>5318</v>
      </c>
      <c r="J3636" t="s">
        <v>1436</v>
      </c>
      <c r="K3636">
        <v>0</v>
      </c>
      <c r="N3636" t="b">
        <v>1</v>
      </c>
      <c r="O3636" t="b">
        <v>0</v>
      </c>
      <c r="P3636" t="b">
        <v>0</v>
      </c>
      <c r="Q3636">
        <v>8</v>
      </c>
      <c r="R3636">
        <v>8</v>
      </c>
      <c r="S3636">
        <v>1</v>
      </c>
      <c r="T3636">
        <v>2</v>
      </c>
      <c r="U3636" t="b">
        <v>1</v>
      </c>
      <c r="V3636" t="s">
        <v>1095</v>
      </c>
      <c r="W3636" t="s">
        <v>5272</v>
      </c>
      <c r="X3636" t="s">
        <v>14548</v>
      </c>
      <c r="Y3636">
        <v>36</v>
      </c>
      <c r="Z3636">
        <v>36</v>
      </c>
      <c r="AA3636">
        <v>3</v>
      </c>
      <c r="AB3636">
        <v>3</v>
      </c>
      <c r="AC3636">
        <v>42</v>
      </c>
    </row>
    <row r="3637" spans="1:29">
      <c r="A3637">
        <v>4158</v>
      </c>
      <c r="B3637" t="s">
        <v>805</v>
      </c>
      <c r="C3637" t="s">
        <v>5319</v>
      </c>
      <c r="J3637" t="s">
        <v>1444</v>
      </c>
      <c r="K3637">
        <v>0</v>
      </c>
      <c r="N3637" t="b">
        <v>1</v>
      </c>
      <c r="O3637" t="b">
        <v>0</v>
      </c>
      <c r="P3637" t="b">
        <v>0</v>
      </c>
      <c r="Q3637">
        <v>8</v>
      </c>
      <c r="R3637">
        <v>8</v>
      </c>
      <c r="S3637">
        <v>1</v>
      </c>
      <c r="T3637">
        <v>2</v>
      </c>
      <c r="U3637" t="b">
        <v>1</v>
      </c>
      <c r="V3637" t="s">
        <v>1095</v>
      </c>
      <c r="W3637" t="s">
        <v>5272</v>
      </c>
      <c r="X3637" t="s">
        <v>14444</v>
      </c>
      <c r="Y3637">
        <v>15</v>
      </c>
      <c r="Z3637">
        <v>15</v>
      </c>
      <c r="AA3637">
        <v>4</v>
      </c>
      <c r="AB3637">
        <v>4</v>
      </c>
      <c r="AC3637">
        <v>42</v>
      </c>
    </row>
    <row r="3638" spans="1:29">
      <c r="A3638">
        <v>4159</v>
      </c>
      <c r="B3638" t="s">
        <v>805</v>
      </c>
      <c r="C3638" t="s">
        <v>5320</v>
      </c>
      <c r="J3638" t="s">
        <v>1444</v>
      </c>
      <c r="K3638">
        <v>0</v>
      </c>
      <c r="N3638" t="b">
        <v>1</v>
      </c>
      <c r="O3638" t="b">
        <v>0</v>
      </c>
      <c r="P3638" t="b">
        <v>0</v>
      </c>
      <c r="Q3638">
        <v>8</v>
      </c>
      <c r="R3638">
        <v>8</v>
      </c>
      <c r="S3638">
        <v>1</v>
      </c>
      <c r="T3638">
        <v>2</v>
      </c>
      <c r="U3638" t="b">
        <v>1</v>
      </c>
      <c r="V3638" t="s">
        <v>1095</v>
      </c>
      <c r="W3638" t="s">
        <v>5272</v>
      </c>
      <c r="X3638" t="s">
        <v>14462</v>
      </c>
      <c r="Y3638">
        <v>15</v>
      </c>
      <c r="Z3638">
        <v>15</v>
      </c>
      <c r="AA3638">
        <v>5</v>
      </c>
      <c r="AB3638">
        <v>5</v>
      </c>
      <c r="AC3638">
        <v>42</v>
      </c>
    </row>
    <row r="3639" spans="1:29">
      <c r="A3639">
        <v>4160</v>
      </c>
      <c r="B3639" t="s">
        <v>805</v>
      </c>
      <c r="C3639" t="s">
        <v>5321</v>
      </c>
      <c r="J3639" t="s">
        <v>1444</v>
      </c>
      <c r="K3639">
        <v>0</v>
      </c>
      <c r="N3639" t="b">
        <v>1</v>
      </c>
      <c r="O3639" t="b">
        <v>0</v>
      </c>
      <c r="P3639" t="b">
        <v>0</v>
      </c>
      <c r="Q3639">
        <v>8</v>
      </c>
      <c r="R3639">
        <v>8</v>
      </c>
      <c r="S3639">
        <v>1</v>
      </c>
      <c r="T3639">
        <v>2</v>
      </c>
      <c r="U3639" t="b">
        <v>1</v>
      </c>
      <c r="V3639" t="s">
        <v>1095</v>
      </c>
      <c r="W3639" t="s">
        <v>5272</v>
      </c>
      <c r="X3639" t="s">
        <v>14464</v>
      </c>
      <c r="Y3639">
        <v>16</v>
      </c>
      <c r="Z3639">
        <v>16</v>
      </c>
      <c r="AA3639">
        <v>4</v>
      </c>
      <c r="AB3639">
        <v>4</v>
      </c>
      <c r="AC3639">
        <v>42</v>
      </c>
    </row>
    <row r="3640" spans="1:29">
      <c r="A3640">
        <v>4161</v>
      </c>
      <c r="B3640" t="s">
        <v>805</v>
      </c>
      <c r="C3640" t="s">
        <v>5322</v>
      </c>
      <c r="J3640" t="s">
        <v>1444</v>
      </c>
      <c r="K3640">
        <v>0</v>
      </c>
      <c r="N3640" t="b">
        <v>1</v>
      </c>
      <c r="O3640" t="b">
        <v>0</v>
      </c>
      <c r="P3640" t="b">
        <v>0</v>
      </c>
      <c r="Q3640">
        <v>8</v>
      </c>
      <c r="R3640">
        <v>8</v>
      </c>
      <c r="S3640">
        <v>1</v>
      </c>
      <c r="T3640">
        <v>2</v>
      </c>
      <c r="U3640" t="b">
        <v>1</v>
      </c>
      <c r="V3640" t="s">
        <v>1095</v>
      </c>
      <c r="W3640" t="s">
        <v>5272</v>
      </c>
      <c r="X3640" t="s">
        <v>14458</v>
      </c>
      <c r="Y3640">
        <v>16</v>
      </c>
      <c r="Z3640">
        <v>16</v>
      </c>
      <c r="AA3640">
        <v>5</v>
      </c>
      <c r="AB3640">
        <v>5</v>
      </c>
      <c r="AC3640">
        <v>42</v>
      </c>
    </row>
    <row r="3641" spans="1:29">
      <c r="A3641">
        <v>4162</v>
      </c>
      <c r="B3641" t="s">
        <v>805</v>
      </c>
      <c r="C3641" t="s">
        <v>5323</v>
      </c>
      <c r="J3641" t="s">
        <v>1444</v>
      </c>
      <c r="K3641">
        <v>0</v>
      </c>
      <c r="N3641" t="b">
        <v>1</v>
      </c>
      <c r="O3641" t="b">
        <v>0</v>
      </c>
      <c r="P3641" t="b">
        <v>0</v>
      </c>
      <c r="Q3641">
        <v>8</v>
      </c>
      <c r="R3641">
        <v>8</v>
      </c>
      <c r="S3641">
        <v>1</v>
      </c>
      <c r="T3641">
        <v>2</v>
      </c>
      <c r="U3641" t="b">
        <v>1</v>
      </c>
      <c r="V3641" t="s">
        <v>1095</v>
      </c>
      <c r="W3641" t="s">
        <v>5272</v>
      </c>
      <c r="X3641" t="s">
        <v>14465</v>
      </c>
      <c r="Y3641">
        <v>17</v>
      </c>
      <c r="Z3641">
        <v>17</v>
      </c>
      <c r="AA3641">
        <v>4</v>
      </c>
      <c r="AB3641">
        <v>4</v>
      </c>
      <c r="AC3641">
        <v>42</v>
      </c>
    </row>
    <row r="3642" spans="1:29">
      <c r="A3642">
        <v>4163</v>
      </c>
      <c r="B3642" t="s">
        <v>805</v>
      </c>
      <c r="C3642" t="s">
        <v>5324</v>
      </c>
      <c r="J3642" t="s">
        <v>1444</v>
      </c>
      <c r="K3642">
        <v>0</v>
      </c>
      <c r="N3642" t="b">
        <v>1</v>
      </c>
      <c r="O3642" t="b">
        <v>0</v>
      </c>
      <c r="P3642" t="b">
        <v>0</v>
      </c>
      <c r="Q3642">
        <v>8</v>
      </c>
      <c r="R3642">
        <v>8</v>
      </c>
      <c r="S3642">
        <v>1</v>
      </c>
      <c r="T3642">
        <v>2</v>
      </c>
      <c r="U3642" t="b">
        <v>1</v>
      </c>
      <c r="V3642" t="s">
        <v>1095</v>
      </c>
      <c r="W3642" t="s">
        <v>5272</v>
      </c>
      <c r="X3642" t="s">
        <v>14684</v>
      </c>
      <c r="Y3642">
        <v>17</v>
      </c>
      <c r="Z3642">
        <v>17</v>
      </c>
      <c r="AA3642">
        <v>5</v>
      </c>
      <c r="AB3642">
        <v>5</v>
      </c>
      <c r="AC3642">
        <v>42</v>
      </c>
    </row>
    <row r="3643" spans="1:29">
      <c r="A3643">
        <v>4164</v>
      </c>
      <c r="B3643" t="s">
        <v>805</v>
      </c>
      <c r="C3643" t="s">
        <v>5325</v>
      </c>
      <c r="J3643" t="s">
        <v>1444</v>
      </c>
      <c r="K3643">
        <v>0</v>
      </c>
      <c r="N3643" t="b">
        <v>1</v>
      </c>
      <c r="O3643" t="b">
        <v>0</v>
      </c>
      <c r="P3643" t="b">
        <v>0</v>
      </c>
      <c r="Q3643">
        <v>8</v>
      </c>
      <c r="R3643">
        <v>8</v>
      </c>
      <c r="S3643">
        <v>1</v>
      </c>
      <c r="T3643">
        <v>2</v>
      </c>
      <c r="U3643" t="b">
        <v>1</v>
      </c>
      <c r="V3643" t="s">
        <v>1095</v>
      </c>
      <c r="W3643" t="s">
        <v>5272</v>
      </c>
      <c r="X3643" t="s">
        <v>14686</v>
      </c>
      <c r="Y3643">
        <v>18</v>
      </c>
      <c r="Z3643">
        <v>18</v>
      </c>
      <c r="AA3643">
        <v>4</v>
      </c>
      <c r="AB3643">
        <v>4</v>
      </c>
      <c r="AC3643">
        <v>42</v>
      </c>
    </row>
    <row r="3644" spans="1:29">
      <c r="A3644">
        <v>4165</v>
      </c>
      <c r="B3644" t="s">
        <v>805</v>
      </c>
      <c r="C3644" t="s">
        <v>5326</v>
      </c>
      <c r="J3644" t="s">
        <v>1444</v>
      </c>
      <c r="K3644">
        <v>0</v>
      </c>
      <c r="N3644" t="b">
        <v>1</v>
      </c>
      <c r="O3644" t="b">
        <v>0</v>
      </c>
      <c r="P3644" t="b">
        <v>0</v>
      </c>
      <c r="Q3644">
        <v>8</v>
      </c>
      <c r="R3644">
        <v>8</v>
      </c>
      <c r="S3644">
        <v>1</v>
      </c>
      <c r="T3644">
        <v>2</v>
      </c>
      <c r="U3644" t="b">
        <v>1</v>
      </c>
      <c r="V3644" t="s">
        <v>1095</v>
      </c>
      <c r="W3644" t="s">
        <v>5272</v>
      </c>
      <c r="X3644" t="s">
        <v>14687</v>
      </c>
      <c r="Y3644">
        <v>18</v>
      </c>
      <c r="Z3644">
        <v>18</v>
      </c>
      <c r="AA3644">
        <v>5</v>
      </c>
      <c r="AB3644">
        <v>5</v>
      </c>
      <c r="AC3644">
        <v>42</v>
      </c>
    </row>
    <row r="3645" spans="1:29">
      <c r="A3645">
        <v>4166</v>
      </c>
      <c r="B3645" t="s">
        <v>805</v>
      </c>
      <c r="C3645" t="s">
        <v>5327</v>
      </c>
      <c r="J3645" t="s">
        <v>1444</v>
      </c>
      <c r="K3645">
        <v>0</v>
      </c>
      <c r="N3645" t="b">
        <v>1</v>
      </c>
      <c r="O3645" t="b">
        <v>0</v>
      </c>
      <c r="P3645" t="b">
        <v>0</v>
      </c>
      <c r="Q3645">
        <v>8</v>
      </c>
      <c r="R3645">
        <v>8</v>
      </c>
      <c r="S3645">
        <v>1</v>
      </c>
      <c r="T3645">
        <v>2</v>
      </c>
      <c r="U3645" t="b">
        <v>1</v>
      </c>
      <c r="V3645" t="s">
        <v>1095</v>
      </c>
      <c r="W3645" t="s">
        <v>5272</v>
      </c>
      <c r="X3645" t="s">
        <v>14450</v>
      </c>
      <c r="Y3645">
        <v>19</v>
      </c>
      <c r="Z3645">
        <v>19</v>
      </c>
      <c r="AA3645">
        <v>4</v>
      </c>
      <c r="AB3645">
        <v>4</v>
      </c>
      <c r="AC3645">
        <v>42</v>
      </c>
    </row>
    <row r="3646" spans="1:29">
      <c r="A3646">
        <v>4167</v>
      </c>
      <c r="B3646" t="s">
        <v>805</v>
      </c>
      <c r="C3646" t="s">
        <v>5328</v>
      </c>
      <c r="J3646" t="s">
        <v>1444</v>
      </c>
      <c r="K3646">
        <v>0</v>
      </c>
      <c r="N3646" t="b">
        <v>1</v>
      </c>
      <c r="O3646" t="b">
        <v>0</v>
      </c>
      <c r="P3646" t="b">
        <v>0</v>
      </c>
      <c r="Q3646">
        <v>8</v>
      </c>
      <c r="R3646">
        <v>8</v>
      </c>
      <c r="S3646">
        <v>1</v>
      </c>
      <c r="T3646">
        <v>2</v>
      </c>
      <c r="U3646" t="b">
        <v>1</v>
      </c>
      <c r="V3646" t="s">
        <v>1095</v>
      </c>
      <c r="W3646" t="s">
        <v>5272</v>
      </c>
      <c r="X3646" t="s">
        <v>14689</v>
      </c>
      <c r="Y3646">
        <v>19</v>
      </c>
      <c r="Z3646">
        <v>19</v>
      </c>
      <c r="AA3646">
        <v>5</v>
      </c>
      <c r="AB3646">
        <v>5</v>
      </c>
      <c r="AC3646">
        <v>42</v>
      </c>
    </row>
    <row r="3647" spans="1:29">
      <c r="A3647">
        <v>4168</v>
      </c>
      <c r="B3647" t="s">
        <v>805</v>
      </c>
      <c r="C3647" t="s">
        <v>5329</v>
      </c>
      <c r="J3647" t="s">
        <v>1444</v>
      </c>
      <c r="K3647">
        <v>0</v>
      </c>
      <c r="N3647" t="b">
        <v>1</v>
      </c>
      <c r="O3647" t="b">
        <v>0</v>
      </c>
      <c r="P3647" t="b">
        <v>0</v>
      </c>
      <c r="Q3647">
        <v>8</v>
      </c>
      <c r="R3647">
        <v>8</v>
      </c>
      <c r="S3647">
        <v>1</v>
      </c>
      <c r="T3647">
        <v>2</v>
      </c>
      <c r="U3647" t="b">
        <v>1</v>
      </c>
      <c r="V3647" t="s">
        <v>1095</v>
      </c>
      <c r="W3647" t="s">
        <v>5272</v>
      </c>
      <c r="X3647" t="s">
        <v>14690</v>
      </c>
      <c r="Y3647">
        <v>20</v>
      </c>
      <c r="Z3647">
        <v>20</v>
      </c>
      <c r="AA3647">
        <v>4</v>
      </c>
      <c r="AB3647">
        <v>4</v>
      </c>
      <c r="AC3647">
        <v>42</v>
      </c>
    </row>
    <row r="3648" spans="1:29">
      <c r="A3648">
        <v>4169</v>
      </c>
      <c r="B3648" t="s">
        <v>805</v>
      </c>
      <c r="C3648" t="s">
        <v>5330</v>
      </c>
      <c r="J3648" t="s">
        <v>1444</v>
      </c>
      <c r="K3648">
        <v>0</v>
      </c>
      <c r="N3648" t="b">
        <v>1</v>
      </c>
      <c r="O3648" t="b">
        <v>0</v>
      </c>
      <c r="P3648" t="b">
        <v>0</v>
      </c>
      <c r="Q3648">
        <v>8</v>
      </c>
      <c r="R3648">
        <v>8</v>
      </c>
      <c r="S3648">
        <v>1</v>
      </c>
      <c r="T3648">
        <v>2</v>
      </c>
      <c r="U3648" t="b">
        <v>1</v>
      </c>
      <c r="V3648" t="s">
        <v>1095</v>
      </c>
      <c r="W3648" t="s">
        <v>5272</v>
      </c>
      <c r="X3648" t="s">
        <v>14691</v>
      </c>
      <c r="Y3648">
        <v>20</v>
      </c>
      <c r="Z3648">
        <v>20</v>
      </c>
      <c r="AA3648">
        <v>5</v>
      </c>
      <c r="AB3648">
        <v>5</v>
      </c>
      <c r="AC3648">
        <v>42</v>
      </c>
    </row>
    <row r="3649" spans="1:29">
      <c r="A3649">
        <v>4170</v>
      </c>
      <c r="B3649" t="s">
        <v>805</v>
      </c>
      <c r="C3649" t="s">
        <v>5331</v>
      </c>
      <c r="J3649" t="s">
        <v>1444</v>
      </c>
      <c r="K3649">
        <v>0</v>
      </c>
      <c r="N3649" t="b">
        <v>1</v>
      </c>
      <c r="O3649" t="b">
        <v>0</v>
      </c>
      <c r="P3649" t="b">
        <v>0</v>
      </c>
      <c r="Q3649">
        <v>8</v>
      </c>
      <c r="R3649">
        <v>8</v>
      </c>
      <c r="S3649">
        <v>1</v>
      </c>
      <c r="T3649">
        <v>2</v>
      </c>
      <c r="U3649" t="b">
        <v>1</v>
      </c>
      <c r="V3649" t="s">
        <v>1095</v>
      </c>
      <c r="W3649" t="s">
        <v>5272</v>
      </c>
      <c r="X3649" t="s">
        <v>14693</v>
      </c>
      <c r="Y3649">
        <v>21</v>
      </c>
      <c r="Z3649">
        <v>21</v>
      </c>
      <c r="AA3649">
        <v>4</v>
      </c>
      <c r="AB3649">
        <v>4</v>
      </c>
      <c r="AC3649">
        <v>42</v>
      </c>
    </row>
    <row r="3650" spans="1:29">
      <c r="A3650">
        <v>4171</v>
      </c>
      <c r="B3650" t="s">
        <v>805</v>
      </c>
      <c r="C3650" t="s">
        <v>5332</v>
      </c>
      <c r="J3650" t="s">
        <v>1444</v>
      </c>
      <c r="K3650">
        <v>0</v>
      </c>
      <c r="N3650" t="b">
        <v>1</v>
      </c>
      <c r="O3650" t="b">
        <v>0</v>
      </c>
      <c r="P3650" t="b">
        <v>0</v>
      </c>
      <c r="Q3650">
        <v>8</v>
      </c>
      <c r="R3650">
        <v>8</v>
      </c>
      <c r="S3650">
        <v>1</v>
      </c>
      <c r="T3650">
        <v>2</v>
      </c>
      <c r="U3650" t="b">
        <v>1</v>
      </c>
      <c r="V3650" t="s">
        <v>1095</v>
      </c>
      <c r="W3650" t="s">
        <v>5272</v>
      </c>
      <c r="X3650" t="s">
        <v>14471</v>
      </c>
      <c r="Y3650">
        <v>21</v>
      </c>
      <c r="Z3650">
        <v>21</v>
      </c>
      <c r="AA3650">
        <v>5</v>
      </c>
      <c r="AB3650">
        <v>5</v>
      </c>
      <c r="AC3650">
        <v>42</v>
      </c>
    </row>
    <row r="3651" spans="1:29">
      <c r="A3651">
        <v>4172</v>
      </c>
      <c r="B3651" t="s">
        <v>805</v>
      </c>
      <c r="C3651" t="s">
        <v>5333</v>
      </c>
      <c r="J3651" t="s">
        <v>1444</v>
      </c>
      <c r="K3651">
        <v>0</v>
      </c>
      <c r="N3651" t="b">
        <v>1</v>
      </c>
      <c r="O3651" t="b">
        <v>0</v>
      </c>
      <c r="P3651" t="b">
        <v>0</v>
      </c>
      <c r="Q3651">
        <v>8</v>
      </c>
      <c r="R3651">
        <v>8</v>
      </c>
      <c r="S3651">
        <v>1</v>
      </c>
      <c r="T3651">
        <v>2</v>
      </c>
      <c r="U3651" t="b">
        <v>1</v>
      </c>
      <c r="V3651" t="s">
        <v>1095</v>
      </c>
      <c r="W3651" t="s">
        <v>5272</v>
      </c>
      <c r="X3651" t="s">
        <v>14531</v>
      </c>
      <c r="Y3651">
        <v>22</v>
      </c>
      <c r="Z3651">
        <v>22</v>
      </c>
      <c r="AA3651">
        <v>4</v>
      </c>
      <c r="AB3651">
        <v>4</v>
      </c>
      <c r="AC3651">
        <v>42</v>
      </c>
    </row>
    <row r="3652" spans="1:29">
      <c r="A3652">
        <v>4173</v>
      </c>
      <c r="B3652" t="s">
        <v>805</v>
      </c>
      <c r="C3652" t="s">
        <v>5334</v>
      </c>
      <c r="J3652" t="s">
        <v>1444</v>
      </c>
      <c r="K3652">
        <v>0</v>
      </c>
      <c r="N3652" t="b">
        <v>1</v>
      </c>
      <c r="O3652" t="b">
        <v>0</v>
      </c>
      <c r="P3652" t="b">
        <v>0</v>
      </c>
      <c r="Q3652">
        <v>8</v>
      </c>
      <c r="R3652">
        <v>8</v>
      </c>
      <c r="S3652">
        <v>1</v>
      </c>
      <c r="T3652">
        <v>2</v>
      </c>
      <c r="U3652" t="b">
        <v>1</v>
      </c>
      <c r="V3652" t="s">
        <v>1095</v>
      </c>
      <c r="W3652" t="s">
        <v>5272</v>
      </c>
      <c r="X3652" t="s">
        <v>14694</v>
      </c>
      <c r="Y3652">
        <v>22</v>
      </c>
      <c r="Z3652">
        <v>22</v>
      </c>
      <c r="AA3652">
        <v>5</v>
      </c>
      <c r="AB3652">
        <v>5</v>
      </c>
      <c r="AC3652">
        <v>42</v>
      </c>
    </row>
    <row r="3653" spans="1:29">
      <c r="A3653">
        <v>4174</v>
      </c>
      <c r="B3653" t="s">
        <v>805</v>
      </c>
      <c r="C3653" t="s">
        <v>5335</v>
      </c>
      <c r="J3653" t="s">
        <v>1444</v>
      </c>
      <c r="K3653">
        <v>0</v>
      </c>
      <c r="N3653" t="b">
        <v>1</v>
      </c>
      <c r="O3653" t="b">
        <v>0</v>
      </c>
      <c r="P3653" t="b">
        <v>0</v>
      </c>
      <c r="Q3653">
        <v>8</v>
      </c>
      <c r="R3653">
        <v>8</v>
      </c>
      <c r="S3653">
        <v>1</v>
      </c>
      <c r="T3653">
        <v>2</v>
      </c>
      <c r="U3653" t="b">
        <v>1</v>
      </c>
      <c r="V3653" t="s">
        <v>1095</v>
      </c>
      <c r="W3653" t="s">
        <v>5272</v>
      </c>
      <c r="X3653" t="s">
        <v>14532</v>
      </c>
      <c r="Y3653">
        <v>23</v>
      </c>
      <c r="Z3653">
        <v>23</v>
      </c>
      <c r="AA3653">
        <v>4</v>
      </c>
      <c r="AB3653">
        <v>4</v>
      </c>
      <c r="AC3653">
        <v>42</v>
      </c>
    </row>
    <row r="3654" spans="1:29">
      <c r="A3654">
        <v>4175</v>
      </c>
      <c r="B3654" t="s">
        <v>805</v>
      </c>
      <c r="C3654" t="s">
        <v>5336</v>
      </c>
      <c r="J3654" t="s">
        <v>1444</v>
      </c>
      <c r="K3654">
        <v>0</v>
      </c>
      <c r="N3654" t="b">
        <v>1</v>
      </c>
      <c r="O3654" t="b">
        <v>0</v>
      </c>
      <c r="P3654" t="b">
        <v>0</v>
      </c>
      <c r="Q3654">
        <v>8</v>
      </c>
      <c r="R3654">
        <v>8</v>
      </c>
      <c r="S3654">
        <v>1</v>
      </c>
      <c r="T3654">
        <v>2</v>
      </c>
      <c r="U3654" t="b">
        <v>1</v>
      </c>
      <c r="V3654" t="s">
        <v>1095</v>
      </c>
      <c r="W3654" t="s">
        <v>5272</v>
      </c>
      <c r="X3654" t="s">
        <v>14696</v>
      </c>
      <c r="Y3654">
        <v>23</v>
      </c>
      <c r="Z3654">
        <v>23</v>
      </c>
      <c r="AA3654">
        <v>5</v>
      </c>
      <c r="AB3654">
        <v>5</v>
      </c>
      <c r="AC3654">
        <v>42</v>
      </c>
    </row>
    <row r="3655" spans="1:29">
      <c r="A3655">
        <v>4176</v>
      </c>
      <c r="B3655" t="s">
        <v>805</v>
      </c>
      <c r="C3655" t="s">
        <v>5337</v>
      </c>
      <c r="J3655" t="s">
        <v>1444</v>
      </c>
      <c r="K3655">
        <v>0</v>
      </c>
      <c r="N3655" t="b">
        <v>1</v>
      </c>
      <c r="O3655" t="b">
        <v>0</v>
      </c>
      <c r="P3655" t="b">
        <v>0</v>
      </c>
      <c r="Q3655">
        <v>8</v>
      </c>
      <c r="R3655">
        <v>8</v>
      </c>
      <c r="S3655">
        <v>1</v>
      </c>
      <c r="T3655">
        <v>2</v>
      </c>
      <c r="U3655" t="b">
        <v>1</v>
      </c>
      <c r="V3655" t="s">
        <v>1095</v>
      </c>
      <c r="W3655" t="s">
        <v>5272</v>
      </c>
      <c r="X3655" t="s">
        <v>14533</v>
      </c>
      <c r="Y3655">
        <v>24</v>
      </c>
      <c r="Z3655">
        <v>24</v>
      </c>
      <c r="AA3655">
        <v>4</v>
      </c>
      <c r="AB3655">
        <v>4</v>
      </c>
      <c r="AC3655">
        <v>42</v>
      </c>
    </row>
    <row r="3656" spans="1:29">
      <c r="A3656">
        <v>4177</v>
      </c>
      <c r="B3656" t="s">
        <v>805</v>
      </c>
      <c r="C3656" t="s">
        <v>5338</v>
      </c>
      <c r="J3656" t="s">
        <v>1444</v>
      </c>
      <c r="K3656">
        <v>0</v>
      </c>
      <c r="N3656" t="b">
        <v>1</v>
      </c>
      <c r="O3656" t="b">
        <v>0</v>
      </c>
      <c r="P3656" t="b">
        <v>0</v>
      </c>
      <c r="Q3656">
        <v>8</v>
      </c>
      <c r="R3656">
        <v>8</v>
      </c>
      <c r="S3656">
        <v>1</v>
      </c>
      <c r="T3656">
        <v>2</v>
      </c>
      <c r="U3656" t="b">
        <v>1</v>
      </c>
      <c r="V3656" t="s">
        <v>1095</v>
      </c>
      <c r="W3656" t="s">
        <v>5272</v>
      </c>
      <c r="X3656" t="s">
        <v>14698</v>
      </c>
      <c r="Y3656">
        <v>24</v>
      </c>
      <c r="Z3656">
        <v>24</v>
      </c>
      <c r="AA3656">
        <v>5</v>
      </c>
      <c r="AB3656">
        <v>5</v>
      </c>
      <c r="AC3656">
        <v>42</v>
      </c>
    </row>
    <row r="3657" spans="1:29">
      <c r="A3657">
        <v>4178</v>
      </c>
      <c r="B3657" t="s">
        <v>805</v>
      </c>
      <c r="C3657" t="s">
        <v>5339</v>
      </c>
      <c r="J3657" t="s">
        <v>1444</v>
      </c>
      <c r="K3657">
        <v>0</v>
      </c>
      <c r="N3657" t="b">
        <v>1</v>
      </c>
      <c r="O3657" t="b">
        <v>0</v>
      </c>
      <c r="P3657" t="b">
        <v>0</v>
      </c>
      <c r="Q3657">
        <v>8</v>
      </c>
      <c r="R3657">
        <v>8</v>
      </c>
      <c r="S3657">
        <v>1</v>
      </c>
      <c r="T3657">
        <v>2</v>
      </c>
      <c r="U3657" t="b">
        <v>1</v>
      </c>
      <c r="V3657" t="s">
        <v>1095</v>
      </c>
      <c r="W3657" t="s">
        <v>5272</v>
      </c>
      <c r="X3657" t="s">
        <v>14700</v>
      </c>
      <c r="Y3657">
        <v>25</v>
      </c>
      <c r="Z3657">
        <v>25</v>
      </c>
      <c r="AA3657">
        <v>4</v>
      </c>
      <c r="AB3657">
        <v>4</v>
      </c>
      <c r="AC3657">
        <v>42</v>
      </c>
    </row>
    <row r="3658" spans="1:29">
      <c r="A3658">
        <v>4179</v>
      </c>
      <c r="B3658" t="s">
        <v>805</v>
      </c>
      <c r="C3658" t="s">
        <v>5340</v>
      </c>
      <c r="J3658" t="s">
        <v>1444</v>
      </c>
      <c r="K3658">
        <v>0</v>
      </c>
      <c r="N3658" t="b">
        <v>1</v>
      </c>
      <c r="O3658" t="b">
        <v>0</v>
      </c>
      <c r="P3658" t="b">
        <v>0</v>
      </c>
      <c r="Q3658">
        <v>8</v>
      </c>
      <c r="R3658">
        <v>8</v>
      </c>
      <c r="S3658">
        <v>1</v>
      </c>
      <c r="T3658">
        <v>2</v>
      </c>
      <c r="U3658" t="b">
        <v>1</v>
      </c>
      <c r="V3658" t="s">
        <v>1095</v>
      </c>
      <c r="W3658" t="s">
        <v>5272</v>
      </c>
      <c r="X3658" t="s">
        <v>14701</v>
      </c>
      <c r="Y3658">
        <v>25</v>
      </c>
      <c r="Z3658">
        <v>25</v>
      </c>
      <c r="AA3658">
        <v>5</v>
      </c>
      <c r="AB3658">
        <v>5</v>
      </c>
      <c r="AC3658">
        <v>42</v>
      </c>
    </row>
    <row r="3659" spans="1:29">
      <c r="A3659">
        <v>4180</v>
      </c>
      <c r="B3659" t="s">
        <v>805</v>
      </c>
      <c r="C3659" t="s">
        <v>5341</v>
      </c>
      <c r="J3659" t="s">
        <v>1444</v>
      </c>
      <c r="K3659">
        <v>0</v>
      </c>
      <c r="N3659" t="b">
        <v>1</v>
      </c>
      <c r="O3659" t="b">
        <v>0</v>
      </c>
      <c r="P3659" t="b">
        <v>0</v>
      </c>
      <c r="Q3659">
        <v>8</v>
      </c>
      <c r="R3659">
        <v>8</v>
      </c>
      <c r="S3659">
        <v>1</v>
      </c>
      <c r="T3659">
        <v>2</v>
      </c>
      <c r="U3659" t="b">
        <v>1</v>
      </c>
      <c r="V3659" t="s">
        <v>1095</v>
      </c>
      <c r="W3659" t="s">
        <v>5272</v>
      </c>
      <c r="X3659" t="s">
        <v>14605</v>
      </c>
      <c r="Y3659">
        <v>26</v>
      </c>
      <c r="Z3659">
        <v>26</v>
      </c>
      <c r="AA3659">
        <v>4</v>
      </c>
      <c r="AB3659">
        <v>4</v>
      </c>
      <c r="AC3659">
        <v>42</v>
      </c>
    </row>
    <row r="3660" spans="1:29">
      <c r="A3660">
        <v>4181</v>
      </c>
      <c r="B3660" t="s">
        <v>805</v>
      </c>
      <c r="C3660" t="s">
        <v>5342</v>
      </c>
      <c r="J3660" t="s">
        <v>1444</v>
      </c>
      <c r="K3660">
        <v>0</v>
      </c>
      <c r="N3660" t="b">
        <v>1</v>
      </c>
      <c r="O3660" t="b">
        <v>0</v>
      </c>
      <c r="P3660" t="b">
        <v>0</v>
      </c>
      <c r="Q3660">
        <v>8</v>
      </c>
      <c r="R3660">
        <v>8</v>
      </c>
      <c r="S3660">
        <v>1</v>
      </c>
      <c r="T3660">
        <v>2</v>
      </c>
      <c r="U3660" t="b">
        <v>1</v>
      </c>
      <c r="V3660" t="s">
        <v>1095</v>
      </c>
      <c r="W3660" t="s">
        <v>5272</v>
      </c>
      <c r="X3660" t="s">
        <v>14703</v>
      </c>
      <c r="Y3660">
        <v>26</v>
      </c>
      <c r="Z3660">
        <v>26</v>
      </c>
      <c r="AA3660">
        <v>5</v>
      </c>
      <c r="AB3660">
        <v>5</v>
      </c>
      <c r="AC3660">
        <v>42</v>
      </c>
    </row>
    <row r="3661" spans="1:29">
      <c r="A3661">
        <v>4182</v>
      </c>
      <c r="B3661" t="s">
        <v>805</v>
      </c>
      <c r="C3661" t="s">
        <v>5343</v>
      </c>
      <c r="J3661" t="s">
        <v>1444</v>
      </c>
      <c r="K3661">
        <v>0</v>
      </c>
      <c r="N3661" t="b">
        <v>1</v>
      </c>
      <c r="O3661" t="b">
        <v>0</v>
      </c>
      <c r="P3661" t="b">
        <v>0</v>
      </c>
      <c r="Q3661">
        <v>8</v>
      </c>
      <c r="R3661">
        <v>8</v>
      </c>
      <c r="S3661">
        <v>1</v>
      </c>
      <c r="T3661">
        <v>2</v>
      </c>
      <c r="U3661" t="b">
        <v>1</v>
      </c>
      <c r="V3661" t="s">
        <v>1095</v>
      </c>
      <c r="W3661" t="s">
        <v>5272</v>
      </c>
      <c r="X3661" t="s">
        <v>14802</v>
      </c>
      <c r="Y3661">
        <v>27</v>
      </c>
      <c r="Z3661">
        <v>27</v>
      </c>
      <c r="AA3661">
        <v>4</v>
      </c>
      <c r="AB3661">
        <v>4</v>
      </c>
      <c r="AC3661">
        <v>42</v>
      </c>
    </row>
    <row r="3662" spans="1:29">
      <c r="A3662">
        <v>4183</v>
      </c>
      <c r="B3662" t="s">
        <v>805</v>
      </c>
      <c r="C3662" t="s">
        <v>5344</v>
      </c>
      <c r="J3662" t="s">
        <v>1444</v>
      </c>
      <c r="K3662">
        <v>0</v>
      </c>
      <c r="N3662" t="b">
        <v>1</v>
      </c>
      <c r="O3662" t="b">
        <v>0</v>
      </c>
      <c r="P3662" t="b">
        <v>0</v>
      </c>
      <c r="Q3662">
        <v>8</v>
      </c>
      <c r="R3662">
        <v>8</v>
      </c>
      <c r="S3662">
        <v>1</v>
      </c>
      <c r="T3662">
        <v>2</v>
      </c>
      <c r="U3662" t="b">
        <v>1</v>
      </c>
      <c r="V3662" t="s">
        <v>1095</v>
      </c>
      <c r="W3662" t="s">
        <v>5272</v>
      </c>
      <c r="X3662" t="s">
        <v>14803</v>
      </c>
      <c r="Y3662">
        <v>27</v>
      </c>
      <c r="Z3662">
        <v>27</v>
      </c>
      <c r="AA3662">
        <v>5</v>
      </c>
      <c r="AB3662">
        <v>5</v>
      </c>
      <c r="AC3662">
        <v>42</v>
      </c>
    </row>
    <row r="3663" spans="1:29">
      <c r="A3663">
        <v>4184</v>
      </c>
      <c r="B3663" t="s">
        <v>805</v>
      </c>
      <c r="C3663" t="s">
        <v>5345</v>
      </c>
      <c r="J3663" t="s">
        <v>1444</v>
      </c>
      <c r="K3663">
        <v>0</v>
      </c>
      <c r="N3663" t="b">
        <v>1</v>
      </c>
      <c r="O3663" t="b">
        <v>0</v>
      </c>
      <c r="P3663" t="b">
        <v>0</v>
      </c>
      <c r="Q3663">
        <v>8</v>
      </c>
      <c r="R3663">
        <v>8</v>
      </c>
      <c r="S3663">
        <v>1</v>
      </c>
      <c r="T3663">
        <v>2</v>
      </c>
      <c r="U3663" t="b">
        <v>1</v>
      </c>
      <c r="V3663" t="s">
        <v>1095</v>
      </c>
      <c r="W3663" t="s">
        <v>5272</v>
      </c>
      <c r="X3663" t="s">
        <v>14606</v>
      </c>
      <c r="Y3663">
        <v>28</v>
      </c>
      <c r="Z3663">
        <v>28</v>
      </c>
      <c r="AA3663">
        <v>4</v>
      </c>
      <c r="AB3663">
        <v>4</v>
      </c>
      <c r="AC3663">
        <v>42</v>
      </c>
    </row>
    <row r="3664" spans="1:29">
      <c r="A3664">
        <v>4185</v>
      </c>
      <c r="B3664" t="s">
        <v>805</v>
      </c>
      <c r="C3664" t="s">
        <v>5346</v>
      </c>
      <c r="J3664" t="s">
        <v>1444</v>
      </c>
      <c r="K3664">
        <v>0</v>
      </c>
      <c r="N3664" t="b">
        <v>1</v>
      </c>
      <c r="O3664" t="b">
        <v>0</v>
      </c>
      <c r="P3664" t="b">
        <v>0</v>
      </c>
      <c r="Q3664">
        <v>8</v>
      </c>
      <c r="R3664">
        <v>8</v>
      </c>
      <c r="S3664">
        <v>1</v>
      </c>
      <c r="T3664">
        <v>2</v>
      </c>
      <c r="U3664" t="b">
        <v>1</v>
      </c>
      <c r="V3664" t="s">
        <v>1095</v>
      </c>
      <c r="W3664" t="s">
        <v>5272</v>
      </c>
      <c r="X3664" t="s">
        <v>14729</v>
      </c>
      <c r="Y3664">
        <v>28</v>
      </c>
      <c r="Z3664">
        <v>28</v>
      </c>
      <c r="AA3664">
        <v>5</v>
      </c>
      <c r="AB3664">
        <v>5</v>
      </c>
      <c r="AC3664">
        <v>42</v>
      </c>
    </row>
    <row r="3665" spans="1:29">
      <c r="A3665">
        <v>4186</v>
      </c>
      <c r="B3665" t="s">
        <v>805</v>
      </c>
      <c r="C3665" t="s">
        <v>5347</v>
      </c>
      <c r="J3665" t="s">
        <v>1444</v>
      </c>
      <c r="K3665">
        <v>0</v>
      </c>
      <c r="N3665" t="b">
        <v>1</v>
      </c>
      <c r="O3665" t="b">
        <v>0</v>
      </c>
      <c r="P3665" t="b">
        <v>0</v>
      </c>
      <c r="Q3665">
        <v>8</v>
      </c>
      <c r="R3665">
        <v>8</v>
      </c>
      <c r="S3665">
        <v>1</v>
      </c>
      <c r="T3665">
        <v>2</v>
      </c>
      <c r="U3665" t="b">
        <v>1</v>
      </c>
      <c r="V3665" t="s">
        <v>1095</v>
      </c>
      <c r="W3665" t="s">
        <v>5272</v>
      </c>
      <c r="X3665" t="s">
        <v>14804</v>
      </c>
      <c r="Y3665">
        <v>29</v>
      </c>
      <c r="Z3665">
        <v>29</v>
      </c>
      <c r="AA3665">
        <v>4</v>
      </c>
      <c r="AB3665">
        <v>4</v>
      </c>
      <c r="AC3665">
        <v>42</v>
      </c>
    </row>
    <row r="3666" spans="1:29">
      <c r="A3666">
        <v>4187</v>
      </c>
      <c r="B3666" t="s">
        <v>805</v>
      </c>
      <c r="C3666" t="s">
        <v>5348</v>
      </c>
      <c r="J3666" t="s">
        <v>1444</v>
      </c>
      <c r="K3666">
        <v>0</v>
      </c>
      <c r="N3666" t="b">
        <v>1</v>
      </c>
      <c r="O3666" t="b">
        <v>0</v>
      </c>
      <c r="P3666" t="b">
        <v>0</v>
      </c>
      <c r="Q3666">
        <v>8</v>
      </c>
      <c r="R3666">
        <v>8</v>
      </c>
      <c r="S3666">
        <v>1</v>
      </c>
      <c r="T3666">
        <v>2</v>
      </c>
      <c r="U3666" t="b">
        <v>1</v>
      </c>
      <c r="V3666" t="s">
        <v>1095</v>
      </c>
      <c r="W3666" t="s">
        <v>5272</v>
      </c>
      <c r="X3666" t="s">
        <v>14805</v>
      </c>
      <c r="Y3666">
        <v>29</v>
      </c>
      <c r="Z3666">
        <v>29</v>
      </c>
      <c r="AA3666">
        <v>5</v>
      </c>
      <c r="AB3666">
        <v>5</v>
      </c>
      <c r="AC3666">
        <v>42</v>
      </c>
    </row>
    <row r="3667" spans="1:29">
      <c r="A3667">
        <v>4188</v>
      </c>
      <c r="B3667" t="s">
        <v>805</v>
      </c>
      <c r="C3667" t="s">
        <v>5349</v>
      </c>
      <c r="J3667" t="s">
        <v>1444</v>
      </c>
      <c r="K3667">
        <v>0</v>
      </c>
      <c r="N3667" t="b">
        <v>1</v>
      </c>
      <c r="O3667" t="b">
        <v>0</v>
      </c>
      <c r="P3667" t="b">
        <v>0</v>
      </c>
      <c r="Q3667">
        <v>8</v>
      </c>
      <c r="R3667">
        <v>8</v>
      </c>
      <c r="S3667">
        <v>1</v>
      </c>
      <c r="T3667">
        <v>2</v>
      </c>
      <c r="U3667" t="b">
        <v>1</v>
      </c>
      <c r="V3667" t="s">
        <v>1095</v>
      </c>
      <c r="W3667" t="s">
        <v>5272</v>
      </c>
      <c r="X3667" t="s">
        <v>14806</v>
      </c>
      <c r="Y3667">
        <v>30</v>
      </c>
      <c r="Z3667">
        <v>30</v>
      </c>
      <c r="AA3667">
        <v>4</v>
      </c>
      <c r="AB3667">
        <v>4</v>
      </c>
      <c r="AC3667">
        <v>42</v>
      </c>
    </row>
    <row r="3668" spans="1:29">
      <c r="A3668">
        <v>4189</v>
      </c>
      <c r="B3668" t="s">
        <v>805</v>
      </c>
      <c r="C3668" t="s">
        <v>5350</v>
      </c>
      <c r="J3668" t="s">
        <v>1444</v>
      </c>
      <c r="K3668">
        <v>0</v>
      </c>
      <c r="N3668" t="b">
        <v>1</v>
      </c>
      <c r="O3668" t="b">
        <v>0</v>
      </c>
      <c r="P3668" t="b">
        <v>0</v>
      </c>
      <c r="Q3668">
        <v>8</v>
      </c>
      <c r="R3668">
        <v>8</v>
      </c>
      <c r="S3668">
        <v>1</v>
      </c>
      <c r="T3668">
        <v>2</v>
      </c>
      <c r="U3668" t="b">
        <v>1</v>
      </c>
      <c r="V3668" t="s">
        <v>1095</v>
      </c>
      <c r="W3668" t="s">
        <v>5272</v>
      </c>
      <c r="X3668" t="s">
        <v>14622</v>
      </c>
      <c r="Y3668">
        <v>30</v>
      </c>
      <c r="Z3668">
        <v>30</v>
      </c>
      <c r="AA3668">
        <v>5</v>
      </c>
      <c r="AB3668">
        <v>5</v>
      </c>
      <c r="AC3668">
        <v>42</v>
      </c>
    </row>
    <row r="3669" spans="1:29">
      <c r="A3669">
        <v>4190</v>
      </c>
      <c r="B3669" t="s">
        <v>805</v>
      </c>
      <c r="C3669" t="s">
        <v>5351</v>
      </c>
      <c r="J3669" t="s">
        <v>1444</v>
      </c>
      <c r="K3669">
        <v>0</v>
      </c>
      <c r="N3669" t="b">
        <v>1</v>
      </c>
      <c r="O3669" t="b">
        <v>0</v>
      </c>
      <c r="P3669" t="b">
        <v>0</v>
      </c>
      <c r="Q3669">
        <v>8</v>
      </c>
      <c r="R3669">
        <v>8</v>
      </c>
      <c r="S3669">
        <v>1</v>
      </c>
      <c r="T3669">
        <v>2</v>
      </c>
      <c r="U3669" t="b">
        <v>1</v>
      </c>
      <c r="V3669" t="s">
        <v>1095</v>
      </c>
      <c r="W3669" t="s">
        <v>5272</v>
      </c>
      <c r="X3669" t="s">
        <v>14807</v>
      </c>
      <c r="Y3669">
        <v>31</v>
      </c>
      <c r="Z3669">
        <v>31</v>
      </c>
      <c r="AA3669">
        <v>4</v>
      </c>
      <c r="AB3669">
        <v>4</v>
      </c>
      <c r="AC3669">
        <v>42</v>
      </c>
    </row>
    <row r="3670" spans="1:29">
      <c r="A3670">
        <v>4191</v>
      </c>
      <c r="B3670" t="s">
        <v>805</v>
      </c>
      <c r="C3670" t="s">
        <v>5352</v>
      </c>
      <c r="J3670" t="s">
        <v>1444</v>
      </c>
      <c r="K3670">
        <v>0</v>
      </c>
      <c r="N3670" t="b">
        <v>1</v>
      </c>
      <c r="O3670" t="b">
        <v>0</v>
      </c>
      <c r="P3670" t="b">
        <v>0</v>
      </c>
      <c r="Q3670">
        <v>8</v>
      </c>
      <c r="R3670">
        <v>8</v>
      </c>
      <c r="S3670">
        <v>1</v>
      </c>
      <c r="T3670">
        <v>2</v>
      </c>
      <c r="U3670" t="b">
        <v>1</v>
      </c>
      <c r="V3670" t="s">
        <v>1095</v>
      </c>
      <c r="W3670" t="s">
        <v>5272</v>
      </c>
      <c r="X3670" t="s">
        <v>14808</v>
      </c>
      <c r="Y3670">
        <v>31</v>
      </c>
      <c r="Z3670">
        <v>31</v>
      </c>
      <c r="AA3670">
        <v>5</v>
      </c>
      <c r="AB3670">
        <v>5</v>
      </c>
      <c r="AC3670">
        <v>42</v>
      </c>
    </row>
    <row r="3671" spans="1:29">
      <c r="A3671">
        <v>4192</v>
      </c>
      <c r="B3671" t="s">
        <v>805</v>
      </c>
      <c r="C3671" t="s">
        <v>5353</v>
      </c>
      <c r="J3671" t="s">
        <v>1444</v>
      </c>
      <c r="K3671">
        <v>0</v>
      </c>
      <c r="N3671" t="b">
        <v>1</v>
      </c>
      <c r="O3671" t="b">
        <v>0</v>
      </c>
      <c r="P3671" t="b">
        <v>0</v>
      </c>
      <c r="Q3671">
        <v>8</v>
      </c>
      <c r="R3671">
        <v>8</v>
      </c>
      <c r="S3671">
        <v>1</v>
      </c>
      <c r="T3671">
        <v>2</v>
      </c>
      <c r="U3671" t="b">
        <v>1</v>
      </c>
      <c r="V3671" t="s">
        <v>1095</v>
      </c>
      <c r="W3671" t="s">
        <v>5272</v>
      </c>
      <c r="X3671" t="s">
        <v>14830</v>
      </c>
      <c r="Y3671">
        <v>32</v>
      </c>
      <c r="Z3671">
        <v>32</v>
      </c>
      <c r="AA3671">
        <v>4</v>
      </c>
      <c r="AB3671">
        <v>4</v>
      </c>
      <c r="AC3671">
        <v>42</v>
      </c>
    </row>
    <row r="3672" spans="1:29">
      <c r="A3672">
        <v>4193</v>
      </c>
      <c r="B3672" t="s">
        <v>805</v>
      </c>
      <c r="C3672" t="s">
        <v>5354</v>
      </c>
      <c r="J3672" t="s">
        <v>1444</v>
      </c>
      <c r="K3672">
        <v>0</v>
      </c>
      <c r="N3672" t="b">
        <v>1</v>
      </c>
      <c r="O3672" t="b">
        <v>0</v>
      </c>
      <c r="P3672" t="b">
        <v>0</v>
      </c>
      <c r="Q3672">
        <v>8</v>
      </c>
      <c r="R3672">
        <v>8</v>
      </c>
      <c r="S3672">
        <v>1</v>
      </c>
      <c r="T3672">
        <v>2</v>
      </c>
      <c r="U3672" t="b">
        <v>1</v>
      </c>
      <c r="V3672" t="s">
        <v>1095</v>
      </c>
      <c r="W3672" t="s">
        <v>5272</v>
      </c>
      <c r="X3672" t="s">
        <v>14831</v>
      </c>
      <c r="Y3672">
        <v>32</v>
      </c>
      <c r="Z3672">
        <v>32</v>
      </c>
      <c r="AA3672">
        <v>5</v>
      </c>
      <c r="AB3672">
        <v>5</v>
      </c>
      <c r="AC3672">
        <v>42</v>
      </c>
    </row>
    <row r="3673" spans="1:29">
      <c r="A3673">
        <v>4194</v>
      </c>
      <c r="B3673" t="s">
        <v>805</v>
      </c>
      <c r="C3673" t="s">
        <v>5355</v>
      </c>
      <c r="J3673" t="s">
        <v>1444</v>
      </c>
      <c r="K3673">
        <v>0</v>
      </c>
      <c r="N3673" t="b">
        <v>1</v>
      </c>
      <c r="O3673" t="b">
        <v>0</v>
      </c>
      <c r="P3673" t="b">
        <v>0</v>
      </c>
      <c r="Q3673">
        <v>8</v>
      </c>
      <c r="R3673">
        <v>8</v>
      </c>
      <c r="S3673">
        <v>1</v>
      </c>
      <c r="T3673">
        <v>2</v>
      </c>
      <c r="U3673" t="b">
        <v>1</v>
      </c>
      <c r="V3673" t="s">
        <v>1095</v>
      </c>
      <c r="W3673" t="s">
        <v>5272</v>
      </c>
      <c r="X3673" t="s">
        <v>14832</v>
      </c>
      <c r="Y3673">
        <v>33</v>
      </c>
      <c r="Z3673">
        <v>33</v>
      </c>
      <c r="AA3673">
        <v>4</v>
      </c>
      <c r="AB3673">
        <v>4</v>
      </c>
      <c r="AC3673">
        <v>42</v>
      </c>
    </row>
    <row r="3674" spans="1:29">
      <c r="A3674">
        <v>4195</v>
      </c>
      <c r="B3674" t="s">
        <v>805</v>
      </c>
      <c r="C3674" t="s">
        <v>5356</v>
      </c>
      <c r="J3674" t="s">
        <v>1444</v>
      </c>
      <c r="K3674">
        <v>0</v>
      </c>
      <c r="N3674" t="b">
        <v>1</v>
      </c>
      <c r="O3674" t="b">
        <v>0</v>
      </c>
      <c r="P3674" t="b">
        <v>0</v>
      </c>
      <c r="Q3674">
        <v>8</v>
      </c>
      <c r="R3674">
        <v>8</v>
      </c>
      <c r="S3674">
        <v>1</v>
      </c>
      <c r="T3674">
        <v>2</v>
      </c>
      <c r="U3674" t="b">
        <v>1</v>
      </c>
      <c r="V3674" t="s">
        <v>1095</v>
      </c>
      <c r="W3674" t="s">
        <v>5272</v>
      </c>
      <c r="X3674" t="s">
        <v>14833</v>
      </c>
      <c r="Y3674">
        <v>33</v>
      </c>
      <c r="Z3674">
        <v>33</v>
      </c>
      <c r="AA3674">
        <v>5</v>
      </c>
      <c r="AB3674">
        <v>5</v>
      </c>
      <c r="AC3674">
        <v>42</v>
      </c>
    </row>
    <row r="3675" spans="1:29">
      <c r="A3675">
        <v>4196</v>
      </c>
      <c r="B3675" t="s">
        <v>805</v>
      </c>
      <c r="C3675" t="s">
        <v>5357</v>
      </c>
      <c r="J3675" t="s">
        <v>1444</v>
      </c>
      <c r="K3675">
        <v>0</v>
      </c>
      <c r="N3675" t="b">
        <v>1</v>
      </c>
      <c r="O3675" t="b">
        <v>0</v>
      </c>
      <c r="P3675" t="b">
        <v>0</v>
      </c>
      <c r="Q3675">
        <v>8</v>
      </c>
      <c r="R3675">
        <v>8</v>
      </c>
      <c r="S3675">
        <v>1</v>
      </c>
      <c r="T3675">
        <v>2</v>
      </c>
      <c r="U3675" t="b">
        <v>1</v>
      </c>
      <c r="V3675" t="s">
        <v>1095</v>
      </c>
      <c r="W3675" t="s">
        <v>5272</v>
      </c>
      <c r="X3675" t="s">
        <v>14834</v>
      </c>
      <c r="Y3675">
        <v>34</v>
      </c>
      <c r="Z3675">
        <v>34</v>
      </c>
      <c r="AA3675">
        <v>4</v>
      </c>
      <c r="AB3675">
        <v>4</v>
      </c>
      <c r="AC3675">
        <v>42</v>
      </c>
    </row>
    <row r="3676" spans="1:29">
      <c r="A3676">
        <v>4197</v>
      </c>
      <c r="B3676" t="s">
        <v>805</v>
      </c>
      <c r="C3676" t="s">
        <v>5358</v>
      </c>
      <c r="J3676" t="s">
        <v>1444</v>
      </c>
      <c r="K3676">
        <v>0</v>
      </c>
      <c r="N3676" t="b">
        <v>1</v>
      </c>
      <c r="O3676" t="b">
        <v>0</v>
      </c>
      <c r="P3676" t="b">
        <v>0</v>
      </c>
      <c r="Q3676">
        <v>8</v>
      </c>
      <c r="R3676">
        <v>8</v>
      </c>
      <c r="S3676">
        <v>1</v>
      </c>
      <c r="T3676">
        <v>2</v>
      </c>
      <c r="U3676" t="b">
        <v>1</v>
      </c>
      <c r="V3676" t="s">
        <v>1095</v>
      </c>
      <c r="W3676" t="s">
        <v>5272</v>
      </c>
      <c r="X3676" t="s">
        <v>14835</v>
      </c>
      <c r="Y3676">
        <v>34</v>
      </c>
      <c r="Z3676">
        <v>34</v>
      </c>
      <c r="AA3676">
        <v>5</v>
      </c>
      <c r="AB3676">
        <v>5</v>
      </c>
      <c r="AC3676">
        <v>42</v>
      </c>
    </row>
    <row r="3677" spans="1:29">
      <c r="A3677">
        <v>4198</v>
      </c>
      <c r="B3677" t="s">
        <v>805</v>
      </c>
      <c r="C3677" t="s">
        <v>5359</v>
      </c>
      <c r="J3677" t="s">
        <v>1444</v>
      </c>
      <c r="K3677">
        <v>0</v>
      </c>
      <c r="N3677" t="b">
        <v>1</v>
      </c>
      <c r="O3677" t="b">
        <v>0</v>
      </c>
      <c r="P3677" t="b">
        <v>0</v>
      </c>
      <c r="Q3677">
        <v>8</v>
      </c>
      <c r="R3677">
        <v>8</v>
      </c>
      <c r="S3677">
        <v>1</v>
      </c>
      <c r="T3677">
        <v>2</v>
      </c>
      <c r="U3677" t="b">
        <v>1</v>
      </c>
      <c r="V3677" t="s">
        <v>1095</v>
      </c>
      <c r="W3677" t="s">
        <v>5272</v>
      </c>
      <c r="X3677" t="s">
        <v>14810</v>
      </c>
      <c r="Y3677">
        <v>35</v>
      </c>
      <c r="Z3677">
        <v>35</v>
      </c>
      <c r="AA3677">
        <v>4</v>
      </c>
      <c r="AB3677">
        <v>4</v>
      </c>
      <c r="AC3677">
        <v>42</v>
      </c>
    </row>
    <row r="3678" spans="1:29">
      <c r="A3678">
        <v>4199</v>
      </c>
      <c r="B3678" t="s">
        <v>805</v>
      </c>
      <c r="C3678" t="s">
        <v>5360</v>
      </c>
      <c r="J3678" t="s">
        <v>1444</v>
      </c>
      <c r="K3678">
        <v>0</v>
      </c>
      <c r="N3678" t="b">
        <v>1</v>
      </c>
      <c r="O3678" t="b">
        <v>0</v>
      </c>
      <c r="P3678" t="b">
        <v>0</v>
      </c>
      <c r="Q3678">
        <v>8</v>
      </c>
      <c r="R3678">
        <v>8</v>
      </c>
      <c r="S3678">
        <v>1</v>
      </c>
      <c r="T3678">
        <v>2</v>
      </c>
      <c r="U3678" t="b">
        <v>1</v>
      </c>
      <c r="V3678" t="s">
        <v>1095</v>
      </c>
      <c r="W3678" t="s">
        <v>5272</v>
      </c>
      <c r="X3678" t="s">
        <v>14811</v>
      </c>
      <c r="Y3678">
        <v>35</v>
      </c>
      <c r="Z3678">
        <v>35</v>
      </c>
      <c r="AA3678">
        <v>5</v>
      </c>
      <c r="AB3678">
        <v>5</v>
      </c>
      <c r="AC3678">
        <v>42</v>
      </c>
    </row>
    <row r="3679" spans="1:29">
      <c r="A3679">
        <v>4200</v>
      </c>
      <c r="B3679" t="s">
        <v>805</v>
      </c>
      <c r="C3679" t="s">
        <v>5361</v>
      </c>
      <c r="J3679" t="s">
        <v>1444</v>
      </c>
      <c r="K3679">
        <v>0</v>
      </c>
      <c r="N3679" t="b">
        <v>1</v>
      </c>
      <c r="O3679" t="b">
        <v>0</v>
      </c>
      <c r="P3679" t="b">
        <v>0</v>
      </c>
      <c r="Q3679">
        <v>8</v>
      </c>
      <c r="R3679">
        <v>8</v>
      </c>
      <c r="S3679">
        <v>1</v>
      </c>
      <c r="T3679">
        <v>2</v>
      </c>
      <c r="U3679" t="b">
        <v>1</v>
      </c>
      <c r="V3679" t="s">
        <v>1095</v>
      </c>
      <c r="W3679" t="s">
        <v>5272</v>
      </c>
      <c r="X3679" t="s">
        <v>14812</v>
      </c>
      <c r="Y3679">
        <v>36</v>
      </c>
      <c r="Z3679">
        <v>36</v>
      </c>
      <c r="AA3679">
        <v>4</v>
      </c>
      <c r="AB3679">
        <v>4</v>
      </c>
      <c r="AC3679">
        <v>42</v>
      </c>
    </row>
    <row r="3680" spans="1:29">
      <c r="A3680">
        <v>4201</v>
      </c>
      <c r="B3680" t="s">
        <v>805</v>
      </c>
      <c r="C3680" t="s">
        <v>5362</v>
      </c>
      <c r="J3680" t="s">
        <v>1444</v>
      </c>
      <c r="K3680">
        <v>0</v>
      </c>
      <c r="N3680" t="b">
        <v>1</v>
      </c>
      <c r="O3680" t="b">
        <v>0</v>
      </c>
      <c r="P3680" t="b">
        <v>0</v>
      </c>
      <c r="Q3680">
        <v>8</v>
      </c>
      <c r="R3680">
        <v>8</v>
      </c>
      <c r="S3680">
        <v>1</v>
      </c>
      <c r="T3680">
        <v>2</v>
      </c>
      <c r="U3680" t="b">
        <v>1</v>
      </c>
      <c r="V3680" t="s">
        <v>1095</v>
      </c>
      <c r="W3680" t="s">
        <v>5272</v>
      </c>
      <c r="X3680" t="s">
        <v>14813</v>
      </c>
      <c r="Y3680">
        <v>36</v>
      </c>
      <c r="Z3680">
        <v>36</v>
      </c>
      <c r="AA3680">
        <v>5</v>
      </c>
      <c r="AB3680">
        <v>5</v>
      </c>
      <c r="AC3680">
        <v>42</v>
      </c>
    </row>
    <row r="3681" spans="1:29">
      <c r="A3681">
        <v>4202</v>
      </c>
      <c r="B3681" t="s">
        <v>805</v>
      </c>
      <c r="C3681" t="s">
        <v>5363</v>
      </c>
      <c r="J3681" t="s">
        <v>1444</v>
      </c>
      <c r="K3681">
        <v>0</v>
      </c>
      <c r="N3681" t="b">
        <v>0</v>
      </c>
      <c r="O3681" t="b">
        <v>1</v>
      </c>
      <c r="P3681" t="b">
        <v>0</v>
      </c>
      <c r="Q3681">
        <v>8</v>
      </c>
      <c r="R3681">
        <v>8</v>
      </c>
      <c r="S3681">
        <v>1</v>
      </c>
      <c r="T3681">
        <v>2</v>
      </c>
      <c r="U3681" t="b">
        <v>1</v>
      </c>
      <c r="V3681" t="s">
        <v>1095</v>
      </c>
      <c r="W3681" t="s">
        <v>5272</v>
      </c>
      <c r="X3681" t="s">
        <v>14621</v>
      </c>
      <c r="Y3681">
        <v>15</v>
      </c>
      <c r="Z3681">
        <v>15</v>
      </c>
      <c r="AA3681">
        <v>6</v>
      </c>
      <c r="AB3681">
        <v>6</v>
      </c>
      <c r="AC3681">
        <v>42</v>
      </c>
    </row>
    <row r="3682" spans="1:29">
      <c r="A3682">
        <v>4203</v>
      </c>
      <c r="B3682" t="s">
        <v>805</v>
      </c>
      <c r="C3682" t="s">
        <v>5364</v>
      </c>
      <c r="J3682" t="s">
        <v>1444</v>
      </c>
      <c r="K3682">
        <v>0</v>
      </c>
      <c r="N3682" t="b">
        <v>0</v>
      </c>
      <c r="O3682" t="b">
        <v>1</v>
      </c>
      <c r="P3682" t="b">
        <v>0</v>
      </c>
      <c r="Q3682">
        <v>8</v>
      </c>
      <c r="R3682">
        <v>8</v>
      </c>
      <c r="S3682">
        <v>1</v>
      </c>
      <c r="T3682">
        <v>2</v>
      </c>
      <c r="U3682" t="b">
        <v>1</v>
      </c>
      <c r="V3682" t="s">
        <v>1095</v>
      </c>
      <c r="W3682" t="s">
        <v>5272</v>
      </c>
      <c r="X3682" t="s">
        <v>14469</v>
      </c>
      <c r="Y3682">
        <v>16</v>
      </c>
      <c r="Z3682">
        <v>16</v>
      </c>
      <c r="AA3682">
        <v>6</v>
      </c>
      <c r="AB3682">
        <v>6</v>
      </c>
      <c r="AC3682">
        <v>42</v>
      </c>
    </row>
    <row r="3683" spans="1:29">
      <c r="A3683">
        <v>4204</v>
      </c>
      <c r="B3683" t="s">
        <v>805</v>
      </c>
      <c r="C3683" t="s">
        <v>5365</v>
      </c>
      <c r="J3683" t="s">
        <v>1444</v>
      </c>
      <c r="K3683">
        <v>0</v>
      </c>
      <c r="N3683" t="b">
        <v>0</v>
      </c>
      <c r="O3683" t="b">
        <v>1</v>
      </c>
      <c r="P3683" t="b">
        <v>0</v>
      </c>
      <c r="Q3683">
        <v>8</v>
      </c>
      <c r="R3683">
        <v>8</v>
      </c>
      <c r="S3683">
        <v>1</v>
      </c>
      <c r="T3683">
        <v>2</v>
      </c>
      <c r="U3683" t="b">
        <v>1</v>
      </c>
      <c r="V3683" t="s">
        <v>1095</v>
      </c>
      <c r="W3683" t="s">
        <v>5272</v>
      </c>
      <c r="X3683" t="s">
        <v>14526</v>
      </c>
      <c r="Y3683">
        <v>17</v>
      </c>
      <c r="Z3683">
        <v>17</v>
      </c>
      <c r="AA3683">
        <v>6</v>
      </c>
      <c r="AB3683">
        <v>6</v>
      </c>
      <c r="AC3683">
        <v>42</v>
      </c>
    </row>
    <row r="3684" spans="1:29">
      <c r="A3684">
        <v>4205</v>
      </c>
      <c r="B3684" t="s">
        <v>805</v>
      </c>
      <c r="C3684" t="s">
        <v>5366</v>
      </c>
      <c r="J3684" t="s">
        <v>1444</v>
      </c>
      <c r="K3684">
        <v>0</v>
      </c>
      <c r="N3684" t="b">
        <v>0</v>
      </c>
      <c r="O3684" t="b">
        <v>1</v>
      </c>
      <c r="P3684" t="b">
        <v>0</v>
      </c>
      <c r="Q3684">
        <v>8</v>
      </c>
      <c r="R3684">
        <v>8</v>
      </c>
      <c r="S3684">
        <v>1</v>
      </c>
      <c r="T3684">
        <v>2</v>
      </c>
      <c r="U3684" t="b">
        <v>1</v>
      </c>
      <c r="V3684" t="s">
        <v>1095</v>
      </c>
      <c r="W3684" t="s">
        <v>5272</v>
      </c>
      <c r="X3684" t="s">
        <v>14688</v>
      </c>
      <c r="Y3684">
        <v>18</v>
      </c>
      <c r="Z3684">
        <v>18</v>
      </c>
      <c r="AA3684">
        <v>6</v>
      </c>
      <c r="AB3684">
        <v>6</v>
      </c>
      <c r="AC3684">
        <v>42</v>
      </c>
    </row>
    <row r="3685" spans="1:29">
      <c r="A3685">
        <v>4206</v>
      </c>
      <c r="B3685" t="s">
        <v>805</v>
      </c>
      <c r="C3685" t="s">
        <v>5367</v>
      </c>
      <c r="J3685" t="s">
        <v>1444</v>
      </c>
      <c r="K3685">
        <v>0</v>
      </c>
      <c r="N3685" t="b">
        <v>0</v>
      </c>
      <c r="O3685" t="b">
        <v>1</v>
      </c>
      <c r="P3685" t="b">
        <v>0</v>
      </c>
      <c r="Q3685">
        <v>8</v>
      </c>
      <c r="R3685">
        <v>8</v>
      </c>
      <c r="S3685">
        <v>1</v>
      </c>
      <c r="T3685">
        <v>2</v>
      </c>
      <c r="U3685" t="b">
        <v>1</v>
      </c>
      <c r="V3685" t="s">
        <v>1095</v>
      </c>
      <c r="W3685" t="s">
        <v>5272</v>
      </c>
      <c r="X3685" t="s">
        <v>14448</v>
      </c>
      <c r="Y3685">
        <v>19</v>
      </c>
      <c r="Z3685">
        <v>19</v>
      </c>
      <c r="AA3685">
        <v>6</v>
      </c>
      <c r="AB3685">
        <v>6</v>
      </c>
      <c r="AC3685">
        <v>42</v>
      </c>
    </row>
    <row r="3686" spans="1:29">
      <c r="A3686">
        <v>4207</v>
      </c>
      <c r="B3686" t="s">
        <v>805</v>
      </c>
      <c r="C3686" t="s">
        <v>5368</v>
      </c>
      <c r="J3686" t="s">
        <v>1444</v>
      </c>
      <c r="K3686">
        <v>0</v>
      </c>
      <c r="N3686" t="b">
        <v>0</v>
      </c>
      <c r="O3686" t="b">
        <v>1</v>
      </c>
      <c r="P3686" t="b">
        <v>0</v>
      </c>
      <c r="Q3686">
        <v>8</v>
      </c>
      <c r="R3686">
        <v>8</v>
      </c>
      <c r="S3686">
        <v>1</v>
      </c>
      <c r="T3686">
        <v>2</v>
      </c>
      <c r="U3686" t="b">
        <v>1</v>
      </c>
      <c r="V3686" t="s">
        <v>1095</v>
      </c>
      <c r="W3686" t="s">
        <v>5272</v>
      </c>
      <c r="X3686" t="s">
        <v>14623</v>
      </c>
      <c r="Y3686">
        <v>20</v>
      </c>
      <c r="Z3686">
        <v>20</v>
      </c>
      <c r="AA3686">
        <v>6</v>
      </c>
      <c r="AB3686">
        <v>6</v>
      </c>
      <c r="AC3686">
        <v>42</v>
      </c>
    </row>
    <row r="3687" spans="1:29">
      <c r="A3687">
        <v>4208</v>
      </c>
      <c r="B3687" t="s">
        <v>805</v>
      </c>
      <c r="C3687" t="s">
        <v>5369</v>
      </c>
      <c r="J3687" t="s">
        <v>1444</v>
      </c>
      <c r="K3687">
        <v>0</v>
      </c>
      <c r="N3687" t="b">
        <v>0</v>
      </c>
      <c r="O3687" t="b">
        <v>1</v>
      </c>
      <c r="P3687" t="b">
        <v>0</v>
      </c>
      <c r="Q3687">
        <v>8</v>
      </c>
      <c r="R3687">
        <v>8</v>
      </c>
      <c r="S3687">
        <v>1</v>
      </c>
      <c r="T3687">
        <v>2</v>
      </c>
      <c r="U3687" t="b">
        <v>1</v>
      </c>
      <c r="V3687" t="s">
        <v>1095</v>
      </c>
      <c r="W3687" t="s">
        <v>5272</v>
      </c>
      <c r="X3687" t="s">
        <v>14624</v>
      </c>
      <c r="Y3687">
        <v>21</v>
      </c>
      <c r="Z3687">
        <v>21</v>
      </c>
      <c r="AA3687">
        <v>6</v>
      </c>
      <c r="AB3687">
        <v>6</v>
      </c>
      <c r="AC3687">
        <v>42</v>
      </c>
    </row>
    <row r="3688" spans="1:29">
      <c r="A3688">
        <v>4209</v>
      </c>
      <c r="B3688" t="s">
        <v>805</v>
      </c>
      <c r="C3688" t="s">
        <v>5370</v>
      </c>
      <c r="J3688" t="s">
        <v>1444</v>
      </c>
      <c r="K3688">
        <v>0</v>
      </c>
      <c r="N3688" t="b">
        <v>0</v>
      </c>
      <c r="O3688" t="b">
        <v>1</v>
      </c>
      <c r="P3688" t="b">
        <v>0</v>
      </c>
      <c r="Q3688">
        <v>8</v>
      </c>
      <c r="R3688">
        <v>8</v>
      </c>
      <c r="S3688">
        <v>1</v>
      </c>
      <c r="T3688">
        <v>2</v>
      </c>
      <c r="U3688" t="b">
        <v>1</v>
      </c>
      <c r="V3688" t="s">
        <v>1095</v>
      </c>
      <c r="W3688" t="s">
        <v>5272</v>
      </c>
      <c r="X3688" t="s">
        <v>14625</v>
      </c>
      <c r="Y3688">
        <v>22</v>
      </c>
      <c r="Z3688">
        <v>22</v>
      </c>
      <c r="AA3688">
        <v>6</v>
      </c>
      <c r="AB3688">
        <v>6</v>
      </c>
      <c r="AC3688">
        <v>42</v>
      </c>
    </row>
    <row r="3689" spans="1:29">
      <c r="A3689">
        <v>4210</v>
      </c>
      <c r="B3689" t="s">
        <v>805</v>
      </c>
      <c r="C3689" t="s">
        <v>5371</v>
      </c>
      <c r="J3689" t="s">
        <v>1444</v>
      </c>
      <c r="K3689">
        <v>0</v>
      </c>
      <c r="N3689" t="b">
        <v>0</v>
      </c>
      <c r="O3689" t="b">
        <v>1</v>
      </c>
      <c r="P3689" t="b">
        <v>0</v>
      </c>
      <c r="Q3689">
        <v>8</v>
      </c>
      <c r="R3689">
        <v>8</v>
      </c>
      <c r="S3689">
        <v>1</v>
      </c>
      <c r="T3689">
        <v>2</v>
      </c>
      <c r="U3689" t="b">
        <v>1</v>
      </c>
      <c r="V3689" t="s">
        <v>1095</v>
      </c>
      <c r="W3689" t="s">
        <v>5272</v>
      </c>
      <c r="X3689" t="s">
        <v>14626</v>
      </c>
      <c r="Y3689">
        <v>23</v>
      </c>
      <c r="Z3689">
        <v>23</v>
      </c>
      <c r="AA3689">
        <v>6</v>
      </c>
      <c r="AB3689">
        <v>6</v>
      </c>
      <c r="AC3689">
        <v>42</v>
      </c>
    </row>
    <row r="3690" spans="1:29">
      <c r="A3690">
        <v>4211</v>
      </c>
      <c r="B3690" t="s">
        <v>805</v>
      </c>
      <c r="C3690" t="s">
        <v>5372</v>
      </c>
      <c r="J3690" t="s">
        <v>1444</v>
      </c>
      <c r="K3690">
        <v>0</v>
      </c>
      <c r="N3690" t="b">
        <v>0</v>
      </c>
      <c r="O3690" t="b">
        <v>1</v>
      </c>
      <c r="P3690" t="b">
        <v>0</v>
      </c>
      <c r="Q3690">
        <v>8</v>
      </c>
      <c r="R3690">
        <v>8</v>
      </c>
      <c r="S3690">
        <v>1</v>
      </c>
      <c r="T3690">
        <v>2</v>
      </c>
      <c r="U3690" t="b">
        <v>1</v>
      </c>
      <c r="V3690" t="s">
        <v>1095</v>
      </c>
      <c r="W3690" t="s">
        <v>5272</v>
      </c>
      <c r="X3690" t="s">
        <v>14627</v>
      </c>
      <c r="Y3690">
        <v>24</v>
      </c>
      <c r="Z3690">
        <v>24</v>
      </c>
      <c r="AA3690">
        <v>6</v>
      </c>
      <c r="AB3690">
        <v>6</v>
      </c>
      <c r="AC3690">
        <v>42</v>
      </c>
    </row>
    <row r="3691" spans="1:29">
      <c r="A3691">
        <v>4212</v>
      </c>
      <c r="B3691" t="s">
        <v>805</v>
      </c>
      <c r="C3691" t="s">
        <v>5373</v>
      </c>
      <c r="J3691" t="s">
        <v>1444</v>
      </c>
      <c r="K3691">
        <v>0</v>
      </c>
      <c r="N3691" t="b">
        <v>0</v>
      </c>
      <c r="O3691" t="b">
        <v>1</v>
      </c>
      <c r="P3691" t="b">
        <v>0</v>
      </c>
      <c r="Q3691">
        <v>8</v>
      </c>
      <c r="R3691">
        <v>8</v>
      </c>
      <c r="S3691">
        <v>1</v>
      </c>
      <c r="T3691">
        <v>2</v>
      </c>
      <c r="U3691" t="b">
        <v>1</v>
      </c>
      <c r="V3691" t="s">
        <v>1095</v>
      </c>
      <c r="W3691" t="s">
        <v>5272</v>
      </c>
      <c r="X3691" t="s">
        <v>14534</v>
      </c>
      <c r="Y3691">
        <v>25</v>
      </c>
      <c r="Z3691">
        <v>25</v>
      </c>
      <c r="AA3691">
        <v>6</v>
      </c>
      <c r="AB3691">
        <v>6</v>
      </c>
      <c r="AC3691">
        <v>42</v>
      </c>
    </row>
    <row r="3692" spans="1:29">
      <c r="A3692">
        <v>4213</v>
      </c>
      <c r="B3692" t="s">
        <v>805</v>
      </c>
      <c r="C3692" t="s">
        <v>5374</v>
      </c>
      <c r="J3692" t="s">
        <v>1444</v>
      </c>
      <c r="K3692">
        <v>0</v>
      </c>
      <c r="N3692" t="b">
        <v>0</v>
      </c>
      <c r="O3692" t="b">
        <v>1</v>
      </c>
      <c r="P3692" t="b">
        <v>0</v>
      </c>
      <c r="Q3692">
        <v>8</v>
      </c>
      <c r="R3692">
        <v>8</v>
      </c>
      <c r="S3692">
        <v>1</v>
      </c>
      <c r="T3692">
        <v>2</v>
      </c>
      <c r="U3692" t="b">
        <v>1</v>
      </c>
      <c r="V3692" t="s">
        <v>1095</v>
      </c>
      <c r="W3692" t="s">
        <v>5272</v>
      </c>
      <c r="X3692" t="s">
        <v>14491</v>
      </c>
      <c r="Y3692">
        <v>26</v>
      </c>
      <c r="Z3692">
        <v>26</v>
      </c>
      <c r="AA3692">
        <v>6</v>
      </c>
      <c r="AB3692">
        <v>6</v>
      </c>
      <c r="AC3692">
        <v>42</v>
      </c>
    </row>
    <row r="3693" spans="1:29">
      <c r="A3693">
        <v>4214</v>
      </c>
      <c r="B3693" t="s">
        <v>805</v>
      </c>
      <c r="C3693" t="s">
        <v>5375</v>
      </c>
      <c r="J3693" t="s">
        <v>1444</v>
      </c>
      <c r="K3693">
        <v>0</v>
      </c>
      <c r="N3693" t="b">
        <v>0</v>
      </c>
      <c r="O3693" t="b">
        <v>1</v>
      </c>
      <c r="P3693" t="b">
        <v>0</v>
      </c>
      <c r="Q3693">
        <v>8</v>
      </c>
      <c r="R3693">
        <v>8</v>
      </c>
      <c r="S3693">
        <v>1</v>
      </c>
      <c r="T3693">
        <v>2</v>
      </c>
      <c r="U3693" t="b">
        <v>1</v>
      </c>
      <c r="V3693" t="s">
        <v>1095</v>
      </c>
      <c r="W3693" t="s">
        <v>5272</v>
      </c>
      <c r="X3693" t="s">
        <v>14628</v>
      </c>
      <c r="Y3693">
        <v>27</v>
      </c>
      <c r="Z3693">
        <v>27</v>
      </c>
      <c r="AA3693">
        <v>6</v>
      </c>
      <c r="AB3693">
        <v>6</v>
      </c>
      <c r="AC3693">
        <v>42</v>
      </c>
    </row>
    <row r="3694" spans="1:29">
      <c r="A3694">
        <v>4215</v>
      </c>
      <c r="B3694" t="s">
        <v>805</v>
      </c>
      <c r="C3694" t="s">
        <v>5376</v>
      </c>
      <c r="J3694" t="s">
        <v>1444</v>
      </c>
      <c r="K3694">
        <v>0</v>
      </c>
      <c r="N3694" t="b">
        <v>0</v>
      </c>
      <c r="O3694" t="b">
        <v>1</v>
      </c>
      <c r="P3694" t="b">
        <v>0</v>
      </c>
      <c r="Q3694">
        <v>8</v>
      </c>
      <c r="R3694">
        <v>8</v>
      </c>
      <c r="S3694">
        <v>1</v>
      </c>
      <c r="T3694">
        <v>2</v>
      </c>
      <c r="U3694" t="b">
        <v>1</v>
      </c>
      <c r="V3694" t="s">
        <v>1095</v>
      </c>
      <c r="W3694" t="s">
        <v>5272</v>
      </c>
      <c r="X3694" t="s">
        <v>14629</v>
      </c>
      <c r="Y3694">
        <v>28</v>
      </c>
      <c r="Z3694">
        <v>28</v>
      </c>
      <c r="AA3694">
        <v>6</v>
      </c>
      <c r="AB3694">
        <v>6</v>
      </c>
      <c r="AC3694">
        <v>42</v>
      </c>
    </row>
    <row r="3695" spans="1:29">
      <c r="A3695">
        <v>4216</v>
      </c>
      <c r="B3695" t="s">
        <v>805</v>
      </c>
      <c r="C3695" t="s">
        <v>5377</v>
      </c>
      <c r="J3695" t="s">
        <v>1444</v>
      </c>
      <c r="K3695">
        <v>0</v>
      </c>
      <c r="N3695" t="b">
        <v>0</v>
      </c>
      <c r="O3695" t="b">
        <v>1</v>
      </c>
      <c r="P3695" t="b">
        <v>0</v>
      </c>
      <c r="Q3695">
        <v>8</v>
      </c>
      <c r="R3695">
        <v>8</v>
      </c>
      <c r="S3695">
        <v>1</v>
      </c>
      <c r="T3695">
        <v>2</v>
      </c>
      <c r="U3695" t="b">
        <v>1</v>
      </c>
      <c r="V3695" t="s">
        <v>1095</v>
      </c>
      <c r="W3695" t="s">
        <v>5272</v>
      </c>
      <c r="X3695" t="s">
        <v>14630</v>
      </c>
      <c r="Y3695">
        <v>29</v>
      </c>
      <c r="Z3695">
        <v>29</v>
      </c>
      <c r="AA3695">
        <v>6</v>
      </c>
      <c r="AB3695">
        <v>6</v>
      </c>
      <c r="AC3695">
        <v>42</v>
      </c>
    </row>
    <row r="3696" spans="1:29">
      <c r="A3696">
        <v>4217</v>
      </c>
      <c r="B3696" t="s">
        <v>805</v>
      </c>
      <c r="C3696" t="s">
        <v>5378</v>
      </c>
      <c r="J3696" t="s">
        <v>1444</v>
      </c>
      <c r="K3696">
        <v>0</v>
      </c>
      <c r="N3696" t="b">
        <v>0</v>
      </c>
      <c r="O3696" t="b">
        <v>1</v>
      </c>
      <c r="P3696" t="b">
        <v>0</v>
      </c>
      <c r="Q3696">
        <v>8</v>
      </c>
      <c r="R3696">
        <v>8</v>
      </c>
      <c r="S3696">
        <v>1</v>
      </c>
      <c r="T3696">
        <v>2</v>
      </c>
      <c r="U3696" t="b">
        <v>1</v>
      </c>
      <c r="V3696" t="s">
        <v>1095</v>
      </c>
      <c r="W3696" t="s">
        <v>5272</v>
      </c>
      <c r="X3696" t="s">
        <v>14631</v>
      </c>
      <c r="Y3696">
        <v>30</v>
      </c>
      <c r="Z3696">
        <v>30</v>
      </c>
      <c r="AA3696">
        <v>6</v>
      </c>
      <c r="AB3696">
        <v>6</v>
      </c>
      <c r="AC3696">
        <v>42</v>
      </c>
    </row>
    <row r="3697" spans="1:29">
      <c r="A3697">
        <v>4218</v>
      </c>
      <c r="B3697" t="s">
        <v>805</v>
      </c>
      <c r="C3697" t="s">
        <v>5379</v>
      </c>
      <c r="J3697" t="s">
        <v>1444</v>
      </c>
      <c r="K3697">
        <v>0</v>
      </c>
      <c r="N3697" t="b">
        <v>0</v>
      </c>
      <c r="O3697" t="b">
        <v>1</v>
      </c>
      <c r="P3697" t="b">
        <v>0</v>
      </c>
      <c r="Q3697">
        <v>8</v>
      </c>
      <c r="R3697">
        <v>8</v>
      </c>
      <c r="S3697">
        <v>1</v>
      </c>
      <c r="T3697">
        <v>2</v>
      </c>
      <c r="U3697" t="b">
        <v>1</v>
      </c>
      <c r="V3697" t="s">
        <v>1095</v>
      </c>
      <c r="W3697" t="s">
        <v>5272</v>
      </c>
      <c r="X3697" t="s">
        <v>14809</v>
      </c>
      <c r="Y3697">
        <v>31</v>
      </c>
      <c r="Z3697">
        <v>31</v>
      </c>
      <c r="AA3697">
        <v>6</v>
      </c>
      <c r="AB3697">
        <v>6</v>
      </c>
      <c r="AC3697">
        <v>42</v>
      </c>
    </row>
    <row r="3698" spans="1:29">
      <c r="A3698">
        <v>4219</v>
      </c>
      <c r="B3698" t="s">
        <v>805</v>
      </c>
      <c r="C3698" t="s">
        <v>5380</v>
      </c>
      <c r="J3698" t="s">
        <v>1444</v>
      </c>
      <c r="K3698">
        <v>0</v>
      </c>
      <c r="N3698" t="b">
        <v>0</v>
      </c>
      <c r="O3698" t="b">
        <v>1</v>
      </c>
      <c r="P3698" t="b">
        <v>0</v>
      </c>
      <c r="Q3698">
        <v>8</v>
      </c>
      <c r="R3698">
        <v>8</v>
      </c>
      <c r="S3698">
        <v>1</v>
      </c>
      <c r="T3698">
        <v>2</v>
      </c>
      <c r="U3698" t="b">
        <v>1</v>
      </c>
      <c r="V3698" t="s">
        <v>1095</v>
      </c>
      <c r="W3698" t="s">
        <v>5272</v>
      </c>
      <c r="X3698" t="s">
        <v>14836</v>
      </c>
      <c r="Y3698">
        <v>32</v>
      </c>
      <c r="Z3698">
        <v>32</v>
      </c>
      <c r="AA3698">
        <v>6</v>
      </c>
      <c r="AB3698">
        <v>6</v>
      </c>
      <c r="AC3698">
        <v>42</v>
      </c>
    </row>
    <row r="3699" spans="1:29">
      <c r="A3699">
        <v>4220</v>
      </c>
      <c r="B3699" t="s">
        <v>805</v>
      </c>
      <c r="C3699" t="s">
        <v>5381</v>
      </c>
      <c r="J3699" t="s">
        <v>1444</v>
      </c>
      <c r="K3699">
        <v>0</v>
      </c>
      <c r="N3699" t="b">
        <v>0</v>
      </c>
      <c r="O3699" t="b">
        <v>1</v>
      </c>
      <c r="P3699" t="b">
        <v>0</v>
      </c>
      <c r="Q3699">
        <v>8</v>
      </c>
      <c r="R3699">
        <v>8</v>
      </c>
      <c r="S3699">
        <v>1</v>
      </c>
      <c r="T3699">
        <v>2</v>
      </c>
      <c r="U3699" t="b">
        <v>1</v>
      </c>
      <c r="V3699" t="s">
        <v>1095</v>
      </c>
      <c r="W3699" t="s">
        <v>5272</v>
      </c>
      <c r="X3699" t="s">
        <v>14610</v>
      </c>
      <c r="Y3699">
        <v>33</v>
      </c>
      <c r="Z3699">
        <v>33</v>
      </c>
      <c r="AA3699">
        <v>6</v>
      </c>
      <c r="AB3699">
        <v>6</v>
      </c>
      <c r="AC3699">
        <v>42</v>
      </c>
    </row>
    <row r="3700" spans="1:29">
      <c r="A3700">
        <v>4221</v>
      </c>
      <c r="B3700" t="s">
        <v>805</v>
      </c>
      <c r="C3700" t="s">
        <v>5382</v>
      </c>
      <c r="J3700" t="s">
        <v>1444</v>
      </c>
      <c r="K3700">
        <v>0</v>
      </c>
      <c r="N3700" t="b">
        <v>0</v>
      </c>
      <c r="O3700" t="b">
        <v>1</v>
      </c>
      <c r="P3700" t="b">
        <v>0</v>
      </c>
      <c r="Q3700">
        <v>8</v>
      </c>
      <c r="R3700">
        <v>8</v>
      </c>
      <c r="S3700">
        <v>1</v>
      </c>
      <c r="T3700">
        <v>2</v>
      </c>
      <c r="U3700" t="b">
        <v>1</v>
      </c>
      <c r="V3700" t="s">
        <v>1095</v>
      </c>
      <c r="W3700" t="s">
        <v>5272</v>
      </c>
      <c r="X3700" t="s">
        <v>14611</v>
      </c>
      <c r="Y3700">
        <v>34</v>
      </c>
      <c r="Z3700">
        <v>34</v>
      </c>
      <c r="AA3700">
        <v>6</v>
      </c>
      <c r="AB3700">
        <v>6</v>
      </c>
      <c r="AC3700">
        <v>42</v>
      </c>
    </row>
    <row r="3701" spans="1:29">
      <c r="A3701">
        <v>4222</v>
      </c>
      <c r="B3701" t="s">
        <v>805</v>
      </c>
      <c r="C3701" t="s">
        <v>5383</v>
      </c>
      <c r="J3701" t="s">
        <v>1444</v>
      </c>
      <c r="K3701">
        <v>0</v>
      </c>
      <c r="N3701" t="b">
        <v>0</v>
      </c>
      <c r="O3701" t="b">
        <v>1</v>
      </c>
      <c r="P3701" t="b">
        <v>0</v>
      </c>
      <c r="Q3701">
        <v>8</v>
      </c>
      <c r="R3701">
        <v>8</v>
      </c>
      <c r="S3701">
        <v>1</v>
      </c>
      <c r="T3701">
        <v>2</v>
      </c>
      <c r="U3701" t="b">
        <v>1</v>
      </c>
      <c r="V3701" t="s">
        <v>1095</v>
      </c>
      <c r="W3701" t="s">
        <v>5272</v>
      </c>
      <c r="X3701" t="s">
        <v>14612</v>
      </c>
      <c r="Y3701">
        <v>35</v>
      </c>
      <c r="Z3701">
        <v>35</v>
      </c>
      <c r="AA3701">
        <v>6</v>
      </c>
      <c r="AB3701">
        <v>6</v>
      </c>
      <c r="AC3701">
        <v>42</v>
      </c>
    </row>
    <row r="3702" spans="1:29">
      <c r="A3702">
        <v>4223</v>
      </c>
      <c r="B3702" t="s">
        <v>805</v>
      </c>
      <c r="C3702" t="s">
        <v>5384</v>
      </c>
      <c r="J3702" t="s">
        <v>1444</v>
      </c>
      <c r="K3702">
        <v>0</v>
      </c>
      <c r="N3702" t="b">
        <v>0</v>
      </c>
      <c r="O3702" t="b">
        <v>1</v>
      </c>
      <c r="P3702" t="b">
        <v>0</v>
      </c>
      <c r="Q3702">
        <v>8</v>
      </c>
      <c r="R3702">
        <v>8</v>
      </c>
      <c r="S3702">
        <v>1</v>
      </c>
      <c r="T3702">
        <v>2</v>
      </c>
      <c r="U3702" t="b">
        <v>1</v>
      </c>
      <c r="V3702" t="s">
        <v>1095</v>
      </c>
      <c r="W3702" t="s">
        <v>5272</v>
      </c>
      <c r="X3702" t="s">
        <v>14613</v>
      </c>
      <c r="Y3702">
        <v>36</v>
      </c>
      <c r="Z3702">
        <v>36</v>
      </c>
      <c r="AA3702">
        <v>6</v>
      </c>
      <c r="AB3702">
        <v>6</v>
      </c>
      <c r="AC3702">
        <v>42</v>
      </c>
    </row>
    <row r="3703" spans="1:29">
      <c r="A3703">
        <v>4224</v>
      </c>
      <c r="B3703" t="s">
        <v>805</v>
      </c>
      <c r="C3703" t="s">
        <v>5385</v>
      </c>
      <c r="J3703" t="s">
        <v>1444</v>
      </c>
      <c r="K3703">
        <v>0</v>
      </c>
      <c r="N3703" t="b">
        <v>0</v>
      </c>
      <c r="O3703" t="b">
        <v>1</v>
      </c>
      <c r="P3703" t="b">
        <v>0</v>
      </c>
      <c r="Q3703">
        <v>8</v>
      </c>
      <c r="R3703">
        <v>8</v>
      </c>
      <c r="S3703">
        <v>1</v>
      </c>
      <c r="T3703">
        <v>2</v>
      </c>
      <c r="U3703" t="b">
        <v>1</v>
      </c>
      <c r="V3703" t="s">
        <v>1095</v>
      </c>
      <c r="W3703" t="s">
        <v>5272</v>
      </c>
      <c r="X3703" t="s">
        <v>14460</v>
      </c>
      <c r="Y3703">
        <v>15</v>
      </c>
      <c r="Z3703">
        <v>15</v>
      </c>
      <c r="AA3703">
        <v>7</v>
      </c>
      <c r="AB3703">
        <v>7</v>
      </c>
      <c r="AC3703">
        <v>42</v>
      </c>
    </row>
    <row r="3704" spans="1:29">
      <c r="A3704">
        <v>4225</v>
      </c>
      <c r="B3704" t="s">
        <v>805</v>
      </c>
      <c r="C3704" t="s">
        <v>5386</v>
      </c>
      <c r="J3704" t="s">
        <v>1444</v>
      </c>
      <c r="K3704">
        <v>0</v>
      </c>
      <c r="N3704" t="b">
        <v>1</v>
      </c>
      <c r="O3704" t="b">
        <v>1</v>
      </c>
      <c r="P3704" t="b">
        <v>0</v>
      </c>
      <c r="Q3704">
        <v>8</v>
      </c>
      <c r="R3704">
        <v>8</v>
      </c>
      <c r="S3704">
        <v>1</v>
      </c>
      <c r="T3704">
        <v>2</v>
      </c>
      <c r="U3704" t="b">
        <v>1</v>
      </c>
      <c r="V3704" t="s">
        <v>1095</v>
      </c>
      <c r="W3704" t="s">
        <v>5272</v>
      </c>
      <c r="X3704" t="s">
        <v>14470</v>
      </c>
      <c r="Y3704">
        <v>16</v>
      </c>
      <c r="Z3704">
        <v>16</v>
      </c>
      <c r="AA3704">
        <v>7</v>
      </c>
      <c r="AB3704">
        <v>7</v>
      </c>
      <c r="AC3704">
        <v>42</v>
      </c>
    </row>
    <row r="3705" spans="1:29">
      <c r="A3705">
        <v>4226</v>
      </c>
      <c r="B3705" t="s">
        <v>805</v>
      </c>
      <c r="C3705" t="s">
        <v>5387</v>
      </c>
      <c r="J3705" t="s">
        <v>1444</v>
      </c>
      <c r="K3705">
        <v>0</v>
      </c>
      <c r="N3705" t="b">
        <v>1</v>
      </c>
      <c r="O3705" t="b">
        <v>0</v>
      </c>
      <c r="P3705" t="b">
        <v>0</v>
      </c>
      <c r="Q3705">
        <v>8</v>
      </c>
      <c r="R3705">
        <v>8</v>
      </c>
      <c r="S3705">
        <v>1</v>
      </c>
      <c r="T3705">
        <v>2</v>
      </c>
      <c r="U3705" t="b">
        <v>1</v>
      </c>
      <c r="V3705" t="s">
        <v>1095</v>
      </c>
      <c r="W3705" t="s">
        <v>5272</v>
      </c>
      <c r="X3705" t="s">
        <v>14716</v>
      </c>
      <c r="Y3705">
        <v>17</v>
      </c>
      <c r="Z3705">
        <v>17</v>
      </c>
      <c r="AA3705">
        <v>7</v>
      </c>
      <c r="AB3705">
        <v>7</v>
      </c>
      <c r="AC3705">
        <v>42</v>
      </c>
    </row>
    <row r="3706" spans="1:29">
      <c r="A3706">
        <v>4227</v>
      </c>
      <c r="B3706" t="s">
        <v>805</v>
      </c>
      <c r="C3706" t="s">
        <v>5388</v>
      </c>
      <c r="J3706" t="s">
        <v>1444</v>
      </c>
      <c r="K3706">
        <v>0</v>
      </c>
      <c r="N3706" t="b">
        <v>1</v>
      </c>
      <c r="O3706" t="b">
        <v>0</v>
      </c>
      <c r="P3706" t="b">
        <v>0</v>
      </c>
      <c r="Q3706">
        <v>8</v>
      </c>
      <c r="R3706">
        <v>8</v>
      </c>
      <c r="S3706">
        <v>1</v>
      </c>
      <c r="T3706">
        <v>2</v>
      </c>
      <c r="U3706" t="b">
        <v>1</v>
      </c>
      <c r="V3706" t="s">
        <v>1095</v>
      </c>
      <c r="W3706" t="s">
        <v>5272</v>
      </c>
      <c r="X3706" t="s">
        <v>14487</v>
      </c>
      <c r="Y3706">
        <v>18</v>
      </c>
      <c r="Z3706">
        <v>18</v>
      </c>
      <c r="AA3706">
        <v>7</v>
      </c>
      <c r="AB3706">
        <v>7</v>
      </c>
      <c r="AC3706">
        <v>42</v>
      </c>
    </row>
    <row r="3707" spans="1:29">
      <c r="A3707">
        <v>4228</v>
      </c>
      <c r="B3707" t="s">
        <v>805</v>
      </c>
      <c r="C3707" t="s">
        <v>5389</v>
      </c>
      <c r="J3707" t="s">
        <v>1444</v>
      </c>
      <c r="K3707">
        <v>0</v>
      </c>
      <c r="N3707" t="b">
        <v>1</v>
      </c>
      <c r="O3707" t="b">
        <v>0</v>
      </c>
      <c r="P3707" t="b">
        <v>0</v>
      </c>
      <c r="Q3707">
        <v>8</v>
      </c>
      <c r="R3707">
        <v>8</v>
      </c>
      <c r="S3707">
        <v>1</v>
      </c>
      <c r="T3707">
        <v>2</v>
      </c>
      <c r="U3707" t="b">
        <v>1</v>
      </c>
      <c r="V3707" t="s">
        <v>1095</v>
      </c>
      <c r="W3707" t="s">
        <v>5272</v>
      </c>
      <c r="X3707" t="s">
        <v>14461</v>
      </c>
      <c r="Y3707">
        <v>19</v>
      </c>
      <c r="Z3707">
        <v>19</v>
      </c>
      <c r="AA3707">
        <v>7</v>
      </c>
      <c r="AB3707">
        <v>7</v>
      </c>
      <c r="AC3707">
        <v>42</v>
      </c>
    </row>
    <row r="3708" spans="1:29">
      <c r="A3708">
        <v>4229</v>
      </c>
      <c r="B3708" t="s">
        <v>805</v>
      </c>
      <c r="C3708" t="s">
        <v>5390</v>
      </c>
      <c r="J3708" t="s">
        <v>1444</v>
      </c>
      <c r="K3708">
        <v>0</v>
      </c>
      <c r="N3708" t="b">
        <v>1</v>
      </c>
      <c r="O3708" t="b">
        <v>0</v>
      </c>
      <c r="P3708" t="b">
        <v>0</v>
      </c>
      <c r="Q3708">
        <v>8</v>
      </c>
      <c r="R3708">
        <v>8</v>
      </c>
      <c r="S3708">
        <v>1</v>
      </c>
      <c r="T3708">
        <v>2</v>
      </c>
      <c r="U3708" t="b">
        <v>1</v>
      </c>
      <c r="V3708" t="s">
        <v>1095</v>
      </c>
      <c r="W3708" t="s">
        <v>5272</v>
      </c>
      <c r="X3708" t="s">
        <v>14632</v>
      </c>
      <c r="Y3708">
        <v>20</v>
      </c>
      <c r="Z3708">
        <v>20</v>
      </c>
      <c r="AA3708">
        <v>7</v>
      </c>
      <c r="AB3708">
        <v>7</v>
      </c>
      <c r="AC3708">
        <v>42</v>
      </c>
    </row>
    <row r="3709" spans="1:29">
      <c r="A3709">
        <v>4230</v>
      </c>
      <c r="B3709" t="s">
        <v>805</v>
      </c>
      <c r="C3709" t="s">
        <v>5391</v>
      </c>
      <c r="J3709" t="s">
        <v>1444</v>
      </c>
      <c r="K3709">
        <v>0</v>
      </c>
      <c r="N3709" t="b">
        <v>1</v>
      </c>
      <c r="O3709" t="b">
        <v>0</v>
      </c>
      <c r="P3709" t="b">
        <v>0</v>
      </c>
      <c r="Q3709">
        <v>8</v>
      </c>
      <c r="R3709">
        <v>8</v>
      </c>
      <c r="S3709">
        <v>1</v>
      </c>
      <c r="T3709">
        <v>2</v>
      </c>
      <c r="U3709" t="b">
        <v>1</v>
      </c>
      <c r="V3709" t="s">
        <v>1095</v>
      </c>
      <c r="W3709" t="s">
        <v>5272</v>
      </c>
      <c r="X3709" t="s">
        <v>14633</v>
      </c>
      <c r="Y3709">
        <v>21</v>
      </c>
      <c r="Z3709">
        <v>21</v>
      </c>
      <c r="AA3709">
        <v>7</v>
      </c>
      <c r="AB3709">
        <v>7</v>
      </c>
      <c r="AC3709">
        <v>42</v>
      </c>
    </row>
    <row r="3710" spans="1:29">
      <c r="A3710">
        <v>4231</v>
      </c>
      <c r="B3710" t="s">
        <v>805</v>
      </c>
      <c r="C3710" t="s">
        <v>5392</v>
      </c>
      <c r="J3710" t="s">
        <v>1444</v>
      </c>
      <c r="K3710">
        <v>0</v>
      </c>
      <c r="N3710" t="b">
        <v>1</v>
      </c>
      <c r="O3710" t="b">
        <v>0</v>
      </c>
      <c r="P3710" t="b">
        <v>0</v>
      </c>
      <c r="Q3710">
        <v>8</v>
      </c>
      <c r="R3710">
        <v>8</v>
      </c>
      <c r="S3710">
        <v>1</v>
      </c>
      <c r="T3710">
        <v>2</v>
      </c>
      <c r="U3710" t="b">
        <v>1</v>
      </c>
      <c r="V3710" t="s">
        <v>1095</v>
      </c>
      <c r="W3710" t="s">
        <v>5272</v>
      </c>
      <c r="X3710" t="s">
        <v>14490</v>
      </c>
      <c r="Y3710">
        <v>22</v>
      </c>
      <c r="Z3710">
        <v>22</v>
      </c>
      <c r="AA3710">
        <v>7</v>
      </c>
      <c r="AB3710">
        <v>7</v>
      </c>
      <c r="AC3710">
        <v>42</v>
      </c>
    </row>
    <row r="3711" spans="1:29">
      <c r="A3711">
        <v>4232</v>
      </c>
      <c r="B3711" t="s">
        <v>805</v>
      </c>
      <c r="C3711" t="s">
        <v>5393</v>
      </c>
      <c r="J3711" t="s">
        <v>1444</v>
      </c>
      <c r="K3711">
        <v>0</v>
      </c>
      <c r="N3711" t="b">
        <v>1</v>
      </c>
      <c r="O3711" t="b">
        <v>0</v>
      </c>
      <c r="P3711" t="b">
        <v>0</v>
      </c>
      <c r="Q3711">
        <v>8</v>
      </c>
      <c r="R3711">
        <v>8</v>
      </c>
      <c r="S3711">
        <v>1</v>
      </c>
      <c r="T3711">
        <v>2</v>
      </c>
      <c r="U3711" t="b">
        <v>1</v>
      </c>
      <c r="V3711" t="s">
        <v>1095</v>
      </c>
      <c r="W3711" t="s">
        <v>5272</v>
      </c>
      <c r="X3711" t="s">
        <v>14717</v>
      </c>
      <c r="Y3711">
        <v>23</v>
      </c>
      <c r="Z3711">
        <v>23</v>
      </c>
      <c r="AA3711">
        <v>7</v>
      </c>
      <c r="AB3711">
        <v>7</v>
      </c>
      <c r="AC3711">
        <v>42</v>
      </c>
    </row>
    <row r="3712" spans="1:29">
      <c r="A3712">
        <v>4233</v>
      </c>
      <c r="B3712" t="s">
        <v>805</v>
      </c>
      <c r="C3712" t="s">
        <v>5394</v>
      </c>
      <c r="J3712" t="s">
        <v>1444</v>
      </c>
      <c r="K3712">
        <v>0</v>
      </c>
      <c r="N3712" t="b">
        <v>1</v>
      </c>
      <c r="O3712" t="b">
        <v>0</v>
      </c>
      <c r="P3712" t="b">
        <v>0</v>
      </c>
      <c r="Q3712">
        <v>8</v>
      </c>
      <c r="R3712">
        <v>8</v>
      </c>
      <c r="S3712">
        <v>1</v>
      </c>
      <c r="T3712">
        <v>2</v>
      </c>
      <c r="U3712" t="b">
        <v>1</v>
      </c>
      <c r="V3712" t="s">
        <v>1095</v>
      </c>
      <c r="W3712" t="s">
        <v>5272</v>
      </c>
      <c r="X3712" t="s">
        <v>14489</v>
      </c>
      <c r="Y3712">
        <v>24</v>
      </c>
      <c r="Z3712">
        <v>24</v>
      </c>
      <c r="AA3712">
        <v>7</v>
      </c>
      <c r="AB3712">
        <v>7</v>
      </c>
      <c r="AC3712">
        <v>42</v>
      </c>
    </row>
    <row r="3713" spans="1:29">
      <c r="A3713">
        <v>4234</v>
      </c>
      <c r="B3713" t="s">
        <v>805</v>
      </c>
      <c r="C3713" t="s">
        <v>5395</v>
      </c>
      <c r="J3713" t="s">
        <v>1444</v>
      </c>
      <c r="K3713">
        <v>0</v>
      </c>
      <c r="N3713" t="b">
        <v>1</v>
      </c>
      <c r="O3713" t="b">
        <v>0</v>
      </c>
      <c r="P3713" t="b">
        <v>0</v>
      </c>
      <c r="Q3713">
        <v>8</v>
      </c>
      <c r="R3713">
        <v>8</v>
      </c>
      <c r="S3713">
        <v>1</v>
      </c>
      <c r="T3713">
        <v>2</v>
      </c>
      <c r="U3713" t="b">
        <v>1</v>
      </c>
      <c r="V3713" t="s">
        <v>1095</v>
      </c>
      <c r="W3713" t="s">
        <v>5272</v>
      </c>
      <c r="X3713" t="s">
        <v>14634</v>
      </c>
      <c r="Y3713">
        <v>25</v>
      </c>
      <c r="Z3713">
        <v>25</v>
      </c>
      <c r="AA3713">
        <v>7</v>
      </c>
      <c r="AB3713">
        <v>7</v>
      </c>
      <c r="AC3713">
        <v>42</v>
      </c>
    </row>
    <row r="3714" spans="1:29">
      <c r="A3714">
        <v>4235</v>
      </c>
      <c r="B3714" t="s">
        <v>805</v>
      </c>
      <c r="C3714" t="s">
        <v>5396</v>
      </c>
      <c r="J3714" t="s">
        <v>1444</v>
      </c>
      <c r="K3714">
        <v>0</v>
      </c>
      <c r="N3714" t="b">
        <v>1</v>
      </c>
      <c r="O3714" t="b">
        <v>0</v>
      </c>
      <c r="P3714" t="b">
        <v>0</v>
      </c>
      <c r="Q3714">
        <v>8</v>
      </c>
      <c r="R3714">
        <v>8</v>
      </c>
      <c r="S3714">
        <v>1</v>
      </c>
      <c r="T3714">
        <v>2</v>
      </c>
      <c r="U3714" t="b">
        <v>1</v>
      </c>
      <c r="V3714" t="s">
        <v>1095</v>
      </c>
      <c r="W3714" t="s">
        <v>5272</v>
      </c>
      <c r="X3714" t="s">
        <v>14718</v>
      </c>
      <c r="Y3714">
        <v>26</v>
      </c>
      <c r="Z3714">
        <v>26</v>
      </c>
      <c r="AA3714">
        <v>7</v>
      </c>
      <c r="AB3714">
        <v>7</v>
      </c>
      <c r="AC3714">
        <v>42</v>
      </c>
    </row>
    <row r="3715" spans="1:29">
      <c r="A3715">
        <v>4236</v>
      </c>
      <c r="B3715" t="s">
        <v>805</v>
      </c>
      <c r="C3715" t="s">
        <v>5397</v>
      </c>
      <c r="J3715" t="s">
        <v>1444</v>
      </c>
      <c r="K3715">
        <v>0</v>
      </c>
      <c r="N3715" t="b">
        <v>1</v>
      </c>
      <c r="O3715" t="b">
        <v>0</v>
      </c>
      <c r="P3715" t="b">
        <v>0</v>
      </c>
      <c r="Q3715">
        <v>8</v>
      </c>
      <c r="R3715">
        <v>8</v>
      </c>
      <c r="S3715">
        <v>1</v>
      </c>
      <c r="T3715">
        <v>2</v>
      </c>
      <c r="U3715" t="b">
        <v>1</v>
      </c>
      <c r="V3715" t="s">
        <v>1095</v>
      </c>
      <c r="W3715" t="s">
        <v>5272</v>
      </c>
      <c r="X3715" t="s">
        <v>14635</v>
      </c>
      <c r="Y3715">
        <v>27</v>
      </c>
      <c r="Z3715">
        <v>27</v>
      </c>
      <c r="AA3715">
        <v>7</v>
      </c>
      <c r="AB3715">
        <v>7</v>
      </c>
      <c r="AC3715">
        <v>42</v>
      </c>
    </row>
    <row r="3716" spans="1:29">
      <c r="A3716">
        <v>4237</v>
      </c>
      <c r="B3716" t="s">
        <v>805</v>
      </c>
      <c r="C3716" t="s">
        <v>5398</v>
      </c>
      <c r="J3716" t="s">
        <v>1444</v>
      </c>
      <c r="K3716">
        <v>0</v>
      </c>
      <c r="N3716" t="b">
        <v>1</v>
      </c>
      <c r="O3716" t="b">
        <v>0</v>
      </c>
      <c r="P3716" t="b">
        <v>0</v>
      </c>
      <c r="Q3716">
        <v>8</v>
      </c>
      <c r="R3716">
        <v>8</v>
      </c>
      <c r="S3716">
        <v>1</v>
      </c>
      <c r="T3716">
        <v>2</v>
      </c>
      <c r="U3716" t="b">
        <v>1</v>
      </c>
      <c r="V3716" t="s">
        <v>1095</v>
      </c>
      <c r="W3716" t="s">
        <v>5272</v>
      </c>
      <c r="X3716" t="s">
        <v>14730</v>
      </c>
      <c r="Y3716">
        <v>28</v>
      </c>
      <c r="Z3716">
        <v>28</v>
      </c>
      <c r="AA3716">
        <v>7</v>
      </c>
      <c r="AB3716">
        <v>7</v>
      </c>
      <c r="AC3716">
        <v>42</v>
      </c>
    </row>
    <row r="3717" spans="1:29">
      <c r="A3717">
        <v>4238</v>
      </c>
      <c r="B3717" t="s">
        <v>805</v>
      </c>
      <c r="C3717" t="s">
        <v>5399</v>
      </c>
      <c r="J3717" t="s">
        <v>1444</v>
      </c>
      <c r="K3717">
        <v>0</v>
      </c>
      <c r="N3717" t="b">
        <v>1</v>
      </c>
      <c r="O3717" t="b">
        <v>0</v>
      </c>
      <c r="P3717" t="b">
        <v>0</v>
      </c>
      <c r="Q3717">
        <v>8</v>
      </c>
      <c r="R3717">
        <v>8</v>
      </c>
      <c r="S3717">
        <v>1</v>
      </c>
      <c r="T3717">
        <v>2</v>
      </c>
      <c r="U3717" t="b">
        <v>1</v>
      </c>
      <c r="V3717" t="s">
        <v>1095</v>
      </c>
      <c r="W3717" t="s">
        <v>5272</v>
      </c>
      <c r="X3717" t="s">
        <v>14636</v>
      </c>
      <c r="Y3717">
        <v>29</v>
      </c>
      <c r="Z3717">
        <v>29</v>
      </c>
      <c r="AA3717">
        <v>7</v>
      </c>
      <c r="AB3717">
        <v>7</v>
      </c>
      <c r="AC3717">
        <v>42</v>
      </c>
    </row>
    <row r="3718" spans="1:29">
      <c r="A3718">
        <v>4239</v>
      </c>
      <c r="B3718" t="s">
        <v>805</v>
      </c>
      <c r="C3718" t="s">
        <v>5400</v>
      </c>
      <c r="J3718" t="s">
        <v>1444</v>
      </c>
      <c r="K3718">
        <v>0</v>
      </c>
      <c r="N3718" t="b">
        <v>1</v>
      </c>
      <c r="O3718" t="b">
        <v>0</v>
      </c>
      <c r="P3718" t="b">
        <v>0</v>
      </c>
      <c r="Q3718">
        <v>8</v>
      </c>
      <c r="R3718">
        <v>8</v>
      </c>
      <c r="S3718">
        <v>1</v>
      </c>
      <c r="T3718">
        <v>2</v>
      </c>
      <c r="U3718" t="b">
        <v>1</v>
      </c>
      <c r="V3718" t="s">
        <v>1095</v>
      </c>
      <c r="W3718" t="s">
        <v>5272</v>
      </c>
      <c r="X3718" t="s">
        <v>14637</v>
      </c>
      <c r="Y3718">
        <v>30</v>
      </c>
      <c r="Z3718">
        <v>30</v>
      </c>
      <c r="AA3718">
        <v>7</v>
      </c>
      <c r="AB3718">
        <v>7</v>
      </c>
      <c r="AC3718">
        <v>42</v>
      </c>
    </row>
    <row r="3719" spans="1:29">
      <c r="A3719">
        <v>4240</v>
      </c>
      <c r="B3719" t="s">
        <v>805</v>
      </c>
      <c r="C3719" t="s">
        <v>5401</v>
      </c>
      <c r="J3719" t="s">
        <v>1444</v>
      </c>
      <c r="K3719">
        <v>0</v>
      </c>
      <c r="N3719" t="b">
        <v>1</v>
      </c>
      <c r="O3719" t="b">
        <v>0</v>
      </c>
      <c r="P3719" t="b">
        <v>0</v>
      </c>
      <c r="Q3719">
        <v>8</v>
      </c>
      <c r="R3719">
        <v>8</v>
      </c>
      <c r="S3719">
        <v>1</v>
      </c>
      <c r="T3719">
        <v>2</v>
      </c>
      <c r="U3719" t="b">
        <v>1</v>
      </c>
      <c r="V3719" t="s">
        <v>1095</v>
      </c>
      <c r="W3719" t="s">
        <v>5272</v>
      </c>
      <c r="X3719" t="s">
        <v>14770</v>
      </c>
      <c r="Y3719">
        <v>31</v>
      </c>
      <c r="Z3719">
        <v>31</v>
      </c>
      <c r="AA3719">
        <v>7</v>
      </c>
      <c r="AB3719">
        <v>7</v>
      </c>
      <c r="AC3719">
        <v>42</v>
      </c>
    </row>
    <row r="3720" spans="1:29">
      <c r="A3720">
        <v>4241</v>
      </c>
      <c r="B3720" t="s">
        <v>805</v>
      </c>
      <c r="C3720" t="s">
        <v>5402</v>
      </c>
      <c r="J3720" t="s">
        <v>1444</v>
      </c>
      <c r="K3720">
        <v>0</v>
      </c>
      <c r="N3720" t="b">
        <v>1</v>
      </c>
      <c r="O3720" t="b">
        <v>0</v>
      </c>
      <c r="P3720" t="b">
        <v>0</v>
      </c>
      <c r="Q3720">
        <v>8</v>
      </c>
      <c r="R3720">
        <v>8</v>
      </c>
      <c r="S3720">
        <v>1</v>
      </c>
      <c r="T3720">
        <v>2</v>
      </c>
      <c r="U3720" t="b">
        <v>1</v>
      </c>
      <c r="V3720" t="s">
        <v>1095</v>
      </c>
      <c r="W3720" t="s">
        <v>5272</v>
      </c>
      <c r="X3720" t="s">
        <v>14771</v>
      </c>
      <c r="Y3720">
        <v>32</v>
      </c>
      <c r="Z3720">
        <v>32</v>
      </c>
      <c r="AA3720">
        <v>7</v>
      </c>
      <c r="AB3720">
        <v>7</v>
      </c>
      <c r="AC3720">
        <v>42</v>
      </c>
    </row>
    <row r="3721" spans="1:29">
      <c r="A3721">
        <v>4242</v>
      </c>
      <c r="B3721" t="s">
        <v>805</v>
      </c>
      <c r="C3721" t="s">
        <v>5403</v>
      </c>
      <c r="J3721" t="s">
        <v>1444</v>
      </c>
      <c r="K3721">
        <v>0</v>
      </c>
      <c r="N3721" t="b">
        <v>1</v>
      </c>
      <c r="O3721" t="b">
        <v>0</v>
      </c>
      <c r="P3721" t="b">
        <v>0</v>
      </c>
      <c r="Q3721">
        <v>8</v>
      </c>
      <c r="R3721">
        <v>8</v>
      </c>
      <c r="S3721">
        <v>1</v>
      </c>
      <c r="T3721">
        <v>2</v>
      </c>
      <c r="U3721" t="b">
        <v>1</v>
      </c>
      <c r="V3721" t="s">
        <v>1095</v>
      </c>
      <c r="W3721" t="s">
        <v>5272</v>
      </c>
      <c r="X3721" t="s">
        <v>14772</v>
      </c>
      <c r="Y3721">
        <v>33</v>
      </c>
      <c r="Z3721">
        <v>33</v>
      </c>
      <c r="AA3721">
        <v>7</v>
      </c>
      <c r="AB3721">
        <v>7</v>
      </c>
      <c r="AC3721">
        <v>42</v>
      </c>
    </row>
    <row r="3722" spans="1:29">
      <c r="A3722">
        <v>4243</v>
      </c>
      <c r="B3722" t="s">
        <v>805</v>
      </c>
      <c r="C3722" t="s">
        <v>5404</v>
      </c>
      <c r="J3722" t="s">
        <v>1444</v>
      </c>
      <c r="K3722">
        <v>0</v>
      </c>
      <c r="N3722" t="b">
        <v>1</v>
      </c>
      <c r="O3722" t="b">
        <v>0</v>
      </c>
      <c r="P3722" t="b">
        <v>0</v>
      </c>
      <c r="Q3722">
        <v>8</v>
      </c>
      <c r="R3722">
        <v>8</v>
      </c>
      <c r="S3722">
        <v>1</v>
      </c>
      <c r="T3722">
        <v>2</v>
      </c>
      <c r="U3722" t="b">
        <v>1</v>
      </c>
      <c r="V3722" t="s">
        <v>1095</v>
      </c>
      <c r="W3722" t="s">
        <v>5272</v>
      </c>
      <c r="X3722" t="s">
        <v>14775</v>
      </c>
      <c r="Y3722">
        <v>34</v>
      </c>
      <c r="Z3722">
        <v>34</v>
      </c>
      <c r="AA3722">
        <v>7</v>
      </c>
      <c r="AB3722">
        <v>7</v>
      </c>
      <c r="AC3722">
        <v>42</v>
      </c>
    </row>
    <row r="3723" spans="1:29">
      <c r="A3723">
        <v>4244</v>
      </c>
      <c r="B3723" t="s">
        <v>805</v>
      </c>
      <c r="C3723" t="s">
        <v>5405</v>
      </c>
      <c r="J3723" t="s">
        <v>1444</v>
      </c>
      <c r="K3723">
        <v>0</v>
      </c>
      <c r="N3723" t="b">
        <v>1</v>
      </c>
      <c r="O3723" t="b">
        <v>0</v>
      </c>
      <c r="P3723" t="b">
        <v>0</v>
      </c>
      <c r="Q3723">
        <v>8</v>
      </c>
      <c r="R3723">
        <v>8</v>
      </c>
      <c r="S3723">
        <v>1</v>
      </c>
      <c r="T3723">
        <v>2</v>
      </c>
      <c r="U3723" t="b">
        <v>1</v>
      </c>
      <c r="V3723" t="s">
        <v>1095</v>
      </c>
      <c r="W3723" t="s">
        <v>5272</v>
      </c>
      <c r="X3723" t="s">
        <v>14776</v>
      </c>
      <c r="Y3723">
        <v>35</v>
      </c>
      <c r="Z3723">
        <v>35</v>
      </c>
      <c r="AA3723">
        <v>7</v>
      </c>
      <c r="AB3723">
        <v>7</v>
      </c>
      <c r="AC3723">
        <v>42</v>
      </c>
    </row>
    <row r="3724" spans="1:29">
      <c r="A3724">
        <v>4245</v>
      </c>
      <c r="B3724" t="s">
        <v>805</v>
      </c>
      <c r="C3724" t="s">
        <v>5406</v>
      </c>
      <c r="J3724" t="s">
        <v>1444</v>
      </c>
      <c r="K3724">
        <v>0</v>
      </c>
      <c r="N3724" t="b">
        <v>1</v>
      </c>
      <c r="O3724" t="b">
        <v>0</v>
      </c>
      <c r="P3724" t="b">
        <v>0</v>
      </c>
      <c r="Q3724">
        <v>8</v>
      </c>
      <c r="R3724">
        <v>8</v>
      </c>
      <c r="S3724">
        <v>1</v>
      </c>
      <c r="T3724">
        <v>2</v>
      </c>
      <c r="U3724" t="b">
        <v>1</v>
      </c>
      <c r="V3724" t="s">
        <v>1095</v>
      </c>
      <c r="W3724" t="s">
        <v>5272</v>
      </c>
      <c r="X3724" t="s">
        <v>14777</v>
      </c>
      <c r="Y3724">
        <v>36</v>
      </c>
      <c r="Z3724">
        <v>36</v>
      </c>
      <c r="AA3724">
        <v>7</v>
      </c>
      <c r="AB3724">
        <v>7</v>
      </c>
      <c r="AC3724">
        <v>42</v>
      </c>
    </row>
    <row r="3725" spans="1:29">
      <c r="A3725">
        <v>4246</v>
      </c>
      <c r="B3725" t="s">
        <v>805</v>
      </c>
      <c r="C3725" t="s">
        <v>5407</v>
      </c>
      <c r="J3725" t="s">
        <v>1444</v>
      </c>
      <c r="K3725">
        <v>0</v>
      </c>
      <c r="N3725" t="b">
        <v>0</v>
      </c>
      <c r="O3725" t="b">
        <v>1</v>
      </c>
      <c r="P3725" t="b">
        <v>0</v>
      </c>
      <c r="Q3725">
        <v>8</v>
      </c>
      <c r="R3725">
        <v>8</v>
      </c>
      <c r="S3725">
        <v>1</v>
      </c>
      <c r="T3725">
        <v>2</v>
      </c>
      <c r="U3725" t="b">
        <v>1</v>
      </c>
      <c r="V3725" t="s">
        <v>1095</v>
      </c>
      <c r="W3725" t="s">
        <v>5272</v>
      </c>
      <c r="X3725" t="s">
        <v>14463</v>
      </c>
      <c r="Y3725">
        <v>15</v>
      </c>
      <c r="Z3725">
        <v>15</v>
      </c>
      <c r="AA3725">
        <v>8</v>
      </c>
      <c r="AB3725">
        <v>8</v>
      </c>
      <c r="AC3725">
        <v>42</v>
      </c>
    </row>
    <row r="3726" spans="1:29">
      <c r="A3726">
        <v>4247</v>
      </c>
      <c r="B3726" t="s">
        <v>805</v>
      </c>
      <c r="C3726" t="s">
        <v>5408</v>
      </c>
      <c r="J3726" t="s">
        <v>1444</v>
      </c>
      <c r="K3726">
        <v>0</v>
      </c>
      <c r="N3726" t="b">
        <v>0</v>
      </c>
      <c r="O3726" t="b">
        <v>1</v>
      </c>
      <c r="P3726" t="b">
        <v>0</v>
      </c>
      <c r="Q3726">
        <v>8</v>
      </c>
      <c r="R3726">
        <v>8</v>
      </c>
      <c r="S3726">
        <v>1</v>
      </c>
      <c r="T3726">
        <v>2</v>
      </c>
      <c r="U3726" t="b">
        <v>1</v>
      </c>
      <c r="V3726" t="s">
        <v>1095</v>
      </c>
      <c r="W3726" t="s">
        <v>5272</v>
      </c>
      <c r="X3726" t="s">
        <v>14719</v>
      </c>
      <c r="Y3726">
        <v>16</v>
      </c>
      <c r="Z3726">
        <v>16</v>
      </c>
      <c r="AA3726">
        <v>8</v>
      </c>
      <c r="AB3726">
        <v>8</v>
      </c>
      <c r="AC3726">
        <v>42</v>
      </c>
    </row>
    <row r="3727" spans="1:29">
      <c r="A3727">
        <v>4248</v>
      </c>
      <c r="B3727" t="s">
        <v>805</v>
      </c>
      <c r="C3727" t="s">
        <v>5409</v>
      </c>
      <c r="J3727" t="s">
        <v>1444</v>
      </c>
      <c r="K3727">
        <v>0</v>
      </c>
      <c r="N3727" t="b">
        <v>0</v>
      </c>
      <c r="O3727" t="b">
        <v>1</v>
      </c>
      <c r="P3727" t="b">
        <v>0</v>
      </c>
      <c r="Q3727">
        <v>8</v>
      </c>
      <c r="R3727">
        <v>8</v>
      </c>
      <c r="S3727">
        <v>1</v>
      </c>
      <c r="T3727">
        <v>2</v>
      </c>
      <c r="U3727" t="b">
        <v>1</v>
      </c>
      <c r="V3727" t="s">
        <v>1095</v>
      </c>
      <c r="W3727" t="s">
        <v>5272</v>
      </c>
      <c r="X3727" t="s">
        <v>14442</v>
      </c>
      <c r="Y3727">
        <v>17</v>
      </c>
      <c r="Z3727">
        <v>17</v>
      </c>
      <c r="AA3727">
        <v>8</v>
      </c>
      <c r="AB3727">
        <v>8</v>
      </c>
      <c r="AC3727">
        <v>42</v>
      </c>
    </row>
    <row r="3728" spans="1:29">
      <c r="A3728">
        <v>4249</v>
      </c>
      <c r="B3728" t="s">
        <v>805</v>
      </c>
      <c r="C3728" t="s">
        <v>5410</v>
      </c>
      <c r="J3728" t="s">
        <v>1444</v>
      </c>
      <c r="K3728">
        <v>0</v>
      </c>
      <c r="N3728" t="b">
        <v>0</v>
      </c>
      <c r="O3728" t="b">
        <v>1</v>
      </c>
      <c r="P3728" t="b">
        <v>0</v>
      </c>
      <c r="Q3728">
        <v>8</v>
      </c>
      <c r="R3728">
        <v>8</v>
      </c>
      <c r="S3728">
        <v>1</v>
      </c>
      <c r="T3728">
        <v>2</v>
      </c>
      <c r="U3728" t="b">
        <v>1</v>
      </c>
      <c r="V3728" t="s">
        <v>1095</v>
      </c>
      <c r="W3728" t="s">
        <v>5272</v>
      </c>
      <c r="X3728" t="s">
        <v>14720</v>
      </c>
      <c r="Y3728">
        <v>18</v>
      </c>
      <c r="Z3728">
        <v>18</v>
      </c>
      <c r="AA3728">
        <v>8</v>
      </c>
      <c r="AB3728">
        <v>8</v>
      </c>
      <c r="AC3728">
        <v>42</v>
      </c>
    </row>
    <row r="3729" spans="1:29">
      <c r="A3729">
        <v>4250</v>
      </c>
      <c r="B3729" t="s">
        <v>805</v>
      </c>
      <c r="C3729" t="s">
        <v>5411</v>
      </c>
      <c r="J3729" t="s">
        <v>1444</v>
      </c>
      <c r="K3729">
        <v>0</v>
      </c>
      <c r="N3729" t="b">
        <v>0</v>
      </c>
      <c r="O3729" t="b">
        <v>1</v>
      </c>
      <c r="P3729" t="b">
        <v>0</v>
      </c>
      <c r="Q3729">
        <v>8</v>
      </c>
      <c r="R3729">
        <v>8</v>
      </c>
      <c r="S3729">
        <v>1</v>
      </c>
      <c r="T3729">
        <v>2</v>
      </c>
      <c r="U3729" t="b">
        <v>1</v>
      </c>
      <c r="V3729" t="s">
        <v>1095</v>
      </c>
      <c r="W3729" t="s">
        <v>5272</v>
      </c>
      <c r="X3729" t="s">
        <v>14488</v>
      </c>
      <c r="Y3729">
        <v>19</v>
      </c>
      <c r="Z3729">
        <v>19</v>
      </c>
      <c r="AA3729">
        <v>8</v>
      </c>
      <c r="AB3729">
        <v>8</v>
      </c>
      <c r="AC3729">
        <v>42</v>
      </c>
    </row>
    <row r="3730" spans="1:29">
      <c r="A3730">
        <v>4251</v>
      </c>
      <c r="B3730" t="s">
        <v>805</v>
      </c>
      <c r="C3730" t="s">
        <v>5412</v>
      </c>
      <c r="J3730" t="s">
        <v>1444</v>
      </c>
      <c r="K3730">
        <v>0</v>
      </c>
      <c r="N3730" t="b">
        <v>0</v>
      </c>
      <c r="O3730" t="b">
        <v>1</v>
      </c>
      <c r="P3730" t="b">
        <v>0</v>
      </c>
      <c r="Q3730">
        <v>8</v>
      </c>
      <c r="R3730">
        <v>8</v>
      </c>
      <c r="S3730">
        <v>1</v>
      </c>
      <c r="T3730">
        <v>2</v>
      </c>
      <c r="U3730" t="b">
        <v>1</v>
      </c>
      <c r="V3730" t="s">
        <v>1095</v>
      </c>
      <c r="W3730" t="s">
        <v>5272</v>
      </c>
      <c r="X3730" t="s">
        <v>14638</v>
      </c>
      <c r="Y3730">
        <v>20</v>
      </c>
      <c r="Z3730">
        <v>20</v>
      </c>
      <c r="AA3730">
        <v>8</v>
      </c>
      <c r="AB3730">
        <v>8</v>
      </c>
      <c r="AC3730">
        <v>42</v>
      </c>
    </row>
    <row r="3731" spans="1:29">
      <c r="A3731">
        <v>4252</v>
      </c>
      <c r="B3731" t="s">
        <v>805</v>
      </c>
      <c r="C3731" t="s">
        <v>5413</v>
      </c>
      <c r="J3731" t="s">
        <v>1444</v>
      </c>
      <c r="K3731">
        <v>0</v>
      </c>
      <c r="N3731" t="b">
        <v>0</v>
      </c>
      <c r="O3731" t="b">
        <v>1</v>
      </c>
      <c r="P3731" t="b">
        <v>0</v>
      </c>
      <c r="Q3731">
        <v>8</v>
      </c>
      <c r="R3731">
        <v>8</v>
      </c>
      <c r="S3731">
        <v>1</v>
      </c>
      <c r="T3731">
        <v>2</v>
      </c>
      <c r="U3731" t="b">
        <v>1</v>
      </c>
      <c r="V3731" t="s">
        <v>1095</v>
      </c>
      <c r="W3731" t="s">
        <v>5272</v>
      </c>
      <c r="X3731" t="s">
        <v>14639</v>
      </c>
      <c r="Y3731">
        <v>21</v>
      </c>
      <c r="Z3731">
        <v>21</v>
      </c>
      <c r="AA3731">
        <v>8</v>
      </c>
      <c r="AB3731">
        <v>8</v>
      </c>
      <c r="AC3731">
        <v>42</v>
      </c>
    </row>
    <row r="3732" spans="1:29">
      <c r="A3732">
        <v>4253</v>
      </c>
      <c r="B3732" t="s">
        <v>805</v>
      </c>
      <c r="C3732" t="s">
        <v>5414</v>
      </c>
      <c r="J3732" t="s">
        <v>1444</v>
      </c>
      <c r="K3732">
        <v>0</v>
      </c>
      <c r="N3732" t="b">
        <v>0</v>
      </c>
      <c r="O3732" t="b">
        <v>1</v>
      </c>
      <c r="P3732" t="b">
        <v>0</v>
      </c>
      <c r="Q3732">
        <v>8</v>
      </c>
      <c r="R3732">
        <v>8</v>
      </c>
      <c r="S3732">
        <v>1</v>
      </c>
      <c r="T3732">
        <v>2</v>
      </c>
      <c r="U3732" t="b">
        <v>1</v>
      </c>
      <c r="V3732" t="s">
        <v>1095</v>
      </c>
      <c r="W3732" t="s">
        <v>5272</v>
      </c>
      <c r="X3732" t="s">
        <v>14441</v>
      </c>
      <c r="Y3732">
        <v>22</v>
      </c>
      <c r="Z3732">
        <v>22</v>
      </c>
      <c r="AA3732">
        <v>8</v>
      </c>
      <c r="AB3732">
        <v>8</v>
      </c>
      <c r="AC3732">
        <v>42</v>
      </c>
    </row>
    <row r="3733" spans="1:29">
      <c r="A3733">
        <v>4254</v>
      </c>
      <c r="B3733" t="s">
        <v>805</v>
      </c>
      <c r="C3733" t="s">
        <v>5415</v>
      </c>
      <c r="J3733" t="s">
        <v>1444</v>
      </c>
      <c r="K3733">
        <v>0</v>
      </c>
      <c r="N3733" t="b">
        <v>0</v>
      </c>
      <c r="O3733" t="b">
        <v>1</v>
      </c>
      <c r="P3733" t="b">
        <v>0</v>
      </c>
      <c r="Q3733">
        <v>8</v>
      </c>
      <c r="R3733">
        <v>8</v>
      </c>
      <c r="S3733">
        <v>1</v>
      </c>
      <c r="T3733">
        <v>2</v>
      </c>
      <c r="U3733" t="b">
        <v>1</v>
      </c>
      <c r="V3733" t="s">
        <v>1095</v>
      </c>
      <c r="W3733" t="s">
        <v>5272</v>
      </c>
      <c r="X3733" t="s">
        <v>14721</v>
      </c>
      <c r="Y3733">
        <v>23</v>
      </c>
      <c r="Z3733">
        <v>23</v>
      </c>
      <c r="AA3733">
        <v>8</v>
      </c>
      <c r="AB3733">
        <v>8</v>
      </c>
      <c r="AC3733">
        <v>42</v>
      </c>
    </row>
    <row r="3734" spans="1:29">
      <c r="A3734">
        <v>4255</v>
      </c>
      <c r="B3734" t="s">
        <v>805</v>
      </c>
      <c r="C3734" t="s">
        <v>5416</v>
      </c>
      <c r="J3734" t="s">
        <v>1444</v>
      </c>
      <c r="K3734">
        <v>0</v>
      </c>
      <c r="N3734" t="b">
        <v>0</v>
      </c>
      <c r="O3734" t="b">
        <v>1</v>
      </c>
      <c r="P3734" t="b">
        <v>0</v>
      </c>
      <c r="Q3734">
        <v>8</v>
      </c>
      <c r="R3734">
        <v>8</v>
      </c>
      <c r="S3734">
        <v>1</v>
      </c>
      <c r="T3734">
        <v>2</v>
      </c>
      <c r="U3734" t="b">
        <v>1</v>
      </c>
      <c r="V3734" t="s">
        <v>1095</v>
      </c>
      <c r="W3734" t="s">
        <v>5272</v>
      </c>
      <c r="X3734" t="s">
        <v>14446</v>
      </c>
      <c r="Y3734">
        <v>24</v>
      </c>
      <c r="Z3734">
        <v>24</v>
      </c>
      <c r="AA3734">
        <v>8</v>
      </c>
      <c r="AB3734">
        <v>8</v>
      </c>
      <c r="AC3734">
        <v>42</v>
      </c>
    </row>
    <row r="3735" spans="1:29">
      <c r="A3735">
        <v>4256</v>
      </c>
      <c r="B3735" t="s">
        <v>805</v>
      </c>
      <c r="C3735" t="s">
        <v>5417</v>
      </c>
      <c r="J3735" t="s">
        <v>1444</v>
      </c>
      <c r="K3735">
        <v>0</v>
      </c>
      <c r="N3735" t="b">
        <v>0</v>
      </c>
      <c r="O3735" t="b">
        <v>1</v>
      </c>
      <c r="P3735" t="b">
        <v>0</v>
      </c>
      <c r="Q3735">
        <v>8</v>
      </c>
      <c r="R3735">
        <v>8</v>
      </c>
      <c r="S3735">
        <v>1</v>
      </c>
      <c r="T3735">
        <v>2</v>
      </c>
      <c r="U3735" t="b">
        <v>1</v>
      </c>
      <c r="V3735" t="s">
        <v>1095</v>
      </c>
      <c r="W3735" t="s">
        <v>5272</v>
      </c>
      <c r="X3735" t="s">
        <v>14640</v>
      </c>
      <c r="Y3735">
        <v>25</v>
      </c>
      <c r="Z3735">
        <v>25</v>
      </c>
      <c r="AA3735">
        <v>8</v>
      </c>
      <c r="AB3735">
        <v>8</v>
      </c>
      <c r="AC3735">
        <v>42</v>
      </c>
    </row>
    <row r="3736" spans="1:29">
      <c r="A3736">
        <v>4257</v>
      </c>
      <c r="B3736" t="s">
        <v>805</v>
      </c>
      <c r="C3736" t="s">
        <v>5418</v>
      </c>
      <c r="J3736" t="s">
        <v>1444</v>
      </c>
      <c r="K3736">
        <v>0</v>
      </c>
      <c r="N3736" t="b">
        <v>0</v>
      </c>
      <c r="O3736" t="b">
        <v>1</v>
      </c>
      <c r="P3736" t="b">
        <v>0</v>
      </c>
      <c r="Q3736">
        <v>8</v>
      </c>
      <c r="R3736">
        <v>8</v>
      </c>
      <c r="S3736">
        <v>1</v>
      </c>
      <c r="T3736">
        <v>2</v>
      </c>
      <c r="U3736" t="b">
        <v>1</v>
      </c>
      <c r="V3736" t="s">
        <v>1095</v>
      </c>
      <c r="W3736" t="s">
        <v>5272</v>
      </c>
      <c r="X3736" t="s">
        <v>14722</v>
      </c>
      <c r="Y3736">
        <v>26</v>
      </c>
      <c r="Z3736">
        <v>26</v>
      </c>
      <c r="AA3736">
        <v>8</v>
      </c>
      <c r="AB3736">
        <v>8</v>
      </c>
      <c r="AC3736">
        <v>42</v>
      </c>
    </row>
    <row r="3737" spans="1:29">
      <c r="A3737">
        <v>4258</v>
      </c>
      <c r="B3737" t="s">
        <v>805</v>
      </c>
      <c r="C3737" t="s">
        <v>5419</v>
      </c>
      <c r="J3737" t="s">
        <v>1444</v>
      </c>
      <c r="K3737">
        <v>0</v>
      </c>
      <c r="N3737" t="b">
        <v>0</v>
      </c>
      <c r="O3737" t="b">
        <v>1</v>
      </c>
      <c r="P3737" t="b">
        <v>0</v>
      </c>
      <c r="Q3737">
        <v>8</v>
      </c>
      <c r="R3737">
        <v>8</v>
      </c>
      <c r="S3737">
        <v>1</v>
      </c>
      <c r="T3737">
        <v>2</v>
      </c>
      <c r="U3737" t="b">
        <v>1</v>
      </c>
      <c r="V3737" t="s">
        <v>1095</v>
      </c>
      <c r="W3737" t="s">
        <v>5272</v>
      </c>
      <c r="X3737" t="s">
        <v>14641</v>
      </c>
      <c r="Y3737">
        <v>27</v>
      </c>
      <c r="Z3737">
        <v>27</v>
      </c>
      <c r="AA3737">
        <v>8</v>
      </c>
      <c r="AB3737">
        <v>8</v>
      </c>
      <c r="AC3737">
        <v>42</v>
      </c>
    </row>
    <row r="3738" spans="1:29">
      <c r="A3738">
        <v>4259</v>
      </c>
      <c r="B3738" t="s">
        <v>805</v>
      </c>
      <c r="C3738" t="s">
        <v>5420</v>
      </c>
      <c r="J3738" t="s">
        <v>1444</v>
      </c>
      <c r="K3738">
        <v>0</v>
      </c>
      <c r="N3738" t="b">
        <v>0</v>
      </c>
      <c r="O3738" t="b">
        <v>1</v>
      </c>
      <c r="P3738" t="b">
        <v>0</v>
      </c>
      <c r="Q3738">
        <v>8</v>
      </c>
      <c r="R3738">
        <v>8</v>
      </c>
      <c r="S3738">
        <v>1</v>
      </c>
      <c r="T3738">
        <v>2</v>
      </c>
      <c r="U3738" t="b">
        <v>1</v>
      </c>
      <c r="V3738" t="s">
        <v>1095</v>
      </c>
      <c r="W3738" t="s">
        <v>5272</v>
      </c>
      <c r="X3738" t="s">
        <v>14731</v>
      </c>
      <c r="Y3738">
        <v>28</v>
      </c>
      <c r="Z3738">
        <v>28</v>
      </c>
      <c r="AA3738">
        <v>8</v>
      </c>
      <c r="AB3738">
        <v>8</v>
      </c>
      <c r="AC3738">
        <v>42</v>
      </c>
    </row>
    <row r="3739" spans="1:29">
      <c r="A3739">
        <v>4260</v>
      </c>
      <c r="B3739" t="s">
        <v>805</v>
      </c>
      <c r="C3739" t="s">
        <v>5421</v>
      </c>
      <c r="J3739" t="s">
        <v>1444</v>
      </c>
      <c r="K3739">
        <v>0</v>
      </c>
      <c r="N3739" t="b">
        <v>0</v>
      </c>
      <c r="O3739" t="b">
        <v>1</v>
      </c>
      <c r="P3739" t="b">
        <v>0</v>
      </c>
      <c r="Q3739">
        <v>8</v>
      </c>
      <c r="R3739">
        <v>8</v>
      </c>
      <c r="S3739">
        <v>1</v>
      </c>
      <c r="T3739">
        <v>2</v>
      </c>
      <c r="U3739" t="b">
        <v>1</v>
      </c>
      <c r="V3739" t="s">
        <v>1095</v>
      </c>
      <c r="W3739" t="s">
        <v>5272</v>
      </c>
      <c r="X3739" t="s">
        <v>14642</v>
      </c>
      <c r="Y3739">
        <v>29</v>
      </c>
      <c r="Z3739">
        <v>29</v>
      </c>
      <c r="AA3739">
        <v>8</v>
      </c>
      <c r="AB3739">
        <v>8</v>
      </c>
      <c r="AC3739">
        <v>42</v>
      </c>
    </row>
    <row r="3740" spans="1:29">
      <c r="A3740">
        <v>4261</v>
      </c>
      <c r="B3740" t="s">
        <v>805</v>
      </c>
      <c r="C3740" t="s">
        <v>5422</v>
      </c>
      <c r="J3740" t="s">
        <v>1444</v>
      </c>
      <c r="K3740">
        <v>0</v>
      </c>
      <c r="N3740" t="b">
        <v>0</v>
      </c>
      <c r="O3740" t="b">
        <v>1</v>
      </c>
      <c r="P3740" t="b">
        <v>0</v>
      </c>
      <c r="Q3740">
        <v>8</v>
      </c>
      <c r="R3740">
        <v>8</v>
      </c>
      <c r="S3740">
        <v>1</v>
      </c>
      <c r="T3740">
        <v>2</v>
      </c>
      <c r="U3740" t="b">
        <v>1</v>
      </c>
      <c r="V3740" t="s">
        <v>1095</v>
      </c>
      <c r="W3740" t="s">
        <v>5272</v>
      </c>
      <c r="X3740" t="s">
        <v>14643</v>
      </c>
      <c r="Y3740">
        <v>30</v>
      </c>
      <c r="Z3740">
        <v>30</v>
      </c>
      <c r="AA3740">
        <v>8</v>
      </c>
      <c r="AB3740">
        <v>8</v>
      </c>
      <c r="AC3740">
        <v>42</v>
      </c>
    </row>
    <row r="3741" spans="1:29">
      <c r="A3741">
        <v>4262</v>
      </c>
      <c r="B3741" t="s">
        <v>805</v>
      </c>
      <c r="C3741" t="s">
        <v>5423</v>
      </c>
      <c r="J3741" t="s">
        <v>1444</v>
      </c>
      <c r="K3741">
        <v>0</v>
      </c>
      <c r="N3741" t="b">
        <v>0</v>
      </c>
      <c r="O3741" t="b">
        <v>1</v>
      </c>
      <c r="P3741" t="b">
        <v>0</v>
      </c>
      <c r="Q3741">
        <v>8</v>
      </c>
      <c r="R3741">
        <v>8</v>
      </c>
      <c r="S3741">
        <v>1</v>
      </c>
      <c r="T3741">
        <v>2</v>
      </c>
      <c r="U3741" t="b">
        <v>1</v>
      </c>
      <c r="V3741" t="s">
        <v>1095</v>
      </c>
      <c r="W3741" t="s">
        <v>5272</v>
      </c>
      <c r="X3741" t="s">
        <v>14778</v>
      </c>
      <c r="Y3741">
        <v>31</v>
      </c>
      <c r="Z3741">
        <v>31</v>
      </c>
      <c r="AA3741">
        <v>8</v>
      </c>
      <c r="AB3741">
        <v>8</v>
      </c>
      <c r="AC3741">
        <v>42</v>
      </c>
    </row>
    <row r="3742" spans="1:29">
      <c r="A3742">
        <v>4263</v>
      </c>
      <c r="B3742" t="s">
        <v>805</v>
      </c>
      <c r="C3742" t="s">
        <v>5424</v>
      </c>
      <c r="J3742" t="s">
        <v>1444</v>
      </c>
      <c r="K3742">
        <v>0</v>
      </c>
      <c r="N3742" t="b">
        <v>0</v>
      </c>
      <c r="O3742" t="b">
        <v>1</v>
      </c>
      <c r="P3742" t="b">
        <v>0</v>
      </c>
      <c r="Q3742">
        <v>8</v>
      </c>
      <c r="R3742">
        <v>8</v>
      </c>
      <c r="S3742">
        <v>1</v>
      </c>
      <c r="T3742">
        <v>2</v>
      </c>
      <c r="U3742" t="b">
        <v>1</v>
      </c>
      <c r="V3742" t="s">
        <v>1095</v>
      </c>
      <c r="W3742" t="s">
        <v>5272</v>
      </c>
      <c r="X3742" t="s">
        <v>14779</v>
      </c>
      <c r="Y3742">
        <v>32</v>
      </c>
      <c r="Z3742">
        <v>32</v>
      </c>
      <c r="AA3742">
        <v>8</v>
      </c>
      <c r="AB3742">
        <v>8</v>
      </c>
      <c r="AC3742">
        <v>42</v>
      </c>
    </row>
    <row r="3743" spans="1:29">
      <c r="A3743">
        <v>4264</v>
      </c>
      <c r="B3743" t="s">
        <v>805</v>
      </c>
      <c r="C3743" t="s">
        <v>5425</v>
      </c>
      <c r="J3743" t="s">
        <v>1444</v>
      </c>
      <c r="K3743">
        <v>0</v>
      </c>
      <c r="N3743" t="b">
        <v>0</v>
      </c>
      <c r="O3743" t="b">
        <v>1</v>
      </c>
      <c r="P3743" t="b">
        <v>0</v>
      </c>
      <c r="Q3743">
        <v>8</v>
      </c>
      <c r="R3743">
        <v>8</v>
      </c>
      <c r="S3743">
        <v>1</v>
      </c>
      <c r="T3743">
        <v>2</v>
      </c>
      <c r="U3743" t="b">
        <v>1</v>
      </c>
      <c r="V3743" t="s">
        <v>1095</v>
      </c>
      <c r="W3743" t="s">
        <v>5272</v>
      </c>
      <c r="X3743" t="s">
        <v>14773</v>
      </c>
      <c r="Y3743">
        <v>33</v>
      </c>
      <c r="Z3743">
        <v>33</v>
      </c>
      <c r="AA3743">
        <v>8</v>
      </c>
      <c r="AB3743">
        <v>8</v>
      </c>
      <c r="AC3743">
        <v>42</v>
      </c>
    </row>
    <row r="3744" spans="1:29">
      <c r="A3744">
        <v>4265</v>
      </c>
      <c r="B3744" t="s">
        <v>805</v>
      </c>
      <c r="C3744" t="s">
        <v>5426</v>
      </c>
      <c r="J3744" t="s">
        <v>1444</v>
      </c>
      <c r="K3744">
        <v>0</v>
      </c>
      <c r="N3744" t="b">
        <v>0</v>
      </c>
      <c r="O3744" t="b">
        <v>1</v>
      </c>
      <c r="P3744" t="b">
        <v>0</v>
      </c>
      <c r="Q3744">
        <v>8</v>
      </c>
      <c r="R3744">
        <v>8</v>
      </c>
      <c r="S3744">
        <v>1</v>
      </c>
      <c r="T3744">
        <v>2</v>
      </c>
      <c r="U3744" t="b">
        <v>1</v>
      </c>
      <c r="V3744" t="s">
        <v>1095</v>
      </c>
      <c r="W3744" t="s">
        <v>5272</v>
      </c>
      <c r="X3744" t="s">
        <v>14780</v>
      </c>
      <c r="Y3744">
        <v>34</v>
      </c>
      <c r="Z3744">
        <v>34</v>
      </c>
      <c r="AA3744">
        <v>8</v>
      </c>
      <c r="AB3744">
        <v>8</v>
      </c>
      <c r="AC3744">
        <v>42</v>
      </c>
    </row>
    <row r="3745" spans="1:29">
      <c r="A3745">
        <v>4266</v>
      </c>
      <c r="B3745" t="s">
        <v>805</v>
      </c>
      <c r="C3745" t="s">
        <v>5427</v>
      </c>
      <c r="J3745" t="s">
        <v>1444</v>
      </c>
      <c r="K3745">
        <v>0</v>
      </c>
      <c r="N3745" t="b">
        <v>0</v>
      </c>
      <c r="O3745" t="b">
        <v>1</v>
      </c>
      <c r="P3745" t="b">
        <v>0</v>
      </c>
      <c r="Q3745">
        <v>8</v>
      </c>
      <c r="R3745">
        <v>8</v>
      </c>
      <c r="S3745">
        <v>1</v>
      </c>
      <c r="T3745">
        <v>2</v>
      </c>
      <c r="U3745" t="b">
        <v>1</v>
      </c>
      <c r="V3745" t="s">
        <v>1095</v>
      </c>
      <c r="W3745" t="s">
        <v>5272</v>
      </c>
      <c r="X3745" t="s">
        <v>14781</v>
      </c>
      <c r="Y3745">
        <v>35</v>
      </c>
      <c r="Z3745">
        <v>35</v>
      </c>
      <c r="AA3745">
        <v>8</v>
      </c>
      <c r="AB3745">
        <v>8</v>
      </c>
      <c r="AC3745">
        <v>42</v>
      </c>
    </row>
    <row r="3746" spans="1:29">
      <c r="A3746">
        <v>4267</v>
      </c>
      <c r="B3746" t="s">
        <v>805</v>
      </c>
      <c r="C3746" t="s">
        <v>5428</v>
      </c>
      <c r="J3746" t="s">
        <v>1444</v>
      </c>
      <c r="K3746">
        <v>0</v>
      </c>
      <c r="N3746" t="b">
        <v>0</v>
      </c>
      <c r="O3746" t="b">
        <v>1</v>
      </c>
      <c r="P3746" t="b">
        <v>0</v>
      </c>
      <c r="Q3746">
        <v>8</v>
      </c>
      <c r="R3746">
        <v>8</v>
      </c>
      <c r="S3746">
        <v>1</v>
      </c>
      <c r="T3746">
        <v>2</v>
      </c>
      <c r="U3746" t="b">
        <v>1</v>
      </c>
      <c r="V3746" t="s">
        <v>1095</v>
      </c>
      <c r="W3746" t="s">
        <v>5272</v>
      </c>
      <c r="X3746" t="s">
        <v>14782</v>
      </c>
      <c r="Y3746">
        <v>36</v>
      </c>
      <c r="Z3746">
        <v>36</v>
      </c>
      <c r="AA3746">
        <v>8</v>
      </c>
      <c r="AB3746">
        <v>8</v>
      </c>
      <c r="AC3746">
        <v>42</v>
      </c>
    </row>
    <row r="3747" spans="1:29">
      <c r="A3747">
        <v>4268</v>
      </c>
      <c r="B3747" t="s">
        <v>805</v>
      </c>
      <c r="C3747" t="s">
        <v>5429</v>
      </c>
      <c r="J3747" t="s">
        <v>1444</v>
      </c>
      <c r="K3747">
        <v>0</v>
      </c>
      <c r="N3747" t="b">
        <v>0</v>
      </c>
      <c r="O3747" t="b">
        <v>1</v>
      </c>
      <c r="P3747" t="b">
        <v>0</v>
      </c>
      <c r="Q3747">
        <v>8</v>
      </c>
      <c r="R3747">
        <v>1</v>
      </c>
      <c r="S3747">
        <v>1</v>
      </c>
      <c r="T3747">
        <v>2</v>
      </c>
      <c r="U3747" t="b">
        <v>1</v>
      </c>
      <c r="V3747" t="s">
        <v>1095</v>
      </c>
      <c r="W3747" t="s">
        <v>5272</v>
      </c>
      <c r="X3747" t="s">
        <v>15404</v>
      </c>
      <c r="Y3747">
        <v>37</v>
      </c>
      <c r="Z3747">
        <v>37</v>
      </c>
      <c r="AA3747">
        <v>4</v>
      </c>
      <c r="AB3747">
        <v>4</v>
      </c>
      <c r="AC3747">
        <v>42</v>
      </c>
    </row>
    <row r="3748" spans="1:29">
      <c r="A3748">
        <v>4269</v>
      </c>
      <c r="B3748" t="s">
        <v>805</v>
      </c>
      <c r="C3748" t="s">
        <v>5430</v>
      </c>
      <c r="J3748" t="s">
        <v>1444</v>
      </c>
      <c r="K3748">
        <v>0</v>
      </c>
      <c r="N3748" t="b">
        <v>0</v>
      </c>
      <c r="O3748" t="b">
        <v>1</v>
      </c>
      <c r="P3748" t="b">
        <v>0</v>
      </c>
      <c r="Q3748">
        <v>8</v>
      </c>
      <c r="R3748">
        <v>1</v>
      </c>
      <c r="S3748">
        <v>1</v>
      </c>
      <c r="T3748">
        <v>2</v>
      </c>
      <c r="U3748" t="b">
        <v>1</v>
      </c>
      <c r="V3748" t="s">
        <v>1095</v>
      </c>
      <c r="W3748" t="s">
        <v>5272</v>
      </c>
      <c r="X3748" t="s">
        <v>15635</v>
      </c>
      <c r="Y3748">
        <v>37</v>
      </c>
      <c r="Z3748">
        <v>37</v>
      </c>
      <c r="AA3748">
        <v>5</v>
      </c>
      <c r="AB3748">
        <v>5</v>
      </c>
      <c r="AC3748">
        <v>42</v>
      </c>
    </row>
    <row r="3749" spans="1:29">
      <c r="A3749">
        <v>4270</v>
      </c>
      <c r="B3749" t="s">
        <v>805</v>
      </c>
      <c r="C3749" t="s">
        <v>5431</v>
      </c>
      <c r="J3749" t="s">
        <v>1444</v>
      </c>
      <c r="K3749">
        <v>0</v>
      </c>
      <c r="N3749" t="b">
        <v>0</v>
      </c>
      <c r="O3749" t="b">
        <v>1</v>
      </c>
      <c r="P3749" t="b">
        <v>0</v>
      </c>
      <c r="Q3749">
        <v>8</v>
      </c>
      <c r="R3749">
        <v>1</v>
      </c>
      <c r="S3749">
        <v>1</v>
      </c>
      <c r="T3749">
        <v>2</v>
      </c>
      <c r="U3749" t="b">
        <v>1</v>
      </c>
      <c r="V3749" t="s">
        <v>1095</v>
      </c>
      <c r="W3749" t="s">
        <v>5272</v>
      </c>
      <c r="X3749" t="s">
        <v>14614</v>
      </c>
      <c r="Y3749">
        <v>37</v>
      </c>
      <c r="Z3749">
        <v>37</v>
      </c>
      <c r="AA3749">
        <v>6</v>
      </c>
      <c r="AB3749">
        <v>6</v>
      </c>
      <c r="AC3749">
        <v>42</v>
      </c>
    </row>
    <row r="3750" spans="1:29">
      <c r="A3750">
        <v>4271</v>
      </c>
      <c r="B3750" t="s">
        <v>805</v>
      </c>
      <c r="C3750" t="s">
        <v>5432</v>
      </c>
      <c r="J3750" t="s">
        <v>1444</v>
      </c>
      <c r="K3750">
        <v>0</v>
      </c>
      <c r="N3750" t="b">
        <v>0</v>
      </c>
      <c r="O3750" t="b">
        <v>1</v>
      </c>
      <c r="P3750" t="b">
        <v>0</v>
      </c>
      <c r="Q3750">
        <v>8</v>
      </c>
      <c r="R3750">
        <v>1</v>
      </c>
      <c r="S3750">
        <v>1</v>
      </c>
      <c r="T3750">
        <v>2</v>
      </c>
      <c r="U3750" t="b">
        <v>1</v>
      </c>
      <c r="V3750" t="s">
        <v>1095</v>
      </c>
      <c r="W3750" t="s">
        <v>5272</v>
      </c>
      <c r="X3750" t="s">
        <v>14664</v>
      </c>
      <c r="Y3750">
        <v>37</v>
      </c>
      <c r="Z3750">
        <v>37</v>
      </c>
      <c r="AA3750">
        <v>7</v>
      </c>
      <c r="AB3750">
        <v>7</v>
      </c>
      <c r="AC3750">
        <v>42</v>
      </c>
    </row>
    <row r="3751" spans="1:29">
      <c r="A3751">
        <v>4272</v>
      </c>
      <c r="B3751" t="s">
        <v>805</v>
      </c>
      <c r="C3751" t="s">
        <v>5433</v>
      </c>
      <c r="J3751" t="s">
        <v>1444</v>
      </c>
      <c r="K3751">
        <v>0</v>
      </c>
      <c r="N3751" t="b">
        <v>0</v>
      </c>
      <c r="O3751" t="b">
        <v>1</v>
      </c>
      <c r="P3751" t="b">
        <v>0</v>
      </c>
      <c r="Q3751">
        <v>8</v>
      </c>
      <c r="R3751">
        <v>1</v>
      </c>
      <c r="S3751">
        <v>1</v>
      </c>
      <c r="T3751">
        <v>2</v>
      </c>
      <c r="U3751" t="b">
        <v>1</v>
      </c>
      <c r="V3751" t="s">
        <v>1095</v>
      </c>
      <c r="W3751" t="s">
        <v>5272</v>
      </c>
      <c r="X3751" t="s">
        <v>14665</v>
      </c>
      <c r="Y3751">
        <v>37</v>
      </c>
      <c r="Z3751">
        <v>37</v>
      </c>
      <c r="AA3751">
        <v>8</v>
      </c>
      <c r="AB3751">
        <v>8</v>
      </c>
      <c r="AC3751">
        <v>42</v>
      </c>
    </row>
    <row r="3752" spans="1:29">
      <c r="A3752">
        <v>4273</v>
      </c>
      <c r="B3752" t="s">
        <v>1503</v>
      </c>
      <c r="C3752" t="s">
        <v>5434</v>
      </c>
      <c r="D3752" t="s">
        <v>5435</v>
      </c>
      <c r="E3752" t="s">
        <v>5436</v>
      </c>
      <c r="U3752" t="b">
        <v>1</v>
      </c>
      <c r="V3752" t="s">
        <v>1096</v>
      </c>
      <c r="W3752" t="s">
        <v>5437</v>
      </c>
      <c r="X3752" t="s">
        <v>15683</v>
      </c>
      <c r="Y3752">
        <v>12</v>
      </c>
      <c r="Z3752">
        <v>38</v>
      </c>
      <c r="AA3752">
        <v>2</v>
      </c>
      <c r="AB3752">
        <v>9</v>
      </c>
      <c r="AC3752">
        <v>43</v>
      </c>
    </row>
    <row r="3753" spans="1:29">
      <c r="A3753">
        <v>4274</v>
      </c>
      <c r="B3753" t="s">
        <v>827</v>
      </c>
      <c r="C3753" t="s">
        <v>5438</v>
      </c>
      <c r="U3753" t="b">
        <v>1</v>
      </c>
      <c r="V3753" t="s">
        <v>1096</v>
      </c>
      <c r="W3753" t="s">
        <v>5437</v>
      </c>
      <c r="X3753" t="s">
        <v>15684</v>
      </c>
      <c r="Y3753">
        <v>12</v>
      </c>
      <c r="Z3753">
        <v>38</v>
      </c>
      <c r="AA3753">
        <v>2</v>
      </c>
      <c r="AB3753">
        <v>8</v>
      </c>
      <c r="AC3753">
        <v>43</v>
      </c>
    </row>
    <row r="3754" spans="1:29">
      <c r="A3754">
        <v>4275</v>
      </c>
      <c r="B3754" t="s">
        <v>1508</v>
      </c>
      <c r="C3754" t="s">
        <v>5439</v>
      </c>
      <c r="U3754" t="b">
        <v>1</v>
      </c>
      <c r="V3754" t="s">
        <v>1096</v>
      </c>
      <c r="W3754" t="s">
        <v>5437</v>
      </c>
      <c r="X3754" t="s">
        <v>15685</v>
      </c>
      <c r="Y3754">
        <v>13</v>
      </c>
      <c r="Z3754">
        <v>38</v>
      </c>
      <c r="AA3754">
        <v>2</v>
      </c>
      <c r="AB3754">
        <v>9</v>
      </c>
      <c r="AC3754">
        <v>43</v>
      </c>
    </row>
    <row r="3755" spans="1:29">
      <c r="A3755">
        <v>4276</v>
      </c>
      <c r="B3755" t="s">
        <v>805</v>
      </c>
      <c r="C3755" t="s">
        <v>5440</v>
      </c>
      <c r="J3755" t="s">
        <v>1436</v>
      </c>
      <c r="K3755">
        <v>0</v>
      </c>
      <c r="N3755" t="b">
        <v>0</v>
      </c>
      <c r="O3755" t="b">
        <v>0</v>
      </c>
      <c r="P3755" t="b">
        <v>1</v>
      </c>
      <c r="Q3755">
        <v>8</v>
      </c>
      <c r="R3755">
        <v>1</v>
      </c>
      <c r="S3755">
        <v>1</v>
      </c>
      <c r="T3755">
        <v>2</v>
      </c>
      <c r="U3755" t="b">
        <v>1</v>
      </c>
      <c r="V3755" t="s">
        <v>1096</v>
      </c>
      <c r="W3755" t="s">
        <v>5437</v>
      </c>
      <c r="X3755" t="s">
        <v>14705</v>
      </c>
      <c r="Y3755">
        <v>16</v>
      </c>
      <c r="Z3755">
        <v>16</v>
      </c>
      <c r="AA3755">
        <v>2</v>
      </c>
      <c r="AB3755">
        <v>2</v>
      </c>
      <c r="AC3755">
        <v>43</v>
      </c>
    </row>
    <row r="3756" spans="1:29">
      <c r="A3756">
        <v>4277</v>
      </c>
      <c r="B3756" t="s">
        <v>805</v>
      </c>
      <c r="C3756" t="s">
        <v>5441</v>
      </c>
      <c r="J3756" t="s">
        <v>1436</v>
      </c>
      <c r="K3756">
        <v>0</v>
      </c>
      <c r="N3756" t="b">
        <v>0</v>
      </c>
      <c r="O3756" t="b">
        <v>0</v>
      </c>
      <c r="P3756" t="b">
        <v>1</v>
      </c>
      <c r="Q3756">
        <v>8</v>
      </c>
      <c r="R3756">
        <v>1</v>
      </c>
      <c r="S3756">
        <v>1</v>
      </c>
      <c r="T3756">
        <v>2</v>
      </c>
      <c r="U3756" t="b">
        <v>1</v>
      </c>
      <c r="V3756" t="s">
        <v>1096</v>
      </c>
      <c r="W3756" t="s">
        <v>5437</v>
      </c>
      <c r="X3756" t="s">
        <v>14682</v>
      </c>
      <c r="Y3756">
        <v>16</v>
      </c>
      <c r="Z3756">
        <v>16</v>
      </c>
      <c r="AA3756">
        <v>3</v>
      </c>
      <c r="AB3756">
        <v>3</v>
      </c>
      <c r="AC3756">
        <v>43</v>
      </c>
    </row>
    <row r="3757" spans="1:29">
      <c r="A3757">
        <v>4278</v>
      </c>
      <c r="B3757" t="s">
        <v>805</v>
      </c>
      <c r="C3757" t="s">
        <v>5442</v>
      </c>
      <c r="J3757" t="s">
        <v>1436</v>
      </c>
      <c r="K3757">
        <v>0</v>
      </c>
      <c r="N3757" t="b">
        <v>0</v>
      </c>
      <c r="O3757" t="b">
        <v>0</v>
      </c>
      <c r="P3757" t="b">
        <v>1</v>
      </c>
      <c r="Q3757">
        <v>8</v>
      </c>
      <c r="R3757">
        <v>1</v>
      </c>
      <c r="S3757">
        <v>1</v>
      </c>
      <c r="T3757">
        <v>2</v>
      </c>
      <c r="U3757" t="b">
        <v>1</v>
      </c>
      <c r="V3757" t="s">
        <v>1096</v>
      </c>
      <c r="W3757" t="s">
        <v>5437</v>
      </c>
      <c r="X3757" t="s">
        <v>14706</v>
      </c>
      <c r="Y3757">
        <v>17</v>
      </c>
      <c r="Z3757">
        <v>17</v>
      </c>
      <c r="AA3757">
        <v>2</v>
      </c>
      <c r="AB3757">
        <v>2</v>
      </c>
      <c r="AC3757">
        <v>43</v>
      </c>
    </row>
    <row r="3758" spans="1:29">
      <c r="A3758">
        <v>4279</v>
      </c>
      <c r="B3758" t="s">
        <v>805</v>
      </c>
      <c r="C3758" t="s">
        <v>5443</v>
      </c>
      <c r="J3758" t="s">
        <v>1436</v>
      </c>
      <c r="K3758">
        <v>0</v>
      </c>
      <c r="N3758" t="b">
        <v>0</v>
      </c>
      <c r="O3758" t="b">
        <v>0</v>
      </c>
      <c r="P3758" t="b">
        <v>1</v>
      </c>
      <c r="Q3758">
        <v>8</v>
      </c>
      <c r="R3758">
        <v>1</v>
      </c>
      <c r="S3758">
        <v>1</v>
      </c>
      <c r="T3758">
        <v>2</v>
      </c>
      <c r="U3758" t="b">
        <v>1</v>
      </c>
      <c r="V3758" t="s">
        <v>1096</v>
      </c>
      <c r="W3758" t="s">
        <v>5437</v>
      </c>
      <c r="X3758" t="s">
        <v>14683</v>
      </c>
      <c r="Y3758">
        <v>17</v>
      </c>
      <c r="Z3758">
        <v>17</v>
      </c>
      <c r="AA3758">
        <v>3</v>
      </c>
      <c r="AB3758">
        <v>3</v>
      </c>
      <c r="AC3758">
        <v>43</v>
      </c>
    </row>
    <row r="3759" spans="1:29">
      <c r="A3759">
        <v>4280</v>
      </c>
      <c r="B3759" t="s">
        <v>805</v>
      </c>
      <c r="C3759" t="s">
        <v>5444</v>
      </c>
      <c r="J3759" t="s">
        <v>1436</v>
      </c>
      <c r="K3759">
        <v>0</v>
      </c>
      <c r="N3759" t="b">
        <v>1</v>
      </c>
      <c r="O3759" t="b">
        <v>0</v>
      </c>
      <c r="P3759" t="b">
        <v>0</v>
      </c>
      <c r="Q3759">
        <v>8</v>
      </c>
      <c r="R3759">
        <v>1</v>
      </c>
      <c r="S3759">
        <v>1</v>
      </c>
      <c r="T3759">
        <v>2</v>
      </c>
      <c r="U3759" t="b">
        <v>1</v>
      </c>
      <c r="V3759" t="s">
        <v>1096</v>
      </c>
      <c r="W3759" t="s">
        <v>5437</v>
      </c>
      <c r="X3759" t="s">
        <v>14707</v>
      </c>
      <c r="Y3759">
        <v>18</v>
      </c>
      <c r="Z3759">
        <v>18</v>
      </c>
      <c r="AA3759">
        <v>2</v>
      </c>
      <c r="AB3759">
        <v>2</v>
      </c>
      <c r="AC3759">
        <v>43</v>
      </c>
    </row>
    <row r="3760" spans="1:29">
      <c r="A3760">
        <v>4281</v>
      </c>
      <c r="B3760" t="s">
        <v>805</v>
      </c>
      <c r="C3760" t="s">
        <v>5445</v>
      </c>
      <c r="J3760" t="s">
        <v>1436</v>
      </c>
      <c r="K3760">
        <v>0</v>
      </c>
      <c r="N3760" t="b">
        <v>1</v>
      </c>
      <c r="O3760" t="b">
        <v>0</v>
      </c>
      <c r="P3760" t="b">
        <v>0</v>
      </c>
      <c r="Q3760">
        <v>8</v>
      </c>
      <c r="R3760">
        <v>1</v>
      </c>
      <c r="S3760">
        <v>1</v>
      </c>
      <c r="T3760">
        <v>2</v>
      </c>
      <c r="U3760" t="b">
        <v>1</v>
      </c>
      <c r="V3760" t="s">
        <v>1096</v>
      </c>
      <c r="W3760" t="s">
        <v>5437</v>
      </c>
      <c r="X3760" t="s">
        <v>14685</v>
      </c>
      <c r="Y3760">
        <v>18</v>
      </c>
      <c r="Z3760">
        <v>18</v>
      </c>
      <c r="AA3760">
        <v>3</v>
      </c>
      <c r="AB3760">
        <v>3</v>
      </c>
      <c r="AC3760">
        <v>43</v>
      </c>
    </row>
    <row r="3761" spans="1:29">
      <c r="A3761">
        <v>4282</v>
      </c>
      <c r="B3761" t="s">
        <v>805</v>
      </c>
      <c r="C3761" t="s">
        <v>5446</v>
      </c>
      <c r="J3761" t="s">
        <v>1436</v>
      </c>
      <c r="K3761">
        <v>0</v>
      </c>
      <c r="N3761" t="b">
        <v>1</v>
      </c>
      <c r="O3761" t="b">
        <v>0</v>
      </c>
      <c r="P3761" t="b">
        <v>0</v>
      </c>
      <c r="Q3761">
        <v>8</v>
      </c>
      <c r="R3761">
        <v>1</v>
      </c>
      <c r="S3761">
        <v>1</v>
      </c>
      <c r="T3761">
        <v>2</v>
      </c>
      <c r="U3761" t="b">
        <v>1</v>
      </c>
      <c r="V3761" t="s">
        <v>1096</v>
      </c>
      <c r="W3761" t="s">
        <v>5437</v>
      </c>
      <c r="X3761" t="s">
        <v>14708</v>
      </c>
      <c r="Y3761">
        <v>19</v>
      </c>
      <c r="Z3761">
        <v>19</v>
      </c>
      <c r="AA3761">
        <v>2</v>
      </c>
      <c r="AB3761">
        <v>2</v>
      </c>
      <c r="AC3761">
        <v>43</v>
      </c>
    </row>
    <row r="3762" spans="1:29">
      <c r="A3762">
        <v>4283</v>
      </c>
      <c r="B3762" t="s">
        <v>805</v>
      </c>
      <c r="C3762" t="s">
        <v>5447</v>
      </c>
      <c r="J3762" t="s">
        <v>1436</v>
      </c>
      <c r="K3762">
        <v>0</v>
      </c>
      <c r="N3762" t="b">
        <v>1</v>
      </c>
      <c r="O3762" t="b">
        <v>0</v>
      </c>
      <c r="P3762" t="b">
        <v>0</v>
      </c>
      <c r="Q3762">
        <v>8</v>
      </c>
      <c r="R3762">
        <v>1</v>
      </c>
      <c r="S3762">
        <v>1</v>
      </c>
      <c r="T3762">
        <v>2</v>
      </c>
      <c r="U3762" t="b">
        <v>1</v>
      </c>
      <c r="V3762" t="s">
        <v>1096</v>
      </c>
      <c r="W3762" t="s">
        <v>5437</v>
      </c>
      <c r="X3762" t="s">
        <v>14529</v>
      </c>
      <c r="Y3762">
        <v>19</v>
      </c>
      <c r="Z3762">
        <v>19</v>
      </c>
      <c r="AA3762">
        <v>3</v>
      </c>
      <c r="AB3762">
        <v>3</v>
      </c>
      <c r="AC3762">
        <v>43</v>
      </c>
    </row>
    <row r="3763" spans="1:29">
      <c r="A3763">
        <v>4284</v>
      </c>
      <c r="B3763" t="s">
        <v>805</v>
      </c>
      <c r="C3763" t="s">
        <v>5448</v>
      </c>
      <c r="J3763" t="s">
        <v>1436</v>
      </c>
      <c r="K3763">
        <v>0</v>
      </c>
      <c r="N3763" t="b">
        <v>1</v>
      </c>
      <c r="O3763" t="b">
        <v>0</v>
      </c>
      <c r="P3763" t="b">
        <v>0</v>
      </c>
      <c r="Q3763">
        <v>8</v>
      </c>
      <c r="R3763">
        <v>1</v>
      </c>
      <c r="S3763">
        <v>1</v>
      </c>
      <c r="T3763">
        <v>2</v>
      </c>
      <c r="U3763" t="b">
        <v>1</v>
      </c>
      <c r="V3763" t="s">
        <v>1096</v>
      </c>
      <c r="W3763" t="s">
        <v>5437</v>
      </c>
      <c r="X3763" t="s">
        <v>14709</v>
      </c>
      <c r="Y3763">
        <v>20</v>
      </c>
      <c r="Z3763">
        <v>20</v>
      </c>
      <c r="AA3763">
        <v>2</v>
      </c>
      <c r="AB3763">
        <v>2</v>
      </c>
      <c r="AC3763">
        <v>43</v>
      </c>
    </row>
    <row r="3764" spans="1:29">
      <c r="A3764">
        <v>4285</v>
      </c>
      <c r="B3764" t="s">
        <v>805</v>
      </c>
      <c r="C3764" t="s">
        <v>5449</v>
      </c>
      <c r="J3764" t="s">
        <v>1436</v>
      </c>
      <c r="K3764">
        <v>0</v>
      </c>
      <c r="N3764" t="b">
        <v>1</v>
      </c>
      <c r="O3764" t="b">
        <v>0</v>
      </c>
      <c r="P3764" t="b">
        <v>0</v>
      </c>
      <c r="Q3764">
        <v>8</v>
      </c>
      <c r="R3764">
        <v>1</v>
      </c>
      <c r="S3764">
        <v>1</v>
      </c>
      <c r="T3764">
        <v>2</v>
      </c>
      <c r="U3764" t="b">
        <v>1</v>
      </c>
      <c r="V3764" t="s">
        <v>1096</v>
      </c>
      <c r="W3764" t="s">
        <v>5437</v>
      </c>
      <c r="X3764" t="s">
        <v>14530</v>
      </c>
      <c r="Y3764">
        <v>20</v>
      </c>
      <c r="Z3764">
        <v>20</v>
      </c>
      <c r="AA3764">
        <v>3</v>
      </c>
      <c r="AB3764">
        <v>3</v>
      </c>
      <c r="AC3764">
        <v>43</v>
      </c>
    </row>
    <row r="3765" spans="1:29">
      <c r="A3765">
        <v>4286</v>
      </c>
      <c r="B3765" t="s">
        <v>805</v>
      </c>
      <c r="C3765" t="s">
        <v>5450</v>
      </c>
      <c r="J3765" t="s">
        <v>1436</v>
      </c>
      <c r="K3765">
        <v>0</v>
      </c>
      <c r="N3765" t="b">
        <v>1</v>
      </c>
      <c r="O3765" t="b">
        <v>0</v>
      </c>
      <c r="P3765" t="b">
        <v>0</v>
      </c>
      <c r="Q3765">
        <v>8</v>
      </c>
      <c r="R3765">
        <v>1</v>
      </c>
      <c r="S3765">
        <v>1</v>
      </c>
      <c r="T3765">
        <v>2</v>
      </c>
      <c r="U3765" t="b">
        <v>1</v>
      </c>
      <c r="V3765" t="s">
        <v>1096</v>
      </c>
      <c r="W3765" t="s">
        <v>5437</v>
      </c>
      <c r="X3765" t="s">
        <v>14710</v>
      </c>
      <c r="Y3765">
        <v>21</v>
      </c>
      <c r="Z3765">
        <v>21</v>
      </c>
      <c r="AA3765">
        <v>2</v>
      </c>
      <c r="AB3765">
        <v>2</v>
      </c>
      <c r="AC3765">
        <v>43</v>
      </c>
    </row>
    <row r="3766" spans="1:29">
      <c r="A3766">
        <v>4287</v>
      </c>
      <c r="B3766" t="s">
        <v>805</v>
      </c>
      <c r="C3766" t="s">
        <v>5451</v>
      </c>
      <c r="J3766" t="s">
        <v>1436</v>
      </c>
      <c r="K3766">
        <v>0</v>
      </c>
      <c r="N3766" t="b">
        <v>1</v>
      </c>
      <c r="O3766" t="b">
        <v>0</v>
      </c>
      <c r="P3766" t="b">
        <v>0</v>
      </c>
      <c r="Q3766">
        <v>8</v>
      </c>
      <c r="R3766">
        <v>1</v>
      </c>
      <c r="S3766">
        <v>1</v>
      </c>
      <c r="T3766">
        <v>2</v>
      </c>
      <c r="U3766" t="b">
        <v>1</v>
      </c>
      <c r="V3766" t="s">
        <v>1096</v>
      </c>
      <c r="W3766" t="s">
        <v>5437</v>
      </c>
      <c r="X3766" t="s">
        <v>14692</v>
      </c>
      <c r="Y3766">
        <v>21</v>
      </c>
      <c r="Z3766">
        <v>21</v>
      </c>
      <c r="AA3766">
        <v>3</v>
      </c>
      <c r="AB3766">
        <v>3</v>
      </c>
      <c r="AC3766">
        <v>43</v>
      </c>
    </row>
    <row r="3767" spans="1:29">
      <c r="A3767">
        <v>4288</v>
      </c>
      <c r="B3767" t="s">
        <v>805</v>
      </c>
      <c r="C3767" t="s">
        <v>5452</v>
      </c>
      <c r="J3767" t="s">
        <v>1436</v>
      </c>
      <c r="K3767">
        <v>0</v>
      </c>
      <c r="N3767" t="b">
        <v>1</v>
      </c>
      <c r="O3767" t="b">
        <v>0</v>
      </c>
      <c r="P3767" t="b">
        <v>0</v>
      </c>
      <c r="Q3767">
        <v>8</v>
      </c>
      <c r="R3767">
        <v>1</v>
      </c>
      <c r="S3767">
        <v>1</v>
      </c>
      <c r="T3767">
        <v>2</v>
      </c>
      <c r="U3767" t="b">
        <v>1</v>
      </c>
      <c r="V3767" t="s">
        <v>1096</v>
      </c>
      <c r="W3767" t="s">
        <v>5437</v>
      </c>
      <c r="X3767" t="s">
        <v>14711</v>
      </c>
      <c r="Y3767">
        <v>22</v>
      </c>
      <c r="Z3767">
        <v>22</v>
      </c>
      <c r="AA3767">
        <v>2</v>
      </c>
      <c r="AB3767">
        <v>2</v>
      </c>
      <c r="AC3767">
        <v>43</v>
      </c>
    </row>
    <row r="3768" spans="1:29">
      <c r="A3768">
        <v>4289</v>
      </c>
      <c r="B3768" t="s">
        <v>805</v>
      </c>
      <c r="C3768" t="s">
        <v>5453</v>
      </c>
      <c r="J3768" t="s">
        <v>1436</v>
      </c>
      <c r="K3768">
        <v>0</v>
      </c>
      <c r="N3768" t="b">
        <v>1</v>
      </c>
      <c r="O3768" t="b">
        <v>0</v>
      </c>
      <c r="P3768" t="b">
        <v>0</v>
      </c>
      <c r="Q3768">
        <v>8</v>
      </c>
      <c r="R3768">
        <v>1</v>
      </c>
      <c r="S3768">
        <v>1</v>
      </c>
      <c r="T3768">
        <v>2</v>
      </c>
      <c r="U3768" t="b">
        <v>1</v>
      </c>
      <c r="V3768" t="s">
        <v>1096</v>
      </c>
      <c r="W3768" t="s">
        <v>5437</v>
      </c>
      <c r="X3768" t="s">
        <v>14472</v>
      </c>
      <c r="Y3768">
        <v>22</v>
      </c>
      <c r="Z3768">
        <v>22</v>
      </c>
      <c r="AA3768">
        <v>3</v>
      </c>
      <c r="AB3768">
        <v>3</v>
      </c>
      <c r="AC3768">
        <v>43</v>
      </c>
    </row>
    <row r="3769" spans="1:29">
      <c r="A3769">
        <v>4290</v>
      </c>
      <c r="B3769" t="s">
        <v>805</v>
      </c>
      <c r="C3769" t="s">
        <v>5454</v>
      </c>
      <c r="J3769" t="s">
        <v>1436</v>
      </c>
      <c r="K3769">
        <v>0</v>
      </c>
      <c r="N3769" t="b">
        <v>1</v>
      </c>
      <c r="O3769" t="b">
        <v>0</v>
      </c>
      <c r="P3769" t="b">
        <v>0</v>
      </c>
      <c r="Q3769">
        <v>8</v>
      </c>
      <c r="R3769">
        <v>1</v>
      </c>
      <c r="S3769">
        <v>1</v>
      </c>
      <c r="T3769">
        <v>2</v>
      </c>
      <c r="U3769" t="b">
        <v>1</v>
      </c>
      <c r="V3769" t="s">
        <v>1096</v>
      </c>
      <c r="W3769" t="s">
        <v>5437</v>
      </c>
      <c r="X3769" t="s">
        <v>14712</v>
      </c>
      <c r="Y3769">
        <v>23</v>
      </c>
      <c r="Z3769">
        <v>23</v>
      </c>
      <c r="AA3769">
        <v>2</v>
      </c>
      <c r="AB3769">
        <v>2</v>
      </c>
      <c r="AC3769">
        <v>43</v>
      </c>
    </row>
    <row r="3770" spans="1:29">
      <c r="A3770">
        <v>4291</v>
      </c>
      <c r="B3770" t="s">
        <v>805</v>
      </c>
      <c r="C3770" t="s">
        <v>5455</v>
      </c>
      <c r="J3770" t="s">
        <v>1436</v>
      </c>
      <c r="K3770">
        <v>0</v>
      </c>
      <c r="N3770" t="b">
        <v>1</v>
      </c>
      <c r="O3770" t="b">
        <v>0</v>
      </c>
      <c r="P3770" t="b">
        <v>0</v>
      </c>
      <c r="Q3770">
        <v>8</v>
      </c>
      <c r="R3770">
        <v>1</v>
      </c>
      <c r="S3770">
        <v>1</v>
      </c>
      <c r="T3770">
        <v>2</v>
      </c>
      <c r="U3770" t="b">
        <v>1</v>
      </c>
      <c r="V3770" t="s">
        <v>1096</v>
      </c>
      <c r="W3770" t="s">
        <v>5437</v>
      </c>
      <c r="X3770" t="s">
        <v>14695</v>
      </c>
      <c r="Y3770">
        <v>23</v>
      </c>
      <c r="Z3770">
        <v>23</v>
      </c>
      <c r="AA3770">
        <v>3</v>
      </c>
      <c r="AB3770">
        <v>3</v>
      </c>
      <c r="AC3770">
        <v>43</v>
      </c>
    </row>
    <row r="3771" spans="1:29">
      <c r="A3771">
        <v>4292</v>
      </c>
      <c r="B3771" t="s">
        <v>805</v>
      </c>
      <c r="C3771" t="s">
        <v>5456</v>
      </c>
      <c r="J3771" t="s">
        <v>1436</v>
      </c>
      <c r="K3771">
        <v>0</v>
      </c>
      <c r="N3771" t="b">
        <v>1</v>
      </c>
      <c r="O3771" t="b">
        <v>0</v>
      </c>
      <c r="P3771" t="b">
        <v>0</v>
      </c>
      <c r="Q3771">
        <v>8</v>
      </c>
      <c r="R3771">
        <v>1</v>
      </c>
      <c r="S3771">
        <v>1</v>
      </c>
      <c r="T3771">
        <v>2</v>
      </c>
      <c r="U3771" t="b">
        <v>1</v>
      </c>
      <c r="V3771" t="s">
        <v>1096</v>
      </c>
      <c r="W3771" t="s">
        <v>5437</v>
      </c>
      <c r="X3771" t="s">
        <v>14713</v>
      </c>
      <c r="Y3771">
        <v>24</v>
      </c>
      <c r="Z3771">
        <v>24</v>
      </c>
      <c r="AA3771">
        <v>2</v>
      </c>
      <c r="AB3771">
        <v>2</v>
      </c>
      <c r="AC3771">
        <v>43</v>
      </c>
    </row>
    <row r="3772" spans="1:29">
      <c r="A3772">
        <v>4293</v>
      </c>
      <c r="B3772" t="s">
        <v>805</v>
      </c>
      <c r="C3772" t="s">
        <v>5457</v>
      </c>
      <c r="J3772" t="s">
        <v>1436</v>
      </c>
      <c r="K3772">
        <v>0</v>
      </c>
      <c r="N3772" t="b">
        <v>1</v>
      </c>
      <c r="O3772" t="b">
        <v>0</v>
      </c>
      <c r="P3772" t="b">
        <v>0</v>
      </c>
      <c r="Q3772">
        <v>8</v>
      </c>
      <c r="R3772">
        <v>1</v>
      </c>
      <c r="S3772">
        <v>1</v>
      </c>
      <c r="T3772">
        <v>2</v>
      </c>
      <c r="U3772" t="b">
        <v>1</v>
      </c>
      <c r="V3772" t="s">
        <v>1096</v>
      </c>
      <c r="W3772" t="s">
        <v>5437</v>
      </c>
      <c r="X3772" t="s">
        <v>14697</v>
      </c>
      <c r="Y3772">
        <v>24</v>
      </c>
      <c r="Z3772">
        <v>24</v>
      </c>
      <c r="AA3772">
        <v>3</v>
      </c>
      <c r="AB3772">
        <v>3</v>
      </c>
      <c r="AC3772">
        <v>43</v>
      </c>
    </row>
    <row r="3773" spans="1:29">
      <c r="A3773">
        <v>4294</v>
      </c>
      <c r="B3773" t="s">
        <v>805</v>
      </c>
      <c r="C3773" t="s">
        <v>5458</v>
      </c>
      <c r="J3773" t="s">
        <v>1436</v>
      </c>
      <c r="K3773">
        <v>0</v>
      </c>
      <c r="N3773" t="b">
        <v>1</v>
      </c>
      <c r="O3773" t="b">
        <v>0</v>
      </c>
      <c r="P3773" t="b">
        <v>0</v>
      </c>
      <c r="Q3773">
        <v>8</v>
      </c>
      <c r="R3773">
        <v>1</v>
      </c>
      <c r="S3773">
        <v>1</v>
      </c>
      <c r="T3773">
        <v>2</v>
      </c>
      <c r="U3773" t="b">
        <v>1</v>
      </c>
      <c r="V3773" t="s">
        <v>1096</v>
      </c>
      <c r="W3773" t="s">
        <v>5437</v>
      </c>
      <c r="X3773" t="s">
        <v>14714</v>
      </c>
      <c r="Y3773">
        <v>25</v>
      </c>
      <c r="Z3773">
        <v>25</v>
      </c>
      <c r="AA3773">
        <v>2</v>
      </c>
      <c r="AB3773">
        <v>2</v>
      </c>
      <c r="AC3773">
        <v>43</v>
      </c>
    </row>
    <row r="3774" spans="1:29">
      <c r="A3774">
        <v>4295</v>
      </c>
      <c r="B3774" t="s">
        <v>805</v>
      </c>
      <c r="C3774" t="s">
        <v>5459</v>
      </c>
      <c r="J3774" t="s">
        <v>1436</v>
      </c>
      <c r="K3774">
        <v>0</v>
      </c>
      <c r="N3774" t="b">
        <v>1</v>
      </c>
      <c r="O3774" t="b">
        <v>0</v>
      </c>
      <c r="P3774" t="b">
        <v>0</v>
      </c>
      <c r="Q3774">
        <v>8</v>
      </c>
      <c r="R3774">
        <v>1</v>
      </c>
      <c r="S3774">
        <v>1</v>
      </c>
      <c r="T3774">
        <v>2</v>
      </c>
      <c r="U3774" t="b">
        <v>1</v>
      </c>
      <c r="V3774" t="s">
        <v>1096</v>
      </c>
      <c r="W3774" t="s">
        <v>5437</v>
      </c>
      <c r="X3774" t="s">
        <v>14699</v>
      </c>
      <c r="Y3774">
        <v>25</v>
      </c>
      <c r="Z3774">
        <v>25</v>
      </c>
      <c r="AA3774">
        <v>3</v>
      </c>
      <c r="AB3774">
        <v>3</v>
      </c>
      <c r="AC3774">
        <v>43</v>
      </c>
    </row>
    <row r="3775" spans="1:29">
      <c r="A3775">
        <v>4296</v>
      </c>
      <c r="B3775" t="s">
        <v>805</v>
      </c>
      <c r="C3775" t="s">
        <v>5460</v>
      </c>
      <c r="J3775" t="s">
        <v>1436</v>
      </c>
      <c r="K3775">
        <v>0</v>
      </c>
      <c r="N3775" t="b">
        <v>1</v>
      </c>
      <c r="O3775" t="b">
        <v>0</v>
      </c>
      <c r="P3775" t="b">
        <v>0</v>
      </c>
      <c r="Q3775">
        <v>8</v>
      </c>
      <c r="R3775">
        <v>1</v>
      </c>
      <c r="S3775">
        <v>1</v>
      </c>
      <c r="T3775">
        <v>2</v>
      </c>
      <c r="U3775" t="b">
        <v>1</v>
      </c>
      <c r="V3775" t="s">
        <v>1096</v>
      </c>
      <c r="W3775" t="s">
        <v>5437</v>
      </c>
      <c r="X3775" t="s">
        <v>14715</v>
      </c>
      <c r="Y3775">
        <v>26</v>
      </c>
      <c r="Z3775">
        <v>26</v>
      </c>
      <c r="AA3775">
        <v>2</v>
      </c>
      <c r="AB3775">
        <v>2</v>
      </c>
      <c r="AC3775">
        <v>43</v>
      </c>
    </row>
    <row r="3776" spans="1:29">
      <c r="A3776">
        <v>4297</v>
      </c>
      <c r="B3776" t="s">
        <v>805</v>
      </c>
      <c r="C3776" t="s">
        <v>5461</v>
      </c>
      <c r="J3776" t="s">
        <v>1436</v>
      </c>
      <c r="K3776">
        <v>0</v>
      </c>
      <c r="N3776" t="b">
        <v>1</v>
      </c>
      <c r="O3776" t="b">
        <v>0</v>
      </c>
      <c r="P3776" t="b">
        <v>0</v>
      </c>
      <c r="Q3776">
        <v>8</v>
      </c>
      <c r="R3776">
        <v>1</v>
      </c>
      <c r="S3776">
        <v>1</v>
      </c>
      <c r="T3776">
        <v>2</v>
      </c>
      <c r="U3776" t="b">
        <v>1</v>
      </c>
      <c r="V3776" t="s">
        <v>1096</v>
      </c>
      <c r="W3776" t="s">
        <v>5437</v>
      </c>
      <c r="X3776" t="s">
        <v>14702</v>
      </c>
      <c r="Y3776">
        <v>26</v>
      </c>
      <c r="Z3776">
        <v>26</v>
      </c>
      <c r="AA3776">
        <v>3</v>
      </c>
      <c r="AB3776">
        <v>3</v>
      </c>
      <c r="AC3776">
        <v>43</v>
      </c>
    </row>
    <row r="3777" spans="1:29">
      <c r="A3777">
        <v>4298</v>
      </c>
      <c r="B3777" t="s">
        <v>805</v>
      </c>
      <c r="C3777" t="s">
        <v>5462</v>
      </c>
      <c r="J3777" t="s">
        <v>1436</v>
      </c>
      <c r="K3777">
        <v>0</v>
      </c>
      <c r="N3777" t="b">
        <v>1</v>
      </c>
      <c r="O3777" t="b">
        <v>0</v>
      </c>
      <c r="P3777" t="b">
        <v>0</v>
      </c>
      <c r="Q3777">
        <v>8</v>
      </c>
      <c r="R3777">
        <v>1</v>
      </c>
      <c r="S3777">
        <v>1</v>
      </c>
      <c r="T3777">
        <v>2</v>
      </c>
      <c r="U3777" t="b">
        <v>1</v>
      </c>
      <c r="V3777" t="s">
        <v>1096</v>
      </c>
      <c r="W3777" t="s">
        <v>5437</v>
      </c>
      <c r="X3777" t="s">
        <v>15354</v>
      </c>
      <c r="Y3777">
        <v>27</v>
      </c>
      <c r="Z3777">
        <v>27</v>
      </c>
      <c r="AA3777">
        <v>2</v>
      </c>
      <c r="AB3777">
        <v>2</v>
      </c>
      <c r="AC3777">
        <v>43</v>
      </c>
    </row>
    <row r="3778" spans="1:29">
      <c r="A3778">
        <v>4299</v>
      </c>
      <c r="B3778" t="s">
        <v>805</v>
      </c>
      <c r="C3778" t="s">
        <v>5463</v>
      </c>
      <c r="J3778" t="s">
        <v>1436</v>
      </c>
      <c r="K3778">
        <v>0</v>
      </c>
      <c r="N3778" t="b">
        <v>1</v>
      </c>
      <c r="O3778" t="b">
        <v>0</v>
      </c>
      <c r="P3778" t="b">
        <v>0</v>
      </c>
      <c r="Q3778">
        <v>8</v>
      </c>
      <c r="R3778">
        <v>1</v>
      </c>
      <c r="S3778">
        <v>1</v>
      </c>
      <c r="T3778">
        <v>2</v>
      </c>
      <c r="U3778" t="b">
        <v>1</v>
      </c>
      <c r="V3778" t="s">
        <v>1096</v>
      </c>
      <c r="W3778" t="s">
        <v>5437</v>
      </c>
      <c r="X3778" t="s">
        <v>15355</v>
      </c>
      <c r="Y3778">
        <v>27</v>
      </c>
      <c r="Z3778">
        <v>27</v>
      </c>
      <c r="AA3778">
        <v>3</v>
      </c>
      <c r="AB3778">
        <v>3</v>
      </c>
      <c r="AC3778">
        <v>43</v>
      </c>
    </row>
    <row r="3779" spans="1:29">
      <c r="A3779">
        <v>4300</v>
      </c>
      <c r="B3779" t="s">
        <v>805</v>
      </c>
      <c r="C3779" t="s">
        <v>5464</v>
      </c>
      <c r="J3779" t="s">
        <v>1436</v>
      </c>
      <c r="K3779">
        <v>0</v>
      </c>
      <c r="N3779" t="b">
        <v>1</v>
      </c>
      <c r="O3779" t="b">
        <v>0</v>
      </c>
      <c r="P3779" t="b">
        <v>0</v>
      </c>
      <c r="Q3779">
        <v>8</v>
      </c>
      <c r="R3779">
        <v>1</v>
      </c>
      <c r="S3779">
        <v>1</v>
      </c>
      <c r="T3779">
        <v>2</v>
      </c>
      <c r="U3779" t="b">
        <v>1</v>
      </c>
      <c r="V3779" t="s">
        <v>1096</v>
      </c>
      <c r="W3779" t="s">
        <v>5437</v>
      </c>
      <c r="X3779" t="s">
        <v>15356</v>
      </c>
      <c r="Y3779">
        <v>28</v>
      </c>
      <c r="Z3779">
        <v>28</v>
      </c>
      <c r="AA3779">
        <v>2</v>
      </c>
      <c r="AB3779">
        <v>2</v>
      </c>
      <c r="AC3779">
        <v>43</v>
      </c>
    </row>
    <row r="3780" spans="1:29">
      <c r="A3780">
        <v>4301</v>
      </c>
      <c r="B3780" t="s">
        <v>805</v>
      </c>
      <c r="C3780" t="s">
        <v>5465</v>
      </c>
      <c r="J3780" t="s">
        <v>1436</v>
      </c>
      <c r="K3780">
        <v>0</v>
      </c>
      <c r="N3780" t="b">
        <v>1</v>
      </c>
      <c r="O3780" t="b">
        <v>0</v>
      </c>
      <c r="P3780" t="b">
        <v>0</v>
      </c>
      <c r="Q3780">
        <v>8</v>
      </c>
      <c r="R3780">
        <v>1</v>
      </c>
      <c r="S3780">
        <v>1</v>
      </c>
      <c r="T3780">
        <v>2</v>
      </c>
      <c r="U3780" t="b">
        <v>1</v>
      </c>
      <c r="V3780" t="s">
        <v>1096</v>
      </c>
      <c r="W3780" t="s">
        <v>5437</v>
      </c>
      <c r="X3780" t="s">
        <v>14728</v>
      </c>
      <c r="Y3780">
        <v>28</v>
      </c>
      <c r="Z3780">
        <v>28</v>
      </c>
      <c r="AA3780">
        <v>3</v>
      </c>
      <c r="AB3780">
        <v>3</v>
      </c>
      <c r="AC3780">
        <v>43</v>
      </c>
    </row>
    <row r="3781" spans="1:29">
      <c r="A3781">
        <v>4302</v>
      </c>
      <c r="B3781" t="s">
        <v>805</v>
      </c>
      <c r="C3781" t="s">
        <v>5466</v>
      </c>
      <c r="J3781" t="s">
        <v>1436</v>
      </c>
      <c r="K3781">
        <v>0</v>
      </c>
      <c r="N3781" t="b">
        <v>1</v>
      </c>
      <c r="O3781" t="b">
        <v>0</v>
      </c>
      <c r="P3781" t="b">
        <v>0</v>
      </c>
      <c r="Q3781">
        <v>8</v>
      </c>
      <c r="R3781">
        <v>1</v>
      </c>
      <c r="S3781">
        <v>1</v>
      </c>
      <c r="T3781">
        <v>2</v>
      </c>
      <c r="U3781" t="b">
        <v>1</v>
      </c>
      <c r="V3781" t="s">
        <v>1096</v>
      </c>
      <c r="W3781" t="s">
        <v>5437</v>
      </c>
      <c r="X3781" t="s">
        <v>15357</v>
      </c>
      <c r="Y3781">
        <v>29</v>
      </c>
      <c r="Z3781">
        <v>29</v>
      </c>
      <c r="AA3781">
        <v>2</v>
      </c>
      <c r="AB3781">
        <v>2</v>
      </c>
      <c r="AC3781">
        <v>43</v>
      </c>
    </row>
    <row r="3782" spans="1:29">
      <c r="A3782">
        <v>4303</v>
      </c>
      <c r="B3782" t="s">
        <v>805</v>
      </c>
      <c r="C3782" t="s">
        <v>5467</v>
      </c>
      <c r="J3782" t="s">
        <v>1436</v>
      </c>
      <c r="K3782">
        <v>0</v>
      </c>
      <c r="N3782" t="b">
        <v>1</v>
      </c>
      <c r="O3782" t="b">
        <v>0</v>
      </c>
      <c r="P3782" t="b">
        <v>0</v>
      </c>
      <c r="Q3782">
        <v>8</v>
      </c>
      <c r="R3782">
        <v>1</v>
      </c>
      <c r="S3782">
        <v>1</v>
      </c>
      <c r="T3782">
        <v>2</v>
      </c>
      <c r="U3782" t="b">
        <v>1</v>
      </c>
      <c r="V3782" t="s">
        <v>1096</v>
      </c>
      <c r="W3782" t="s">
        <v>5437</v>
      </c>
      <c r="X3782" t="s">
        <v>14540</v>
      </c>
      <c r="Y3782">
        <v>29</v>
      </c>
      <c r="Z3782">
        <v>29</v>
      </c>
      <c r="AA3782">
        <v>3</v>
      </c>
      <c r="AB3782">
        <v>3</v>
      </c>
      <c r="AC3782">
        <v>43</v>
      </c>
    </row>
    <row r="3783" spans="1:29">
      <c r="A3783">
        <v>4304</v>
      </c>
      <c r="B3783" t="s">
        <v>805</v>
      </c>
      <c r="C3783" t="s">
        <v>5468</v>
      </c>
      <c r="J3783" t="s">
        <v>1436</v>
      </c>
      <c r="K3783">
        <v>0</v>
      </c>
      <c r="N3783" t="b">
        <v>1</v>
      </c>
      <c r="O3783" t="b">
        <v>0</v>
      </c>
      <c r="P3783" t="b">
        <v>0</v>
      </c>
      <c r="Q3783">
        <v>8</v>
      </c>
      <c r="R3783">
        <v>1</v>
      </c>
      <c r="S3783">
        <v>1</v>
      </c>
      <c r="T3783">
        <v>2</v>
      </c>
      <c r="U3783" t="b">
        <v>1</v>
      </c>
      <c r="V3783" t="s">
        <v>1096</v>
      </c>
      <c r="W3783" t="s">
        <v>5437</v>
      </c>
      <c r="X3783" t="s">
        <v>15394</v>
      </c>
      <c r="Y3783">
        <v>30</v>
      </c>
      <c r="Z3783">
        <v>30</v>
      </c>
      <c r="AA3783">
        <v>2</v>
      </c>
      <c r="AB3783">
        <v>2</v>
      </c>
      <c r="AC3783">
        <v>43</v>
      </c>
    </row>
    <row r="3784" spans="1:29">
      <c r="A3784">
        <v>4305</v>
      </c>
      <c r="B3784" t="s">
        <v>805</v>
      </c>
      <c r="C3784" t="s">
        <v>5469</v>
      </c>
      <c r="J3784" t="s">
        <v>1436</v>
      </c>
      <c r="K3784">
        <v>0</v>
      </c>
      <c r="N3784" t="b">
        <v>1</v>
      </c>
      <c r="O3784" t="b">
        <v>0</v>
      </c>
      <c r="P3784" t="b">
        <v>0</v>
      </c>
      <c r="Q3784">
        <v>8</v>
      </c>
      <c r="R3784">
        <v>1</v>
      </c>
      <c r="S3784">
        <v>1</v>
      </c>
      <c r="T3784">
        <v>2</v>
      </c>
      <c r="U3784" t="b">
        <v>1</v>
      </c>
      <c r="V3784" t="s">
        <v>1096</v>
      </c>
      <c r="W3784" t="s">
        <v>5437</v>
      </c>
      <c r="X3784" t="s">
        <v>14541</v>
      </c>
      <c r="Y3784">
        <v>30</v>
      </c>
      <c r="Z3784">
        <v>30</v>
      </c>
      <c r="AA3784">
        <v>3</v>
      </c>
      <c r="AB3784">
        <v>3</v>
      </c>
      <c r="AC3784">
        <v>43</v>
      </c>
    </row>
    <row r="3785" spans="1:29">
      <c r="A3785">
        <v>4306</v>
      </c>
      <c r="B3785" t="s">
        <v>805</v>
      </c>
      <c r="C3785" t="s">
        <v>5470</v>
      </c>
      <c r="J3785" t="s">
        <v>1436</v>
      </c>
      <c r="K3785">
        <v>0</v>
      </c>
      <c r="N3785" t="b">
        <v>1</v>
      </c>
      <c r="O3785" t="b">
        <v>0</v>
      </c>
      <c r="P3785" t="b">
        <v>0</v>
      </c>
      <c r="Q3785">
        <v>8</v>
      </c>
      <c r="R3785">
        <v>1</v>
      </c>
      <c r="S3785">
        <v>1</v>
      </c>
      <c r="T3785">
        <v>2</v>
      </c>
      <c r="U3785" t="b">
        <v>1</v>
      </c>
      <c r="V3785" t="s">
        <v>1096</v>
      </c>
      <c r="W3785" t="s">
        <v>5437</v>
      </c>
      <c r="X3785" t="s">
        <v>15395</v>
      </c>
      <c r="Y3785">
        <v>31</v>
      </c>
      <c r="Z3785">
        <v>31</v>
      </c>
      <c r="AA3785">
        <v>2</v>
      </c>
      <c r="AB3785">
        <v>2</v>
      </c>
      <c r="AC3785">
        <v>43</v>
      </c>
    </row>
    <row r="3786" spans="1:29">
      <c r="A3786">
        <v>4307</v>
      </c>
      <c r="B3786" t="s">
        <v>805</v>
      </c>
      <c r="C3786" t="s">
        <v>5471</v>
      </c>
      <c r="J3786" t="s">
        <v>1436</v>
      </c>
      <c r="K3786">
        <v>0</v>
      </c>
      <c r="N3786" t="b">
        <v>1</v>
      </c>
      <c r="O3786" t="b">
        <v>0</v>
      </c>
      <c r="P3786" t="b">
        <v>0</v>
      </c>
      <c r="Q3786">
        <v>8</v>
      </c>
      <c r="R3786">
        <v>1</v>
      </c>
      <c r="S3786">
        <v>1</v>
      </c>
      <c r="T3786">
        <v>2</v>
      </c>
      <c r="U3786" t="b">
        <v>1</v>
      </c>
      <c r="V3786" t="s">
        <v>1096</v>
      </c>
      <c r="W3786" t="s">
        <v>5437</v>
      </c>
      <c r="X3786" t="s">
        <v>14542</v>
      </c>
      <c r="Y3786">
        <v>31</v>
      </c>
      <c r="Z3786">
        <v>31</v>
      </c>
      <c r="AA3786">
        <v>3</v>
      </c>
      <c r="AB3786">
        <v>3</v>
      </c>
      <c r="AC3786">
        <v>43</v>
      </c>
    </row>
    <row r="3787" spans="1:29">
      <c r="A3787">
        <v>4308</v>
      </c>
      <c r="B3787" t="s">
        <v>805</v>
      </c>
      <c r="C3787" t="s">
        <v>5472</v>
      </c>
      <c r="J3787" t="s">
        <v>1436</v>
      </c>
      <c r="K3787">
        <v>0</v>
      </c>
      <c r="N3787" t="b">
        <v>1</v>
      </c>
      <c r="O3787" t="b">
        <v>0</v>
      </c>
      <c r="P3787" t="b">
        <v>0</v>
      </c>
      <c r="Q3787">
        <v>8</v>
      </c>
      <c r="R3787">
        <v>1</v>
      </c>
      <c r="S3787">
        <v>1</v>
      </c>
      <c r="T3787">
        <v>2</v>
      </c>
      <c r="U3787" t="b">
        <v>1</v>
      </c>
      <c r="V3787" t="s">
        <v>1096</v>
      </c>
      <c r="W3787" t="s">
        <v>5437</v>
      </c>
      <c r="X3787" t="s">
        <v>15396</v>
      </c>
      <c r="Y3787">
        <v>32</v>
      </c>
      <c r="Z3787">
        <v>32</v>
      </c>
      <c r="AA3787">
        <v>2</v>
      </c>
      <c r="AB3787">
        <v>2</v>
      </c>
      <c r="AC3787">
        <v>43</v>
      </c>
    </row>
    <row r="3788" spans="1:29">
      <c r="A3788">
        <v>4309</v>
      </c>
      <c r="B3788" t="s">
        <v>805</v>
      </c>
      <c r="C3788" t="s">
        <v>5473</v>
      </c>
      <c r="J3788" t="s">
        <v>1436</v>
      </c>
      <c r="K3788">
        <v>0</v>
      </c>
      <c r="N3788" t="b">
        <v>1</v>
      </c>
      <c r="O3788" t="b">
        <v>0</v>
      </c>
      <c r="P3788" t="b">
        <v>0</v>
      </c>
      <c r="Q3788">
        <v>8</v>
      </c>
      <c r="R3788">
        <v>1</v>
      </c>
      <c r="S3788">
        <v>1</v>
      </c>
      <c r="T3788">
        <v>2</v>
      </c>
      <c r="U3788" t="b">
        <v>1</v>
      </c>
      <c r="V3788" t="s">
        <v>1096</v>
      </c>
      <c r="W3788" t="s">
        <v>5437</v>
      </c>
      <c r="X3788" t="s">
        <v>15397</v>
      </c>
      <c r="Y3788">
        <v>32</v>
      </c>
      <c r="Z3788">
        <v>32</v>
      </c>
      <c r="AA3788">
        <v>3</v>
      </c>
      <c r="AB3788">
        <v>3</v>
      </c>
      <c r="AC3788">
        <v>43</v>
      </c>
    </row>
    <row r="3789" spans="1:29">
      <c r="A3789">
        <v>4310</v>
      </c>
      <c r="B3789" t="s">
        <v>805</v>
      </c>
      <c r="C3789" t="s">
        <v>5474</v>
      </c>
      <c r="J3789" t="s">
        <v>1436</v>
      </c>
      <c r="K3789">
        <v>0</v>
      </c>
      <c r="N3789" t="b">
        <v>1</v>
      </c>
      <c r="O3789" t="b">
        <v>0</v>
      </c>
      <c r="P3789" t="b">
        <v>0</v>
      </c>
      <c r="Q3789">
        <v>8</v>
      </c>
      <c r="R3789">
        <v>1</v>
      </c>
      <c r="S3789">
        <v>1</v>
      </c>
      <c r="T3789">
        <v>2</v>
      </c>
      <c r="U3789" t="b">
        <v>1</v>
      </c>
      <c r="V3789" t="s">
        <v>1096</v>
      </c>
      <c r="W3789" t="s">
        <v>5437</v>
      </c>
      <c r="X3789" t="s">
        <v>15398</v>
      </c>
      <c r="Y3789">
        <v>33</v>
      </c>
      <c r="Z3789">
        <v>33</v>
      </c>
      <c r="AA3789">
        <v>2</v>
      </c>
      <c r="AB3789">
        <v>2</v>
      </c>
      <c r="AC3789">
        <v>43</v>
      </c>
    </row>
    <row r="3790" spans="1:29">
      <c r="A3790">
        <v>4311</v>
      </c>
      <c r="B3790" t="s">
        <v>805</v>
      </c>
      <c r="C3790" t="s">
        <v>5475</v>
      </c>
      <c r="J3790" t="s">
        <v>1436</v>
      </c>
      <c r="K3790">
        <v>0</v>
      </c>
      <c r="N3790" t="b">
        <v>1</v>
      </c>
      <c r="O3790" t="b">
        <v>0</v>
      </c>
      <c r="P3790" t="b">
        <v>0</v>
      </c>
      <c r="Q3790">
        <v>8</v>
      </c>
      <c r="R3790">
        <v>1</v>
      </c>
      <c r="S3790">
        <v>1</v>
      </c>
      <c r="T3790">
        <v>2</v>
      </c>
      <c r="U3790" t="b">
        <v>1</v>
      </c>
      <c r="V3790" t="s">
        <v>1096</v>
      </c>
      <c r="W3790" t="s">
        <v>5437</v>
      </c>
      <c r="X3790" t="s">
        <v>15399</v>
      </c>
      <c r="Y3790">
        <v>33</v>
      </c>
      <c r="Z3790">
        <v>33</v>
      </c>
      <c r="AA3790">
        <v>3</v>
      </c>
      <c r="AB3790">
        <v>3</v>
      </c>
      <c r="AC3790">
        <v>43</v>
      </c>
    </row>
    <row r="3791" spans="1:29">
      <c r="A3791">
        <v>4312</v>
      </c>
      <c r="B3791" t="s">
        <v>805</v>
      </c>
      <c r="C3791" t="s">
        <v>5476</v>
      </c>
      <c r="J3791" t="s">
        <v>1436</v>
      </c>
      <c r="K3791">
        <v>0</v>
      </c>
      <c r="N3791" t="b">
        <v>1</v>
      </c>
      <c r="O3791" t="b">
        <v>0</v>
      </c>
      <c r="P3791" t="b">
        <v>0</v>
      </c>
      <c r="Q3791">
        <v>8</v>
      </c>
      <c r="R3791">
        <v>1</v>
      </c>
      <c r="S3791">
        <v>1</v>
      </c>
      <c r="T3791">
        <v>2</v>
      </c>
      <c r="U3791" t="b">
        <v>1</v>
      </c>
      <c r="V3791" t="s">
        <v>1096</v>
      </c>
      <c r="W3791" t="s">
        <v>5437</v>
      </c>
      <c r="X3791" t="s">
        <v>15400</v>
      </c>
      <c r="Y3791">
        <v>34</v>
      </c>
      <c r="Z3791">
        <v>34</v>
      </c>
      <c r="AA3791">
        <v>2</v>
      </c>
      <c r="AB3791">
        <v>2</v>
      </c>
      <c r="AC3791">
        <v>43</v>
      </c>
    </row>
    <row r="3792" spans="1:29">
      <c r="A3792">
        <v>4313</v>
      </c>
      <c r="B3792" t="s">
        <v>805</v>
      </c>
      <c r="C3792" t="s">
        <v>5477</v>
      </c>
      <c r="J3792" t="s">
        <v>1436</v>
      </c>
      <c r="K3792">
        <v>0</v>
      </c>
      <c r="N3792" t="b">
        <v>1</v>
      </c>
      <c r="O3792" t="b">
        <v>0</v>
      </c>
      <c r="P3792" t="b">
        <v>0</v>
      </c>
      <c r="Q3792">
        <v>8</v>
      </c>
      <c r="R3792">
        <v>1</v>
      </c>
      <c r="S3792">
        <v>1</v>
      </c>
      <c r="T3792">
        <v>2</v>
      </c>
      <c r="U3792" t="b">
        <v>1</v>
      </c>
      <c r="V3792" t="s">
        <v>1096</v>
      </c>
      <c r="W3792" t="s">
        <v>5437</v>
      </c>
      <c r="X3792" t="s">
        <v>14546</v>
      </c>
      <c r="Y3792">
        <v>34</v>
      </c>
      <c r="Z3792">
        <v>34</v>
      </c>
      <c r="AA3792">
        <v>3</v>
      </c>
      <c r="AB3792">
        <v>3</v>
      </c>
      <c r="AC3792">
        <v>43</v>
      </c>
    </row>
    <row r="3793" spans="1:29">
      <c r="A3793">
        <v>4314</v>
      </c>
      <c r="B3793" t="s">
        <v>805</v>
      </c>
      <c r="C3793" t="s">
        <v>5478</v>
      </c>
      <c r="J3793" t="s">
        <v>1436</v>
      </c>
      <c r="K3793">
        <v>0</v>
      </c>
      <c r="N3793" t="b">
        <v>1</v>
      </c>
      <c r="O3793" t="b">
        <v>0</v>
      </c>
      <c r="P3793" t="b">
        <v>0</v>
      </c>
      <c r="Q3793">
        <v>8</v>
      </c>
      <c r="R3793">
        <v>1</v>
      </c>
      <c r="S3793">
        <v>1</v>
      </c>
      <c r="T3793">
        <v>2</v>
      </c>
      <c r="U3793" t="b">
        <v>1</v>
      </c>
      <c r="V3793" t="s">
        <v>1096</v>
      </c>
      <c r="W3793" t="s">
        <v>5437</v>
      </c>
      <c r="X3793" t="s">
        <v>15401</v>
      </c>
      <c r="Y3793">
        <v>35</v>
      </c>
      <c r="Z3793">
        <v>35</v>
      </c>
      <c r="AA3793">
        <v>2</v>
      </c>
      <c r="AB3793">
        <v>2</v>
      </c>
      <c r="AC3793">
        <v>43</v>
      </c>
    </row>
    <row r="3794" spans="1:29">
      <c r="A3794">
        <v>4315</v>
      </c>
      <c r="B3794" t="s">
        <v>805</v>
      </c>
      <c r="C3794" t="s">
        <v>5479</v>
      </c>
      <c r="J3794" t="s">
        <v>1436</v>
      </c>
      <c r="K3794">
        <v>0</v>
      </c>
      <c r="N3794" t="b">
        <v>1</v>
      </c>
      <c r="O3794" t="b">
        <v>0</v>
      </c>
      <c r="P3794" t="b">
        <v>0</v>
      </c>
      <c r="Q3794">
        <v>8</v>
      </c>
      <c r="R3794">
        <v>1</v>
      </c>
      <c r="S3794">
        <v>1</v>
      </c>
      <c r="T3794">
        <v>2</v>
      </c>
      <c r="U3794" t="b">
        <v>1</v>
      </c>
      <c r="V3794" t="s">
        <v>1096</v>
      </c>
      <c r="W3794" t="s">
        <v>5437</v>
      </c>
      <c r="X3794" t="s">
        <v>14547</v>
      </c>
      <c r="Y3794">
        <v>35</v>
      </c>
      <c r="Z3794">
        <v>35</v>
      </c>
      <c r="AA3794">
        <v>3</v>
      </c>
      <c r="AB3794">
        <v>3</v>
      </c>
      <c r="AC3794">
        <v>43</v>
      </c>
    </row>
    <row r="3795" spans="1:29">
      <c r="A3795">
        <v>4316</v>
      </c>
      <c r="B3795" t="s">
        <v>805</v>
      </c>
      <c r="C3795" t="s">
        <v>5480</v>
      </c>
      <c r="J3795" t="s">
        <v>1436</v>
      </c>
      <c r="K3795">
        <v>0</v>
      </c>
      <c r="N3795" t="b">
        <v>1</v>
      </c>
      <c r="O3795" t="b">
        <v>0</v>
      </c>
      <c r="P3795" t="b">
        <v>0</v>
      </c>
      <c r="Q3795">
        <v>8</v>
      </c>
      <c r="R3795">
        <v>1</v>
      </c>
      <c r="S3795">
        <v>1</v>
      </c>
      <c r="T3795">
        <v>2</v>
      </c>
      <c r="U3795" t="b">
        <v>1</v>
      </c>
      <c r="V3795" t="s">
        <v>1096</v>
      </c>
      <c r="W3795" t="s">
        <v>5437</v>
      </c>
      <c r="X3795" t="s">
        <v>15402</v>
      </c>
      <c r="Y3795">
        <v>36</v>
      </c>
      <c r="Z3795">
        <v>36</v>
      </c>
      <c r="AA3795">
        <v>2</v>
      </c>
      <c r="AB3795">
        <v>2</v>
      </c>
      <c r="AC3795">
        <v>43</v>
      </c>
    </row>
    <row r="3796" spans="1:29">
      <c r="A3796">
        <v>4317</v>
      </c>
      <c r="B3796" t="s">
        <v>805</v>
      </c>
      <c r="C3796" t="s">
        <v>5481</v>
      </c>
      <c r="J3796" t="s">
        <v>1436</v>
      </c>
      <c r="K3796">
        <v>0</v>
      </c>
      <c r="N3796" t="b">
        <v>1</v>
      </c>
      <c r="O3796" t="b">
        <v>0</v>
      </c>
      <c r="P3796" t="b">
        <v>0</v>
      </c>
      <c r="Q3796">
        <v>8</v>
      </c>
      <c r="R3796">
        <v>1</v>
      </c>
      <c r="S3796">
        <v>1</v>
      </c>
      <c r="T3796">
        <v>2</v>
      </c>
      <c r="U3796" t="b">
        <v>1</v>
      </c>
      <c r="V3796" t="s">
        <v>1096</v>
      </c>
      <c r="W3796" t="s">
        <v>5437</v>
      </c>
      <c r="X3796" t="s">
        <v>14548</v>
      </c>
      <c r="Y3796">
        <v>36</v>
      </c>
      <c r="Z3796">
        <v>36</v>
      </c>
      <c r="AA3796">
        <v>3</v>
      </c>
      <c r="AB3796">
        <v>3</v>
      </c>
      <c r="AC3796">
        <v>43</v>
      </c>
    </row>
    <row r="3797" spans="1:29">
      <c r="A3797">
        <v>4318</v>
      </c>
      <c r="B3797" t="s">
        <v>805</v>
      </c>
      <c r="C3797" t="s">
        <v>5482</v>
      </c>
      <c r="J3797" t="s">
        <v>1436</v>
      </c>
      <c r="K3797">
        <v>0</v>
      </c>
      <c r="N3797" t="b">
        <v>1</v>
      </c>
      <c r="O3797" t="b">
        <v>0</v>
      </c>
      <c r="P3797" t="b">
        <v>0</v>
      </c>
      <c r="Q3797">
        <v>8</v>
      </c>
      <c r="R3797">
        <v>1</v>
      </c>
      <c r="S3797">
        <v>1</v>
      </c>
      <c r="T3797">
        <v>2</v>
      </c>
      <c r="U3797" t="b">
        <v>1</v>
      </c>
      <c r="V3797" t="s">
        <v>1096</v>
      </c>
      <c r="W3797" t="s">
        <v>5437</v>
      </c>
      <c r="X3797" t="s">
        <v>15403</v>
      </c>
      <c r="Y3797">
        <v>37</v>
      </c>
      <c r="Z3797">
        <v>37</v>
      </c>
      <c r="AA3797">
        <v>2</v>
      </c>
      <c r="AB3797">
        <v>2</v>
      </c>
      <c r="AC3797">
        <v>43</v>
      </c>
    </row>
    <row r="3798" spans="1:29">
      <c r="A3798">
        <v>4319</v>
      </c>
      <c r="B3798" t="s">
        <v>805</v>
      </c>
      <c r="C3798" t="s">
        <v>5483</v>
      </c>
      <c r="J3798" t="s">
        <v>1436</v>
      </c>
      <c r="K3798">
        <v>0</v>
      </c>
      <c r="N3798" t="b">
        <v>1</v>
      </c>
      <c r="O3798" t="b">
        <v>0</v>
      </c>
      <c r="P3798" t="b">
        <v>0</v>
      </c>
      <c r="Q3798">
        <v>8</v>
      </c>
      <c r="R3798">
        <v>1</v>
      </c>
      <c r="S3798">
        <v>1</v>
      </c>
      <c r="T3798">
        <v>2</v>
      </c>
      <c r="U3798" t="b">
        <v>1</v>
      </c>
      <c r="V3798" t="s">
        <v>1096</v>
      </c>
      <c r="W3798" t="s">
        <v>5437</v>
      </c>
      <c r="X3798" t="s">
        <v>14549</v>
      </c>
      <c r="Y3798">
        <v>37</v>
      </c>
      <c r="Z3798">
        <v>37</v>
      </c>
      <c r="AA3798">
        <v>3</v>
      </c>
      <c r="AB3798">
        <v>3</v>
      </c>
      <c r="AC3798">
        <v>43</v>
      </c>
    </row>
    <row r="3799" spans="1:29">
      <c r="A3799">
        <v>4320</v>
      </c>
      <c r="B3799" t="s">
        <v>805</v>
      </c>
      <c r="C3799" t="s">
        <v>5484</v>
      </c>
      <c r="J3799" t="s">
        <v>1444</v>
      </c>
      <c r="K3799">
        <v>0</v>
      </c>
      <c r="N3799" t="b">
        <v>1</v>
      </c>
      <c r="O3799" t="b">
        <v>0</v>
      </c>
      <c r="P3799" t="b">
        <v>0</v>
      </c>
      <c r="Q3799">
        <v>8</v>
      </c>
      <c r="R3799">
        <v>1</v>
      </c>
      <c r="S3799">
        <v>1</v>
      </c>
      <c r="T3799">
        <v>2</v>
      </c>
      <c r="U3799" t="b">
        <v>1</v>
      </c>
      <c r="V3799" t="s">
        <v>1096</v>
      </c>
      <c r="W3799" t="s">
        <v>5437</v>
      </c>
      <c r="X3799" t="s">
        <v>14464</v>
      </c>
      <c r="Y3799">
        <v>16</v>
      </c>
      <c r="Z3799">
        <v>16</v>
      </c>
      <c r="AA3799">
        <v>4</v>
      </c>
      <c r="AB3799">
        <v>4</v>
      </c>
      <c r="AC3799">
        <v>43</v>
      </c>
    </row>
    <row r="3800" spans="1:29">
      <c r="A3800">
        <v>4321</v>
      </c>
      <c r="B3800" t="s">
        <v>805</v>
      </c>
      <c r="C3800" t="s">
        <v>5485</v>
      </c>
      <c r="J3800" t="s">
        <v>1444</v>
      </c>
      <c r="K3800">
        <v>0</v>
      </c>
      <c r="N3800" t="b">
        <v>1</v>
      </c>
      <c r="O3800" t="b">
        <v>0</v>
      </c>
      <c r="P3800" t="b">
        <v>0</v>
      </c>
      <c r="Q3800">
        <v>8</v>
      </c>
      <c r="R3800">
        <v>1</v>
      </c>
      <c r="S3800">
        <v>1</v>
      </c>
      <c r="T3800">
        <v>2</v>
      </c>
      <c r="U3800" t="b">
        <v>1</v>
      </c>
      <c r="V3800" t="s">
        <v>1096</v>
      </c>
      <c r="W3800" t="s">
        <v>5437</v>
      </c>
      <c r="X3800" t="s">
        <v>14458</v>
      </c>
      <c r="Y3800">
        <v>16</v>
      </c>
      <c r="Z3800">
        <v>16</v>
      </c>
      <c r="AA3800">
        <v>5</v>
      </c>
      <c r="AB3800">
        <v>5</v>
      </c>
      <c r="AC3800">
        <v>43</v>
      </c>
    </row>
    <row r="3801" spans="1:29">
      <c r="A3801">
        <v>4322</v>
      </c>
      <c r="B3801" t="s">
        <v>805</v>
      </c>
      <c r="C3801" t="s">
        <v>5486</v>
      </c>
      <c r="J3801" t="s">
        <v>1444</v>
      </c>
      <c r="K3801">
        <v>0</v>
      </c>
      <c r="N3801" t="b">
        <v>1</v>
      </c>
      <c r="O3801" t="b">
        <v>0</v>
      </c>
      <c r="P3801" t="b">
        <v>0</v>
      </c>
      <c r="Q3801">
        <v>8</v>
      </c>
      <c r="R3801">
        <v>1</v>
      </c>
      <c r="S3801">
        <v>1</v>
      </c>
      <c r="T3801">
        <v>2</v>
      </c>
      <c r="U3801" t="b">
        <v>1</v>
      </c>
      <c r="V3801" t="s">
        <v>1096</v>
      </c>
      <c r="W3801" t="s">
        <v>5437</v>
      </c>
      <c r="X3801" t="s">
        <v>14465</v>
      </c>
      <c r="Y3801">
        <v>17</v>
      </c>
      <c r="Z3801">
        <v>17</v>
      </c>
      <c r="AA3801">
        <v>4</v>
      </c>
      <c r="AB3801">
        <v>4</v>
      </c>
      <c r="AC3801">
        <v>43</v>
      </c>
    </row>
    <row r="3802" spans="1:29">
      <c r="A3802">
        <v>4323</v>
      </c>
      <c r="B3802" t="s">
        <v>805</v>
      </c>
      <c r="C3802" t="s">
        <v>5487</v>
      </c>
      <c r="J3802" t="s">
        <v>1444</v>
      </c>
      <c r="K3802">
        <v>0</v>
      </c>
      <c r="N3802" t="b">
        <v>1</v>
      </c>
      <c r="O3802" t="b">
        <v>0</v>
      </c>
      <c r="P3802" t="b">
        <v>0</v>
      </c>
      <c r="Q3802">
        <v>8</v>
      </c>
      <c r="R3802">
        <v>1</v>
      </c>
      <c r="S3802">
        <v>1</v>
      </c>
      <c r="T3802">
        <v>2</v>
      </c>
      <c r="U3802" t="b">
        <v>1</v>
      </c>
      <c r="V3802" t="s">
        <v>1096</v>
      </c>
      <c r="W3802" t="s">
        <v>5437</v>
      </c>
      <c r="X3802" t="s">
        <v>14684</v>
      </c>
      <c r="Y3802">
        <v>17</v>
      </c>
      <c r="Z3802">
        <v>17</v>
      </c>
      <c r="AA3802">
        <v>5</v>
      </c>
      <c r="AB3802">
        <v>5</v>
      </c>
      <c r="AC3802">
        <v>43</v>
      </c>
    </row>
    <row r="3803" spans="1:29">
      <c r="A3803">
        <v>4324</v>
      </c>
      <c r="B3803" t="s">
        <v>805</v>
      </c>
      <c r="C3803" t="s">
        <v>5488</v>
      </c>
      <c r="J3803" t="s">
        <v>1444</v>
      </c>
      <c r="K3803">
        <v>0</v>
      </c>
      <c r="N3803" t="b">
        <v>1</v>
      </c>
      <c r="O3803" t="b">
        <v>0</v>
      </c>
      <c r="P3803" t="b">
        <v>0</v>
      </c>
      <c r="Q3803">
        <v>8</v>
      </c>
      <c r="R3803">
        <v>1</v>
      </c>
      <c r="S3803">
        <v>1</v>
      </c>
      <c r="T3803">
        <v>2</v>
      </c>
      <c r="U3803" t="b">
        <v>1</v>
      </c>
      <c r="V3803" t="s">
        <v>1096</v>
      </c>
      <c r="W3803" t="s">
        <v>5437</v>
      </c>
      <c r="X3803" t="s">
        <v>14686</v>
      </c>
      <c r="Y3803">
        <v>18</v>
      </c>
      <c r="Z3803">
        <v>18</v>
      </c>
      <c r="AA3803">
        <v>4</v>
      </c>
      <c r="AB3803">
        <v>4</v>
      </c>
      <c r="AC3803">
        <v>43</v>
      </c>
    </row>
    <row r="3804" spans="1:29">
      <c r="A3804">
        <v>4325</v>
      </c>
      <c r="B3804" t="s">
        <v>805</v>
      </c>
      <c r="C3804" t="s">
        <v>5489</v>
      </c>
      <c r="J3804" t="s">
        <v>1444</v>
      </c>
      <c r="K3804">
        <v>0</v>
      </c>
      <c r="N3804" t="b">
        <v>1</v>
      </c>
      <c r="O3804" t="b">
        <v>0</v>
      </c>
      <c r="P3804" t="b">
        <v>0</v>
      </c>
      <c r="Q3804">
        <v>8</v>
      </c>
      <c r="R3804">
        <v>1</v>
      </c>
      <c r="S3804">
        <v>1</v>
      </c>
      <c r="T3804">
        <v>2</v>
      </c>
      <c r="U3804" t="b">
        <v>1</v>
      </c>
      <c r="V3804" t="s">
        <v>1096</v>
      </c>
      <c r="W3804" t="s">
        <v>5437</v>
      </c>
      <c r="X3804" t="s">
        <v>14687</v>
      </c>
      <c r="Y3804">
        <v>18</v>
      </c>
      <c r="Z3804">
        <v>18</v>
      </c>
      <c r="AA3804">
        <v>5</v>
      </c>
      <c r="AB3804">
        <v>5</v>
      </c>
      <c r="AC3804">
        <v>43</v>
      </c>
    </row>
    <row r="3805" spans="1:29">
      <c r="A3805">
        <v>4326</v>
      </c>
      <c r="B3805" t="s">
        <v>805</v>
      </c>
      <c r="C3805" t="s">
        <v>5490</v>
      </c>
      <c r="J3805" t="s">
        <v>1444</v>
      </c>
      <c r="K3805">
        <v>0</v>
      </c>
      <c r="N3805" t="b">
        <v>1</v>
      </c>
      <c r="O3805" t="b">
        <v>0</v>
      </c>
      <c r="P3805" t="b">
        <v>0</v>
      </c>
      <c r="Q3805">
        <v>8</v>
      </c>
      <c r="R3805">
        <v>1</v>
      </c>
      <c r="S3805">
        <v>1</v>
      </c>
      <c r="T3805">
        <v>2</v>
      </c>
      <c r="U3805" t="b">
        <v>1</v>
      </c>
      <c r="V3805" t="s">
        <v>1096</v>
      </c>
      <c r="W3805" t="s">
        <v>5437</v>
      </c>
      <c r="X3805" t="s">
        <v>14450</v>
      </c>
      <c r="Y3805">
        <v>19</v>
      </c>
      <c r="Z3805">
        <v>19</v>
      </c>
      <c r="AA3805">
        <v>4</v>
      </c>
      <c r="AB3805">
        <v>4</v>
      </c>
      <c r="AC3805">
        <v>43</v>
      </c>
    </row>
    <row r="3806" spans="1:29">
      <c r="A3806">
        <v>4327</v>
      </c>
      <c r="B3806" t="s">
        <v>805</v>
      </c>
      <c r="C3806" t="s">
        <v>5491</v>
      </c>
      <c r="J3806" t="s">
        <v>1444</v>
      </c>
      <c r="K3806">
        <v>0</v>
      </c>
      <c r="N3806" t="b">
        <v>1</v>
      </c>
      <c r="O3806" t="b">
        <v>0</v>
      </c>
      <c r="P3806" t="b">
        <v>0</v>
      </c>
      <c r="Q3806">
        <v>8</v>
      </c>
      <c r="R3806">
        <v>1</v>
      </c>
      <c r="S3806">
        <v>1</v>
      </c>
      <c r="T3806">
        <v>2</v>
      </c>
      <c r="U3806" t="b">
        <v>1</v>
      </c>
      <c r="V3806" t="s">
        <v>1096</v>
      </c>
      <c r="W3806" t="s">
        <v>5437</v>
      </c>
      <c r="X3806" t="s">
        <v>14689</v>
      </c>
      <c r="Y3806">
        <v>19</v>
      </c>
      <c r="Z3806">
        <v>19</v>
      </c>
      <c r="AA3806">
        <v>5</v>
      </c>
      <c r="AB3806">
        <v>5</v>
      </c>
      <c r="AC3806">
        <v>43</v>
      </c>
    </row>
    <row r="3807" spans="1:29">
      <c r="A3807">
        <v>4328</v>
      </c>
      <c r="B3807" t="s">
        <v>805</v>
      </c>
      <c r="C3807" t="s">
        <v>5492</v>
      </c>
      <c r="J3807" t="s">
        <v>1444</v>
      </c>
      <c r="K3807">
        <v>0</v>
      </c>
      <c r="N3807" t="b">
        <v>1</v>
      </c>
      <c r="O3807" t="b">
        <v>0</v>
      </c>
      <c r="P3807" t="b">
        <v>0</v>
      </c>
      <c r="Q3807">
        <v>8</v>
      </c>
      <c r="R3807">
        <v>1</v>
      </c>
      <c r="S3807">
        <v>1</v>
      </c>
      <c r="T3807">
        <v>2</v>
      </c>
      <c r="U3807" t="b">
        <v>1</v>
      </c>
      <c r="V3807" t="s">
        <v>1096</v>
      </c>
      <c r="W3807" t="s">
        <v>5437</v>
      </c>
      <c r="X3807" t="s">
        <v>14690</v>
      </c>
      <c r="Y3807">
        <v>20</v>
      </c>
      <c r="Z3807">
        <v>20</v>
      </c>
      <c r="AA3807">
        <v>4</v>
      </c>
      <c r="AB3807">
        <v>4</v>
      </c>
      <c r="AC3807">
        <v>43</v>
      </c>
    </row>
    <row r="3808" spans="1:29">
      <c r="A3808">
        <v>4329</v>
      </c>
      <c r="B3808" t="s">
        <v>805</v>
      </c>
      <c r="C3808" t="s">
        <v>5493</v>
      </c>
      <c r="J3808" t="s">
        <v>1444</v>
      </c>
      <c r="K3808">
        <v>0</v>
      </c>
      <c r="N3808" t="b">
        <v>1</v>
      </c>
      <c r="O3808" t="b">
        <v>0</v>
      </c>
      <c r="P3808" t="b">
        <v>0</v>
      </c>
      <c r="Q3808">
        <v>8</v>
      </c>
      <c r="R3808">
        <v>1</v>
      </c>
      <c r="S3808">
        <v>1</v>
      </c>
      <c r="T3808">
        <v>2</v>
      </c>
      <c r="U3808" t="b">
        <v>1</v>
      </c>
      <c r="V3808" t="s">
        <v>1096</v>
      </c>
      <c r="W3808" t="s">
        <v>5437</v>
      </c>
      <c r="X3808" t="s">
        <v>14691</v>
      </c>
      <c r="Y3808">
        <v>20</v>
      </c>
      <c r="Z3808">
        <v>20</v>
      </c>
      <c r="AA3808">
        <v>5</v>
      </c>
      <c r="AB3808">
        <v>5</v>
      </c>
      <c r="AC3808">
        <v>43</v>
      </c>
    </row>
    <row r="3809" spans="1:29">
      <c r="A3809">
        <v>4330</v>
      </c>
      <c r="B3809" t="s">
        <v>805</v>
      </c>
      <c r="C3809" t="s">
        <v>5494</v>
      </c>
      <c r="J3809" t="s">
        <v>1444</v>
      </c>
      <c r="K3809">
        <v>0</v>
      </c>
      <c r="N3809" t="b">
        <v>1</v>
      </c>
      <c r="O3809" t="b">
        <v>0</v>
      </c>
      <c r="P3809" t="b">
        <v>0</v>
      </c>
      <c r="Q3809">
        <v>8</v>
      </c>
      <c r="R3809">
        <v>1</v>
      </c>
      <c r="S3809">
        <v>1</v>
      </c>
      <c r="T3809">
        <v>2</v>
      </c>
      <c r="U3809" t="b">
        <v>1</v>
      </c>
      <c r="V3809" t="s">
        <v>1096</v>
      </c>
      <c r="W3809" t="s">
        <v>5437</v>
      </c>
      <c r="X3809" t="s">
        <v>14693</v>
      </c>
      <c r="Y3809">
        <v>21</v>
      </c>
      <c r="Z3809">
        <v>21</v>
      </c>
      <c r="AA3809">
        <v>4</v>
      </c>
      <c r="AB3809">
        <v>4</v>
      </c>
      <c r="AC3809">
        <v>43</v>
      </c>
    </row>
    <row r="3810" spans="1:29">
      <c r="A3810">
        <v>4331</v>
      </c>
      <c r="B3810" t="s">
        <v>805</v>
      </c>
      <c r="C3810" t="s">
        <v>5495</v>
      </c>
      <c r="J3810" t="s">
        <v>1444</v>
      </c>
      <c r="K3810">
        <v>0</v>
      </c>
      <c r="N3810" t="b">
        <v>1</v>
      </c>
      <c r="O3810" t="b">
        <v>0</v>
      </c>
      <c r="P3810" t="b">
        <v>0</v>
      </c>
      <c r="Q3810">
        <v>8</v>
      </c>
      <c r="R3810">
        <v>1</v>
      </c>
      <c r="S3810">
        <v>1</v>
      </c>
      <c r="T3810">
        <v>2</v>
      </c>
      <c r="U3810" t="b">
        <v>1</v>
      </c>
      <c r="V3810" t="s">
        <v>1096</v>
      </c>
      <c r="W3810" t="s">
        <v>5437</v>
      </c>
      <c r="X3810" t="s">
        <v>14471</v>
      </c>
      <c r="Y3810">
        <v>21</v>
      </c>
      <c r="Z3810">
        <v>21</v>
      </c>
      <c r="AA3810">
        <v>5</v>
      </c>
      <c r="AB3810">
        <v>5</v>
      </c>
      <c r="AC3810">
        <v>43</v>
      </c>
    </row>
    <row r="3811" spans="1:29">
      <c r="A3811">
        <v>4332</v>
      </c>
      <c r="B3811" t="s">
        <v>805</v>
      </c>
      <c r="C3811" t="s">
        <v>5496</v>
      </c>
      <c r="J3811" t="s">
        <v>1444</v>
      </c>
      <c r="K3811">
        <v>0</v>
      </c>
      <c r="N3811" t="b">
        <v>1</v>
      </c>
      <c r="O3811" t="b">
        <v>0</v>
      </c>
      <c r="P3811" t="b">
        <v>0</v>
      </c>
      <c r="Q3811">
        <v>8</v>
      </c>
      <c r="R3811">
        <v>1</v>
      </c>
      <c r="S3811">
        <v>1</v>
      </c>
      <c r="T3811">
        <v>2</v>
      </c>
      <c r="U3811" t="b">
        <v>1</v>
      </c>
      <c r="V3811" t="s">
        <v>1096</v>
      </c>
      <c r="W3811" t="s">
        <v>5437</v>
      </c>
      <c r="X3811" t="s">
        <v>14531</v>
      </c>
      <c r="Y3811">
        <v>22</v>
      </c>
      <c r="Z3811">
        <v>22</v>
      </c>
      <c r="AA3811">
        <v>4</v>
      </c>
      <c r="AB3811">
        <v>4</v>
      </c>
      <c r="AC3811">
        <v>43</v>
      </c>
    </row>
    <row r="3812" spans="1:29">
      <c r="A3812">
        <v>4333</v>
      </c>
      <c r="B3812" t="s">
        <v>805</v>
      </c>
      <c r="C3812" t="s">
        <v>5497</v>
      </c>
      <c r="J3812" t="s">
        <v>1444</v>
      </c>
      <c r="K3812">
        <v>0</v>
      </c>
      <c r="N3812" t="b">
        <v>1</v>
      </c>
      <c r="O3812" t="b">
        <v>0</v>
      </c>
      <c r="P3812" t="b">
        <v>0</v>
      </c>
      <c r="Q3812">
        <v>8</v>
      </c>
      <c r="R3812">
        <v>1</v>
      </c>
      <c r="S3812">
        <v>1</v>
      </c>
      <c r="T3812">
        <v>2</v>
      </c>
      <c r="U3812" t="b">
        <v>1</v>
      </c>
      <c r="V3812" t="s">
        <v>1096</v>
      </c>
      <c r="W3812" t="s">
        <v>5437</v>
      </c>
      <c r="X3812" t="s">
        <v>14694</v>
      </c>
      <c r="Y3812">
        <v>22</v>
      </c>
      <c r="Z3812">
        <v>22</v>
      </c>
      <c r="AA3812">
        <v>5</v>
      </c>
      <c r="AB3812">
        <v>5</v>
      </c>
      <c r="AC3812">
        <v>43</v>
      </c>
    </row>
    <row r="3813" spans="1:29">
      <c r="A3813">
        <v>4334</v>
      </c>
      <c r="B3813" t="s">
        <v>805</v>
      </c>
      <c r="C3813" t="s">
        <v>5498</v>
      </c>
      <c r="J3813" t="s">
        <v>1444</v>
      </c>
      <c r="K3813">
        <v>0</v>
      </c>
      <c r="N3813" t="b">
        <v>1</v>
      </c>
      <c r="O3813" t="b">
        <v>0</v>
      </c>
      <c r="P3813" t="b">
        <v>0</v>
      </c>
      <c r="Q3813">
        <v>8</v>
      </c>
      <c r="R3813">
        <v>1</v>
      </c>
      <c r="S3813">
        <v>1</v>
      </c>
      <c r="T3813">
        <v>2</v>
      </c>
      <c r="U3813" t="b">
        <v>1</v>
      </c>
      <c r="V3813" t="s">
        <v>1096</v>
      </c>
      <c r="W3813" t="s">
        <v>5437</v>
      </c>
      <c r="X3813" t="s">
        <v>14532</v>
      </c>
      <c r="Y3813">
        <v>23</v>
      </c>
      <c r="Z3813">
        <v>23</v>
      </c>
      <c r="AA3813">
        <v>4</v>
      </c>
      <c r="AB3813">
        <v>4</v>
      </c>
      <c r="AC3813">
        <v>43</v>
      </c>
    </row>
    <row r="3814" spans="1:29">
      <c r="A3814">
        <v>4335</v>
      </c>
      <c r="B3814" t="s">
        <v>805</v>
      </c>
      <c r="C3814" t="s">
        <v>5499</v>
      </c>
      <c r="J3814" t="s">
        <v>1444</v>
      </c>
      <c r="K3814">
        <v>0</v>
      </c>
      <c r="N3814" t="b">
        <v>1</v>
      </c>
      <c r="O3814" t="b">
        <v>0</v>
      </c>
      <c r="P3814" t="b">
        <v>0</v>
      </c>
      <c r="Q3814">
        <v>8</v>
      </c>
      <c r="R3814">
        <v>1</v>
      </c>
      <c r="S3814">
        <v>1</v>
      </c>
      <c r="T3814">
        <v>2</v>
      </c>
      <c r="U3814" t="b">
        <v>1</v>
      </c>
      <c r="V3814" t="s">
        <v>1096</v>
      </c>
      <c r="W3814" t="s">
        <v>5437</v>
      </c>
      <c r="X3814" t="s">
        <v>14696</v>
      </c>
      <c r="Y3814">
        <v>23</v>
      </c>
      <c r="Z3814">
        <v>23</v>
      </c>
      <c r="AA3814">
        <v>5</v>
      </c>
      <c r="AB3814">
        <v>5</v>
      </c>
      <c r="AC3814">
        <v>43</v>
      </c>
    </row>
    <row r="3815" spans="1:29">
      <c r="A3815">
        <v>4336</v>
      </c>
      <c r="B3815" t="s">
        <v>805</v>
      </c>
      <c r="C3815" t="s">
        <v>5500</v>
      </c>
      <c r="J3815" t="s">
        <v>1444</v>
      </c>
      <c r="K3815">
        <v>0</v>
      </c>
      <c r="N3815" t="b">
        <v>1</v>
      </c>
      <c r="O3815" t="b">
        <v>0</v>
      </c>
      <c r="P3815" t="b">
        <v>0</v>
      </c>
      <c r="Q3815">
        <v>8</v>
      </c>
      <c r="R3815">
        <v>1</v>
      </c>
      <c r="S3815">
        <v>1</v>
      </c>
      <c r="T3815">
        <v>2</v>
      </c>
      <c r="U3815" t="b">
        <v>1</v>
      </c>
      <c r="V3815" t="s">
        <v>1096</v>
      </c>
      <c r="W3815" t="s">
        <v>5437</v>
      </c>
      <c r="X3815" t="s">
        <v>14533</v>
      </c>
      <c r="Y3815">
        <v>24</v>
      </c>
      <c r="Z3815">
        <v>24</v>
      </c>
      <c r="AA3815">
        <v>4</v>
      </c>
      <c r="AB3815">
        <v>4</v>
      </c>
      <c r="AC3815">
        <v>43</v>
      </c>
    </row>
    <row r="3816" spans="1:29">
      <c r="A3816">
        <v>4337</v>
      </c>
      <c r="B3816" t="s">
        <v>805</v>
      </c>
      <c r="C3816" t="s">
        <v>5501</v>
      </c>
      <c r="J3816" t="s">
        <v>1444</v>
      </c>
      <c r="K3816">
        <v>0</v>
      </c>
      <c r="N3816" t="b">
        <v>1</v>
      </c>
      <c r="O3816" t="b">
        <v>0</v>
      </c>
      <c r="P3816" t="b">
        <v>0</v>
      </c>
      <c r="Q3816">
        <v>8</v>
      </c>
      <c r="R3816">
        <v>1</v>
      </c>
      <c r="S3816">
        <v>1</v>
      </c>
      <c r="T3816">
        <v>2</v>
      </c>
      <c r="U3816" t="b">
        <v>1</v>
      </c>
      <c r="V3816" t="s">
        <v>1096</v>
      </c>
      <c r="W3816" t="s">
        <v>5437</v>
      </c>
      <c r="X3816" t="s">
        <v>14698</v>
      </c>
      <c r="Y3816">
        <v>24</v>
      </c>
      <c r="Z3816">
        <v>24</v>
      </c>
      <c r="AA3816">
        <v>5</v>
      </c>
      <c r="AB3816">
        <v>5</v>
      </c>
      <c r="AC3816">
        <v>43</v>
      </c>
    </row>
    <row r="3817" spans="1:29">
      <c r="A3817">
        <v>4338</v>
      </c>
      <c r="B3817" t="s">
        <v>805</v>
      </c>
      <c r="C3817" t="s">
        <v>5502</v>
      </c>
      <c r="J3817" t="s">
        <v>1444</v>
      </c>
      <c r="K3817">
        <v>0</v>
      </c>
      <c r="N3817" t="b">
        <v>1</v>
      </c>
      <c r="O3817" t="b">
        <v>0</v>
      </c>
      <c r="P3817" t="b">
        <v>0</v>
      </c>
      <c r="Q3817">
        <v>8</v>
      </c>
      <c r="R3817">
        <v>1</v>
      </c>
      <c r="S3817">
        <v>1</v>
      </c>
      <c r="T3817">
        <v>2</v>
      </c>
      <c r="U3817" t="b">
        <v>1</v>
      </c>
      <c r="V3817" t="s">
        <v>1096</v>
      </c>
      <c r="W3817" t="s">
        <v>5437</v>
      </c>
      <c r="X3817" t="s">
        <v>14700</v>
      </c>
      <c r="Y3817">
        <v>25</v>
      </c>
      <c r="Z3817">
        <v>25</v>
      </c>
      <c r="AA3817">
        <v>4</v>
      </c>
      <c r="AB3817">
        <v>4</v>
      </c>
      <c r="AC3817">
        <v>43</v>
      </c>
    </row>
    <row r="3818" spans="1:29">
      <c r="A3818">
        <v>4339</v>
      </c>
      <c r="B3818" t="s">
        <v>805</v>
      </c>
      <c r="C3818" t="s">
        <v>5503</v>
      </c>
      <c r="J3818" t="s">
        <v>1444</v>
      </c>
      <c r="K3818">
        <v>0</v>
      </c>
      <c r="N3818" t="b">
        <v>1</v>
      </c>
      <c r="O3818" t="b">
        <v>0</v>
      </c>
      <c r="P3818" t="b">
        <v>0</v>
      </c>
      <c r="Q3818">
        <v>8</v>
      </c>
      <c r="R3818">
        <v>1</v>
      </c>
      <c r="S3818">
        <v>1</v>
      </c>
      <c r="T3818">
        <v>2</v>
      </c>
      <c r="U3818" t="b">
        <v>1</v>
      </c>
      <c r="V3818" t="s">
        <v>1096</v>
      </c>
      <c r="W3818" t="s">
        <v>5437</v>
      </c>
      <c r="X3818" t="s">
        <v>14701</v>
      </c>
      <c r="Y3818">
        <v>25</v>
      </c>
      <c r="Z3818">
        <v>25</v>
      </c>
      <c r="AA3818">
        <v>5</v>
      </c>
      <c r="AB3818">
        <v>5</v>
      </c>
      <c r="AC3818">
        <v>43</v>
      </c>
    </row>
    <row r="3819" spans="1:29">
      <c r="A3819">
        <v>4340</v>
      </c>
      <c r="B3819" t="s">
        <v>805</v>
      </c>
      <c r="C3819" t="s">
        <v>5504</v>
      </c>
      <c r="J3819" t="s">
        <v>1444</v>
      </c>
      <c r="K3819">
        <v>0</v>
      </c>
      <c r="N3819" t="b">
        <v>1</v>
      </c>
      <c r="O3819" t="b">
        <v>0</v>
      </c>
      <c r="P3819" t="b">
        <v>0</v>
      </c>
      <c r="Q3819">
        <v>8</v>
      </c>
      <c r="R3819">
        <v>1</v>
      </c>
      <c r="S3819">
        <v>1</v>
      </c>
      <c r="T3819">
        <v>2</v>
      </c>
      <c r="U3819" t="b">
        <v>1</v>
      </c>
      <c r="V3819" t="s">
        <v>1096</v>
      </c>
      <c r="W3819" t="s">
        <v>5437</v>
      </c>
      <c r="X3819" t="s">
        <v>14605</v>
      </c>
      <c r="Y3819">
        <v>26</v>
      </c>
      <c r="Z3819">
        <v>26</v>
      </c>
      <c r="AA3819">
        <v>4</v>
      </c>
      <c r="AB3819">
        <v>4</v>
      </c>
      <c r="AC3819">
        <v>43</v>
      </c>
    </row>
    <row r="3820" spans="1:29">
      <c r="A3820">
        <v>4341</v>
      </c>
      <c r="B3820" t="s">
        <v>805</v>
      </c>
      <c r="C3820" t="s">
        <v>5505</v>
      </c>
      <c r="J3820" t="s">
        <v>1444</v>
      </c>
      <c r="K3820">
        <v>0</v>
      </c>
      <c r="N3820" t="b">
        <v>1</v>
      </c>
      <c r="O3820" t="b">
        <v>0</v>
      </c>
      <c r="P3820" t="b">
        <v>0</v>
      </c>
      <c r="Q3820">
        <v>8</v>
      </c>
      <c r="R3820">
        <v>1</v>
      </c>
      <c r="S3820">
        <v>1</v>
      </c>
      <c r="T3820">
        <v>2</v>
      </c>
      <c r="U3820" t="b">
        <v>1</v>
      </c>
      <c r="V3820" t="s">
        <v>1096</v>
      </c>
      <c r="W3820" t="s">
        <v>5437</v>
      </c>
      <c r="X3820" t="s">
        <v>14703</v>
      </c>
      <c r="Y3820">
        <v>26</v>
      </c>
      <c r="Z3820">
        <v>26</v>
      </c>
      <c r="AA3820">
        <v>5</v>
      </c>
      <c r="AB3820">
        <v>5</v>
      </c>
      <c r="AC3820">
        <v>43</v>
      </c>
    </row>
    <row r="3821" spans="1:29">
      <c r="A3821">
        <v>4342</v>
      </c>
      <c r="B3821" t="s">
        <v>805</v>
      </c>
      <c r="C3821" t="s">
        <v>5506</v>
      </c>
      <c r="J3821" t="s">
        <v>1444</v>
      </c>
      <c r="K3821">
        <v>0</v>
      </c>
      <c r="N3821" t="b">
        <v>1</v>
      </c>
      <c r="O3821" t="b">
        <v>0</v>
      </c>
      <c r="P3821" t="b">
        <v>0</v>
      </c>
      <c r="Q3821">
        <v>8</v>
      </c>
      <c r="R3821">
        <v>1</v>
      </c>
      <c r="S3821">
        <v>1</v>
      </c>
      <c r="T3821">
        <v>2</v>
      </c>
      <c r="U3821" t="b">
        <v>1</v>
      </c>
      <c r="V3821" t="s">
        <v>1096</v>
      </c>
      <c r="W3821" t="s">
        <v>5437</v>
      </c>
      <c r="X3821" t="s">
        <v>14802</v>
      </c>
      <c r="Y3821">
        <v>27</v>
      </c>
      <c r="Z3821">
        <v>27</v>
      </c>
      <c r="AA3821">
        <v>4</v>
      </c>
      <c r="AB3821">
        <v>4</v>
      </c>
      <c r="AC3821">
        <v>43</v>
      </c>
    </row>
    <row r="3822" spans="1:29">
      <c r="A3822">
        <v>4343</v>
      </c>
      <c r="B3822" t="s">
        <v>805</v>
      </c>
      <c r="C3822" t="s">
        <v>5507</v>
      </c>
      <c r="J3822" t="s">
        <v>1444</v>
      </c>
      <c r="K3822">
        <v>0</v>
      </c>
      <c r="N3822" t="b">
        <v>1</v>
      </c>
      <c r="O3822" t="b">
        <v>0</v>
      </c>
      <c r="P3822" t="b">
        <v>0</v>
      </c>
      <c r="Q3822">
        <v>8</v>
      </c>
      <c r="R3822">
        <v>1</v>
      </c>
      <c r="S3822">
        <v>1</v>
      </c>
      <c r="T3822">
        <v>2</v>
      </c>
      <c r="U3822" t="b">
        <v>1</v>
      </c>
      <c r="V3822" t="s">
        <v>1096</v>
      </c>
      <c r="W3822" t="s">
        <v>5437</v>
      </c>
      <c r="X3822" t="s">
        <v>14803</v>
      </c>
      <c r="Y3822">
        <v>27</v>
      </c>
      <c r="Z3822">
        <v>27</v>
      </c>
      <c r="AA3822">
        <v>5</v>
      </c>
      <c r="AB3822">
        <v>5</v>
      </c>
      <c r="AC3822">
        <v>43</v>
      </c>
    </row>
    <row r="3823" spans="1:29">
      <c r="A3823">
        <v>4344</v>
      </c>
      <c r="B3823" t="s">
        <v>805</v>
      </c>
      <c r="C3823" t="s">
        <v>5508</v>
      </c>
      <c r="J3823" t="s">
        <v>1444</v>
      </c>
      <c r="K3823">
        <v>0</v>
      </c>
      <c r="N3823" t="b">
        <v>1</v>
      </c>
      <c r="O3823" t="b">
        <v>0</v>
      </c>
      <c r="P3823" t="b">
        <v>0</v>
      </c>
      <c r="Q3823">
        <v>8</v>
      </c>
      <c r="R3823">
        <v>1</v>
      </c>
      <c r="S3823">
        <v>1</v>
      </c>
      <c r="T3823">
        <v>2</v>
      </c>
      <c r="U3823" t="b">
        <v>1</v>
      </c>
      <c r="V3823" t="s">
        <v>1096</v>
      </c>
      <c r="W3823" t="s">
        <v>5437</v>
      </c>
      <c r="X3823" t="s">
        <v>14606</v>
      </c>
      <c r="Y3823">
        <v>28</v>
      </c>
      <c r="Z3823">
        <v>28</v>
      </c>
      <c r="AA3823">
        <v>4</v>
      </c>
      <c r="AB3823">
        <v>4</v>
      </c>
      <c r="AC3823">
        <v>43</v>
      </c>
    </row>
    <row r="3824" spans="1:29">
      <c r="A3824">
        <v>4345</v>
      </c>
      <c r="B3824" t="s">
        <v>805</v>
      </c>
      <c r="C3824" t="s">
        <v>5509</v>
      </c>
      <c r="J3824" t="s">
        <v>1444</v>
      </c>
      <c r="K3824">
        <v>0</v>
      </c>
      <c r="N3824" t="b">
        <v>1</v>
      </c>
      <c r="O3824" t="b">
        <v>0</v>
      </c>
      <c r="P3824" t="b">
        <v>0</v>
      </c>
      <c r="Q3824">
        <v>8</v>
      </c>
      <c r="R3824">
        <v>1</v>
      </c>
      <c r="S3824">
        <v>1</v>
      </c>
      <c r="T3824">
        <v>2</v>
      </c>
      <c r="U3824" t="b">
        <v>1</v>
      </c>
      <c r="V3824" t="s">
        <v>1096</v>
      </c>
      <c r="W3824" t="s">
        <v>5437</v>
      </c>
      <c r="X3824" t="s">
        <v>14729</v>
      </c>
      <c r="Y3824">
        <v>28</v>
      </c>
      <c r="Z3824">
        <v>28</v>
      </c>
      <c r="AA3824">
        <v>5</v>
      </c>
      <c r="AB3824">
        <v>5</v>
      </c>
      <c r="AC3824">
        <v>43</v>
      </c>
    </row>
    <row r="3825" spans="1:29">
      <c r="A3825">
        <v>4346</v>
      </c>
      <c r="B3825" t="s">
        <v>805</v>
      </c>
      <c r="C3825" t="s">
        <v>5510</v>
      </c>
      <c r="J3825" t="s">
        <v>1444</v>
      </c>
      <c r="K3825">
        <v>0</v>
      </c>
      <c r="N3825" t="b">
        <v>1</v>
      </c>
      <c r="O3825" t="b">
        <v>0</v>
      </c>
      <c r="P3825" t="b">
        <v>0</v>
      </c>
      <c r="Q3825">
        <v>8</v>
      </c>
      <c r="R3825">
        <v>1</v>
      </c>
      <c r="S3825">
        <v>1</v>
      </c>
      <c r="T3825">
        <v>2</v>
      </c>
      <c r="U3825" t="b">
        <v>1</v>
      </c>
      <c r="V3825" t="s">
        <v>1096</v>
      </c>
      <c r="W3825" t="s">
        <v>5437</v>
      </c>
      <c r="X3825" t="s">
        <v>14804</v>
      </c>
      <c r="Y3825">
        <v>29</v>
      </c>
      <c r="Z3825">
        <v>29</v>
      </c>
      <c r="AA3825">
        <v>4</v>
      </c>
      <c r="AB3825">
        <v>4</v>
      </c>
      <c r="AC3825">
        <v>43</v>
      </c>
    </row>
    <row r="3826" spans="1:29">
      <c r="A3826">
        <v>4347</v>
      </c>
      <c r="B3826" t="s">
        <v>805</v>
      </c>
      <c r="C3826" t="s">
        <v>5511</v>
      </c>
      <c r="J3826" t="s">
        <v>1444</v>
      </c>
      <c r="K3826">
        <v>0</v>
      </c>
      <c r="N3826" t="b">
        <v>1</v>
      </c>
      <c r="O3826" t="b">
        <v>0</v>
      </c>
      <c r="P3826" t="b">
        <v>0</v>
      </c>
      <c r="Q3826">
        <v>8</v>
      </c>
      <c r="R3826">
        <v>1</v>
      </c>
      <c r="S3826">
        <v>1</v>
      </c>
      <c r="T3826">
        <v>2</v>
      </c>
      <c r="U3826" t="b">
        <v>1</v>
      </c>
      <c r="V3826" t="s">
        <v>1096</v>
      </c>
      <c r="W3826" t="s">
        <v>5437</v>
      </c>
      <c r="X3826" t="s">
        <v>14805</v>
      </c>
      <c r="Y3826">
        <v>29</v>
      </c>
      <c r="Z3826">
        <v>29</v>
      </c>
      <c r="AA3826">
        <v>5</v>
      </c>
      <c r="AB3826">
        <v>5</v>
      </c>
      <c r="AC3826">
        <v>43</v>
      </c>
    </row>
    <row r="3827" spans="1:29">
      <c r="A3827">
        <v>4348</v>
      </c>
      <c r="B3827" t="s">
        <v>805</v>
      </c>
      <c r="C3827" t="s">
        <v>5512</v>
      </c>
      <c r="J3827" t="s">
        <v>1444</v>
      </c>
      <c r="K3827">
        <v>0</v>
      </c>
      <c r="N3827" t="b">
        <v>1</v>
      </c>
      <c r="O3827" t="b">
        <v>0</v>
      </c>
      <c r="P3827" t="b">
        <v>0</v>
      </c>
      <c r="Q3827">
        <v>8</v>
      </c>
      <c r="R3827">
        <v>1</v>
      </c>
      <c r="S3827">
        <v>1</v>
      </c>
      <c r="T3827">
        <v>2</v>
      </c>
      <c r="U3827" t="b">
        <v>1</v>
      </c>
      <c r="V3827" t="s">
        <v>1096</v>
      </c>
      <c r="W3827" t="s">
        <v>5437</v>
      </c>
      <c r="X3827" t="s">
        <v>14806</v>
      </c>
      <c r="Y3827">
        <v>30</v>
      </c>
      <c r="Z3827">
        <v>30</v>
      </c>
      <c r="AA3827">
        <v>4</v>
      </c>
      <c r="AB3827">
        <v>4</v>
      </c>
      <c r="AC3827">
        <v>43</v>
      </c>
    </row>
    <row r="3828" spans="1:29">
      <c r="A3828">
        <v>4349</v>
      </c>
      <c r="B3828" t="s">
        <v>805</v>
      </c>
      <c r="C3828" t="s">
        <v>5513</v>
      </c>
      <c r="J3828" t="s">
        <v>1444</v>
      </c>
      <c r="K3828">
        <v>0</v>
      </c>
      <c r="N3828" t="b">
        <v>1</v>
      </c>
      <c r="O3828" t="b">
        <v>0</v>
      </c>
      <c r="P3828" t="b">
        <v>0</v>
      </c>
      <c r="Q3828">
        <v>8</v>
      </c>
      <c r="R3828">
        <v>1</v>
      </c>
      <c r="S3828">
        <v>1</v>
      </c>
      <c r="T3828">
        <v>2</v>
      </c>
      <c r="U3828" t="b">
        <v>1</v>
      </c>
      <c r="V3828" t="s">
        <v>1096</v>
      </c>
      <c r="W3828" t="s">
        <v>5437</v>
      </c>
      <c r="X3828" t="s">
        <v>14622</v>
      </c>
      <c r="Y3828">
        <v>30</v>
      </c>
      <c r="Z3828">
        <v>30</v>
      </c>
      <c r="AA3828">
        <v>5</v>
      </c>
      <c r="AB3828">
        <v>5</v>
      </c>
      <c r="AC3828">
        <v>43</v>
      </c>
    </row>
    <row r="3829" spans="1:29">
      <c r="A3829">
        <v>4350</v>
      </c>
      <c r="B3829" t="s">
        <v>805</v>
      </c>
      <c r="C3829" t="s">
        <v>5514</v>
      </c>
      <c r="J3829" t="s">
        <v>1444</v>
      </c>
      <c r="K3829">
        <v>0</v>
      </c>
      <c r="N3829" t="b">
        <v>1</v>
      </c>
      <c r="O3829" t="b">
        <v>0</v>
      </c>
      <c r="P3829" t="b">
        <v>0</v>
      </c>
      <c r="Q3829">
        <v>8</v>
      </c>
      <c r="R3829">
        <v>1</v>
      </c>
      <c r="S3829">
        <v>1</v>
      </c>
      <c r="T3829">
        <v>2</v>
      </c>
      <c r="U3829" t="b">
        <v>1</v>
      </c>
      <c r="V3829" t="s">
        <v>1096</v>
      </c>
      <c r="W3829" t="s">
        <v>5437</v>
      </c>
      <c r="X3829" t="s">
        <v>14807</v>
      </c>
      <c r="Y3829">
        <v>31</v>
      </c>
      <c r="Z3829">
        <v>31</v>
      </c>
      <c r="AA3829">
        <v>4</v>
      </c>
      <c r="AB3829">
        <v>4</v>
      </c>
      <c r="AC3829">
        <v>43</v>
      </c>
    </row>
    <row r="3830" spans="1:29">
      <c r="A3830">
        <v>4351</v>
      </c>
      <c r="B3830" t="s">
        <v>805</v>
      </c>
      <c r="C3830" t="s">
        <v>5515</v>
      </c>
      <c r="J3830" t="s">
        <v>1444</v>
      </c>
      <c r="K3830">
        <v>0</v>
      </c>
      <c r="N3830" t="b">
        <v>1</v>
      </c>
      <c r="O3830" t="b">
        <v>0</v>
      </c>
      <c r="P3830" t="b">
        <v>0</v>
      </c>
      <c r="Q3830">
        <v>8</v>
      </c>
      <c r="R3830">
        <v>1</v>
      </c>
      <c r="S3830">
        <v>1</v>
      </c>
      <c r="T3830">
        <v>2</v>
      </c>
      <c r="U3830" t="b">
        <v>1</v>
      </c>
      <c r="V3830" t="s">
        <v>1096</v>
      </c>
      <c r="W3830" t="s">
        <v>5437</v>
      </c>
      <c r="X3830" t="s">
        <v>14808</v>
      </c>
      <c r="Y3830">
        <v>31</v>
      </c>
      <c r="Z3830">
        <v>31</v>
      </c>
      <c r="AA3830">
        <v>5</v>
      </c>
      <c r="AB3830">
        <v>5</v>
      </c>
      <c r="AC3830">
        <v>43</v>
      </c>
    </row>
    <row r="3831" spans="1:29">
      <c r="A3831">
        <v>4352</v>
      </c>
      <c r="B3831" t="s">
        <v>805</v>
      </c>
      <c r="C3831" t="s">
        <v>5516</v>
      </c>
      <c r="J3831" t="s">
        <v>1444</v>
      </c>
      <c r="K3831">
        <v>0</v>
      </c>
      <c r="N3831" t="b">
        <v>1</v>
      </c>
      <c r="O3831" t="b">
        <v>0</v>
      </c>
      <c r="P3831" t="b">
        <v>0</v>
      </c>
      <c r="Q3831">
        <v>8</v>
      </c>
      <c r="R3831">
        <v>1</v>
      </c>
      <c r="S3831">
        <v>1</v>
      </c>
      <c r="T3831">
        <v>2</v>
      </c>
      <c r="U3831" t="b">
        <v>1</v>
      </c>
      <c r="V3831" t="s">
        <v>1096</v>
      </c>
      <c r="W3831" t="s">
        <v>5437</v>
      </c>
      <c r="X3831" t="s">
        <v>14830</v>
      </c>
      <c r="Y3831">
        <v>32</v>
      </c>
      <c r="Z3831">
        <v>32</v>
      </c>
      <c r="AA3831">
        <v>4</v>
      </c>
      <c r="AB3831">
        <v>4</v>
      </c>
      <c r="AC3831">
        <v>43</v>
      </c>
    </row>
    <row r="3832" spans="1:29">
      <c r="A3832">
        <v>4353</v>
      </c>
      <c r="B3832" t="s">
        <v>805</v>
      </c>
      <c r="C3832" t="s">
        <v>5517</v>
      </c>
      <c r="J3832" t="s">
        <v>1444</v>
      </c>
      <c r="K3832">
        <v>0</v>
      </c>
      <c r="N3832" t="b">
        <v>1</v>
      </c>
      <c r="O3832" t="b">
        <v>0</v>
      </c>
      <c r="P3832" t="b">
        <v>0</v>
      </c>
      <c r="Q3832">
        <v>8</v>
      </c>
      <c r="R3832">
        <v>1</v>
      </c>
      <c r="S3832">
        <v>1</v>
      </c>
      <c r="T3832">
        <v>2</v>
      </c>
      <c r="U3832" t="b">
        <v>1</v>
      </c>
      <c r="V3832" t="s">
        <v>1096</v>
      </c>
      <c r="W3832" t="s">
        <v>5437</v>
      </c>
      <c r="X3832" t="s">
        <v>14831</v>
      </c>
      <c r="Y3832">
        <v>32</v>
      </c>
      <c r="Z3832">
        <v>32</v>
      </c>
      <c r="AA3832">
        <v>5</v>
      </c>
      <c r="AB3832">
        <v>5</v>
      </c>
      <c r="AC3832">
        <v>43</v>
      </c>
    </row>
    <row r="3833" spans="1:29">
      <c r="A3833">
        <v>4354</v>
      </c>
      <c r="B3833" t="s">
        <v>805</v>
      </c>
      <c r="C3833" t="s">
        <v>5518</v>
      </c>
      <c r="J3833" t="s">
        <v>1444</v>
      </c>
      <c r="K3833">
        <v>0</v>
      </c>
      <c r="N3833" t="b">
        <v>1</v>
      </c>
      <c r="O3833" t="b">
        <v>0</v>
      </c>
      <c r="P3833" t="b">
        <v>0</v>
      </c>
      <c r="Q3833">
        <v>8</v>
      </c>
      <c r="R3833">
        <v>1</v>
      </c>
      <c r="S3833">
        <v>1</v>
      </c>
      <c r="T3833">
        <v>2</v>
      </c>
      <c r="U3833" t="b">
        <v>1</v>
      </c>
      <c r="V3833" t="s">
        <v>1096</v>
      </c>
      <c r="W3833" t="s">
        <v>5437</v>
      </c>
      <c r="X3833" t="s">
        <v>14832</v>
      </c>
      <c r="Y3833">
        <v>33</v>
      </c>
      <c r="Z3833">
        <v>33</v>
      </c>
      <c r="AA3833">
        <v>4</v>
      </c>
      <c r="AB3833">
        <v>4</v>
      </c>
      <c r="AC3833">
        <v>43</v>
      </c>
    </row>
    <row r="3834" spans="1:29">
      <c r="A3834">
        <v>4355</v>
      </c>
      <c r="B3834" t="s">
        <v>805</v>
      </c>
      <c r="C3834" t="s">
        <v>5519</v>
      </c>
      <c r="J3834" t="s">
        <v>1444</v>
      </c>
      <c r="K3834">
        <v>0</v>
      </c>
      <c r="N3834" t="b">
        <v>1</v>
      </c>
      <c r="O3834" t="b">
        <v>0</v>
      </c>
      <c r="P3834" t="b">
        <v>0</v>
      </c>
      <c r="Q3834">
        <v>8</v>
      </c>
      <c r="R3834">
        <v>1</v>
      </c>
      <c r="S3834">
        <v>1</v>
      </c>
      <c r="T3834">
        <v>2</v>
      </c>
      <c r="U3834" t="b">
        <v>1</v>
      </c>
      <c r="V3834" t="s">
        <v>1096</v>
      </c>
      <c r="W3834" t="s">
        <v>5437</v>
      </c>
      <c r="X3834" t="s">
        <v>14833</v>
      </c>
      <c r="Y3834">
        <v>33</v>
      </c>
      <c r="Z3834">
        <v>33</v>
      </c>
      <c r="AA3834">
        <v>5</v>
      </c>
      <c r="AB3834">
        <v>5</v>
      </c>
      <c r="AC3834">
        <v>43</v>
      </c>
    </row>
    <row r="3835" spans="1:29">
      <c r="A3835">
        <v>4356</v>
      </c>
      <c r="B3835" t="s">
        <v>805</v>
      </c>
      <c r="C3835" t="s">
        <v>5520</v>
      </c>
      <c r="J3835" t="s">
        <v>1444</v>
      </c>
      <c r="K3835">
        <v>0</v>
      </c>
      <c r="N3835" t="b">
        <v>1</v>
      </c>
      <c r="O3835" t="b">
        <v>0</v>
      </c>
      <c r="P3835" t="b">
        <v>0</v>
      </c>
      <c r="Q3835">
        <v>8</v>
      </c>
      <c r="R3835">
        <v>1</v>
      </c>
      <c r="S3835">
        <v>1</v>
      </c>
      <c r="T3835">
        <v>2</v>
      </c>
      <c r="U3835" t="b">
        <v>1</v>
      </c>
      <c r="V3835" t="s">
        <v>1096</v>
      </c>
      <c r="W3835" t="s">
        <v>5437</v>
      </c>
      <c r="X3835" t="s">
        <v>14834</v>
      </c>
      <c r="Y3835">
        <v>34</v>
      </c>
      <c r="Z3835">
        <v>34</v>
      </c>
      <c r="AA3835">
        <v>4</v>
      </c>
      <c r="AB3835">
        <v>4</v>
      </c>
      <c r="AC3835">
        <v>43</v>
      </c>
    </row>
    <row r="3836" spans="1:29">
      <c r="A3836">
        <v>4357</v>
      </c>
      <c r="B3836" t="s">
        <v>805</v>
      </c>
      <c r="C3836" t="s">
        <v>5521</v>
      </c>
      <c r="J3836" t="s">
        <v>1444</v>
      </c>
      <c r="K3836">
        <v>0</v>
      </c>
      <c r="N3836" t="b">
        <v>1</v>
      </c>
      <c r="O3836" t="b">
        <v>0</v>
      </c>
      <c r="P3836" t="b">
        <v>0</v>
      </c>
      <c r="Q3836">
        <v>8</v>
      </c>
      <c r="R3836">
        <v>1</v>
      </c>
      <c r="S3836">
        <v>1</v>
      </c>
      <c r="T3836">
        <v>2</v>
      </c>
      <c r="U3836" t="b">
        <v>1</v>
      </c>
      <c r="V3836" t="s">
        <v>1096</v>
      </c>
      <c r="W3836" t="s">
        <v>5437</v>
      </c>
      <c r="X3836" t="s">
        <v>14835</v>
      </c>
      <c r="Y3836">
        <v>34</v>
      </c>
      <c r="Z3836">
        <v>34</v>
      </c>
      <c r="AA3836">
        <v>5</v>
      </c>
      <c r="AB3836">
        <v>5</v>
      </c>
      <c r="AC3836">
        <v>43</v>
      </c>
    </row>
    <row r="3837" spans="1:29">
      <c r="A3837">
        <v>4358</v>
      </c>
      <c r="B3837" t="s">
        <v>805</v>
      </c>
      <c r="C3837" t="s">
        <v>5522</v>
      </c>
      <c r="J3837" t="s">
        <v>1444</v>
      </c>
      <c r="K3837">
        <v>0</v>
      </c>
      <c r="N3837" t="b">
        <v>1</v>
      </c>
      <c r="O3837" t="b">
        <v>0</v>
      </c>
      <c r="P3837" t="b">
        <v>0</v>
      </c>
      <c r="Q3837">
        <v>8</v>
      </c>
      <c r="R3837">
        <v>1</v>
      </c>
      <c r="S3837">
        <v>1</v>
      </c>
      <c r="T3837">
        <v>2</v>
      </c>
      <c r="U3837" t="b">
        <v>1</v>
      </c>
      <c r="V3837" t="s">
        <v>1096</v>
      </c>
      <c r="W3837" t="s">
        <v>5437</v>
      </c>
      <c r="X3837" t="s">
        <v>14810</v>
      </c>
      <c r="Y3837">
        <v>35</v>
      </c>
      <c r="Z3837">
        <v>35</v>
      </c>
      <c r="AA3837">
        <v>4</v>
      </c>
      <c r="AB3837">
        <v>4</v>
      </c>
      <c r="AC3837">
        <v>43</v>
      </c>
    </row>
    <row r="3838" spans="1:29">
      <c r="A3838">
        <v>4359</v>
      </c>
      <c r="B3838" t="s">
        <v>805</v>
      </c>
      <c r="C3838" t="s">
        <v>5523</v>
      </c>
      <c r="J3838" t="s">
        <v>1444</v>
      </c>
      <c r="K3838">
        <v>0</v>
      </c>
      <c r="N3838" t="b">
        <v>1</v>
      </c>
      <c r="O3838" t="b">
        <v>0</v>
      </c>
      <c r="P3838" t="b">
        <v>0</v>
      </c>
      <c r="Q3838">
        <v>8</v>
      </c>
      <c r="R3838">
        <v>1</v>
      </c>
      <c r="S3838">
        <v>1</v>
      </c>
      <c r="T3838">
        <v>2</v>
      </c>
      <c r="U3838" t="b">
        <v>1</v>
      </c>
      <c r="V3838" t="s">
        <v>1096</v>
      </c>
      <c r="W3838" t="s">
        <v>5437</v>
      </c>
      <c r="X3838" t="s">
        <v>14811</v>
      </c>
      <c r="Y3838">
        <v>35</v>
      </c>
      <c r="Z3838">
        <v>35</v>
      </c>
      <c r="AA3838">
        <v>5</v>
      </c>
      <c r="AB3838">
        <v>5</v>
      </c>
      <c r="AC3838">
        <v>43</v>
      </c>
    </row>
    <row r="3839" spans="1:29">
      <c r="A3839">
        <v>4360</v>
      </c>
      <c r="B3839" t="s">
        <v>805</v>
      </c>
      <c r="C3839" t="s">
        <v>5524</v>
      </c>
      <c r="J3839" t="s">
        <v>1444</v>
      </c>
      <c r="K3839">
        <v>0</v>
      </c>
      <c r="N3839" t="b">
        <v>1</v>
      </c>
      <c r="O3839" t="b">
        <v>0</v>
      </c>
      <c r="P3839" t="b">
        <v>0</v>
      </c>
      <c r="Q3839">
        <v>8</v>
      </c>
      <c r="R3839">
        <v>1</v>
      </c>
      <c r="S3839">
        <v>1</v>
      </c>
      <c r="T3839">
        <v>2</v>
      </c>
      <c r="U3839" t="b">
        <v>1</v>
      </c>
      <c r="V3839" t="s">
        <v>1096</v>
      </c>
      <c r="W3839" t="s">
        <v>5437</v>
      </c>
      <c r="X3839" t="s">
        <v>14812</v>
      </c>
      <c r="Y3839">
        <v>36</v>
      </c>
      <c r="Z3839">
        <v>36</v>
      </c>
      <c r="AA3839">
        <v>4</v>
      </c>
      <c r="AB3839">
        <v>4</v>
      </c>
      <c r="AC3839">
        <v>43</v>
      </c>
    </row>
    <row r="3840" spans="1:29">
      <c r="A3840">
        <v>4361</v>
      </c>
      <c r="B3840" t="s">
        <v>805</v>
      </c>
      <c r="C3840" t="s">
        <v>5525</v>
      </c>
      <c r="J3840" t="s">
        <v>1444</v>
      </c>
      <c r="K3840">
        <v>0</v>
      </c>
      <c r="N3840" t="b">
        <v>1</v>
      </c>
      <c r="O3840" t="b">
        <v>0</v>
      </c>
      <c r="P3840" t="b">
        <v>0</v>
      </c>
      <c r="Q3840">
        <v>8</v>
      </c>
      <c r="R3840">
        <v>1</v>
      </c>
      <c r="S3840">
        <v>1</v>
      </c>
      <c r="T3840">
        <v>2</v>
      </c>
      <c r="U3840" t="b">
        <v>1</v>
      </c>
      <c r="V3840" t="s">
        <v>1096</v>
      </c>
      <c r="W3840" t="s">
        <v>5437</v>
      </c>
      <c r="X3840" t="s">
        <v>14813</v>
      </c>
      <c r="Y3840">
        <v>36</v>
      </c>
      <c r="Z3840">
        <v>36</v>
      </c>
      <c r="AA3840">
        <v>5</v>
      </c>
      <c r="AB3840">
        <v>5</v>
      </c>
      <c r="AC3840">
        <v>43</v>
      </c>
    </row>
    <row r="3841" spans="1:29">
      <c r="A3841">
        <v>4362</v>
      </c>
      <c r="B3841" t="s">
        <v>805</v>
      </c>
      <c r="C3841" t="s">
        <v>5526</v>
      </c>
      <c r="J3841" t="s">
        <v>1444</v>
      </c>
      <c r="K3841">
        <v>0</v>
      </c>
      <c r="N3841" t="b">
        <v>1</v>
      </c>
      <c r="O3841" t="b">
        <v>0</v>
      </c>
      <c r="P3841" t="b">
        <v>0</v>
      </c>
      <c r="Q3841">
        <v>8</v>
      </c>
      <c r="R3841">
        <v>1</v>
      </c>
      <c r="S3841">
        <v>1</v>
      </c>
      <c r="T3841">
        <v>2</v>
      </c>
      <c r="U3841" t="b">
        <v>1</v>
      </c>
      <c r="V3841" t="s">
        <v>1096</v>
      </c>
      <c r="W3841" t="s">
        <v>5437</v>
      </c>
      <c r="X3841" t="s">
        <v>15404</v>
      </c>
      <c r="Y3841">
        <v>37</v>
      </c>
      <c r="Z3841">
        <v>37</v>
      </c>
      <c r="AA3841">
        <v>4</v>
      </c>
      <c r="AB3841">
        <v>4</v>
      </c>
      <c r="AC3841">
        <v>43</v>
      </c>
    </row>
    <row r="3842" spans="1:29">
      <c r="A3842">
        <v>4363</v>
      </c>
      <c r="B3842" t="s">
        <v>805</v>
      </c>
      <c r="C3842" t="s">
        <v>5527</v>
      </c>
      <c r="J3842" t="s">
        <v>1444</v>
      </c>
      <c r="K3842">
        <v>0</v>
      </c>
      <c r="N3842" t="b">
        <v>1</v>
      </c>
      <c r="O3842" t="b">
        <v>0</v>
      </c>
      <c r="P3842" t="b">
        <v>0</v>
      </c>
      <c r="Q3842">
        <v>8</v>
      </c>
      <c r="R3842">
        <v>1</v>
      </c>
      <c r="S3842">
        <v>1</v>
      </c>
      <c r="T3842">
        <v>2</v>
      </c>
      <c r="U3842" t="b">
        <v>1</v>
      </c>
      <c r="V3842" t="s">
        <v>1096</v>
      </c>
      <c r="W3842" t="s">
        <v>5437</v>
      </c>
      <c r="X3842" t="s">
        <v>15635</v>
      </c>
      <c r="Y3842">
        <v>37</v>
      </c>
      <c r="Z3842">
        <v>37</v>
      </c>
      <c r="AA3842">
        <v>5</v>
      </c>
      <c r="AB3842">
        <v>5</v>
      </c>
      <c r="AC3842">
        <v>43</v>
      </c>
    </row>
    <row r="3843" spans="1:29">
      <c r="A3843">
        <v>4364</v>
      </c>
      <c r="B3843" t="s">
        <v>805</v>
      </c>
      <c r="C3843" t="s">
        <v>5528</v>
      </c>
      <c r="J3843" t="s">
        <v>1444</v>
      </c>
      <c r="K3843">
        <v>0</v>
      </c>
      <c r="N3843" t="b">
        <v>0</v>
      </c>
      <c r="O3843" t="b">
        <v>1</v>
      </c>
      <c r="P3843" t="b">
        <v>0</v>
      </c>
      <c r="Q3843">
        <v>8</v>
      </c>
      <c r="R3843">
        <v>1</v>
      </c>
      <c r="S3843">
        <v>1</v>
      </c>
      <c r="T3843">
        <v>2</v>
      </c>
      <c r="U3843" t="b">
        <v>1</v>
      </c>
      <c r="V3843" t="s">
        <v>1096</v>
      </c>
      <c r="W3843" t="s">
        <v>5437</v>
      </c>
      <c r="X3843" t="s">
        <v>14469</v>
      </c>
      <c r="Y3843">
        <v>16</v>
      </c>
      <c r="Z3843">
        <v>16</v>
      </c>
      <c r="AA3843">
        <v>6</v>
      </c>
      <c r="AB3843">
        <v>6</v>
      </c>
      <c r="AC3843">
        <v>43</v>
      </c>
    </row>
    <row r="3844" spans="1:29">
      <c r="A3844">
        <v>4365</v>
      </c>
      <c r="B3844" t="s">
        <v>805</v>
      </c>
      <c r="C3844" t="s">
        <v>5529</v>
      </c>
      <c r="J3844" t="s">
        <v>1444</v>
      </c>
      <c r="K3844">
        <v>0</v>
      </c>
      <c r="N3844" t="b">
        <v>0</v>
      </c>
      <c r="O3844" t="b">
        <v>1</v>
      </c>
      <c r="P3844" t="b">
        <v>0</v>
      </c>
      <c r="Q3844">
        <v>8</v>
      </c>
      <c r="R3844">
        <v>1</v>
      </c>
      <c r="S3844">
        <v>1</v>
      </c>
      <c r="T3844">
        <v>2</v>
      </c>
      <c r="U3844" t="b">
        <v>1</v>
      </c>
      <c r="V3844" t="s">
        <v>1096</v>
      </c>
      <c r="W3844" t="s">
        <v>5437</v>
      </c>
      <c r="X3844" t="s">
        <v>14526</v>
      </c>
      <c r="Y3844">
        <v>17</v>
      </c>
      <c r="Z3844">
        <v>17</v>
      </c>
      <c r="AA3844">
        <v>6</v>
      </c>
      <c r="AB3844">
        <v>6</v>
      </c>
      <c r="AC3844">
        <v>43</v>
      </c>
    </row>
    <row r="3845" spans="1:29">
      <c r="A3845">
        <v>4366</v>
      </c>
      <c r="B3845" t="s">
        <v>805</v>
      </c>
      <c r="C3845" t="s">
        <v>5530</v>
      </c>
      <c r="J3845" t="s">
        <v>1444</v>
      </c>
      <c r="K3845">
        <v>0</v>
      </c>
      <c r="N3845" t="b">
        <v>0</v>
      </c>
      <c r="O3845" t="b">
        <v>1</v>
      </c>
      <c r="P3845" t="b">
        <v>0</v>
      </c>
      <c r="Q3845">
        <v>8</v>
      </c>
      <c r="R3845">
        <v>1</v>
      </c>
      <c r="S3845">
        <v>1</v>
      </c>
      <c r="T3845">
        <v>2</v>
      </c>
      <c r="U3845" t="b">
        <v>1</v>
      </c>
      <c r="V3845" t="s">
        <v>1096</v>
      </c>
      <c r="W3845" t="s">
        <v>5437</v>
      </c>
      <c r="X3845" t="s">
        <v>14688</v>
      </c>
      <c r="Y3845">
        <v>18</v>
      </c>
      <c r="Z3845">
        <v>18</v>
      </c>
      <c r="AA3845">
        <v>6</v>
      </c>
      <c r="AB3845">
        <v>6</v>
      </c>
      <c r="AC3845">
        <v>43</v>
      </c>
    </row>
    <row r="3846" spans="1:29">
      <c r="A3846">
        <v>4367</v>
      </c>
      <c r="B3846" t="s">
        <v>805</v>
      </c>
      <c r="C3846" t="s">
        <v>5531</v>
      </c>
      <c r="J3846" t="s">
        <v>1444</v>
      </c>
      <c r="K3846">
        <v>0</v>
      </c>
      <c r="N3846" t="b">
        <v>0</v>
      </c>
      <c r="O3846" t="b">
        <v>1</v>
      </c>
      <c r="P3846" t="b">
        <v>0</v>
      </c>
      <c r="Q3846">
        <v>8</v>
      </c>
      <c r="R3846">
        <v>1</v>
      </c>
      <c r="S3846">
        <v>1</v>
      </c>
      <c r="T3846">
        <v>2</v>
      </c>
      <c r="U3846" t="b">
        <v>1</v>
      </c>
      <c r="V3846" t="s">
        <v>1096</v>
      </c>
      <c r="W3846" t="s">
        <v>5437</v>
      </c>
      <c r="X3846" t="s">
        <v>14448</v>
      </c>
      <c r="Y3846">
        <v>19</v>
      </c>
      <c r="Z3846">
        <v>19</v>
      </c>
      <c r="AA3846">
        <v>6</v>
      </c>
      <c r="AB3846">
        <v>6</v>
      </c>
      <c r="AC3846">
        <v>43</v>
      </c>
    </row>
    <row r="3847" spans="1:29">
      <c r="A3847">
        <v>4368</v>
      </c>
      <c r="B3847" t="s">
        <v>805</v>
      </c>
      <c r="C3847" t="s">
        <v>5532</v>
      </c>
      <c r="J3847" t="s">
        <v>1444</v>
      </c>
      <c r="K3847">
        <v>0</v>
      </c>
      <c r="N3847" t="b">
        <v>0</v>
      </c>
      <c r="O3847" t="b">
        <v>1</v>
      </c>
      <c r="P3847" t="b">
        <v>0</v>
      </c>
      <c r="Q3847">
        <v>8</v>
      </c>
      <c r="R3847">
        <v>1</v>
      </c>
      <c r="S3847">
        <v>1</v>
      </c>
      <c r="T3847">
        <v>2</v>
      </c>
      <c r="U3847" t="b">
        <v>1</v>
      </c>
      <c r="V3847" t="s">
        <v>1096</v>
      </c>
      <c r="W3847" t="s">
        <v>5437</v>
      </c>
      <c r="X3847" t="s">
        <v>14623</v>
      </c>
      <c r="Y3847">
        <v>20</v>
      </c>
      <c r="Z3847">
        <v>20</v>
      </c>
      <c r="AA3847">
        <v>6</v>
      </c>
      <c r="AB3847">
        <v>6</v>
      </c>
      <c r="AC3847">
        <v>43</v>
      </c>
    </row>
    <row r="3848" spans="1:29">
      <c r="A3848">
        <v>4369</v>
      </c>
      <c r="B3848" t="s">
        <v>805</v>
      </c>
      <c r="C3848" t="s">
        <v>5533</v>
      </c>
      <c r="J3848" t="s">
        <v>1444</v>
      </c>
      <c r="K3848">
        <v>0</v>
      </c>
      <c r="N3848" t="b">
        <v>0</v>
      </c>
      <c r="O3848" t="b">
        <v>1</v>
      </c>
      <c r="P3848" t="b">
        <v>0</v>
      </c>
      <c r="Q3848">
        <v>8</v>
      </c>
      <c r="R3848">
        <v>1</v>
      </c>
      <c r="S3848">
        <v>1</v>
      </c>
      <c r="T3848">
        <v>2</v>
      </c>
      <c r="U3848" t="b">
        <v>1</v>
      </c>
      <c r="V3848" t="s">
        <v>1096</v>
      </c>
      <c r="W3848" t="s">
        <v>5437</v>
      </c>
      <c r="X3848" t="s">
        <v>14624</v>
      </c>
      <c r="Y3848">
        <v>21</v>
      </c>
      <c r="Z3848">
        <v>21</v>
      </c>
      <c r="AA3848">
        <v>6</v>
      </c>
      <c r="AB3848">
        <v>6</v>
      </c>
      <c r="AC3848">
        <v>43</v>
      </c>
    </row>
    <row r="3849" spans="1:29">
      <c r="A3849">
        <v>4370</v>
      </c>
      <c r="B3849" t="s">
        <v>805</v>
      </c>
      <c r="C3849" t="s">
        <v>5534</v>
      </c>
      <c r="J3849" t="s">
        <v>1444</v>
      </c>
      <c r="K3849">
        <v>0</v>
      </c>
      <c r="N3849" t="b">
        <v>0</v>
      </c>
      <c r="O3849" t="b">
        <v>1</v>
      </c>
      <c r="P3849" t="b">
        <v>0</v>
      </c>
      <c r="Q3849">
        <v>8</v>
      </c>
      <c r="R3849">
        <v>1</v>
      </c>
      <c r="S3849">
        <v>1</v>
      </c>
      <c r="T3849">
        <v>2</v>
      </c>
      <c r="U3849" t="b">
        <v>1</v>
      </c>
      <c r="V3849" t="s">
        <v>1096</v>
      </c>
      <c r="W3849" t="s">
        <v>5437</v>
      </c>
      <c r="X3849" t="s">
        <v>14625</v>
      </c>
      <c r="Y3849">
        <v>22</v>
      </c>
      <c r="Z3849">
        <v>22</v>
      </c>
      <c r="AA3849">
        <v>6</v>
      </c>
      <c r="AB3849">
        <v>6</v>
      </c>
      <c r="AC3849">
        <v>43</v>
      </c>
    </row>
    <row r="3850" spans="1:29">
      <c r="A3850">
        <v>4371</v>
      </c>
      <c r="B3850" t="s">
        <v>805</v>
      </c>
      <c r="C3850" t="s">
        <v>5535</v>
      </c>
      <c r="J3850" t="s">
        <v>1444</v>
      </c>
      <c r="K3850">
        <v>0</v>
      </c>
      <c r="N3850" t="b">
        <v>0</v>
      </c>
      <c r="O3850" t="b">
        <v>1</v>
      </c>
      <c r="P3850" t="b">
        <v>0</v>
      </c>
      <c r="Q3850">
        <v>8</v>
      </c>
      <c r="R3850">
        <v>1</v>
      </c>
      <c r="S3850">
        <v>1</v>
      </c>
      <c r="T3850">
        <v>2</v>
      </c>
      <c r="U3850" t="b">
        <v>1</v>
      </c>
      <c r="V3850" t="s">
        <v>1096</v>
      </c>
      <c r="W3850" t="s">
        <v>5437</v>
      </c>
      <c r="X3850" t="s">
        <v>14626</v>
      </c>
      <c r="Y3850">
        <v>23</v>
      </c>
      <c r="Z3850">
        <v>23</v>
      </c>
      <c r="AA3850">
        <v>6</v>
      </c>
      <c r="AB3850">
        <v>6</v>
      </c>
      <c r="AC3850">
        <v>43</v>
      </c>
    </row>
    <row r="3851" spans="1:29">
      <c r="A3851">
        <v>4372</v>
      </c>
      <c r="B3851" t="s">
        <v>805</v>
      </c>
      <c r="C3851" t="s">
        <v>5536</v>
      </c>
      <c r="J3851" t="s">
        <v>1444</v>
      </c>
      <c r="K3851">
        <v>0</v>
      </c>
      <c r="N3851" t="b">
        <v>0</v>
      </c>
      <c r="O3851" t="b">
        <v>1</v>
      </c>
      <c r="P3851" t="b">
        <v>0</v>
      </c>
      <c r="Q3851">
        <v>8</v>
      </c>
      <c r="R3851">
        <v>1</v>
      </c>
      <c r="S3851">
        <v>1</v>
      </c>
      <c r="T3851">
        <v>2</v>
      </c>
      <c r="U3851" t="b">
        <v>1</v>
      </c>
      <c r="V3851" t="s">
        <v>1096</v>
      </c>
      <c r="W3851" t="s">
        <v>5437</v>
      </c>
      <c r="X3851" t="s">
        <v>14627</v>
      </c>
      <c r="Y3851">
        <v>24</v>
      </c>
      <c r="Z3851">
        <v>24</v>
      </c>
      <c r="AA3851">
        <v>6</v>
      </c>
      <c r="AB3851">
        <v>6</v>
      </c>
      <c r="AC3851">
        <v>43</v>
      </c>
    </row>
    <row r="3852" spans="1:29">
      <c r="A3852">
        <v>4373</v>
      </c>
      <c r="B3852" t="s">
        <v>805</v>
      </c>
      <c r="C3852" t="s">
        <v>5537</v>
      </c>
      <c r="J3852" t="s">
        <v>1444</v>
      </c>
      <c r="K3852">
        <v>0</v>
      </c>
      <c r="N3852" t="b">
        <v>0</v>
      </c>
      <c r="O3852" t="b">
        <v>1</v>
      </c>
      <c r="P3852" t="b">
        <v>0</v>
      </c>
      <c r="Q3852">
        <v>8</v>
      </c>
      <c r="R3852">
        <v>1</v>
      </c>
      <c r="S3852">
        <v>1</v>
      </c>
      <c r="T3852">
        <v>2</v>
      </c>
      <c r="U3852" t="b">
        <v>1</v>
      </c>
      <c r="V3852" t="s">
        <v>1096</v>
      </c>
      <c r="W3852" t="s">
        <v>5437</v>
      </c>
      <c r="X3852" t="s">
        <v>14534</v>
      </c>
      <c r="Y3852">
        <v>25</v>
      </c>
      <c r="Z3852">
        <v>25</v>
      </c>
      <c r="AA3852">
        <v>6</v>
      </c>
      <c r="AB3852">
        <v>6</v>
      </c>
      <c r="AC3852">
        <v>43</v>
      </c>
    </row>
    <row r="3853" spans="1:29">
      <c r="A3853">
        <v>4374</v>
      </c>
      <c r="B3853" t="s">
        <v>805</v>
      </c>
      <c r="C3853" t="s">
        <v>5538</v>
      </c>
      <c r="J3853" t="s">
        <v>1444</v>
      </c>
      <c r="K3853">
        <v>0</v>
      </c>
      <c r="N3853" t="b">
        <v>0</v>
      </c>
      <c r="O3853" t="b">
        <v>1</v>
      </c>
      <c r="P3853" t="b">
        <v>0</v>
      </c>
      <c r="Q3853">
        <v>8</v>
      </c>
      <c r="R3853">
        <v>1</v>
      </c>
      <c r="S3853">
        <v>1</v>
      </c>
      <c r="T3853">
        <v>2</v>
      </c>
      <c r="U3853" t="b">
        <v>1</v>
      </c>
      <c r="V3853" t="s">
        <v>1096</v>
      </c>
      <c r="W3853" t="s">
        <v>5437</v>
      </c>
      <c r="X3853" t="s">
        <v>14491</v>
      </c>
      <c r="Y3853">
        <v>26</v>
      </c>
      <c r="Z3853">
        <v>26</v>
      </c>
      <c r="AA3853">
        <v>6</v>
      </c>
      <c r="AB3853">
        <v>6</v>
      </c>
      <c r="AC3853">
        <v>43</v>
      </c>
    </row>
    <row r="3854" spans="1:29">
      <c r="A3854">
        <v>4375</v>
      </c>
      <c r="B3854" t="s">
        <v>805</v>
      </c>
      <c r="C3854" t="s">
        <v>5539</v>
      </c>
      <c r="J3854" t="s">
        <v>1444</v>
      </c>
      <c r="K3854">
        <v>0</v>
      </c>
      <c r="N3854" t="b">
        <v>0</v>
      </c>
      <c r="O3854" t="b">
        <v>1</v>
      </c>
      <c r="P3854" t="b">
        <v>0</v>
      </c>
      <c r="Q3854">
        <v>8</v>
      </c>
      <c r="R3854">
        <v>1</v>
      </c>
      <c r="S3854">
        <v>1</v>
      </c>
      <c r="T3854">
        <v>2</v>
      </c>
      <c r="U3854" t="b">
        <v>1</v>
      </c>
      <c r="V3854" t="s">
        <v>1096</v>
      </c>
      <c r="W3854" t="s">
        <v>5437</v>
      </c>
      <c r="X3854" t="s">
        <v>14628</v>
      </c>
      <c r="Y3854">
        <v>27</v>
      </c>
      <c r="Z3854">
        <v>27</v>
      </c>
      <c r="AA3854">
        <v>6</v>
      </c>
      <c r="AB3854">
        <v>6</v>
      </c>
      <c r="AC3854">
        <v>43</v>
      </c>
    </row>
    <row r="3855" spans="1:29">
      <c r="A3855">
        <v>4376</v>
      </c>
      <c r="B3855" t="s">
        <v>805</v>
      </c>
      <c r="C3855" t="s">
        <v>5540</v>
      </c>
      <c r="J3855" t="s">
        <v>1444</v>
      </c>
      <c r="K3855">
        <v>0</v>
      </c>
      <c r="N3855" t="b">
        <v>0</v>
      </c>
      <c r="O3855" t="b">
        <v>1</v>
      </c>
      <c r="P3855" t="b">
        <v>0</v>
      </c>
      <c r="Q3855">
        <v>8</v>
      </c>
      <c r="R3855">
        <v>1</v>
      </c>
      <c r="S3855">
        <v>1</v>
      </c>
      <c r="T3855">
        <v>2</v>
      </c>
      <c r="U3855" t="b">
        <v>1</v>
      </c>
      <c r="V3855" t="s">
        <v>1096</v>
      </c>
      <c r="W3855" t="s">
        <v>5437</v>
      </c>
      <c r="X3855" t="s">
        <v>14629</v>
      </c>
      <c r="Y3855">
        <v>28</v>
      </c>
      <c r="Z3855">
        <v>28</v>
      </c>
      <c r="AA3855">
        <v>6</v>
      </c>
      <c r="AB3855">
        <v>6</v>
      </c>
      <c r="AC3855">
        <v>43</v>
      </c>
    </row>
    <row r="3856" spans="1:29">
      <c r="A3856">
        <v>4377</v>
      </c>
      <c r="B3856" t="s">
        <v>805</v>
      </c>
      <c r="C3856" t="s">
        <v>5541</v>
      </c>
      <c r="J3856" t="s">
        <v>1444</v>
      </c>
      <c r="K3856">
        <v>0</v>
      </c>
      <c r="N3856" t="b">
        <v>0</v>
      </c>
      <c r="O3856" t="b">
        <v>1</v>
      </c>
      <c r="P3856" t="b">
        <v>0</v>
      </c>
      <c r="Q3856">
        <v>8</v>
      </c>
      <c r="R3856">
        <v>1</v>
      </c>
      <c r="S3856">
        <v>1</v>
      </c>
      <c r="T3856">
        <v>2</v>
      </c>
      <c r="U3856" t="b">
        <v>1</v>
      </c>
      <c r="V3856" t="s">
        <v>1096</v>
      </c>
      <c r="W3856" t="s">
        <v>5437</v>
      </c>
      <c r="X3856" t="s">
        <v>14630</v>
      </c>
      <c r="Y3856">
        <v>29</v>
      </c>
      <c r="Z3856">
        <v>29</v>
      </c>
      <c r="AA3856">
        <v>6</v>
      </c>
      <c r="AB3856">
        <v>6</v>
      </c>
      <c r="AC3856">
        <v>43</v>
      </c>
    </row>
    <row r="3857" spans="1:29">
      <c r="A3857">
        <v>4378</v>
      </c>
      <c r="B3857" t="s">
        <v>805</v>
      </c>
      <c r="C3857" t="s">
        <v>5542</v>
      </c>
      <c r="J3857" t="s">
        <v>1444</v>
      </c>
      <c r="K3857">
        <v>0</v>
      </c>
      <c r="N3857" t="b">
        <v>0</v>
      </c>
      <c r="O3857" t="b">
        <v>1</v>
      </c>
      <c r="P3857" t="b">
        <v>0</v>
      </c>
      <c r="Q3857">
        <v>8</v>
      </c>
      <c r="R3857">
        <v>1</v>
      </c>
      <c r="S3857">
        <v>1</v>
      </c>
      <c r="T3857">
        <v>2</v>
      </c>
      <c r="U3857" t="b">
        <v>1</v>
      </c>
      <c r="V3857" t="s">
        <v>1096</v>
      </c>
      <c r="W3857" t="s">
        <v>5437</v>
      </c>
      <c r="X3857" t="s">
        <v>14631</v>
      </c>
      <c r="Y3857">
        <v>30</v>
      </c>
      <c r="Z3857">
        <v>30</v>
      </c>
      <c r="AA3857">
        <v>6</v>
      </c>
      <c r="AB3857">
        <v>6</v>
      </c>
      <c r="AC3857">
        <v>43</v>
      </c>
    </row>
    <row r="3858" spans="1:29">
      <c r="A3858">
        <v>4379</v>
      </c>
      <c r="B3858" t="s">
        <v>805</v>
      </c>
      <c r="C3858" t="s">
        <v>5543</v>
      </c>
      <c r="J3858" t="s">
        <v>1444</v>
      </c>
      <c r="K3858">
        <v>0</v>
      </c>
      <c r="N3858" t="b">
        <v>0</v>
      </c>
      <c r="O3858" t="b">
        <v>1</v>
      </c>
      <c r="P3858" t="b">
        <v>0</v>
      </c>
      <c r="Q3858">
        <v>8</v>
      </c>
      <c r="R3858">
        <v>1</v>
      </c>
      <c r="S3858">
        <v>1</v>
      </c>
      <c r="T3858">
        <v>2</v>
      </c>
      <c r="U3858" t="b">
        <v>1</v>
      </c>
      <c r="V3858" t="s">
        <v>1096</v>
      </c>
      <c r="W3858" t="s">
        <v>5437</v>
      </c>
      <c r="X3858" t="s">
        <v>14809</v>
      </c>
      <c r="Y3858">
        <v>31</v>
      </c>
      <c r="Z3858">
        <v>31</v>
      </c>
      <c r="AA3858">
        <v>6</v>
      </c>
      <c r="AB3858">
        <v>6</v>
      </c>
      <c r="AC3858">
        <v>43</v>
      </c>
    </row>
    <row r="3859" spans="1:29">
      <c r="A3859">
        <v>4380</v>
      </c>
      <c r="B3859" t="s">
        <v>805</v>
      </c>
      <c r="C3859" t="s">
        <v>5544</v>
      </c>
      <c r="J3859" t="s">
        <v>1444</v>
      </c>
      <c r="K3859">
        <v>0</v>
      </c>
      <c r="N3859" t="b">
        <v>0</v>
      </c>
      <c r="O3859" t="b">
        <v>1</v>
      </c>
      <c r="P3859" t="b">
        <v>0</v>
      </c>
      <c r="Q3859">
        <v>8</v>
      </c>
      <c r="R3859">
        <v>1</v>
      </c>
      <c r="S3859">
        <v>1</v>
      </c>
      <c r="T3859">
        <v>2</v>
      </c>
      <c r="U3859" t="b">
        <v>1</v>
      </c>
      <c r="V3859" t="s">
        <v>1096</v>
      </c>
      <c r="W3859" t="s">
        <v>5437</v>
      </c>
      <c r="X3859" t="s">
        <v>14836</v>
      </c>
      <c r="Y3859">
        <v>32</v>
      </c>
      <c r="Z3859">
        <v>32</v>
      </c>
      <c r="AA3859">
        <v>6</v>
      </c>
      <c r="AB3859">
        <v>6</v>
      </c>
      <c r="AC3859">
        <v>43</v>
      </c>
    </row>
    <row r="3860" spans="1:29">
      <c r="A3860">
        <v>4381</v>
      </c>
      <c r="B3860" t="s">
        <v>805</v>
      </c>
      <c r="C3860" t="s">
        <v>5545</v>
      </c>
      <c r="J3860" t="s">
        <v>1444</v>
      </c>
      <c r="K3860">
        <v>0</v>
      </c>
      <c r="N3860" t="b">
        <v>0</v>
      </c>
      <c r="O3860" t="b">
        <v>1</v>
      </c>
      <c r="P3860" t="b">
        <v>0</v>
      </c>
      <c r="Q3860">
        <v>8</v>
      </c>
      <c r="R3860">
        <v>1</v>
      </c>
      <c r="S3860">
        <v>1</v>
      </c>
      <c r="T3860">
        <v>2</v>
      </c>
      <c r="U3860" t="b">
        <v>1</v>
      </c>
      <c r="V3860" t="s">
        <v>1096</v>
      </c>
      <c r="W3860" t="s">
        <v>5437</v>
      </c>
      <c r="X3860" t="s">
        <v>14610</v>
      </c>
      <c r="Y3860">
        <v>33</v>
      </c>
      <c r="Z3860">
        <v>33</v>
      </c>
      <c r="AA3860">
        <v>6</v>
      </c>
      <c r="AB3860">
        <v>6</v>
      </c>
      <c r="AC3860">
        <v>43</v>
      </c>
    </row>
    <row r="3861" spans="1:29">
      <c r="A3861">
        <v>4382</v>
      </c>
      <c r="B3861" t="s">
        <v>805</v>
      </c>
      <c r="C3861" t="s">
        <v>5546</v>
      </c>
      <c r="J3861" t="s">
        <v>1444</v>
      </c>
      <c r="K3861">
        <v>0</v>
      </c>
      <c r="N3861" t="b">
        <v>0</v>
      </c>
      <c r="O3861" t="b">
        <v>1</v>
      </c>
      <c r="P3861" t="b">
        <v>0</v>
      </c>
      <c r="Q3861">
        <v>8</v>
      </c>
      <c r="R3861">
        <v>1</v>
      </c>
      <c r="S3861">
        <v>1</v>
      </c>
      <c r="T3861">
        <v>2</v>
      </c>
      <c r="U3861" t="b">
        <v>1</v>
      </c>
      <c r="V3861" t="s">
        <v>1096</v>
      </c>
      <c r="W3861" t="s">
        <v>5437</v>
      </c>
      <c r="X3861" t="s">
        <v>14611</v>
      </c>
      <c r="Y3861">
        <v>34</v>
      </c>
      <c r="Z3861">
        <v>34</v>
      </c>
      <c r="AA3861">
        <v>6</v>
      </c>
      <c r="AB3861">
        <v>6</v>
      </c>
      <c r="AC3861">
        <v>43</v>
      </c>
    </row>
    <row r="3862" spans="1:29">
      <c r="A3862">
        <v>4383</v>
      </c>
      <c r="B3862" t="s">
        <v>805</v>
      </c>
      <c r="C3862" t="s">
        <v>5547</v>
      </c>
      <c r="J3862" t="s">
        <v>1444</v>
      </c>
      <c r="K3862">
        <v>0</v>
      </c>
      <c r="N3862" t="b">
        <v>0</v>
      </c>
      <c r="O3862" t="b">
        <v>1</v>
      </c>
      <c r="P3862" t="b">
        <v>0</v>
      </c>
      <c r="Q3862">
        <v>8</v>
      </c>
      <c r="R3862">
        <v>1</v>
      </c>
      <c r="S3862">
        <v>1</v>
      </c>
      <c r="T3862">
        <v>2</v>
      </c>
      <c r="U3862" t="b">
        <v>1</v>
      </c>
      <c r="V3862" t="s">
        <v>1096</v>
      </c>
      <c r="W3862" t="s">
        <v>5437</v>
      </c>
      <c r="X3862" t="s">
        <v>14612</v>
      </c>
      <c r="Y3862">
        <v>35</v>
      </c>
      <c r="Z3862">
        <v>35</v>
      </c>
      <c r="AA3862">
        <v>6</v>
      </c>
      <c r="AB3862">
        <v>6</v>
      </c>
      <c r="AC3862">
        <v>43</v>
      </c>
    </row>
    <row r="3863" spans="1:29">
      <c r="A3863">
        <v>4384</v>
      </c>
      <c r="B3863" t="s">
        <v>805</v>
      </c>
      <c r="C3863" t="s">
        <v>5548</v>
      </c>
      <c r="J3863" t="s">
        <v>1444</v>
      </c>
      <c r="K3863">
        <v>0</v>
      </c>
      <c r="N3863" t="b">
        <v>0</v>
      </c>
      <c r="O3863" t="b">
        <v>1</v>
      </c>
      <c r="P3863" t="b">
        <v>0</v>
      </c>
      <c r="Q3863">
        <v>8</v>
      </c>
      <c r="R3863">
        <v>1</v>
      </c>
      <c r="S3863">
        <v>1</v>
      </c>
      <c r="T3863">
        <v>2</v>
      </c>
      <c r="U3863" t="b">
        <v>1</v>
      </c>
      <c r="V3863" t="s">
        <v>1096</v>
      </c>
      <c r="W3863" t="s">
        <v>5437</v>
      </c>
      <c r="X3863" t="s">
        <v>14613</v>
      </c>
      <c r="Y3863">
        <v>36</v>
      </c>
      <c r="Z3863">
        <v>36</v>
      </c>
      <c r="AA3863">
        <v>6</v>
      </c>
      <c r="AB3863">
        <v>6</v>
      </c>
      <c r="AC3863">
        <v>43</v>
      </c>
    </row>
    <row r="3864" spans="1:29">
      <c r="A3864">
        <v>4385</v>
      </c>
      <c r="B3864" t="s">
        <v>805</v>
      </c>
      <c r="C3864" t="s">
        <v>5549</v>
      </c>
      <c r="J3864" t="s">
        <v>1444</v>
      </c>
      <c r="K3864">
        <v>0</v>
      </c>
      <c r="N3864" t="b">
        <v>0</v>
      </c>
      <c r="O3864" t="b">
        <v>1</v>
      </c>
      <c r="P3864" t="b">
        <v>0</v>
      </c>
      <c r="Q3864">
        <v>8</v>
      </c>
      <c r="R3864">
        <v>1</v>
      </c>
      <c r="S3864">
        <v>1</v>
      </c>
      <c r="T3864">
        <v>2</v>
      </c>
      <c r="U3864" t="b">
        <v>1</v>
      </c>
      <c r="V3864" t="s">
        <v>1096</v>
      </c>
      <c r="W3864" t="s">
        <v>5437</v>
      </c>
      <c r="X3864" t="s">
        <v>14614</v>
      </c>
      <c r="Y3864">
        <v>37</v>
      </c>
      <c r="Z3864">
        <v>37</v>
      </c>
      <c r="AA3864">
        <v>6</v>
      </c>
      <c r="AB3864">
        <v>6</v>
      </c>
      <c r="AC3864">
        <v>43</v>
      </c>
    </row>
    <row r="3865" spans="1:29">
      <c r="A3865">
        <v>4386</v>
      </c>
      <c r="B3865" t="s">
        <v>805</v>
      </c>
      <c r="C3865" t="s">
        <v>5550</v>
      </c>
      <c r="J3865" t="s">
        <v>1444</v>
      </c>
      <c r="K3865">
        <v>0</v>
      </c>
      <c r="N3865" t="b">
        <v>0</v>
      </c>
      <c r="O3865" t="b">
        <v>1</v>
      </c>
      <c r="P3865" t="b">
        <v>0</v>
      </c>
      <c r="Q3865">
        <v>8</v>
      </c>
      <c r="R3865">
        <v>1</v>
      </c>
      <c r="S3865">
        <v>1</v>
      </c>
      <c r="T3865">
        <v>2</v>
      </c>
      <c r="U3865" t="b">
        <v>1</v>
      </c>
      <c r="V3865" t="s">
        <v>1096</v>
      </c>
      <c r="W3865" t="s">
        <v>5437</v>
      </c>
      <c r="X3865" t="s">
        <v>14470</v>
      </c>
      <c r="Y3865">
        <v>16</v>
      </c>
      <c r="Z3865">
        <v>16</v>
      </c>
      <c r="AA3865">
        <v>7</v>
      </c>
      <c r="AB3865">
        <v>7</v>
      </c>
      <c r="AC3865">
        <v>43</v>
      </c>
    </row>
    <row r="3866" spans="1:29">
      <c r="A3866">
        <v>4387</v>
      </c>
      <c r="B3866" t="s">
        <v>805</v>
      </c>
      <c r="C3866" t="s">
        <v>5551</v>
      </c>
      <c r="J3866" t="s">
        <v>1444</v>
      </c>
      <c r="K3866">
        <v>0</v>
      </c>
      <c r="N3866" t="b">
        <v>0</v>
      </c>
      <c r="O3866" t="b">
        <v>1</v>
      </c>
      <c r="P3866" t="b">
        <v>0</v>
      </c>
      <c r="Q3866">
        <v>8</v>
      </c>
      <c r="R3866">
        <v>1</v>
      </c>
      <c r="S3866">
        <v>1</v>
      </c>
      <c r="T3866">
        <v>2</v>
      </c>
      <c r="U3866" t="b">
        <v>1</v>
      </c>
      <c r="V3866" t="s">
        <v>1096</v>
      </c>
      <c r="W3866" t="s">
        <v>5437</v>
      </c>
      <c r="X3866" t="s">
        <v>14716</v>
      </c>
      <c r="Y3866">
        <v>17</v>
      </c>
      <c r="Z3866">
        <v>17</v>
      </c>
      <c r="AA3866">
        <v>7</v>
      </c>
      <c r="AB3866">
        <v>7</v>
      </c>
      <c r="AC3866">
        <v>43</v>
      </c>
    </row>
    <row r="3867" spans="1:29">
      <c r="A3867">
        <v>4388</v>
      </c>
      <c r="B3867" t="s">
        <v>805</v>
      </c>
      <c r="C3867" t="s">
        <v>5552</v>
      </c>
      <c r="J3867" t="s">
        <v>1444</v>
      </c>
      <c r="K3867">
        <v>0</v>
      </c>
      <c r="N3867" t="b">
        <v>1</v>
      </c>
      <c r="O3867" t="b">
        <v>0</v>
      </c>
      <c r="P3867" t="b">
        <v>0</v>
      </c>
      <c r="Q3867">
        <v>8</v>
      </c>
      <c r="R3867">
        <v>1</v>
      </c>
      <c r="S3867">
        <v>1</v>
      </c>
      <c r="T3867">
        <v>2</v>
      </c>
      <c r="U3867" t="b">
        <v>1</v>
      </c>
      <c r="V3867" t="s">
        <v>1096</v>
      </c>
      <c r="W3867" t="s">
        <v>5437</v>
      </c>
      <c r="X3867" t="s">
        <v>14487</v>
      </c>
      <c r="Y3867">
        <v>18</v>
      </c>
      <c r="Z3867">
        <v>18</v>
      </c>
      <c r="AA3867">
        <v>7</v>
      </c>
      <c r="AB3867">
        <v>7</v>
      </c>
      <c r="AC3867">
        <v>43</v>
      </c>
    </row>
    <row r="3868" spans="1:29">
      <c r="A3868">
        <v>4389</v>
      </c>
      <c r="B3868" t="s">
        <v>805</v>
      </c>
      <c r="C3868" t="s">
        <v>5553</v>
      </c>
      <c r="J3868" t="s">
        <v>1444</v>
      </c>
      <c r="K3868">
        <v>0</v>
      </c>
      <c r="N3868" t="b">
        <v>1</v>
      </c>
      <c r="O3868" t="b">
        <v>0</v>
      </c>
      <c r="P3868" t="b">
        <v>0</v>
      </c>
      <c r="Q3868">
        <v>8</v>
      </c>
      <c r="R3868">
        <v>1</v>
      </c>
      <c r="S3868">
        <v>1</v>
      </c>
      <c r="T3868">
        <v>2</v>
      </c>
      <c r="U3868" t="b">
        <v>1</v>
      </c>
      <c r="V3868" t="s">
        <v>1096</v>
      </c>
      <c r="W3868" t="s">
        <v>5437</v>
      </c>
      <c r="X3868" t="s">
        <v>14461</v>
      </c>
      <c r="Y3868">
        <v>19</v>
      </c>
      <c r="Z3868">
        <v>19</v>
      </c>
      <c r="AA3868">
        <v>7</v>
      </c>
      <c r="AB3868">
        <v>7</v>
      </c>
      <c r="AC3868">
        <v>43</v>
      </c>
    </row>
    <row r="3869" spans="1:29">
      <c r="A3869">
        <v>4390</v>
      </c>
      <c r="B3869" t="s">
        <v>805</v>
      </c>
      <c r="C3869" t="s">
        <v>5554</v>
      </c>
      <c r="J3869" t="s">
        <v>1444</v>
      </c>
      <c r="K3869">
        <v>0</v>
      </c>
      <c r="N3869" t="b">
        <v>1</v>
      </c>
      <c r="O3869" t="b">
        <v>0</v>
      </c>
      <c r="P3869" t="b">
        <v>0</v>
      </c>
      <c r="Q3869">
        <v>8</v>
      </c>
      <c r="R3869">
        <v>1</v>
      </c>
      <c r="S3869">
        <v>1</v>
      </c>
      <c r="T3869">
        <v>2</v>
      </c>
      <c r="U3869" t="b">
        <v>1</v>
      </c>
      <c r="V3869" t="s">
        <v>1096</v>
      </c>
      <c r="W3869" t="s">
        <v>5437</v>
      </c>
      <c r="X3869" t="s">
        <v>14632</v>
      </c>
      <c r="Y3869">
        <v>20</v>
      </c>
      <c r="Z3869">
        <v>20</v>
      </c>
      <c r="AA3869">
        <v>7</v>
      </c>
      <c r="AB3869">
        <v>7</v>
      </c>
      <c r="AC3869">
        <v>43</v>
      </c>
    </row>
    <row r="3870" spans="1:29">
      <c r="A3870">
        <v>4391</v>
      </c>
      <c r="B3870" t="s">
        <v>805</v>
      </c>
      <c r="C3870" t="s">
        <v>5555</v>
      </c>
      <c r="J3870" t="s">
        <v>1444</v>
      </c>
      <c r="K3870">
        <v>0</v>
      </c>
      <c r="N3870" t="b">
        <v>1</v>
      </c>
      <c r="O3870" t="b">
        <v>0</v>
      </c>
      <c r="P3870" t="b">
        <v>0</v>
      </c>
      <c r="Q3870">
        <v>8</v>
      </c>
      <c r="R3870">
        <v>1</v>
      </c>
      <c r="S3870">
        <v>1</v>
      </c>
      <c r="T3870">
        <v>2</v>
      </c>
      <c r="U3870" t="b">
        <v>1</v>
      </c>
      <c r="V3870" t="s">
        <v>1096</v>
      </c>
      <c r="W3870" t="s">
        <v>5437</v>
      </c>
      <c r="X3870" t="s">
        <v>14633</v>
      </c>
      <c r="Y3870">
        <v>21</v>
      </c>
      <c r="Z3870">
        <v>21</v>
      </c>
      <c r="AA3870">
        <v>7</v>
      </c>
      <c r="AB3870">
        <v>7</v>
      </c>
      <c r="AC3870">
        <v>43</v>
      </c>
    </row>
    <row r="3871" spans="1:29">
      <c r="A3871">
        <v>4392</v>
      </c>
      <c r="B3871" t="s">
        <v>805</v>
      </c>
      <c r="C3871" t="s">
        <v>5556</v>
      </c>
      <c r="J3871" t="s">
        <v>1444</v>
      </c>
      <c r="K3871">
        <v>0</v>
      </c>
      <c r="N3871" t="b">
        <v>1</v>
      </c>
      <c r="O3871" t="b">
        <v>0</v>
      </c>
      <c r="P3871" t="b">
        <v>0</v>
      </c>
      <c r="Q3871">
        <v>8</v>
      </c>
      <c r="R3871">
        <v>1</v>
      </c>
      <c r="S3871">
        <v>1</v>
      </c>
      <c r="T3871">
        <v>2</v>
      </c>
      <c r="U3871" t="b">
        <v>1</v>
      </c>
      <c r="V3871" t="s">
        <v>1096</v>
      </c>
      <c r="W3871" t="s">
        <v>5437</v>
      </c>
      <c r="X3871" t="s">
        <v>14490</v>
      </c>
      <c r="Y3871">
        <v>22</v>
      </c>
      <c r="Z3871">
        <v>22</v>
      </c>
      <c r="AA3871">
        <v>7</v>
      </c>
      <c r="AB3871">
        <v>7</v>
      </c>
      <c r="AC3871">
        <v>43</v>
      </c>
    </row>
    <row r="3872" spans="1:29">
      <c r="A3872">
        <v>4393</v>
      </c>
      <c r="B3872" t="s">
        <v>805</v>
      </c>
      <c r="C3872" t="s">
        <v>5557</v>
      </c>
      <c r="J3872" t="s">
        <v>1444</v>
      </c>
      <c r="K3872">
        <v>0</v>
      </c>
      <c r="N3872" t="b">
        <v>1</v>
      </c>
      <c r="O3872" t="b">
        <v>0</v>
      </c>
      <c r="P3872" t="b">
        <v>0</v>
      </c>
      <c r="Q3872">
        <v>8</v>
      </c>
      <c r="R3872">
        <v>1</v>
      </c>
      <c r="S3872">
        <v>1</v>
      </c>
      <c r="T3872">
        <v>2</v>
      </c>
      <c r="U3872" t="b">
        <v>1</v>
      </c>
      <c r="V3872" t="s">
        <v>1096</v>
      </c>
      <c r="W3872" t="s">
        <v>5437</v>
      </c>
      <c r="X3872" t="s">
        <v>14717</v>
      </c>
      <c r="Y3872">
        <v>23</v>
      </c>
      <c r="Z3872">
        <v>23</v>
      </c>
      <c r="AA3872">
        <v>7</v>
      </c>
      <c r="AB3872">
        <v>7</v>
      </c>
      <c r="AC3872">
        <v>43</v>
      </c>
    </row>
    <row r="3873" spans="1:29">
      <c r="A3873">
        <v>4394</v>
      </c>
      <c r="B3873" t="s">
        <v>805</v>
      </c>
      <c r="C3873" t="s">
        <v>5558</v>
      </c>
      <c r="J3873" t="s">
        <v>1444</v>
      </c>
      <c r="K3873">
        <v>0</v>
      </c>
      <c r="N3873" t="b">
        <v>1</v>
      </c>
      <c r="O3873" t="b">
        <v>0</v>
      </c>
      <c r="P3873" t="b">
        <v>0</v>
      </c>
      <c r="Q3873">
        <v>8</v>
      </c>
      <c r="R3873">
        <v>1</v>
      </c>
      <c r="S3873">
        <v>1</v>
      </c>
      <c r="T3873">
        <v>2</v>
      </c>
      <c r="U3873" t="b">
        <v>1</v>
      </c>
      <c r="V3873" t="s">
        <v>1096</v>
      </c>
      <c r="W3873" t="s">
        <v>5437</v>
      </c>
      <c r="X3873" t="s">
        <v>14489</v>
      </c>
      <c r="Y3873">
        <v>24</v>
      </c>
      <c r="Z3873">
        <v>24</v>
      </c>
      <c r="AA3873">
        <v>7</v>
      </c>
      <c r="AB3873">
        <v>7</v>
      </c>
      <c r="AC3873">
        <v>43</v>
      </c>
    </row>
    <row r="3874" spans="1:29">
      <c r="A3874">
        <v>4395</v>
      </c>
      <c r="B3874" t="s">
        <v>805</v>
      </c>
      <c r="C3874" t="s">
        <v>5559</v>
      </c>
      <c r="J3874" t="s">
        <v>1444</v>
      </c>
      <c r="K3874">
        <v>0</v>
      </c>
      <c r="N3874" t="b">
        <v>1</v>
      </c>
      <c r="O3874" t="b">
        <v>0</v>
      </c>
      <c r="P3874" t="b">
        <v>0</v>
      </c>
      <c r="Q3874">
        <v>8</v>
      </c>
      <c r="R3874">
        <v>1</v>
      </c>
      <c r="S3874">
        <v>1</v>
      </c>
      <c r="T3874">
        <v>2</v>
      </c>
      <c r="U3874" t="b">
        <v>1</v>
      </c>
      <c r="V3874" t="s">
        <v>1096</v>
      </c>
      <c r="W3874" t="s">
        <v>5437</v>
      </c>
      <c r="X3874" t="s">
        <v>14634</v>
      </c>
      <c r="Y3874">
        <v>25</v>
      </c>
      <c r="Z3874">
        <v>25</v>
      </c>
      <c r="AA3874">
        <v>7</v>
      </c>
      <c r="AB3874">
        <v>7</v>
      </c>
      <c r="AC3874">
        <v>43</v>
      </c>
    </row>
    <row r="3875" spans="1:29">
      <c r="A3875">
        <v>4396</v>
      </c>
      <c r="B3875" t="s">
        <v>805</v>
      </c>
      <c r="C3875" t="s">
        <v>5560</v>
      </c>
      <c r="J3875" t="s">
        <v>1444</v>
      </c>
      <c r="K3875">
        <v>0</v>
      </c>
      <c r="N3875" t="b">
        <v>1</v>
      </c>
      <c r="O3875" t="b">
        <v>0</v>
      </c>
      <c r="P3875" t="b">
        <v>0</v>
      </c>
      <c r="Q3875">
        <v>8</v>
      </c>
      <c r="R3875">
        <v>1</v>
      </c>
      <c r="S3875">
        <v>1</v>
      </c>
      <c r="T3875">
        <v>2</v>
      </c>
      <c r="U3875" t="b">
        <v>1</v>
      </c>
      <c r="V3875" t="s">
        <v>1096</v>
      </c>
      <c r="W3875" t="s">
        <v>5437</v>
      </c>
      <c r="X3875" t="s">
        <v>14718</v>
      </c>
      <c r="Y3875">
        <v>26</v>
      </c>
      <c r="Z3875">
        <v>26</v>
      </c>
      <c r="AA3875">
        <v>7</v>
      </c>
      <c r="AB3875">
        <v>7</v>
      </c>
      <c r="AC3875">
        <v>43</v>
      </c>
    </row>
    <row r="3876" spans="1:29">
      <c r="A3876">
        <v>4397</v>
      </c>
      <c r="B3876" t="s">
        <v>805</v>
      </c>
      <c r="C3876" t="s">
        <v>5561</v>
      </c>
      <c r="J3876" t="s">
        <v>1444</v>
      </c>
      <c r="K3876">
        <v>0</v>
      </c>
      <c r="N3876" t="b">
        <v>1</v>
      </c>
      <c r="O3876" t="b">
        <v>0</v>
      </c>
      <c r="P3876" t="b">
        <v>0</v>
      </c>
      <c r="Q3876">
        <v>8</v>
      </c>
      <c r="R3876">
        <v>1</v>
      </c>
      <c r="S3876">
        <v>1</v>
      </c>
      <c r="T3876">
        <v>2</v>
      </c>
      <c r="U3876" t="b">
        <v>1</v>
      </c>
      <c r="V3876" t="s">
        <v>1096</v>
      </c>
      <c r="W3876" t="s">
        <v>5437</v>
      </c>
      <c r="X3876" t="s">
        <v>14635</v>
      </c>
      <c r="Y3876">
        <v>27</v>
      </c>
      <c r="Z3876">
        <v>27</v>
      </c>
      <c r="AA3876">
        <v>7</v>
      </c>
      <c r="AB3876">
        <v>7</v>
      </c>
      <c r="AC3876">
        <v>43</v>
      </c>
    </row>
    <row r="3877" spans="1:29">
      <c r="A3877">
        <v>4398</v>
      </c>
      <c r="B3877" t="s">
        <v>805</v>
      </c>
      <c r="C3877" t="s">
        <v>5562</v>
      </c>
      <c r="J3877" t="s">
        <v>1444</v>
      </c>
      <c r="K3877">
        <v>0</v>
      </c>
      <c r="N3877" t="b">
        <v>1</v>
      </c>
      <c r="O3877" t="b">
        <v>0</v>
      </c>
      <c r="P3877" t="b">
        <v>0</v>
      </c>
      <c r="Q3877">
        <v>8</v>
      </c>
      <c r="R3877">
        <v>1</v>
      </c>
      <c r="S3877">
        <v>1</v>
      </c>
      <c r="T3877">
        <v>2</v>
      </c>
      <c r="U3877" t="b">
        <v>1</v>
      </c>
      <c r="V3877" t="s">
        <v>1096</v>
      </c>
      <c r="W3877" t="s">
        <v>5437</v>
      </c>
      <c r="X3877" t="s">
        <v>14730</v>
      </c>
      <c r="Y3877">
        <v>28</v>
      </c>
      <c r="Z3877">
        <v>28</v>
      </c>
      <c r="AA3877">
        <v>7</v>
      </c>
      <c r="AB3877">
        <v>7</v>
      </c>
      <c r="AC3877">
        <v>43</v>
      </c>
    </row>
    <row r="3878" spans="1:29">
      <c r="A3878">
        <v>4399</v>
      </c>
      <c r="B3878" t="s">
        <v>805</v>
      </c>
      <c r="C3878" t="s">
        <v>5563</v>
      </c>
      <c r="J3878" t="s">
        <v>1444</v>
      </c>
      <c r="K3878">
        <v>0</v>
      </c>
      <c r="N3878" t="b">
        <v>1</v>
      </c>
      <c r="O3878" t="b">
        <v>0</v>
      </c>
      <c r="P3878" t="b">
        <v>0</v>
      </c>
      <c r="Q3878">
        <v>8</v>
      </c>
      <c r="R3878">
        <v>1</v>
      </c>
      <c r="S3878">
        <v>1</v>
      </c>
      <c r="T3878">
        <v>2</v>
      </c>
      <c r="U3878" t="b">
        <v>1</v>
      </c>
      <c r="V3878" t="s">
        <v>1096</v>
      </c>
      <c r="W3878" t="s">
        <v>5437</v>
      </c>
      <c r="X3878" t="s">
        <v>14636</v>
      </c>
      <c r="Y3878">
        <v>29</v>
      </c>
      <c r="Z3878">
        <v>29</v>
      </c>
      <c r="AA3878">
        <v>7</v>
      </c>
      <c r="AB3878">
        <v>7</v>
      </c>
      <c r="AC3878">
        <v>43</v>
      </c>
    </row>
    <row r="3879" spans="1:29">
      <c r="A3879">
        <v>4400</v>
      </c>
      <c r="B3879" t="s">
        <v>805</v>
      </c>
      <c r="C3879" t="s">
        <v>5564</v>
      </c>
      <c r="J3879" t="s">
        <v>1444</v>
      </c>
      <c r="K3879">
        <v>0</v>
      </c>
      <c r="N3879" t="b">
        <v>1</v>
      </c>
      <c r="O3879" t="b">
        <v>0</v>
      </c>
      <c r="P3879" t="b">
        <v>0</v>
      </c>
      <c r="Q3879">
        <v>8</v>
      </c>
      <c r="R3879">
        <v>1</v>
      </c>
      <c r="S3879">
        <v>1</v>
      </c>
      <c r="T3879">
        <v>2</v>
      </c>
      <c r="U3879" t="b">
        <v>1</v>
      </c>
      <c r="V3879" t="s">
        <v>1096</v>
      </c>
      <c r="W3879" t="s">
        <v>5437</v>
      </c>
      <c r="X3879" t="s">
        <v>14637</v>
      </c>
      <c r="Y3879">
        <v>30</v>
      </c>
      <c r="Z3879">
        <v>30</v>
      </c>
      <c r="AA3879">
        <v>7</v>
      </c>
      <c r="AB3879">
        <v>7</v>
      </c>
      <c r="AC3879">
        <v>43</v>
      </c>
    </row>
    <row r="3880" spans="1:29">
      <c r="A3880">
        <v>4401</v>
      </c>
      <c r="B3880" t="s">
        <v>805</v>
      </c>
      <c r="C3880" t="s">
        <v>5565</v>
      </c>
      <c r="J3880" t="s">
        <v>1444</v>
      </c>
      <c r="K3880">
        <v>0</v>
      </c>
      <c r="N3880" t="b">
        <v>1</v>
      </c>
      <c r="O3880" t="b">
        <v>0</v>
      </c>
      <c r="P3880" t="b">
        <v>0</v>
      </c>
      <c r="Q3880">
        <v>8</v>
      </c>
      <c r="R3880">
        <v>1</v>
      </c>
      <c r="S3880">
        <v>1</v>
      </c>
      <c r="T3880">
        <v>2</v>
      </c>
      <c r="U3880" t="b">
        <v>1</v>
      </c>
      <c r="V3880" t="s">
        <v>1096</v>
      </c>
      <c r="W3880" t="s">
        <v>5437</v>
      </c>
      <c r="X3880" t="s">
        <v>14770</v>
      </c>
      <c r="Y3880">
        <v>31</v>
      </c>
      <c r="Z3880">
        <v>31</v>
      </c>
      <c r="AA3880">
        <v>7</v>
      </c>
      <c r="AB3880">
        <v>7</v>
      </c>
      <c r="AC3880">
        <v>43</v>
      </c>
    </row>
    <row r="3881" spans="1:29">
      <c r="A3881">
        <v>4402</v>
      </c>
      <c r="B3881" t="s">
        <v>805</v>
      </c>
      <c r="C3881" t="s">
        <v>5566</v>
      </c>
      <c r="J3881" t="s">
        <v>1444</v>
      </c>
      <c r="K3881">
        <v>0</v>
      </c>
      <c r="N3881" t="b">
        <v>1</v>
      </c>
      <c r="O3881" t="b">
        <v>0</v>
      </c>
      <c r="P3881" t="b">
        <v>0</v>
      </c>
      <c r="Q3881">
        <v>8</v>
      </c>
      <c r="R3881">
        <v>1</v>
      </c>
      <c r="S3881">
        <v>1</v>
      </c>
      <c r="T3881">
        <v>2</v>
      </c>
      <c r="U3881" t="b">
        <v>1</v>
      </c>
      <c r="V3881" t="s">
        <v>1096</v>
      </c>
      <c r="W3881" t="s">
        <v>5437</v>
      </c>
      <c r="X3881" t="s">
        <v>14771</v>
      </c>
      <c r="Y3881">
        <v>32</v>
      </c>
      <c r="Z3881">
        <v>32</v>
      </c>
      <c r="AA3881">
        <v>7</v>
      </c>
      <c r="AB3881">
        <v>7</v>
      </c>
      <c r="AC3881">
        <v>43</v>
      </c>
    </row>
    <row r="3882" spans="1:29">
      <c r="A3882">
        <v>4403</v>
      </c>
      <c r="B3882" t="s">
        <v>805</v>
      </c>
      <c r="C3882" t="s">
        <v>5567</v>
      </c>
      <c r="J3882" t="s">
        <v>1444</v>
      </c>
      <c r="K3882">
        <v>0</v>
      </c>
      <c r="N3882" t="b">
        <v>1</v>
      </c>
      <c r="O3882" t="b">
        <v>0</v>
      </c>
      <c r="P3882" t="b">
        <v>0</v>
      </c>
      <c r="Q3882">
        <v>8</v>
      </c>
      <c r="R3882">
        <v>1</v>
      </c>
      <c r="S3882">
        <v>1</v>
      </c>
      <c r="T3882">
        <v>2</v>
      </c>
      <c r="U3882" t="b">
        <v>1</v>
      </c>
      <c r="V3882" t="s">
        <v>1096</v>
      </c>
      <c r="W3882" t="s">
        <v>5437</v>
      </c>
      <c r="X3882" t="s">
        <v>14772</v>
      </c>
      <c r="Y3882">
        <v>33</v>
      </c>
      <c r="Z3882">
        <v>33</v>
      </c>
      <c r="AA3882">
        <v>7</v>
      </c>
      <c r="AB3882">
        <v>7</v>
      </c>
      <c r="AC3882">
        <v>43</v>
      </c>
    </row>
    <row r="3883" spans="1:29">
      <c r="A3883">
        <v>4404</v>
      </c>
      <c r="B3883" t="s">
        <v>805</v>
      </c>
      <c r="C3883" t="s">
        <v>5568</v>
      </c>
      <c r="J3883" t="s">
        <v>1444</v>
      </c>
      <c r="K3883">
        <v>0</v>
      </c>
      <c r="N3883" t="b">
        <v>1</v>
      </c>
      <c r="O3883" t="b">
        <v>0</v>
      </c>
      <c r="P3883" t="b">
        <v>0</v>
      </c>
      <c r="Q3883">
        <v>8</v>
      </c>
      <c r="R3883">
        <v>1</v>
      </c>
      <c r="S3883">
        <v>1</v>
      </c>
      <c r="T3883">
        <v>2</v>
      </c>
      <c r="U3883" t="b">
        <v>1</v>
      </c>
      <c r="V3883" t="s">
        <v>1096</v>
      </c>
      <c r="W3883" t="s">
        <v>5437</v>
      </c>
      <c r="X3883" t="s">
        <v>14775</v>
      </c>
      <c r="Y3883">
        <v>34</v>
      </c>
      <c r="Z3883">
        <v>34</v>
      </c>
      <c r="AA3883">
        <v>7</v>
      </c>
      <c r="AB3883">
        <v>7</v>
      </c>
      <c r="AC3883">
        <v>43</v>
      </c>
    </row>
    <row r="3884" spans="1:29">
      <c r="A3884">
        <v>4405</v>
      </c>
      <c r="B3884" t="s">
        <v>805</v>
      </c>
      <c r="C3884" t="s">
        <v>5569</v>
      </c>
      <c r="J3884" t="s">
        <v>1444</v>
      </c>
      <c r="K3884">
        <v>0</v>
      </c>
      <c r="N3884" t="b">
        <v>1</v>
      </c>
      <c r="O3884" t="b">
        <v>0</v>
      </c>
      <c r="P3884" t="b">
        <v>0</v>
      </c>
      <c r="Q3884">
        <v>8</v>
      </c>
      <c r="R3884">
        <v>1</v>
      </c>
      <c r="S3884">
        <v>1</v>
      </c>
      <c r="T3884">
        <v>2</v>
      </c>
      <c r="U3884" t="b">
        <v>1</v>
      </c>
      <c r="V3884" t="s">
        <v>1096</v>
      </c>
      <c r="W3884" t="s">
        <v>5437</v>
      </c>
      <c r="X3884" t="s">
        <v>14776</v>
      </c>
      <c r="Y3884">
        <v>35</v>
      </c>
      <c r="Z3884">
        <v>35</v>
      </c>
      <c r="AA3884">
        <v>7</v>
      </c>
      <c r="AB3884">
        <v>7</v>
      </c>
      <c r="AC3884">
        <v>43</v>
      </c>
    </row>
    <row r="3885" spans="1:29">
      <c r="A3885">
        <v>4406</v>
      </c>
      <c r="B3885" t="s">
        <v>805</v>
      </c>
      <c r="C3885" t="s">
        <v>5570</v>
      </c>
      <c r="J3885" t="s">
        <v>1444</v>
      </c>
      <c r="K3885">
        <v>0</v>
      </c>
      <c r="N3885" t="b">
        <v>1</v>
      </c>
      <c r="O3885" t="b">
        <v>0</v>
      </c>
      <c r="P3885" t="b">
        <v>0</v>
      </c>
      <c r="Q3885">
        <v>8</v>
      </c>
      <c r="R3885">
        <v>1</v>
      </c>
      <c r="S3885">
        <v>1</v>
      </c>
      <c r="T3885">
        <v>2</v>
      </c>
      <c r="U3885" t="b">
        <v>1</v>
      </c>
      <c r="V3885" t="s">
        <v>1096</v>
      </c>
      <c r="W3885" t="s">
        <v>5437</v>
      </c>
      <c r="X3885" t="s">
        <v>14777</v>
      </c>
      <c r="Y3885">
        <v>36</v>
      </c>
      <c r="Z3885">
        <v>36</v>
      </c>
      <c r="AA3885">
        <v>7</v>
      </c>
      <c r="AB3885">
        <v>7</v>
      </c>
      <c r="AC3885">
        <v>43</v>
      </c>
    </row>
    <row r="3886" spans="1:29">
      <c r="A3886">
        <v>4407</v>
      </c>
      <c r="B3886" t="s">
        <v>805</v>
      </c>
      <c r="C3886" t="s">
        <v>5571</v>
      </c>
      <c r="J3886" t="s">
        <v>1444</v>
      </c>
      <c r="K3886">
        <v>0</v>
      </c>
      <c r="N3886" t="b">
        <v>1</v>
      </c>
      <c r="O3886" t="b">
        <v>0</v>
      </c>
      <c r="P3886" t="b">
        <v>0</v>
      </c>
      <c r="Q3886">
        <v>8</v>
      </c>
      <c r="R3886">
        <v>1</v>
      </c>
      <c r="S3886">
        <v>1</v>
      </c>
      <c r="T3886">
        <v>2</v>
      </c>
      <c r="U3886" t="b">
        <v>1</v>
      </c>
      <c r="V3886" t="s">
        <v>1096</v>
      </c>
      <c r="W3886" t="s">
        <v>5437</v>
      </c>
      <c r="X3886" t="s">
        <v>14664</v>
      </c>
      <c r="Y3886">
        <v>37</v>
      </c>
      <c r="Z3886">
        <v>37</v>
      </c>
      <c r="AA3886">
        <v>7</v>
      </c>
      <c r="AB3886">
        <v>7</v>
      </c>
      <c r="AC3886">
        <v>43</v>
      </c>
    </row>
    <row r="3887" spans="1:29">
      <c r="A3887">
        <v>4408</v>
      </c>
      <c r="B3887" t="s">
        <v>805</v>
      </c>
      <c r="C3887" t="s">
        <v>5572</v>
      </c>
      <c r="J3887" t="s">
        <v>1444</v>
      </c>
      <c r="K3887">
        <v>0</v>
      </c>
      <c r="N3887" t="b">
        <v>0</v>
      </c>
      <c r="O3887" t="b">
        <v>1</v>
      </c>
      <c r="P3887" t="b">
        <v>0</v>
      </c>
      <c r="Q3887">
        <v>8</v>
      </c>
      <c r="R3887">
        <v>1</v>
      </c>
      <c r="S3887">
        <v>1</v>
      </c>
      <c r="T3887">
        <v>2</v>
      </c>
      <c r="U3887" t="b">
        <v>1</v>
      </c>
      <c r="V3887" t="s">
        <v>1096</v>
      </c>
      <c r="W3887" t="s">
        <v>5437</v>
      </c>
      <c r="X3887" t="s">
        <v>14719</v>
      </c>
      <c r="Y3887">
        <v>16</v>
      </c>
      <c r="Z3887">
        <v>16</v>
      </c>
      <c r="AA3887">
        <v>8</v>
      </c>
      <c r="AB3887">
        <v>8</v>
      </c>
      <c r="AC3887">
        <v>43</v>
      </c>
    </row>
    <row r="3888" spans="1:29">
      <c r="A3888">
        <v>4409</v>
      </c>
      <c r="B3888" t="s">
        <v>805</v>
      </c>
      <c r="C3888" t="s">
        <v>5573</v>
      </c>
      <c r="J3888" t="s">
        <v>1444</v>
      </c>
      <c r="K3888">
        <v>0</v>
      </c>
      <c r="N3888" t="b">
        <v>0</v>
      </c>
      <c r="O3888" t="b">
        <v>1</v>
      </c>
      <c r="P3888" t="b">
        <v>0</v>
      </c>
      <c r="Q3888">
        <v>8</v>
      </c>
      <c r="R3888">
        <v>1</v>
      </c>
      <c r="S3888">
        <v>1</v>
      </c>
      <c r="T3888">
        <v>2</v>
      </c>
      <c r="U3888" t="b">
        <v>1</v>
      </c>
      <c r="V3888" t="s">
        <v>1096</v>
      </c>
      <c r="W3888" t="s">
        <v>5437</v>
      </c>
      <c r="X3888" t="s">
        <v>14442</v>
      </c>
      <c r="Y3888">
        <v>17</v>
      </c>
      <c r="Z3888">
        <v>17</v>
      </c>
      <c r="AA3888">
        <v>8</v>
      </c>
      <c r="AB3888">
        <v>8</v>
      </c>
      <c r="AC3888">
        <v>43</v>
      </c>
    </row>
    <row r="3889" spans="1:29">
      <c r="A3889">
        <v>4410</v>
      </c>
      <c r="B3889" t="s">
        <v>805</v>
      </c>
      <c r="C3889" t="s">
        <v>5574</v>
      </c>
      <c r="J3889" t="s">
        <v>1444</v>
      </c>
      <c r="K3889">
        <v>0</v>
      </c>
      <c r="N3889" t="b">
        <v>0</v>
      </c>
      <c r="O3889" t="b">
        <v>1</v>
      </c>
      <c r="P3889" t="b">
        <v>0</v>
      </c>
      <c r="Q3889">
        <v>8</v>
      </c>
      <c r="R3889">
        <v>1</v>
      </c>
      <c r="S3889">
        <v>1</v>
      </c>
      <c r="T3889">
        <v>2</v>
      </c>
      <c r="U3889" t="b">
        <v>1</v>
      </c>
      <c r="V3889" t="s">
        <v>1096</v>
      </c>
      <c r="W3889" t="s">
        <v>5437</v>
      </c>
      <c r="X3889" t="s">
        <v>14720</v>
      </c>
      <c r="Y3889">
        <v>18</v>
      </c>
      <c r="Z3889">
        <v>18</v>
      </c>
      <c r="AA3889">
        <v>8</v>
      </c>
      <c r="AB3889">
        <v>8</v>
      </c>
      <c r="AC3889">
        <v>43</v>
      </c>
    </row>
    <row r="3890" spans="1:29">
      <c r="A3890">
        <v>4411</v>
      </c>
      <c r="B3890" t="s">
        <v>805</v>
      </c>
      <c r="C3890" t="s">
        <v>5575</v>
      </c>
      <c r="J3890" t="s">
        <v>1444</v>
      </c>
      <c r="K3890">
        <v>0</v>
      </c>
      <c r="N3890" t="b">
        <v>0</v>
      </c>
      <c r="O3890" t="b">
        <v>1</v>
      </c>
      <c r="P3890" t="b">
        <v>0</v>
      </c>
      <c r="Q3890">
        <v>8</v>
      </c>
      <c r="R3890">
        <v>1</v>
      </c>
      <c r="S3890">
        <v>1</v>
      </c>
      <c r="T3890">
        <v>2</v>
      </c>
      <c r="U3890" t="b">
        <v>1</v>
      </c>
      <c r="V3890" t="s">
        <v>1096</v>
      </c>
      <c r="W3890" t="s">
        <v>5437</v>
      </c>
      <c r="X3890" t="s">
        <v>14488</v>
      </c>
      <c r="Y3890">
        <v>19</v>
      </c>
      <c r="Z3890">
        <v>19</v>
      </c>
      <c r="AA3890">
        <v>8</v>
      </c>
      <c r="AB3890">
        <v>8</v>
      </c>
      <c r="AC3890">
        <v>43</v>
      </c>
    </row>
    <row r="3891" spans="1:29">
      <c r="A3891">
        <v>4412</v>
      </c>
      <c r="B3891" t="s">
        <v>805</v>
      </c>
      <c r="C3891" t="s">
        <v>5576</v>
      </c>
      <c r="J3891" t="s">
        <v>1444</v>
      </c>
      <c r="K3891">
        <v>0</v>
      </c>
      <c r="N3891" t="b">
        <v>0</v>
      </c>
      <c r="O3891" t="b">
        <v>1</v>
      </c>
      <c r="P3891" t="b">
        <v>0</v>
      </c>
      <c r="Q3891">
        <v>8</v>
      </c>
      <c r="R3891">
        <v>1</v>
      </c>
      <c r="S3891">
        <v>1</v>
      </c>
      <c r="T3891">
        <v>2</v>
      </c>
      <c r="U3891" t="b">
        <v>1</v>
      </c>
      <c r="V3891" t="s">
        <v>1096</v>
      </c>
      <c r="W3891" t="s">
        <v>5437</v>
      </c>
      <c r="X3891" t="s">
        <v>14638</v>
      </c>
      <c r="Y3891">
        <v>20</v>
      </c>
      <c r="Z3891">
        <v>20</v>
      </c>
      <c r="AA3891">
        <v>8</v>
      </c>
      <c r="AB3891">
        <v>8</v>
      </c>
      <c r="AC3891">
        <v>43</v>
      </c>
    </row>
    <row r="3892" spans="1:29">
      <c r="A3892">
        <v>4413</v>
      </c>
      <c r="B3892" t="s">
        <v>805</v>
      </c>
      <c r="C3892" t="s">
        <v>5577</v>
      </c>
      <c r="J3892" t="s">
        <v>1444</v>
      </c>
      <c r="K3892">
        <v>0</v>
      </c>
      <c r="N3892" t="b">
        <v>0</v>
      </c>
      <c r="O3892" t="b">
        <v>1</v>
      </c>
      <c r="P3892" t="b">
        <v>0</v>
      </c>
      <c r="Q3892">
        <v>8</v>
      </c>
      <c r="R3892">
        <v>1</v>
      </c>
      <c r="S3892">
        <v>1</v>
      </c>
      <c r="T3892">
        <v>2</v>
      </c>
      <c r="U3892" t="b">
        <v>1</v>
      </c>
      <c r="V3892" t="s">
        <v>1096</v>
      </c>
      <c r="W3892" t="s">
        <v>5437</v>
      </c>
      <c r="X3892" t="s">
        <v>14639</v>
      </c>
      <c r="Y3892">
        <v>21</v>
      </c>
      <c r="Z3892">
        <v>21</v>
      </c>
      <c r="AA3892">
        <v>8</v>
      </c>
      <c r="AB3892">
        <v>8</v>
      </c>
      <c r="AC3892">
        <v>43</v>
      </c>
    </row>
    <row r="3893" spans="1:29">
      <c r="A3893">
        <v>4414</v>
      </c>
      <c r="B3893" t="s">
        <v>805</v>
      </c>
      <c r="C3893" t="s">
        <v>5578</v>
      </c>
      <c r="J3893" t="s">
        <v>1444</v>
      </c>
      <c r="K3893">
        <v>0</v>
      </c>
      <c r="N3893" t="b">
        <v>0</v>
      </c>
      <c r="O3893" t="b">
        <v>1</v>
      </c>
      <c r="P3893" t="b">
        <v>0</v>
      </c>
      <c r="Q3893">
        <v>8</v>
      </c>
      <c r="R3893">
        <v>1</v>
      </c>
      <c r="S3893">
        <v>1</v>
      </c>
      <c r="T3893">
        <v>2</v>
      </c>
      <c r="U3893" t="b">
        <v>1</v>
      </c>
      <c r="V3893" t="s">
        <v>1096</v>
      </c>
      <c r="W3893" t="s">
        <v>5437</v>
      </c>
      <c r="X3893" t="s">
        <v>14441</v>
      </c>
      <c r="Y3893">
        <v>22</v>
      </c>
      <c r="Z3893">
        <v>22</v>
      </c>
      <c r="AA3893">
        <v>8</v>
      </c>
      <c r="AB3893">
        <v>8</v>
      </c>
      <c r="AC3893">
        <v>43</v>
      </c>
    </row>
    <row r="3894" spans="1:29">
      <c r="A3894">
        <v>4415</v>
      </c>
      <c r="B3894" t="s">
        <v>805</v>
      </c>
      <c r="C3894" t="s">
        <v>5579</v>
      </c>
      <c r="J3894" t="s">
        <v>1444</v>
      </c>
      <c r="K3894">
        <v>0</v>
      </c>
      <c r="N3894" t="b">
        <v>0</v>
      </c>
      <c r="O3894" t="b">
        <v>1</v>
      </c>
      <c r="P3894" t="b">
        <v>0</v>
      </c>
      <c r="Q3894">
        <v>8</v>
      </c>
      <c r="R3894">
        <v>1</v>
      </c>
      <c r="S3894">
        <v>1</v>
      </c>
      <c r="T3894">
        <v>2</v>
      </c>
      <c r="U3894" t="b">
        <v>1</v>
      </c>
      <c r="V3894" t="s">
        <v>1096</v>
      </c>
      <c r="W3894" t="s">
        <v>5437</v>
      </c>
      <c r="X3894" t="s">
        <v>14721</v>
      </c>
      <c r="Y3894">
        <v>23</v>
      </c>
      <c r="Z3894">
        <v>23</v>
      </c>
      <c r="AA3894">
        <v>8</v>
      </c>
      <c r="AB3894">
        <v>8</v>
      </c>
      <c r="AC3894">
        <v>43</v>
      </c>
    </row>
    <row r="3895" spans="1:29">
      <c r="A3895">
        <v>4416</v>
      </c>
      <c r="B3895" t="s">
        <v>805</v>
      </c>
      <c r="C3895" t="s">
        <v>5580</v>
      </c>
      <c r="J3895" t="s">
        <v>1444</v>
      </c>
      <c r="K3895">
        <v>0</v>
      </c>
      <c r="N3895" t="b">
        <v>0</v>
      </c>
      <c r="O3895" t="b">
        <v>1</v>
      </c>
      <c r="P3895" t="b">
        <v>0</v>
      </c>
      <c r="Q3895">
        <v>8</v>
      </c>
      <c r="R3895">
        <v>1</v>
      </c>
      <c r="S3895">
        <v>1</v>
      </c>
      <c r="T3895">
        <v>2</v>
      </c>
      <c r="U3895" t="b">
        <v>1</v>
      </c>
      <c r="V3895" t="s">
        <v>1096</v>
      </c>
      <c r="W3895" t="s">
        <v>5437</v>
      </c>
      <c r="X3895" t="s">
        <v>14446</v>
      </c>
      <c r="Y3895">
        <v>24</v>
      </c>
      <c r="Z3895">
        <v>24</v>
      </c>
      <c r="AA3895">
        <v>8</v>
      </c>
      <c r="AB3895">
        <v>8</v>
      </c>
      <c r="AC3895">
        <v>43</v>
      </c>
    </row>
    <row r="3896" spans="1:29">
      <c r="A3896">
        <v>4417</v>
      </c>
      <c r="B3896" t="s">
        <v>805</v>
      </c>
      <c r="C3896" t="s">
        <v>5581</v>
      </c>
      <c r="J3896" t="s">
        <v>1444</v>
      </c>
      <c r="K3896">
        <v>0</v>
      </c>
      <c r="N3896" t="b">
        <v>0</v>
      </c>
      <c r="O3896" t="b">
        <v>1</v>
      </c>
      <c r="P3896" t="b">
        <v>0</v>
      </c>
      <c r="Q3896">
        <v>8</v>
      </c>
      <c r="R3896">
        <v>1</v>
      </c>
      <c r="S3896">
        <v>1</v>
      </c>
      <c r="T3896">
        <v>2</v>
      </c>
      <c r="U3896" t="b">
        <v>1</v>
      </c>
      <c r="V3896" t="s">
        <v>1096</v>
      </c>
      <c r="W3896" t="s">
        <v>5437</v>
      </c>
      <c r="X3896" t="s">
        <v>14640</v>
      </c>
      <c r="Y3896">
        <v>25</v>
      </c>
      <c r="Z3896">
        <v>25</v>
      </c>
      <c r="AA3896">
        <v>8</v>
      </c>
      <c r="AB3896">
        <v>8</v>
      </c>
      <c r="AC3896">
        <v>43</v>
      </c>
    </row>
    <row r="3897" spans="1:29">
      <c r="A3897">
        <v>4418</v>
      </c>
      <c r="B3897" t="s">
        <v>805</v>
      </c>
      <c r="C3897" t="s">
        <v>5582</v>
      </c>
      <c r="J3897" t="s">
        <v>1444</v>
      </c>
      <c r="K3897">
        <v>0</v>
      </c>
      <c r="N3897" t="b">
        <v>0</v>
      </c>
      <c r="O3897" t="b">
        <v>1</v>
      </c>
      <c r="P3897" t="b">
        <v>0</v>
      </c>
      <c r="Q3897">
        <v>8</v>
      </c>
      <c r="R3897">
        <v>1</v>
      </c>
      <c r="S3897">
        <v>1</v>
      </c>
      <c r="T3897">
        <v>2</v>
      </c>
      <c r="U3897" t="b">
        <v>1</v>
      </c>
      <c r="V3897" t="s">
        <v>1096</v>
      </c>
      <c r="W3897" t="s">
        <v>5437</v>
      </c>
      <c r="X3897" t="s">
        <v>14722</v>
      </c>
      <c r="Y3897">
        <v>26</v>
      </c>
      <c r="Z3897">
        <v>26</v>
      </c>
      <c r="AA3897">
        <v>8</v>
      </c>
      <c r="AB3897">
        <v>8</v>
      </c>
      <c r="AC3897">
        <v>43</v>
      </c>
    </row>
    <row r="3898" spans="1:29">
      <c r="A3898">
        <v>4419</v>
      </c>
      <c r="B3898" t="s">
        <v>805</v>
      </c>
      <c r="C3898" t="s">
        <v>5583</v>
      </c>
      <c r="J3898" t="s">
        <v>1444</v>
      </c>
      <c r="K3898">
        <v>0</v>
      </c>
      <c r="N3898" t="b">
        <v>0</v>
      </c>
      <c r="O3898" t="b">
        <v>1</v>
      </c>
      <c r="P3898" t="b">
        <v>0</v>
      </c>
      <c r="Q3898">
        <v>8</v>
      </c>
      <c r="R3898">
        <v>1</v>
      </c>
      <c r="S3898">
        <v>1</v>
      </c>
      <c r="T3898">
        <v>2</v>
      </c>
      <c r="U3898" t="b">
        <v>1</v>
      </c>
      <c r="V3898" t="s">
        <v>1096</v>
      </c>
      <c r="W3898" t="s">
        <v>5437</v>
      </c>
      <c r="X3898" t="s">
        <v>14641</v>
      </c>
      <c r="Y3898">
        <v>27</v>
      </c>
      <c r="Z3898">
        <v>27</v>
      </c>
      <c r="AA3898">
        <v>8</v>
      </c>
      <c r="AB3898">
        <v>8</v>
      </c>
      <c r="AC3898">
        <v>43</v>
      </c>
    </row>
    <row r="3899" spans="1:29">
      <c r="A3899">
        <v>4420</v>
      </c>
      <c r="B3899" t="s">
        <v>805</v>
      </c>
      <c r="C3899" t="s">
        <v>5584</v>
      </c>
      <c r="J3899" t="s">
        <v>1444</v>
      </c>
      <c r="K3899">
        <v>0</v>
      </c>
      <c r="N3899" t="b">
        <v>0</v>
      </c>
      <c r="O3899" t="b">
        <v>1</v>
      </c>
      <c r="P3899" t="b">
        <v>0</v>
      </c>
      <c r="Q3899">
        <v>8</v>
      </c>
      <c r="R3899">
        <v>1</v>
      </c>
      <c r="S3899">
        <v>1</v>
      </c>
      <c r="T3899">
        <v>2</v>
      </c>
      <c r="U3899" t="b">
        <v>1</v>
      </c>
      <c r="V3899" t="s">
        <v>1096</v>
      </c>
      <c r="W3899" t="s">
        <v>5437</v>
      </c>
      <c r="X3899" t="s">
        <v>14731</v>
      </c>
      <c r="Y3899">
        <v>28</v>
      </c>
      <c r="Z3899">
        <v>28</v>
      </c>
      <c r="AA3899">
        <v>8</v>
      </c>
      <c r="AB3899">
        <v>8</v>
      </c>
      <c r="AC3899">
        <v>43</v>
      </c>
    </row>
    <row r="3900" spans="1:29">
      <c r="A3900">
        <v>4421</v>
      </c>
      <c r="B3900" t="s">
        <v>805</v>
      </c>
      <c r="C3900" t="s">
        <v>5585</v>
      </c>
      <c r="J3900" t="s">
        <v>1444</v>
      </c>
      <c r="K3900">
        <v>0</v>
      </c>
      <c r="N3900" t="b">
        <v>0</v>
      </c>
      <c r="O3900" t="b">
        <v>1</v>
      </c>
      <c r="P3900" t="b">
        <v>0</v>
      </c>
      <c r="Q3900">
        <v>8</v>
      </c>
      <c r="R3900">
        <v>1</v>
      </c>
      <c r="S3900">
        <v>1</v>
      </c>
      <c r="T3900">
        <v>2</v>
      </c>
      <c r="U3900" t="b">
        <v>1</v>
      </c>
      <c r="V3900" t="s">
        <v>1096</v>
      </c>
      <c r="W3900" t="s">
        <v>5437</v>
      </c>
      <c r="X3900" t="s">
        <v>14642</v>
      </c>
      <c r="Y3900">
        <v>29</v>
      </c>
      <c r="Z3900">
        <v>29</v>
      </c>
      <c r="AA3900">
        <v>8</v>
      </c>
      <c r="AB3900">
        <v>8</v>
      </c>
      <c r="AC3900">
        <v>43</v>
      </c>
    </row>
    <row r="3901" spans="1:29">
      <c r="A3901">
        <v>4422</v>
      </c>
      <c r="B3901" t="s">
        <v>805</v>
      </c>
      <c r="C3901" t="s">
        <v>5586</v>
      </c>
      <c r="J3901" t="s">
        <v>1444</v>
      </c>
      <c r="K3901">
        <v>0</v>
      </c>
      <c r="N3901" t="b">
        <v>0</v>
      </c>
      <c r="O3901" t="b">
        <v>1</v>
      </c>
      <c r="P3901" t="b">
        <v>0</v>
      </c>
      <c r="Q3901">
        <v>8</v>
      </c>
      <c r="R3901">
        <v>1</v>
      </c>
      <c r="S3901">
        <v>1</v>
      </c>
      <c r="T3901">
        <v>2</v>
      </c>
      <c r="U3901" t="b">
        <v>1</v>
      </c>
      <c r="V3901" t="s">
        <v>1096</v>
      </c>
      <c r="W3901" t="s">
        <v>5437</v>
      </c>
      <c r="X3901" t="s">
        <v>14643</v>
      </c>
      <c r="Y3901">
        <v>30</v>
      </c>
      <c r="Z3901">
        <v>30</v>
      </c>
      <c r="AA3901">
        <v>8</v>
      </c>
      <c r="AB3901">
        <v>8</v>
      </c>
      <c r="AC3901">
        <v>43</v>
      </c>
    </row>
    <row r="3902" spans="1:29">
      <c r="A3902">
        <v>4423</v>
      </c>
      <c r="B3902" t="s">
        <v>805</v>
      </c>
      <c r="C3902" t="s">
        <v>5587</v>
      </c>
      <c r="J3902" t="s">
        <v>1444</v>
      </c>
      <c r="K3902">
        <v>0</v>
      </c>
      <c r="N3902" t="b">
        <v>0</v>
      </c>
      <c r="O3902" t="b">
        <v>1</v>
      </c>
      <c r="P3902" t="b">
        <v>0</v>
      </c>
      <c r="Q3902">
        <v>8</v>
      </c>
      <c r="R3902">
        <v>1</v>
      </c>
      <c r="S3902">
        <v>1</v>
      </c>
      <c r="T3902">
        <v>2</v>
      </c>
      <c r="U3902" t="b">
        <v>1</v>
      </c>
      <c r="V3902" t="s">
        <v>1096</v>
      </c>
      <c r="W3902" t="s">
        <v>5437</v>
      </c>
      <c r="X3902" t="s">
        <v>14778</v>
      </c>
      <c r="Y3902">
        <v>31</v>
      </c>
      <c r="Z3902">
        <v>31</v>
      </c>
      <c r="AA3902">
        <v>8</v>
      </c>
      <c r="AB3902">
        <v>8</v>
      </c>
      <c r="AC3902">
        <v>43</v>
      </c>
    </row>
    <row r="3903" spans="1:29">
      <c r="A3903">
        <v>4424</v>
      </c>
      <c r="B3903" t="s">
        <v>805</v>
      </c>
      <c r="C3903" t="s">
        <v>5588</v>
      </c>
      <c r="J3903" t="s">
        <v>1444</v>
      </c>
      <c r="K3903">
        <v>0</v>
      </c>
      <c r="N3903" t="b">
        <v>0</v>
      </c>
      <c r="O3903" t="b">
        <v>1</v>
      </c>
      <c r="P3903" t="b">
        <v>0</v>
      </c>
      <c r="Q3903">
        <v>8</v>
      </c>
      <c r="R3903">
        <v>1</v>
      </c>
      <c r="S3903">
        <v>1</v>
      </c>
      <c r="T3903">
        <v>2</v>
      </c>
      <c r="U3903" t="b">
        <v>1</v>
      </c>
      <c r="V3903" t="s">
        <v>1096</v>
      </c>
      <c r="W3903" t="s">
        <v>5437</v>
      </c>
      <c r="X3903" t="s">
        <v>14779</v>
      </c>
      <c r="Y3903">
        <v>32</v>
      </c>
      <c r="Z3903">
        <v>32</v>
      </c>
      <c r="AA3903">
        <v>8</v>
      </c>
      <c r="AB3903">
        <v>8</v>
      </c>
      <c r="AC3903">
        <v>43</v>
      </c>
    </row>
    <row r="3904" spans="1:29">
      <c r="A3904">
        <v>4425</v>
      </c>
      <c r="B3904" t="s">
        <v>805</v>
      </c>
      <c r="C3904" t="s">
        <v>5589</v>
      </c>
      <c r="J3904" t="s">
        <v>1444</v>
      </c>
      <c r="K3904">
        <v>0</v>
      </c>
      <c r="N3904" t="b">
        <v>0</v>
      </c>
      <c r="O3904" t="b">
        <v>1</v>
      </c>
      <c r="P3904" t="b">
        <v>0</v>
      </c>
      <c r="Q3904">
        <v>8</v>
      </c>
      <c r="R3904">
        <v>1</v>
      </c>
      <c r="S3904">
        <v>1</v>
      </c>
      <c r="T3904">
        <v>2</v>
      </c>
      <c r="U3904" t="b">
        <v>1</v>
      </c>
      <c r="V3904" t="s">
        <v>1096</v>
      </c>
      <c r="W3904" t="s">
        <v>5437</v>
      </c>
      <c r="X3904" t="s">
        <v>14773</v>
      </c>
      <c r="Y3904">
        <v>33</v>
      </c>
      <c r="Z3904">
        <v>33</v>
      </c>
      <c r="AA3904">
        <v>8</v>
      </c>
      <c r="AB3904">
        <v>8</v>
      </c>
      <c r="AC3904">
        <v>43</v>
      </c>
    </row>
    <row r="3905" spans="1:29">
      <c r="A3905">
        <v>4426</v>
      </c>
      <c r="B3905" t="s">
        <v>805</v>
      </c>
      <c r="C3905" t="s">
        <v>5590</v>
      </c>
      <c r="J3905" t="s">
        <v>1444</v>
      </c>
      <c r="K3905">
        <v>0</v>
      </c>
      <c r="N3905" t="b">
        <v>0</v>
      </c>
      <c r="O3905" t="b">
        <v>1</v>
      </c>
      <c r="P3905" t="b">
        <v>0</v>
      </c>
      <c r="Q3905">
        <v>8</v>
      </c>
      <c r="R3905">
        <v>1</v>
      </c>
      <c r="S3905">
        <v>1</v>
      </c>
      <c r="T3905">
        <v>2</v>
      </c>
      <c r="U3905" t="b">
        <v>1</v>
      </c>
      <c r="V3905" t="s">
        <v>1096</v>
      </c>
      <c r="W3905" t="s">
        <v>5437</v>
      </c>
      <c r="X3905" t="s">
        <v>14780</v>
      </c>
      <c r="Y3905">
        <v>34</v>
      </c>
      <c r="Z3905">
        <v>34</v>
      </c>
      <c r="AA3905">
        <v>8</v>
      </c>
      <c r="AB3905">
        <v>8</v>
      </c>
      <c r="AC3905">
        <v>43</v>
      </c>
    </row>
    <row r="3906" spans="1:29">
      <c r="A3906">
        <v>4427</v>
      </c>
      <c r="B3906" t="s">
        <v>805</v>
      </c>
      <c r="C3906" t="s">
        <v>5591</v>
      </c>
      <c r="J3906" t="s">
        <v>1444</v>
      </c>
      <c r="K3906">
        <v>0</v>
      </c>
      <c r="N3906" t="b">
        <v>0</v>
      </c>
      <c r="O3906" t="b">
        <v>1</v>
      </c>
      <c r="P3906" t="b">
        <v>0</v>
      </c>
      <c r="Q3906">
        <v>8</v>
      </c>
      <c r="R3906">
        <v>1</v>
      </c>
      <c r="S3906">
        <v>1</v>
      </c>
      <c r="T3906">
        <v>2</v>
      </c>
      <c r="U3906" t="b">
        <v>1</v>
      </c>
      <c r="V3906" t="s">
        <v>1096</v>
      </c>
      <c r="W3906" t="s">
        <v>5437</v>
      </c>
      <c r="X3906" t="s">
        <v>14781</v>
      </c>
      <c r="Y3906">
        <v>35</v>
      </c>
      <c r="Z3906">
        <v>35</v>
      </c>
      <c r="AA3906">
        <v>8</v>
      </c>
      <c r="AB3906">
        <v>8</v>
      </c>
      <c r="AC3906">
        <v>43</v>
      </c>
    </row>
    <row r="3907" spans="1:29">
      <c r="A3907">
        <v>4428</v>
      </c>
      <c r="B3907" t="s">
        <v>805</v>
      </c>
      <c r="C3907" t="s">
        <v>5592</v>
      </c>
      <c r="J3907" t="s">
        <v>1444</v>
      </c>
      <c r="K3907">
        <v>0</v>
      </c>
      <c r="N3907" t="b">
        <v>0</v>
      </c>
      <c r="O3907" t="b">
        <v>1</v>
      </c>
      <c r="P3907" t="b">
        <v>0</v>
      </c>
      <c r="Q3907">
        <v>8</v>
      </c>
      <c r="R3907">
        <v>1</v>
      </c>
      <c r="S3907">
        <v>1</v>
      </c>
      <c r="T3907">
        <v>2</v>
      </c>
      <c r="U3907" t="b">
        <v>1</v>
      </c>
      <c r="V3907" t="s">
        <v>1096</v>
      </c>
      <c r="W3907" t="s">
        <v>5437</v>
      </c>
      <c r="X3907" t="s">
        <v>14782</v>
      </c>
      <c r="Y3907">
        <v>36</v>
      </c>
      <c r="Z3907">
        <v>36</v>
      </c>
      <c r="AA3907">
        <v>8</v>
      </c>
      <c r="AB3907">
        <v>8</v>
      </c>
      <c r="AC3907">
        <v>43</v>
      </c>
    </row>
    <row r="3908" spans="1:29">
      <c r="A3908">
        <v>4429</v>
      </c>
      <c r="B3908" t="s">
        <v>805</v>
      </c>
      <c r="C3908" t="s">
        <v>5593</v>
      </c>
      <c r="J3908" t="s">
        <v>1444</v>
      </c>
      <c r="K3908">
        <v>0</v>
      </c>
      <c r="N3908" t="b">
        <v>0</v>
      </c>
      <c r="O3908" t="b">
        <v>1</v>
      </c>
      <c r="P3908" t="b">
        <v>0</v>
      </c>
      <c r="Q3908">
        <v>8</v>
      </c>
      <c r="R3908">
        <v>1</v>
      </c>
      <c r="S3908">
        <v>1</v>
      </c>
      <c r="T3908">
        <v>2</v>
      </c>
      <c r="U3908" t="b">
        <v>1</v>
      </c>
      <c r="V3908" t="s">
        <v>1096</v>
      </c>
      <c r="W3908" t="s">
        <v>5437</v>
      </c>
      <c r="X3908" t="s">
        <v>14665</v>
      </c>
      <c r="Y3908">
        <v>37</v>
      </c>
      <c r="Z3908">
        <v>37</v>
      </c>
      <c r="AA3908">
        <v>8</v>
      </c>
      <c r="AB3908">
        <v>8</v>
      </c>
      <c r="AC3908">
        <v>43</v>
      </c>
    </row>
    <row r="3909" spans="1:29">
      <c r="A3909">
        <v>4430</v>
      </c>
      <c r="B3909" t="s">
        <v>805</v>
      </c>
      <c r="C3909" t="s">
        <v>5594</v>
      </c>
      <c r="J3909" t="s">
        <v>1444</v>
      </c>
      <c r="K3909">
        <v>0</v>
      </c>
      <c r="N3909" t="b">
        <v>0</v>
      </c>
      <c r="O3909" t="b">
        <v>1</v>
      </c>
      <c r="P3909" t="b">
        <v>0</v>
      </c>
      <c r="Q3909">
        <v>8</v>
      </c>
      <c r="R3909">
        <v>1</v>
      </c>
      <c r="S3909">
        <v>1</v>
      </c>
      <c r="T3909">
        <v>2</v>
      </c>
      <c r="U3909" t="b">
        <v>1</v>
      </c>
      <c r="V3909" t="s">
        <v>1096</v>
      </c>
      <c r="W3909" t="s">
        <v>5437</v>
      </c>
      <c r="X3909" t="s">
        <v>14814</v>
      </c>
      <c r="Y3909">
        <v>38</v>
      </c>
      <c r="Z3909">
        <v>38</v>
      </c>
      <c r="AA3909">
        <v>4</v>
      </c>
      <c r="AB3909">
        <v>4</v>
      </c>
      <c r="AC3909">
        <v>43</v>
      </c>
    </row>
    <row r="3910" spans="1:29">
      <c r="A3910">
        <v>4431</v>
      </c>
      <c r="B3910" t="s">
        <v>805</v>
      </c>
      <c r="C3910" t="s">
        <v>5595</v>
      </c>
      <c r="J3910" t="s">
        <v>1444</v>
      </c>
      <c r="K3910">
        <v>0</v>
      </c>
      <c r="N3910" t="b">
        <v>0</v>
      </c>
      <c r="O3910" t="b">
        <v>1</v>
      </c>
      <c r="P3910" t="b">
        <v>0</v>
      </c>
      <c r="Q3910">
        <v>8</v>
      </c>
      <c r="R3910">
        <v>1</v>
      </c>
      <c r="S3910">
        <v>1</v>
      </c>
      <c r="T3910">
        <v>2</v>
      </c>
      <c r="U3910" t="b">
        <v>1</v>
      </c>
      <c r="V3910" t="s">
        <v>1096</v>
      </c>
      <c r="W3910" t="s">
        <v>5437</v>
      </c>
      <c r="X3910" t="s">
        <v>14732</v>
      </c>
      <c r="Y3910">
        <v>38</v>
      </c>
      <c r="Z3910">
        <v>38</v>
      </c>
      <c r="AA3910">
        <v>5</v>
      </c>
      <c r="AB3910">
        <v>5</v>
      </c>
      <c r="AC3910">
        <v>43</v>
      </c>
    </row>
    <row r="3911" spans="1:29">
      <c r="A3911">
        <v>4432</v>
      </c>
      <c r="B3911" t="s">
        <v>805</v>
      </c>
      <c r="C3911" t="s">
        <v>5596</v>
      </c>
      <c r="J3911" t="s">
        <v>1444</v>
      </c>
      <c r="K3911">
        <v>0</v>
      </c>
      <c r="N3911" t="b">
        <v>0</v>
      </c>
      <c r="O3911" t="b">
        <v>1</v>
      </c>
      <c r="P3911" t="b">
        <v>0</v>
      </c>
      <c r="Q3911">
        <v>8</v>
      </c>
      <c r="R3911">
        <v>1</v>
      </c>
      <c r="S3911">
        <v>1</v>
      </c>
      <c r="T3911">
        <v>2</v>
      </c>
      <c r="U3911" t="b">
        <v>1</v>
      </c>
      <c r="V3911" t="s">
        <v>1096</v>
      </c>
      <c r="W3911" t="s">
        <v>5437</v>
      </c>
      <c r="X3911" t="s">
        <v>14615</v>
      </c>
      <c r="Y3911">
        <v>38</v>
      </c>
      <c r="Z3911">
        <v>38</v>
      </c>
      <c r="AA3911">
        <v>6</v>
      </c>
      <c r="AB3911">
        <v>6</v>
      </c>
      <c r="AC3911">
        <v>43</v>
      </c>
    </row>
    <row r="3912" spans="1:29">
      <c r="A3912">
        <v>4433</v>
      </c>
      <c r="B3912" t="s">
        <v>805</v>
      </c>
      <c r="C3912" t="s">
        <v>5597</v>
      </c>
      <c r="J3912" t="s">
        <v>1444</v>
      </c>
      <c r="K3912">
        <v>0</v>
      </c>
      <c r="N3912" t="b">
        <v>0</v>
      </c>
      <c r="O3912" t="b">
        <v>1</v>
      </c>
      <c r="P3912" t="b">
        <v>0</v>
      </c>
      <c r="Q3912">
        <v>8</v>
      </c>
      <c r="R3912">
        <v>1</v>
      </c>
      <c r="S3912">
        <v>1</v>
      </c>
      <c r="T3912">
        <v>2</v>
      </c>
      <c r="U3912" t="b">
        <v>1</v>
      </c>
      <c r="V3912" t="s">
        <v>1096</v>
      </c>
      <c r="W3912" t="s">
        <v>5437</v>
      </c>
      <c r="X3912" t="s">
        <v>14747</v>
      </c>
      <c r="Y3912">
        <v>38</v>
      </c>
      <c r="Z3912">
        <v>38</v>
      </c>
      <c r="AA3912">
        <v>7</v>
      </c>
      <c r="AB3912">
        <v>7</v>
      </c>
      <c r="AC3912">
        <v>43</v>
      </c>
    </row>
    <row r="3913" spans="1:29">
      <c r="A3913">
        <v>4434</v>
      </c>
      <c r="B3913" t="s">
        <v>805</v>
      </c>
      <c r="C3913" t="s">
        <v>5598</v>
      </c>
      <c r="J3913" t="s">
        <v>1444</v>
      </c>
      <c r="K3913">
        <v>0</v>
      </c>
      <c r="N3913" t="b">
        <v>0</v>
      </c>
      <c r="O3913" t="b">
        <v>1</v>
      </c>
      <c r="P3913" t="b">
        <v>0</v>
      </c>
      <c r="Q3913">
        <v>8</v>
      </c>
      <c r="R3913">
        <v>1</v>
      </c>
      <c r="S3913">
        <v>1</v>
      </c>
      <c r="T3913">
        <v>2</v>
      </c>
      <c r="U3913" t="b">
        <v>1</v>
      </c>
      <c r="V3913" t="s">
        <v>1096</v>
      </c>
      <c r="W3913" t="s">
        <v>5437</v>
      </c>
      <c r="X3913" t="s">
        <v>14748</v>
      </c>
      <c r="Y3913">
        <v>38</v>
      </c>
      <c r="Z3913">
        <v>38</v>
      </c>
      <c r="AA3913">
        <v>8</v>
      </c>
      <c r="AB3913">
        <v>8</v>
      </c>
      <c r="AC3913">
        <v>43</v>
      </c>
    </row>
    <row r="3914" spans="1:29">
      <c r="A3914">
        <v>4438</v>
      </c>
      <c r="B3914" t="s">
        <v>1503</v>
      </c>
      <c r="C3914" t="s">
        <v>5601</v>
      </c>
      <c r="D3914" t="s">
        <v>5599</v>
      </c>
      <c r="E3914" t="s">
        <v>1097</v>
      </c>
      <c r="U3914" t="b">
        <v>1</v>
      </c>
      <c r="V3914" t="s">
        <v>1097</v>
      </c>
      <c r="W3914" t="s">
        <v>5600</v>
      </c>
      <c r="X3914" t="s">
        <v>15686</v>
      </c>
      <c r="Y3914">
        <v>11</v>
      </c>
      <c r="Z3914">
        <v>95</v>
      </c>
      <c r="AA3914">
        <v>2</v>
      </c>
      <c r="AB3914">
        <v>10</v>
      </c>
      <c r="AC3914">
        <v>44</v>
      </c>
    </row>
    <row r="3915" spans="1:29">
      <c r="A3915">
        <v>4439</v>
      </c>
      <c r="B3915" t="s">
        <v>827</v>
      </c>
      <c r="C3915" t="s">
        <v>5602</v>
      </c>
      <c r="U3915" t="b">
        <v>1</v>
      </c>
      <c r="V3915" t="s">
        <v>1097</v>
      </c>
      <c r="W3915" t="s">
        <v>5600</v>
      </c>
      <c r="X3915" t="s">
        <v>15687</v>
      </c>
      <c r="Y3915">
        <v>11</v>
      </c>
      <c r="Z3915">
        <v>95</v>
      </c>
      <c r="AA3915">
        <v>2</v>
      </c>
      <c r="AB3915">
        <v>9</v>
      </c>
      <c r="AC3915">
        <v>44</v>
      </c>
    </row>
    <row r="3916" spans="1:29">
      <c r="A3916">
        <v>4440</v>
      </c>
      <c r="B3916" t="s">
        <v>1508</v>
      </c>
      <c r="C3916" t="s">
        <v>5603</v>
      </c>
      <c r="U3916" t="b">
        <v>1</v>
      </c>
      <c r="V3916" t="s">
        <v>1097</v>
      </c>
      <c r="W3916" t="s">
        <v>5600</v>
      </c>
      <c r="X3916" t="s">
        <v>15688</v>
      </c>
      <c r="Y3916">
        <v>12</v>
      </c>
      <c r="Z3916">
        <v>95</v>
      </c>
      <c r="AA3916">
        <v>2</v>
      </c>
      <c r="AB3916">
        <v>10</v>
      </c>
      <c r="AC3916">
        <v>44</v>
      </c>
    </row>
    <row r="3917" spans="1:29">
      <c r="A3917">
        <v>4441</v>
      </c>
      <c r="B3917" t="s">
        <v>805</v>
      </c>
      <c r="C3917" t="s">
        <v>5604</v>
      </c>
      <c r="J3917" t="s">
        <v>1436</v>
      </c>
      <c r="K3917">
        <v>0</v>
      </c>
      <c r="N3917" t="b">
        <v>1</v>
      </c>
      <c r="O3917" t="b">
        <v>0</v>
      </c>
      <c r="P3917" t="b">
        <v>0</v>
      </c>
      <c r="Q3917">
        <v>9</v>
      </c>
      <c r="R3917">
        <v>9</v>
      </c>
      <c r="S3917">
        <v>1</v>
      </c>
      <c r="T3917">
        <v>2</v>
      </c>
      <c r="U3917" t="b">
        <v>1</v>
      </c>
      <c r="V3917" t="s">
        <v>1097</v>
      </c>
      <c r="W3917" t="s">
        <v>5600</v>
      </c>
      <c r="X3917" t="s">
        <v>14704</v>
      </c>
      <c r="Y3917">
        <v>15</v>
      </c>
      <c r="Z3917">
        <v>15</v>
      </c>
      <c r="AA3917">
        <v>2</v>
      </c>
      <c r="AB3917">
        <v>2</v>
      </c>
      <c r="AC3917">
        <v>44</v>
      </c>
    </row>
    <row r="3918" spans="1:29">
      <c r="A3918">
        <v>4442</v>
      </c>
      <c r="B3918" t="s">
        <v>805</v>
      </c>
      <c r="C3918" t="s">
        <v>5605</v>
      </c>
      <c r="J3918" t="s">
        <v>1436</v>
      </c>
      <c r="K3918">
        <v>0</v>
      </c>
      <c r="N3918" t="b">
        <v>1</v>
      </c>
      <c r="O3918" t="b">
        <v>0</v>
      </c>
      <c r="P3918" t="b">
        <v>0</v>
      </c>
      <c r="Q3918">
        <v>9</v>
      </c>
      <c r="R3918">
        <v>9</v>
      </c>
      <c r="S3918">
        <v>1</v>
      </c>
      <c r="T3918">
        <v>2</v>
      </c>
      <c r="U3918" t="b">
        <v>1</v>
      </c>
      <c r="V3918" t="s">
        <v>1097</v>
      </c>
      <c r="W3918" t="s">
        <v>5600</v>
      </c>
      <c r="X3918" t="s">
        <v>14705</v>
      </c>
      <c r="Y3918">
        <v>16</v>
      </c>
      <c r="Z3918">
        <v>16</v>
      </c>
      <c r="AA3918">
        <v>2</v>
      </c>
      <c r="AB3918">
        <v>2</v>
      </c>
      <c r="AC3918">
        <v>44</v>
      </c>
    </row>
    <row r="3919" spans="1:29">
      <c r="A3919">
        <v>4443</v>
      </c>
      <c r="B3919" t="s">
        <v>805</v>
      </c>
      <c r="C3919" t="s">
        <v>5606</v>
      </c>
      <c r="J3919" t="s">
        <v>1436</v>
      </c>
      <c r="K3919">
        <v>0</v>
      </c>
      <c r="N3919" t="b">
        <v>1</v>
      </c>
      <c r="O3919" t="b">
        <v>0</v>
      </c>
      <c r="P3919" t="b">
        <v>0</v>
      </c>
      <c r="Q3919">
        <v>9</v>
      </c>
      <c r="R3919">
        <v>9</v>
      </c>
      <c r="S3919">
        <v>1</v>
      </c>
      <c r="T3919">
        <v>2</v>
      </c>
      <c r="U3919" t="b">
        <v>1</v>
      </c>
      <c r="V3919" t="s">
        <v>1097</v>
      </c>
      <c r="W3919" t="s">
        <v>5600</v>
      </c>
      <c r="X3919" t="s">
        <v>14706</v>
      </c>
      <c r="Y3919">
        <v>17</v>
      </c>
      <c r="Z3919">
        <v>17</v>
      </c>
      <c r="AA3919">
        <v>2</v>
      </c>
      <c r="AB3919">
        <v>2</v>
      </c>
      <c r="AC3919">
        <v>44</v>
      </c>
    </row>
    <row r="3920" spans="1:29">
      <c r="A3920">
        <v>4444</v>
      </c>
      <c r="B3920" t="s">
        <v>805</v>
      </c>
      <c r="C3920" t="s">
        <v>5607</v>
      </c>
      <c r="J3920" t="s">
        <v>1436</v>
      </c>
      <c r="K3920">
        <v>0</v>
      </c>
      <c r="N3920" t="b">
        <v>1</v>
      </c>
      <c r="O3920" t="b">
        <v>0</v>
      </c>
      <c r="P3920" t="b">
        <v>0</v>
      </c>
      <c r="Q3920">
        <v>9</v>
      </c>
      <c r="R3920">
        <v>9</v>
      </c>
      <c r="S3920">
        <v>1</v>
      </c>
      <c r="T3920">
        <v>2</v>
      </c>
      <c r="U3920" t="b">
        <v>1</v>
      </c>
      <c r="V3920" t="s">
        <v>1097</v>
      </c>
      <c r="W3920" t="s">
        <v>5600</v>
      </c>
      <c r="X3920" t="s">
        <v>14707</v>
      </c>
      <c r="Y3920">
        <v>18</v>
      </c>
      <c r="Z3920">
        <v>18</v>
      </c>
      <c r="AA3920">
        <v>2</v>
      </c>
      <c r="AB3920">
        <v>2</v>
      </c>
      <c r="AC3920">
        <v>44</v>
      </c>
    </row>
    <row r="3921" spans="1:29">
      <c r="A3921">
        <v>4445</v>
      </c>
      <c r="B3921" t="s">
        <v>805</v>
      </c>
      <c r="C3921" t="s">
        <v>5608</v>
      </c>
      <c r="J3921" t="s">
        <v>1436</v>
      </c>
      <c r="K3921">
        <v>0</v>
      </c>
      <c r="N3921" t="b">
        <v>1</v>
      </c>
      <c r="O3921" t="b">
        <v>0</v>
      </c>
      <c r="P3921" t="b">
        <v>0</v>
      </c>
      <c r="Q3921">
        <v>9</v>
      </c>
      <c r="R3921">
        <v>9</v>
      </c>
      <c r="S3921">
        <v>1</v>
      </c>
      <c r="T3921">
        <v>2</v>
      </c>
      <c r="U3921" t="b">
        <v>1</v>
      </c>
      <c r="V3921" t="s">
        <v>1097</v>
      </c>
      <c r="W3921" t="s">
        <v>5600</v>
      </c>
      <c r="X3921" t="s">
        <v>14708</v>
      </c>
      <c r="Y3921">
        <v>19</v>
      </c>
      <c r="Z3921">
        <v>19</v>
      </c>
      <c r="AA3921">
        <v>2</v>
      </c>
      <c r="AB3921">
        <v>2</v>
      </c>
      <c r="AC3921">
        <v>44</v>
      </c>
    </row>
    <row r="3922" spans="1:29">
      <c r="A3922">
        <v>4446</v>
      </c>
      <c r="B3922" t="s">
        <v>805</v>
      </c>
      <c r="C3922" t="s">
        <v>5609</v>
      </c>
      <c r="J3922" t="s">
        <v>1436</v>
      </c>
      <c r="K3922">
        <v>0</v>
      </c>
      <c r="N3922" t="b">
        <v>1</v>
      </c>
      <c r="O3922" t="b">
        <v>0</v>
      </c>
      <c r="P3922" t="b">
        <v>0</v>
      </c>
      <c r="Q3922">
        <v>9</v>
      </c>
      <c r="R3922">
        <v>9</v>
      </c>
      <c r="S3922">
        <v>1</v>
      </c>
      <c r="T3922">
        <v>2</v>
      </c>
      <c r="U3922" t="b">
        <v>1</v>
      </c>
      <c r="V3922" t="s">
        <v>1097</v>
      </c>
      <c r="W3922" t="s">
        <v>5600</v>
      </c>
      <c r="X3922" t="s">
        <v>14709</v>
      </c>
      <c r="Y3922">
        <v>20</v>
      </c>
      <c r="Z3922">
        <v>20</v>
      </c>
      <c r="AA3922">
        <v>2</v>
      </c>
      <c r="AB3922">
        <v>2</v>
      </c>
      <c r="AC3922">
        <v>44</v>
      </c>
    </row>
    <row r="3923" spans="1:29">
      <c r="A3923">
        <v>4447</v>
      </c>
      <c r="B3923" t="s">
        <v>805</v>
      </c>
      <c r="C3923" t="s">
        <v>5610</v>
      </c>
      <c r="J3923" t="s">
        <v>1436</v>
      </c>
      <c r="K3923">
        <v>0</v>
      </c>
      <c r="N3923" t="b">
        <v>1</v>
      </c>
      <c r="O3923" t="b">
        <v>0</v>
      </c>
      <c r="P3923" t="b">
        <v>0</v>
      </c>
      <c r="Q3923">
        <v>9</v>
      </c>
      <c r="R3923">
        <v>9</v>
      </c>
      <c r="S3923">
        <v>1</v>
      </c>
      <c r="T3923">
        <v>2</v>
      </c>
      <c r="U3923" t="b">
        <v>1</v>
      </c>
      <c r="V3923" t="s">
        <v>1097</v>
      </c>
      <c r="W3923" t="s">
        <v>5600</v>
      </c>
      <c r="X3923" t="s">
        <v>14710</v>
      </c>
      <c r="Y3923">
        <v>21</v>
      </c>
      <c r="Z3923">
        <v>21</v>
      </c>
      <c r="AA3923">
        <v>2</v>
      </c>
      <c r="AB3923">
        <v>2</v>
      </c>
      <c r="AC3923">
        <v>44</v>
      </c>
    </row>
    <row r="3924" spans="1:29">
      <c r="A3924">
        <v>4448</v>
      </c>
      <c r="B3924" t="s">
        <v>805</v>
      </c>
      <c r="C3924" t="s">
        <v>5611</v>
      </c>
      <c r="J3924" t="s">
        <v>1436</v>
      </c>
      <c r="K3924">
        <v>0</v>
      </c>
      <c r="N3924" t="b">
        <v>1</v>
      </c>
      <c r="O3924" t="b">
        <v>0</v>
      </c>
      <c r="P3924" t="b">
        <v>0</v>
      </c>
      <c r="Q3924">
        <v>9</v>
      </c>
      <c r="R3924">
        <v>9</v>
      </c>
      <c r="S3924">
        <v>1</v>
      </c>
      <c r="T3924">
        <v>2</v>
      </c>
      <c r="U3924" t="b">
        <v>1</v>
      </c>
      <c r="V3924" t="s">
        <v>1097</v>
      </c>
      <c r="W3924" t="s">
        <v>5600</v>
      </c>
      <c r="X3924" t="s">
        <v>14711</v>
      </c>
      <c r="Y3924">
        <v>22</v>
      </c>
      <c r="Z3924">
        <v>22</v>
      </c>
      <c r="AA3924">
        <v>2</v>
      </c>
      <c r="AB3924">
        <v>2</v>
      </c>
      <c r="AC3924">
        <v>44</v>
      </c>
    </row>
    <row r="3925" spans="1:29">
      <c r="A3925">
        <v>4449</v>
      </c>
      <c r="B3925" t="s">
        <v>805</v>
      </c>
      <c r="C3925" t="s">
        <v>5612</v>
      </c>
      <c r="J3925" t="s">
        <v>1436</v>
      </c>
      <c r="K3925">
        <v>0</v>
      </c>
      <c r="N3925" t="b">
        <v>1</v>
      </c>
      <c r="O3925" t="b">
        <v>0</v>
      </c>
      <c r="P3925" t="b">
        <v>0</v>
      </c>
      <c r="Q3925">
        <v>9</v>
      </c>
      <c r="R3925">
        <v>9</v>
      </c>
      <c r="S3925">
        <v>1</v>
      </c>
      <c r="T3925">
        <v>2</v>
      </c>
      <c r="U3925" t="b">
        <v>1</v>
      </c>
      <c r="V3925" t="s">
        <v>1097</v>
      </c>
      <c r="W3925" t="s">
        <v>5600</v>
      </c>
      <c r="X3925" t="s">
        <v>14712</v>
      </c>
      <c r="Y3925">
        <v>23</v>
      </c>
      <c r="Z3925">
        <v>23</v>
      </c>
      <c r="AA3925">
        <v>2</v>
      </c>
      <c r="AB3925">
        <v>2</v>
      </c>
      <c r="AC3925">
        <v>44</v>
      </c>
    </row>
    <row r="3926" spans="1:29">
      <c r="A3926">
        <v>4450</v>
      </c>
      <c r="B3926" t="s">
        <v>805</v>
      </c>
      <c r="C3926" t="s">
        <v>5613</v>
      </c>
      <c r="J3926" t="s">
        <v>1436</v>
      </c>
      <c r="K3926">
        <v>0</v>
      </c>
      <c r="N3926" t="b">
        <v>1</v>
      </c>
      <c r="O3926" t="b">
        <v>0</v>
      </c>
      <c r="P3926" t="b">
        <v>0</v>
      </c>
      <c r="Q3926">
        <v>9</v>
      </c>
      <c r="R3926">
        <v>9</v>
      </c>
      <c r="S3926">
        <v>1</v>
      </c>
      <c r="T3926">
        <v>2</v>
      </c>
      <c r="U3926" t="b">
        <v>1</v>
      </c>
      <c r="V3926" t="s">
        <v>1097</v>
      </c>
      <c r="W3926" t="s">
        <v>5600</v>
      </c>
      <c r="X3926" t="s">
        <v>14713</v>
      </c>
      <c r="Y3926">
        <v>24</v>
      </c>
      <c r="Z3926">
        <v>24</v>
      </c>
      <c r="AA3926">
        <v>2</v>
      </c>
      <c r="AB3926">
        <v>2</v>
      </c>
      <c r="AC3926">
        <v>44</v>
      </c>
    </row>
    <row r="3927" spans="1:29">
      <c r="A3927">
        <v>4451</v>
      </c>
      <c r="B3927" t="s">
        <v>805</v>
      </c>
      <c r="C3927" t="s">
        <v>5614</v>
      </c>
      <c r="J3927" t="s">
        <v>1436</v>
      </c>
      <c r="K3927">
        <v>0</v>
      </c>
      <c r="N3927" t="b">
        <v>1</v>
      </c>
      <c r="O3927" t="b">
        <v>0</v>
      </c>
      <c r="P3927" t="b">
        <v>0</v>
      </c>
      <c r="Q3927">
        <v>9</v>
      </c>
      <c r="R3927">
        <v>9</v>
      </c>
      <c r="S3927">
        <v>1</v>
      </c>
      <c r="T3927">
        <v>2</v>
      </c>
      <c r="U3927" t="b">
        <v>1</v>
      </c>
      <c r="V3927" t="s">
        <v>1097</v>
      </c>
      <c r="W3927" t="s">
        <v>5600</v>
      </c>
      <c r="X3927" t="s">
        <v>14714</v>
      </c>
      <c r="Y3927">
        <v>25</v>
      </c>
      <c r="Z3927">
        <v>25</v>
      </c>
      <c r="AA3927">
        <v>2</v>
      </c>
      <c r="AB3927">
        <v>2</v>
      </c>
      <c r="AC3927">
        <v>44</v>
      </c>
    </row>
    <row r="3928" spans="1:29">
      <c r="A3928">
        <v>4452</v>
      </c>
      <c r="B3928" t="s">
        <v>805</v>
      </c>
      <c r="C3928" t="s">
        <v>5615</v>
      </c>
      <c r="J3928" t="s">
        <v>1436</v>
      </c>
      <c r="K3928">
        <v>0</v>
      </c>
      <c r="N3928" t="b">
        <v>1</v>
      </c>
      <c r="O3928" t="b">
        <v>0</v>
      </c>
      <c r="P3928" t="b">
        <v>0</v>
      </c>
      <c r="Q3928">
        <v>9</v>
      </c>
      <c r="R3928">
        <v>9</v>
      </c>
      <c r="S3928">
        <v>1</v>
      </c>
      <c r="T3928">
        <v>2</v>
      </c>
      <c r="U3928" t="b">
        <v>1</v>
      </c>
      <c r="V3928" t="s">
        <v>1097</v>
      </c>
      <c r="W3928" t="s">
        <v>5600</v>
      </c>
      <c r="X3928" t="s">
        <v>14715</v>
      </c>
      <c r="Y3928">
        <v>26</v>
      </c>
      <c r="Z3928">
        <v>26</v>
      </c>
      <c r="AA3928">
        <v>2</v>
      </c>
      <c r="AB3928">
        <v>2</v>
      </c>
      <c r="AC3928">
        <v>44</v>
      </c>
    </row>
    <row r="3929" spans="1:29">
      <c r="A3929">
        <v>4453</v>
      </c>
      <c r="B3929" t="s">
        <v>805</v>
      </c>
      <c r="C3929" t="s">
        <v>5616</v>
      </c>
      <c r="J3929" t="s">
        <v>1436</v>
      </c>
      <c r="K3929">
        <v>0</v>
      </c>
      <c r="N3929" t="b">
        <v>1</v>
      </c>
      <c r="O3929" t="b">
        <v>0</v>
      </c>
      <c r="P3929" t="b">
        <v>0</v>
      </c>
      <c r="Q3929">
        <v>9</v>
      </c>
      <c r="R3929">
        <v>9</v>
      </c>
      <c r="S3929">
        <v>1</v>
      </c>
      <c r="T3929">
        <v>2</v>
      </c>
      <c r="U3929" t="b">
        <v>1</v>
      </c>
      <c r="V3929" t="s">
        <v>1097</v>
      </c>
      <c r="W3929" t="s">
        <v>5600</v>
      </c>
      <c r="X3929" t="s">
        <v>15354</v>
      </c>
      <c r="Y3929">
        <v>27</v>
      </c>
      <c r="Z3929">
        <v>27</v>
      </c>
      <c r="AA3929">
        <v>2</v>
      </c>
      <c r="AB3929">
        <v>2</v>
      </c>
      <c r="AC3929">
        <v>44</v>
      </c>
    </row>
    <row r="3930" spans="1:29">
      <c r="A3930">
        <v>4454</v>
      </c>
      <c r="B3930" t="s">
        <v>805</v>
      </c>
      <c r="C3930" t="s">
        <v>5617</v>
      </c>
      <c r="J3930" t="s">
        <v>1436</v>
      </c>
      <c r="K3930">
        <v>0</v>
      </c>
      <c r="N3930" t="b">
        <v>1</v>
      </c>
      <c r="O3930" t="b">
        <v>0</v>
      </c>
      <c r="P3930" t="b">
        <v>0</v>
      </c>
      <c r="Q3930">
        <v>9</v>
      </c>
      <c r="R3930">
        <v>9</v>
      </c>
      <c r="S3930">
        <v>1</v>
      </c>
      <c r="T3930">
        <v>2</v>
      </c>
      <c r="U3930" t="b">
        <v>1</v>
      </c>
      <c r="V3930" t="s">
        <v>1097</v>
      </c>
      <c r="W3930" t="s">
        <v>5600</v>
      </c>
      <c r="X3930" t="s">
        <v>15356</v>
      </c>
      <c r="Y3930">
        <v>28</v>
      </c>
      <c r="Z3930">
        <v>28</v>
      </c>
      <c r="AA3930">
        <v>2</v>
      </c>
      <c r="AB3930">
        <v>2</v>
      </c>
      <c r="AC3930">
        <v>44</v>
      </c>
    </row>
    <row r="3931" spans="1:29">
      <c r="A3931">
        <v>4455</v>
      </c>
      <c r="B3931" t="s">
        <v>805</v>
      </c>
      <c r="C3931" t="s">
        <v>5618</v>
      </c>
      <c r="J3931" t="s">
        <v>1436</v>
      </c>
      <c r="K3931">
        <v>0</v>
      </c>
      <c r="N3931" t="b">
        <v>1</v>
      </c>
      <c r="O3931" t="b">
        <v>0</v>
      </c>
      <c r="P3931" t="b">
        <v>0</v>
      </c>
      <c r="Q3931">
        <v>9</v>
      </c>
      <c r="R3931">
        <v>9</v>
      </c>
      <c r="S3931">
        <v>1</v>
      </c>
      <c r="T3931">
        <v>2</v>
      </c>
      <c r="U3931" t="b">
        <v>1</v>
      </c>
      <c r="V3931" t="s">
        <v>1097</v>
      </c>
      <c r="W3931" t="s">
        <v>5600</v>
      </c>
      <c r="X3931" t="s">
        <v>15357</v>
      </c>
      <c r="Y3931">
        <v>29</v>
      </c>
      <c r="Z3931">
        <v>29</v>
      </c>
      <c r="AA3931">
        <v>2</v>
      </c>
      <c r="AB3931">
        <v>2</v>
      </c>
      <c r="AC3931">
        <v>44</v>
      </c>
    </row>
    <row r="3932" spans="1:29">
      <c r="A3932">
        <v>4456</v>
      </c>
      <c r="B3932" t="s">
        <v>805</v>
      </c>
      <c r="C3932" t="s">
        <v>5619</v>
      </c>
      <c r="J3932" t="s">
        <v>1436</v>
      </c>
      <c r="K3932">
        <v>0</v>
      </c>
      <c r="N3932" t="b">
        <v>1</v>
      </c>
      <c r="O3932" t="b">
        <v>0</v>
      </c>
      <c r="P3932" t="b">
        <v>0</v>
      </c>
      <c r="Q3932">
        <v>9</v>
      </c>
      <c r="R3932">
        <v>9</v>
      </c>
      <c r="S3932">
        <v>1</v>
      </c>
      <c r="T3932">
        <v>2</v>
      </c>
      <c r="U3932" t="b">
        <v>1</v>
      </c>
      <c r="V3932" t="s">
        <v>1097</v>
      </c>
      <c r="W3932" t="s">
        <v>5600</v>
      </c>
      <c r="X3932" t="s">
        <v>15394</v>
      </c>
      <c r="Y3932">
        <v>30</v>
      </c>
      <c r="Z3932">
        <v>30</v>
      </c>
      <c r="AA3932">
        <v>2</v>
      </c>
      <c r="AB3932">
        <v>2</v>
      </c>
      <c r="AC3932">
        <v>44</v>
      </c>
    </row>
    <row r="3933" spans="1:29">
      <c r="A3933">
        <v>4457</v>
      </c>
      <c r="B3933" t="s">
        <v>805</v>
      </c>
      <c r="C3933" t="s">
        <v>5620</v>
      </c>
      <c r="J3933" t="s">
        <v>1436</v>
      </c>
      <c r="K3933">
        <v>0</v>
      </c>
      <c r="N3933" t="b">
        <v>1</v>
      </c>
      <c r="O3933" t="b">
        <v>0</v>
      </c>
      <c r="P3933" t="b">
        <v>0</v>
      </c>
      <c r="Q3933">
        <v>9</v>
      </c>
      <c r="R3933">
        <v>9</v>
      </c>
      <c r="S3933">
        <v>1</v>
      </c>
      <c r="T3933">
        <v>2</v>
      </c>
      <c r="U3933" t="b">
        <v>1</v>
      </c>
      <c r="V3933" t="s">
        <v>1097</v>
      </c>
      <c r="W3933" t="s">
        <v>5600</v>
      </c>
      <c r="X3933" t="s">
        <v>15395</v>
      </c>
      <c r="Y3933">
        <v>31</v>
      </c>
      <c r="Z3933">
        <v>31</v>
      </c>
      <c r="AA3933">
        <v>2</v>
      </c>
      <c r="AB3933">
        <v>2</v>
      </c>
      <c r="AC3933">
        <v>44</v>
      </c>
    </row>
    <row r="3934" spans="1:29">
      <c r="A3934">
        <v>4458</v>
      </c>
      <c r="B3934" t="s">
        <v>805</v>
      </c>
      <c r="C3934" t="s">
        <v>5621</v>
      </c>
      <c r="J3934" t="s">
        <v>1436</v>
      </c>
      <c r="K3934">
        <v>0</v>
      </c>
      <c r="N3934" t="b">
        <v>1</v>
      </c>
      <c r="O3934" t="b">
        <v>0</v>
      </c>
      <c r="P3934" t="b">
        <v>0</v>
      </c>
      <c r="Q3934">
        <v>9</v>
      </c>
      <c r="R3934">
        <v>9</v>
      </c>
      <c r="S3934">
        <v>1</v>
      </c>
      <c r="T3934">
        <v>2</v>
      </c>
      <c r="U3934" t="b">
        <v>1</v>
      </c>
      <c r="V3934" t="s">
        <v>1097</v>
      </c>
      <c r="W3934" t="s">
        <v>5600</v>
      </c>
      <c r="X3934" t="s">
        <v>15396</v>
      </c>
      <c r="Y3934">
        <v>32</v>
      </c>
      <c r="Z3934">
        <v>32</v>
      </c>
      <c r="AA3934">
        <v>2</v>
      </c>
      <c r="AB3934">
        <v>2</v>
      </c>
      <c r="AC3934">
        <v>44</v>
      </c>
    </row>
    <row r="3935" spans="1:29">
      <c r="A3935">
        <v>4459</v>
      </c>
      <c r="B3935" t="s">
        <v>805</v>
      </c>
      <c r="C3935" t="s">
        <v>5622</v>
      </c>
      <c r="J3935" t="s">
        <v>1436</v>
      </c>
      <c r="K3935">
        <v>0</v>
      </c>
      <c r="N3935" t="b">
        <v>1</v>
      </c>
      <c r="O3935" t="b">
        <v>0</v>
      </c>
      <c r="P3935" t="b">
        <v>0</v>
      </c>
      <c r="Q3935">
        <v>9</v>
      </c>
      <c r="R3935">
        <v>9</v>
      </c>
      <c r="S3935">
        <v>1</v>
      </c>
      <c r="T3935">
        <v>2</v>
      </c>
      <c r="U3935" t="b">
        <v>1</v>
      </c>
      <c r="V3935" t="s">
        <v>1097</v>
      </c>
      <c r="W3935" t="s">
        <v>5600</v>
      </c>
      <c r="X3935" t="s">
        <v>15398</v>
      </c>
      <c r="Y3935">
        <v>33</v>
      </c>
      <c r="Z3935">
        <v>33</v>
      </c>
      <c r="AA3935">
        <v>2</v>
      </c>
      <c r="AB3935">
        <v>2</v>
      </c>
      <c r="AC3935">
        <v>44</v>
      </c>
    </row>
    <row r="3936" spans="1:29">
      <c r="A3936">
        <v>4460</v>
      </c>
      <c r="B3936" t="s">
        <v>805</v>
      </c>
      <c r="C3936" t="s">
        <v>5623</v>
      </c>
      <c r="J3936" t="s">
        <v>1436</v>
      </c>
      <c r="K3936">
        <v>0</v>
      </c>
      <c r="N3936" t="b">
        <v>1</v>
      </c>
      <c r="O3936" t="b">
        <v>0</v>
      </c>
      <c r="P3936" t="b">
        <v>0</v>
      </c>
      <c r="Q3936">
        <v>9</v>
      </c>
      <c r="R3936">
        <v>9</v>
      </c>
      <c r="S3936">
        <v>1</v>
      </c>
      <c r="T3936">
        <v>2</v>
      </c>
      <c r="U3936" t="b">
        <v>1</v>
      </c>
      <c r="V3936" t="s">
        <v>1097</v>
      </c>
      <c r="W3936" t="s">
        <v>5600</v>
      </c>
      <c r="X3936" t="s">
        <v>15400</v>
      </c>
      <c r="Y3936">
        <v>34</v>
      </c>
      <c r="Z3936">
        <v>34</v>
      </c>
      <c r="AA3936">
        <v>2</v>
      </c>
      <c r="AB3936">
        <v>2</v>
      </c>
      <c r="AC3936">
        <v>44</v>
      </c>
    </row>
    <row r="3937" spans="1:29">
      <c r="A3937">
        <v>4461</v>
      </c>
      <c r="B3937" t="s">
        <v>805</v>
      </c>
      <c r="C3937" t="s">
        <v>5624</v>
      </c>
      <c r="J3937" t="s">
        <v>1436</v>
      </c>
      <c r="K3937">
        <v>0</v>
      </c>
      <c r="N3937" t="b">
        <v>1</v>
      </c>
      <c r="O3937" t="b">
        <v>0</v>
      </c>
      <c r="P3937" t="b">
        <v>0</v>
      </c>
      <c r="Q3937">
        <v>9</v>
      </c>
      <c r="R3937">
        <v>9</v>
      </c>
      <c r="S3937">
        <v>1</v>
      </c>
      <c r="T3937">
        <v>2</v>
      </c>
      <c r="U3937" t="b">
        <v>1</v>
      </c>
      <c r="V3937" t="s">
        <v>1097</v>
      </c>
      <c r="W3937" t="s">
        <v>5600</v>
      </c>
      <c r="X3937" t="s">
        <v>15401</v>
      </c>
      <c r="Y3937">
        <v>35</v>
      </c>
      <c r="Z3937">
        <v>35</v>
      </c>
      <c r="AA3937">
        <v>2</v>
      </c>
      <c r="AB3937">
        <v>2</v>
      </c>
      <c r="AC3937">
        <v>44</v>
      </c>
    </row>
    <row r="3938" spans="1:29">
      <c r="A3938">
        <v>4462</v>
      </c>
      <c r="B3938" t="s">
        <v>805</v>
      </c>
      <c r="C3938" t="s">
        <v>5625</v>
      </c>
      <c r="J3938" t="s">
        <v>1436</v>
      </c>
      <c r="K3938">
        <v>0</v>
      </c>
      <c r="N3938" t="b">
        <v>1</v>
      </c>
      <c r="O3938" t="b">
        <v>0</v>
      </c>
      <c r="P3938" t="b">
        <v>0</v>
      </c>
      <c r="Q3938">
        <v>9</v>
      </c>
      <c r="R3938">
        <v>9</v>
      </c>
      <c r="S3938">
        <v>1</v>
      </c>
      <c r="T3938">
        <v>2</v>
      </c>
      <c r="U3938" t="b">
        <v>1</v>
      </c>
      <c r="V3938" t="s">
        <v>1097</v>
      </c>
      <c r="W3938" t="s">
        <v>5600</v>
      </c>
      <c r="X3938" t="s">
        <v>15402</v>
      </c>
      <c r="Y3938">
        <v>36</v>
      </c>
      <c r="Z3938">
        <v>36</v>
      </c>
      <c r="AA3938">
        <v>2</v>
      </c>
      <c r="AB3938">
        <v>2</v>
      </c>
      <c r="AC3938">
        <v>44</v>
      </c>
    </row>
    <row r="3939" spans="1:29">
      <c r="A3939">
        <v>4463</v>
      </c>
      <c r="B3939" t="s">
        <v>805</v>
      </c>
      <c r="C3939" t="s">
        <v>5626</v>
      </c>
      <c r="J3939" t="s">
        <v>1436</v>
      </c>
      <c r="K3939">
        <v>0</v>
      </c>
      <c r="N3939" t="b">
        <v>1</v>
      </c>
      <c r="O3939" t="b">
        <v>0</v>
      </c>
      <c r="P3939" t="b">
        <v>0</v>
      </c>
      <c r="Q3939">
        <v>9</v>
      </c>
      <c r="R3939">
        <v>9</v>
      </c>
      <c r="S3939">
        <v>1</v>
      </c>
      <c r="T3939">
        <v>2</v>
      </c>
      <c r="U3939" t="b">
        <v>1</v>
      </c>
      <c r="V3939" t="s">
        <v>1097</v>
      </c>
      <c r="W3939" t="s">
        <v>5600</v>
      </c>
      <c r="X3939" t="s">
        <v>15403</v>
      </c>
      <c r="Y3939">
        <v>37</v>
      </c>
      <c r="Z3939">
        <v>37</v>
      </c>
      <c r="AA3939">
        <v>2</v>
      </c>
      <c r="AB3939">
        <v>2</v>
      </c>
      <c r="AC3939">
        <v>44</v>
      </c>
    </row>
    <row r="3940" spans="1:29">
      <c r="A3940">
        <v>4464</v>
      </c>
      <c r="B3940" t="s">
        <v>805</v>
      </c>
      <c r="C3940" t="s">
        <v>5627</v>
      </c>
      <c r="J3940" t="s">
        <v>1436</v>
      </c>
      <c r="K3940">
        <v>0</v>
      </c>
      <c r="N3940" t="b">
        <v>1</v>
      </c>
      <c r="O3940" t="b">
        <v>0</v>
      </c>
      <c r="P3940" t="b">
        <v>0</v>
      </c>
      <c r="Q3940">
        <v>9</v>
      </c>
      <c r="R3940">
        <v>9</v>
      </c>
      <c r="S3940">
        <v>1</v>
      </c>
      <c r="T3940">
        <v>2</v>
      </c>
      <c r="U3940" t="b">
        <v>1</v>
      </c>
      <c r="V3940" t="s">
        <v>1097</v>
      </c>
      <c r="W3940" t="s">
        <v>5600</v>
      </c>
      <c r="X3940" t="s">
        <v>15405</v>
      </c>
      <c r="Y3940">
        <v>38</v>
      </c>
      <c r="Z3940">
        <v>38</v>
      </c>
      <c r="AA3940">
        <v>2</v>
      </c>
      <c r="AB3940">
        <v>2</v>
      </c>
      <c r="AC3940">
        <v>44</v>
      </c>
    </row>
    <row r="3941" spans="1:29">
      <c r="A3941">
        <v>4465</v>
      </c>
      <c r="B3941" t="s">
        <v>805</v>
      </c>
      <c r="C3941" t="s">
        <v>5628</v>
      </c>
      <c r="J3941" t="s">
        <v>1436</v>
      </c>
      <c r="K3941">
        <v>0</v>
      </c>
      <c r="N3941" t="b">
        <v>1</v>
      </c>
      <c r="O3941" t="b">
        <v>0</v>
      </c>
      <c r="P3941" t="b">
        <v>0</v>
      </c>
      <c r="Q3941">
        <v>9</v>
      </c>
      <c r="R3941">
        <v>9</v>
      </c>
      <c r="S3941">
        <v>1</v>
      </c>
      <c r="T3941">
        <v>2</v>
      </c>
      <c r="U3941" t="b">
        <v>1</v>
      </c>
      <c r="V3941" t="s">
        <v>1097</v>
      </c>
      <c r="W3941" t="s">
        <v>5600</v>
      </c>
      <c r="X3941" t="s">
        <v>15407</v>
      </c>
      <c r="Y3941">
        <v>39</v>
      </c>
      <c r="Z3941">
        <v>39</v>
      </c>
      <c r="AA3941">
        <v>2</v>
      </c>
      <c r="AB3941">
        <v>2</v>
      </c>
      <c r="AC3941">
        <v>44</v>
      </c>
    </row>
    <row r="3942" spans="1:29">
      <c r="A3942">
        <v>4466</v>
      </c>
      <c r="B3942" t="s">
        <v>805</v>
      </c>
      <c r="C3942" t="s">
        <v>5629</v>
      </c>
      <c r="J3942" t="s">
        <v>1436</v>
      </c>
      <c r="K3942">
        <v>0</v>
      </c>
      <c r="N3942" t="b">
        <v>1</v>
      </c>
      <c r="O3942" t="b">
        <v>0</v>
      </c>
      <c r="P3942" t="b">
        <v>0</v>
      </c>
      <c r="Q3942">
        <v>9</v>
      </c>
      <c r="R3942">
        <v>9</v>
      </c>
      <c r="S3942">
        <v>1</v>
      </c>
      <c r="T3942">
        <v>2</v>
      </c>
      <c r="U3942" t="b">
        <v>1</v>
      </c>
      <c r="V3942" t="s">
        <v>1097</v>
      </c>
      <c r="W3942" t="s">
        <v>5600</v>
      </c>
      <c r="X3942" t="s">
        <v>15409</v>
      </c>
      <c r="Y3942">
        <v>40</v>
      </c>
      <c r="Z3942">
        <v>40</v>
      </c>
      <c r="AA3942">
        <v>2</v>
      </c>
      <c r="AB3942">
        <v>2</v>
      </c>
      <c r="AC3942">
        <v>44</v>
      </c>
    </row>
    <row r="3943" spans="1:29">
      <c r="A3943">
        <v>4467</v>
      </c>
      <c r="B3943" t="s">
        <v>805</v>
      </c>
      <c r="C3943" t="s">
        <v>5630</v>
      </c>
      <c r="J3943" t="s">
        <v>1436</v>
      </c>
      <c r="K3943">
        <v>0</v>
      </c>
      <c r="N3943" t="b">
        <v>1</v>
      </c>
      <c r="O3943" t="b">
        <v>0</v>
      </c>
      <c r="P3943" t="b">
        <v>0</v>
      </c>
      <c r="Q3943">
        <v>9</v>
      </c>
      <c r="R3943">
        <v>9</v>
      </c>
      <c r="S3943">
        <v>1</v>
      </c>
      <c r="T3943">
        <v>2</v>
      </c>
      <c r="U3943" t="b">
        <v>1</v>
      </c>
      <c r="V3943" t="s">
        <v>1097</v>
      </c>
      <c r="W3943" t="s">
        <v>5600</v>
      </c>
      <c r="X3943" t="s">
        <v>15371</v>
      </c>
      <c r="Y3943">
        <v>41</v>
      </c>
      <c r="Z3943">
        <v>41</v>
      </c>
      <c r="AA3943">
        <v>2</v>
      </c>
      <c r="AB3943">
        <v>2</v>
      </c>
      <c r="AC3943">
        <v>44</v>
      </c>
    </row>
    <row r="3944" spans="1:29">
      <c r="A3944">
        <v>4468</v>
      </c>
      <c r="B3944" t="s">
        <v>805</v>
      </c>
      <c r="C3944" t="s">
        <v>5631</v>
      </c>
      <c r="J3944" t="s">
        <v>1436</v>
      </c>
      <c r="K3944">
        <v>0</v>
      </c>
      <c r="N3944" t="b">
        <v>1</v>
      </c>
      <c r="O3944" t="b">
        <v>0</v>
      </c>
      <c r="P3944" t="b">
        <v>0</v>
      </c>
      <c r="Q3944">
        <v>9</v>
      </c>
      <c r="R3944">
        <v>9</v>
      </c>
      <c r="S3944">
        <v>1</v>
      </c>
      <c r="T3944">
        <v>2</v>
      </c>
      <c r="U3944" t="b">
        <v>1</v>
      </c>
      <c r="V3944" t="s">
        <v>1097</v>
      </c>
      <c r="W3944" t="s">
        <v>5600</v>
      </c>
      <c r="X3944" t="s">
        <v>15373</v>
      </c>
      <c r="Y3944">
        <v>42</v>
      </c>
      <c r="Z3944">
        <v>42</v>
      </c>
      <c r="AA3944">
        <v>2</v>
      </c>
      <c r="AB3944">
        <v>2</v>
      </c>
      <c r="AC3944">
        <v>44</v>
      </c>
    </row>
    <row r="3945" spans="1:29">
      <c r="A3945">
        <v>4469</v>
      </c>
      <c r="B3945" t="s">
        <v>805</v>
      </c>
      <c r="C3945" t="s">
        <v>5632</v>
      </c>
      <c r="J3945" t="s">
        <v>1436</v>
      </c>
      <c r="K3945">
        <v>0</v>
      </c>
      <c r="N3945" t="b">
        <v>1</v>
      </c>
      <c r="O3945" t="b">
        <v>0</v>
      </c>
      <c r="P3945" t="b">
        <v>0</v>
      </c>
      <c r="Q3945">
        <v>9</v>
      </c>
      <c r="R3945">
        <v>9</v>
      </c>
      <c r="S3945">
        <v>1</v>
      </c>
      <c r="T3945">
        <v>2</v>
      </c>
      <c r="U3945" t="b">
        <v>1</v>
      </c>
      <c r="V3945" t="s">
        <v>1097</v>
      </c>
      <c r="W3945" t="s">
        <v>5600</v>
      </c>
      <c r="X3945" t="s">
        <v>15375</v>
      </c>
      <c r="Y3945">
        <v>43</v>
      </c>
      <c r="Z3945">
        <v>43</v>
      </c>
      <c r="AA3945">
        <v>2</v>
      </c>
      <c r="AB3945">
        <v>2</v>
      </c>
      <c r="AC3945">
        <v>44</v>
      </c>
    </row>
    <row r="3946" spans="1:29">
      <c r="A3946">
        <v>4470</v>
      </c>
      <c r="B3946" t="s">
        <v>805</v>
      </c>
      <c r="C3946" t="s">
        <v>5633</v>
      </c>
      <c r="J3946" t="s">
        <v>1436</v>
      </c>
      <c r="K3946">
        <v>0</v>
      </c>
      <c r="N3946" t="b">
        <v>1</v>
      </c>
      <c r="O3946" t="b">
        <v>0</v>
      </c>
      <c r="P3946" t="b">
        <v>0</v>
      </c>
      <c r="Q3946">
        <v>9</v>
      </c>
      <c r="R3946">
        <v>9</v>
      </c>
      <c r="S3946">
        <v>1</v>
      </c>
      <c r="T3946">
        <v>2</v>
      </c>
      <c r="U3946" t="b">
        <v>1</v>
      </c>
      <c r="V3946" t="s">
        <v>1097</v>
      </c>
      <c r="W3946" t="s">
        <v>5600</v>
      </c>
      <c r="X3946" t="s">
        <v>15377</v>
      </c>
      <c r="Y3946">
        <v>44</v>
      </c>
      <c r="Z3946">
        <v>44</v>
      </c>
      <c r="AA3946">
        <v>2</v>
      </c>
      <c r="AB3946">
        <v>2</v>
      </c>
      <c r="AC3946">
        <v>44</v>
      </c>
    </row>
    <row r="3947" spans="1:29">
      <c r="A3947">
        <v>4471</v>
      </c>
      <c r="B3947" t="s">
        <v>805</v>
      </c>
      <c r="C3947" t="s">
        <v>5634</v>
      </c>
      <c r="J3947" t="s">
        <v>1436</v>
      </c>
      <c r="K3947">
        <v>0</v>
      </c>
      <c r="N3947" t="b">
        <v>1</v>
      </c>
      <c r="O3947" t="b">
        <v>0</v>
      </c>
      <c r="P3947" t="b">
        <v>0</v>
      </c>
      <c r="Q3947">
        <v>9</v>
      </c>
      <c r="R3947">
        <v>9</v>
      </c>
      <c r="S3947">
        <v>1</v>
      </c>
      <c r="T3947">
        <v>2</v>
      </c>
      <c r="U3947" t="b">
        <v>1</v>
      </c>
      <c r="V3947" t="s">
        <v>1097</v>
      </c>
      <c r="W3947" t="s">
        <v>5600</v>
      </c>
      <c r="X3947" t="s">
        <v>15379</v>
      </c>
      <c r="Y3947">
        <v>45</v>
      </c>
      <c r="Z3947">
        <v>45</v>
      </c>
      <c r="AA3947">
        <v>2</v>
      </c>
      <c r="AB3947">
        <v>2</v>
      </c>
      <c r="AC3947">
        <v>44</v>
      </c>
    </row>
    <row r="3948" spans="1:29">
      <c r="A3948">
        <v>4472</v>
      </c>
      <c r="B3948" t="s">
        <v>805</v>
      </c>
      <c r="C3948" t="s">
        <v>5635</v>
      </c>
      <c r="J3948" t="s">
        <v>1436</v>
      </c>
      <c r="K3948">
        <v>0</v>
      </c>
      <c r="N3948" t="b">
        <v>1</v>
      </c>
      <c r="O3948" t="b">
        <v>0</v>
      </c>
      <c r="P3948" t="b">
        <v>0</v>
      </c>
      <c r="Q3948">
        <v>9</v>
      </c>
      <c r="R3948">
        <v>9</v>
      </c>
      <c r="S3948">
        <v>1</v>
      </c>
      <c r="T3948">
        <v>2</v>
      </c>
      <c r="U3948" t="b">
        <v>1</v>
      </c>
      <c r="V3948" t="s">
        <v>1097</v>
      </c>
      <c r="W3948" t="s">
        <v>5600</v>
      </c>
      <c r="X3948" t="s">
        <v>15689</v>
      </c>
      <c r="Y3948">
        <v>46</v>
      </c>
      <c r="Z3948">
        <v>46</v>
      </c>
      <c r="AA3948">
        <v>2</v>
      </c>
      <c r="AB3948">
        <v>2</v>
      </c>
      <c r="AC3948">
        <v>44</v>
      </c>
    </row>
    <row r="3949" spans="1:29">
      <c r="A3949">
        <v>4473</v>
      </c>
      <c r="B3949" t="s">
        <v>805</v>
      </c>
      <c r="C3949" t="s">
        <v>5636</v>
      </c>
      <c r="J3949" t="s">
        <v>1436</v>
      </c>
      <c r="K3949">
        <v>0</v>
      </c>
      <c r="N3949" t="b">
        <v>1</v>
      </c>
      <c r="O3949" t="b">
        <v>0</v>
      </c>
      <c r="P3949" t="b">
        <v>0</v>
      </c>
      <c r="Q3949">
        <v>9</v>
      </c>
      <c r="R3949">
        <v>9</v>
      </c>
      <c r="S3949">
        <v>1</v>
      </c>
      <c r="T3949">
        <v>2</v>
      </c>
      <c r="U3949" t="b">
        <v>1</v>
      </c>
      <c r="V3949" t="s">
        <v>1097</v>
      </c>
      <c r="W3949" t="s">
        <v>5600</v>
      </c>
      <c r="X3949" t="s">
        <v>15690</v>
      </c>
      <c r="Y3949">
        <v>47</v>
      </c>
      <c r="Z3949">
        <v>47</v>
      </c>
      <c r="AA3949">
        <v>2</v>
      </c>
      <c r="AB3949">
        <v>2</v>
      </c>
      <c r="AC3949">
        <v>44</v>
      </c>
    </row>
    <row r="3950" spans="1:29">
      <c r="A3950">
        <v>4474</v>
      </c>
      <c r="B3950" t="s">
        <v>805</v>
      </c>
      <c r="C3950" t="s">
        <v>5637</v>
      </c>
      <c r="J3950" t="s">
        <v>1436</v>
      </c>
      <c r="K3950">
        <v>0</v>
      </c>
      <c r="N3950" t="b">
        <v>1</v>
      </c>
      <c r="O3950" t="b">
        <v>0</v>
      </c>
      <c r="P3950" t="b">
        <v>0</v>
      </c>
      <c r="Q3950">
        <v>9</v>
      </c>
      <c r="R3950">
        <v>9</v>
      </c>
      <c r="S3950">
        <v>1</v>
      </c>
      <c r="T3950">
        <v>2</v>
      </c>
      <c r="U3950" t="b">
        <v>1</v>
      </c>
      <c r="V3950" t="s">
        <v>1097</v>
      </c>
      <c r="W3950" t="s">
        <v>5600</v>
      </c>
      <c r="X3950" t="s">
        <v>15334</v>
      </c>
      <c r="Y3950">
        <v>48</v>
      </c>
      <c r="Z3950">
        <v>48</v>
      </c>
      <c r="AA3950">
        <v>2</v>
      </c>
      <c r="AB3950">
        <v>2</v>
      </c>
      <c r="AC3950">
        <v>44</v>
      </c>
    </row>
    <row r="3951" spans="1:29">
      <c r="A3951">
        <v>4475</v>
      </c>
      <c r="B3951" t="s">
        <v>805</v>
      </c>
      <c r="C3951" t="s">
        <v>5638</v>
      </c>
      <c r="J3951" t="s">
        <v>1436</v>
      </c>
      <c r="K3951">
        <v>0</v>
      </c>
      <c r="N3951" t="b">
        <v>1</v>
      </c>
      <c r="O3951" t="b">
        <v>0</v>
      </c>
      <c r="P3951" t="b">
        <v>0</v>
      </c>
      <c r="Q3951">
        <v>9</v>
      </c>
      <c r="R3951">
        <v>9</v>
      </c>
      <c r="S3951">
        <v>1</v>
      </c>
      <c r="T3951">
        <v>2</v>
      </c>
      <c r="U3951" t="b">
        <v>1</v>
      </c>
      <c r="V3951" t="s">
        <v>1097</v>
      </c>
      <c r="W3951" t="s">
        <v>5600</v>
      </c>
      <c r="X3951" t="s">
        <v>15335</v>
      </c>
      <c r="Y3951">
        <v>49</v>
      </c>
      <c r="Z3951">
        <v>49</v>
      </c>
      <c r="AA3951">
        <v>2</v>
      </c>
      <c r="AB3951">
        <v>2</v>
      </c>
      <c r="AC3951">
        <v>44</v>
      </c>
    </row>
    <row r="3952" spans="1:29">
      <c r="A3952">
        <v>4476</v>
      </c>
      <c r="B3952" t="s">
        <v>805</v>
      </c>
      <c r="C3952" t="s">
        <v>5639</v>
      </c>
      <c r="J3952" t="s">
        <v>1436</v>
      </c>
      <c r="K3952">
        <v>0</v>
      </c>
      <c r="N3952" t="b">
        <v>1</v>
      </c>
      <c r="O3952" t="b">
        <v>0</v>
      </c>
      <c r="P3952" t="b">
        <v>0</v>
      </c>
      <c r="Q3952">
        <v>9</v>
      </c>
      <c r="R3952">
        <v>9</v>
      </c>
      <c r="S3952">
        <v>1</v>
      </c>
      <c r="T3952">
        <v>2</v>
      </c>
      <c r="U3952" t="b">
        <v>1</v>
      </c>
      <c r="V3952" t="s">
        <v>1097</v>
      </c>
      <c r="W3952" t="s">
        <v>5600</v>
      </c>
      <c r="X3952" t="s">
        <v>15336</v>
      </c>
      <c r="Y3952">
        <v>50</v>
      </c>
      <c r="Z3952">
        <v>50</v>
      </c>
      <c r="AA3952">
        <v>2</v>
      </c>
      <c r="AB3952">
        <v>2</v>
      </c>
      <c r="AC3952">
        <v>44</v>
      </c>
    </row>
    <row r="3953" spans="1:29">
      <c r="A3953">
        <v>4477</v>
      </c>
      <c r="B3953" t="s">
        <v>805</v>
      </c>
      <c r="C3953" t="s">
        <v>5640</v>
      </c>
      <c r="J3953" t="s">
        <v>1436</v>
      </c>
      <c r="K3953">
        <v>0</v>
      </c>
      <c r="N3953" t="b">
        <v>1</v>
      </c>
      <c r="O3953" t="b">
        <v>0</v>
      </c>
      <c r="P3953" t="b">
        <v>0</v>
      </c>
      <c r="Q3953">
        <v>9</v>
      </c>
      <c r="R3953">
        <v>9</v>
      </c>
      <c r="S3953">
        <v>1</v>
      </c>
      <c r="T3953">
        <v>2</v>
      </c>
      <c r="U3953" t="b">
        <v>1</v>
      </c>
      <c r="V3953" t="s">
        <v>1097</v>
      </c>
      <c r="W3953" t="s">
        <v>5600</v>
      </c>
      <c r="X3953" t="s">
        <v>15337</v>
      </c>
      <c r="Y3953">
        <v>51</v>
      </c>
      <c r="Z3953">
        <v>51</v>
      </c>
      <c r="AA3953">
        <v>2</v>
      </c>
      <c r="AB3953">
        <v>2</v>
      </c>
      <c r="AC3953">
        <v>44</v>
      </c>
    </row>
    <row r="3954" spans="1:29">
      <c r="A3954">
        <v>4478</v>
      </c>
      <c r="B3954" t="s">
        <v>805</v>
      </c>
      <c r="C3954" t="s">
        <v>5641</v>
      </c>
      <c r="J3954" t="s">
        <v>1436</v>
      </c>
      <c r="K3954">
        <v>0</v>
      </c>
      <c r="N3954" t="b">
        <v>1</v>
      </c>
      <c r="O3954" t="b">
        <v>0</v>
      </c>
      <c r="P3954" t="b">
        <v>0</v>
      </c>
      <c r="Q3954">
        <v>9</v>
      </c>
      <c r="R3954">
        <v>9</v>
      </c>
      <c r="S3954">
        <v>1</v>
      </c>
      <c r="T3954">
        <v>2</v>
      </c>
      <c r="U3954" t="b">
        <v>1</v>
      </c>
      <c r="V3954" t="s">
        <v>1097</v>
      </c>
      <c r="W3954" t="s">
        <v>5600</v>
      </c>
      <c r="X3954" t="s">
        <v>15338</v>
      </c>
      <c r="Y3954">
        <v>52</v>
      </c>
      <c r="Z3954">
        <v>52</v>
      </c>
      <c r="AA3954">
        <v>2</v>
      </c>
      <c r="AB3954">
        <v>2</v>
      </c>
      <c r="AC3954">
        <v>44</v>
      </c>
    </row>
    <row r="3955" spans="1:29">
      <c r="A3955">
        <v>4479</v>
      </c>
      <c r="B3955" t="s">
        <v>805</v>
      </c>
      <c r="C3955" t="s">
        <v>5642</v>
      </c>
      <c r="J3955" t="s">
        <v>1436</v>
      </c>
      <c r="K3955">
        <v>0</v>
      </c>
      <c r="N3955" t="b">
        <v>1</v>
      </c>
      <c r="O3955" t="b">
        <v>0</v>
      </c>
      <c r="P3955" t="b">
        <v>0</v>
      </c>
      <c r="Q3955">
        <v>9</v>
      </c>
      <c r="R3955">
        <v>9</v>
      </c>
      <c r="S3955">
        <v>1</v>
      </c>
      <c r="T3955">
        <v>2</v>
      </c>
      <c r="U3955" t="b">
        <v>1</v>
      </c>
      <c r="V3955" t="s">
        <v>1097</v>
      </c>
      <c r="W3955" t="s">
        <v>5600</v>
      </c>
      <c r="X3955" t="s">
        <v>15414</v>
      </c>
      <c r="Y3955">
        <v>53</v>
      </c>
      <c r="Z3955">
        <v>53</v>
      </c>
      <c r="AA3955">
        <v>2</v>
      </c>
      <c r="AB3955">
        <v>2</v>
      </c>
      <c r="AC3955">
        <v>44</v>
      </c>
    </row>
    <row r="3956" spans="1:29">
      <c r="A3956">
        <v>4480</v>
      </c>
      <c r="B3956" t="s">
        <v>805</v>
      </c>
      <c r="C3956" t="s">
        <v>5643</v>
      </c>
      <c r="J3956" t="s">
        <v>1436</v>
      </c>
      <c r="K3956">
        <v>0</v>
      </c>
      <c r="N3956" t="b">
        <v>1</v>
      </c>
      <c r="O3956" t="b">
        <v>0</v>
      </c>
      <c r="P3956" t="b">
        <v>0</v>
      </c>
      <c r="Q3956">
        <v>9</v>
      </c>
      <c r="R3956">
        <v>9</v>
      </c>
      <c r="S3956">
        <v>1</v>
      </c>
      <c r="T3956">
        <v>2</v>
      </c>
      <c r="U3956" t="b">
        <v>1</v>
      </c>
      <c r="V3956" t="s">
        <v>1097</v>
      </c>
      <c r="W3956" t="s">
        <v>5600</v>
      </c>
      <c r="X3956" t="s">
        <v>15415</v>
      </c>
      <c r="Y3956">
        <v>54</v>
      </c>
      <c r="Z3956">
        <v>54</v>
      </c>
      <c r="AA3956">
        <v>2</v>
      </c>
      <c r="AB3956">
        <v>2</v>
      </c>
      <c r="AC3956">
        <v>44</v>
      </c>
    </row>
    <row r="3957" spans="1:29">
      <c r="A3957">
        <v>4481</v>
      </c>
      <c r="B3957" t="s">
        <v>805</v>
      </c>
      <c r="C3957" t="s">
        <v>5644</v>
      </c>
      <c r="J3957" t="s">
        <v>1436</v>
      </c>
      <c r="K3957">
        <v>0</v>
      </c>
      <c r="N3957" t="b">
        <v>1</v>
      </c>
      <c r="O3957" t="b">
        <v>0</v>
      </c>
      <c r="P3957" t="b">
        <v>0</v>
      </c>
      <c r="Q3957">
        <v>9</v>
      </c>
      <c r="R3957">
        <v>9</v>
      </c>
      <c r="S3957">
        <v>1</v>
      </c>
      <c r="T3957">
        <v>2</v>
      </c>
      <c r="U3957" t="b">
        <v>1</v>
      </c>
      <c r="V3957" t="s">
        <v>1097</v>
      </c>
      <c r="W3957" t="s">
        <v>5600</v>
      </c>
      <c r="X3957" t="s">
        <v>15416</v>
      </c>
      <c r="Y3957">
        <v>55</v>
      </c>
      <c r="Z3957">
        <v>55</v>
      </c>
      <c r="AA3957">
        <v>2</v>
      </c>
      <c r="AB3957">
        <v>2</v>
      </c>
      <c r="AC3957">
        <v>44</v>
      </c>
    </row>
    <row r="3958" spans="1:29">
      <c r="A3958">
        <v>4482</v>
      </c>
      <c r="B3958" t="s">
        <v>805</v>
      </c>
      <c r="C3958" t="s">
        <v>5645</v>
      </c>
      <c r="J3958" t="s">
        <v>1436</v>
      </c>
      <c r="K3958">
        <v>0</v>
      </c>
      <c r="N3958" t="b">
        <v>1</v>
      </c>
      <c r="O3958" t="b">
        <v>0</v>
      </c>
      <c r="P3958" t="b">
        <v>0</v>
      </c>
      <c r="Q3958">
        <v>9</v>
      </c>
      <c r="R3958">
        <v>9</v>
      </c>
      <c r="S3958">
        <v>1</v>
      </c>
      <c r="T3958">
        <v>2</v>
      </c>
      <c r="U3958" t="b">
        <v>1</v>
      </c>
      <c r="V3958" t="s">
        <v>1097</v>
      </c>
      <c r="W3958" t="s">
        <v>5600</v>
      </c>
      <c r="X3958" t="s">
        <v>15418</v>
      </c>
      <c r="Y3958">
        <v>56</v>
      </c>
      <c r="Z3958">
        <v>56</v>
      </c>
      <c r="AA3958">
        <v>2</v>
      </c>
      <c r="AB3958">
        <v>2</v>
      </c>
      <c r="AC3958">
        <v>44</v>
      </c>
    </row>
    <row r="3959" spans="1:29">
      <c r="A3959">
        <v>4483</v>
      </c>
      <c r="B3959" t="s">
        <v>805</v>
      </c>
      <c r="C3959" t="s">
        <v>5646</v>
      </c>
      <c r="J3959" t="s">
        <v>1436</v>
      </c>
      <c r="K3959">
        <v>0</v>
      </c>
      <c r="N3959" t="b">
        <v>1</v>
      </c>
      <c r="O3959" t="b">
        <v>0</v>
      </c>
      <c r="P3959" t="b">
        <v>0</v>
      </c>
      <c r="Q3959">
        <v>9</v>
      </c>
      <c r="R3959">
        <v>9</v>
      </c>
      <c r="S3959">
        <v>1</v>
      </c>
      <c r="T3959">
        <v>2</v>
      </c>
      <c r="U3959" t="b">
        <v>1</v>
      </c>
      <c r="V3959" t="s">
        <v>1097</v>
      </c>
      <c r="W3959" t="s">
        <v>5600</v>
      </c>
      <c r="X3959" t="s">
        <v>15342</v>
      </c>
      <c r="Y3959">
        <v>57</v>
      </c>
      <c r="Z3959">
        <v>57</v>
      </c>
      <c r="AA3959">
        <v>2</v>
      </c>
      <c r="AB3959">
        <v>2</v>
      </c>
      <c r="AC3959">
        <v>44</v>
      </c>
    </row>
    <row r="3960" spans="1:29">
      <c r="A3960">
        <v>4484</v>
      </c>
      <c r="B3960" t="s">
        <v>805</v>
      </c>
      <c r="C3960" t="s">
        <v>5647</v>
      </c>
      <c r="J3960" t="s">
        <v>1436</v>
      </c>
      <c r="K3960">
        <v>0</v>
      </c>
      <c r="N3960" t="b">
        <v>1</v>
      </c>
      <c r="O3960" t="b">
        <v>0</v>
      </c>
      <c r="P3960" t="b">
        <v>0</v>
      </c>
      <c r="Q3960">
        <v>9</v>
      </c>
      <c r="R3960">
        <v>9</v>
      </c>
      <c r="S3960">
        <v>1</v>
      </c>
      <c r="T3960">
        <v>2</v>
      </c>
      <c r="U3960" t="b">
        <v>1</v>
      </c>
      <c r="V3960" t="s">
        <v>1097</v>
      </c>
      <c r="W3960" t="s">
        <v>5600</v>
      </c>
      <c r="X3960" t="s">
        <v>15343</v>
      </c>
      <c r="Y3960">
        <v>58</v>
      </c>
      <c r="Z3960">
        <v>58</v>
      </c>
      <c r="AA3960">
        <v>2</v>
      </c>
      <c r="AB3960">
        <v>2</v>
      </c>
      <c r="AC3960">
        <v>44</v>
      </c>
    </row>
    <row r="3961" spans="1:29">
      <c r="A3961">
        <v>4485</v>
      </c>
      <c r="B3961" t="s">
        <v>805</v>
      </c>
      <c r="C3961" t="s">
        <v>5648</v>
      </c>
      <c r="J3961" t="s">
        <v>1436</v>
      </c>
      <c r="K3961">
        <v>0</v>
      </c>
      <c r="N3961" t="b">
        <v>1</v>
      </c>
      <c r="O3961" t="b">
        <v>0</v>
      </c>
      <c r="P3961" t="b">
        <v>0</v>
      </c>
      <c r="Q3961">
        <v>9</v>
      </c>
      <c r="R3961">
        <v>9</v>
      </c>
      <c r="S3961">
        <v>1</v>
      </c>
      <c r="T3961">
        <v>2</v>
      </c>
      <c r="U3961" t="b">
        <v>1</v>
      </c>
      <c r="V3961" t="s">
        <v>1097</v>
      </c>
      <c r="W3961" t="s">
        <v>5600</v>
      </c>
      <c r="X3961" t="s">
        <v>15344</v>
      </c>
      <c r="Y3961">
        <v>59</v>
      </c>
      <c r="Z3961">
        <v>59</v>
      </c>
      <c r="AA3961">
        <v>2</v>
      </c>
      <c r="AB3961">
        <v>2</v>
      </c>
      <c r="AC3961">
        <v>44</v>
      </c>
    </row>
    <row r="3962" spans="1:29">
      <c r="A3962">
        <v>4486</v>
      </c>
      <c r="B3962" t="s">
        <v>805</v>
      </c>
      <c r="C3962" t="s">
        <v>5649</v>
      </c>
      <c r="J3962" t="s">
        <v>1436</v>
      </c>
      <c r="K3962">
        <v>0</v>
      </c>
      <c r="N3962" t="b">
        <v>1</v>
      </c>
      <c r="O3962" t="b">
        <v>0</v>
      </c>
      <c r="P3962" t="b">
        <v>0</v>
      </c>
      <c r="Q3962">
        <v>9</v>
      </c>
      <c r="R3962">
        <v>9</v>
      </c>
      <c r="S3962">
        <v>1</v>
      </c>
      <c r="T3962">
        <v>2</v>
      </c>
      <c r="U3962" t="b">
        <v>1</v>
      </c>
      <c r="V3962" t="s">
        <v>1097</v>
      </c>
      <c r="W3962" t="s">
        <v>5600</v>
      </c>
      <c r="X3962" t="s">
        <v>15345</v>
      </c>
      <c r="Y3962">
        <v>60</v>
      </c>
      <c r="Z3962">
        <v>60</v>
      </c>
      <c r="AA3962">
        <v>2</v>
      </c>
      <c r="AB3962">
        <v>2</v>
      </c>
      <c r="AC3962">
        <v>44</v>
      </c>
    </row>
    <row r="3963" spans="1:29">
      <c r="A3963">
        <v>4487</v>
      </c>
      <c r="B3963" t="s">
        <v>805</v>
      </c>
      <c r="C3963" t="s">
        <v>5650</v>
      </c>
      <c r="J3963" t="s">
        <v>1436</v>
      </c>
      <c r="K3963">
        <v>0</v>
      </c>
      <c r="N3963" t="b">
        <v>1</v>
      </c>
      <c r="O3963" t="b">
        <v>0</v>
      </c>
      <c r="P3963" t="b">
        <v>0</v>
      </c>
      <c r="Q3963">
        <v>9</v>
      </c>
      <c r="R3963">
        <v>9</v>
      </c>
      <c r="S3963">
        <v>1</v>
      </c>
      <c r="T3963">
        <v>2</v>
      </c>
      <c r="U3963" t="b">
        <v>1</v>
      </c>
      <c r="V3963" t="s">
        <v>1097</v>
      </c>
      <c r="W3963" t="s">
        <v>5600</v>
      </c>
      <c r="X3963" t="s">
        <v>15346</v>
      </c>
      <c r="Y3963">
        <v>61</v>
      </c>
      <c r="Z3963">
        <v>61</v>
      </c>
      <c r="AA3963">
        <v>2</v>
      </c>
      <c r="AB3963">
        <v>2</v>
      </c>
      <c r="AC3963">
        <v>44</v>
      </c>
    </row>
    <row r="3964" spans="1:29">
      <c r="A3964">
        <v>4488</v>
      </c>
      <c r="B3964" t="s">
        <v>805</v>
      </c>
      <c r="C3964" t="s">
        <v>5651</v>
      </c>
      <c r="J3964" t="s">
        <v>1436</v>
      </c>
      <c r="K3964">
        <v>0</v>
      </c>
      <c r="N3964" t="b">
        <v>1</v>
      </c>
      <c r="O3964" t="b">
        <v>0</v>
      </c>
      <c r="P3964" t="b">
        <v>0</v>
      </c>
      <c r="Q3964">
        <v>9</v>
      </c>
      <c r="R3964">
        <v>9</v>
      </c>
      <c r="S3964">
        <v>1</v>
      </c>
      <c r="T3964">
        <v>2</v>
      </c>
      <c r="U3964" t="b">
        <v>1</v>
      </c>
      <c r="V3964" t="s">
        <v>1097</v>
      </c>
      <c r="W3964" t="s">
        <v>5600</v>
      </c>
      <c r="X3964" t="s">
        <v>15347</v>
      </c>
      <c r="Y3964">
        <v>62</v>
      </c>
      <c r="Z3964">
        <v>62</v>
      </c>
      <c r="AA3964">
        <v>2</v>
      </c>
      <c r="AB3964">
        <v>2</v>
      </c>
      <c r="AC3964">
        <v>44</v>
      </c>
    </row>
    <row r="3965" spans="1:29">
      <c r="A3965">
        <v>4489</v>
      </c>
      <c r="B3965" t="s">
        <v>805</v>
      </c>
      <c r="C3965" t="s">
        <v>5652</v>
      </c>
      <c r="J3965" t="s">
        <v>1436</v>
      </c>
      <c r="K3965">
        <v>0</v>
      </c>
      <c r="N3965" t="b">
        <v>1</v>
      </c>
      <c r="O3965" t="b">
        <v>0</v>
      </c>
      <c r="P3965" t="b">
        <v>0</v>
      </c>
      <c r="Q3965">
        <v>9</v>
      </c>
      <c r="R3965">
        <v>9</v>
      </c>
      <c r="S3965">
        <v>1</v>
      </c>
      <c r="T3965">
        <v>2</v>
      </c>
      <c r="U3965" t="b">
        <v>1</v>
      </c>
      <c r="V3965" t="s">
        <v>1097</v>
      </c>
      <c r="W3965" t="s">
        <v>5600</v>
      </c>
      <c r="X3965" t="s">
        <v>15349</v>
      </c>
      <c r="Y3965">
        <v>63</v>
      </c>
      <c r="Z3965">
        <v>63</v>
      </c>
      <c r="AA3965">
        <v>2</v>
      </c>
      <c r="AB3965">
        <v>2</v>
      </c>
      <c r="AC3965">
        <v>44</v>
      </c>
    </row>
    <row r="3966" spans="1:29">
      <c r="A3966">
        <v>4490</v>
      </c>
      <c r="B3966" t="s">
        <v>805</v>
      </c>
      <c r="C3966" t="s">
        <v>5653</v>
      </c>
      <c r="J3966" t="s">
        <v>1436</v>
      </c>
      <c r="K3966">
        <v>0</v>
      </c>
      <c r="N3966" t="b">
        <v>1</v>
      </c>
      <c r="O3966" t="b">
        <v>0</v>
      </c>
      <c r="P3966" t="b">
        <v>0</v>
      </c>
      <c r="Q3966">
        <v>9</v>
      </c>
      <c r="R3966">
        <v>9</v>
      </c>
      <c r="S3966">
        <v>1</v>
      </c>
      <c r="T3966">
        <v>2</v>
      </c>
      <c r="U3966" t="b">
        <v>1</v>
      </c>
      <c r="V3966" t="s">
        <v>1097</v>
      </c>
      <c r="W3966" t="s">
        <v>5600</v>
      </c>
      <c r="X3966" t="s">
        <v>15691</v>
      </c>
      <c r="Y3966">
        <v>64</v>
      </c>
      <c r="Z3966">
        <v>64</v>
      </c>
      <c r="AA3966">
        <v>2</v>
      </c>
      <c r="AB3966">
        <v>2</v>
      </c>
      <c r="AC3966">
        <v>44</v>
      </c>
    </row>
    <row r="3967" spans="1:29">
      <c r="A3967">
        <v>4491</v>
      </c>
      <c r="B3967" t="s">
        <v>805</v>
      </c>
      <c r="C3967" t="s">
        <v>5654</v>
      </c>
      <c r="J3967" t="s">
        <v>1436</v>
      </c>
      <c r="K3967">
        <v>0</v>
      </c>
      <c r="N3967" t="b">
        <v>1</v>
      </c>
      <c r="O3967" t="b">
        <v>0</v>
      </c>
      <c r="P3967" t="b">
        <v>0</v>
      </c>
      <c r="Q3967">
        <v>9</v>
      </c>
      <c r="R3967">
        <v>9</v>
      </c>
      <c r="S3967">
        <v>1</v>
      </c>
      <c r="T3967">
        <v>2</v>
      </c>
      <c r="U3967" t="b">
        <v>1</v>
      </c>
      <c r="V3967" t="s">
        <v>1097</v>
      </c>
      <c r="W3967" t="s">
        <v>5600</v>
      </c>
      <c r="X3967" t="s">
        <v>15692</v>
      </c>
      <c r="Y3967">
        <v>65</v>
      </c>
      <c r="Z3967">
        <v>65</v>
      </c>
      <c r="AA3967">
        <v>2</v>
      </c>
      <c r="AB3967">
        <v>2</v>
      </c>
      <c r="AC3967">
        <v>44</v>
      </c>
    </row>
    <row r="3968" spans="1:29">
      <c r="A3968">
        <v>4492</v>
      </c>
      <c r="B3968" t="s">
        <v>805</v>
      </c>
      <c r="C3968" t="s">
        <v>5655</v>
      </c>
      <c r="J3968" t="s">
        <v>1436</v>
      </c>
      <c r="K3968">
        <v>0</v>
      </c>
      <c r="N3968" t="b">
        <v>1</v>
      </c>
      <c r="O3968" t="b">
        <v>0</v>
      </c>
      <c r="P3968" t="b">
        <v>0</v>
      </c>
      <c r="Q3968">
        <v>9</v>
      </c>
      <c r="R3968">
        <v>9</v>
      </c>
      <c r="S3968">
        <v>1</v>
      </c>
      <c r="T3968">
        <v>2</v>
      </c>
      <c r="U3968" t="b">
        <v>1</v>
      </c>
      <c r="V3968" t="s">
        <v>1097</v>
      </c>
      <c r="W3968" t="s">
        <v>5600</v>
      </c>
      <c r="X3968" t="s">
        <v>15693</v>
      </c>
      <c r="Y3968">
        <v>66</v>
      </c>
      <c r="Z3968">
        <v>66</v>
      </c>
      <c r="AA3968">
        <v>2</v>
      </c>
      <c r="AB3968">
        <v>2</v>
      </c>
      <c r="AC3968">
        <v>44</v>
      </c>
    </row>
    <row r="3969" spans="1:29">
      <c r="A3969">
        <v>4493</v>
      </c>
      <c r="B3969" t="s">
        <v>805</v>
      </c>
      <c r="C3969" t="s">
        <v>5656</v>
      </c>
      <c r="J3969" t="s">
        <v>1436</v>
      </c>
      <c r="K3969">
        <v>0</v>
      </c>
      <c r="N3969" t="b">
        <v>1</v>
      </c>
      <c r="O3969" t="b">
        <v>0</v>
      </c>
      <c r="P3969" t="b">
        <v>0</v>
      </c>
      <c r="Q3969">
        <v>9</v>
      </c>
      <c r="R3969">
        <v>9</v>
      </c>
      <c r="S3969">
        <v>1</v>
      </c>
      <c r="T3969">
        <v>2</v>
      </c>
      <c r="U3969" t="b">
        <v>1</v>
      </c>
      <c r="V3969" t="s">
        <v>1097</v>
      </c>
      <c r="W3969" t="s">
        <v>5600</v>
      </c>
      <c r="X3969" t="s">
        <v>15694</v>
      </c>
      <c r="Y3969">
        <v>67</v>
      </c>
      <c r="Z3969">
        <v>67</v>
      </c>
      <c r="AA3969">
        <v>2</v>
      </c>
      <c r="AB3969">
        <v>2</v>
      </c>
      <c r="AC3969">
        <v>44</v>
      </c>
    </row>
    <row r="3970" spans="1:29">
      <c r="A3970">
        <v>4494</v>
      </c>
      <c r="B3970" t="s">
        <v>805</v>
      </c>
      <c r="C3970" t="s">
        <v>5657</v>
      </c>
      <c r="J3970" t="s">
        <v>1436</v>
      </c>
      <c r="K3970">
        <v>0</v>
      </c>
      <c r="N3970" t="b">
        <v>1</v>
      </c>
      <c r="O3970" t="b">
        <v>0</v>
      </c>
      <c r="P3970" t="b">
        <v>0</v>
      </c>
      <c r="Q3970">
        <v>9</v>
      </c>
      <c r="R3970">
        <v>9</v>
      </c>
      <c r="S3970">
        <v>1</v>
      </c>
      <c r="T3970">
        <v>2</v>
      </c>
      <c r="U3970" t="b">
        <v>1</v>
      </c>
      <c r="V3970" t="s">
        <v>1097</v>
      </c>
      <c r="W3970" t="s">
        <v>5600</v>
      </c>
      <c r="X3970" t="s">
        <v>15695</v>
      </c>
      <c r="Y3970">
        <v>68</v>
      </c>
      <c r="Z3970">
        <v>68</v>
      </c>
      <c r="AA3970">
        <v>2</v>
      </c>
      <c r="AB3970">
        <v>2</v>
      </c>
      <c r="AC3970">
        <v>44</v>
      </c>
    </row>
    <row r="3971" spans="1:29">
      <c r="A3971">
        <v>4495</v>
      </c>
      <c r="B3971" t="s">
        <v>805</v>
      </c>
      <c r="C3971" t="s">
        <v>5658</v>
      </c>
      <c r="J3971" t="s">
        <v>1436</v>
      </c>
      <c r="K3971">
        <v>0</v>
      </c>
      <c r="N3971" t="b">
        <v>1</v>
      </c>
      <c r="O3971" t="b">
        <v>0</v>
      </c>
      <c r="P3971" t="b">
        <v>0</v>
      </c>
      <c r="Q3971">
        <v>9</v>
      </c>
      <c r="R3971">
        <v>9</v>
      </c>
      <c r="S3971">
        <v>1</v>
      </c>
      <c r="T3971">
        <v>2</v>
      </c>
      <c r="U3971" t="b">
        <v>1</v>
      </c>
      <c r="V3971" t="s">
        <v>1097</v>
      </c>
      <c r="W3971" t="s">
        <v>5600</v>
      </c>
      <c r="X3971" t="s">
        <v>15696</v>
      </c>
      <c r="Y3971">
        <v>69</v>
      </c>
      <c r="Z3971">
        <v>69</v>
      </c>
      <c r="AA3971">
        <v>2</v>
      </c>
      <c r="AB3971">
        <v>2</v>
      </c>
      <c r="AC3971">
        <v>44</v>
      </c>
    </row>
    <row r="3972" spans="1:29">
      <c r="A3972">
        <v>4496</v>
      </c>
      <c r="B3972" t="s">
        <v>805</v>
      </c>
      <c r="C3972" t="s">
        <v>5659</v>
      </c>
      <c r="J3972" t="s">
        <v>1436</v>
      </c>
      <c r="K3972">
        <v>0</v>
      </c>
      <c r="N3972" t="b">
        <v>1</v>
      </c>
      <c r="O3972" t="b">
        <v>0</v>
      </c>
      <c r="P3972" t="b">
        <v>0</v>
      </c>
      <c r="Q3972">
        <v>9</v>
      </c>
      <c r="R3972">
        <v>9</v>
      </c>
      <c r="S3972">
        <v>1</v>
      </c>
      <c r="T3972">
        <v>2</v>
      </c>
      <c r="U3972" t="b">
        <v>1</v>
      </c>
      <c r="V3972" t="s">
        <v>1097</v>
      </c>
      <c r="W3972" t="s">
        <v>5600</v>
      </c>
      <c r="X3972" t="s">
        <v>15697</v>
      </c>
      <c r="Y3972">
        <v>70</v>
      </c>
      <c r="Z3972">
        <v>70</v>
      </c>
      <c r="AA3972">
        <v>2</v>
      </c>
      <c r="AB3972">
        <v>2</v>
      </c>
      <c r="AC3972">
        <v>44</v>
      </c>
    </row>
    <row r="3973" spans="1:29">
      <c r="A3973">
        <v>4497</v>
      </c>
      <c r="B3973" t="s">
        <v>805</v>
      </c>
      <c r="C3973" t="s">
        <v>5660</v>
      </c>
      <c r="J3973" t="s">
        <v>1436</v>
      </c>
      <c r="K3973">
        <v>0</v>
      </c>
      <c r="N3973" t="b">
        <v>1</v>
      </c>
      <c r="O3973" t="b">
        <v>0</v>
      </c>
      <c r="P3973" t="b">
        <v>0</v>
      </c>
      <c r="Q3973">
        <v>9</v>
      </c>
      <c r="R3973">
        <v>9</v>
      </c>
      <c r="S3973">
        <v>1</v>
      </c>
      <c r="T3973">
        <v>2</v>
      </c>
      <c r="U3973" t="b">
        <v>1</v>
      </c>
      <c r="V3973" t="s">
        <v>1097</v>
      </c>
      <c r="W3973" t="s">
        <v>5600</v>
      </c>
      <c r="X3973" t="s">
        <v>15698</v>
      </c>
      <c r="Y3973">
        <v>71</v>
      </c>
      <c r="Z3973">
        <v>71</v>
      </c>
      <c r="AA3973">
        <v>2</v>
      </c>
      <c r="AB3973">
        <v>2</v>
      </c>
      <c r="AC3973">
        <v>44</v>
      </c>
    </row>
    <row r="3974" spans="1:29">
      <c r="A3974">
        <v>4498</v>
      </c>
      <c r="B3974" t="s">
        <v>805</v>
      </c>
      <c r="C3974" t="s">
        <v>5661</v>
      </c>
      <c r="J3974" t="s">
        <v>1436</v>
      </c>
      <c r="K3974">
        <v>0</v>
      </c>
      <c r="N3974" t="b">
        <v>1</v>
      </c>
      <c r="O3974" t="b">
        <v>0</v>
      </c>
      <c r="P3974" t="b">
        <v>0</v>
      </c>
      <c r="Q3974">
        <v>9</v>
      </c>
      <c r="R3974">
        <v>9</v>
      </c>
      <c r="S3974">
        <v>1</v>
      </c>
      <c r="T3974">
        <v>2</v>
      </c>
      <c r="U3974" t="b">
        <v>1</v>
      </c>
      <c r="V3974" t="s">
        <v>1097</v>
      </c>
      <c r="W3974" t="s">
        <v>5600</v>
      </c>
      <c r="X3974" t="s">
        <v>15699</v>
      </c>
      <c r="Y3974">
        <v>72</v>
      </c>
      <c r="Z3974">
        <v>72</v>
      </c>
      <c r="AA3974">
        <v>2</v>
      </c>
      <c r="AB3974">
        <v>2</v>
      </c>
      <c r="AC3974">
        <v>44</v>
      </c>
    </row>
    <row r="3975" spans="1:29">
      <c r="A3975">
        <v>4499</v>
      </c>
      <c r="B3975" t="s">
        <v>805</v>
      </c>
      <c r="C3975" t="s">
        <v>5662</v>
      </c>
      <c r="J3975" t="s">
        <v>1436</v>
      </c>
      <c r="K3975">
        <v>0</v>
      </c>
      <c r="N3975" t="b">
        <v>1</v>
      </c>
      <c r="O3975" t="b">
        <v>0</v>
      </c>
      <c r="P3975" t="b">
        <v>0</v>
      </c>
      <c r="Q3975">
        <v>9</v>
      </c>
      <c r="R3975">
        <v>9</v>
      </c>
      <c r="S3975">
        <v>1</v>
      </c>
      <c r="T3975">
        <v>2</v>
      </c>
      <c r="U3975" t="b">
        <v>1</v>
      </c>
      <c r="V3975" t="s">
        <v>1097</v>
      </c>
      <c r="W3975" t="s">
        <v>5600</v>
      </c>
      <c r="X3975" t="s">
        <v>15700</v>
      </c>
      <c r="Y3975">
        <v>73</v>
      </c>
      <c r="Z3975">
        <v>73</v>
      </c>
      <c r="AA3975">
        <v>2</v>
      </c>
      <c r="AB3975">
        <v>2</v>
      </c>
      <c r="AC3975">
        <v>44</v>
      </c>
    </row>
    <row r="3976" spans="1:29">
      <c r="A3976">
        <v>4500</v>
      </c>
      <c r="B3976" t="s">
        <v>805</v>
      </c>
      <c r="C3976" t="s">
        <v>5663</v>
      </c>
      <c r="J3976" t="s">
        <v>1436</v>
      </c>
      <c r="K3976">
        <v>0</v>
      </c>
      <c r="N3976" t="b">
        <v>1</v>
      </c>
      <c r="O3976" t="b">
        <v>0</v>
      </c>
      <c r="P3976" t="b">
        <v>0</v>
      </c>
      <c r="Q3976">
        <v>9</v>
      </c>
      <c r="R3976">
        <v>9</v>
      </c>
      <c r="S3976">
        <v>1</v>
      </c>
      <c r="T3976">
        <v>2</v>
      </c>
      <c r="U3976" t="b">
        <v>1</v>
      </c>
      <c r="V3976" t="s">
        <v>1097</v>
      </c>
      <c r="W3976" t="s">
        <v>5600</v>
      </c>
      <c r="X3976" t="s">
        <v>15701</v>
      </c>
      <c r="Y3976">
        <v>74</v>
      </c>
      <c r="Z3976">
        <v>74</v>
      </c>
      <c r="AA3976">
        <v>2</v>
      </c>
      <c r="AB3976">
        <v>2</v>
      </c>
      <c r="AC3976">
        <v>44</v>
      </c>
    </row>
    <row r="3977" spans="1:29">
      <c r="A3977">
        <v>4501</v>
      </c>
      <c r="B3977" t="s">
        <v>805</v>
      </c>
      <c r="C3977" t="s">
        <v>5664</v>
      </c>
      <c r="J3977" t="s">
        <v>1436</v>
      </c>
      <c r="K3977">
        <v>0</v>
      </c>
      <c r="N3977" t="b">
        <v>1</v>
      </c>
      <c r="O3977" t="b">
        <v>0</v>
      </c>
      <c r="P3977" t="b">
        <v>0</v>
      </c>
      <c r="Q3977">
        <v>9</v>
      </c>
      <c r="R3977">
        <v>9</v>
      </c>
      <c r="S3977">
        <v>1</v>
      </c>
      <c r="T3977">
        <v>2</v>
      </c>
      <c r="U3977" t="b">
        <v>1</v>
      </c>
      <c r="V3977" t="s">
        <v>1097</v>
      </c>
      <c r="W3977" t="s">
        <v>5600</v>
      </c>
      <c r="X3977" t="s">
        <v>15702</v>
      </c>
      <c r="Y3977">
        <v>75</v>
      </c>
      <c r="Z3977">
        <v>75</v>
      </c>
      <c r="AA3977">
        <v>2</v>
      </c>
      <c r="AB3977">
        <v>2</v>
      </c>
      <c r="AC3977">
        <v>44</v>
      </c>
    </row>
    <row r="3978" spans="1:29">
      <c r="A3978">
        <v>4502</v>
      </c>
      <c r="B3978" t="s">
        <v>805</v>
      </c>
      <c r="C3978" t="s">
        <v>5665</v>
      </c>
      <c r="J3978" t="s">
        <v>1436</v>
      </c>
      <c r="K3978">
        <v>0</v>
      </c>
      <c r="N3978" t="b">
        <v>1</v>
      </c>
      <c r="O3978" t="b">
        <v>0</v>
      </c>
      <c r="P3978" t="b">
        <v>0</v>
      </c>
      <c r="Q3978">
        <v>9</v>
      </c>
      <c r="R3978">
        <v>9</v>
      </c>
      <c r="S3978">
        <v>1</v>
      </c>
      <c r="T3978">
        <v>2</v>
      </c>
      <c r="U3978" t="b">
        <v>1</v>
      </c>
      <c r="V3978" t="s">
        <v>1097</v>
      </c>
      <c r="W3978" t="s">
        <v>5600</v>
      </c>
      <c r="X3978" t="s">
        <v>15703</v>
      </c>
      <c r="Y3978">
        <v>76</v>
      </c>
      <c r="Z3978">
        <v>76</v>
      </c>
      <c r="AA3978">
        <v>2</v>
      </c>
      <c r="AB3978">
        <v>2</v>
      </c>
      <c r="AC3978">
        <v>44</v>
      </c>
    </row>
    <row r="3979" spans="1:29">
      <c r="A3979">
        <v>4503</v>
      </c>
      <c r="B3979" t="s">
        <v>805</v>
      </c>
      <c r="C3979" t="s">
        <v>5666</v>
      </c>
      <c r="J3979" t="s">
        <v>1436</v>
      </c>
      <c r="K3979">
        <v>0</v>
      </c>
      <c r="N3979" t="b">
        <v>1</v>
      </c>
      <c r="O3979" t="b">
        <v>0</v>
      </c>
      <c r="P3979" t="b">
        <v>0</v>
      </c>
      <c r="Q3979">
        <v>9</v>
      </c>
      <c r="R3979">
        <v>9</v>
      </c>
      <c r="S3979">
        <v>1</v>
      </c>
      <c r="T3979">
        <v>2</v>
      </c>
      <c r="U3979" t="b">
        <v>1</v>
      </c>
      <c r="V3979" t="s">
        <v>1097</v>
      </c>
      <c r="W3979" t="s">
        <v>5600</v>
      </c>
      <c r="X3979" t="s">
        <v>15704</v>
      </c>
      <c r="Y3979">
        <v>77</v>
      </c>
      <c r="Z3979">
        <v>77</v>
      </c>
      <c r="AA3979">
        <v>2</v>
      </c>
      <c r="AB3979">
        <v>2</v>
      </c>
      <c r="AC3979">
        <v>44</v>
      </c>
    </row>
    <row r="3980" spans="1:29">
      <c r="A3980">
        <v>4504</v>
      </c>
      <c r="B3980" t="s">
        <v>805</v>
      </c>
      <c r="C3980" t="s">
        <v>5667</v>
      </c>
      <c r="J3980" t="s">
        <v>1436</v>
      </c>
      <c r="K3980">
        <v>0</v>
      </c>
      <c r="N3980" t="b">
        <v>1</v>
      </c>
      <c r="O3980" t="b">
        <v>0</v>
      </c>
      <c r="P3980" t="b">
        <v>0</v>
      </c>
      <c r="Q3980">
        <v>9</v>
      </c>
      <c r="R3980">
        <v>9</v>
      </c>
      <c r="S3980">
        <v>1</v>
      </c>
      <c r="T3980">
        <v>2</v>
      </c>
      <c r="U3980" t="b">
        <v>1</v>
      </c>
      <c r="V3980" t="s">
        <v>1097</v>
      </c>
      <c r="W3980" t="s">
        <v>5600</v>
      </c>
      <c r="X3980" t="s">
        <v>15705</v>
      </c>
      <c r="Y3980">
        <v>78</v>
      </c>
      <c r="Z3980">
        <v>78</v>
      </c>
      <c r="AA3980">
        <v>2</v>
      </c>
      <c r="AB3980">
        <v>2</v>
      </c>
      <c r="AC3980">
        <v>44</v>
      </c>
    </row>
    <row r="3981" spans="1:29">
      <c r="A3981">
        <v>4505</v>
      </c>
      <c r="B3981" t="s">
        <v>805</v>
      </c>
      <c r="C3981" t="s">
        <v>5668</v>
      </c>
      <c r="J3981" t="s">
        <v>1436</v>
      </c>
      <c r="K3981">
        <v>0</v>
      </c>
      <c r="N3981" t="b">
        <v>1</v>
      </c>
      <c r="O3981" t="b">
        <v>0</v>
      </c>
      <c r="P3981" t="b">
        <v>0</v>
      </c>
      <c r="Q3981">
        <v>9</v>
      </c>
      <c r="R3981">
        <v>9</v>
      </c>
      <c r="S3981">
        <v>1</v>
      </c>
      <c r="T3981">
        <v>2</v>
      </c>
      <c r="U3981" t="b">
        <v>1</v>
      </c>
      <c r="V3981" t="s">
        <v>1097</v>
      </c>
      <c r="W3981" t="s">
        <v>5600</v>
      </c>
      <c r="X3981" t="s">
        <v>15706</v>
      </c>
      <c r="Y3981">
        <v>79</v>
      </c>
      <c r="Z3981">
        <v>79</v>
      </c>
      <c r="AA3981">
        <v>2</v>
      </c>
      <c r="AB3981">
        <v>2</v>
      </c>
      <c r="AC3981">
        <v>44</v>
      </c>
    </row>
    <row r="3982" spans="1:29">
      <c r="A3982">
        <v>4506</v>
      </c>
      <c r="B3982" t="s">
        <v>805</v>
      </c>
      <c r="C3982" t="s">
        <v>5669</v>
      </c>
      <c r="J3982" t="s">
        <v>1436</v>
      </c>
      <c r="K3982">
        <v>0</v>
      </c>
      <c r="N3982" t="b">
        <v>1</v>
      </c>
      <c r="O3982" t="b">
        <v>0</v>
      </c>
      <c r="P3982" t="b">
        <v>0</v>
      </c>
      <c r="Q3982">
        <v>9</v>
      </c>
      <c r="R3982">
        <v>9</v>
      </c>
      <c r="S3982">
        <v>1</v>
      </c>
      <c r="T3982">
        <v>2</v>
      </c>
      <c r="U3982" t="b">
        <v>1</v>
      </c>
      <c r="V3982" t="s">
        <v>1097</v>
      </c>
      <c r="W3982" t="s">
        <v>5600</v>
      </c>
      <c r="X3982" t="s">
        <v>15578</v>
      </c>
      <c r="Y3982">
        <v>80</v>
      </c>
      <c r="Z3982">
        <v>80</v>
      </c>
      <c r="AA3982">
        <v>2</v>
      </c>
      <c r="AB3982">
        <v>2</v>
      </c>
      <c r="AC3982">
        <v>44</v>
      </c>
    </row>
    <row r="3983" spans="1:29">
      <c r="A3983">
        <v>4507</v>
      </c>
      <c r="B3983" t="s">
        <v>805</v>
      </c>
      <c r="C3983" t="s">
        <v>5670</v>
      </c>
      <c r="J3983" t="s">
        <v>1436</v>
      </c>
      <c r="K3983">
        <v>0</v>
      </c>
      <c r="N3983" t="b">
        <v>1</v>
      </c>
      <c r="O3983" t="b">
        <v>0</v>
      </c>
      <c r="P3983" t="b">
        <v>0</v>
      </c>
      <c r="Q3983">
        <v>9</v>
      </c>
      <c r="R3983">
        <v>9</v>
      </c>
      <c r="S3983">
        <v>1</v>
      </c>
      <c r="T3983">
        <v>2</v>
      </c>
      <c r="U3983" t="b">
        <v>1</v>
      </c>
      <c r="V3983" t="s">
        <v>1097</v>
      </c>
      <c r="W3983" t="s">
        <v>5600</v>
      </c>
      <c r="X3983" t="s">
        <v>15579</v>
      </c>
      <c r="Y3983">
        <v>81</v>
      </c>
      <c r="Z3983">
        <v>81</v>
      </c>
      <c r="AA3983">
        <v>2</v>
      </c>
      <c r="AB3983">
        <v>2</v>
      </c>
      <c r="AC3983">
        <v>44</v>
      </c>
    </row>
    <row r="3984" spans="1:29">
      <c r="A3984">
        <v>4508</v>
      </c>
      <c r="B3984" t="s">
        <v>805</v>
      </c>
      <c r="C3984" t="s">
        <v>5671</v>
      </c>
      <c r="J3984" t="s">
        <v>1436</v>
      </c>
      <c r="K3984">
        <v>0</v>
      </c>
      <c r="N3984" t="b">
        <v>1</v>
      </c>
      <c r="O3984" t="b">
        <v>0</v>
      </c>
      <c r="P3984" t="b">
        <v>0</v>
      </c>
      <c r="Q3984">
        <v>9</v>
      </c>
      <c r="R3984">
        <v>9</v>
      </c>
      <c r="S3984">
        <v>1</v>
      </c>
      <c r="T3984">
        <v>2</v>
      </c>
      <c r="U3984" t="b">
        <v>1</v>
      </c>
      <c r="V3984" t="s">
        <v>1097</v>
      </c>
      <c r="W3984" t="s">
        <v>5600</v>
      </c>
      <c r="X3984" t="s">
        <v>15580</v>
      </c>
      <c r="Y3984">
        <v>82</v>
      </c>
      <c r="Z3984">
        <v>82</v>
      </c>
      <c r="AA3984">
        <v>2</v>
      </c>
      <c r="AB3984">
        <v>2</v>
      </c>
      <c r="AC3984">
        <v>44</v>
      </c>
    </row>
    <row r="3985" spans="1:29">
      <c r="A3985">
        <v>4509</v>
      </c>
      <c r="B3985" t="s">
        <v>805</v>
      </c>
      <c r="C3985" t="s">
        <v>5672</v>
      </c>
      <c r="J3985" t="s">
        <v>1436</v>
      </c>
      <c r="K3985">
        <v>0</v>
      </c>
      <c r="N3985" t="b">
        <v>1</v>
      </c>
      <c r="O3985" t="b">
        <v>0</v>
      </c>
      <c r="P3985" t="b">
        <v>0</v>
      </c>
      <c r="Q3985">
        <v>9</v>
      </c>
      <c r="R3985">
        <v>9</v>
      </c>
      <c r="S3985">
        <v>1</v>
      </c>
      <c r="T3985">
        <v>2</v>
      </c>
      <c r="U3985" t="b">
        <v>1</v>
      </c>
      <c r="V3985" t="s">
        <v>1097</v>
      </c>
      <c r="W3985" t="s">
        <v>5600</v>
      </c>
      <c r="X3985" t="s">
        <v>15581</v>
      </c>
      <c r="Y3985">
        <v>83</v>
      </c>
      <c r="Z3985">
        <v>83</v>
      </c>
      <c r="AA3985">
        <v>2</v>
      </c>
      <c r="AB3985">
        <v>2</v>
      </c>
      <c r="AC3985">
        <v>44</v>
      </c>
    </row>
    <row r="3986" spans="1:29">
      <c r="A3986">
        <v>4510</v>
      </c>
      <c r="B3986" t="s">
        <v>805</v>
      </c>
      <c r="C3986" t="s">
        <v>5673</v>
      </c>
      <c r="J3986" t="s">
        <v>1436</v>
      </c>
      <c r="K3986">
        <v>0</v>
      </c>
      <c r="N3986" t="b">
        <v>1</v>
      </c>
      <c r="O3986" t="b">
        <v>0</v>
      </c>
      <c r="P3986" t="b">
        <v>0</v>
      </c>
      <c r="Q3986">
        <v>9</v>
      </c>
      <c r="R3986">
        <v>9</v>
      </c>
      <c r="S3986">
        <v>1</v>
      </c>
      <c r="T3986">
        <v>2</v>
      </c>
      <c r="U3986" t="b">
        <v>1</v>
      </c>
      <c r="V3986" t="s">
        <v>1097</v>
      </c>
      <c r="W3986" t="s">
        <v>5600</v>
      </c>
      <c r="X3986" t="s">
        <v>15582</v>
      </c>
      <c r="Y3986">
        <v>84</v>
      </c>
      <c r="Z3986">
        <v>84</v>
      </c>
      <c r="AA3986">
        <v>2</v>
      </c>
      <c r="AB3986">
        <v>2</v>
      </c>
      <c r="AC3986">
        <v>44</v>
      </c>
    </row>
    <row r="3987" spans="1:29">
      <c r="A3987">
        <v>4511</v>
      </c>
      <c r="B3987" t="s">
        <v>805</v>
      </c>
      <c r="C3987" t="s">
        <v>5674</v>
      </c>
      <c r="J3987" t="s">
        <v>1436</v>
      </c>
      <c r="K3987">
        <v>0</v>
      </c>
      <c r="N3987" t="b">
        <v>1</v>
      </c>
      <c r="O3987" t="b">
        <v>0</v>
      </c>
      <c r="P3987" t="b">
        <v>0</v>
      </c>
      <c r="Q3987">
        <v>9</v>
      </c>
      <c r="R3987">
        <v>9</v>
      </c>
      <c r="S3987">
        <v>1</v>
      </c>
      <c r="T3987">
        <v>2</v>
      </c>
      <c r="U3987" t="b">
        <v>1</v>
      </c>
      <c r="V3987" t="s">
        <v>1097</v>
      </c>
      <c r="W3987" t="s">
        <v>5600</v>
      </c>
      <c r="X3987" t="s">
        <v>15583</v>
      </c>
      <c r="Y3987">
        <v>85</v>
      </c>
      <c r="Z3987">
        <v>85</v>
      </c>
      <c r="AA3987">
        <v>2</v>
      </c>
      <c r="AB3987">
        <v>2</v>
      </c>
      <c r="AC3987">
        <v>44</v>
      </c>
    </row>
    <row r="3988" spans="1:29">
      <c r="A3988">
        <v>4512</v>
      </c>
      <c r="B3988" t="s">
        <v>805</v>
      </c>
      <c r="C3988" t="s">
        <v>5675</v>
      </c>
      <c r="J3988" t="s">
        <v>1436</v>
      </c>
      <c r="K3988">
        <v>0</v>
      </c>
      <c r="N3988" t="b">
        <v>1</v>
      </c>
      <c r="O3988" t="b">
        <v>0</v>
      </c>
      <c r="P3988" t="b">
        <v>0</v>
      </c>
      <c r="Q3988">
        <v>9</v>
      </c>
      <c r="R3988">
        <v>9</v>
      </c>
      <c r="S3988">
        <v>1</v>
      </c>
      <c r="T3988">
        <v>2</v>
      </c>
      <c r="U3988" t="b">
        <v>1</v>
      </c>
      <c r="V3988" t="s">
        <v>1097</v>
      </c>
      <c r="W3988" t="s">
        <v>5600</v>
      </c>
      <c r="X3988" t="s">
        <v>15584</v>
      </c>
      <c r="Y3988">
        <v>86</v>
      </c>
      <c r="Z3988">
        <v>86</v>
      </c>
      <c r="AA3988">
        <v>2</v>
      </c>
      <c r="AB3988">
        <v>2</v>
      </c>
      <c r="AC3988">
        <v>44</v>
      </c>
    </row>
    <row r="3989" spans="1:29">
      <c r="A3989">
        <v>4513</v>
      </c>
      <c r="B3989" t="s">
        <v>805</v>
      </c>
      <c r="C3989" t="s">
        <v>5676</v>
      </c>
      <c r="J3989" t="s">
        <v>1436</v>
      </c>
      <c r="K3989">
        <v>0</v>
      </c>
      <c r="N3989" t="b">
        <v>1</v>
      </c>
      <c r="O3989" t="b">
        <v>0</v>
      </c>
      <c r="P3989" t="b">
        <v>0</v>
      </c>
      <c r="Q3989">
        <v>9</v>
      </c>
      <c r="R3989">
        <v>9</v>
      </c>
      <c r="S3989">
        <v>1</v>
      </c>
      <c r="T3989">
        <v>2</v>
      </c>
      <c r="U3989" t="b">
        <v>1</v>
      </c>
      <c r="V3989" t="s">
        <v>1097</v>
      </c>
      <c r="W3989" t="s">
        <v>5600</v>
      </c>
      <c r="X3989" t="s">
        <v>15585</v>
      </c>
      <c r="Y3989">
        <v>87</v>
      </c>
      <c r="Z3989">
        <v>87</v>
      </c>
      <c r="AA3989">
        <v>2</v>
      </c>
      <c r="AB3989">
        <v>2</v>
      </c>
      <c r="AC3989">
        <v>44</v>
      </c>
    </row>
    <row r="3990" spans="1:29">
      <c r="A3990">
        <v>4514</v>
      </c>
      <c r="B3990" t="s">
        <v>805</v>
      </c>
      <c r="C3990" t="s">
        <v>5677</v>
      </c>
      <c r="J3990" t="s">
        <v>1436</v>
      </c>
      <c r="K3990">
        <v>0</v>
      </c>
      <c r="N3990" t="b">
        <v>1</v>
      </c>
      <c r="O3990" t="b">
        <v>0</v>
      </c>
      <c r="P3990" t="b">
        <v>0</v>
      </c>
      <c r="Q3990">
        <v>9</v>
      </c>
      <c r="R3990">
        <v>9</v>
      </c>
      <c r="S3990">
        <v>1</v>
      </c>
      <c r="T3990">
        <v>2</v>
      </c>
      <c r="U3990" t="b">
        <v>1</v>
      </c>
      <c r="V3990" t="s">
        <v>1097</v>
      </c>
      <c r="W3990" t="s">
        <v>5600</v>
      </c>
      <c r="X3990" t="s">
        <v>15586</v>
      </c>
      <c r="Y3990">
        <v>88</v>
      </c>
      <c r="Z3990">
        <v>88</v>
      </c>
      <c r="AA3990">
        <v>2</v>
      </c>
      <c r="AB3990">
        <v>2</v>
      </c>
      <c r="AC3990">
        <v>44</v>
      </c>
    </row>
    <row r="3991" spans="1:29">
      <c r="A3991">
        <v>4515</v>
      </c>
      <c r="B3991" t="s">
        <v>805</v>
      </c>
      <c r="C3991" t="s">
        <v>5678</v>
      </c>
      <c r="J3991" t="s">
        <v>1436</v>
      </c>
      <c r="K3991">
        <v>0</v>
      </c>
      <c r="N3991" t="b">
        <v>1</v>
      </c>
      <c r="O3991" t="b">
        <v>0</v>
      </c>
      <c r="P3991" t="b">
        <v>0</v>
      </c>
      <c r="Q3991">
        <v>9</v>
      </c>
      <c r="R3991">
        <v>9</v>
      </c>
      <c r="S3991">
        <v>1</v>
      </c>
      <c r="T3991">
        <v>2</v>
      </c>
      <c r="U3991" t="b">
        <v>1</v>
      </c>
      <c r="V3991" t="s">
        <v>1097</v>
      </c>
      <c r="W3991" t="s">
        <v>5600</v>
      </c>
      <c r="X3991" t="s">
        <v>15707</v>
      </c>
      <c r="Y3991">
        <v>89</v>
      </c>
      <c r="Z3991">
        <v>89</v>
      </c>
      <c r="AA3991">
        <v>2</v>
      </c>
      <c r="AB3991">
        <v>2</v>
      </c>
      <c r="AC3991">
        <v>44</v>
      </c>
    </row>
    <row r="3992" spans="1:29">
      <c r="A3992">
        <v>4516</v>
      </c>
      <c r="B3992" t="s">
        <v>805</v>
      </c>
      <c r="C3992" t="s">
        <v>5679</v>
      </c>
      <c r="J3992" t="s">
        <v>1436</v>
      </c>
      <c r="K3992">
        <v>0</v>
      </c>
      <c r="N3992" t="b">
        <v>1</v>
      </c>
      <c r="O3992" t="b">
        <v>0</v>
      </c>
      <c r="P3992" t="b">
        <v>0</v>
      </c>
      <c r="Q3992">
        <v>9</v>
      </c>
      <c r="R3992">
        <v>9</v>
      </c>
      <c r="S3992">
        <v>1</v>
      </c>
      <c r="T3992">
        <v>2</v>
      </c>
      <c r="U3992" t="b">
        <v>1</v>
      </c>
      <c r="V3992" t="s">
        <v>1097</v>
      </c>
      <c r="W3992" t="s">
        <v>5600</v>
      </c>
      <c r="X3992" t="s">
        <v>15708</v>
      </c>
      <c r="Y3992">
        <v>93</v>
      </c>
      <c r="Z3992">
        <v>93</v>
      </c>
      <c r="AA3992">
        <v>2</v>
      </c>
      <c r="AB3992">
        <v>2</v>
      </c>
      <c r="AC3992">
        <v>44</v>
      </c>
    </row>
    <row r="3993" spans="1:29">
      <c r="A3993">
        <v>4517</v>
      </c>
      <c r="B3993" t="s">
        <v>805</v>
      </c>
      <c r="C3993" t="s">
        <v>5680</v>
      </c>
      <c r="J3993" t="s">
        <v>1436</v>
      </c>
      <c r="K3993">
        <v>0</v>
      </c>
      <c r="N3993" t="b">
        <v>1</v>
      </c>
      <c r="O3993" t="b">
        <v>0</v>
      </c>
      <c r="P3993" t="b">
        <v>0</v>
      </c>
      <c r="Q3993">
        <v>9</v>
      </c>
      <c r="R3993">
        <v>9</v>
      </c>
      <c r="S3993">
        <v>1</v>
      </c>
      <c r="T3993">
        <v>2</v>
      </c>
      <c r="U3993" t="b">
        <v>1</v>
      </c>
      <c r="V3993" t="s">
        <v>1097</v>
      </c>
      <c r="W3993" t="s">
        <v>5600</v>
      </c>
      <c r="X3993" t="s">
        <v>15709</v>
      </c>
      <c r="Y3993">
        <v>94</v>
      </c>
      <c r="Z3993">
        <v>94</v>
      </c>
      <c r="AA3993">
        <v>2</v>
      </c>
      <c r="AB3993">
        <v>2</v>
      </c>
      <c r="AC3993">
        <v>44</v>
      </c>
    </row>
    <row r="3994" spans="1:29">
      <c r="A3994">
        <v>4518</v>
      </c>
      <c r="B3994" t="s">
        <v>805</v>
      </c>
      <c r="C3994" t="s">
        <v>5681</v>
      </c>
      <c r="J3994" t="s">
        <v>1444</v>
      </c>
      <c r="K3994">
        <v>0</v>
      </c>
      <c r="N3994" t="b">
        <v>1</v>
      </c>
      <c r="O3994" t="b">
        <v>0</v>
      </c>
      <c r="P3994" t="b">
        <v>0</v>
      </c>
      <c r="Q3994">
        <v>9</v>
      </c>
      <c r="R3994">
        <v>9</v>
      </c>
      <c r="S3994">
        <v>1</v>
      </c>
      <c r="T3994">
        <v>2</v>
      </c>
      <c r="U3994" t="b">
        <v>1</v>
      </c>
      <c r="V3994" t="s">
        <v>1097</v>
      </c>
      <c r="W3994" t="s">
        <v>5600</v>
      </c>
      <c r="X3994" t="s">
        <v>14462</v>
      </c>
      <c r="Y3994">
        <v>15</v>
      </c>
      <c r="Z3994">
        <v>15</v>
      </c>
      <c r="AA3994">
        <v>5</v>
      </c>
      <c r="AB3994">
        <v>5</v>
      </c>
      <c r="AC3994">
        <v>44</v>
      </c>
    </row>
    <row r="3995" spans="1:29">
      <c r="A3995">
        <v>4519</v>
      </c>
      <c r="B3995" t="s">
        <v>805</v>
      </c>
      <c r="C3995" t="s">
        <v>5682</v>
      </c>
      <c r="J3995" t="s">
        <v>1444</v>
      </c>
      <c r="K3995">
        <v>0</v>
      </c>
      <c r="N3995" t="b">
        <v>1</v>
      </c>
      <c r="O3995" t="b">
        <v>0</v>
      </c>
      <c r="P3995" t="b">
        <v>0</v>
      </c>
      <c r="Q3995">
        <v>9</v>
      </c>
      <c r="R3995">
        <v>9</v>
      </c>
      <c r="S3995">
        <v>1</v>
      </c>
      <c r="T3995">
        <v>2</v>
      </c>
      <c r="U3995" t="b">
        <v>1</v>
      </c>
      <c r="V3995" t="s">
        <v>1097</v>
      </c>
      <c r="W3995" t="s">
        <v>5600</v>
      </c>
      <c r="X3995" t="s">
        <v>14621</v>
      </c>
      <c r="Y3995">
        <v>15</v>
      </c>
      <c r="Z3995">
        <v>15</v>
      </c>
      <c r="AA3995">
        <v>6</v>
      </c>
      <c r="AB3995">
        <v>6</v>
      </c>
      <c r="AC3995">
        <v>44</v>
      </c>
    </row>
    <row r="3996" spans="1:29">
      <c r="A3996">
        <v>4520</v>
      </c>
      <c r="B3996" t="s">
        <v>805</v>
      </c>
      <c r="C3996" t="s">
        <v>5683</v>
      </c>
      <c r="J3996" t="s">
        <v>1444</v>
      </c>
      <c r="K3996">
        <v>0</v>
      </c>
      <c r="N3996" t="b">
        <v>1</v>
      </c>
      <c r="O3996" t="b">
        <v>0</v>
      </c>
      <c r="P3996" t="b">
        <v>0</v>
      </c>
      <c r="Q3996">
        <v>9</v>
      </c>
      <c r="R3996">
        <v>9</v>
      </c>
      <c r="S3996">
        <v>1</v>
      </c>
      <c r="T3996">
        <v>2</v>
      </c>
      <c r="U3996" t="b">
        <v>1</v>
      </c>
      <c r="V3996" t="s">
        <v>1097</v>
      </c>
      <c r="W3996" t="s">
        <v>5600</v>
      </c>
      <c r="X3996" t="s">
        <v>14458</v>
      </c>
      <c r="Y3996">
        <v>16</v>
      </c>
      <c r="Z3996">
        <v>16</v>
      </c>
      <c r="AA3996">
        <v>5</v>
      </c>
      <c r="AB3996">
        <v>5</v>
      </c>
      <c r="AC3996">
        <v>44</v>
      </c>
    </row>
    <row r="3997" spans="1:29">
      <c r="A3997">
        <v>4521</v>
      </c>
      <c r="B3997" t="s">
        <v>805</v>
      </c>
      <c r="C3997" t="s">
        <v>5684</v>
      </c>
      <c r="J3997" t="s">
        <v>1444</v>
      </c>
      <c r="K3997">
        <v>0</v>
      </c>
      <c r="N3997" t="b">
        <v>1</v>
      </c>
      <c r="O3997" t="b">
        <v>0</v>
      </c>
      <c r="P3997" t="b">
        <v>0</v>
      </c>
      <c r="Q3997">
        <v>9</v>
      </c>
      <c r="R3997">
        <v>9</v>
      </c>
      <c r="S3997">
        <v>1</v>
      </c>
      <c r="T3997">
        <v>2</v>
      </c>
      <c r="U3997" t="b">
        <v>1</v>
      </c>
      <c r="V3997" t="s">
        <v>1097</v>
      </c>
      <c r="W3997" t="s">
        <v>5600</v>
      </c>
      <c r="X3997" t="s">
        <v>14469</v>
      </c>
      <c r="Y3997">
        <v>16</v>
      </c>
      <c r="Z3997">
        <v>16</v>
      </c>
      <c r="AA3997">
        <v>6</v>
      </c>
      <c r="AB3997">
        <v>6</v>
      </c>
      <c r="AC3997">
        <v>44</v>
      </c>
    </row>
    <row r="3998" spans="1:29">
      <c r="A3998">
        <v>4522</v>
      </c>
      <c r="B3998" t="s">
        <v>805</v>
      </c>
      <c r="C3998" t="s">
        <v>5685</v>
      </c>
      <c r="J3998" t="s">
        <v>1444</v>
      </c>
      <c r="K3998">
        <v>0</v>
      </c>
      <c r="N3998" t="b">
        <v>1</v>
      </c>
      <c r="O3998" t="b">
        <v>0</v>
      </c>
      <c r="P3998" t="b">
        <v>0</v>
      </c>
      <c r="Q3998">
        <v>9</v>
      </c>
      <c r="R3998">
        <v>9</v>
      </c>
      <c r="S3998">
        <v>1</v>
      </c>
      <c r="T3998">
        <v>2</v>
      </c>
      <c r="U3998" t="b">
        <v>1</v>
      </c>
      <c r="V3998" t="s">
        <v>1097</v>
      </c>
      <c r="W3998" t="s">
        <v>5600</v>
      </c>
      <c r="X3998" t="s">
        <v>14684</v>
      </c>
      <c r="Y3998">
        <v>17</v>
      </c>
      <c r="Z3998">
        <v>17</v>
      </c>
      <c r="AA3998">
        <v>5</v>
      </c>
      <c r="AB3998">
        <v>5</v>
      </c>
      <c r="AC3998">
        <v>44</v>
      </c>
    </row>
    <row r="3999" spans="1:29">
      <c r="A3999">
        <v>4523</v>
      </c>
      <c r="B3999" t="s">
        <v>805</v>
      </c>
      <c r="C3999" t="s">
        <v>5686</v>
      </c>
      <c r="J3999" t="s">
        <v>1444</v>
      </c>
      <c r="K3999">
        <v>0</v>
      </c>
      <c r="N3999" t="b">
        <v>1</v>
      </c>
      <c r="O3999" t="b">
        <v>0</v>
      </c>
      <c r="P3999" t="b">
        <v>0</v>
      </c>
      <c r="Q3999">
        <v>9</v>
      </c>
      <c r="R3999">
        <v>9</v>
      </c>
      <c r="S3999">
        <v>1</v>
      </c>
      <c r="T3999">
        <v>2</v>
      </c>
      <c r="U3999" t="b">
        <v>1</v>
      </c>
      <c r="V3999" t="s">
        <v>1097</v>
      </c>
      <c r="W3999" t="s">
        <v>5600</v>
      </c>
      <c r="X3999" t="s">
        <v>14526</v>
      </c>
      <c r="Y3999">
        <v>17</v>
      </c>
      <c r="Z3999">
        <v>17</v>
      </c>
      <c r="AA3999">
        <v>6</v>
      </c>
      <c r="AB3999">
        <v>6</v>
      </c>
      <c r="AC3999">
        <v>44</v>
      </c>
    </row>
    <row r="4000" spans="1:29">
      <c r="A4000">
        <v>4524</v>
      </c>
      <c r="B4000" t="s">
        <v>805</v>
      </c>
      <c r="C4000" t="s">
        <v>5687</v>
      </c>
      <c r="J4000" t="s">
        <v>1444</v>
      </c>
      <c r="K4000">
        <v>0</v>
      </c>
      <c r="N4000" t="b">
        <v>1</v>
      </c>
      <c r="O4000" t="b">
        <v>0</v>
      </c>
      <c r="P4000" t="b">
        <v>0</v>
      </c>
      <c r="Q4000">
        <v>9</v>
      </c>
      <c r="R4000">
        <v>9</v>
      </c>
      <c r="S4000">
        <v>1</v>
      </c>
      <c r="T4000">
        <v>2</v>
      </c>
      <c r="U4000" t="b">
        <v>1</v>
      </c>
      <c r="V4000" t="s">
        <v>1097</v>
      </c>
      <c r="W4000" t="s">
        <v>5600</v>
      </c>
      <c r="X4000" t="s">
        <v>14687</v>
      </c>
      <c r="Y4000">
        <v>18</v>
      </c>
      <c r="Z4000">
        <v>18</v>
      </c>
      <c r="AA4000">
        <v>5</v>
      </c>
      <c r="AB4000">
        <v>5</v>
      </c>
      <c r="AC4000">
        <v>44</v>
      </c>
    </row>
    <row r="4001" spans="1:29">
      <c r="A4001">
        <v>4525</v>
      </c>
      <c r="B4001" t="s">
        <v>805</v>
      </c>
      <c r="C4001" t="s">
        <v>5688</v>
      </c>
      <c r="J4001" t="s">
        <v>1444</v>
      </c>
      <c r="K4001">
        <v>0</v>
      </c>
      <c r="N4001" t="b">
        <v>1</v>
      </c>
      <c r="O4001" t="b">
        <v>0</v>
      </c>
      <c r="P4001" t="b">
        <v>0</v>
      </c>
      <c r="Q4001">
        <v>9</v>
      </c>
      <c r="R4001">
        <v>9</v>
      </c>
      <c r="S4001">
        <v>1</v>
      </c>
      <c r="T4001">
        <v>2</v>
      </c>
      <c r="U4001" t="b">
        <v>1</v>
      </c>
      <c r="V4001" t="s">
        <v>1097</v>
      </c>
      <c r="W4001" t="s">
        <v>5600</v>
      </c>
      <c r="X4001" t="s">
        <v>14688</v>
      </c>
      <c r="Y4001">
        <v>18</v>
      </c>
      <c r="Z4001">
        <v>18</v>
      </c>
      <c r="AA4001">
        <v>6</v>
      </c>
      <c r="AB4001">
        <v>6</v>
      </c>
      <c r="AC4001">
        <v>44</v>
      </c>
    </row>
    <row r="4002" spans="1:29">
      <c r="A4002">
        <v>4526</v>
      </c>
      <c r="B4002" t="s">
        <v>805</v>
      </c>
      <c r="C4002" t="s">
        <v>5689</v>
      </c>
      <c r="J4002" t="s">
        <v>1444</v>
      </c>
      <c r="K4002">
        <v>0</v>
      </c>
      <c r="N4002" t="b">
        <v>1</v>
      </c>
      <c r="O4002" t="b">
        <v>0</v>
      </c>
      <c r="P4002" t="b">
        <v>0</v>
      </c>
      <c r="Q4002">
        <v>9</v>
      </c>
      <c r="R4002">
        <v>9</v>
      </c>
      <c r="S4002">
        <v>1</v>
      </c>
      <c r="T4002">
        <v>2</v>
      </c>
      <c r="U4002" t="b">
        <v>1</v>
      </c>
      <c r="V4002" t="s">
        <v>1097</v>
      </c>
      <c r="W4002" t="s">
        <v>5600</v>
      </c>
      <c r="X4002" t="s">
        <v>14689</v>
      </c>
      <c r="Y4002">
        <v>19</v>
      </c>
      <c r="Z4002">
        <v>19</v>
      </c>
      <c r="AA4002">
        <v>5</v>
      </c>
      <c r="AB4002">
        <v>5</v>
      </c>
      <c r="AC4002">
        <v>44</v>
      </c>
    </row>
    <row r="4003" spans="1:29">
      <c r="A4003">
        <v>4527</v>
      </c>
      <c r="B4003" t="s">
        <v>805</v>
      </c>
      <c r="C4003" t="s">
        <v>5690</v>
      </c>
      <c r="J4003" t="s">
        <v>1444</v>
      </c>
      <c r="K4003">
        <v>0</v>
      </c>
      <c r="N4003" t="b">
        <v>1</v>
      </c>
      <c r="O4003" t="b">
        <v>0</v>
      </c>
      <c r="P4003" t="b">
        <v>0</v>
      </c>
      <c r="Q4003">
        <v>9</v>
      </c>
      <c r="R4003">
        <v>9</v>
      </c>
      <c r="S4003">
        <v>1</v>
      </c>
      <c r="T4003">
        <v>2</v>
      </c>
      <c r="U4003" t="b">
        <v>1</v>
      </c>
      <c r="V4003" t="s">
        <v>1097</v>
      </c>
      <c r="W4003" t="s">
        <v>5600</v>
      </c>
      <c r="X4003" t="s">
        <v>14448</v>
      </c>
      <c r="Y4003">
        <v>19</v>
      </c>
      <c r="Z4003">
        <v>19</v>
      </c>
      <c r="AA4003">
        <v>6</v>
      </c>
      <c r="AB4003">
        <v>6</v>
      </c>
      <c r="AC4003">
        <v>44</v>
      </c>
    </row>
    <row r="4004" spans="1:29">
      <c r="A4004">
        <v>4528</v>
      </c>
      <c r="B4004" t="s">
        <v>805</v>
      </c>
      <c r="C4004" t="s">
        <v>5691</v>
      </c>
      <c r="J4004" t="s">
        <v>1444</v>
      </c>
      <c r="K4004">
        <v>0</v>
      </c>
      <c r="N4004" t="b">
        <v>1</v>
      </c>
      <c r="O4004" t="b">
        <v>0</v>
      </c>
      <c r="P4004" t="b">
        <v>0</v>
      </c>
      <c r="Q4004">
        <v>9</v>
      </c>
      <c r="R4004">
        <v>9</v>
      </c>
      <c r="S4004">
        <v>1</v>
      </c>
      <c r="T4004">
        <v>2</v>
      </c>
      <c r="U4004" t="b">
        <v>1</v>
      </c>
      <c r="V4004" t="s">
        <v>1097</v>
      </c>
      <c r="W4004" t="s">
        <v>5600</v>
      </c>
      <c r="X4004" t="s">
        <v>14691</v>
      </c>
      <c r="Y4004">
        <v>20</v>
      </c>
      <c r="Z4004">
        <v>20</v>
      </c>
      <c r="AA4004">
        <v>5</v>
      </c>
      <c r="AB4004">
        <v>5</v>
      </c>
      <c r="AC4004">
        <v>44</v>
      </c>
    </row>
    <row r="4005" spans="1:29">
      <c r="A4005">
        <v>4529</v>
      </c>
      <c r="B4005" t="s">
        <v>805</v>
      </c>
      <c r="C4005" t="s">
        <v>5692</v>
      </c>
      <c r="J4005" t="s">
        <v>1444</v>
      </c>
      <c r="K4005">
        <v>0</v>
      </c>
      <c r="N4005" t="b">
        <v>1</v>
      </c>
      <c r="O4005" t="b">
        <v>0</v>
      </c>
      <c r="P4005" t="b">
        <v>0</v>
      </c>
      <c r="Q4005">
        <v>9</v>
      </c>
      <c r="R4005">
        <v>9</v>
      </c>
      <c r="S4005">
        <v>1</v>
      </c>
      <c r="T4005">
        <v>2</v>
      </c>
      <c r="U4005" t="b">
        <v>1</v>
      </c>
      <c r="V4005" t="s">
        <v>1097</v>
      </c>
      <c r="W4005" t="s">
        <v>5600</v>
      </c>
      <c r="X4005" t="s">
        <v>14623</v>
      </c>
      <c r="Y4005">
        <v>20</v>
      </c>
      <c r="Z4005">
        <v>20</v>
      </c>
      <c r="AA4005">
        <v>6</v>
      </c>
      <c r="AB4005">
        <v>6</v>
      </c>
      <c r="AC4005">
        <v>44</v>
      </c>
    </row>
    <row r="4006" spans="1:29">
      <c r="A4006">
        <v>4530</v>
      </c>
      <c r="B4006" t="s">
        <v>805</v>
      </c>
      <c r="C4006" t="s">
        <v>5693</v>
      </c>
      <c r="J4006" t="s">
        <v>1444</v>
      </c>
      <c r="K4006">
        <v>0</v>
      </c>
      <c r="N4006" t="b">
        <v>1</v>
      </c>
      <c r="O4006" t="b">
        <v>0</v>
      </c>
      <c r="P4006" t="b">
        <v>0</v>
      </c>
      <c r="Q4006">
        <v>9</v>
      </c>
      <c r="R4006">
        <v>9</v>
      </c>
      <c r="S4006">
        <v>1</v>
      </c>
      <c r="T4006">
        <v>2</v>
      </c>
      <c r="U4006" t="b">
        <v>1</v>
      </c>
      <c r="V4006" t="s">
        <v>1097</v>
      </c>
      <c r="W4006" t="s">
        <v>5600</v>
      </c>
      <c r="X4006" t="s">
        <v>14471</v>
      </c>
      <c r="Y4006">
        <v>21</v>
      </c>
      <c r="Z4006">
        <v>21</v>
      </c>
      <c r="AA4006">
        <v>5</v>
      </c>
      <c r="AB4006">
        <v>5</v>
      </c>
      <c r="AC4006">
        <v>44</v>
      </c>
    </row>
    <row r="4007" spans="1:29">
      <c r="A4007">
        <v>4531</v>
      </c>
      <c r="B4007" t="s">
        <v>805</v>
      </c>
      <c r="C4007" t="s">
        <v>5694</v>
      </c>
      <c r="J4007" t="s">
        <v>1444</v>
      </c>
      <c r="K4007">
        <v>0</v>
      </c>
      <c r="N4007" t="b">
        <v>1</v>
      </c>
      <c r="O4007" t="b">
        <v>0</v>
      </c>
      <c r="P4007" t="b">
        <v>0</v>
      </c>
      <c r="Q4007">
        <v>9</v>
      </c>
      <c r="R4007">
        <v>9</v>
      </c>
      <c r="S4007">
        <v>1</v>
      </c>
      <c r="T4007">
        <v>2</v>
      </c>
      <c r="U4007" t="b">
        <v>1</v>
      </c>
      <c r="V4007" t="s">
        <v>1097</v>
      </c>
      <c r="W4007" t="s">
        <v>5600</v>
      </c>
      <c r="X4007" t="s">
        <v>14624</v>
      </c>
      <c r="Y4007">
        <v>21</v>
      </c>
      <c r="Z4007">
        <v>21</v>
      </c>
      <c r="AA4007">
        <v>6</v>
      </c>
      <c r="AB4007">
        <v>6</v>
      </c>
      <c r="AC4007">
        <v>44</v>
      </c>
    </row>
    <row r="4008" spans="1:29">
      <c r="A4008">
        <v>4532</v>
      </c>
      <c r="B4008" t="s">
        <v>805</v>
      </c>
      <c r="C4008" t="s">
        <v>5695</v>
      </c>
      <c r="J4008" t="s">
        <v>1444</v>
      </c>
      <c r="K4008">
        <v>0</v>
      </c>
      <c r="N4008" t="b">
        <v>1</v>
      </c>
      <c r="O4008" t="b">
        <v>0</v>
      </c>
      <c r="P4008" t="b">
        <v>0</v>
      </c>
      <c r="Q4008">
        <v>9</v>
      </c>
      <c r="R4008">
        <v>9</v>
      </c>
      <c r="S4008">
        <v>1</v>
      </c>
      <c r="T4008">
        <v>2</v>
      </c>
      <c r="U4008" t="b">
        <v>1</v>
      </c>
      <c r="V4008" t="s">
        <v>1097</v>
      </c>
      <c r="W4008" t="s">
        <v>5600</v>
      </c>
      <c r="X4008" t="s">
        <v>14694</v>
      </c>
      <c r="Y4008">
        <v>22</v>
      </c>
      <c r="Z4008">
        <v>22</v>
      </c>
      <c r="AA4008">
        <v>5</v>
      </c>
      <c r="AB4008">
        <v>5</v>
      </c>
      <c r="AC4008">
        <v>44</v>
      </c>
    </row>
    <row r="4009" spans="1:29">
      <c r="A4009">
        <v>4533</v>
      </c>
      <c r="B4009" t="s">
        <v>805</v>
      </c>
      <c r="C4009" t="s">
        <v>5696</v>
      </c>
      <c r="J4009" t="s">
        <v>1444</v>
      </c>
      <c r="K4009">
        <v>0</v>
      </c>
      <c r="N4009" t="b">
        <v>1</v>
      </c>
      <c r="O4009" t="b">
        <v>0</v>
      </c>
      <c r="P4009" t="b">
        <v>0</v>
      </c>
      <c r="Q4009">
        <v>9</v>
      </c>
      <c r="R4009">
        <v>9</v>
      </c>
      <c r="S4009">
        <v>1</v>
      </c>
      <c r="T4009">
        <v>2</v>
      </c>
      <c r="U4009" t="b">
        <v>1</v>
      </c>
      <c r="V4009" t="s">
        <v>1097</v>
      </c>
      <c r="W4009" t="s">
        <v>5600</v>
      </c>
      <c r="X4009" t="s">
        <v>14625</v>
      </c>
      <c r="Y4009">
        <v>22</v>
      </c>
      <c r="Z4009">
        <v>22</v>
      </c>
      <c r="AA4009">
        <v>6</v>
      </c>
      <c r="AB4009">
        <v>6</v>
      </c>
      <c r="AC4009">
        <v>44</v>
      </c>
    </row>
    <row r="4010" spans="1:29">
      <c r="A4010">
        <v>4534</v>
      </c>
      <c r="B4010" t="s">
        <v>805</v>
      </c>
      <c r="C4010" t="s">
        <v>5697</v>
      </c>
      <c r="J4010" t="s">
        <v>1444</v>
      </c>
      <c r="K4010">
        <v>0</v>
      </c>
      <c r="N4010" t="b">
        <v>1</v>
      </c>
      <c r="O4010" t="b">
        <v>0</v>
      </c>
      <c r="P4010" t="b">
        <v>0</v>
      </c>
      <c r="Q4010">
        <v>9</v>
      </c>
      <c r="R4010">
        <v>9</v>
      </c>
      <c r="S4010">
        <v>1</v>
      </c>
      <c r="T4010">
        <v>2</v>
      </c>
      <c r="U4010" t="b">
        <v>1</v>
      </c>
      <c r="V4010" t="s">
        <v>1097</v>
      </c>
      <c r="W4010" t="s">
        <v>5600</v>
      </c>
      <c r="X4010" t="s">
        <v>14696</v>
      </c>
      <c r="Y4010">
        <v>23</v>
      </c>
      <c r="Z4010">
        <v>23</v>
      </c>
      <c r="AA4010">
        <v>5</v>
      </c>
      <c r="AB4010">
        <v>5</v>
      </c>
      <c r="AC4010">
        <v>44</v>
      </c>
    </row>
    <row r="4011" spans="1:29">
      <c r="A4011">
        <v>4535</v>
      </c>
      <c r="B4011" t="s">
        <v>805</v>
      </c>
      <c r="C4011" t="s">
        <v>5698</v>
      </c>
      <c r="J4011" t="s">
        <v>1444</v>
      </c>
      <c r="K4011">
        <v>0</v>
      </c>
      <c r="N4011" t="b">
        <v>1</v>
      </c>
      <c r="O4011" t="b">
        <v>0</v>
      </c>
      <c r="P4011" t="b">
        <v>0</v>
      </c>
      <c r="Q4011">
        <v>9</v>
      </c>
      <c r="R4011">
        <v>9</v>
      </c>
      <c r="S4011">
        <v>1</v>
      </c>
      <c r="T4011">
        <v>2</v>
      </c>
      <c r="U4011" t="b">
        <v>1</v>
      </c>
      <c r="V4011" t="s">
        <v>1097</v>
      </c>
      <c r="W4011" t="s">
        <v>5600</v>
      </c>
      <c r="X4011" t="s">
        <v>14626</v>
      </c>
      <c r="Y4011">
        <v>23</v>
      </c>
      <c r="Z4011">
        <v>23</v>
      </c>
      <c r="AA4011">
        <v>6</v>
      </c>
      <c r="AB4011">
        <v>6</v>
      </c>
      <c r="AC4011">
        <v>44</v>
      </c>
    </row>
    <row r="4012" spans="1:29">
      <c r="A4012">
        <v>4536</v>
      </c>
      <c r="B4012" t="s">
        <v>805</v>
      </c>
      <c r="C4012" t="s">
        <v>5699</v>
      </c>
      <c r="J4012" t="s">
        <v>1444</v>
      </c>
      <c r="K4012">
        <v>0</v>
      </c>
      <c r="N4012" t="b">
        <v>1</v>
      </c>
      <c r="O4012" t="b">
        <v>0</v>
      </c>
      <c r="P4012" t="b">
        <v>0</v>
      </c>
      <c r="Q4012">
        <v>9</v>
      </c>
      <c r="R4012">
        <v>9</v>
      </c>
      <c r="S4012">
        <v>1</v>
      </c>
      <c r="T4012">
        <v>2</v>
      </c>
      <c r="U4012" t="b">
        <v>1</v>
      </c>
      <c r="V4012" t="s">
        <v>1097</v>
      </c>
      <c r="W4012" t="s">
        <v>5600</v>
      </c>
      <c r="X4012" t="s">
        <v>14698</v>
      </c>
      <c r="Y4012">
        <v>24</v>
      </c>
      <c r="Z4012">
        <v>24</v>
      </c>
      <c r="AA4012">
        <v>5</v>
      </c>
      <c r="AB4012">
        <v>5</v>
      </c>
      <c r="AC4012">
        <v>44</v>
      </c>
    </row>
    <row r="4013" spans="1:29">
      <c r="A4013">
        <v>4537</v>
      </c>
      <c r="B4013" t="s">
        <v>805</v>
      </c>
      <c r="C4013" t="s">
        <v>5700</v>
      </c>
      <c r="J4013" t="s">
        <v>1444</v>
      </c>
      <c r="K4013">
        <v>0</v>
      </c>
      <c r="N4013" t="b">
        <v>1</v>
      </c>
      <c r="O4013" t="b">
        <v>0</v>
      </c>
      <c r="P4013" t="b">
        <v>0</v>
      </c>
      <c r="Q4013">
        <v>9</v>
      </c>
      <c r="R4013">
        <v>9</v>
      </c>
      <c r="S4013">
        <v>1</v>
      </c>
      <c r="T4013">
        <v>2</v>
      </c>
      <c r="U4013" t="b">
        <v>1</v>
      </c>
      <c r="V4013" t="s">
        <v>1097</v>
      </c>
      <c r="W4013" t="s">
        <v>5600</v>
      </c>
      <c r="X4013" t="s">
        <v>14627</v>
      </c>
      <c r="Y4013">
        <v>24</v>
      </c>
      <c r="Z4013">
        <v>24</v>
      </c>
      <c r="AA4013">
        <v>6</v>
      </c>
      <c r="AB4013">
        <v>6</v>
      </c>
      <c r="AC4013">
        <v>44</v>
      </c>
    </row>
    <row r="4014" spans="1:29">
      <c r="A4014">
        <v>4538</v>
      </c>
      <c r="B4014" t="s">
        <v>805</v>
      </c>
      <c r="C4014" t="s">
        <v>5701</v>
      </c>
      <c r="J4014" t="s">
        <v>1444</v>
      </c>
      <c r="K4014">
        <v>0</v>
      </c>
      <c r="N4014" t="b">
        <v>1</v>
      </c>
      <c r="O4014" t="b">
        <v>0</v>
      </c>
      <c r="P4014" t="b">
        <v>0</v>
      </c>
      <c r="Q4014">
        <v>9</v>
      </c>
      <c r="R4014">
        <v>9</v>
      </c>
      <c r="S4014">
        <v>1</v>
      </c>
      <c r="T4014">
        <v>2</v>
      </c>
      <c r="U4014" t="b">
        <v>1</v>
      </c>
      <c r="V4014" t="s">
        <v>1097</v>
      </c>
      <c r="W4014" t="s">
        <v>5600</v>
      </c>
      <c r="X4014" t="s">
        <v>14701</v>
      </c>
      <c r="Y4014">
        <v>25</v>
      </c>
      <c r="Z4014">
        <v>25</v>
      </c>
      <c r="AA4014">
        <v>5</v>
      </c>
      <c r="AB4014">
        <v>5</v>
      </c>
      <c r="AC4014">
        <v>44</v>
      </c>
    </row>
    <row r="4015" spans="1:29">
      <c r="A4015">
        <v>4539</v>
      </c>
      <c r="B4015" t="s">
        <v>805</v>
      </c>
      <c r="C4015" t="s">
        <v>5702</v>
      </c>
      <c r="J4015" t="s">
        <v>1444</v>
      </c>
      <c r="K4015">
        <v>0</v>
      </c>
      <c r="N4015" t="b">
        <v>1</v>
      </c>
      <c r="O4015" t="b">
        <v>0</v>
      </c>
      <c r="P4015" t="b">
        <v>0</v>
      </c>
      <c r="Q4015">
        <v>9</v>
      </c>
      <c r="R4015">
        <v>9</v>
      </c>
      <c r="S4015">
        <v>1</v>
      </c>
      <c r="T4015">
        <v>2</v>
      </c>
      <c r="U4015" t="b">
        <v>1</v>
      </c>
      <c r="V4015" t="s">
        <v>1097</v>
      </c>
      <c r="W4015" t="s">
        <v>5600</v>
      </c>
      <c r="X4015" t="s">
        <v>14534</v>
      </c>
      <c r="Y4015">
        <v>25</v>
      </c>
      <c r="Z4015">
        <v>25</v>
      </c>
      <c r="AA4015">
        <v>6</v>
      </c>
      <c r="AB4015">
        <v>6</v>
      </c>
      <c r="AC4015">
        <v>44</v>
      </c>
    </row>
    <row r="4016" spans="1:29">
      <c r="A4016">
        <v>4540</v>
      </c>
      <c r="B4016" t="s">
        <v>805</v>
      </c>
      <c r="C4016" t="s">
        <v>5703</v>
      </c>
      <c r="J4016" t="s">
        <v>1444</v>
      </c>
      <c r="K4016">
        <v>0</v>
      </c>
      <c r="N4016" t="b">
        <v>1</v>
      </c>
      <c r="O4016" t="b">
        <v>0</v>
      </c>
      <c r="P4016" t="b">
        <v>0</v>
      </c>
      <c r="Q4016">
        <v>9</v>
      </c>
      <c r="R4016">
        <v>9</v>
      </c>
      <c r="S4016">
        <v>1</v>
      </c>
      <c r="T4016">
        <v>2</v>
      </c>
      <c r="U4016" t="b">
        <v>1</v>
      </c>
      <c r="V4016" t="s">
        <v>1097</v>
      </c>
      <c r="W4016" t="s">
        <v>5600</v>
      </c>
      <c r="X4016" t="s">
        <v>14703</v>
      </c>
      <c r="Y4016">
        <v>26</v>
      </c>
      <c r="Z4016">
        <v>26</v>
      </c>
      <c r="AA4016">
        <v>5</v>
      </c>
      <c r="AB4016">
        <v>5</v>
      </c>
      <c r="AC4016">
        <v>44</v>
      </c>
    </row>
    <row r="4017" spans="1:29">
      <c r="A4017">
        <v>4541</v>
      </c>
      <c r="B4017" t="s">
        <v>805</v>
      </c>
      <c r="C4017" t="s">
        <v>5704</v>
      </c>
      <c r="J4017" t="s">
        <v>1444</v>
      </c>
      <c r="K4017">
        <v>0</v>
      </c>
      <c r="N4017" t="b">
        <v>1</v>
      </c>
      <c r="O4017" t="b">
        <v>0</v>
      </c>
      <c r="P4017" t="b">
        <v>0</v>
      </c>
      <c r="Q4017">
        <v>9</v>
      </c>
      <c r="R4017">
        <v>9</v>
      </c>
      <c r="S4017">
        <v>1</v>
      </c>
      <c r="T4017">
        <v>2</v>
      </c>
      <c r="U4017" t="b">
        <v>1</v>
      </c>
      <c r="V4017" t="s">
        <v>1097</v>
      </c>
      <c r="W4017" t="s">
        <v>5600</v>
      </c>
      <c r="X4017" t="s">
        <v>14491</v>
      </c>
      <c r="Y4017">
        <v>26</v>
      </c>
      <c r="Z4017">
        <v>26</v>
      </c>
      <c r="AA4017">
        <v>6</v>
      </c>
      <c r="AB4017">
        <v>6</v>
      </c>
      <c r="AC4017">
        <v>44</v>
      </c>
    </row>
    <row r="4018" spans="1:29">
      <c r="A4018">
        <v>4542</v>
      </c>
      <c r="B4018" t="s">
        <v>805</v>
      </c>
      <c r="C4018" t="s">
        <v>5705</v>
      </c>
      <c r="J4018" t="s">
        <v>1444</v>
      </c>
      <c r="K4018">
        <v>0</v>
      </c>
      <c r="N4018" t="b">
        <v>1</v>
      </c>
      <c r="O4018" t="b">
        <v>0</v>
      </c>
      <c r="P4018" t="b">
        <v>0</v>
      </c>
      <c r="Q4018">
        <v>9</v>
      </c>
      <c r="R4018">
        <v>9</v>
      </c>
      <c r="S4018">
        <v>1</v>
      </c>
      <c r="T4018">
        <v>2</v>
      </c>
      <c r="U4018" t="b">
        <v>1</v>
      </c>
      <c r="V4018" t="s">
        <v>1097</v>
      </c>
      <c r="W4018" t="s">
        <v>5600</v>
      </c>
      <c r="X4018" t="s">
        <v>14803</v>
      </c>
      <c r="Y4018">
        <v>27</v>
      </c>
      <c r="Z4018">
        <v>27</v>
      </c>
      <c r="AA4018">
        <v>5</v>
      </c>
      <c r="AB4018">
        <v>5</v>
      </c>
      <c r="AC4018">
        <v>44</v>
      </c>
    </row>
    <row r="4019" spans="1:29">
      <c r="A4019">
        <v>4543</v>
      </c>
      <c r="B4019" t="s">
        <v>805</v>
      </c>
      <c r="C4019" t="s">
        <v>5706</v>
      </c>
      <c r="J4019" t="s">
        <v>1444</v>
      </c>
      <c r="K4019">
        <v>0</v>
      </c>
      <c r="N4019" t="b">
        <v>1</v>
      </c>
      <c r="O4019" t="b">
        <v>0</v>
      </c>
      <c r="P4019" t="b">
        <v>0</v>
      </c>
      <c r="Q4019">
        <v>9</v>
      </c>
      <c r="R4019">
        <v>9</v>
      </c>
      <c r="S4019">
        <v>1</v>
      </c>
      <c r="T4019">
        <v>2</v>
      </c>
      <c r="U4019" t="b">
        <v>1</v>
      </c>
      <c r="V4019" t="s">
        <v>1097</v>
      </c>
      <c r="W4019" t="s">
        <v>5600</v>
      </c>
      <c r="X4019" t="s">
        <v>14628</v>
      </c>
      <c r="Y4019">
        <v>27</v>
      </c>
      <c r="Z4019">
        <v>27</v>
      </c>
      <c r="AA4019">
        <v>6</v>
      </c>
      <c r="AB4019">
        <v>6</v>
      </c>
      <c r="AC4019">
        <v>44</v>
      </c>
    </row>
    <row r="4020" spans="1:29">
      <c r="A4020">
        <v>4544</v>
      </c>
      <c r="B4020" t="s">
        <v>805</v>
      </c>
      <c r="C4020" t="s">
        <v>5707</v>
      </c>
      <c r="J4020" t="s">
        <v>1444</v>
      </c>
      <c r="K4020">
        <v>0</v>
      </c>
      <c r="N4020" t="b">
        <v>1</v>
      </c>
      <c r="O4020" t="b">
        <v>0</v>
      </c>
      <c r="P4020" t="b">
        <v>0</v>
      </c>
      <c r="Q4020">
        <v>9</v>
      </c>
      <c r="R4020">
        <v>9</v>
      </c>
      <c r="S4020">
        <v>1</v>
      </c>
      <c r="T4020">
        <v>2</v>
      </c>
      <c r="U4020" t="b">
        <v>1</v>
      </c>
      <c r="V4020" t="s">
        <v>1097</v>
      </c>
      <c r="W4020" t="s">
        <v>5600</v>
      </c>
      <c r="X4020" t="s">
        <v>14729</v>
      </c>
      <c r="Y4020">
        <v>28</v>
      </c>
      <c r="Z4020">
        <v>28</v>
      </c>
      <c r="AA4020">
        <v>5</v>
      </c>
      <c r="AB4020">
        <v>5</v>
      </c>
      <c r="AC4020">
        <v>44</v>
      </c>
    </row>
    <row r="4021" spans="1:29">
      <c r="A4021">
        <v>4545</v>
      </c>
      <c r="B4021" t="s">
        <v>805</v>
      </c>
      <c r="C4021" t="s">
        <v>5708</v>
      </c>
      <c r="J4021" t="s">
        <v>1444</v>
      </c>
      <c r="K4021">
        <v>0</v>
      </c>
      <c r="N4021" t="b">
        <v>1</v>
      </c>
      <c r="O4021" t="b">
        <v>0</v>
      </c>
      <c r="P4021" t="b">
        <v>0</v>
      </c>
      <c r="Q4021">
        <v>9</v>
      </c>
      <c r="R4021">
        <v>9</v>
      </c>
      <c r="S4021">
        <v>1</v>
      </c>
      <c r="T4021">
        <v>2</v>
      </c>
      <c r="U4021" t="b">
        <v>1</v>
      </c>
      <c r="V4021" t="s">
        <v>1097</v>
      </c>
      <c r="W4021" t="s">
        <v>5600</v>
      </c>
      <c r="X4021" t="s">
        <v>14629</v>
      </c>
      <c r="Y4021">
        <v>28</v>
      </c>
      <c r="Z4021">
        <v>28</v>
      </c>
      <c r="AA4021">
        <v>6</v>
      </c>
      <c r="AB4021">
        <v>6</v>
      </c>
      <c r="AC4021">
        <v>44</v>
      </c>
    </row>
    <row r="4022" spans="1:29">
      <c r="A4022">
        <v>4546</v>
      </c>
      <c r="B4022" t="s">
        <v>805</v>
      </c>
      <c r="C4022" t="s">
        <v>5709</v>
      </c>
      <c r="J4022" t="s">
        <v>1444</v>
      </c>
      <c r="K4022">
        <v>0</v>
      </c>
      <c r="N4022" t="b">
        <v>1</v>
      </c>
      <c r="O4022" t="b">
        <v>0</v>
      </c>
      <c r="P4022" t="b">
        <v>0</v>
      </c>
      <c r="Q4022">
        <v>9</v>
      </c>
      <c r="R4022">
        <v>9</v>
      </c>
      <c r="S4022">
        <v>1</v>
      </c>
      <c r="T4022">
        <v>2</v>
      </c>
      <c r="U4022" t="b">
        <v>1</v>
      </c>
      <c r="V4022" t="s">
        <v>1097</v>
      </c>
      <c r="W4022" t="s">
        <v>5600</v>
      </c>
      <c r="X4022" t="s">
        <v>14805</v>
      </c>
      <c r="Y4022">
        <v>29</v>
      </c>
      <c r="Z4022">
        <v>29</v>
      </c>
      <c r="AA4022">
        <v>5</v>
      </c>
      <c r="AB4022">
        <v>5</v>
      </c>
      <c r="AC4022">
        <v>44</v>
      </c>
    </row>
    <row r="4023" spans="1:29">
      <c r="A4023">
        <v>4547</v>
      </c>
      <c r="B4023" t="s">
        <v>805</v>
      </c>
      <c r="C4023" t="s">
        <v>5710</v>
      </c>
      <c r="J4023" t="s">
        <v>1444</v>
      </c>
      <c r="K4023">
        <v>0</v>
      </c>
      <c r="N4023" t="b">
        <v>1</v>
      </c>
      <c r="O4023" t="b">
        <v>0</v>
      </c>
      <c r="P4023" t="b">
        <v>0</v>
      </c>
      <c r="Q4023">
        <v>9</v>
      </c>
      <c r="R4023">
        <v>9</v>
      </c>
      <c r="S4023">
        <v>1</v>
      </c>
      <c r="T4023">
        <v>2</v>
      </c>
      <c r="U4023" t="b">
        <v>1</v>
      </c>
      <c r="V4023" t="s">
        <v>1097</v>
      </c>
      <c r="W4023" t="s">
        <v>5600</v>
      </c>
      <c r="X4023" t="s">
        <v>14630</v>
      </c>
      <c r="Y4023">
        <v>29</v>
      </c>
      <c r="Z4023">
        <v>29</v>
      </c>
      <c r="AA4023">
        <v>6</v>
      </c>
      <c r="AB4023">
        <v>6</v>
      </c>
      <c r="AC4023">
        <v>44</v>
      </c>
    </row>
    <row r="4024" spans="1:29">
      <c r="A4024">
        <v>4548</v>
      </c>
      <c r="B4024" t="s">
        <v>805</v>
      </c>
      <c r="C4024" t="s">
        <v>5711</v>
      </c>
      <c r="J4024" t="s">
        <v>1444</v>
      </c>
      <c r="K4024">
        <v>0</v>
      </c>
      <c r="N4024" t="b">
        <v>1</v>
      </c>
      <c r="O4024" t="b">
        <v>0</v>
      </c>
      <c r="P4024" t="b">
        <v>0</v>
      </c>
      <c r="Q4024">
        <v>9</v>
      </c>
      <c r="R4024">
        <v>9</v>
      </c>
      <c r="S4024">
        <v>1</v>
      </c>
      <c r="T4024">
        <v>2</v>
      </c>
      <c r="U4024" t="b">
        <v>1</v>
      </c>
      <c r="V4024" t="s">
        <v>1097</v>
      </c>
      <c r="W4024" t="s">
        <v>5600</v>
      </c>
      <c r="X4024" t="s">
        <v>14622</v>
      </c>
      <c r="Y4024">
        <v>30</v>
      </c>
      <c r="Z4024">
        <v>30</v>
      </c>
      <c r="AA4024">
        <v>5</v>
      </c>
      <c r="AB4024">
        <v>5</v>
      </c>
      <c r="AC4024">
        <v>44</v>
      </c>
    </row>
    <row r="4025" spans="1:29">
      <c r="A4025">
        <v>4549</v>
      </c>
      <c r="B4025" t="s">
        <v>805</v>
      </c>
      <c r="C4025" t="s">
        <v>5712</v>
      </c>
      <c r="J4025" t="s">
        <v>1444</v>
      </c>
      <c r="K4025">
        <v>0</v>
      </c>
      <c r="N4025" t="b">
        <v>1</v>
      </c>
      <c r="O4025" t="b">
        <v>0</v>
      </c>
      <c r="P4025" t="b">
        <v>0</v>
      </c>
      <c r="Q4025">
        <v>9</v>
      </c>
      <c r="R4025">
        <v>9</v>
      </c>
      <c r="S4025">
        <v>1</v>
      </c>
      <c r="T4025">
        <v>2</v>
      </c>
      <c r="U4025" t="b">
        <v>1</v>
      </c>
      <c r="V4025" t="s">
        <v>1097</v>
      </c>
      <c r="W4025" t="s">
        <v>5600</v>
      </c>
      <c r="X4025" t="s">
        <v>14631</v>
      </c>
      <c r="Y4025">
        <v>30</v>
      </c>
      <c r="Z4025">
        <v>30</v>
      </c>
      <c r="AA4025">
        <v>6</v>
      </c>
      <c r="AB4025">
        <v>6</v>
      </c>
      <c r="AC4025">
        <v>44</v>
      </c>
    </row>
    <row r="4026" spans="1:29">
      <c r="A4026">
        <v>4550</v>
      </c>
      <c r="B4026" t="s">
        <v>805</v>
      </c>
      <c r="C4026" t="s">
        <v>5713</v>
      </c>
      <c r="J4026" t="s">
        <v>1444</v>
      </c>
      <c r="K4026">
        <v>0</v>
      </c>
      <c r="N4026" t="b">
        <v>1</v>
      </c>
      <c r="O4026" t="b">
        <v>0</v>
      </c>
      <c r="P4026" t="b">
        <v>0</v>
      </c>
      <c r="Q4026">
        <v>9</v>
      </c>
      <c r="R4026">
        <v>9</v>
      </c>
      <c r="S4026">
        <v>1</v>
      </c>
      <c r="T4026">
        <v>2</v>
      </c>
      <c r="U4026" t="b">
        <v>1</v>
      </c>
      <c r="V4026" t="s">
        <v>1097</v>
      </c>
      <c r="W4026" t="s">
        <v>5600</v>
      </c>
      <c r="X4026" t="s">
        <v>14808</v>
      </c>
      <c r="Y4026">
        <v>31</v>
      </c>
      <c r="Z4026">
        <v>31</v>
      </c>
      <c r="AA4026">
        <v>5</v>
      </c>
      <c r="AB4026">
        <v>5</v>
      </c>
      <c r="AC4026">
        <v>44</v>
      </c>
    </row>
    <row r="4027" spans="1:29">
      <c r="A4027">
        <v>4551</v>
      </c>
      <c r="B4027" t="s">
        <v>805</v>
      </c>
      <c r="C4027" t="s">
        <v>5714</v>
      </c>
      <c r="J4027" t="s">
        <v>1444</v>
      </c>
      <c r="K4027">
        <v>0</v>
      </c>
      <c r="N4027" t="b">
        <v>1</v>
      </c>
      <c r="O4027" t="b">
        <v>0</v>
      </c>
      <c r="P4027" t="b">
        <v>0</v>
      </c>
      <c r="Q4027">
        <v>9</v>
      </c>
      <c r="R4027">
        <v>9</v>
      </c>
      <c r="S4027">
        <v>1</v>
      </c>
      <c r="T4027">
        <v>2</v>
      </c>
      <c r="U4027" t="b">
        <v>1</v>
      </c>
      <c r="V4027" t="s">
        <v>1097</v>
      </c>
      <c r="W4027" t="s">
        <v>5600</v>
      </c>
      <c r="X4027" t="s">
        <v>14809</v>
      </c>
      <c r="Y4027">
        <v>31</v>
      </c>
      <c r="Z4027">
        <v>31</v>
      </c>
      <c r="AA4027">
        <v>6</v>
      </c>
      <c r="AB4027">
        <v>6</v>
      </c>
      <c r="AC4027">
        <v>44</v>
      </c>
    </row>
    <row r="4028" spans="1:29">
      <c r="A4028">
        <v>4552</v>
      </c>
      <c r="B4028" t="s">
        <v>805</v>
      </c>
      <c r="C4028" t="s">
        <v>5715</v>
      </c>
      <c r="J4028" t="s">
        <v>1444</v>
      </c>
      <c r="K4028">
        <v>0</v>
      </c>
      <c r="N4028" t="b">
        <v>1</v>
      </c>
      <c r="O4028" t="b">
        <v>0</v>
      </c>
      <c r="P4028" t="b">
        <v>0</v>
      </c>
      <c r="Q4028">
        <v>9</v>
      </c>
      <c r="R4028">
        <v>9</v>
      </c>
      <c r="S4028">
        <v>1</v>
      </c>
      <c r="T4028">
        <v>2</v>
      </c>
      <c r="U4028" t="b">
        <v>1</v>
      </c>
      <c r="V4028" t="s">
        <v>1097</v>
      </c>
      <c r="W4028" t="s">
        <v>5600</v>
      </c>
      <c r="X4028" t="s">
        <v>14831</v>
      </c>
      <c r="Y4028">
        <v>32</v>
      </c>
      <c r="Z4028">
        <v>32</v>
      </c>
      <c r="AA4028">
        <v>5</v>
      </c>
      <c r="AB4028">
        <v>5</v>
      </c>
      <c r="AC4028">
        <v>44</v>
      </c>
    </row>
    <row r="4029" spans="1:29">
      <c r="A4029">
        <v>4553</v>
      </c>
      <c r="B4029" t="s">
        <v>805</v>
      </c>
      <c r="C4029" t="s">
        <v>5716</v>
      </c>
      <c r="J4029" t="s">
        <v>1444</v>
      </c>
      <c r="K4029">
        <v>0</v>
      </c>
      <c r="N4029" t="b">
        <v>1</v>
      </c>
      <c r="O4029" t="b">
        <v>0</v>
      </c>
      <c r="P4029" t="b">
        <v>0</v>
      </c>
      <c r="Q4029">
        <v>9</v>
      </c>
      <c r="R4029">
        <v>9</v>
      </c>
      <c r="S4029">
        <v>1</v>
      </c>
      <c r="T4029">
        <v>2</v>
      </c>
      <c r="U4029" t="b">
        <v>1</v>
      </c>
      <c r="V4029" t="s">
        <v>1097</v>
      </c>
      <c r="W4029" t="s">
        <v>5600</v>
      </c>
      <c r="X4029" t="s">
        <v>14836</v>
      </c>
      <c r="Y4029">
        <v>32</v>
      </c>
      <c r="Z4029">
        <v>32</v>
      </c>
      <c r="AA4029">
        <v>6</v>
      </c>
      <c r="AB4029">
        <v>6</v>
      </c>
      <c r="AC4029">
        <v>44</v>
      </c>
    </row>
    <row r="4030" spans="1:29">
      <c r="A4030">
        <v>4554</v>
      </c>
      <c r="B4030" t="s">
        <v>805</v>
      </c>
      <c r="C4030" t="s">
        <v>5717</v>
      </c>
      <c r="J4030" t="s">
        <v>1444</v>
      </c>
      <c r="K4030">
        <v>0</v>
      </c>
      <c r="N4030" t="b">
        <v>1</v>
      </c>
      <c r="O4030" t="b">
        <v>0</v>
      </c>
      <c r="P4030" t="b">
        <v>0</v>
      </c>
      <c r="Q4030">
        <v>9</v>
      </c>
      <c r="R4030">
        <v>9</v>
      </c>
      <c r="S4030">
        <v>1</v>
      </c>
      <c r="T4030">
        <v>2</v>
      </c>
      <c r="U4030" t="b">
        <v>1</v>
      </c>
      <c r="V4030" t="s">
        <v>1097</v>
      </c>
      <c r="W4030" t="s">
        <v>5600</v>
      </c>
      <c r="X4030" t="s">
        <v>14833</v>
      </c>
      <c r="Y4030">
        <v>33</v>
      </c>
      <c r="Z4030">
        <v>33</v>
      </c>
      <c r="AA4030">
        <v>5</v>
      </c>
      <c r="AB4030">
        <v>5</v>
      </c>
      <c r="AC4030">
        <v>44</v>
      </c>
    </row>
    <row r="4031" spans="1:29">
      <c r="A4031">
        <v>4555</v>
      </c>
      <c r="B4031" t="s">
        <v>805</v>
      </c>
      <c r="C4031" t="s">
        <v>5718</v>
      </c>
      <c r="J4031" t="s">
        <v>1444</v>
      </c>
      <c r="K4031">
        <v>0</v>
      </c>
      <c r="N4031" t="b">
        <v>1</v>
      </c>
      <c r="O4031" t="b">
        <v>0</v>
      </c>
      <c r="P4031" t="b">
        <v>0</v>
      </c>
      <c r="Q4031">
        <v>9</v>
      </c>
      <c r="R4031">
        <v>9</v>
      </c>
      <c r="S4031">
        <v>1</v>
      </c>
      <c r="T4031">
        <v>2</v>
      </c>
      <c r="U4031" t="b">
        <v>1</v>
      </c>
      <c r="V4031" t="s">
        <v>1097</v>
      </c>
      <c r="W4031" t="s">
        <v>5600</v>
      </c>
      <c r="X4031" t="s">
        <v>14610</v>
      </c>
      <c r="Y4031">
        <v>33</v>
      </c>
      <c r="Z4031">
        <v>33</v>
      </c>
      <c r="AA4031">
        <v>6</v>
      </c>
      <c r="AB4031">
        <v>6</v>
      </c>
      <c r="AC4031">
        <v>44</v>
      </c>
    </row>
    <row r="4032" spans="1:29">
      <c r="A4032">
        <v>4556</v>
      </c>
      <c r="B4032" t="s">
        <v>805</v>
      </c>
      <c r="C4032" t="s">
        <v>5719</v>
      </c>
      <c r="J4032" t="s">
        <v>1444</v>
      </c>
      <c r="K4032">
        <v>0</v>
      </c>
      <c r="N4032" t="b">
        <v>1</v>
      </c>
      <c r="O4032" t="b">
        <v>0</v>
      </c>
      <c r="P4032" t="b">
        <v>0</v>
      </c>
      <c r="Q4032">
        <v>9</v>
      </c>
      <c r="R4032">
        <v>9</v>
      </c>
      <c r="S4032">
        <v>1</v>
      </c>
      <c r="T4032">
        <v>2</v>
      </c>
      <c r="U4032" t="b">
        <v>1</v>
      </c>
      <c r="V4032" t="s">
        <v>1097</v>
      </c>
      <c r="W4032" t="s">
        <v>5600</v>
      </c>
      <c r="X4032" t="s">
        <v>14835</v>
      </c>
      <c r="Y4032">
        <v>34</v>
      </c>
      <c r="Z4032">
        <v>34</v>
      </c>
      <c r="AA4032">
        <v>5</v>
      </c>
      <c r="AB4032">
        <v>5</v>
      </c>
      <c r="AC4032">
        <v>44</v>
      </c>
    </row>
    <row r="4033" spans="1:29">
      <c r="A4033">
        <v>4557</v>
      </c>
      <c r="B4033" t="s">
        <v>805</v>
      </c>
      <c r="C4033" t="s">
        <v>5720</v>
      </c>
      <c r="J4033" t="s">
        <v>1444</v>
      </c>
      <c r="K4033">
        <v>0</v>
      </c>
      <c r="N4033" t="b">
        <v>1</v>
      </c>
      <c r="O4033" t="b">
        <v>0</v>
      </c>
      <c r="P4033" t="b">
        <v>0</v>
      </c>
      <c r="Q4033">
        <v>9</v>
      </c>
      <c r="R4033">
        <v>9</v>
      </c>
      <c r="S4033">
        <v>1</v>
      </c>
      <c r="T4033">
        <v>2</v>
      </c>
      <c r="U4033" t="b">
        <v>1</v>
      </c>
      <c r="V4033" t="s">
        <v>1097</v>
      </c>
      <c r="W4033" t="s">
        <v>5600</v>
      </c>
      <c r="X4033" t="s">
        <v>14611</v>
      </c>
      <c r="Y4033">
        <v>34</v>
      </c>
      <c r="Z4033">
        <v>34</v>
      </c>
      <c r="AA4033">
        <v>6</v>
      </c>
      <c r="AB4033">
        <v>6</v>
      </c>
      <c r="AC4033">
        <v>44</v>
      </c>
    </row>
    <row r="4034" spans="1:29">
      <c r="A4034">
        <v>4558</v>
      </c>
      <c r="B4034" t="s">
        <v>805</v>
      </c>
      <c r="C4034" t="s">
        <v>5721</v>
      </c>
      <c r="J4034" t="s">
        <v>1444</v>
      </c>
      <c r="K4034">
        <v>0</v>
      </c>
      <c r="N4034" t="b">
        <v>1</v>
      </c>
      <c r="O4034" t="b">
        <v>0</v>
      </c>
      <c r="P4034" t="b">
        <v>0</v>
      </c>
      <c r="Q4034">
        <v>9</v>
      </c>
      <c r="R4034">
        <v>9</v>
      </c>
      <c r="S4034">
        <v>1</v>
      </c>
      <c r="T4034">
        <v>2</v>
      </c>
      <c r="U4034" t="b">
        <v>1</v>
      </c>
      <c r="V4034" t="s">
        <v>1097</v>
      </c>
      <c r="W4034" t="s">
        <v>5600</v>
      </c>
      <c r="X4034" t="s">
        <v>14811</v>
      </c>
      <c r="Y4034">
        <v>35</v>
      </c>
      <c r="Z4034">
        <v>35</v>
      </c>
      <c r="AA4034">
        <v>5</v>
      </c>
      <c r="AB4034">
        <v>5</v>
      </c>
      <c r="AC4034">
        <v>44</v>
      </c>
    </row>
    <row r="4035" spans="1:29">
      <c r="A4035">
        <v>4559</v>
      </c>
      <c r="B4035" t="s">
        <v>805</v>
      </c>
      <c r="C4035" t="s">
        <v>5722</v>
      </c>
      <c r="J4035" t="s">
        <v>1444</v>
      </c>
      <c r="K4035">
        <v>0</v>
      </c>
      <c r="N4035" t="b">
        <v>1</v>
      </c>
      <c r="O4035" t="b">
        <v>0</v>
      </c>
      <c r="P4035" t="b">
        <v>0</v>
      </c>
      <c r="Q4035">
        <v>9</v>
      </c>
      <c r="R4035">
        <v>9</v>
      </c>
      <c r="S4035">
        <v>1</v>
      </c>
      <c r="T4035">
        <v>2</v>
      </c>
      <c r="U4035" t="b">
        <v>1</v>
      </c>
      <c r="V4035" t="s">
        <v>1097</v>
      </c>
      <c r="W4035" t="s">
        <v>5600</v>
      </c>
      <c r="X4035" t="s">
        <v>14612</v>
      </c>
      <c r="Y4035">
        <v>35</v>
      </c>
      <c r="Z4035">
        <v>35</v>
      </c>
      <c r="AA4035">
        <v>6</v>
      </c>
      <c r="AB4035">
        <v>6</v>
      </c>
      <c r="AC4035">
        <v>44</v>
      </c>
    </row>
    <row r="4036" spans="1:29">
      <c r="A4036">
        <v>4560</v>
      </c>
      <c r="B4036" t="s">
        <v>805</v>
      </c>
      <c r="C4036" t="s">
        <v>5723</v>
      </c>
      <c r="J4036" t="s">
        <v>1444</v>
      </c>
      <c r="K4036">
        <v>0</v>
      </c>
      <c r="N4036" t="b">
        <v>1</v>
      </c>
      <c r="O4036" t="b">
        <v>0</v>
      </c>
      <c r="P4036" t="b">
        <v>0</v>
      </c>
      <c r="Q4036">
        <v>9</v>
      </c>
      <c r="R4036">
        <v>9</v>
      </c>
      <c r="S4036">
        <v>1</v>
      </c>
      <c r="T4036">
        <v>2</v>
      </c>
      <c r="U4036" t="b">
        <v>1</v>
      </c>
      <c r="V4036" t="s">
        <v>1097</v>
      </c>
      <c r="W4036" t="s">
        <v>5600</v>
      </c>
      <c r="X4036" t="s">
        <v>14813</v>
      </c>
      <c r="Y4036">
        <v>36</v>
      </c>
      <c r="Z4036">
        <v>36</v>
      </c>
      <c r="AA4036">
        <v>5</v>
      </c>
      <c r="AB4036">
        <v>5</v>
      </c>
      <c r="AC4036">
        <v>44</v>
      </c>
    </row>
    <row r="4037" spans="1:29">
      <c r="A4037">
        <v>4561</v>
      </c>
      <c r="B4037" t="s">
        <v>805</v>
      </c>
      <c r="C4037" t="s">
        <v>5724</v>
      </c>
      <c r="J4037" t="s">
        <v>1444</v>
      </c>
      <c r="K4037">
        <v>0</v>
      </c>
      <c r="N4037" t="b">
        <v>1</v>
      </c>
      <c r="O4037" t="b">
        <v>0</v>
      </c>
      <c r="P4037" t="b">
        <v>0</v>
      </c>
      <c r="Q4037">
        <v>9</v>
      </c>
      <c r="R4037">
        <v>9</v>
      </c>
      <c r="S4037">
        <v>1</v>
      </c>
      <c r="T4037">
        <v>2</v>
      </c>
      <c r="U4037" t="b">
        <v>1</v>
      </c>
      <c r="V4037" t="s">
        <v>1097</v>
      </c>
      <c r="W4037" t="s">
        <v>5600</v>
      </c>
      <c r="X4037" t="s">
        <v>14613</v>
      </c>
      <c r="Y4037">
        <v>36</v>
      </c>
      <c r="Z4037">
        <v>36</v>
      </c>
      <c r="AA4037">
        <v>6</v>
      </c>
      <c r="AB4037">
        <v>6</v>
      </c>
      <c r="AC4037">
        <v>44</v>
      </c>
    </row>
    <row r="4038" spans="1:29">
      <c r="A4038">
        <v>4562</v>
      </c>
      <c r="B4038" t="s">
        <v>805</v>
      </c>
      <c r="C4038" t="s">
        <v>5725</v>
      </c>
      <c r="J4038" t="s">
        <v>1444</v>
      </c>
      <c r="K4038">
        <v>0</v>
      </c>
      <c r="N4038" t="b">
        <v>1</v>
      </c>
      <c r="O4038" t="b">
        <v>0</v>
      </c>
      <c r="P4038" t="b">
        <v>0</v>
      </c>
      <c r="Q4038">
        <v>9</v>
      </c>
      <c r="R4038">
        <v>9</v>
      </c>
      <c r="S4038">
        <v>1</v>
      </c>
      <c r="T4038">
        <v>2</v>
      </c>
      <c r="U4038" t="b">
        <v>1</v>
      </c>
      <c r="V4038" t="s">
        <v>1097</v>
      </c>
      <c r="W4038" t="s">
        <v>5600</v>
      </c>
      <c r="X4038" t="s">
        <v>15635</v>
      </c>
      <c r="Y4038">
        <v>37</v>
      </c>
      <c r="Z4038">
        <v>37</v>
      </c>
      <c r="AA4038">
        <v>5</v>
      </c>
      <c r="AB4038">
        <v>5</v>
      </c>
      <c r="AC4038">
        <v>44</v>
      </c>
    </row>
    <row r="4039" spans="1:29">
      <c r="A4039">
        <v>4563</v>
      </c>
      <c r="B4039" t="s">
        <v>805</v>
      </c>
      <c r="C4039" t="s">
        <v>5726</v>
      </c>
      <c r="J4039" t="s">
        <v>1444</v>
      </c>
      <c r="K4039">
        <v>0</v>
      </c>
      <c r="N4039" t="b">
        <v>1</v>
      </c>
      <c r="O4039" t="b">
        <v>0</v>
      </c>
      <c r="P4039" t="b">
        <v>0</v>
      </c>
      <c r="Q4039">
        <v>9</v>
      </c>
      <c r="R4039">
        <v>9</v>
      </c>
      <c r="S4039">
        <v>1</v>
      </c>
      <c r="T4039">
        <v>2</v>
      </c>
      <c r="U4039" t="b">
        <v>1</v>
      </c>
      <c r="V4039" t="s">
        <v>1097</v>
      </c>
      <c r="W4039" t="s">
        <v>5600</v>
      </c>
      <c r="X4039" t="s">
        <v>14614</v>
      </c>
      <c r="Y4039">
        <v>37</v>
      </c>
      <c r="Z4039">
        <v>37</v>
      </c>
      <c r="AA4039">
        <v>6</v>
      </c>
      <c r="AB4039">
        <v>6</v>
      </c>
      <c r="AC4039">
        <v>44</v>
      </c>
    </row>
    <row r="4040" spans="1:29">
      <c r="A4040">
        <v>4564</v>
      </c>
      <c r="B4040" t="s">
        <v>805</v>
      </c>
      <c r="C4040" t="s">
        <v>5727</v>
      </c>
      <c r="J4040" t="s">
        <v>1444</v>
      </c>
      <c r="K4040">
        <v>0</v>
      </c>
      <c r="N4040" t="b">
        <v>1</v>
      </c>
      <c r="O4040" t="b">
        <v>0</v>
      </c>
      <c r="P4040" t="b">
        <v>0</v>
      </c>
      <c r="Q4040">
        <v>9</v>
      </c>
      <c r="R4040">
        <v>9</v>
      </c>
      <c r="S4040">
        <v>1</v>
      </c>
      <c r="T4040">
        <v>2</v>
      </c>
      <c r="U4040" t="b">
        <v>1</v>
      </c>
      <c r="V4040" t="s">
        <v>1097</v>
      </c>
      <c r="W4040" t="s">
        <v>5600</v>
      </c>
      <c r="X4040" t="s">
        <v>14732</v>
      </c>
      <c r="Y4040">
        <v>38</v>
      </c>
      <c r="Z4040">
        <v>38</v>
      </c>
      <c r="AA4040">
        <v>5</v>
      </c>
      <c r="AB4040">
        <v>5</v>
      </c>
      <c r="AC4040">
        <v>44</v>
      </c>
    </row>
    <row r="4041" spans="1:29">
      <c r="A4041">
        <v>4565</v>
      </c>
      <c r="B4041" t="s">
        <v>805</v>
      </c>
      <c r="C4041" t="s">
        <v>5728</v>
      </c>
      <c r="J4041" t="s">
        <v>1444</v>
      </c>
      <c r="K4041">
        <v>0</v>
      </c>
      <c r="N4041" t="b">
        <v>1</v>
      </c>
      <c r="O4041" t="b">
        <v>0</v>
      </c>
      <c r="P4041" t="b">
        <v>0</v>
      </c>
      <c r="Q4041">
        <v>9</v>
      </c>
      <c r="R4041">
        <v>9</v>
      </c>
      <c r="S4041">
        <v>1</v>
      </c>
      <c r="T4041">
        <v>2</v>
      </c>
      <c r="U4041" t="b">
        <v>1</v>
      </c>
      <c r="V4041" t="s">
        <v>1097</v>
      </c>
      <c r="W4041" t="s">
        <v>5600</v>
      </c>
      <c r="X4041" t="s">
        <v>14615</v>
      </c>
      <c r="Y4041">
        <v>38</v>
      </c>
      <c r="Z4041">
        <v>38</v>
      </c>
      <c r="AA4041">
        <v>6</v>
      </c>
      <c r="AB4041">
        <v>6</v>
      </c>
      <c r="AC4041">
        <v>44</v>
      </c>
    </row>
    <row r="4042" spans="1:29">
      <c r="A4042">
        <v>4566</v>
      </c>
      <c r="B4042" t="s">
        <v>805</v>
      </c>
      <c r="C4042" t="s">
        <v>5729</v>
      </c>
      <c r="J4042" t="s">
        <v>1444</v>
      </c>
      <c r="K4042">
        <v>0</v>
      </c>
      <c r="N4042" t="b">
        <v>1</v>
      </c>
      <c r="O4042" t="b">
        <v>0</v>
      </c>
      <c r="P4042" t="b">
        <v>0</v>
      </c>
      <c r="Q4042">
        <v>9</v>
      </c>
      <c r="R4042">
        <v>9</v>
      </c>
      <c r="S4042">
        <v>1</v>
      </c>
      <c r="T4042">
        <v>2</v>
      </c>
      <c r="U4042" t="b">
        <v>1</v>
      </c>
      <c r="V4042" t="s">
        <v>1097</v>
      </c>
      <c r="W4042" t="s">
        <v>5600</v>
      </c>
      <c r="X4042" t="s">
        <v>14733</v>
      </c>
      <c r="Y4042">
        <v>39</v>
      </c>
      <c r="Z4042">
        <v>39</v>
      </c>
      <c r="AA4042">
        <v>5</v>
      </c>
      <c r="AB4042">
        <v>5</v>
      </c>
      <c r="AC4042">
        <v>44</v>
      </c>
    </row>
    <row r="4043" spans="1:29">
      <c r="A4043">
        <v>4567</v>
      </c>
      <c r="B4043" t="s">
        <v>805</v>
      </c>
      <c r="C4043" t="s">
        <v>5730</v>
      </c>
      <c r="J4043" t="s">
        <v>1444</v>
      </c>
      <c r="K4043">
        <v>0</v>
      </c>
      <c r="N4043" t="b">
        <v>1</v>
      </c>
      <c r="O4043" t="b">
        <v>0</v>
      </c>
      <c r="P4043" t="b">
        <v>0</v>
      </c>
      <c r="Q4043">
        <v>9</v>
      </c>
      <c r="R4043">
        <v>9</v>
      </c>
      <c r="S4043">
        <v>1</v>
      </c>
      <c r="T4043">
        <v>2</v>
      </c>
      <c r="U4043" t="b">
        <v>1</v>
      </c>
      <c r="V4043" t="s">
        <v>1097</v>
      </c>
      <c r="W4043" t="s">
        <v>5600</v>
      </c>
      <c r="X4043" t="s">
        <v>14616</v>
      </c>
      <c r="Y4043">
        <v>39</v>
      </c>
      <c r="Z4043">
        <v>39</v>
      </c>
      <c r="AA4043">
        <v>6</v>
      </c>
      <c r="AB4043">
        <v>6</v>
      </c>
      <c r="AC4043">
        <v>44</v>
      </c>
    </row>
    <row r="4044" spans="1:29">
      <c r="A4044">
        <v>4568</v>
      </c>
      <c r="B4044" t="s">
        <v>805</v>
      </c>
      <c r="C4044" t="s">
        <v>5731</v>
      </c>
      <c r="J4044" t="s">
        <v>1444</v>
      </c>
      <c r="K4044">
        <v>0</v>
      </c>
      <c r="N4044" t="b">
        <v>1</v>
      </c>
      <c r="O4044" t="b">
        <v>0</v>
      </c>
      <c r="P4044" t="b">
        <v>0</v>
      </c>
      <c r="Q4044">
        <v>9</v>
      </c>
      <c r="R4044">
        <v>9</v>
      </c>
      <c r="S4044">
        <v>1</v>
      </c>
      <c r="T4044">
        <v>2</v>
      </c>
      <c r="U4044" t="b">
        <v>1</v>
      </c>
      <c r="V4044" t="s">
        <v>1097</v>
      </c>
      <c r="W4044" t="s">
        <v>5600</v>
      </c>
      <c r="X4044" t="s">
        <v>14553</v>
      </c>
      <c r="Y4044">
        <v>40</v>
      </c>
      <c r="Z4044">
        <v>40</v>
      </c>
      <c r="AA4044">
        <v>5</v>
      </c>
      <c r="AB4044">
        <v>5</v>
      </c>
      <c r="AC4044">
        <v>44</v>
      </c>
    </row>
    <row r="4045" spans="1:29">
      <c r="A4045">
        <v>4569</v>
      </c>
      <c r="B4045" t="s">
        <v>805</v>
      </c>
      <c r="C4045" t="s">
        <v>5732</v>
      </c>
      <c r="J4045" t="s">
        <v>1444</v>
      </c>
      <c r="K4045">
        <v>0</v>
      </c>
      <c r="N4045" t="b">
        <v>1</v>
      </c>
      <c r="O4045" t="b">
        <v>0</v>
      </c>
      <c r="P4045" t="b">
        <v>0</v>
      </c>
      <c r="Q4045">
        <v>9</v>
      </c>
      <c r="R4045">
        <v>9</v>
      </c>
      <c r="S4045">
        <v>1</v>
      </c>
      <c r="T4045">
        <v>2</v>
      </c>
      <c r="U4045" t="b">
        <v>1</v>
      </c>
      <c r="V4045" t="s">
        <v>1097</v>
      </c>
      <c r="W4045" t="s">
        <v>5600</v>
      </c>
      <c r="X4045" t="s">
        <v>14734</v>
      </c>
      <c r="Y4045">
        <v>40</v>
      </c>
      <c r="Z4045">
        <v>40</v>
      </c>
      <c r="AA4045">
        <v>6</v>
      </c>
      <c r="AB4045">
        <v>6</v>
      </c>
      <c r="AC4045">
        <v>44</v>
      </c>
    </row>
    <row r="4046" spans="1:29">
      <c r="A4046">
        <v>4570</v>
      </c>
      <c r="B4046" t="s">
        <v>805</v>
      </c>
      <c r="C4046" t="s">
        <v>5733</v>
      </c>
      <c r="J4046" t="s">
        <v>1444</v>
      </c>
      <c r="K4046">
        <v>0</v>
      </c>
      <c r="N4046" t="b">
        <v>1</v>
      </c>
      <c r="O4046" t="b">
        <v>0</v>
      </c>
      <c r="P4046" t="b">
        <v>0</v>
      </c>
      <c r="Q4046">
        <v>9</v>
      </c>
      <c r="R4046">
        <v>9</v>
      </c>
      <c r="S4046">
        <v>1</v>
      </c>
      <c r="T4046">
        <v>2</v>
      </c>
      <c r="U4046" t="b">
        <v>1</v>
      </c>
      <c r="V4046" t="s">
        <v>1097</v>
      </c>
      <c r="W4046" t="s">
        <v>5600</v>
      </c>
      <c r="X4046" t="s">
        <v>14554</v>
      </c>
      <c r="Y4046">
        <v>41</v>
      </c>
      <c r="Z4046">
        <v>41</v>
      </c>
      <c r="AA4046">
        <v>5</v>
      </c>
      <c r="AB4046">
        <v>5</v>
      </c>
      <c r="AC4046">
        <v>44</v>
      </c>
    </row>
    <row r="4047" spans="1:29">
      <c r="A4047">
        <v>4571</v>
      </c>
      <c r="B4047" t="s">
        <v>805</v>
      </c>
      <c r="C4047" t="s">
        <v>5734</v>
      </c>
      <c r="J4047" t="s">
        <v>1444</v>
      </c>
      <c r="K4047">
        <v>0</v>
      </c>
      <c r="N4047" t="b">
        <v>1</v>
      </c>
      <c r="O4047" t="b">
        <v>0</v>
      </c>
      <c r="P4047" t="b">
        <v>0</v>
      </c>
      <c r="Q4047">
        <v>9</v>
      </c>
      <c r="R4047">
        <v>9</v>
      </c>
      <c r="S4047">
        <v>1</v>
      </c>
      <c r="T4047">
        <v>2</v>
      </c>
      <c r="U4047" t="b">
        <v>1</v>
      </c>
      <c r="V4047" t="s">
        <v>1097</v>
      </c>
      <c r="W4047" t="s">
        <v>5600</v>
      </c>
      <c r="X4047" t="s">
        <v>14735</v>
      </c>
      <c r="Y4047">
        <v>41</v>
      </c>
      <c r="Z4047">
        <v>41</v>
      </c>
      <c r="AA4047">
        <v>6</v>
      </c>
      <c r="AB4047">
        <v>6</v>
      </c>
      <c r="AC4047">
        <v>44</v>
      </c>
    </row>
    <row r="4048" spans="1:29">
      <c r="A4048">
        <v>4572</v>
      </c>
      <c r="B4048" t="s">
        <v>805</v>
      </c>
      <c r="C4048" t="s">
        <v>5735</v>
      </c>
      <c r="J4048" t="s">
        <v>1444</v>
      </c>
      <c r="K4048">
        <v>0</v>
      </c>
      <c r="N4048" t="b">
        <v>1</v>
      </c>
      <c r="O4048" t="b">
        <v>0</v>
      </c>
      <c r="P4048" t="b">
        <v>0</v>
      </c>
      <c r="Q4048">
        <v>9</v>
      </c>
      <c r="R4048">
        <v>9</v>
      </c>
      <c r="S4048">
        <v>1</v>
      </c>
      <c r="T4048">
        <v>2</v>
      </c>
      <c r="U4048" t="b">
        <v>1</v>
      </c>
      <c r="V4048" t="s">
        <v>1097</v>
      </c>
      <c r="W4048" t="s">
        <v>5600</v>
      </c>
      <c r="X4048" t="s">
        <v>14555</v>
      </c>
      <c r="Y4048">
        <v>42</v>
      </c>
      <c r="Z4048">
        <v>42</v>
      </c>
      <c r="AA4048">
        <v>5</v>
      </c>
      <c r="AB4048">
        <v>5</v>
      </c>
      <c r="AC4048">
        <v>44</v>
      </c>
    </row>
    <row r="4049" spans="1:29">
      <c r="A4049">
        <v>4573</v>
      </c>
      <c r="B4049" t="s">
        <v>805</v>
      </c>
      <c r="C4049" t="s">
        <v>5736</v>
      </c>
      <c r="J4049" t="s">
        <v>1444</v>
      </c>
      <c r="K4049">
        <v>0</v>
      </c>
      <c r="N4049" t="b">
        <v>1</v>
      </c>
      <c r="O4049" t="b">
        <v>0</v>
      </c>
      <c r="P4049" t="b">
        <v>0</v>
      </c>
      <c r="Q4049">
        <v>9</v>
      </c>
      <c r="R4049">
        <v>9</v>
      </c>
      <c r="S4049">
        <v>1</v>
      </c>
      <c r="T4049">
        <v>2</v>
      </c>
      <c r="U4049" t="b">
        <v>1</v>
      </c>
      <c r="V4049" t="s">
        <v>1097</v>
      </c>
      <c r="W4049" t="s">
        <v>5600</v>
      </c>
      <c r="X4049" t="s">
        <v>14736</v>
      </c>
      <c r="Y4049">
        <v>42</v>
      </c>
      <c r="Z4049">
        <v>42</v>
      </c>
      <c r="AA4049">
        <v>6</v>
      </c>
      <c r="AB4049">
        <v>6</v>
      </c>
      <c r="AC4049">
        <v>44</v>
      </c>
    </row>
    <row r="4050" spans="1:29">
      <c r="A4050">
        <v>4574</v>
      </c>
      <c r="B4050" t="s">
        <v>805</v>
      </c>
      <c r="C4050" t="s">
        <v>5737</v>
      </c>
      <c r="J4050" t="s">
        <v>1444</v>
      </c>
      <c r="K4050">
        <v>0</v>
      </c>
      <c r="N4050" t="b">
        <v>1</v>
      </c>
      <c r="O4050" t="b">
        <v>0</v>
      </c>
      <c r="P4050" t="b">
        <v>0</v>
      </c>
      <c r="Q4050">
        <v>9</v>
      </c>
      <c r="R4050">
        <v>9</v>
      </c>
      <c r="S4050">
        <v>1</v>
      </c>
      <c r="T4050">
        <v>2</v>
      </c>
      <c r="U4050" t="b">
        <v>1</v>
      </c>
      <c r="V4050" t="s">
        <v>1097</v>
      </c>
      <c r="W4050" t="s">
        <v>5600</v>
      </c>
      <c r="X4050" t="s">
        <v>14556</v>
      </c>
      <c r="Y4050">
        <v>43</v>
      </c>
      <c r="Z4050">
        <v>43</v>
      </c>
      <c r="AA4050">
        <v>5</v>
      </c>
      <c r="AB4050">
        <v>5</v>
      </c>
      <c r="AC4050">
        <v>44</v>
      </c>
    </row>
    <row r="4051" spans="1:29">
      <c r="A4051">
        <v>4575</v>
      </c>
      <c r="B4051" t="s">
        <v>805</v>
      </c>
      <c r="C4051" t="s">
        <v>5738</v>
      </c>
      <c r="J4051" t="s">
        <v>1444</v>
      </c>
      <c r="K4051">
        <v>0</v>
      </c>
      <c r="N4051" t="b">
        <v>1</v>
      </c>
      <c r="O4051" t="b">
        <v>0</v>
      </c>
      <c r="P4051" t="b">
        <v>0</v>
      </c>
      <c r="Q4051">
        <v>9</v>
      </c>
      <c r="R4051">
        <v>9</v>
      </c>
      <c r="S4051">
        <v>1</v>
      </c>
      <c r="T4051">
        <v>2</v>
      </c>
      <c r="U4051" t="b">
        <v>1</v>
      </c>
      <c r="V4051" t="s">
        <v>1097</v>
      </c>
      <c r="W4051" t="s">
        <v>5600</v>
      </c>
      <c r="X4051" t="s">
        <v>14737</v>
      </c>
      <c r="Y4051">
        <v>43</v>
      </c>
      <c r="Z4051">
        <v>43</v>
      </c>
      <c r="AA4051">
        <v>6</v>
      </c>
      <c r="AB4051">
        <v>6</v>
      </c>
      <c r="AC4051">
        <v>44</v>
      </c>
    </row>
    <row r="4052" spans="1:29">
      <c r="A4052">
        <v>4576</v>
      </c>
      <c r="B4052" t="s">
        <v>805</v>
      </c>
      <c r="C4052" t="s">
        <v>5739</v>
      </c>
      <c r="J4052" t="s">
        <v>1444</v>
      </c>
      <c r="K4052">
        <v>0</v>
      </c>
      <c r="N4052" t="b">
        <v>1</v>
      </c>
      <c r="O4052" t="b">
        <v>0</v>
      </c>
      <c r="P4052" t="b">
        <v>0</v>
      </c>
      <c r="Q4052">
        <v>9</v>
      </c>
      <c r="R4052">
        <v>9</v>
      </c>
      <c r="S4052">
        <v>1</v>
      </c>
      <c r="T4052">
        <v>2</v>
      </c>
      <c r="U4052" t="b">
        <v>1</v>
      </c>
      <c r="V4052" t="s">
        <v>1097</v>
      </c>
      <c r="W4052" t="s">
        <v>5600</v>
      </c>
      <c r="X4052" t="s">
        <v>14557</v>
      </c>
      <c r="Y4052">
        <v>44</v>
      </c>
      <c r="Z4052">
        <v>44</v>
      </c>
      <c r="AA4052">
        <v>5</v>
      </c>
      <c r="AB4052">
        <v>5</v>
      </c>
      <c r="AC4052">
        <v>44</v>
      </c>
    </row>
    <row r="4053" spans="1:29">
      <c r="A4053">
        <v>4577</v>
      </c>
      <c r="B4053" t="s">
        <v>805</v>
      </c>
      <c r="C4053" t="s">
        <v>5740</v>
      </c>
      <c r="J4053" t="s">
        <v>1444</v>
      </c>
      <c r="K4053">
        <v>0</v>
      </c>
      <c r="N4053" t="b">
        <v>1</v>
      </c>
      <c r="O4053" t="b">
        <v>0</v>
      </c>
      <c r="P4053" t="b">
        <v>0</v>
      </c>
      <c r="Q4053">
        <v>9</v>
      </c>
      <c r="R4053">
        <v>9</v>
      </c>
      <c r="S4053">
        <v>1</v>
      </c>
      <c r="T4053">
        <v>2</v>
      </c>
      <c r="U4053" t="b">
        <v>1</v>
      </c>
      <c r="V4053" t="s">
        <v>1097</v>
      </c>
      <c r="W4053" t="s">
        <v>5600</v>
      </c>
      <c r="X4053" t="s">
        <v>14738</v>
      </c>
      <c r="Y4053">
        <v>44</v>
      </c>
      <c r="Z4053">
        <v>44</v>
      </c>
      <c r="AA4053">
        <v>6</v>
      </c>
      <c r="AB4053">
        <v>6</v>
      </c>
      <c r="AC4053">
        <v>44</v>
      </c>
    </row>
    <row r="4054" spans="1:29">
      <c r="A4054">
        <v>4578</v>
      </c>
      <c r="B4054" t="s">
        <v>805</v>
      </c>
      <c r="C4054" t="s">
        <v>5741</v>
      </c>
      <c r="J4054" t="s">
        <v>1444</v>
      </c>
      <c r="K4054">
        <v>0</v>
      </c>
      <c r="N4054" t="b">
        <v>1</v>
      </c>
      <c r="O4054" t="b">
        <v>0</v>
      </c>
      <c r="P4054" t="b">
        <v>0</v>
      </c>
      <c r="Q4054">
        <v>9</v>
      </c>
      <c r="R4054">
        <v>9</v>
      </c>
      <c r="S4054">
        <v>1</v>
      </c>
      <c r="T4054">
        <v>2</v>
      </c>
      <c r="U4054" t="b">
        <v>1</v>
      </c>
      <c r="V4054" t="s">
        <v>1097</v>
      </c>
      <c r="W4054" t="s">
        <v>5600</v>
      </c>
      <c r="X4054" t="s">
        <v>14558</v>
      </c>
      <c r="Y4054">
        <v>45</v>
      </c>
      <c r="Z4054">
        <v>45</v>
      </c>
      <c r="AA4054">
        <v>5</v>
      </c>
      <c r="AB4054">
        <v>5</v>
      </c>
      <c r="AC4054">
        <v>44</v>
      </c>
    </row>
    <row r="4055" spans="1:29">
      <c r="A4055">
        <v>4579</v>
      </c>
      <c r="B4055" t="s">
        <v>805</v>
      </c>
      <c r="C4055" t="s">
        <v>5742</v>
      </c>
      <c r="J4055" t="s">
        <v>1444</v>
      </c>
      <c r="K4055">
        <v>0</v>
      </c>
      <c r="N4055" t="b">
        <v>1</v>
      </c>
      <c r="O4055" t="b">
        <v>0</v>
      </c>
      <c r="P4055" t="b">
        <v>0</v>
      </c>
      <c r="Q4055">
        <v>9</v>
      </c>
      <c r="R4055">
        <v>9</v>
      </c>
      <c r="S4055">
        <v>1</v>
      </c>
      <c r="T4055">
        <v>2</v>
      </c>
      <c r="U4055" t="b">
        <v>1</v>
      </c>
      <c r="V4055" t="s">
        <v>1097</v>
      </c>
      <c r="W4055" t="s">
        <v>5600</v>
      </c>
      <c r="X4055" t="s">
        <v>14739</v>
      </c>
      <c r="Y4055">
        <v>45</v>
      </c>
      <c r="Z4055">
        <v>45</v>
      </c>
      <c r="AA4055">
        <v>6</v>
      </c>
      <c r="AB4055">
        <v>6</v>
      </c>
      <c r="AC4055">
        <v>44</v>
      </c>
    </row>
    <row r="4056" spans="1:29">
      <c r="A4056">
        <v>4580</v>
      </c>
      <c r="B4056" t="s">
        <v>805</v>
      </c>
      <c r="C4056" t="s">
        <v>5743</v>
      </c>
      <c r="J4056" t="s">
        <v>1444</v>
      </c>
      <c r="K4056">
        <v>0</v>
      </c>
      <c r="N4056" t="b">
        <v>1</v>
      </c>
      <c r="O4056" t="b">
        <v>0</v>
      </c>
      <c r="P4056" t="b">
        <v>0</v>
      </c>
      <c r="Q4056">
        <v>9</v>
      </c>
      <c r="R4056">
        <v>9</v>
      </c>
      <c r="S4056">
        <v>1</v>
      </c>
      <c r="T4056">
        <v>2</v>
      </c>
      <c r="U4056" t="b">
        <v>1</v>
      </c>
      <c r="V4056" t="s">
        <v>1097</v>
      </c>
      <c r="W4056" t="s">
        <v>5600</v>
      </c>
      <c r="X4056" t="s">
        <v>14740</v>
      </c>
      <c r="Y4056">
        <v>46</v>
      </c>
      <c r="Z4056">
        <v>46</v>
      </c>
      <c r="AA4056">
        <v>5</v>
      </c>
      <c r="AB4056">
        <v>5</v>
      </c>
      <c r="AC4056">
        <v>44</v>
      </c>
    </row>
    <row r="4057" spans="1:29">
      <c r="A4057">
        <v>4581</v>
      </c>
      <c r="B4057" t="s">
        <v>805</v>
      </c>
      <c r="C4057" t="s">
        <v>5744</v>
      </c>
      <c r="J4057" t="s">
        <v>1444</v>
      </c>
      <c r="K4057">
        <v>0</v>
      </c>
      <c r="N4057" t="b">
        <v>1</v>
      </c>
      <c r="O4057" t="b">
        <v>0</v>
      </c>
      <c r="P4057" t="b">
        <v>0</v>
      </c>
      <c r="Q4057">
        <v>9</v>
      </c>
      <c r="R4057">
        <v>9</v>
      </c>
      <c r="S4057">
        <v>1</v>
      </c>
      <c r="T4057">
        <v>2</v>
      </c>
      <c r="U4057" t="b">
        <v>1</v>
      </c>
      <c r="V4057" t="s">
        <v>1097</v>
      </c>
      <c r="W4057" t="s">
        <v>5600</v>
      </c>
      <c r="X4057" t="s">
        <v>14741</v>
      </c>
      <c r="Y4057">
        <v>46</v>
      </c>
      <c r="Z4057">
        <v>46</v>
      </c>
      <c r="AA4057">
        <v>6</v>
      </c>
      <c r="AB4057">
        <v>6</v>
      </c>
      <c r="AC4057">
        <v>44</v>
      </c>
    </row>
    <row r="4058" spans="1:29">
      <c r="A4058">
        <v>4582</v>
      </c>
      <c r="B4058" t="s">
        <v>805</v>
      </c>
      <c r="C4058" t="s">
        <v>5745</v>
      </c>
      <c r="J4058" t="s">
        <v>1444</v>
      </c>
      <c r="K4058">
        <v>0</v>
      </c>
      <c r="N4058" t="b">
        <v>1</v>
      </c>
      <c r="O4058" t="b">
        <v>0</v>
      </c>
      <c r="P4058" t="b">
        <v>0</v>
      </c>
      <c r="Q4058">
        <v>9</v>
      </c>
      <c r="R4058">
        <v>9</v>
      </c>
      <c r="S4058">
        <v>1</v>
      </c>
      <c r="T4058">
        <v>2</v>
      </c>
      <c r="U4058" t="b">
        <v>1</v>
      </c>
      <c r="V4058" t="s">
        <v>1097</v>
      </c>
      <c r="W4058" t="s">
        <v>5600</v>
      </c>
      <c r="X4058" t="s">
        <v>14742</v>
      </c>
      <c r="Y4058">
        <v>47</v>
      </c>
      <c r="Z4058">
        <v>47</v>
      </c>
      <c r="AA4058">
        <v>5</v>
      </c>
      <c r="AB4058">
        <v>5</v>
      </c>
      <c r="AC4058">
        <v>44</v>
      </c>
    </row>
    <row r="4059" spans="1:29">
      <c r="A4059">
        <v>4583</v>
      </c>
      <c r="B4059" t="s">
        <v>805</v>
      </c>
      <c r="C4059" t="s">
        <v>5746</v>
      </c>
      <c r="J4059" t="s">
        <v>1444</v>
      </c>
      <c r="K4059">
        <v>0</v>
      </c>
      <c r="N4059" t="b">
        <v>1</v>
      </c>
      <c r="O4059" t="b">
        <v>0</v>
      </c>
      <c r="P4059" t="b">
        <v>0</v>
      </c>
      <c r="Q4059">
        <v>9</v>
      </c>
      <c r="R4059">
        <v>9</v>
      </c>
      <c r="S4059">
        <v>1</v>
      </c>
      <c r="T4059">
        <v>2</v>
      </c>
      <c r="U4059" t="b">
        <v>1</v>
      </c>
      <c r="V4059" t="s">
        <v>1097</v>
      </c>
      <c r="W4059" t="s">
        <v>5600</v>
      </c>
      <c r="X4059" t="s">
        <v>14562</v>
      </c>
      <c r="Y4059">
        <v>47</v>
      </c>
      <c r="Z4059">
        <v>47</v>
      </c>
      <c r="AA4059">
        <v>6</v>
      </c>
      <c r="AB4059">
        <v>6</v>
      </c>
      <c r="AC4059">
        <v>44</v>
      </c>
    </row>
    <row r="4060" spans="1:29">
      <c r="A4060">
        <v>4584</v>
      </c>
      <c r="B4060" t="s">
        <v>805</v>
      </c>
      <c r="C4060" t="s">
        <v>5747</v>
      </c>
      <c r="J4060" t="s">
        <v>1444</v>
      </c>
      <c r="K4060">
        <v>0</v>
      </c>
      <c r="N4060" t="b">
        <v>1</v>
      </c>
      <c r="O4060" t="b">
        <v>0</v>
      </c>
      <c r="P4060" t="b">
        <v>0</v>
      </c>
      <c r="Q4060">
        <v>9</v>
      </c>
      <c r="R4060">
        <v>9</v>
      </c>
      <c r="S4060">
        <v>1</v>
      </c>
      <c r="T4060">
        <v>2</v>
      </c>
      <c r="U4060" t="b">
        <v>1</v>
      </c>
      <c r="V4060" t="s">
        <v>1097</v>
      </c>
      <c r="W4060" t="s">
        <v>5600</v>
      </c>
      <c r="X4060" t="s">
        <v>14743</v>
      </c>
      <c r="Y4060">
        <v>48</v>
      </c>
      <c r="Z4060">
        <v>48</v>
      </c>
      <c r="AA4060">
        <v>5</v>
      </c>
      <c r="AB4060">
        <v>5</v>
      </c>
      <c r="AC4060">
        <v>44</v>
      </c>
    </row>
    <row r="4061" spans="1:29">
      <c r="A4061">
        <v>4585</v>
      </c>
      <c r="B4061" t="s">
        <v>805</v>
      </c>
      <c r="C4061" t="s">
        <v>5748</v>
      </c>
      <c r="J4061" t="s">
        <v>1444</v>
      </c>
      <c r="K4061">
        <v>0</v>
      </c>
      <c r="N4061" t="b">
        <v>1</v>
      </c>
      <c r="O4061" t="b">
        <v>0</v>
      </c>
      <c r="P4061" t="b">
        <v>0</v>
      </c>
      <c r="Q4061">
        <v>9</v>
      </c>
      <c r="R4061">
        <v>9</v>
      </c>
      <c r="S4061">
        <v>1</v>
      </c>
      <c r="T4061">
        <v>2</v>
      </c>
      <c r="U4061" t="b">
        <v>1</v>
      </c>
      <c r="V4061" t="s">
        <v>1097</v>
      </c>
      <c r="W4061" t="s">
        <v>5600</v>
      </c>
      <c r="X4061" t="s">
        <v>14475</v>
      </c>
      <c r="Y4061">
        <v>48</v>
      </c>
      <c r="Z4061">
        <v>48</v>
      </c>
      <c r="AA4061">
        <v>6</v>
      </c>
      <c r="AB4061">
        <v>6</v>
      </c>
      <c r="AC4061">
        <v>44</v>
      </c>
    </row>
    <row r="4062" spans="1:29">
      <c r="A4062">
        <v>4586</v>
      </c>
      <c r="B4062" t="s">
        <v>805</v>
      </c>
      <c r="C4062" t="s">
        <v>5749</v>
      </c>
      <c r="J4062" t="s">
        <v>1444</v>
      </c>
      <c r="K4062">
        <v>0</v>
      </c>
      <c r="N4062" t="b">
        <v>1</v>
      </c>
      <c r="O4062" t="b">
        <v>0</v>
      </c>
      <c r="P4062" t="b">
        <v>0</v>
      </c>
      <c r="Q4062">
        <v>9</v>
      </c>
      <c r="R4062">
        <v>9</v>
      </c>
      <c r="S4062">
        <v>1</v>
      </c>
      <c r="T4062">
        <v>2</v>
      </c>
      <c r="U4062" t="b">
        <v>1</v>
      </c>
      <c r="V4062" t="s">
        <v>1097</v>
      </c>
      <c r="W4062" t="s">
        <v>5600</v>
      </c>
      <c r="X4062" t="s">
        <v>14744</v>
      </c>
      <c r="Y4062">
        <v>49</v>
      </c>
      <c r="Z4062">
        <v>49</v>
      </c>
      <c r="AA4062">
        <v>5</v>
      </c>
      <c r="AB4062">
        <v>5</v>
      </c>
      <c r="AC4062">
        <v>44</v>
      </c>
    </row>
    <row r="4063" spans="1:29">
      <c r="A4063">
        <v>4587</v>
      </c>
      <c r="B4063" t="s">
        <v>805</v>
      </c>
      <c r="C4063" t="s">
        <v>5750</v>
      </c>
      <c r="J4063" t="s">
        <v>1444</v>
      </c>
      <c r="K4063">
        <v>0</v>
      </c>
      <c r="N4063" t="b">
        <v>1</v>
      </c>
      <c r="O4063" t="b">
        <v>0</v>
      </c>
      <c r="P4063" t="b">
        <v>0</v>
      </c>
      <c r="Q4063">
        <v>9</v>
      </c>
      <c r="R4063">
        <v>9</v>
      </c>
      <c r="S4063">
        <v>1</v>
      </c>
      <c r="T4063">
        <v>2</v>
      </c>
      <c r="U4063" t="b">
        <v>1</v>
      </c>
      <c r="V4063" t="s">
        <v>1097</v>
      </c>
      <c r="W4063" t="s">
        <v>5600</v>
      </c>
      <c r="X4063" t="s">
        <v>14478</v>
      </c>
      <c r="Y4063">
        <v>49</v>
      </c>
      <c r="Z4063">
        <v>49</v>
      </c>
      <c r="AA4063">
        <v>6</v>
      </c>
      <c r="AB4063">
        <v>6</v>
      </c>
      <c r="AC4063">
        <v>44</v>
      </c>
    </row>
    <row r="4064" spans="1:29">
      <c r="A4064">
        <v>4588</v>
      </c>
      <c r="B4064" t="s">
        <v>805</v>
      </c>
      <c r="C4064" t="s">
        <v>5751</v>
      </c>
      <c r="J4064" t="s">
        <v>1444</v>
      </c>
      <c r="K4064">
        <v>0</v>
      </c>
      <c r="N4064" t="b">
        <v>1</v>
      </c>
      <c r="O4064" t="b">
        <v>0</v>
      </c>
      <c r="P4064" t="b">
        <v>0</v>
      </c>
      <c r="Q4064">
        <v>9</v>
      </c>
      <c r="R4064">
        <v>9</v>
      </c>
      <c r="S4064">
        <v>1</v>
      </c>
      <c r="T4064">
        <v>2</v>
      </c>
      <c r="U4064" t="b">
        <v>1</v>
      </c>
      <c r="V4064" t="s">
        <v>1097</v>
      </c>
      <c r="W4064" t="s">
        <v>5600</v>
      </c>
      <c r="X4064" t="s">
        <v>14745</v>
      </c>
      <c r="Y4064">
        <v>50</v>
      </c>
      <c r="Z4064">
        <v>50</v>
      </c>
      <c r="AA4064">
        <v>5</v>
      </c>
      <c r="AB4064">
        <v>5</v>
      </c>
      <c r="AC4064">
        <v>44</v>
      </c>
    </row>
    <row r="4065" spans="1:29">
      <c r="A4065">
        <v>4589</v>
      </c>
      <c r="B4065" t="s">
        <v>805</v>
      </c>
      <c r="C4065" t="s">
        <v>5752</v>
      </c>
      <c r="J4065" t="s">
        <v>1444</v>
      </c>
      <c r="K4065">
        <v>0</v>
      </c>
      <c r="N4065" t="b">
        <v>1</v>
      </c>
      <c r="O4065" t="b">
        <v>0</v>
      </c>
      <c r="P4065" t="b">
        <v>0</v>
      </c>
      <c r="Q4065">
        <v>9</v>
      </c>
      <c r="R4065">
        <v>9</v>
      </c>
      <c r="S4065">
        <v>1</v>
      </c>
      <c r="T4065">
        <v>2</v>
      </c>
      <c r="U4065" t="b">
        <v>1</v>
      </c>
      <c r="V4065" t="s">
        <v>1097</v>
      </c>
      <c r="W4065" t="s">
        <v>5600</v>
      </c>
      <c r="X4065" t="s">
        <v>14481</v>
      </c>
      <c r="Y4065">
        <v>50</v>
      </c>
      <c r="Z4065">
        <v>50</v>
      </c>
      <c r="AA4065">
        <v>6</v>
      </c>
      <c r="AB4065">
        <v>6</v>
      </c>
      <c r="AC4065">
        <v>44</v>
      </c>
    </row>
    <row r="4066" spans="1:29">
      <c r="A4066">
        <v>4590</v>
      </c>
      <c r="B4066" t="s">
        <v>805</v>
      </c>
      <c r="C4066" t="s">
        <v>5753</v>
      </c>
      <c r="J4066" t="s">
        <v>1444</v>
      </c>
      <c r="K4066">
        <v>0</v>
      </c>
      <c r="N4066" t="b">
        <v>1</v>
      </c>
      <c r="O4066" t="b">
        <v>0</v>
      </c>
      <c r="P4066" t="b">
        <v>0</v>
      </c>
      <c r="Q4066">
        <v>9</v>
      </c>
      <c r="R4066">
        <v>9</v>
      </c>
      <c r="S4066">
        <v>1</v>
      </c>
      <c r="T4066">
        <v>2</v>
      </c>
      <c r="U4066" t="b">
        <v>1</v>
      </c>
      <c r="V4066" t="s">
        <v>1097</v>
      </c>
      <c r="W4066" t="s">
        <v>5600</v>
      </c>
      <c r="X4066" t="s">
        <v>14746</v>
      </c>
      <c r="Y4066">
        <v>51</v>
      </c>
      <c r="Z4066">
        <v>51</v>
      </c>
      <c r="AA4066">
        <v>5</v>
      </c>
      <c r="AB4066">
        <v>5</v>
      </c>
      <c r="AC4066">
        <v>44</v>
      </c>
    </row>
    <row r="4067" spans="1:29">
      <c r="A4067">
        <v>4591</v>
      </c>
      <c r="B4067" t="s">
        <v>805</v>
      </c>
      <c r="C4067" t="s">
        <v>5754</v>
      </c>
      <c r="J4067" t="s">
        <v>1444</v>
      </c>
      <c r="K4067">
        <v>0</v>
      </c>
      <c r="N4067" t="b">
        <v>1</v>
      </c>
      <c r="O4067" t="b">
        <v>0</v>
      </c>
      <c r="P4067" t="b">
        <v>0</v>
      </c>
      <c r="Q4067">
        <v>9</v>
      </c>
      <c r="R4067">
        <v>9</v>
      </c>
      <c r="S4067">
        <v>1</v>
      </c>
      <c r="T4067">
        <v>2</v>
      </c>
      <c r="U4067" t="b">
        <v>1</v>
      </c>
      <c r="V4067" t="s">
        <v>1097</v>
      </c>
      <c r="W4067" t="s">
        <v>5600</v>
      </c>
      <c r="X4067" t="s">
        <v>14484</v>
      </c>
      <c r="Y4067">
        <v>51</v>
      </c>
      <c r="Z4067">
        <v>51</v>
      </c>
      <c r="AA4067">
        <v>6</v>
      </c>
      <c r="AB4067">
        <v>6</v>
      </c>
      <c r="AC4067">
        <v>44</v>
      </c>
    </row>
    <row r="4068" spans="1:29">
      <c r="A4068">
        <v>4592</v>
      </c>
      <c r="B4068" t="s">
        <v>805</v>
      </c>
      <c r="C4068" t="s">
        <v>5755</v>
      </c>
      <c r="J4068" t="s">
        <v>1444</v>
      </c>
      <c r="K4068">
        <v>0</v>
      </c>
      <c r="N4068" t="b">
        <v>1</v>
      </c>
      <c r="O4068" t="b">
        <v>0</v>
      </c>
      <c r="P4068" t="b">
        <v>0</v>
      </c>
      <c r="Q4068">
        <v>9</v>
      </c>
      <c r="R4068">
        <v>9</v>
      </c>
      <c r="S4068">
        <v>1</v>
      </c>
      <c r="T4068">
        <v>2</v>
      </c>
      <c r="U4068" t="b">
        <v>1</v>
      </c>
      <c r="V4068" t="s">
        <v>1097</v>
      </c>
      <c r="W4068" t="s">
        <v>5600</v>
      </c>
      <c r="X4068" t="s">
        <v>14829</v>
      </c>
      <c r="Y4068">
        <v>52</v>
      </c>
      <c r="Z4068">
        <v>52</v>
      </c>
      <c r="AA4068">
        <v>5</v>
      </c>
      <c r="AB4068">
        <v>5</v>
      </c>
      <c r="AC4068">
        <v>44</v>
      </c>
    </row>
    <row r="4069" spans="1:29">
      <c r="A4069">
        <v>4593</v>
      </c>
      <c r="B4069" t="s">
        <v>805</v>
      </c>
      <c r="C4069" t="s">
        <v>5756</v>
      </c>
      <c r="J4069" t="s">
        <v>1444</v>
      </c>
      <c r="K4069">
        <v>0</v>
      </c>
      <c r="N4069" t="b">
        <v>1</v>
      </c>
      <c r="O4069" t="b">
        <v>0</v>
      </c>
      <c r="P4069" t="b">
        <v>0</v>
      </c>
      <c r="Q4069">
        <v>9</v>
      </c>
      <c r="R4069">
        <v>9</v>
      </c>
      <c r="S4069">
        <v>1</v>
      </c>
      <c r="T4069">
        <v>2</v>
      </c>
      <c r="U4069" t="b">
        <v>1</v>
      </c>
      <c r="V4069" t="s">
        <v>1097</v>
      </c>
      <c r="W4069" t="s">
        <v>5600</v>
      </c>
      <c r="X4069" t="s">
        <v>14565</v>
      </c>
      <c r="Y4069">
        <v>52</v>
      </c>
      <c r="Z4069">
        <v>52</v>
      </c>
      <c r="AA4069">
        <v>6</v>
      </c>
      <c r="AB4069">
        <v>6</v>
      </c>
      <c r="AC4069">
        <v>44</v>
      </c>
    </row>
    <row r="4070" spans="1:29">
      <c r="A4070">
        <v>4594</v>
      </c>
      <c r="B4070" t="s">
        <v>805</v>
      </c>
      <c r="C4070" t="s">
        <v>5757</v>
      </c>
      <c r="J4070" t="s">
        <v>1444</v>
      </c>
      <c r="K4070">
        <v>0</v>
      </c>
      <c r="N4070" t="b">
        <v>1</v>
      </c>
      <c r="O4070" t="b">
        <v>0</v>
      </c>
      <c r="P4070" t="b">
        <v>0</v>
      </c>
      <c r="Q4070">
        <v>9</v>
      </c>
      <c r="R4070">
        <v>9</v>
      </c>
      <c r="S4070">
        <v>1</v>
      </c>
      <c r="T4070">
        <v>2</v>
      </c>
      <c r="U4070" t="b">
        <v>1</v>
      </c>
      <c r="V4070" t="s">
        <v>1097</v>
      </c>
      <c r="W4070" t="s">
        <v>5600</v>
      </c>
      <c r="X4070" t="s">
        <v>14839</v>
      </c>
      <c r="Y4070">
        <v>53</v>
      </c>
      <c r="Z4070">
        <v>53</v>
      </c>
      <c r="AA4070">
        <v>5</v>
      </c>
      <c r="AB4070">
        <v>5</v>
      </c>
      <c r="AC4070">
        <v>44</v>
      </c>
    </row>
    <row r="4071" spans="1:29">
      <c r="A4071">
        <v>4595</v>
      </c>
      <c r="B4071" t="s">
        <v>805</v>
      </c>
      <c r="C4071" t="s">
        <v>5758</v>
      </c>
      <c r="J4071" t="s">
        <v>1444</v>
      </c>
      <c r="K4071">
        <v>0</v>
      </c>
      <c r="N4071" t="b">
        <v>1</v>
      </c>
      <c r="O4071" t="b">
        <v>0</v>
      </c>
      <c r="P4071" t="b">
        <v>0</v>
      </c>
      <c r="Q4071">
        <v>9</v>
      </c>
      <c r="R4071">
        <v>9</v>
      </c>
      <c r="S4071">
        <v>1</v>
      </c>
      <c r="T4071">
        <v>2</v>
      </c>
      <c r="U4071" t="b">
        <v>1</v>
      </c>
      <c r="V4071" t="s">
        <v>1097</v>
      </c>
      <c r="W4071" t="s">
        <v>5600</v>
      </c>
      <c r="X4071" t="s">
        <v>14568</v>
      </c>
      <c r="Y4071">
        <v>53</v>
      </c>
      <c r="Z4071">
        <v>53</v>
      </c>
      <c r="AA4071">
        <v>6</v>
      </c>
      <c r="AB4071">
        <v>6</v>
      </c>
      <c r="AC4071">
        <v>44</v>
      </c>
    </row>
    <row r="4072" spans="1:29">
      <c r="A4072">
        <v>4596</v>
      </c>
      <c r="B4072" t="s">
        <v>805</v>
      </c>
      <c r="C4072" t="s">
        <v>5759</v>
      </c>
      <c r="J4072" t="s">
        <v>1444</v>
      </c>
      <c r="K4072">
        <v>0</v>
      </c>
      <c r="N4072" t="b">
        <v>1</v>
      </c>
      <c r="O4072" t="b">
        <v>0</v>
      </c>
      <c r="P4072" t="b">
        <v>0</v>
      </c>
      <c r="Q4072">
        <v>9</v>
      </c>
      <c r="R4072">
        <v>9</v>
      </c>
      <c r="S4072">
        <v>1</v>
      </c>
      <c r="T4072">
        <v>2</v>
      </c>
      <c r="U4072" t="b">
        <v>1</v>
      </c>
      <c r="V4072" t="s">
        <v>1097</v>
      </c>
      <c r="W4072" t="s">
        <v>5600</v>
      </c>
      <c r="X4072" t="s">
        <v>14842</v>
      </c>
      <c r="Y4072">
        <v>54</v>
      </c>
      <c r="Z4072">
        <v>54</v>
      </c>
      <c r="AA4072">
        <v>5</v>
      </c>
      <c r="AB4072">
        <v>5</v>
      </c>
      <c r="AC4072">
        <v>44</v>
      </c>
    </row>
    <row r="4073" spans="1:29">
      <c r="A4073">
        <v>4597</v>
      </c>
      <c r="B4073" t="s">
        <v>805</v>
      </c>
      <c r="C4073" t="s">
        <v>5760</v>
      </c>
      <c r="J4073" t="s">
        <v>1444</v>
      </c>
      <c r="K4073">
        <v>0</v>
      </c>
      <c r="N4073" t="b">
        <v>1</v>
      </c>
      <c r="O4073" t="b">
        <v>0</v>
      </c>
      <c r="P4073" t="b">
        <v>0</v>
      </c>
      <c r="Q4073">
        <v>9</v>
      </c>
      <c r="R4073">
        <v>9</v>
      </c>
      <c r="S4073">
        <v>1</v>
      </c>
      <c r="T4073">
        <v>2</v>
      </c>
      <c r="U4073" t="b">
        <v>1</v>
      </c>
      <c r="V4073" t="s">
        <v>1097</v>
      </c>
      <c r="W4073" t="s">
        <v>5600</v>
      </c>
      <c r="X4073" t="s">
        <v>14571</v>
      </c>
      <c r="Y4073">
        <v>54</v>
      </c>
      <c r="Z4073">
        <v>54</v>
      </c>
      <c r="AA4073">
        <v>6</v>
      </c>
      <c r="AB4073">
        <v>6</v>
      </c>
      <c r="AC4073">
        <v>44</v>
      </c>
    </row>
    <row r="4074" spans="1:29">
      <c r="A4074">
        <v>4598</v>
      </c>
      <c r="B4074" t="s">
        <v>805</v>
      </c>
      <c r="C4074" t="s">
        <v>5761</v>
      </c>
      <c r="J4074" t="s">
        <v>1444</v>
      </c>
      <c r="K4074">
        <v>0</v>
      </c>
      <c r="N4074" t="b">
        <v>1</v>
      </c>
      <c r="O4074" t="b">
        <v>0</v>
      </c>
      <c r="P4074" t="b">
        <v>0</v>
      </c>
      <c r="Q4074">
        <v>9</v>
      </c>
      <c r="R4074">
        <v>9</v>
      </c>
      <c r="S4074">
        <v>1</v>
      </c>
      <c r="T4074">
        <v>2</v>
      </c>
      <c r="U4074" t="b">
        <v>1</v>
      </c>
      <c r="V4074" t="s">
        <v>1097</v>
      </c>
      <c r="W4074" t="s">
        <v>5600</v>
      </c>
      <c r="X4074" t="s">
        <v>15642</v>
      </c>
      <c r="Y4074">
        <v>55</v>
      </c>
      <c r="Z4074">
        <v>55</v>
      </c>
      <c r="AA4074">
        <v>5</v>
      </c>
      <c r="AB4074">
        <v>5</v>
      </c>
      <c r="AC4074">
        <v>44</v>
      </c>
    </row>
    <row r="4075" spans="1:29">
      <c r="A4075">
        <v>4599</v>
      </c>
      <c r="B4075" t="s">
        <v>805</v>
      </c>
      <c r="C4075" t="s">
        <v>5762</v>
      </c>
      <c r="J4075" t="s">
        <v>1444</v>
      </c>
      <c r="K4075">
        <v>0</v>
      </c>
      <c r="N4075" t="b">
        <v>1</v>
      </c>
      <c r="O4075" t="b">
        <v>0</v>
      </c>
      <c r="P4075" t="b">
        <v>0</v>
      </c>
      <c r="Q4075">
        <v>9</v>
      </c>
      <c r="R4075">
        <v>9</v>
      </c>
      <c r="S4075">
        <v>1</v>
      </c>
      <c r="T4075">
        <v>2</v>
      </c>
      <c r="U4075" t="b">
        <v>1</v>
      </c>
      <c r="V4075" t="s">
        <v>1097</v>
      </c>
      <c r="W4075" t="s">
        <v>5600</v>
      </c>
      <c r="X4075" t="s">
        <v>14574</v>
      </c>
      <c r="Y4075">
        <v>55</v>
      </c>
      <c r="Z4075">
        <v>55</v>
      </c>
      <c r="AA4075">
        <v>6</v>
      </c>
      <c r="AB4075">
        <v>6</v>
      </c>
      <c r="AC4075">
        <v>44</v>
      </c>
    </row>
    <row r="4076" spans="1:29">
      <c r="A4076">
        <v>4600</v>
      </c>
      <c r="B4076" t="s">
        <v>805</v>
      </c>
      <c r="C4076" t="s">
        <v>5763</v>
      </c>
      <c r="J4076" t="s">
        <v>1444</v>
      </c>
      <c r="K4076">
        <v>0</v>
      </c>
      <c r="N4076" t="b">
        <v>1</v>
      </c>
      <c r="O4076" t="b">
        <v>0</v>
      </c>
      <c r="P4076" t="b">
        <v>0</v>
      </c>
      <c r="Q4076">
        <v>9</v>
      </c>
      <c r="R4076">
        <v>9</v>
      </c>
      <c r="S4076">
        <v>1</v>
      </c>
      <c r="T4076">
        <v>2</v>
      </c>
      <c r="U4076" t="b">
        <v>1</v>
      </c>
      <c r="V4076" t="s">
        <v>1097</v>
      </c>
      <c r="W4076" t="s">
        <v>5600</v>
      </c>
      <c r="X4076" t="s">
        <v>14845</v>
      </c>
      <c r="Y4076">
        <v>56</v>
      </c>
      <c r="Z4076">
        <v>56</v>
      </c>
      <c r="AA4076">
        <v>5</v>
      </c>
      <c r="AB4076">
        <v>5</v>
      </c>
      <c r="AC4076">
        <v>44</v>
      </c>
    </row>
    <row r="4077" spans="1:29">
      <c r="A4077">
        <v>4601</v>
      </c>
      <c r="B4077" t="s">
        <v>805</v>
      </c>
      <c r="C4077" t="s">
        <v>5764</v>
      </c>
      <c r="J4077" t="s">
        <v>1444</v>
      </c>
      <c r="K4077">
        <v>0</v>
      </c>
      <c r="N4077" t="b">
        <v>1</v>
      </c>
      <c r="O4077" t="b">
        <v>0</v>
      </c>
      <c r="P4077" t="b">
        <v>0</v>
      </c>
      <c r="Q4077">
        <v>9</v>
      </c>
      <c r="R4077">
        <v>9</v>
      </c>
      <c r="S4077">
        <v>1</v>
      </c>
      <c r="T4077">
        <v>2</v>
      </c>
      <c r="U4077" t="b">
        <v>1</v>
      </c>
      <c r="V4077" t="s">
        <v>1097</v>
      </c>
      <c r="W4077" t="s">
        <v>5600</v>
      </c>
      <c r="X4077" t="s">
        <v>14576</v>
      </c>
      <c r="Y4077">
        <v>56</v>
      </c>
      <c r="Z4077">
        <v>56</v>
      </c>
      <c r="AA4077">
        <v>6</v>
      </c>
      <c r="AB4077">
        <v>6</v>
      </c>
      <c r="AC4077">
        <v>44</v>
      </c>
    </row>
    <row r="4078" spans="1:29">
      <c r="A4078">
        <v>4602</v>
      </c>
      <c r="B4078" t="s">
        <v>805</v>
      </c>
      <c r="C4078" t="s">
        <v>5765</v>
      </c>
      <c r="J4078" t="s">
        <v>1444</v>
      </c>
      <c r="K4078">
        <v>0</v>
      </c>
      <c r="N4078" t="b">
        <v>1</v>
      </c>
      <c r="O4078" t="b">
        <v>0</v>
      </c>
      <c r="P4078" t="b">
        <v>0</v>
      </c>
      <c r="Q4078">
        <v>9</v>
      </c>
      <c r="R4078">
        <v>9</v>
      </c>
      <c r="S4078">
        <v>1</v>
      </c>
      <c r="T4078">
        <v>2</v>
      </c>
      <c r="U4078" t="b">
        <v>1</v>
      </c>
      <c r="V4078" t="s">
        <v>1097</v>
      </c>
      <c r="W4078" t="s">
        <v>5600</v>
      </c>
      <c r="X4078" t="s">
        <v>14847</v>
      </c>
      <c r="Y4078">
        <v>57</v>
      </c>
      <c r="Z4078">
        <v>57</v>
      </c>
      <c r="AA4078">
        <v>5</v>
      </c>
      <c r="AB4078">
        <v>5</v>
      </c>
      <c r="AC4078">
        <v>44</v>
      </c>
    </row>
    <row r="4079" spans="1:29">
      <c r="A4079">
        <v>4603</v>
      </c>
      <c r="B4079" t="s">
        <v>805</v>
      </c>
      <c r="C4079" t="s">
        <v>5766</v>
      </c>
      <c r="J4079" t="s">
        <v>1444</v>
      </c>
      <c r="K4079">
        <v>0</v>
      </c>
      <c r="N4079" t="b">
        <v>1</v>
      </c>
      <c r="O4079" t="b">
        <v>0</v>
      </c>
      <c r="P4079" t="b">
        <v>0</v>
      </c>
      <c r="Q4079">
        <v>9</v>
      </c>
      <c r="R4079">
        <v>9</v>
      </c>
      <c r="S4079">
        <v>1</v>
      </c>
      <c r="T4079">
        <v>2</v>
      </c>
      <c r="U4079" t="b">
        <v>1</v>
      </c>
      <c r="V4079" t="s">
        <v>1097</v>
      </c>
      <c r="W4079" t="s">
        <v>5600</v>
      </c>
      <c r="X4079" t="s">
        <v>14579</v>
      </c>
      <c r="Y4079">
        <v>57</v>
      </c>
      <c r="Z4079">
        <v>57</v>
      </c>
      <c r="AA4079">
        <v>6</v>
      </c>
      <c r="AB4079">
        <v>6</v>
      </c>
      <c r="AC4079">
        <v>44</v>
      </c>
    </row>
    <row r="4080" spans="1:29">
      <c r="A4080">
        <v>4604</v>
      </c>
      <c r="B4080" t="s">
        <v>805</v>
      </c>
      <c r="C4080" t="s">
        <v>5767</v>
      </c>
      <c r="J4080" t="s">
        <v>1444</v>
      </c>
      <c r="K4080">
        <v>0</v>
      </c>
      <c r="N4080" t="b">
        <v>1</v>
      </c>
      <c r="O4080" t="b">
        <v>0</v>
      </c>
      <c r="P4080" t="b">
        <v>0</v>
      </c>
      <c r="Q4080">
        <v>9</v>
      </c>
      <c r="R4080">
        <v>9</v>
      </c>
      <c r="S4080">
        <v>1</v>
      </c>
      <c r="T4080">
        <v>2</v>
      </c>
      <c r="U4080" t="b">
        <v>1</v>
      </c>
      <c r="V4080" t="s">
        <v>1097</v>
      </c>
      <c r="W4080" t="s">
        <v>5600</v>
      </c>
      <c r="X4080" t="s">
        <v>14849</v>
      </c>
      <c r="Y4080">
        <v>58</v>
      </c>
      <c r="Z4080">
        <v>58</v>
      </c>
      <c r="AA4080">
        <v>5</v>
      </c>
      <c r="AB4080">
        <v>5</v>
      </c>
      <c r="AC4080">
        <v>44</v>
      </c>
    </row>
    <row r="4081" spans="1:29">
      <c r="A4081">
        <v>4605</v>
      </c>
      <c r="B4081" t="s">
        <v>805</v>
      </c>
      <c r="C4081" t="s">
        <v>5768</v>
      </c>
      <c r="J4081" t="s">
        <v>1444</v>
      </c>
      <c r="K4081">
        <v>0</v>
      </c>
      <c r="N4081" t="b">
        <v>1</v>
      </c>
      <c r="O4081" t="b">
        <v>0</v>
      </c>
      <c r="P4081" t="b">
        <v>0</v>
      </c>
      <c r="Q4081">
        <v>9</v>
      </c>
      <c r="R4081">
        <v>9</v>
      </c>
      <c r="S4081">
        <v>1</v>
      </c>
      <c r="T4081">
        <v>2</v>
      </c>
      <c r="U4081" t="b">
        <v>1</v>
      </c>
      <c r="V4081" t="s">
        <v>1097</v>
      </c>
      <c r="W4081" t="s">
        <v>5600</v>
      </c>
      <c r="X4081" t="s">
        <v>14582</v>
      </c>
      <c r="Y4081">
        <v>58</v>
      </c>
      <c r="Z4081">
        <v>58</v>
      </c>
      <c r="AA4081">
        <v>6</v>
      </c>
      <c r="AB4081">
        <v>6</v>
      </c>
      <c r="AC4081">
        <v>44</v>
      </c>
    </row>
    <row r="4082" spans="1:29">
      <c r="A4082">
        <v>4606</v>
      </c>
      <c r="B4082" t="s">
        <v>805</v>
      </c>
      <c r="C4082" t="s">
        <v>5769</v>
      </c>
      <c r="J4082" t="s">
        <v>1444</v>
      </c>
      <c r="K4082">
        <v>0</v>
      </c>
      <c r="N4082" t="b">
        <v>1</v>
      </c>
      <c r="O4082" t="b">
        <v>0</v>
      </c>
      <c r="P4082" t="b">
        <v>0</v>
      </c>
      <c r="Q4082">
        <v>9</v>
      </c>
      <c r="R4082">
        <v>9</v>
      </c>
      <c r="S4082">
        <v>1</v>
      </c>
      <c r="T4082">
        <v>2</v>
      </c>
      <c r="U4082" t="b">
        <v>1</v>
      </c>
      <c r="V4082" t="s">
        <v>1097</v>
      </c>
      <c r="W4082" t="s">
        <v>5600</v>
      </c>
      <c r="X4082" t="s">
        <v>14851</v>
      </c>
      <c r="Y4082">
        <v>59</v>
      </c>
      <c r="Z4082">
        <v>59</v>
      </c>
      <c r="AA4082">
        <v>5</v>
      </c>
      <c r="AB4082">
        <v>5</v>
      </c>
      <c r="AC4082">
        <v>44</v>
      </c>
    </row>
    <row r="4083" spans="1:29">
      <c r="A4083">
        <v>4607</v>
      </c>
      <c r="B4083" t="s">
        <v>805</v>
      </c>
      <c r="C4083" t="s">
        <v>5770</v>
      </c>
      <c r="J4083" t="s">
        <v>1444</v>
      </c>
      <c r="K4083">
        <v>0</v>
      </c>
      <c r="N4083" t="b">
        <v>1</v>
      </c>
      <c r="O4083" t="b">
        <v>0</v>
      </c>
      <c r="P4083" t="b">
        <v>0</v>
      </c>
      <c r="Q4083">
        <v>9</v>
      </c>
      <c r="R4083">
        <v>9</v>
      </c>
      <c r="S4083">
        <v>1</v>
      </c>
      <c r="T4083">
        <v>2</v>
      </c>
      <c r="U4083" t="b">
        <v>1</v>
      </c>
      <c r="V4083" t="s">
        <v>1097</v>
      </c>
      <c r="W4083" t="s">
        <v>5600</v>
      </c>
      <c r="X4083" t="s">
        <v>14585</v>
      </c>
      <c r="Y4083">
        <v>59</v>
      </c>
      <c r="Z4083">
        <v>59</v>
      </c>
      <c r="AA4083">
        <v>6</v>
      </c>
      <c r="AB4083">
        <v>6</v>
      </c>
      <c r="AC4083">
        <v>44</v>
      </c>
    </row>
    <row r="4084" spans="1:29">
      <c r="A4084">
        <v>4608</v>
      </c>
      <c r="B4084" t="s">
        <v>805</v>
      </c>
      <c r="C4084" t="s">
        <v>5771</v>
      </c>
      <c r="J4084" t="s">
        <v>1444</v>
      </c>
      <c r="K4084">
        <v>0</v>
      </c>
      <c r="N4084" t="b">
        <v>1</v>
      </c>
      <c r="O4084" t="b">
        <v>0</v>
      </c>
      <c r="P4084" t="b">
        <v>0</v>
      </c>
      <c r="Q4084">
        <v>9</v>
      </c>
      <c r="R4084">
        <v>9</v>
      </c>
      <c r="S4084">
        <v>1</v>
      </c>
      <c r="T4084">
        <v>2</v>
      </c>
      <c r="U4084" t="b">
        <v>1</v>
      </c>
      <c r="V4084" t="s">
        <v>1097</v>
      </c>
      <c r="W4084" t="s">
        <v>5600</v>
      </c>
      <c r="X4084" t="s">
        <v>14853</v>
      </c>
      <c r="Y4084">
        <v>60</v>
      </c>
      <c r="Z4084">
        <v>60</v>
      </c>
      <c r="AA4084">
        <v>5</v>
      </c>
      <c r="AB4084">
        <v>5</v>
      </c>
      <c r="AC4084">
        <v>44</v>
      </c>
    </row>
    <row r="4085" spans="1:29">
      <c r="A4085">
        <v>4609</v>
      </c>
      <c r="B4085" t="s">
        <v>805</v>
      </c>
      <c r="C4085" t="s">
        <v>5772</v>
      </c>
      <c r="J4085" t="s">
        <v>1444</v>
      </c>
      <c r="K4085">
        <v>0</v>
      </c>
      <c r="N4085" t="b">
        <v>1</v>
      </c>
      <c r="O4085" t="b">
        <v>0</v>
      </c>
      <c r="P4085" t="b">
        <v>0</v>
      </c>
      <c r="Q4085">
        <v>9</v>
      </c>
      <c r="R4085">
        <v>9</v>
      </c>
      <c r="S4085">
        <v>1</v>
      </c>
      <c r="T4085">
        <v>2</v>
      </c>
      <c r="U4085" t="b">
        <v>1</v>
      </c>
      <c r="V4085" t="s">
        <v>1097</v>
      </c>
      <c r="W4085" t="s">
        <v>5600</v>
      </c>
      <c r="X4085" t="s">
        <v>14588</v>
      </c>
      <c r="Y4085">
        <v>60</v>
      </c>
      <c r="Z4085">
        <v>60</v>
      </c>
      <c r="AA4085">
        <v>6</v>
      </c>
      <c r="AB4085">
        <v>6</v>
      </c>
      <c r="AC4085">
        <v>44</v>
      </c>
    </row>
    <row r="4086" spans="1:29">
      <c r="A4086">
        <v>4610</v>
      </c>
      <c r="B4086" t="s">
        <v>805</v>
      </c>
      <c r="C4086" t="s">
        <v>5773</v>
      </c>
      <c r="J4086" t="s">
        <v>1444</v>
      </c>
      <c r="K4086">
        <v>0</v>
      </c>
      <c r="N4086" t="b">
        <v>1</v>
      </c>
      <c r="O4086" t="b">
        <v>0</v>
      </c>
      <c r="P4086" t="b">
        <v>0</v>
      </c>
      <c r="Q4086">
        <v>9</v>
      </c>
      <c r="R4086">
        <v>9</v>
      </c>
      <c r="S4086">
        <v>1</v>
      </c>
      <c r="T4086">
        <v>2</v>
      </c>
      <c r="U4086" t="b">
        <v>1</v>
      </c>
      <c r="V4086" t="s">
        <v>1097</v>
      </c>
      <c r="W4086" t="s">
        <v>5600</v>
      </c>
      <c r="X4086" t="s">
        <v>14855</v>
      </c>
      <c r="Y4086">
        <v>61</v>
      </c>
      <c r="Z4086">
        <v>61</v>
      </c>
      <c r="AA4086">
        <v>5</v>
      </c>
      <c r="AB4086">
        <v>5</v>
      </c>
      <c r="AC4086">
        <v>44</v>
      </c>
    </row>
    <row r="4087" spans="1:29">
      <c r="A4087">
        <v>4611</v>
      </c>
      <c r="B4087" t="s">
        <v>805</v>
      </c>
      <c r="C4087" t="s">
        <v>5774</v>
      </c>
      <c r="J4087" t="s">
        <v>1444</v>
      </c>
      <c r="K4087">
        <v>0</v>
      </c>
      <c r="N4087" t="b">
        <v>1</v>
      </c>
      <c r="O4087" t="b">
        <v>0</v>
      </c>
      <c r="P4087" t="b">
        <v>0</v>
      </c>
      <c r="Q4087">
        <v>9</v>
      </c>
      <c r="R4087">
        <v>9</v>
      </c>
      <c r="S4087">
        <v>1</v>
      </c>
      <c r="T4087">
        <v>2</v>
      </c>
      <c r="U4087" t="b">
        <v>1</v>
      </c>
      <c r="V4087" t="s">
        <v>1097</v>
      </c>
      <c r="W4087" t="s">
        <v>5600</v>
      </c>
      <c r="X4087" t="s">
        <v>14591</v>
      </c>
      <c r="Y4087">
        <v>61</v>
      </c>
      <c r="Z4087">
        <v>61</v>
      </c>
      <c r="AA4087">
        <v>6</v>
      </c>
      <c r="AB4087">
        <v>6</v>
      </c>
      <c r="AC4087">
        <v>44</v>
      </c>
    </row>
    <row r="4088" spans="1:29">
      <c r="A4088">
        <v>4612</v>
      </c>
      <c r="B4088" t="s">
        <v>805</v>
      </c>
      <c r="C4088" t="s">
        <v>5775</v>
      </c>
      <c r="J4088" t="s">
        <v>1444</v>
      </c>
      <c r="K4088">
        <v>0</v>
      </c>
      <c r="N4088" t="b">
        <v>1</v>
      </c>
      <c r="O4088" t="b">
        <v>0</v>
      </c>
      <c r="P4088" t="b">
        <v>0</v>
      </c>
      <c r="Q4088">
        <v>9</v>
      </c>
      <c r="R4088">
        <v>9</v>
      </c>
      <c r="S4088">
        <v>1</v>
      </c>
      <c r="T4088">
        <v>2</v>
      </c>
      <c r="U4088" t="b">
        <v>1</v>
      </c>
      <c r="V4088" t="s">
        <v>1097</v>
      </c>
      <c r="W4088" t="s">
        <v>5600</v>
      </c>
      <c r="X4088" t="s">
        <v>14857</v>
      </c>
      <c r="Y4088">
        <v>62</v>
      </c>
      <c r="Z4088">
        <v>62</v>
      </c>
      <c r="AA4088">
        <v>5</v>
      </c>
      <c r="AB4088">
        <v>5</v>
      </c>
      <c r="AC4088">
        <v>44</v>
      </c>
    </row>
    <row r="4089" spans="1:29">
      <c r="A4089">
        <v>4613</v>
      </c>
      <c r="B4089" t="s">
        <v>805</v>
      </c>
      <c r="C4089" t="s">
        <v>5776</v>
      </c>
      <c r="J4089" t="s">
        <v>1444</v>
      </c>
      <c r="K4089">
        <v>0</v>
      </c>
      <c r="N4089" t="b">
        <v>1</v>
      </c>
      <c r="O4089" t="b">
        <v>0</v>
      </c>
      <c r="P4089" t="b">
        <v>0</v>
      </c>
      <c r="Q4089">
        <v>9</v>
      </c>
      <c r="R4089">
        <v>9</v>
      </c>
      <c r="S4089">
        <v>1</v>
      </c>
      <c r="T4089">
        <v>2</v>
      </c>
      <c r="U4089" t="b">
        <v>1</v>
      </c>
      <c r="V4089" t="s">
        <v>1097</v>
      </c>
      <c r="W4089" t="s">
        <v>5600</v>
      </c>
      <c r="X4089" t="s">
        <v>14883</v>
      </c>
      <c r="Y4089">
        <v>62</v>
      </c>
      <c r="Z4089">
        <v>62</v>
      </c>
      <c r="AA4089">
        <v>6</v>
      </c>
      <c r="AB4089">
        <v>6</v>
      </c>
      <c r="AC4089">
        <v>44</v>
      </c>
    </row>
    <row r="4090" spans="1:29">
      <c r="A4090">
        <v>4614</v>
      </c>
      <c r="B4090" t="s">
        <v>805</v>
      </c>
      <c r="C4090" t="s">
        <v>5777</v>
      </c>
      <c r="J4090" t="s">
        <v>1444</v>
      </c>
      <c r="K4090">
        <v>0</v>
      </c>
      <c r="N4090" t="b">
        <v>1</v>
      </c>
      <c r="O4090" t="b">
        <v>0</v>
      </c>
      <c r="P4090" t="b">
        <v>0</v>
      </c>
      <c r="Q4090">
        <v>9</v>
      </c>
      <c r="R4090">
        <v>9</v>
      </c>
      <c r="S4090">
        <v>1</v>
      </c>
      <c r="T4090">
        <v>2</v>
      </c>
      <c r="U4090" t="b">
        <v>1</v>
      </c>
      <c r="V4090" t="s">
        <v>1097</v>
      </c>
      <c r="W4090" t="s">
        <v>5600</v>
      </c>
      <c r="X4090" t="s">
        <v>14859</v>
      </c>
      <c r="Y4090">
        <v>63</v>
      </c>
      <c r="Z4090">
        <v>63</v>
      </c>
      <c r="AA4090">
        <v>5</v>
      </c>
      <c r="AB4090">
        <v>5</v>
      </c>
      <c r="AC4090">
        <v>44</v>
      </c>
    </row>
    <row r="4091" spans="1:29">
      <c r="A4091">
        <v>4615</v>
      </c>
      <c r="B4091" t="s">
        <v>805</v>
      </c>
      <c r="C4091" t="s">
        <v>5778</v>
      </c>
      <c r="J4091" t="s">
        <v>1444</v>
      </c>
      <c r="K4091">
        <v>0</v>
      </c>
      <c r="N4091" t="b">
        <v>1</v>
      </c>
      <c r="O4091" t="b">
        <v>0</v>
      </c>
      <c r="P4091" t="b">
        <v>0</v>
      </c>
      <c r="Q4091">
        <v>9</v>
      </c>
      <c r="R4091">
        <v>9</v>
      </c>
      <c r="S4091">
        <v>1</v>
      </c>
      <c r="T4091">
        <v>2</v>
      </c>
      <c r="U4091" t="b">
        <v>1</v>
      </c>
      <c r="V4091" t="s">
        <v>1097</v>
      </c>
      <c r="W4091" t="s">
        <v>5600</v>
      </c>
      <c r="X4091" t="s">
        <v>14884</v>
      </c>
      <c r="Y4091">
        <v>63</v>
      </c>
      <c r="Z4091">
        <v>63</v>
      </c>
      <c r="AA4091">
        <v>6</v>
      </c>
      <c r="AB4091">
        <v>6</v>
      </c>
      <c r="AC4091">
        <v>44</v>
      </c>
    </row>
    <row r="4092" spans="1:29">
      <c r="A4092">
        <v>4616</v>
      </c>
      <c r="B4092" t="s">
        <v>805</v>
      </c>
      <c r="C4092" t="s">
        <v>5779</v>
      </c>
      <c r="J4092" t="s">
        <v>1444</v>
      </c>
      <c r="K4092">
        <v>0</v>
      </c>
      <c r="N4092" t="b">
        <v>1</v>
      </c>
      <c r="O4092" t="b">
        <v>0</v>
      </c>
      <c r="P4092" t="b">
        <v>0</v>
      </c>
      <c r="Q4092">
        <v>9</v>
      </c>
      <c r="R4092">
        <v>9</v>
      </c>
      <c r="S4092">
        <v>1</v>
      </c>
      <c r="T4092">
        <v>2</v>
      </c>
      <c r="U4092" t="b">
        <v>1</v>
      </c>
      <c r="V4092" t="s">
        <v>1097</v>
      </c>
      <c r="W4092" t="s">
        <v>5600</v>
      </c>
      <c r="X4092" t="s">
        <v>14861</v>
      </c>
      <c r="Y4092">
        <v>64</v>
      </c>
      <c r="Z4092">
        <v>64</v>
      </c>
      <c r="AA4092">
        <v>5</v>
      </c>
      <c r="AB4092">
        <v>5</v>
      </c>
      <c r="AC4092">
        <v>44</v>
      </c>
    </row>
    <row r="4093" spans="1:29">
      <c r="A4093">
        <v>4617</v>
      </c>
      <c r="B4093" t="s">
        <v>805</v>
      </c>
      <c r="C4093" t="s">
        <v>5780</v>
      </c>
      <c r="J4093" t="s">
        <v>1444</v>
      </c>
      <c r="K4093">
        <v>0</v>
      </c>
      <c r="N4093" t="b">
        <v>1</v>
      </c>
      <c r="O4093" t="b">
        <v>0</v>
      </c>
      <c r="P4093" t="b">
        <v>0</v>
      </c>
      <c r="Q4093">
        <v>9</v>
      </c>
      <c r="R4093">
        <v>9</v>
      </c>
      <c r="S4093">
        <v>1</v>
      </c>
      <c r="T4093">
        <v>2</v>
      </c>
      <c r="U4093" t="b">
        <v>1</v>
      </c>
      <c r="V4093" t="s">
        <v>1097</v>
      </c>
      <c r="W4093" t="s">
        <v>5600</v>
      </c>
      <c r="X4093" t="s">
        <v>14596</v>
      </c>
      <c r="Y4093">
        <v>64</v>
      </c>
      <c r="Z4093">
        <v>64</v>
      </c>
      <c r="AA4093">
        <v>6</v>
      </c>
      <c r="AB4093">
        <v>6</v>
      </c>
      <c r="AC4093">
        <v>44</v>
      </c>
    </row>
    <row r="4094" spans="1:29">
      <c r="A4094">
        <v>4618</v>
      </c>
      <c r="B4094" t="s">
        <v>805</v>
      </c>
      <c r="C4094" t="s">
        <v>5781</v>
      </c>
      <c r="J4094" t="s">
        <v>1444</v>
      </c>
      <c r="K4094">
        <v>0</v>
      </c>
      <c r="N4094" t="b">
        <v>1</v>
      </c>
      <c r="O4094" t="b">
        <v>0</v>
      </c>
      <c r="P4094" t="b">
        <v>0</v>
      </c>
      <c r="Q4094">
        <v>9</v>
      </c>
      <c r="R4094">
        <v>9</v>
      </c>
      <c r="S4094">
        <v>1</v>
      </c>
      <c r="T4094">
        <v>2</v>
      </c>
      <c r="U4094" t="b">
        <v>1</v>
      </c>
      <c r="V4094" t="s">
        <v>1097</v>
      </c>
      <c r="W4094" t="s">
        <v>5600</v>
      </c>
      <c r="X4094" t="s">
        <v>14862</v>
      </c>
      <c r="Y4094">
        <v>65</v>
      </c>
      <c r="Z4094">
        <v>65</v>
      </c>
      <c r="AA4094">
        <v>5</v>
      </c>
      <c r="AB4094">
        <v>5</v>
      </c>
      <c r="AC4094">
        <v>44</v>
      </c>
    </row>
    <row r="4095" spans="1:29">
      <c r="A4095">
        <v>4619</v>
      </c>
      <c r="B4095" t="s">
        <v>805</v>
      </c>
      <c r="C4095" t="s">
        <v>5782</v>
      </c>
      <c r="J4095" t="s">
        <v>1444</v>
      </c>
      <c r="K4095">
        <v>0</v>
      </c>
      <c r="N4095" t="b">
        <v>1</v>
      </c>
      <c r="O4095" t="b">
        <v>0</v>
      </c>
      <c r="P4095" t="b">
        <v>0</v>
      </c>
      <c r="Q4095">
        <v>9</v>
      </c>
      <c r="R4095">
        <v>9</v>
      </c>
      <c r="S4095">
        <v>1</v>
      </c>
      <c r="T4095">
        <v>2</v>
      </c>
      <c r="U4095" t="b">
        <v>1</v>
      </c>
      <c r="V4095" t="s">
        <v>1097</v>
      </c>
      <c r="W4095" t="s">
        <v>5600</v>
      </c>
      <c r="X4095" t="s">
        <v>14885</v>
      </c>
      <c r="Y4095">
        <v>65</v>
      </c>
      <c r="Z4095">
        <v>65</v>
      </c>
      <c r="AA4095">
        <v>6</v>
      </c>
      <c r="AB4095">
        <v>6</v>
      </c>
      <c r="AC4095">
        <v>44</v>
      </c>
    </row>
    <row r="4096" spans="1:29">
      <c r="A4096">
        <v>4620</v>
      </c>
      <c r="B4096" t="s">
        <v>805</v>
      </c>
      <c r="C4096" t="s">
        <v>5783</v>
      </c>
      <c r="J4096" t="s">
        <v>1444</v>
      </c>
      <c r="K4096">
        <v>0</v>
      </c>
      <c r="N4096" t="b">
        <v>1</v>
      </c>
      <c r="O4096" t="b">
        <v>0</v>
      </c>
      <c r="P4096" t="b">
        <v>0</v>
      </c>
      <c r="Q4096">
        <v>9</v>
      </c>
      <c r="R4096">
        <v>9</v>
      </c>
      <c r="S4096">
        <v>1</v>
      </c>
      <c r="T4096">
        <v>2</v>
      </c>
      <c r="U4096" t="b">
        <v>1</v>
      </c>
      <c r="V4096" t="s">
        <v>1097</v>
      </c>
      <c r="W4096" t="s">
        <v>5600</v>
      </c>
      <c r="X4096" t="s">
        <v>14863</v>
      </c>
      <c r="Y4096">
        <v>66</v>
      </c>
      <c r="Z4096">
        <v>66</v>
      </c>
      <c r="AA4096">
        <v>5</v>
      </c>
      <c r="AB4096">
        <v>5</v>
      </c>
      <c r="AC4096">
        <v>44</v>
      </c>
    </row>
    <row r="4097" spans="1:29">
      <c r="A4097">
        <v>4621</v>
      </c>
      <c r="B4097" t="s">
        <v>805</v>
      </c>
      <c r="C4097" t="s">
        <v>5784</v>
      </c>
      <c r="J4097" t="s">
        <v>1444</v>
      </c>
      <c r="K4097">
        <v>0</v>
      </c>
      <c r="N4097" t="b">
        <v>1</v>
      </c>
      <c r="O4097" t="b">
        <v>0</v>
      </c>
      <c r="P4097" t="b">
        <v>0</v>
      </c>
      <c r="Q4097">
        <v>9</v>
      </c>
      <c r="R4097">
        <v>9</v>
      </c>
      <c r="S4097">
        <v>1</v>
      </c>
      <c r="T4097">
        <v>2</v>
      </c>
      <c r="U4097" t="b">
        <v>1</v>
      </c>
      <c r="V4097" t="s">
        <v>1097</v>
      </c>
      <c r="W4097" t="s">
        <v>5600</v>
      </c>
      <c r="X4097" t="s">
        <v>14886</v>
      </c>
      <c r="Y4097">
        <v>66</v>
      </c>
      <c r="Z4097">
        <v>66</v>
      </c>
      <c r="AA4097">
        <v>6</v>
      </c>
      <c r="AB4097">
        <v>6</v>
      </c>
      <c r="AC4097">
        <v>44</v>
      </c>
    </row>
    <row r="4098" spans="1:29">
      <c r="A4098">
        <v>4622</v>
      </c>
      <c r="B4098" t="s">
        <v>805</v>
      </c>
      <c r="C4098" t="s">
        <v>5785</v>
      </c>
      <c r="J4098" t="s">
        <v>1444</v>
      </c>
      <c r="K4098">
        <v>0</v>
      </c>
      <c r="N4098" t="b">
        <v>1</v>
      </c>
      <c r="O4098" t="b">
        <v>0</v>
      </c>
      <c r="P4098" t="b">
        <v>0</v>
      </c>
      <c r="Q4098">
        <v>9</v>
      </c>
      <c r="R4098">
        <v>9</v>
      </c>
      <c r="S4098">
        <v>1</v>
      </c>
      <c r="T4098">
        <v>2</v>
      </c>
      <c r="U4098" t="b">
        <v>1</v>
      </c>
      <c r="V4098" t="s">
        <v>1097</v>
      </c>
      <c r="W4098" t="s">
        <v>5600</v>
      </c>
      <c r="X4098" t="s">
        <v>14864</v>
      </c>
      <c r="Y4098">
        <v>67</v>
      </c>
      <c r="Z4098">
        <v>67</v>
      </c>
      <c r="AA4098">
        <v>5</v>
      </c>
      <c r="AB4098">
        <v>5</v>
      </c>
      <c r="AC4098">
        <v>44</v>
      </c>
    </row>
    <row r="4099" spans="1:29">
      <c r="A4099">
        <v>4623</v>
      </c>
      <c r="B4099" t="s">
        <v>805</v>
      </c>
      <c r="C4099" t="s">
        <v>5786</v>
      </c>
      <c r="J4099" t="s">
        <v>1444</v>
      </c>
      <c r="K4099">
        <v>0</v>
      </c>
      <c r="N4099" t="b">
        <v>1</v>
      </c>
      <c r="O4099" t="b">
        <v>0</v>
      </c>
      <c r="P4099" t="b">
        <v>0</v>
      </c>
      <c r="Q4099">
        <v>9</v>
      </c>
      <c r="R4099">
        <v>9</v>
      </c>
      <c r="S4099">
        <v>1</v>
      </c>
      <c r="T4099">
        <v>2</v>
      </c>
      <c r="U4099" t="b">
        <v>1</v>
      </c>
      <c r="V4099" t="s">
        <v>1097</v>
      </c>
      <c r="W4099" t="s">
        <v>5600</v>
      </c>
      <c r="X4099" t="s">
        <v>14887</v>
      </c>
      <c r="Y4099">
        <v>67</v>
      </c>
      <c r="Z4099">
        <v>67</v>
      </c>
      <c r="AA4099">
        <v>6</v>
      </c>
      <c r="AB4099">
        <v>6</v>
      </c>
      <c r="AC4099">
        <v>44</v>
      </c>
    </row>
    <row r="4100" spans="1:29">
      <c r="A4100">
        <v>4624</v>
      </c>
      <c r="B4100" t="s">
        <v>805</v>
      </c>
      <c r="C4100" t="s">
        <v>5787</v>
      </c>
      <c r="J4100" t="s">
        <v>1444</v>
      </c>
      <c r="K4100">
        <v>0</v>
      </c>
      <c r="N4100" t="b">
        <v>1</v>
      </c>
      <c r="O4100" t="b">
        <v>0</v>
      </c>
      <c r="P4100" t="b">
        <v>0</v>
      </c>
      <c r="Q4100">
        <v>9</v>
      </c>
      <c r="R4100">
        <v>9</v>
      </c>
      <c r="S4100">
        <v>1</v>
      </c>
      <c r="T4100">
        <v>2</v>
      </c>
      <c r="U4100" t="b">
        <v>1</v>
      </c>
      <c r="V4100" t="s">
        <v>1097</v>
      </c>
      <c r="W4100" t="s">
        <v>5600</v>
      </c>
      <c r="X4100" t="s">
        <v>14866</v>
      </c>
      <c r="Y4100">
        <v>68</v>
      </c>
      <c r="Z4100">
        <v>68</v>
      </c>
      <c r="AA4100">
        <v>5</v>
      </c>
      <c r="AB4100">
        <v>5</v>
      </c>
      <c r="AC4100">
        <v>44</v>
      </c>
    </row>
    <row r="4101" spans="1:29">
      <c r="A4101">
        <v>4625</v>
      </c>
      <c r="B4101" t="s">
        <v>805</v>
      </c>
      <c r="C4101" t="s">
        <v>5788</v>
      </c>
      <c r="J4101" t="s">
        <v>1444</v>
      </c>
      <c r="K4101">
        <v>0</v>
      </c>
      <c r="N4101" t="b">
        <v>1</v>
      </c>
      <c r="O4101" t="b">
        <v>0</v>
      </c>
      <c r="P4101" t="b">
        <v>0</v>
      </c>
      <c r="Q4101">
        <v>9</v>
      </c>
      <c r="R4101">
        <v>9</v>
      </c>
      <c r="S4101">
        <v>1</v>
      </c>
      <c r="T4101">
        <v>2</v>
      </c>
      <c r="U4101" t="b">
        <v>1</v>
      </c>
      <c r="V4101" t="s">
        <v>1097</v>
      </c>
      <c r="W4101" t="s">
        <v>5600</v>
      </c>
      <c r="X4101" t="s">
        <v>14888</v>
      </c>
      <c r="Y4101">
        <v>68</v>
      </c>
      <c r="Z4101">
        <v>68</v>
      </c>
      <c r="AA4101">
        <v>6</v>
      </c>
      <c r="AB4101">
        <v>6</v>
      </c>
      <c r="AC4101">
        <v>44</v>
      </c>
    </row>
    <row r="4102" spans="1:29">
      <c r="A4102">
        <v>4626</v>
      </c>
      <c r="B4102" t="s">
        <v>805</v>
      </c>
      <c r="C4102" t="s">
        <v>5789</v>
      </c>
      <c r="J4102" t="s">
        <v>1444</v>
      </c>
      <c r="K4102">
        <v>0</v>
      </c>
      <c r="N4102" t="b">
        <v>1</v>
      </c>
      <c r="O4102" t="b">
        <v>0</v>
      </c>
      <c r="P4102" t="b">
        <v>0</v>
      </c>
      <c r="Q4102">
        <v>9</v>
      </c>
      <c r="R4102">
        <v>9</v>
      </c>
      <c r="S4102">
        <v>1</v>
      </c>
      <c r="T4102">
        <v>2</v>
      </c>
      <c r="U4102" t="b">
        <v>1</v>
      </c>
      <c r="V4102" t="s">
        <v>1097</v>
      </c>
      <c r="W4102" t="s">
        <v>5600</v>
      </c>
      <c r="X4102" t="s">
        <v>14868</v>
      </c>
      <c r="Y4102">
        <v>69</v>
      </c>
      <c r="Z4102">
        <v>69</v>
      </c>
      <c r="AA4102">
        <v>5</v>
      </c>
      <c r="AB4102">
        <v>5</v>
      </c>
      <c r="AC4102">
        <v>44</v>
      </c>
    </row>
    <row r="4103" spans="1:29">
      <c r="A4103">
        <v>4627</v>
      </c>
      <c r="B4103" t="s">
        <v>805</v>
      </c>
      <c r="C4103" t="s">
        <v>5790</v>
      </c>
      <c r="J4103" t="s">
        <v>1444</v>
      </c>
      <c r="K4103">
        <v>0</v>
      </c>
      <c r="N4103" t="b">
        <v>1</v>
      </c>
      <c r="O4103" t="b">
        <v>0</v>
      </c>
      <c r="P4103" t="b">
        <v>0</v>
      </c>
      <c r="Q4103">
        <v>9</v>
      </c>
      <c r="R4103">
        <v>9</v>
      </c>
      <c r="S4103">
        <v>1</v>
      </c>
      <c r="T4103">
        <v>2</v>
      </c>
      <c r="U4103" t="b">
        <v>1</v>
      </c>
      <c r="V4103" t="s">
        <v>1097</v>
      </c>
      <c r="W4103" t="s">
        <v>5600</v>
      </c>
      <c r="X4103" t="s">
        <v>14889</v>
      </c>
      <c r="Y4103">
        <v>69</v>
      </c>
      <c r="Z4103">
        <v>69</v>
      </c>
      <c r="AA4103">
        <v>6</v>
      </c>
      <c r="AB4103">
        <v>6</v>
      </c>
      <c r="AC4103">
        <v>44</v>
      </c>
    </row>
    <row r="4104" spans="1:29">
      <c r="A4104">
        <v>4628</v>
      </c>
      <c r="B4104" t="s">
        <v>805</v>
      </c>
      <c r="C4104" t="s">
        <v>5791</v>
      </c>
      <c r="J4104" t="s">
        <v>1444</v>
      </c>
      <c r="K4104">
        <v>0</v>
      </c>
      <c r="N4104" t="b">
        <v>1</v>
      </c>
      <c r="O4104" t="b">
        <v>0</v>
      </c>
      <c r="P4104" t="b">
        <v>0</v>
      </c>
      <c r="Q4104">
        <v>9</v>
      </c>
      <c r="R4104">
        <v>9</v>
      </c>
      <c r="S4104">
        <v>1</v>
      </c>
      <c r="T4104">
        <v>2</v>
      </c>
      <c r="U4104" t="b">
        <v>1</v>
      </c>
      <c r="V4104" t="s">
        <v>1097</v>
      </c>
      <c r="W4104" t="s">
        <v>5600</v>
      </c>
      <c r="X4104" t="s">
        <v>14870</v>
      </c>
      <c r="Y4104">
        <v>70</v>
      </c>
      <c r="Z4104">
        <v>70</v>
      </c>
      <c r="AA4104">
        <v>5</v>
      </c>
      <c r="AB4104">
        <v>5</v>
      </c>
      <c r="AC4104">
        <v>44</v>
      </c>
    </row>
    <row r="4105" spans="1:29">
      <c r="A4105">
        <v>4629</v>
      </c>
      <c r="B4105" t="s">
        <v>805</v>
      </c>
      <c r="C4105" t="s">
        <v>5792</v>
      </c>
      <c r="J4105" t="s">
        <v>1444</v>
      </c>
      <c r="K4105">
        <v>0</v>
      </c>
      <c r="N4105" t="b">
        <v>1</v>
      </c>
      <c r="O4105" t="b">
        <v>0</v>
      </c>
      <c r="P4105" t="b">
        <v>0</v>
      </c>
      <c r="Q4105">
        <v>9</v>
      </c>
      <c r="R4105">
        <v>9</v>
      </c>
      <c r="S4105">
        <v>1</v>
      </c>
      <c r="T4105">
        <v>2</v>
      </c>
      <c r="U4105" t="b">
        <v>1</v>
      </c>
      <c r="V4105" t="s">
        <v>1097</v>
      </c>
      <c r="W4105" t="s">
        <v>5600</v>
      </c>
      <c r="X4105" t="s">
        <v>14890</v>
      </c>
      <c r="Y4105">
        <v>70</v>
      </c>
      <c r="Z4105">
        <v>70</v>
      </c>
      <c r="AA4105">
        <v>6</v>
      </c>
      <c r="AB4105">
        <v>6</v>
      </c>
      <c r="AC4105">
        <v>44</v>
      </c>
    </row>
    <row r="4106" spans="1:29">
      <c r="A4106">
        <v>4630</v>
      </c>
      <c r="B4106" t="s">
        <v>805</v>
      </c>
      <c r="C4106" t="s">
        <v>5793</v>
      </c>
      <c r="J4106" t="s">
        <v>1444</v>
      </c>
      <c r="K4106">
        <v>0</v>
      </c>
      <c r="N4106" t="b">
        <v>1</v>
      </c>
      <c r="O4106" t="b">
        <v>0</v>
      </c>
      <c r="P4106" t="b">
        <v>0</v>
      </c>
      <c r="Q4106">
        <v>9</v>
      </c>
      <c r="R4106">
        <v>9</v>
      </c>
      <c r="S4106">
        <v>1</v>
      </c>
      <c r="T4106">
        <v>2</v>
      </c>
      <c r="U4106" t="b">
        <v>1</v>
      </c>
      <c r="V4106" t="s">
        <v>1097</v>
      </c>
      <c r="W4106" t="s">
        <v>5600</v>
      </c>
      <c r="X4106" t="s">
        <v>14872</v>
      </c>
      <c r="Y4106">
        <v>71</v>
      </c>
      <c r="Z4106">
        <v>71</v>
      </c>
      <c r="AA4106">
        <v>5</v>
      </c>
      <c r="AB4106">
        <v>5</v>
      </c>
      <c r="AC4106">
        <v>44</v>
      </c>
    </row>
    <row r="4107" spans="1:29">
      <c r="A4107">
        <v>4631</v>
      </c>
      <c r="B4107" t="s">
        <v>805</v>
      </c>
      <c r="C4107" t="s">
        <v>5794</v>
      </c>
      <c r="J4107" t="s">
        <v>1444</v>
      </c>
      <c r="K4107">
        <v>0</v>
      </c>
      <c r="N4107" t="b">
        <v>1</v>
      </c>
      <c r="O4107" t="b">
        <v>0</v>
      </c>
      <c r="P4107" t="b">
        <v>0</v>
      </c>
      <c r="Q4107">
        <v>9</v>
      </c>
      <c r="R4107">
        <v>9</v>
      </c>
      <c r="S4107">
        <v>1</v>
      </c>
      <c r="T4107">
        <v>2</v>
      </c>
      <c r="U4107" t="b">
        <v>1</v>
      </c>
      <c r="V4107" t="s">
        <v>1097</v>
      </c>
      <c r="W4107" t="s">
        <v>5600</v>
      </c>
      <c r="X4107" t="s">
        <v>14891</v>
      </c>
      <c r="Y4107">
        <v>71</v>
      </c>
      <c r="Z4107">
        <v>71</v>
      </c>
      <c r="AA4107">
        <v>6</v>
      </c>
      <c r="AB4107">
        <v>6</v>
      </c>
      <c r="AC4107">
        <v>44</v>
      </c>
    </row>
    <row r="4108" spans="1:29">
      <c r="A4108">
        <v>4632</v>
      </c>
      <c r="B4108" t="s">
        <v>805</v>
      </c>
      <c r="C4108" t="s">
        <v>5795</v>
      </c>
      <c r="J4108" t="s">
        <v>1444</v>
      </c>
      <c r="K4108">
        <v>0</v>
      </c>
      <c r="N4108" t="b">
        <v>1</v>
      </c>
      <c r="O4108" t="b">
        <v>0</v>
      </c>
      <c r="P4108" t="b">
        <v>0</v>
      </c>
      <c r="Q4108">
        <v>9</v>
      </c>
      <c r="R4108">
        <v>9</v>
      </c>
      <c r="S4108">
        <v>1</v>
      </c>
      <c r="T4108">
        <v>2</v>
      </c>
      <c r="U4108" t="b">
        <v>1</v>
      </c>
      <c r="V4108" t="s">
        <v>1097</v>
      </c>
      <c r="W4108" t="s">
        <v>5600</v>
      </c>
      <c r="X4108" t="s">
        <v>14874</v>
      </c>
      <c r="Y4108">
        <v>72</v>
      </c>
      <c r="Z4108">
        <v>72</v>
      </c>
      <c r="AA4108">
        <v>5</v>
      </c>
      <c r="AB4108">
        <v>5</v>
      </c>
      <c r="AC4108">
        <v>44</v>
      </c>
    </row>
    <row r="4109" spans="1:29">
      <c r="A4109">
        <v>4633</v>
      </c>
      <c r="B4109" t="s">
        <v>805</v>
      </c>
      <c r="C4109" t="s">
        <v>5796</v>
      </c>
      <c r="J4109" t="s">
        <v>1444</v>
      </c>
      <c r="K4109">
        <v>0</v>
      </c>
      <c r="N4109" t="b">
        <v>1</v>
      </c>
      <c r="O4109" t="b">
        <v>0</v>
      </c>
      <c r="P4109" t="b">
        <v>0</v>
      </c>
      <c r="Q4109">
        <v>9</v>
      </c>
      <c r="R4109">
        <v>9</v>
      </c>
      <c r="S4109">
        <v>1</v>
      </c>
      <c r="T4109">
        <v>2</v>
      </c>
      <c r="U4109" t="b">
        <v>1</v>
      </c>
      <c r="V4109" t="s">
        <v>1097</v>
      </c>
      <c r="W4109" t="s">
        <v>5600</v>
      </c>
      <c r="X4109" t="s">
        <v>14892</v>
      </c>
      <c r="Y4109">
        <v>72</v>
      </c>
      <c r="Z4109">
        <v>72</v>
      </c>
      <c r="AA4109">
        <v>6</v>
      </c>
      <c r="AB4109">
        <v>6</v>
      </c>
      <c r="AC4109">
        <v>44</v>
      </c>
    </row>
    <row r="4110" spans="1:29">
      <c r="A4110">
        <v>4634</v>
      </c>
      <c r="B4110" t="s">
        <v>805</v>
      </c>
      <c r="C4110" t="s">
        <v>5797</v>
      </c>
      <c r="J4110" t="s">
        <v>1444</v>
      </c>
      <c r="K4110">
        <v>0</v>
      </c>
      <c r="N4110" t="b">
        <v>1</v>
      </c>
      <c r="O4110" t="b">
        <v>0</v>
      </c>
      <c r="P4110" t="b">
        <v>0</v>
      </c>
      <c r="Q4110">
        <v>9</v>
      </c>
      <c r="R4110">
        <v>9</v>
      </c>
      <c r="S4110">
        <v>1</v>
      </c>
      <c r="T4110">
        <v>2</v>
      </c>
      <c r="U4110" t="b">
        <v>1</v>
      </c>
      <c r="V4110" t="s">
        <v>1097</v>
      </c>
      <c r="W4110" t="s">
        <v>5600</v>
      </c>
      <c r="X4110" t="s">
        <v>14876</v>
      </c>
      <c r="Y4110">
        <v>73</v>
      </c>
      <c r="Z4110">
        <v>73</v>
      </c>
      <c r="AA4110">
        <v>5</v>
      </c>
      <c r="AB4110">
        <v>5</v>
      </c>
      <c r="AC4110">
        <v>44</v>
      </c>
    </row>
    <row r="4111" spans="1:29">
      <c r="A4111">
        <v>4635</v>
      </c>
      <c r="B4111" t="s">
        <v>805</v>
      </c>
      <c r="C4111" t="s">
        <v>5798</v>
      </c>
      <c r="J4111" t="s">
        <v>1444</v>
      </c>
      <c r="K4111">
        <v>0</v>
      </c>
      <c r="N4111" t="b">
        <v>1</v>
      </c>
      <c r="O4111" t="b">
        <v>0</v>
      </c>
      <c r="P4111" t="b">
        <v>0</v>
      </c>
      <c r="Q4111">
        <v>9</v>
      </c>
      <c r="R4111">
        <v>9</v>
      </c>
      <c r="S4111">
        <v>1</v>
      </c>
      <c r="T4111">
        <v>2</v>
      </c>
      <c r="U4111" t="b">
        <v>1</v>
      </c>
      <c r="V4111" t="s">
        <v>1097</v>
      </c>
      <c r="W4111" t="s">
        <v>5600</v>
      </c>
      <c r="X4111" t="s">
        <v>14893</v>
      </c>
      <c r="Y4111">
        <v>73</v>
      </c>
      <c r="Z4111">
        <v>73</v>
      </c>
      <c r="AA4111">
        <v>6</v>
      </c>
      <c r="AB4111">
        <v>6</v>
      </c>
      <c r="AC4111">
        <v>44</v>
      </c>
    </row>
    <row r="4112" spans="1:29">
      <c r="A4112">
        <v>4636</v>
      </c>
      <c r="B4112" t="s">
        <v>805</v>
      </c>
      <c r="C4112" t="s">
        <v>5799</v>
      </c>
      <c r="J4112" t="s">
        <v>1444</v>
      </c>
      <c r="K4112">
        <v>0</v>
      </c>
      <c r="N4112" t="b">
        <v>1</v>
      </c>
      <c r="O4112" t="b">
        <v>0</v>
      </c>
      <c r="P4112" t="b">
        <v>0</v>
      </c>
      <c r="Q4112">
        <v>9</v>
      </c>
      <c r="R4112">
        <v>9</v>
      </c>
      <c r="S4112">
        <v>1</v>
      </c>
      <c r="T4112">
        <v>2</v>
      </c>
      <c r="U4112" t="b">
        <v>1</v>
      </c>
      <c r="V4112" t="s">
        <v>1097</v>
      </c>
      <c r="W4112" t="s">
        <v>5600</v>
      </c>
      <c r="X4112" t="s">
        <v>14878</v>
      </c>
      <c r="Y4112">
        <v>74</v>
      </c>
      <c r="Z4112">
        <v>74</v>
      </c>
      <c r="AA4112">
        <v>5</v>
      </c>
      <c r="AB4112">
        <v>5</v>
      </c>
      <c r="AC4112">
        <v>44</v>
      </c>
    </row>
    <row r="4113" spans="1:29">
      <c r="A4113">
        <v>4637</v>
      </c>
      <c r="B4113" t="s">
        <v>805</v>
      </c>
      <c r="C4113" t="s">
        <v>5800</v>
      </c>
      <c r="J4113" t="s">
        <v>1444</v>
      </c>
      <c r="K4113">
        <v>0</v>
      </c>
      <c r="N4113" t="b">
        <v>1</v>
      </c>
      <c r="O4113" t="b">
        <v>0</v>
      </c>
      <c r="P4113" t="b">
        <v>0</v>
      </c>
      <c r="Q4113">
        <v>9</v>
      </c>
      <c r="R4113">
        <v>9</v>
      </c>
      <c r="S4113">
        <v>1</v>
      </c>
      <c r="T4113">
        <v>2</v>
      </c>
      <c r="U4113" t="b">
        <v>1</v>
      </c>
      <c r="V4113" t="s">
        <v>1097</v>
      </c>
      <c r="W4113" t="s">
        <v>5600</v>
      </c>
      <c r="X4113" t="s">
        <v>14894</v>
      </c>
      <c r="Y4113">
        <v>74</v>
      </c>
      <c r="Z4113">
        <v>74</v>
      </c>
      <c r="AA4113">
        <v>6</v>
      </c>
      <c r="AB4113">
        <v>6</v>
      </c>
      <c r="AC4113">
        <v>44</v>
      </c>
    </row>
    <row r="4114" spans="1:29">
      <c r="A4114">
        <v>4638</v>
      </c>
      <c r="B4114" t="s">
        <v>805</v>
      </c>
      <c r="C4114" t="s">
        <v>5801</v>
      </c>
      <c r="J4114" t="s">
        <v>1444</v>
      </c>
      <c r="K4114">
        <v>0</v>
      </c>
      <c r="N4114" t="b">
        <v>1</v>
      </c>
      <c r="O4114" t="b">
        <v>0</v>
      </c>
      <c r="P4114" t="b">
        <v>0</v>
      </c>
      <c r="Q4114">
        <v>9</v>
      </c>
      <c r="R4114">
        <v>9</v>
      </c>
      <c r="S4114">
        <v>1</v>
      </c>
      <c r="T4114">
        <v>2</v>
      </c>
      <c r="U4114" t="b">
        <v>1</v>
      </c>
      <c r="V4114" t="s">
        <v>1097</v>
      </c>
      <c r="W4114" t="s">
        <v>5600</v>
      </c>
      <c r="X4114" t="s">
        <v>14880</v>
      </c>
      <c r="Y4114">
        <v>75</v>
      </c>
      <c r="Z4114">
        <v>75</v>
      </c>
      <c r="AA4114">
        <v>5</v>
      </c>
      <c r="AB4114">
        <v>5</v>
      </c>
      <c r="AC4114">
        <v>44</v>
      </c>
    </row>
    <row r="4115" spans="1:29">
      <c r="A4115">
        <v>4639</v>
      </c>
      <c r="B4115" t="s">
        <v>805</v>
      </c>
      <c r="C4115" t="s">
        <v>5802</v>
      </c>
      <c r="J4115" t="s">
        <v>1444</v>
      </c>
      <c r="K4115">
        <v>0</v>
      </c>
      <c r="N4115" t="b">
        <v>1</v>
      </c>
      <c r="O4115" t="b">
        <v>0</v>
      </c>
      <c r="P4115" t="b">
        <v>0</v>
      </c>
      <c r="Q4115">
        <v>9</v>
      </c>
      <c r="R4115">
        <v>9</v>
      </c>
      <c r="S4115">
        <v>1</v>
      </c>
      <c r="T4115">
        <v>2</v>
      </c>
      <c r="U4115" t="b">
        <v>1</v>
      </c>
      <c r="V4115" t="s">
        <v>1097</v>
      </c>
      <c r="W4115" t="s">
        <v>5600</v>
      </c>
      <c r="X4115" t="s">
        <v>14895</v>
      </c>
      <c r="Y4115">
        <v>75</v>
      </c>
      <c r="Z4115">
        <v>75</v>
      </c>
      <c r="AA4115">
        <v>6</v>
      </c>
      <c r="AB4115">
        <v>6</v>
      </c>
      <c r="AC4115">
        <v>44</v>
      </c>
    </row>
    <row r="4116" spans="1:29">
      <c r="A4116">
        <v>4640</v>
      </c>
      <c r="B4116" t="s">
        <v>805</v>
      </c>
      <c r="C4116" t="s">
        <v>5803</v>
      </c>
      <c r="J4116" t="s">
        <v>1444</v>
      </c>
      <c r="K4116">
        <v>0</v>
      </c>
      <c r="N4116" t="b">
        <v>1</v>
      </c>
      <c r="O4116" t="b">
        <v>0</v>
      </c>
      <c r="P4116" t="b">
        <v>0</v>
      </c>
      <c r="Q4116">
        <v>9</v>
      </c>
      <c r="R4116">
        <v>9</v>
      </c>
      <c r="S4116">
        <v>1</v>
      </c>
      <c r="T4116">
        <v>2</v>
      </c>
      <c r="U4116" t="b">
        <v>1</v>
      </c>
      <c r="V4116" t="s">
        <v>1097</v>
      </c>
      <c r="W4116" t="s">
        <v>5600</v>
      </c>
      <c r="X4116" t="s">
        <v>14882</v>
      </c>
      <c r="Y4116">
        <v>76</v>
      </c>
      <c r="Z4116">
        <v>76</v>
      </c>
      <c r="AA4116">
        <v>5</v>
      </c>
      <c r="AB4116">
        <v>5</v>
      </c>
      <c r="AC4116">
        <v>44</v>
      </c>
    </row>
    <row r="4117" spans="1:29">
      <c r="A4117">
        <v>4641</v>
      </c>
      <c r="B4117" t="s">
        <v>805</v>
      </c>
      <c r="C4117" t="s">
        <v>5804</v>
      </c>
      <c r="J4117" t="s">
        <v>1444</v>
      </c>
      <c r="K4117">
        <v>0</v>
      </c>
      <c r="N4117" t="b">
        <v>1</v>
      </c>
      <c r="O4117" t="b">
        <v>0</v>
      </c>
      <c r="P4117" t="b">
        <v>0</v>
      </c>
      <c r="Q4117">
        <v>9</v>
      </c>
      <c r="R4117">
        <v>9</v>
      </c>
      <c r="S4117">
        <v>1</v>
      </c>
      <c r="T4117">
        <v>2</v>
      </c>
      <c r="U4117" t="b">
        <v>1</v>
      </c>
      <c r="V4117" t="s">
        <v>1097</v>
      </c>
      <c r="W4117" t="s">
        <v>5600</v>
      </c>
      <c r="X4117" t="s">
        <v>14896</v>
      </c>
      <c r="Y4117">
        <v>76</v>
      </c>
      <c r="Z4117">
        <v>76</v>
      </c>
      <c r="AA4117">
        <v>6</v>
      </c>
      <c r="AB4117">
        <v>6</v>
      </c>
      <c r="AC4117">
        <v>44</v>
      </c>
    </row>
    <row r="4118" spans="1:29">
      <c r="A4118">
        <v>4642</v>
      </c>
      <c r="B4118" t="s">
        <v>805</v>
      </c>
      <c r="C4118" t="s">
        <v>5805</v>
      </c>
      <c r="J4118" t="s">
        <v>1444</v>
      </c>
      <c r="K4118">
        <v>0</v>
      </c>
      <c r="N4118" t="b">
        <v>1</v>
      </c>
      <c r="O4118" t="b">
        <v>0</v>
      </c>
      <c r="P4118" t="b">
        <v>0</v>
      </c>
      <c r="Q4118">
        <v>9</v>
      </c>
      <c r="R4118">
        <v>9</v>
      </c>
      <c r="S4118">
        <v>1</v>
      </c>
      <c r="T4118">
        <v>2</v>
      </c>
      <c r="U4118" t="b">
        <v>1</v>
      </c>
      <c r="V4118" t="s">
        <v>1097</v>
      </c>
      <c r="W4118" t="s">
        <v>5600</v>
      </c>
      <c r="X4118" t="s">
        <v>14940</v>
      </c>
      <c r="Y4118">
        <v>77</v>
      </c>
      <c r="Z4118">
        <v>77</v>
      </c>
      <c r="AA4118">
        <v>5</v>
      </c>
      <c r="AB4118">
        <v>5</v>
      </c>
      <c r="AC4118">
        <v>44</v>
      </c>
    </row>
    <row r="4119" spans="1:29">
      <c r="A4119">
        <v>4643</v>
      </c>
      <c r="B4119" t="s">
        <v>805</v>
      </c>
      <c r="C4119" t="s">
        <v>5806</v>
      </c>
      <c r="J4119" t="s">
        <v>1444</v>
      </c>
      <c r="K4119">
        <v>0</v>
      </c>
      <c r="N4119" t="b">
        <v>1</v>
      </c>
      <c r="O4119" t="b">
        <v>0</v>
      </c>
      <c r="P4119" t="b">
        <v>0</v>
      </c>
      <c r="Q4119">
        <v>9</v>
      </c>
      <c r="R4119">
        <v>9</v>
      </c>
      <c r="S4119">
        <v>1</v>
      </c>
      <c r="T4119">
        <v>2</v>
      </c>
      <c r="U4119" t="b">
        <v>1</v>
      </c>
      <c r="V4119" t="s">
        <v>1097</v>
      </c>
      <c r="W4119" t="s">
        <v>5600</v>
      </c>
      <c r="X4119" t="s">
        <v>14941</v>
      </c>
      <c r="Y4119">
        <v>77</v>
      </c>
      <c r="Z4119">
        <v>77</v>
      </c>
      <c r="AA4119">
        <v>6</v>
      </c>
      <c r="AB4119">
        <v>6</v>
      </c>
      <c r="AC4119">
        <v>44</v>
      </c>
    </row>
    <row r="4120" spans="1:29">
      <c r="A4120">
        <v>4644</v>
      </c>
      <c r="B4120" t="s">
        <v>805</v>
      </c>
      <c r="C4120" t="s">
        <v>5807</v>
      </c>
      <c r="J4120" t="s">
        <v>1444</v>
      </c>
      <c r="K4120">
        <v>0</v>
      </c>
      <c r="N4120" t="b">
        <v>1</v>
      </c>
      <c r="O4120" t="b">
        <v>0</v>
      </c>
      <c r="P4120" t="b">
        <v>0</v>
      </c>
      <c r="Q4120">
        <v>9</v>
      </c>
      <c r="R4120">
        <v>9</v>
      </c>
      <c r="S4120">
        <v>1</v>
      </c>
      <c r="T4120">
        <v>2</v>
      </c>
      <c r="U4120" t="b">
        <v>1</v>
      </c>
      <c r="V4120" t="s">
        <v>1097</v>
      </c>
      <c r="W4120" t="s">
        <v>5600</v>
      </c>
      <c r="X4120" t="s">
        <v>14945</v>
      </c>
      <c r="Y4120">
        <v>78</v>
      </c>
      <c r="Z4120">
        <v>78</v>
      </c>
      <c r="AA4120">
        <v>5</v>
      </c>
      <c r="AB4120">
        <v>5</v>
      </c>
      <c r="AC4120">
        <v>44</v>
      </c>
    </row>
    <row r="4121" spans="1:29">
      <c r="A4121">
        <v>4645</v>
      </c>
      <c r="B4121" t="s">
        <v>805</v>
      </c>
      <c r="C4121" t="s">
        <v>5808</v>
      </c>
      <c r="J4121" t="s">
        <v>1444</v>
      </c>
      <c r="K4121">
        <v>0</v>
      </c>
      <c r="N4121" t="b">
        <v>1</v>
      </c>
      <c r="O4121" t="b">
        <v>0</v>
      </c>
      <c r="P4121" t="b">
        <v>0</v>
      </c>
      <c r="Q4121">
        <v>9</v>
      </c>
      <c r="R4121">
        <v>9</v>
      </c>
      <c r="S4121">
        <v>1</v>
      </c>
      <c r="T4121">
        <v>2</v>
      </c>
      <c r="U4121" t="b">
        <v>1</v>
      </c>
      <c r="V4121" t="s">
        <v>1097</v>
      </c>
      <c r="W4121" t="s">
        <v>5600</v>
      </c>
      <c r="X4121" t="s">
        <v>14946</v>
      </c>
      <c r="Y4121">
        <v>78</v>
      </c>
      <c r="Z4121">
        <v>78</v>
      </c>
      <c r="AA4121">
        <v>6</v>
      </c>
      <c r="AB4121">
        <v>6</v>
      </c>
      <c r="AC4121">
        <v>44</v>
      </c>
    </row>
    <row r="4122" spans="1:29">
      <c r="A4122">
        <v>4646</v>
      </c>
      <c r="B4122" t="s">
        <v>805</v>
      </c>
      <c r="C4122" t="s">
        <v>5809</v>
      </c>
      <c r="J4122" t="s">
        <v>1444</v>
      </c>
      <c r="K4122">
        <v>0</v>
      </c>
      <c r="N4122" t="b">
        <v>1</v>
      </c>
      <c r="O4122" t="b">
        <v>0</v>
      </c>
      <c r="P4122" t="b">
        <v>0</v>
      </c>
      <c r="Q4122">
        <v>9</v>
      </c>
      <c r="R4122">
        <v>9</v>
      </c>
      <c r="S4122">
        <v>1</v>
      </c>
      <c r="T4122">
        <v>2</v>
      </c>
      <c r="U4122" t="b">
        <v>1</v>
      </c>
      <c r="V4122" t="s">
        <v>1097</v>
      </c>
      <c r="W4122" t="s">
        <v>5600</v>
      </c>
      <c r="X4122" t="s">
        <v>15710</v>
      </c>
      <c r="Y4122">
        <v>79</v>
      </c>
      <c r="Z4122">
        <v>79</v>
      </c>
      <c r="AA4122">
        <v>5</v>
      </c>
      <c r="AB4122">
        <v>5</v>
      </c>
      <c r="AC4122">
        <v>44</v>
      </c>
    </row>
    <row r="4123" spans="1:29">
      <c r="A4123">
        <v>4647</v>
      </c>
      <c r="B4123" t="s">
        <v>805</v>
      </c>
      <c r="C4123" t="s">
        <v>5810</v>
      </c>
      <c r="J4123" t="s">
        <v>1444</v>
      </c>
      <c r="K4123">
        <v>0</v>
      </c>
      <c r="N4123" t="b">
        <v>1</v>
      </c>
      <c r="O4123" t="b">
        <v>0</v>
      </c>
      <c r="P4123" t="b">
        <v>0</v>
      </c>
      <c r="Q4123">
        <v>9</v>
      </c>
      <c r="R4123">
        <v>9</v>
      </c>
      <c r="S4123">
        <v>1</v>
      </c>
      <c r="T4123">
        <v>2</v>
      </c>
      <c r="U4123" t="b">
        <v>1</v>
      </c>
      <c r="V4123" t="s">
        <v>1097</v>
      </c>
      <c r="W4123" t="s">
        <v>5600</v>
      </c>
      <c r="X4123" t="s">
        <v>15537</v>
      </c>
      <c r="Y4123">
        <v>79</v>
      </c>
      <c r="Z4123">
        <v>79</v>
      </c>
      <c r="AA4123">
        <v>6</v>
      </c>
      <c r="AB4123">
        <v>6</v>
      </c>
      <c r="AC4123">
        <v>44</v>
      </c>
    </row>
    <row r="4124" spans="1:29">
      <c r="A4124">
        <v>4648</v>
      </c>
      <c r="B4124" t="s">
        <v>805</v>
      </c>
      <c r="C4124" t="s">
        <v>5811</v>
      </c>
      <c r="J4124" t="s">
        <v>1444</v>
      </c>
      <c r="K4124">
        <v>0</v>
      </c>
      <c r="N4124" t="b">
        <v>1</v>
      </c>
      <c r="O4124" t="b">
        <v>0</v>
      </c>
      <c r="P4124" t="b">
        <v>0</v>
      </c>
      <c r="Q4124">
        <v>9</v>
      </c>
      <c r="R4124">
        <v>9</v>
      </c>
      <c r="S4124">
        <v>1</v>
      </c>
      <c r="T4124">
        <v>2</v>
      </c>
      <c r="U4124" t="b">
        <v>1</v>
      </c>
      <c r="V4124" t="s">
        <v>1097</v>
      </c>
      <c r="W4124" t="s">
        <v>5600</v>
      </c>
      <c r="X4124" t="s">
        <v>14950</v>
      </c>
      <c r="Y4124">
        <v>80</v>
      </c>
      <c r="Z4124">
        <v>80</v>
      </c>
      <c r="AA4124">
        <v>5</v>
      </c>
      <c r="AB4124">
        <v>5</v>
      </c>
      <c r="AC4124">
        <v>44</v>
      </c>
    </row>
    <row r="4125" spans="1:29">
      <c r="A4125">
        <v>4649</v>
      </c>
      <c r="B4125" t="s">
        <v>805</v>
      </c>
      <c r="C4125" t="s">
        <v>5812</v>
      </c>
      <c r="J4125" t="s">
        <v>1444</v>
      </c>
      <c r="K4125">
        <v>0</v>
      </c>
      <c r="N4125" t="b">
        <v>1</v>
      </c>
      <c r="O4125" t="b">
        <v>0</v>
      </c>
      <c r="P4125" t="b">
        <v>0</v>
      </c>
      <c r="Q4125">
        <v>9</v>
      </c>
      <c r="R4125">
        <v>9</v>
      </c>
      <c r="S4125">
        <v>1</v>
      </c>
      <c r="T4125">
        <v>2</v>
      </c>
      <c r="U4125" t="b">
        <v>1</v>
      </c>
      <c r="V4125" t="s">
        <v>1097</v>
      </c>
      <c r="W4125" t="s">
        <v>5600</v>
      </c>
      <c r="X4125" t="s">
        <v>15039</v>
      </c>
      <c r="Y4125">
        <v>80</v>
      </c>
      <c r="Z4125">
        <v>80</v>
      </c>
      <c r="AA4125">
        <v>6</v>
      </c>
      <c r="AB4125">
        <v>6</v>
      </c>
      <c r="AC4125">
        <v>44</v>
      </c>
    </row>
    <row r="4126" spans="1:29">
      <c r="A4126">
        <v>4650</v>
      </c>
      <c r="B4126" t="s">
        <v>805</v>
      </c>
      <c r="C4126" t="s">
        <v>5813</v>
      </c>
      <c r="J4126" t="s">
        <v>1444</v>
      </c>
      <c r="K4126">
        <v>0</v>
      </c>
      <c r="N4126" t="b">
        <v>1</v>
      </c>
      <c r="O4126" t="b">
        <v>0</v>
      </c>
      <c r="P4126" t="b">
        <v>0</v>
      </c>
      <c r="Q4126">
        <v>9</v>
      </c>
      <c r="R4126">
        <v>9</v>
      </c>
      <c r="S4126">
        <v>1</v>
      </c>
      <c r="T4126">
        <v>2</v>
      </c>
      <c r="U4126" t="b">
        <v>1</v>
      </c>
      <c r="V4126" t="s">
        <v>1097</v>
      </c>
      <c r="W4126" t="s">
        <v>5600</v>
      </c>
      <c r="X4126" t="s">
        <v>14952</v>
      </c>
      <c r="Y4126">
        <v>81</v>
      </c>
      <c r="Z4126">
        <v>81</v>
      </c>
      <c r="AA4126">
        <v>5</v>
      </c>
      <c r="AB4126">
        <v>5</v>
      </c>
      <c r="AC4126">
        <v>44</v>
      </c>
    </row>
    <row r="4127" spans="1:29">
      <c r="A4127">
        <v>4651</v>
      </c>
      <c r="B4127" t="s">
        <v>805</v>
      </c>
      <c r="C4127" t="s">
        <v>5814</v>
      </c>
      <c r="J4127" t="s">
        <v>1444</v>
      </c>
      <c r="K4127">
        <v>0</v>
      </c>
      <c r="N4127" t="b">
        <v>1</v>
      </c>
      <c r="O4127" t="b">
        <v>0</v>
      </c>
      <c r="P4127" t="b">
        <v>0</v>
      </c>
      <c r="Q4127">
        <v>9</v>
      </c>
      <c r="R4127">
        <v>9</v>
      </c>
      <c r="S4127">
        <v>1</v>
      </c>
      <c r="T4127">
        <v>2</v>
      </c>
      <c r="U4127" t="b">
        <v>1</v>
      </c>
      <c r="V4127" t="s">
        <v>1097</v>
      </c>
      <c r="W4127" t="s">
        <v>5600</v>
      </c>
      <c r="X4127" t="s">
        <v>15040</v>
      </c>
      <c r="Y4127">
        <v>81</v>
      </c>
      <c r="Z4127">
        <v>81</v>
      </c>
      <c r="AA4127">
        <v>6</v>
      </c>
      <c r="AB4127">
        <v>6</v>
      </c>
      <c r="AC4127">
        <v>44</v>
      </c>
    </row>
    <row r="4128" spans="1:29">
      <c r="A4128">
        <v>4652</v>
      </c>
      <c r="B4128" t="s">
        <v>805</v>
      </c>
      <c r="C4128" t="s">
        <v>5815</v>
      </c>
      <c r="J4128" t="s">
        <v>1444</v>
      </c>
      <c r="K4128">
        <v>0</v>
      </c>
      <c r="N4128" t="b">
        <v>1</v>
      </c>
      <c r="O4128" t="b">
        <v>0</v>
      </c>
      <c r="P4128" t="b">
        <v>0</v>
      </c>
      <c r="Q4128">
        <v>9</v>
      </c>
      <c r="R4128">
        <v>9</v>
      </c>
      <c r="S4128">
        <v>1</v>
      </c>
      <c r="T4128">
        <v>2</v>
      </c>
      <c r="U4128" t="b">
        <v>1</v>
      </c>
      <c r="V4128" t="s">
        <v>1097</v>
      </c>
      <c r="W4128" t="s">
        <v>5600</v>
      </c>
      <c r="X4128" t="s">
        <v>14954</v>
      </c>
      <c r="Y4128">
        <v>82</v>
      </c>
      <c r="Z4128">
        <v>82</v>
      </c>
      <c r="AA4128">
        <v>5</v>
      </c>
      <c r="AB4128">
        <v>5</v>
      </c>
      <c r="AC4128">
        <v>44</v>
      </c>
    </row>
    <row r="4129" spans="1:29">
      <c r="A4129">
        <v>4653</v>
      </c>
      <c r="B4129" t="s">
        <v>805</v>
      </c>
      <c r="C4129" t="s">
        <v>5816</v>
      </c>
      <c r="J4129" t="s">
        <v>1444</v>
      </c>
      <c r="K4129">
        <v>0</v>
      </c>
      <c r="N4129" t="b">
        <v>1</v>
      </c>
      <c r="O4129" t="b">
        <v>0</v>
      </c>
      <c r="P4129" t="b">
        <v>0</v>
      </c>
      <c r="Q4129">
        <v>9</v>
      </c>
      <c r="R4129">
        <v>9</v>
      </c>
      <c r="S4129">
        <v>1</v>
      </c>
      <c r="T4129">
        <v>2</v>
      </c>
      <c r="U4129" t="b">
        <v>1</v>
      </c>
      <c r="V4129" t="s">
        <v>1097</v>
      </c>
      <c r="W4129" t="s">
        <v>5600</v>
      </c>
      <c r="X4129" t="s">
        <v>15041</v>
      </c>
      <c r="Y4129">
        <v>82</v>
      </c>
      <c r="Z4129">
        <v>82</v>
      </c>
      <c r="AA4129">
        <v>6</v>
      </c>
      <c r="AB4129">
        <v>6</v>
      </c>
      <c r="AC4129">
        <v>44</v>
      </c>
    </row>
    <row r="4130" spans="1:29">
      <c r="A4130">
        <v>4654</v>
      </c>
      <c r="B4130" t="s">
        <v>805</v>
      </c>
      <c r="C4130" t="s">
        <v>5817</v>
      </c>
      <c r="J4130" t="s">
        <v>1444</v>
      </c>
      <c r="K4130">
        <v>0</v>
      </c>
      <c r="N4130" t="b">
        <v>1</v>
      </c>
      <c r="O4130" t="b">
        <v>0</v>
      </c>
      <c r="P4130" t="b">
        <v>0</v>
      </c>
      <c r="Q4130">
        <v>9</v>
      </c>
      <c r="R4130">
        <v>9</v>
      </c>
      <c r="S4130">
        <v>1</v>
      </c>
      <c r="T4130">
        <v>2</v>
      </c>
      <c r="U4130" t="b">
        <v>1</v>
      </c>
      <c r="V4130" t="s">
        <v>1097</v>
      </c>
      <c r="W4130" t="s">
        <v>5600</v>
      </c>
      <c r="X4130" t="s">
        <v>14956</v>
      </c>
      <c r="Y4130">
        <v>83</v>
      </c>
      <c r="Z4130">
        <v>83</v>
      </c>
      <c r="AA4130">
        <v>5</v>
      </c>
      <c r="AB4130">
        <v>5</v>
      </c>
      <c r="AC4130">
        <v>44</v>
      </c>
    </row>
    <row r="4131" spans="1:29">
      <c r="A4131">
        <v>4655</v>
      </c>
      <c r="B4131" t="s">
        <v>805</v>
      </c>
      <c r="C4131" t="s">
        <v>5818</v>
      </c>
      <c r="J4131" t="s">
        <v>1444</v>
      </c>
      <c r="K4131">
        <v>0</v>
      </c>
      <c r="N4131" t="b">
        <v>1</v>
      </c>
      <c r="O4131" t="b">
        <v>0</v>
      </c>
      <c r="P4131" t="b">
        <v>0</v>
      </c>
      <c r="Q4131">
        <v>9</v>
      </c>
      <c r="R4131">
        <v>9</v>
      </c>
      <c r="S4131">
        <v>1</v>
      </c>
      <c r="T4131">
        <v>2</v>
      </c>
      <c r="U4131" t="b">
        <v>1</v>
      </c>
      <c r="V4131" t="s">
        <v>1097</v>
      </c>
      <c r="W4131" t="s">
        <v>5600</v>
      </c>
      <c r="X4131" t="s">
        <v>15042</v>
      </c>
      <c r="Y4131">
        <v>83</v>
      </c>
      <c r="Z4131">
        <v>83</v>
      </c>
      <c r="AA4131">
        <v>6</v>
      </c>
      <c r="AB4131">
        <v>6</v>
      </c>
      <c r="AC4131">
        <v>44</v>
      </c>
    </row>
    <row r="4132" spans="1:29">
      <c r="A4132">
        <v>4656</v>
      </c>
      <c r="B4132" t="s">
        <v>805</v>
      </c>
      <c r="C4132" t="s">
        <v>5819</v>
      </c>
      <c r="J4132" t="s">
        <v>1444</v>
      </c>
      <c r="K4132">
        <v>0</v>
      </c>
      <c r="N4132" t="b">
        <v>1</v>
      </c>
      <c r="O4132" t="b">
        <v>0</v>
      </c>
      <c r="P4132" t="b">
        <v>0</v>
      </c>
      <c r="Q4132">
        <v>9</v>
      </c>
      <c r="R4132">
        <v>9</v>
      </c>
      <c r="S4132">
        <v>1</v>
      </c>
      <c r="T4132">
        <v>2</v>
      </c>
      <c r="U4132" t="b">
        <v>1</v>
      </c>
      <c r="V4132" t="s">
        <v>1097</v>
      </c>
      <c r="W4132" t="s">
        <v>5600</v>
      </c>
      <c r="X4132" t="s">
        <v>14958</v>
      </c>
      <c r="Y4132">
        <v>84</v>
      </c>
      <c r="Z4132">
        <v>84</v>
      </c>
      <c r="AA4132">
        <v>5</v>
      </c>
      <c r="AB4132">
        <v>5</v>
      </c>
      <c r="AC4132">
        <v>44</v>
      </c>
    </row>
    <row r="4133" spans="1:29">
      <c r="A4133">
        <v>4657</v>
      </c>
      <c r="B4133" t="s">
        <v>805</v>
      </c>
      <c r="C4133" t="s">
        <v>5820</v>
      </c>
      <c r="J4133" t="s">
        <v>1444</v>
      </c>
      <c r="K4133">
        <v>0</v>
      </c>
      <c r="N4133" t="b">
        <v>1</v>
      </c>
      <c r="O4133" t="b">
        <v>0</v>
      </c>
      <c r="P4133" t="b">
        <v>0</v>
      </c>
      <c r="Q4133">
        <v>9</v>
      </c>
      <c r="R4133">
        <v>9</v>
      </c>
      <c r="S4133">
        <v>1</v>
      </c>
      <c r="T4133">
        <v>2</v>
      </c>
      <c r="U4133" t="b">
        <v>1</v>
      </c>
      <c r="V4133" t="s">
        <v>1097</v>
      </c>
      <c r="W4133" t="s">
        <v>5600</v>
      </c>
      <c r="X4133" t="s">
        <v>15043</v>
      </c>
      <c r="Y4133">
        <v>84</v>
      </c>
      <c r="Z4133">
        <v>84</v>
      </c>
      <c r="AA4133">
        <v>6</v>
      </c>
      <c r="AB4133">
        <v>6</v>
      </c>
      <c r="AC4133">
        <v>44</v>
      </c>
    </row>
    <row r="4134" spans="1:29">
      <c r="A4134">
        <v>4658</v>
      </c>
      <c r="B4134" t="s">
        <v>805</v>
      </c>
      <c r="C4134" t="s">
        <v>5821</v>
      </c>
      <c r="J4134" t="s">
        <v>1444</v>
      </c>
      <c r="K4134">
        <v>0</v>
      </c>
      <c r="N4134" t="b">
        <v>1</v>
      </c>
      <c r="O4134" t="b">
        <v>0</v>
      </c>
      <c r="P4134" t="b">
        <v>0</v>
      </c>
      <c r="Q4134">
        <v>9</v>
      </c>
      <c r="R4134">
        <v>9</v>
      </c>
      <c r="S4134">
        <v>1</v>
      </c>
      <c r="T4134">
        <v>2</v>
      </c>
      <c r="U4134" t="b">
        <v>1</v>
      </c>
      <c r="V4134" t="s">
        <v>1097</v>
      </c>
      <c r="W4134" t="s">
        <v>5600</v>
      </c>
      <c r="X4134" t="s">
        <v>14960</v>
      </c>
      <c r="Y4134">
        <v>85</v>
      </c>
      <c r="Z4134">
        <v>85</v>
      </c>
      <c r="AA4134">
        <v>5</v>
      </c>
      <c r="AB4134">
        <v>5</v>
      </c>
      <c r="AC4134">
        <v>44</v>
      </c>
    </row>
    <row r="4135" spans="1:29">
      <c r="A4135">
        <v>4659</v>
      </c>
      <c r="B4135" t="s">
        <v>805</v>
      </c>
      <c r="C4135" t="s">
        <v>5822</v>
      </c>
      <c r="J4135" t="s">
        <v>1444</v>
      </c>
      <c r="K4135">
        <v>0</v>
      </c>
      <c r="N4135" t="b">
        <v>1</v>
      </c>
      <c r="O4135" t="b">
        <v>0</v>
      </c>
      <c r="P4135" t="b">
        <v>0</v>
      </c>
      <c r="Q4135">
        <v>9</v>
      </c>
      <c r="R4135">
        <v>9</v>
      </c>
      <c r="S4135">
        <v>1</v>
      </c>
      <c r="T4135">
        <v>2</v>
      </c>
      <c r="U4135" t="b">
        <v>1</v>
      </c>
      <c r="V4135" t="s">
        <v>1097</v>
      </c>
      <c r="W4135" t="s">
        <v>5600</v>
      </c>
      <c r="X4135" t="s">
        <v>15044</v>
      </c>
      <c r="Y4135">
        <v>85</v>
      </c>
      <c r="Z4135">
        <v>85</v>
      </c>
      <c r="AA4135">
        <v>6</v>
      </c>
      <c r="AB4135">
        <v>6</v>
      </c>
      <c r="AC4135">
        <v>44</v>
      </c>
    </row>
    <row r="4136" spans="1:29">
      <c r="A4136">
        <v>4660</v>
      </c>
      <c r="B4136" t="s">
        <v>805</v>
      </c>
      <c r="C4136" t="s">
        <v>5823</v>
      </c>
      <c r="J4136" t="s">
        <v>1444</v>
      </c>
      <c r="K4136">
        <v>0</v>
      </c>
      <c r="N4136" t="b">
        <v>1</v>
      </c>
      <c r="O4136" t="b">
        <v>0</v>
      </c>
      <c r="P4136" t="b">
        <v>0</v>
      </c>
      <c r="Q4136">
        <v>9</v>
      </c>
      <c r="R4136">
        <v>9</v>
      </c>
      <c r="S4136">
        <v>1</v>
      </c>
      <c r="T4136">
        <v>2</v>
      </c>
      <c r="U4136" t="b">
        <v>1</v>
      </c>
      <c r="V4136" t="s">
        <v>1097</v>
      </c>
      <c r="W4136" t="s">
        <v>5600</v>
      </c>
      <c r="X4136" t="s">
        <v>14962</v>
      </c>
      <c r="Y4136">
        <v>86</v>
      </c>
      <c r="Z4136">
        <v>86</v>
      </c>
      <c r="AA4136">
        <v>5</v>
      </c>
      <c r="AB4136">
        <v>5</v>
      </c>
      <c r="AC4136">
        <v>44</v>
      </c>
    </row>
    <row r="4137" spans="1:29">
      <c r="A4137">
        <v>4661</v>
      </c>
      <c r="B4137" t="s">
        <v>805</v>
      </c>
      <c r="C4137" t="s">
        <v>5824</v>
      </c>
      <c r="J4137" t="s">
        <v>1444</v>
      </c>
      <c r="K4137">
        <v>0</v>
      </c>
      <c r="N4137" t="b">
        <v>1</v>
      </c>
      <c r="O4137" t="b">
        <v>0</v>
      </c>
      <c r="P4137" t="b">
        <v>0</v>
      </c>
      <c r="Q4137">
        <v>9</v>
      </c>
      <c r="R4137">
        <v>9</v>
      </c>
      <c r="S4137">
        <v>1</v>
      </c>
      <c r="T4137">
        <v>2</v>
      </c>
      <c r="U4137" t="b">
        <v>1</v>
      </c>
      <c r="V4137" t="s">
        <v>1097</v>
      </c>
      <c r="W4137" t="s">
        <v>5600</v>
      </c>
      <c r="X4137" t="s">
        <v>15045</v>
      </c>
      <c r="Y4137">
        <v>86</v>
      </c>
      <c r="Z4137">
        <v>86</v>
      </c>
      <c r="AA4137">
        <v>6</v>
      </c>
      <c r="AB4137">
        <v>6</v>
      </c>
      <c r="AC4137">
        <v>44</v>
      </c>
    </row>
    <row r="4138" spans="1:29">
      <c r="A4138">
        <v>4662</v>
      </c>
      <c r="B4138" t="s">
        <v>805</v>
      </c>
      <c r="C4138" t="s">
        <v>5825</v>
      </c>
      <c r="J4138" t="s">
        <v>1444</v>
      </c>
      <c r="K4138">
        <v>0</v>
      </c>
      <c r="N4138" t="b">
        <v>1</v>
      </c>
      <c r="O4138" t="b">
        <v>0</v>
      </c>
      <c r="P4138" t="b">
        <v>0</v>
      </c>
      <c r="Q4138">
        <v>9</v>
      </c>
      <c r="R4138">
        <v>9</v>
      </c>
      <c r="S4138">
        <v>1</v>
      </c>
      <c r="T4138">
        <v>2</v>
      </c>
      <c r="U4138" t="b">
        <v>1</v>
      </c>
      <c r="V4138" t="s">
        <v>1097</v>
      </c>
      <c r="W4138" t="s">
        <v>5600</v>
      </c>
      <c r="X4138" t="s">
        <v>14964</v>
      </c>
      <c r="Y4138">
        <v>87</v>
      </c>
      <c r="Z4138">
        <v>87</v>
      </c>
      <c r="AA4138">
        <v>5</v>
      </c>
      <c r="AB4138">
        <v>5</v>
      </c>
      <c r="AC4138">
        <v>44</v>
      </c>
    </row>
    <row r="4139" spans="1:29">
      <c r="A4139">
        <v>4663</v>
      </c>
      <c r="B4139" t="s">
        <v>805</v>
      </c>
      <c r="C4139" t="s">
        <v>5826</v>
      </c>
      <c r="J4139" t="s">
        <v>1444</v>
      </c>
      <c r="K4139">
        <v>0</v>
      </c>
      <c r="N4139" t="b">
        <v>1</v>
      </c>
      <c r="O4139" t="b">
        <v>0</v>
      </c>
      <c r="P4139" t="b">
        <v>0</v>
      </c>
      <c r="Q4139">
        <v>9</v>
      </c>
      <c r="R4139">
        <v>9</v>
      </c>
      <c r="S4139">
        <v>1</v>
      </c>
      <c r="T4139">
        <v>2</v>
      </c>
      <c r="U4139" t="b">
        <v>1</v>
      </c>
      <c r="V4139" t="s">
        <v>1097</v>
      </c>
      <c r="W4139" t="s">
        <v>5600</v>
      </c>
      <c r="X4139" t="s">
        <v>15046</v>
      </c>
      <c r="Y4139">
        <v>87</v>
      </c>
      <c r="Z4139">
        <v>87</v>
      </c>
      <c r="AA4139">
        <v>6</v>
      </c>
      <c r="AB4139">
        <v>6</v>
      </c>
      <c r="AC4139">
        <v>44</v>
      </c>
    </row>
    <row r="4140" spans="1:29">
      <c r="A4140">
        <v>4664</v>
      </c>
      <c r="B4140" t="s">
        <v>805</v>
      </c>
      <c r="C4140" t="s">
        <v>5827</v>
      </c>
      <c r="J4140" t="s">
        <v>1444</v>
      </c>
      <c r="K4140">
        <v>0</v>
      </c>
      <c r="N4140" t="b">
        <v>1</v>
      </c>
      <c r="O4140" t="b">
        <v>0</v>
      </c>
      <c r="P4140" t="b">
        <v>0</v>
      </c>
      <c r="Q4140">
        <v>9</v>
      </c>
      <c r="R4140">
        <v>9</v>
      </c>
      <c r="S4140">
        <v>1</v>
      </c>
      <c r="T4140">
        <v>2</v>
      </c>
      <c r="U4140" t="b">
        <v>1</v>
      </c>
      <c r="V4140" t="s">
        <v>1097</v>
      </c>
      <c r="W4140" t="s">
        <v>5600</v>
      </c>
      <c r="X4140" t="s">
        <v>14966</v>
      </c>
      <c r="Y4140">
        <v>88</v>
      </c>
      <c r="Z4140">
        <v>88</v>
      </c>
      <c r="AA4140">
        <v>5</v>
      </c>
      <c r="AB4140">
        <v>5</v>
      </c>
      <c r="AC4140">
        <v>44</v>
      </c>
    </row>
    <row r="4141" spans="1:29">
      <c r="A4141">
        <v>4665</v>
      </c>
      <c r="B4141" t="s">
        <v>805</v>
      </c>
      <c r="C4141" t="s">
        <v>5828</v>
      </c>
      <c r="J4141" t="s">
        <v>1444</v>
      </c>
      <c r="K4141">
        <v>0</v>
      </c>
      <c r="N4141" t="b">
        <v>1</v>
      </c>
      <c r="O4141" t="b">
        <v>0</v>
      </c>
      <c r="P4141" t="b">
        <v>0</v>
      </c>
      <c r="Q4141">
        <v>9</v>
      </c>
      <c r="R4141">
        <v>9</v>
      </c>
      <c r="S4141">
        <v>1</v>
      </c>
      <c r="T4141">
        <v>2</v>
      </c>
      <c r="U4141" t="b">
        <v>1</v>
      </c>
      <c r="V4141" t="s">
        <v>1097</v>
      </c>
      <c r="W4141" t="s">
        <v>5600</v>
      </c>
      <c r="X4141" t="s">
        <v>15047</v>
      </c>
      <c r="Y4141">
        <v>88</v>
      </c>
      <c r="Z4141">
        <v>88</v>
      </c>
      <c r="AA4141">
        <v>6</v>
      </c>
      <c r="AB4141">
        <v>6</v>
      </c>
      <c r="AC4141">
        <v>44</v>
      </c>
    </row>
    <row r="4142" spans="1:29">
      <c r="A4142">
        <v>4666</v>
      </c>
      <c r="B4142" t="s">
        <v>805</v>
      </c>
      <c r="C4142" t="s">
        <v>5829</v>
      </c>
      <c r="J4142" t="s">
        <v>1444</v>
      </c>
      <c r="K4142">
        <v>0</v>
      </c>
      <c r="N4142" t="b">
        <v>1</v>
      </c>
      <c r="O4142" t="b">
        <v>0</v>
      </c>
      <c r="P4142" t="b">
        <v>0</v>
      </c>
      <c r="Q4142">
        <v>9</v>
      </c>
      <c r="R4142">
        <v>9</v>
      </c>
      <c r="S4142">
        <v>1</v>
      </c>
      <c r="T4142">
        <v>2</v>
      </c>
      <c r="U4142" t="b">
        <v>1</v>
      </c>
      <c r="V4142" t="s">
        <v>1097</v>
      </c>
      <c r="W4142" t="s">
        <v>5600</v>
      </c>
      <c r="X4142" t="s">
        <v>14968</v>
      </c>
      <c r="Y4142">
        <v>89</v>
      </c>
      <c r="Z4142">
        <v>89</v>
      </c>
      <c r="AA4142">
        <v>5</v>
      </c>
      <c r="AB4142">
        <v>5</v>
      </c>
      <c r="AC4142">
        <v>44</v>
      </c>
    </row>
    <row r="4143" spans="1:29">
      <c r="A4143">
        <v>4667</v>
      </c>
      <c r="B4143" t="s">
        <v>805</v>
      </c>
      <c r="C4143" t="s">
        <v>5830</v>
      </c>
      <c r="J4143" t="s">
        <v>1444</v>
      </c>
      <c r="K4143">
        <v>0</v>
      </c>
      <c r="N4143" t="b">
        <v>1</v>
      </c>
      <c r="O4143" t="b">
        <v>0</v>
      </c>
      <c r="P4143" t="b">
        <v>0</v>
      </c>
      <c r="Q4143">
        <v>9</v>
      </c>
      <c r="R4143">
        <v>9</v>
      </c>
      <c r="S4143">
        <v>1</v>
      </c>
      <c r="T4143">
        <v>2</v>
      </c>
      <c r="U4143" t="b">
        <v>1</v>
      </c>
      <c r="V4143" t="s">
        <v>1097</v>
      </c>
      <c r="W4143" t="s">
        <v>5600</v>
      </c>
      <c r="X4143" t="s">
        <v>15048</v>
      </c>
      <c r="Y4143">
        <v>89</v>
      </c>
      <c r="Z4143">
        <v>89</v>
      </c>
      <c r="AA4143">
        <v>6</v>
      </c>
      <c r="AB4143">
        <v>6</v>
      </c>
      <c r="AC4143">
        <v>44</v>
      </c>
    </row>
    <row r="4144" spans="1:29">
      <c r="A4144">
        <v>4668</v>
      </c>
      <c r="B4144" t="s">
        <v>805</v>
      </c>
      <c r="C4144" t="s">
        <v>5831</v>
      </c>
      <c r="J4144" t="s">
        <v>1444</v>
      </c>
      <c r="K4144">
        <v>0</v>
      </c>
      <c r="N4144" t="b">
        <v>1</v>
      </c>
      <c r="O4144" t="b">
        <v>0</v>
      </c>
      <c r="P4144" t="b">
        <v>0</v>
      </c>
      <c r="Q4144">
        <v>9</v>
      </c>
      <c r="R4144">
        <v>9</v>
      </c>
      <c r="S4144">
        <v>1</v>
      </c>
      <c r="T4144">
        <v>2</v>
      </c>
      <c r="U4144" t="b">
        <v>1</v>
      </c>
      <c r="V4144" t="s">
        <v>1097</v>
      </c>
      <c r="W4144" t="s">
        <v>5600</v>
      </c>
      <c r="X4144" t="s">
        <v>14976</v>
      </c>
      <c r="Y4144">
        <v>93</v>
      </c>
      <c r="Z4144">
        <v>93</v>
      </c>
      <c r="AA4144">
        <v>5</v>
      </c>
      <c r="AB4144">
        <v>5</v>
      </c>
      <c r="AC4144">
        <v>44</v>
      </c>
    </row>
    <row r="4145" spans="1:29">
      <c r="A4145">
        <v>4669</v>
      </c>
      <c r="B4145" t="s">
        <v>805</v>
      </c>
      <c r="C4145" t="s">
        <v>5832</v>
      </c>
      <c r="J4145" t="s">
        <v>1444</v>
      </c>
      <c r="K4145">
        <v>0</v>
      </c>
      <c r="N4145" t="b">
        <v>1</v>
      </c>
      <c r="O4145" t="b">
        <v>0</v>
      </c>
      <c r="P4145" t="b">
        <v>0</v>
      </c>
      <c r="Q4145">
        <v>9</v>
      </c>
      <c r="R4145">
        <v>9</v>
      </c>
      <c r="S4145">
        <v>1</v>
      </c>
      <c r="T4145">
        <v>2</v>
      </c>
      <c r="U4145" t="b">
        <v>1</v>
      </c>
      <c r="V4145" t="s">
        <v>1097</v>
      </c>
      <c r="W4145" t="s">
        <v>5600</v>
      </c>
      <c r="X4145" t="s">
        <v>15052</v>
      </c>
      <c r="Y4145">
        <v>93</v>
      </c>
      <c r="Z4145">
        <v>93</v>
      </c>
      <c r="AA4145">
        <v>6</v>
      </c>
      <c r="AB4145">
        <v>6</v>
      </c>
      <c r="AC4145">
        <v>44</v>
      </c>
    </row>
    <row r="4146" spans="1:29">
      <c r="A4146">
        <v>4670</v>
      </c>
      <c r="B4146" t="s">
        <v>805</v>
      </c>
      <c r="C4146" t="s">
        <v>5833</v>
      </c>
      <c r="J4146" t="s">
        <v>1444</v>
      </c>
      <c r="K4146">
        <v>0</v>
      </c>
      <c r="N4146" t="b">
        <v>1</v>
      </c>
      <c r="O4146" t="b">
        <v>0</v>
      </c>
      <c r="P4146" t="b">
        <v>0</v>
      </c>
      <c r="Q4146">
        <v>9</v>
      </c>
      <c r="R4146">
        <v>9</v>
      </c>
      <c r="S4146">
        <v>1</v>
      </c>
      <c r="T4146">
        <v>2</v>
      </c>
      <c r="U4146" t="b">
        <v>1</v>
      </c>
      <c r="V4146" t="s">
        <v>1097</v>
      </c>
      <c r="W4146" t="s">
        <v>5600</v>
      </c>
      <c r="X4146" t="s">
        <v>14978</v>
      </c>
      <c r="Y4146">
        <v>94</v>
      </c>
      <c r="Z4146">
        <v>94</v>
      </c>
      <c r="AA4146">
        <v>5</v>
      </c>
      <c r="AB4146">
        <v>5</v>
      </c>
      <c r="AC4146">
        <v>44</v>
      </c>
    </row>
    <row r="4147" spans="1:29">
      <c r="A4147">
        <v>4671</v>
      </c>
      <c r="B4147" t="s">
        <v>805</v>
      </c>
      <c r="C4147" t="s">
        <v>5834</v>
      </c>
      <c r="J4147" t="s">
        <v>1444</v>
      </c>
      <c r="K4147">
        <v>0</v>
      </c>
      <c r="N4147" t="b">
        <v>1</v>
      </c>
      <c r="O4147" t="b">
        <v>0</v>
      </c>
      <c r="P4147" t="b">
        <v>0</v>
      </c>
      <c r="Q4147">
        <v>9</v>
      </c>
      <c r="R4147">
        <v>9</v>
      </c>
      <c r="S4147">
        <v>1</v>
      </c>
      <c r="T4147">
        <v>2</v>
      </c>
      <c r="U4147" t="b">
        <v>1</v>
      </c>
      <c r="V4147" t="s">
        <v>1097</v>
      </c>
      <c r="W4147" t="s">
        <v>5600</v>
      </c>
      <c r="X4147" t="s">
        <v>15053</v>
      </c>
      <c r="Y4147">
        <v>94</v>
      </c>
      <c r="Z4147">
        <v>94</v>
      </c>
      <c r="AA4147">
        <v>6</v>
      </c>
      <c r="AB4147">
        <v>6</v>
      </c>
      <c r="AC4147">
        <v>44</v>
      </c>
    </row>
    <row r="4148" spans="1:29">
      <c r="A4148">
        <v>4672</v>
      </c>
      <c r="B4148" t="s">
        <v>805</v>
      </c>
      <c r="C4148" t="s">
        <v>5835</v>
      </c>
      <c r="J4148" t="s">
        <v>1444</v>
      </c>
      <c r="K4148">
        <v>0</v>
      </c>
      <c r="N4148" t="b">
        <v>0</v>
      </c>
      <c r="O4148" t="b">
        <v>1</v>
      </c>
      <c r="P4148" t="b">
        <v>0</v>
      </c>
      <c r="Q4148">
        <v>9</v>
      </c>
      <c r="R4148">
        <v>9</v>
      </c>
      <c r="S4148">
        <v>1</v>
      </c>
      <c r="T4148">
        <v>2</v>
      </c>
      <c r="U4148" t="b">
        <v>1</v>
      </c>
      <c r="V4148" t="s">
        <v>1097</v>
      </c>
      <c r="W4148" t="s">
        <v>5600</v>
      </c>
      <c r="X4148" t="s">
        <v>14460</v>
      </c>
      <c r="Y4148">
        <v>15</v>
      </c>
      <c r="Z4148">
        <v>15</v>
      </c>
      <c r="AA4148">
        <v>7</v>
      </c>
      <c r="AB4148">
        <v>7</v>
      </c>
      <c r="AC4148">
        <v>44</v>
      </c>
    </row>
    <row r="4149" spans="1:29">
      <c r="A4149">
        <v>4673</v>
      </c>
      <c r="B4149" t="s">
        <v>805</v>
      </c>
      <c r="C4149" t="s">
        <v>5836</v>
      </c>
      <c r="J4149" t="s">
        <v>1444</v>
      </c>
      <c r="K4149">
        <v>0</v>
      </c>
      <c r="N4149" t="b">
        <v>0</v>
      </c>
      <c r="O4149" t="b">
        <v>1</v>
      </c>
      <c r="P4149" t="b">
        <v>0</v>
      </c>
      <c r="Q4149">
        <v>9</v>
      </c>
      <c r="R4149">
        <v>9</v>
      </c>
      <c r="S4149">
        <v>1</v>
      </c>
      <c r="T4149">
        <v>2</v>
      </c>
      <c r="U4149" t="b">
        <v>1</v>
      </c>
      <c r="V4149" t="s">
        <v>1097</v>
      </c>
      <c r="W4149" t="s">
        <v>5600</v>
      </c>
      <c r="X4149" t="s">
        <v>14470</v>
      </c>
      <c r="Y4149">
        <v>16</v>
      </c>
      <c r="Z4149">
        <v>16</v>
      </c>
      <c r="AA4149">
        <v>7</v>
      </c>
      <c r="AB4149">
        <v>7</v>
      </c>
      <c r="AC4149">
        <v>44</v>
      </c>
    </row>
    <row r="4150" spans="1:29">
      <c r="A4150">
        <v>4674</v>
      </c>
      <c r="B4150" t="s">
        <v>805</v>
      </c>
      <c r="C4150" t="s">
        <v>5837</v>
      </c>
      <c r="J4150" t="s">
        <v>1444</v>
      </c>
      <c r="K4150">
        <v>0</v>
      </c>
      <c r="N4150" t="b">
        <v>0</v>
      </c>
      <c r="O4150" t="b">
        <v>1</v>
      </c>
      <c r="P4150" t="b">
        <v>0</v>
      </c>
      <c r="Q4150">
        <v>9</v>
      </c>
      <c r="R4150">
        <v>9</v>
      </c>
      <c r="S4150">
        <v>1</v>
      </c>
      <c r="T4150">
        <v>2</v>
      </c>
      <c r="U4150" t="b">
        <v>1</v>
      </c>
      <c r="V4150" t="s">
        <v>1097</v>
      </c>
      <c r="W4150" t="s">
        <v>5600</v>
      </c>
      <c r="X4150" t="s">
        <v>14716</v>
      </c>
      <c r="Y4150">
        <v>17</v>
      </c>
      <c r="Z4150">
        <v>17</v>
      </c>
      <c r="AA4150">
        <v>7</v>
      </c>
      <c r="AB4150">
        <v>7</v>
      </c>
      <c r="AC4150">
        <v>44</v>
      </c>
    </row>
    <row r="4151" spans="1:29">
      <c r="A4151">
        <v>4675</v>
      </c>
      <c r="B4151" t="s">
        <v>805</v>
      </c>
      <c r="C4151" t="s">
        <v>5838</v>
      </c>
      <c r="J4151" t="s">
        <v>1444</v>
      </c>
      <c r="K4151">
        <v>0</v>
      </c>
      <c r="N4151" t="b">
        <v>0</v>
      </c>
      <c r="O4151" t="b">
        <v>1</v>
      </c>
      <c r="P4151" t="b">
        <v>0</v>
      </c>
      <c r="Q4151">
        <v>9</v>
      </c>
      <c r="R4151">
        <v>9</v>
      </c>
      <c r="S4151">
        <v>1</v>
      </c>
      <c r="T4151">
        <v>2</v>
      </c>
      <c r="U4151" t="b">
        <v>1</v>
      </c>
      <c r="V4151" t="s">
        <v>1097</v>
      </c>
      <c r="W4151" t="s">
        <v>5600</v>
      </c>
      <c r="X4151" t="s">
        <v>14487</v>
      </c>
      <c r="Y4151">
        <v>18</v>
      </c>
      <c r="Z4151">
        <v>18</v>
      </c>
      <c r="AA4151">
        <v>7</v>
      </c>
      <c r="AB4151">
        <v>7</v>
      </c>
      <c r="AC4151">
        <v>44</v>
      </c>
    </row>
    <row r="4152" spans="1:29">
      <c r="A4152">
        <v>4676</v>
      </c>
      <c r="B4152" t="s">
        <v>805</v>
      </c>
      <c r="C4152" t="s">
        <v>5839</v>
      </c>
      <c r="J4152" t="s">
        <v>1444</v>
      </c>
      <c r="K4152">
        <v>0</v>
      </c>
      <c r="N4152" t="b">
        <v>0</v>
      </c>
      <c r="O4152" t="b">
        <v>1</v>
      </c>
      <c r="P4152" t="b">
        <v>0</v>
      </c>
      <c r="Q4152">
        <v>9</v>
      </c>
      <c r="R4152">
        <v>9</v>
      </c>
      <c r="S4152">
        <v>1</v>
      </c>
      <c r="T4152">
        <v>2</v>
      </c>
      <c r="U4152" t="b">
        <v>1</v>
      </c>
      <c r="V4152" t="s">
        <v>1097</v>
      </c>
      <c r="W4152" t="s">
        <v>5600</v>
      </c>
      <c r="X4152" t="s">
        <v>14461</v>
      </c>
      <c r="Y4152">
        <v>19</v>
      </c>
      <c r="Z4152">
        <v>19</v>
      </c>
      <c r="AA4152">
        <v>7</v>
      </c>
      <c r="AB4152">
        <v>7</v>
      </c>
      <c r="AC4152">
        <v>44</v>
      </c>
    </row>
    <row r="4153" spans="1:29">
      <c r="A4153">
        <v>4677</v>
      </c>
      <c r="B4153" t="s">
        <v>805</v>
      </c>
      <c r="C4153" t="s">
        <v>5840</v>
      </c>
      <c r="J4153" t="s">
        <v>1444</v>
      </c>
      <c r="K4153">
        <v>0</v>
      </c>
      <c r="N4153" t="b">
        <v>0</v>
      </c>
      <c r="O4153" t="b">
        <v>1</v>
      </c>
      <c r="P4153" t="b">
        <v>0</v>
      </c>
      <c r="Q4153">
        <v>9</v>
      </c>
      <c r="R4153">
        <v>9</v>
      </c>
      <c r="S4153">
        <v>1</v>
      </c>
      <c r="T4153">
        <v>2</v>
      </c>
      <c r="U4153" t="b">
        <v>1</v>
      </c>
      <c r="V4153" t="s">
        <v>1097</v>
      </c>
      <c r="W4153" t="s">
        <v>5600</v>
      </c>
      <c r="X4153" t="s">
        <v>14632</v>
      </c>
      <c r="Y4153">
        <v>20</v>
      </c>
      <c r="Z4153">
        <v>20</v>
      </c>
      <c r="AA4153">
        <v>7</v>
      </c>
      <c r="AB4153">
        <v>7</v>
      </c>
      <c r="AC4153">
        <v>44</v>
      </c>
    </row>
    <row r="4154" spans="1:29">
      <c r="A4154">
        <v>4678</v>
      </c>
      <c r="B4154" t="s">
        <v>805</v>
      </c>
      <c r="C4154" t="s">
        <v>5841</v>
      </c>
      <c r="J4154" t="s">
        <v>1444</v>
      </c>
      <c r="K4154">
        <v>0</v>
      </c>
      <c r="N4154" t="b">
        <v>0</v>
      </c>
      <c r="O4154" t="b">
        <v>1</v>
      </c>
      <c r="P4154" t="b">
        <v>0</v>
      </c>
      <c r="Q4154">
        <v>9</v>
      </c>
      <c r="R4154">
        <v>9</v>
      </c>
      <c r="S4154">
        <v>1</v>
      </c>
      <c r="T4154">
        <v>2</v>
      </c>
      <c r="U4154" t="b">
        <v>1</v>
      </c>
      <c r="V4154" t="s">
        <v>1097</v>
      </c>
      <c r="W4154" t="s">
        <v>5600</v>
      </c>
      <c r="X4154" t="s">
        <v>14633</v>
      </c>
      <c r="Y4154">
        <v>21</v>
      </c>
      <c r="Z4154">
        <v>21</v>
      </c>
      <c r="AA4154">
        <v>7</v>
      </c>
      <c r="AB4154">
        <v>7</v>
      </c>
      <c r="AC4154">
        <v>44</v>
      </c>
    </row>
    <row r="4155" spans="1:29">
      <c r="A4155">
        <v>4679</v>
      </c>
      <c r="B4155" t="s">
        <v>805</v>
      </c>
      <c r="C4155" t="s">
        <v>5842</v>
      </c>
      <c r="J4155" t="s">
        <v>1444</v>
      </c>
      <c r="K4155">
        <v>0</v>
      </c>
      <c r="N4155" t="b">
        <v>0</v>
      </c>
      <c r="O4155" t="b">
        <v>1</v>
      </c>
      <c r="P4155" t="b">
        <v>0</v>
      </c>
      <c r="Q4155">
        <v>9</v>
      </c>
      <c r="R4155">
        <v>9</v>
      </c>
      <c r="S4155">
        <v>1</v>
      </c>
      <c r="T4155">
        <v>2</v>
      </c>
      <c r="U4155" t="b">
        <v>1</v>
      </c>
      <c r="V4155" t="s">
        <v>1097</v>
      </c>
      <c r="W4155" t="s">
        <v>5600</v>
      </c>
      <c r="X4155" t="s">
        <v>14490</v>
      </c>
      <c r="Y4155">
        <v>22</v>
      </c>
      <c r="Z4155">
        <v>22</v>
      </c>
      <c r="AA4155">
        <v>7</v>
      </c>
      <c r="AB4155">
        <v>7</v>
      </c>
      <c r="AC4155">
        <v>44</v>
      </c>
    </row>
    <row r="4156" spans="1:29">
      <c r="A4156">
        <v>4680</v>
      </c>
      <c r="B4156" t="s">
        <v>805</v>
      </c>
      <c r="C4156" t="s">
        <v>5843</v>
      </c>
      <c r="J4156" t="s">
        <v>1444</v>
      </c>
      <c r="K4156">
        <v>0</v>
      </c>
      <c r="N4156" t="b">
        <v>0</v>
      </c>
      <c r="O4156" t="b">
        <v>1</v>
      </c>
      <c r="P4156" t="b">
        <v>0</v>
      </c>
      <c r="Q4156">
        <v>9</v>
      </c>
      <c r="R4156">
        <v>9</v>
      </c>
      <c r="S4156">
        <v>1</v>
      </c>
      <c r="T4156">
        <v>2</v>
      </c>
      <c r="U4156" t="b">
        <v>1</v>
      </c>
      <c r="V4156" t="s">
        <v>1097</v>
      </c>
      <c r="W4156" t="s">
        <v>5600</v>
      </c>
      <c r="X4156" t="s">
        <v>14717</v>
      </c>
      <c r="Y4156">
        <v>23</v>
      </c>
      <c r="Z4156">
        <v>23</v>
      </c>
      <c r="AA4156">
        <v>7</v>
      </c>
      <c r="AB4156">
        <v>7</v>
      </c>
      <c r="AC4156">
        <v>44</v>
      </c>
    </row>
    <row r="4157" spans="1:29">
      <c r="A4157">
        <v>4681</v>
      </c>
      <c r="B4157" t="s">
        <v>805</v>
      </c>
      <c r="C4157" t="s">
        <v>5844</v>
      </c>
      <c r="J4157" t="s">
        <v>1444</v>
      </c>
      <c r="K4157">
        <v>0</v>
      </c>
      <c r="N4157" t="b">
        <v>0</v>
      </c>
      <c r="O4157" t="b">
        <v>1</v>
      </c>
      <c r="P4157" t="b">
        <v>0</v>
      </c>
      <c r="Q4157">
        <v>9</v>
      </c>
      <c r="R4157">
        <v>9</v>
      </c>
      <c r="S4157">
        <v>1</v>
      </c>
      <c r="T4157">
        <v>2</v>
      </c>
      <c r="U4157" t="b">
        <v>1</v>
      </c>
      <c r="V4157" t="s">
        <v>1097</v>
      </c>
      <c r="W4157" t="s">
        <v>5600</v>
      </c>
      <c r="X4157" t="s">
        <v>14489</v>
      </c>
      <c r="Y4157">
        <v>24</v>
      </c>
      <c r="Z4157">
        <v>24</v>
      </c>
      <c r="AA4157">
        <v>7</v>
      </c>
      <c r="AB4157">
        <v>7</v>
      </c>
      <c r="AC4157">
        <v>44</v>
      </c>
    </row>
    <row r="4158" spans="1:29">
      <c r="A4158">
        <v>4682</v>
      </c>
      <c r="B4158" t="s">
        <v>805</v>
      </c>
      <c r="C4158" t="s">
        <v>5845</v>
      </c>
      <c r="J4158" t="s">
        <v>1444</v>
      </c>
      <c r="K4158">
        <v>0</v>
      </c>
      <c r="N4158" t="b">
        <v>0</v>
      </c>
      <c r="O4158" t="b">
        <v>1</v>
      </c>
      <c r="P4158" t="b">
        <v>0</v>
      </c>
      <c r="Q4158">
        <v>9</v>
      </c>
      <c r="R4158">
        <v>9</v>
      </c>
      <c r="S4158">
        <v>1</v>
      </c>
      <c r="T4158">
        <v>2</v>
      </c>
      <c r="U4158" t="b">
        <v>1</v>
      </c>
      <c r="V4158" t="s">
        <v>1097</v>
      </c>
      <c r="W4158" t="s">
        <v>5600</v>
      </c>
      <c r="X4158" t="s">
        <v>14634</v>
      </c>
      <c r="Y4158">
        <v>25</v>
      </c>
      <c r="Z4158">
        <v>25</v>
      </c>
      <c r="AA4158">
        <v>7</v>
      </c>
      <c r="AB4158">
        <v>7</v>
      </c>
      <c r="AC4158">
        <v>44</v>
      </c>
    </row>
    <row r="4159" spans="1:29">
      <c r="A4159">
        <v>4683</v>
      </c>
      <c r="B4159" t="s">
        <v>805</v>
      </c>
      <c r="C4159" t="s">
        <v>5846</v>
      </c>
      <c r="J4159" t="s">
        <v>1444</v>
      </c>
      <c r="K4159">
        <v>0</v>
      </c>
      <c r="N4159" t="b">
        <v>0</v>
      </c>
      <c r="O4159" t="b">
        <v>1</v>
      </c>
      <c r="P4159" t="b">
        <v>0</v>
      </c>
      <c r="Q4159">
        <v>9</v>
      </c>
      <c r="R4159">
        <v>9</v>
      </c>
      <c r="S4159">
        <v>1</v>
      </c>
      <c r="T4159">
        <v>2</v>
      </c>
      <c r="U4159" t="b">
        <v>1</v>
      </c>
      <c r="V4159" t="s">
        <v>1097</v>
      </c>
      <c r="W4159" t="s">
        <v>5600</v>
      </c>
      <c r="X4159" t="s">
        <v>14718</v>
      </c>
      <c r="Y4159">
        <v>26</v>
      </c>
      <c r="Z4159">
        <v>26</v>
      </c>
      <c r="AA4159">
        <v>7</v>
      </c>
      <c r="AB4159">
        <v>7</v>
      </c>
      <c r="AC4159">
        <v>44</v>
      </c>
    </row>
    <row r="4160" spans="1:29">
      <c r="A4160">
        <v>4684</v>
      </c>
      <c r="B4160" t="s">
        <v>805</v>
      </c>
      <c r="C4160" t="s">
        <v>5847</v>
      </c>
      <c r="J4160" t="s">
        <v>1444</v>
      </c>
      <c r="K4160">
        <v>0</v>
      </c>
      <c r="N4160" t="b">
        <v>0</v>
      </c>
      <c r="O4160" t="b">
        <v>1</v>
      </c>
      <c r="P4160" t="b">
        <v>0</v>
      </c>
      <c r="Q4160">
        <v>9</v>
      </c>
      <c r="R4160">
        <v>9</v>
      </c>
      <c r="S4160">
        <v>1</v>
      </c>
      <c r="T4160">
        <v>2</v>
      </c>
      <c r="U4160" t="b">
        <v>1</v>
      </c>
      <c r="V4160" t="s">
        <v>1097</v>
      </c>
      <c r="W4160" t="s">
        <v>5600</v>
      </c>
      <c r="X4160" t="s">
        <v>14635</v>
      </c>
      <c r="Y4160">
        <v>27</v>
      </c>
      <c r="Z4160">
        <v>27</v>
      </c>
      <c r="AA4160">
        <v>7</v>
      </c>
      <c r="AB4160">
        <v>7</v>
      </c>
      <c r="AC4160">
        <v>44</v>
      </c>
    </row>
    <row r="4161" spans="1:29">
      <c r="A4161">
        <v>4685</v>
      </c>
      <c r="B4161" t="s">
        <v>805</v>
      </c>
      <c r="C4161" t="s">
        <v>5848</v>
      </c>
      <c r="J4161" t="s">
        <v>1444</v>
      </c>
      <c r="K4161">
        <v>0</v>
      </c>
      <c r="N4161" t="b">
        <v>0</v>
      </c>
      <c r="O4161" t="b">
        <v>1</v>
      </c>
      <c r="P4161" t="b">
        <v>0</v>
      </c>
      <c r="Q4161">
        <v>9</v>
      </c>
      <c r="R4161">
        <v>9</v>
      </c>
      <c r="S4161">
        <v>1</v>
      </c>
      <c r="T4161">
        <v>2</v>
      </c>
      <c r="U4161" t="b">
        <v>1</v>
      </c>
      <c r="V4161" t="s">
        <v>1097</v>
      </c>
      <c r="W4161" t="s">
        <v>5600</v>
      </c>
      <c r="X4161" t="s">
        <v>14730</v>
      </c>
      <c r="Y4161">
        <v>28</v>
      </c>
      <c r="Z4161">
        <v>28</v>
      </c>
      <c r="AA4161">
        <v>7</v>
      </c>
      <c r="AB4161">
        <v>7</v>
      </c>
      <c r="AC4161">
        <v>44</v>
      </c>
    </row>
    <row r="4162" spans="1:29">
      <c r="A4162">
        <v>4686</v>
      </c>
      <c r="B4162" t="s">
        <v>805</v>
      </c>
      <c r="C4162" t="s">
        <v>5849</v>
      </c>
      <c r="J4162" t="s">
        <v>1444</v>
      </c>
      <c r="K4162">
        <v>0</v>
      </c>
      <c r="N4162" t="b">
        <v>0</v>
      </c>
      <c r="O4162" t="b">
        <v>1</v>
      </c>
      <c r="P4162" t="b">
        <v>0</v>
      </c>
      <c r="Q4162">
        <v>9</v>
      </c>
      <c r="R4162">
        <v>9</v>
      </c>
      <c r="S4162">
        <v>1</v>
      </c>
      <c r="T4162">
        <v>2</v>
      </c>
      <c r="U4162" t="b">
        <v>1</v>
      </c>
      <c r="V4162" t="s">
        <v>1097</v>
      </c>
      <c r="W4162" t="s">
        <v>5600</v>
      </c>
      <c r="X4162" t="s">
        <v>14636</v>
      </c>
      <c r="Y4162">
        <v>29</v>
      </c>
      <c r="Z4162">
        <v>29</v>
      </c>
      <c r="AA4162">
        <v>7</v>
      </c>
      <c r="AB4162">
        <v>7</v>
      </c>
      <c r="AC4162">
        <v>44</v>
      </c>
    </row>
    <row r="4163" spans="1:29">
      <c r="A4163">
        <v>4687</v>
      </c>
      <c r="B4163" t="s">
        <v>805</v>
      </c>
      <c r="C4163" t="s">
        <v>5850</v>
      </c>
      <c r="J4163" t="s">
        <v>1444</v>
      </c>
      <c r="K4163">
        <v>0</v>
      </c>
      <c r="N4163" t="b">
        <v>0</v>
      </c>
      <c r="O4163" t="b">
        <v>1</v>
      </c>
      <c r="P4163" t="b">
        <v>0</v>
      </c>
      <c r="Q4163">
        <v>9</v>
      </c>
      <c r="R4163">
        <v>9</v>
      </c>
      <c r="S4163">
        <v>1</v>
      </c>
      <c r="T4163">
        <v>2</v>
      </c>
      <c r="U4163" t="b">
        <v>1</v>
      </c>
      <c r="V4163" t="s">
        <v>1097</v>
      </c>
      <c r="W4163" t="s">
        <v>5600</v>
      </c>
      <c r="X4163" t="s">
        <v>14637</v>
      </c>
      <c r="Y4163">
        <v>30</v>
      </c>
      <c r="Z4163">
        <v>30</v>
      </c>
      <c r="AA4163">
        <v>7</v>
      </c>
      <c r="AB4163">
        <v>7</v>
      </c>
      <c r="AC4163">
        <v>44</v>
      </c>
    </row>
    <row r="4164" spans="1:29">
      <c r="A4164">
        <v>4688</v>
      </c>
      <c r="B4164" t="s">
        <v>805</v>
      </c>
      <c r="C4164" t="s">
        <v>5851</v>
      </c>
      <c r="J4164" t="s">
        <v>1444</v>
      </c>
      <c r="K4164">
        <v>0</v>
      </c>
      <c r="N4164" t="b">
        <v>0</v>
      </c>
      <c r="O4164" t="b">
        <v>1</v>
      </c>
      <c r="P4164" t="b">
        <v>0</v>
      </c>
      <c r="Q4164">
        <v>9</v>
      </c>
      <c r="R4164">
        <v>9</v>
      </c>
      <c r="S4164">
        <v>1</v>
      </c>
      <c r="T4164">
        <v>2</v>
      </c>
      <c r="U4164" t="b">
        <v>1</v>
      </c>
      <c r="V4164" t="s">
        <v>1097</v>
      </c>
      <c r="W4164" t="s">
        <v>5600</v>
      </c>
      <c r="X4164" t="s">
        <v>14770</v>
      </c>
      <c r="Y4164">
        <v>31</v>
      </c>
      <c r="Z4164">
        <v>31</v>
      </c>
      <c r="AA4164">
        <v>7</v>
      </c>
      <c r="AB4164">
        <v>7</v>
      </c>
      <c r="AC4164">
        <v>44</v>
      </c>
    </row>
    <row r="4165" spans="1:29">
      <c r="A4165">
        <v>4689</v>
      </c>
      <c r="B4165" t="s">
        <v>805</v>
      </c>
      <c r="C4165" t="s">
        <v>5852</v>
      </c>
      <c r="J4165" t="s">
        <v>1444</v>
      </c>
      <c r="K4165">
        <v>0</v>
      </c>
      <c r="N4165" t="b">
        <v>0</v>
      </c>
      <c r="O4165" t="b">
        <v>1</v>
      </c>
      <c r="P4165" t="b">
        <v>0</v>
      </c>
      <c r="Q4165">
        <v>9</v>
      </c>
      <c r="R4165">
        <v>9</v>
      </c>
      <c r="S4165">
        <v>1</v>
      </c>
      <c r="T4165">
        <v>2</v>
      </c>
      <c r="U4165" t="b">
        <v>1</v>
      </c>
      <c r="V4165" t="s">
        <v>1097</v>
      </c>
      <c r="W4165" t="s">
        <v>5600</v>
      </c>
      <c r="X4165" t="s">
        <v>14771</v>
      </c>
      <c r="Y4165">
        <v>32</v>
      </c>
      <c r="Z4165">
        <v>32</v>
      </c>
      <c r="AA4165">
        <v>7</v>
      </c>
      <c r="AB4165">
        <v>7</v>
      </c>
      <c r="AC4165">
        <v>44</v>
      </c>
    </row>
    <row r="4166" spans="1:29">
      <c r="A4166">
        <v>4690</v>
      </c>
      <c r="B4166" t="s">
        <v>805</v>
      </c>
      <c r="C4166" t="s">
        <v>5853</v>
      </c>
      <c r="J4166" t="s">
        <v>1444</v>
      </c>
      <c r="K4166">
        <v>0</v>
      </c>
      <c r="N4166" t="b">
        <v>0</v>
      </c>
      <c r="O4166" t="b">
        <v>1</v>
      </c>
      <c r="P4166" t="b">
        <v>0</v>
      </c>
      <c r="Q4166">
        <v>9</v>
      </c>
      <c r="R4166">
        <v>9</v>
      </c>
      <c r="S4166">
        <v>1</v>
      </c>
      <c r="T4166">
        <v>2</v>
      </c>
      <c r="U4166" t="b">
        <v>1</v>
      </c>
      <c r="V4166" t="s">
        <v>1097</v>
      </c>
      <c r="W4166" t="s">
        <v>5600</v>
      </c>
      <c r="X4166" t="s">
        <v>14772</v>
      </c>
      <c r="Y4166">
        <v>33</v>
      </c>
      <c r="Z4166">
        <v>33</v>
      </c>
      <c r="AA4166">
        <v>7</v>
      </c>
      <c r="AB4166">
        <v>7</v>
      </c>
      <c r="AC4166">
        <v>44</v>
      </c>
    </row>
    <row r="4167" spans="1:29">
      <c r="A4167">
        <v>4691</v>
      </c>
      <c r="B4167" t="s">
        <v>805</v>
      </c>
      <c r="C4167" t="s">
        <v>5854</v>
      </c>
      <c r="J4167" t="s">
        <v>1444</v>
      </c>
      <c r="K4167">
        <v>0</v>
      </c>
      <c r="N4167" t="b">
        <v>0</v>
      </c>
      <c r="O4167" t="b">
        <v>1</v>
      </c>
      <c r="P4167" t="b">
        <v>0</v>
      </c>
      <c r="Q4167">
        <v>9</v>
      </c>
      <c r="R4167">
        <v>9</v>
      </c>
      <c r="S4167">
        <v>1</v>
      </c>
      <c r="T4167">
        <v>2</v>
      </c>
      <c r="U4167" t="b">
        <v>1</v>
      </c>
      <c r="V4167" t="s">
        <v>1097</v>
      </c>
      <c r="W4167" t="s">
        <v>5600</v>
      </c>
      <c r="X4167" t="s">
        <v>14775</v>
      </c>
      <c r="Y4167">
        <v>34</v>
      </c>
      <c r="Z4167">
        <v>34</v>
      </c>
      <c r="AA4167">
        <v>7</v>
      </c>
      <c r="AB4167">
        <v>7</v>
      </c>
      <c r="AC4167">
        <v>44</v>
      </c>
    </row>
    <row r="4168" spans="1:29">
      <c r="A4168">
        <v>4692</v>
      </c>
      <c r="B4168" t="s">
        <v>805</v>
      </c>
      <c r="C4168" t="s">
        <v>5855</v>
      </c>
      <c r="J4168" t="s">
        <v>1444</v>
      </c>
      <c r="K4168">
        <v>0</v>
      </c>
      <c r="N4168" t="b">
        <v>0</v>
      </c>
      <c r="O4168" t="b">
        <v>1</v>
      </c>
      <c r="P4168" t="b">
        <v>0</v>
      </c>
      <c r="Q4168">
        <v>9</v>
      </c>
      <c r="R4168">
        <v>9</v>
      </c>
      <c r="S4168">
        <v>1</v>
      </c>
      <c r="T4168">
        <v>2</v>
      </c>
      <c r="U4168" t="b">
        <v>1</v>
      </c>
      <c r="V4168" t="s">
        <v>1097</v>
      </c>
      <c r="W4168" t="s">
        <v>5600</v>
      </c>
      <c r="X4168" t="s">
        <v>14776</v>
      </c>
      <c r="Y4168">
        <v>35</v>
      </c>
      <c r="Z4168">
        <v>35</v>
      </c>
      <c r="AA4168">
        <v>7</v>
      </c>
      <c r="AB4168">
        <v>7</v>
      </c>
      <c r="AC4168">
        <v>44</v>
      </c>
    </row>
    <row r="4169" spans="1:29">
      <c r="A4169">
        <v>4693</v>
      </c>
      <c r="B4169" t="s">
        <v>805</v>
      </c>
      <c r="C4169" t="s">
        <v>5856</v>
      </c>
      <c r="J4169" t="s">
        <v>1444</v>
      </c>
      <c r="K4169">
        <v>0</v>
      </c>
      <c r="N4169" t="b">
        <v>0</v>
      </c>
      <c r="O4169" t="b">
        <v>1</v>
      </c>
      <c r="P4169" t="b">
        <v>0</v>
      </c>
      <c r="Q4169">
        <v>9</v>
      </c>
      <c r="R4169">
        <v>9</v>
      </c>
      <c r="S4169">
        <v>1</v>
      </c>
      <c r="T4169">
        <v>2</v>
      </c>
      <c r="U4169" t="b">
        <v>1</v>
      </c>
      <c r="V4169" t="s">
        <v>1097</v>
      </c>
      <c r="W4169" t="s">
        <v>5600</v>
      </c>
      <c r="X4169" t="s">
        <v>14777</v>
      </c>
      <c r="Y4169">
        <v>36</v>
      </c>
      <c r="Z4169">
        <v>36</v>
      </c>
      <c r="AA4169">
        <v>7</v>
      </c>
      <c r="AB4169">
        <v>7</v>
      </c>
      <c r="AC4169">
        <v>44</v>
      </c>
    </row>
    <row r="4170" spans="1:29">
      <c r="A4170">
        <v>4694</v>
      </c>
      <c r="B4170" t="s">
        <v>805</v>
      </c>
      <c r="C4170" t="s">
        <v>5857</v>
      </c>
      <c r="J4170" t="s">
        <v>1444</v>
      </c>
      <c r="K4170">
        <v>0</v>
      </c>
      <c r="N4170" t="b">
        <v>0</v>
      </c>
      <c r="O4170" t="b">
        <v>1</v>
      </c>
      <c r="P4170" t="b">
        <v>0</v>
      </c>
      <c r="Q4170">
        <v>9</v>
      </c>
      <c r="R4170">
        <v>9</v>
      </c>
      <c r="S4170">
        <v>1</v>
      </c>
      <c r="T4170">
        <v>2</v>
      </c>
      <c r="U4170" t="b">
        <v>1</v>
      </c>
      <c r="V4170" t="s">
        <v>1097</v>
      </c>
      <c r="W4170" t="s">
        <v>5600</v>
      </c>
      <c r="X4170" t="s">
        <v>14664</v>
      </c>
      <c r="Y4170">
        <v>37</v>
      </c>
      <c r="Z4170">
        <v>37</v>
      </c>
      <c r="AA4170">
        <v>7</v>
      </c>
      <c r="AB4170">
        <v>7</v>
      </c>
      <c r="AC4170">
        <v>44</v>
      </c>
    </row>
    <row r="4171" spans="1:29">
      <c r="A4171">
        <v>4695</v>
      </c>
      <c r="B4171" t="s">
        <v>805</v>
      </c>
      <c r="C4171" t="s">
        <v>5858</v>
      </c>
      <c r="J4171" t="s">
        <v>1444</v>
      </c>
      <c r="K4171">
        <v>0</v>
      </c>
      <c r="N4171" t="b">
        <v>0</v>
      </c>
      <c r="O4171" t="b">
        <v>1</v>
      </c>
      <c r="P4171" t="b">
        <v>0</v>
      </c>
      <c r="Q4171">
        <v>9</v>
      </c>
      <c r="R4171">
        <v>9</v>
      </c>
      <c r="S4171">
        <v>1</v>
      </c>
      <c r="T4171">
        <v>2</v>
      </c>
      <c r="U4171" t="b">
        <v>1</v>
      </c>
      <c r="V4171" t="s">
        <v>1097</v>
      </c>
      <c r="W4171" t="s">
        <v>5600</v>
      </c>
      <c r="X4171" t="s">
        <v>14747</v>
      </c>
      <c r="Y4171">
        <v>38</v>
      </c>
      <c r="Z4171">
        <v>38</v>
      </c>
      <c r="AA4171">
        <v>7</v>
      </c>
      <c r="AB4171">
        <v>7</v>
      </c>
      <c r="AC4171">
        <v>44</v>
      </c>
    </row>
    <row r="4172" spans="1:29">
      <c r="A4172">
        <v>4696</v>
      </c>
      <c r="B4172" t="s">
        <v>805</v>
      </c>
      <c r="C4172" t="s">
        <v>5859</v>
      </c>
      <c r="J4172" t="s">
        <v>1444</v>
      </c>
      <c r="K4172">
        <v>0</v>
      </c>
      <c r="N4172" t="b">
        <v>0</v>
      </c>
      <c r="O4172" t="b">
        <v>1</v>
      </c>
      <c r="P4172" t="b">
        <v>0</v>
      </c>
      <c r="Q4172">
        <v>9</v>
      </c>
      <c r="R4172">
        <v>9</v>
      </c>
      <c r="S4172">
        <v>1</v>
      </c>
      <c r="T4172">
        <v>2</v>
      </c>
      <c r="U4172" t="b">
        <v>1</v>
      </c>
      <c r="V4172" t="s">
        <v>1097</v>
      </c>
      <c r="W4172" t="s">
        <v>5600</v>
      </c>
      <c r="X4172" t="s">
        <v>14667</v>
      </c>
      <c r="Y4172">
        <v>39</v>
      </c>
      <c r="Z4172">
        <v>39</v>
      </c>
      <c r="AA4172">
        <v>7</v>
      </c>
      <c r="AB4172">
        <v>7</v>
      </c>
      <c r="AC4172">
        <v>44</v>
      </c>
    </row>
    <row r="4173" spans="1:29">
      <c r="A4173">
        <v>4697</v>
      </c>
      <c r="B4173" t="s">
        <v>805</v>
      </c>
      <c r="C4173" t="s">
        <v>5860</v>
      </c>
      <c r="J4173" t="s">
        <v>1444</v>
      </c>
      <c r="K4173">
        <v>0</v>
      </c>
      <c r="N4173" t="b">
        <v>0</v>
      </c>
      <c r="O4173" t="b">
        <v>1</v>
      </c>
      <c r="P4173" t="b">
        <v>0</v>
      </c>
      <c r="Q4173">
        <v>9</v>
      </c>
      <c r="R4173">
        <v>9</v>
      </c>
      <c r="S4173">
        <v>1</v>
      </c>
      <c r="T4173">
        <v>2</v>
      </c>
      <c r="U4173" t="b">
        <v>1</v>
      </c>
      <c r="V4173" t="s">
        <v>1097</v>
      </c>
      <c r="W4173" t="s">
        <v>5600</v>
      </c>
      <c r="X4173" t="s">
        <v>14749</v>
      </c>
      <c r="Y4173">
        <v>40</v>
      </c>
      <c r="Z4173">
        <v>40</v>
      </c>
      <c r="AA4173">
        <v>7</v>
      </c>
      <c r="AB4173">
        <v>7</v>
      </c>
      <c r="AC4173">
        <v>44</v>
      </c>
    </row>
    <row r="4174" spans="1:29">
      <c r="A4174">
        <v>4698</v>
      </c>
      <c r="B4174" t="s">
        <v>805</v>
      </c>
      <c r="C4174" t="s">
        <v>5861</v>
      </c>
      <c r="J4174" t="s">
        <v>1444</v>
      </c>
      <c r="K4174">
        <v>0</v>
      </c>
      <c r="N4174" t="b">
        <v>0</v>
      </c>
      <c r="O4174" t="b">
        <v>1</v>
      </c>
      <c r="P4174" t="b">
        <v>0</v>
      </c>
      <c r="Q4174">
        <v>9</v>
      </c>
      <c r="R4174">
        <v>9</v>
      </c>
      <c r="S4174">
        <v>1</v>
      </c>
      <c r="T4174">
        <v>2</v>
      </c>
      <c r="U4174" t="b">
        <v>1</v>
      </c>
      <c r="V4174" t="s">
        <v>1097</v>
      </c>
      <c r="W4174" t="s">
        <v>5600</v>
      </c>
      <c r="X4174" t="s">
        <v>14751</v>
      </c>
      <c r="Y4174">
        <v>41</v>
      </c>
      <c r="Z4174">
        <v>41</v>
      </c>
      <c r="AA4174">
        <v>7</v>
      </c>
      <c r="AB4174">
        <v>7</v>
      </c>
      <c r="AC4174">
        <v>44</v>
      </c>
    </row>
    <row r="4175" spans="1:29">
      <c r="A4175">
        <v>4699</v>
      </c>
      <c r="B4175" t="s">
        <v>805</v>
      </c>
      <c r="C4175" t="s">
        <v>5862</v>
      </c>
      <c r="J4175" t="s">
        <v>1444</v>
      </c>
      <c r="K4175">
        <v>0</v>
      </c>
      <c r="N4175" t="b">
        <v>0</v>
      </c>
      <c r="O4175" t="b">
        <v>1</v>
      </c>
      <c r="P4175" t="b">
        <v>0</v>
      </c>
      <c r="Q4175">
        <v>9</v>
      </c>
      <c r="R4175">
        <v>9</v>
      </c>
      <c r="S4175">
        <v>1</v>
      </c>
      <c r="T4175">
        <v>2</v>
      </c>
      <c r="U4175" t="b">
        <v>1</v>
      </c>
      <c r="V4175" t="s">
        <v>1097</v>
      </c>
      <c r="W4175" t="s">
        <v>5600</v>
      </c>
      <c r="X4175" t="s">
        <v>14670</v>
      </c>
      <c r="Y4175">
        <v>42</v>
      </c>
      <c r="Z4175">
        <v>42</v>
      </c>
      <c r="AA4175">
        <v>7</v>
      </c>
      <c r="AB4175">
        <v>7</v>
      </c>
      <c r="AC4175">
        <v>44</v>
      </c>
    </row>
    <row r="4176" spans="1:29">
      <c r="A4176">
        <v>4700</v>
      </c>
      <c r="B4176" t="s">
        <v>805</v>
      </c>
      <c r="C4176" t="s">
        <v>5863</v>
      </c>
      <c r="J4176" t="s">
        <v>1444</v>
      </c>
      <c r="K4176">
        <v>0</v>
      </c>
      <c r="N4176" t="b">
        <v>0</v>
      </c>
      <c r="O4176" t="b">
        <v>1</v>
      </c>
      <c r="P4176" t="b">
        <v>0</v>
      </c>
      <c r="Q4176">
        <v>9</v>
      </c>
      <c r="R4176">
        <v>9</v>
      </c>
      <c r="S4176">
        <v>1</v>
      </c>
      <c r="T4176">
        <v>2</v>
      </c>
      <c r="U4176" t="b">
        <v>1</v>
      </c>
      <c r="V4176" t="s">
        <v>1097</v>
      </c>
      <c r="W4176" t="s">
        <v>5600</v>
      </c>
      <c r="X4176" t="s">
        <v>14674</v>
      </c>
      <c r="Y4176">
        <v>43</v>
      </c>
      <c r="Z4176">
        <v>43</v>
      </c>
      <c r="AA4176">
        <v>7</v>
      </c>
      <c r="AB4176">
        <v>7</v>
      </c>
      <c r="AC4176">
        <v>44</v>
      </c>
    </row>
    <row r="4177" spans="1:29">
      <c r="A4177">
        <v>4701</v>
      </c>
      <c r="B4177" t="s">
        <v>805</v>
      </c>
      <c r="C4177" t="s">
        <v>5864</v>
      </c>
      <c r="J4177" t="s">
        <v>1444</v>
      </c>
      <c r="K4177">
        <v>0</v>
      </c>
      <c r="N4177" t="b">
        <v>0</v>
      </c>
      <c r="O4177" t="b">
        <v>1</v>
      </c>
      <c r="P4177" t="b">
        <v>0</v>
      </c>
      <c r="Q4177">
        <v>9</v>
      </c>
      <c r="R4177">
        <v>9</v>
      </c>
      <c r="S4177">
        <v>1</v>
      </c>
      <c r="T4177">
        <v>2</v>
      </c>
      <c r="U4177" t="b">
        <v>1</v>
      </c>
      <c r="V4177" t="s">
        <v>1097</v>
      </c>
      <c r="W4177" t="s">
        <v>5600</v>
      </c>
      <c r="X4177" t="s">
        <v>14753</v>
      </c>
      <c r="Y4177">
        <v>44</v>
      </c>
      <c r="Z4177">
        <v>44</v>
      </c>
      <c r="AA4177">
        <v>7</v>
      </c>
      <c r="AB4177">
        <v>7</v>
      </c>
      <c r="AC4177">
        <v>44</v>
      </c>
    </row>
    <row r="4178" spans="1:29">
      <c r="A4178">
        <v>4702</v>
      </c>
      <c r="B4178" t="s">
        <v>805</v>
      </c>
      <c r="C4178" t="s">
        <v>5865</v>
      </c>
      <c r="J4178" t="s">
        <v>1444</v>
      </c>
      <c r="K4178">
        <v>0</v>
      </c>
      <c r="N4178" t="b">
        <v>0</v>
      </c>
      <c r="O4178" t="b">
        <v>1</v>
      </c>
      <c r="P4178" t="b">
        <v>0</v>
      </c>
      <c r="Q4178">
        <v>9</v>
      </c>
      <c r="R4178">
        <v>9</v>
      </c>
      <c r="S4178">
        <v>1</v>
      </c>
      <c r="T4178">
        <v>2</v>
      </c>
      <c r="U4178" t="b">
        <v>1</v>
      </c>
      <c r="V4178" t="s">
        <v>1097</v>
      </c>
      <c r="W4178" t="s">
        <v>5600</v>
      </c>
      <c r="X4178" t="s">
        <v>14755</v>
      </c>
      <c r="Y4178">
        <v>45</v>
      </c>
      <c r="Z4178">
        <v>45</v>
      </c>
      <c r="AA4178">
        <v>7</v>
      </c>
      <c r="AB4178">
        <v>7</v>
      </c>
      <c r="AC4178">
        <v>44</v>
      </c>
    </row>
    <row r="4179" spans="1:29">
      <c r="A4179">
        <v>4703</v>
      </c>
      <c r="B4179" t="s">
        <v>805</v>
      </c>
      <c r="C4179" t="s">
        <v>5866</v>
      </c>
      <c r="J4179" t="s">
        <v>1444</v>
      </c>
      <c r="K4179">
        <v>0</v>
      </c>
      <c r="N4179" t="b">
        <v>0</v>
      </c>
      <c r="O4179" t="b">
        <v>1</v>
      </c>
      <c r="P4179" t="b">
        <v>0</v>
      </c>
      <c r="Q4179">
        <v>9</v>
      </c>
      <c r="R4179">
        <v>9</v>
      </c>
      <c r="S4179">
        <v>1</v>
      </c>
      <c r="T4179">
        <v>2</v>
      </c>
      <c r="U4179" t="b">
        <v>1</v>
      </c>
      <c r="V4179" t="s">
        <v>1097</v>
      </c>
      <c r="W4179" t="s">
        <v>5600</v>
      </c>
      <c r="X4179" t="s">
        <v>14757</v>
      </c>
      <c r="Y4179">
        <v>46</v>
      </c>
      <c r="Z4179">
        <v>46</v>
      </c>
      <c r="AA4179">
        <v>7</v>
      </c>
      <c r="AB4179">
        <v>7</v>
      </c>
      <c r="AC4179">
        <v>44</v>
      </c>
    </row>
    <row r="4180" spans="1:29">
      <c r="A4180">
        <v>4704</v>
      </c>
      <c r="B4180" t="s">
        <v>805</v>
      </c>
      <c r="C4180" t="s">
        <v>5867</v>
      </c>
      <c r="J4180" t="s">
        <v>1444</v>
      </c>
      <c r="K4180">
        <v>0</v>
      </c>
      <c r="N4180" t="b">
        <v>0</v>
      </c>
      <c r="O4180" t="b">
        <v>1</v>
      </c>
      <c r="P4180" t="b">
        <v>0</v>
      </c>
      <c r="Q4180">
        <v>9</v>
      </c>
      <c r="R4180">
        <v>9</v>
      </c>
      <c r="S4180">
        <v>1</v>
      </c>
      <c r="T4180">
        <v>2</v>
      </c>
      <c r="U4180" t="b">
        <v>1</v>
      </c>
      <c r="V4180" t="s">
        <v>1097</v>
      </c>
      <c r="W4180" t="s">
        <v>5600</v>
      </c>
      <c r="X4180" t="s">
        <v>14759</v>
      </c>
      <c r="Y4180">
        <v>47</v>
      </c>
      <c r="Z4180">
        <v>47</v>
      </c>
      <c r="AA4180">
        <v>7</v>
      </c>
      <c r="AB4180">
        <v>7</v>
      </c>
      <c r="AC4180">
        <v>44</v>
      </c>
    </row>
    <row r="4181" spans="1:29">
      <c r="A4181">
        <v>4705</v>
      </c>
      <c r="B4181" t="s">
        <v>805</v>
      </c>
      <c r="C4181" t="s">
        <v>5868</v>
      </c>
      <c r="J4181" t="s">
        <v>1444</v>
      </c>
      <c r="K4181">
        <v>0</v>
      </c>
      <c r="N4181" t="b">
        <v>0</v>
      </c>
      <c r="O4181" t="b">
        <v>1</v>
      </c>
      <c r="P4181" t="b">
        <v>0</v>
      </c>
      <c r="Q4181">
        <v>9</v>
      </c>
      <c r="R4181">
        <v>9</v>
      </c>
      <c r="S4181">
        <v>1</v>
      </c>
      <c r="T4181">
        <v>2</v>
      </c>
      <c r="U4181" t="b">
        <v>1</v>
      </c>
      <c r="V4181" t="s">
        <v>1097</v>
      </c>
      <c r="W4181" t="s">
        <v>5600</v>
      </c>
      <c r="X4181" t="s">
        <v>14761</v>
      </c>
      <c r="Y4181">
        <v>48</v>
      </c>
      <c r="Z4181">
        <v>48</v>
      </c>
      <c r="AA4181">
        <v>7</v>
      </c>
      <c r="AB4181">
        <v>7</v>
      </c>
      <c r="AC4181">
        <v>44</v>
      </c>
    </row>
    <row r="4182" spans="1:29">
      <c r="A4182">
        <v>4706</v>
      </c>
      <c r="B4182" t="s">
        <v>805</v>
      </c>
      <c r="C4182" t="s">
        <v>5869</v>
      </c>
      <c r="J4182" t="s">
        <v>1444</v>
      </c>
      <c r="K4182">
        <v>0</v>
      </c>
      <c r="N4182" t="b">
        <v>0</v>
      </c>
      <c r="O4182" t="b">
        <v>1</v>
      </c>
      <c r="P4182" t="b">
        <v>0</v>
      </c>
      <c r="Q4182">
        <v>9</v>
      </c>
      <c r="R4182">
        <v>9</v>
      </c>
      <c r="S4182">
        <v>1</v>
      </c>
      <c r="T4182">
        <v>2</v>
      </c>
      <c r="U4182" t="b">
        <v>1</v>
      </c>
      <c r="V4182" t="s">
        <v>1097</v>
      </c>
      <c r="W4182" t="s">
        <v>5600</v>
      </c>
      <c r="X4182" t="s">
        <v>14763</v>
      </c>
      <c r="Y4182">
        <v>49</v>
      </c>
      <c r="Z4182">
        <v>49</v>
      </c>
      <c r="AA4182">
        <v>7</v>
      </c>
      <c r="AB4182">
        <v>7</v>
      </c>
      <c r="AC4182">
        <v>44</v>
      </c>
    </row>
    <row r="4183" spans="1:29">
      <c r="A4183">
        <v>4707</v>
      </c>
      <c r="B4183" t="s">
        <v>805</v>
      </c>
      <c r="C4183" t="s">
        <v>5870</v>
      </c>
      <c r="J4183" t="s">
        <v>1444</v>
      </c>
      <c r="K4183">
        <v>0</v>
      </c>
      <c r="N4183" t="b">
        <v>0</v>
      </c>
      <c r="O4183" t="b">
        <v>1</v>
      </c>
      <c r="P4183" t="b">
        <v>0</v>
      </c>
      <c r="Q4183">
        <v>9</v>
      </c>
      <c r="R4183">
        <v>9</v>
      </c>
      <c r="S4183">
        <v>1</v>
      </c>
      <c r="T4183">
        <v>2</v>
      </c>
      <c r="U4183" t="b">
        <v>1</v>
      </c>
      <c r="V4183" t="s">
        <v>1097</v>
      </c>
      <c r="W4183" t="s">
        <v>5600</v>
      </c>
      <c r="X4183" t="s">
        <v>14765</v>
      </c>
      <c r="Y4183">
        <v>50</v>
      </c>
      <c r="Z4183">
        <v>50</v>
      </c>
      <c r="AA4183">
        <v>7</v>
      </c>
      <c r="AB4183">
        <v>7</v>
      </c>
      <c r="AC4183">
        <v>44</v>
      </c>
    </row>
    <row r="4184" spans="1:29">
      <c r="A4184">
        <v>4708</v>
      </c>
      <c r="B4184" t="s">
        <v>805</v>
      </c>
      <c r="C4184" t="s">
        <v>5871</v>
      </c>
      <c r="J4184" t="s">
        <v>1444</v>
      </c>
      <c r="K4184">
        <v>0</v>
      </c>
      <c r="N4184" t="b">
        <v>0</v>
      </c>
      <c r="O4184" t="b">
        <v>1</v>
      </c>
      <c r="P4184" t="b">
        <v>0</v>
      </c>
      <c r="Q4184">
        <v>9</v>
      </c>
      <c r="R4184">
        <v>9</v>
      </c>
      <c r="S4184">
        <v>1</v>
      </c>
      <c r="T4184">
        <v>2</v>
      </c>
      <c r="U4184" t="b">
        <v>1</v>
      </c>
      <c r="V4184" t="s">
        <v>1097</v>
      </c>
      <c r="W4184" t="s">
        <v>5600</v>
      </c>
      <c r="X4184" t="s">
        <v>14766</v>
      </c>
      <c r="Y4184">
        <v>51</v>
      </c>
      <c r="Z4184">
        <v>51</v>
      </c>
      <c r="AA4184">
        <v>7</v>
      </c>
      <c r="AB4184">
        <v>7</v>
      </c>
      <c r="AC4184">
        <v>44</v>
      </c>
    </row>
    <row r="4185" spans="1:29">
      <c r="A4185">
        <v>4709</v>
      </c>
      <c r="B4185" t="s">
        <v>805</v>
      </c>
      <c r="C4185" t="s">
        <v>5872</v>
      </c>
      <c r="J4185" t="s">
        <v>1444</v>
      </c>
      <c r="K4185">
        <v>0</v>
      </c>
      <c r="N4185" t="b">
        <v>0</v>
      </c>
      <c r="O4185" t="b">
        <v>1</v>
      </c>
      <c r="P4185" t="b">
        <v>0</v>
      </c>
      <c r="Q4185">
        <v>9</v>
      </c>
      <c r="R4185">
        <v>9</v>
      </c>
      <c r="S4185">
        <v>1</v>
      </c>
      <c r="T4185">
        <v>2</v>
      </c>
      <c r="U4185" t="b">
        <v>1</v>
      </c>
      <c r="V4185" t="s">
        <v>1097</v>
      </c>
      <c r="W4185" t="s">
        <v>5600</v>
      </c>
      <c r="X4185" t="s">
        <v>14837</v>
      </c>
      <c r="Y4185">
        <v>52</v>
      </c>
      <c r="Z4185">
        <v>52</v>
      </c>
      <c r="AA4185">
        <v>7</v>
      </c>
      <c r="AB4185">
        <v>7</v>
      </c>
      <c r="AC4185">
        <v>44</v>
      </c>
    </row>
    <row r="4186" spans="1:29">
      <c r="A4186">
        <v>4710</v>
      </c>
      <c r="B4186" t="s">
        <v>805</v>
      </c>
      <c r="C4186" t="s">
        <v>5873</v>
      </c>
      <c r="J4186" t="s">
        <v>1444</v>
      </c>
      <c r="K4186">
        <v>0</v>
      </c>
      <c r="N4186" t="b">
        <v>0</v>
      </c>
      <c r="O4186" t="b">
        <v>1</v>
      </c>
      <c r="P4186" t="b">
        <v>0</v>
      </c>
      <c r="Q4186">
        <v>9</v>
      </c>
      <c r="R4186">
        <v>9</v>
      </c>
      <c r="S4186">
        <v>1</v>
      </c>
      <c r="T4186">
        <v>2</v>
      </c>
      <c r="U4186" t="b">
        <v>1</v>
      </c>
      <c r="V4186" t="s">
        <v>1097</v>
      </c>
      <c r="W4186" t="s">
        <v>5600</v>
      </c>
      <c r="X4186" t="s">
        <v>14840</v>
      </c>
      <c r="Y4186">
        <v>53</v>
      </c>
      <c r="Z4186">
        <v>53</v>
      </c>
      <c r="AA4186">
        <v>7</v>
      </c>
      <c r="AB4186">
        <v>7</v>
      </c>
      <c r="AC4186">
        <v>44</v>
      </c>
    </row>
    <row r="4187" spans="1:29">
      <c r="A4187">
        <v>4711</v>
      </c>
      <c r="B4187" t="s">
        <v>805</v>
      </c>
      <c r="C4187" t="s">
        <v>5874</v>
      </c>
      <c r="J4187" t="s">
        <v>1444</v>
      </c>
      <c r="K4187">
        <v>0</v>
      </c>
      <c r="N4187" t="b">
        <v>0</v>
      </c>
      <c r="O4187" t="b">
        <v>1</v>
      </c>
      <c r="P4187" t="b">
        <v>0</v>
      </c>
      <c r="Q4187">
        <v>9</v>
      </c>
      <c r="R4187">
        <v>9</v>
      </c>
      <c r="S4187">
        <v>1</v>
      </c>
      <c r="T4187">
        <v>2</v>
      </c>
      <c r="U4187" t="b">
        <v>1</v>
      </c>
      <c r="V4187" t="s">
        <v>1097</v>
      </c>
      <c r="W4187" t="s">
        <v>5600</v>
      </c>
      <c r="X4187" t="s">
        <v>14843</v>
      </c>
      <c r="Y4187">
        <v>54</v>
      </c>
      <c r="Z4187">
        <v>54</v>
      </c>
      <c r="AA4187">
        <v>7</v>
      </c>
      <c r="AB4187">
        <v>7</v>
      </c>
      <c r="AC4187">
        <v>44</v>
      </c>
    </row>
    <row r="4188" spans="1:29">
      <c r="A4188">
        <v>4712</v>
      </c>
      <c r="B4188" t="s">
        <v>805</v>
      </c>
      <c r="C4188" t="s">
        <v>5875</v>
      </c>
      <c r="J4188" t="s">
        <v>1444</v>
      </c>
      <c r="K4188">
        <v>0</v>
      </c>
      <c r="N4188" t="b">
        <v>0</v>
      </c>
      <c r="O4188" t="b">
        <v>1</v>
      </c>
      <c r="P4188" t="b">
        <v>0</v>
      </c>
      <c r="Q4188">
        <v>9</v>
      </c>
      <c r="R4188">
        <v>9</v>
      </c>
      <c r="S4188">
        <v>1</v>
      </c>
      <c r="T4188">
        <v>2</v>
      </c>
      <c r="U4188" t="b">
        <v>1</v>
      </c>
      <c r="V4188" t="s">
        <v>1097</v>
      </c>
      <c r="W4188" t="s">
        <v>5600</v>
      </c>
      <c r="X4188" t="s">
        <v>15643</v>
      </c>
      <c r="Y4188">
        <v>55</v>
      </c>
      <c r="Z4188">
        <v>55</v>
      </c>
      <c r="AA4188">
        <v>7</v>
      </c>
      <c r="AB4188">
        <v>7</v>
      </c>
      <c r="AC4188">
        <v>44</v>
      </c>
    </row>
    <row r="4189" spans="1:29">
      <c r="A4189">
        <v>4713</v>
      </c>
      <c r="B4189" t="s">
        <v>805</v>
      </c>
      <c r="C4189" t="s">
        <v>5876</v>
      </c>
      <c r="J4189" t="s">
        <v>1444</v>
      </c>
      <c r="K4189">
        <v>0</v>
      </c>
      <c r="N4189" t="b">
        <v>0</v>
      </c>
      <c r="O4189" t="b">
        <v>1</v>
      </c>
      <c r="P4189" t="b">
        <v>0</v>
      </c>
      <c r="Q4189">
        <v>9</v>
      </c>
      <c r="R4189">
        <v>9</v>
      </c>
      <c r="S4189">
        <v>1</v>
      </c>
      <c r="T4189">
        <v>2</v>
      </c>
      <c r="U4189" t="b">
        <v>1</v>
      </c>
      <c r="V4189" t="s">
        <v>1097</v>
      </c>
      <c r="W4189" t="s">
        <v>5600</v>
      </c>
      <c r="X4189" t="s">
        <v>14897</v>
      </c>
      <c r="Y4189">
        <v>56</v>
      </c>
      <c r="Z4189">
        <v>56</v>
      </c>
      <c r="AA4189">
        <v>7</v>
      </c>
      <c r="AB4189">
        <v>7</v>
      </c>
      <c r="AC4189">
        <v>44</v>
      </c>
    </row>
    <row r="4190" spans="1:29">
      <c r="A4190">
        <v>4714</v>
      </c>
      <c r="B4190" t="s">
        <v>805</v>
      </c>
      <c r="C4190" t="s">
        <v>5877</v>
      </c>
      <c r="J4190" t="s">
        <v>1444</v>
      </c>
      <c r="K4190">
        <v>0</v>
      </c>
      <c r="N4190" t="b">
        <v>0</v>
      </c>
      <c r="O4190" t="b">
        <v>1</v>
      </c>
      <c r="P4190" t="b">
        <v>0</v>
      </c>
      <c r="Q4190">
        <v>9</v>
      </c>
      <c r="R4190">
        <v>9</v>
      </c>
      <c r="S4190">
        <v>1</v>
      </c>
      <c r="T4190">
        <v>2</v>
      </c>
      <c r="U4190" t="b">
        <v>1</v>
      </c>
      <c r="V4190" t="s">
        <v>1097</v>
      </c>
      <c r="W4190" t="s">
        <v>5600</v>
      </c>
      <c r="X4190" t="s">
        <v>14898</v>
      </c>
      <c r="Y4190">
        <v>57</v>
      </c>
      <c r="Z4190">
        <v>57</v>
      </c>
      <c r="AA4190">
        <v>7</v>
      </c>
      <c r="AB4190">
        <v>7</v>
      </c>
      <c r="AC4190">
        <v>44</v>
      </c>
    </row>
    <row r="4191" spans="1:29">
      <c r="A4191">
        <v>4715</v>
      </c>
      <c r="B4191" t="s">
        <v>805</v>
      </c>
      <c r="C4191" t="s">
        <v>5878</v>
      </c>
      <c r="J4191" t="s">
        <v>1444</v>
      </c>
      <c r="K4191">
        <v>0</v>
      </c>
      <c r="N4191" t="b">
        <v>0</v>
      </c>
      <c r="O4191" t="b">
        <v>1</v>
      </c>
      <c r="P4191" t="b">
        <v>0</v>
      </c>
      <c r="Q4191">
        <v>9</v>
      </c>
      <c r="R4191">
        <v>9</v>
      </c>
      <c r="S4191">
        <v>1</v>
      </c>
      <c r="T4191">
        <v>2</v>
      </c>
      <c r="U4191" t="b">
        <v>1</v>
      </c>
      <c r="V4191" t="s">
        <v>1097</v>
      </c>
      <c r="W4191" t="s">
        <v>5600</v>
      </c>
      <c r="X4191" t="s">
        <v>14899</v>
      </c>
      <c r="Y4191">
        <v>58</v>
      </c>
      <c r="Z4191">
        <v>58</v>
      </c>
      <c r="AA4191">
        <v>7</v>
      </c>
      <c r="AB4191">
        <v>7</v>
      </c>
      <c r="AC4191">
        <v>44</v>
      </c>
    </row>
    <row r="4192" spans="1:29">
      <c r="A4192">
        <v>4716</v>
      </c>
      <c r="B4192" t="s">
        <v>805</v>
      </c>
      <c r="C4192" t="s">
        <v>5879</v>
      </c>
      <c r="J4192" t="s">
        <v>1444</v>
      </c>
      <c r="K4192">
        <v>0</v>
      </c>
      <c r="N4192" t="b">
        <v>0</v>
      </c>
      <c r="O4192" t="b">
        <v>1</v>
      </c>
      <c r="P4192" t="b">
        <v>0</v>
      </c>
      <c r="Q4192">
        <v>9</v>
      </c>
      <c r="R4192">
        <v>9</v>
      </c>
      <c r="S4192">
        <v>1</v>
      </c>
      <c r="T4192">
        <v>2</v>
      </c>
      <c r="U4192" t="b">
        <v>1</v>
      </c>
      <c r="V4192" t="s">
        <v>1097</v>
      </c>
      <c r="W4192" t="s">
        <v>5600</v>
      </c>
      <c r="X4192" t="s">
        <v>14900</v>
      </c>
      <c r="Y4192">
        <v>59</v>
      </c>
      <c r="Z4192">
        <v>59</v>
      </c>
      <c r="AA4192">
        <v>7</v>
      </c>
      <c r="AB4192">
        <v>7</v>
      </c>
      <c r="AC4192">
        <v>44</v>
      </c>
    </row>
    <row r="4193" spans="1:29">
      <c r="A4193">
        <v>4717</v>
      </c>
      <c r="B4193" t="s">
        <v>805</v>
      </c>
      <c r="C4193" t="s">
        <v>5880</v>
      </c>
      <c r="J4193" t="s">
        <v>1444</v>
      </c>
      <c r="K4193">
        <v>0</v>
      </c>
      <c r="N4193" t="b">
        <v>0</v>
      </c>
      <c r="O4193" t="b">
        <v>1</v>
      </c>
      <c r="P4193" t="b">
        <v>0</v>
      </c>
      <c r="Q4193">
        <v>9</v>
      </c>
      <c r="R4193">
        <v>9</v>
      </c>
      <c r="S4193">
        <v>1</v>
      </c>
      <c r="T4193">
        <v>2</v>
      </c>
      <c r="U4193" t="b">
        <v>1</v>
      </c>
      <c r="V4193" t="s">
        <v>1097</v>
      </c>
      <c r="W4193" t="s">
        <v>5600</v>
      </c>
      <c r="X4193" t="s">
        <v>14901</v>
      </c>
      <c r="Y4193">
        <v>60</v>
      </c>
      <c r="Z4193">
        <v>60</v>
      </c>
      <c r="AA4193">
        <v>7</v>
      </c>
      <c r="AB4193">
        <v>7</v>
      </c>
      <c r="AC4193">
        <v>44</v>
      </c>
    </row>
    <row r="4194" spans="1:29">
      <c r="A4194">
        <v>4718</v>
      </c>
      <c r="B4194" t="s">
        <v>805</v>
      </c>
      <c r="C4194" t="s">
        <v>5881</v>
      </c>
      <c r="J4194" t="s">
        <v>1444</v>
      </c>
      <c r="K4194">
        <v>0</v>
      </c>
      <c r="N4194" t="b">
        <v>0</v>
      </c>
      <c r="O4194" t="b">
        <v>1</v>
      </c>
      <c r="P4194" t="b">
        <v>0</v>
      </c>
      <c r="Q4194">
        <v>9</v>
      </c>
      <c r="R4194">
        <v>9</v>
      </c>
      <c r="S4194">
        <v>1</v>
      </c>
      <c r="T4194">
        <v>2</v>
      </c>
      <c r="U4194" t="b">
        <v>1</v>
      </c>
      <c r="V4194" t="s">
        <v>1097</v>
      </c>
      <c r="W4194" t="s">
        <v>5600</v>
      </c>
      <c r="X4194" t="s">
        <v>14902</v>
      </c>
      <c r="Y4194">
        <v>61</v>
      </c>
      <c r="Z4194">
        <v>61</v>
      </c>
      <c r="AA4194">
        <v>7</v>
      </c>
      <c r="AB4194">
        <v>7</v>
      </c>
      <c r="AC4194">
        <v>44</v>
      </c>
    </row>
    <row r="4195" spans="1:29">
      <c r="A4195">
        <v>4719</v>
      </c>
      <c r="B4195" t="s">
        <v>805</v>
      </c>
      <c r="C4195" t="s">
        <v>5882</v>
      </c>
      <c r="J4195" t="s">
        <v>1444</v>
      </c>
      <c r="K4195">
        <v>0</v>
      </c>
      <c r="N4195" t="b">
        <v>0</v>
      </c>
      <c r="O4195" t="b">
        <v>1</v>
      </c>
      <c r="P4195" t="b">
        <v>0</v>
      </c>
      <c r="Q4195">
        <v>9</v>
      </c>
      <c r="R4195">
        <v>9</v>
      </c>
      <c r="S4195">
        <v>1</v>
      </c>
      <c r="T4195">
        <v>2</v>
      </c>
      <c r="U4195" t="b">
        <v>1</v>
      </c>
      <c r="V4195" t="s">
        <v>1097</v>
      </c>
      <c r="W4195" t="s">
        <v>5600</v>
      </c>
      <c r="X4195" t="s">
        <v>14903</v>
      </c>
      <c r="Y4195">
        <v>62</v>
      </c>
      <c r="Z4195">
        <v>62</v>
      </c>
      <c r="AA4195">
        <v>7</v>
      </c>
      <c r="AB4195">
        <v>7</v>
      </c>
      <c r="AC4195">
        <v>44</v>
      </c>
    </row>
    <row r="4196" spans="1:29">
      <c r="A4196">
        <v>4720</v>
      </c>
      <c r="B4196" t="s">
        <v>805</v>
      </c>
      <c r="C4196" t="s">
        <v>5883</v>
      </c>
      <c r="J4196" t="s">
        <v>1444</v>
      </c>
      <c r="K4196">
        <v>0</v>
      </c>
      <c r="N4196" t="b">
        <v>0</v>
      </c>
      <c r="O4196" t="b">
        <v>1</v>
      </c>
      <c r="P4196" t="b">
        <v>0</v>
      </c>
      <c r="Q4196">
        <v>9</v>
      </c>
      <c r="R4196">
        <v>9</v>
      </c>
      <c r="S4196">
        <v>1</v>
      </c>
      <c r="T4196">
        <v>2</v>
      </c>
      <c r="U4196" t="b">
        <v>1</v>
      </c>
      <c r="V4196" t="s">
        <v>1097</v>
      </c>
      <c r="W4196" t="s">
        <v>5600</v>
      </c>
      <c r="X4196" t="s">
        <v>14904</v>
      </c>
      <c r="Y4196">
        <v>63</v>
      </c>
      <c r="Z4196">
        <v>63</v>
      </c>
      <c r="AA4196">
        <v>7</v>
      </c>
      <c r="AB4196">
        <v>7</v>
      </c>
      <c r="AC4196">
        <v>44</v>
      </c>
    </row>
    <row r="4197" spans="1:29">
      <c r="A4197">
        <v>4721</v>
      </c>
      <c r="B4197" t="s">
        <v>805</v>
      </c>
      <c r="C4197" t="s">
        <v>5884</v>
      </c>
      <c r="J4197" t="s">
        <v>1444</v>
      </c>
      <c r="K4197">
        <v>0</v>
      </c>
      <c r="N4197" t="b">
        <v>0</v>
      </c>
      <c r="O4197" t="b">
        <v>1</v>
      </c>
      <c r="P4197" t="b">
        <v>0</v>
      </c>
      <c r="Q4197">
        <v>9</v>
      </c>
      <c r="R4197">
        <v>9</v>
      </c>
      <c r="S4197">
        <v>1</v>
      </c>
      <c r="T4197">
        <v>2</v>
      </c>
      <c r="U4197" t="b">
        <v>1</v>
      </c>
      <c r="V4197" t="s">
        <v>1097</v>
      </c>
      <c r="W4197" t="s">
        <v>5600</v>
      </c>
      <c r="X4197" t="s">
        <v>14905</v>
      </c>
      <c r="Y4197">
        <v>64</v>
      </c>
      <c r="Z4197">
        <v>64</v>
      </c>
      <c r="AA4197">
        <v>7</v>
      </c>
      <c r="AB4197">
        <v>7</v>
      </c>
      <c r="AC4197">
        <v>44</v>
      </c>
    </row>
    <row r="4198" spans="1:29">
      <c r="A4198">
        <v>4722</v>
      </c>
      <c r="B4198" t="s">
        <v>805</v>
      </c>
      <c r="C4198" t="s">
        <v>5885</v>
      </c>
      <c r="J4198" t="s">
        <v>1444</v>
      </c>
      <c r="K4198">
        <v>0</v>
      </c>
      <c r="N4198" t="b">
        <v>0</v>
      </c>
      <c r="O4198" t="b">
        <v>1</v>
      </c>
      <c r="P4198" t="b">
        <v>0</v>
      </c>
      <c r="Q4198">
        <v>9</v>
      </c>
      <c r="R4198">
        <v>9</v>
      </c>
      <c r="S4198">
        <v>1</v>
      </c>
      <c r="T4198">
        <v>2</v>
      </c>
      <c r="U4198" t="b">
        <v>1</v>
      </c>
      <c r="V4198" t="s">
        <v>1097</v>
      </c>
      <c r="W4198" t="s">
        <v>5600</v>
      </c>
      <c r="X4198" t="s">
        <v>14906</v>
      </c>
      <c r="Y4198">
        <v>65</v>
      </c>
      <c r="Z4198">
        <v>65</v>
      </c>
      <c r="AA4198">
        <v>7</v>
      </c>
      <c r="AB4198">
        <v>7</v>
      </c>
      <c r="AC4198">
        <v>44</v>
      </c>
    </row>
    <row r="4199" spans="1:29">
      <c r="A4199">
        <v>4723</v>
      </c>
      <c r="B4199" t="s">
        <v>805</v>
      </c>
      <c r="C4199" t="s">
        <v>5886</v>
      </c>
      <c r="J4199" t="s">
        <v>1444</v>
      </c>
      <c r="K4199">
        <v>0</v>
      </c>
      <c r="N4199" t="b">
        <v>0</v>
      </c>
      <c r="O4199" t="b">
        <v>1</v>
      </c>
      <c r="P4199" t="b">
        <v>0</v>
      </c>
      <c r="Q4199">
        <v>9</v>
      </c>
      <c r="R4199">
        <v>9</v>
      </c>
      <c r="S4199">
        <v>1</v>
      </c>
      <c r="T4199">
        <v>2</v>
      </c>
      <c r="U4199" t="b">
        <v>1</v>
      </c>
      <c r="V4199" t="s">
        <v>1097</v>
      </c>
      <c r="W4199" t="s">
        <v>5600</v>
      </c>
      <c r="X4199" t="s">
        <v>14907</v>
      </c>
      <c r="Y4199">
        <v>66</v>
      </c>
      <c r="Z4199">
        <v>66</v>
      </c>
      <c r="AA4199">
        <v>7</v>
      </c>
      <c r="AB4199">
        <v>7</v>
      </c>
      <c r="AC4199">
        <v>44</v>
      </c>
    </row>
    <row r="4200" spans="1:29">
      <c r="A4200">
        <v>4724</v>
      </c>
      <c r="B4200" t="s">
        <v>805</v>
      </c>
      <c r="C4200" t="s">
        <v>5887</v>
      </c>
      <c r="J4200" t="s">
        <v>1444</v>
      </c>
      <c r="K4200">
        <v>0</v>
      </c>
      <c r="N4200" t="b">
        <v>0</v>
      </c>
      <c r="O4200" t="b">
        <v>1</v>
      </c>
      <c r="P4200" t="b">
        <v>0</v>
      </c>
      <c r="Q4200">
        <v>9</v>
      </c>
      <c r="R4200">
        <v>9</v>
      </c>
      <c r="S4200">
        <v>1</v>
      </c>
      <c r="T4200">
        <v>2</v>
      </c>
      <c r="U4200" t="b">
        <v>1</v>
      </c>
      <c r="V4200" t="s">
        <v>1097</v>
      </c>
      <c r="W4200" t="s">
        <v>5600</v>
      </c>
      <c r="X4200" t="s">
        <v>14908</v>
      </c>
      <c r="Y4200">
        <v>67</v>
      </c>
      <c r="Z4200">
        <v>67</v>
      </c>
      <c r="AA4200">
        <v>7</v>
      </c>
      <c r="AB4200">
        <v>7</v>
      </c>
      <c r="AC4200">
        <v>44</v>
      </c>
    </row>
    <row r="4201" spans="1:29">
      <c r="A4201">
        <v>4725</v>
      </c>
      <c r="B4201" t="s">
        <v>805</v>
      </c>
      <c r="C4201" t="s">
        <v>5888</v>
      </c>
      <c r="J4201" t="s">
        <v>1444</v>
      </c>
      <c r="K4201">
        <v>0</v>
      </c>
      <c r="N4201" t="b">
        <v>0</v>
      </c>
      <c r="O4201" t="b">
        <v>1</v>
      </c>
      <c r="P4201" t="b">
        <v>0</v>
      </c>
      <c r="Q4201">
        <v>9</v>
      </c>
      <c r="R4201">
        <v>9</v>
      </c>
      <c r="S4201">
        <v>1</v>
      </c>
      <c r="T4201">
        <v>2</v>
      </c>
      <c r="U4201" t="b">
        <v>1</v>
      </c>
      <c r="V4201" t="s">
        <v>1097</v>
      </c>
      <c r="W4201" t="s">
        <v>5600</v>
      </c>
      <c r="X4201" t="s">
        <v>14909</v>
      </c>
      <c r="Y4201">
        <v>68</v>
      </c>
      <c r="Z4201">
        <v>68</v>
      </c>
      <c r="AA4201">
        <v>7</v>
      </c>
      <c r="AB4201">
        <v>7</v>
      </c>
      <c r="AC4201">
        <v>44</v>
      </c>
    </row>
    <row r="4202" spans="1:29">
      <c r="A4202">
        <v>4726</v>
      </c>
      <c r="B4202" t="s">
        <v>805</v>
      </c>
      <c r="C4202" t="s">
        <v>5889</v>
      </c>
      <c r="J4202" t="s">
        <v>1444</v>
      </c>
      <c r="K4202">
        <v>0</v>
      </c>
      <c r="N4202" t="b">
        <v>0</v>
      </c>
      <c r="O4202" t="b">
        <v>1</v>
      </c>
      <c r="P4202" t="b">
        <v>0</v>
      </c>
      <c r="Q4202">
        <v>9</v>
      </c>
      <c r="R4202">
        <v>9</v>
      </c>
      <c r="S4202">
        <v>1</v>
      </c>
      <c r="T4202">
        <v>2</v>
      </c>
      <c r="U4202" t="b">
        <v>1</v>
      </c>
      <c r="V4202" t="s">
        <v>1097</v>
      </c>
      <c r="W4202" t="s">
        <v>5600</v>
      </c>
      <c r="X4202" t="s">
        <v>14910</v>
      </c>
      <c r="Y4202">
        <v>69</v>
      </c>
      <c r="Z4202">
        <v>69</v>
      </c>
      <c r="AA4202">
        <v>7</v>
      </c>
      <c r="AB4202">
        <v>7</v>
      </c>
      <c r="AC4202">
        <v>44</v>
      </c>
    </row>
    <row r="4203" spans="1:29">
      <c r="A4203">
        <v>4727</v>
      </c>
      <c r="B4203" t="s">
        <v>805</v>
      </c>
      <c r="C4203" t="s">
        <v>5890</v>
      </c>
      <c r="J4203" t="s">
        <v>1444</v>
      </c>
      <c r="K4203">
        <v>0</v>
      </c>
      <c r="N4203" t="b">
        <v>0</v>
      </c>
      <c r="O4203" t="b">
        <v>1</v>
      </c>
      <c r="P4203" t="b">
        <v>0</v>
      </c>
      <c r="Q4203">
        <v>9</v>
      </c>
      <c r="R4203">
        <v>9</v>
      </c>
      <c r="S4203">
        <v>1</v>
      </c>
      <c r="T4203">
        <v>2</v>
      </c>
      <c r="U4203" t="b">
        <v>1</v>
      </c>
      <c r="V4203" t="s">
        <v>1097</v>
      </c>
      <c r="W4203" t="s">
        <v>5600</v>
      </c>
      <c r="X4203" t="s">
        <v>14911</v>
      </c>
      <c r="Y4203">
        <v>70</v>
      </c>
      <c r="Z4203">
        <v>70</v>
      </c>
      <c r="AA4203">
        <v>7</v>
      </c>
      <c r="AB4203">
        <v>7</v>
      </c>
      <c r="AC4203">
        <v>44</v>
      </c>
    </row>
    <row r="4204" spans="1:29">
      <c r="A4204">
        <v>4728</v>
      </c>
      <c r="B4204" t="s">
        <v>805</v>
      </c>
      <c r="C4204" t="s">
        <v>5891</v>
      </c>
      <c r="J4204" t="s">
        <v>1444</v>
      </c>
      <c r="K4204">
        <v>0</v>
      </c>
      <c r="N4204" t="b">
        <v>0</v>
      </c>
      <c r="O4204" t="b">
        <v>1</v>
      </c>
      <c r="P4204" t="b">
        <v>0</v>
      </c>
      <c r="Q4204">
        <v>9</v>
      </c>
      <c r="R4204">
        <v>9</v>
      </c>
      <c r="S4204">
        <v>1</v>
      </c>
      <c r="T4204">
        <v>2</v>
      </c>
      <c r="U4204" t="b">
        <v>1</v>
      </c>
      <c r="V4204" t="s">
        <v>1097</v>
      </c>
      <c r="W4204" t="s">
        <v>5600</v>
      </c>
      <c r="X4204" t="s">
        <v>14912</v>
      </c>
      <c r="Y4204">
        <v>71</v>
      </c>
      <c r="Z4204">
        <v>71</v>
      </c>
      <c r="AA4204">
        <v>7</v>
      </c>
      <c r="AB4204">
        <v>7</v>
      </c>
      <c r="AC4204">
        <v>44</v>
      </c>
    </row>
    <row r="4205" spans="1:29">
      <c r="A4205">
        <v>4729</v>
      </c>
      <c r="B4205" t="s">
        <v>805</v>
      </c>
      <c r="C4205" t="s">
        <v>5892</v>
      </c>
      <c r="J4205" t="s">
        <v>1444</v>
      </c>
      <c r="K4205">
        <v>0</v>
      </c>
      <c r="N4205" t="b">
        <v>0</v>
      </c>
      <c r="O4205" t="b">
        <v>1</v>
      </c>
      <c r="P4205" t="b">
        <v>0</v>
      </c>
      <c r="Q4205">
        <v>9</v>
      </c>
      <c r="R4205">
        <v>9</v>
      </c>
      <c r="S4205">
        <v>1</v>
      </c>
      <c r="T4205">
        <v>2</v>
      </c>
      <c r="U4205" t="b">
        <v>1</v>
      </c>
      <c r="V4205" t="s">
        <v>1097</v>
      </c>
      <c r="W4205" t="s">
        <v>5600</v>
      </c>
      <c r="X4205" t="s">
        <v>14913</v>
      </c>
      <c r="Y4205">
        <v>72</v>
      </c>
      <c r="Z4205">
        <v>72</v>
      </c>
      <c r="AA4205">
        <v>7</v>
      </c>
      <c r="AB4205">
        <v>7</v>
      </c>
      <c r="AC4205">
        <v>44</v>
      </c>
    </row>
    <row r="4206" spans="1:29">
      <c r="A4206">
        <v>4730</v>
      </c>
      <c r="B4206" t="s">
        <v>805</v>
      </c>
      <c r="C4206" t="s">
        <v>5893</v>
      </c>
      <c r="J4206" t="s">
        <v>1444</v>
      </c>
      <c r="K4206">
        <v>0</v>
      </c>
      <c r="N4206" t="b">
        <v>0</v>
      </c>
      <c r="O4206" t="b">
        <v>1</v>
      </c>
      <c r="P4206" t="b">
        <v>0</v>
      </c>
      <c r="Q4206">
        <v>9</v>
      </c>
      <c r="R4206">
        <v>9</v>
      </c>
      <c r="S4206">
        <v>1</v>
      </c>
      <c r="T4206">
        <v>2</v>
      </c>
      <c r="U4206" t="b">
        <v>1</v>
      </c>
      <c r="V4206" t="s">
        <v>1097</v>
      </c>
      <c r="W4206" t="s">
        <v>5600</v>
      </c>
      <c r="X4206" t="s">
        <v>14914</v>
      </c>
      <c r="Y4206">
        <v>73</v>
      </c>
      <c r="Z4206">
        <v>73</v>
      </c>
      <c r="AA4206">
        <v>7</v>
      </c>
      <c r="AB4206">
        <v>7</v>
      </c>
      <c r="AC4206">
        <v>44</v>
      </c>
    </row>
    <row r="4207" spans="1:29">
      <c r="A4207">
        <v>4731</v>
      </c>
      <c r="B4207" t="s">
        <v>805</v>
      </c>
      <c r="C4207" t="s">
        <v>5894</v>
      </c>
      <c r="J4207" t="s">
        <v>1444</v>
      </c>
      <c r="K4207">
        <v>0</v>
      </c>
      <c r="N4207" t="b">
        <v>0</v>
      </c>
      <c r="O4207" t="b">
        <v>1</v>
      </c>
      <c r="P4207" t="b">
        <v>0</v>
      </c>
      <c r="Q4207">
        <v>9</v>
      </c>
      <c r="R4207">
        <v>9</v>
      </c>
      <c r="S4207">
        <v>1</v>
      </c>
      <c r="T4207">
        <v>2</v>
      </c>
      <c r="U4207" t="b">
        <v>1</v>
      </c>
      <c r="V4207" t="s">
        <v>1097</v>
      </c>
      <c r="W4207" t="s">
        <v>5600</v>
      </c>
      <c r="X4207" t="s">
        <v>14915</v>
      </c>
      <c r="Y4207">
        <v>74</v>
      </c>
      <c r="Z4207">
        <v>74</v>
      </c>
      <c r="AA4207">
        <v>7</v>
      </c>
      <c r="AB4207">
        <v>7</v>
      </c>
      <c r="AC4207">
        <v>44</v>
      </c>
    </row>
    <row r="4208" spans="1:29">
      <c r="A4208">
        <v>4732</v>
      </c>
      <c r="B4208" t="s">
        <v>805</v>
      </c>
      <c r="C4208" t="s">
        <v>5895</v>
      </c>
      <c r="J4208" t="s">
        <v>1444</v>
      </c>
      <c r="K4208">
        <v>0</v>
      </c>
      <c r="N4208" t="b">
        <v>0</v>
      </c>
      <c r="O4208" t="b">
        <v>1</v>
      </c>
      <c r="P4208" t="b">
        <v>0</v>
      </c>
      <c r="Q4208">
        <v>9</v>
      </c>
      <c r="R4208">
        <v>9</v>
      </c>
      <c r="S4208">
        <v>1</v>
      </c>
      <c r="T4208">
        <v>2</v>
      </c>
      <c r="U4208" t="b">
        <v>1</v>
      </c>
      <c r="V4208" t="s">
        <v>1097</v>
      </c>
      <c r="W4208" t="s">
        <v>5600</v>
      </c>
      <c r="X4208" t="s">
        <v>14916</v>
      </c>
      <c r="Y4208">
        <v>75</v>
      </c>
      <c r="Z4208">
        <v>75</v>
      </c>
      <c r="AA4208">
        <v>7</v>
      </c>
      <c r="AB4208">
        <v>7</v>
      </c>
      <c r="AC4208">
        <v>44</v>
      </c>
    </row>
    <row r="4209" spans="1:29">
      <c r="A4209">
        <v>4733</v>
      </c>
      <c r="B4209" t="s">
        <v>805</v>
      </c>
      <c r="C4209" t="s">
        <v>5896</v>
      </c>
      <c r="J4209" t="s">
        <v>1444</v>
      </c>
      <c r="K4209">
        <v>0</v>
      </c>
      <c r="N4209" t="b">
        <v>0</v>
      </c>
      <c r="O4209" t="b">
        <v>1</v>
      </c>
      <c r="P4209" t="b">
        <v>0</v>
      </c>
      <c r="Q4209">
        <v>9</v>
      </c>
      <c r="R4209">
        <v>9</v>
      </c>
      <c r="S4209">
        <v>1</v>
      </c>
      <c r="T4209">
        <v>2</v>
      </c>
      <c r="U4209" t="b">
        <v>1</v>
      </c>
      <c r="V4209" t="s">
        <v>1097</v>
      </c>
      <c r="W4209" t="s">
        <v>5600</v>
      </c>
      <c r="X4209" t="s">
        <v>14917</v>
      </c>
      <c r="Y4209">
        <v>76</v>
      </c>
      <c r="Z4209">
        <v>76</v>
      </c>
      <c r="AA4209">
        <v>7</v>
      </c>
      <c r="AB4209">
        <v>7</v>
      </c>
      <c r="AC4209">
        <v>44</v>
      </c>
    </row>
    <row r="4210" spans="1:29">
      <c r="A4210">
        <v>4734</v>
      </c>
      <c r="B4210" t="s">
        <v>805</v>
      </c>
      <c r="C4210" t="s">
        <v>5897</v>
      </c>
      <c r="J4210" t="s">
        <v>1444</v>
      </c>
      <c r="K4210">
        <v>0</v>
      </c>
      <c r="N4210" t="b">
        <v>0</v>
      </c>
      <c r="O4210" t="b">
        <v>1</v>
      </c>
      <c r="P4210" t="b">
        <v>0</v>
      </c>
      <c r="Q4210">
        <v>9</v>
      </c>
      <c r="R4210">
        <v>9</v>
      </c>
      <c r="S4210">
        <v>1</v>
      </c>
      <c r="T4210">
        <v>2</v>
      </c>
      <c r="U4210" t="b">
        <v>1</v>
      </c>
      <c r="V4210" t="s">
        <v>1097</v>
      </c>
      <c r="W4210" t="s">
        <v>5600</v>
      </c>
      <c r="X4210" t="s">
        <v>14942</v>
      </c>
      <c r="Y4210">
        <v>77</v>
      </c>
      <c r="Z4210">
        <v>77</v>
      </c>
      <c r="AA4210">
        <v>7</v>
      </c>
      <c r="AB4210">
        <v>7</v>
      </c>
      <c r="AC4210">
        <v>44</v>
      </c>
    </row>
    <row r="4211" spans="1:29">
      <c r="A4211">
        <v>4735</v>
      </c>
      <c r="B4211" t="s">
        <v>805</v>
      </c>
      <c r="C4211" t="s">
        <v>5898</v>
      </c>
      <c r="J4211" t="s">
        <v>1444</v>
      </c>
      <c r="K4211">
        <v>0</v>
      </c>
      <c r="N4211" t="b">
        <v>0</v>
      </c>
      <c r="O4211" t="b">
        <v>1</v>
      </c>
      <c r="P4211" t="b">
        <v>0</v>
      </c>
      <c r="Q4211">
        <v>9</v>
      </c>
      <c r="R4211">
        <v>9</v>
      </c>
      <c r="S4211">
        <v>1</v>
      </c>
      <c r="T4211">
        <v>2</v>
      </c>
      <c r="U4211" t="b">
        <v>1</v>
      </c>
      <c r="V4211" t="s">
        <v>1097</v>
      </c>
      <c r="W4211" t="s">
        <v>5600</v>
      </c>
      <c r="X4211" t="s">
        <v>14947</v>
      </c>
      <c r="Y4211">
        <v>78</v>
      </c>
      <c r="Z4211">
        <v>78</v>
      </c>
      <c r="AA4211">
        <v>7</v>
      </c>
      <c r="AB4211">
        <v>7</v>
      </c>
      <c r="AC4211">
        <v>44</v>
      </c>
    </row>
    <row r="4212" spans="1:29">
      <c r="A4212">
        <v>4736</v>
      </c>
      <c r="B4212" t="s">
        <v>805</v>
      </c>
      <c r="C4212" t="s">
        <v>5899</v>
      </c>
      <c r="J4212" t="s">
        <v>1444</v>
      </c>
      <c r="K4212">
        <v>0</v>
      </c>
      <c r="N4212" t="b">
        <v>0</v>
      </c>
      <c r="O4212" t="b">
        <v>1</v>
      </c>
      <c r="P4212" t="b">
        <v>0</v>
      </c>
      <c r="Q4212">
        <v>9</v>
      </c>
      <c r="R4212">
        <v>9</v>
      </c>
      <c r="S4212">
        <v>1</v>
      </c>
      <c r="T4212">
        <v>2</v>
      </c>
      <c r="U4212" t="b">
        <v>1</v>
      </c>
      <c r="V4212" t="s">
        <v>1097</v>
      </c>
      <c r="W4212" t="s">
        <v>5600</v>
      </c>
      <c r="X4212" t="s">
        <v>15673</v>
      </c>
      <c r="Y4212">
        <v>79</v>
      </c>
      <c r="Z4212">
        <v>79</v>
      </c>
      <c r="AA4212">
        <v>7</v>
      </c>
      <c r="AB4212">
        <v>7</v>
      </c>
      <c r="AC4212">
        <v>44</v>
      </c>
    </row>
    <row r="4213" spans="1:29">
      <c r="A4213">
        <v>4737</v>
      </c>
      <c r="B4213" t="s">
        <v>805</v>
      </c>
      <c r="C4213" t="s">
        <v>5900</v>
      </c>
      <c r="J4213" t="s">
        <v>1444</v>
      </c>
      <c r="K4213">
        <v>0</v>
      </c>
      <c r="N4213" t="b">
        <v>0</v>
      </c>
      <c r="O4213" t="b">
        <v>1</v>
      </c>
      <c r="P4213" t="b">
        <v>0</v>
      </c>
      <c r="Q4213">
        <v>9</v>
      </c>
      <c r="R4213">
        <v>9</v>
      </c>
      <c r="S4213">
        <v>1</v>
      </c>
      <c r="T4213">
        <v>2</v>
      </c>
      <c r="U4213" t="b">
        <v>1</v>
      </c>
      <c r="V4213" t="s">
        <v>1097</v>
      </c>
      <c r="W4213" t="s">
        <v>5600</v>
      </c>
      <c r="X4213" t="s">
        <v>15089</v>
      </c>
      <c r="Y4213">
        <v>80</v>
      </c>
      <c r="Z4213">
        <v>80</v>
      </c>
      <c r="AA4213">
        <v>7</v>
      </c>
      <c r="AB4213">
        <v>7</v>
      </c>
      <c r="AC4213">
        <v>44</v>
      </c>
    </row>
    <row r="4214" spans="1:29">
      <c r="A4214">
        <v>4738</v>
      </c>
      <c r="B4214" t="s">
        <v>805</v>
      </c>
      <c r="C4214" t="s">
        <v>5901</v>
      </c>
      <c r="J4214" t="s">
        <v>1444</v>
      </c>
      <c r="K4214">
        <v>0</v>
      </c>
      <c r="N4214" t="b">
        <v>0</v>
      </c>
      <c r="O4214" t="b">
        <v>1</v>
      </c>
      <c r="P4214" t="b">
        <v>0</v>
      </c>
      <c r="Q4214">
        <v>9</v>
      </c>
      <c r="R4214">
        <v>9</v>
      </c>
      <c r="S4214">
        <v>1</v>
      </c>
      <c r="T4214">
        <v>2</v>
      </c>
      <c r="U4214" t="b">
        <v>1</v>
      </c>
      <c r="V4214" t="s">
        <v>1097</v>
      </c>
      <c r="W4214" t="s">
        <v>5600</v>
      </c>
      <c r="X4214" t="s">
        <v>15090</v>
      </c>
      <c r="Y4214">
        <v>81</v>
      </c>
      <c r="Z4214">
        <v>81</v>
      </c>
      <c r="AA4214">
        <v>7</v>
      </c>
      <c r="AB4214">
        <v>7</v>
      </c>
      <c r="AC4214">
        <v>44</v>
      </c>
    </row>
    <row r="4215" spans="1:29">
      <c r="A4215">
        <v>4739</v>
      </c>
      <c r="B4215" t="s">
        <v>805</v>
      </c>
      <c r="C4215" t="s">
        <v>5902</v>
      </c>
      <c r="J4215" t="s">
        <v>1444</v>
      </c>
      <c r="K4215">
        <v>0</v>
      </c>
      <c r="N4215" t="b">
        <v>0</v>
      </c>
      <c r="O4215" t="b">
        <v>1</v>
      </c>
      <c r="P4215" t="b">
        <v>0</v>
      </c>
      <c r="Q4215">
        <v>9</v>
      </c>
      <c r="R4215">
        <v>9</v>
      </c>
      <c r="S4215">
        <v>1</v>
      </c>
      <c r="T4215">
        <v>2</v>
      </c>
      <c r="U4215" t="b">
        <v>1</v>
      </c>
      <c r="V4215" t="s">
        <v>1097</v>
      </c>
      <c r="W4215" t="s">
        <v>5600</v>
      </c>
      <c r="X4215" t="s">
        <v>15091</v>
      </c>
      <c r="Y4215">
        <v>82</v>
      </c>
      <c r="Z4215">
        <v>82</v>
      </c>
      <c r="AA4215">
        <v>7</v>
      </c>
      <c r="AB4215">
        <v>7</v>
      </c>
      <c r="AC4215">
        <v>44</v>
      </c>
    </row>
    <row r="4216" spans="1:29">
      <c r="A4216">
        <v>4740</v>
      </c>
      <c r="B4216" t="s">
        <v>805</v>
      </c>
      <c r="C4216" t="s">
        <v>5903</v>
      </c>
      <c r="J4216" t="s">
        <v>1444</v>
      </c>
      <c r="K4216">
        <v>0</v>
      </c>
      <c r="N4216" t="b">
        <v>0</v>
      </c>
      <c r="O4216" t="b">
        <v>1</v>
      </c>
      <c r="P4216" t="b">
        <v>0</v>
      </c>
      <c r="Q4216">
        <v>9</v>
      </c>
      <c r="R4216">
        <v>9</v>
      </c>
      <c r="S4216">
        <v>1</v>
      </c>
      <c r="T4216">
        <v>2</v>
      </c>
      <c r="U4216" t="b">
        <v>1</v>
      </c>
      <c r="V4216" t="s">
        <v>1097</v>
      </c>
      <c r="W4216" t="s">
        <v>5600</v>
      </c>
      <c r="X4216" t="s">
        <v>15092</v>
      </c>
      <c r="Y4216">
        <v>83</v>
      </c>
      <c r="Z4216">
        <v>83</v>
      </c>
      <c r="AA4216">
        <v>7</v>
      </c>
      <c r="AB4216">
        <v>7</v>
      </c>
      <c r="AC4216">
        <v>44</v>
      </c>
    </row>
    <row r="4217" spans="1:29">
      <c r="A4217">
        <v>4741</v>
      </c>
      <c r="B4217" t="s">
        <v>805</v>
      </c>
      <c r="C4217" t="s">
        <v>5904</v>
      </c>
      <c r="J4217" t="s">
        <v>1444</v>
      </c>
      <c r="K4217">
        <v>0</v>
      </c>
      <c r="N4217" t="b">
        <v>0</v>
      </c>
      <c r="O4217" t="b">
        <v>1</v>
      </c>
      <c r="P4217" t="b">
        <v>0</v>
      </c>
      <c r="Q4217">
        <v>9</v>
      </c>
      <c r="R4217">
        <v>9</v>
      </c>
      <c r="S4217">
        <v>1</v>
      </c>
      <c r="T4217">
        <v>2</v>
      </c>
      <c r="U4217" t="b">
        <v>1</v>
      </c>
      <c r="V4217" t="s">
        <v>1097</v>
      </c>
      <c r="W4217" t="s">
        <v>5600</v>
      </c>
      <c r="X4217" t="s">
        <v>15093</v>
      </c>
      <c r="Y4217">
        <v>84</v>
      </c>
      <c r="Z4217">
        <v>84</v>
      </c>
      <c r="AA4217">
        <v>7</v>
      </c>
      <c r="AB4217">
        <v>7</v>
      </c>
      <c r="AC4217">
        <v>44</v>
      </c>
    </row>
    <row r="4218" spans="1:29">
      <c r="A4218">
        <v>4742</v>
      </c>
      <c r="B4218" t="s">
        <v>805</v>
      </c>
      <c r="C4218" t="s">
        <v>5905</v>
      </c>
      <c r="J4218" t="s">
        <v>1444</v>
      </c>
      <c r="K4218">
        <v>0</v>
      </c>
      <c r="N4218" t="b">
        <v>0</v>
      </c>
      <c r="O4218" t="b">
        <v>1</v>
      </c>
      <c r="P4218" t="b">
        <v>0</v>
      </c>
      <c r="Q4218">
        <v>9</v>
      </c>
      <c r="R4218">
        <v>9</v>
      </c>
      <c r="S4218">
        <v>1</v>
      </c>
      <c r="T4218">
        <v>2</v>
      </c>
      <c r="U4218" t="b">
        <v>1</v>
      </c>
      <c r="V4218" t="s">
        <v>1097</v>
      </c>
      <c r="W4218" t="s">
        <v>5600</v>
      </c>
      <c r="X4218" t="s">
        <v>15094</v>
      </c>
      <c r="Y4218">
        <v>85</v>
      </c>
      <c r="Z4218">
        <v>85</v>
      </c>
      <c r="AA4218">
        <v>7</v>
      </c>
      <c r="AB4218">
        <v>7</v>
      </c>
      <c r="AC4218">
        <v>44</v>
      </c>
    </row>
    <row r="4219" spans="1:29">
      <c r="A4219">
        <v>4743</v>
      </c>
      <c r="B4219" t="s">
        <v>805</v>
      </c>
      <c r="C4219" t="s">
        <v>5906</v>
      </c>
      <c r="J4219" t="s">
        <v>1444</v>
      </c>
      <c r="K4219">
        <v>0</v>
      </c>
      <c r="N4219" t="b">
        <v>0</v>
      </c>
      <c r="O4219" t="b">
        <v>1</v>
      </c>
      <c r="P4219" t="b">
        <v>0</v>
      </c>
      <c r="Q4219">
        <v>9</v>
      </c>
      <c r="R4219">
        <v>9</v>
      </c>
      <c r="S4219">
        <v>1</v>
      </c>
      <c r="T4219">
        <v>2</v>
      </c>
      <c r="U4219" t="b">
        <v>1</v>
      </c>
      <c r="V4219" t="s">
        <v>1097</v>
      </c>
      <c r="W4219" t="s">
        <v>5600</v>
      </c>
      <c r="X4219" t="s">
        <v>15095</v>
      </c>
      <c r="Y4219">
        <v>86</v>
      </c>
      <c r="Z4219">
        <v>86</v>
      </c>
      <c r="AA4219">
        <v>7</v>
      </c>
      <c r="AB4219">
        <v>7</v>
      </c>
      <c r="AC4219">
        <v>44</v>
      </c>
    </row>
    <row r="4220" spans="1:29">
      <c r="A4220">
        <v>4744</v>
      </c>
      <c r="B4220" t="s">
        <v>805</v>
      </c>
      <c r="C4220" t="s">
        <v>5907</v>
      </c>
      <c r="J4220" t="s">
        <v>1444</v>
      </c>
      <c r="K4220">
        <v>0</v>
      </c>
      <c r="N4220" t="b">
        <v>0</v>
      </c>
      <c r="O4220" t="b">
        <v>1</v>
      </c>
      <c r="P4220" t="b">
        <v>0</v>
      </c>
      <c r="Q4220">
        <v>9</v>
      </c>
      <c r="R4220">
        <v>9</v>
      </c>
      <c r="S4220">
        <v>1</v>
      </c>
      <c r="T4220">
        <v>2</v>
      </c>
      <c r="U4220" t="b">
        <v>1</v>
      </c>
      <c r="V4220" t="s">
        <v>1097</v>
      </c>
      <c r="W4220" t="s">
        <v>5600</v>
      </c>
      <c r="X4220" t="s">
        <v>15096</v>
      </c>
      <c r="Y4220">
        <v>87</v>
      </c>
      <c r="Z4220">
        <v>87</v>
      </c>
      <c r="AA4220">
        <v>7</v>
      </c>
      <c r="AB4220">
        <v>7</v>
      </c>
      <c r="AC4220">
        <v>44</v>
      </c>
    </row>
    <row r="4221" spans="1:29">
      <c r="A4221">
        <v>4745</v>
      </c>
      <c r="B4221" t="s">
        <v>805</v>
      </c>
      <c r="C4221" t="s">
        <v>5908</v>
      </c>
      <c r="J4221" t="s">
        <v>1444</v>
      </c>
      <c r="K4221">
        <v>0</v>
      </c>
      <c r="N4221" t="b">
        <v>0</v>
      </c>
      <c r="O4221" t="b">
        <v>1</v>
      </c>
      <c r="P4221" t="b">
        <v>0</v>
      </c>
      <c r="Q4221">
        <v>9</v>
      </c>
      <c r="R4221">
        <v>9</v>
      </c>
      <c r="S4221">
        <v>1</v>
      </c>
      <c r="T4221">
        <v>2</v>
      </c>
      <c r="U4221" t="b">
        <v>1</v>
      </c>
      <c r="V4221" t="s">
        <v>1097</v>
      </c>
      <c r="W4221" t="s">
        <v>5600</v>
      </c>
      <c r="X4221" t="s">
        <v>15097</v>
      </c>
      <c r="Y4221">
        <v>88</v>
      </c>
      <c r="Z4221">
        <v>88</v>
      </c>
      <c r="AA4221">
        <v>7</v>
      </c>
      <c r="AB4221">
        <v>7</v>
      </c>
      <c r="AC4221">
        <v>44</v>
      </c>
    </row>
    <row r="4222" spans="1:29">
      <c r="A4222">
        <v>4746</v>
      </c>
      <c r="B4222" t="s">
        <v>805</v>
      </c>
      <c r="C4222" t="s">
        <v>5909</v>
      </c>
      <c r="J4222" t="s">
        <v>1444</v>
      </c>
      <c r="K4222">
        <v>0</v>
      </c>
      <c r="N4222" t="b">
        <v>0</v>
      </c>
      <c r="O4222" t="b">
        <v>1</v>
      </c>
      <c r="P4222" t="b">
        <v>0</v>
      </c>
      <c r="Q4222">
        <v>9</v>
      </c>
      <c r="R4222">
        <v>9</v>
      </c>
      <c r="S4222">
        <v>1</v>
      </c>
      <c r="T4222">
        <v>2</v>
      </c>
      <c r="U4222" t="b">
        <v>1</v>
      </c>
      <c r="V4222" t="s">
        <v>1097</v>
      </c>
      <c r="W4222" t="s">
        <v>5600</v>
      </c>
      <c r="X4222" t="s">
        <v>15098</v>
      </c>
      <c r="Y4222">
        <v>89</v>
      </c>
      <c r="Z4222">
        <v>89</v>
      </c>
      <c r="AA4222">
        <v>7</v>
      </c>
      <c r="AB4222">
        <v>7</v>
      </c>
      <c r="AC4222">
        <v>44</v>
      </c>
    </row>
    <row r="4223" spans="1:29">
      <c r="A4223">
        <v>4747</v>
      </c>
      <c r="B4223" t="s">
        <v>805</v>
      </c>
      <c r="C4223" t="s">
        <v>5910</v>
      </c>
      <c r="J4223" t="s">
        <v>1444</v>
      </c>
      <c r="K4223">
        <v>0</v>
      </c>
      <c r="N4223" t="b">
        <v>0</v>
      </c>
      <c r="O4223" t="b">
        <v>1</v>
      </c>
      <c r="P4223" t="b">
        <v>0</v>
      </c>
      <c r="Q4223">
        <v>9</v>
      </c>
      <c r="R4223">
        <v>9</v>
      </c>
      <c r="S4223">
        <v>1</v>
      </c>
      <c r="T4223">
        <v>2</v>
      </c>
      <c r="U4223" t="b">
        <v>1</v>
      </c>
      <c r="V4223" t="s">
        <v>1097</v>
      </c>
      <c r="W4223" t="s">
        <v>5600</v>
      </c>
      <c r="X4223" t="s">
        <v>15102</v>
      </c>
      <c r="Y4223">
        <v>93</v>
      </c>
      <c r="Z4223">
        <v>93</v>
      </c>
      <c r="AA4223">
        <v>7</v>
      </c>
      <c r="AB4223">
        <v>7</v>
      </c>
      <c r="AC4223">
        <v>44</v>
      </c>
    </row>
    <row r="4224" spans="1:29">
      <c r="A4224">
        <v>4748</v>
      </c>
      <c r="B4224" t="s">
        <v>805</v>
      </c>
      <c r="C4224" t="s">
        <v>5911</v>
      </c>
      <c r="J4224" t="s">
        <v>1444</v>
      </c>
      <c r="K4224">
        <v>0</v>
      </c>
      <c r="N4224" t="b">
        <v>0</v>
      </c>
      <c r="O4224" t="b">
        <v>1</v>
      </c>
      <c r="P4224" t="b">
        <v>0</v>
      </c>
      <c r="Q4224">
        <v>9</v>
      </c>
      <c r="R4224">
        <v>9</v>
      </c>
      <c r="S4224">
        <v>1</v>
      </c>
      <c r="T4224">
        <v>2</v>
      </c>
      <c r="U4224" t="b">
        <v>1</v>
      </c>
      <c r="V4224" t="s">
        <v>1097</v>
      </c>
      <c r="W4224" t="s">
        <v>5600</v>
      </c>
      <c r="X4224" t="s">
        <v>15103</v>
      </c>
      <c r="Y4224">
        <v>94</v>
      </c>
      <c r="Z4224">
        <v>94</v>
      </c>
      <c r="AA4224">
        <v>7</v>
      </c>
      <c r="AB4224">
        <v>7</v>
      </c>
      <c r="AC4224">
        <v>44</v>
      </c>
    </row>
    <row r="4225" spans="1:29">
      <c r="A4225">
        <v>4749</v>
      </c>
      <c r="B4225" t="s">
        <v>805</v>
      </c>
      <c r="C4225" t="s">
        <v>5912</v>
      </c>
      <c r="J4225" t="s">
        <v>1444</v>
      </c>
      <c r="K4225">
        <v>0</v>
      </c>
      <c r="N4225" t="b">
        <v>1</v>
      </c>
      <c r="O4225" t="b">
        <v>0</v>
      </c>
      <c r="P4225" t="b">
        <v>0</v>
      </c>
      <c r="Q4225">
        <v>9</v>
      </c>
      <c r="R4225">
        <v>9</v>
      </c>
      <c r="S4225">
        <v>1</v>
      </c>
      <c r="T4225">
        <v>2</v>
      </c>
      <c r="U4225" t="b">
        <v>1</v>
      </c>
      <c r="V4225" t="s">
        <v>1097</v>
      </c>
      <c r="W4225" t="s">
        <v>5600</v>
      </c>
      <c r="X4225" t="s">
        <v>14463</v>
      </c>
      <c r="Y4225">
        <v>15</v>
      </c>
      <c r="Z4225">
        <v>15</v>
      </c>
      <c r="AA4225">
        <v>8</v>
      </c>
      <c r="AB4225">
        <v>8</v>
      </c>
      <c r="AC4225">
        <v>44</v>
      </c>
    </row>
    <row r="4226" spans="1:29">
      <c r="A4226">
        <v>4750</v>
      </c>
      <c r="B4226" t="s">
        <v>805</v>
      </c>
      <c r="C4226" t="s">
        <v>5913</v>
      </c>
      <c r="J4226" t="s">
        <v>1444</v>
      </c>
      <c r="K4226">
        <v>0</v>
      </c>
      <c r="N4226" t="b">
        <v>1</v>
      </c>
      <c r="O4226" t="b">
        <v>0</v>
      </c>
      <c r="P4226" t="b">
        <v>0</v>
      </c>
      <c r="Q4226">
        <v>9</v>
      </c>
      <c r="R4226">
        <v>9</v>
      </c>
      <c r="S4226">
        <v>1</v>
      </c>
      <c r="T4226">
        <v>2</v>
      </c>
      <c r="U4226" t="b">
        <v>1</v>
      </c>
      <c r="V4226" t="s">
        <v>1097</v>
      </c>
      <c r="W4226" t="s">
        <v>5600</v>
      </c>
      <c r="X4226" t="s">
        <v>14719</v>
      </c>
      <c r="Y4226">
        <v>16</v>
      </c>
      <c r="Z4226">
        <v>16</v>
      </c>
      <c r="AA4226">
        <v>8</v>
      </c>
      <c r="AB4226">
        <v>8</v>
      </c>
      <c r="AC4226">
        <v>44</v>
      </c>
    </row>
    <row r="4227" spans="1:29">
      <c r="A4227">
        <v>4751</v>
      </c>
      <c r="B4227" t="s">
        <v>805</v>
      </c>
      <c r="C4227" t="s">
        <v>5914</v>
      </c>
      <c r="J4227" t="s">
        <v>1444</v>
      </c>
      <c r="K4227">
        <v>0</v>
      </c>
      <c r="N4227" t="b">
        <v>1</v>
      </c>
      <c r="O4227" t="b">
        <v>0</v>
      </c>
      <c r="P4227" t="b">
        <v>0</v>
      </c>
      <c r="Q4227">
        <v>9</v>
      </c>
      <c r="R4227">
        <v>9</v>
      </c>
      <c r="S4227">
        <v>1</v>
      </c>
      <c r="T4227">
        <v>2</v>
      </c>
      <c r="U4227" t="b">
        <v>1</v>
      </c>
      <c r="V4227" t="s">
        <v>1097</v>
      </c>
      <c r="W4227" t="s">
        <v>5600</v>
      </c>
      <c r="X4227" t="s">
        <v>14442</v>
      </c>
      <c r="Y4227">
        <v>17</v>
      </c>
      <c r="Z4227">
        <v>17</v>
      </c>
      <c r="AA4227">
        <v>8</v>
      </c>
      <c r="AB4227">
        <v>8</v>
      </c>
      <c r="AC4227">
        <v>44</v>
      </c>
    </row>
    <row r="4228" spans="1:29">
      <c r="A4228">
        <v>4752</v>
      </c>
      <c r="B4228" t="s">
        <v>805</v>
      </c>
      <c r="C4228" t="s">
        <v>5915</v>
      </c>
      <c r="J4228" t="s">
        <v>1444</v>
      </c>
      <c r="K4228">
        <v>0</v>
      </c>
      <c r="N4228" t="b">
        <v>1</v>
      </c>
      <c r="O4228" t="b">
        <v>0</v>
      </c>
      <c r="P4228" t="b">
        <v>0</v>
      </c>
      <c r="Q4228">
        <v>9</v>
      </c>
      <c r="R4228">
        <v>9</v>
      </c>
      <c r="S4228">
        <v>1</v>
      </c>
      <c r="T4228">
        <v>2</v>
      </c>
      <c r="U4228" t="b">
        <v>1</v>
      </c>
      <c r="V4228" t="s">
        <v>1097</v>
      </c>
      <c r="W4228" t="s">
        <v>5600</v>
      </c>
      <c r="X4228" t="s">
        <v>14720</v>
      </c>
      <c r="Y4228">
        <v>18</v>
      </c>
      <c r="Z4228">
        <v>18</v>
      </c>
      <c r="AA4228">
        <v>8</v>
      </c>
      <c r="AB4228">
        <v>8</v>
      </c>
      <c r="AC4228">
        <v>44</v>
      </c>
    </row>
    <row r="4229" spans="1:29">
      <c r="A4229">
        <v>4753</v>
      </c>
      <c r="B4229" t="s">
        <v>805</v>
      </c>
      <c r="C4229" t="s">
        <v>5916</v>
      </c>
      <c r="J4229" t="s">
        <v>1444</v>
      </c>
      <c r="K4229">
        <v>0</v>
      </c>
      <c r="N4229" t="b">
        <v>1</v>
      </c>
      <c r="O4229" t="b">
        <v>0</v>
      </c>
      <c r="P4229" t="b">
        <v>0</v>
      </c>
      <c r="Q4229">
        <v>9</v>
      </c>
      <c r="R4229">
        <v>9</v>
      </c>
      <c r="S4229">
        <v>1</v>
      </c>
      <c r="T4229">
        <v>2</v>
      </c>
      <c r="U4229" t="b">
        <v>1</v>
      </c>
      <c r="V4229" t="s">
        <v>1097</v>
      </c>
      <c r="W4229" t="s">
        <v>5600</v>
      </c>
      <c r="X4229" t="s">
        <v>14488</v>
      </c>
      <c r="Y4229">
        <v>19</v>
      </c>
      <c r="Z4229">
        <v>19</v>
      </c>
      <c r="AA4229">
        <v>8</v>
      </c>
      <c r="AB4229">
        <v>8</v>
      </c>
      <c r="AC4229">
        <v>44</v>
      </c>
    </row>
    <row r="4230" spans="1:29">
      <c r="A4230">
        <v>4754</v>
      </c>
      <c r="B4230" t="s">
        <v>805</v>
      </c>
      <c r="C4230" t="s">
        <v>5917</v>
      </c>
      <c r="J4230" t="s">
        <v>1444</v>
      </c>
      <c r="K4230">
        <v>0</v>
      </c>
      <c r="N4230" t="b">
        <v>1</v>
      </c>
      <c r="O4230" t="b">
        <v>0</v>
      </c>
      <c r="P4230" t="b">
        <v>0</v>
      </c>
      <c r="Q4230">
        <v>9</v>
      </c>
      <c r="R4230">
        <v>9</v>
      </c>
      <c r="S4230">
        <v>1</v>
      </c>
      <c r="T4230">
        <v>2</v>
      </c>
      <c r="U4230" t="b">
        <v>1</v>
      </c>
      <c r="V4230" t="s">
        <v>1097</v>
      </c>
      <c r="W4230" t="s">
        <v>5600</v>
      </c>
      <c r="X4230" t="s">
        <v>14638</v>
      </c>
      <c r="Y4230">
        <v>20</v>
      </c>
      <c r="Z4230">
        <v>20</v>
      </c>
      <c r="AA4230">
        <v>8</v>
      </c>
      <c r="AB4230">
        <v>8</v>
      </c>
      <c r="AC4230">
        <v>44</v>
      </c>
    </row>
    <row r="4231" spans="1:29">
      <c r="A4231">
        <v>4755</v>
      </c>
      <c r="B4231" t="s">
        <v>805</v>
      </c>
      <c r="C4231" t="s">
        <v>5918</v>
      </c>
      <c r="J4231" t="s">
        <v>1444</v>
      </c>
      <c r="K4231">
        <v>0</v>
      </c>
      <c r="N4231" t="b">
        <v>1</v>
      </c>
      <c r="O4231" t="b">
        <v>0</v>
      </c>
      <c r="P4231" t="b">
        <v>0</v>
      </c>
      <c r="Q4231">
        <v>9</v>
      </c>
      <c r="R4231">
        <v>9</v>
      </c>
      <c r="S4231">
        <v>1</v>
      </c>
      <c r="T4231">
        <v>2</v>
      </c>
      <c r="U4231" t="b">
        <v>1</v>
      </c>
      <c r="V4231" t="s">
        <v>1097</v>
      </c>
      <c r="W4231" t="s">
        <v>5600</v>
      </c>
      <c r="X4231" t="s">
        <v>14639</v>
      </c>
      <c r="Y4231">
        <v>21</v>
      </c>
      <c r="Z4231">
        <v>21</v>
      </c>
      <c r="AA4231">
        <v>8</v>
      </c>
      <c r="AB4231">
        <v>8</v>
      </c>
      <c r="AC4231">
        <v>44</v>
      </c>
    </row>
    <row r="4232" spans="1:29">
      <c r="A4232">
        <v>4756</v>
      </c>
      <c r="B4232" t="s">
        <v>805</v>
      </c>
      <c r="C4232" t="s">
        <v>5919</v>
      </c>
      <c r="J4232" t="s">
        <v>1444</v>
      </c>
      <c r="K4232">
        <v>0</v>
      </c>
      <c r="N4232" t="b">
        <v>1</v>
      </c>
      <c r="O4232" t="b">
        <v>0</v>
      </c>
      <c r="P4232" t="b">
        <v>0</v>
      </c>
      <c r="Q4232">
        <v>9</v>
      </c>
      <c r="R4232">
        <v>9</v>
      </c>
      <c r="S4232">
        <v>1</v>
      </c>
      <c r="T4232">
        <v>2</v>
      </c>
      <c r="U4232" t="b">
        <v>1</v>
      </c>
      <c r="V4232" t="s">
        <v>1097</v>
      </c>
      <c r="W4232" t="s">
        <v>5600</v>
      </c>
      <c r="X4232" t="s">
        <v>14441</v>
      </c>
      <c r="Y4232">
        <v>22</v>
      </c>
      <c r="Z4232">
        <v>22</v>
      </c>
      <c r="AA4232">
        <v>8</v>
      </c>
      <c r="AB4232">
        <v>8</v>
      </c>
      <c r="AC4232">
        <v>44</v>
      </c>
    </row>
    <row r="4233" spans="1:29">
      <c r="A4233">
        <v>4757</v>
      </c>
      <c r="B4233" t="s">
        <v>805</v>
      </c>
      <c r="C4233" t="s">
        <v>5920</v>
      </c>
      <c r="J4233" t="s">
        <v>1444</v>
      </c>
      <c r="K4233">
        <v>0</v>
      </c>
      <c r="N4233" t="b">
        <v>1</v>
      </c>
      <c r="O4233" t="b">
        <v>0</v>
      </c>
      <c r="P4233" t="b">
        <v>0</v>
      </c>
      <c r="Q4233">
        <v>9</v>
      </c>
      <c r="R4233">
        <v>9</v>
      </c>
      <c r="S4233">
        <v>1</v>
      </c>
      <c r="T4233">
        <v>2</v>
      </c>
      <c r="U4233" t="b">
        <v>1</v>
      </c>
      <c r="V4233" t="s">
        <v>1097</v>
      </c>
      <c r="W4233" t="s">
        <v>5600</v>
      </c>
      <c r="X4233" t="s">
        <v>14721</v>
      </c>
      <c r="Y4233">
        <v>23</v>
      </c>
      <c r="Z4233">
        <v>23</v>
      </c>
      <c r="AA4233">
        <v>8</v>
      </c>
      <c r="AB4233">
        <v>8</v>
      </c>
      <c r="AC4233">
        <v>44</v>
      </c>
    </row>
    <row r="4234" spans="1:29">
      <c r="A4234">
        <v>4758</v>
      </c>
      <c r="B4234" t="s">
        <v>805</v>
      </c>
      <c r="C4234" t="s">
        <v>5921</v>
      </c>
      <c r="J4234" t="s">
        <v>1444</v>
      </c>
      <c r="K4234">
        <v>0</v>
      </c>
      <c r="N4234" t="b">
        <v>1</v>
      </c>
      <c r="O4234" t="b">
        <v>0</v>
      </c>
      <c r="P4234" t="b">
        <v>0</v>
      </c>
      <c r="Q4234">
        <v>9</v>
      </c>
      <c r="R4234">
        <v>9</v>
      </c>
      <c r="S4234">
        <v>1</v>
      </c>
      <c r="T4234">
        <v>2</v>
      </c>
      <c r="U4234" t="b">
        <v>1</v>
      </c>
      <c r="V4234" t="s">
        <v>1097</v>
      </c>
      <c r="W4234" t="s">
        <v>5600</v>
      </c>
      <c r="X4234" t="s">
        <v>14446</v>
      </c>
      <c r="Y4234">
        <v>24</v>
      </c>
      <c r="Z4234">
        <v>24</v>
      </c>
      <c r="AA4234">
        <v>8</v>
      </c>
      <c r="AB4234">
        <v>8</v>
      </c>
      <c r="AC4234">
        <v>44</v>
      </c>
    </row>
    <row r="4235" spans="1:29">
      <c r="A4235">
        <v>4759</v>
      </c>
      <c r="B4235" t="s">
        <v>805</v>
      </c>
      <c r="C4235" t="s">
        <v>5922</v>
      </c>
      <c r="J4235" t="s">
        <v>1444</v>
      </c>
      <c r="K4235">
        <v>0</v>
      </c>
      <c r="N4235" t="b">
        <v>1</v>
      </c>
      <c r="O4235" t="b">
        <v>0</v>
      </c>
      <c r="P4235" t="b">
        <v>0</v>
      </c>
      <c r="Q4235">
        <v>9</v>
      </c>
      <c r="R4235">
        <v>9</v>
      </c>
      <c r="S4235">
        <v>1</v>
      </c>
      <c r="T4235">
        <v>2</v>
      </c>
      <c r="U4235" t="b">
        <v>1</v>
      </c>
      <c r="V4235" t="s">
        <v>1097</v>
      </c>
      <c r="W4235" t="s">
        <v>5600</v>
      </c>
      <c r="X4235" t="s">
        <v>14640</v>
      </c>
      <c r="Y4235">
        <v>25</v>
      </c>
      <c r="Z4235">
        <v>25</v>
      </c>
      <c r="AA4235">
        <v>8</v>
      </c>
      <c r="AB4235">
        <v>8</v>
      </c>
      <c r="AC4235">
        <v>44</v>
      </c>
    </row>
    <row r="4236" spans="1:29">
      <c r="A4236">
        <v>4760</v>
      </c>
      <c r="B4236" t="s">
        <v>805</v>
      </c>
      <c r="C4236" t="s">
        <v>5923</v>
      </c>
      <c r="J4236" t="s">
        <v>1444</v>
      </c>
      <c r="K4236">
        <v>0</v>
      </c>
      <c r="N4236" t="b">
        <v>1</v>
      </c>
      <c r="O4236" t="b">
        <v>0</v>
      </c>
      <c r="P4236" t="b">
        <v>0</v>
      </c>
      <c r="Q4236">
        <v>9</v>
      </c>
      <c r="R4236">
        <v>9</v>
      </c>
      <c r="S4236">
        <v>1</v>
      </c>
      <c r="T4236">
        <v>2</v>
      </c>
      <c r="U4236" t="b">
        <v>1</v>
      </c>
      <c r="V4236" t="s">
        <v>1097</v>
      </c>
      <c r="W4236" t="s">
        <v>5600</v>
      </c>
      <c r="X4236" t="s">
        <v>14722</v>
      </c>
      <c r="Y4236">
        <v>26</v>
      </c>
      <c r="Z4236">
        <v>26</v>
      </c>
      <c r="AA4236">
        <v>8</v>
      </c>
      <c r="AB4236">
        <v>8</v>
      </c>
      <c r="AC4236">
        <v>44</v>
      </c>
    </row>
    <row r="4237" spans="1:29">
      <c r="A4237">
        <v>4761</v>
      </c>
      <c r="B4237" t="s">
        <v>805</v>
      </c>
      <c r="C4237" t="s">
        <v>5924</v>
      </c>
      <c r="J4237" t="s">
        <v>1444</v>
      </c>
      <c r="K4237">
        <v>0</v>
      </c>
      <c r="N4237" t="b">
        <v>1</v>
      </c>
      <c r="O4237" t="b">
        <v>0</v>
      </c>
      <c r="P4237" t="b">
        <v>0</v>
      </c>
      <c r="Q4237">
        <v>9</v>
      </c>
      <c r="R4237">
        <v>9</v>
      </c>
      <c r="S4237">
        <v>1</v>
      </c>
      <c r="T4237">
        <v>2</v>
      </c>
      <c r="U4237" t="b">
        <v>1</v>
      </c>
      <c r="V4237" t="s">
        <v>1097</v>
      </c>
      <c r="W4237" t="s">
        <v>5600</v>
      </c>
      <c r="X4237" t="s">
        <v>14641</v>
      </c>
      <c r="Y4237">
        <v>27</v>
      </c>
      <c r="Z4237">
        <v>27</v>
      </c>
      <c r="AA4237">
        <v>8</v>
      </c>
      <c r="AB4237">
        <v>8</v>
      </c>
      <c r="AC4237">
        <v>44</v>
      </c>
    </row>
    <row r="4238" spans="1:29">
      <c r="A4238">
        <v>4762</v>
      </c>
      <c r="B4238" t="s">
        <v>805</v>
      </c>
      <c r="C4238" t="s">
        <v>5925</v>
      </c>
      <c r="J4238" t="s">
        <v>1444</v>
      </c>
      <c r="K4238">
        <v>0</v>
      </c>
      <c r="N4238" t="b">
        <v>1</v>
      </c>
      <c r="O4238" t="b">
        <v>0</v>
      </c>
      <c r="P4238" t="b">
        <v>0</v>
      </c>
      <c r="Q4238">
        <v>9</v>
      </c>
      <c r="R4238">
        <v>9</v>
      </c>
      <c r="S4238">
        <v>1</v>
      </c>
      <c r="T4238">
        <v>2</v>
      </c>
      <c r="U4238" t="b">
        <v>1</v>
      </c>
      <c r="V4238" t="s">
        <v>1097</v>
      </c>
      <c r="W4238" t="s">
        <v>5600</v>
      </c>
      <c r="X4238" t="s">
        <v>14731</v>
      </c>
      <c r="Y4238">
        <v>28</v>
      </c>
      <c r="Z4238">
        <v>28</v>
      </c>
      <c r="AA4238">
        <v>8</v>
      </c>
      <c r="AB4238">
        <v>8</v>
      </c>
      <c r="AC4238">
        <v>44</v>
      </c>
    </row>
    <row r="4239" spans="1:29">
      <c r="A4239">
        <v>4763</v>
      </c>
      <c r="B4239" t="s">
        <v>805</v>
      </c>
      <c r="C4239" t="s">
        <v>5926</v>
      </c>
      <c r="J4239" t="s">
        <v>1444</v>
      </c>
      <c r="K4239">
        <v>0</v>
      </c>
      <c r="N4239" t="b">
        <v>1</v>
      </c>
      <c r="O4239" t="b">
        <v>0</v>
      </c>
      <c r="P4239" t="b">
        <v>0</v>
      </c>
      <c r="Q4239">
        <v>9</v>
      </c>
      <c r="R4239">
        <v>9</v>
      </c>
      <c r="S4239">
        <v>1</v>
      </c>
      <c r="T4239">
        <v>2</v>
      </c>
      <c r="U4239" t="b">
        <v>1</v>
      </c>
      <c r="V4239" t="s">
        <v>1097</v>
      </c>
      <c r="W4239" t="s">
        <v>5600</v>
      </c>
      <c r="X4239" t="s">
        <v>14642</v>
      </c>
      <c r="Y4239">
        <v>29</v>
      </c>
      <c r="Z4239">
        <v>29</v>
      </c>
      <c r="AA4239">
        <v>8</v>
      </c>
      <c r="AB4239">
        <v>8</v>
      </c>
      <c r="AC4239">
        <v>44</v>
      </c>
    </row>
    <row r="4240" spans="1:29">
      <c r="A4240">
        <v>4764</v>
      </c>
      <c r="B4240" t="s">
        <v>805</v>
      </c>
      <c r="C4240" t="s">
        <v>5927</v>
      </c>
      <c r="J4240" t="s">
        <v>1444</v>
      </c>
      <c r="K4240">
        <v>0</v>
      </c>
      <c r="N4240" t="b">
        <v>1</v>
      </c>
      <c r="O4240" t="b">
        <v>0</v>
      </c>
      <c r="P4240" t="b">
        <v>0</v>
      </c>
      <c r="Q4240">
        <v>9</v>
      </c>
      <c r="R4240">
        <v>9</v>
      </c>
      <c r="S4240">
        <v>1</v>
      </c>
      <c r="T4240">
        <v>2</v>
      </c>
      <c r="U4240" t="b">
        <v>1</v>
      </c>
      <c r="V4240" t="s">
        <v>1097</v>
      </c>
      <c r="W4240" t="s">
        <v>5600</v>
      </c>
      <c r="X4240" t="s">
        <v>14643</v>
      </c>
      <c r="Y4240">
        <v>30</v>
      </c>
      <c r="Z4240">
        <v>30</v>
      </c>
      <c r="AA4240">
        <v>8</v>
      </c>
      <c r="AB4240">
        <v>8</v>
      </c>
      <c r="AC4240">
        <v>44</v>
      </c>
    </row>
    <row r="4241" spans="1:29">
      <c r="A4241">
        <v>4765</v>
      </c>
      <c r="B4241" t="s">
        <v>805</v>
      </c>
      <c r="C4241" t="s">
        <v>5928</v>
      </c>
      <c r="J4241" t="s">
        <v>1444</v>
      </c>
      <c r="K4241">
        <v>0</v>
      </c>
      <c r="N4241" t="b">
        <v>1</v>
      </c>
      <c r="O4241" t="b">
        <v>0</v>
      </c>
      <c r="P4241" t="b">
        <v>0</v>
      </c>
      <c r="Q4241">
        <v>9</v>
      </c>
      <c r="R4241">
        <v>9</v>
      </c>
      <c r="S4241">
        <v>1</v>
      </c>
      <c r="T4241">
        <v>2</v>
      </c>
      <c r="U4241" t="b">
        <v>1</v>
      </c>
      <c r="V4241" t="s">
        <v>1097</v>
      </c>
      <c r="W4241" t="s">
        <v>5600</v>
      </c>
      <c r="X4241" t="s">
        <v>14778</v>
      </c>
      <c r="Y4241">
        <v>31</v>
      </c>
      <c r="Z4241">
        <v>31</v>
      </c>
      <c r="AA4241">
        <v>8</v>
      </c>
      <c r="AB4241">
        <v>8</v>
      </c>
      <c r="AC4241">
        <v>44</v>
      </c>
    </row>
    <row r="4242" spans="1:29">
      <c r="A4242">
        <v>4766</v>
      </c>
      <c r="B4242" t="s">
        <v>805</v>
      </c>
      <c r="C4242" t="s">
        <v>5929</v>
      </c>
      <c r="J4242" t="s">
        <v>1444</v>
      </c>
      <c r="K4242">
        <v>0</v>
      </c>
      <c r="N4242" t="b">
        <v>1</v>
      </c>
      <c r="O4242" t="b">
        <v>0</v>
      </c>
      <c r="P4242" t="b">
        <v>0</v>
      </c>
      <c r="Q4242">
        <v>9</v>
      </c>
      <c r="R4242">
        <v>9</v>
      </c>
      <c r="S4242">
        <v>1</v>
      </c>
      <c r="T4242">
        <v>2</v>
      </c>
      <c r="U4242" t="b">
        <v>1</v>
      </c>
      <c r="V4242" t="s">
        <v>1097</v>
      </c>
      <c r="W4242" t="s">
        <v>5600</v>
      </c>
      <c r="X4242" t="s">
        <v>14779</v>
      </c>
      <c r="Y4242">
        <v>32</v>
      </c>
      <c r="Z4242">
        <v>32</v>
      </c>
      <c r="AA4242">
        <v>8</v>
      </c>
      <c r="AB4242">
        <v>8</v>
      </c>
      <c r="AC4242">
        <v>44</v>
      </c>
    </row>
    <row r="4243" spans="1:29">
      <c r="A4243">
        <v>4767</v>
      </c>
      <c r="B4243" t="s">
        <v>805</v>
      </c>
      <c r="C4243" t="s">
        <v>5930</v>
      </c>
      <c r="J4243" t="s">
        <v>1444</v>
      </c>
      <c r="K4243">
        <v>0</v>
      </c>
      <c r="N4243" t="b">
        <v>1</v>
      </c>
      <c r="O4243" t="b">
        <v>0</v>
      </c>
      <c r="P4243" t="b">
        <v>0</v>
      </c>
      <c r="Q4243">
        <v>9</v>
      </c>
      <c r="R4243">
        <v>9</v>
      </c>
      <c r="S4243">
        <v>1</v>
      </c>
      <c r="T4243">
        <v>2</v>
      </c>
      <c r="U4243" t="b">
        <v>1</v>
      </c>
      <c r="V4243" t="s">
        <v>1097</v>
      </c>
      <c r="W4243" t="s">
        <v>5600</v>
      </c>
      <c r="X4243" t="s">
        <v>14773</v>
      </c>
      <c r="Y4243">
        <v>33</v>
      </c>
      <c r="Z4243">
        <v>33</v>
      </c>
      <c r="AA4243">
        <v>8</v>
      </c>
      <c r="AB4243">
        <v>8</v>
      </c>
      <c r="AC4243">
        <v>44</v>
      </c>
    </row>
    <row r="4244" spans="1:29">
      <c r="A4244">
        <v>4768</v>
      </c>
      <c r="B4244" t="s">
        <v>805</v>
      </c>
      <c r="C4244" t="s">
        <v>5931</v>
      </c>
      <c r="J4244" t="s">
        <v>1444</v>
      </c>
      <c r="K4244">
        <v>0</v>
      </c>
      <c r="N4244" t="b">
        <v>1</v>
      </c>
      <c r="O4244" t="b">
        <v>0</v>
      </c>
      <c r="P4244" t="b">
        <v>0</v>
      </c>
      <c r="Q4244">
        <v>9</v>
      </c>
      <c r="R4244">
        <v>9</v>
      </c>
      <c r="S4244">
        <v>1</v>
      </c>
      <c r="T4244">
        <v>2</v>
      </c>
      <c r="U4244" t="b">
        <v>1</v>
      </c>
      <c r="V4244" t="s">
        <v>1097</v>
      </c>
      <c r="W4244" t="s">
        <v>5600</v>
      </c>
      <c r="X4244" t="s">
        <v>14780</v>
      </c>
      <c r="Y4244">
        <v>34</v>
      </c>
      <c r="Z4244">
        <v>34</v>
      </c>
      <c r="AA4244">
        <v>8</v>
      </c>
      <c r="AB4244">
        <v>8</v>
      </c>
      <c r="AC4244">
        <v>44</v>
      </c>
    </row>
    <row r="4245" spans="1:29">
      <c r="A4245">
        <v>4769</v>
      </c>
      <c r="B4245" t="s">
        <v>805</v>
      </c>
      <c r="C4245" t="s">
        <v>5932</v>
      </c>
      <c r="J4245" t="s">
        <v>1444</v>
      </c>
      <c r="K4245">
        <v>0</v>
      </c>
      <c r="N4245" t="b">
        <v>1</v>
      </c>
      <c r="O4245" t="b">
        <v>0</v>
      </c>
      <c r="P4245" t="b">
        <v>0</v>
      </c>
      <c r="Q4245">
        <v>9</v>
      </c>
      <c r="R4245">
        <v>9</v>
      </c>
      <c r="S4245">
        <v>1</v>
      </c>
      <c r="T4245">
        <v>2</v>
      </c>
      <c r="U4245" t="b">
        <v>1</v>
      </c>
      <c r="V4245" t="s">
        <v>1097</v>
      </c>
      <c r="W4245" t="s">
        <v>5600</v>
      </c>
      <c r="X4245" t="s">
        <v>14781</v>
      </c>
      <c r="Y4245">
        <v>35</v>
      </c>
      <c r="Z4245">
        <v>35</v>
      </c>
      <c r="AA4245">
        <v>8</v>
      </c>
      <c r="AB4245">
        <v>8</v>
      </c>
      <c r="AC4245">
        <v>44</v>
      </c>
    </row>
    <row r="4246" spans="1:29">
      <c r="A4246">
        <v>4770</v>
      </c>
      <c r="B4246" t="s">
        <v>805</v>
      </c>
      <c r="C4246" t="s">
        <v>5933</v>
      </c>
      <c r="J4246" t="s">
        <v>1444</v>
      </c>
      <c r="K4246">
        <v>0</v>
      </c>
      <c r="N4246" t="b">
        <v>1</v>
      </c>
      <c r="O4246" t="b">
        <v>0</v>
      </c>
      <c r="P4246" t="b">
        <v>0</v>
      </c>
      <c r="Q4246">
        <v>9</v>
      </c>
      <c r="R4246">
        <v>9</v>
      </c>
      <c r="S4246">
        <v>1</v>
      </c>
      <c r="T4246">
        <v>2</v>
      </c>
      <c r="U4246" t="b">
        <v>1</v>
      </c>
      <c r="V4246" t="s">
        <v>1097</v>
      </c>
      <c r="W4246" t="s">
        <v>5600</v>
      </c>
      <c r="X4246" t="s">
        <v>14782</v>
      </c>
      <c r="Y4246">
        <v>36</v>
      </c>
      <c r="Z4246">
        <v>36</v>
      </c>
      <c r="AA4246">
        <v>8</v>
      </c>
      <c r="AB4246">
        <v>8</v>
      </c>
      <c r="AC4246">
        <v>44</v>
      </c>
    </row>
    <row r="4247" spans="1:29">
      <c r="A4247">
        <v>4771</v>
      </c>
      <c r="B4247" t="s">
        <v>805</v>
      </c>
      <c r="C4247" t="s">
        <v>5934</v>
      </c>
      <c r="J4247" t="s">
        <v>1444</v>
      </c>
      <c r="K4247">
        <v>0</v>
      </c>
      <c r="N4247" t="b">
        <v>1</v>
      </c>
      <c r="O4247" t="b">
        <v>0</v>
      </c>
      <c r="P4247" t="b">
        <v>0</v>
      </c>
      <c r="Q4247">
        <v>9</v>
      </c>
      <c r="R4247">
        <v>9</v>
      </c>
      <c r="S4247">
        <v>1</v>
      </c>
      <c r="T4247">
        <v>2</v>
      </c>
      <c r="U4247" t="b">
        <v>1</v>
      </c>
      <c r="V4247" t="s">
        <v>1097</v>
      </c>
      <c r="W4247" t="s">
        <v>5600</v>
      </c>
      <c r="X4247" t="s">
        <v>14665</v>
      </c>
      <c r="Y4247">
        <v>37</v>
      </c>
      <c r="Z4247">
        <v>37</v>
      </c>
      <c r="AA4247">
        <v>8</v>
      </c>
      <c r="AB4247">
        <v>8</v>
      </c>
      <c r="AC4247">
        <v>44</v>
      </c>
    </row>
    <row r="4248" spans="1:29">
      <c r="A4248">
        <v>4772</v>
      </c>
      <c r="B4248" t="s">
        <v>805</v>
      </c>
      <c r="C4248" t="s">
        <v>5935</v>
      </c>
      <c r="J4248" t="s">
        <v>1444</v>
      </c>
      <c r="K4248">
        <v>0</v>
      </c>
      <c r="N4248" t="b">
        <v>1</v>
      </c>
      <c r="O4248" t="b">
        <v>0</v>
      </c>
      <c r="P4248" t="b">
        <v>0</v>
      </c>
      <c r="Q4248">
        <v>9</v>
      </c>
      <c r="R4248">
        <v>9</v>
      </c>
      <c r="S4248">
        <v>1</v>
      </c>
      <c r="T4248">
        <v>2</v>
      </c>
      <c r="U4248" t="b">
        <v>1</v>
      </c>
      <c r="V4248" t="s">
        <v>1097</v>
      </c>
      <c r="W4248" t="s">
        <v>5600</v>
      </c>
      <c r="X4248" t="s">
        <v>14748</v>
      </c>
      <c r="Y4248">
        <v>38</v>
      </c>
      <c r="Z4248">
        <v>38</v>
      </c>
      <c r="AA4248">
        <v>8</v>
      </c>
      <c r="AB4248">
        <v>8</v>
      </c>
      <c r="AC4248">
        <v>44</v>
      </c>
    </row>
    <row r="4249" spans="1:29">
      <c r="A4249">
        <v>4773</v>
      </c>
      <c r="B4249" t="s">
        <v>805</v>
      </c>
      <c r="C4249" t="s">
        <v>5936</v>
      </c>
      <c r="J4249" t="s">
        <v>1444</v>
      </c>
      <c r="K4249">
        <v>0</v>
      </c>
      <c r="N4249" t="b">
        <v>1</v>
      </c>
      <c r="O4249" t="b">
        <v>0</v>
      </c>
      <c r="P4249" t="b">
        <v>0</v>
      </c>
      <c r="Q4249">
        <v>9</v>
      </c>
      <c r="R4249">
        <v>9</v>
      </c>
      <c r="S4249">
        <v>1</v>
      </c>
      <c r="T4249">
        <v>2</v>
      </c>
      <c r="U4249" t="b">
        <v>1</v>
      </c>
      <c r="V4249" t="s">
        <v>1097</v>
      </c>
      <c r="W4249" t="s">
        <v>5600</v>
      </c>
      <c r="X4249" t="s">
        <v>14445</v>
      </c>
      <c r="Y4249">
        <v>39</v>
      </c>
      <c r="Z4249">
        <v>39</v>
      </c>
      <c r="AA4249">
        <v>8</v>
      </c>
      <c r="AB4249">
        <v>8</v>
      </c>
      <c r="AC4249">
        <v>44</v>
      </c>
    </row>
    <row r="4250" spans="1:29">
      <c r="A4250">
        <v>4774</v>
      </c>
      <c r="B4250" t="s">
        <v>805</v>
      </c>
      <c r="C4250" t="s">
        <v>5937</v>
      </c>
      <c r="J4250" t="s">
        <v>1444</v>
      </c>
      <c r="K4250">
        <v>0</v>
      </c>
      <c r="N4250" t="b">
        <v>1</v>
      </c>
      <c r="O4250" t="b">
        <v>0</v>
      </c>
      <c r="P4250" t="b">
        <v>0</v>
      </c>
      <c r="Q4250">
        <v>9</v>
      </c>
      <c r="R4250">
        <v>9</v>
      </c>
      <c r="S4250">
        <v>1</v>
      </c>
      <c r="T4250">
        <v>2</v>
      </c>
      <c r="U4250" t="b">
        <v>1</v>
      </c>
      <c r="V4250" t="s">
        <v>1097</v>
      </c>
      <c r="W4250" t="s">
        <v>5600</v>
      </c>
      <c r="X4250" t="s">
        <v>14750</v>
      </c>
      <c r="Y4250">
        <v>40</v>
      </c>
      <c r="Z4250">
        <v>40</v>
      </c>
      <c r="AA4250">
        <v>8</v>
      </c>
      <c r="AB4250">
        <v>8</v>
      </c>
      <c r="AC4250">
        <v>44</v>
      </c>
    </row>
    <row r="4251" spans="1:29">
      <c r="A4251">
        <v>4775</v>
      </c>
      <c r="B4251" t="s">
        <v>805</v>
      </c>
      <c r="C4251" t="s">
        <v>5938</v>
      </c>
      <c r="J4251" t="s">
        <v>1444</v>
      </c>
      <c r="K4251">
        <v>0</v>
      </c>
      <c r="N4251" t="b">
        <v>1</v>
      </c>
      <c r="O4251" t="b">
        <v>0</v>
      </c>
      <c r="P4251" t="b">
        <v>0</v>
      </c>
      <c r="Q4251">
        <v>9</v>
      </c>
      <c r="R4251">
        <v>9</v>
      </c>
      <c r="S4251">
        <v>1</v>
      </c>
      <c r="T4251">
        <v>2</v>
      </c>
      <c r="U4251" t="b">
        <v>1</v>
      </c>
      <c r="V4251" t="s">
        <v>1097</v>
      </c>
      <c r="W4251" t="s">
        <v>5600</v>
      </c>
      <c r="X4251" t="s">
        <v>14752</v>
      </c>
      <c r="Y4251">
        <v>41</v>
      </c>
      <c r="Z4251">
        <v>41</v>
      </c>
      <c r="AA4251">
        <v>8</v>
      </c>
      <c r="AB4251">
        <v>8</v>
      </c>
      <c r="AC4251">
        <v>44</v>
      </c>
    </row>
    <row r="4252" spans="1:29">
      <c r="A4252">
        <v>4776</v>
      </c>
      <c r="B4252" t="s">
        <v>805</v>
      </c>
      <c r="C4252" t="s">
        <v>5939</v>
      </c>
      <c r="J4252" t="s">
        <v>1444</v>
      </c>
      <c r="K4252">
        <v>0</v>
      </c>
      <c r="N4252" t="b">
        <v>1</v>
      </c>
      <c r="O4252" t="b">
        <v>0</v>
      </c>
      <c r="P4252" t="b">
        <v>0</v>
      </c>
      <c r="Q4252">
        <v>9</v>
      </c>
      <c r="R4252">
        <v>9</v>
      </c>
      <c r="S4252">
        <v>1</v>
      </c>
      <c r="T4252">
        <v>2</v>
      </c>
      <c r="U4252" t="b">
        <v>1</v>
      </c>
      <c r="V4252" t="s">
        <v>1097</v>
      </c>
      <c r="W4252" t="s">
        <v>5600</v>
      </c>
      <c r="X4252" t="s">
        <v>14671</v>
      </c>
      <c r="Y4252">
        <v>42</v>
      </c>
      <c r="Z4252">
        <v>42</v>
      </c>
      <c r="AA4252">
        <v>8</v>
      </c>
      <c r="AB4252">
        <v>8</v>
      </c>
      <c r="AC4252">
        <v>44</v>
      </c>
    </row>
    <row r="4253" spans="1:29">
      <c r="A4253">
        <v>4777</v>
      </c>
      <c r="B4253" t="s">
        <v>805</v>
      </c>
      <c r="C4253" t="s">
        <v>5940</v>
      </c>
      <c r="J4253" t="s">
        <v>1444</v>
      </c>
      <c r="K4253">
        <v>0</v>
      </c>
      <c r="N4253" t="b">
        <v>1</v>
      </c>
      <c r="O4253" t="b">
        <v>0</v>
      </c>
      <c r="P4253" t="b">
        <v>0</v>
      </c>
      <c r="Q4253">
        <v>9</v>
      </c>
      <c r="R4253">
        <v>9</v>
      </c>
      <c r="S4253">
        <v>1</v>
      </c>
      <c r="T4253">
        <v>2</v>
      </c>
      <c r="U4253" t="b">
        <v>1</v>
      </c>
      <c r="V4253" t="s">
        <v>1097</v>
      </c>
      <c r="W4253" t="s">
        <v>5600</v>
      </c>
      <c r="X4253" t="s">
        <v>14675</v>
      </c>
      <c r="Y4253">
        <v>43</v>
      </c>
      <c r="Z4253">
        <v>43</v>
      </c>
      <c r="AA4253">
        <v>8</v>
      </c>
      <c r="AB4253">
        <v>8</v>
      </c>
      <c r="AC4253">
        <v>44</v>
      </c>
    </row>
    <row r="4254" spans="1:29">
      <c r="A4254">
        <v>4778</v>
      </c>
      <c r="B4254" t="s">
        <v>805</v>
      </c>
      <c r="C4254" t="s">
        <v>5941</v>
      </c>
      <c r="J4254" t="s">
        <v>1444</v>
      </c>
      <c r="K4254">
        <v>0</v>
      </c>
      <c r="N4254" t="b">
        <v>1</v>
      </c>
      <c r="O4254" t="b">
        <v>0</v>
      </c>
      <c r="P4254" t="b">
        <v>0</v>
      </c>
      <c r="Q4254">
        <v>9</v>
      </c>
      <c r="R4254">
        <v>9</v>
      </c>
      <c r="S4254">
        <v>1</v>
      </c>
      <c r="T4254">
        <v>2</v>
      </c>
      <c r="U4254" t="b">
        <v>1</v>
      </c>
      <c r="V4254" t="s">
        <v>1097</v>
      </c>
      <c r="W4254" t="s">
        <v>5600</v>
      </c>
      <c r="X4254" t="s">
        <v>14754</v>
      </c>
      <c r="Y4254">
        <v>44</v>
      </c>
      <c r="Z4254">
        <v>44</v>
      </c>
      <c r="AA4254">
        <v>8</v>
      </c>
      <c r="AB4254">
        <v>8</v>
      </c>
      <c r="AC4254">
        <v>44</v>
      </c>
    </row>
    <row r="4255" spans="1:29">
      <c r="A4255">
        <v>4779</v>
      </c>
      <c r="B4255" t="s">
        <v>805</v>
      </c>
      <c r="C4255" t="s">
        <v>5942</v>
      </c>
      <c r="J4255" t="s">
        <v>1444</v>
      </c>
      <c r="K4255">
        <v>0</v>
      </c>
      <c r="N4255" t="b">
        <v>1</v>
      </c>
      <c r="O4255" t="b">
        <v>0</v>
      </c>
      <c r="P4255" t="b">
        <v>0</v>
      </c>
      <c r="Q4255">
        <v>9</v>
      </c>
      <c r="R4255">
        <v>9</v>
      </c>
      <c r="S4255">
        <v>1</v>
      </c>
      <c r="T4255">
        <v>2</v>
      </c>
      <c r="U4255" t="b">
        <v>1</v>
      </c>
      <c r="V4255" t="s">
        <v>1097</v>
      </c>
      <c r="W4255" t="s">
        <v>5600</v>
      </c>
      <c r="X4255" t="s">
        <v>14756</v>
      </c>
      <c r="Y4255">
        <v>45</v>
      </c>
      <c r="Z4255">
        <v>45</v>
      </c>
      <c r="AA4255">
        <v>8</v>
      </c>
      <c r="AB4255">
        <v>8</v>
      </c>
      <c r="AC4255">
        <v>44</v>
      </c>
    </row>
    <row r="4256" spans="1:29">
      <c r="A4256">
        <v>4780</v>
      </c>
      <c r="B4256" t="s">
        <v>805</v>
      </c>
      <c r="C4256" t="s">
        <v>5943</v>
      </c>
      <c r="J4256" t="s">
        <v>1444</v>
      </c>
      <c r="K4256">
        <v>0</v>
      </c>
      <c r="N4256" t="b">
        <v>1</v>
      </c>
      <c r="O4256" t="b">
        <v>0</v>
      </c>
      <c r="P4256" t="b">
        <v>0</v>
      </c>
      <c r="Q4256">
        <v>9</v>
      </c>
      <c r="R4256">
        <v>9</v>
      </c>
      <c r="S4256">
        <v>1</v>
      </c>
      <c r="T4256">
        <v>2</v>
      </c>
      <c r="U4256" t="b">
        <v>1</v>
      </c>
      <c r="V4256" t="s">
        <v>1097</v>
      </c>
      <c r="W4256" t="s">
        <v>5600</v>
      </c>
      <c r="X4256" t="s">
        <v>14758</v>
      </c>
      <c r="Y4256">
        <v>46</v>
      </c>
      <c r="Z4256">
        <v>46</v>
      </c>
      <c r="AA4256">
        <v>8</v>
      </c>
      <c r="AB4256">
        <v>8</v>
      </c>
      <c r="AC4256">
        <v>44</v>
      </c>
    </row>
    <row r="4257" spans="1:29">
      <c r="A4257">
        <v>4781</v>
      </c>
      <c r="B4257" t="s">
        <v>805</v>
      </c>
      <c r="C4257" t="s">
        <v>5944</v>
      </c>
      <c r="J4257" t="s">
        <v>1444</v>
      </c>
      <c r="K4257">
        <v>0</v>
      </c>
      <c r="N4257" t="b">
        <v>1</v>
      </c>
      <c r="O4257" t="b">
        <v>0</v>
      </c>
      <c r="P4257" t="b">
        <v>0</v>
      </c>
      <c r="Q4257">
        <v>9</v>
      </c>
      <c r="R4257">
        <v>9</v>
      </c>
      <c r="S4257">
        <v>1</v>
      </c>
      <c r="T4257">
        <v>2</v>
      </c>
      <c r="U4257" t="b">
        <v>1</v>
      </c>
      <c r="V4257" t="s">
        <v>1097</v>
      </c>
      <c r="W4257" t="s">
        <v>5600</v>
      </c>
      <c r="X4257" t="s">
        <v>14760</v>
      </c>
      <c r="Y4257">
        <v>47</v>
      </c>
      <c r="Z4257">
        <v>47</v>
      </c>
      <c r="AA4257">
        <v>8</v>
      </c>
      <c r="AB4257">
        <v>8</v>
      </c>
      <c r="AC4257">
        <v>44</v>
      </c>
    </row>
    <row r="4258" spans="1:29">
      <c r="A4258">
        <v>4782</v>
      </c>
      <c r="B4258" t="s">
        <v>805</v>
      </c>
      <c r="C4258" t="s">
        <v>5945</v>
      </c>
      <c r="J4258" t="s">
        <v>1444</v>
      </c>
      <c r="K4258">
        <v>0</v>
      </c>
      <c r="N4258" t="b">
        <v>1</v>
      </c>
      <c r="O4258" t="b">
        <v>0</v>
      </c>
      <c r="P4258" t="b">
        <v>0</v>
      </c>
      <c r="Q4258">
        <v>9</v>
      </c>
      <c r="R4258">
        <v>9</v>
      </c>
      <c r="S4258">
        <v>1</v>
      </c>
      <c r="T4258">
        <v>2</v>
      </c>
      <c r="U4258" t="b">
        <v>1</v>
      </c>
      <c r="V4258" t="s">
        <v>1097</v>
      </c>
      <c r="W4258" t="s">
        <v>5600</v>
      </c>
      <c r="X4258" t="s">
        <v>14762</v>
      </c>
      <c r="Y4258">
        <v>48</v>
      </c>
      <c r="Z4258">
        <v>48</v>
      </c>
      <c r="AA4258">
        <v>8</v>
      </c>
      <c r="AB4258">
        <v>8</v>
      </c>
      <c r="AC4258">
        <v>44</v>
      </c>
    </row>
    <row r="4259" spans="1:29">
      <c r="A4259">
        <v>4783</v>
      </c>
      <c r="B4259" t="s">
        <v>805</v>
      </c>
      <c r="C4259" t="s">
        <v>5946</v>
      </c>
      <c r="J4259" t="s">
        <v>1444</v>
      </c>
      <c r="K4259">
        <v>0</v>
      </c>
      <c r="N4259" t="b">
        <v>1</v>
      </c>
      <c r="O4259" t="b">
        <v>0</v>
      </c>
      <c r="P4259" t="b">
        <v>0</v>
      </c>
      <c r="Q4259">
        <v>9</v>
      </c>
      <c r="R4259">
        <v>9</v>
      </c>
      <c r="S4259">
        <v>1</v>
      </c>
      <c r="T4259">
        <v>2</v>
      </c>
      <c r="U4259" t="b">
        <v>1</v>
      </c>
      <c r="V4259" t="s">
        <v>1097</v>
      </c>
      <c r="W4259" t="s">
        <v>5600</v>
      </c>
      <c r="X4259" t="s">
        <v>14764</v>
      </c>
      <c r="Y4259">
        <v>49</v>
      </c>
      <c r="Z4259">
        <v>49</v>
      </c>
      <c r="AA4259">
        <v>8</v>
      </c>
      <c r="AB4259">
        <v>8</v>
      </c>
      <c r="AC4259">
        <v>44</v>
      </c>
    </row>
    <row r="4260" spans="1:29">
      <c r="A4260">
        <v>4784</v>
      </c>
      <c r="B4260" t="s">
        <v>805</v>
      </c>
      <c r="C4260" t="s">
        <v>5947</v>
      </c>
      <c r="J4260" t="s">
        <v>1444</v>
      </c>
      <c r="K4260">
        <v>0</v>
      </c>
      <c r="N4260" t="b">
        <v>1</v>
      </c>
      <c r="O4260" t="b">
        <v>0</v>
      </c>
      <c r="P4260" t="b">
        <v>0</v>
      </c>
      <c r="Q4260">
        <v>9</v>
      </c>
      <c r="R4260">
        <v>9</v>
      </c>
      <c r="S4260">
        <v>1</v>
      </c>
      <c r="T4260">
        <v>2</v>
      </c>
      <c r="U4260" t="b">
        <v>1</v>
      </c>
      <c r="V4260" t="s">
        <v>1097</v>
      </c>
      <c r="W4260" t="s">
        <v>5600</v>
      </c>
      <c r="X4260" t="s">
        <v>14492</v>
      </c>
      <c r="Y4260">
        <v>50</v>
      </c>
      <c r="Z4260">
        <v>50</v>
      </c>
      <c r="AA4260">
        <v>8</v>
      </c>
      <c r="AB4260">
        <v>8</v>
      </c>
      <c r="AC4260">
        <v>44</v>
      </c>
    </row>
    <row r="4261" spans="1:29">
      <c r="A4261">
        <v>4785</v>
      </c>
      <c r="B4261" t="s">
        <v>805</v>
      </c>
      <c r="C4261" t="s">
        <v>5948</v>
      </c>
      <c r="J4261" t="s">
        <v>1444</v>
      </c>
      <c r="K4261">
        <v>0</v>
      </c>
      <c r="N4261" t="b">
        <v>1</v>
      </c>
      <c r="O4261" t="b">
        <v>0</v>
      </c>
      <c r="P4261" t="b">
        <v>0</v>
      </c>
      <c r="Q4261">
        <v>9</v>
      </c>
      <c r="R4261">
        <v>9</v>
      </c>
      <c r="S4261">
        <v>1</v>
      </c>
      <c r="T4261">
        <v>2</v>
      </c>
      <c r="U4261" t="b">
        <v>1</v>
      </c>
      <c r="V4261" t="s">
        <v>1097</v>
      </c>
      <c r="W4261" t="s">
        <v>5600</v>
      </c>
      <c r="X4261" t="s">
        <v>14493</v>
      </c>
      <c r="Y4261">
        <v>51</v>
      </c>
      <c r="Z4261">
        <v>51</v>
      </c>
      <c r="AA4261">
        <v>8</v>
      </c>
      <c r="AB4261">
        <v>8</v>
      </c>
      <c r="AC4261">
        <v>44</v>
      </c>
    </row>
    <row r="4262" spans="1:29">
      <c r="A4262">
        <v>4786</v>
      </c>
      <c r="B4262" t="s">
        <v>805</v>
      </c>
      <c r="C4262" t="s">
        <v>5949</v>
      </c>
      <c r="J4262" t="s">
        <v>1444</v>
      </c>
      <c r="K4262">
        <v>0</v>
      </c>
      <c r="N4262" t="b">
        <v>1</v>
      </c>
      <c r="O4262" t="b">
        <v>0</v>
      </c>
      <c r="P4262" t="b">
        <v>0</v>
      </c>
      <c r="Q4262">
        <v>9</v>
      </c>
      <c r="R4262">
        <v>9</v>
      </c>
      <c r="S4262">
        <v>1</v>
      </c>
      <c r="T4262">
        <v>2</v>
      </c>
      <c r="U4262" t="b">
        <v>1</v>
      </c>
      <c r="V4262" t="s">
        <v>1097</v>
      </c>
      <c r="W4262" t="s">
        <v>5600</v>
      </c>
      <c r="X4262" t="s">
        <v>14494</v>
      </c>
      <c r="Y4262">
        <v>52</v>
      </c>
      <c r="Z4262">
        <v>52</v>
      </c>
      <c r="AA4262">
        <v>8</v>
      </c>
      <c r="AB4262">
        <v>8</v>
      </c>
      <c r="AC4262">
        <v>44</v>
      </c>
    </row>
    <row r="4263" spans="1:29">
      <c r="A4263">
        <v>4787</v>
      </c>
      <c r="B4263" t="s">
        <v>805</v>
      </c>
      <c r="C4263" t="s">
        <v>5950</v>
      </c>
      <c r="J4263" t="s">
        <v>1444</v>
      </c>
      <c r="K4263">
        <v>0</v>
      </c>
      <c r="N4263" t="b">
        <v>1</v>
      </c>
      <c r="O4263" t="b">
        <v>0</v>
      </c>
      <c r="P4263" t="b">
        <v>0</v>
      </c>
      <c r="Q4263">
        <v>9</v>
      </c>
      <c r="R4263">
        <v>9</v>
      </c>
      <c r="S4263">
        <v>1</v>
      </c>
      <c r="T4263">
        <v>2</v>
      </c>
      <c r="U4263" t="b">
        <v>1</v>
      </c>
      <c r="V4263" t="s">
        <v>1097</v>
      </c>
      <c r="W4263" t="s">
        <v>5600</v>
      </c>
      <c r="X4263" t="s">
        <v>14495</v>
      </c>
      <c r="Y4263">
        <v>53</v>
      </c>
      <c r="Z4263">
        <v>53</v>
      </c>
      <c r="AA4263">
        <v>8</v>
      </c>
      <c r="AB4263">
        <v>8</v>
      </c>
      <c r="AC4263">
        <v>44</v>
      </c>
    </row>
    <row r="4264" spans="1:29">
      <c r="A4264">
        <v>4788</v>
      </c>
      <c r="B4264" t="s">
        <v>805</v>
      </c>
      <c r="C4264" t="s">
        <v>5951</v>
      </c>
      <c r="J4264" t="s">
        <v>1444</v>
      </c>
      <c r="K4264">
        <v>0</v>
      </c>
      <c r="N4264" t="b">
        <v>1</v>
      </c>
      <c r="O4264" t="b">
        <v>0</v>
      </c>
      <c r="P4264" t="b">
        <v>0</v>
      </c>
      <c r="Q4264">
        <v>9</v>
      </c>
      <c r="R4264">
        <v>9</v>
      </c>
      <c r="S4264">
        <v>1</v>
      </c>
      <c r="T4264">
        <v>2</v>
      </c>
      <c r="U4264" t="b">
        <v>1</v>
      </c>
      <c r="V4264" t="s">
        <v>1097</v>
      </c>
      <c r="W4264" t="s">
        <v>5600</v>
      </c>
      <c r="X4264" t="s">
        <v>14496</v>
      </c>
      <c r="Y4264">
        <v>54</v>
      </c>
      <c r="Z4264">
        <v>54</v>
      </c>
      <c r="AA4264">
        <v>8</v>
      </c>
      <c r="AB4264">
        <v>8</v>
      </c>
      <c r="AC4264">
        <v>44</v>
      </c>
    </row>
    <row r="4265" spans="1:29">
      <c r="A4265">
        <v>4789</v>
      </c>
      <c r="B4265" t="s">
        <v>805</v>
      </c>
      <c r="C4265" t="s">
        <v>5952</v>
      </c>
      <c r="J4265" t="s">
        <v>1444</v>
      </c>
      <c r="K4265">
        <v>0</v>
      </c>
      <c r="N4265" t="b">
        <v>1</v>
      </c>
      <c r="O4265" t="b">
        <v>0</v>
      </c>
      <c r="P4265" t="b">
        <v>0</v>
      </c>
      <c r="Q4265">
        <v>9</v>
      </c>
      <c r="R4265">
        <v>9</v>
      </c>
      <c r="S4265">
        <v>1</v>
      </c>
      <c r="T4265">
        <v>2</v>
      </c>
      <c r="U4265" t="b">
        <v>1</v>
      </c>
      <c r="V4265" t="s">
        <v>1097</v>
      </c>
      <c r="W4265" t="s">
        <v>5600</v>
      </c>
      <c r="X4265" t="s">
        <v>14497</v>
      </c>
      <c r="Y4265">
        <v>55</v>
      </c>
      <c r="Z4265">
        <v>55</v>
      </c>
      <c r="AA4265">
        <v>8</v>
      </c>
      <c r="AB4265">
        <v>8</v>
      </c>
      <c r="AC4265">
        <v>44</v>
      </c>
    </row>
    <row r="4266" spans="1:29">
      <c r="A4266">
        <v>4790</v>
      </c>
      <c r="B4266" t="s">
        <v>805</v>
      </c>
      <c r="C4266" t="s">
        <v>5953</v>
      </c>
      <c r="J4266" t="s">
        <v>1444</v>
      </c>
      <c r="K4266">
        <v>0</v>
      </c>
      <c r="N4266" t="b">
        <v>1</v>
      </c>
      <c r="O4266" t="b">
        <v>0</v>
      </c>
      <c r="P4266" t="b">
        <v>0</v>
      </c>
      <c r="Q4266">
        <v>9</v>
      </c>
      <c r="R4266">
        <v>9</v>
      </c>
      <c r="S4266">
        <v>1</v>
      </c>
      <c r="T4266">
        <v>2</v>
      </c>
      <c r="U4266" t="b">
        <v>1</v>
      </c>
      <c r="V4266" t="s">
        <v>1097</v>
      </c>
      <c r="W4266" t="s">
        <v>5600</v>
      </c>
      <c r="X4266" t="s">
        <v>14918</v>
      </c>
      <c r="Y4266">
        <v>56</v>
      </c>
      <c r="Z4266">
        <v>56</v>
      </c>
      <c r="AA4266">
        <v>8</v>
      </c>
      <c r="AB4266">
        <v>8</v>
      </c>
      <c r="AC4266">
        <v>44</v>
      </c>
    </row>
    <row r="4267" spans="1:29">
      <c r="A4267">
        <v>4791</v>
      </c>
      <c r="B4267" t="s">
        <v>805</v>
      </c>
      <c r="C4267" t="s">
        <v>5954</v>
      </c>
      <c r="J4267" t="s">
        <v>1444</v>
      </c>
      <c r="K4267">
        <v>0</v>
      </c>
      <c r="N4267" t="b">
        <v>1</v>
      </c>
      <c r="O4267" t="b">
        <v>0</v>
      </c>
      <c r="P4267" t="b">
        <v>0</v>
      </c>
      <c r="Q4267">
        <v>9</v>
      </c>
      <c r="R4267">
        <v>9</v>
      </c>
      <c r="S4267">
        <v>1</v>
      </c>
      <c r="T4267">
        <v>2</v>
      </c>
      <c r="U4267" t="b">
        <v>1</v>
      </c>
      <c r="V4267" t="s">
        <v>1097</v>
      </c>
      <c r="W4267" t="s">
        <v>5600</v>
      </c>
      <c r="X4267" t="s">
        <v>14919</v>
      </c>
      <c r="Y4267">
        <v>57</v>
      </c>
      <c r="Z4267">
        <v>57</v>
      </c>
      <c r="AA4267">
        <v>8</v>
      </c>
      <c r="AB4267">
        <v>8</v>
      </c>
      <c r="AC4267">
        <v>44</v>
      </c>
    </row>
    <row r="4268" spans="1:29">
      <c r="A4268">
        <v>4792</v>
      </c>
      <c r="B4268" t="s">
        <v>805</v>
      </c>
      <c r="C4268" t="s">
        <v>5955</v>
      </c>
      <c r="J4268" t="s">
        <v>1444</v>
      </c>
      <c r="K4268">
        <v>0</v>
      </c>
      <c r="N4268" t="b">
        <v>1</v>
      </c>
      <c r="O4268" t="b">
        <v>0</v>
      </c>
      <c r="P4268" t="b">
        <v>0</v>
      </c>
      <c r="Q4268">
        <v>9</v>
      </c>
      <c r="R4268">
        <v>9</v>
      </c>
      <c r="S4268">
        <v>1</v>
      </c>
      <c r="T4268">
        <v>2</v>
      </c>
      <c r="U4268" t="b">
        <v>1</v>
      </c>
      <c r="V4268" t="s">
        <v>1097</v>
      </c>
      <c r="W4268" t="s">
        <v>5600</v>
      </c>
      <c r="X4268" t="s">
        <v>14920</v>
      </c>
      <c r="Y4268">
        <v>58</v>
      </c>
      <c r="Z4268">
        <v>58</v>
      </c>
      <c r="AA4268">
        <v>8</v>
      </c>
      <c r="AB4268">
        <v>8</v>
      </c>
      <c r="AC4268">
        <v>44</v>
      </c>
    </row>
    <row r="4269" spans="1:29">
      <c r="A4269">
        <v>4793</v>
      </c>
      <c r="B4269" t="s">
        <v>805</v>
      </c>
      <c r="C4269" t="s">
        <v>5956</v>
      </c>
      <c r="J4269" t="s">
        <v>1444</v>
      </c>
      <c r="K4269">
        <v>0</v>
      </c>
      <c r="N4269" t="b">
        <v>1</v>
      </c>
      <c r="O4269" t="b">
        <v>0</v>
      </c>
      <c r="P4269" t="b">
        <v>0</v>
      </c>
      <c r="Q4269">
        <v>9</v>
      </c>
      <c r="R4269">
        <v>9</v>
      </c>
      <c r="S4269">
        <v>1</v>
      </c>
      <c r="T4269">
        <v>2</v>
      </c>
      <c r="U4269" t="b">
        <v>1</v>
      </c>
      <c r="V4269" t="s">
        <v>1097</v>
      </c>
      <c r="W4269" t="s">
        <v>5600</v>
      </c>
      <c r="X4269" t="s">
        <v>14921</v>
      </c>
      <c r="Y4269">
        <v>59</v>
      </c>
      <c r="Z4269">
        <v>59</v>
      </c>
      <c r="AA4269">
        <v>8</v>
      </c>
      <c r="AB4269">
        <v>8</v>
      </c>
      <c r="AC4269">
        <v>44</v>
      </c>
    </row>
    <row r="4270" spans="1:29">
      <c r="A4270">
        <v>4794</v>
      </c>
      <c r="B4270" t="s">
        <v>805</v>
      </c>
      <c r="C4270" t="s">
        <v>5957</v>
      </c>
      <c r="J4270" t="s">
        <v>1444</v>
      </c>
      <c r="K4270">
        <v>0</v>
      </c>
      <c r="N4270" t="b">
        <v>1</v>
      </c>
      <c r="O4270" t="b">
        <v>0</v>
      </c>
      <c r="P4270" t="b">
        <v>0</v>
      </c>
      <c r="Q4270">
        <v>9</v>
      </c>
      <c r="R4270">
        <v>9</v>
      </c>
      <c r="S4270">
        <v>1</v>
      </c>
      <c r="T4270">
        <v>2</v>
      </c>
      <c r="U4270" t="b">
        <v>1</v>
      </c>
      <c r="V4270" t="s">
        <v>1097</v>
      </c>
      <c r="W4270" t="s">
        <v>5600</v>
      </c>
      <c r="X4270" t="s">
        <v>14922</v>
      </c>
      <c r="Y4270">
        <v>60</v>
      </c>
      <c r="Z4270">
        <v>60</v>
      </c>
      <c r="AA4270">
        <v>8</v>
      </c>
      <c r="AB4270">
        <v>8</v>
      </c>
      <c r="AC4270">
        <v>44</v>
      </c>
    </row>
    <row r="4271" spans="1:29">
      <c r="A4271">
        <v>4795</v>
      </c>
      <c r="B4271" t="s">
        <v>805</v>
      </c>
      <c r="C4271" t="s">
        <v>5958</v>
      </c>
      <c r="J4271" t="s">
        <v>1444</v>
      </c>
      <c r="K4271">
        <v>0</v>
      </c>
      <c r="N4271" t="b">
        <v>1</v>
      </c>
      <c r="O4271" t="b">
        <v>0</v>
      </c>
      <c r="P4271" t="b">
        <v>0</v>
      </c>
      <c r="Q4271">
        <v>9</v>
      </c>
      <c r="R4271">
        <v>9</v>
      </c>
      <c r="S4271">
        <v>1</v>
      </c>
      <c r="T4271">
        <v>2</v>
      </c>
      <c r="U4271" t="b">
        <v>1</v>
      </c>
      <c r="V4271" t="s">
        <v>1097</v>
      </c>
      <c r="W4271" t="s">
        <v>5600</v>
      </c>
      <c r="X4271" t="s">
        <v>14923</v>
      </c>
      <c r="Y4271">
        <v>61</v>
      </c>
      <c r="Z4271">
        <v>61</v>
      </c>
      <c r="AA4271">
        <v>8</v>
      </c>
      <c r="AB4271">
        <v>8</v>
      </c>
      <c r="AC4271">
        <v>44</v>
      </c>
    </row>
    <row r="4272" spans="1:29">
      <c r="A4272">
        <v>4796</v>
      </c>
      <c r="B4272" t="s">
        <v>805</v>
      </c>
      <c r="C4272" t="s">
        <v>5959</v>
      </c>
      <c r="J4272" t="s">
        <v>1444</v>
      </c>
      <c r="K4272">
        <v>0</v>
      </c>
      <c r="N4272" t="b">
        <v>1</v>
      </c>
      <c r="O4272" t="b">
        <v>0</v>
      </c>
      <c r="P4272" t="b">
        <v>0</v>
      </c>
      <c r="Q4272">
        <v>9</v>
      </c>
      <c r="R4272">
        <v>9</v>
      </c>
      <c r="S4272">
        <v>1</v>
      </c>
      <c r="T4272">
        <v>2</v>
      </c>
      <c r="U4272" t="b">
        <v>1</v>
      </c>
      <c r="V4272" t="s">
        <v>1097</v>
      </c>
      <c r="W4272" t="s">
        <v>5600</v>
      </c>
      <c r="X4272" t="s">
        <v>14924</v>
      </c>
      <c r="Y4272">
        <v>62</v>
      </c>
      <c r="Z4272">
        <v>62</v>
      </c>
      <c r="AA4272">
        <v>8</v>
      </c>
      <c r="AB4272">
        <v>8</v>
      </c>
      <c r="AC4272">
        <v>44</v>
      </c>
    </row>
    <row r="4273" spans="1:29">
      <c r="A4273">
        <v>4797</v>
      </c>
      <c r="B4273" t="s">
        <v>805</v>
      </c>
      <c r="C4273" t="s">
        <v>5960</v>
      </c>
      <c r="J4273" t="s">
        <v>1444</v>
      </c>
      <c r="K4273">
        <v>0</v>
      </c>
      <c r="N4273" t="b">
        <v>1</v>
      </c>
      <c r="O4273" t="b">
        <v>0</v>
      </c>
      <c r="P4273" t="b">
        <v>0</v>
      </c>
      <c r="Q4273">
        <v>9</v>
      </c>
      <c r="R4273">
        <v>9</v>
      </c>
      <c r="S4273">
        <v>1</v>
      </c>
      <c r="T4273">
        <v>2</v>
      </c>
      <c r="U4273" t="b">
        <v>1</v>
      </c>
      <c r="V4273" t="s">
        <v>1097</v>
      </c>
      <c r="W4273" t="s">
        <v>5600</v>
      </c>
      <c r="X4273" t="s">
        <v>14925</v>
      </c>
      <c r="Y4273">
        <v>63</v>
      </c>
      <c r="Z4273">
        <v>63</v>
      </c>
      <c r="AA4273">
        <v>8</v>
      </c>
      <c r="AB4273">
        <v>8</v>
      </c>
      <c r="AC4273">
        <v>44</v>
      </c>
    </row>
    <row r="4274" spans="1:29">
      <c r="A4274">
        <v>4798</v>
      </c>
      <c r="B4274" t="s">
        <v>805</v>
      </c>
      <c r="C4274" t="s">
        <v>5961</v>
      </c>
      <c r="J4274" t="s">
        <v>1444</v>
      </c>
      <c r="K4274">
        <v>0</v>
      </c>
      <c r="N4274" t="b">
        <v>1</v>
      </c>
      <c r="O4274" t="b">
        <v>0</v>
      </c>
      <c r="P4274" t="b">
        <v>0</v>
      </c>
      <c r="Q4274">
        <v>9</v>
      </c>
      <c r="R4274">
        <v>9</v>
      </c>
      <c r="S4274">
        <v>1</v>
      </c>
      <c r="T4274">
        <v>2</v>
      </c>
      <c r="U4274" t="b">
        <v>1</v>
      </c>
      <c r="V4274" t="s">
        <v>1097</v>
      </c>
      <c r="W4274" t="s">
        <v>5600</v>
      </c>
      <c r="X4274" t="s">
        <v>14926</v>
      </c>
      <c r="Y4274">
        <v>64</v>
      </c>
      <c r="Z4274">
        <v>64</v>
      </c>
      <c r="AA4274">
        <v>8</v>
      </c>
      <c r="AB4274">
        <v>8</v>
      </c>
      <c r="AC4274">
        <v>44</v>
      </c>
    </row>
    <row r="4275" spans="1:29">
      <c r="A4275">
        <v>4799</v>
      </c>
      <c r="B4275" t="s">
        <v>805</v>
      </c>
      <c r="C4275" t="s">
        <v>5962</v>
      </c>
      <c r="J4275" t="s">
        <v>1444</v>
      </c>
      <c r="K4275">
        <v>0</v>
      </c>
      <c r="N4275" t="b">
        <v>1</v>
      </c>
      <c r="O4275" t="b">
        <v>0</v>
      </c>
      <c r="P4275" t="b">
        <v>0</v>
      </c>
      <c r="Q4275">
        <v>9</v>
      </c>
      <c r="R4275">
        <v>9</v>
      </c>
      <c r="S4275">
        <v>1</v>
      </c>
      <c r="T4275">
        <v>2</v>
      </c>
      <c r="U4275" t="b">
        <v>1</v>
      </c>
      <c r="V4275" t="s">
        <v>1097</v>
      </c>
      <c r="W4275" t="s">
        <v>5600</v>
      </c>
      <c r="X4275" t="s">
        <v>14927</v>
      </c>
      <c r="Y4275">
        <v>65</v>
      </c>
      <c r="Z4275">
        <v>65</v>
      </c>
      <c r="AA4275">
        <v>8</v>
      </c>
      <c r="AB4275">
        <v>8</v>
      </c>
      <c r="AC4275">
        <v>44</v>
      </c>
    </row>
    <row r="4276" spans="1:29">
      <c r="A4276">
        <v>4800</v>
      </c>
      <c r="B4276" t="s">
        <v>805</v>
      </c>
      <c r="C4276" t="s">
        <v>5963</v>
      </c>
      <c r="J4276" t="s">
        <v>1444</v>
      </c>
      <c r="K4276">
        <v>0</v>
      </c>
      <c r="N4276" t="b">
        <v>1</v>
      </c>
      <c r="O4276" t="b">
        <v>0</v>
      </c>
      <c r="P4276" t="b">
        <v>0</v>
      </c>
      <c r="Q4276">
        <v>9</v>
      </c>
      <c r="R4276">
        <v>9</v>
      </c>
      <c r="S4276">
        <v>1</v>
      </c>
      <c r="T4276">
        <v>2</v>
      </c>
      <c r="U4276" t="b">
        <v>1</v>
      </c>
      <c r="V4276" t="s">
        <v>1097</v>
      </c>
      <c r="W4276" t="s">
        <v>5600</v>
      </c>
      <c r="X4276" t="s">
        <v>14928</v>
      </c>
      <c r="Y4276">
        <v>66</v>
      </c>
      <c r="Z4276">
        <v>66</v>
      </c>
      <c r="AA4276">
        <v>8</v>
      </c>
      <c r="AB4276">
        <v>8</v>
      </c>
      <c r="AC4276">
        <v>44</v>
      </c>
    </row>
    <row r="4277" spans="1:29">
      <c r="A4277">
        <v>4801</v>
      </c>
      <c r="B4277" t="s">
        <v>805</v>
      </c>
      <c r="C4277" t="s">
        <v>5964</v>
      </c>
      <c r="J4277" t="s">
        <v>1444</v>
      </c>
      <c r="K4277">
        <v>0</v>
      </c>
      <c r="N4277" t="b">
        <v>1</v>
      </c>
      <c r="O4277" t="b">
        <v>0</v>
      </c>
      <c r="P4277" t="b">
        <v>0</v>
      </c>
      <c r="Q4277">
        <v>9</v>
      </c>
      <c r="R4277">
        <v>9</v>
      </c>
      <c r="S4277">
        <v>1</v>
      </c>
      <c r="T4277">
        <v>2</v>
      </c>
      <c r="U4277" t="b">
        <v>1</v>
      </c>
      <c r="V4277" t="s">
        <v>1097</v>
      </c>
      <c r="W4277" t="s">
        <v>5600</v>
      </c>
      <c r="X4277" t="s">
        <v>14929</v>
      </c>
      <c r="Y4277">
        <v>67</v>
      </c>
      <c r="Z4277">
        <v>67</v>
      </c>
      <c r="AA4277">
        <v>8</v>
      </c>
      <c r="AB4277">
        <v>8</v>
      </c>
      <c r="AC4277">
        <v>44</v>
      </c>
    </row>
    <row r="4278" spans="1:29">
      <c r="A4278">
        <v>4802</v>
      </c>
      <c r="B4278" t="s">
        <v>805</v>
      </c>
      <c r="C4278" t="s">
        <v>5965</v>
      </c>
      <c r="J4278" t="s">
        <v>1444</v>
      </c>
      <c r="K4278">
        <v>0</v>
      </c>
      <c r="N4278" t="b">
        <v>1</v>
      </c>
      <c r="O4278" t="b">
        <v>0</v>
      </c>
      <c r="P4278" t="b">
        <v>0</v>
      </c>
      <c r="Q4278">
        <v>9</v>
      </c>
      <c r="R4278">
        <v>9</v>
      </c>
      <c r="S4278">
        <v>1</v>
      </c>
      <c r="T4278">
        <v>2</v>
      </c>
      <c r="U4278" t="b">
        <v>1</v>
      </c>
      <c r="V4278" t="s">
        <v>1097</v>
      </c>
      <c r="W4278" t="s">
        <v>5600</v>
      </c>
      <c r="X4278" t="s">
        <v>14930</v>
      </c>
      <c r="Y4278">
        <v>68</v>
      </c>
      <c r="Z4278">
        <v>68</v>
      </c>
      <c r="AA4278">
        <v>8</v>
      </c>
      <c r="AB4278">
        <v>8</v>
      </c>
      <c r="AC4278">
        <v>44</v>
      </c>
    </row>
    <row r="4279" spans="1:29">
      <c r="A4279">
        <v>4803</v>
      </c>
      <c r="B4279" t="s">
        <v>805</v>
      </c>
      <c r="C4279" t="s">
        <v>5966</v>
      </c>
      <c r="J4279" t="s">
        <v>1444</v>
      </c>
      <c r="K4279">
        <v>0</v>
      </c>
      <c r="N4279" t="b">
        <v>1</v>
      </c>
      <c r="O4279" t="b">
        <v>0</v>
      </c>
      <c r="P4279" t="b">
        <v>0</v>
      </c>
      <c r="Q4279">
        <v>9</v>
      </c>
      <c r="R4279">
        <v>9</v>
      </c>
      <c r="S4279">
        <v>1</v>
      </c>
      <c r="T4279">
        <v>2</v>
      </c>
      <c r="U4279" t="b">
        <v>1</v>
      </c>
      <c r="V4279" t="s">
        <v>1097</v>
      </c>
      <c r="W4279" t="s">
        <v>5600</v>
      </c>
      <c r="X4279" t="s">
        <v>14931</v>
      </c>
      <c r="Y4279">
        <v>69</v>
      </c>
      <c r="Z4279">
        <v>69</v>
      </c>
      <c r="AA4279">
        <v>8</v>
      </c>
      <c r="AB4279">
        <v>8</v>
      </c>
      <c r="AC4279">
        <v>44</v>
      </c>
    </row>
    <row r="4280" spans="1:29">
      <c r="A4280">
        <v>4804</v>
      </c>
      <c r="B4280" t="s">
        <v>805</v>
      </c>
      <c r="C4280" t="s">
        <v>5967</v>
      </c>
      <c r="J4280" t="s">
        <v>1444</v>
      </c>
      <c r="K4280">
        <v>0</v>
      </c>
      <c r="N4280" t="b">
        <v>1</v>
      </c>
      <c r="O4280" t="b">
        <v>0</v>
      </c>
      <c r="P4280" t="b">
        <v>0</v>
      </c>
      <c r="Q4280">
        <v>9</v>
      </c>
      <c r="R4280">
        <v>9</v>
      </c>
      <c r="S4280">
        <v>1</v>
      </c>
      <c r="T4280">
        <v>2</v>
      </c>
      <c r="U4280" t="b">
        <v>1</v>
      </c>
      <c r="V4280" t="s">
        <v>1097</v>
      </c>
      <c r="W4280" t="s">
        <v>5600</v>
      </c>
      <c r="X4280" t="s">
        <v>14932</v>
      </c>
      <c r="Y4280">
        <v>70</v>
      </c>
      <c r="Z4280">
        <v>70</v>
      </c>
      <c r="AA4280">
        <v>8</v>
      </c>
      <c r="AB4280">
        <v>8</v>
      </c>
      <c r="AC4280">
        <v>44</v>
      </c>
    </row>
    <row r="4281" spans="1:29">
      <c r="A4281">
        <v>4805</v>
      </c>
      <c r="B4281" t="s">
        <v>805</v>
      </c>
      <c r="C4281" t="s">
        <v>5968</v>
      </c>
      <c r="J4281" t="s">
        <v>1444</v>
      </c>
      <c r="K4281">
        <v>0</v>
      </c>
      <c r="N4281" t="b">
        <v>1</v>
      </c>
      <c r="O4281" t="b">
        <v>0</v>
      </c>
      <c r="P4281" t="b">
        <v>0</v>
      </c>
      <c r="Q4281">
        <v>9</v>
      </c>
      <c r="R4281">
        <v>9</v>
      </c>
      <c r="S4281">
        <v>1</v>
      </c>
      <c r="T4281">
        <v>2</v>
      </c>
      <c r="U4281" t="b">
        <v>1</v>
      </c>
      <c r="V4281" t="s">
        <v>1097</v>
      </c>
      <c r="W4281" t="s">
        <v>5600</v>
      </c>
      <c r="X4281" t="s">
        <v>14933</v>
      </c>
      <c r="Y4281">
        <v>71</v>
      </c>
      <c r="Z4281">
        <v>71</v>
      </c>
      <c r="AA4281">
        <v>8</v>
      </c>
      <c r="AB4281">
        <v>8</v>
      </c>
      <c r="AC4281">
        <v>44</v>
      </c>
    </row>
    <row r="4282" spans="1:29">
      <c r="A4282">
        <v>4806</v>
      </c>
      <c r="B4282" t="s">
        <v>805</v>
      </c>
      <c r="C4282" t="s">
        <v>5969</v>
      </c>
      <c r="J4282" t="s">
        <v>1444</v>
      </c>
      <c r="K4282">
        <v>0</v>
      </c>
      <c r="N4282" t="b">
        <v>1</v>
      </c>
      <c r="O4282" t="b">
        <v>0</v>
      </c>
      <c r="P4282" t="b">
        <v>0</v>
      </c>
      <c r="Q4282">
        <v>9</v>
      </c>
      <c r="R4282">
        <v>9</v>
      </c>
      <c r="S4282">
        <v>1</v>
      </c>
      <c r="T4282">
        <v>2</v>
      </c>
      <c r="U4282" t="b">
        <v>1</v>
      </c>
      <c r="V4282" t="s">
        <v>1097</v>
      </c>
      <c r="W4282" t="s">
        <v>5600</v>
      </c>
      <c r="X4282" t="s">
        <v>14934</v>
      </c>
      <c r="Y4282">
        <v>72</v>
      </c>
      <c r="Z4282">
        <v>72</v>
      </c>
      <c r="AA4282">
        <v>8</v>
      </c>
      <c r="AB4282">
        <v>8</v>
      </c>
      <c r="AC4282">
        <v>44</v>
      </c>
    </row>
    <row r="4283" spans="1:29">
      <c r="A4283">
        <v>4807</v>
      </c>
      <c r="B4283" t="s">
        <v>805</v>
      </c>
      <c r="C4283" t="s">
        <v>5970</v>
      </c>
      <c r="J4283" t="s">
        <v>1444</v>
      </c>
      <c r="K4283">
        <v>0</v>
      </c>
      <c r="N4283" t="b">
        <v>1</v>
      </c>
      <c r="O4283" t="b">
        <v>0</v>
      </c>
      <c r="P4283" t="b">
        <v>0</v>
      </c>
      <c r="Q4283">
        <v>9</v>
      </c>
      <c r="R4283">
        <v>9</v>
      </c>
      <c r="S4283">
        <v>1</v>
      </c>
      <c r="T4283">
        <v>2</v>
      </c>
      <c r="U4283" t="b">
        <v>1</v>
      </c>
      <c r="V4283" t="s">
        <v>1097</v>
      </c>
      <c r="W4283" t="s">
        <v>5600</v>
      </c>
      <c r="X4283" t="s">
        <v>14935</v>
      </c>
      <c r="Y4283">
        <v>73</v>
      </c>
      <c r="Z4283">
        <v>73</v>
      </c>
      <c r="AA4283">
        <v>8</v>
      </c>
      <c r="AB4283">
        <v>8</v>
      </c>
      <c r="AC4283">
        <v>44</v>
      </c>
    </row>
    <row r="4284" spans="1:29">
      <c r="A4284">
        <v>4808</v>
      </c>
      <c r="B4284" t="s">
        <v>805</v>
      </c>
      <c r="C4284" t="s">
        <v>5971</v>
      </c>
      <c r="J4284" t="s">
        <v>1444</v>
      </c>
      <c r="K4284">
        <v>0</v>
      </c>
      <c r="N4284" t="b">
        <v>1</v>
      </c>
      <c r="O4284" t="b">
        <v>0</v>
      </c>
      <c r="P4284" t="b">
        <v>0</v>
      </c>
      <c r="Q4284">
        <v>9</v>
      </c>
      <c r="R4284">
        <v>9</v>
      </c>
      <c r="S4284">
        <v>1</v>
      </c>
      <c r="T4284">
        <v>2</v>
      </c>
      <c r="U4284" t="b">
        <v>1</v>
      </c>
      <c r="V4284" t="s">
        <v>1097</v>
      </c>
      <c r="W4284" t="s">
        <v>5600</v>
      </c>
      <c r="X4284" t="s">
        <v>14936</v>
      </c>
      <c r="Y4284">
        <v>74</v>
      </c>
      <c r="Z4284">
        <v>74</v>
      </c>
      <c r="AA4284">
        <v>8</v>
      </c>
      <c r="AB4284">
        <v>8</v>
      </c>
      <c r="AC4284">
        <v>44</v>
      </c>
    </row>
    <row r="4285" spans="1:29">
      <c r="A4285">
        <v>4809</v>
      </c>
      <c r="B4285" t="s">
        <v>805</v>
      </c>
      <c r="C4285" t="s">
        <v>5972</v>
      </c>
      <c r="J4285" t="s">
        <v>1444</v>
      </c>
      <c r="K4285">
        <v>0</v>
      </c>
      <c r="N4285" t="b">
        <v>1</v>
      </c>
      <c r="O4285" t="b">
        <v>0</v>
      </c>
      <c r="P4285" t="b">
        <v>0</v>
      </c>
      <c r="Q4285">
        <v>9</v>
      </c>
      <c r="R4285">
        <v>9</v>
      </c>
      <c r="S4285">
        <v>1</v>
      </c>
      <c r="T4285">
        <v>2</v>
      </c>
      <c r="U4285" t="b">
        <v>1</v>
      </c>
      <c r="V4285" t="s">
        <v>1097</v>
      </c>
      <c r="W4285" t="s">
        <v>5600</v>
      </c>
      <c r="X4285" t="s">
        <v>14937</v>
      </c>
      <c r="Y4285">
        <v>75</v>
      </c>
      <c r="Z4285">
        <v>75</v>
      </c>
      <c r="AA4285">
        <v>8</v>
      </c>
      <c r="AB4285">
        <v>8</v>
      </c>
      <c r="AC4285">
        <v>44</v>
      </c>
    </row>
    <row r="4286" spans="1:29">
      <c r="A4286">
        <v>4810</v>
      </c>
      <c r="B4286" t="s">
        <v>805</v>
      </c>
      <c r="C4286" t="s">
        <v>5973</v>
      </c>
      <c r="J4286" t="s">
        <v>1444</v>
      </c>
      <c r="K4286">
        <v>0</v>
      </c>
      <c r="N4286" t="b">
        <v>1</v>
      </c>
      <c r="O4286" t="b">
        <v>0</v>
      </c>
      <c r="P4286" t="b">
        <v>0</v>
      </c>
      <c r="Q4286">
        <v>9</v>
      </c>
      <c r="R4286">
        <v>9</v>
      </c>
      <c r="S4286">
        <v>1</v>
      </c>
      <c r="T4286">
        <v>2</v>
      </c>
      <c r="U4286" t="b">
        <v>1</v>
      </c>
      <c r="V4286" t="s">
        <v>1097</v>
      </c>
      <c r="W4286" t="s">
        <v>5600</v>
      </c>
      <c r="X4286" t="s">
        <v>14938</v>
      </c>
      <c r="Y4286">
        <v>76</v>
      </c>
      <c r="Z4286">
        <v>76</v>
      </c>
      <c r="AA4286">
        <v>8</v>
      </c>
      <c r="AB4286">
        <v>8</v>
      </c>
      <c r="AC4286">
        <v>44</v>
      </c>
    </row>
    <row r="4287" spans="1:29">
      <c r="A4287">
        <v>4811</v>
      </c>
      <c r="B4287" t="s">
        <v>805</v>
      </c>
      <c r="C4287" t="s">
        <v>5974</v>
      </c>
      <c r="J4287" t="s">
        <v>1444</v>
      </c>
      <c r="K4287">
        <v>0</v>
      </c>
      <c r="N4287" t="b">
        <v>1</v>
      </c>
      <c r="O4287" t="b">
        <v>0</v>
      </c>
      <c r="P4287" t="b">
        <v>0</v>
      </c>
      <c r="Q4287">
        <v>9</v>
      </c>
      <c r="R4287">
        <v>9</v>
      </c>
      <c r="S4287">
        <v>1</v>
      </c>
      <c r="T4287">
        <v>2</v>
      </c>
      <c r="U4287" t="b">
        <v>1</v>
      </c>
      <c r="V4287" t="s">
        <v>1097</v>
      </c>
      <c r="W4287" t="s">
        <v>5600</v>
      </c>
      <c r="X4287" t="s">
        <v>14943</v>
      </c>
      <c r="Y4287">
        <v>77</v>
      </c>
      <c r="Z4287">
        <v>77</v>
      </c>
      <c r="AA4287">
        <v>8</v>
      </c>
      <c r="AB4287">
        <v>8</v>
      </c>
      <c r="AC4287">
        <v>44</v>
      </c>
    </row>
    <row r="4288" spans="1:29">
      <c r="A4288">
        <v>4812</v>
      </c>
      <c r="B4288" t="s">
        <v>805</v>
      </c>
      <c r="C4288" t="s">
        <v>5975</v>
      </c>
      <c r="J4288" t="s">
        <v>1444</v>
      </c>
      <c r="K4288">
        <v>0</v>
      </c>
      <c r="N4288" t="b">
        <v>1</v>
      </c>
      <c r="O4288" t="b">
        <v>0</v>
      </c>
      <c r="P4288" t="b">
        <v>0</v>
      </c>
      <c r="Q4288">
        <v>9</v>
      </c>
      <c r="R4288">
        <v>9</v>
      </c>
      <c r="S4288">
        <v>1</v>
      </c>
      <c r="T4288">
        <v>2</v>
      </c>
      <c r="U4288" t="b">
        <v>1</v>
      </c>
      <c r="V4288" t="s">
        <v>1097</v>
      </c>
      <c r="W4288" t="s">
        <v>5600</v>
      </c>
      <c r="X4288" t="s">
        <v>14948</v>
      </c>
      <c r="Y4288">
        <v>78</v>
      </c>
      <c r="Z4288">
        <v>78</v>
      </c>
      <c r="AA4288">
        <v>8</v>
      </c>
      <c r="AB4288">
        <v>8</v>
      </c>
      <c r="AC4288">
        <v>44</v>
      </c>
    </row>
    <row r="4289" spans="1:29">
      <c r="A4289">
        <v>4813</v>
      </c>
      <c r="B4289" t="s">
        <v>805</v>
      </c>
      <c r="C4289" t="s">
        <v>5976</v>
      </c>
      <c r="J4289" t="s">
        <v>1444</v>
      </c>
      <c r="K4289">
        <v>0</v>
      </c>
      <c r="N4289" t="b">
        <v>1</v>
      </c>
      <c r="O4289" t="b">
        <v>0</v>
      </c>
      <c r="P4289" t="b">
        <v>0</v>
      </c>
      <c r="Q4289">
        <v>9</v>
      </c>
      <c r="R4289">
        <v>9</v>
      </c>
      <c r="S4289">
        <v>1</v>
      </c>
      <c r="T4289">
        <v>2</v>
      </c>
      <c r="U4289" t="b">
        <v>1</v>
      </c>
      <c r="V4289" t="s">
        <v>1097</v>
      </c>
      <c r="W4289" t="s">
        <v>5600</v>
      </c>
      <c r="X4289" t="s">
        <v>15479</v>
      </c>
      <c r="Y4289">
        <v>79</v>
      </c>
      <c r="Z4289">
        <v>79</v>
      </c>
      <c r="AA4289">
        <v>8</v>
      </c>
      <c r="AB4289">
        <v>8</v>
      </c>
      <c r="AC4289">
        <v>44</v>
      </c>
    </row>
    <row r="4290" spans="1:29">
      <c r="A4290">
        <v>4814</v>
      </c>
      <c r="B4290" t="s">
        <v>805</v>
      </c>
      <c r="C4290" t="s">
        <v>5977</v>
      </c>
      <c r="J4290" t="s">
        <v>1444</v>
      </c>
      <c r="K4290">
        <v>0</v>
      </c>
      <c r="N4290" t="b">
        <v>1</v>
      </c>
      <c r="O4290" t="b">
        <v>0</v>
      </c>
      <c r="P4290" t="b">
        <v>0</v>
      </c>
      <c r="Q4290">
        <v>9</v>
      </c>
      <c r="R4290">
        <v>9</v>
      </c>
      <c r="S4290">
        <v>1</v>
      </c>
      <c r="T4290">
        <v>2</v>
      </c>
      <c r="U4290" t="b">
        <v>1</v>
      </c>
      <c r="V4290" t="s">
        <v>1097</v>
      </c>
      <c r="W4290" t="s">
        <v>5600</v>
      </c>
      <c r="X4290" t="s">
        <v>15125</v>
      </c>
      <c r="Y4290">
        <v>80</v>
      </c>
      <c r="Z4290">
        <v>80</v>
      </c>
      <c r="AA4290">
        <v>8</v>
      </c>
      <c r="AB4290">
        <v>8</v>
      </c>
      <c r="AC4290">
        <v>44</v>
      </c>
    </row>
    <row r="4291" spans="1:29">
      <c r="A4291">
        <v>4815</v>
      </c>
      <c r="B4291" t="s">
        <v>805</v>
      </c>
      <c r="C4291" t="s">
        <v>5978</v>
      </c>
      <c r="J4291" t="s">
        <v>1444</v>
      </c>
      <c r="K4291">
        <v>0</v>
      </c>
      <c r="N4291" t="b">
        <v>1</v>
      </c>
      <c r="O4291" t="b">
        <v>0</v>
      </c>
      <c r="P4291" t="b">
        <v>0</v>
      </c>
      <c r="Q4291">
        <v>9</v>
      </c>
      <c r="R4291">
        <v>9</v>
      </c>
      <c r="S4291">
        <v>1</v>
      </c>
      <c r="T4291">
        <v>2</v>
      </c>
      <c r="U4291" t="b">
        <v>1</v>
      </c>
      <c r="V4291" t="s">
        <v>1097</v>
      </c>
      <c r="W4291" t="s">
        <v>5600</v>
      </c>
      <c r="X4291" t="s">
        <v>15126</v>
      </c>
      <c r="Y4291">
        <v>81</v>
      </c>
      <c r="Z4291">
        <v>81</v>
      </c>
      <c r="AA4291">
        <v>8</v>
      </c>
      <c r="AB4291">
        <v>8</v>
      </c>
      <c r="AC4291">
        <v>44</v>
      </c>
    </row>
    <row r="4292" spans="1:29">
      <c r="A4292">
        <v>4816</v>
      </c>
      <c r="B4292" t="s">
        <v>805</v>
      </c>
      <c r="C4292" t="s">
        <v>5979</v>
      </c>
      <c r="J4292" t="s">
        <v>1444</v>
      </c>
      <c r="K4292">
        <v>0</v>
      </c>
      <c r="N4292" t="b">
        <v>1</v>
      </c>
      <c r="O4292" t="b">
        <v>0</v>
      </c>
      <c r="P4292" t="b">
        <v>0</v>
      </c>
      <c r="Q4292">
        <v>9</v>
      </c>
      <c r="R4292">
        <v>9</v>
      </c>
      <c r="S4292">
        <v>1</v>
      </c>
      <c r="T4292">
        <v>2</v>
      </c>
      <c r="U4292" t="b">
        <v>1</v>
      </c>
      <c r="V4292" t="s">
        <v>1097</v>
      </c>
      <c r="W4292" t="s">
        <v>5600</v>
      </c>
      <c r="X4292" t="s">
        <v>15127</v>
      </c>
      <c r="Y4292">
        <v>82</v>
      </c>
      <c r="Z4292">
        <v>82</v>
      </c>
      <c r="AA4292">
        <v>8</v>
      </c>
      <c r="AB4292">
        <v>8</v>
      </c>
      <c r="AC4292">
        <v>44</v>
      </c>
    </row>
    <row r="4293" spans="1:29">
      <c r="A4293">
        <v>4817</v>
      </c>
      <c r="B4293" t="s">
        <v>805</v>
      </c>
      <c r="C4293" t="s">
        <v>5980</v>
      </c>
      <c r="J4293" t="s">
        <v>1444</v>
      </c>
      <c r="K4293">
        <v>0</v>
      </c>
      <c r="N4293" t="b">
        <v>1</v>
      </c>
      <c r="O4293" t="b">
        <v>0</v>
      </c>
      <c r="P4293" t="b">
        <v>0</v>
      </c>
      <c r="Q4293">
        <v>9</v>
      </c>
      <c r="R4293">
        <v>9</v>
      </c>
      <c r="S4293">
        <v>1</v>
      </c>
      <c r="T4293">
        <v>2</v>
      </c>
      <c r="U4293" t="b">
        <v>1</v>
      </c>
      <c r="V4293" t="s">
        <v>1097</v>
      </c>
      <c r="W4293" t="s">
        <v>5600</v>
      </c>
      <c r="X4293" t="s">
        <v>15128</v>
      </c>
      <c r="Y4293">
        <v>83</v>
      </c>
      <c r="Z4293">
        <v>83</v>
      </c>
      <c r="AA4293">
        <v>8</v>
      </c>
      <c r="AB4293">
        <v>8</v>
      </c>
      <c r="AC4293">
        <v>44</v>
      </c>
    </row>
    <row r="4294" spans="1:29">
      <c r="A4294">
        <v>4818</v>
      </c>
      <c r="B4294" t="s">
        <v>805</v>
      </c>
      <c r="C4294" t="s">
        <v>5981</v>
      </c>
      <c r="J4294" t="s">
        <v>1444</v>
      </c>
      <c r="K4294">
        <v>0</v>
      </c>
      <c r="N4294" t="b">
        <v>1</v>
      </c>
      <c r="O4294" t="b">
        <v>0</v>
      </c>
      <c r="P4294" t="b">
        <v>0</v>
      </c>
      <c r="Q4294">
        <v>9</v>
      </c>
      <c r="R4294">
        <v>9</v>
      </c>
      <c r="S4294">
        <v>1</v>
      </c>
      <c r="T4294">
        <v>2</v>
      </c>
      <c r="U4294" t="b">
        <v>1</v>
      </c>
      <c r="V4294" t="s">
        <v>1097</v>
      </c>
      <c r="W4294" t="s">
        <v>5600</v>
      </c>
      <c r="X4294" t="s">
        <v>15129</v>
      </c>
      <c r="Y4294">
        <v>84</v>
      </c>
      <c r="Z4294">
        <v>84</v>
      </c>
      <c r="AA4294">
        <v>8</v>
      </c>
      <c r="AB4294">
        <v>8</v>
      </c>
      <c r="AC4294">
        <v>44</v>
      </c>
    </row>
    <row r="4295" spans="1:29">
      <c r="A4295">
        <v>4819</v>
      </c>
      <c r="B4295" t="s">
        <v>805</v>
      </c>
      <c r="C4295" t="s">
        <v>5982</v>
      </c>
      <c r="J4295" t="s">
        <v>1444</v>
      </c>
      <c r="K4295">
        <v>0</v>
      </c>
      <c r="N4295" t="b">
        <v>1</v>
      </c>
      <c r="O4295" t="b">
        <v>0</v>
      </c>
      <c r="P4295" t="b">
        <v>0</v>
      </c>
      <c r="Q4295">
        <v>9</v>
      </c>
      <c r="R4295">
        <v>9</v>
      </c>
      <c r="S4295">
        <v>1</v>
      </c>
      <c r="T4295">
        <v>2</v>
      </c>
      <c r="U4295" t="b">
        <v>1</v>
      </c>
      <c r="V4295" t="s">
        <v>1097</v>
      </c>
      <c r="W4295" t="s">
        <v>5600</v>
      </c>
      <c r="X4295" t="s">
        <v>15130</v>
      </c>
      <c r="Y4295">
        <v>85</v>
      </c>
      <c r="Z4295">
        <v>85</v>
      </c>
      <c r="AA4295">
        <v>8</v>
      </c>
      <c r="AB4295">
        <v>8</v>
      </c>
      <c r="AC4295">
        <v>44</v>
      </c>
    </row>
    <row r="4296" spans="1:29">
      <c r="A4296">
        <v>4820</v>
      </c>
      <c r="B4296" t="s">
        <v>805</v>
      </c>
      <c r="C4296" t="s">
        <v>5983</v>
      </c>
      <c r="J4296" t="s">
        <v>1444</v>
      </c>
      <c r="K4296">
        <v>0</v>
      </c>
      <c r="N4296" t="b">
        <v>1</v>
      </c>
      <c r="O4296" t="b">
        <v>0</v>
      </c>
      <c r="P4296" t="b">
        <v>0</v>
      </c>
      <c r="Q4296">
        <v>9</v>
      </c>
      <c r="R4296">
        <v>9</v>
      </c>
      <c r="S4296">
        <v>1</v>
      </c>
      <c r="T4296">
        <v>2</v>
      </c>
      <c r="U4296" t="b">
        <v>1</v>
      </c>
      <c r="V4296" t="s">
        <v>1097</v>
      </c>
      <c r="W4296" t="s">
        <v>5600</v>
      </c>
      <c r="X4296" t="s">
        <v>15131</v>
      </c>
      <c r="Y4296">
        <v>86</v>
      </c>
      <c r="Z4296">
        <v>86</v>
      </c>
      <c r="AA4296">
        <v>8</v>
      </c>
      <c r="AB4296">
        <v>8</v>
      </c>
      <c r="AC4296">
        <v>44</v>
      </c>
    </row>
    <row r="4297" spans="1:29">
      <c r="A4297">
        <v>4821</v>
      </c>
      <c r="B4297" t="s">
        <v>805</v>
      </c>
      <c r="C4297" t="s">
        <v>5984</v>
      </c>
      <c r="J4297" t="s">
        <v>1444</v>
      </c>
      <c r="K4297">
        <v>0</v>
      </c>
      <c r="N4297" t="b">
        <v>1</v>
      </c>
      <c r="O4297" t="b">
        <v>0</v>
      </c>
      <c r="P4297" t="b">
        <v>0</v>
      </c>
      <c r="Q4297">
        <v>9</v>
      </c>
      <c r="R4297">
        <v>9</v>
      </c>
      <c r="S4297">
        <v>1</v>
      </c>
      <c r="T4297">
        <v>2</v>
      </c>
      <c r="U4297" t="b">
        <v>1</v>
      </c>
      <c r="V4297" t="s">
        <v>1097</v>
      </c>
      <c r="W4297" t="s">
        <v>5600</v>
      </c>
      <c r="X4297" t="s">
        <v>15132</v>
      </c>
      <c r="Y4297">
        <v>87</v>
      </c>
      <c r="Z4297">
        <v>87</v>
      </c>
      <c r="AA4297">
        <v>8</v>
      </c>
      <c r="AB4297">
        <v>8</v>
      </c>
      <c r="AC4297">
        <v>44</v>
      </c>
    </row>
    <row r="4298" spans="1:29">
      <c r="A4298">
        <v>4822</v>
      </c>
      <c r="B4298" t="s">
        <v>805</v>
      </c>
      <c r="C4298" t="s">
        <v>5985</v>
      </c>
      <c r="J4298" t="s">
        <v>1444</v>
      </c>
      <c r="K4298">
        <v>0</v>
      </c>
      <c r="N4298" t="b">
        <v>1</v>
      </c>
      <c r="O4298" t="b">
        <v>0</v>
      </c>
      <c r="P4298" t="b">
        <v>0</v>
      </c>
      <c r="Q4298">
        <v>9</v>
      </c>
      <c r="R4298">
        <v>9</v>
      </c>
      <c r="S4298">
        <v>1</v>
      </c>
      <c r="T4298">
        <v>2</v>
      </c>
      <c r="U4298" t="b">
        <v>1</v>
      </c>
      <c r="V4298" t="s">
        <v>1097</v>
      </c>
      <c r="W4298" t="s">
        <v>5600</v>
      </c>
      <c r="X4298" t="s">
        <v>15133</v>
      </c>
      <c r="Y4298">
        <v>88</v>
      </c>
      <c r="Z4298">
        <v>88</v>
      </c>
      <c r="AA4298">
        <v>8</v>
      </c>
      <c r="AB4298">
        <v>8</v>
      </c>
      <c r="AC4298">
        <v>44</v>
      </c>
    </row>
    <row r="4299" spans="1:29">
      <c r="A4299">
        <v>4823</v>
      </c>
      <c r="B4299" t="s">
        <v>805</v>
      </c>
      <c r="C4299" t="s">
        <v>5986</v>
      </c>
      <c r="J4299" t="s">
        <v>1444</v>
      </c>
      <c r="K4299">
        <v>0</v>
      </c>
      <c r="N4299" t="b">
        <v>1</v>
      </c>
      <c r="O4299" t="b">
        <v>0</v>
      </c>
      <c r="P4299" t="b">
        <v>0</v>
      </c>
      <c r="Q4299">
        <v>9</v>
      </c>
      <c r="R4299">
        <v>9</v>
      </c>
      <c r="S4299">
        <v>1</v>
      </c>
      <c r="T4299">
        <v>2</v>
      </c>
      <c r="U4299" t="b">
        <v>1</v>
      </c>
      <c r="V4299" t="s">
        <v>1097</v>
      </c>
      <c r="W4299" t="s">
        <v>5600</v>
      </c>
      <c r="X4299" t="s">
        <v>15134</v>
      </c>
      <c r="Y4299">
        <v>89</v>
      </c>
      <c r="Z4299">
        <v>89</v>
      </c>
      <c r="AA4299">
        <v>8</v>
      </c>
      <c r="AB4299">
        <v>8</v>
      </c>
      <c r="AC4299">
        <v>44</v>
      </c>
    </row>
    <row r="4300" spans="1:29">
      <c r="A4300">
        <v>4824</v>
      </c>
      <c r="B4300" t="s">
        <v>805</v>
      </c>
      <c r="C4300" t="s">
        <v>5987</v>
      </c>
      <c r="J4300" t="s">
        <v>1444</v>
      </c>
      <c r="K4300">
        <v>0</v>
      </c>
      <c r="N4300" t="b">
        <v>1</v>
      </c>
      <c r="O4300" t="b">
        <v>0</v>
      </c>
      <c r="P4300" t="b">
        <v>0</v>
      </c>
      <c r="Q4300">
        <v>9</v>
      </c>
      <c r="R4300">
        <v>9</v>
      </c>
      <c r="S4300">
        <v>1</v>
      </c>
      <c r="T4300">
        <v>2</v>
      </c>
      <c r="U4300" t="b">
        <v>1</v>
      </c>
      <c r="V4300" t="s">
        <v>1097</v>
      </c>
      <c r="W4300" t="s">
        <v>5600</v>
      </c>
      <c r="X4300" t="s">
        <v>15138</v>
      </c>
      <c r="Y4300">
        <v>93</v>
      </c>
      <c r="Z4300">
        <v>93</v>
      </c>
      <c r="AA4300">
        <v>8</v>
      </c>
      <c r="AB4300">
        <v>8</v>
      </c>
      <c r="AC4300">
        <v>44</v>
      </c>
    </row>
    <row r="4301" spans="1:29">
      <c r="A4301">
        <v>4825</v>
      </c>
      <c r="B4301" t="s">
        <v>805</v>
      </c>
      <c r="C4301" t="s">
        <v>5988</v>
      </c>
      <c r="J4301" t="s">
        <v>1444</v>
      </c>
      <c r="K4301">
        <v>0</v>
      </c>
      <c r="N4301" t="b">
        <v>1</v>
      </c>
      <c r="O4301" t="b">
        <v>0</v>
      </c>
      <c r="P4301" t="b">
        <v>0</v>
      </c>
      <c r="Q4301">
        <v>9</v>
      </c>
      <c r="R4301">
        <v>9</v>
      </c>
      <c r="S4301">
        <v>1</v>
      </c>
      <c r="T4301">
        <v>2</v>
      </c>
      <c r="U4301" t="b">
        <v>1</v>
      </c>
      <c r="V4301" t="s">
        <v>1097</v>
      </c>
      <c r="W4301" t="s">
        <v>5600</v>
      </c>
      <c r="X4301" t="s">
        <v>15139</v>
      </c>
      <c r="Y4301">
        <v>94</v>
      </c>
      <c r="Z4301">
        <v>94</v>
      </c>
      <c r="AA4301">
        <v>8</v>
      </c>
      <c r="AB4301">
        <v>8</v>
      </c>
      <c r="AC4301">
        <v>44</v>
      </c>
    </row>
    <row r="4302" spans="1:29">
      <c r="A4302">
        <v>4826</v>
      </c>
      <c r="B4302" t="s">
        <v>805</v>
      </c>
      <c r="C4302" t="s">
        <v>5989</v>
      </c>
      <c r="J4302" t="s">
        <v>1444</v>
      </c>
      <c r="K4302">
        <v>0</v>
      </c>
      <c r="N4302" t="b">
        <v>0</v>
      </c>
      <c r="O4302" t="b">
        <v>1</v>
      </c>
      <c r="P4302" t="b">
        <v>0</v>
      </c>
      <c r="Q4302">
        <v>9</v>
      </c>
      <c r="R4302">
        <v>9</v>
      </c>
      <c r="S4302">
        <v>1</v>
      </c>
      <c r="T4302">
        <v>2</v>
      </c>
      <c r="U4302" t="b">
        <v>1</v>
      </c>
      <c r="V4302" t="s">
        <v>1097</v>
      </c>
      <c r="W4302" t="s">
        <v>5600</v>
      </c>
      <c r="X4302" t="s">
        <v>14523</v>
      </c>
      <c r="Y4302">
        <v>15</v>
      </c>
      <c r="Z4302">
        <v>15</v>
      </c>
      <c r="AA4302">
        <v>9</v>
      </c>
      <c r="AB4302">
        <v>9</v>
      </c>
      <c r="AC4302">
        <v>44</v>
      </c>
    </row>
    <row r="4303" spans="1:29">
      <c r="A4303">
        <v>4827</v>
      </c>
      <c r="B4303" t="s">
        <v>805</v>
      </c>
      <c r="C4303" t="s">
        <v>5990</v>
      </c>
      <c r="J4303" t="s">
        <v>1444</v>
      </c>
      <c r="K4303">
        <v>0</v>
      </c>
      <c r="N4303" t="b">
        <v>0</v>
      </c>
      <c r="O4303" t="b">
        <v>1</v>
      </c>
      <c r="P4303" t="b">
        <v>0</v>
      </c>
      <c r="Q4303">
        <v>9</v>
      </c>
      <c r="R4303">
        <v>9</v>
      </c>
      <c r="S4303">
        <v>1</v>
      </c>
      <c r="T4303">
        <v>2</v>
      </c>
      <c r="U4303" t="b">
        <v>1</v>
      </c>
      <c r="V4303" t="s">
        <v>1097</v>
      </c>
      <c r="W4303" t="s">
        <v>5600</v>
      </c>
      <c r="X4303" t="s">
        <v>14723</v>
      </c>
      <c r="Y4303">
        <v>16</v>
      </c>
      <c r="Z4303">
        <v>16</v>
      </c>
      <c r="AA4303">
        <v>9</v>
      </c>
      <c r="AB4303">
        <v>9</v>
      </c>
      <c r="AC4303">
        <v>44</v>
      </c>
    </row>
    <row r="4304" spans="1:29">
      <c r="A4304">
        <v>4828</v>
      </c>
      <c r="B4304" t="s">
        <v>805</v>
      </c>
      <c r="C4304" t="s">
        <v>5991</v>
      </c>
      <c r="J4304" t="s">
        <v>1444</v>
      </c>
      <c r="K4304">
        <v>0</v>
      </c>
      <c r="N4304" t="b">
        <v>0</v>
      </c>
      <c r="O4304" t="b">
        <v>1</v>
      </c>
      <c r="P4304" t="b">
        <v>0</v>
      </c>
      <c r="Q4304">
        <v>9</v>
      </c>
      <c r="R4304">
        <v>9</v>
      </c>
      <c r="S4304">
        <v>1</v>
      </c>
      <c r="T4304">
        <v>2</v>
      </c>
      <c r="U4304" t="b">
        <v>1</v>
      </c>
      <c r="V4304" t="s">
        <v>1097</v>
      </c>
      <c r="W4304" t="s">
        <v>5600</v>
      </c>
      <c r="X4304" t="s">
        <v>14527</v>
      </c>
      <c r="Y4304">
        <v>17</v>
      </c>
      <c r="Z4304">
        <v>17</v>
      </c>
      <c r="AA4304">
        <v>9</v>
      </c>
      <c r="AB4304">
        <v>9</v>
      </c>
      <c r="AC4304">
        <v>44</v>
      </c>
    </row>
    <row r="4305" spans="1:29">
      <c r="A4305">
        <v>4829</v>
      </c>
      <c r="B4305" t="s">
        <v>805</v>
      </c>
      <c r="C4305" t="s">
        <v>5992</v>
      </c>
      <c r="J4305" t="s">
        <v>1444</v>
      </c>
      <c r="K4305">
        <v>0</v>
      </c>
      <c r="N4305" t="b">
        <v>0</v>
      </c>
      <c r="O4305" t="b">
        <v>1</v>
      </c>
      <c r="P4305" t="b">
        <v>0</v>
      </c>
      <c r="Q4305">
        <v>9</v>
      </c>
      <c r="R4305">
        <v>9</v>
      </c>
      <c r="S4305">
        <v>1</v>
      </c>
      <c r="T4305">
        <v>2</v>
      </c>
      <c r="U4305" t="b">
        <v>1</v>
      </c>
      <c r="V4305" t="s">
        <v>1097</v>
      </c>
      <c r="W4305" t="s">
        <v>5600</v>
      </c>
      <c r="X4305" t="s">
        <v>14724</v>
      </c>
      <c r="Y4305">
        <v>18</v>
      </c>
      <c r="Z4305">
        <v>18</v>
      </c>
      <c r="AA4305">
        <v>9</v>
      </c>
      <c r="AB4305">
        <v>9</v>
      </c>
      <c r="AC4305">
        <v>44</v>
      </c>
    </row>
    <row r="4306" spans="1:29">
      <c r="A4306">
        <v>4830</v>
      </c>
      <c r="B4306" t="s">
        <v>805</v>
      </c>
      <c r="C4306" t="s">
        <v>5993</v>
      </c>
      <c r="J4306" t="s">
        <v>1444</v>
      </c>
      <c r="K4306">
        <v>0</v>
      </c>
      <c r="N4306" t="b">
        <v>0</v>
      </c>
      <c r="O4306" t="b">
        <v>1</v>
      </c>
      <c r="P4306" t="b">
        <v>0</v>
      </c>
      <c r="Q4306">
        <v>9</v>
      </c>
      <c r="R4306">
        <v>9</v>
      </c>
      <c r="S4306">
        <v>1</v>
      </c>
      <c r="T4306">
        <v>2</v>
      </c>
      <c r="U4306" t="b">
        <v>1</v>
      </c>
      <c r="V4306" t="s">
        <v>1097</v>
      </c>
      <c r="W4306" t="s">
        <v>5600</v>
      </c>
      <c r="X4306" t="s">
        <v>14725</v>
      </c>
      <c r="Y4306">
        <v>19</v>
      </c>
      <c r="Z4306">
        <v>19</v>
      </c>
      <c r="AA4306">
        <v>9</v>
      </c>
      <c r="AB4306">
        <v>9</v>
      </c>
      <c r="AC4306">
        <v>44</v>
      </c>
    </row>
    <row r="4307" spans="1:29">
      <c r="A4307">
        <v>4831</v>
      </c>
      <c r="B4307" t="s">
        <v>805</v>
      </c>
      <c r="C4307" t="s">
        <v>5994</v>
      </c>
      <c r="J4307" t="s">
        <v>1444</v>
      </c>
      <c r="K4307">
        <v>0</v>
      </c>
      <c r="N4307" t="b">
        <v>0</v>
      </c>
      <c r="O4307" t="b">
        <v>1</v>
      </c>
      <c r="P4307" t="b">
        <v>0</v>
      </c>
      <c r="Q4307">
        <v>9</v>
      </c>
      <c r="R4307">
        <v>9</v>
      </c>
      <c r="S4307">
        <v>1</v>
      </c>
      <c r="T4307">
        <v>2</v>
      </c>
      <c r="U4307" t="b">
        <v>1</v>
      </c>
      <c r="V4307" t="s">
        <v>1097</v>
      </c>
      <c r="W4307" t="s">
        <v>5600</v>
      </c>
      <c r="X4307" t="s">
        <v>14644</v>
      </c>
      <c r="Y4307">
        <v>20</v>
      </c>
      <c r="Z4307">
        <v>20</v>
      </c>
      <c r="AA4307">
        <v>9</v>
      </c>
      <c r="AB4307">
        <v>9</v>
      </c>
      <c r="AC4307">
        <v>44</v>
      </c>
    </row>
    <row r="4308" spans="1:29">
      <c r="A4308">
        <v>4832</v>
      </c>
      <c r="B4308" t="s">
        <v>805</v>
      </c>
      <c r="C4308" t="s">
        <v>5995</v>
      </c>
      <c r="J4308" t="s">
        <v>1444</v>
      </c>
      <c r="K4308">
        <v>0</v>
      </c>
      <c r="N4308" t="b">
        <v>0</v>
      </c>
      <c r="O4308" t="b">
        <v>1</v>
      </c>
      <c r="P4308" t="b">
        <v>0</v>
      </c>
      <c r="Q4308">
        <v>9</v>
      </c>
      <c r="R4308">
        <v>9</v>
      </c>
      <c r="S4308">
        <v>1</v>
      </c>
      <c r="T4308">
        <v>2</v>
      </c>
      <c r="U4308" t="b">
        <v>1</v>
      </c>
      <c r="V4308" t="s">
        <v>1097</v>
      </c>
      <c r="W4308" t="s">
        <v>5600</v>
      </c>
      <c r="X4308" t="s">
        <v>14645</v>
      </c>
      <c r="Y4308">
        <v>21</v>
      </c>
      <c r="Z4308">
        <v>21</v>
      </c>
      <c r="AA4308">
        <v>9</v>
      </c>
      <c r="AB4308">
        <v>9</v>
      </c>
      <c r="AC4308">
        <v>44</v>
      </c>
    </row>
    <row r="4309" spans="1:29">
      <c r="A4309">
        <v>4833</v>
      </c>
      <c r="B4309" t="s">
        <v>805</v>
      </c>
      <c r="C4309" t="s">
        <v>5996</v>
      </c>
      <c r="J4309" t="s">
        <v>1444</v>
      </c>
      <c r="K4309">
        <v>0</v>
      </c>
      <c r="N4309" t="b">
        <v>0</v>
      </c>
      <c r="O4309" t="b">
        <v>1</v>
      </c>
      <c r="P4309" t="b">
        <v>0</v>
      </c>
      <c r="Q4309">
        <v>9</v>
      </c>
      <c r="R4309">
        <v>9</v>
      </c>
      <c r="S4309">
        <v>1</v>
      </c>
      <c r="T4309">
        <v>2</v>
      </c>
      <c r="U4309" t="b">
        <v>1</v>
      </c>
      <c r="V4309" t="s">
        <v>1097</v>
      </c>
      <c r="W4309" t="s">
        <v>5600</v>
      </c>
      <c r="X4309" t="s">
        <v>14646</v>
      </c>
      <c r="Y4309">
        <v>22</v>
      </c>
      <c r="Z4309">
        <v>22</v>
      </c>
      <c r="AA4309">
        <v>9</v>
      </c>
      <c r="AB4309">
        <v>9</v>
      </c>
      <c r="AC4309">
        <v>44</v>
      </c>
    </row>
    <row r="4310" spans="1:29">
      <c r="A4310">
        <v>4834</v>
      </c>
      <c r="B4310" t="s">
        <v>805</v>
      </c>
      <c r="C4310" t="s">
        <v>5997</v>
      </c>
      <c r="J4310" t="s">
        <v>1444</v>
      </c>
      <c r="K4310">
        <v>0</v>
      </c>
      <c r="N4310" t="b">
        <v>0</v>
      </c>
      <c r="O4310" t="b">
        <v>1</v>
      </c>
      <c r="P4310" t="b">
        <v>0</v>
      </c>
      <c r="Q4310">
        <v>9</v>
      </c>
      <c r="R4310">
        <v>9</v>
      </c>
      <c r="S4310">
        <v>1</v>
      </c>
      <c r="T4310">
        <v>2</v>
      </c>
      <c r="U4310" t="b">
        <v>1</v>
      </c>
      <c r="V4310" t="s">
        <v>1097</v>
      </c>
      <c r="W4310" t="s">
        <v>5600</v>
      </c>
      <c r="X4310" t="s">
        <v>14647</v>
      </c>
      <c r="Y4310">
        <v>23</v>
      </c>
      <c r="Z4310">
        <v>23</v>
      </c>
      <c r="AA4310">
        <v>9</v>
      </c>
      <c r="AB4310">
        <v>9</v>
      </c>
      <c r="AC4310">
        <v>44</v>
      </c>
    </row>
    <row r="4311" spans="1:29">
      <c r="A4311">
        <v>4835</v>
      </c>
      <c r="B4311" t="s">
        <v>805</v>
      </c>
      <c r="C4311" t="s">
        <v>5998</v>
      </c>
      <c r="J4311" t="s">
        <v>1444</v>
      </c>
      <c r="K4311">
        <v>0</v>
      </c>
      <c r="N4311" t="b">
        <v>0</v>
      </c>
      <c r="O4311" t="b">
        <v>1</v>
      </c>
      <c r="P4311" t="b">
        <v>0</v>
      </c>
      <c r="Q4311">
        <v>9</v>
      </c>
      <c r="R4311">
        <v>9</v>
      </c>
      <c r="S4311">
        <v>1</v>
      </c>
      <c r="T4311">
        <v>2</v>
      </c>
      <c r="U4311" t="b">
        <v>1</v>
      </c>
      <c r="V4311" t="s">
        <v>1097</v>
      </c>
      <c r="W4311" t="s">
        <v>5600</v>
      </c>
      <c r="X4311" t="s">
        <v>14648</v>
      </c>
      <c r="Y4311">
        <v>24</v>
      </c>
      <c r="Z4311">
        <v>24</v>
      </c>
      <c r="AA4311">
        <v>9</v>
      </c>
      <c r="AB4311">
        <v>9</v>
      </c>
      <c r="AC4311">
        <v>44</v>
      </c>
    </row>
    <row r="4312" spans="1:29">
      <c r="A4312">
        <v>4836</v>
      </c>
      <c r="B4312" t="s">
        <v>805</v>
      </c>
      <c r="C4312" t="s">
        <v>5999</v>
      </c>
      <c r="J4312" t="s">
        <v>1444</v>
      </c>
      <c r="K4312">
        <v>0</v>
      </c>
      <c r="N4312" t="b">
        <v>0</v>
      </c>
      <c r="O4312" t="b">
        <v>1</v>
      </c>
      <c r="P4312" t="b">
        <v>0</v>
      </c>
      <c r="Q4312">
        <v>9</v>
      </c>
      <c r="R4312">
        <v>9</v>
      </c>
      <c r="S4312">
        <v>1</v>
      </c>
      <c r="T4312">
        <v>2</v>
      </c>
      <c r="U4312" t="b">
        <v>1</v>
      </c>
      <c r="V4312" t="s">
        <v>1097</v>
      </c>
      <c r="W4312" t="s">
        <v>5600</v>
      </c>
      <c r="X4312" t="s">
        <v>14535</v>
      </c>
      <c r="Y4312">
        <v>25</v>
      </c>
      <c r="Z4312">
        <v>25</v>
      </c>
      <c r="AA4312">
        <v>9</v>
      </c>
      <c r="AB4312">
        <v>9</v>
      </c>
      <c r="AC4312">
        <v>44</v>
      </c>
    </row>
    <row r="4313" spans="1:29">
      <c r="A4313">
        <v>4837</v>
      </c>
      <c r="B4313" t="s">
        <v>805</v>
      </c>
      <c r="C4313" t="s">
        <v>6000</v>
      </c>
      <c r="J4313" t="s">
        <v>1444</v>
      </c>
      <c r="K4313">
        <v>0</v>
      </c>
      <c r="N4313" t="b">
        <v>0</v>
      </c>
      <c r="O4313" t="b">
        <v>1</v>
      </c>
      <c r="P4313" t="b">
        <v>0</v>
      </c>
      <c r="Q4313">
        <v>9</v>
      </c>
      <c r="R4313">
        <v>9</v>
      </c>
      <c r="S4313">
        <v>1</v>
      </c>
      <c r="T4313">
        <v>2</v>
      </c>
      <c r="U4313" t="b">
        <v>1</v>
      </c>
      <c r="V4313" t="s">
        <v>1097</v>
      </c>
      <c r="W4313" t="s">
        <v>5600</v>
      </c>
      <c r="X4313" t="s">
        <v>14457</v>
      </c>
      <c r="Y4313">
        <v>26</v>
      </c>
      <c r="Z4313">
        <v>26</v>
      </c>
      <c r="AA4313">
        <v>9</v>
      </c>
      <c r="AB4313">
        <v>9</v>
      </c>
      <c r="AC4313">
        <v>44</v>
      </c>
    </row>
    <row r="4314" spans="1:29">
      <c r="A4314">
        <v>4838</v>
      </c>
      <c r="B4314" t="s">
        <v>805</v>
      </c>
      <c r="C4314" t="s">
        <v>6001</v>
      </c>
      <c r="J4314" t="s">
        <v>1444</v>
      </c>
      <c r="K4314">
        <v>0</v>
      </c>
      <c r="N4314" t="b">
        <v>0</v>
      </c>
      <c r="O4314" t="b">
        <v>1</v>
      </c>
      <c r="P4314" t="b">
        <v>0</v>
      </c>
      <c r="Q4314">
        <v>9</v>
      </c>
      <c r="R4314">
        <v>9</v>
      </c>
      <c r="S4314">
        <v>1</v>
      </c>
      <c r="T4314">
        <v>2</v>
      </c>
      <c r="U4314" t="b">
        <v>1</v>
      </c>
      <c r="V4314" t="s">
        <v>1097</v>
      </c>
      <c r="W4314" t="s">
        <v>5600</v>
      </c>
      <c r="X4314" t="s">
        <v>14443</v>
      </c>
      <c r="Y4314">
        <v>27</v>
      </c>
      <c r="Z4314">
        <v>27</v>
      </c>
      <c r="AA4314">
        <v>9</v>
      </c>
      <c r="AB4314">
        <v>9</v>
      </c>
      <c r="AC4314">
        <v>44</v>
      </c>
    </row>
    <row r="4315" spans="1:29">
      <c r="A4315">
        <v>4839</v>
      </c>
      <c r="B4315" t="s">
        <v>805</v>
      </c>
      <c r="C4315" t="s">
        <v>6002</v>
      </c>
      <c r="J4315" t="s">
        <v>1444</v>
      </c>
      <c r="K4315">
        <v>0</v>
      </c>
      <c r="N4315" t="b">
        <v>0</v>
      </c>
      <c r="O4315" t="b">
        <v>1</v>
      </c>
      <c r="P4315" t="b">
        <v>0</v>
      </c>
      <c r="Q4315">
        <v>9</v>
      </c>
      <c r="R4315">
        <v>9</v>
      </c>
      <c r="S4315">
        <v>1</v>
      </c>
      <c r="T4315">
        <v>2</v>
      </c>
      <c r="U4315" t="b">
        <v>1</v>
      </c>
      <c r="V4315" t="s">
        <v>1097</v>
      </c>
      <c r="W4315" t="s">
        <v>5600</v>
      </c>
      <c r="X4315" t="s">
        <v>14649</v>
      </c>
      <c r="Y4315">
        <v>28</v>
      </c>
      <c r="Z4315">
        <v>28</v>
      </c>
      <c r="AA4315">
        <v>9</v>
      </c>
      <c r="AB4315">
        <v>9</v>
      </c>
      <c r="AC4315">
        <v>44</v>
      </c>
    </row>
    <row r="4316" spans="1:29">
      <c r="A4316">
        <v>4840</v>
      </c>
      <c r="B4316" t="s">
        <v>805</v>
      </c>
      <c r="C4316" t="s">
        <v>6003</v>
      </c>
      <c r="J4316" t="s">
        <v>1444</v>
      </c>
      <c r="K4316">
        <v>0</v>
      </c>
      <c r="N4316" t="b">
        <v>0</v>
      </c>
      <c r="O4316" t="b">
        <v>1</v>
      </c>
      <c r="P4316" t="b">
        <v>0</v>
      </c>
      <c r="Q4316">
        <v>9</v>
      </c>
      <c r="R4316">
        <v>9</v>
      </c>
      <c r="S4316">
        <v>1</v>
      </c>
      <c r="T4316">
        <v>2</v>
      </c>
      <c r="U4316" t="b">
        <v>1</v>
      </c>
      <c r="V4316" t="s">
        <v>1097</v>
      </c>
      <c r="W4316" t="s">
        <v>5600</v>
      </c>
      <c r="X4316" t="s">
        <v>14650</v>
      </c>
      <c r="Y4316">
        <v>29</v>
      </c>
      <c r="Z4316">
        <v>29</v>
      </c>
      <c r="AA4316">
        <v>9</v>
      </c>
      <c r="AB4316">
        <v>9</v>
      </c>
      <c r="AC4316">
        <v>44</v>
      </c>
    </row>
    <row r="4317" spans="1:29">
      <c r="A4317">
        <v>4841</v>
      </c>
      <c r="B4317" t="s">
        <v>805</v>
      </c>
      <c r="C4317" t="s">
        <v>6004</v>
      </c>
      <c r="J4317" t="s">
        <v>1444</v>
      </c>
      <c r="K4317">
        <v>0</v>
      </c>
      <c r="N4317" t="b">
        <v>0</v>
      </c>
      <c r="O4317" t="b">
        <v>1</v>
      </c>
      <c r="P4317" t="b">
        <v>0</v>
      </c>
      <c r="Q4317">
        <v>9</v>
      </c>
      <c r="R4317">
        <v>9</v>
      </c>
      <c r="S4317">
        <v>1</v>
      </c>
      <c r="T4317">
        <v>2</v>
      </c>
      <c r="U4317" t="b">
        <v>1</v>
      </c>
      <c r="V4317" t="s">
        <v>1097</v>
      </c>
      <c r="W4317" t="s">
        <v>5600</v>
      </c>
      <c r="X4317" t="s">
        <v>14651</v>
      </c>
      <c r="Y4317">
        <v>30</v>
      </c>
      <c r="Z4317">
        <v>30</v>
      </c>
      <c r="AA4317">
        <v>9</v>
      </c>
      <c r="AB4317">
        <v>9</v>
      </c>
      <c r="AC4317">
        <v>44</v>
      </c>
    </row>
    <row r="4318" spans="1:29">
      <c r="A4318">
        <v>4842</v>
      </c>
      <c r="B4318" t="s">
        <v>805</v>
      </c>
      <c r="C4318" t="s">
        <v>6005</v>
      </c>
      <c r="J4318" t="s">
        <v>1444</v>
      </c>
      <c r="K4318">
        <v>0</v>
      </c>
      <c r="N4318" t="b">
        <v>0</v>
      </c>
      <c r="O4318" t="b">
        <v>1</v>
      </c>
      <c r="P4318" t="b">
        <v>0</v>
      </c>
      <c r="Q4318">
        <v>9</v>
      </c>
      <c r="R4318">
        <v>9</v>
      </c>
      <c r="S4318">
        <v>1</v>
      </c>
      <c r="T4318">
        <v>2</v>
      </c>
      <c r="U4318" t="b">
        <v>1</v>
      </c>
      <c r="V4318" t="s">
        <v>1097</v>
      </c>
      <c r="W4318" t="s">
        <v>5600</v>
      </c>
      <c r="X4318" t="s">
        <v>14783</v>
      </c>
      <c r="Y4318">
        <v>31</v>
      </c>
      <c r="Z4318">
        <v>31</v>
      </c>
      <c r="AA4318">
        <v>9</v>
      </c>
      <c r="AB4318">
        <v>9</v>
      </c>
      <c r="AC4318">
        <v>44</v>
      </c>
    </row>
    <row r="4319" spans="1:29">
      <c r="A4319">
        <v>4843</v>
      </c>
      <c r="B4319" t="s">
        <v>805</v>
      </c>
      <c r="C4319" t="s">
        <v>6006</v>
      </c>
      <c r="J4319" t="s">
        <v>1444</v>
      </c>
      <c r="K4319">
        <v>0</v>
      </c>
      <c r="N4319" t="b">
        <v>0</v>
      </c>
      <c r="O4319" t="b">
        <v>1</v>
      </c>
      <c r="P4319" t="b">
        <v>0</v>
      </c>
      <c r="Q4319">
        <v>9</v>
      </c>
      <c r="R4319">
        <v>9</v>
      </c>
      <c r="S4319">
        <v>1</v>
      </c>
      <c r="T4319">
        <v>2</v>
      </c>
      <c r="U4319" t="b">
        <v>1</v>
      </c>
      <c r="V4319" t="s">
        <v>1097</v>
      </c>
      <c r="W4319" t="s">
        <v>5600</v>
      </c>
      <c r="X4319" t="s">
        <v>14784</v>
      </c>
      <c r="Y4319">
        <v>32</v>
      </c>
      <c r="Z4319">
        <v>32</v>
      </c>
      <c r="AA4319">
        <v>9</v>
      </c>
      <c r="AB4319">
        <v>9</v>
      </c>
      <c r="AC4319">
        <v>44</v>
      </c>
    </row>
    <row r="4320" spans="1:29">
      <c r="A4320">
        <v>4844</v>
      </c>
      <c r="B4320" t="s">
        <v>805</v>
      </c>
      <c r="C4320" t="s">
        <v>6007</v>
      </c>
      <c r="J4320" t="s">
        <v>1444</v>
      </c>
      <c r="K4320">
        <v>0</v>
      </c>
      <c r="N4320" t="b">
        <v>0</v>
      </c>
      <c r="O4320" t="b">
        <v>1</v>
      </c>
      <c r="P4320" t="b">
        <v>0</v>
      </c>
      <c r="Q4320">
        <v>9</v>
      </c>
      <c r="R4320">
        <v>9</v>
      </c>
      <c r="S4320">
        <v>1</v>
      </c>
      <c r="T4320">
        <v>2</v>
      </c>
      <c r="U4320" t="b">
        <v>1</v>
      </c>
      <c r="V4320" t="s">
        <v>1097</v>
      </c>
      <c r="W4320" t="s">
        <v>5600</v>
      </c>
      <c r="X4320" t="s">
        <v>14774</v>
      </c>
      <c r="Y4320">
        <v>33</v>
      </c>
      <c r="Z4320">
        <v>33</v>
      </c>
      <c r="AA4320">
        <v>9</v>
      </c>
      <c r="AB4320">
        <v>9</v>
      </c>
      <c r="AC4320">
        <v>44</v>
      </c>
    </row>
    <row r="4321" spans="1:29">
      <c r="A4321">
        <v>4845</v>
      </c>
      <c r="B4321" t="s">
        <v>805</v>
      </c>
      <c r="C4321" t="s">
        <v>6008</v>
      </c>
      <c r="J4321" t="s">
        <v>1444</v>
      </c>
      <c r="K4321">
        <v>0</v>
      </c>
      <c r="N4321" t="b">
        <v>0</v>
      </c>
      <c r="O4321" t="b">
        <v>1</v>
      </c>
      <c r="P4321" t="b">
        <v>0</v>
      </c>
      <c r="Q4321">
        <v>9</v>
      </c>
      <c r="R4321">
        <v>9</v>
      </c>
      <c r="S4321">
        <v>1</v>
      </c>
      <c r="T4321">
        <v>2</v>
      </c>
      <c r="U4321" t="b">
        <v>1</v>
      </c>
      <c r="V4321" t="s">
        <v>1097</v>
      </c>
      <c r="W4321" t="s">
        <v>5600</v>
      </c>
      <c r="X4321" t="s">
        <v>14785</v>
      </c>
      <c r="Y4321">
        <v>34</v>
      </c>
      <c r="Z4321">
        <v>34</v>
      </c>
      <c r="AA4321">
        <v>9</v>
      </c>
      <c r="AB4321">
        <v>9</v>
      </c>
      <c r="AC4321">
        <v>44</v>
      </c>
    </row>
    <row r="4322" spans="1:29">
      <c r="A4322">
        <v>4846</v>
      </c>
      <c r="B4322" t="s">
        <v>805</v>
      </c>
      <c r="C4322" t="s">
        <v>6009</v>
      </c>
      <c r="J4322" t="s">
        <v>1444</v>
      </c>
      <c r="K4322">
        <v>0</v>
      </c>
      <c r="N4322" t="b">
        <v>0</v>
      </c>
      <c r="O4322" t="b">
        <v>1</v>
      </c>
      <c r="P4322" t="b">
        <v>0</v>
      </c>
      <c r="Q4322">
        <v>9</v>
      </c>
      <c r="R4322">
        <v>9</v>
      </c>
      <c r="S4322">
        <v>1</v>
      </c>
      <c r="T4322">
        <v>2</v>
      </c>
      <c r="U4322" t="b">
        <v>1</v>
      </c>
      <c r="V4322" t="s">
        <v>1097</v>
      </c>
      <c r="W4322" t="s">
        <v>5600</v>
      </c>
      <c r="X4322" t="s">
        <v>14786</v>
      </c>
      <c r="Y4322">
        <v>35</v>
      </c>
      <c r="Z4322">
        <v>35</v>
      </c>
      <c r="AA4322">
        <v>9</v>
      </c>
      <c r="AB4322">
        <v>9</v>
      </c>
      <c r="AC4322">
        <v>44</v>
      </c>
    </row>
    <row r="4323" spans="1:29">
      <c r="A4323">
        <v>4847</v>
      </c>
      <c r="B4323" t="s">
        <v>805</v>
      </c>
      <c r="C4323" t="s">
        <v>6010</v>
      </c>
      <c r="J4323" t="s">
        <v>1444</v>
      </c>
      <c r="K4323">
        <v>0</v>
      </c>
      <c r="N4323" t="b">
        <v>0</v>
      </c>
      <c r="O4323" t="b">
        <v>1</v>
      </c>
      <c r="P4323" t="b">
        <v>0</v>
      </c>
      <c r="Q4323">
        <v>9</v>
      </c>
      <c r="R4323">
        <v>9</v>
      </c>
      <c r="S4323">
        <v>1</v>
      </c>
      <c r="T4323">
        <v>2</v>
      </c>
      <c r="U4323" t="b">
        <v>1</v>
      </c>
      <c r="V4323" t="s">
        <v>1097</v>
      </c>
      <c r="W4323" t="s">
        <v>5600</v>
      </c>
      <c r="X4323" t="s">
        <v>14787</v>
      </c>
      <c r="Y4323">
        <v>36</v>
      </c>
      <c r="Z4323">
        <v>36</v>
      </c>
      <c r="AA4323">
        <v>9</v>
      </c>
      <c r="AB4323">
        <v>9</v>
      </c>
      <c r="AC4323">
        <v>44</v>
      </c>
    </row>
    <row r="4324" spans="1:29">
      <c r="A4324">
        <v>4848</v>
      </c>
      <c r="B4324" t="s">
        <v>805</v>
      </c>
      <c r="C4324" t="s">
        <v>6011</v>
      </c>
      <c r="J4324" t="s">
        <v>1444</v>
      </c>
      <c r="K4324">
        <v>0</v>
      </c>
      <c r="N4324" t="b">
        <v>0</v>
      </c>
      <c r="O4324" t="b">
        <v>1</v>
      </c>
      <c r="P4324" t="b">
        <v>0</v>
      </c>
      <c r="Q4324">
        <v>9</v>
      </c>
      <c r="R4324">
        <v>9</v>
      </c>
      <c r="S4324">
        <v>1</v>
      </c>
      <c r="T4324">
        <v>2</v>
      </c>
      <c r="U4324" t="b">
        <v>1</v>
      </c>
      <c r="V4324" t="s">
        <v>1097</v>
      </c>
      <c r="W4324" t="s">
        <v>5600</v>
      </c>
      <c r="X4324" t="s">
        <v>14451</v>
      </c>
      <c r="Y4324">
        <v>37</v>
      </c>
      <c r="Z4324">
        <v>37</v>
      </c>
      <c r="AA4324">
        <v>9</v>
      </c>
      <c r="AB4324">
        <v>9</v>
      </c>
      <c r="AC4324">
        <v>44</v>
      </c>
    </row>
    <row r="4325" spans="1:29">
      <c r="A4325">
        <v>4849</v>
      </c>
      <c r="B4325" t="s">
        <v>805</v>
      </c>
      <c r="C4325" t="s">
        <v>6012</v>
      </c>
      <c r="J4325" t="s">
        <v>1444</v>
      </c>
      <c r="K4325">
        <v>0</v>
      </c>
      <c r="N4325" t="b">
        <v>0</v>
      </c>
      <c r="O4325" t="b">
        <v>1</v>
      </c>
      <c r="P4325" t="b">
        <v>0</v>
      </c>
      <c r="Q4325">
        <v>9</v>
      </c>
      <c r="R4325">
        <v>9</v>
      </c>
      <c r="S4325">
        <v>1</v>
      </c>
      <c r="T4325">
        <v>2</v>
      </c>
      <c r="U4325" t="b">
        <v>1</v>
      </c>
      <c r="V4325" t="s">
        <v>1097</v>
      </c>
      <c r="W4325" t="s">
        <v>5600</v>
      </c>
      <c r="X4325" t="s">
        <v>14788</v>
      </c>
      <c r="Y4325">
        <v>38</v>
      </c>
      <c r="Z4325">
        <v>38</v>
      </c>
      <c r="AA4325">
        <v>9</v>
      </c>
      <c r="AB4325">
        <v>9</v>
      </c>
      <c r="AC4325">
        <v>44</v>
      </c>
    </row>
    <row r="4326" spans="1:29">
      <c r="A4326">
        <v>4850</v>
      </c>
      <c r="B4326" t="s">
        <v>805</v>
      </c>
      <c r="C4326" t="s">
        <v>6013</v>
      </c>
      <c r="J4326" t="s">
        <v>1444</v>
      </c>
      <c r="K4326">
        <v>0</v>
      </c>
      <c r="N4326" t="b">
        <v>0</v>
      </c>
      <c r="O4326" t="b">
        <v>1</v>
      </c>
      <c r="P4326" t="b">
        <v>0</v>
      </c>
      <c r="Q4326">
        <v>9</v>
      </c>
      <c r="R4326">
        <v>9</v>
      </c>
      <c r="S4326">
        <v>1</v>
      </c>
      <c r="T4326">
        <v>2</v>
      </c>
      <c r="U4326" t="b">
        <v>1</v>
      </c>
      <c r="V4326" t="s">
        <v>1097</v>
      </c>
      <c r="W4326" t="s">
        <v>5600</v>
      </c>
      <c r="X4326" t="s">
        <v>14668</v>
      </c>
      <c r="Y4326">
        <v>39</v>
      </c>
      <c r="Z4326">
        <v>39</v>
      </c>
      <c r="AA4326">
        <v>9</v>
      </c>
      <c r="AB4326">
        <v>9</v>
      </c>
      <c r="AC4326">
        <v>44</v>
      </c>
    </row>
    <row r="4327" spans="1:29">
      <c r="A4327">
        <v>4851</v>
      </c>
      <c r="B4327" t="s">
        <v>805</v>
      </c>
      <c r="C4327" t="s">
        <v>6014</v>
      </c>
      <c r="J4327" t="s">
        <v>1444</v>
      </c>
      <c r="K4327">
        <v>0</v>
      </c>
      <c r="N4327" t="b">
        <v>0</v>
      </c>
      <c r="O4327" t="b">
        <v>1</v>
      </c>
      <c r="P4327" t="b">
        <v>0</v>
      </c>
      <c r="Q4327">
        <v>9</v>
      </c>
      <c r="R4327">
        <v>9</v>
      </c>
      <c r="S4327">
        <v>1</v>
      </c>
      <c r="T4327">
        <v>2</v>
      </c>
      <c r="U4327" t="b">
        <v>1</v>
      </c>
      <c r="V4327" t="s">
        <v>1097</v>
      </c>
      <c r="W4327" t="s">
        <v>5600</v>
      </c>
      <c r="X4327" t="s">
        <v>14789</v>
      </c>
      <c r="Y4327">
        <v>40</v>
      </c>
      <c r="Z4327">
        <v>40</v>
      </c>
      <c r="AA4327">
        <v>9</v>
      </c>
      <c r="AB4327">
        <v>9</v>
      </c>
      <c r="AC4327">
        <v>44</v>
      </c>
    </row>
    <row r="4328" spans="1:29">
      <c r="A4328">
        <v>4852</v>
      </c>
      <c r="B4328" t="s">
        <v>805</v>
      </c>
      <c r="C4328" t="s">
        <v>6015</v>
      </c>
      <c r="J4328" t="s">
        <v>1444</v>
      </c>
      <c r="K4328">
        <v>0</v>
      </c>
      <c r="N4328" t="b">
        <v>0</v>
      </c>
      <c r="O4328" t="b">
        <v>1</v>
      </c>
      <c r="P4328" t="b">
        <v>0</v>
      </c>
      <c r="Q4328">
        <v>9</v>
      </c>
      <c r="R4328">
        <v>9</v>
      </c>
      <c r="S4328">
        <v>1</v>
      </c>
      <c r="T4328">
        <v>2</v>
      </c>
      <c r="U4328" t="b">
        <v>1</v>
      </c>
      <c r="V4328" t="s">
        <v>1097</v>
      </c>
      <c r="W4328" t="s">
        <v>5600</v>
      </c>
      <c r="X4328" t="s">
        <v>14790</v>
      </c>
      <c r="Y4328">
        <v>41</v>
      </c>
      <c r="Z4328">
        <v>41</v>
      </c>
      <c r="AA4328">
        <v>9</v>
      </c>
      <c r="AB4328">
        <v>9</v>
      </c>
      <c r="AC4328">
        <v>44</v>
      </c>
    </row>
    <row r="4329" spans="1:29">
      <c r="A4329">
        <v>4853</v>
      </c>
      <c r="B4329" t="s">
        <v>805</v>
      </c>
      <c r="C4329" t="s">
        <v>6016</v>
      </c>
      <c r="J4329" t="s">
        <v>1444</v>
      </c>
      <c r="K4329">
        <v>0</v>
      </c>
      <c r="N4329" t="b">
        <v>0</v>
      </c>
      <c r="O4329" t="b">
        <v>1</v>
      </c>
      <c r="P4329" t="b">
        <v>0</v>
      </c>
      <c r="Q4329">
        <v>9</v>
      </c>
      <c r="R4329">
        <v>9</v>
      </c>
      <c r="S4329">
        <v>1</v>
      </c>
      <c r="T4329">
        <v>2</v>
      </c>
      <c r="U4329" t="b">
        <v>1</v>
      </c>
      <c r="V4329" t="s">
        <v>1097</v>
      </c>
      <c r="W4329" t="s">
        <v>5600</v>
      </c>
      <c r="X4329" t="s">
        <v>14672</v>
      </c>
      <c r="Y4329">
        <v>42</v>
      </c>
      <c r="Z4329">
        <v>42</v>
      </c>
      <c r="AA4329">
        <v>9</v>
      </c>
      <c r="AB4329">
        <v>9</v>
      </c>
      <c r="AC4329">
        <v>44</v>
      </c>
    </row>
    <row r="4330" spans="1:29">
      <c r="A4330">
        <v>4854</v>
      </c>
      <c r="B4330" t="s">
        <v>805</v>
      </c>
      <c r="C4330" t="s">
        <v>6017</v>
      </c>
      <c r="J4330" t="s">
        <v>1444</v>
      </c>
      <c r="K4330">
        <v>0</v>
      </c>
      <c r="N4330" t="b">
        <v>0</v>
      </c>
      <c r="O4330" t="b">
        <v>1</v>
      </c>
      <c r="P4330" t="b">
        <v>0</v>
      </c>
      <c r="Q4330">
        <v>9</v>
      </c>
      <c r="R4330">
        <v>9</v>
      </c>
      <c r="S4330">
        <v>1</v>
      </c>
      <c r="T4330">
        <v>2</v>
      </c>
      <c r="U4330" t="b">
        <v>1</v>
      </c>
      <c r="V4330" t="s">
        <v>1097</v>
      </c>
      <c r="W4330" t="s">
        <v>5600</v>
      </c>
      <c r="X4330" t="s">
        <v>14676</v>
      </c>
      <c r="Y4330">
        <v>43</v>
      </c>
      <c r="Z4330">
        <v>43</v>
      </c>
      <c r="AA4330">
        <v>9</v>
      </c>
      <c r="AB4330">
        <v>9</v>
      </c>
      <c r="AC4330">
        <v>44</v>
      </c>
    </row>
    <row r="4331" spans="1:29">
      <c r="A4331">
        <v>4855</v>
      </c>
      <c r="B4331" t="s">
        <v>805</v>
      </c>
      <c r="C4331" t="s">
        <v>6018</v>
      </c>
      <c r="J4331" t="s">
        <v>1444</v>
      </c>
      <c r="K4331">
        <v>0</v>
      </c>
      <c r="N4331" t="b">
        <v>0</v>
      </c>
      <c r="O4331" t="b">
        <v>1</v>
      </c>
      <c r="P4331" t="b">
        <v>0</v>
      </c>
      <c r="Q4331">
        <v>9</v>
      </c>
      <c r="R4331">
        <v>9</v>
      </c>
      <c r="S4331">
        <v>1</v>
      </c>
      <c r="T4331">
        <v>2</v>
      </c>
      <c r="U4331" t="b">
        <v>1</v>
      </c>
      <c r="V4331" t="s">
        <v>1097</v>
      </c>
      <c r="W4331" t="s">
        <v>5600</v>
      </c>
      <c r="X4331" t="s">
        <v>14559</v>
      </c>
      <c r="Y4331">
        <v>44</v>
      </c>
      <c r="Z4331">
        <v>44</v>
      </c>
      <c r="AA4331">
        <v>9</v>
      </c>
      <c r="AB4331">
        <v>9</v>
      </c>
      <c r="AC4331">
        <v>44</v>
      </c>
    </row>
    <row r="4332" spans="1:29">
      <c r="A4332">
        <v>4856</v>
      </c>
      <c r="B4332" t="s">
        <v>805</v>
      </c>
      <c r="C4332" t="s">
        <v>6019</v>
      </c>
      <c r="J4332" t="s">
        <v>1444</v>
      </c>
      <c r="K4332">
        <v>0</v>
      </c>
      <c r="N4332" t="b">
        <v>0</v>
      </c>
      <c r="O4332" t="b">
        <v>1</v>
      </c>
      <c r="P4332" t="b">
        <v>0</v>
      </c>
      <c r="Q4332">
        <v>9</v>
      </c>
      <c r="R4332">
        <v>9</v>
      </c>
      <c r="S4332">
        <v>1</v>
      </c>
      <c r="T4332">
        <v>2</v>
      </c>
      <c r="U4332" t="b">
        <v>1</v>
      </c>
      <c r="V4332" t="s">
        <v>1097</v>
      </c>
      <c r="W4332" t="s">
        <v>5600</v>
      </c>
      <c r="X4332" t="s">
        <v>15381</v>
      </c>
      <c r="Y4332">
        <v>45</v>
      </c>
      <c r="Z4332">
        <v>45</v>
      </c>
      <c r="AA4332">
        <v>9</v>
      </c>
      <c r="AB4332">
        <v>9</v>
      </c>
      <c r="AC4332">
        <v>44</v>
      </c>
    </row>
    <row r="4333" spans="1:29">
      <c r="A4333">
        <v>4857</v>
      </c>
      <c r="B4333" t="s">
        <v>805</v>
      </c>
      <c r="C4333" t="s">
        <v>6020</v>
      </c>
      <c r="J4333" t="s">
        <v>1444</v>
      </c>
      <c r="K4333">
        <v>0</v>
      </c>
      <c r="N4333" t="b">
        <v>0</v>
      </c>
      <c r="O4333" t="b">
        <v>1</v>
      </c>
      <c r="P4333" t="b">
        <v>0</v>
      </c>
      <c r="Q4333">
        <v>9</v>
      </c>
      <c r="R4333">
        <v>9</v>
      </c>
      <c r="S4333">
        <v>1</v>
      </c>
      <c r="T4333">
        <v>2</v>
      </c>
      <c r="U4333" t="b">
        <v>1</v>
      </c>
      <c r="V4333" t="s">
        <v>1097</v>
      </c>
      <c r="W4333" t="s">
        <v>5600</v>
      </c>
      <c r="X4333" t="s">
        <v>15464</v>
      </c>
      <c r="Y4333">
        <v>46</v>
      </c>
      <c r="Z4333">
        <v>46</v>
      </c>
      <c r="AA4333">
        <v>9</v>
      </c>
      <c r="AB4333">
        <v>9</v>
      </c>
      <c r="AC4333">
        <v>44</v>
      </c>
    </row>
    <row r="4334" spans="1:29">
      <c r="A4334">
        <v>4858</v>
      </c>
      <c r="B4334" t="s">
        <v>805</v>
      </c>
      <c r="C4334" t="s">
        <v>6021</v>
      </c>
      <c r="J4334" t="s">
        <v>1444</v>
      </c>
      <c r="K4334">
        <v>0</v>
      </c>
      <c r="N4334" t="b">
        <v>0</v>
      </c>
      <c r="O4334" t="b">
        <v>1</v>
      </c>
      <c r="P4334" t="b">
        <v>0</v>
      </c>
      <c r="Q4334">
        <v>9</v>
      </c>
      <c r="R4334">
        <v>9</v>
      </c>
      <c r="S4334">
        <v>1</v>
      </c>
      <c r="T4334">
        <v>2</v>
      </c>
      <c r="U4334" t="b">
        <v>1</v>
      </c>
      <c r="V4334" t="s">
        <v>1097</v>
      </c>
      <c r="W4334" t="s">
        <v>5600</v>
      </c>
      <c r="X4334" t="s">
        <v>14563</v>
      </c>
      <c r="Y4334">
        <v>47</v>
      </c>
      <c r="Z4334">
        <v>47</v>
      </c>
      <c r="AA4334">
        <v>9</v>
      </c>
      <c r="AB4334">
        <v>9</v>
      </c>
      <c r="AC4334">
        <v>44</v>
      </c>
    </row>
    <row r="4335" spans="1:29">
      <c r="A4335">
        <v>4859</v>
      </c>
      <c r="B4335" t="s">
        <v>805</v>
      </c>
      <c r="C4335" t="s">
        <v>6022</v>
      </c>
      <c r="J4335" t="s">
        <v>1444</v>
      </c>
      <c r="K4335">
        <v>0</v>
      </c>
      <c r="N4335" t="b">
        <v>0</v>
      </c>
      <c r="O4335" t="b">
        <v>1</v>
      </c>
      <c r="P4335" t="b">
        <v>0</v>
      </c>
      <c r="Q4335">
        <v>9</v>
      </c>
      <c r="R4335">
        <v>9</v>
      </c>
      <c r="S4335">
        <v>1</v>
      </c>
      <c r="T4335">
        <v>2</v>
      </c>
      <c r="U4335" t="b">
        <v>1</v>
      </c>
      <c r="V4335" t="s">
        <v>1097</v>
      </c>
      <c r="W4335" t="s">
        <v>5600</v>
      </c>
      <c r="X4335" t="s">
        <v>14476</v>
      </c>
      <c r="Y4335">
        <v>48</v>
      </c>
      <c r="Z4335">
        <v>48</v>
      </c>
      <c r="AA4335">
        <v>9</v>
      </c>
      <c r="AB4335">
        <v>9</v>
      </c>
      <c r="AC4335">
        <v>44</v>
      </c>
    </row>
    <row r="4336" spans="1:29">
      <c r="A4336">
        <v>4860</v>
      </c>
      <c r="B4336" t="s">
        <v>805</v>
      </c>
      <c r="C4336" t="s">
        <v>6023</v>
      </c>
      <c r="J4336" t="s">
        <v>1444</v>
      </c>
      <c r="K4336">
        <v>0</v>
      </c>
      <c r="N4336" t="b">
        <v>0</v>
      </c>
      <c r="O4336" t="b">
        <v>1</v>
      </c>
      <c r="P4336" t="b">
        <v>0</v>
      </c>
      <c r="Q4336">
        <v>9</v>
      </c>
      <c r="R4336">
        <v>9</v>
      </c>
      <c r="S4336">
        <v>1</v>
      </c>
      <c r="T4336">
        <v>2</v>
      </c>
      <c r="U4336" t="b">
        <v>1</v>
      </c>
      <c r="V4336" t="s">
        <v>1097</v>
      </c>
      <c r="W4336" t="s">
        <v>5600</v>
      </c>
      <c r="X4336" t="s">
        <v>14479</v>
      </c>
      <c r="Y4336">
        <v>49</v>
      </c>
      <c r="Z4336">
        <v>49</v>
      </c>
      <c r="AA4336">
        <v>9</v>
      </c>
      <c r="AB4336">
        <v>9</v>
      </c>
      <c r="AC4336">
        <v>44</v>
      </c>
    </row>
    <row r="4337" spans="1:29">
      <c r="A4337">
        <v>4861</v>
      </c>
      <c r="B4337" t="s">
        <v>805</v>
      </c>
      <c r="C4337" t="s">
        <v>6024</v>
      </c>
      <c r="J4337" t="s">
        <v>1444</v>
      </c>
      <c r="K4337">
        <v>0</v>
      </c>
      <c r="N4337" t="b">
        <v>0</v>
      </c>
      <c r="O4337" t="b">
        <v>1</v>
      </c>
      <c r="P4337" t="b">
        <v>0</v>
      </c>
      <c r="Q4337">
        <v>9</v>
      </c>
      <c r="R4337">
        <v>9</v>
      </c>
      <c r="S4337">
        <v>1</v>
      </c>
      <c r="T4337">
        <v>2</v>
      </c>
      <c r="U4337" t="b">
        <v>1</v>
      </c>
      <c r="V4337" t="s">
        <v>1097</v>
      </c>
      <c r="W4337" t="s">
        <v>5600</v>
      </c>
      <c r="X4337" t="s">
        <v>14482</v>
      </c>
      <c r="Y4337">
        <v>50</v>
      </c>
      <c r="Z4337">
        <v>50</v>
      </c>
      <c r="AA4337">
        <v>9</v>
      </c>
      <c r="AB4337">
        <v>9</v>
      </c>
      <c r="AC4337">
        <v>44</v>
      </c>
    </row>
    <row r="4338" spans="1:29">
      <c r="A4338">
        <v>4862</v>
      </c>
      <c r="B4338" t="s">
        <v>805</v>
      </c>
      <c r="C4338" t="s">
        <v>6025</v>
      </c>
      <c r="J4338" t="s">
        <v>1444</v>
      </c>
      <c r="K4338">
        <v>0</v>
      </c>
      <c r="N4338" t="b">
        <v>0</v>
      </c>
      <c r="O4338" t="b">
        <v>1</v>
      </c>
      <c r="P4338" t="b">
        <v>0</v>
      </c>
      <c r="Q4338">
        <v>9</v>
      </c>
      <c r="R4338">
        <v>9</v>
      </c>
      <c r="S4338">
        <v>1</v>
      </c>
      <c r="T4338">
        <v>2</v>
      </c>
      <c r="U4338" t="b">
        <v>1</v>
      </c>
      <c r="V4338" t="s">
        <v>1097</v>
      </c>
      <c r="W4338" t="s">
        <v>5600</v>
      </c>
      <c r="X4338" t="s">
        <v>14485</v>
      </c>
      <c r="Y4338">
        <v>51</v>
      </c>
      <c r="Z4338">
        <v>51</v>
      </c>
      <c r="AA4338">
        <v>9</v>
      </c>
      <c r="AB4338">
        <v>9</v>
      </c>
      <c r="AC4338">
        <v>44</v>
      </c>
    </row>
    <row r="4339" spans="1:29">
      <c r="A4339">
        <v>4863</v>
      </c>
      <c r="B4339" t="s">
        <v>805</v>
      </c>
      <c r="C4339" t="s">
        <v>6026</v>
      </c>
      <c r="J4339" t="s">
        <v>1444</v>
      </c>
      <c r="K4339">
        <v>0</v>
      </c>
      <c r="N4339" t="b">
        <v>0</v>
      </c>
      <c r="O4339" t="b">
        <v>1</v>
      </c>
      <c r="P4339" t="b">
        <v>0</v>
      </c>
      <c r="Q4339">
        <v>9</v>
      </c>
      <c r="R4339">
        <v>9</v>
      </c>
      <c r="S4339">
        <v>1</v>
      </c>
      <c r="T4339">
        <v>2</v>
      </c>
      <c r="U4339" t="b">
        <v>1</v>
      </c>
      <c r="V4339" t="s">
        <v>1097</v>
      </c>
      <c r="W4339" t="s">
        <v>5600</v>
      </c>
      <c r="X4339" t="s">
        <v>14566</v>
      </c>
      <c r="Y4339">
        <v>52</v>
      </c>
      <c r="Z4339">
        <v>52</v>
      </c>
      <c r="AA4339">
        <v>9</v>
      </c>
      <c r="AB4339">
        <v>9</v>
      </c>
      <c r="AC4339">
        <v>44</v>
      </c>
    </row>
    <row r="4340" spans="1:29">
      <c r="A4340">
        <v>4864</v>
      </c>
      <c r="B4340" t="s">
        <v>805</v>
      </c>
      <c r="C4340" t="s">
        <v>6027</v>
      </c>
      <c r="J4340" t="s">
        <v>1444</v>
      </c>
      <c r="K4340">
        <v>0</v>
      </c>
      <c r="N4340" t="b">
        <v>0</v>
      </c>
      <c r="O4340" t="b">
        <v>1</v>
      </c>
      <c r="P4340" t="b">
        <v>0</v>
      </c>
      <c r="Q4340">
        <v>9</v>
      </c>
      <c r="R4340">
        <v>9</v>
      </c>
      <c r="S4340">
        <v>1</v>
      </c>
      <c r="T4340">
        <v>2</v>
      </c>
      <c r="U4340" t="b">
        <v>1</v>
      </c>
      <c r="V4340" t="s">
        <v>1097</v>
      </c>
      <c r="W4340" t="s">
        <v>5600</v>
      </c>
      <c r="X4340" t="s">
        <v>14569</v>
      </c>
      <c r="Y4340">
        <v>53</v>
      </c>
      <c r="Z4340">
        <v>53</v>
      </c>
      <c r="AA4340">
        <v>9</v>
      </c>
      <c r="AB4340">
        <v>9</v>
      </c>
      <c r="AC4340">
        <v>44</v>
      </c>
    </row>
    <row r="4341" spans="1:29">
      <c r="A4341">
        <v>4865</v>
      </c>
      <c r="B4341" t="s">
        <v>805</v>
      </c>
      <c r="C4341" t="s">
        <v>6028</v>
      </c>
      <c r="J4341" t="s">
        <v>1444</v>
      </c>
      <c r="K4341">
        <v>0</v>
      </c>
      <c r="N4341" t="b">
        <v>0</v>
      </c>
      <c r="O4341" t="b">
        <v>1</v>
      </c>
      <c r="P4341" t="b">
        <v>0</v>
      </c>
      <c r="Q4341">
        <v>9</v>
      </c>
      <c r="R4341">
        <v>9</v>
      </c>
      <c r="S4341">
        <v>1</v>
      </c>
      <c r="T4341">
        <v>2</v>
      </c>
      <c r="U4341" t="b">
        <v>1</v>
      </c>
      <c r="V4341" t="s">
        <v>1097</v>
      </c>
      <c r="W4341" t="s">
        <v>5600</v>
      </c>
      <c r="X4341" t="s">
        <v>14572</v>
      </c>
      <c r="Y4341">
        <v>54</v>
      </c>
      <c r="Z4341">
        <v>54</v>
      </c>
      <c r="AA4341">
        <v>9</v>
      </c>
      <c r="AB4341">
        <v>9</v>
      </c>
      <c r="AC4341">
        <v>44</v>
      </c>
    </row>
    <row r="4342" spans="1:29">
      <c r="A4342">
        <v>4866</v>
      </c>
      <c r="B4342" t="s">
        <v>805</v>
      </c>
      <c r="C4342" t="s">
        <v>6029</v>
      </c>
      <c r="J4342" t="s">
        <v>1444</v>
      </c>
      <c r="K4342">
        <v>0</v>
      </c>
      <c r="N4342" t="b">
        <v>0</v>
      </c>
      <c r="O4342" t="b">
        <v>1</v>
      </c>
      <c r="P4342" t="b">
        <v>0</v>
      </c>
      <c r="Q4342">
        <v>9</v>
      </c>
      <c r="R4342">
        <v>9</v>
      </c>
      <c r="S4342">
        <v>1</v>
      </c>
      <c r="T4342">
        <v>2</v>
      </c>
      <c r="U4342" t="b">
        <v>1</v>
      </c>
      <c r="V4342" t="s">
        <v>1097</v>
      </c>
      <c r="W4342" t="s">
        <v>5600</v>
      </c>
      <c r="X4342" t="s">
        <v>14447</v>
      </c>
      <c r="Y4342">
        <v>55</v>
      </c>
      <c r="Z4342">
        <v>55</v>
      </c>
      <c r="AA4342">
        <v>9</v>
      </c>
      <c r="AB4342">
        <v>9</v>
      </c>
      <c r="AC4342">
        <v>44</v>
      </c>
    </row>
    <row r="4343" spans="1:29">
      <c r="A4343">
        <v>4867</v>
      </c>
      <c r="B4343" t="s">
        <v>805</v>
      </c>
      <c r="C4343" t="s">
        <v>6030</v>
      </c>
      <c r="J4343" t="s">
        <v>1444</v>
      </c>
      <c r="K4343">
        <v>0</v>
      </c>
      <c r="N4343" t="b">
        <v>0</v>
      </c>
      <c r="O4343" t="b">
        <v>1</v>
      </c>
      <c r="P4343" t="b">
        <v>0</v>
      </c>
      <c r="Q4343">
        <v>9</v>
      </c>
      <c r="R4343">
        <v>9</v>
      </c>
      <c r="S4343">
        <v>1</v>
      </c>
      <c r="T4343">
        <v>2</v>
      </c>
      <c r="U4343" t="b">
        <v>1</v>
      </c>
      <c r="V4343" t="s">
        <v>1097</v>
      </c>
      <c r="W4343" t="s">
        <v>5600</v>
      </c>
      <c r="X4343" t="s">
        <v>14577</v>
      </c>
      <c r="Y4343">
        <v>56</v>
      </c>
      <c r="Z4343">
        <v>56</v>
      </c>
      <c r="AA4343">
        <v>9</v>
      </c>
      <c r="AB4343">
        <v>9</v>
      </c>
      <c r="AC4343">
        <v>44</v>
      </c>
    </row>
    <row r="4344" spans="1:29">
      <c r="A4344">
        <v>4868</v>
      </c>
      <c r="B4344" t="s">
        <v>805</v>
      </c>
      <c r="C4344" t="s">
        <v>6031</v>
      </c>
      <c r="J4344" t="s">
        <v>1444</v>
      </c>
      <c r="K4344">
        <v>0</v>
      </c>
      <c r="N4344" t="b">
        <v>0</v>
      </c>
      <c r="O4344" t="b">
        <v>1</v>
      </c>
      <c r="P4344" t="b">
        <v>0</v>
      </c>
      <c r="Q4344">
        <v>9</v>
      </c>
      <c r="R4344">
        <v>9</v>
      </c>
      <c r="S4344">
        <v>1</v>
      </c>
      <c r="T4344">
        <v>2</v>
      </c>
      <c r="U4344" t="b">
        <v>1</v>
      </c>
      <c r="V4344" t="s">
        <v>1097</v>
      </c>
      <c r="W4344" t="s">
        <v>5600</v>
      </c>
      <c r="X4344" t="s">
        <v>14580</v>
      </c>
      <c r="Y4344">
        <v>57</v>
      </c>
      <c r="Z4344">
        <v>57</v>
      </c>
      <c r="AA4344">
        <v>9</v>
      </c>
      <c r="AB4344">
        <v>9</v>
      </c>
      <c r="AC4344">
        <v>44</v>
      </c>
    </row>
    <row r="4345" spans="1:29">
      <c r="A4345">
        <v>4869</v>
      </c>
      <c r="B4345" t="s">
        <v>805</v>
      </c>
      <c r="C4345" t="s">
        <v>6032</v>
      </c>
      <c r="J4345" t="s">
        <v>1444</v>
      </c>
      <c r="K4345">
        <v>0</v>
      </c>
      <c r="N4345" t="b">
        <v>0</v>
      </c>
      <c r="O4345" t="b">
        <v>1</v>
      </c>
      <c r="P4345" t="b">
        <v>0</v>
      </c>
      <c r="Q4345">
        <v>9</v>
      </c>
      <c r="R4345">
        <v>9</v>
      </c>
      <c r="S4345">
        <v>1</v>
      </c>
      <c r="T4345">
        <v>2</v>
      </c>
      <c r="U4345" t="b">
        <v>1</v>
      </c>
      <c r="V4345" t="s">
        <v>1097</v>
      </c>
      <c r="W4345" t="s">
        <v>5600</v>
      </c>
      <c r="X4345" t="s">
        <v>14583</v>
      </c>
      <c r="Y4345">
        <v>58</v>
      </c>
      <c r="Z4345">
        <v>58</v>
      </c>
      <c r="AA4345">
        <v>9</v>
      </c>
      <c r="AB4345">
        <v>9</v>
      </c>
      <c r="AC4345">
        <v>44</v>
      </c>
    </row>
    <row r="4346" spans="1:29">
      <c r="A4346">
        <v>4870</v>
      </c>
      <c r="B4346" t="s">
        <v>805</v>
      </c>
      <c r="C4346" t="s">
        <v>6033</v>
      </c>
      <c r="J4346" t="s">
        <v>1444</v>
      </c>
      <c r="K4346">
        <v>0</v>
      </c>
      <c r="N4346" t="b">
        <v>0</v>
      </c>
      <c r="O4346" t="b">
        <v>1</v>
      </c>
      <c r="P4346" t="b">
        <v>0</v>
      </c>
      <c r="Q4346">
        <v>9</v>
      </c>
      <c r="R4346">
        <v>9</v>
      </c>
      <c r="S4346">
        <v>1</v>
      </c>
      <c r="T4346">
        <v>2</v>
      </c>
      <c r="U4346" t="b">
        <v>1</v>
      </c>
      <c r="V4346" t="s">
        <v>1097</v>
      </c>
      <c r="W4346" t="s">
        <v>5600</v>
      </c>
      <c r="X4346" t="s">
        <v>14586</v>
      </c>
      <c r="Y4346">
        <v>59</v>
      </c>
      <c r="Z4346">
        <v>59</v>
      </c>
      <c r="AA4346">
        <v>9</v>
      </c>
      <c r="AB4346">
        <v>9</v>
      </c>
      <c r="AC4346">
        <v>44</v>
      </c>
    </row>
    <row r="4347" spans="1:29">
      <c r="A4347">
        <v>4871</v>
      </c>
      <c r="B4347" t="s">
        <v>805</v>
      </c>
      <c r="C4347" t="s">
        <v>6034</v>
      </c>
      <c r="J4347" t="s">
        <v>1444</v>
      </c>
      <c r="K4347">
        <v>0</v>
      </c>
      <c r="N4347" t="b">
        <v>0</v>
      </c>
      <c r="O4347" t="b">
        <v>1</v>
      </c>
      <c r="P4347" t="b">
        <v>0</v>
      </c>
      <c r="Q4347">
        <v>9</v>
      </c>
      <c r="R4347">
        <v>9</v>
      </c>
      <c r="S4347">
        <v>1</v>
      </c>
      <c r="T4347">
        <v>2</v>
      </c>
      <c r="U4347" t="b">
        <v>1</v>
      </c>
      <c r="V4347" t="s">
        <v>1097</v>
      </c>
      <c r="W4347" t="s">
        <v>5600</v>
      </c>
      <c r="X4347" t="s">
        <v>14589</v>
      </c>
      <c r="Y4347">
        <v>60</v>
      </c>
      <c r="Z4347">
        <v>60</v>
      </c>
      <c r="AA4347">
        <v>9</v>
      </c>
      <c r="AB4347">
        <v>9</v>
      </c>
      <c r="AC4347">
        <v>44</v>
      </c>
    </row>
    <row r="4348" spans="1:29">
      <c r="A4348">
        <v>4872</v>
      </c>
      <c r="B4348" t="s">
        <v>805</v>
      </c>
      <c r="C4348" t="s">
        <v>6035</v>
      </c>
      <c r="J4348" t="s">
        <v>1444</v>
      </c>
      <c r="K4348">
        <v>0</v>
      </c>
      <c r="N4348" t="b">
        <v>0</v>
      </c>
      <c r="O4348" t="b">
        <v>1</v>
      </c>
      <c r="P4348" t="b">
        <v>0</v>
      </c>
      <c r="Q4348">
        <v>9</v>
      </c>
      <c r="R4348">
        <v>9</v>
      </c>
      <c r="S4348">
        <v>1</v>
      </c>
      <c r="T4348">
        <v>2</v>
      </c>
      <c r="U4348" t="b">
        <v>1</v>
      </c>
      <c r="V4348" t="s">
        <v>1097</v>
      </c>
      <c r="W4348" t="s">
        <v>5600</v>
      </c>
      <c r="X4348" t="s">
        <v>14592</v>
      </c>
      <c r="Y4348">
        <v>61</v>
      </c>
      <c r="Z4348">
        <v>61</v>
      </c>
      <c r="AA4348">
        <v>9</v>
      </c>
      <c r="AB4348">
        <v>9</v>
      </c>
      <c r="AC4348">
        <v>44</v>
      </c>
    </row>
    <row r="4349" spans="1:29">
      <c r="A4349">
        <v>4873</v>
      </c>
      <c r="B4349" t="s">
        <v>805</v>
      </c>
      <c r="C4349" t="s">
        <v>6036</v>
      </c>
      <c r="J4349" t="s">
        <v>1444</v>
      </c>
      <c r="K4349">
        <v>0</v>
      </c>
      <c r="N4349" t="b">
        <v>0</v>
      </c>
      <c r="O4349" t="b">
        <v>1</v>
      </c>
      <c r="P4349" t="b">
        <v>0</v>
      </c>
      <c r="Q4349">
        <v>9</v>
      </c>
      <c r="R4349">
        <v>9</v>
      </c>
      <c r="S4349">
        <v>1</v>
      </c>
      <c r="T4349">
        <v>2</v>
      </c>
      <c r="U4349" t="b">
        <v>1</v>
      </c>
      <c r="V4349" t="s">
        <v>1097</v>
      </c>
      <c r="W4349" t="s">
        <v>5600</v>
      </c>
      <c r="X4349" t="s">
        <v>15465</v>
      </c>
      <c r="Y4349">
        <v>62</v>
      </c>
      <c r="Z4349">
        <v>62</v>
      </c>
      <c r="AA4349">
        <v>9</v>
      </c>
      <c r="AB4349">
        <v>9</v>
      </c>
      <c r="AC4349">
        <v>44</v>
      </c>
    </row>
    <row r="4350" spans="1:29">
      <c r="A4350">
        <v>4874</v>
      </c>
      <c r="B4350" t="s">
        <v>805</v>
      </c>
      <c r="C4350" t="s">
        <v>6037</v>
      </c>
      <c r="J4350" t="s">
        <v>1444</v>
      </c>
      <c r="K4350">
        <v>0</v>
      </c>
      <c r="N4350" t="b">
        <v>0</v>
      </c>
      <c r="O4350" t="b">
        <v>1</v>
      </c>
      <c r="P4350" t="b">
        <v>0</v>
      </c>
      <c r="Q4350">
        <v>9</v>
      </c>
      <c r="R4350">
        <v>9</v>
      </c>
      <c r="S4350">
        <v>1</v>
      </c>
      <c r="T4350">
        <v>2</v>
      </c>
      <c r="U4350" t="b">
        <v>1</v>
      </c>
      <c r="V4350" t="s">
        <v>1097</v>
      </c>
      <c r="W4350" t="s">
        <v>5600</v>
      </c>
      <c r="X4350" t="s">
        <v>15466</v>
      </c>
      <c r="Y4350">
        <v>63</v>
      </c>
      <c r="Z4350">
        <v>63</v>
      </c>
      <c r="AA4350">
        <v>9</v>
      </c>
      <c r="AB4350">
        <v>9</v>
      </c>
      <c r="AC4350">
        <v>44</v>
      </c>
    </row>
    <row r="4351" spans="1:29">
      <c r="A4351">
        <v>4875</v>
      </c>
      <c r="B4351" t="s">
        <v>805</v>
      </c>
      <c r="C4351" t="s">
        <v>6038</v>
      </c>
      <c r="J4351" t="s">
        <v>1444</v>
      </c>
      <c r="K4351">
        <v>0</v>
      </c>
      <c r="N4351" t="b">
        <v>0</v>
      </c>
      <c r="O4351" t="b">
        <v>1</v>
      </c>
      <c r="P4351" t="b">
        <v>0</v>
      </c>
      <c r="Q4351">
        <v>9</v>
      </c>
      <c r="R4351">
        <v>9</v>
      </c>
      <c r="S4351">
        <v>1</v>
      </c>
      <c r="T4351">
        <v>2</v>
      </c>
      <c r="U4351" t="b">
        <v>1</v>
      </c>
      <c r="V4351" t="s">
        <v>1097</v>
      </c>
      <c r="W4351" t="s">
        <v>5600</v>
      </c>
      <c r="X4351" t="s">
        <v>15467</v>
      </c>
      <c r="Y4351">
        <v>64</v>
      </c>
      <c r="Z4351">
        <v>64</v>
      </c>
      <c r="AA4351">
        <v>9</v>
      </c>
      <c r="AB4351">
        <v>9</v>
      </c>
      <c r="AC4351">
        <v>44</v>
      </c>
    </row>
    <row r="4352" spans="1:29">
      <c r="A4352">
        <v>4876</v>
      </c>
      <c r="B4352" t="s">
        <v>805</v>
      </c>
      <c r="C4352" t="s">
        <v>6039</v>
      </c>
      <c r="J4352" t="s">
        <v>1444</v>
      </c>
      <c r="K4352">
        <v>0</v>
      </c>
      <c r="N4352" t="b">
        <v>0</v>
      </c>
      <c r="O4352" t="b">
        <v>1</v>
      </c>
      <c r="P4352" t="b">
        <v>0</v>
      </c>
      <c r="Q4352">
        <v>9</v>
      </c>
      <c r="R4352">
        <v>9</v>
      </c>
      <c r="S4352">
        <v>1</v>
      </c>
      <c r="T4352">
        <v>2</v>
      </c>
      <c r="U4352" t="b">
        <v>1</v>
      </c>
      <c r="V4352" t="s">
        <v>1097</v>
      </c>
      <c r="W4352" t="s">
        <v>5600</v>
      </c>
      <c r="X4352" t="s">
        <v>15468</v>
      </c>
      <c r="Y4352">
        <v>65</v>
      </c>
      <c r="Z4352">
        <v>65</v>
      </c>
      <c r="AA4352">
        <v>9</v>
      </c>
      <c r="AB4352">
        <v>9</v>
      </c>
      <c r="AC4352">
        <v>44</v>
      </c>
    </row>
    <row r="4353" spans="1:29">
      <c r="A4353">
        <v>4877</v>
      </c>
      <c r="B4353" t="s">
        <v>805</v>
      </c>
      <c r="C4353" t="s">
        <v>6040</v>
      </c>
      <c r="J4353" t="s">
        <v>1444</v>
      </c>
      <c r="K4353">
        <v>0</v>
      </c>
      <c r="N4353" t="b">
        <v>0</v>
      </c>
      <c r="O4353" t="b">
        <v>1</v>
      </c>
      <c r="P4353" t="b">
        <v>0</v>
      </c>
      <c r="Q4353">
        <v>9</v>
      </c>
      <c r="R4353">
        <v>9</v>
      </c>
      <c r="S4353">
        <v>1</v>
      </c>
      <c r="T4353">
        <v>2</v>
      </c>
      <c r="U4353" t="b">
        <v>1</v>
      </c>
      <c r="V4353" t="s">
        <v>1097</v>
      </c>
      <c r="W4353" t="s">
        <v>5600</v>
      </c>
      <c r="X4353" t="s">
        <v>14600</v>
      </c>
      <c r="Y4353">
        <v>66</v>
      </c>
      <c r="Z4353">
        <v>66</v>
      </c>
      <c r="AA4353">
        <v>9</v>
      </c>
      <c r="AB4353">
        <v>9</v>
      </c>
      <c r="AC4353">
        <v>44</v>
      </c>
    </row>
    <row r="4354" spans="1:29">
      <c r="A4354">
        <v>4878</v>
      </c>
      <c r="B4354" t="s">
        <v>805</v>
      </c>
      <c r="C4354" t="s">
        <v>6041</v>
      </c>
      <c r="J4354" t="s">
        <v>1444</v>
      </c>
      <c r="K4354">
        <v>0</v>
      </c>
      <c r="N4354" t="b">
        <v>0</v>
      </c>
      <c r="O4354" t="b">
        <v>1</v>
      </c>
      <c r="P4354" t="b">
        <v>0</v>
      </c>
      <c r="Q4354">
        <v>9</v>
      </c>
      <c r="R4354">
        <v>9</v>
      </c>
      <c r="S4354">
        <v>1</v>
      </c>
      <c r="T4354">
        <v>2</v>
      </c>
      <c r="U4354" t="b">
        <v>1</v>
      </c>
      <c r="V4354" t="s">
        <v>1097</v>
      </c>
      <c r="W4354" t="s">
        <v>5600</v>
      </c>
      <c r="X4354" t="s">
        <v>15514</v>
      </c>
      <c r="Y4354">
        <v>67</v>
      </c>
      <c r="Z4354">
        <v>67</v>
      </c>
      <c r="AA4354">
        <v>9</v>
      </c>
      <c r="AB4354">
        <v>9</v>
      </c>
      <c r="AC4354">
        <v>44</v>
      </c>
    </row>
    <row r="4355" spans="1:29">
      <c r="A4355">
        <v>4879</v>
      </c>
      <c r="B4355" t="s">
        <v>805</v>
      </c>
      <c r="C4355" t="s">
        <v>6042</v>
      </c>
      <c r="J4355" t="s">
        <v>1444</v>
      </c>
      <c r="K4355">
        <v>0</v>
      </c>
      <c r="N4355" t="b">
        <v>0</v>
      </c>
      <c r="O4355" t="b">
        <v>1</v>
      </c>
      <c r="P4355" t="b">
        <v>0</v>
      </c>
      <c r="Q4355">
        <v>9</v>
      </c>
      <c r="R4355">
        <v>9</v>
      </c>
      <c r="S4355">
        <v>1</v>
      </c>
      <c r="T4355">
        <v>2</v>
      </c>
      <c r="U4355" t="b">
        <v>1</v>
      </c>
      <c r="V4355" t="s">
        <v>1097</v>
      </c>
      <c r="W4355" t="s">
        <v>5600</v>
      </c>
      <c r="X4355" t="s">
        <v>15469</v>
      </c>
      <c r="Y4355">
        <v>68</v>
      </c>
      <c r="Z4355">
        <v>68</v>
      </c>
      <c r="AA4355">
        <v>9</v>
      </c>
      <c r="AB4355">
        <v>9</v>
      </c>
      <c r="AC4355">
        <v>44</v>
      </c>
    </row>
    <row r="4356" spans="1:29">
      <c r="A4356">
        <v>4880</v>
      </c>
      <c r="B4356" t="s">
        <v>805</v>
      </c>
      <c r="C4356" t="s">
        <v>6043</v>
      </c>
      <c r="J4356" t="s">
        <v>1444</v>
      </c>
      <c r="K4356">
        <v>0</v>
      </c>
      <c r="N4356" t="b">
        <v>0</v>
      </c>
      <c r="O4356" t="b">
        <v>1</v>
      </c>
      <c r="P4356" t="b">
        <v>0</v>
      </c>
      <c r="Q4356">
        <v>9</v>
      </c>
      <c r="R4356">
        <v>9</v>
      </c>
      <c r="S4356">
        <v>1</v>
      </c>
      <c r="T4356">
        <v>2</v>
      </c>
      <c r="U4356" t="b">
        <v>1</v>
      </c>
      <c r="V4356" t="s">
        <v>1097</v>
      </c>
      <c r="W4356" t="s">
        <v>5600</v>
      </c>
      <c r="X4356" t="s">
        <v>15470</v>
      </c>
      <c r="Y4356">
        <v>69</v>
      </c>
      <c r="Z4356">
        <v>69</v>
      </c>
      <c r="AA4356">
        <v>9</v>
      </c>
      <c r="AB4356">
        <v>9</v>
      </c>
      <c r="AC4356">
        <v>44</v>
      </c>
    </row>
    <row r="4357" spans="1:29">
      <c r="A4357">
        <v>4881</v>
      </c>
      <c r="B4357" t="s">
        <v>805</v>
      </c>
      <c r="C4357" t="s">
        <v>6044</v>
      </c>
      <c r="J4357" t="s">
        <v>1444</v>
      </c>
      <c r="K4357">
        <v>0</v>
      </c>
      <c r="N4357" t="b">
        <v>0</v>
      </c>
      <c r="O4357" t="b">
        <v>1</v>
      </c>
      <c r="P4357" t="b">
        <v>0</v>
      </c>
      <c r="Q4357">
        <v>9</v>
      </c>
      <c r="R4357">
        <v>9</v>
      </c>
      <c r="S4357">
        <v>1</v>
      </c>
      <c r="T4357">
        <v>2</v>
      </c>
      <c r="U4357" t="b">
        <v>1</v>
      </c>
      <c r="V4357" t="s">
        <v>1097</v>
      </c>
      <c r="W4357" t="s">
        <v>5600</v>
      </c>
      <c r="X4357" t="s">
        <v>15471</v>
      </c>
      <c r="Y4357">
        <v>70</v>
      </c>
      <c r="Z4357">
        <v>70</v>
      </c>
      <c r="AA4357">
        <v>9</v>
      </c>
      <c r="AB4357">
        <v>9</v>
      </c>
      <c r="AC4357">
        <v>44</v>
      </c>
    </row>
    <row r="4358" spans="1:29">
      <c r="A4358">
        <v>4882</v>
      </c>
      <c r="B4358" t="s">
        <v>805</v>
      </c>
      <c r="C4358" t="s">
        <v>6045</v>
      </c>
      <c r="J4358" t="s">
        <v>1444</v>
      </c>
      <c r="K4358">
        <v>0</v>
      </c>
      <c r="N4358" t="b">
        <v>0</v>
      </c>
      <c r="O4358" t="b">
        <v>1</v>
      </c>
      <c r="P4358" t="b">
        <v>0</v>
      </c>
      <c r="Q4358">
        <v>9</v>
      </c>
      <c r="R4358">
        <v>9</v>
      </c>
      <c r="S4358">
        <v>1</v>
      </c>
      <c r="T4358">
        <v>2</v>
      </c>
      <c r="U4358" t="b">
        <v>1</v>
      </c>
      <c r="V4358" t="s">
        <v>1097</v>
      </c>
      <c r="W4358" t="s">
        <v>5600</v>
      </c>
      <c r="X4358" t="s">
        <v>15472</v>
      </c>
      <c r="Y4358">
        <v>71</v>
      </c>
      <c r="Z4358">
        <v>71</v>
      </c>
      <c r="AA4358">
        <v>9</v>
      </c>
      <c r="AB4358">
        <v>9</v>
      </c>
      <c r="AC4358">
        <v>44</v>
      </c>
    </row>
    <row r="4359" spans="1:29">
      <c r="A4359">
        <v>4883</v>
      </c>
      <c r="B4359" t="s">
        <v>805</v>
      </c>
      <c r="C4359" t="s">
        <v>6046</v>
      </c>
      <c r="J4359" t="s">
        <v>1444</v>
      </c>
      <c r="K4359">
        <v>0</v>
      </c>
      <c r="N4359" t="b">
        <v>0</v>
      </c>
      <c r="O4359" t="b">
        <v>1</v>
      </c>
      <c r="P4359" t="b">
        <v>0</v>
      </c>
      <c r="Q4359">
        <v>9</v>
      </c>
      <c r="R4359">
        <v>9</v>
      </c>
      <c r="S4359">
        <v>1</v>
      </c>
      <c r="T4359">
        <v>2</v>
      </c>
      <c r="U4359" t="b">
        <v>1</v>
      </c>
      <c r="V4359" t="s">
        <v>1097</v>
      </c>
      <c r="W4359" t="s">
        <v>5600</v>
      </c>
      <c r="X4359" t="s">
        <v>15473</v>
      </c>
      <c r="Y4359">
        <v>72</v>
      </c>
      <c r="Z4359">
        <v>72</v>
      </c>
      <c r="AA4359">
        <v>9</v>
      </c>
      <c r="AB4359">
        <v>9</v>
      </c>
      <c r="AC4359">
        <v>44</v>
      </c>
    </row>
    <row r="4360" spans="1:29">
      <c r="A4360">
        <v>4884</v>
      </c>
      <c r="B4360" t="s">
        <v>805</v>
      </c>
      <c r="C4360" t="s">
        <v>6047</v>
      </c>
      <c r="J4360" t="s">
        <v>1444</v>
      </c>
      <c r="K4360">
        <v>0</v>
      </c>
      <c r="N4360" t="b">
        <v>0</v>
      </c>
      <c r="O4360" t="b">
        <v>1</v>
      </c>
      <c r="P4360" t="b">
        <v>0</v>
      </c>
      <c r="Q4360">
        <v>9</v>
      </c>
      <c r="R4360">
        <v>9</v>
      </c>
      <c r="S4360">
        <v>1</v>
      </c>
      <c r="T4360">
        <v>2</v>
      </c>
      <c r="U4360" t="b">
        <v>1</v>
      </c>
      <c r="V4360" t="s">
        <v>1097</v>
      </c>
      <c r="W4360" t="s">
        <v>5600</v>
      </c>
      <c r="X4360" t="s">
        <v>15474</v>
      </c>
      <c r="Y4360">
        <v>73</v>
      </c>
      <c r="Z4360">
        <v>73</v>
      </c>
      <c r="AA4360">
        <v>9</v>
      </c>
      <c r="AB4360">
        <v>9</v>
      </c>
      <c r="AC4360">
        <v>44</v>
      </c>
    </row>
    <row r="4361" spans="1:29">
      <c r="A4361">
        <v>4885</v>
      </c>
      <c r="B4361" t="s">
        <v>805</v>
      </c>
      <c r="C4361" t="s">
        <v>6048</v>
      </c>
      <c r="J4361" t="s">
        <v>1444</v>
      </c>
      <c r="K4361">
        <v>0</v>
      </c>
      <c r="N4361" t="b">
        <v>0</v>
      </c>
      <c r="O4361" t="b">
        <v>1</v>
      </c>
      <c r="P4361" t="b">
        <v>0</v>
      </c>
      <c r="Q4361">
        <v>9</v>
      </c>
      <c r="R4361">
        <v>9</v>
      </c>
      <c r="S4361">
        <v>1</v>
      </c>
      <c r="T4361">
        <v>2</v>
      </c>
      <c r="U4361" t="b">
        <v>1</v>
      </c>
      <c r="V4361" t="s">
        <v>1097</v>
      </c>
      <c r="W4361" t="s">
        <v>5600</v>
      </c>
      <c r="X4361" t="s">
        <v>15475</v>
      </c>
      <c r="Y4361">
        <v>74</v>
      </c>
      <c r="Z4361">
        <v>74</v>
      </c>
      <c r="AA4361">
        <v>9</v>
      </c>
      <c r="AB4361">
        <v>9</v>
      </c>
      <c r="AC4361">
        <v>44</v>
      </c>
    </row>
    <row r="4362" spans="1:29">
      <c r="A4362">
        <v>4886</v>
      </c>
      <c r="B4362" t="s">
        <v>805</v>
      </c>
      <c r="C4362" t="s">
        <v>6049</v>
      </c>
      <c r="J4362" t="s">
        <v>1444</v>
      </c>
      <c r="K4362">
        <v>0</v>
      </c>
      <c r="N4362" t="b">
        <v>0</v>
      </c>
      <c r="O4362" t="b">
        <v>1</v>
      </c>
      <c r="P4362" t="b">
        <v>0</v>
      </c>
      <c r="Q4362">
        <v>9</v>
      </c>
      <c r="R4362">
        <v>9</v>
      </c>
      <c r="S4362">
        <v>1</v>
      </c>
      <c r="T4362">
        <v>2</v>
      </c>
      <c r="U4362" t="b">
        <v>1</v>
      </c>
      <c r="V4362" t="s">
        <v>1097</v>
      </c>
      <c r="W4362" t="s">
        <v>5600</v>
      </c>
      <c r="X4362" t="s">
        <v>15476</v>
      </c>
      <c r="Y4362">
        <v>75</v>
      </c>
      <c r="Z4362">
        <v>75</v>
      </c>
      <c r="AA4362">
        <v>9</v>
      </c>
      <c r="AB4362">
        <v>9</v>
      </c>
      <c r="AC4362">
        <v>44</v>
      </c>
    </row>
    <row r="4363" spans="1:29">
      <c r="A4363">
        <v>4887</v>
      </c>
      <c r="B4363" t="s">
        <v>805</v>
      </c>
      <c r="C4363" t="s">
        <v>6050</v>
      </c>
      <c r="J4363" t="s">
        <v>1444</v>
      </c>
      <c r="K4363">
        <v>0</v>
      </c>
      <c r="N4363" t="b">
        <v>0</v>
      </c>
      <c r="O4363" t="b">
        <v>1</v>
      </c>
      <c r="P4363" t="b">
        <v>0</v>
      </c>
      <c r="Q4363">
        <v>9</v>
      </c>
      <c r="R4363">
        <v>9</v>
      </c>
      <c r="S4363">
        <v>1</v>
      </c>
      <c r="T4363">
        <v>2</v>
      </c>
      <c r="U4363" t="b">
        <v>1</v>
      </c>
      <c r="V4363" t="s">
        <v>1097</v>
      </c>
      <c r="W4363" t="s">
        <v>5600</v>
      </c>
      <c r="X4363" t="s">
        <v>14453</v>
      </c>
      <c r="Y4363">
        <v>76</v>
      </c>
      <c r="Z4363">
        <v>76</v>
      </c>
      <c r="AA4363">
        <v>9</v>
      </c>
      <c r="AB4363">
        <v>9</v>
      </c>
      <c r="AC4363">
        <v>44</v>
      </c>
    </row>
    <row r="4364" spans="1:29">
      <c r="A4364">
        <v>4888</v>
      </c>
      <c r="B4364" t="s">
        <v>805</v>
      </c>
      <c r="C4364" t="s">
        <v>6051</v>
      </c>
      <c r="J4364" t="s">
        <v>1444</v>
      </c>
      <c r="K4364">
        <v>0</v>
      </c>
      <c r="N4364" t="b">
        <v>0</v>
      </c>
      <c r="O4364" t="b">
        <v>1</v>
      </c>
      <c r="P4364" t="b">
        <v>0</v>
      </c>
      <c r="Q4364">
        <v>9</v>
      </c>
      <c r="R4364">
        <v>9</v>
      </c>
      <c r="S4364">
        <v>1</v>
      </c>
      <c r="T4364">
        <v>2</v>
      </c>
      <c r="U4364" t="b">
        <v>1</v>
      </c>
      <c r="V4364" t="s">
        <v>1097</v>
      </c>
      <c r="W4364" t="s">
        <v>5600</v>
      </c>
      <c r="X4364" t="s">
        <v>15477</v>
      </c>
      <c r="Y4364">
        <v>77</v>
      </c>
      <c r="Z4364">
        <v>77</v>
      </c>
      <c r="AA4364">
        <v>9</v>
      </c>
      <c r="AB4364">
        <v>9</v>
      </c>
      <c r="AC4364">
        <v>44</v>
      </c>
    </row>
    <row r="4365" spans="1:29">
      <c r="A4365">
        <v>4889</v>
      </c>
      <c r="B4365" t="s">
        <v>805</v>
      </c>
      <c r="C4365" t="s">
        <v>6052</v>
      </c>
      <c r="J4365" t="s">
        <v>1444</v>
      </c>
      <c r="K4365">
        <v>0</v>
      </c>
      <c r="N4365" t="b">
        <v>0</v>
      </c>
      <c r="O4365" t="b">
        <v>1</v>
      </c>
      <c r="P4365" t="b">
        <v>0</v>
      </c>
      <c r="Q4365">
        <v>9</v>
      </c>
      <c r="R4365">
        <v>9</v>
      </c>
      <c r="S4365">
        <v>1</v>
      </c>
      <c r="T4365">
        <v>2</v>
      </c>
      <c r="U4365" t="b">
        <v>1</v>
      </c>
      <c r="V4365" t="s">
        <v>1097</v>
      </c>
      <c r="W4365" t="s">
        <v>5600</v>
      </c>
      <c r="X4365" t="s">
        <v>15478</v>
      </c>
      <c r="Y4365">
        <v>78</v>
      </c>
      <c r="Z4365">
        <v>78</v>
      </c>
      <c r="AA4365">
        <v>9</v>
      </c>
      <c r="AB4365">
        <v>9</v>
      </c>
      <c r="AC4365">
        <v>44</v>
      </c>
    </row>
    <row r="4366" spans="1:29">
      <c r="A4366">
        <v>4890</v>
      </c>
      <c r="B4366" t="s">
        <v>805</v>
      </c>
      <c r="C4366" t="s">
        <v>6053</v>
      </c>
      <c r="J4366" t="s">
        <v>1444</v>
      </c>
      <c r="K4366">
        <v>0</v>
      </c>
      <c r="N4366" t="b">
        <v>0</v>
      </c>
      <c r="O4366" t="b">
        <v>1</v>
      </c>
      <c r="P4366" t="b">
        <v>0</v>
      </c>
      <c r="Q4366">
        <v>9</v>
      </c>
      <c r="R4366">
        <v>9</v>
      </c>
      <c r="S4366">
        <v>1</v>
      </c>
      <c r="T4366">
        <v>2</v>
      </c>
      <c r="U4366" t="b">
        <v>1</v>
      </c>
      <c r="V4366" t="s">
        <v>1097</v>
      </c>
      <c r="W4366" t="s">
        <v>5600</v>
      </c>
      <c r="X4366" t="s">
        <v>15480</v>
      </c>
      <c r="Y4366">
        <v>79</v>
      </c>
      <c r="Z4366">
        <v>79</v>
      </c>
      <c r="AA4366">
        <v>9</v>
      </c>
      <c r="AB4366">
        <v>9</v>
      </c>
      <c r="AC4366">
        <v>44</v>
      </c>
    </row>
    <row r="4367" spans="1:29">
      <c r="A4367">
        <v>4891</v>
      </c>
      <c r="B4367" t="s">
        <v>805</v>
      </c>
      <c r="C4367" t="s">
        <v>6054</v>
      </c>
      <c r="J4367" t="s">
        <v>1444</v>
      </c>
      <c r="K4367">
        <v>0</v>
      </c>
      <c r="N4367" t="b">
        <v>0</v>
      </c>
      <c r="O4367" t="b">
        <v>1</v>
      </c>
      <c r="P4367" t="b">
        <v>0</v>
      </c>
      <c r="Q4367">
        <v>9</v>
      </c>
      <c r="R4367">
        <v>9</v>
      </c>
      <c r="S4367">
        <v>1</v>
      </c>
      <c r="T4367">
        <v>2</v>
      </c>
      <c r="U4367" t="b">
        <v>1</v>
      </c>
      <c r="V4367" t="s">
        <v>1097</v>
      </c>
      <c r="W4367" t="s">
        <v>5600</v>
      </c>
      <c r="X4367" t="s">
        <v>15481</v>
      </c>
      <c r="Y4367">
        <v>80</v>
      </c>
      <c r="Z4367">
        <v>80</v>
      </c>
      <c r="AA4367">
        <v>9</v>
      </c>
      <c r="AB4367">
        <v>9</v>
      </c>
      <c r="AC4367">
        <v>44</v>
      </c>
    </row>
    <row r="4368" spans="1:29">
      <c r="A4368">
        <v>4892</v>
      </c>
      <c r="B4368" t="s">
        <v>805</v>
      </c>
      <c r="C4368" t="s">
        <v>6055</v>
      </c>
      <c r="J4368" t="s">
        <v>1444</v>
      </c>
      <c r="K4368">
        <v>0</v>
      </c>
      <c r="N4368" t="b">
        <v>0</v>
      </c>
      <c r="O4368" t="b">
        <v>1</v>
      </c>
      <c r="P4368" t="b">
        <v>0</v>
      </c>
      <c r="Q4368">
        <v>9</v>
      </c>
      <c r="R4368">
        <v>9</v>
      </c>
      <c r="S4368">
        <v>1</v>
      </c>
      <c r="T4368">
        <v>2</v>
      </c>
      <c r="U4368" t="b">
        <v>1</v>
      </c>
      <c r="V4368" t="s">
        <v>1097</v>
      </c>
      <c r="W4368" t="s">
        <v>5600</v>
      </c>
      <c r="X4368" t="s">
        <v>15482</v>
      </c>
      <c r="Y4368">
        <v>81</v>
      </c>
      <c r="Z4368">
        <v>81</v>
      </c>
      <c r="AA4368">
        <v>9</v>
      </c>
      <c r="AB4368">
        <v>9</v>
      </c>
      <c r="AC4368">
        <v>44</v>
      </c>
    </row>
    <row r="4369" spans="1:29">
      <c r="A4369">
        <v>4893</v>
      </c>
      <c r="B4369" t="s">
        <v>805</v>
      </c>
      <c r="C4369" t="s">
        <v>6056</v>
      </c>
      <c r="J4369" t="s">
        <v>1444</v>
      </c>
      <c r="K4369">
        <v>0</v>
      </c>
      <c r="N4369" t="b">
        <v>0</v>
      </c>
      <c r="O4369" t="b">
        <v>1</v>
      </c>
      <c r="P4369" t="b">
        <v>0</v>
      </c>
      <c r="Q4369">
        <v>9</v>
      </c>
      <c r="R4369">
        <v>9</v>
      </c>
      <c r="S4369">
        <v>1</v>
      </c>
      <c r="T4369">
        <v>2</v>
      </c>
      <c r="U4369" t="b">
        <v>1</v>
      </c>
      <c r="V4369" t="s">
        <v>1097</v>
      </c>
      <c r="W4369" t="s">
        <v>5600</v>
      </c>
      <c r="X4369" t="s">
        <v>15483</v>
      </c>
      <c r="Y4369">
        <v>82</v>
      </c>
      <c r="Z4369">
        <v>82</v>
      </c>
      <c r="AA4369">
        <v>9</v>
      </c>
      <c r="AB4369">
        <v>9</v>
      </c>
      <c r="AC4369">
        <v>44</v>
      </c>
    </row>
    <row r="4370" spans="1:29">
      <c r="A4370">
        <v>4894</v>
      </c>
      <c r="B4370" t="s">
        <v>805</v>
      </c>
      <c r="C4370" t="s">
        <v>6057</v>
      </c>
      <c r="J4370" t="s">
        <v>1444</v>
      </c>
      <c r="K4370">
        <v>0</v>
      </c>
      <c r="N4370" t="b">
        <v>0</v>
      </c>
      <c r="O4370" t="b">
        <v>1</v>
      </c>
      <c r="P4370" t="b">
        <v>0</v>
      </c>
      <c r="Q4370">
        <v>9</v>
      </c>
      <c r="R4370">
        <v>9</v>
      </c>
      <c r="S4370">
        <v>1</v>
      </c>
      <c r="T4370">
        <v>2</v>
      </c>
      <c r="U4370" t="b">
        <v>1</v>
      </c>
      <c r="V4370" t="s">
        <v>1097</v>
      </c>
      <c r="W4370" t="s">
        <v>5600</v>
      </c>
      <c r="X4370" t="s">
        <v>15484</v>
      </c>
      <c r="Y4370">
        <v>83</v>
      </c>
      <c r="Z4370">
        <v>83</v>
      </c>
      <c r="AA4370">
        <v>9</v>
      </c>
      <c r="AB4370">
        <v>9</v>
      </c>
      <c r="AC4370">
        <v>44</v>
      </c>
    </row>
    <row r="4371" spans="1:29">
      <c r="A4371">
        <v>4895</v>
      </c>
      <c r="B4371" t="s">
        <v>805</v>
      </c>
      <c r="C4371" t="s">
        <v>6058</v>
      </c>
      <c r="J4371" t="s">
        <v>1444</v>
      </c>
      <c r="K4371">
        <v>0</v>
      </c>
      <c r="N4371" t="b">
        <v>0</v>
      </c>
      <c r="O4371" t="b">
        <v>1</v>
      </c>
      <c r="P4371" t="b">
        <v>0</v>
      </c>
      <c r="Q4371">
        <v>9</v>
      </c>
      <c r="R4371">
        <v>9</v>
      </c>
      <c r="S4371">
        <v>1</v>
      </c>
      <c r="T4371">
        <v>2</v>
      </c>
      <c r="U4371" t="b">
        <v>1</v>
      </c>
      <c r="V4371" t="s">
        <v>1097</v>
      </c>
      <c r="W4371" t="s">
        <v>5600</v>
      </c>
      <c r="X4371" t="s">
        <v>15518</v>
      </c>
      <c r="Y4371">
        <v>84</v>
      </c>
      <c r="Z4371">
        <v>84</v>
      </c>
      <c r="AA4371">
        <v>9</v>
      </c>
      <c r="AB4371">
        <v>9</v>
      </c>
      <c r="AC4371">
        <v>44</v>
      </c>
    </row>
    <row r="4372" spans="1:29">
      <c r="A4372">
        <v>4896</v>
      </c>
      <c r="B4372" t="s">
        <v>805</v>
      </c>
      <c r="C4372" t="s">
        <v>6059</v>
      </c>
      <c r="J4372" t="s">
        <v>1444</v>
      </c>
      <c r="K4372">
        <v>0</v>
      </c>
      <c r="N4372" t="b">
        <v>0</v>
      </c>
      <c r="O4372" t="b">
        <v>1</v>
      </c>
      <c r="P4372" t="b">
        <v>0</v>
      </c>
      <c r="Q4372">
        <v>9</v>
      </c>
      <c r="R4372">
        <v>9</v>
      </c>
      <c r="S4372">
        <v>1</v>
      </c>
      <c r="T4372">
        <v>2</v>
      </c>
      <c r="U4372" t="b">
        <v>1</v>
      </c>
      <c r="V4372" t="s">
        <v>1097</v>
      </c>
      <c r="W4372" t="s">
        <v>5600</v>
      </c>
      <c r="X4372" t="s">
        <v>15519</v>
      </c>
      <c r="Y4372">
        <v>85</v>
      </c>
      <c r="Z4372">
        <v>85</v>
      </c>
      <c r="AA4372">
        <v>9</v>
      </c>
      <c r="AB4372">
        <v>9</v>
      </c>
      <c r="AC4372">
        <v>44</v>
      </c>
    </row>
    <row r="4373" spans="1:29">
      <c r="A4373">
        <v>4897</v>
      </c>
      <c r="B4373" t="s">
        <v>805</v>
      </c>
      <c r="C4373" t="s">
        <v>6060</v>
      </c>
      <c r="J4373" t="s">
        <v>1444</v>
      </c>
      <c r="K4373">
        <v>0</v>
      </c>
      <c r="N4373" t="b">
        <v>0</v>
      </c>
      <c r="O4373" t="b">
        <v>1</v>
      </c>
      <c r="P4373" t="b">
        <v>0</v>
      </c>
      <c r="Q4373">
        <v>9</v>
      </c>
      <c r="R4373">
        <v>9</v>
      </c>
      <c r="S4373">
        <v>1</v>
      </c>
      <c r="T4373">
        <v>2</v>
      </c>
      <c r="U4373" t="b">
        <v>1</v>
      </c>
      <c r="V4373" t="s">
        <v>1097</v>
      </c>
      <c r="W4373" t="s">
        <v>5600</v>
      </c>
      <c r="X4373" t="s">
        <v>15485</v>
      </c>
      <c r="Y4373">
        <v>86</v>
      </c>
      <c r="Z4373">
        <v>86</v>
      </c>
      <c r="AA4373">
        <v>9</v>
      </c>
      <c r="AB4373">
        <v>9</v>
      </c>
      <c r="AC4373">
        <v>44</v>
      </c>
    </row>
    <row r="4374" spans="1:29">
      <c r="A4374">
        <v>4898</v>
      </c>
      <c r="B4374" t="s">
        <v>805</v>
      </c>
      <c r="C4374" t="s">
        <v>6061</v>
      </c>
      <c r="J4374" t="s">
        <v>1444</v>
      </c>
      <c r="K4374">
        <v>0</v>
      </c>
      <c r="N4374" t="b">
        <v>0</v>
      </c>
      <c r="O4374" t="b">
        <v>1</v>
      </c>
      <c r="P4374" t="b">
        <v>0</v>
      </c>
      <c r="Q4374">
        <v>9</v>
      </c>
      <c r="R4374">
        <v>9</v>
      </c>
      <c r="S4374">
        <v>1</v>
      </c>
      <c r="T4374">
        <v>2</v>
      </c>
      <c r="U4374" t="b">
        <v>1</v>
      </c>
      <c r="V4374" t="s">
        <v>1097</v>
      </c>
      <c r="W4374" t="s">
        <v>5600</v>
      </c>
      <c r="X4374" t="s">
        <v>15486</v>
      </c>
      <c r="Y4374">
        <v>87</v>
      </c>
      <c r="Z4374">
        <v>87</v>
      </c>
      <c r="AA4374">
        <v>9</v>
      </c>
      <c r="AB4374">
        <v>9</v>
      </c>
      <c r="AC4374">
        <v>44</v>
      </c>
    </row>
    <row r="4375" spans="1:29">
      <c r="A4375">
        <v>4899</v>
      </c>
      <c r="B4375" t="s">
        <v>805</v>
      </c>
      <c r="C4375" t="s">
        <v>6062</v>
      </c>
      <c r="J4375" t="s">
        <v>1444</v>
      </c>
      <c r="K4375">
        <v>0</v>
      </c>
      <c r="N4375" t="b">
        <v>0</v>
      </c>
      <c r="O4375" t="b">
        <v>1</v>
      </c>
      <c r="P4375" t="b">
        <v>0</v>
      </c>
      <c r="Q4375">
        <v>9</v>
      </c>
      <c r="R4375">
        <v>9</v>
      </c>
      <c r="S4375">
        <v>1</v>
      </c>
      <c r="T4375">
        <v>2</v>
      </c>
      <c r="U4375" t="b">
        <v>1</v>
      </c>
      <c r="V4375" t="s">
        <v>1097</v>
      </c>
      <c r="W4375" t="s">
        <v>5600</v>
      </c>
      <c r="X4375" t="s">
        <v>15487</v>
      </c>
      <c r="Y4375">
        <v>88</v>
      </c>
      <c r="Z4375">
        <v>88</v>
      </c>
      <c r="AA4375">
        <v>9</v>
      </c>
      <c r="AB4375">
        <v>9</v>
      </c>
      <c r="AC4375">
        <v>44</v>
      </c>
    </row>
    <row r="4376" spans="1:29">
      <c r="A4376">
        <v>4900</v>
      </c>
      <c r="B4376" t="s">
        <v>805</v>
      </c>
      <c r="C4376" t="s">
        <v>6063</v>
      </c>
      <c r="J4376" t="s">
        <v>1444</v>
      </c>
      <c r="K4376">
        <v>0</v>
      </c>
      <c r="N4376" t="b">
        <v>0</v>
      </c>
      <c r="O4376" t="b">
        <v>1</v>
      </c>
      <c r="P4376" t="b">
        <v>0</v>
      </c>
      <c r="Q4376">
        <v>9</v>
      </c>
      <c r="R4376">
        <v>9</v>
      </c>
      <c r="S4376">
        <v>1</v>
      </c>
      <c r="T4376">
        <v>2</v>
      </c>
      <c r="U4376" t="b">
        <v>1</v>
      </c>
      <c r="V4376" t="s">
        <v>1097</v>
      </c>
      <c r="W4376" t="s">
        <v>5600</v>
      </c>
      <c r="X4376" t="s">
        <v>15520</v>
      </c>
      <c r="Y4376">
        <v>89</v>
      </c>
      <c r="Z4376">
        <v>89</v>
      </c>
      <c r="AA4376">
        <v>9</v>
      </c>
      <c r="AB4376">
        <v>9</v>
      </c>
      <c r="AC4376">
        <v>44</v>
      </c>
    </row>
    <row r="4377" spans="1:29">
      <c r="A4377">
        <v>4901</v>
      </c>
      <c r="B4377" t="s">
        <v>805</v>
      </c>
      <c r="C4377" t="s">
        <v>6064</v>
      </c>
      <c r="J4377" t="s">
        <v>1444</v>
      </c>
      <c r="K4377">
        <v>0</v>
      </c>
      <c r="N4377" t="b">
        <v>0</v>
      </c>
      <c r="O4377" t="b">
        <v>1</v>
      </c>
      <c r="P4377" t="b">
        <v>0</v>
      </c>
      <c r="Q4377">
        <v>9</v>
      </c>
      <c r="R4377">
        <v>9</v>
      </c>
      <c r="S4377">
        <v>1</v>
      </c>
      <c r="T4377">
        <v>2</v>
      </c>
      <c r="U4377" t="b">
        <v>1</v>
      </c>
      <c r="V4377" t="s">
        <v>1097</v>
      </c>
      <c r="W4377" t="s">
        <v>5600</v>
      </c>
      <c r="X4377" t="s">
        <v>15489</v>
      </c>
      <c r="Y4377">
        <v>93</v>
      </c>
      <c r="Z4377">
        <v>93</v>
      </c>
      <c r="AA4377">
        <v>9</v>
      </c>
      <c r="AB4377">
        <v>9</v>
      </c>
      <c r="AC4377">
        <v>44</v>
      </c>
    </row>
    <row r="4378" spans="1:29">
      <c r="A4378">
        <v>4902</v>
      </c>
      <c r="B4378" t="s">
        <v>805</v>
      </c>
      <c r="C4378" t="s">
        <v>6065</v>
      </c>
      <c r="J4378" t="s">
        <v>1444</v>
      </c>
      <c r="K4378">
        <v>0</v>
      </c>
      <c r="N4378" t="b">
        <v>0</v>
      </c>
      <c r="O4378" t="b">
        <v>1</v>
      </c>
      <c r="P4378" t="b">
        <v>0</v>
      </c>
      <c r="Q4378">
        <v>9</v>
      </c>
      <c r="R4378">
        <v>9</v>
      </c>
      <c r="S4378">
        <v>1</v>
      </c>
      <c r="T4378">
        <v>2</v>
      </c>
      <c r="U4378" t="b">
        <v>1</v>
      </c>
      <c r="V4378" t="s">
        <v>1097</v>
      </c>
      <c r="W4378" t="s">
        <v>5600</v>
      </c>
      <c r="X4378" t="s">
        <v>15490</v>
      </c>
      <c r="Y4378">
        <v>94</v>
      </c>
      <c r="Z4378">
        <v>94</v>
      </c>
      <c r="AA4378">
        <v>9</v>
      </c>
      <c r="AB4378">
        <v>9</v>
      </c>
      <c r="AC4378">
        <v>44</v>
      </c>
    </row>
    <row r="4379" spans="1:29">
      <c r="A4379">
        <v>4904</v>
      </c>
      <c r="B4379" t="s">
        <v>805</v>
      </c>
      <c r="C4379" t="s">
        <v>6066</v>
      </c>
      <c r="J4379" t="s">
        <v>1444</v>
      </c>
      <c r="K4379">
        <v>0</v>
      </c>
      <c r="N4379" t="b">
        <v>0</v>
      </c>
      <c r="O4379" t="b">
        <v>1</v>
      </c>
      <c r="P4379" t="b">
        <v>0</v>
      </c>
      <c r="Q4379">
        <v>9</v>
      </c>
      <c r="R4379">
        <v>1</v>
      </c>
      <c r="S4379">
        <v>1</v>
      </c>
      <c r="T4379">
        <v>2</v>
      </c>
      <c r="U4379" t="b">
        <v>1</v>
      </c>
      <c r="V4379" t="s">
        <v>1097</v>
      </c>
      <c r="W4379" t="s">
        <v>5600</v>
      </c>
      <c r="X4379" t="s">
        <v>14980</v>
      </c>
      <c r="Y4379">
        <v>95</v>
      </c>
      <c r="Z4379">
        <v>95</v>
      </c>
      <c r="AA4379">
        <v>5</v>
      </c>
      <c r="AB4379">
        <v>5</v>
      </c>
      <c r="AC4379">
        <v>44</v>
      </c>
    </row>
    <row r="4380" spans="1:29">
      <c r="A4380">
        <v>4905</v>
      </c>
      <c r="B4380" t="s">
        <v>805</v>
      </c>
      <c r="C4380" t="s">
        <v>6067</v>
      </c>
      <c r="J4380" t="s">
        <v>1444</v>
      </c>
      <c r="K4380">
        <v>0</v>
      </c>
      <c r="N4380" t="b">
        <v>0</v>
      </c>
      <c r="O4380" t="b">
        <v>1</v>
      </c>
      <c r="P4380" t="b">
        <v>0</v>
      </c>
      <c r="Q4380">
        <v>9</v>
      </c>
      <c r="R4380">
        <v>1</v>
      </c>
      <c r="S4380">
        <v>1</v>
      </c>
      <c r="T4380">
        <v>2</v>
      </c>
      <c r="U4380" t="b">
        <v>1</v>
      </c>
      <c r="V4380" t="s">
        <v>1097</v>
      </c>
      <c r="W4380" t="s">
        <v>5600</v>
      </c>
      <c r="X4380" t="s">
        <v>15054</v>
      </c>
      <c r="Y4380">
        <v>95</v>
      </c>
      <c r="Z4380">
        <v>95</v>
      </c>
      <c r="AA4380">
        <v>6</v>
      </c>
      <c r="AB4380">
        <v>6</v>
      </c>
      <c r="AC4380">
        <v>44</v>
      </c>
    </row>
    <row r="4381" spans="1:29">
      <c r="A4381">
        <v>4906</v>
      </c>
      <c r="B4381" t="s">
        <v>805</v>
      </c>
      <c r="C4381" t="s">
        <v>6068</v>
      </c>
      <c r="J4381" t="s">
        <v>1444</v>
      </c>
      <c r="K4381">
        <v>0</v>
      </c>
      <c r="N4381" t="b">
        <v>0</v>
      </c>
      <c r="O4381" t="b">
        <v>1</v>
      </c>
      <c r="P4381" t="b">
        <v>0</v>
      </c>
      <c r="Q4381">
        <v>9</v>
      </c>
      <c r="R4381">
        <v>1</v>
      </c>
      <c r="S4381">
        <v>1</v>
      </c>
      <c r="T4381">
        <v>2</v>
      </c>
      <c r="U4381" t="b">
        <v>1</v>
      </c>
      <c r="V4381" t="s">
        <v>1097</v>
      </c>
      <c r="W4381" t="s">
        <v>5600</v>
      </c>
      <c r="X4381" t="s">
        <v>15104</v>
      </c>
      <c r="Y4381">
        <v>95</v>
      </c>
      <c r="Z4381">
        <v>95</v>
      </c>
      <c r="AA4381">
        <v>7</v>
      </c>
      <c r="AB4381">
        <v>7</v>
      </c>
      <c r="AC4381">
        <v>44</v>
      </c>
    </row>
    <row r="4382" spans="1:29">
      <c r="A4382">
        <v>4907</v>
      </c>
      <c r="B4382" t="s">
        <v>805</v>
      </c>
      <c r="C4382" t="s">
        <v>6069</v>
      </c>
      <c r="J4382" t="s">
        <v>1444</v>
      </c>
      <c r="K4382">
        <v>0</v>
      </c>
      <c r="N4382" t="b">
        <v>0</v>
      </c>
      <c r="O4382" t="b">
        <v>1</v>
      </c>
      <c r="P4382" t="b">
        <v>0</v>
      </c>
      <c r="Q4382">
        <v>9</v>
      </c>
      <c r="R4382">
        <v>1</v>
      </c>
      <c r="S4382">
        <v>1</v>
      </c>
      <c r="T4382">
        <v>2</v>
      </c>
      <c r="U4382" t="b">
        <v>1</v>
      </c>
      <c r="V4382" t="s">
        <v>1097</v>
      </c>
      <c r="W4382" t="s">
        <v>5600</v>
      </c>
      <c r="X4382" t="s">
        <v>15140</v>
      </c>
      <c r="Y4382">
        <v>95</v>
      </c>
      <c r="Z4382">
        <v>95</v>
      </c>
      <c r="AA4382">
        <v>8</v>
      </c>
      <c r="AB4382">
        <v>8</v>
      </c>
      <c r="AC4382">
        <v>44</v>
      </c>
    </row>
    <row r="4383" spans="1:29">
      <c r="A4383">
        <v>4908</v>
      </c>
      <c r="B4383" t="s">
        <v>805</v>
      </c>
      <c r="C4383" t="s">
        <v>6070</v>
      </c>
      <c r="J4383" t="s">
        <v>1444</v>
      </c>
      <c r="K4383">
        <v>0</v>
      </c>
      <c r="N4383" t="b">
        <v>0</v>
      </c>
      <c r="O4383" t="b">
        <v>1</v>
      </c>
      <c r="P4383" t="b">
        <v>0</v>
      </c>
      <c r="Q4383">
        <v>9</v>
      </c>
      <c r="R4383">
        <v>1</v>
      </c>
      <c r="S4383">
        <v>1</v>
      </c>
      <c r="T4383">
        <v>2</v>
      </c>
      <c r="U4383" t="b">
        <v>1</v>
      </c>
      <c r="V4383" t="s">
        <v>1097</v>
      </c>
      <c r="W4383" t="s">
        <v>5600</v>
      </c>
      <c r="X4383" t="s">
        <v>15491</v>
      </c>
      <c r="Y4383">
        <v>95</v>
      </c>
      <c r="Z4383">
        <v>95</v>
      </c>
      <c r="AA4383">
        <v>9</v>
      </c>
      <c r="AB4383">
        <v>9</v>
      </c>
      <c r="AC4383">
        <v>44</v>
      </c>
    </row>
    <row r="4384" spans="1:29">
      <c r="A4384">
        <v>4909</v>
      </c>
      <c r="B4384" t="s">
        <v>1503</v>
      </c>
      <c r="C4384" t="s">
        <v>6071</v>
      </c>
      <c r="D4384" t="s">
        <v>6072</v>
      </c>
      <c r="E4384" t="s">
        <v>753</v>
      </c>
      <c r="U4384" t="b">
        <v>1</v>
      </c>
      <c r="V4384" t="s">
        <v>753</v>
      </c>
      <c r="W4384" t="s">
        <v>6073</v>
      </c>
      <c r="X4384" t="s">
        <v>15711</v>
      </c>
      <c r="Y4384">
        <v>12</v>
      </c>
      <c r="Z4384">
        <v>62</v>
      </c>
      <c r="AA4384">
        <v>2</v>
      </c>
      <c r="AB4384">
        <v>9</v>
      </c>
      <c r="AC4384">
        <v>45</v>
      </c>
    </row>
    <row r="4385" spans="1:29">
      <c r="A4385">
        <v>4910</v>
      </c>
      <c r="B4385" t="s">
        <v>827</v>
      </c>
      <c r="C4385" t="s">
        <v>6074</v>
      </c>
      <c r="U4385" t="b">
        <v>1</v>
      </c>
      <c r="V4385" t="s">
        <v>753</v>
      </c>
      <c r="W4385" t="s">
        <v>6073</v>
      </c>
      <c r="X4385" t="s">
        <v>15712</v>
      </c>
      <c r="Y4385">
        <v>12</v>
      </c>
      <c r="Z4385">
        <v>62</v>
      </c>
      <c r="AA4385">
        <v>2</v>
      </c>
      <c r="AB4385">
        <v>8</v>
      </c>
      <c r="AC4385">
        <v>45</v>
      </c>
    </row>
    <row r="4386" spans="1:29">
      <c r="A4386">
        <v>4911</v>
      </c>
      <c r="B4386" t="s">
        <v>1508</v>
      </c>
      <c r="C4386" t="s">
        <v>6075</v>
      </c>
      <c r="U4386" t="b">
        <v>1</v>
      </c>
      <c r="V4386" t="s">
        <v>753</v>
      </c>
      <c r="W4386" t="s">
        <v>6073</v>
      </c>
      <c r="X4386" t="s">
        <v>15713</v>
      </c>
      <c r="Y4386">
        <v>13</v>
      </c>
      <c r="Z4386">
        <v>62</v>
      </c>
      <c r="AA4386">
        <v>2</v>
      </c>
      <c r="AB4386">
        <v>9</v>
      </c>
      <c r="AC4386">
        <v>45</v>
      </c>
    </row>
    <row r="4387" spans="1:29">
      <c r="A4387">
        <v>4912</v>
      </c>
      <c r="B4387" t="s">
        <v>805</v>
      </c>
      <c r="C4387" t="s">
        <v>6076</v>
      </c>
      <c r="J4387" t="s">
        <v>1444</v>
      </c>
      <c r="K4387">
        <v>0</v>
      </c>
      <c r="N4387" t="b">
        <v>1</v>
      </c>
      <c r="O4387" t="b">
        <v>0</v>
      </c>
      <c r="P4387" t="b">
        <v>0</v>
      </c>
      <c r="Q4387">
        <v>8</v>
      </c>
      <c r="R4387">
        <v>2</v>
      </c>
      <c r="S4387">
        <v>1</v>
      </c>
      <c r="T4387">
        <v>2</v>
      </c>
      <c r="U4387" t="b">
        <v>1</v>
      </c>
      <c r="V4387" t="s">
        <v>753</v>
      </c>
      <c r="W4387" t="s">
        <v>6073</v>
      </c>
      <c r="X4387" t="s">
        <v>14464</v>
      </c>
      <c r="Y4387">
        <v>16</v>
      </c>
      <c r="Z4387">
        <v>16</v>
      </c>
      <c r="AA4387">
        <v>4</v>
      </c>
      <c r="AB4387">
        <v>4</v>
      </c>
      <c r="AC4387">
        <v>45</v>
      </c>
    </row>
    <row r="4388" spans="1:29">
      <c r="A4388">
        <v>4913</v>
      </c>
      <c r="B4388" t="s">
        <v>805</v>
      </c>
      <c r="C4388" t="s">
        <v>6077</v>
      </c>
      <c r="J4388" t="s">
        <v>1444</v>
      </c>
      <c r="K4388">
        <v>0</v>
      </c>
      <c r="N4388" t="b">
        <v>1</v>
      </c>
      <c r="O4388" t="b">
        <v>0</v>
      </c>
      <c r="P4388" t="b">
        <v>0</v>
      </c>
      <c r="Q4388">
        <v>8</v>
      </c>
      <c r="R4388">
        <v>2</v>
      </c>
      <c r="S4388">
        <v>1</v>
      </c>
      <c r="T4388">
        <v>2</v>
      </c>
      <c r="U4388" t="b">
        <v>1</v>
      </c>
      <c r="V4388" t="s">
        <v>753</v>
      </c>
      <c r="W4388" t="s">
        <v>6073</v>
      </c>
      <c r="X4388" t="s">
        <v>14458</v>
      </c>
      <c r="Y4388">
        <v>16</v>
      </c>
      <c r="Z4388">
        <v>16</v>
      </c>
      <c r="AA4388">
        <v>5</v>
      </c>
      <c r="AB4388">
        <v>5</v>
      </c>
      <c r="AC4388">
        <v>45</v>
      </c>
    </row>
    <row r="4389" spans="1:29">
      <c r="A4389">
        <v>4914</v>
      </c>
      <c r="B4389" t="s">
        <v>805</v>
      </c>
      <c r="C4389" t="s">
        <v>6078</v>
      </c>
      <c r="J4389" t="s">
        <v>1444</v>
      </c>
      <c r="K4389">
        <v>0</v>
      </c>
      <c r="N4389" t="b">
        <v>1</v>
      </c>
      <c r="O4389" t="b">
        <v>0</v>
      </c>
      <c r="P4389" t="b">
        <v>0</v>
      </c>
      <c r="Q4389">
        <v>8</v>
      </c>
      <c r="R4389">
        <v>2</v>
      </c>
      <c r="S4389">
        <v>1</v>
      </c>
      <c r="T4389">
        <v>2</v>
      </c>
      <c r="U4389" t="b">
        <v>1</v>
      </c>
      <c r="V4389" t="s">
        <v>753</v>
      </c>
      <c r="W4389" t="s">
        <v>6073</v>
      </c>
      <c r="X4389" t="s">
        <v>14465</v>
      </c>
      <c r="Y4389">
        <v>17</v>
      </c>
      <c r="Z4389">
        <v>17</v>
      </c>
      <c r="AA4389">
        <v>4</v>
      </c>
      <c r="AB4389">
        <v>4</v>
      </c>
      <c r="AC4389">
        <v>45</v>
      </c>
    </row>
    <row r="4390" spans="1:29">
      <c r="A4390">
        <v>4915</v>
      </c>
      <c r="B4390" t="s">
        <v>805</v>
      </c>
      <c r="C4390" t="s">
        <v>6079</v>
      </c>
      <c r="J4390" t="s">
        <v>1444</v>
      </c>
      <c r="K4390">
        <v>0</v>
      </c>
      <c r="N4390" t="b">
        <v>1</v>
      </c>
      <c r="O4390" t="b">
        <v>0</v>
      </c>
      <c r="P4390" t="b">
        <v>0</v>
      </c>
      <c r="Q4390">
        <v>8</v>
      </c>
      <c r="R4390">
        <v>2</v>
      </c>
      <c r="S4390">
        <v>1</v>
      </c>
      <c r="T4390">
        <v>2</v>
      </c>
      <c r="U4390" t="b">
        <v>1</v>
      </c>
      <c r="V4390" t="s">
        <v>753</v>
      </c>
      <c r="W4390" t="s">
        <v>6073</v>
      </c>
      <c r="X4390" t="s">
        <v>14684</v>
      </c>
      <c r="Y4390">
        <v>17</v>
      </c>
      <c r="Z4390">
        <v>17</v>
      </c>
      <c r="AA4390">
        <v>5</v>
      </c>
      <c r="AB4390">
        <v>5</v>
      </c>
      <c r="AC4390">
        <v>45</v>
      </c>
    </row>
    <row r="4391" spans="1:29">
      <c r="A4391">
        <v>4916</v>
      </c>
      <c r="B4391" t="s">
        <v>805</v>
      </c>
      <c r="C4391" t="s">
        <v>6080</v>
      </c>
      <c r="J4391" t="s">
        <v>1444</v>
      </c>
      <c r="K4391">
        <v>0</v>
      </c>
      <c r="N4391" t="b">
        <v>1</v>
      </c>
      <c r="O4391" t="b">
        <v>0</v>
      </c>
      <c r="P4391" t="b">
        <v>0</v>
      </c>
      <c r="Q4391">
        <v>8</v>
      </c>
      <c r="R4391">
        <v>2</v>
      </c>
      <c r="S4391">
        <v>1</v>
      </c>
      <c r="T4391">
        <v>2</v>
      </c>
      <c r="U4391" t="b">
        <v>1</v>
      </c>
      <c r="V4391" t="s">
        <v>753</v>
      </c>
      <c r="W4391" t="s">
        <v>6073</v>
      </c>
      <c r="X4391" t="s">
        <v>14686</v>
      </c>
      <c r="Y4391">
        <v>18</v>
      </c>
      <c r="Z4391">
        <v>18</v>
      </c>
      <c r="AA4391">
        <v>4</v>
      </c>
      <c r="AB4391">
        <v>4</v>
      </c>
      <c r="AC4391">
        <v>45</v>
      </c>
    </row>
    <row r="4392" spans="1:29">
      <c r="A4392">
        <v>4917</v>
      </c>
      <c r="B4392" t="s">
        <v>805</v>
      </c>
      <c r="C4392" t="s">
        <v>6081</v>
      </c>
      <c r="J4392" t="s">
        <v>1444</v>
      </c>
      <c r="K4392">
        <v>0</v>
      </c>
      <c r="N4392" t="b">
        <v>1</v>
      </c>
      <c r="O4392" t="b">
        <v>0</v>
      </c>
      <c r="P4392" t="b">
        <v>0</v>
      </c>
      <c r="Q4392">
        <v>8</v>
      </c>
      <c r="R4392">
        <v>2</v>
      </c>
      <c r="S4392">
        <v>1</v>
      </c>
      <c r="T4392">
        <v>2</v>
      </c>
      <c r="U4392" t="b">
        <v>1</v>
      </c>
      <c r="V4392" t="s">
        <v>753</v>
      </c>
      <c r="W4392" t="s">
        <v>6073</v>
      </c>
      <c r="X4392" t="s">
        <v>14687</v>
      </c>
      <c r="Y4392">
        <v>18</v>
      </c>
      <c r="Z4392">
        <v>18</v>
      </c>
      <c r="AA4392">
        <v>5</v>
      </c>
      <c r="AB4392">
        <v>5</v>
      </c>
      <c r="AC4392">
        <v>45</v>
      </c>
    </row>
    <row r="4393" spans="1:29">
      <c r="A4393">
        <v>4918</v>
      </c>
      <c r="B4393" t="s">
        <v>805</v>
      </c>
      <c r="C4393" t="s">
        <v>6082</v>
      </c>
      <c r="J4393" t="s">
        <v>1444</v>
      </c>
      <c r="K4393">
        <v>0</v>
      </c>
      <c r="N4393" t="b">
        <v>1</v>
      </c>
      <c r="O4393" t="b">
        <v>0</v>
      </c>
      <c r="P4393" t="b">
        <v>0</v>
      </c>
      <c r="Q4393">
        <v>8</v>
      </c>
      <c r="R4393">
        <v>2</v>
      </c>
      <c r="S4393">
        <v>1</v>
      </c>
      <c r="T4393">
        <v>2</v>
      </c>
      <c r="U4393" t="b">
        <v>1</v>
      </c>
      <c r="V4393" t="s">
        <v>753</v>
      </c>
      <c r="W4393" t="s">
        <v>6073</v>
      </c>
      <c r="X4393" t="s">
        <v>14450</v>
      </c>
      <c r="Y4393">
        <v>19</v>
      </c>
      <c r="Z4393">
        <v>19</v>
      </c>
      <c r="AA4393">
        <v>4</v>
      </c>
      <c r="AB4393">
        <v>4</v>
      </c>
      <c r="AC4393">
        <v>45</v>
      </c>
    </row>
    <row r="4394" spans="1:29">
      <c r="A4394">
        <v>4919</v>
      </c>
      <c r="B4394" t="s">
        <v>805</v>
      </c>
      <c r="C4394" t="s">
        <v>6083</v>
      </c>
      <c r="J4394" t="s">
        <v>1444</v>
      </c>
      <c r="K4394">
        <v>0</v>
      </c>
      <c r="N4394" t="b">
        <v>1</v>
      </c>
      <c r="O4394" t="b">
        <v>0</v>
      </c>
      <c r="P4394" t="b">
        <v>0</v>
      </c>
      <c r="Q4394">
        <v>8</v>
      </c>
      <c r="R4394">
        <v>2</v>
      </c>
      <c r="S4394">
        <v>1</v>
      </c>
      <c r="T4394">
        <v>2</v>
      </c>
      <c r="U4394" t="b">
        <v>1</v>
      </c>
      <c r="V4394" t="s">
        <v>753</v>
      </c>
      <c r="W4394" t="s">
        <v>6073</v>
      </c>
      <c r="X4394" t="s">
        <v>14689</v>
      </c>
      <c r="Y4394">
        <v>19</v>
      </c>
      <c r="Z4394">
        <v>19</v>
      </c>
      <c r="AA4394">
        <v>5</v>
      </c>
      <c r="AB4394">
        <v>5</v>
      </c>
      <c r="AC4394">
        <v>45</v>
      </c>
    </row>
    <row r="4395" spans="1:29">
      <c r="A4395">
        <v>4920</v>
      </c>
      <c r="B4395" t="s">
        <v>805</v>
      </c>
      <c r="C4395" t="s">
        <v>6084</v>
      </c>
      <c r="J4395" t="s">
        <v>1444</v>
      </c>
      <c r="K4395">
        <v>0</v>
      </c>
      <c r="N4395" t="b">
        <v>1</v>
      </c>
      <c r="O4395" t="b">
        <v>0</v>
      </c>
      <c r="P4395" t="b">
        <v>0</v>
      </c>
      <c r="Q4395">
        <v>8</v>
      </c>
      <c r="R4395">
        <v>2</v>
      </c>
      <c r="S4395">
        <v>1</v>
      </c>
      <c r="T4395">
        <v>2</v>
      </c>
      <c r="U4395" t="b">
        <v>1</v>
      </c>
      <c r="V4395" t="s">
        <v>753</v>
      </c>
      <c r="W4395" t="s">
        <v>6073</v>
      </c>
      <c r="X4395" t="s">
        <v>14690</v>
      </c>
      <c r="Y4395">
        <v>20</v>
      </c>
      <c r="Z4395">
        <v>20</v>
      </c>
      <c r="AA4395">
        <v>4</v>
      </c>
      <c r="AB4395">
        <v>4</v>
      </c>
      <c r="AC4395">
        <v>45</v>
      </c>
    </row>
    <row r="4396" spans="1:29">
      <c r="A4396">
        <v>4921</v>
      </c>
      <c r="B4396" t="s">
        <v>805</v>
      </c>
      <c r="C4396" t="s">
        <v>6085</v>
      </c>
      <c r="J4396" t="s">
        <v>1444</v>
      </c>
      <c r="K4396">
        <v>0</v>
      </c>
      <c r="N4396" t="b">
        <v>1</v>
      </c>
      <c r="O4396" t="b">
        <v>0</v>
      </c>
      <c r="P4396" t="b">
        <v>0</v>
      </c>
      <c r="Q4396">
        <v>8</v>
      </c>
      <c r="R4396">
        <v>2</v>
      </c>
      <c r="S4396">
        <v>1</v>
      </c>
      <c r="T4396">
        <v>2</v>
      </c>
      <c r="U4396" t="b">
        <v>1</v>
      </c>
      <c r="V4396" t="s">
        <v>753</v>
      </c>
      <c r="W4396" t="s">
        <v>6073</v>
      </c>
      <c r="X4396" t="s">
        <v>14691</v>
      </c>
      <c r="Y4396">
        <v>20</v>
      </c>
      <c r="Z4396">
        <v>20</v>
      </c>
      <c r="AA4396">
        <v>5</v>
      </c>
      <c r="AB4396">
        <v>5</v>
      </c>
      <c r="AC4396">
        <v>45</v>
      </c>
    </row>
    <row r="4397" spans="1:29">
      <c r="A4397">
        <v>4922</v>
      </c>
      <c r="B4397" t="s">
        <v>805</v>
      </c>
      <c r="C4397" t="s">
        <v>6086</v>
      </c>
      <c r="J4397" t="s">
        <v>1444</v>
      </c>
      <c r="K4397">
        <v>0</v>
      </c>
      <c r="N4397" t="b">
        <v>1</v>
      </c>
      <c r="O4397" t="b">
        <v>0</v>
      </c>
      <c r="P4397" t="b">
        <v>0</v>
      </c>
      <c r="Q4397">
        <v>8</v>
      </c>
      <c r="R4397">
        <v>2</v>
      </c>
      <c r="S4397">
        <v>1</v>
      </c>
      <c r="T4397">
        <v>2</v>
      </c>
      <c r="U4397" t="b">
        <v>1</v>
      </c>
      <c r="V4397" t="s">
        <v>753</v>
      </c>
      <c r="W4397" t="s">
        <v>6073</v>
      </c>
      <c r="X4397" t="s">
        <v>14693</v>
      </c>
      <c r="Y4397">
        <v>21</v>
      </c>
      <c r="Z4397">
        <v>21</v>
      </c>
      <c r="AA4397">
        <v>4</v>
      </c>
      <c r="AB4397">
        <v>4</v>
      </c>
      <c r="AC4397">
        <v>45</v>
      </c>
    </row>
    <row r="4398" spans="1:29">
      <c r="A4398">
        <v>4923</v>
      </c>
      <c r="B4398" t="s">
        <v>805</v>
      </c>
      <c r="C4398" t="s">
        <v>6087</v>
      </c>
      <c r="J4398" t="s">
        <v>1444</v>
      </c>
      <c r="K4398">
        <v>0</v>
      </c>
      <c r="N4398" t="b">
        <v>1</v>
      </c>
      <c r="O4398" t="b">
        <v>0</v>
      </c>
      <c r="P4398" t="b">
        <v>0</v>
      </c>
      <c r="Q4398">
        <v>8</v>
      </c>
      <c r="R4398">
        <v>2</v>
      </c>
      <c r="S4398">
        <v>1</v>
      </c>
      <c r="T4398">
        <v>2</v>
      </c>
      <c r="U4398" t="b">
        <v>1</v>
      </c>
      <c r="V4398" t="s">
        <v>753</v>
      </c>
      <c r="W4398" t="s">
        <v>6073</v>
      </c>
      <c r="X4398" t="s">
        <v>14471</v>
      </c>
      <c r="Y4398">
        <v>21</v>
      </c>
      <c r="Z4398">
        <v>21</v>
      </c>
      <c r="AA4398">
        <v>5</v>
      </c>
      <c r="AB4398">
        <v>5</v>
      </c>
      <c r="AC4398">
        <v>45</v>
      </c>
    </row>
    <row r="4399" spans="1:29">
      <c r="A4399">
        <v>4924</v>
      </c>
      <c r="B4399" t="s">
        <v>805</v>
      </c>
      <c r="C4399" t="s">
        <v>6088</v>
      </c>
      <c r="J4399" t="s">
        <v>1444</v>
      </c>
      <c r="K4399">
        <v>0</v>
      </c>
      <c r="N4399" t="b">
        <v>1</v>
      </c>
      <c r="O4399" t="b">
        <v>0</v>
      </c>
      <c r="P4399" t="b">
        <v>0</v>
      </c>
      <c r="Q4399">
        <v>8</v>
      </c>
      <c r="R4399">
        <v>2</v>
      </c>
      <c r="S4399">
        <v>1</v>
      </c>
      <c r="T4399">
        <v>2</v>
      </c>
      <c r="U4399" t="b">
        <v>1</v>
      </c>
      <c r="V4399" t="s">
        <v>753</v>
      </c>
      <c r="W4399" t="s">
        <v>6073</v>
      </c>
      <c r="X4399" t="s">
        <v>14531</v>
      </c>
      <c r="Y4399">
        <v>22</v>
      </c>
      <c r="Z4399">
        <v>22</v>
      </c>
      <c r="AA4399">
        <v>4</v>
      </c>
      <c r="AB4399">
        <v>4</v>
      </c>
      <c r="AC4399">
        <v>45</v>
      </c>
    </row>
    <row r="4400" spans="1:29">
      <c r="A4400">
        <v>4925</v>
      </c>
      <c r="B4400" t="s">
        <v>805</v>
      </c>
      <c r="C4400" t="s">
        <v>6089</v>
      </c>
      <c r="J4400" t="s">
        <v>1444</v>
      </c>
      <c r="K4400">
        <v>0</v>
      </c>
      <c r="N4400" t="b">
        <v>1</v>
      </c>
      <c r="O4400" t="b">
        <v>0</v>
      </c>
      <c r="P4400" t="b">
        <v>0</v>
      </c>
      <c r="Q4400">
        <v>8</v>
      </c>
      <c r="R4400">
        <v>2</v>
      </c>
      <c r="S4400">
        <v>1</v>
      </c>
      <c r="T4400">
        <v>2</v>
      </c>
      <c r="U4400" t="b">
        <v>1</v>
      </c>
      <c r="V4400" t="s">
        <v>753</v>
      </c>
      <c r="W4400" t="s">
        <v>6073</v>
      </c>
      <c r="X4400" t="s">
        <v>14694</v>
      </c>
      <c r="Y4400">
        <v>22</v>
      </c>
      <c r="Z4400">
        <v>22</v>
      </c>
      <c r="AA4400">
        <v>5</v>
      </c>
      <c r="AB4400">
        <v>5</v>
      </c>
      <c r="AC4400">
        <v>45</v>
      </c>
    </row>
    <row r="4401" spans="1:29">
      <c r="A4401">
        <v>4926</v>
      </c>
      <c r="B4401" t="s">
        <v>805</v>
      </c>
      <c r="C4401" t="s">
        <v>6090</v>
      </c>
      <c r="J4401" t="s">
        <v>1444</v>
      </c>
      <c r="K4401">
        <v>0</v>
      </c>
      <c r="N4401" t="b">
        <v>1</v>
      </c>
      <c r="O4401" t="b">
        <v>0</v>
      </c>
      <c r="P4401" t="b">
        <v>0</v>
      </c>
      <c r="Q4401">
        <v>8</v>
      </c>
      <c r="R4401">
        <v>2</v>
      </c>
      <c r="S4401">
        <v>1</v>
      </c>
      <c r="T4401">
        <v>2</v>
      </c>
      <c r="U4401" t="b">
        <v>1</v>
      </c>
      <c r="V4401" t="s">
        <v>753</v>
      </c>
      <c r="W4401" t="s">
        <v>6073</v>
      </c>
      <c r="X4401" t="s">
        <v>14532</v>
      </c>
      <c r="Y4401">
        <v>23</v>
      </c>
      <c r="Z4401">
        <v>23</v>
      </c>
      <c r="AA4401">
        <v>4</v>
      </c>
      <c r="AB4401">
        <v>4</v>
      </c>
      <c r="AC4401">
        <v>45</v>
      </c>
    </row>
    <row r="4402" spans="1:29">
      <c r="A4402">
        <v>4927</v>
      </c>
      <c r="B4402" t="s">
        <v>805</v>
      </c>
      <c r="C4402" t="s">
        <v>6091</v>
      </c>
      <c r="J4402" t="s">
        <v>1444</v>
      </c>
      <c r="K4402">
        <v>0</v>
      </c>
      <c r="N4402" t="b">
        <v>1</v>
      </c>
      <c r="O4402" t="b">
        <v>0</v>
      </c>
      <c r="P4402" t="b">
        <v>0</v>
      </c>
      <c r="Q4402">
        <v>8</v>
      </c>
      <c r="R4402">
        <v>2</v>
      </c>
      <c r="S4402">
        <v>1</v>
      </c>
      <c r="T4402">
        <v>2</v>
      </c>
      <c r="U4402" t="b">
        <v>1</v>
      </c>
      <c r="V4402" t="s">
        <v>753</v>
      </c>
      <c r="W4402" t="s">
        <v>6073</v>
      </c>
      <c r="X4402" t="s">
        <v>14696</v>
      </c>
      <c r="Y4402">
        <v>23</v>
      </c>
      <c r="Z4402">
        <v>23</v>
      </c>
      <c r="AA4402">
        <v>5</v>
      </c>
      <c r="AB4402">
        <v>5</v>
      </c>
      <c r="AC4402">
        <v>45</v>
      </c>
    </row>
    <row r="4403" spans="1:29">
      <c r="A4403">
        <v>4928</v>
      </c>
      <c r="B4403" t="s">
        <v>805</v>
      </c>
      <c r="C4403" t="s">
        <v>6092</v>
      </c>
      <c r="J4403" t="s">
        <v>1444</v>
      </c>
      <c r="K4403">
        <v>0</v>
      </c>
      <c r="N4403" t="b">
        <v>1</v>
      </c>
      <c r="O4403" t="b">
        <v>0</v>
      </c>
      <c r="P4403" t="b">
        <v>0</v>
      </c>
      <c r="Q4403">
        <v>8</v>
      </c>
      <c r="R4403">
        <v>2</v>
      </c>
      <c r="S4403">
        <v>1</v>
      </c>
      <c r="T4403">
        <v>2</v>
      </c>
      <c r="U4403" t="b">
        <v>1</v>
      </c>
      <c r="V4403" t="s">
        <v>753</v>
      </c>
      <c r="W4403" t="s">
        <v>6073</v>
      </c>
      <c r="X4403" t="s">
        <v>14533</v>
      </c>
      <c r="Y4403">
        <v>24</v>
      </c>
      <c r="Z4403">
        <v>24</v>
      </c>
      <c r="AA4403">
        <v>4</v>
      </c>
      <c r="AB4403">
        <v>4</v>
      </c>
      <c r="AC4403">
        <v>45</v>
      </c>
    </row>
    <row r="4404" spans="1:29">
      <c r="A4404">
        <v>4929</v>
      </c>
      <c r="B4404" t="s">
        <v>805</v>
      </c>
      <c r="C4404" t="s">
        <v>6093</v>
      </c>
      <c r="J4404" t="s">
        <v>1444</v>
      </c>
      <c r="K4404">
        <v>0</v>
      </c>
      <c r="N4404" t="b">
        <v>1</v>
      </c>
      <c r="O4404" t="b">
        <v>0</v>
      </c>
      <c r="P4404" t="b">
        <v>0</v>
      </c>
      <c r="Q4404">
        <v>8</v>
      </c>
      <c r="R4404">
        <v>2</v>
      </c>
      <c r="S4404">
        <v>1</v>
      </c>
      <c r="T4404">
        <v>2</v>
      </c>
      <c r="U4404" t="b">
        <v>1</v>
      </c>
      <c r="V4404" t="s">
        <v>753</v>
      </c>
      <c r="W4404" t="s">
        <v>6073</v>
      </c>
      <c r="X4404" t="s">
        <v>14698</v>
      </c>
      <c r="Y4404">
        <v>24</v>
      </c>
      <c r="Z4404">
        <v>24</v>
      </c>
      <c r="AA4404">
        <v>5</v>
      </c>
      <c r="AB4404">
        <v>5</v>
      </c>
      <c r="AC4404">
        <v>45</v>
      </c>
    </row>
    <row r="4405" spans="1:29">
      <c r="A4405">
        <v>4930</v>
      </c>
      <c r="B4405" t="s">
        <v>805</v>
      </c>
      <c r="C4405" t="s">
        <v>6094</v>
      </c>
      <c r="J4405" t="s">
        <v>1444</v>
      </c>
      <c r="K4405">
        <v>0</v>
      </c>
      <c r="N4405" t="b">
        <v>1</v>
      </c>
      <c r="O4405" t="b">
        <v>0</v>
      </c>
      <c r="P4405" t="b">
        <v>0</v>
      </c>
      <c r="Q4405">
        <v>8</v>
      </c>
      <c r="R4405">
        <v>2</v>
      </c>
      <c r="S4405">
        <v>1</v>
      </c>
      <c r="T4405">
        <v>2</v>
      </c>
      <c r="U4405" t="b">
        <v>1</v>
      </c>
      <c r="V4405" t="s">
        <v>753</v>
      </c>
      <c r="W4405" t="s">
        <v>6073</v>
      </c>
      <c r="X4405" t="s">
        <v>14700</v>
      </c>
      <c r="Y4405">
        <v>25</v>
      </c>
      <c r="Z4405">
        <v>25</v>
      </c>
      <c r="AA4405">
        <v>4</v>
      </c>
      <c r="AB4405">
        <v>4</v>
      </c>
      <c r="AC4405">
        <v>45</v>
      </c>
    </row>
    <row r="4406" spans="1:29">
      <c r="A4406">
        <v>4931</v>
      </c>
      <c r="B4406" t="s">
        <v>805</v>
      </c>
      <c r="C4406" t="s">
        <v>6095</v>
      </c>
      <c r="J4406" t="s">
        <v>1444</v>
      </c>
      <c r="K4406">
        <v>0</v>
      </c>
      <c r="N4406" t="b">
        <v>1</v>
      </c>
      <c r="O4406" t="b">
        <v>0</v>
      </c>
      <c r="P4406" t="b">
        <v>0</v>
      </c>
      <c r="Q4406">
        <v>8</v>
      </c>
      <c r="R4406">
        <v>2</v>
      </c>
      <c r="S4406">
        <v>1</v>
      </c>
      <c r="T4406">
        <v>2</v>
      </c>
      <c r="U4406" t="b">
        <v>1</v>
      </c>
      <c r="V4406" t="s">
        <v>753</v>
      </c>
      <c r="W4406" t="s">
        <v>6073</v>
      </c>
      <c r="X4406" t="s">
        <v>14701</v>
      </c>
      <c r="Y4406">
        <v>25</v>
      </c>
      <c r="Z4406">
        <v>25</v>
      </c>
      <c r="AA4406">
        <v>5</v>
      </c>
      <c r="AB4406">
        <v>5</v>
      </c>
      <c r="AC4406">
        <v>45</v>
      </c>
    </row>
    <row r="4407" spans="1:29">
      <c r="A4407">
        <v>4934</v>
      </c>
      <c r="B4407" t="s">
        <v>805</v>
      </c>
      <c r="C4407" t="s">
        <v>6096</v>
      </c>
      <c r="J4407" t="s">
        <v>1444</v>
      </c>
      <c r="K4407">
        <v>0</v>
      </c>
      <c r="N4407" t="b">
        <v>1</v>
      </c>
      <c r="O4407" t="b">
        <v>0</v>
      </c>
      <c r="P4407" t="b">
        <v>0</v>
      </c>
      <c r="Q4407">
        <v>8</v>
      </c>
      <c r="R4407">
        <v>2</v>
      </c>
      <c r="S4407">
        <v>1</v>
      </c>
      <c r="T4407">
        <v>2</v>
      </c>
      <c r="U4407" t="b">
        <v>1</v>
      </c>
      <c r="V4407" t="s">
        <v>753</v>
      </c>
      <c r="W4407" t="s">
        <v>6073</v>
      </c>
      <c r="X4407" t="s">
        <v>14605</v>
      </c>
      <c r="Y4407">
        <v>26</v>
      </c>
      <c r="Z4407">
        <v>26</v>
      </c>
      <c r="AA4407">
        <v>4</v>
      </c>
      <c r="AB4407">
        <v>4</v>
      </c>
      <c r="AC4407">
        <v>45</v>
      </c>
    </row>
    <row r="4408" spans="1:29">
      <c r="A4408">
        <v>4935</v>
      </c>
      <c r="B4408" t="s">
        <v>805</v>
      </c>
      <c r="C4408" t="s">
        <v>6097</v>
      </c>
      <c r="J4408" t="s">
        <v>1444</v>
      </c>
      <c r="K4408">
        <v>0</v>
      </c>
      <c r="N4408" t="b">
        <v>1</v>
      </c>
      <c r="O4408" t="b">
        <v>0</v>
      </c>
      <c r="P4408" t="b">
        <v>0</v>
      </c>
      <c r="Q4408">
        <v>8</v>
      </c>
      <c r="R4408">
        <v>2</v>
      </c>
      <c r="S4408">
        <v>1</v>
      </c>
      <c r="T4408">
        <v>2</v>
      </c>
      <c r="U4408" t="b">
        <v>1</v>
      </c>
      <c r="V4408" t="s">
        <v>753</v>
      </c>
      <c r="W4408" t="s">
        <v>6073</v>
      </c>
      <c r="X4408" t="s">
        <v>14703</v>
      </c>
      <c r="Y4408">
        <v>26</v>
      </c>
      <c r="Z4408">
        <v>26</v>
      </c>
      <c r="AA4408">
        <v>5</v>
      </c>
      <c r="AB4408">
        <v>5</v>
      </c>
      <c r="AC4408">
        <v>45</v>
      </c>
    </row>
    <row r="4409" spans="1:29">
      <c r="A4409">
        <v>4936</v>
      </c>
      <c r="B4409" t="s">
        <v>805</v>
      </c>
      <c r="C4409" t="s">
        <v>6098</v>
      </c>
      <c r="J4409" t="s">
        <v>1444</v>
      </c>
      <c r="K4409">
        <v>0</v>
      </c>
      <c r="N4409" t="b">
        <v>1</v>
      </c>
      <c r="O4409" t="b">
        <v>0</v>
      </c>
      <c r="P4409" t="b">
        <v>0</v>
      </c>
      <c r="Q4409">
        <v>8</v>
      </c>
      <c r="R4409">
        <v>2</v>
      </c>
      <c r="S4409">
        <v>1</v>
      </c>
      <c r="T4409">
        <v>2</v>
      </c>
      <c r="U4409" t="b">
        <v>1</v>
      </c>
      <c r="V4409" t="s">
        <v>753</v>
      </c>
      <c r="W4409" t="s">
        <v>6073</v>
      </c>
      <c r="X4409" t="s">
        <v>14802</v>
      </c>
      <c r="Y4409">
        <v>27</v>
      </c>
      <c r="Z4409">
        <v>27</v>
      </c>
      <c r="AA4409">
        <v>4</v>
      </c>
      <c r="AB4409">
        <v>4</v>
      </c>
      <c r="AC4409">
        <v>45</v>
      </c>
    </row>
    <row r="4410" spans="1:29">
      <c r="A4410">
        <v>4937</v>
      </c>
      <c r="B4410" t="s">
        <v>805</v>
      </c>
      <c r="C4410" t="s">
        <v>6099</v>
      </c>
      <c r="J4410" t="s">
        <v>1444</v>
      </c>
      <c r="K4410">
        <v>0</v>
      </c>
      <c r="N4410" t="b">
        <v>1</v>
      </c>
      <c r="O4410" t="b">
        <v>0</v>
      </c>
      <c r="P4410" t="b">
        <v>0</v>
      </c>
      <c r="Q4410">
        <v>8</v>
      </c>
      <c r="R4410">
        <v>2</v>
      </c>
      <c r="S4410">
        <v>1</v>
      </c>
      <c r="T4410">
        <v>2</v>
      </c>
      <c r="U4410" t="b">
        <v>1</v>
      </c>
      <c r="V4410" t="s">
        <v>753</v>
      </c>
      <c r="W4410" t="s">
        <v>6073</v>
      </c>
      <c r="X4410" t="s">
        <v>14803</v>
      </c>
      <c r="Y4410">
        <v>27</v>
      </c>
      <c r="Z4410">
        <v>27</v>
      </c>
      <c r="AA4410">
        <v>5</v>
      </c>
      <c r="AB4410">
        <v>5</v>
      </c>
      <c r="AC4410">
        <v>45</v>
      </c>
    </row>
    <row r="4411" spans="1:29">
      <c r="A4411">
        <v>4938</v>
      </c>
      <c r="B4411" t="s">
        <v>805</v>
      </c>
      <c r="C4411" t="s">
        <v>6100</v>
      </c>
      <c r="J4411" t="s">
        <v>1444</v>
      </c>
      <c r="K4411">
        <v>0</v>
      </c>
      <c r="N4411" t="b">
        <v>1</v>
      </c>
      <c r="O4411" t="b">
        <v>0</v>
      </c>
      <c r="P4411" t="b">
        <v>0</v>
      </c>
      <c r="Q4411">
        <v>8</v>
      </c>
      <c r="R4411">
        <v>2</v>
      </c>
      <c r="S4411">
        <v>1</v>
      </c>
      <c r="T4411">
        <v>2</v>
      </c>
      <c r="U4411" t="b">
        <v>1</v>
      </c>
      <c r="V4411" t="s">
        <v>753</v>
      </c>
      <c r="W4411" t="s">
        <v>6073</v>
      </c>
      <c r="X4411" t="s">
        <v>14606</v>
      </c>
      <c r="Y4411">
        <v>28</v>
      </c>
      <c r="Z4411">
        <v>28</v>
      </c>
      <c r="AA4411">
        <v>4</v>
      </c>
      <c r="AB4411">
        <v>4</v>
      </c>
      <c r="AC4411">
        <v>45</v>
      </c>
    </row>
    <row r="4412" spans="1:29">
      <c r="A4412">
        <v>4939</v>
      </c>
      <c r="B4412" t="s">
        <v>805</v>
      </c>
      <c r="C4412" t="s">
        <v>6101</v>
      </c>
      <c r="J4412" t="s">
        <v>1444</v>
      </c>
      <c r="K4412">
        <v>0</v>
      </c>
      <c r="N4412" t="b">
        <v>1</v>
      </c>
      <c r="O4412" t="b">
        <v>0</v>
      </c>
      <c r="P4412" t="b">
        <v>0</v>
      </c>
      <c r="Q4412">
        <v>8</v>
      </c>
      <c r="R4412">
        <v>2</v>
      </c>
      <c r="S4412">
        <v>1</v>
      </c>
      <c r="T4412">
        <v>2</v>
      </c>
      <c r="U4412" t="b">
        <v>1</v>
      </c>
      <c r="V4412" t="s">
        <v>753</v>
      </c>
      <c r="W4412" t="s">
        <v>6073</v>
      </c>
      <c r="X4412" t="s">
        <v>14729</v>
      </c>
      <c r="Y4412">
        <v>28</v>
      </c>
      <c r="Z4412">
        <v>28</v>
      </c>
      <c r="AA4412">
        <v>5</v>
      </c>
      <c r="AB4412">
        <v>5</v>
      </c>
      <c r="AC4412">
        <v>45</v>
      </c>
    </row>
    <row r="4413" spans="1:29">
      <c r="A4413">
        <v>4940</v>
      </c>
      <c r="B4413" t="s">
        <v>805</v>
      </c>
      <c r="C4413" t="s">
        <v>6102</v>
      </c>
      <c r="J4413" t="s">
        <v>1444</v>
      </c>
      <c r="K4413">
        <v>0</v>
      </c>
      <c r="N4413" t="b">
        <v>1</v>
      </c>
      <c r="O4413" t="b">
        <v>0</v>
      </c>
      <c r="P4413" t="b">
        <v>0</v>
      </c>
      <c r="Q4413">
        <v>8</v>
      </c>
      <c r="R4413">
        <v>2</v>
      </c>
      <c r="S4413">
        <v>1</v>
      </c>
      <c r="T4413">
        <v>2</v>
      </c>
      <c r="U4413" t="b">
        <v>1</v>
      </c>
      <c r="V4413" t="s">
        <v>753</v>
      </c>
      <c r="W4413" t="s">
        <v>6073</v>
      </c>
      <c r="X4413" t="s">
        <v>14804</v>
      </c>
      <c r="Y4413">
        <v>29</v>
      </c>
      <c r="Z4413">
        <v>29</v>
      </c>
      <c r="AA4413">
        <v>4</v>
      </c>
      <c r="AB4413">
        <v>4</v>
      </c>
      <c r="AC4413">
        <v>45</v>
      </c>
    </row>
    <row r="4414" spans="1:29">
      <c r="A4414">
        <v>4941</v>
      </c>
      <c r="B4414" t="s">
        <v>805</v>
      </c>
      <c r="C4414" t="s">
        <v>6103</v>
      </c>
      <c r="J4414" t="s">
        <v>1444</v>
      </c>
      <c r="K4414">
        <v>0</v>
      </c>
      <c r="N4414" t="b">
        <v>1</v>
      </c>
      <c r="O4414" t="b">
        <v>0</v>
      </c>
      <c r="P4414" t="b">
        <v>0</v>
      </c>
      <c r="Q4414">
        <v>8</v>
      </c>
      <c r="R4414">
        <v>2</v>
      </c>
      <c r="S4414">
        <v>1</v>
      </c>
      <c r="T4414">
        <v>2</v>
      </c>
      <c r="U4414" t="b">
        <v>1</v>
      </c>
      <c r="V4414" t="s">
        <v>753</v>
      </c>
      <c r="W4414" t="s">
        <v>6073</v>
      </c>
      <c r="X4414" t="s">
        <v>14805</v>
      </c>
      <c r="Y4414">
        <v>29</v>
      </c>
      <c r="Z4414">
        <v>29</v>
      </c>
      <c r="AA4414">
        <v>5</v>
      </c>
      <c r="AB4414">
        <v>5</v>
      </c>
      <c r="AC4414">
        <v>45</v>
      </c>
    </row>
    <row r="4415" spans="1:29">
      <c r="A4415">
        <v>4942</v>
      </c>
      <c r="B4415" t="s">
        <v>805</v>
      </c>
      <c r="C4415" t="s">
        <v>6104</v>
      </c>
      <c r="J4415" t="s">
        <v>1444</v>
      </c>
      <c r="K4415">
        <v>0</v>
      </c>
      <c r="N4415" t="b">
        <v>1</v>
      </c>
      <c r="O4415" t="b">
        <v>0</v>
      </c>
      <c r="P4415" t="b">
        <v>0</v>
      </c>
      <c r="Q4415">
        <v>8</v>
      </c>
      <c r="R4415">
        <v>2</v>
      </c>
      <c r="S4415">
        <v>1</v>
      </c>
      <c r="T4415">
        <v>2</v>
      </c>
      <c r="U4415" t="b">
        <v>1</v>
      </c>
      <c r="V4415" t="s">
        <v>753</v>
      </c>
      <c r="W4415" t="s">
        <v>6073</v>
      </c>
      <c r="X4415" t="s">
        <v>14806</v>
      </c>
      <c r="Y4415">
        <v>30</v>
      </c>
      <c r="Z4415">
        <v>30</v>
      </c>
      <c r="AA4415">
        <v>4</v>
      </c>
      <c r="AB4415">
        <v>4</v>
      </c>
      <c r="AC4415">
        <v>45</v>
      </c>
    </row>
    <row r="4416" spans="1:29">
      <c r="A4416">
        <v>4943</v>
      </c>
      <c r="B4416" t="s">
        <v>805</v>
      </c>
      <c r="C4416" t="s">
        <v>6105</v>
      </c>
      <c r="J4416" t="s">
        <v>1444</v>
      </c>
      <c r="K4416">
        <v>0</v>
      </c>
      <c r="N4416" t="b">
        <v>1</v>
      </c>
      <c r="O4416" t="b">
        <v>0</v>
      </c>
      <c r="P4416" t="b">
        <v>0</v>
      </c>
      <c r="Q4416">
        <v>8</v>
      </c>
      <c r="R4416">
        <v>2</v>
      </c>
      <c r="S4416">
        <v>1</v>
      </c>
      <c r="T4416">
        <v>2</v>
      </c>
      <c r="U4416" t="b">
        <v>1</v>
      </c>
      <c r="V4416" t="s">
        <v>753</v>
      </c>
      <c r="W4416" t="s">
        <v>6073</v>
      </c>
      <c r="X4416" t="s">
        <v>14622</v>
      </c>
      <c r="Y4416">
        <v>30</v>
      </c>
      <c r="Z4416">
        <v>30</v>
      </c>
      <c r="AA4416">
        <v>5</v>
      </c>
      <c r="AB4416">
        <v>5</v>
      </c>
      <c r="AC4416">
        <v>45</v>
      </c>
    </row>
    <row r="4417" spans="1:29">
      <c r="A4417">
        <v>4944</v>
      </c>
      <c r="B4417" t="s">
        <v>805</v>
      </c>
      <c r="C4417" t="s">
        <v>6106</v>
      </c>
      <c r="J4417" t="s">
        <v>1444</v>
      </c>
      <c r="K4417">
        <v>0</v>
      </c>
      <c r="N4417" t="b">
        <v>1</v>
      </c>
      <c r="O4417" t="b">
        <v>0</v>
      </c>
      <c r="P4417" t="b">
        <v>0</v>
      </c>
      <c r="Q4417">
        <v>8</v>
      </c>
      <c r="R4417">
        <v>2</v>
      </c>
      <c r="S4417">
        <v>1</v>
      </c>
      <c r="T4417">
        <v>2</v>
      </c>
      <c r="U4417" t="b">
        <v>1</v>
      </c>
      <c r="V4417" t="s">
        <v>753</v>
      </c>
      <c r="W4417" t="s">
        <v>6073</v>
      </c>
      <c r="X4417" t="s">
        <v>14807</v>
      </c>
      <c r="Y4417">
        <v>31</v>
      </c>
      <c r="Z4417">
        <v>31</v>
      </c>
      <c r="AA4417">
        <v>4</v>
      </c>
      <c r="AB4417">
        <v>4</v>
      </c>
      <c r="AC4417">
        <v>45</v>
      </c>
    </row>
    <row r="4418" spans="1:29">
      <c r="A4418">
        <v>4945</v>
      </c>
      <c r="B4418" t="s">
        <v>805</v>
      </c>
      <c r="C4418" t="s">
        <v>6107</v>
      </c>
      <c r="J4418" t="s">
        <v>1444</v>
      </c>
      <c r="K4418">
        <v>0</v>
      </c>
      <c r="N4418" t="b">
        <v>1</v>
      </c>
      <c r="O4418" t="b">
        <v>0</v>
      </c>
      <c r="P4418" t="b">
        <v>0</v>
      </c>
      <c r="Q4418">
        <v>8</v>
      </c>
      <c r="R4418">
        <v>2</v>
      </c>
      <c r="S4418">
        <v>1</v>
      </c>
      <c r="T4418">
        <v>2</v>
      </c>
      <c r="U4418" t="b">
        <v>1</v>
      </c>
      <c r="V4418" t="s">
        <v>753</v>
      </c>
      <c r="W4418" t="s">
        <v>6073</v>
      </c>
      <c r="X4418" t="s">
        <v>14808</v>
      </c>
      <c r="Y4418">
        <v>31</v>
      </c>
      <c r="Z4418">
        <v>31</v>
      </c>
      <c r="AA4418">
        <v>5</v>
      </c>
      <c r="AB4418">
        <v>5</v>
      </c>
      <c r="AC4418">
        <v>45</v>
      </c>
    </row>
    <row r="4419" spans="1:29">
      <c r="A4419">
        <v>4946</v>
      </c>
      <c r="B4419" t="s">
        <v>805</v>
      </c>
      <c r="C4419" t="s">
        <v>6108</v>
      </c>
      <c r="J4419" t="s">
        <v>1444</v>
      </c>
      <c r="K4419">
        <v>0</v>
      </c>
      <c r="N4419" t="b">
        <v>1</v>
      </c>
      <c r="O4419" t="b">
        <v>0</v>
      </c>
      <c r="P4419" t="b">
        <v>0</v>
      </c>
      <c r="Q4419">
        <v>8</v>
      </c>
      <c r="R4419">
        <v>2</v>
      </c>
      <c r="S4419">
        <v>1</v>
      </c>
      <c r="T4419">
        <v>2</v>
      </c>
      <c r="U4419" t="b">
        <v>1</v>
      </c>
      <c r="V4419" t="s">
        <v>753</v>
      </c>
      <c r="W4419" t="s">
        <v>6073</v>
      </c>
      <c r="X4419" t="s">
        <v>14830</v>
      </c>
      <c r="Y4419">
        <v>32</v>
      </c>
      <c r="Z4419">
        <v>32</v>
      </c>
      <c r="AA4419">
        <v>4</v>
      </c>
      <c r="AB4419">
        <v>4</v>
      </c>
      <c r="AC4419">
        <v>45</v>
      </c>
    </row>
    <row r="4420" spans="1:29">
      <c r="A4420">
        <v>4947</v>
      </c>
      <c r="B4420" t="s">
        <v>805</v>
      </c>
      <c r="C4420" t="s">
        <v>6109</v>
      </c>
      <c r="J4420" t="s">
        <v>1444</v>
      </c>
      <c r="K4420">
        <v>0</v>
      </c>
      <c r="N4420" t="b">
        <v>1</v>
      </c>
      <c r="O4420" t="b">
        <v>0</v>
      </c>
      <c r="P4420" t="b">
        <v>0</v>
      </c>
      <c r="Q4420">
        <v>8</v>
      </c>
      <c r="R4420">
        <v>2</v>
      </c>
      <c r="S4420">
        <v>1</v>
      </c>
      <c r="T4420">
        <v>2</v>
      </c>
      <c r="U4420" t="b">
        <v>1</v>
      </c>
      <c r="V4420" t="s">
        <v>753</v>
      </c>
      <c r="W4420" t="s">
        <v>6073</v>
      </c>
      <c r="X4420" t="s">
        <v>14831</v>
      </c>
      <c r="Y4420">
        <v>32</v>
      </c>
      <c r="Z4420">
        <v>32</v>
      </c>
      <c r="AA4420">
        <v>5</v>
      </c>
      <c r="AB4420">
        <v>5</v>
      </c>
      <c r="AC4420">
        <v>45</v>
      </c>
    </row>
    <row r="4421" spans="1:29">
      <c r="A4421">
        <v>4948</v>
      </c>
      <c r="B4421" t="s">
        <v>805</v>
      </c>
      <c r="C4421" t="s">
        <v>6110</v>
      </c>
      <c r="J4421" t="s">
        <v>1444</v>
      </c>
      <c r="K4421">
        <v>0</v>
      </c>
      <c r="N4421" t="b">
        <v>1</v>
      </c>
      <c r="O4421" t="b">
        <v>0</v>
      </c>
      <c r="P4421" t="b">
        <v>0</v>
      </c>
      <c r="Q4421">
        <v>8</v>
      </c>
      <c r="R4421">
        <v>2</v>
      </c>
      <c r="S4421">
        <v>1</v>
      </c>
      <c r="T4421">
        <v>2</v>
      </c>
      <c r="U4421" t="b">
        <v>1</v>
      </c>
      <c r="V4421" t="s">
        <v>753</v>
      </c>
      <c r="W4421" t="s">
        <v>6073</v>
      </c>
      <c r="X4421" t="s">
        <v>14832</v>
      </c>
      <c r="Y4421">
        <v>33</v>
      </c>
      <c r="Z4421">
        <v>33</v>
      </c>
      <c r="AA4421">
        <v>4</v>
      </c>
      <c r="AB4421">
        <v>4</v>
      </c>
      <c r="AC4421">
        <v>45</v>
      </c>
    </row>
    <row r="4422" spans="1:29">
      <c r="A4422">
        <v>4949</v>
      </c>
      <c r="B4422" t="s">
        <v>805</v>
      </c>
      <c r="C4422" t="s">
        <v>6111</v>
      </c>
      <c r="J4422" t="s">
        <v>1444</v>
      </c>
      <c r="K4422">
        <v>0</v>
      </c>
      <c r="N4422" t="b">
        <v>1</v>
      </c>
      <c r="O4422" t="b">
        <v>0</v>
      </c>
      <c r="P4422" t="b">
        <v>0</v>
      </c>
      <c r="Q4422">
        <v>8</v>
      </c>
      <c r="R4422">
        <v>2</v>
      </c>
      <c r="S4422">
        <v>1</v>
      </c>
      <c r="T4422">
        <v>2</v>
      </c>
      <c r="U4422" t="b">
        <v>1</v>
      </c>
      <c r="V4422" t="s">
        <v>753</v>
      </c>
      <c r="W4422" t="s">
        <v>6073</v>
      </c>
      <c r="X4422" t="s">
        <v>14833</v>
      </c>
      <c r="Y4422">
        <v>33</v>
      </c>
      <c r="Z4422">
        <v>33</v>
      </c>
      <c r="AA4422">
        <v>5</v>
      </c>
      <c r="AB4422">
        <v>5</v>
      </c>
      <c r="AC4422">
        <v>45</v>
      </c>
    </row>
    <row r="4423" spans="1:29">
      <c r="A4423">
        <v>4950</v>
      </c>
      <c r="B4423" t="s">
        <v>805</v>
      </c>
      <c r="C4423" t="s">
        <v>6112</v>
      </c>
      <c r="J4423" t="s">
        <v>1444</v>
      </c>
      <c r="K4423">
        <v>0</v>
      </c>
      <c r="N4423" t="b">
        <v>1</v>
      </c>
      <c r="O4423" t="b">
        <v>0</v>
      </c>
      <c r="P4423" t="b">
        <v>0</v>
      </c>
      <c r="Q4423">
        <v>8</v>
      </c>
      <c r="R4423">
        <v>2</v>
      </c>
      <c r="S4423">
        <v>1</v>
      </c>
      <c r="T4423">
        <v>2</v>
      </c>
      <c r="U4423" t="b">
        <v>1</v>
      </c>
      <c r="V4423" t="s">
        <v>753</v>
      </c>
      <c r="W4423" t="s">
        <v>6073</v>
      </c>
      <c r="X4423" t="s">
        <v>14834</v>
      </c>
      <c r="Y4423">
        <v>34</v>
      </c>
      <c r="Z4423">
        <v>34</v>
      </c>
      <c r="AA4423">
        <v>4</v>
      </c>
      <c r="AB4423">
        <v>4</v>
      </c>
      <c r="AC4423">
        <v>45</v>
      </c>
    </row>
    <row r="4424" spans="1:29">
      <c r="A4424">
        <v>4951</v>
      </c>
      <c r="B4424" t="s">
        <v>805</v>
      </c>
      <c r="C4424" t="s">
        <v>6113</v>
      </c>
      <c r="J4424" t="s">
        <v>1444</v>
      </c>
      <c r="K4424">
        <v>0</v>
      </c>
      <c r="N4424" t="b">
        <v>1</v>
      </c>
      <c r="O4424" t="b">
        <v>0</v>
      </c>
      <c r="P4424" t="b">
        <v>0</v>
      </c>
      <c r="Q4424">
        <v>8</v>
      </c>
      <c r="R4424">
        <v>2</v>
      </c>
      <c r="S4424">
        <v>1</v>
      </c>
      <c r="T4424">
        <v>2</v>
      </c>
      <c r="U4424" t="b">
        <v>1</v>
      </c>
      <c r="V4424" t="s">
        <v>753</v>
      </c>
      <c r="W4424" t="s">
        <v>6073</v>
      </c>
      <c r="X4424" t="s">
        <v>14835</v>
      </c>
      <c r="Y4424">
        <v>34</v>
      </c>
      <c r="Z4424">
        <v>34</v>
      </c>
      <c r="AA4424">
        <v>5</v>
      </c>
      <c r="AB4424">
        <v>5</v>
      </c>
      <c r="AC4424">
        <v>45</v>
      </c>
    </row>
    <row r="4425" spans="1:29">
      <c r="A4425">
        <v>4952</v>
      </c>
      <c r="B4425" t="s">
        <v>805</v>
      </c>
      <c r="C4425" t="s">
        <v>6114</v>
      </c>
      <c r="J4425" t="s">
        <v>1444</v>
      </c>
      <c r="K4425">
        <v>0</v>
      </c>
      <c r="N4425" t="b">
        <v>1</v>
      </c>
      <c r="O4425" t="b">
        <v>0</v>
      </c>
      <c r="P4425" t="b">
        <v>0</v>
      </c>
      <c r="Q4425">
        <v>8</v>
      </c>
      <c r="R4425">
        <v>2</v>
      </c>
      <c r="S4425">
        <v>1</v>
      </c>
      <c r="T4425">
        <v>2</v>
      </c>
      <c r="U4425" t="b">
        <v>1</v>
      </c>
      <c r="V4425" t="s">
        <v>753</v>
      </c>
      <c r="W4425" t="s">
        <v>6073</v>
      </c>
      <c r="X4425" t="s">
        <v>14810</v>
      </c>
      <c r="Y4425">
        <v>35</v>
      </c>
      <c r="Z4425">
        <v>35</v>
      </c>
      <c r="AA4425">
        <v>4</v>
      </c>
      <c r="AB4425">
        <v>4</v>
      </c>
      <c r="AC4425">
        <v>45</v>
      </c>
    </row>
    <row r="4426" spans="1:29">
      <c r="A4426">
        <v>4953</v>
      </c>
      <c r="B4426" t="s">
        <v>805</v>
      </c>
      <c r="C4426" t="s">
        <v>6115</v>
      </c>
      <c r="J4426" t="s">
        <v>1444</v>
      </c>
      <c r="K4426">
        <v>0</v>
      </c>
      <c r="N4426" t="b">
        <v>1</v>
      </c>
      <c r="O4426" t="b">
        <v>0</v>
      </c>
      <c r="P4426" t="b">
        <v>0</v>
      </c>
      <c r="Q4426">
        <v>8</v>
      </c>
      <c r="R4426">
        <v>2</v>
      </c>
      <c r="S4426">
        <v>1</v>
      </c>
      <c r="T4426">
        <v>2</v>
      </c>
      <c r="U4426" t="b">
        <v>1</v>
      </c>
      <c r="V4426" t="s">
        <v>753</v>
      </c>
      <c r="W4426" t="s">
        <v>6073</v>
      </c>
      <c r="X4426" t="s">
        <v>14811</v>
      </c>
      <c r="Y4426">
        <v>35</v>
      </c>
      <c r="Z4426">
        <v>35</v>
      </c>
      <c r="AA4426">
        <v>5</v>
      </c>
      <c r="AB4426">
        <v>5</v>
      </c>
      <c r="AC4426">
        <v>45</v>
      </c>
    </row>
    <row r="4427" spans="1:29">
      <c r="A4427">
        <v>4954</v>
      </c>
      <c r="B4427" t="s">
        <v>805</v>
      </c>
      <c r="C4427" t="s">
        <v>6116</v>
      </c>
      <c r="J4427" t="s">
        <v>1444</v>
      </c>
      <c r="K4427">
        <v>0</v>
      </c>
      <c r="N4427" t="b">
        <v>1</v>
      </c>
      <c r="O4427" t="b">
        <v>0</v>
      </c>
      <c r="P4427" t="b">
        <v>0</v>
      </c>
      <c r="Q4427">
        <v>8</v>
      </c>
      <c r="R4427">
        <v>2</v>
      </c>
      <c r="S4427">
        <v>1</v>
      </c>
      <c r="T4427">
        <v>2</v>
      </c>
      <c r="U4427" t="b">
        <v>1</v>
      </c>
      <c r="V4427" t="s">
        <v>753</v>
      </c>
      <c r="W4427" t="s">
        <v>6073</v>
      </c>
      <c r="X4427" t="s">
        <v>14812</v>
      </c>
      <c r="Y4427">
        <v>36</v>
      </c>
      <c r="Z4427">
        <v>36</v>
      </c>
      <c r="AA4427">
        <v>4</v>
      </c>
      <c r="AB4427">
        <v>4</v>
      </c>
      <c r="AC4427">
        <v>45</v>
      </c>
    </row>
    <row r="4428" spans="1:29">
      <c r="A4428">
        <v>4955</v>
      </c>
      <c r="B4428" t="s">
        <v>805</v>
      </c>
      <c r="C4428" t="s">
        <v>6117</v>
      </c>
      <c r="J4428" t="s">
        <v>1444</v>
      </c>
      <c r="K4428">
        <v>0</v>
      </c>
      <c r="N4428" t="b">
        <v>1</v>
      </c>
      <c r="O4428" t="b">
        <v>0</v>
      </c>
      <c r="P4428" t="b">
        <v>0</v>
      </c>
      <c r="Q4428">
        <v>8</v>
      </c>
      <c r="R4428">
        <v>2</v>
      </c>
      <c r="S4428">
        <v>1</v>
      </c>
      <c r="T4428">
        <v>2</v>
      </c>
      <c r="U4428" t="b">
        <v>1</v>
      </c>
      <c r="V4428" t="s">
        <v>753</v>
      </c>
      <c r="W4428" t="s">
        <v>6073</v>
      </c>
      <c r="X4428" t="s">
        <v>14813</v>
      </c>
      <c r="Y4428">
        <v>36</v>
      </c>
      <c r="Z4428">
        <v>36</v>
      </c>
      <c r="AA4428">
        <v>5</v>
      </c>
      <c r="AB4428">
        <v>5</v>
      </c>
      <c r="AC4428">
        <v>45</v>
      </c>
    </row>
    <row r="4429" spans="1:29">
      <c r="A4429">
        <v>4956</v>
      </c>
      <c r="B4429" t="s">
        <v>805</v>
      </c>
      <c r="C4429" t="s">
        <v>6118</v>
      </c>
      <c r="J4429" t="s">
        <v>1444</v>
      </c>
      <c r="K4429">
        <v>0</v>
      </c>
      <c r="N4429" t="b">
        <v>1</v>
      </c>
      <c r="O4429" t="b">
        <v>0</v>
      </c>
      <c r="P4429" t="b">
        <v>0</v>
      </c>
      <c r="Q4429">
        <v>8</v>
      </c>
      <c r="R4429">
        <v>2</v>
      </c>
      <c r="S4429">
        <v>1</v>
      </c>
      <c r="T4429">
        <v>2</v>
      </c>
      <c r="U4429" t="b">
        <v>1</v>
      </c>
      <c r="V4429" t="s">
        <v>753</v>
      </c>
      <c r="W4429" t="s">
        <v>6073</v>
      </c>
      <c r="X4429" t="s">
        <v>15404</v>
      </c>
      <c r="Y4429">
        <v>37</v>
      </c>
      <c r="Z4429">
        <v>37</v>
      </c>
      <c r="AA4429">
        <v>4</v>
      </c>
      <c r="AB4429">
        <v>4</v>
      </c>
      <c r="AC4429">
        <v>45</v>
      </c>
    </row>
    <row r="4430" spans="1:29">
      <c r="A4430">
        <v>4957</v>
      </c>
      <c r="B4430" t="s">
        <v>805</v>
      </c>
      <c r="C4430" t="s">
        <v>6119</v>
      </c>
      <c r="J4430" t="s">
        <v>1444</v>
      </c>
      <c r="K4430">
        <v>0</v>
      </c>
      <c r="N4430" t="b">
        <v>1</v>
      </c>
      <c r="O4430" t="b">
        <v>0</v>
      </c>
      <c r="P4430" t="b">
        <v>0</v>
      </c>
      <c r="Q4430">
        <v>8</v>
      </c>
      <c r="R4430">
        <v>2</v>
      </c>
      <c r="S4430">
        <v>1</v>
      </c>
      <c r="T4430">
        <v>2</v>
      </c>
      <c r="U4430" t="b">
        <v>1</v>
      </c>
      <c r="V4430" t="s">
        <v>753</v>
      </c>
      <c r="W4430" t="s">
        <v>6073</v>
      </c>
      <c r="X4430" t="s">
        <v>15635</v>
      </c>
      <c r="Y4430">
        <v>37</v>
      </c>
      <c r="Z4430">
        <v>37</v>
      </c>
      <c r="AA4430">
        <v>5</v>
      </c>
      <c r="AB4430">
        <v>5</v>
      </c>
      <c r="AC4430">
        <v>45</v>
      </c>
    </row>
    <row r="4431" spans="1:29">
      <c r="A4431">
        <v>4958</v>
      </c>
      <c r="B4431" t="s">
        <v>805</v>
      </c>
      <c r="C4431" t="s">
        <v>6120</v>
      </c>
      <c r="J4431" t="s">
        <v>1444</v>
      </c>
      <c r="K4431">
        <v>0</v>
      </c>
      <c r="N4431" t="b">
        <v>1</v>
      </c>
      <c r="O4431" t="b">
        <v>0</v>
      </c>
      <c r="P4431" t="b">
        <v>0</v>
      </c>
      <c r="Q4431">
        <v>8</v>
      </c>
      <c r="R4431">
        <v>2</v>
      </c>
      <c r="S4431">
        <v>1</v>
      </c>
      <c r="T4431">
        <v>2</v>
      </c>
      <c r="U4431" t="b">
        <v>1</v>
      </c>
      <c r="V4431" t="s">
        <v>753</v>
      </c>
      <c r="W4431" t="s">
        <v>6073</v>
      </c>
      <c r="X4431" t="s">
        <v>14814</v>
      </c>
      <c r="Y4431">
        <v>38</v>
      </c>
      <c r="Z4431">
        <v>38</v>
      </c>
      <c r="AA4431">
        <v>4</v>
      </c>
      <c r="AB4431">
        <v>4</v>
      </c>
      <c r="AC4431">
        <v>45</v>
      </c>
    </row>
    <row r="4432" spans="1:29">
      <c r="A4432">
        <v>4959</v>
      </c>
      <c r="B4432" t="s">
        <v>805</v>
      </c>
      <c r="C4432" t="s">
        <v>6121</v>
      </c>
      <c r="J4432" t="s">
        <v>1444</v>
      </c>
      <c r="K4432">
        <v>0</v>
      </c>
      <c r="N4432" t="b">
        <v>1</v>
      </c>
      <c r="O4432" t="b">
        <v>0</v>
      </c>
      <c r="P4432" t="b">
        <v>0</v>
      </c>
      <c r="Q4432">
        <v>8</v>
      </c>
      <c r="R4432">
        <v>2</v>
      </c>
      <c r="S4432">
        <v>1</v>
      </c>
      <c r="T4432">
        <v>2</v>
      </c>
      <c r="U4432" t="b">
        <v>1</v>
      </c>
      <c r="V4432" t="s">
        <v>753</v>
      </c>
      <c r="W4432" t="s">
        <v>6073</v>
      </c>
      <c r="X4432" t="s">
        <v>14732</v>
      </c>
      <c r="Y4432">
        <v>38</v>
      </c>
      <c r="Z4432">
        <v>38</v>
      </c>
      <c r="AA4432">
        <v>5</v>
      </c>
      <c r="AB4432">
        <v>5</v>
      </c>
      <c r="AC4432">
        <v>45</v>
      </c>
    </row>
    <row r="4433" spans="1:29">
      <c r="A4433">
        <v>4960</v>
      </c>
      <c r="B4433" t="s">
        <v>805</v>
      </c>
      <c r="C4433" t="s">
        <v>6122</v>
      </c>
      <c r="J4433" t="s">
        <v>1444</v>
      </c>
      <c r="K4433">
        <v>0</v>
      </c>
      <c r="N4433" t="b">
        <v>1</v>
      </c>
      <c r="O4433" t="b">
        <v>0</v>
      </c>
      <c r="P4433" t="b">
        <v>0</v>
      </c>
      <c r="Q4433">
        <v>8</v>
      </c>
      <c r="R4433">
        <v>2</v>
      </c>
      <c r="S4433">
        <v>1</v>
      </c>
      <c r="T4433">
        <v>2</v>
      </c>
      <c r="U4433" t="b">
        <v>1</v>
      </c>
      <c r="V4433" t="s">
        <v>753</v>
      </c>
      <c r="W4433" t="s">
        <v>6073</v>
      </c>
      <c r="X4433" t="s">
        <v>14815</v>
      </c>
      <c r="Y4433">
        <v>39</v>
      </c>
      <c r="Z4433">
        <v>39</v>
      </c>
      <c r="AA4433">
        <v>4</v>
      </c>
      <c r="AB4433">
        <v>4</v>
      </c>
      <c r="AC4433">
        <v>45</v>
      </c>
    </row>
    <row r="4434" spans="1:29">
      <c r="A4434">
        <v>4961</v>
      </c>
      <c r="B4434" t="s">
        <v>805</v>
      </c>
      <c r="C4434" t="s">
        <v>6123</v>
      </c>
      <c r="J4434" t="s">
        <v>1444</v>
      </c>
      <c r="K4434">
        <v>0</v>
      </c>
      <c r="N4434" t="b">
        <v>1</v>
      </c>
      <c r="O4434" t="b">
        <v>0</v>
      </c>
      <c r="P4434" t="b">
        <v>0</v>
      </c>
      <c r="Q4434">
        <v>8</v>
      </c>
      <c r="R4434">
        <v>2</v>
      </c>
      <c r="S4434">
        <v>1</v>
      </c>
      <c r="T4434">
        <v>2</v>
      </c>
      <c r="U4434" t="b">
        <v>1</v>
      </c>
      <c r="V4434" t="s">
        <v>753</v>
      </c>
      <c r="W4434" t="s">
        <v>6073</v>
      </c>
      <c r="X4434" t="s">
        <v>14733</v>
      </c>
      <c r="Y4434">
        <v>39</v>
      </c>
      <c r="Z4434">
        <v>39</v>
      </c>
      <c r="AA4434">
        <v>5</v>
      </c>
      <c r="AB4434">
        <v>5</v>
      </c>
      <c r="AC4434">
        <v>45</v>
      </c>
    </row>
    <row r="4435" spans="1:29">
      <c r="A4435">
        <v>4962</v>
      </c>
      <c r="B4435" t="s">
        <v>805</v>
      </c>
      <c r="C4435" t="s">
        <v>6124</v>
      </c>
      <c r="J4435" t="s">
        <v>1444</v>
      </c>
      <c r="K4435">
        <v>0</v>
      </c>
      <c r="N4435" t="b">
        <v>1</v>
      </c>
      <c r="O4435" t="b">
        <v>0</v>
      </c>
      <c r="P4435" t="b">
        <v>0</v>
      </c>
      <c r="Q4435">
        <v>8</v>
      </c>
      <c r="R4435">
        <v>2</v>
      </c>
      <c r="S4435">
        <v>1</v>
      </c>
      <c r="T4435">
        <v>2</v>
      </c>
      <c r="U4435" t="b">
        <v>1</v>
      </c>
      <c r="V4435" t="s">
        <v>753</v>
      </c>
      <c r="W4435" t="s">
        <v>6073</v>
      </c>
      <c r="X4435" t="s">
        <v>14816</v>
      </c>
      <c r="Y4435">
        <v>40</v>
      </c>
      <c r="Z4435">
        <v>40</v>
      </c>
      <c r="AA4435">
        <v>4</v>
      </c>
      <c r="AB4435">
        <v>4</v>
      </c>
      <c r="AC4435">
        <v>45</v>
      </c>
    </row>
    <row r="4436" spans="1:29">
      <c r="A4436">
        <v>4963</v>
      </c>
      <c r="B4436" t="s">
        <v>805</v>
      </c>
      <c r="C4436" t="s">
        <v>6125</v>
      </c>
      <c r="J4436" t="s">
        <v>1444</v>
      </c>
      <c r="K4436">
        <v>0</v>
      </c>
      <c r="N4436" t="b">
        <v>1</v>
      </c>
      <c r="O4436" t="b">
        <v>0</v>
      </c>
      <c r="P4436" t="b">
        <v>0</v>
      </c>
      <c r="Q4436">
        <v>8</v>
      </c>
      <c r="R4436">
        <v>2</v>
      </c>
      <c r="S4436">
        <v>1</v>
      </c>
      <c r="T4436">
        <v>2</v>
      </c>
      <c r="U4436" t="b">
        <v>1</v>
      </c>
      <c r="V4436" t="s">
        <v>753</v>
      </c>
      <c r="W4436" t="s">
        <v>6073</v>
      </c>
      <c r="X4436" t="s">
        <v>14553</v>
      </c>
      <c r="Y4436">
        <v>40</v>
      </c>
      <c r="Z4436">
        <v>40</v>
      </c>
      <c r="AA4436">
        <v>5</v>
      </c>
      <c r="AB4436">
        <v>5</v>
      </c>
      <c r="AC4436">
        <v>45</v>
      </c>
    </row>
    <row r="4437" spans="1:29">
      <c r="A4437">
        <v>4964</v>
      </c>
      <c r="B4437" t="s">
        <v>805</v>
      </c>
      <c r="C4437" t="s">
        <v>6126</v>
      </c>
      <c r="J4437" t="s">
        <v>1444</v>
      </c>
      <c r="K4437">
        <v>0</v>
      </c>
      <c r="N4437" t="b">
        <v>1</v>
      </c>
      <c r="O4437" t="b">
        <v>0</v>
      </c>
      <c r="P4437" t="b">
        <v>0</v>
      </c>
      <c r="Q4437">
        <v>8</v>
      </c>
      <c r="R4437">
        <v>2</v>
      </c>
      <c r="S4437">
        <v>1</v>
      </c>
      <c r="T4437">
        <v>2</v>
      </c>
      <c r="U4437" t="b">
        <v>1</v>
      </c>
      <c r="V4437" t="s">
        <v>753</v>
      </c>
      <c r="W4437" t="s">
        <v>6073</v>
      </c>
      <c r="X4437" t="s">
        <v>14817</v>
      </c>
      <c r="Y4437">
        <v>41</v>
      </c>
      <c r="Z4437">
        <v>41</v>
      </c>
      <c r="AA4437">
        <v>4</v>
      </c>
      <c r="AB4437">
        <v>4</v>
      </c>
      <c r="AC4437">
        <v>45</v>
      </c>
    </row>
    <row r="4438" spans="1:29">
      <c r="A4438">
        <v>4965</v>
      </c>
      <c r="B4438" t="s">
        <v>805</v>
      </c>
      <c r="C4438" t="s">
        <v>6127</v>
      </c>
      <c r="J4438" t="s">
        <v>1444</v>
      </c>
      <c r="K4438">
        <v>0</v>
      </c>
      <c r="N4438" t="b">
        <v>1</v>
      </c>
      <c r="O4438" t="b">
        <v>0</v>
      </c>
      <c r="P4438" t="b">
        <v>0</v>
      </c>
      <c r="Q4438">
        <v>8</v>
      </c>
      <c r="R4438">
        <v>2</v>
      </c>
      <c r="S4438">
        <v>1</v>
      </c>
      <c r="T4438">
        <v>2</v>
      </c>
      <c r="U4438" t="b">
        <v>1</v>
      </c>
      <c r="V4438" t="s">
        <v>753</v>
      </c>
      <c r="W4438" t="s">
        <v>6073</v>
      </c>
      <c r="X4438" t="s">
        <v>14554</v>
      </c>
      <c r="Y4438">
        <v>41</v>
      </c>
      <c r="Z4438">
        <v>41</v>
      </c>
      <c r="AA4438">
        <v>5</v>
      </c>
      <c r="AB4438">
        <v>5</v>
      </c>
      <c r="AC4438">
        <v>45</v>
      </c>
    </row>
    <row r="4439" spans="1:29">
      <c r="A4439">
        <v>4966</v>
      </c>
      <c r="B4439" t="s">
        <v>805</v>
      </c>
      <c r="C4439" t="s">
        <v>6128</v>
      </c>
      <c r="J4439" t="s">
        <v>1444</v>
      </c>
      <c r="K4439">
        <v>0</v>
      </c>
      <c r="N4439" t="b">
        <v>1</v>
      </c>
      <c r="O4439" t="b">
        <v>0</v>
      </c>
      <c r="P4439" t="b">
        <v>0</v>
      </c>
      <c r="Q4439">
        <v>8</v>
      </c>
      <c r="R4439">
        <v>2</v>
      </c>
      <c r="S4439">
        <v>1</v>
      </c>
      <c r="T4439">
        <v>2</v>
      </c>
      <c r="U4439" t="b">
        <v>1</v>
      </c>
      <c r="V4439" t="s">
        <v>753</v>
      </c>
      <c r="W4439" t="s">
        <v>6073</v>
      </c>
      <c r="X4439" t="s">
        <v>14818</v>
      </c>
      <c r="Y4439">
        <v>42</v>
      </c>
      <c r="Z4439">
        <v>42</v>
      </c>
      <c r="AA4439">
        <v>4</v>
      </c>
      <c r="AB4439">
        <v>4</v>
      </c>
      <c r="AC4439">
        <v>45</v>
      </c>
    </row>
    <row r="4440" spans="1:29">
      <c r="A4440">
        <v>4967</v>
      </c>
      <c r="B4440" t="s">
        <v>805</v>
      </c>
      <c r="C4440" t="s">
        <v>6129</v>
      </c>
      <c r="J4440" t="s">
        <v>1444</v>
      </c>
      <c r="K4440">
        <v>0</v>
      </c>
      <c r="N4440" t="b">
        <v>1</v>
      </c>
      <c r="O4440" t="b">
        <v>0</v>
      </c>
      <c r="P4440" t="b">
        <v>0</v>
      </c>
      <c r="Q4440">
        <v>8</v>
      </c>
      <c r="R4440">
        <v>2</v>
      </c>
      <c r="S4440">
        <v>1</v>
      </c>
      <c r="T4440">
        <v>2</v>
      </c>
      <c r="U4440" t="b">
        <v>1</v>
      </c>
      <c r="V4440" t="s">
        <v>753</v>
      </c>
      <c r="W4440" t="s">
        <v>6073</v>
      </c>
      <c r="X4440" t="s">
        <v>14555</v>
      </c>
      <c r="Y4440">
        <v>42</v>
      </c>
      <c r="Z4440">
        <v>42</v>
      </c>
      <c r="AA4440">
        <v>5</v>
      </c>
      <c r="AB4440">
        <v>5</v>
      </c>
      <c r="AC4440">
        <v>45</v>
      </c>
    </row>
    <row r="4441" spans="1:29">
      <c r="A4441">
        <v>4968</v>
      </c>
      <c r="B4441" t="s">
        <v>805</v>
      </c>
      <c r="C4441" t="s">
        <v>6130</v>
      </c>
      <c r="J4441" t="s">
        <v>1444</v>
      </c>
      <c r="K4441">
        <v>0</v>
      </c>
      <c r="N4441" t="b">
        <v>1</v>
      </c>
      <c r="O4441" t="b">
        <v>0</v>
      </c>
      <c r="P4441" t="b">
        <v>0</v>
      </c>
      <c r="Q4441">
        <v>8</v>
      </c>
      <c r="R4441">
        <v>2</v>
      </c>
      <c r="S4441">
        <v>1</v>
      </c>
      <c r="T4441">
        <v>2</v>
      </c>
      <c r="U4441" t="b">
        <v>1</v>
      </c>
      <c r="V4441" t="s">
        <v>753</v>
      </c>
      <c r="W4441" t="s">
        <v>6073</v>
      </c>
      <c r="X4441" t="s">
        <v>14819</v>
      </c>
      <c r="Y4441">
        <v>43</v>
      </c>
      <c r="Z4441">
        <v>43</v>
      </c>
      <c r="AA4441">
        <v>4</v>
      </c>
      <c r="AB4441">
        <v>4</v>
      </c>
      <c r="AC4441">
        <v>45</v>
      </c>
    </row>
    <row r="4442" spans="1:29">
      <c r="A4442">
        <v>4969</v>
      </c>
      <c r="B4442" t="s">
        <v>805</v>
      </c>
      <c r="C4442" t="s">
        <v>6131</v>
      </c>
      <c r="J4442" t="s">
        <v>1444</v>
      </c>
      <c r="K4442">
        <v>0</v>
      </c>
      <c r="N4442" t="b">
        <v>1</v>
      </c>
      <c r="O4442" t="b">
        <v>0</v>
      </c>
      <c r="P4442" t="b">
        <v>0</v>
      </c>
      <c r="Q4442">
        <v>8</v>
      </c>
      <c r="R4442">
        <v>2</v>
      </c>
      <c r="S4442">
        <v>1</v>
      </c>
      <c r="T4442">
        <v>2</v>
      </c>
      <c r="U4442" t="b">
        <v>1</v>
      </c>
      <c r="V4442" t="s">
        <v>753</v>
      </c>
      <c r="W4442" t="s">
        <v>6073</v>
      </c>
      <c r="X4442" t="s">
        <v>14556</v>
      </c>
      <c r="Y4442">
        <v>43</v>
      </c>
      <c r="Z4442">
        <v>43</v>
      </c>
      <c r="AA4442">
        <v>5</v>
      </c>
      <c r="AB4442">
        <v>5</v>
      </c>
      <c r="AC4442">
        <v>45</v>
      </c>
    </row>
    <row r="4443" spans="1:29">
      <c r="A4443">
        <v>4970</v>
      </c>
      <c r="B4443" t="s">
        <v>805</v>
      </c>
      <c r="C4443" t="s">
        <v>6132</v>
      </c>
      <c r="J4443" t="s">
        <v>1444</v>
      </c>
      <c r="K4443">
        <v>0</v>
      </c>
      <c r="N4443" t="b">
        <v>1</v>
      </c>
      <c r="O4443" t="b">
        <v>0</v>
      </c>
      <c r="P4443" t="b">
        <v>0</v>
      </c>
      <c r="Q4443">
        <v>8</v>
      </c>
      <c r="R4443">
        <v>2</v>
      </c>
      <c r="S4443">
        <v>1</v>
      </c>
      <c r="T4443">
        <v>2</v>
      </c>
      <c r="U4443" t="b">
        <v>1</v>
      </c>
      <c r="V4443" t="s">
        <v>753</v>
      </c>
      <c r="W4443" t="s">
        <v>6073</v>
      </c>
      <c r="X4443" t="s">
        <v>14820</v>
      </c>
      <c r="Y4443">
        <v>44</v>
      </c>
      <c r="Z4443">
        <v>44</v>
      </c>
      <c r="AA4443">
        <v>4</v>
      </c>
      <c r="AB4443">
        <v>4</v>
      </c>
      <c r="AC4443">
        <v>45</v>
      </c>
    </row>
    <row r="4444" spans="1:29">
      <c r="A4444">
        <v>4971</v>
      </c>
      <c r="B4444" t="s">
        <v>805</v>
      </c>
      <c r="C4444" t="s">
        <v>6133</v>
      </c>
      <c r="J4444" t="s">
        <v>1444</v>
      </c>
      <c r="K4444">
        <v>0</v>
      </c>
      <c r="N4444" t="b">
        <v>1</v>
      </c>
      <c r="O4444" t="b">
        <v>0</v>
      </c>
      <c r="P4444" t="b">
        <v>0</v>
      </c>
      <c r="Q4444">
        <v>8</v>
      </c>
      <c r="R4444">
        <v>2</v>
      </c>
      <c r="S4444">
        <v>1</v>
      </c>
      <c r="T4444">
        <v>2</v>
      </c>
      <c r="U4444" t="b">
        <v>1</v>
      </c>
      <c r="V4444" t="s">
        <v>753</v>
      </c>
      <c r="W4444" t="s">
        <v>6073</v>
      </c>
      <c r="X4444" t="s">
        <v>14557</v>
      </c>
      <c r="Y4444">
        <v>44</v>
      </c>
      <c r="Z4444">
        <v>44</v>
      </c>
      <c r="AA4444">
        <v>5</v>
      </c>
      <c r="AB4444">
        <v>5</v>
      </c>
      <c r="AC4444">
        <v>45</v>
      </c>
    </row>
    <row r="4445" spans="1:29">
      <c r="A4445">
        <v>4972</v>
      </c>
      <c r="B4445" t="s">
        <v>805</v>
      </c>
      <c r="C4445" t="s">
        <v>6134</v>
      </c>
      <c r="J4445" t="s">
        <v>1444</v>
      </c>
      <c r="K4445">
        <v>0</v>
      </c>
      <c r="N4445" t="b">
        <v>1</v>
      </c>
      <c r="O4445" t="b">
        <v>0</v>
      </c>
      <c r="P4445" t="b">
        <v>0</v>
      </c>
      <c r="Q4445">
        <v>8</v>
      </c>
      <c r="R4445">
        <v>2</v>
      </c>
      <c r="S4445">
        <v>1</v>
      </c>
      <c r="T4445">
        <v>2</v>
      </c>
      <c r="U4445" t="b">
        <v>1</v>
      </c>
      <c r="V4445" t="s">
        <v>753</v>
      </c>
      <c r="W4445" t="s">
        <v>6073</v>
      </c>
      <c r="X4445" t="s">
        <v>14821</v>
      </c>
      <c r="Y4445">
        <v>45</v>
      </c>
      <c r="Z4445">
        <v>45</v>
      </c>
      <c r="AA4445">
        <v>4</v>
      </c>
      <c r="AB4445">
        <v>4</v>
      </c>
      <c r="AC4445">
        <v>45</v>
      </c>
    </row>
    <row r="4446" spans="1:29">
      <c r="A4446">
        <v>4973</v>
      </c>
      <c r="B4446" t="s">
        <v>805</v>
      </c>
      <c r="C4446" t="s">
        <v>6135</v>
      </c>
      <c r="J4446" t="s">
        <v>1444</v>
      </c>
      <c r="K4446">
        <v>0</v>
      </c>
      <c r="N4446" t="b">
        <v>1</v>
      </c>
      <c r="O4446" t="b">
        <v>0</v>
      </c>
      <c r="P4446" t="b">
        <v>0</v>
      </c>
      <c r="Q4446">
        <v>8</v>
      </c>
      <c r="R4446">
        <v>2</v>
      </c>
      <c r="S4446">
        <v>1</v>
      </c>
      <c r="T4446">
        <v>2</v>
      </c>
      <c r="U4446" t="b">
        <v>1</v>
      </c>
      <c r="V4446" t="s">
        <v>753</v>
      </c>
      <c r="W4446" t="s">
        <v>6073</v>
      </c>
      <c r="X4446" t="s">
        <v>14558</v>
      </c>
      <c r="Y4446">
        <v>45</v>
      </c>
      <c r="Z4446">
        <v>45</v>
      </c>
      <c r="AA4446">
        <v>5</v>
      </c>
      <c r="AB4446">
        <v>5</v>
      </c>
      <c r="AC4446">
        <v>45</v>
      </c>
    </row>
    <row r="4447" spans="1:29">
      <c r="A4447">
        <v>4974</v>
      </c>
      <c r="B4447" t="s">
        <v>805</v>
      </c>
      <c r="C4447" t="s">
        <v>6136</v>
      </c>
      <c r="J4447" t="s">
        <v>1444</v>
      </c>
      <c r="K4447">
        <v>0</v>
      </c>
      <c r="N4447" t="b">
        <v>1</v>
      </c>
      <c r="O4447" t="b">
        <v>0</v>
      </c>
      <c r="P4447" t="b">
        <v>0</v>
      </c>
      <c r="Q4447">
        <v>8</v>
      </c>
      <c r="R4447">
        <v>2</v>
      </c>
      <c r="S4447">
        <v>1</v>
      </c>
      <c r="T4447">
        <v>2</v>
      </c>
      <c r="U4447" t="b">
        <v>1</v>
      </c>
      <c r="V4447" t="s">
        <v>753</v>
      </c>
      <c r="W4447" t="s">
        <v>6073</v>
      </c>
      <c r="X4447" t="s">
        <v>14822</v>
      </c>
      <c r="Y4447">
        <v>46</v>
      </c>
      <c r="Z4447">
        <v>46</v>
      </c>
      <c r="AA4447">
        <v>4</v>
      </c>
      <c r="AB4447">
        <v>4</v>
      </c>
      <c r="AC4447">
        <v>45</v>
      </c>
    </row>
    <row r="4448" spans="1:29">
      <c r="A4448">
        <v>4975</v>
      </c>
      <c r="B4448" t="s">
        <v>805</v>
      </c>
      <c r="C4448" t="s">
        <v>6137</v>
      </c>
      <c r="J4448" t="s">
        <v>1444</v>
      </c>
      <c r="K4448">
        <v>0</v>
      </c>
      <c r="N4448" t="b">
        <v>1</v>
      </c>
      <c r="O4448" t="b">
        <v>0</v>
      </c>
      <c r="P4448" t="b">
        <v>0</v>
      </c>
      <c r="Q4448">
        <v>8</v>
      </c>
      <c r="R4448">
        <v>2</v>
      </c>
      <c r="S4448">
        <v>1</v>
      </c>
      <c r="T4448">
        <v>2</v>
      </c>
      <c r="U4448" t="b">
        <v>1</v>
      </c>
      <c r="V4448" t="s">
        <v>753</v>
      </c>
      <c r="W4448" t="s">
        <v>6073</v>
      </c>
      <c r="X4448" t="s">
        <v>14740</v>
      </c>
      <c r="Y4448">
        <v>46</v>
      </c>
      <c r="Z4448">
        <v>46</v>
      </c>
      <c r="AA4448">
        <v>5</v>
      </c>
      <c r="AB4448">
        <v>5</v>
      </c>
      <c r="AC4448">
        <v>45</v>
      </c>
    </row>
    <row r="4449" spans="1:29">
      <c r="A4449">
        <v>4976</v>
      </c>
      <c r="B4449" t="s">
        <v>805</v>
      </c>
      <c r="C4449" t="s">
        <v>6138</v>
      </c>
      <c r="J4449" t="s">
        <v>1444</v>
      </c>
      <c r="K4449">
        <v>0</v>
      </c>
      <c r="N4449" t="b">
        <v>1</v>
      </c>
      <c r="O4449" t="b">
        <v>0</v>
      </c>
      <c r="P4449" t="b">
        <v>0</v>
      </c>
      <c r="Q4449">
        <v>8</v>
      </c>
      <c r="R4449">
        <v>2</v>
      </c>
      <c r="S4449">
        <v>1</v>
      </c>
      <c r="T4449">
        <v>2</v>
      </c>
      <c r="U4449" t="b">
        <v>1</v>
      </c>
      <c r="V4449" t="s">
        <v>753</v>
      </c>
      <c r="W4449" t="s">
        <v>6073</v>
      </c>
      <c r="X4449" t="s">
        <v>14823</v>
      </c>
      <c r="Y4449">
        <v>47</v>
      </c>
      <c r="Z4449">
        <v>47</v>
      </c>
      <c r="AA4449">
        <v>4</v>
      </c>
      <c r="AB4449">
        <v>4</v>
      </c>
      <c r="AC4449">
        <v>45</v>
      </c>
    </row>
    <row r="4450" spans="1:29">
      <c r="A4450">
        <v>4977</v>
      </c>
      <c r="B4450" t="s">
        <v>805</v>
      </c>
      <c r="C4450" t="s">
        <v>6139</v>
      </c>
      <c r="J4450" t="s">
        <v>1444</v>
      </c>
      <c r="K4450">
        <v>0</v>
      </c>
      <c r="N4450" t="b">
        <v>1</v>
      </c>
      <c r="O4450" t="b">
        <v>0</v>
      </c>
      <c r="P4450" t="b">
        <v>0</v>
      </c>
      <c r="Q4450">
        <v>8</v>
      </c>
      <c r="R4450">
        <v>2</v>
      </c>
      <c r="S4450">
        <v>1</v>
      </c>
      <c r="T4450">
        <v>2</v>
      </c>
      <c r="U4450" t="b">
        <v>1</v>
      </c>
      <c r="V4450" t="s">
        <v>753</v>
      </c>
      <c r="W4450" t="s">
        <v>6073</v>
      </c>
      <c r="X4450" t="s">
        <v>14742</v>
      </c>
      <c r="Y4450">
        <v>47</v>
      </c>
      <c r="Z4450">
        <v>47</v>
      </c>
      <c r="AA4450">
        <v>5</v>
      </c>
      <c r="AB4450">
        <v>5</v>
      </c>
      <c r="AC4450">
        <v>45</v>
      </c>
    </row>
    <row r="4451" spans="1:29">
      <c r="A4451">
        <v>4978</v>
      </c>
      <c r="B4451" t="s">
        <v>805</v>
      </c>
      <c r="C4451" t="s">
        <v>6140</v>
      </c>
      <c r="J4451" t="s">
        <v>1444</v>
      </c>
      <c r="K4451">
        <v>0</v>
      </c>
      <c r="N4451" t="b">
        <v>0</v>
      </c>
      <c r="O4451" t="b">
        <v>1</v>
      </c>
      <c r="P4451" t="b">
        <v>0</v>
      </c>
      <c r="Q4451">
        <v>8</v>
      </c>
      <c r="R4451">
        <v>2</v>
      </c>
      <c r="S4451">
        <v>1</v>
      </c>
      <c r="T4451">
        <v>2</v>
      </c>
      <c r="U4451" t="b">
        <v>1</v>
      </c>
      <c r="V4451" t="s">
        <v>753</v>
      </c>
      <c r="W4451" t="s">
        <v>6073</v>
      </c>
      <c r="X4451" t="s">
        <v>14469</v>
      </c>
      <c r="Y4451">
        <v>16</v>
      </c>
      <c r="Z4451">
        <v>16</v>
      </c>
      <c r="AA4451">
        <v>6</v>
      </c>
      <c r="AB4451">
        <v>6</v>
      </c>
      <c r="AC4451">
        <v>45</v>
      </c>
    </row>
    <row r="4452" spans="1:29">
      <c r="A4452">
        <v>4979</v>
      </c>
      <c r="B4452" t="s">
        <v>805</v>
      </c>
      <c r="C4452" t="s">
        <v>6141</v>
      </c>
      <c r="J4452" t="s">
        <v>1444</v>
      </c>
      <c r="K4452">
        <v>0</v>
      </c>
      <c r="N4452" t="b">
        <v>0</v>
      </c>
      <c r="O4452" t="b">
        <v>1</v>
      </c>
      <c r="P4452" t="b">
        <v>0</v>
      </c>
      <c r="Q4452">
        <v>8</v>
      </c>
      <c r="R4452">
        <v>2</v>
      </c>
      <c r="S4452">
        <v>1</v>
      </c>
      <c r="T4452">
        <v>2</v>
      </c>
      <c r="U4452" t="b">
        <v>1</v>
      </c>
      <c r="V4452" t="s">
        <v>753</v>
      </c>
      <c r="W4452" t="s">
        <v>6073</v>
      </c>
      <c r="X4452" t="s">
        <v>14470</v>
      </c>
      <c r="Y4452">
        <v>16</v>
      </c>
      <c r="Z4452">
        <v>16</v>
      </c>
      <c r="AA4452">
        <v>7</v>
      </c>
      <c r="AB4452">
        <v>7</v>
      </c>
      <c r="AC4452">
        <v>45</v>
      </c>
    </row>
    <row r="4453" spans="1:29">
      <c r="A4453">
        <v>4980</v>
      </c>
      <c r="B4453" t="s">
        <v>805</v>
      </c>
      <c r="C4453" t="s">
        <v>6142</v>
      </c>
      <c r="J4453" t="s">
        <v>1444</v>
      </c>
      <c r="K4453">
        <v>0</v>
      </c>
      <c r="N4453" t="b">
        <v>0</v>
      </c>
      <c r="O4453" t="b">
        <v>1</v>
      </c>
      <c r="P4453" t="b">
        <v>0</v>
      </c>
      <c r="Q4453">
        <v>8</v>
      </c>
      <c r="R4453">
        <v>2</v>
      </c>
      <c r="S4453">
        <v>1</v>
      </c>
      <c r="T4453">
        <v>2</v>
      </c>
      <c r="U4453" t="b">
        <v>1</v>
      </c>
      <c r="V4453" t="s">
        <v>753</v>
      </c>
      <c r="W4453" t="s">
        <v>6073</v>
      </c>
      <c r="X4453" t="s">
        <v>14719</v>
      </c>
      <c r="Y4453">
        <v>16</v>
      </c>
      <c r="Z4453">
        <v>16</v>
      </c>
      <c r="AA4453">
        <v>8</v>
      </c>
      <c r="AB4453">
        <v>8</v>
      </c>
      <c r="AC4453">
        <v>45</v>
      </c>
    </row>
    <row r="4454" spans="1:29">
      <c r="A4454">
        <v>4981</v>
      </c>
      <c r="B4454" t="s">
        <v>805</v>
      </c>
      <c r="C4454" t="s">
        <v>6143</v>
      </c>
      <c r="J4454" t="s">
        <v>1444</v>
      </c>
      <c r="K4454">
        <v>0</v>
      </c>
      <c r="N4454" t="b">
        <v>0</v>
      </c>
      <c r="O4454" t="b">
        <v>1</v>
      </c>
      <c r="P4454" t="b">
        <v>0</v>
      </c>
      <c r="Q4454">
        <v>8</v>
      </c>
      <c r="R4454">
        <v>2</v>
      </c>
      <c r="S4454">
        <v>1</v>
      </c>
      <c r="T4454">
        <v>2</v>
      </c>
      <c r="U4454" t="b">
        <v>1</v>
      </c>
      <c r="V4454" t="s">
        <v>753</v>
      </c>
      <c r="W4454" t="s">
        <v>6073</v>
      </c>
      <c r="X4454" t="s">
        <v>14526</v>
      </c>
      <c r="Y4454">
        <v>17</v>
      </c>
      <c r="Z4454">
        <v>17</v>
      </c>
      <c r="AA4454">
        <v>6</v>
      </c>
      <c r="AB4454">
        <v>6</v>
      </c>
      <c r="AC4454">
        <v>45</v>
      </c>
    </row>
    <row r="4455" spans="1:29">
      <c r="A4455">
        <v>4982</v>
      </c>
      <c r="B4455" t="s">
        <v>805</v>
      </c>
      <c r="C4455" t="s">
        <v>6144</v>
      </c>
      <c r="J4455" t="s">
        <v>1444</v>
      </c>
      <c r="K4455">
        <v>0</v>
      </c>
      <c r="N4455" t="b">
        <v>0</v>
      </c>
      <c r="O4455" t="b">
        <v>1</v>
      </c>
      <c r="P4455" t="b">
        <v>0</v>
      </c>
      <c r="Q4455">
        <v>8</v>
      </c>
      <c r="R4455">
        <v>2</v>
      </c>
      <c r="S4455">
        <v>1</v>
      </c>
      <c r="T4455">
        <v>2</v>
      </c>
      <c r="U4455" t="b">
        <v>1</v>
      </c>
      <c r="V4455" t="s">
        <v>753</v>
      </c>
      <c r="W4455" t="s">
        <v>6073</v>
      </c>
      <c r="X4455" t="s">
        <v>14716</v>
      </c>
      <c r="Y4455">
        <v>17</v>
      </c>
      <c r="Z4455">
        <v>17</v>
      </c>
      <c r="AA4455">
        <v>7</v>
      </c>
      <c r="AB4455">
        <v>7</v>
      </c>
      <c r="AC4455">
        <v>45</v>
      </c>
    </row>
    <row r="4456" spans="1:29">
      <c r="A4456">
        <v>4983</v>
      </c>
      <c r="B4456" t="s">
        <v>805</v>
      </c>
      <c r="C4456" t="s">
        <v>6145</v>
      </c>
      <c r="J4456" t="s">
        <v>1444</v>
      </c>
      <c r="K4456">
        <v>0</v>
      </c>
      <c r="N4456" t="b">
        <v>0</v>
      </c>
      <c r="O4456" t="b">
        <v>1</v>
      </c>
      <c r="P4456" t="b">
        <v>0</v>
      </c>
      <c r="Q4456">
        <v>8</v>
      </c>
      <c r="R4456">
        <v>2</v>
      </c>
      <c r="S4456">
        <v>1</v>
      </c>
      <c r="T4456">
        <v>2</v>
      </c>
      <c r="U4456" t="b">
        <v>1</v>
      </c>
      <c r="V4456" t="s">
        <v>753</v>
      </c>
      <c r="W4456" t="s">
        <v>6073</v>
      </c>
      <c r="X4456" t="s">
        <v>14442</v>
      </c>
      <c r="Y4456">
        <v>17</v>
      </c>
      <c r="Z4456">
        <v>17</v>
      </c>
      <c r="AA4456">
        <v>8</v>
      </c>
      <c r="AB4456">
        <v>8</v>
      </c>
      <c r="AC4456">
        <v>45</v>
      </c>
    </row>
    <row r="4457" spans="1:29">
      <c r="A4457">
        <v>4984</v>
      </c>
      <c r="B4457" t="s">
        <v>805</v>
      </c>
      <c r="C4457" t="s">
        <v>6146</v>
      </c>
      <c r="J4457" t="s">
        <v>1444</v>
      </c>
      <c r="K4457">
        <v>0</v>
      </c>
      <c r="N4457" t="b">
        <v>0</v>
      </c>
      <c r="O4457" t="b">
        <v>1</v>
      </c>
      <c r="P4457" t="b">
        <v>0</v>
      </c>
      <c r="Q4457">
        <v>8</v>
      </c>
      <c r="R4457">
        <v>2</v>
      </c>
      <c r="S4457">
        <v>1</v>
      </c>
      <c r="T4457">
        <v>2</v>
      </c>
      <c r="U4457" t="b">
        <v>1</v>
      </c>
      <c r="V4457" t="s">
        <v>753</v>
      </c>
      <c r="W4457" t="s">
        <v>6073</v>
      </c>
      <c r="X4457" t="s">
        <v>14688</v>
      </c>
      <c r="Y4457">
        <v>18</v>
      </c>
      <c r="Z4457">
        <v>18</v>
      </c>
      <c r="AA4457">
        <v>6</v>
      </c>
      <c r="AB4457">
        <v>6</v>
      </c>
      <c r="AC4457">
        <v>45</v>
      </c>
    </row>
    <row r="4458" spans="1:29">
      <c r="A4458">
        <v>4985</v>
      </c>
      <c r="B4458" t="s">
        <v>805</v>
      </c>
      <c r="C4458" t="s">
        <v>6147</v>
      </c>
      <c r="J4458" t="s">
        <v>1444</v>
      </c>
      <c r="K4458">
        <v>0</v>
      </c>
      <c r="N4458" t="b">
        <v>0</v>
      </c>
      <c r="O4458" t="b">
        <v>1</v>
      </c>
      <c r="P4458" t="b">
        <v>0</v>
      </c>
      <c r="Q4458">
        <v>8</v>
      </c>
      <c r="R4458">
        <v>2</v>
      </c>
      <c r="S4458">
        <v>1</v>
      </c>
      <c r="T4458">
        <v>2</v>
      </c>
      <c r="U4458" t="b">
        <v>1</v>
      </c>
      <c r="V4458" t="s">
        <v>753</v>
      </c>
      <c r="W4458" t="s">
        <v>6073</v>
      </c>
      <c r="X4458" t="s">
        <v>14487</v>
      </c>
      <c r="Y4458">
        <v>18</v>
      </c>
      <c r="Z4458">
        <v>18</v>
      </c>
      <c r="AA4458">
        <v>7</v>
      </c>
      <c r="AB4458">
        <v>7</v>
      </c>
      <c r="AC4458">
        <v>45</v>
      </c>
    </row>
    <row r="4459" spans="1:29">
      <c r="A4459">
        <v>4986</v>
      </c>
      <c r="B4459" t="s">
        <v>805</v>
      </c>
      <c r="C4459" t="s">
        <v>6148</v>
      </c>
      <c r="J4459" t="s">
        <v>1444</v>
      </c>
      <c r="K4459">
        <v>0</v>
      </c>
      <c r="N4459" t="b">
        <v>0</v>
      </c>
      <c r="O4459" t="b">
        <v>1</v>
      </c>
      <c r="P4459" t="b">
        <v>0</v>
      </c>
      <c r="Q4459">
        <v>8</v>
      </c>
      <c r="R4459">
        <v>2</v>
      </c>
      <c r="S4459">
        <v>1</v>
      </c>
      <c r="T4459">
        <v>2</v>
      </c>
      <c r="U4459" t="b">
        <v>1</v>
      </c>
      <c r="V4459" t="s">
        <v>753</v>
      </c>
      <c r="W4459" t="s">
        <v>6073</v>
      </c>
      <c r="X4459" t="s">
        <v>14720</v>
      </c>
      <c r="Y4459">
        <v>18</v>
      </c>
      <c r="Z4459">
        <v>18</v>
      </c>
      <c r="AA4459">
        <v>8</v>
      </c>
      <c r="AB4459">
        <v>8</v>
      </c>
      <c r="AC4459">
        <v>45</v>
      </c>
    </row>
    <row r="4460" spans="1:29">
      <c r="A4460">
        <v>4987</v>
      </c>
      <c r="B4460" t="s">
        <v>805</v>
      </c>
      <c r="C4460" t="s">
        <v>6149</v>
      </c>
      <c r="J4460" t="s">
        <v>1444</v>
      </c>
      <c r="K4460">
        <v>0</v>
      </c>
      <c r="N4460" t="b">
        <v>0</v>
      </c>
      <c r="O4460" t="b">
        <v>1</v>
      </c>
      <c r="P4460" t="b">
        <v>0</v>
      </c>
      <c r="Q4460">
        <v>8</v>
      </c>
      <c r="R4460">
        <v>2</v>
      </c>
      <c r="S4460">
        <v>1</v>
      </c>
      <c r="T4460">
        <v>2</v>
      </c>
      <c r="U4460" t="b">
        <v>1</v>
      </c>
      <c r="V4460" t="s">
        <v>753</v>
      </c>
      <c r="W4460" t="s">
        <v>6073</v>
      </c>
      <c r="X4460" t="s">
        <v>14448</v>
      </c>
      <c r="Y4460">
        <v>19</v>
      </c>
      <c r="Z4460">
        <v>19</v>
      </c>
      <c r="AA4460">
        <v>6</v>
      </c>
      <c r="AB4460">
        <v>6</v>
      </c>
      <c r="AC4460">
        <v>45</v>
      </c>
    </row>
    <row r="4461" spans="1:29">
      <c r="A4461">
        <v>4988</v>
      </c>
      <c r="B4461" t="s">
        <v>805</v>
      </c>
      <c r="C4461" t="s">
        <v>6150</v>
      </c>
      <c r="J4461" t="s">
        <v>1444</v>
      </c>
      <c r="K4461">
        <v>0</v>
      </c>
      <c r="N4461" t="b">
        <v>0</v>
      </c>
      <c r="O4461" t="b">
        <v>1</v>
      </c>
      <c r="P4461" t="b">
        <v>0</v>
      </c>
      <c r="Q4461">
        <v>8</v>
      </c>
      <c r="R4461">
        <v>2</v>
      </c>
      <c r="S4461">
        <v>1</v>
      </c>
      <c r="T4461">
        <v>2</v>
      </c>
      <c r="U4461" t="b">
        <v>1</v>
      </c>
      <c r="V4461" t="s">
        <v>753</v>
      </c>
      <c r="W4461" t="s">
        <v>6073</v>
      </c>
      <c r="X4461" t="s">
        <v>14461</v>
      </c>
      <c r="Y4461">
        <v>19</v>
      </c>
      <c r="Z4461">
        <v>19</v>
      </c>
      <c r="AA4461">
        <v>7</v>
      </c>
      <c r="AB4461">
        <v>7</v>
      </c>
      <c r="AC4461">
        <v>45</v>
      </c>
    </row>
    <row r="4462" spans="1:29">
      <c r="A4462">
        <v>4989</v>
      </c>
      <c r="B4462" t="s">
        <v>805</v>
      </c>
      <c r="C4462" t="s">
        <v>6151</v>
      </c>
      <c r="J4462" t="s">
        <v>1444</v>
      </c>
      <c r="K4462">
        <v>0</v>
      </c>
      <c r="N4462" t="b">
        <v>0</v>
      </c>
      <c r="O4462" t="b">
        <v>1</v>
      </c>
      <c r="P4462" t="b">
        <v>0</v>
      </c>
      <c r="Q4462">
        <v>8</v>
      </c>
      <c r="R4462">
        <v>2</v>
      </c>
      <c r="S4462">
        <v>1</v>
      </c>
      <c r="T4462">
        <v>2</v>
      </c>
      <c r="U4462" t="b">
        <v>1</v>
      </c>
      <c r="V4462" t="s">
        <v>753</v>
      </c>
      <c r="W4462" t="s">
        <v>6073</v>
      </c>
      <c r="X4462" t="s">
        <v>14488</v>
      </c>
      <c r="Y4462">
        <v>19</v>
      </c>
      <c r="Z4462">
        <v>19</v>
      </c>
      <c r="AA4462">
        <v>8</v>
      </c>
      <c r="AB4462">
        <v>8</v>
      </c>
      <c r="AC4462">
        <v>45</v>
      </c>
    </row>
    <row r="4463" spans="1:29">
      <c r="A4463">
        <v>4990</v>
      </c>
      <c r="B4463" t="s">
        <v>805</v>
      </c>
      <c r="C4463" t="s">
        <v>6152</v>
      </c>
      <c r="J4463" t="s">
        <v>1444</v>
      </c>
      <c r="K4463">
        <v>0</v>
      </c>
      <c r="N4463" t="b">
        <v>0</v>
      </c>
      <c r="O4463" t="b">
        <v>1</v>
      </c>
      <c r="P4463" t="b">
        <v>0</v>
      </c>
      <c r="Q4463">
        <v>8</v>
      </c>
      <c r="R4463">
        <v>2</v>
      </c>
      <c r="S4463">
        <v>1</v>
      </c>
      <c r="T4463">
        <v>2</v>
      </c>
      <c r="U4463" t="b">
        <v>1</v>
      </c>
      <c r="V4463" t="s">
        <v>753</v>
      </c>
      <c r="W4463" t="s">
        <v>6073</v>
      </c>
      <c r="X4463" t="s">
        <v>14623</v>
      </c>
      <c r="Y4463">
        <v>20</v>
      </c>
      <c r="Z4463">
        <v>20</v>
      </c>
      <c r="AA4463">
        <v>6</v>
      </c>
      <c r="AB4463">
        <v>6</v>
      </c>
      <c r="AC4463">
        <v>45</v>
      </c>
    </row>
    <row r="4464" spans="1:29">
      <c r="A4464">
        <v>4991</v>
      </c>
      <c r="B4464" t="s">
        <v>805</v>
      </c>
      <c r="C4464" t="s">
        <v>6153</v>
      </c>
      <c r="J4464" t="s">
        <v>1444</v>
      </c>
      <c r="K4464">
        <v>0</v>
      </c>
      <c r="N4464" t="b">
        <v>0</v>
      </c>
      <c r="O4464" t="b">
        <v>1</v>
      </c>
      <c r="P4464" t="b">
        <v>0</v>
      </c>
      <c r="Q4464">
        <v>8</v>
      </c>
      <c r="R4464">
        <v>2</v>
      </c>
      <c r="S4464">
        <v>1</v>
      </c>
      <c r="T4464">
        <v>2</v>
      </c>
      <c r="U4464" t="b">
        <v>1</v>
      </c>
      <c r="V4464" t="s">
        <v>753</v>
      </c>
      <c r="W4464" t="s">
        <v>6073</v>
      </c>
      <c r="X4464" t="s">
        <v>14632</v>
      </c>
      <c r="Y4464">
        <v>20</v>
      </c>
      <c r="Z4464">
        <v>20</v>
      </c>
      <c r="AA4464">
        <v>7</v>
      </c>
      <c r="AB4464">
        <v>7</v>
      </c>
      <c r="AC4464">
        <v>45</v>
      </c>
    </row>
    <row r="4465" spans="1:29">
      <c r="A4465">
        <v>4992</v>
      </c>
      <c r="B4465" t="s">
        <v>805</v>
      </c>
      <c r="C4465" t="s">
        <v>6154</v>
      </c>
      <c r="J4465" t="s">
        <v>1444</v>
      </c>
      <c r="K4465">
        <v>0</v>
      </c>
      <c r="N4465" t="b">
        <v>0</v>
      </c>
      <c r="O4465" t="b">
        <v>1</v>
      </c>
      <c r="P4465" t="b">
        <v>0</v>
      </c>
      <c r="Q4465">
        <v>8</v>
      </c>
      <c r="R4465">
        <v>2</v>
      </c>
      <c r="S4465">
        <v>1</v>
      </c>
      <c r="T4465">
        <v>2</v>
      </c>
      <c r="U4465" t="b">
        <v>1</v>
      </c>
      <c r="V4465" t="s">
        <v>753</v>
      </c>
      <c r="W4465" t="s">
        <v>6073</v>
      </c>
      <c r="X4465" t="s">
        <v>14638</v>
      </c>
      <c r="Y4465">
        <v>20</v>
      </c>
      <c r="Z4465">
        <v>20</v>
      </c>
      <c r="AA4465">
        <v>8</v>
      </c>
      <c r="AB4465">
        <v>8</v>
      </c>
      <c r="AC4465">
        <v>45</v>
      </c>
    </row>
    <row r="4466" spans="1:29">
      <c r="A4466">
        <v>4993</v>
      </c>
      <c r="B4466" t="s">
        <v>805</v>
      </c>
      <c r="C4466" t="s">
        <v>6155</v>
      </c>
      <c r="J4466" t="s">
        <v>1444</v>
      </c>
      <c r="K4466">
        <v>0</v>
      </c>
      <c r="N4466" t="b">
        <v>0</v>
      </c>
      <c r="O4466" t="b">
        <v>1</v>
      </c>
      <c r="P4466" t="b">
        <v>0</v>
      </c>
      <c r="Q4466">
        <v>8</v>
      </c>
      <c r="R4466">
        <v>2</v>
      </c>
      <c r="S4466">
        <v>1</v>
      </c>
      <c r="T4466">
        <v>2</v>
      </c>
      <c r="U4466" t="b">
        <v>1</v>
      </c>
      <c r="V4466" t="s">
        <v>753</v>
      </c>
      <c r="W4466" t="s">
        <v>6073</v>
      </c>
      <c r="X4466" t="s">
        <v>14624</v>
      </c>
      <c r="Y4466">
        <v>21</v>
      </c>
      <c r="Z4466">
        <v>21</v>
      </c>
      <c r="AA4466">
        <v>6</v>
      </c>
      <c r="AB4466">
        <v>6</v>
      </c>
      <c r="AC4466">
        <v>45</v>
      </c>
    </row>
    <row r="4467" spans="1:29">
      <c r="A4467">
        <v>4994</v>
      </c>
      <c r="B4467" t="s">
        <v>805</v>
      </c>
      <c r="C4467" t="s">
        <v>6156</v>
      </c>
      <c r="J4467" t="s">
        <v>1444</v>
      </c>
      <c r="K4467">
        <v>0</v>
      </c>
      <c r="N4467" t="b">
        <v>0</v>
      </c>
      <c r="O4467" t="b">
        <v>1</v>
      </c>
      <c r="P4467" t="b">
        <v>0</v>
      </c>
      <c r="Q4467">
        <v>8</v>
      </c>
      <c r="R4467">
        <v>2</v>
      </c>
      <c r="S4467">
        <v>1</v>
      </c>
      <c r="T4467">
        <v>2</v>
      </c>
      <c r="U4467" t="b">
        <v>1</v>
      </c>
      <c r="V4467" t="s">
        <v>753</v>
      </c>
      <c r="W4467" t="s">
        <v>6073</v>
      </c>
      <c r="X4467" t="s">
        <v>14633</v>
      </c>
      <c r="Y4467">
        <v>21</v>
      </c>
      <c r="Z4467">
        <v>21</v>
      </c>
      <c r="AA4467">
        <v>7</v>
      </c>
      <c r="AB4467">
        <v>7</v>
      </c>
      <c r="AC4467">
        <v>45</v>
      </c>
    </row>
    <row r="4468" spans="1:29">
      <c r="A4468">
        <v>4995</v>
      </c>
      <c r="B4468" t="s">
        <v>805</v>
      </c>
      <c r="C4468" t="s">
        <v>6157</v>
      </c>
      <c r="J4468" t="s">
        <v>1444</v>
      </c>
      <c r="K4468">
        <v>0</v>
      </c>
      <c r="N4468" t="b">
        <v>0</v>
      </c>
      <c r="O4468" t="b">
        <v>1</v>
      </c>
      <c r="P4468" t="b">
        <v>0</v>
      </c>
      <c r="Q4468">
        <v>8</v>
      </c>
      <c r="R4468">
        <v>2</v>
      </c>
      <c r="S4468">
        <v>1</v>
      </c>
      <c r="T4468">
        <v>2</v>
      </c>
      <c r="U4468" t="b">
        <v>1</v>
      </c>
      <c r="V4468" t="s">
        <v>753</v>
      </c>
      <c r="W4468" t="s">
        <v>6073</v>
      </c>
      <c r="X4468" t="s">
        <v>14639</v>
      </c>
      <c r="Y4468">
        <v>21</v>
      </c>
      <c r="Z4468">
        <v>21</v>
      </c>
      <c r="AA4468">
        <v>8</v>
      </c>
      <c r="AB4468">
        <v>8</v>
      </c>
      <c r="AC4468">
        <v>45</v>
      </c>
    </row>
    <row r="4469" spans="1:29">
      <c r="A4469">
        <v>4996</v>
      </c>
      <c r="B4469" t="s">
        <v>805</v>
      </c>
      <c r="C4469" t="s">
        <v>6158</v>
      </c>
      <c r="J4469" t="s">
        <v>1444</v>
      </c>
      <c r="K4469">
        <v>0</v>
      </c>
      <c r="N4469" t="b">
        <v>0</v>
      </c>
      <c r="O4469" t="b">
        <v>1</v>
      </c>
      <c r="P4469" t="b">
        <v>0</v>
      </c>
      <c r="Q4469">
        <v>8</v>
      </c>
      <c r="R4469">
        <v>2</v>
      </c>
      <c r="S4469">
        <v>1</v>
      </c>
      <c r="T4469">
        <v>2</v>
      </c>
      <c r="U4469" t="b">
        <v>1</v>
      </c>
      <c r="V4469" t="s">
        <v>753</v>
      </c>
      <c r="W4469" t="s">
        <v>6073</v>
      </c>
      <c r="X4469" t="s">
        <v>14625</v>
      </c>
      <c r="Y4469">
        <v>22</v>
      </c>
      <c r="Z4469">
        <v>22</v>
      </c>
      <c r="AA4469">
        <v>6</v>
      </c>
      <c r="AB4469">
        <v>6</v>
      </c>
      <c r="AC4469">
        <v>45</v>
      </c>
    </row>
    <row r="4470" spans="1:29">
      <c r="A4470">
        <v>4997</v>
      </c>
      <c r="B4470" t="s">
        <v>805</v>
      </c>
      <c r="C4470" t="s">
        <v>6159</v>
      </c>
      <c r="J4470" t="s">
        <v>1444</v>
      </c>
      <c r="K4470">
        <v>0</v>
      </c>
      <c r="N4470" t="b">
        <v>0</v>
      </c>
      <c r="O4470" t="b">
        <v>1</v>
      </c>
      <c r="P4470" t="b">
        <v>0</v>
      </c>
      <c r="Q4470">
        <v>8</v>
      </c>
      <c r="R4470">
        <v>2</v>
      </c>
      <c r="S4470">
        <v>1</v>
      </c>
      <c r="T4470">
        <v>2</v>
      </c>
      <c r="U4470" t="b">
        <v>1</v>
      </c>
      <c r="V4470" t="s">
        <v>753</v>
      </c>
      <c r="W4470" t="s">
        <v>6073</v>
      </c>
      <c r="X4470" t="s">
        <v>14490</v>
      </c>
      <c r="Y4470">
        <v>22</v>
      </c>
      <c r="Z4470">
        <v>22</v>
      </c>
      <c r="AA4470">
        <v>7</v>
      </c>
      <c r="AB4470">
        <v>7</v>
      </c>
      <c r="AC4470">
        <v>45</v>
      </c>
    </row>
    <row r="4471" spans="1:29">
      <c r="A4471">
        <v>4998</v>
      </c>
      <c r="B4471" t="s">
        <v>805</v>
      </c>
      <c r="C4471" t="s">
        <v>6160</v>
      </c>
      <c r="J4471" t="s">
        <v>1444</v>
      </c>
      <c r="K4471">
        <v>0</v>
      </c>
      <c r="N4471" t="b">
        <v>0</v>
      </c>
      <c r="O4471" t="b">
        <v>1</v>
      </c>
      <c r="P4471" t="b">
        <v>0</v>
      </c>
      <c r="Q4471">
        <v>8</v>
      </c>
      <c r="R4471">
        <v>2</v>
      </c>
      <c r="S4471">
        <v>1</v>
      </c>
      <c r="T4471">
        <v>2</v>
      </c>
      <c r="U4471" t="b">
        <v>1</v>
      </c>
      <c r="V4471" t="s">
        <v>753</v>
      </c>
      <c r="W4471" t="s">
        <v>6073</v>
      </c>
      <c r="X4471" t="s">
        <v>14441</v>
      </c>
      <c r="Y4471">
        <v>22</v>
      </c>
      <c r="Z4471">
        <v>22</v>
      </c>
      <c r="AA4471">
        <v>8</v>
      </c>
      <c r="AB4471">
        <v>8</v>
      </c>
      <c r="AC4471">
        <v>45</v>
      </c>
    </row>
    <row r="4472" spans="1:29">
      <c r="A4472">
        <v>4999</v>
      </c>
      <c r="B4472" t="s">
        <v>805</v>
      </c>
      <c r="C4472" t="s">
        <v>6161</v>
      </c>
      <c r="J4472" t="s">
        <v>1444</v>
      </c>
      <c r="K4472">
        <v>0</v>
      </c>
      <c r="N4472" t="b">
        <v>0</v>
      </c>
      <c r="O4472" t="b">
        <v>1</v>
      </c>
      <c r="P4472" t="b">
        <v>0</v>
      </c>
      <c r="Q4472">
        <v>8</v>
      </c>
      <c r="R4472">
        <v>2</v>
      </c>
      <c r="S4472">
        <v>1</v>
      </c>
      <c r="T4472">
        <v>2</v>
      </c>
      <c r="U4472" t="b">
        <v>1</v>
      </c>
      <c r="V4472" t="s">
        <v>753</v>
      </c>
      <c r="W4472" t="s">
        <v>6073</v>
      </c>
      <c r="X4472" t="s">
        <v>14626</v>
      </c>
      <c r="Y4472">
        <v>23</v>
      </c>
      <c r="Z4472">
        <v>23</v>
      </c>
      <c r="AA4472">
        <v>6</v>
      </c>
      <c r="AB4472">
        <v>6</v>
      </c>
      <c r="AC4472">
        <v>45</v>
      </c>
    </row>
    <row r="4473" spans="1:29">
      <c r="A4473">
        <v>5000</v>
      </c>
      <c r="B4473" t="s">
        <v>805</v>
      </c>
      <c r="C4473" t="s">
        <v>6162</v>
      </c>
      <c r="J4473" t="s">
        <v>1444</v>
      </c>
      <c r="K4473">
        <v>0</v>
      </c>
      <c r="N4473" t="b">
        <v>0</v>
      </c>
      <c r="O4473" t="b">
        <v>1</v>
      </c>
      <c r="P4473" t="b">
        <v>0</v>
      </c>
      <c r="Q4473">
        <v>8</v>
      </c>
      <c r="R4473">
        <v>2</v>
      </c>
      <c r="S4473">
        <v>1</v>
      </c>
      <c r="T4473">
        <v>2</v>
      </c>
      <c r="U4473" t="b">
        <v>1</v>
      </c>
      <c r="V4473" t="s">
        <v>753</v>
      </c>
      <c r="W4473" t="s">
        <v>6073</v>
      </c>
      <c r="X4473" t="s">
        <v>14717</v>
      </c>
      <c r="Y4473">
        <v>23</v>
      </c>
      <c r="Z4473">
        <v>23</v>
      </c>
      <c r="AA4473">
        <v>7</v>
      </c>
      <c r="AB4473">
        <v>7</v>
      </c>
      <c r="AC4473">
        <v>45</v>
      </c>
    </row>
    <row r="4474" spans="1:29">
      <c r="A4474">
        <v>5001</v>
      </c>
      <c r="B4474" t="s">
        <v>805</v>
      </c>
      <c r="C4474" t="s">
        <v>6163</v>
      </c>
      <c r="J4474" t="s">
        <v>1444</v>
      </c>
      <c r="K4474">
        <v>0</v>
      </c>
      <c r="N4474" t="b">
        <v>0</v>
      </c>
      <c r="O4474" t="b">
        <v>1</v>
      </c>
      <c r="P4474" t="b">
        <v>0</v>
      </c>
      <c r="Q4474">
        <v>8</v>
      </c>
      <c r="R4474">
        <v>2</v>
      </c>
      <c r="S4474">
        <v>1</v>
      </c>
      <c r="T4474">
        <v>2</v>
      </c>
      <c r="U4474" t="b">
        <v>1</v>
      </c>
      <c r="V4474" t="s">
        <v>753</v>
      </c>
      <c r="W4474" t="s">
        <v>6073</v>
      </c>
      <c r="X4474" t="s">
        <v>14721</v>
      </c>
      <c r="Y4474">
        <v>23</v>
      </c>
      <c r="Z4474">
        <v>23</v>
      </c>
      <c r="AA4474">
        <v>8</v>
      </c>
      <c r="AB4474">
        <v>8</v>
      </c>
      <c r="AC4474">
        <v>45</v>
      </c>
    </row>
    <row r="4475" spans="1:29">
      <c r="A4475">
        <v>5002</v>
      </c>
      <c r="B4475" t="s">
        <v>805</v>
      </c>
      <c r="C4475" t="s">
        <v>6164</v>
      </c>
      <c r="J4475" t="s">
        <v>1444</v>
      </c>
      <c r="K4475">
        <v>0</v>
      </c>
      <c r="N4475" t="b">
        <v>0</v>
      </c>
      <c r="O4475" t="b">
        <v>1</v>
      </c>
      <c r="P4475" t="b">
        <v>0</v>
      </c>
      <c r="Q4475">
        <v>8</v>
      </c>
      <c r="R4475">
        <v>2</v>
      </c>
      <c r="S4475">
        <v>1</v>
      </c>
      <c r="T4475">
        <v>2</v>
      </c>
      <c r="U4475" t="b">
        <v>1</v>
      </c>
      <c r="V4475" t="s">
        <v>753</v>
      </c>
      <c r="W4475" t="s">
        <v>6073</v>
      </c>
      <c r="X4475" t="s">
        <v>14627</v>
      </c>
      <c r="Y4475">
        <v>24</v>
      </c>
      <c r="Z4475">
        <v>24</v>
      </c>
      <c r="AA4475">
        <v>6</v>
      </c>
      <c r="AB4475">
        <v>6</v>
      </c>
      <c r="AC4475">
        <v>45</v>
      </c>
    </row>
    <row r="4476" spans="1:29">
      <c r="A4476">
        <v>5003</v>
      </c>
      <c r="B4476" t="s">
        <v>805</v>
      </c>
      <c r="C4476" t="s">
        <v>6165</v>
      </c>
      <c r="J4476" t="s">
        <v>1444</v>
      </c>
      <c r="K4476">
        <v>0</v>
      </c>
      <c r="N4476" t="b">
        <v>0</v>
      </c>
      <c r="O4476" t="b">
        <v>1</v>
      </c>
      <c r="P4476" t="b">
        <v>0</v>
      </c>
      <c r="Q4476">
        <v>8</v>
      </c>
      <c r="R4476">
        <v>2</v>
      </c>
      <c r="S4476">
        <v>1</v>
      </c>
      <c r="T4476">
        <v>2</v>
      </c>
      <c r="U4476" t="b">
        <v>1</v>
      </c>
      <c r="V4476" t="s">
        <v>753</v>
      </c>
      <c r="W4476" t="s">
        <v>6073</v>
      </c>
      <c r="X4476" t="s">
        <v>14489</v>
      </c>
      <c r="Y4476">
        <v>24</v>
      </c>
      <c r="Z4476">
        <v>24</v>
      </c>
      <c r="AA4476">
        <v>7</v>
      </c>
      <c r="AB4476">
        <v>7</v>
      </c>
      <c r="AC4476">
        <v>45</v>
      </c>
    </row>
    <row r="4477" spans="1:29">
      <c r="A4477">
        <v>5004</v>
      </c>
      <c r="B4477" t="s">
        <v>805</v>
      </c>
      <c r="C4477" t="s">
        <v>6166</v>
      </c>
      <c r="J4477" t="s">
        <v>1444</v>
      </c>
      <c r="K4477">
        <v>0</v>
      </c>
      <c r="N4477" t="b">
        <v>0</v>
      </c>
      <c r="O4477" t="b">
        <v>1</v>
      </c>
      <c r="P4477" t="b">
        <v>0</v>
      </c>
      <c r="Q4477">
        <v>8</v>
      </c>
      <c r="R4477">
        <v>2</v>
      </c>
      <c r="S4477">
        <v>1</v>
      </c>
      <c r="T4477">
        <v>2</v>
      </c>
      <c r="U4477" t="b">
        <v>1</v>
      </c>
      <c r="V4477" t="s">
        <v>753</v>
      </c>
      <c r="W4477" t="s">
        <v>6073</v>
      </c>
      <c r="X4477" t="s">
        <v>14446</v>
      </c>
      <c r="Y4477">
        <v>24</v>
      </c>
      <c r="Z4477">
        <v>24</v>
      </c>
      <c r="AA4477">
        <v>8</v>
      </c>
      <c r="AB4477">
        <v>8</v>
      </c>
      <c r="AC4477">
        <v>45</v>
      </c>
    </row>
    <row r="4478" spans="1:29">
      <c r="A4478">
        <v>5005</v>
      </c>
      <c r="B4478" t="s">
        <v>805</v>
      </c>
      <c r="C4478" t="s">
        <v>6167</v>
      </c>
      <c r="J4478" t="s">
        <v>1444</v>
      </c>
      <c r="K4478">
        <v>0</v>
      </c>
      <c r="N4478" t="b">
        <v>0</v>
      </c>
      <c r="O4478" t="b">
        <v>1</v>
      </c>
      <c r="P4478" t="b">
        <v>0</v>
      </c>
      <c r="Q4478">
        <v>8</v>
      </c>
      <c r="R4478">
        <v>2</v>
      </c>
      <c r="S4478">
        <v>1</v>
      </c>
      <c r="T4478">
        <v>2</v>
      </c>
      <c r="U4478" t="b">
        <v>1</v>
      </c>
      <c r="V4478" t="s">
        <v>753</v>
      </c>
      <c r="W4478" t="s">
        <v>6073</v>
      </c>
      <c r="X4478" t="s">
        <v>14534</v>
      </c>
      <c r="Y4478">
        <v>25</v>
      </c>
      <c r="Z4478">
        <v>25</v>
      </c>
      <c r="AA4478">
        <v>6</v>
      </c>
      <c r="AB4478">
        <v>6</v>
      </c>
      <c r="AC4478">
        <v>45</v>
      </c>
    </row>
    <row r="4479" spans="1:29">
      <c r="A4479">
        <v>5006</v>
      </c>
      <c r="B4479" t="s">
        <v>805</v>
      </c>
      <c r="C4479" t="s">
        <v>6168</v>
      </c>
      <c r="J4479" t="s">
        <v>1444</v>
      </c>
      <c r="K4479">
        <v>0</v>
      </c>
      <c r="N4479" t="b">
        <v>0</v>
      </c>
      <c r="O4479" t="b">
        <v>1</v>
      </c>
      <c r="P4479" t="b">
        <v>0</v>
      </c>
      <c r="Q4479">
        <v>8</v>
      </c>
      <c r="R4479">
        <v>2</v>
      </c>
      <c r="S4479">
        <v>1</v>
      </c>
      <c r="T4479">
        <v>2</v>
      </c>
      <c r="U4479" t="b">
        <v>1</v>
      </c>
      <c r="V4479" t="s">
        <v>753</v>
      </c>
      <c r="W4479" t="s">
        <v>6073</v>
      </c>
      <c r="X4479" t="s">
        <v>14634</v>
      </c>
      <c r="Y4479">
        <v>25</v>
      </c>
      <c r="Z4479">
        <v>25</v>
      </c>
      <c r="AA4479">
        <v>7</v>
      </c>
      <c r="AB4479">
        <v>7</v>
      </c>
      <c r="AC4479">
        <v>45</v>
      </c>
    </row>
    <row r="4480" spans="1:29">
      <c r="A4480">
        <v>5007</v>
      </c>
      <c r="B4480" t="s">
        <v>805</v>
      </c>
      <c r="C4480" t="s">
        <v>6169</v>
      </c>
      <c r="J4480" t="s">
        <v>1444</v>
      </c>
      <c r="K4480">
        <v>0</v>
      </c>
      <c r="N4480" t="b">
        <v>0</v>
      </c>
      <c r="O4480" t="b">
        <v>1</v>
      </c>
      <c r="P4480" t="b">
        <v>0</v>
      </c>
      <c r="Q4480">
        <v>8</v>
      </c>
      <c r="R4480">
        <v>2</v>
      </c>
      <c r="S4480">
        <v>1</v>
      </c>
      <c r="T4480">
        <v>2</v>
      </c>
      <c r="U4480" t="b">
        <v>1</v>
      </c>
      <c r="V4480" t="s">
        <v>753</v>
      </c>
      <c r="W4480" t="s">
        <v>6073</v>
      </c>
      <c r="X4480" t="s">
        <v>14640</v>
      </c>
      <c r="Y4480">
        <v>25</v>
      </c>
      <c r="Z4480">
        <v>25</v>
      </c>
      <c r="AA4480">
        <v>8</v>
      </c>
      <c r="AB4480">
        <v>8</v>
      </c>
      <c r="AC4480">
        <v>45</v>
      </c>
    </row>
    <row r="4481" spans="1:29">
      <c r="A4481">
        <v>5011</v>
      </c>
      <c r="B4481" t="s">
        <v>805</v>
      </c>
      <c r="C4481" t="s">
        <v>6170</v>
      </c>
      <c r="J4481" t="s">
        <v>1444</v>
      </c>
      <c r="K4481">
        <v>0</v>
      </c>
      <c r="N4481" t="b">
        <v>0</v>
      </c>
      <c r="O4481" t="b">
        <v>1</v>
      </c>
      <c r="P4481" t="b">
        <v>0</v>
      </c>
      <c r="Q4481">
        <v>8</v>
      </c>
      <c r="R4481">
        <v>2</v>
      </c>
      <c r="S4481">
        <v>1</v>
      </c>
      <c r="T4481">
        <v>2</v>
      </c>
      <c r="U4481" t="b">
        <v>1</v>
      </c>
      <c r="V4481" t="s">
        <v>753</v>
      </c>
      <c r="W4481" t="s">
        <v>6073</v>
      </c>
      <c r="X4481" t="s">
        <v>14491</v>
      </c>
      <c r="Y4481">
        <v>26</v>
      </c>
      <c r="Z4481">
        <v>26</v>
      </c>
      <c r="AA4481">
        <v>6</v>
      </c>
      <c r="AB4481">
        <v>6</v>
      </c>
      <c r="AC4481">
        <v>45</v>
      </c>
    </row>
    <row r="4482" spans="1:29">
      <c r="A4482">
        <v>5012</v>
      </c>
      <c r="B4482" t="s">
        <v>805</v>
      </c>
      <c r="C4482" t="s">
        <v>6171</v>
      </c>
      <c r="J4482" t="s">
        <v>1444</v>
      </c>
      <c r="K4482">
        <v>0</v>
      </c>
      <c r="N4482" t="b">
        <v>0</v>
      </c>
      <c r="O4482" t="b">
        <v>1</v>
      </c>
      <c r="P4482" t="b">
        <v>0</v>
      </c>
      <c r="Q4482">
        <v>8</v>
      </c>
      <c r="R4482">
        <v>2</v>
      </c>
      <c r="S4482">
        <v>1</v>
      </c>
      <c r="T4482">
        <v>2</v>
      </c>
      <c r="U4482" t="b">
        <v>1</v>
      </c>
      <c r="V4482" t="s">
        <v>753</v>
      </c>
      <c r="W4482" t="s">
        <v>6073</v>
      </c>
      <c r="X4482" t="s">
        <v>14718</v>
      </c>
      <c r="Y4482">
        <v>26</v>
      </c>
      <c r="Z4482">
        <v>26</v>
      </c>
      <c r="AA4482">
        <v>7</v>
      </c>
      <c r="AB4482">
        <v>7</v>
      </c>
      <c r="AC4482">
        <v>45</v>
      </c>
    </row>
    <row r="4483" spans="1:29">
      <c r="A4483">
        <v>5013</v>
      </c>
      <c r="B4483" t="s">
        <v>805</v>
      </c>
      <c r="C4483" t="s">
        <v>6172</v>
      </c>
      <c r="J4483" t="s">
        <v>1444</v>
      </c>
      <c r="K4483">
        <v>0</v>
      </c>
      <c r="N4483" t="b">
        <v>0</v>
      </c>
      <c r="O4483" t="b">
        <v>1</v>
      </c>
      <c r="P4483" t="b">
        <v>0</v>
      </c>
      <c r="Q4483">
        <v>8</v>
      </c>
      <c r="R4483">
        <v>2</v>
      </c>
      <c r="S4483">
        <v>1</v>
      </c>
      <c r="T4483">
        <v>2</v>
      </c>
      <c r="U4483" t="b">
        <v>1</v>
      </c>
      <c r="V4483" t="s">
        <v>753</v>
      </c>
      <c r="W4483" t="s">
        <v>6073</v>
      </c>
      <c r="X4483" t="s">
        <v>14722</v>
      </c>
      <c r="Y4483">
        <v>26</v>
      </c>
      <c r="Z4483">
        <v>26</v>
      </c>
      <c r="AA4483">
        <v>8</v>
      </c>
      <c r="AB4483">
        <v>8</v>
      </c>
      <c r="AC4483">
        <v>45</v>
      </c>
    </row>
    <row r="4484" spans="1:29">
      <c r="A4484">
        <v>5014</v>
      </c>
      <c r="B4484" t="s">
        <v>805</v>
      </c>
      <c r="C4484" t="s">
        <v>6173</v>
      </c>
      <c r="J4484" t="s">
        <v>1444</v>
      </c>
      <c r="K4484">
        <v>0</v>
      </c>
      <c r="N4484" t="b">
        <v>0</v>
      </c>
      <c r="O4484" t="b">
        <v>1</v>
      </c>
      <c r="P4484" t="b">
        <v>0</v>
      </c>
      <c r="Q4484">
        <v>8</v>
      </c>
      <c r="R4484">
        <v>2</v>
      </c>
      <c r="S4484">
        <v>1</v>
      </c>
      <c r="T4484">
        <v>2</v>
      </c>
      <c r="U4484" t="b">
        <v>1</v>
      </c>
      <c r="V4484" t="s">
        <v>753</v>
      </c>
      <c r="W4484" t="s">
        <v>6073</v>
      </c>
      <c r="X4484" t="s">
        <v>14628</v>
      </c>
      <c r="Y4484">
        <v>27</v>
      </c>
      <c r="Z4484">
        <v>27</v>
      </c>
      <c r="AA4484">
        <v>6</v>
      </c>
      <c r="AB4484">
        <v>6</v>
      </c>
      <c r="AC4484">
        <v>45</v>
      </c>
    </row>
    <row r="4485" spans="1:29">
      <c r="A4485">
        <v>5015</v>
      </c>
      <c r="B4485" t="s">
        <v>805</v>
      </c>
      <c r="C4485" t="s">
        <v>6174</v>
      </c>
      <c r="J4485" t="s">
        <v>1444</v>
      </c>
      <c r="K4485">
        <v>0</v>
      </c>
      <c r="N4485" t="b">
        <v>0</v>
      </c>
      <c r="O4485" t="b">
        <v>1</v>
      </c>
      <c r="P4485" t="b">
        <v>0</v>
      </c>
      <c r="Q4485">
        <v>8</v>
      </c>
      <c r="R4485">
        <v>2</v>
      </c>
      <c r="S4485">
        <v>1</v>
      </c>
      <c r="T4485">
        <v>2</v>
      </c>
      <c r="U4485" t="b">
        <v>1</v>
      </c>
      <c r="V4485" t="s">
        <v>753</v>
      </c>
      <c r="W4485" t="s">
        <v>6073</v>
      </c>
      <c r="X4485" t="s">
        <v>14635</v>
      </c>
      <c r="Y4485">
        <v>27</v>
      </c>
      <c r="Z4485">
        <v>27</v>
      </c>
      <c r="AA4485">
        <v>7</v>
      </c>
      <c r="AB4485">
        <v>7</v>
      </c>
      <c r="AC4485">
        <v>45</v>
      </c>
    </row>
    <row r="4486" spans="1:29">
      <c r="A4486">
        <v>5016</v>
      </c>
      <c r="B4486" t="s">
        <v>805</v>
      </c>
      <c r="C4486" t="s">
        <v>6175</v>
      </c>
      <c r="J4486" t="s">
        <v>1444</v>
      </c>
      <c r="K4486">
        <v>0</v>
      </c>
      <c r="N4486" t="b">
        <v>0</v>
      </c>
      <c r="O4486" t="b">
        <v>1</v>
      </c>
      <c r="P4486" t="b">
        <v>0</v>
      </c>
      <c r="Q4486">
        <v>8</v>
      </c>
      <c r="R4486">
        <v>2</v>
      </c>
      <c r="S4486">
        <v>1</v>
      </c>
      <c r="T4486">
        <v>2</v>
      </c>
      <c r="U4486" t="b">
        <v>1</v>
      </c>
      <c r="V4486" t="s">
        <v>753</v>
      </c>
      <c r="W4486" t="s">
        <v>6073</v>
      </c>
      <c r="X4486" t="s">
        <v>14641</v>
      </c>
      <c r="Y4486">
        <v>27</v>
      </c>
      <c r="Z4486">
        <v>27</v>
      </c>
      <c r="AA4486">
        <v>8</v>
      </c>
      <c r="AB4486">
        <v>8</v>
      </c>
      <c r="AC4486">
        <v>45</v>
      </c>
    </row>
    <row r="4487" spans="1:29">
      <c r="A4487">
        <v>5017</v>
      </c>
      <c r="B4487" t="s">
        <v>805</v>
      </c>
      <c r="C4487" t="s">
        <v>6176</v>
      </c>
      <c r="J4487" t="s">
        <v>1444</v>
      </c>
      <c r="K4487">
        <v>0</v>
      </c>
      <c r="N4487" t="b">
        <v>0</v>
      </c>
      <c r="O4487" t="b">
        <v>1</v>
      </c>
      <c r="P4487" t="b">
        <v>0</v>
      </c>
      <c r="Q4487">
        <v>8</v>
      </c>
      <c r="R4487">
        <v>2</v>
      </c>
      <c r="S4487">
        <v>1</v>
      </c>
      <c r="T4487">
        <v>2</v>
      </c>
      <c r="U4487" t="b">
        <v>1</v>
      </c>
      <c r="V4487" t="s">
        <v>753</v>
      </c>
      <c r="W4487" t="s">
        <v>6073</v>
      </c>
      <c r="X4487" t="s">
        <v>14629</v>
      </c>
      <c r="Y4487">
        <v>28</v>
      </c>
      <c r="Z4487">
        <v>28</v>
      </c>
      <c r="AA4487">
        <v>6</v>
      </c>
      <c r="AB4487">
        <v>6</v>
      </c>
      <c r="AC4487">
        <v>45</v>
      </c>
    </row>
    <row r="4488" spans="1:29">
      <c r="A4488">
        <v>5018</v>
      </c>
      <c r="B4488" t="s">
        <v>805</v>
      </c>
      <c r="C4488" t="s">
        <v>6177</v>
      </c>
      <c r="J4488" t="s">
        <v>1444</v>
      </c>
      <c r="K4488">
        <v>0</v>
      </c>
      <c r="N4488" t="b">
        <v>0</v>
      </c>
      <c r="O4488" t="b">
        <v>1</v>
      </c>
      <c r="P4488" t="b">
        <v>0</v>
      </c>
      <c r="Q4488">
        <v>8</v>
      </c>
      <c r="R4488">
        <v>2</v>
      </c>
      <c r="S4488">
        <v>1</v>
      </c>
      <c r="T4488">
        <v>2</v>
      </c>
      <c r="U4488" t="b">
        <v>1</v>
      </c>
      <c r="V4488" t="s">
        <v>753</v>
      </c>
      <c r="W4488" t="s">
        <v>6073</v>
      </c>
      <c r="X4488" t="s">
        <v>14730</v>
      </c>
      <c r="Y4488">
        <v>28</v>
      </c>
      <c r="Z4488">
        <v>28</v>
      </c>
      <c r="AA4488">
        <v>7</v>
      </c>
      <c r="AB4488">
        <v>7</v>
      </c>
      <c r="AC4488">
        <v>45</v>
      </c>
    </row>
    <row r="4489" spans="1:29">
      <c r="A4489">
        <v>5019</v>
      </c>
      <c r="B4489" t="s">
        <v>805</v>
      </c>
      <c r="C4489" t="s">
        <v>6178</v>
      </c>
      <c r="J4489" t="s">
        <v>1444</v>
      </c>
      <c r="K4489">
        <v>0</v>
      </c>
      <c r="N4489" t="b">
        <v>0</v>
      </c>
      <c r="O4489" t="b">
        <v>1</v>
      </c>
      <c r="P4489" t="b">
        <v>0</v>
      </c>
      <c r="Q4489">
        <v>8</v>
      </c>
      <c r="R4489">
        <v>2</v>
      </c>
      <c r="S4489">
        <v>1</v>
      </c>
      <c r="T4489">
        <v>2</v>
      </c>
      <c r="U4489" t="b">
        <v>1</v>
      </c>
      <c r="V4489" t="s">
        <v>753</v>
      </c>
      <c r="W4489" t="s">
        <v>6073</v>
      </c>
      <c r="X4489" t="s">
        <v>14731</v>
      </c>
      <c r="Y4489">
        <v>28</v>
      </c>
      <c r="Z4489">
        <v>28</v>
      </c>
      <c r="AA4489">
        <v>8</v>
      </c>
      <c r="AB4489">
        <v>8</v>
      </c>
      <c r="AC4489">
        <v>45</v>
      </c>
    </row>
    <row r="4490" spans="1:29">
      <c r="A4490">
        <v>5020</v>
      </c>
      <c r="B4490" t="s">
        <v>805</v>
      </c>
      <c r="C4490" t="s">
        <v>6179</v>
      </c>
      <c r="J4490" t="s">
        <v>1444</v>
      </c>
      <c r="K4490">
        <v>0</v>
      </c>
      <c r="N4490" t="b">
        <v>0</v>
      </c>
      <c r="O4490" t="b">
        <v>1</v>
      </c>
      <c r="P4490" t="b">
        <v>0</v>
      </c>
      <c r="Q4490">
        <v>8</v>
      </c>
      <c r="R4490">
        <v>2</v>
      </c>
      <c r="S4490">
        <v>1</v>
      </c>
      <c r="T4490">
        <v>2</v>
      </c>
      <c r="U4490" t="b">
        <v>1</v>
      </c>
      <c r="V4490" t="s">
        <v>753</v>
      </c>
      <c r="W4490" t="s">
        <v>6073</v>
      </c>
      <c r="X4490" t="s">
        <v>14630</v>
      </c>
      <c r="Y4490">
        <v>29</v>
      </c>
      <c r="Z4490">
        <v>29</v>
      </c>
      <c r="AA4490">
        <v>6</v>
      </c>
      <c r="AB4490">
        <v>6</v>
      </c>
      <c r="AC4490">
        <v>45</v>
      </c>
    </row>
    <row r="4491" spans="1:29">
      <c r="A4491">
        <v>5021</v>
      </c>
      <c r="B4491" t="s">
        <v>805</v>
      </c>
      <c r="C4491" t="s">
        <v>6180</v>
      </c>
      <c r="J4491" t="s">
        <v>1444</v>
      </c>
      <c r="K4491">
        <v>0</v>
      </c>
      <c r="N4491" t="b">
        <v>0</v>
      </c>
      <c r="O4491" t="b">
        <v>1</v>
      </c>
      <c r="P4491" t="b">
        <v>0</v>
      </c>
      <c r="Q4491">
        <v>8</v>
      </c>
      <c r="R4491">
        <v>2</v>
      </c>
      <c r="S4491">
        <v>1</v>
      </c>
      <c r="T4491">
        <v>2</v>
      </c>
      <c r="U4491" t="b">
        <v>1</v>
      </c>
      <c r="V4491" t="s">
        <v>753</v>
      </c>
      <c r="W4491" t="s">
        <v>6073</v>
      </c>
      <c r="X4491" t="s">
        <v>14636</v>
      </c>
      <c r="Y4491">
        <v>29</v>
      </c>
      <c r="Z4491">
        <v>29</v>
      </c>
      <c r="AA4491">
        <v>7</v>
      </c>
      <c r="AB4491">
        <v>7</v>
      </c>
      <c r="AC4491">
        <v>45</v>
      </c>
    </row>
    <row r="4492" spans="1:29">
      <c r="A4492">
        <v>5022</v>
      </c>
      <c r="B4492" t="s">
        <v>805</v>
      </c>
      <c r="C4492" t="s">
        <v>6181</v>
      </c>
      <c r="J4492" t="s">
        <v>1444</v>
      </c>
      <c r="K4492">
        <v>0</v>
      </c>
      <c r="N4492" t="b">
        <v>0</v>
      </c>
      <c r="O4492" t="b">
        <v>1</v>
      </c>
      <c r="P4492" t="b">
        <v>0</v>
      </c>
      <c r="Q4492">
        <v>8</v>
      </c>
      <c r="R4492">
        <v>2</v>
      </c>
      <c r="S4492">
        <v>1</v>
      </c>
      <c r="T4492">
        <v>2</v>
      </c>
      <c r="U4492" t="b">
        <v>1</v>
      </c>
      <c r="V4492" t="s">
        <v>753</v>
      </c>
      <c r="W4492" t="s">
        <v>6073</v>
      </c>
      <c r="X4492" t="s">
        <v>14642</v>
      </c>
      <c r="Y4492">
        <v>29</v>
      </c>
      <c r="Z4492">
        <v>29</v>
      </c>
      <c r="AA4492">
        <v>8</v>
      </c>
      <c r="AB4492">
        <v>8</v>
      </c>
      <c r="AC4492">
        <v>45</v>
      </c>
    </row>
    <row r="4493" spans="1:29">
      <c r="A4493">
        <v>5023</v>
      </c>
      <c r="B4493" t="s">
        <v>805</v>
      </c>
      <c r="C4493" t="s">
        <v>6182</v>
      </c>
      <c r="J4493" t="s">
        <v>1444</v>
      </c>
      <c r="K4493">
        <v>0</v>
      </c>
      <c r="N4493" t="b">
        <v>0</v>
      </c>
      <c r="O4493" t="b">
        <v>1</v>
      </c>
      <c r="P4493" t="b">
        <v>0</v>
      </c>
      <c r="Q4493">
        <v>8</v>
      </c>
      <c r="R4493">
        <v>2</v>
      </c>
      <c r="S4493">
        <v>1</v>
      </c>
      <c r="T4493">
        <v>2</v>
      </c>
      <c r="U4493" t="b">
        <v>1</v>
      </c>
      <c r="V4493" t="s">
        <v>753</v>
      </c>
      <c r="W4493" t="s">
        <v>6073</v>
      </c>
      <c r="X4493" t="s">
        <v>14631</v>
      </c>
      <c r="Y4493">
        <v>30</v>
      </c>
      <c r="Z4493">
        <v>30</v>
      </c>
      <c r="AA4493">
        <v>6</v>
      </c>
      <c r="AB4493">
        <v>6</v>
      </c>
      <c r="AC4493">
        <v>45</v>
      </c>
    </row>
    <row r="4494" spans="1:29">
      <c r="A4494">
        <v>5024</v>
      </c>
      <c r="B4494" t="s">
        <v>805</v>
      </c>
      <c r="C4494" t="s">
        <v>6183</v>
      </c>
      <c r="J4494" t="s">
        <v>1444</v>
      </c>
      <c r="K4494">
        <v>0</v>
      </c>
      <c r="N4494" t="b">
        <v>0</v>
      </c>
      <c r="O4494" t="b">
        <v>1</v>
      </c>
      <c r="P4494" t="b">
        <v>0</v>
      </c>
      <c r="Q4494">
        <v>8</v>
      </c>
      <c r="R4494">
        <v>2</v>
      </c>
      <c r="S4494">
        <v>1</v>
      </c>
      <c r="T4494">
        <v>2</v>
      </c>
      <c r="U4494" t="b">
        <v>1</v>
      </c>
      <c r="V4494" t="s">
        <v>753</v>
      </c>
      <c r="W4494" t="s">
        <v>6073</v>
      </c>
      <c r="X4494" t="s">
        <v>14637</v>
      </c>
      <c r="Y4494">
        <v>30</v>
      </c>
      <c r="Z4494">
        <v>30</v>
      </c>
      <c r="AA4494">
        <v>7</v>
      </c>
      <c r="AB4494">
        <v>7</v>
      </c>
      <c r="AC4494">
        <v>45</v>
      </c>
    </row>
    <row r="4495" spans="1:29">
      <c r="A4495">
        <v>5025</v>
      </c>
      <c r="B4495" t="s">
        <v>805</v>
      </c>
      <c r="C4495" t="s">
        <v>6184</v>
      </c>
      <c r="J4495" t="s">
        <v>1444</v>
      </c>
      <c r="K4495">
        <v>0</v>
      </c>
      <c r="N4495" t="b">
        <v>0</v>
      </c>
      <c r="O4495" t="b">
        <v>1</v>
      </c>
      <c r="P4495" t="b">
        <v>0</v>
      </c>
      <c r="Q4495">
        <v>8</v>
      </c>
      <c r="R4495">
        <v>2</v>
      </c>
      <c r="S4495">
        <v>1</v>
      </c>
      <c r="T4495">
        <v>2</v>
      </c>
      <c r="U4495" t="b">
        <v>1</v>
      </c>
      <c r="V4495" t="s">
        <v>753</v>
      </c>
      <c r="W4495" t="s">
        <v>6073</v>
      </c>
      <c r="X4495" t="s">
        <v>14643</v>
      </c>
      <c r="Y4495">
        <v>30</v>
      </c>
      <c r="Z4495">
        <v>30</v>
      </c>
      <c r="AA4495">
        <v>8</v>
      </c>
      <c r="AB4495">
        <v>8</v>
      </c>
      <c r="AC4495">
        <v>45</v>
      </c>
    </row>
    <row r="4496" spans="1:29">
      <c r="A4496">
        <v>5026</v>
      </c>
      <c r="B4496" t="s">
        <v>805</v>
      </c>
      <c r="C4496" t="s">
        <v>6185</v>
      </c>
      <c r="J4496" t="s">
        <v>1444</v>
      </c>
      <c r="K4496">
        <v>0</v>
      </c>
      <c r="N4496" t="b">
        <v>0</v>
      </c>
      <c r="O4496" t="b">
        <v>1</v>
      </c>
      <c r="P4496" t="b">
        <v>0</v>
      </c>
      <c r="Q4496">
        <v>8</v>
      </c>
      <c r="R4496">
        <v>2</v>
      </c>
      <c r="S4496">
        <v>1</v>
      </c>
      <c r="T4496">
        <v>2</v>
      </c>
      <c r="U4496" t="b">
        <v>1</v>
      </c>
      <c r="V4496" t="s">
        <v>753</v>
      </c>
      <c r="W4496" t="s">
        <v>6073</v>
      </c>
      <c r="X4496" t="s">
        <v>14809</v>
      </c>
      <c r="Y4496">
        <v>31</v>
      </c>
      <c r="Z4496">
        <v>31</v>
      </c>
      <c r="AA4496">
        <v>6</v>
      </c>
      <c r="AB4496">
        <v>6</v>
      </c>
      <c r="AC4496">
        <v>45</v>
      </c>
    </row>
    <row r="4497" spans="1:29">
      <c r="A4497">
        <v>5027</v>
      </c>
      <c r="B4497" t="s">
        <v>805</v>
      </c>
      <c r="C4497" t="s">
        <v>6186</v>
      </c>
      <c r="J4497" t="s">
        <v>1444</v>
      </c>
      <c r="K4497">
        <v>0</v>
      </c>
      <c r="N4497" t="b">
        <v>0</v>
      </c>
      <c r="O4497" t="b">
        <v>1</v>
      </c>
      <c r="P4497" t="b">
        <v>0</v>
      </c>
      <c r="Q4497">
        <v>8</v>
      </c>
      <c r="R4497">
        <v>2</v>
      </c>
      <c r="S4497">
        <v>1</v>
      </c>
      <c r="T4497">
        <v>2</v>
      </c>
      <c r="U4497" t="b">
        <v>1</v>
      </c>
      <c r="V4497" t="s">
        <v>753</v>
      </c>
      <c r="W4497" t="s">
        <v>6073</v>
      </c>
      <c r="X4497" t="s">
        <v>14770</v>
      </c>
      <c r="Y4497">
        <v>31</v>
      </c>
      <c r="Z4497">
        <v>31</v>
      </c>
      <c r="AA4497">
        <v>7</v>
      </c>
      <c r="AB4497">
        <v>7</v>
      </c>
      <c r="AC4497">
        <v>45</v>
      </c>
    </row>
    <row r="4498" spans="1:29">
      <c r="A4498">
        <v>5028</v>
      </c>
      <c r="B4498" t="s">
        <v>805</v>
      </c>
      <c r="C4498" t="s">
        <v>6187</v>
      </c>
      <c r="J4498" t="s">
        <v>1444</v>
      </c>
      <c r="K4498">
        <v>0</v>
      </c>
      <c r="N4498" t="b">
        <v>0</v>
      </c>
      <c r="O4498" t="b">
        <v>1</v>
      </c>
      <c r="P4498" t="b">
        <v>0</v>
      </c>
      <c r="Q4498">
        <v>8</v>
      </c>
      <c r="R4498">
        <v>2</v>
      </c>
      <c r="S4498">
        <v>1</v>
      </c>
      <c r="T4498">
        <v>2</v>
      </c>
      <c r="U4498" t="b">
        <v>1</v>
      </c>
      <c r="V4498" t="s">
        <v>753</v>
      </c>
      <c r="W4498" t="s">
        <v>6073</v>
      </c>
      <c r="X4498" t="s">
        <v>14778</v>
      </c>
      <c r="Y4498">
        <v>31</v>
      </c>
      <c r="Z4498">
        <v>31</v>
      </c>
      <c r="AA4498">
        <v>8</v>
      </c>
      <c r="AB4498">
        <v>8</v>
      </c>
      <c r="AC4498">
        <v>45</v>
      </c>
    </row>
    <row r="4499" spans="1:29">
      <c r="A4499">
        <v>5029</v>
      </c>
      <c r="B4499" t="s">
        <v>805</v>
      </c>
      <c r="C4499" t="s">
        <v>6188</v>
      </c>
      <c r="J4499" t="s">
        <v>1444</v>
      </c>
      <c r="K4499">
        <v>0</v>
      </c>
      <c r="N4499" t="b">
        <v>0</v>
      </c>
      <c r="O4499" t="b">
        <v>1</v>
      </c>
      <c r="P4499" t="b">
        <v>0</v>
      </c>
      <c r="Q4499">
        <v>8</v>
      </c>
      <c r="R4499">
        <v>2</v>
      </c>
      <c r="S4499">
        <v>1</v>
      </c>
      <c r="T4499">
        <v>2</v>
      </c>
      <c r="U4499" t="b">
        <v>1</v>
      </c>
      <c r="V4499" t="s">
        <v>753</v>
      </c>
      <c r="W4499" t="s">
        <v>6073</v>
      </c>
      <c r="X4499" t="s">
        <v>14836</v>
      </c>
      <c r="Y4499">
        <v>32</v>
      </c>
      <c r="Z4499">
        <v>32</v>
      </c>
      <c r="AA4499">
        <v>6</v>
      </c>
      <c r="AB4499">
        <v>6</v>
      </c>
      <c r="AC4499">
        <v>45</v>
      </c>
    </row>
    <row r="4500" spans="1:29">
      <c r="A4500">
        <v>5030</v>
      </c>
      <c r="B4500" t="s">
        <v>805</v>
      </c>
      <c r="C4500" t="s">
        <v>6189</v>
      </c>
      <c r="J4500" t="s">
        <v>1444</v>
      </c>
      <c r="K4500">
        <v>0</v>
      </c>
      <c r="N4500" t="b">
        <v>0</v>
      </c>
      <c r="O4500" t="b">
        <v>1</v>
      </c>
      <c r="P4500" t="b">
        <v>0</v>
      </c>
      <c r="Q4500">
        <v>8</v>
      </c>
      <c r="R4500">
        <v>2</v>
      </c>
      <c r="S4500">
        <v>1</v>
      </c>
      <c r="T4500">
        <v>2</v>
      </c>
      <c r="U4500" t="b">
        <v>1</v>
      </c>
      <c r="V4500" t="s">
        <v>753</v>
      </c>
      <c r="W4500" t="s">
        <v>6073</v>
      </c>
      <c r="X4500" t="s">
        <v>14771</v>
      </c>
      <c r="Y4500">
        <v>32</v>
      </c>
      <c r="Z4500">
        <v>32</v>
      </c>
      <c r="AA4500">
        <v>7</v>
      </c>
      <c r="AB4500">
        <v>7</v>
      </c>
      <c r="AC4500">
        <v>45</v>
      </c>
    </row>
    <row r="4501" spans="1:29">
      <c r="A4501">
        <v>5031</v>
      </c>
      <c r="B4501" t="s">
        <v>805</v>
      </c>
      <c r="C4501" t="s">
        <v>6190</v>
      </c>
      <c r="J4501" t="s">
        <v>1444</v>
      </c>
      <c r="K4501">
        <v>0</v>
      </c>
      <c r="N4501" t="b">
        <v>0</v>
      </c>
      <c r="O4501" t="b">
        <v>1</v>
      </c>
      <c r="P4501" t="b">
        <v>0</v>
      </c>
      <c r="Q4501">
        <v>8</v>
      </c>
      <c r="R4501">
        <v>2</v>
      </c>
      <c r="S4501">
        <v>1</v>
      </c>
      <c r="T4501">
        <v>2</v>
      </c>
      <c r="U4501" t="b">
        <v>1</v>
      </c>
      <c r="V4501" t="s">
        <v>753</v>
      </c>
      <c r="W4501" t="s">
        <v>6073</v>
      </c>
      <c r="X4501" t="s">
        <v>14779</v>
      </c>
      <c r="Y4501">
        <v>32</v>
      </c>
      <c r="Z4501">
        <v>32</v>
      </c>
      <c r="AA4501">
        <v>8</v>
      </c>
      <c r="AB4501">
        <v>8</v>
      </c>
      <c r="AC4501">
        <v>45</v>
      </c>
    </row>
    <row r="4502" spans="1:29">
      <c r="A4502">
        <v>5032</v>
      </c>
      <c r="B4502" t="s">
        <v>805</v>
      </c>
      <c r="C4502" t="s">
        <v>6191</v>
      </c>
      <c r="J4502" t="s">
        <v>1444</v>
      </c>
      <c r="K4502">
        <v>0</v>
      </c>
      <c r="N4502" t="b">
        <v>0</v>
      </c>
      <c r="O4502" t="b">
        <v>1</v>
      </c>
      <c r="P4502" t="b">
        <v>0</v>
      </c>
      <c r="Q4502">
        <v>8</v>
      </c>
      <c r="R4502">
        <v>2</v>
      </c>
      <c r="S4502">
        <v>1</v>
      </c>
      <c r="T4502">
        <v>2</v>
      </c>
      <c r="U4502" t="b">
        <v>1</v>
      </c>
      <c r="V4502" t="s">
        <v>753</v>
      </c>
      <c r="W4502" t="s">
        <v>6073</v>
      </c>
      <c r="X4502" t="s">
        <v>14610</v>
      </c>
      <c r="Y4502">
        <v>33</v>
      </c>
      <c r="Z4502">
        <v>33</v>
      </c>
      <c r="AA4502">
        <v>6</v>
      </c>
      <c r="AB4502">
        <v>6</v>
      </c>
      <c r="AC4502">
        <v>45</v>
      </c>
    </row>
    <row r="4503" spans="1:29">
      <c r="A4503">
        <v>5033</v>
      </c>
      <c r="B4503" t="s">
        <v>805</v>
      </c>
      <c r="C4503" t="s">
        <v>6192</v>
      </c>
      <c r="J4503" t="s">
        <v>1444</v>
      </c>
      <c r="K4503">
        <v>0</v>
      </c>
      <c r="N4503" t="b">
        <v>0</v>
      </c>
      <c r="O4503" t="b">
        <v>1</v>
      </c>
      <c r="P4503" t="b">
        <v>0</v>
      </c>
      <c r="Q4503">
        <v>8</v>
      </c>
      <c r="R4503">
        <v>2</v>
      </c>
      <c r="S4503">
        <v>1</v>
      </c>
      <c r="T4503">
        <v>2</v>
      </c>
      <c r="U4503" t="b">
        <v>1</v>
      </c>
      <c r="V4503" t="s">
        <v>753</v>
      </c>
      <c r="W4503" t="s">
        <v>6073</v>
      </c>
      <c r="X4503" t="s">
        <v>14772</v>
      </c>
      <c r="Y4503">
        <v>33</v>
      </c>
      <c r="Z4503">
        <v>33</v>
      </c>
      <c r="AA4503">
        <v>7</v>
      </c>
      <c r="AB4503">
        <v>7</v>
      </c>
      <c r="AC4503">
        <v>45</v>
      </c>
    </row>
    <row r="4504" spans="1:29">
      <c r="A4504">
        <v>5034</v>
      </c>
      <c r="B4504" t="s">
        <v>805</v>
      </c>
      <c r="C4504" t="s">
        <v>6193</v>
      </c>
      <c r="J4504" t="s">
        <v>1444</v>
      </c>
      <c r="K4504">
        <v>0</v>
      </c>
      <c r="N4504" t="b">
        <v>0</v>
      </c>
      <c r="O4504" t="b">
        <v>1</v>
      </c>
      <c r="P4504" t="b">
        <v>0</v>
      </c>
      <c r="Q4504">
        <v>8</v>
      </c>
      <c r="R4504">
        <v>2</v>
      </c>
      <c r="S4504">
        <v>1</v>
      </c>
      <c r="T4504">
        <v>2</v>
      </c>
      <c r="U4504" t="b">
        <v>1</v>
      </c>
      <c r="V4504" t="s">
        <v>753</v>
      </c>
      <c r="W4504" t="s">
        <v>6073</v>
      </c>
      <c r="X4504" t="s">
        <v>14773</v>
      </c>
      <c r="Y4504">
        <v>33</v>
      </c>
      <c r="Z4504">
        <v>33</v>
      </c>
      <c r="AA4504">
        <v>8</v>
      </c>
      <c r="AB4504">
        <v>8</v>
      </c>
      <c r="AC4504">
        <v>45</v>
      </c>
    </row>
    <row r="4505" spans="1:29">
      <c r="A4505">
        <v>5035</v>
      </c>
      <c r="B4505" t="s">
        <v>805</v>
      </c>
      <c r="C4505" t="s">
        <v>6194</v>
      </c>
      <c r="J4505" t="s">
        <v>1444</v>
      </c>
      <c r="K4505">
        <v>0</v>
      </c>
      <c r="N4505" t="b">
        <v>0</v>
      </c>
      <c r="O4505" t="b">
        <v>1</v>
      </c>
      <c r="P4505" t="b">
        <v>0</v>
      </c>
      <c r="Q4505">
        <v>8</v>
      </c>
      <c r="R4505">
        <v>2</v>
      </c>
      <c r="S4505">
        <v>1</v>
      </c>
      <c r="T4505">
        <v>2</v>
      </c>
      <c r="U4505" t="b">
        <v>1</v>
      </c>
      <c r="V4505" t="s">
        <v>753</v>
      </c>
      <c r="W4505" t="s">
        <v>6073</v>
      </c>
      <c r="X4505" t="s">
        <v>14611</v>
      </c>
      <c r="Y4505">
        <v>34</v>
      </c>
      <c r="Z4505">
        <v>34</v>
      </c>
      <c r="AA4505">
        <v>6</v>
      </c>
      <c r="AB4505">
        <v>6</v>
      </c>
      <c r="AC4505">
        <v>45</v>
      </c>
    </row>
    <row r="4506" spans="1:29">
      <c r="A4506">
        <v>5036</v>
      </c>
      <c r="B4506" t="s">
        <v>805</v>
      </c>
      <c r="C4506" t="s">
        <v>6195</v>
      </c>
      <c r="J4506" t="s">
        <v>1444</v>
      </c>
      <c r="K4506">
        <v>0</v>
      </c>
      <c r="N4506" t="b">
        <v>0</v>
      </c>
      <c r="O4506" t="b">
        <v>1</v>
      </c>
      <c r="P4506" t="b">
        <v>0</v>
      </c>
      <c r="Q4506">
        <v>8</v>
      </c>
      <c r="R4506">
        <v>2</v>
      </c>
      <c r="S4506">
        <v>1</v>
      </c>
      <c r="T4506">
        <v>2</v>
      </c>
      <c r="U4506" t="b">
        <v>1</v>
      </c>
      <c r="V4506" t="s">
        <v>753</v>
      </c>
      <c r="W4506" t="s">
        <v>6073</v>
      </c>
      <c r="X4506" t="s">
        <v>14775</v>
      </c>
      <c r="Y4506">
        <v>34</v>
      </c>
      <c r="Z4506">
        <v>34</v>
      </c>
      <c r="AA4506">
        <v>7</v>
      </c>
      <c r="AB4506">
        <v>7</v>
      </c>
      <c r="AC4506">
        <v>45</v>
      </c>
    </row>
    <row r="4507" spans="1:29">
      <c r="A4507">
        <v>5037</v>
      </c>
      <c r="B4507" t="s">
        <v>805</v>
      </c>
      <c r="C4507" t="s">
        <v>6196</v>
      </c>
      <c r="J4507" t="s">
        <v>1444</v>
      </c>
      <c r="K4507">
        <v>0</v>
      </c>
      <c r="N4507" t="b">
        <v>0</v>
      </c>
      <c r="O4507" t="b">
        <v>1</v>
      </c>
      <c r="P4507" t="b">
        <v>0</v>
      </c>
      <c r="Q4507">
        <v>8</v>
      </c>
      <c r="R4507">
        <v>2</v>
      </c>
      <c r="S4507">
        <v>1</v>
      </c>
      <c r="T4507">
        <v>2</v>
      </c>
      <c r="U4507" t="b">
        <v>1</v>
      </c>
      <c r="V4507" t="s">
        <v>753</v>
      </c>
      <c r="W4507" t="s">
        <v>6073</v>
      </c>
      <c r="X4507" t="s">
        <v>14780</v>
      </c>
      <c r="Y4507">
        <v>34</v>
      </c>
      <c r="Z4507">
        <v>34</v>
      </c>
      <c r="AA4507">
        <v>8</v>
      </c>
      <c r="AB4507">
        <v>8</v>
      </c>
      <c r="AC4507">
        <v>45</v>
      </c>
    </row>
    <row r="4508" spans="1:29">
      <c r="A4508">
        <v>5038</v>
      </c>
      <c r="B4508" t="s">
        <v>805</v>
      </c>
      <c r="C4508" t="s">
        <v>6197</v>
      </c>
      <c r="J4508" t="s">
        <v>1444</v>
      </c>
      <c r="K4508">
        <v>0</v>
      </c>
      <c r="N4508" t="b">
        <v>0</v>
      </c>
      <c r="O4508" t="b">
        <v>1</v>
      </c>
      <c r="P4508" t="b">
        <v>0</v>
      </c>
      <c r="Q4508">
        <v>8</v>
      </c>
      <c r="R4508">
        <v>2</v>
      </c>
      <c r="S4508">
        <v>1</v>
      </c>
      <c r="T4508">
        <v>2</v>
      </c>
      <c r="U4508" t="b">
        <v>1</v>
      </c>
      <c r="V4508" t="s">
        <v>753</v>
      </c>
      <c r="W4508" t="s">
        <v>6073</v>
      </c>
      <c r="X4508" t="s">
        <v>14612</v>
      </c>
      <c r="Y4508">
        <v>35</v>
      </c>
      <c r="Z4508">
        <v>35</v>
      </c>
      <c r="AA4508">
        <v>6</v>
      </c>
      <c r="AB4508">
        <v>6</v>
      </c>
      <c r="AC4508">
        <v>45</v>
      </c>
    </row>
    <row r="4509" spans="1:29">
      <c r="A4509">
        <v>5039</v>
      </c>
      <c r="B4509" t="s">
        <v>805</v>
      </c>
      <c r="C4509" t="s">
        <v>6198</v>
      </c>
      <c r="J4509" t="s">
        <v>1444</v>
      </c>
      <c r="K4509">
        <v>0</v>
      </c>
      <c r="N4509" t="b">
        <v>0</v>
      </c>
      <c r="O4509" t="b">
        <v>1</v>
      </c>
      <c r="P4509" t="b">
        <v>0</v>
      </c>
      <c r="Q4509">
        <v>8</v>
      </c>
      <c r="R4509">
        <v>2</v>
      </c>
      <c r="S4509">
        <v>1</v>
      </c>
      <c r="T4509">
        <v>2</v>
      </c>
      <c r="U4509" t="b">
        <v>1</v>
      </c>
      <c r="V4509" t="s">
        <v>753</v>
      </c>
      <c r="W4509" t="s">
        <v>6073</v>
      </c>
      <c r="X4509" t="s">
        <v>14776</v>
      </c>
      <c r="Y4509">
        <v>35</v>
      </c>
      <c r="Z4509">
        <v>35</v>
      </c>
      <c r="AA4509">
        <v>7</v>
      </c>
      <c r="AB4509">
        <v>7</v>
      </c>
      <c r="AC4509">
        <v>45</v>
      </c>
    </row>
    <row r="4510" spans="1:29">
      <c r="A4510">
        <v>5040</v>
      </c>
      <c r="B4510" t="s">
        <v>805</v>
      </c>
      <c r="C4510" t="s">
        <v>6199</v>
      </c>
      <c r="J4510" t="s">
        <v>1444</v>
      </c>
      <c r="K4510">
        <v>0</v>
      </c>
      <c r="N4510" t="b">
        <v>0</v>
      </c>
      <c r="O4510" t="b">
        <v>1</v>
      </c>
      <c r="P4510" t="b">
        <v>0</v>
      </c>
      <c r="Q4510">
        <v>8</v>
      </c>
      <c r="R4510">
        <v>2</v>
      </c>
      <c r="S4510">
        <v>1</v>
      </c>
      <c r="T4510">
        <v>2</v>
      </c>
      <c r="U4510" t="b">
        <v>1</v>
      </c>
      <c r="V4510" t="s">
        <v>753</v>
      </c>
      <c r="W4510" t="s">
        <v>6073</v>
      </c>
      <c r="X4510" t="s">
        <v>14781</v>
      </c>
      <c r="Y4510">
        <v>35</v>
      </c>
      <c r="Z4510">
        <v>35</v>
      </c>
      <c r="AA4510">
        <v>8</v>
      </c>
      <c r="AB4510">
        <v>8</v>
      </c>
      <c r="AC4510">
        <v>45</v>
      </c>
    </row>
    <row r="4511" spans="1:29">
      <c r="A4511">
        <v>5041</v>
      </c>
      <c r="B4511" t="s">
        <v>805</v>
      </c>
      <c r="C4511" t="s">
        <v>6200</v>
      </c>
      <c r="J4511" t="s">
        <v>1444</v>
      </c>
      <c r="K4511">
        <v>0</v>
      </c>
      <c r="N4511" t="b">
        <v>0</v>
      </c>
      <c r="O4511" t="b">
        <v>1</v>
      </c>
      <c r="P4511" t="b">
        <v>0</v>
      </c>
      <c r="Q4511">
        <v>8</v>
      </c>
      <c r="R4511">
        <v>2</v>
      </c>
      <c r="S4511">
        <v>1</v>
      </c>
      <c r="T4511">
        <v>2</v>
      </c>
      <c r="U4511" t="b">
        <v>1</v>
      </c>
      <c r="V4511" t="s">
        <v>753</v>
      </c>
      <c r="W4511" t="s">
        <v>6073</v>
      </c>
      <c r="X4511" t="s">
        <v>14613</v>
      </c>
      <c r="Y4511">
        <v>36</v>
      </c>
      <c r="Z4511">
        <v>36</v>
      </c>
      <c r="AA4511">
        <v>6</v>
      </c>
      <c r="AB4511">
        <v>6</v>
      </c>
      <c r="AC4511">
        <v>45</v>
      </c>
    </row>
    <row r="4512" spans="1:29">
      <c r="A4512">
        <v>5042</v>
      </c>
      <c r="B4512" t="s">
        <v>805</v>
      </c>
      <c r="C4512" t="s">
        <v>6201</v>
      </c>
      <c r="J4512" t="s">
        <v>1444</v>
      </c>
      <c r="K4512">
        <v>0</v>
      </c>
      <c r="N4512" t="b">
        <v>0</v>
      </c>
      <c r="O4512" t="b">
        <v>1</v>
      </c>
      <c r="P4512" t="b">
        <v>0</v>
      </c>
      <c r="Q4512">
        <v>8</v>
      </c>
      <c r="R4512">
        <v>2</v>
      </c>
      <c r="S4512">
        <v>1</v>
      </c>
      <c r="T4512">
        <v>2</v>
      </c>
      <c r="U4512" t="b">
        <v>1</v>
      </c>
      <c r="V4512" t="s">
        <v>753</v>
      </c>
      <c r="W4512" t="s">
        <v>6073</v>
      </c>
      <c r="X4512" t="s">
        <v>14777</v>
      </c>
      <c r="Y4512">
        <v>36</v>
      </c>
      <c r="Z4512">
        <v>36</v>
      </c>
      <c r="AA4512">
        <v>7</v>
      </c>
      <c r="AB4512">
        <v>7</v>
      </c>
      <c r="AC4512">
        <v>45</v>
      </c>
    </row>
    <row r="4513" spans="1:29">
      <c r="A4513">
        <v>5043</v>
      </c>
      <c r="B4513" t="s">
        <v>805</v>
      </c>
      <c r="C4513" t="s">
        <v>6202</v>
      </c>
      <c r="J4513" t="s">
        <v>1444</v>
      </c>
      <c r="K4513">
        <v>0</v>
      </c>
      <c r="N4513" t="b">
        <v>0</v>
      </c>
      <c r="O4513" t="b">
        <v>1</v>
      </c>
      <c r="P4513" t="b">
        <v>0</v>
      </c>
      <c r="Q4513">
        <v>8</v>
      </c>
      <c r="R4513">
        <v>2</v>
      </c>
      <c r="S4513">
        <v>1</v>
      </c>
      <c r="T4513">
        <v>2</v>
      </c>
      <c r="U4513" t="b">
        <v>1</v>
      </c>
      <c r="V4513" t="s">
        <v>753</v>
      </c>
      <c r="W4513" t="s">
        <v>6073</v>
      </c>
      <c r="X4513" t="s">
        <v>14782</v>
      </c>
      <c r="Y4513">
        <v>36</v>
      </c>
      <c r="Z4513">
        <v>36</v>
      </c>
      <c r="AA4513">
        <v>8</v>
      </c>
      <c r="AB4513">
        <v>8</v>
      </c>
      <c r="AC4513">
        <v>45</v>
      </c>
    </row>
    <row r="4514" spans="1:29">
      <c r="A4514">
        <v>5044</v>
      </c>
      <c r="B4514" t="s">
        <v>805</v>
      </c>
      <c r="C4514" t="s">
        <v>6203</v>
      </c>
      <c r="J4514" t="s">
        <v>1444</v>
      </c>
      <c r="K4514">
        <v>0</v>
      </c>
      <c r="N4514" t="b">
        <v>0</v>
      </c>
      <c r="O4514" t="b">
        <v>1</v>
      </c>
      <c r="P4514" t="b">
        <v>0</v>
      </c>
      <c r="Q4514">
        <v>8</v>
      </c>
      <c r="R4514">
        <v>2</v>
      </c>
      <c r="S4514">
        <v>1</v>
      </c>
      <c r="T4514">
        <v>2</v>
      </c>
      <c r="U4514" t="b">
        <v>1</v>
      </c>
      <c r="V4514" t="s">
        <v>753</v>
      </c>
      <c r="W4514" t="s">
        <v>6073</v>
      </c>
      <c r="X4514" t="s">
        <v>14614</v>
      </c>
      <c r="Y4514">
        <v>37</v>
      </c>
      <c r="Z4514">
        <v>37</v>
      </c>
      <c r="AA4514">
        <v>6</v>
      </c>
      <c r="AB4514">
        <v>6</v>
      </c>
      <c r="AC4514">
        <v>45</v>
      </c>
    </row>
    <row r="4515" spans="1:29">
      <c r="A4515">
        <v>5045</v>
      </c>
      <c r="B4515" t="s">
        <v>805</v>
      </c>
      <c r="C4515" t="s">
        <v>6204</v>
      </c>
      <c r="J4515" t="s">
        <v>1444</v>
      </c>
      <c r="K4515">
        <v>0</v>
      </c>
      <c r="N4515" t="b">
        <v>0</v>
      </c>
      <c r="O4515" t="b">
        <v>1</v>
      </c>
      <c r="P4515" t="b">
        <v>0</v>
      </c>
      <c r="Q4515">
        <v>8</v>
      </c>
      <c r="R4515">
        <v>2</v>
      </c>
      <c r="S4515">
        <v>1</v>
      </c>
      <c r="T4515">
        <v>2</v>
      </c>
      <c r="U4515" t="b">
        <v>1</v>
      </c>
      <c r="V4515" t="s">
        <v>753</v>
      </c>
      <c r="W4515" t="s">
        <v>6073</v>
      </c>
      <c r="X4515" t="s">
        <v>14664</v>
      </c>
      <c r="Y4515">
        <v>37</v>
      </c>
      <c r="Z4515">
        <v>37</v>
      </c>
      <c r="AA4515">
        <v>7</v>
      </c>
      <c r="AB4515">
        <v>7</v>
      </c>
      <c r="AC4515">
        <v>45</v>
      </c>
    </row>
    <row r="4516" spans="1:29">
      <c r="A4516">
        <v>5046</v>
      </c>
      <c r="B4516" t="s">
        <v>805</v>
      </c>
      <c r="C4516" t="s">
        <v>6205</v>
      </c>
      <c r="J4516" t="s">
        <v>1444</v>
      </c>
      <c r="K4516">
        <v>0</v>
      </c>
      <c r="N4516" t="b">
        <v>0</v>
      </c>
      <c r="O4516" t="b">
        <v>1</v>
      </c>
      <c r="P4516" t="b">
        <v>0</v>
      </c>
      <c r="Q4516">
        <v>8</v>
      </c>
      <c r="R4516">
        <v>2</v>
      </c>
      <c r="S4516">
        <v>1</v>
      </c>
      <c r="T4516">
        <v>2</v>
      </c>
      <c r="U4516" t="b">
        <v>1</v>
      </c>
      <c r="V4516" t="s">
        <v>753</v>
      </c>
      <c r="W4516" t="s">
        <v>6073</v>
      </c>
      <c r="X4516" t="s">
        <v>14665</v>
      </c>
      <c r="Y4516">
        <v>37</v>
      </c>
      <c r="Z4516">
        <v>37</v>
      </c>
      <c r="AA4516">
        <v>8</v>
      </c>
      <c r="AB4516">
        <v>8</v>
      </c>
      <c r="AC4516">
        <v>45</v>
      </c>
    </row>
    <row r="4517" spans="1:29">
      <c r="A4517">
        <v>5047</v>
      </c>
      <c r="B4517" t="s">
        <v>805</v>
      </c>
      <c r="C4517" t="s">
        <v>6206</v>
      </c>
      <c r="J4517" t="s">
        <v>1444</v>
      </c>
      <c r="K4517">
        <v>0</v>
      </c>
      <c r="N4517" t="b">
        <v>0</v>
      </c>
      <c r="O4517" t="b">
        <v>1</v>
      </c>
      <c r="P4517" t="b">
        <v>0</v>
      </c>
      <c r="Q4517">
        <v>8</v>
      </c>
      <c r="R4517">
        <v>2</v>
      </c>
      <c r="S4517">
        <v>1</v>
      </c>
      <c r="T4517">
        <v>2</v>
      </c>
      <c r="U4517" t="b">
        <v>1</v>
      </c>
      <c r="V4517" t="s">
        <v>753</v>
      </c>
      <c r="W4517" t="s">
        <v>6073</v>
      </c>
      <c r="X4517" t="s">
        <v>14615</v>
      </c>
      <c r="Y4517">
        <v>38</v>
      </c>
      <c r="Z4517">
        <v>38</v>
      </c>
      <c r="AA4517">
        <v>6</v>
      </c>
      <c r="AB4517">
        <v>6</v>
      </c>
      <c r="AC4517">
        <v>45</v>
      </c>
    </row>
    <row r="4518" spans="1:29">
      <c r="A4518">
        <v>5048</v>
      </c>
      <c r="B4518" t="s">
        <v>805</v>
      </c>
      <c r="C4518" t="s">
        <v>6207</v>
      </c>
      <c r="J4518" t="s">
        <v>1444</v>
      </c>
      <c r="K4518">
        <v>0</v>
      </c>
      <c r="N4518" t="b">
        <v>0</v>
      </c>
      <c r="O4518" t="b">
        <v>1</v>
      </c>
      <c r="P4518" t="b">
        <v>0</v>
      </c>
      <c r="Q4518">
        <v>8</v>
      </c>
      <c r="R4518">
        <v>2</v>
      </c>
      <c r="S4518">
        <v>1</v>
      </c>
      <c r="T4518">
        <v>2</v>
      </c>
      <c r="U4518" t="b">
        <v>1</v>
      </c>
      <c r="V4518" t="s">
        <v>753</v>
      </c>
      <c r="W4518" t="s">
        <v>6073</v>
      </c>
      <c r="X4518" t="s">
        <v>14747</v>
      </c>
      <c r="Y4518">
        <v>38</v>
      </c>
      <c r="Z4518">
        <v>38</v>
      </c>
      <c r="AA4518">
        <v>7</v>
      </c>
      <c r="AB4518">
        <v>7</v>
      </c>
      <c r="AC4518">
        <v>45</v>
      </c>
    </row>
    <row r="4519" spans="1:29">
      <c r="A4519">
        <v>5049</v>
      </c>
      <c r="B4519" t="s">
        <v>805</v>
      </c>
      <c r="C4519" t="s">
        <v>6208</v>
      </c>
      <c r="J4519" t="s">
        <v>1444</v>
      </c>
      <c r="K4519">
        <v>0</v>
      </c>
      <c r="N4519" t="b">
        <v>0</v>
      </c>
      <c r="O4519" t="b">
        <v>1</v>
      </c>
      <c r="P4519" t="b">
        <v>0</v>
      </c>
      <c r="Q4519">
        <v>8</v>
      </c>
      <c r="R4519">
        <v>2</v>
      </c>
      <c r="S4519">
        <v>1</v>
      </c>
      <c r="T4519">
        <v>2</v>
      </c>
      <c r="U4519" t="b">
        <v>1</v>
      </c>
      <c r="V4519" t="s">
        <v>753</v>
      </c>
      <c r="W4519" t="s">
        <v>6073</v>
      </c>
      <c r="X4519" t="s">
        <v>14748</v>
      </c>
      <c r="Y4519">
        <v>38</v>
      </c>
      <c r="Z4519">
        <v>38</v>
      </c>
      <c r="AA4519">
        <v>8</v>
      </c>
      <c r="AB4519">
        <v>8</v>
      </c>
      <c r="AC4519">
        <v>45</v>
      </c>
    </row>
    <row r="4520" spans="1:29">
      <c r="A4520">
        <v>5050</v>
      </c>
      <c r="B4520" t="s">
        <v>805</v>
      </c>
      <c r="C4520" t="s">
        <v>6209</v>
      </c>
      <c r="J4520" t="s">
        <v>1444</v>
      </c>
      <c r="K4520">
        <v>0</v>
      </c>
      <c r="N4520" t="b">
        <v>0</v>
      </c>
      <c r="O4520" t="b">
        <v>1</v>
      </c>
      <c r="P4520" t="b">
        <v>0</v>
      </c>
      <c r="Q4520">
        <v>8</v>
      </c>
      <c r="R4520">
        <v>2</v>
      </c>
      <c r="S4520">
        <v>1</v>
      </c>
      <c r="T4520">
        <v>2</v>
      </c>
      <c r="U4520" t="b">
        <v>1</v>
      </c>
      <c r="V4520" t="s">
        <v>753</v>
      </c>
      <c r="W4520" t="s">
        <v>6073</v>
      </c>
      <c r="X4520" t="s">
        <v>14616</v>
      </c>
      <c r="Y4520">
        <v>39</v>
      </c>
      <c r="Z4520">
        <v>39</v>
      </c>
      <c r="AA4520">
        <v>6</v>
      </c>
      <c r="AB4520">
        <v>6</v>
      </c>
      <c r="AC4520">
        <v>45</v>
      </c>
    </row>
    <row r="4521" spans="1:29">
      <c r="A4521">
        <v>5051</v>
      </c>
      <c r="B4521" t="s">
        <v>805</v>
      </c>
      <c r="C4521" t="s">
        <v>6210</v>
      </c>
      <c r="J4521" t="s">
        <v>1444</v>
      </c>
      <c r="K4521">
        <v>0</v>
      </c>
      <c r="N4521" t="b">
        <v>0</v>
      </c>
      <c r="O4521" t="b">
        <v>1</v>
      </c>
      <c r="P4521" t="b">
        <v>0</v>
      </c>
      <c r="Q4521">
        <v>8</v>
      </c>
      <c r="R4521">
        <v>2</v>
      </c>
      <c r="S4521">
        <v>1</v>
      </c>
      <c r="T4521">
        <v>2</v>
      </c>
      <c r="U4521" t="b">
        <v>1</v>
      </c>
      <c r="V4521" t="s">
        <v>753</v>
      </c>
      <c r="W4521" t="s">
        <v>6073</v>
      </c>
      <c r="X4521" t="s">
        <v>14667</v>
      </c>
      <c r="Y4521">
        <v>39</v>
      </c>
      <c r="Z4521">
        <v>39</v>
      </c>
      <c r="AA4521">
        <v>7</v>
      </c>
      <c r="AB4521">
        <v>7</v>
      </c>
      <c r="AC4521">
        <v>45</v>
      </c>
    </row>
    <row r="4522" spans="1:29">
      <c r="A4522">
        <v>5052</v>
      </c>
      <c r="B4522" t="s">
        <v>805</v>
      </c>
      <c r="C4522" t="s">
        <v>6211</v>
      </c>
      <c r="J4522" t="s">
        <v>1444</v>
      </c>
      <c r="K4522">
        <v>0</v>
      </c>
      <c r="N4522" t="b">
        <v>0</v>
      </c>
      <c r="O4522" t="b">
        <v>1</v>
      </c>
      <c r="P4522" t="b">
        <v>0</v>
      </c>
      <c r="Q4522">
        <v>8</v>
      </c>
      <c r="R4522">
        <v>2</v>
      </c>
      <c r="S4522">
        <v>1</v>
      </c>
      <c r="T4522">
        <v>2</v>
      </c>
      <c r="U4522" t="b">
        <v>1</v>
      </c>
      <c r="V4522" t="s">
        <v>753</v>
      </c>
      <c r="W4522" t="s">
        <v>6073</v>
      </c>
      <c r="X4522" t="s">
        <v>14445</v>
      </c>
      <c r="Y4522">
        <v>39</v>
      </c>
      <c r="Z4522">
        <v>39</v>
      </c>
      <c r="AA4522">
        <v>8</v>
      </c>
      <c r="AB4522">
        <v>8</v>
      </c>
      <c r="AC4522">
        <v>45</v>
      </c>
    </row>
    <row r="4523" spans="1:29">
      <c r="A4523">
        <v>5053</v>
      </c>
      <c r="B4523" t="s">
        <v>805</v>
      </c>
      <c r="C4523" t="s">
        <v>6212</v>
      </c>
      <c r="J4523" t="s">
        <v>1444</v>
      </c>
      <c r="K4523">
        <v>0</v>
      </c>
      <c r="N4523" t="b">
        <v>0</v>
      </c>
      <c r="O4523" t="b">
        <v>1</v>
      </c>
      <c r="P4523" t="b">
        <v>0</v>
      </c>
      <c r="Q4523">
        <v>8</v>
      </c>
      <c r="R4523">
        <v>2</v>
      </c>
      <c r="S4523">
        <v>1</v>
      </c>
      <c r="T4523">
        <v>2</v>
      </c>
      <c r="U4523" t="b">
        <v>1</v>
      </c>
      <c r="V4523" t="s">
        <v>753</v>
      </c>
      <c r="W4523" t="s">
        <v>6073</v>
      </c>
      <c r="X4523" t="s">
        <v>14734</v>
      </c>
      <c r="Y4523">
        <v>40</v>
      </c>
      <c r="Z4523">
        <v>40</v>
      </c>
      <c r="AA4523">
        <v>6</v>
      </c>
      <c r="AB4523">
        <v>6</v>
      </c>
      <c r="AC4523">
        <v>45</v>
      </c>
    </row>
    <row r="4524" spans="1:29">
      <c r="A4524">
        <v>5054</v>
      </c>
      <c r="B4524" t="s">
        <v>805</v>
      </c>
      <c r="C4524" t="s">
        <v>6213</v>
      </c>
      <c r="J4524" t="s">
        <v>1444</v>
      </c>
      <c r="K4524">
        <v>0</v>
      </c>
      <c r="N4524" t="b">
        <v>0</v>
      </c>
      <c r="O4524" t="b">
        <v>1</v>
      </c>
      <c r="P4524" t="b">
        <v>0</v>
      </c>
      <c r="Q4524">
        <v>8</v>
      </c>
      <c r="R4524">
        <v>2</v>
      </c>
      <c r="S4524">
        <v>1</v>
      </c>
      <c r="T4524">
        <v>2</v>
      </c>
      <c r="U4524" t="b">
        <v>1</v>
      </c>
      <c r="V4524" t="s">
        <v>753</v>
      </c>
      <c r="W4524" t="s">
        <v>6073</v>
      </c>
      <c r="X4524" t="s">
        <v>14749</v>
      </c>
      <c r="Y4524">
        <v>40</v>
      </c>
      <c r="Z4524">
        <v>40</v>
      </c>
      <c r="AA4524">
        <v>7</v>
      </c>
      <c r="AB4524">
        <v>7</v>
      </c>
      <c r="AC4524">
        <v>45</v>
      </c>
    </row>
    <row r="4525" spans="1:29">
      <c r="A4525">
        <v>5055</v>
      </c>
      <c r="B4525" t="s">
        <v>805</v>
      </c>
      <c r="C4525" t="s">
        <v>6214</v>
      </c>
      <c r="J4525" t="s">
        <v>1444</v>
      </c>
      <c r="K4525">
        <v>0</v>
      </c>
      <c r="N4525" t="b">
        <v>0</v>
      </c>
      <c r="O4525" t="b">
        <v>1</v>
      </c>
      <c r="P4525" t="b">
        <v>0</v>
      </c>
      <c r="Q4525">
        <v>8</v>
      </c>
      <c r="R4525">
        <v>2</v>
      </c>
      <c r="S4525">
        <v>1</v>
      </c>
      <c r="T4525">
        <v>2</v>
      </c>
      <c r="U4525" t="b">
        <v>1</v>
      </c>
      <c r="V4525" t="s">
        <v>753</v>
      </c>
      <c r="W4525" t="s">
        <v>6073</v>
      </c>
      <c r="X4525" t="s">
        <v>14750</v>
      </c>
      <c r="Y4525">
        <v>40</v>
      </c>
      <c r="Z4525">
        <v>40</v>
      </c>
      <c r="AA4525">
        <v>8</v>
      </c>
      <c r="AB4525">
        <v>8</v>
      </c>
      <c r="AC4525">
        <v>45</v>
      </c>
    </row>
    <row r="4526" spans="1:29">
      <c r="A4526">
        <v>5056</v>
      </c>
      <c r="B4526" t="s">
        <v>805</v>
      </c>
      <c r="C4526" t="s">
        <v>6215</v>
      </c>
      <c r="J4526" t="s">
        <v>1444</v>
      </c>
      <c r="K4526">
        <v>0</v>
      </c>
      <c r="N4526" t="b">
        <v>0</v>
      </c>
      <c r="O4526" t="b">
        <v>1</v>
      </c>
      <c r="P4526" t="b">
        <v>0</v>
      </c>
      <c r="Q4526">
        <v>8</v>
      </c>
      <c r="R4526">
        <v>2</v>
      </c>
      <c r="S4526">
        <v>1</v>
      </c>
      <c r="T4526">
        <v>2</v>
      </c>
      <c r="U4526" t="b">
        <v>1</v>
      </c>
      <c r="V4526" t="s">
        <v>753</v>
      </c>
      <c r="W4526" t="s">
        <v>6073</v>
      </c>
      <c r="X4526" t="s">
        <v>14735</v>
      </c>
      <c r="Y4526">
        <v>41</v>
      </c>
      <c r="Z4526">
        <v>41</v>
      </c>
      <c r="AA4526">
        <v>6</v>
      </c>
      <c r="AB4526">
        <v>6</v>
      </c>
      <c r="AC4526">
        <v>45</v>
      </c>
    </row>
    <row r="4527" spans="1:29">
      <c r="A4527">
        <v>5057</v>
      </c>
      <c r="B4527" t="s">
        <v>805</v>
      </c>
      <c r="C4527" t="s">
        <v>6216</v>
      </c>
      <c r="J4527" t="s">
        <v>1444</v>
      </c>
      <c r="K4527">
        <v>0</v>
      </c>
      <c r="N4527" t="b">
        <v>0</v>
      </c>
      <c r="O4527" t="b">
        <v>1</v>
      </c>
      <c r="P4527" t="b">
        <v>0</v>
      </c>
      <c r="Q4527">
        <v>8</v>
      </c>
      <c r="R4527">
        <v>2</v>
      </c>
      <c r="S4527">
        <v>1</v>
      </c>
      <c r="T4527">
        <v>2</v>
      </c>
      <c r="U4527" t="b">
        <v>1</v>
      </c>
      <c r="V4527" t="s">
        <v>753</v>
      </c>
      <c r="W4527" t="s">
        <v>6073</v>
      </c>
      <c r="X4527" t="s">
        <v>14751</v>
      </c>
      <c r="Y4527">
        <v>41</v>
      </c>
      <c r="Z4527">
        <v>41</v>
      </c>
      <c r="AA4527">
        <v>7</v>
      </c>
      <c r="AB4527">
        <v>7</v>
      </c>
      <c r="AC4527">
        <v>45</v>
      </c>
    </row>
    <row r="4528" spans="1:29">
      <c r="A4528">
        <v>5058</v>
      </c>
      <c r="B4528" t="s">
        <v>805</v>
      </c>
      <c r="C4528" t="s">
        <v>6217</v>
      </c>
      <c r="J4528" t="s">
        <v>1444</v>
      </c>
      <c r="K4528">
        <v>0</v>
      </c>
      <c r="N4528" t="b">
        <v>0</v>
      </c>
      <c r="O4528" t="b">
        <v>1</v>
      </c>
      <c r="P4528" t="b">
        <v>0</v>
      </c>
      <c r="Q4528">
        <v>8</v>
      </c>
      <c r="R4528">
        <v>2</v>
      </c>
      <c r="S4528">
        <v>1</v>
      </c>
      <c r="T4528">
        <v>2</v>
      </c>
      <c r="U4528" t="b">
        <v>1</v>
      </c>
      <c r="V4528" t="s">
        <v>753</v>
      </c>
      <c r="W4528" t="s">
        <v>6073</v>
      </c>
      <c r="X4528" t="s">
        <v>14752</v>
      </c>
      <c r="Y4528">
        <v>41</v>
      </c>
      <c r="Z4528">
        <v>41</v>
      </c>
      <c r="AA4528">
        <v>8</v>
      </c>
      <c r="AB4528">
        <v>8</v>
      </c>
      <c r="AC4528">
        <v>45</v>
      </c>
    </row>
    <row r="4529" spans="1:29">
      <c r="A4529">
        <v>5059</v>
      </c>
      <c r="B4529" t="s">
        <v>805</v>
      </c>
      <c r="C4529" t="s">
        <v>6218</v>
      </c>
      <c r="J4529" t="s">
        <v>1444</v>
      </c>
      <c r="K4529">
        <v>0</v>
      </c>
      <c r="N4529" t="b">
        <v>0</v>
      </c>
      <c r="O4529" t="b">
        <v>1</v>
      </c>
      <c r="P4529" t="b">
        <v>0</v>
      </c>
      <c r="Q4529">
        <v>8</v>
      </c>
      <c r="R4529">
        <v>2</v>
      </c>
      <c r="S4529">
        <v>1</v>
      </c>
      <c r="T4529">
        <v>2</v>
      </c>
      <c r="U4529" t="b">
        <v>1</v>
      </c>
      <c r="V4529" t="s">
        <v>753</v>
      </c>
      <c r="W4529" t="s">
        <v>6073</v>
      </c>
      <c r="X4529" t="s">
        <v>14736</v>
      </c>
      <c r="Y4529">
        <v>42</v>
      </c>
      <c r="Z4529">
        <v>42</v>
      </c>
      <c r="AA4529">
        <v>6</v>
      </c>
      <c r="AB4529">
        <v>6</v>
      </c>
      <c r="AC4529">
        <v>45</v>
      </c>
    </row>
    <row r="4530" spans="1:29">
      <c r="A4530">
        <v>5060</v>
      </c>
      <c r="B4530" t="s">
        <v>805</v>
      </c>
      <c r="C4530" t="s">
        <v>6219</v>
      </c>
      <c r="J4530" t="s">
        <v>1444</v>
      </c>
      <c r="K4530">
        <v>0</v>
      </c>
      <c r="N4530" t="b">
        <v>0</v>
      </c>
      <c r="O4530" t="b">
        <v>1</v>
      </c>
      <c r="P4530" t="b">
        <v>0</v>
      </c>
      <c r="Q4530">
        <v>8</v>
      </c>
      <c r="R4530">
        <v>2</v>
      </c>
      <c r="S4530">
        <v>1</v>
      </c>
      <c r="T4530">
        <v>2</v>
      </c>
      <c r="U4530" t="b">
        <v>1</v>
      </c>
      <c r="V4530" t="s">
        <v>753</v>
      </c>
      <c r="W4530" t="s">
        <v>6073</v>
      </c>
      <c r="X4530" t="s">
        <v>14670</v>
      </c>
      <c r="Y4530">
        <v>42</v>
      </c>
      <c r="Z4530">
        <v>42</v>
      </c>
      <c r="AA4530">
        <v>7</v>
      </c>
      <c r="AB4530">
        <v>7</v>
      </c>
      <c r="AC4530">
        <v>45</v>
      </c>
    </row>
    <row r="4531" spans="1:29">
      <c r="A4531">
        <v>5061</v>
      </c>
      <c r="B4531" t="s">
        <v>805</v>
      </c>
      <c r="C4531" t="s">
        <v>6220</v>
      </c>
      <c r="J4531" t="s">
        <v>1444</v>
      </c>
      <c r="K4531">
        <v>0</v>
      </c>
      <c r="N4531" t="b">
        <v>0</v>
      </c>
      <c r="O4531" t="b">
        <v>1</v>
      </c>
      <c r="P4531" t="b">
        <v>0</v>
      </c>
      <c r="Q4531">
        <v>8</v>
      </c>
      <c r="R4531">
        <v>2</v>
      </c>
      <c r="S4531">
        <v>1</v>
      </c>
      <c r="T4531">
        <v>2</v>
      </c>
      <c r="U4531" t="b">
        <v>1</v>
      </c>
      <c r="V4531" t="s">
        <v>753</v>
      </c>
      <c r="W4531" t="s">
        <v>6073</v>
      </c>
      <c r="X4531" t="s">
        <v>14671</v>
      </c>
      <c r="Y4531">
        <v>42</v>
      </c>
      <c r="Z4531">
        <v>42</v>
      </c>
      <c r="AA4531">
        <v>8</v>
      </c>
      <c r="AB4531">
        <v>8</v>
      </c>
      <c r="AC4531">
        <v>45</v>
      </c>
    </row>
    <row r="4532" spans="1:29">
      <c r="A4532">
        <v>5062</v>
      </c>
      <c r="B4532" t="s">
        <v>805</v>
      </c>
      <c r="C4532" t="s">
        <v>6221</v>
      </c>
      <c r="J4532" t="s">
        <v>1444</v>
      </c>
      <c r="K4532">
        <v>0</v>
      </c>
      <c r="N4532" t="b">
        <v>0</v>
      </c>
      <c r="O4532" t="b">
        <v>1</v>
      </c>
      <c r="P4532" t="b">
        <v>0</v>
      </c>
      <c r="Q4532">
        <v>8</v>
      </c>
      <c r="R4532">
        <v>2</v>
      </c>
      <c r="S4532">
        <v>1</v>
      </c>
      <c r="T4532">
        <v>2</v>
      </c>
      <c r="U4532" t="b">
        <v>1</v>
      </c>
      <c r="V4532" t="s">
        <v>753</v>
      </c>
      <c r="W4532" t="s">
        <v>6073</v>
      </c>
      <c r="X4532" t="s">
        <v>14737</v>
      </c>
      <c r="Y4532">
        <v>43</v>
      </c>
      <c r="Z4532">
        <v>43</v>
      </c>
      <c r="AA4532">
        <v>6</v>
      </c>
      <c r="AB4532">
        <v>6</v>
      </c>
      <c r="AC4532">
        <v>45</v>
      </c>
    </row>
    <row r="4533" spans="1:29">
      <c r="A4533">
        <v>5063</v>
      </c>
      <c r="B4533" t="s">
        <v>805</v>
      </c>
      <c r="C4533" t="s">
        <v>6222</v>
      </c>
      <c r="J4533" t="s">
        <v>1444</v>
      </c>
      <c r="K4533">
        <v>0</v>
      </c>
      <c r="N4533" t="b">
        <v>0</v>
      </c>
      <c r="O4533" t="b">
        <v>1</v>
      </c>
      <c r="P4533" t="b">
        <v>0</v>
      </c>
      <c r="Q4533">
        <v>8</v>
      </c>
      <c r="R4533">
        <v>2</v>
      </c>
      <c r="S4533">
        <v>1</v>
      </c>
      <c r="T4533">
        <v>2</v>
      </c>
      <c r="U4533" t="b">
        <v>1</v>
      </c>
      <c r="V4533" t="s">
        <v>753</v>
      </c>
      <c r="W4533" t="s">
        <v>6073</v>
      </c>
      <c r="X4533" t="s">
        <v>14674</v>
      </c>
      <c r="Y4533">
        <v>43</v>
      </c>
      <c r="Z4533">
        <v>43</v>
      </c>
      <c r="AA4533">
        <v>7</v>
      </c>
      <c r="AB4533">
        <v>7</v>
      </c>
      <c r="AC4533">
        <v>45</v>
      </c>
    </row>
    <row r="4534" spans="1:29">
      <c r="A4534">
        <v>5064</v>
      </c>
      <c r="B4534" t="s">
        <v>805</v>
      </c>
      <c r="C4534" t="s">
        <v>6223</v>
      </c>
      <c r="J4534" t="s">
        <v>1444</v>
      </c>
      <c r="K4534">
        <v>0</v>
      </c>
      <c r="N4534" t="b">
        <v>0</v>
      </c>
      <c r="O4534" t="b">
        <v>1</v>
      </c>
      <c r="P4534" t="b">
        <v>0</v>
      </c>
      <c r="Q4534">
        <v>8</v>
      </c>
      <c r="R4534">
        <v>2</v>
      </c>
      <c r="S4534">
        <v>1</v>
      </c>
      <c r="T4534">
        <v>2</v>
      </c>
      <c r="U4534" t="b">
        <v>1</v>
      </c>
      <c r="V4534" t="s">
        <v>753</v>
      </c>
      <c r="W4534" t="s">
        <v>6073</v>
      </c>
      <c r="X4534" t="s">
        <v>14675</v>
      </c>
      <c r="Y4534">
        <v>43</v>
      </c>
      <c r="Z4534">
        <v>43</v>
      </c>
      <c r="AA4534">
        <v>8</v>
      </c>
      <c r="AB4534">
        <v>8</v>
      </c>
      <c r="AC4534">
        <v>45</v>
      </c>
    </row>
    <row r="4535" spans="1:29">
      <c r="A4535">
        <v>5065</v>
      </c>
      <c r="B4535" t="s">
        <v>805</v>
      </c>
      <c r="C4535" t="s">
        <v>6224</v>
      </c>
      <c r="J4535" t="s">
        <v>1444</v>
      </c>
      <c r="K4535">
        <v>0</v>
      </c>
      <c r="N4535" t="b">
        <v>0</v>
      </c>
      <c r="O4535" t="b">
        <v>1</v>
      </c>
      <c r="P4535" t="b">
        <v>0</v>
      </c>
      <c r="Q4535">
        <v>8</v>
      </c>
      <c r="R4535">
        <v>2</v>
      </c>
      <c r="S4535">
        <v>1</v>
      </c>
      <c r="T4535">
        <v>2</v>
      </c>
      <c r="U4535" t="b">
        <v>1</v>
      </c>
      <c r="V4535" t="s">
        <v>753</v>
      </c>
      <c r="W4535" t="s">
        <v>6073</v>
      </c>
      <c r="X4535" t="s">
        <v>14738</v>
      </c>
      <c r="Y4535">
        <v>44</v>
      </c>
      <c r="Z4535">
        <v>44</v>
      </c>
      <c r="AA4535">
        <v>6</v>
      </c>
      <c r="AB4535">
        <v>6</v>
      </c>
      <c r="AC4535">
        <v>45</v>
      </c>
    </row>
    <row r="4536" spans="1:29">
      <c r="A4536">
        <v>5066</v>
      </c>
      <c r="B4536" t="s">
        <v>805</v>
      </c>
      <c r="C4536" t="s">
        <v>6225</v>
      </c>
      <c r="J4536" t="s">
        <v>1444</v>
      </c>
      <c r="K4536">
        <v>0</v>
      </c>
      <c r="N4536" t="b">
        <v>0</v>
      </c>
      <c r="O4536" t="b">
        <v>1</v>
      </c>
      <c r="P4536" t="b">
        <v>0</v>
      </c>
      <c r="Q4536">
        <v>8</v>
      </c>
      <c r="R4536">
        <v>2</v>
      </c>
      <c r="S4536">
        <v>1</v>
      </c>
      <c r="T4536">
        <v>2</v>
      </c>
      <c r="U4536" t="b">
        <v>1</v>
      </c>
      <c r="V4536" t="s">
        <v>753</v>
      </c>
      <c r="W4536" t="s">
        <v>6073</v>
      </c>
      <c r="X4536" t="s">
        <v>14753</v>
      </c>
      <c r="Y4536">
        <v>44</v>
      </c>
      <c r="Z4536">
        <v>44</v>
      </c>
      <c r="AA4536">
        <v>7</v>
      </c>
      <c r="AB4536">
        <v>7</v>
      </c>
      <c r="AC4536">
        <v>45</v>
      </c>
    </row>
    <row r="4537" spans="1:29">
      <c r="A4537">
        <v>5067</v>
      </c>
      <c r="B4537" t="s">
        <v>805</v>
      </c>
      <c r="C4537" t="s">
        <v>6226</v>
      </c>
      <c r="J4537" t="s">
        <v>1444</v>
      </c>
      <c r="K4537">
        <v>0</v>
      </c>
      <c r="N4537" t="b">
        <v>0</v>
      </c>
      <c r="O4537" t="b">
        <v>1</v>
      </c>
      <c r="P4537" t="b">
        <v>0</v>
      </c>
      <c r="Q4537">
        <v>8</v>
      </c>
      <c r="R4537">
        <v>2</v>
      </c>
      <c r="S4537">
        <v>1</v>
      </c>
      <c r="T4537">
        <v>2</v>
      </c>
      <c r="U4537" t="b">
        <v>1</v>
      </c>
      <c r="V4537" t="s">
        <v>753</v>
      </c>
      <c r="W4537" t="s">
        <v>6073</v>
      </c>
      <c r="X4537" t="s">
        <v>14754</v>
      </c>
      <c r="Y4537">
        <v>44</v>
      </c>
      <c r="Z4537">
        <v>44</v>
      </c>
      <c r="AA4537">
        <v>8</v>
      </c>
      <c r="AB4537">
        <v>8</v>
      </c>
      <c r="AC4537">
        <v>45</v>
      </c>
    </row>
    <row r="4538" spans="1:29">
      <c r="A4538">
        <v>5068</v>
      </c>
      <c r="B4538" t="s">
        <v>805</v>
      </c>
      <c r="C4538" t="s">
        <v>6227</v>
      </c>
      <c r="J4538" t="s">
        <v>1444</v>
      </c>
      <c r="K4538">
        <v>0</v>
      </c>
      <c r="N4538" t="b">
        <v>0</v>
      </c>
      <c r="O4538" t="b">
        <v>1</v>
      </c>
      <c r="P4538" t="b">
        <v>0</v>
      </c>
      <c r="Q4538">
        <v>8</v>
      </c>
      <c r="R4538">
        <v>2</v>
      </c>
      <c r="S4538">
        <v>1</v>
      </c>
      <c r="T4538">
        <v>2</v>
      </c>
      <c r="U4538" t="b">
        <v>1</v>
      </c>
      <c r="V4538" t="s">
        <v>753</v>
      </c>
      <c r="W4538" t="s">
        <v>6073</v>
      </c>
      <c r="X4538" t="s">
        <v>14739</v>
      </c>
      <c r="Y4538">
        <v>45</v>
      </c>
      <c r="Z4538">
        <v>45</v>
      </c>
      <c r="AA4538">
        <v>6</v>
      </c>
      <c r="AB4538">
        <v>6</v>
      </c>
      <c r="AC4538">
        <v>45</v>
      </c>
    </row>
    <row r="4539" spans="1:29">
      <c r="A4539">
        <v>5069</v>
      </c>
      <c r="B4539" t="s">
        <v>805</v>
      </c>
      <c r="C4539" t="s">
        <v>6228</v>
      </c>
      <c r="J4539" t="s">
        <v>1444</v>
      </c>
      <c r="K4539">
        <v>0</v>
      </c>
      <c r="N4539" t="b">
        <v>0</v>
      </c>
      <c r="O4539" t="b">
        <v>1</v>
      </c>
      <c r="P4539" t="b">
        <v>0</v>
      </c>
      <c r="Q4539">
        <v>8</v>
      </c>
      <c r="R4539">
        <v>2</v>
      </c>
      <c r="S4539">
        <v>1</v>
      </c>
      <c r="T4539">
        <v>2</v>
      </c>
      <c r="U4539" t="b">
        <v>1</v>
      </c>
      <c r="V4539" t="s">
        <v>753</v>
      </c>
      <c r="W4539" t="s">
        <v>6073</v>
      </c>
      <c r="X4539" t="s">
        <v>14755</v>
      </c>
      <c r="Y4539">
        <v>45</v>
      </c>
      <c r="Z4539">
        <v>45</v>
      </c>
      <c r="AA4539">
        <v>7</v>
      </c>
      <c r="AB4539">
        <v>7</v>
      </c>
      <c r="AC4539">
        <v>45</v>
      </c>
    </row>
    <row r="4540" spans="1:29">
      <c r="A4540">
        <v>5070</v>
      </c>
      <c r="B4540" t="s">
        <v>805</v>
      </c>
      <c r="C4540" t="s">
        <v>6229</v>
      </c>
      <c r="J4540" t="s">
        <v>1444</v>
      </c>
      <c r="K4540">
        <v>0</v>
      </c>
      <c r="N4540" t="b">
        <v>0</v>
      </c>
      <c r="O4540" t="b">
        <v>1</v>
      </c>
      <c r="P4540" t="b">
        <v>0</v>
      </c>
      <c r="Q4540">
        <v>8</v>
      </c>
      <c r="R4540">
        <v>2</v>
      </c>
      <c r="S4540">
        <v>1</v>
      </c>
      <c r="T4540">
        <v>2</v>
      </c>
      <c r="U4540" t="b">
        <v>1</v>
      </c>
      <c r="V4540" t="s">
        <v>753</v>
      </c>
      <c r="W4540" t="s">
        <v>6073</v>
      </c>
      <c r="X4540" t="s">
        <v>14756</v>
      </c>
      <c r="Y4540">
        <v>45</v>
      </c>
      <c r="Z4540">
        <v>45</v>
      </c>
      <c r="AA4540">
        <v>8</v>
      </c>
      <c r="AB4540">
        <v>8</v>
      </c>
      <c r="AC4540">
        <v>45</v>
      </c>
    </row>
    <row r="4541" spans="1:29">
      <c r="A4541">
        <v>5071</v>
      </c>
      <c r="B4541" t="s">
        <v>805</v>
      </c>
      <c r="C4541" t="s">
        <v>6230</v>
      </c>
      <c r="J4541" t="s">
        <v>1444</v>
      </c>
      <c r="K4541">
        <v>0</v>
      </c>
      <c r="N4541" t="b">
        <v>0</v>
      </c>
      <c r="O4541" t="b">
        <v>1</v>
      </c>
      <c r="P4541" t="b">
        <v>0</v>
      </c>
      <c r="Q4541">
        <v>8</v>
      </c>
      <c r="R4541">
        <v>2</v>
      </c>
      <c r="S4541">
        <v>1</v>
      </c>
      <c r="T4541">
        <v>2</v>
      </c>
      <c r="U4541" t="b">
        <v>1</v>
      </c>
      <c r="V4541" t="s">
        <v>753</v>
      </c>
      <c r="W4541" t="s">
        <v>6073</v>
      </c>
      <c r="X4541" t="s">
        <v>14741</v>
      </c>
      <c r="Y4541">
        <v>46</v>
      </c>
      <c r="Z4541">
        <v>46</v>
      </c>
      <c r="AA4541">
        <v>6</v>
      </c>
      <c r="AB4541">
        <v>6</v>
      </c>
      <c r="AC4541">
        <v>45</v>
      </c>
    </row>
    <row r="4542" spans="1:29">
      <c r="A4542">
        <v>5072</v>
      </c>
      <c r="B4542" t="s">
        <v>805</v>
      </c>
      <c r="C4542" t="s">
        <v>6231</v>
      </c>
      <c r="J4542" t="s">
        <v>1444</v>
      </c>
      <c r="K4542">
        <v>0</v>
      </c>
      <c r="N4542" t="b">
        <v>0</v>
      </c>
      <c r="O4542" t="b">
        <v>1</v>
      </c>
      <c r="P4542" t="b">
        <v>0</v>
      </c>
      <c r="Q4542">
        <v>8</v>
      </c>
      <c r="R4542">
        <v>2</v>
      </c>
      <c r="S4542">
        <v>1</v>
      </c>
      <c r="T4542">
        <v>2</v>
      </c>
      <c r="U4542" t="b">
        <v>1</v>
      </c>
      <c r="V4542" t="s">
        <v>753</v>
      </c>
      <c r="W4542" t="s">
        <v>6073</v>
      </c>
      <c r="X4542" t="s">
        <v>14757</v>
      </c>
      <c r="Y4542">
        <v>46</v>
      </c>
      <c r="Z4542">
        <v>46</v>
      </c>
      <c r="AA4542">
        <v>7</v>
      </c>
      <c r="AB4542">
        <v>7</v>
      </c>
      <c r="AC4542">
        <v>45</v>
      </c>
    </row>
    <row r="4543" spans="1:29">
      <c r="A4543">
        <v>5073</v>
      </c>
      <c r="B4543" t="s">
        <v>805</v>
      </c>
      <c r="C4543" t="s">
        <v>6232</v>
      </c>
      <c r="J4543" t="s">
        <v>1444</v>
      </c>
      <c r="K4543">
        <v>0</v>
      </c>
      <c r="N4543" t="b">
        <v>0</v>
      </c>
      <c r="O4543" t="b">
        <v>1</v>
      </c>
      <c r="P4543" t="b">
        <v>0</v>
      </c>
      <c r="Q4543">
        <v>8</v>
      </c>
      <c r="R4543">
        <v>2</v>
      </c>
      <c r="S4543">
        <v>1</v>
      </c>
      <c r="T4543">
        <v>2</v>
      </c>
      <c r="U4543" t="b">
        <v>1</v>
      </c>
      <c r="V4543" t="s">
        <v>753</v>
      </c>
      <c r="W4543" t="s">
        <v>6073</v>
      </c>
      <c r="X4543" t="s">
        <v>14758</v>
      </c>
      <c r="Y4543">
        <v>46</v>
      </c>
      <c r="Z4543">
        <v>46</v>
      </c>
      <c r="AA4543">
        <v>8</v>
      </c>
      <c r="AB4543">
        <v>8</v>
      </c>
      <c r="AC4543">
        <v>45</v>
      </c>
    </row>
    <row r="4544" spans="1:29">
      <c r="A4544">
        <v>5074</v>
      </c>
      <c r="B4544" t="s">
        <v>805</v>
      </c>
      <c r="C4544" t="s">
        <v>6233</v>
      </c>
      <c r="J4544" t="s">
        <v>1444</v>
      </c>
      <c r="K4544">
        <v>0</v>
      </c>
      <c r="N4544" t="b">
        <v>0</v>
      </c>
      <c r="O4544" t="b">
        <v>1</v>
      </c>
      <c r="P4544" t="b">
        <v>0</v>
      </c>
      <c r="Q4544">
        <v>8</v>
      </c>
      <c r="R4544">
        <v>2</v>
      </c>
      <c r="S4544">
        <v>1</v>
      </c>
      <c r="T4544">
        <v>2</v>
      </c>
      <c r="U4544" t="b">
        <v>1</v>
      </c>
      <c r="V4544" t="s">
        <v>753</v>
      </c>
      <c r="W4544" t="s">
        <v>6073</v>
      </c>
      <c r="X4544" t="s">
        <v>14562</v>
      </c>
      <c r="Y4544">
        <v>47</v>
      </c>
      <c r="Z4544">
        <v>47</v>
      </c>
      <c r="AA4544">
        <v>6</v>
      </c>
      <c r="AB4544">
        <v>6</v>
      </c>
      <c r="AC4544">
        <v>45</v>
      </c>
    </row>
    <row r="4545" spans="1:29">
      <c r="A4545">
        <v>5075</v>
      </c>
      <c r="B4545" t="s">
        <v>805</v>
      </c>
      <c r="C4545" t="s">
        <v>6234</v>
      </c>
      <c r="J4545" t="s">
        <v>1444</v>
      </c>
      <c r="K4545">
        <v>0</v>
      </c>
      <c r="N4545" t="b">
        <v>0</v>
      </c>
      <c r="O4545" t="b">
        <v>1</v>
      </c>
      <c r="P4545" t="b">
        <v>0</v>
      </c>
      <c r="Q4545">
        <v>8</v>
      </c>
      <c r="R4545">
        <v>2</v>
      </c>
      <c r="S4545">
        <v>1</v>
      </c>
      <c r="T4545">
        <v>2</v>
      </c>
      <c r="U4545" t="b">
        <v>1</v>
      </c>
      <c r="V4545" t="s">
        <v>753</v>
      </c>
      <c r="W4545" t="s">
        <v>6073</v>
      </c>
      <c r="X4545" t="s">
        <v>14759</v>
      </c>
      <c r="Y4545">
        <v>47</v>
      </c>
      <c r="Z4545">
        <v>47</v>
      </c>
      <c r="AA4545">
        <v>7</v>
      </c>
      <c r="AB4545">
        <v>7</v>
      </c>
      <c r="AC4545">
        <v>45</v>
      </c>
    </row>
    <row r="4546" spans="1:29">
      <c r="A4546">
        <v>5076</v>
      </c>
      <c r="B4546" t="s">
        <v>805</v>
      </c>
      <c r="C4546" t="s">
        <v>6235</v>
      </c>
      <c r="J4546" t="s">
        <v>1444</v>
      </c>
      <c r="K4546">
        <v>0</v>
      </c>
      <c r="N4546" t="b">
        <v>0</v>
      </c>
      <c r="O4546" t="b">
        <v>1</v>
      </c>
      <c r="P4546" t="b">
        <v>0</v>
      </c>
      <c r="Q4546">
        <v>8</v>
      </c>
      <c r="R4546">
        <v>2</v>
      </c>
      <c r="S4546">
        <v>1</v>
      </c>
      <c r="T4546">
        <v>2</v>
      </c>
      <c r="U4546" t="b">
        <v>1</v>
      </c>
      <c r="V4546" t="s">
        <v>753</v>
      </c>
      <c r="W4546" t="s">
        <v>6073</v>
      </c>
      <c r="X4546" t="s">
        <v>14760</v>
      </c>
      <c r="Y4546">
        <v>47</v>
      </c>
      <c r="Z4546">
        <v>47</v>
      </c>
      <c r="AA4546">
        <v>8</v>
      </c>
      <c r="AB4546">
        <v>8</v>
      </c>
      <c r="AC4546">
        <v>45</v>
      </c>
    </row>
    <row r="4547" spans="1:29">
      <c r="A4547">
        <v>5077</v>
      </c>
      <c r="B4547" t="s">
        <v>805</v>
      </c>
      <c r="C4547" t="s">
        <v>6236</v>
      </c>
      <c r="J4547" t="s">
        <v>1436</v>
      </c>
      <c r="K4547">
        <v>0</v>
      </c>
      <c r="N4547" t="b">
        <v>1</v>
      </c>
      <c r="O4547" t="b">
        <v>0</v>
      </c>
      <c r="P4547" t="b">
        <v>0</v>
      </c>
      <c r="Q4547">
        <v>8</v>
      </c>
      <c r="R4547">
        <v>1</v>
      </c>
      <c r="S4547">
        <v>1</v>
      </c>
      <c r="T4547">
        <v>2</v>
      </c>
      <c r="U4547" t="b">
        <v>1</v>
      </c>
      <c r="V4547" t="s">
        <v>753</v>
      </c>
      <c r="W4547" t="s">
        <v>6073</v>
      </c>
      <c r="X4547" t="s">
        <v>15334</v>
      </c>
      <c r="Y4547">
        <v>48</v>
      </c>
      <c r="Z4547">
        <v>48</v>
      </c>
      <c r="AA4547">
        <v>2</v>
      </c>
      <c r="AB4547">
        <v>2</v>
      </c>
      <c r="AC4547">
        <v>45</v>
      </c>
    </row>
    <row r="4548" spans="1:29">
      <c r="A4548">
        <v>5078</v>
      </c>
      <c r="B4548" t="s">
        <v>805</v>
      </c>
      <c r="C4548" t="s">
        <v>6237</v>
      </c>
      <c r="J4548" t="s">
        <v>1436</v>
      </c>
      <c r="K4548">
        <v>0</v>
      </c>
      <c r="N4548" t="b">
        <v>1</v>
      </c>
      <c r="O4548" t="b">
        <v>0</v>
      </c>
      <c r="P4548" t="b">
        <v>0</v>
      </c>
      <c r="Q4548">
        <v>8</v>
      </c>
      <c r="R4548">
        <v>1</v>
      </c>
      <c r="S4548">
        <v>1</v>
      </c>
      <c r="T4548">
        <v>2</v>
      </c>
      <c r="U4548" t="b">
        <v>1</v>
      </c>
      <c r="V4548" t="s">
        <v>753</v>
      </c>
      <c r="W4548" t="s">
        <v>6073</v>
      </c>
      <c r="X4548" t="s">
        <v>15335</v>
      </c>
      <c r="Y4548">
        <v>49</v>
      </c>
      <c r="Z4548">
        <v>49</v>
      </c>
      <c r="AA4548">
        <v>2</v>
      </c>
      <c r="AB4548">
        <v>2</v>
      </c>
      <c r="AC4548">
        <v>45</v>
      </c>
    </row>
    <row r="4549" spans="1:29">
      <c r="A4549">
        <v>5079</v>
      </c>
      <c r="B4549" t="s">
        <v>805</v>
      </c>
      <c r="C4549" t="s">
        <v>6238</v>
      </c>
      <c r="J4549" t="s">
        <v>1436</v>
      </c>
      <c r="K4549">
        <v>0</v>
      </c>
      <c r="N4549" t="b">
        <v>1</v>
      </c>
      <c r="O4549" t="b">
        <v>0</v>
      </c>
      <c r="P4549" t="b">
        <v>0</v>
      </c>
      <c r="Q4549">
        <v>8</v>
      </c>
      <c r="R4549">
        <v>1</v>
      </c>
      <c r="S4549">
        <v>1</v>
      </c>
      <c r="T4549">
        <v>2</v>
      </c>
      <c r="U4549" t="b">
        <v>1</v>
      </c>
      <c r="V4549" t="s">
        <v>753</v>
      </c>
      <c r="W4549" t="s">
        <v>6073</v>
      </c>
      <c r="X4549" t="s">
        <v>15336</v>
      </c>
      <c r="Y4549">
        <v>50</v>
      </c>
      <c r="Z4549">
        <v>50</v>
      </c>
      <c r="AA4549">
        <v>2</v>
      </c>
      <c r="AB4549">
        <v>2</v>
      </c>
      <c r="AC4549">
        <v>45</v>
      </c>
    </row>
    <row r="4550" spans="1:29">
      <c r="A4550">
        <v>5080</v>
      </c>
      <c r="B4550" t="s">
        <v>805</v>
      </c>
      <c r="C4550" t="s">
        <v>6239</v>
      </c>
      <c r="J4550" t="s">
        <v>1436</v>
      </c>
      <c r="K4550">
        <v>0</v>
      </c>
      <c r="N4550" t="b">
        <v>1</v>
      </c>
      <c r="O4550" t="b">
        <v>0</v>
      </c>
      <c r="P4550" t="b">
        <v>0</v>
      </c>
      <c r="Q4550">
        <v>8</v>
      </c>
      <c r="R4550">
        <v>1</v>
      </c>
      <c r="S4550">
        <v>1</v>
      </c>
      <c r="T4550">
        <v>2</v>
      </c>
      <c r="U4550" t="b">
        <v>1</v>
      </c>
      <c r="V4550" t="s">
        <v>753</v>
      </c>
      <c r="W4550" t="s">
        <v>6073</v>
      </c>
      <c r="X4550" t="s">
        <v>15337</v>
      </c>
      <c r="Y4550">
        <v>51</v>
      </c>
      <c r="Z4550">
        <v>51</v>
      </c>
      <c r="AA4550">
        <v>2</v>
      </c>
      <c r="AB4550">
        <v>2</v>
      </c>
      <c r="AC4550">
        <v>45</v>
      </c>
    </row>
    <row r="4551" spans="1:29">
      <c r="A4551">
        <v>5081</v>
      </c>
      <c r="B4551" t="s">
        <v>805</v>
      </c>
      <c r="C4551" t="s">
        <v>6240</v>
      </c>
      <c r="J4551" t="s">
        <v>1436</v>
      </c>
      <c r="K4551">
        <v>0</v>
      </c>
      <c r="N4551" t="b">
        <v>1</v>
      </c>
      <c r="O4551" t="b">
        <v>0</v>
      </c>
      <c r="P4551" t="b">
        <v>0</v>
      </c>
      <c r="Q4551">
        <v>8</v>
      </c>
      <c r="R4551">
        <v>1</v>
      </c>
      <c r="S4551">
        <v>1</v>
      </c>
      <c r="T4551">
        <v>2</v>
      </c>
      <c r="U4551" t="b">
        <v>1</v>
      </c>
      <c r="V4551" t="s">
        <v>753</v>
      </c>
      <c r="W4551" t="s">
        <v>6073</v>
      </c>
      <c r="X4551" t="s">
        <v>15338</v>
      </c>
      <c r="Y4551">
        <v>52</v>
      </c>
      <c r="Z4551">
        <v>52</v>
      </c>
      <c r="AA4551">
        <v>2</v>
      </c>
      <c r="AB4551">
        <v>2</v>
      </c>
      <c r="AC4551">
        <v>45</v>
      </c>
    </row>
    <row r="4552" spans="1:29">
      <c r="A4552">
        <v>5082</v>
      </c>
      <c r="B4552" t="s">
        <v>805</v>
      </c>
      <c r="C4552" t="s">
        <v>6241</v>
      </c>
      <c r="J4552" t="s">
        <v>1436</v>
      </c>
      <c r="K4552">
        <v>0</v>
      </c>
      <c r="N4552" t="b">
        <v>1</v>
      </c>
      <c r="O4552" t="b">
        <v>0</v>
      </c>
      <c r="P4552" t="b">
        <v>0</v>
      </c>
      <c r="Q4552">
        <v>8</v>
      </c>
      <c r="R4552">
        <v>1</v>
      </c>
      <c r="S4552">
        <v>1</v>
      </c>
      <c r="T4552">
        <v>2</v>
      </c>
      <c r="U4552" t="b">
        <v>1</v>
      </c>
      <c r="V4552" t="s">
        <v>753</v>
      </c>
      <c r="W4552" t="s">
        <v>6073</v>
      </c>
      <c r="X4552" t="s">
        <v>15414</v>
      </c>
      <c r="Y4552">
        <v>53</v>
      </c>
      <c r="Z4552">
        <v>53</v>
      </c>
      <c r="AA4552">
        <v>2</v>
      </c>
      <c r="AB4552">
        <v>2</v>
      </c>
      <c r="AC4552">
        <v>45</v>
      </c>
    </row>
    <row r="4553" spans="1:29">
      <c r="A4553">
        <v>5083</v>
      </c>
      <c r="B4553" t="s">
        <v>805</v>
      </c>
      <c r="C4553" t="s">
        <v>6242</v>
      </c>
      <c r="J4553" t="s">
        <v>1444</v>
      </c>
      <c r="K4553">
        <v>0</v>
      </c>
      <c r="N4553" t="b">
        <v>1</v>
      </c>
      <c r="O4553" t="b">
        <v>0</v>
      </c>
      <c r="P4553" t="b">
        <v>0</v>
      </c>
      <c r="Q4553">
        <v>8</v>
      </c>
      <c r="R4553">
        <v>1</v>
      </c>
      <c r="S4553">
        <v>1</v>
      </c>
      <c r="T4553">
        <v>2</v>
      </c>
      <c r="U4553" t="b">
        <v>1</v>
      </c>
      <c r="V4553" t="s">
        <v>753</v>
      </c>
      <c r="W4553" t="s">
        <v>6073</v>
      </c>
      <c r="X4553" t="s">
        <v>14743</v>
      </c>
      <c r="Y4553">
        <v>48</v>
      </c>
      <c r="Z4553">
        <v>48</v>
      </c>
      <c r="AA4553">
        <v>5</v>
      </c>
      <c r="AB4553">
        <v>5</v>
      </c>
      <c r="AC4553">
        <v>45</v>
      </c>
    </row>
    <row r="4554" spans="1:29">
      <c r="A4554">
        <v>5084</v>
      </c>
      <c r="B4554" t="s">
        <v>805</v>
      </c>
      <c r="C4554" t="s">
        <v>6243</v>
      </c>
      <c r="J4554" t="s">
        <v>1444</v>
      </c>
      <c r="K4554">
        <v>0</v>
      </c>
      <c r="N4554" t="b">
        <v>1</v>
      </c>
      <c r="O4554" t="b">
        <v>0</v>
      </c>
      <c r="P4554" t="b">
        <v>0</v>
      </c>
      <c r="Q4554">
        <v>8</v>
      </c>
      <c r="R4554">
        <v>1</v>
      </c>
      <c r="S4554">
        <v>1</v>
      </c>
      <c r="T4554">
        <v>2</v>
      </c>
      <c r="U4554" t="b">
        <v>1</v>
      </c>
      <c r="V4554" t="s">
        <v>753</v>
      </c>
      <c r="W4554" t="s">
        <v>6073</v>
      </c>
      <c r="X4554" t="s">
        <v>14744</v>
      </c>
      <c r="Y4554">
        <v>49</v>
      </c>
      <c r="Z4554">
        <v>49</v>
      </c>
      <c r="AA4554">
        <v>5</v>
      </c>
      <c r="AB4554">
        <v>5</v>
      </c>
      <c r="AC4554">
        <v>45</v>
      </c>
    </row>
    <row r="4555" spans="1:29">
      <c r="A4555">
        <v>5085</v>
      </c>
      <c r="B4555" t="s">
        <v>805</v>
      </c>
      <c r="C4555" t="s">
        <v>6244</v>
      </c>
      <c r="J4555" t="s">
        <v>1444</v>
      </c>
      <c r="K4555">
        <v>0</v>
      </c>
      <c r="N4555" t="b">
        <v>1</v>
      </c>
      <c r="O4555" t="b">
        <v>0</v>
      </c>
      <c r="P4555" t="b">
        <v>0</v>
      </c>
      <c r="Q4555">
        <v>8</v>
      </c>
      <c r="R4555">
        <v>1</v>
      </c>
      <c r="S4555">
        <v>1</v>
      </c>
      <c r="T4555">
        <v>2</v>
      </c>
      <c r="U4555" t="b">
        <v>1</v>
      </c>
      <c r="V4555" t="s">
        <v>753</v>
      </c>
      <c r="W4555" t="s">
        <v>6073</v>
      </c>
      <c r="X4555" t="s">
        <v>14745</v>
      </c>
      <c r="Y4555">
        <v>50</v>
      </c>
      <c r="Z4555">
        <v>50</v>
      </c>
      <c r="AA4555">
        <v>5</v>
      </c>
      <c r="AB4555">
        <v>5</v>
      </c>
      <c r="AC4555">
        <v>45</v>
      </c>
    </row>
    <row r="4556" spans="1:29">
      <c r="A4556">
        <v>5086</v>
      </c>
      <c r="B4556" t="s">
        <v>805</v>
      </c>
      <c r="C4556" t="s">
        <v>6245</v>
      </c>
      <c r="J4556" t="s">
        <v>1444</v>
      </c>
      <c r="K4556">
        <v>0</v>
      </c>
      <c r="N4556" t="b">
        <v>1</v>
      </c>
      <c r="O4556" t="b">
        <v>0</v>
      </c>
      <c r="P4556" t="b">
        <v>0</v>
      </c>
      <c r="Q4556">
        <v>8</v>
      </c>
      <c r="R4556">
        <v>1</v>
      </c>
      <c r="S4556">
        <v>1</v>
      </c>
      <c r="T4556">
        <v>2</v>
      </c>
      <c r="U4556" t="b">
        <v>1</v>
      </c>
      <c r="V4556" t="s">
        <v>753</v>
      </c>
      <c r="W4556" t="s">
        <v>6073</v>
      </c>
      <c r="X4556" t="s">
        <v>14746</v>
      </c>
      <c r="Y4556">
        <v>51</v>
      </c>
      <c r="Z4556">
        <v>51</v>
      </c>
      <c r="AA4556">
        <v>5</v>
      </c>
      <c r="AB4556">
        <v>5</v>
      </c>
      <c r="AC4556">
        <v>45</v>
      </c>
    </row>
    <row r="4557" spans="1:29">
      <c r="A4557">
        <v>5087</v>
      </c>
      <c r="B4557" t="s">
        <v>805</v>
      </c>
      <c r="C4557" t="s">
        <v>6246</v>
      </c>
      <c r="J4557" t="s">
        <v>1444</v>
      </c>
      <c r="K4557">
        <v>0</v>
      </c>
      <c r="N4557" t="b">
        <v>1</v>
      </c>
      <c r="O4557" t="b">
        <v>0</v>
      </c>
      <c r="P4557" t="b">
        <v>0</v>
      </c>
      <c r="Q4557">
        <v>8</v>
      </c>
      <c r="R4557">
        <v>1</v>
      </c>
      <c r="S4557">
        <v>1</v>
      </c>
      <c r="T4557">
        <v>2</v>
      </c>
      <c r="U4557" t="b">
        <v>1</v>
      </c>
      <c r="V4557" t="s">
        <v>753</v>
      </c>
      <c r="W4557" t="s">
        <v>6073</v>
      </c>
      <c r="X4557" t="s">
        <v>14829</v>
      </c>
      <c r="Y4557">
        <v>52</v>
      </c>
      <c r="Z4557">
        <v>52</v>
      </c>
      <c r="AA4557">
        <v>5</v>
      </c>
      <c r="AB4557">
        <v>5</v>
      </c>
      <c r="AC4557">
        <v>45</v>
      </c>
    </row>
    <row r="4558" spans="1:29">
      <c r="A4558">
        <v>5088</v>
      </c>
      <c r="B4558" t="s">
        <v>805</v>
      </c>
      <c r="C4558" t="s">
        <v>6247</v>
      </c>
      <c r="J4558" t="s">
        <v>1444</v>
      </c>
      <c r="K4558">
        <v>0</v>
      </c>
      <c r="N4558" t="b">
        <v>1</v>
      </c>
      <c r="O4558" t="b">
        <v>0</v>
      </c>
      <c r="P4558" t="b">
        <v>0</v>
      </c>
      <c r="Q4558">
        <v>8</v>
      </c>
      <c r="R4558">
        <v>1</v>
      </c>
      <c r="S4558">
        <v>1</v>
      </c>
      <c r="T4558">
        <v>2</v>
      </c>
      <c r="U4558" t="b">
        <v>1</v>
      </c>
      <c r="V4558" t="s">
        <v>753</v>
      </c>
      <c r="W4558" t="s">
        <v>6073</v>
      </c>
      <c r="X4558" t="s">
        <v>14839</v>
      </c>
      <c r="Y4558">
        <v>53</v>
      </c>
      <c r="Z4558">
        <v>53</v>
      </c>
      <c r="AA4558">
        <v>5</v>
      </c>
      <c r="AB4558">
        <v>5</v>
      </c>
      <c r="AC4558">
        <v>45</v>
      </c>
    </row>
    <row r="4559" spans="1:29">
      <c r="A4559">
        <v>5089</v>
      </c>
      <c r="B4559" t="s">
        <v>805</v>
      </c>
      <c r="C4559" t="s">
        <v>6248</v>
      </c>
      <c r="J4559" t="s">
        <v>1444</v>
      </c>
      <c r="K4559">
        <v>0</v>
      </c>
      <c r="N4559" t="b">
        <v>1</v>
      </c>
      <c r="O4559" t="b">
        <v>0</v>
      </c>
      <c r="P4559" t="b">
        <v>0</v>
      </c>
      <c r="Q4559">
        <v>8</v>
      </c>
      <c r="R4559">
        <v>1</v>
      </c>
      <c r="S4559">
        <v>1</v>
      </c>
      <c r="T4559">
        <v>2</v>
      </c>
      <c r="U4559" t="b">
        <v>1</v>
      </c>
      <c r="V4559" t="s">
        <v>753</v>
      </c>
      <c r="W4559" t="s">
        <v>6073</v>
      </c>
      <c r="X4559" t="s">
        <v>14842</v>
      </c>
      <c r="Y4559">
        <v>54</v>
      </c>
      <c r="Z4559">
        <v>54</v>
      </c>
      <c r="AA4559">
        <v>5</v>
      </c>
      <c r="AB4559">
        <v>5</v>
      </c>
      <c r="AC4559">
        <v>45</v>
      </c>
    </row>
    <row r="4560" spans="1:29">
      <c r="A4560">
        <v>5090</v>
      </c>
      <c r="B4560" t="s">
        <v>805</v>
      </c>
      <c r="C4560" t="s">
        <v>6249</v>
      </c>
      <c r="J4560" t="s">
        <v>1444</v>
      </c>
      <c r="K4560">
        <v>0</v>
      </c>
      <c r="N4560" t="b">
        <v>1</v>
      </c>
      <c r="O4560" t="b">
        <v>0</v>
      </c>
      <c r="P4560" t="b">
        <v>0</v>
      </c>
      <c r="Q4560">
        <v>8</v>
      </c>
      <c r="R4560">
        <v>1</v>
      </c>
      <c r="S4560">
        <v>1</v>
      </c>
      <c r="T4560">
        <v>2</v>
      </c>
      <c r="U4560" t="b">
        <v>1</v>
      </c>
      <c r="V4560" t="s">
        <v>753</v>
      </c>
      <c r="W4560" t="s">
        <v>6073</v>
      </c>
      <c r="X4560" t="s">
        <v>15642</v>
      </c>
      <c r="Y4560">
        <v>55</v>
      </c>
      <c r="Z4560">
        <v>55</v>
      </c>
      <c r="AA4560">
        <v>5</v>
      </c>
      <c r="AB4560">
        <v>5</v>
      </c>
      <c r="AC4560">
        <v>45</v>
      </c>
    </row>
    <row r="4561" spans="1:29">
      <c r="A4561">
        <v>5091</v>
      </c>
      <c r="B4561" t="s">
        <v>805</v>
      </c>
      <c r="C4561" t="s">
        <v>6250</v>
      </c>
      <c r="J4561" t="s">
        <v>1444</v>
      </c>
      <c r="K4561">
        <v>0</v>
      </c>
      <c r="N4561" t="b">
        <v>1</v>
      </c>
      <c r="O4561" t="b">
        <v>0</v>
      </c>
      <c r="P4561" t="b">
        <v>0</v>
      </c>
      <c r="Q4561">
        <v>8</v>
      </c>
      <c r="R4561">
        <v>1</v>
      </c>
      <c r="S4561">
        <v>1</v>
      </c>
      <c r="T4561">
        <v>2</v>
      </c>
      <c r="U4561" t="b">
        <v>1</v>
      </c>
      <c r="V4561" t="s">
        <v>753</v>
      </c>
      <c r="W4561" t="s">
        <v>6073</v>
      </c>
      <c r="X4561" t="s">
        <v>14845</v>
      </c>
      <c r="Y4561">
        <v>56</v>
      </c>
      <c r="Z4561">
        <v>56</v>
      </c>
      <c r="AA4561">
        <v>5</v>
      </c>
      <c r="AB4561">
        <v>5</v>
      </c>
      <c r="AC4561">
        <v>45</v>
      </c>
    </row>
    <row r="4562" spans="1:29">
      <c r="A4562">
        <v>5092</v>
      </c>
      <c r="B4562" t="s">
        <v>805</v>
      </c>
      <c r="C4562" t="s">
        <v>6251</v>
      </c>
      <c r="J4562" t="s">
        <v>1444</v>
      </c>
      <c r="K4562">
        <v>0</v>
      </c>
      <c r="N4562" t="b">
        <v>1</v>
      </c>
      <c r="O4562" t="b">
        <v>0</v>
      </c>
      <c r="P4562" t="b">
        <v>0</v>
      </c>
      <c r="Q4562">
        <v>8</v>
      </c>
      <c r="R4562">
        <v>1</v>
      </c>
      <c r="S4562">
        <v>1</v>
      </c>
      <c r="T4562">
        <v>2</v>
      </c>
      <c r="U4562" t="b">
        <v>1</v>
      </c>
      <c r="V4562" t="s">
        <v>753</v>
      </c>
      <c r="W4562" t="s">
        <v>6073</v>
      </c>
      <c r="X4562" t="s">
        <v>14847</v>
      </c>
      <c r="Y4562">
        <v>57</v>
      </c>
      <c r="Z4562">
        <v>57</v>
      </c>
      <c r="AA4562">
        <v>5</v>
      </c>
      <c r="AB4562">
        <v>5</v>
      </c>
      <c r="AC4562">
        <v>45</v>
      </c>
    </row>
    <row r="4563" spans="1:29">
      <c r="A4563">
        <v>5093</v>
      </c>
      <c r="B4563" t="s">
        <v>805</v>
      </c>
      <c r="C4563" t="s">
        <v>6252</v>
      </c>
      <c r="J4563" t="s">
        <v>1444</v>
      </c>
      <c r="K4563">
        <v>0</v>
      </c>
      <c r="N4563" t="b">
        <v>1</v>
      </c>
      <c r="O4563" t="b">
        <v>0</v>
      </c>
      <c r="P4563" t="b">
        <v>0</v>
      </c>
      <c r="Q4563">
        <v>8</v>
      </c>
      <c r="R4563">
        <v>2</v>
      </c>
      <c r="S4563">
        <v>1</v>
      </c>
      <c r="T4563">
        <v>2</v>
      </c>
      <c r="U4563" t="b">
        <v>1</v>
      </c>
      <c r="V4563" t="s">
        <v>753</v>
      </c>
      <c r="W4563" t="s">
        <v>6073</v>
      </c>
      <c r="X4563" t="s">
        <v>14849</v>
      </c>
      <c r="Y4563">
        <v>58</v>
      </c>
      <c r="Z4563">
        <v>58</v>
      </c>
      <c r="AA4563">
        <v>5</v>
      </c>
      <c r="AB4563">
        <v>5</v>
      </c>
      <c r="AC4563">
        <v>45</v>
      </c>
    </row>
    <row r="4564" spans="1:29">
      <c r="A4564">
        <v>5094</v>
      </c>
      <c r="B4564" t="s">
        <v>805</v>
      </c>
      <c r="C4564" t="s">
        <v>6253</v>
      </c>
      <c r="J4564" t="s">
        <v>1444</v>
      </c>
      <c r="K4564">
        <v>0</v>
      </c>
      <c r="N4564" t="b">
        <v>0</v>
      </c>
      <c r="O4564" t="b">
        <v>1</v>
      </c>
      <c r="P4564" t="b">
        <v>0</v>
      </c>
      <c r="Q4564">
        <v>8</v>
      </c>
      <c r="R4564">
        <v>1</v>
      </c>
      <c r="S4564">
        <v>1</v>
      </c>
      <c r="T4564">
        <v>2</v>
      </c>
      <c r="U4564" t="b">
        <v>1</v>
      </c>
      <c r="V4564" t="s">
        <v>753</v>
      </c>
      <c r="W4564" t="s">
        <v>6073</v>
      </c>
      <c r="X4564" t="s">
        <v>14475</v>
      </c>
      <c r="Y4564">
        <v>48</v>
      </c>
      <c r="Z4564">
        <v>48</v>
      </c>
      <c r="AA4564">
        <v>6</v>
      </c>
      <c r="AB4564">
        <v>6</v>
      </c>
      <c r="AC4564">
        <v>45</v>
      </c>
    </row>
    <row r="4565" spans="1:29">
      <c r="A4565">
        <v>5095</v>
      </c>
      <c r="B4565" t="s">
        <v>805</v>
      </c>
      <c r="C4565" t="s">
        <v>6254</v>
      </c>
      <c r="J4565" t="s">
        <v>1444</v>
      </c>
      <c r="K4565">
        <v>0</v>
      </c>
      <c r="N4565" t="b">
        <v>0</v>
      </c>
      <c r="O4565" t="b">
        <v>1</v>
      </c>
      <c r="P4565" t="b">
        <v>0</v>
      </c>
      <c r="Q4565">
        <v>8</v>
      </c>
      <c r="R4565">
        <v>1</v>
      </c>
      <c r="S4565">
        <v>1</v>
      </c>
      <c r="T4565">
        <v>2</v>
      </c>
      <c r="U4565" t="b">
        <v>1</v>
      </c>
      <c r="V4565" t="s">
        <v>753</v>
      </c>
      <c r="W4565" t="s">
        <v>6073</v>
      </c>
      <c r="X4565" t="s">
        <v>14478</v>
      </c>
      <c r="Y4565">
        <v>49</v>
      </c>
      <c r="Z4565">
        <v>49</v>
      </c>
      <c r="AA4565">
        <v>6</v>
      </c>
      <c r="AB4565">
        <v>6</v>
      </c>
      <c r="AC4565">
        <v>45</v>
      </c>
    </row>
    <row r="4566" spans="1:29">
      <c r="A4566">
        <v>5096</v>
      </c>
      <c r="B4566" t="s">
        <v>805</v>
      </c>
      <c r="C4566" t="s">
        <v>6255</v>
      </c>
      <c r="J4566" t="s">
        <v>1444</v>
      </c>
      <c r="K4566">
        <v>0</v>
      </c>
      <c r="N4566" t="b">
        <v>0</v>
      </c>
      <c r="O4566" t="b">
        <v>1</v>
      </c>
      <c r="P4566" t="b">
        <v>0</v>
      </c>
      <c r="Q4566">
        <v>8</v>
      </c>
      <c r="R4566">
        <v>1</v>
      </c>
      <c r="S4566">
        <v>1</v>
      </c>
      <c r="T4566">
        <v>2</v>
      </c>
      <c r="U4566" t="b">
        <v>1</v>
      </c>
      <c r="V4566" t="s">
        <v>753</v>
      </c>
      <c r="W4566" t="s">
        <v>6073</v>
      </c>
      <c r="X4566" t="s">
        <v>14481</v>
      </c>
      <c r="Y4566">
        <v>50</v>
      </c>
      <c r="Z4566">
        <v>50</v>
      </c>
      <c r="AA4566">
        <v>6</v>
      </c>
      <c r="AB4566">
        <v>6</v>
      </c>
      <c r="AC4566">
        <v>45</v>
      </c>
    </row>
    <row r="4567" spans="1:29">
      <c r="A4567">
        <v>5097</v>
      </c>
      <c r="B4567" t="s">
        <v>805</v>
      </c>
      <c r="C4567" t="s">
        <v>6256</v>
      </c>
      <c r="J4567" t="s">
        <v>1444</v>
      </c>
      <c r="K4567">
        <v>0</v>
      </c>
      <c r="N4567" t="b">
        <v>0</v>
      </c>
      <c r="O4567" t="b">
        <v>1</v>
      </c>
      <c r="P4567" t="b">
        <v>0</v>
      </c>
      <c r="Q4567">
        <v>8</v>
      </c>
      <c r="R4567">
        <v>1</v>
      </c>
      <c r="S4567">
        <v>1</v>
      </c>
      <c r="T4567">
        <v>2</v>
      </c>
      <c r="U4567" t="b">
        <v>1</v>
      </c>
      <c r="V4567" t="s">
        <v>753</v>
      </c>
      <c r="W4567" t="s">
        <v>6073</v>
      </c>
      <c r="X4567" t="s">
        <v>14484</v>
      </c>
      <c r="Y4567">
        <v>51</v>
      </c>
      <c r="Z4567">
        <v>51</v>
      </c>
      <c r="AA4567">
        <v>6</v>
      </c>
      <c r="AB4567">
        <v>6</v>
      </c>
      <c r="AC4567">
        <v>45</v>
      </c>
    </row>
    <row r="4568" spans="1:29">
      <c r="A4568">
        <v>5098</v>
      </c>
      <c r="B4568" t="s">
        <v>805</v>
      </c>
      <c r="C4568" t="s">
        <v>6257</v>
      </c>
      <c r="J4568" t="s">
        <v>1444</v>
      </c>
      <c r="K4568">
        <v>0</v>
      </c>
      <c r="N4568" t="b">
        <v>0</v>
      </c>
      <c r="O4568" t="b">
        <v>1</v>
      </c>
      <c r="P4568" t="b">
        <v>0</v>
      </c>
      <c r="Q4568">
        <v>8</v>
      </c>
      <c r="R4568">
        <v>1</v>
      </c>
      <c r="S4568">
        <v>1</v>
      </c>
      <c r="T4568">
        <v>2</v>
      </c>
      <c r="U4568" t="b">
        <v>1</v>
      </c>
      <c r="V4568" t="s">
        <v>753</v>
      </c>
      <c r="W4568" t="s">
        <v>6073</v>
      </c>
      <c r="X4568" t="s">
        <v>14565</v>
      </c>
      <c r="Y4568">
        <v>52</v>
      </c>
      <c r="Z4568">
        <v>52</v>
      </c>
      <c r="AA4568">
        <v>6</v>
      </c>
      <c r="AB4568">
        <v>6</v>
      </c>
      <c r="AC4568">
        <v>45</v>
      </c>
    </row>
    <row r="4569" spans="1:29">
      <c r="A4569">
        <v>5099</v>
      </c>
      <c r="B4569" t="s">
        <v>805</v>
      </c>
      <c r="C4569" t="s">
        <v>6258</v>
      </c>
      <c r="J4569" t="s">
        <v>1444</v>
      </c>
      <c r="K4569">
        <v>0</v>
      </c>
      <c r="N4569" t="b">
        <v>0</v>
      </c>
      <c r="O4569" t="b">
        <v>1</v>
      </c>
      <c r="P4569" t="b">
        <v>0</v>
      </c>
      <c r="Q4569">
        <v>8</v>
      </c>
      <c r="R4569">
        <v>1</v>
      </c>
      <c r="S4569">
        <v>1</v>
      </c>
      <c r="T4569">
        <v>2</v>
      </c>
      <c r="U4569" t="b">
        <v>1</v>
      </c>
      <c r="V4569" t="s">
        <v>753</v>
      </c>
      <c r="W4569" t="s">
        <v>6073</v>
      </c>
      <c r="X4569" t="s">
        <v>14568</v>
      </c>
      <c r="Y4569">
        <v>53</v>
      </c>
      <c r="Z4569">
        <v>53</v>
      </c>
      <c r="AA4569">
        <v>6</v>
      </c>
      <c r="AB4569">
        <v>6</v>
      </c>
      <c r="AC4569">
        <v>45</v>
      </c>
    </row>
    <row r="4570" spans="1:29">
      <c r="A4570">
        <v>5100</v>
      </c>
      <c r="B4570" t="s">
        <v>805</v>
      </c>
      <c r="C4570" t="s">
        <v>6259</v>
      </c>
      <c r="J4570" t="s">
        <v>1444</v>
      </c>
      <c r="K4570">
        <v>0</v>
      </c>
      <c r="N4570" t="b">
        <v>0</v>
      </c>
      <c r="O4570" t="b">
        <v>1</v>
      </c>
      <c r="P4570" t="b">
        <v>0</v>
      </c>
      <c r="Q4570">
        <v>8</v>
      </c>
      <c r="R4570">
        <v>1</v>
      </c>
      <c r="S4570">
        <v>1</v>
      </c>
      <c r="T4570">
        <v>2</v>
      </c>
      <c r="U4570" t="b">
        <v>1</v>
      </c>
      <c r="V4570" t="s">
        <v>753</v>
      </c>
      <c r="W4570" t="s">
        <v>6073</v>
      </c>
      <c r="X4570" t="s">
        <v>14571</v>
      </c>
      <c r="Y4570">
        <v>54</v>
      </c>
      <c r="Z4570">
        <v>54</v>
      </c>
      <c r="AA4570">
        <v>6</v>
      </c>
      <c r="AB4570">
        <v>6</v>
      </c>
      <c r="AC4570">
        <v>45</v>
      </c>
    </row>
    <row r="4571" spans="1:29">
      <c r="A4571">
        <v>5101</v>
      </c>
      <c r="B4571" t="s">
        <v>805</v>
      </c>
      <c r="C4571" t="s">
        <v>6260</v>
      </c>
      <c r="J4571" t="s">
        <v>1444</v>
      </c>
      <c r="K4571">
        <v>0</v>
      </c>
      <c r="N4571" t="b">
        <v>0</v>
      </c>
      <c r="O4571" t="b">
        <v>1</v>
      </c>
      <c r="P4571" t="b">
        <v>0</v>
      </c>
      <c r="Q4571">
        <v>8</v>
      </c>
      <c r="R4571">
        <v>1</v>
      </c>
      <c r="S4571">
        <v>1</v>
      </c>
      <c r="T4571">
        <v>2</v>
      </c>
      <c r="U4571" t="b">
        <v>1</v>
      </c>
      <c r="V4571" t="s">
        <v>753</v>
      </c>
      <c r="W4571" t="s">
        <v>6073</v>
      </c>
      <c r="X4571" t="s">
        <v>14574</v>
      </c>
      <c r="Y4571">
        <v>55</v>
      </c>
      <c r="Z4571">
        <v>55</v>
      </c>
      <c r="AA4571">
        <v>6</v>
      </c>
      <c r="AB4571">
        <v>6</v>
      </c>
      <c r="AC4571">
        <v>45</v>
      </c>
    </row>
    <row r="4572" spans="1:29">
      <c r="A4572">
        <v>5102</v>
      </c>
      <c r="B4572" t="s">
        <v>805</v>
      </c>
      <c r="C4572" t="s">
        <v>6261</v>
      </c>
      <c r="J4572" t="s">
        <v>1444</v>
      </c>
      <c r="K4572">
        <v>0</v>
      </c>
      <c r="N4572" t="b">
        <v>0</v>
      </c>
      <c r="O4572" t="b">
        <v>1</v>
      </c>
      <c r="P4572" t="b">
        <v>0</v>
      </c>
      <c r="Q4572">
        <v>8</v>
      </c>
      <c r="R4572">
        <v>1</v>
      </c>
      <c r="S4572">
        <v>1</v>
      </c>
      <c r="T4572">
        <v>2</v>
      </c>
      <c r="U4572" t="b">
        <v>1</v>
      </c>
      <c r="V4572" t="s">
        <v>753</v>
      </c>
      <c r="W4572" t="s">
        <v>6073</v>
      </c>
      <c r="X4572" t="s">
        <v>14576</v>
      </c>
      <c r="Y4572">
        <v>56</v>
      </c>
      <c r="Z4572">
        <v>56</v>
      </c>
      <c r="AA4572">
        <v>6</v>
      </c>
      <c r="AB4572">
        <v>6</v>
      </c>
      <c r="AC4572">
        <v>45</v>
      </c>
    </row>
    <row r="4573" spans="1:29">
      <c r="A4573">
        <v>5103</v>
      </c>
      <c r="B4573" t="s">
        <v>805</v>
      </c>
      <c r="C4573" t="s">
        <v>6262</v>
      </c>
      <c r="J4573" t="s">
        <v>1444</v>
      </c>
      <c r="K4573">
        <v>0</v>
      </c>
      <c r="N4573" t="b">
        <v>0</v>
      </c>
      <c r="O4573" t="b">
        <v>1</v>
      </c>
      <c r="P4573" t="b">
        <v>0</v>
      </c>
      <c r="Q4573">
        <v>8</v>
      </c>
      <c r="R4573">
        <v>1</v>
      </c>
      <c r="S4573">
        <v>1</v>
      </c>
      <c r="T4573">
        <v>2</v>
      </c>
      <c r="U4573" t="b">
        <v>1</v>
      </c>
      <c r="V4573" t="s">
        <v>753</v>
      </c>
      <c r="W4573" t="s">
        <v>6073</v>
      </c>
      <c r="X4573" t="s">
        <v>14579</v>
      </c>
      <c r="Y4573">
        <v>57</v>
      </c>
      <c r="Z4573">
        <v>57</v>
      </c>
      <c r="AA4573">
        <v>6</v>
      </c>
      <c r="AB4573">
        <v>6</v>
      </c>
      <c r="AC4573">
        <v>45</v>
      </c>
    </row>
    <row r="4574" spans="1:29">
      <c r="A4574">
        <v>5104</v>
      </c>
      <c r="B4574" t="s">
        <v>805</v>
      </c>
      <c r="C4574" t="s">
        <v>6263</v>
      </c>
      <c r="J4574" t="s">
        <v>1444</v>
      </c>
      <c r="K4574">
        <v>0</v>
      </c>
      <c r="N4574" t="b">
        <v>0</v>
      </c>
      <c r="O4574" t="b">
        <v>1</v>
      </c>
      <c r="P4574" t="b">
        <v>0</v>
      </c>
      <c r="Q4574">
        <v>8</v>
      </c>
      <c r="R4574">
        <v>2</v>
      </c>
      <c r="S4574">
        <v>1</v>
      </c>
      <c r="T4574">
        <v>2</v>
      </c>
      <c r="U4574" t="b">
        <v>1</v>
      </c>
      <c r="V4574" t="s">
        <v>753</v>
      </c>
      <c r="W4574" t="s">
        <v>6073</v>
      </c>
      <c r="X4574" t="s">
        <v>14582</v>
      </c>
      <c r="Y4574">
        <v>58</v>
      </c>
      <c r="Z4574">
        <v>58</v>
      </c>
      <c r="AA4574">
        <v>6</v>
      </c>
      <c r="AB4574">
        <v>6</v>
      </c>
      <c r="AC4574">
        <v>45</v>
      </c>
    </row>
    <row r="4575" spans="1:29">
      <c r="A4575">
        <v>5105</v>
      </c>
      <c r="B4575" t="s">
        <v>805</v>
      </c>
      <c r="C4575" t="s">
        <v>6264</v>
      </c>
      <c r="J4575" t="s">
        <v>1444</v>
      </c>
      <c r="K4575">
        <v>0</v>
      </c>
      <c r="N4575" t="b">
        <v>1</v>
      </c>
      <c r="O4575" t="b">
        <v>0</v>
      </c>
      <c r="P4575" t="b">
        <v>0</v>
      </c>
      <c r="Q4575">
        <v>8</v>
      </c>
      <c r="R4575">
        <v>1</v>
      </c>
      <c r="S4575">
        <v>1</v>
      </c>
      <c r="T4575">
        <v>2</v>
      </c>
      <c r="U4575" t="b">
        <v>1</v>
      </c>
      <c r="V4575" t="s">
        <v>753</v>
      </c>
      <c r="W4575" t="s">
        <v>6073</v>
      </c>
      <c r="X4575" t="s">
        <v>14761</v>
      </c>
      <c r="Y4575">
        <v>48</v>
      </c>
      <c r="Z4575">
        <v>48</v>
      </c>
      <c r="AA4575">
        <v>7</v>
      </c>
      <c r="AB4575">
        <v>7</v>
      </c>
      <c r="AC4575">
        <v>45</v>
      </c>
    </row>
    <row r="4576" spans="1:29">
      <c r="A4576">
        <v>5106</v>
      </c>
      <c r="B4576" t="s">
        <v>805</v>
      </c>
      <c r="C4576" t="s">
        <v>6265</v>
      </c>
      <c r="J4576" t="s">
        <v>1444</v>
      </c>
      <c r="K4576">
        <v>0</v>
      </c>
      <c r="N4576" t="b">
        <v>1</v>
      </c>
      <c r="O4576" t="b">
        <v>0</v>
      </c>
      <c r="P4576" t="b">
        <v>0</v>
      </c>
      <c r="Q4576">
        <v>8</v>
      </c>
      <c r="R4576">
        <v>1</v>
      </c>
      <c r="S4576">
        <v>1</v>
      </c>
      <c r="T4576">
        <v>2</v>
      </c>
      <c r="U4576" t="b">
        <v>1</v>
      </c>
      <c r="V4576" t="s">
        <v>753</v>
      </c>
      <c r="W4576" t="s">
        <v>6073</v>
      </c>
      <c r="X4576" t="s">
        <v>14763</v>
      </c>
      <c r="Y4576">
        <v>49</v>
      </c>
      <c r="Z4576">
        <v>49</v>
      </c>
      <c r="AA4576">
        <v>7</v>
      </c>
      <c r="AB4576">
        <v>7</v>
      </c>
      <c r="AC4576">
        <v>45</v>
      </c>
    </row>
    <row r="4577" spans="1:29">
      <c r="A4577">
        <v>5107</v>
      </c>
      <c r="B4577" t="s">
        <v>805</v>
      </c>
      <c r="C4577" t="s">
        <v>6266</v>
      </c>
      <c r="J4577" t="s">
        <v>1444</v>
      </c>
      <c r="K4577">
        <v>0</v>
      </c>
      <c r="N4577" t="b">
        <v>1</v>
      </c>
      <c r="O4577" t="b">
        <v>0</v>
      </c>
      <c r="P4577" t="b">
        <v>0</v>
      </c>
      <c r="Q4577">
        <v>8</v>
      </c>
      <c r="R4577">
        <v>1</v>
      </c>
      <c r="S4577">
        <v>1</v>
      </c>
      <c r="T4577">
        <v>2</v>
      </c>
      <c r="U4577" t="b">
        <v>1</v>
      </c>
      <c r="V4577" t="s">
        <v>753</v>
      </c>
      <c r="W4577" t="s">
        <v>6073</v>
      </c>
      <c r="X4577" t="s">
        <v>14765</v>
      </c>
      <c r="Y4577">
        <v>50</v>
      </c>
      <c r="Z4577">
        <v>50</v>
      </c>
      <c r="AA4577">
        <v>7</v>
      </c>
      <c r="AB4577">
        <v>7</v>
      </c>
      <c r="AC4577">
        <v>45</v>
      </c>
    </row>
    <row r="4578" spans="1:29">
      <c r="A4578">
        <v>5108</v>
      </c>
      <c r="B4578" t="s">
        <v>805</v>
      </c>
      <c r="C4578" t="s">
        <v>6267</v>
      </c>
      <c r="J4578" t="s">
        <v>1444</v>
      </c>
      <c r="K4578">
        <v>0</v>
      </c>
      <c r="N4578" t="b">
        <v>1</v>
      </c>
      <c r="O4578" t="b">
        <v>0</v>
      </c>
      <c r="P4578" t="b">
        <v>0</v>
      </c>
      <c r="Q4578">
        <v>8</v>
      </c>
      <c r="R4578">
        <v>1</v>
      </c>
      <c r="S4578">
        <v>1</v>
      </c>
      <c r="T4578">
        <v>2</v>
      </c>
      <c r="U4578" t="b">
        <v>1</v>
      </c>
      <c r="V4578" t="s">
        <v>753</v>
      </c>
      <c r="W4578" t="s">
        <v>6073</v>
      </c>
      <c r="X4578" t="s">
        <v>14766</v>
      </c>
      <c r="Y4578">
        <v>51</v>
      </c>
      <c r="Z4578">
        <v>51</v>
      </c>
      <c r="AA4578">
        <v>7</v>
      </c>
      <c r="AB4578">
        <v>7</v>
      </c>
      <c r="AC4578">
        <v>45</v>
      </c>
    </row>
    <row r="4579" spans="1:29">
      <c r="A4579">
        <v>5109</v>
      </c>
      <c r="B4579" t="s">
        <v>805</v>
      </c>
      <c r="C4579" t="s">
        <v>6268</v>
      </c>
      <c r="J4579" t="s">
        <v>1444</v>
      </c>
      <c r="K4579">
        <v>0</v>
      </c>
      <c r="N4579" t="b">
        <v>1</v>
      </c>
      <c r="O4579" t="b">
        <v>0</v>
      </c>
      <c r="P4579" t="b">
        <v>0</v>
      </c>
      <c r="Q4579">
        <v>8</v>
      </c>
      <c r="R4579">
        <v>1</v>
      </c>
      <c r="S4579">
        <v>1</v>
      </c>
      <c r="T4579">
        <v>2</v>
      </c>
      <c r="U4579" t="b">
        <v>1</v>
      </c>
      <c r="V4579" t="s">
        <v>753</v>
      </c>
      <c r="W4579" t="s">
        <v>6073</v>
      </c>
      <c r="X4579" t="s">
        <v>14837</v>
      </c>
      <c r="Y4579">
        <v>52</v>
      </c>
      <c r="Z4579">
        <v>52</v>
      </c>
      <c r="AA4579">
        <v>7</v>
      </c>
      <c r="AB4579">
        <v>7</v>
      </c>
      <c r="AC4579">
        <v>45</v>
      </c>
    </row>
    <row r="4580" spans="1:29">
      <c r="A4580">
        <v>5110</v>
      </c>
      <c r="B4580" t="s">
        <v>805</v>
      </c>
      <c r="C4580" t="s">
        <v>6269</v>
      </c>
      <c r="J4580" t="s">
        <v>1444</v>
      </c>
      <c r="K4580">
        <v>0</v>
      </c>
      <c r="N4580" t="b">
        <v>1</v>
      </c>
      <c r="O4580" t="b">
        <v>0</v>
      </c>
      <c r="P4580" t="b">
        <v>0</v>
      </c>
      <c r="Q4580">
        <v>8</v>
      </c>
      <c r="R4580">
        <v>1</v>
      </c>
      <c r="S4580">
        <v>1</v>
      </c>
      <c r="T4580">
        <v>2</v>
      </c>
      <c r="U4580" t="b">
        <v>1</v>
      </c>
      <c r="V4580" t="s">
        <v>753</v>
      </c>
      <c r="W4580" t="s">
        <v>6073</v>
      </c>
      <c r="X4580" t="s">
        <v>14840</v>
      </c>
      <c r="Y4580">
        <v>53</v>
      </c>
      <c r="Z4580">
        <v>53</v>
      </c>
      <c r="AA4580">
        <v>7</v>
      </c>
      <c r="AB4580">
        <v>7</v>
      </c>
      <c r="AC4580">
        <v>45</v>
      </c>
    </row>
    <row r="4581" spans="1:29">
      <c r="A4581">
        <v>5111</v>
      </c>
      <c r="B4581" t="s">
        <v>805</v>
      </c>
      <c r="C4581" t="s">
        <v>6270</v>
      </c>
      <c r="J4581" t="s">
        <v>1444</v>
      </c>
      <c r="K4581">
        <v>0</v>
      </c>
      <c r="N4581" t="b">
        <v>1</v>
      </c>
      <c r="O4581" t="b">
        <v>0</v>
      </c>
      <c r="P4581" t="b">
        <v>0</v>
      </c>
      <c r="Q4581">
        <v>8</v>
      </c>
      <c r="R4581">
        <v>2</v>
      </c>
      <c r="S4581">
        <v>1</v>
      </c>
      <c r="T4581">
        <v>2</v>
      </c>
      <c r="U4581" t="b">
        <v>1</v>
      </c>
      <c r="V4581" t="s">
        <v>753</v>
      </c>
      <c r="W4581" t="s">
        <v>6073</v>
      </c>
      <c r="X4581" t="s">
        <v>14899</v>
      </c>
      <c r="Y4581">
        <v>58</v>
      </c>
      <c r="Z4581">
        <v>58</v>
      </c>
      <c r="AA4581">
        <v>7</v>
      </c>
      <c r="AB4581">
        <v>7</v>
      </c>
      <c r="AC4581">
        <v>45</v>
      </c>
    </row>
    <row r="4582" spans="1:29">
      <c r="A4582">
        <v>5112</v>
      </c>
      <c r="B4582" t="s">
        <v>805</v>
      </c>
      <c r="C4582" t="s">
        <v>6271</v>
      </c>
      <c r="J4582" t="s">
        <v>1444</v>
      </c>
      <c r="K4582">
        <v>0</v>
      </c>
      <c r="N4582" t="b">
        <v>0</v>
      </c>
      <c r="O4582" t="b">
        <v>1</v>
      </c>
      <c r="P4582" t="b">
        <v>0</v>
      </c>
      <c r="Q4582">
        <v>8</v>
      </c>
      <c r="R4582">
        <v>1</v>
      </c>
      <c r="S4582">
        <v>1</v>
      </c>
      <c r="T4582">
        <v>2</v>
      </c>
      <c r="U4582" t="b">
        <v>1</v>
      </c>
      <c r="V4582" t="s">
        <v>753</v>
      </c>
      <c r="W4582" t="s">
        <v>6073</v>
      </c>
      <c r="X4582" t="s">
        <v>14762</v>
      </c>
      <c r="Y4582">
        <v>48</v>
      </c>
      <c r="Z4582">
        <v>48</v>
      </c>
      <c r="AA4582">
        <v>8</v>
      </c>
      <c r="AB4582">
        <v>8</v>
      </c>
      <c r="AC4582">
        <v>45</v>
      </c>
    </row>
    <row r="4583" spans="1:29">
      <c r="A4583">
        <v>5113</v>
      </c>
      <c r="B4583" t="s">
        <v>805</v>
      </c>
      <c r="C4583" t="s">
        <v>6272</v>
      </c>
      <c r="J4583" t="s">
        <v>1444</v>
      </c>
      <c r="K4583">
        <v>0</v>
      </c>
      <c r="N4583" t="b">
        <v>0</v>
      </c>
      <c r="O4583" t="b">
        <v>1</v>
      </c>
      <c r="P4583" t="b">
        <v>0</v>
      </c>
      <c r="Q4583">
        <v>8</v>
      </c>
      <c r="R4583">
        <v>1</v>
      </c>
      <c r="S4583">
        <v>1</v>
      </c>
      <c r="T4583">
        <v>2</v>
      </c>
      <c r="U4583" t="b">
        <v>1</v>
      </c>
      <c r="V4583" t="s">
        <v>753</v>
      </c>
      <c r="W4583" t="s">
        <v>6073</v>
      </c>
      <c r="X4583" t="s">
        <v>14764</v>
      </c>
      <c r="Y4583">
        <v>49</v>
      </c>
      <c r="Z4583">
        <v>49</v>
      </c>
      <c r="AA4583">
        <v>8</v>
      </c>
      <c r="AB4583">
        <v>8</v>
      </c>
      <c r="AC4583">
        <v>45</v>
      </c>
    </row>
    <row r="4584" spans="1:29">
      <c r="A4584">
        <v>5114</v>
      </c>
      <c r="B4584" t="s">
        <v>805</v>
      </c>
      <c r="C4584" t="s">
        <v>6273</v>
      </c>
      <c r="J4584" t="s">
        <v>1444</v>
      </c>
      <c r="K4584">
        <v>0</v>
      </c>
      <c r="N4584" t="b">
        <v>0</v>
      </c>
      <c r="O4584" t="b">
        <v>1</v>
      </c>
      <c r="P4584" t="b">
        <v>0</v>
      </c>
      <c r="Q4584">
        <v>8</v>
      </c>
      <c r="R4584">
        <v>1</v>
      </c>
      <c r="S4584">
        <v>1</v>
      </c>
      <c r="T4584">
        <v>2</v>
      </c>
      <c r="U4584" t="b">
        <v>1</v>
      </c>
      <c r="V4584" t="s">
        <v>753</v>
      </c>
      <c r="W4584" t="s">
        <v>6073</v>
      </c>
      <c r="X4584" t="s">
        <v>14492</v>
      </c>
      <c r="Y4584">
        <v>50</v>
      </c>
      <c r="Z4584">
        <v>50</v>
      </c>
      <c r="AA4584">
        <v>8</v>
      </c>
      <c r="AB4584">
        <v>8</v>
      </c>
      <c r="AC4584">
        <v>45</v>
      </c>
    </row>
    <row r="4585" spans="1:29">
      <c r="A4585">
        <v>5115</v>
      </c>
      <c r="B4585" t="s">
        <v>805</v>
      </c>
      <c r="C4585" t="s">
        <v>6274</v>
      </c>
      <c r="J4585" t="s">
        <v>1444</v>
      </c>
      <c r="K4585">
        <v>0</v>
      </c>
      <c r="N4585" t="b">
        <v>0</v>
      </c>
      <c r="O4585" t="b">
        <v>1</v>
      </c>
      <c r="P4585" t="b">
        <v>0</v>
      </c>
      <c r="Q4585">
        <v>8</v>
      </c>
      <c r="R4585">
        <v>1</v>
      </c>
      <c r="S4585">
        <v>1</v>
      </c>
      <c r="T4585">
        <v>2</v>
      </c>
      <c r="U4585" t="b">
        <v>1</v>
      </c>
      <c r="V4585" t="s">
        <v>753</v>
      </c>
      <c r="W4585" t="s">
        <v>6073</v>
      </c>
      <c r="X4585" t="s">
        <v>14493</v>
      </c>
      <c r="Y4585">
        <v>51</v>
      </c>
      <c r="Z4585">
        <v>51</v>
      </c>
      <c r="AA4585">
        <v>8</v>
      </c>
      <c r="AB4585">
        <v>8</v>
      </c>
      <c r="AC4585">
        <v>45</v>
      </c>
    </row>
    <row r="4586" spans="1:29">
      <c r="A4586">
        <v>5116</v>
      </c>
      <c r="B4586" t="s">
        <v>805</v>
      </c>
      <c r="C4586" t="s">
        <v>6275</v>
      </c>
      <c r="J4586" t="s">
        <v>1444</v>
      </c>
      <c r="K4586">
        <v>0</v>
      </c>
      <c r="N4586" t="b">
        <v>0</v>
      </c>
      <c r="O4586" t="b">
        <v>1</v>
      </c>
      <c r="P4586" t="b">
        <v>0</v>
      </c>
      <c r="Q4586">
        <v>8</v>
      </c>
      <c r="R4586">
        <v>1</v>
      </c>
      <c r="S4586">
        <v>1</v>
      </c>
      <c r="T4586">
        <v>2</v>
      </c>
      <c r="U4586" t="b">
        <v>1</v>
      </c>
      <c r="V4586" t="s">
        <v>753</v>
      </c>
      <c r="W4586" t="s">
        <v>6073</v>
      </c>
      <c r="X4586" t="s">
        <v>14494</v>
      </c>
      <c r="Y4586">
        <v>52</v>
      </c>
      <c r="Z4586">
        <v>52</v>
      </c>
      <c r="AA4586">
        <v>8</v>
      </c>
      <c r="AB4586">
        <v>8</v>
      </c>
      <c r="AC4586">
        <v>45</v>
      </c>
    </row>
    <row r="4587" spans="1:29">
      <c r="A4587">
        <v>5117</v>
      </c>
      <c r="B4587" t="s">
        <v>805</v>
      </c>
      <c r="C4587" t="s">
        <v>6276</v>
      </c>
      <c r="J4587" t="s">
        <v>1444</v>
      </c>
      <c r="K4587">
        <v>0</v>
      </c>
      <c r="N4587" t="b">
        <v>0</v>
      </c>
      <c r="O4587" t="b">
        <v>1</v>
      </c>
      <c r="P4587" t="b">
        <v>0</v>
      </c>
      <c r="Q4587">
        <v>8</v>
      </c>
      <c r="R4587">
        <v>1</v>
      </c>
      <c r="S4587">
        <v>1</v>
      </c>
      <c r="T4587">
        <v>2</v>
      </c>
      <c r="U4587" t="b">
        <v>1</v>
      </c>
      <c r="V4587" t="s">
        <v>753</v>
      </c>
      <c r="W4587" t="s">
        <v>6073</v>
      </c>
      <c r="X4587" t="s">
        <v>14495</v>
      </c>
      <c r="Y4587">
        <v>53</v>
      </c>
      <c r="Z4587">
        <v>53</v>
      </c>
      <c r="AA4587">
        <v>8</v>
      </c>
      <c r="AB4587">
        <v>8</v>
      </c>
      <c r="AC4587">
        <v>45</v>
      </c>
    </row>
    <row r="4588" spans="1:29">
      <c r="A4588">
        <v>5118</v>
      </c>
      <c r="B4588" t="s">
        <v>805</v>
      </c>
      <c r="C4588" t="s">
        <v>6277</v>
      </c>
      <c r="J4588" t="s">
        <v>1444</v>
      </c>
      <c r="K4588">
        <v>0</v>
      </c>
      <c r="N4588" t="b">
        <v>0</v>
      </c>
      <c r="O4588" t="b">
        <v>1</v>
      </c>
      <c r="P4588" t="b">
        <v>0</v>
      </c>
      <c r="Q4588">
        <v>8</v>
      </c>
      <c r="R4588">
        <v>1</v>
      </c>
      <c r="S4588">
        <v>1</v>
      </c>
      <c r="T4588">
        <v>2</v>
      </c>
      <c r="U4588" t="b">
        <v>1</v>
      </c>
      <c r="V4588" t="s">
        <v>753</v>
      </c>
      <c r="W4588" t="s">
        <v>6073</v>
      </c>
      <c r="X4588" t="s">
        <v>14496</v>
      </c>
      <c r="Y4588">
        <v>54</v>
      </c>
      <c r="Z4588">
        <v>54</v>
      </c>
      <c r="AA4588">
        <v>8</v>
      </c>
      <c r="AB4588">
        <v>8</v>
      </c>
      <c r="AC4588">
        <v>45</v>
      </c>
    </row>
    <row r="4589" spans="1:29">
      <c r="A4589">
        <v>5119</v>
      </c>
      <c r="B4589" t="s">
        <v>805</v>
      </c>
      <c r="C4589" t="s">
        <v>6278</v>
      </c>
      <c r="J4589" t="s">
        <v>1444</v>
      </c>
      <c r="K4589">
        <v>0</v>
      </c>
      <c r="N4589" t="b">
        <v>0</v>
      </c>
      <c r="O4589" t="b">
        <v>1</v>
      </c>
      <c r="P4589" t="b">
        <v>0</v>
      </c>
      <c r="Q4589">
        <v>8</v>
      </c>
      <c r="R4589">
        <v>1</v>
      </c>
      <c r="S4589">
        <v>1</v>
      </c>
      <c r="T4589">
        <v>2</v>
      </c>
      <c r="U4589" t="b">
        <v>1</v>
      </c>
      <c r="V4589" t="s">
        <v>753</v>
      </c>
      <c r="W4589" t="s">
        <v>6073</v>
      </c>
      <c r="X4589" t="s">
        <v>14497</v>
      </c>
      <c r="Y4589">
        <v>55</v>
      </c>
      <c r="Z4589">
        <v>55</v>
      </c>
      <c r="AA4589">
        <v>8</v>
      </c>
      <c r="AB4589">
        <v>8</v>
      </c>
      <c r="AC4589">
        <v>45</v>
      </c>
    </row>
    <row r="4590" spans="1:29">
      <c r="A4590">
        <v>5120</v>
      </c>
      <c r="B4590" t="s">
        <v>805</v>
      </c>
      <c r="C4590" t="s">
        <v>6279</v>
      </c>
      <c r="J4590" t="s">
        <v>1444</v>
      </c>
      <c r="K4590">
        <v>0</v>
      </c>
      <c r="N4590" t="b">
        <v>0</v>
      </c>
      <c r="O4590" t="b">
        <v>1</v>
      </c>
      <c r="P4590" t="b">
        <v>0</v>
      </c>
      <c r="Q4590">
        <v>8</v>
      </c>
      <c r="R4590">
        <v>1</v>
      </c>
      <c r="S4590">
        <v>1</v>
      </c>
      <c r="T4590">
        <v>2</v>
      </c>
      <c r="U4590" t="b">
        <v>1</v>
      </c>
      <c r="V4590" t="s">
        <v>753</v>
      </c>
      <c r="W4590" t="s">
        <v>6073</v>
      </c>
      <c r="X4590" t="s">
        <v>14918</v>
      </c>
      <c r="Y4590">
        <v>56</v>
      </c>
      <c r="Z4590">
        <v>56</v>
      </c>
      <c r="AA4590">
        <v>8</v>
      </c>
      <c r="AB4590">
        <v>8</v>
      </c>
      <c r="AC4590">
        <v>45</v>
      </c>
    </row>
    <row r="4591" spans="1:29">
      <c r="A4591">
        <v>5121</v>
      </c>
      <c r="B4591" t="s">
        <v>805</v>
      </c>
      <c r="C4591" t="s">
        <v>6280</v>
      </c>
      <c r="J4591" t="s">
        <v>1444</v>
      </c>
      <c r="K4591">
        <v>0</v>
      </c>
      <c r="N4591" t="b">
        <v>0</v>
      </c>
      <c r="O4591" t="b">
        <v>1</v>
      </c>
      <c r="P4591" t="b">
        <v>0</v>
      </c>
      <c r="Q4591">
        <v>8</v>
      </c>
      <c r="R4591">
        <v>1</v>
      </c>
      <c r="S4591">
        <v>1</v>
      </c>
      <c r="T4591">
        <v>2</v>
      </c>
      <c r="U4591" t="b">
        <v>1</v>
      </c>
      <c r="V4591" t="s">
        <v>753</v>
      </c>
      <c r="W4591" t="s">
        <v>6073</v>
      </c>
      <c r="X4591" t="s">
        <v>14919</v>
      </c>
      <c r="Y4591">
        <v>57</v>
      </c>
      <c r="Z4591">
        <v>57</v>
      </c>
      <c r="AA4591">
        <v>8</v>
      </c>
      <c r="AB4591">
        <v>8</v>
      </c>
      <c r="AC4591">
        <v>45</v>
      </c>
    </row>
    <row r="4592" spans="1:29">
      <c r="A4592">
        <v>5122</v>
      </c>
      <c r="B4592" t="s">
        <v>805</v>
      </c>
      <c r="C4592" t="s">
        <v>6281</v>
      </c>
      <c r="J4592" t="s">
        <v>1444</v>
      </c>
      <c r="K4592">
        <v>0</v>
      </c>
      <c r="N4592" t="b">
        <v>0</v>
      </c>
      <c r="O4592" t="b">
        <v>1</v>
      </c>
      <c r="P4592" t="b">
        <v>0</v>
      </c>
      <c r="Q4592">
        <v>8</v>
      </c>
      <c r="R4592">
        <v>2</v>
      </c>
      <c r="S4592">
        <v>1</v>
      </c>
      <c r="T4592">
        <v>2</v>
      </c>
      <c r="U4592" t="b">
        <v>1</v>
      </c>
      <c r="V4592" t="s">
        <v>753</v>
      </c>
      <c r="W4592" t="s">
        <v>6073</v>
      </c>
      <c r="X4592" t="s">
        <v>14920</v>
      </c>
      <c r="Y4592">
        <v>58</v>
      </c>
      <c r="Z4592">
        <v>58</v>
      </c>
      <c r="AA4592">
        <v>8</v>
      </c>
      <c r="AB4592">
        <v>8</v>
      </c>
      <c r="AC4592">
        <v>45</v>
      </c>
    </row>
    <row r="4593" spans="1:29">
      <c r="A4593">
        <v>5123</v>
      </c>
      <c r="B4593" t="s">
        <v>805</v>
      </c>
      <c r="C4593" t="s">
        <v>6282</v>
      </c>
      <c r="J4593" t="s">
        <v>1444</v>
      </c>
      <c r="K4593">
        <v>0</v>
      </c>
      <c r="N4593" t="b">
        <v>0</v>
      </c>
      <c r="O4593" t="b">
        <v>1</v>
      </c>
      <c r="P4593" t="b">
        <v>0</v>
      </c>
      <c r="Q4593">
        <v>8</v>
      </c>
      <c r="R4593">
        <v>1</v>
      </c>
      <c r="S4593">
        <v>1</v>
      </c>
      <c r="T4593">
        <v>2</v>
      </c>
      <c r="U4593" t="b">
        <v>1</v>
      </c>
      <c r="V4593" t="s">
        <v>753</v>
      </c>
      <c r="W4593" t="s">
        <v>6073</v>
      </c>
      <c r="X4593" t="s">
        <v>14843</v>
      </c>
      <c r="Y4593">
        <v>54</v>
      </c>
      <c r="Z4593">
        <v>54</v>
      </c>
      <c r="AA4593">
        <v>7</v>
      </c>
      <c r="AB4593">
        <v>7</v>
      </c>
      <c r="AC4593">
        <v>45</v>
      </c>
    </row>
    <row r="4594" spans="1:29">
      <c r="A4594">
        <v>5124</v>
      </c>
      <c r="B4594" t="s">
        <v>805</v>
      </c>
      <c r="C4594" t="s">
        <v>6283</v>
      </c>
      <c r="J4594" t="s">
        <v>1444</v>
      </c>
      <c r="K4594">
        <v>0</v>
      </c>
      <c r="N4594" t="b">
        <v>0</v>
      </c>
      <c r="O4594" t="b">
        <v>1</v>
      </c>
      <c r="P4594" t="b">
        <v>0</v>
      </c>
      <c r="Q4594">
        <v>8</v>
      </c>
      <c r="R4594">
        <v>1</v>
      </c>
      <c r="S4594">
        <v>1</v>
      </c>
      <c r="T4594">
        <v>2</v>
      </c>
      <c r="U4594" t="b">
        <v>1</v>
      </c>
      <c r="V4594" t="s">
        <v>753</v>
      </c>
      <c r="W4594" t="s">
        <v>6073</v>
      </c>
      <c r="X4594" t="s">
        <v>15643</v>
      </c>
      <c r="Y4594">
        <v>55</v>
      </c>
      <c r="Z4594">
        <v>55</v>
      </c>
      <c r="AA4594">
        <v>7</v>
      </c>
      <c r="AB4594">
        <v>7</v>
      </c>
      <c r="AC4594">
        <v>45</v>
      </c>
    </row>
    <row r="4595" spans="1:29">
      <c r="A4595">
        <v>5125</v>
      </c>
      <c r="B4595" t="s">
        <v>805</v>
      </c>
      <c r="C4595" t="s">
        <v>6284</v>
      </c>
      <c r="J4595" t="s">
        <v>1444</v>
      </c>
      <c r="K4595">
        <v>0</v>
      </c>
      <c r="N4595" t="b">
        <v>0</v>
      </c>
      <c r="O4595" t="b">
        <v>1</v>
      </c>
      <c r="P4595" t="b">
        <v>0</v>
      </c>
      <c r="Q4595">
        <v>8</v>
      </c>
      <c r="R4595">
        <v>1</v>
      </c>
      <c r="S4595">
        <v>1</v>
      </c>
      <c r="T4595">
        <v>2</v>
      </c>
      <c r="U4595" t="b">
        <v>1</v>
      </c>
      <c r="V4595" t="s">
        <v>753</v>
      </c>
      <c r="W4595" t="s">
        <v>6073</v>
      </c>
      <c r="X4595" t="s">
        <v>14897</v>
      </c>
      <c r="Y4595">
        <v>56</v>
      </c>
      <c r="Z4595">
        <v>56</v>
      </c>
      <c r="AA4595">
        <v>7</v>
      </c>
      <c r="AB4595">
        <v>7</v>
      </c>
      <c r="AC4595">
        <v>45</v>
      </c>
    </row>
    <row r="4596" spans="1:29">
      <c r="A4596">
        <v>5126</v>
      </c>
      <c r="B4596" t="s">
        <v>805</v>
      </c>
      <c r="C4596" t="s">
        <v>6285</v>
      </c>
      <c r="J4596" t="s">
        <v>1444</v>
      </c>
      <c r="K4596">
        <v>0</v>
      </c>
      <c r="N4596" t="b">
        <v>0</v>
      </c>
      <c r="O4596" t="b">
        <v>1</v>
      </c>
      <c r="P4596" t="b">
        <v>0</v>
      </c>
      <c r="Q4596">
        <v>8</v>
      </c>
      <c r="R4596">
        <v>1</v>
      </c>
      <c r="S4596">
        <v>1</v>
      </c>
      <c r="T4596">
        <v>2</v>
      </c>
      <c r="U4596" t="b">
        <v>1</v>
      </c>
      <c r="V4596" t="s">
        <v>753</v>
      </c>
      <c r="W4596" t="s">
        <v>6073</v>
      </c>
      <c r="X4596" t="s">
        <v>14898</v>
      </c>
      <c r="Y4596">
        <v>57</v>
      </c>
      <c r="Z4596">
        <v>57</v>
      </c>
      <c r="AA4596">
        <v>7</v>
      </c>
      <c r="AB4596">
        <v>7</v>
      </c>
      <c r="AC4596">
        <v>45</v>
      </c>
    </row>
    <row r="4597" spans="1:29">
      <c r="A4597">
        <v>5127</v>
      </c>
      <c r="B4597" t="s">
        <v>805</v>
      </c>
      <c r="C4597" t="s">
        <v>6286</v>
      </c>
      <c r="J4597" t="s">
        <v>1444</v>
      </c>
      <c r="K4597">
        <v>0</v>
      </c>
      <c r="N4597" t="b">
        <v>0</v>
      </c>
      <c r="O4597" t="b">
        <v>1</v>
      </c>
      <c r="P4597" t="b">
        <v>0</v>
      </c>
      <c r="Q4597">
        <v>8</v>
      </c>
      <c r="R4597">
        <v>1</v>
      </c>
      <c r="S4597">
        <v>1</v>
      </c>
      <c r="T4597">
        <v>2</v>
      </c>
      <c r="U4597" t="b">
        <v>1</v>
      </c>
      <c r="V4597" t="s">
        <v>753</v>
      </c>
      <c r="W4597" t="s">
        <v>6073</v>
      </c>
      <c r="X4597" t="s">
        <v>14856</v>
      </c>
      <c r="Y4597">
        <v>62</v>
      </c>
      <c r="Z4597">
        <v>62</v>
      </c>
      <c r="AA4597">
        <v>4</v>
      </c>
      <c r="AB4597">
        <v>4</v>
      </c>
      <c r="AC4597">
        <v>45</v>
      </c>
    </row>
    <row r="4598" spans="1:29">
      <c r="A4598">
        <v>5128</v>
      </c>
      <c r="B4598" t="s">
        <v>805</v>
      </c>
      <c r="C4598" t="s">
        <v>6287</v>
      </c>
      <c r="J4598" t="s">
        <v>1444</v>
      </c>
      <c r="K4598">
        <v>0</v>
      </c>
      <c r="N4598" t="b">
        <v>0</v>
      </c>
      <c r="O4598" t="b">
        <v>1</v>
      </c>
      <c r="P4598" t="b">
        <v>0</v>
      </c>
      <c r="Q4598">
        <v>8</v>
      </c>
      <c r="R4598">
        <v>1</v>
      </c>
      <c r="S4598">
        <v>1</v>
      </c>
      <c r="T4598">
        <v>2</v>
      </c>
      <c r="U4598" t="b">
        <v>1</v>
      </c>
      <c r="V4598" t="s">
        <v>753</v>
      </c>
      <c r="W4598" t="s">
        <v>6073</v>
      </c>
      <c r="X4598" t="s">
        <v>14857</v>
      </c>
      <c r="Y4598">
        <v>62</v>
      </c>
      <c r="Z4598">
        <v>62</v>
      </c>
      <c r="AA4598">
        <v>5</v>
      </c>
      <c r="AB4598">
        <v>5</v>
      </c>
      <c r="AC4598">
        <v>45</v>
      </c>
    </row>
    <row r="4599" spans="1:29">
      <c r="A4599">
        <v>5129</v>
      </c>
      <c r="B4599" t="s">
        <v>805</v>
      </c>
      <c r="C4599" t="s">
        <v>6288</v>
      </c>
      <c r="J4599" t="s">
        <v>1444</v>
      </c>
      <c r="K4599">
        <v>0</v>
      </c>
      <c r="N4599" t="b">
        <v>0</v>
      </c>
      <c r="O4599" t="b">
        <v>1</v>
      </c>
      <c r="P4599" t="b">
        <v>0</v>
      </c>
      <c r="Q4599">
        <v>8</v>
      </c>
      <c r="R4599">
        <v>1</v>
      </c>
      <c r="S4599">
        <v>1</v>
      </c>
      <c r="T4599">
        <v>2</v>
      </c>
      <c r="U4599" t="b">
        <v>1</v>
      </c>
      <c r="V4599" t="s">
        <v>753</v>
      </c>
      <c r="W4599" t="s">
        <v>6073</v>
      </c>
      <c r="X4599" t="s">
        <v>14883</v>
      </c>
      <c r="Y4599">
        <v>62</v>
      </c>
      <c r="Z4599">
        <v>62</v>
      </c>
      <c r="AA4599">
        <v>6</v>
      </c>
      <c r="AB4599">
        <v>6</v>
      </c>
      <c r="AC4599">
        <v>45</v>
      </c>
    </row>
    <row r="4600" spans="1:29">
      <c r="A4600">
        <v>5130</v>
      </c>
      <c r="B4600" t="s">
        <v>805</v>
      </c>
      <c r="C4600" t="s">
        <v>6289</v>
      </c>
      <c r="J4600" t="s">
        <v>1444</v>
      </c>
      <c r="K4600">
        <v>0</v>
      </c>
      <c r="N4600" t="b">
        <v>0</v>
      </c>
      <c r="O4600" t="b">
        <v>1</v>
      </c>
      <c r="P4600" t="b">
        <v>0</v>
      </c>
      <c r="Q4600">
        <v>8</v>
      </c>
      <c r="R4600">
        <v>1</v>
      </c>
      <c r="S4600">
        <v>1</v>
      </c>
      <c r="T4600">
        <v>2</v>
      </c>
      <c r="U4600" t="b">
        <v>1</v>
      </c>
      <c r="V4600" t="s">
        <v>753</v>
      </c>
      <c r="W4600" t="s">
        <v>6073</v>
      </c>
      <c r="X4600" t="s">
        <v>14903</v>
      </c>
      <c r="Y4600">
        <v>62</v>
      </c>
      <c r="Z4600">
        <v>62</v>
      </c>
      <c r="AA4600">
        <v>7</v>
      </c>
      <c r="AB4600">
        <v>7</v>
      </c>
      <c r="AC4600">
        <v>45</v>
      </c>
    </row>
    <row r="4601" spans="1:29">
      <c r="A4601">
        <v>5131</v>
      </c>
      <c r="B4601" t="s">
        <v>805</v>
      </c>
      <c r="C4601" t="s">
        <v>6290</v>
      </c>
      <c r="J4601" t="s">
        <v>1444</v>
      </c>
      <c r="K4601">
        <v>0</v>
      </c>
      <c r="N4601" t="b">
        <v>0</v>
      </c>
      <c r="O4601" t="b">
        <v>1</v>
      </c>
      <c r="P4601" t="b">
        <v>0</v>
      </c>
      <c r="Q4601">
        <v>8</v>
      </c>
      <c r="R4601">
        <v>1</v>
      </c>
      <c r="S4601">
        <v>1</v>
      </c>
      <c r="T4601">
        <v>2</v>
      </c>
      <c r="U4601" t="b">
        <v>1</v>
      </c>
      <c r="V4601" t="s">
        <v>753</v>
      </c>
      <c r="W4601" t="s">
        <v>6073</v>
      </c>
      <c r="X4601" t="s">
        <v>14924</v>
      </c>
      <c r="Y4601">
        <v>62</v>
      </c>
      <c r="Z4601">
        <v>62</v>
      </c>
      <c r="AA4601">
        <v>8</v>
      </c>
      <c r="AB4601">
        <v>8</v>
      </c>
      <c r="AC4601">
        <v>45</v>
      </c>
    </row>
    <row r="4602" spans="1:29">
      <c r="A4602">
        <v>5132</v>
      </c>
      <c r="B4602" t="s">
        <v>1503</v>
      </c>
      <c r="C4602" t="s">
        <v>6291</v>
      </c>
      <c r="D4602" t="s">
        <v>6292</v>
      </c>
      <c r="E4602" t="s">
        <v>1098</v>
      </c>
      <c r="U4602" t="b">
        <v>1</v>
      </c>
      <c r="V4602" t="s">
        <v>1098</v>
      </c>
      <c r="W4602" t="s">
        <v>6293</v>
      </c>
      <c r="X4602" t="s">
        <v>15325</v>
      </c>
      <c r="Y4602">
        <v>12</v>
      </c>
      <c r="Z4602">
        <v>36</v>
      </c>
      <c r="AA4602">
        <v>2</v>
      </c>
      <c r="AB4602">
        <v>9</v>
      </c>
      <c r="AC4602">
        <v>46</v>
      </c>
    </row>
    <row r="4603" spans="1:29">
      <c r="A4603">
        <v>5133</v>
      </c>
      <c r="B4603" t="s">
        <v>827</v>
      </c>
      <c r="C4603" t="s">
        <v>6294</v>
      </c>
      <c r="U4603" t="b">
        <v>1</v>
      </c>
      <c r="V4603" t="s">
        <v>1098</v>
      </c>
      <c r="W4603" t="s">
        <v>6293</v>
      </c>
      <c r="X4603" t="s">
        <v>15326</v>
      </c>
      <c r="Y4603">
        <v>12</v>
      </c>
      <c r="Z4603">
        <v>36</v>
      </c>
      <c r="AA4603">
        <v>2</v>
      </c>
      <c r="AB4603">
        <v>8</v>
      </c>
      <c r="AC4603">
        <v>46</v>
      </c>
    </row>
    <row r="4604" spans="1:29">
      <c r="A4604">
        <v>5134</v>
      </c>
      <c r="B4604" t="s">
        <v>1508</v>
      </c>
      <c r="C4604" t="s">
        <v>6295</v>
      </c>
      <c r="U4604" t="b">
        <v>1</v>
      </c>
      <c r="V4604" t="s">
        <v>1098</v>
      </c>
      <c r="W4604" t="s">
        <v>6293</v>
      </c>
      <c r="X4604" t="s">
        <v>15327</v>
      </c>
      <c r="Y4604">
        <v>13</v>
      </c>
      <c r="Z4604">
        <v>36</v>
      </c>
      <c r="AA4604">
        <v>2</v>
      </c>
      <c r="AB4604">
        <v>9</v>
      </c>
      <c r="AC4604">
        <v>46</v>
      </c>
    </row>
    <row r="4605" spans="1:29">
      <c r="A4605">
        <v>5135</v>
      </c>
      <c r="B4605" t="s">
        <v>805</v>
      </c>
      <c r="C4605" t="s">
        <v>6296</v>
      </c>
      <c r="J4605" t="s">
        <v>1436</v>
      </c>
      <c r="K4605">
        <v>0</v>
      </c>
      <c r="N4605" t="b">
        <v>1</v>
      </c>
      <c r="O4605" t="b">
        <v>0</v>
      </c>
      <c r="P4605" t="b">
        <v>0</v>
      </c>
      <c r="Q4605">
        <v>8</v>
      </c>
      <c r="R4605">
        <v>1</v>
      </c>
      <c r="S4605">
        <v>1</v>
      </c>
      <c r="T4605">
        <v>2</v>
      </c>
      <c r="U4605" t="b">
        <v>1</v>
      </c>
      <c r="V4605" t="s">
        <v>1098</v>
      </c>
      <c r="W4605" t="s">
        <v>6293</v>
      </c>
      <c r="X4605" t="s">
        <v>14705</v>
      </c>
      <c r="Y4605">
        <v>16</v>
      </c>
      <c r="Z4605">
        <v>16</v>
      </c>
      <c r="AA4605">
        <v>2</v>
      </c>
      <c r="AB4605">
        <v>2</v>
      </c>
      <c r="AC4605">
        <v>46</v>
      </c>
    </row>
    <row r="4606" spans="1:29">
      <c r="A4606">
        <v>5136</v>
      </c>
      <c r="B4606" t="s">
        <v>805</v>
      </c>
      <c r="C4606" t="s">
        <v>6297</v>
      </c>
      <c r="J4606" t="s">
        <v>1436</v>
      </c>
      <c r="K4606">
        <v>0</v>
      </c>
      <c r="N4606" t="b">
        <v>1</v>
      </c>
      <c r="O4606" t="b">
        <v>0</v>
      </c>
      <c r="P4606" t="b">
        <v>0</v>
      </c>
      <c r="Q4606">
        <v>8</v>
      </c>
      <c r="R4606">
        <v>1</v>
      </c>
      <c r="S4606">
        <v>1</v>
      </c>
      <c r="T4606">
        <v>2</v>
      </c>
      <c r="U4606" t="b">
        <v>1</v>
      </c>
      <c r="V4606" t="s">
        <v>1098</v>
      </c>
      <c r="W4606" t="s">
        <v>6293</v>
      </c>
      <c r="X4606" t="s">
        <v>14682</v>
      </c>
      <c r="Y4606">
        <v>16</v>
      </c>
      <c r="Z4606">
        <v>16</v>
      </c>
      <c r="AA4606">
        <v>3</v>
      </c>
      <c r="AB4606">
        <v>3</v>
      </c>
      <c r="AC4606">
        <v>46</v>
      </c>
    </row>
    <row r="4607" spans="1:29">
      <c r="A4607">
        <v>5137</v>
      </c>
      <c r="B4607" t="s">
        <v>805</v>
      </c>
      <c r="C4607" t="s">
        <v>6298</v>
      </c>
      <c r="J4607" t="s">
        <v>1436</v>
      </c>
      <c r="K4607">
        <v>0</v>
      </c>
      <c r="N4607" t="b">
        <v>1</v>
      </c>
      <c r="O4607" t="b">
        <v>0</v>
      </c>
      <c r="P4607" t="b">
        <v>0</v>
      </c>
      <c r="Q4607">
        <v>8</v>
      </c>
      <c r="R4607">
        <v>1</v>
      </c>
      <c r="S4607">
        <v>1</v>
      </c>
      <c r="T4607">
        <v>2</v>
      </c>
      <c r="U4607" t="b">
        <v>1</v>
      </c>
      <c r="V4607" t="s">
        <v>1098</v>
      </c>
      <c r="W4607" t="s">
        <v>6293</v>
      </c>
      <c r="X4607" t="s">
        <v>14706</v>
      </c>
      <c r="Y4607">
        <v>17</v>
      </c>
      <c r="Z4607">
        <v>17</v>
      </c>
      <c r="AA4607">
        <v>2</v>
      </c>
      <c r="AB4607">
        <v>2</v>
      </c>
      <c r="AC4607">
        <v>46</v>
      </c>
    </row>
    <row r="4608" spans="1:29">
      <c r="A4608">
        <v>5138</v>
      </c>
      <c r="B4608" t="s">
        <v>805</v>
      </c>
      <c r="C4608" t="s">
        <v>6299</v>
      </c>
      <c r="J4608" t="s">
        <v>1436</v>
      </c>
      <c r="K4608">
        <v>0</v>
      </c>
      <c r="N4608" t="b">
        <v>1</v>
      </c>
      <c r="O4608" t="b">
        <v>0</v>
      </c>
      <c r="P4608" t="b">
        <v>0</v>
      </c>
      <c r="Q4608">
        <v>8</v>
      </c>
      <c r="R4608">
        <v>1</v>
      </c>
      <c r="S4608">
        <v>1</v>
      </c>
      <c r="T4608">
        <v>2</v>
      </c>
      <c r="U4608" t="b">
        <v>1</v>
      </c>
      <c r="V4608" t="s">
        <v>1098</v>
      </c>
      <c r="W4608" t="s">
        <v>6293</v>
      </c>
      <c r="X4608" t="s">
        <v>14683</v>
      </c>
      <c r="Y4608">
        <v>17</v>
      </c>
      <c r="Z4608">
        <v>17</v>
      </c>
      <c r="AA4608">
        <v>3</v>
      </c>
      <c r="AB4608">
        <v>3</v>
      </c>
      <c r="AC4608">
        <v>46</v>
      </c>
    </row>
    <row r="4609" spans="1:29">
      <c r="A4609">
        <v>5139</v>
      </c>
      <c r="B4609" t="s">
        <v>805</v>
      </c>
      <c r="C4609" t="s">
        <v>6300</v>
      </c>
      <c r="J4609" t="s">
        <v>1436</v>
      </c>
      <c r="K4609">
        <v>0</v>
      </c>
      <c r="N4609" t="b">
        <v>1</v>
      </c>
      <c r="O4609" t="b">
        <v>0</v>
      </c>
      <c r="P4609" t="b">
        <v>0</v>
      </c>
      <c r="Q4609">
        <v>8</v>
      </c>
      <c r="R4609">
        <v>1</v>
      </c>
      <c r="S4609">
        <v>1</v>
      </c>
      <c r="T4609">
        <v>2</v>
      </c>
      <c r="U4609" t="b">
        <v>1</v>
      </c>
      <c r="V4609" t="s">
        <v>1098</v>
      </c>
      <c r="W4609" t="s">
        <v>6293</v>
      </c>
      <c r="X4609" t="s">
        <v>14707</v>
      </c>
      <c r="Y4609">
        <v>18</v>
      </c>
      <c r="Z4609">
        <v>18</v>
      </c>
      <c r="AA4609">
        <v>2</v>
      </c>
      <c r="AB4609">
        <v>2</v>
      </c>
      <c r="AC4609">
        <v>46</v>
      </c>
    </row>
    <row r="4610" spans="1:29">
      <c r="A4610">
        <v>5140</v>
      </c>
      <c r="B4610" t="s">
        <v>805</v>
      </c>
      <c r="C4610" t="s">
        <v>6301</v>
      </c>
      <c r="J4610" t="s">
        <v>1436</v>
      </c>
      <c r="K4610">
        <v>0</v>
      </c>
      <c r="N4610" t="b">
        <v>1</v>
      </c>
      <c r="O4610" t="b">
        <v>0</v>
      </c>
      <c r="P4610" t="b">
        <v>0</v>
      </c>
      <c r="Q4610">
        <v>8</v>
      </c>
      <c r="R4610">
        <v>1</v>
      </c>
      <c r="S4610">
        <v>1</v>
      </c>
      <c r="T4610">
        <v>2</v>
      </c>
      <c r="U4610" t="b">
        <v>1</v>
      </c>
      <c r="V4610" t="s">
        <v>1098</v>
      </c>
      <c r="W4610" t="s">
        <v>6293</v>
      </c>
      <c r="X4610" t="s">
        <v>14685</v>
      </c>
      <c r="Y4610">
        <v>18</v>
      </c>
      <c r="Z4610">
        <v>18</v>
      </c>
      <c r="AA4610">
        <v>3</v>
      </c>
      <c r="AB4610">
        <v>3</v>
      </c>
      <c r="AC4610">
        <v>46</v>
      </c>
    </row>
    <row r="4611" spans="1:29">
      <c r="A4611">
        <v>5141</v>
      </c>
      <c r="B4611" t="s">
        <v>805</v>
      </c>
      <c r="C4611" t="s">
        <v>6302</v>
      </c>
      <c r="J4611" t="s">
        <v>1436</v>
      </c>
      <c r="K4611">
        <v>0</v>
      </c>
      <c r="N4611" t="b">
        <v>1</v>
      </c>
      <c r="O4611" t="b">
        <v>0</v>
      </c>
      <c r="P4611" t="b">
        <v>0</v>
      </c>
      <c r="Q4611">
        <v>8</v>
      </c>
      <c r="R4611">
        <v>1</v>
      </c>
      <c r="S4611">
        <v>1</v>
      </c>
      <c r="T4611">
        <v>2</v>
      </c>
      <c r="U4611" t="b">
        <v>1</v>
      </c>
      <c r="V4611" t="s">
        <v>1098</v>
      </c>
      <c r="W4611" t="s">
        <v>6293</v>
      </c>
      <c r="X4611" t="s">
        <v>14708</v>
      </c>
      <c r="Y4611">
        <v>19</v>
      </c>
      <c r="Z4611">
        <v>19</v>
      </c>
      <c r="AA4611">
        <v>2</v>
      </c>
      <c r="AB4611">
        <v>2</v>
      </c>
      <c r="AC4611">
        <v>46</v>
      </c>
    </row>
    <row r="4612" spans="1:29">
      <c r="A4612">
        <v>5142</v>
      </c>
      <c r="B4612" t="s">
        <v>805</v>
      </c>
      <c r="C4612" t="s">
        <v>6303</v>
      </c>
      <c r="J4612" t="s">
        <v>1436</v>
      </c>
      <c r="K4612">
        <v>0</v>
      </c>
      <c r="N4612" t="b">
        <v>1</v>
      </c>
      <c r="O4612" t="b">
        <v>0</v>
      </c>
      <c r="P4612" t="b">
        <v>0</v>
      </c>
      <c r="Q4612">
        <v>8</v>
      </c>
      <c r="R4612">
        <v>1</v>
      </c>
      <c r="S4612">
        <v>1</v>
      </c>
      <c r="T4612">
        <v>2</v>
      </c>
      <c r="U4612" t="b">
        <v>1</v>
      </c>
      <c r="V4612" t="s">
        <v>1098</v>
      </c>
      <c r="W4612" t="s">
        <v>6293</v>
      </c>
      <c r="X4612" t="s">
        <v>14529</v>
      </c>
      <c r="Y4612">
        <v>19</v>
      </c>
      <c r="Z4612">
        <v>19</v>
      </c>
      <c r="AA4612">
        <v>3</v>
      </c>
      <c r="AB4612">
        <v>3</v>
      </c>
      <c r="AC4612">
        <v>46</v>
      </c>
    </row>
    <row r="4613" spans="1:29">
      <c r="A4613">
        <v>5143</v>
      </c>
      <c r="B4613" t="s">
        <v>805</v>
      </c>
      <c r="C4613" t="s">
        <v>6304</v>
      </c>
      <c r="J4613" t="s">
        <v>1436</v>
      </c>
      <c r="K4613">
        <v>0</v>
      </c>
      <c r="N4613" t="b">
        <v>1</v>
      </c>
      <c r="O4613" t="b">
        <v>0</v>
      </c>
      <c r="P4613" t="b">
        <v>0</v>
      </c>
      <c r="Q4613">
        <v>8</v>
      </c>
      <c r="R4613">
        <v>1</v>
      </c>
      <c r="S4613">
        <v>1</v>
      </c>
      <c r="T4613">
        <v>2</v>
      </c>
      <c r="U4613" t="b">
        <v>1</v>
      </c>
      <c r="V4613" t="s">
        <v>1098</v>
      </c>
      <c r="W4613" t="s">
        <v>6293</v>
      </c>
      <c r="X4613" t="s">
        <v>14709</v>
      </c>
      <c r="Y4613">
        <v>20</v>
      </c>
      <c r="Z4613">
        <v>20</v>
      </c>
      <c r="AA4613">
        <v>2</v>
      </c>
      <c r="AB4613">
        <v>2</v>
      </c>
      <c r="AC4613">
        <v>46</v>
      </c>
    </row>
    <row r="4614" spans="1:29">
      <c r="A4614">
        <v>5144</v>
      </c>
      <c r="B4614" t="s">
        <v>805</v>
      </c>
      <c r="C4614" t="s">
        <v>6305</v>
      </c>
      <c r="J4614" t="s">
        <v>1436</v>
      </c>
      <c r="K4614">
        <v>0</v>
      </c>
      <c r="N4614" t="b">
        <v>1</v>
      </c>
      <c r="O4614" t="b">
        <v>0</v>
      </c>
      <c r="P4614" t="b">
        <v>0</v>
      </c>
      <c r="Q4614">
        <v>8</v>
      </c>
      <c r="R4614">
        <v>1</v>
      </c>
      <c r="S4614">
        <v>1</v>
      </c>
      <c r="T4614">
        <v>2</v>
      </c>
      <c r="U4614" t="b">
        <v>1</v>
      </c>
      <c r="V4614" t="s">
        <v>1098</v>
      </c>
      <c r="W4614" t="s">
        <v>6293</v>
      </c>
      <c r="X4614" t="s">
        <v>14530</v>
      </c>
      <c r="Y4614">
        <v>20</v>
      </c>
      <c r="Z4614">
        <v>20</v>
      </c>
      <c r="AA4614">
        <v>3</v>
      </c>
      <c r="AB4614">
        <v>3</v>
      </c>
      <c r="AC4614">
        <v>46</v>
      </c>
    </row>
    <row r="4615" spans="1:29">
      <c r="A4615">
        <v>5145</v>
      </c>
      <c r="B4615" t="s">
        <v>805</v>
      </c>
      <c r="C4615" t="s">
        <v>6306</v>
      </c>
      <c r="J4615" t="s">
        <v>1436</v>
      </c>
      <c r="K4615">
        <v>0</v>
      </c>
      <c r="N4615" t="b">
        <v>1</v>
      </c>
      <c r="O4615" t="b">
        <v>0</v>
      </c>
      <c r="P4615" t="b">
        <v>0</v>
      </c>
      <c r="Q4615">
        <v>8</v>
      </c>
      <c r="R4615">
        <v>1</v>
      </c>
      <c r="S4615">
        <v>1</v>
      </c>
      <c r="T4615">
        <v>2</v>
      </c>
      <c r="U4615" t="b">
        <v>1</v>
      </c>
      <c r="V4615" t="s">
        <v>1098</v>
      </c>
      <c r="W4615" t="s">
        <v>6293</v>
      </c>
      <c r="X4615" t="s">
        <v>14710</v>
      </c>
      <c r="Y4615">
        <v>21</v>
      </c>
      <c r="Z4615">
        <v>21</v>
      </c>
      <c r="AA4615">
        <v>2</v>
      </c>
      <c r="AB4615">
        <v>2</v>
      </c>
      <c r="AC4615">
        <v>46</v>
      </c>
    </row>
    <row r="4616" spans="1:29">
      <c r="A4616">
        <v>5146</v>
      </c>
      <c r="B4616" t="s">
        <v>805</v>
      </c>
      <c r="C4616" t="s">
        <v>6307</v>
      </c>
      <c r="J4616" t="s">
        <v>1436</v>
      </c>
      <c r="K4616">
        <v>0</v>
      </c>
      <c r="N4616" t="b">
        <v>1</v>
      </c>
      <c r="O4616" t="b">
        <v>0</v>
      </c>
      <c r="P4616" t="b">
        <v>0</v>
      </c>
      <c r="Q4616">
        <v>8</v>
      </c>
      <c r="R4616">
        <v>1</v>
      </c>
      <c r="S4616">
        <v>1</v>
      </c>
      <c r="T4616">
        <v>2</v>
      </c>
      <c r="U4616" t="b">
        <v>1</v>
      </c>
      <c r="V4616" t="s">
        <v>1098</v>
      </c>
      <c r="W4616" t="s">
        <v>6293</v>
      </c>
      <c r="X4616" t="s">
        <v>14711</v>
      </c>
      <c r="Y4616">
        <v>22</v>
      </c>
      <c r="Z4616">
        <v>22</v>
      </c>
      <c r="AA4616">
        <v>2</v>
      </c>
      <c r="AB4616">
        <v>2</v>
      </c>
      <c r="AC4616">
        <v>46</v>
      </c>
    </row>
    <row r="4617" spans="1:29">
      <c r="A4617">
        <v>5147</v>
      </c>
      <c r="B4617" t="s">
        <v>805</v>
      </c>
      <c r="C4617" t="s">
        <v>6308</v>
      </c>
      <c r="J4617" t="s">
        <v>1436</v>
      </c>
      <c r="K4617">
        <v>0</v>
      </c>
      <c r="N4617" t="b">
        <v>1</v>
      </c>
      <c r="O4617" t="b">
        <v>0</v>
      </c>
      <c r="P4617" t="b">
        <v>0</v>
      </c>
      <c r="Q4617">
        <v>8</v>
      </c>
      <c r="R4617">
        <v>1</v>
      </c>
      <c r="S4617">
        <v>1</v>
      </c>
      <c r="T4617">
        <v>2</v>
      </c>
      <c r="U4617" t="b">
        <v>1</v>
      </c>
      <c r="V4617" t="s">
        <v>1098</v>
      </c>
      <c r="W4617" t="s">
        <v>6293</v>
      </c>
      <c r="X4617" t="s">
        <v>14712</v>
      </c>
      <c r="Y4617">
        <v>23</v>
      </c>
      <c r="Z4617">
        <v>23</v>
      </c>
      <c r="AA4617">
        <v>2</v>
      </c>
      <c r="AB4617">
        <v>2</v>
      </c>
      <c r="AC4617">
        <v>46</v>
      </c>
    </row>
    <row r="4618" spans="1:29">
      <c r="A4618">
        <v>5148</v>
      </c>
      <c r="B4618" t="s">
        <v>805</v>
      </c>
      <c r="C4618" t="s">
        <v>6309</v>
      </c>
      <c r="J4618" t="s">
        <v>1436</v>
      </c>
      <c r="K4618">
        <v>0</v>
      </c>
      <c r="N4618" t="b">
        <v>1</v>
      </c>
      <c r="O4618" t="b">
        <v>0</v>
      </c>
      <c r="P4618" t="b">
        <v>0</v>
      </c>
      <c r="Q4618">
        <v>8</v>
      </c>
      <c r="R4618">
        <v>1</v>
      </c>
      <c r="S4618">
        <v>1</v>
      </c>
      <c r="T4618">
        <v>2</v>
      </c>
      <c r="U4618" t="b">
        <v>1</v>
      </c>
      <c r="V4618" t="s">
        <v>1098</v>
      </c>
      <c r="W4618" t="s">
        <v>6293</v>
      </c>
      <c r="X4618" t="s">
        <v>14713</v>
      </c>
      <c r="Y4618">
        <v>24</v>
      </c>
      <c r="Z4618">
        <v>24</v>
      </c>
      <c r="AA4618">
        <v>2</v>
      </c>
      <c r="AB4618">
        <v>2</v>
      </c>
      <c r="AC4618">
        <v>46</v>
      </c>
    </row>
    <row r="4619" spans="1:29">
      <c r="A4619">
        <v>5150</v>
      </c>
      <c r="B4619" t="s">
        <v>805</v>
      </c>
      <c r="C4619" t="s">
        <v>6310</v>
      </c>
      <c r="J4619" t="s">
        <v>1444</v>
      </c>
      <c r="K4619">
        <v>0</v>
      </c>
      <c r="N4619" t="b">
        <v>1</v>
      </c>
      <c r="O4619" t="b">
        <v>0</v>
      </c>
      <c r="P4619" t="b">
        <v>0</v>
      </c>
      <c r="Q4619">
        <v>8</v>
      </c>
      <c r="R4619">
        <v>1</v>
      </c>
      <c r="S4619">
        <v>1</v>
      </c>
      <c r="T4619">
        <v>2</v>
      </c>
      <c r="U4619" t="b">
        <v>1</v>
      </c>
      <c r="V4619" t="s">
        <v>1098</v>
      </c>
      <c r="W4619" t="s">
        <v>6293</v>
      </c>
      <c r="X4619" t="s">
        <v>14464</v>
      </c>
      <c r="Y4619">
        <v>16</v>
      </c>
      <c r="Z4619">
        <v>16</v>
      </c>
      <c r="AA4619">
        <v>4</v>
      </c>
      <c r="AB4619">
        <v>4</v>
      </c>
      <c r="AC4619">
        <v>46</v>
      </c>
    </row>
    <row r="4620" spans="1:29">
      <c r="A4620">
        <v>5151</v>
      </c>
      <c r="B4620" t="s">
        <v>805</v>
      </c>
      <c r="C4620" t="s">
        <v>6311</v>
      </c>
      <c r="J4620" t="s">
        <v>1444</v>
      </c>
      <c r="K4620">
        <v>0</v>
      </c>
      <c r="N4620" t="b">
        <v>1</v>
      </c>
      <c r="O4620" t="b">
        <v>0</v>
      </c>
      <c r="P4620" t="b">
        <v>0</v>
      </c>
      <c r="Q4620">
        <v>8</v>
      </c>
      <c r="R4620">
        <v>1</v>
      </c>
      <c r="S4620">
        <v>1</v>
      </c>
      <c r="T4620">
        <v>2</v>
      </c>
      <c r="U4620" t="b">
        <v>1</v>
      </c>
      <c r="V4620" t="s">
        <v>1098</v>
      </c>
      <c r="W4620" t="s">
        <v>6293</v>
      </c>
      <c r="X4620" t="s">
        <v>14458</v>
      </c>
      <c r="Y4620">
        <v>16</v>
      </c>
      <c r="Z4620">
        <v>16</v>
      </c>
      <c r="AA4620">
        <v>5</v>
      </c>
      <c r="AB4620">
        <v>5</v>
      </c>
      <c r="AC4620">
        <v>46</v>
      </c>
    </row>
    <row r="4621" spans="1:29">
      <c r="A4621">
        <v>5152</v>
      </c>
      <c r="B4621" t="s">
        <v>805</v>
      </c>
      <c r="C4621" t="s">
        <v>6312</v>
      </c>
      <c r="J4621" t="s">
        <v>1444</v>
      </c>
      <c r="K4621">
        <v>0</v>
      </c>
      <c r="N4621" t="b">
        <v>1</v>
      </c>
      <c r="O4621" t="b">
        <v>0</v>
      </c>
      <c r="P4621" t="b">
        <v>0</v>
      </c>
      <c r="Q4621">
        <v>8</v>
      </c>
      <c r="R4621">
        <v>1</v>
      </c>
      <c r="S4621">
        <v>1</v>
      </c>
      <c r="T4621">
        <v>2</v>
      </c>
      <c r="U4621" t="b">
        <v>1</v>
      </c>
      <c r="V4621" t="s">
        <v>1098</v>
      </c>
      <c r="W4621" t="s">
        <v>6293</v>
      </c>
      <c r="X4621" t="s">
        <v>14465</v>
      </c>
      <c r="Y4621">
        <v>17</v>
      </c>
      <c r="Z4621">
        <v>17</v>
      </c>
      <c r="AA4621">
        <v>4</v>
      </c>
      <c r="AB4621">
        <v>4</v>
      </c>
      <c r="AC4621">
        <v>46</v>
      </c>
    </row>
    <row r="4622" spans="1:29">
      <c r="A4622">
        <v>5153</v>
      </c>
      <c r="B4622" t="s">
        <v>805</v>
      </c>
      <c r="C4622" t="s">
        <v>6313</v>
      </c>
      <c r="J4622" t="s">
        <v>1444</v>
      </c>
      <c r="K4622">
        <v>0</v>
      </c>
      <c r="N4622" t="b">
        <v>1</v>
      </c>
      <c r="O4622" t="b">
        <v>0</v>
      </c>
      <c r="P4622" t="b">
        <v>0</v>
      </c>
      <c r="Q4622">
        <v>8</v>
      </c>
      <c r="R4622">
        <v>1</v>
      </c>
      <c r="S4622">
        <v>1</v>
      </c>
      <c r="T4622">
        <v>2</v>
      </c>
      <c r="U4622" t="b">
        <v>1</v>
      </c>
      <c r="V4622" t="s">
        <v>1098</v>
      </c>
      <c r="W4622" t="s">
        <v>6293</v>
      </c>
      <c r="X4622" t="s">
        <v>14684</v>
      </c>
      <c r="Y4622">
        <v>17</v>
      </c>
      <c r="Z4622">
        <v>17</v>
      </c>
      <c r="AA4622">
        <v>5</v>
      </c>
      <c r="AB4622">
        <v>5</v>
      </c>
      <c r="AC4622">
        <v>46</v>
      </c>
    </row>
    <row r="4623" spans="1:29">
      <c r="A4623">
        <v>5154</v>
      </c>
      <c r="B4623" t="s">
        <v>805</v>
      </c>
      <c r="C4623" t="s">
        <v>6314</v>
      </c>
      <c r="J4623" t="s">
        <v>1444</v>
      </c>
      <c r="K4623">
        <v>0</v>
      </c>
      <c r="N4623" t="b">
        <v>1</v>
      </c>
      <c r="O4623" t="b">
        <v>0</v>
      </c>
      <c r="P4623" t="b">
        <v>0</v>
      </c>
      <c r="Q4623">
        <v>8</v>
      </c>
      <c r="R4623">
        <v>1</v>
      </c>
      <c r="S4623">
        <v>1</v>
      </c>
      <c r="T4623">
        <v>2</v>
      </c>
      <c r="U4623" t="b">
        <v>1</v>
      </c>
      <c r="V4623" t="s">
        <v>1098</v>
      </c>
      <c r="W4623" t="s">
        <v>6293</v>
      </c>
      <c r="X4623" t="s">
        <v>14686</v>
      </c>
      <c r="Y4623">
        <v>18</v>
      </c>
      <c r="Z4623">
        <v>18</v>
      </c>
      <c r="AA4623">
        <v>4</v>
      </c>
      <c r="AB4623">
        <v>4</v>
      </c>
      <c r="AC4623">
        <v>46</v>
      </c>
    </row>
    <row r="4624" spans="1:29">
      <c r="A4624">
        <v>5155</v>
      </c>
      <c r="B4624" t="s">
        <v>805</v>
      </c>
      <c r="C4624" t="s">
        <v>6315</v>
      </c>
      <c r="J4624" t="s">
        <v>1444</v>
      </c>
      <c r="K4624">
        <v>0</v>
      </c>
      <c r="N4624" t="b">
        <v>1</v>
      </c>
      <c r="O4624" t="b">
        <v>0</v>
      </c>
      <c r="P4624" t="b">
        <v>0</v>
      </c>
      <c r="Q4624">
        <v>8</v>
      </c>
      <c r="R4624">
        <v>1</v>
      </c>
      <c r="S4624">
        <v>1</v>
      </c>
      <c r="T4624">
        <v>2</v>
      </c>
      <c r="U4624" t="b">
        <v>1</v>
      </c>
      <c r="V4624" t="s">
        <v>1098</v>
      </c>
      <c r="W4624" t="s">
        <v>6293</v>
      </c>
      <c r="X4624" t="s">
        <v>14687</v>
      </c>
      <c r="Y4624">
        <v>18</v>
      </c>
      <c r="Z4624">
        <v>18</v>
      </c>
      <c r="AA4624">
        <v>5</v>
      </c>
      <c r="AB4624">
        <v>5</v>
      </c>
      <c r="AC4624">
        <v>46</v>
      </c>
    </row>
    <row r="4625" spans="1:29">
      <c r="A4625">
        <v>5156</v>
      </c>
      <c r="B4625" t="s">
        <v>805</v>
      </c>
      <c r="C4625" t="s">
        <v>6316</v>
      </c>
      <c r="J4625" t="s">
        <v>1444</v>
      </c>
      <c r="K4625">
        <v>0</v>
      </c>
      <c r="N4625" t="b">
        <v>1</v>
      </c>
      <c r="O4625" t="b">
        <v>0</v>
      </c>
      <c r="P4625" t="b">
        <v>0</v>
      </c>
      <c r="Q4625">
        <v>8</v>
      </c>
      <c r="R4625">
        <v>1</v>
      </c>
      <c r="S4625">
        <v>1</v>
      </c>
      <c r="T4625">
        <v>2</v>
      </c>
      <c r="U4625" t="b">
        <v>1</v>
      </c>
      <c r="V4625" t="s">
        <v>1098</v>
      </c>
      <c r="W4625" t="s">
        <v>6293</v>
      </c>
      <c r="X4625" t="s">
        <v>14450</v>
      </c>
      <c r="Y4625">
        <v>19</v>
      </c>
      <c r="Z4625">
        <v>19</v>
      </c>
      <c r="AA4625">
        <v>4</v>
      </c>
      <c r="AB4625">
        <v>4</v>
      </c>
      <c r="AC4625">
        <v>46</v>
      </c>
    </row>
    <row r="4626" spans="1:29">
      <c r="A4626">
        <v>5157</v>
      </c>
      <c r="B4626" t="s">
        <v>805</v>
      </c>
      <c r="C4626" t="s">
        <v>6317</v>
      </c>
      <c r="J4626" t="s">
        <v>1444</v>
      </c>
      <c r="K4626">
        <v>0</v>
      </c>
      <c r="N4626" t="b">
        <v>1</v>
      </c>
      <c r="O4626" t="b">
        <v>0</v>
      </c>
      <c r="P4626" t="b">
        <v>0</v>
      </c>
      <c r="Q4626">
        <v>8</v>
      </c>
      <c r="R4626">
        <v>1</v>
      </c>
      <c r="S4626">
        <v>1</v>
      </c>
      <c r="T4626">
        <v>2</v>
      </c>
      <c r="U4626" t="b">
        <v>1</v>
      </c>
      <c r="V4626" t="s">
        <v>1098</v>
      </c>
      <c r="W4626" t="s">
        <v>6293</v>
      </c>
      <c r="X4626" t="s">
        <v>14689</v>
      </c>
      <c r="Y4626">
        <v>19</v>
      </c>
      <c r="Z4626">
        <v>19</v>
      </c>
      <c r="AA4626">
        <v>5</v>
      </c>
      <c r="AB4626">
        <v>5</v>
      </c>
      <c r="AC4626">
        <v>46</v>
      </c>
    </row>
    <row r="4627" spans="1:29">
      <c r="A4627">
        <v>5158</v>
      </c>
      <c r="B4627" t="s">
        <v>805</v>
      </c>
      <c r="C4627" t="s">
        <v>6318</v>
      </c>
      <c r="J4627" t="s">
        <v>1444</v>
      </c>
      <c r="K4627">
        <v>0</v>
      </c>
      <c r="N4627" t="b">
        <v>1</v>
      </c>
      <c r="O4627" t="b">
        <v>0</v>
      </c>
      <c r="P4627" t="b">
        <v>0</v>
      </c>
      <c r="Q4627">
        <v>8</v>
      </c>
      <c r="R4627">
        <v>1</v>
      </c>
      <c r="S4627">
        <v>1</v>
      </c>
      <c r="T4627">
        <v>2</v>
      </c>
      <c r="U4627" t="b">
        <v>1</v>
      </c>
      <c r="V4627" t="s">
        <v>1098</v>
      </c>
      <c r="W4627" t="s">
        <v>6293</v>
      </c>
      <c r="X4627" t="s">
        <v>14690</v>
      </c>
      <c r="Y4627">
        <v>20</v>
      </c>
      <c r="Z4627">
        <v>20</v>
      </c>
      <c r="AA4627">
        <v>4</v>
      </c>
      <c r="AB4627">
        <v>4</v>
      </c>
      <c r="AC4627">
        <v>46</v>
      </c>
    </row>
    <row r="4628" spans="1:29">
      <c r="A4628">
        <v>5159</v>
      </c>
      <c r="B4628" t="s">
        <v>805</v>
      </c>
      <c r="C4628" t="s">
        <v>6319</v>
      </c>
      <c r="J4628" t="s">
        <v>1444</v>
      </c>
      <c r="K4628">
        <v>0</v>
      </c>
      <c r="N4628" t="b">
        <v>1</v>
      </c>
      <c r="O4628" t="b">
        <v>0</v>
      </c>
      <c r="P4628" t="b">
        <v>0</v>
      </c>
      <c r="Q4628">
        <v>8</v>
      </c>
      <c r="R4628">
        <v>1</v>
      </c>
      <c r="S4628">
        <v>1</v>
      </c>
      <c r="T4628">
        <v>2</v>
      </c>
      <c r="U4628" t="b">
        <v>1</v>
      </c>
      <c r="V4628" t="s">
        <v>1098</v>
      </c>
      <c r="W4628" t="s">
        <v>6293</v>
      </c>
      <c r="X4628" t="s">
        <v>14691</v>
      </c>
      <c r="Y4628">
        <v>20</v>
      </c>
      <c r="Z4628">
        <v>20</v>
      </c>
      <c r="AA4628">
        <v>5</v>
      </c>
      <c r="AB4628">
        <v>5</v>
      </c>
      <c r="AC4628">
        <v>46</v>
      </c>
    </row>
    <row r="4629" spans="1:29">
      <c r="A4629">
        <v>5160</v>
      </c>
      <c r="B4629" t="s">
        <v>805</v>
      </c>
      <c r="C4629" t="s">
        <v>6320</v>
      </c>
      <c r="J4629" t="s">
        <v>1444</v>
      </c>
      <c r="K4629">
        <v>0</v>
      </c>
      <c r="N4629" t="b">
        <v>0</v>
      </c>
      <c r="O4629" t="b">
        <v>1</v>
      </c>
      <c r="P4629" t="b">
        <v>0</v>
      </c>
      <c r="Q4629">
        <v>8</v>
      </c>
      <c r="R4629">
        <v>1</v>
      </c>
      <c r="S4629">
        <v>1</v>
      </c>
      <c r="T4629">
        <v>2</v>
      </c>
      <c r="U4629" t="b">
        <v>1</v>
      </c>
      <c r="V4629" t="s">
        <v>1098</v>
      </c>
      <c r="W4629" t="s">
        <v>6293</v>
      </c>
      <c r="X4629" t="s">
        <v>14469</v>
      </c>
      <c r="Y4629">
        <v>16</v>
      </c>
      <c r="Z4629">
        <v>16</v>
      </c>
      <c r="AA4629">
        <v>6</v>
      </c>
      <c r="AB4629">
        <v>6</v>
      </c>
      <c r="AC4629">
        <v>46</v>
      </c>
    </row>
    <row r="4630" spans="1:29">
      <c r="A4630">
        <v>5161</v>
      </c>
      <c r="B4630" t="s">
        <v>805</v>
      </c>
      <c r="C4630" t="s">
        <v>6321</v>
      </c>
      <c r="J4630" t="s">
        <v>1444</v>
      </c>
      <c r="K4630">
        <v>0</v>
      </c>
      <c r="N4630" t="b">
        <v>0</v>
      </c>
      <c r="O4630" t="b">
        <v>1</v>
      </c>
      <c r="P4630" t="b">
        <v>0</v>
      </c>
      <c r="Q4630">
        <v>8</v>
      </c>
      <c r="R4630">
        <v>1</v>
      </c>
      <c r="S4630">
        <v>1</v>
      </c>
      <c r="T4630">
        <v>2</v>
      </c>
      <c r="U4630" t="b">
        <v>1</v>
      </c>
      <c r="V4630" t="s">
        <v>1098</v>
      </c>
      <c r="W4630" t="s">
        <v>6293</v>
      </c>
      <c r="X4630" t="s">
        <v>14526</v>
      </c>
      <c r="Y4630">
        <v>17</v>
      </c>
      <c r="Z4630">
        <v>17</v>
      </c>
      <c r="AA4630">
        <v>6</v>
      </c>
      <c r="AB4630">
        <v>6</v>
      </c>
      <c r="AC4630">
        <v>46</v>
      </c>
    </row>
    <row r="4631" spans="1:29">
      <c r="A4631">
        <v>5162</v>
      </c>
      <c r="B4631" t="s">
        <v>805</v>
      </c>
      <c r="C4631" t="s">
        <v>6322</v>
      </c>
      <c r="J4631" t="s">
        <v>1444</v>
      </c>
      <c r="K4631">
        <v>0</v>
      </c>
      <c r="N4631" t="b">
        <v>0</v>
      </c>
      <c r="O4631" t="b">
        <v>1</v>
      </c>
      <c r="P4631" t="b">
        <v>0</v>
      </c>
      <c r="Q4631">
        <v>8</v>
      </c>
      <c r="R4631">
        <v>1</v>
      </c>
      <c r="S4631">
        <v>1</v>
      </c>
      <c r="T4631">
        <v>2</v>
      </c>
      <c r="U4631" t="b">
        <v>1</v>
      </c>
      <c r="V4631" t="s">
        <v>1098</v>
      </c>
      <c r="W4631" t="s">
        <v>6293</v>
      </c>
      <c r="X4631" t="s">
        <v>14688</v>
      </c>
      <c r="Y4631">
        <v>18</v>
      </c>
      <c r="Z4631">
        <v>18</v>
      </c>
      <c r="AA4631">
        <v>6</v>
      </c>
      <c r="AB4631">
        <v>6</v>
      </c>
      <c r="AC4631">
        <v>46</v>
      </c>
    </row>
    <row r="4632" spans="1:29">
      <c r="A4632">
        <v>5163</v>
      </c>
      <c r="B4632" t="s">
        <v>805</v>
      </c>
      <c r="C4632" t="s">
        <v>6323</v>
      </c>
      <c r="J4632" t="s">
        <v>1444</v>
      </c>
      <c r="K4632">
        <v>0</v>
      </c>
      <c r="N4632" t="b">
        <v>0</v>
      </c>
      <c r="O4632" t="b">
        <v>1</v>
      </c>
      <c r="P4632" t="b">
        <v>0</v>
      </c>
      <c r="Q4632">
        <v>8</v>
      </c>
      <c r="R4632">
        <v>1</v>
      </c>
      <c r="S4632">
        <v>1</v>
      </c>
      <c r="T4632">
        <v>2</v>
      </c>
      <c r="U4632" t="b">
        <v>1</v>
      </c>
      <c r="V4632" t="s">
        <v>1098</v>
      </c>
      <c r="W4632" t="s">
        <v>6293</v>
      </c>
      <c r="X4632" t="s">
        <v>14448</v>
      </c>
      <c r="Y4632">
        <v>19</v>
      </c>
      <c r="Z4632">
        <v>19</v>
      </c>
      <c r="AA4632">
        <v>6</v>
      </c>
      <c r="AB4632">
        <v>6</v>
      </c>
      <c r="AC4632">
        <v>46</v>
      </c>
    </row>
    <row r="4633" spans="1:29">
      <c r="A4633">
        <v>5164</v>
      </c>
      <c r="B4633" t="s">
        <v>805</v>
      </c>
      <c r="C4633" t="s">
        <v>6324</v>
      </c>
      <c r="J4633" t="s">
        <v>1444</v>
      </c>
      <c r="K4633">
        <v>0</v>
      </c>
      <c r="N4633" t="b">
        <v>0</v>
      </c>
      <c r="O4633" t="b">
        <v>1</v>
      </c>
      <c r="P4633" t="b">
        <v>0</v>
      </c>
      <c r="Q4633">
        <v>8</v>
      </c>
      <c r="R4633">
        <v>1</v>
      </c>
      <c r="S4633">
        <v>1</v>
      </c>
      <c r="T4633">
        <v>2</v>
      </c>
      <c r="U4633" t="b">
        <v>1</v>
      </c>
      <c r="V4633" t="s">
        <v>1098</v>
      </c>
      <c r="W4633" t="s">
        <v>6293</v>
      </c>
      <c r="X4633" t="s">
        <v>14623</v>
      </c>
      <c r="Y4633">
        <v>20</v>
      </c>
      <c r="Z4633">
        <v>20</v>
      </c>
      <c r="AA4633">
        <v>6</v>
      </c>
      <c r="AB4633">
        <v>6</v>
      </c>
      <c r="AC4633">
        <v>46</v>
      </c>
    </row>
    <row r="4634" spans="1:29">
      <c r="A4634">
        <v>5165</v>
      </c>
      <c r="B4634" t="s">
        <v>805</v>
      </c>
      <c r="C4634" t="s">
        <v>6325</v>
      </c>
      <c r="J4634" t="s">
        <v>1444</v>
      </c>
      <c r="K4634">
        <v>0</v>
      </c>
      <c r="N4634" t="b">
        <v>0</v>
      </c>
      <c r="O4634" t="b">
        <v>1</v>
      </c>
      <c r="P4634" t="b">
        <v>0</v>
      </c>
      <c r="Q4634">
        <v>8</v>
      </c>
      <c r="R4634">
        <v>1</v>
      </c>
      <c r="S4634">
        <v>1</v>
      </c>
      <c r="T4634">
        <v>2</v>
      </c>
      <c r="U4634" t="b">
        <v>1</v>
      </c>
      <c r="V4634" t="s">
        <v>1098</v>
      </c>
      <c r="W4634" t="s">
        <v>6293</v>
      </c>
      <c r="X4634" t="s">
        <v>14624</v>
      </c>
      <c r="Y4634">
        <v>21</v>
      </c>
      <c r="Z4634">
        <v>21</v>
      </c>
      <c r="AA4634">
        <v>6</v>
      </c>
      <c r="AB4634">
        <v>6</v>
      </c>
      <c r="AC4634">
        <v>46</v>
      </c>
    </row>
    <row r="4635" spans="1:29">
      <c r="A4635">
        <v>5166</v>
      </c>
      <c r="B4635" t="s">
        <v>805</v>
      </c>
      <c r="C4635" t="s">
        <v>6326</v>
      </c>
      <c r="J4635" t="s">
        <v>1444</v>
      </c>
      <c r="K4635">
        <v>0</v>
      </c>
      <c r="N4635" t="b">
        <v>0</v>
      </c>
      <c r="O4635" t="b">
        <v>1</v>
      </c>
      <c r="P4635" t="b">
        <v>0</v>
      </c>
      <c r="Q4635">
        <v>8</v>
      </c>
      <c r="R4635">
        <v>1</v>
      </c>
      <c r="S4635">
        <v>1</v>
      </c>
      <c r="T4635">
        <v>2</v>
      </c>
      <c r="U4635" t="b">
        <v>1</v>
      </c>
      <c r="V4635" t="s">
        <v>1098</v>
      </c>
      <c r="W4635" t="s">
        <v>6293</v>
      </c>
      <c r="X4635" t="s">
        <v>14625</v>
      </c>
      <c r="Y4635">
        <v>22</v>
      </c>
      <c r="Z4635">
        <v>22</v>
      </c>
      <c r="AA4635">
        <v>6</v>
      </c>
      <c r="AB4635">
        <v>6</v>
      </c>
      <c r="AC4635">
        <v>46</v>
      </c>
    </row>
    <row r="4636" spans="1:29">
      <c r="A4636">
        <v>5167</v>
      </c>
      <c r="B4636" t="s">
        <v>805</v>
      </c>
      <c r="C4636" t="s">
        <v>6327</v>
      </c>
      <c r="J4636" t="s">
        <v>1444</v>
      </c>
      <c r="K4636">
        <v>0</v>
      </c>
      <c r="N4636" t="b">
        <v>0</v>
      </c>
      <c r="O4636" t="b">
        <v>1</v>
      </c>
      <c r="P4636" t="b">
        <v>0</v>
      </c>
      <c r="Q4636">
        <v>8</v>
      </c>
      <c r="R4636">
        <v>1</v>
      </c>
      <c r="S4636">
        <v>1</v>
      </c>
      <c r="T4636">
        <v>2</v>
      </c>
      <c r="U4636" t="b">
        <v>1</v>
      </c>
      <c r="V4636" t="s">
        <v>1098</v>
      </c>
      <c r="W4636" t="s">
        <v>6293</v>
      </c>
      <c r="X4636" t="s">
        <v>14626</v>
      </c>
      <c r="Y4636">
        <v>23</v>
      </c>
      <c r="Z4636">
        <v>23</v>
      </c>
      <c r="AA4636">
        <v>6</v>
      </c>
      <c r="AB4636">
        <v>6</v>
      </c>
      <c r="AC4636">
        <v>46</v>
      </c>
    </row>
    <row r="4637" spans="1:29">
      <c r="A4637">
        <v>5168</v>
      </c>
      <c r="B4637" t="s">
        <v>805</v>
      </c>
      <c r="C4637" t="s">
        <v>6328</v>
      </c>
      <c r="J4637" t="s">
        <v>1444</v>
      </c>
      <c r="K4637">
        <v>0</v>
      </c>
      <c r="N4637" t="b">
        <v>0</v>
      </c>
      <c r="O4637" t="b">
        <v>1</v>
      </c>
      <c r="P4637" t="b">
        <v>0</v>
      </c>
      <c r="Q4637">
        <v>8</v>
      </c>
      <c r="R4637">
        <v>1</v>
      </c>
      <c r="S4637">
        <v>1</v>
      </c>
      <c r="T4637">
        <v>2</v>
      </c>
      <c r="U4637" t="b">
        <v>1</v>
      </c>
      <c r="V4637" t="s">
        <v>1098</v>
      </c>
      <c r="W4637" t="s">
        <v>6293</v>
      </c>
      <c r="X4637" t="s">
        <v>14627</v>
      </c>
      <c r="Y4637">
        <v>24</v>
      </c>
      <c r="Z4637">
        <v>24</v>
      </c>
      <c r="AA4637">
        <v>6</v>
      </c>
      <c r="AB4637">
        <v>6</v>
      </c>
      <c r="AC4637">
        <v>46</v>
      </c>
    </row>
    <row r="4638" spans="1:29">
      <c r="A4638">
        <v>5170</v>
      </c>
      <c r="B4638" t="s">
        <v>805</v>
      </c>
      <c r="C4638" t="s">
        <v>6329</v>
      </c>
      <c r="J4638" t="s">
        <v>1444</v>
      </c>
      <c r="K4638">
        <v>0</v>
      </c>
      <c r="N4638" t="b">
        <v>0</v>
      </c>
      <c r="O4638" t="b">
        <v>1</v>
      </c>
      <c r="P4638" t="b">
        <v>0</v>
      </c>
      <c r="Q4638">
        <v>8</v>
      </c>
      <c r="R4638">
        <v>1</v>
      </c>
      <c r="S4638">
        <v>1</v>
      </c>
      <c r="T4638">
        <v>2</v>
      </c>
      <c r="U4638" t="b">
        <v>1</v>
      </c>
      <c r="V4638" t="s">
        <v>1098</v>
      </c>
      <c r="W4638" t="s">
        <v>6293</v>
      </c>
      <c r="X4638" t="s">
        <v>14470</v>
      </c>
      <c r="Y4638">
        <v>16</v>
      </c>
      <c r="Z4638">
        <v>16</v>
      </c>
      <c r="AA4638">
        <v>7</v>
      </c>
      <c r="AB4638">
        <v>7</v>
      </c>
      <c r="AC4638">
        <v>46</v>
      </c>
    </row>
    <row r="4639" spans="1:29">
      <c r="A4639">
        <v>5171</v>
      </c>
      <c r="B4639" t="s">
        <v>805</v>
      </c>
      <c r="C4639" t="s">
        <v>6330</v>
      </c>
      <c r="J4639" t="s">
        <v>1444</v>
      </c>
      <c r="K4639">
        <v>0</v>
      </c>
      <c r="N4639" t="b">
        <v>1</v>
      </c>
      <c r="O4639" t="b">
        <v>0</v>
      </c>
      <c r="P4639" t="b">
        <v>0</v>
      </c>
      <c r="Q4639">
        <v>8</v>
      </c>
      <c r="R4639">
        <v>1</v>
      </c>
      <c r="S4639">
        <v>1</v>
      </c>
      <c r="T4639">
        <v>2</v>
      </c>
      <c r="U4639" t="b">
        <v>1</v>
      </c>
      <c r="V4639" t="s">
        <v>1098</v>
      </c>
      <c r="W4639" t="s">
        <v>6293</v>
      </c>
      <c r="X4639" t="s">
        <v>14716</v>
      </c>
      <c r="Y4639">
        <v>17</v>
      </c>
      <c r="Z4639">
        <v>17</v>
      </c>
      <c r="AA4639">
        <v>7</v>
      </c>
      <c r="AB4639">
        <v>7</v>
      </c>
      <c r="AC4639">
        <v>46</v>
      </c>
    </row>
    <row r="4640" spans="1:29">
      <c r="A4640">
        <v>5172</v>
      </c>
      <c r="B4640" t="s">
        <v>805</v>
      </c>
      <c r="C4640" t="s">
        <v>6331</v>
      </c>
      <c r="J4640" t="s">
        <v>1444</v>
      </c>
      <c r="K4640">
        <v>0</v>
      </c>
      <c r="N4640" t="b">
        <v>1</v>
      </c>
      <c r="O4640" t="b">
        <v>0</v>
      </c>
      <c r="P4640" t="b">
        <v>0</v>
      </c>
      <c r="Q4640">
        <v>8</v>
      </c>
      <c r="R4640">
        <v>1</v>
      </c>
      <c r="S4640">
        <v>1</v>
      </c>
      <c r="T4640">
        <v>2</v>
      </c>
      <c r="U4640" t="b">
        <v>1</v>
      </c>
      <c r="V4640" t="s">
        <v>1098</v>
      </c>
      <c r="W4640" t="s">
        <v>6293</v>
      </c>
      <c r="X4640" t="s">
        <v>14487</v>
      </c>
      <c r="Y4640">
        <v>18</v>
      </c>
      <c r="Z4640">
        <v>18</v>
      </c>
      <c r="AA4640">
        <v>7</v>
      </c>
      <c r="AB4640">
        <v>7</v>
      </c>
      <c r="AC4640">
        <v>46</v>
      </c>
    </row>
    <row r="4641" spans="1:29">
      <c r="A4641">
        <v>5173</v>
      </c>
      <c r="B4641" t="s">
        <v>805</v>
      </c>
      <c r="C4641" t="s">
        <v>6332</v>
      </c>
      <c r="J4641" t="s">
        <v>1444</v>
      </c>
      <c r="K4641">
        <v>0</v>
      </c>
      <c r="N4641" t="b">
        <v>1</v>
      </c>
      <c r="O4641" t="b">
        <v>0</v>
      </c>
      <c r="P4641" t="b">
        <v>0</v>
      </c>
      <c r="Q4641">
        <v>8</v>
      </c>
      <c r="R4641">
        <v>1</v>
      </c>
      <c r="S4641">
        <v>1</v>
      </c>
      <c r="T4641">
        <v>2</v>
      </c>
      <c r="U4641" t="b">
        <v>1</v>
      </c>
      <c r="V4641" t="s">
        <v>1098</v>
      </c>
      <c r="W4641" t="s">
        <v>6293</v>
      </c>
      <c r="X4641" t="s">
        <v>14461</v>
      </c>
      <c r="Y4641">
        <v>19</v>
      </c>
      <c r="Z4641">
        <v>19</v>
      </c>
      <c r="AA4641">
        <v>7</v>
      </c>
      <c r="AB4641">
        <v>7</v>
      </c>
      <c r="AC4641">
        <v>46</v>
      </c>
    </row>
    <row r="4642" spans="1:29">
      <c r="A4642">
        <v>5174</v>
      </c>
      <c r="B4642" t="s">
        <v>805</v>
      </c>
      <c r="C4642" t="s">
        <v>6333</v>
      </c>
      <c r="J4642" t="s">
        <v>1444</v>
      </c>
      <c r="K4642">
        <v>0</v>
      </c>
      <c r="N4642" t="b">
        <v>1</v>
      </c>
      <c r="O4642" t="b">
        <v>0</v>
      </c>
      <c r="P4642" t="b">
        <v>0</v>
      </c>
      <c r="Q4642">
        <v>8</v>
      </c>
      <c r="R4642">
        <v>1</v>
      </c>
      <c r="S4642">
        <v>1</v>
      </c>
      <c r="T4642">
        <v>2</v>
      </c>
      <c r="U4642" t="b">
        <v>1</v>
      </c>
      <c r="V4642" t="s">
        <v>1098</v>
      </c>
      <c r="W4642" t="s">
        <v>6293</v>
      </c>
      <c r="X4642" t="s">
        <v>14632</v>
      </c>
      <c r="Y4642">
        <v>20</v>
      </c>
      <c r="Z4642">
        <v>20</v>
      </c>
      <c r="AA4642">
        <v>7</v>
      </c>
      <c r="AB4642">
        <v>7</v>
      </c>
      <c r="AC4642">
        <v>46</v>
      </c>
    </row>
    <row r="4643" spans="1:29">
      <c r="A4643">
        <v>5175</v>
      </c>
      <c r="B4643" t="s">
        <v>805</v>
      </c>
      <c r="C4643" t="s">
        <v>6334</v>
      </c>
      <c r="J4643" t="s">
        <v>1444</v>
      </c>
      <c r="K4643">
        <v>0</v>
      </c>
      <c r="N4643" t="b">
        <v>1</v>
      </c>
      <c r="O4643" t="b">
        <v>0</v>
      </c>
      <c r="P4643" t="b">
        <v>0</v>
      </c>
      <c r="Q4643">
        <v>8</v>
      </c>
      <c r="R4643">
        <v>1</v>
      </c>
      <c r="S4643">
        <v>1</v>
      </c>
      <c r="T4643">
        <v>2</v>
      </c>
      <c r="U4643" t="b">
        <v>1</v>
      </c>
      <c r="V4643" t="s">
        <v>1098</v>
      </c>
      <c r="W4643" t="s">
        <v>6293</v>
      </c>
      <c r="X4643" t="s">
        <v>14633</v>
      </c>
      <c r="Y4643">
        <v>21</v>
      </c>
      <c r="Z4643">
        <v>21</v>
      </c>
      <c r="AA4643">
        <v>7</v>
      </c>
      <c r="AB4643">
        <v>7</v>
      </c>
      <c r="AC4643">
        <v>46</v>
      </c>
    </row>
    <row r="4644" spans="1:29">
      <c r="A4644">
        <v>5176</v>
      </c>
      <c r="B4644" t="s">
        <v>805</v>
      </c>
      <c r="C4644" t="s">
        <v>6335</v>
      </c>
      <c r="J4644" t="s">
        <v>1444</v>
      </c>
      <c r="K4644">
        <v>0</v>
      </c>
      <c r="N4644" t="b">
        <v>1</v>
      </c>
      <c r="O4644" t="b">
        <v>0</v>
      </c>
      <c r="P4644" t="b">
        <v>0</v>
      </c>
      <c r="Q4644">
        <v>8</v>
      </c>
      <c r="R4644">
        <v>1</v>
      </c>
      <c r="S4644">
        <v>1</v>
      </c>
      <c r="T4644">
        <v>2</v>
      </c>
      <c r="U4644" t="b">
        <v>1</v>
      </c>
      <c r="V4644" t="s">
        <v>1098</v>
      </c>
      <c r="W4644" t="s">
        <v>6293</v>
      </c>
      <c r="X4644" t="s">
        <v>14490</v>
      </c>
      <c r="Y4644">
        <v>22</v>
      </c>
      <c r="Z4644">
        <v>22</v>
      </c>
      <c r="AA4644">
        <v>7</v>
      </c>
      <c r="AB4644">
        <v>7</v>
      </c>
      <c r="AC4644">
        <v>46</v>
      </c>
    </row>
    <row r="4645" spans="1:29">
      <c r="A4645">
        <v>5177</v>
      </c>
      <c r="B4645" t="s">
        <v>805</v>
      </c>
      <c r="C4645" t="s">
        <v>6336</v>
      </c>
      <c r="J4645" t="s">
        <v>1444</v>
      </c>
      <c r="K4645">
        <v>0</v>
      </c>
      <c r="N4645" t="b">
        <v>1</v>
      </c>
      <c r="O4645" t="b">
        <v>0</v>
      </c>
      <c r="P4645" t="b">
        <v>0</v>
      </c>
      <c r="Q4645">
        <v>8</v>
      </c>
      <c r="R4645">
        <v>1</v>
      </c>
      <c r="S4645">
        <v>1</v>
      </c>
      <c r="T4645">
        <v>2</v>
      </c>
      <c r="U4645" t="b">
        <v>1</v>
      </c>
      <c r="V4645" t="s">
        <v>1098</v>
      </c>
      <c r="W4645" t="s">
        <v>6293</v>
      </c>
      <c r="X4645" t="s">
        <v>14717</v>
      </c>
      <c r="Y4645">
        <v>23</v>
      </c>
      <c r="Z4645">
        <v>23</v>
      </c>
      <c r="AA4645">
        <v>7</v>
      </c>
      <c r="AB4645">
        <v>7</v>
      </c>
      <c r="AC4645">
        <v>46</v>
      </c>
    </row>
    <row r="4646" spans="1:29">
      <c r="A4646">
        <v>5178</v>
      </c>
      <c r="B4646" t="s">
        <v>805</v>
      </c>
      <c r="C4646" t="s">
        <v>6337</v>
      </c>
      <c r="J4646" t="s">
        <v>1444</v>
      </c>
      <c r="K4646">
        <v>0</v>
      </c>
      <c r="N4646" t="b">
        <v>1</v>
      </c>
      <c r="O4646" t="b">
        <v>0</v>
      </c>
      <c r="P4646" t="b">
        <v>0</v>
      </c>
      <c r="Q4646">
        <v>8</v>
      </c>
      <c r="R4646">
        <v>1</v>
      </c>
      <c r="S4646">
        <v>1</v>
      </c>
      <c r="T4646">
        <v>2</v>
      </c>
      <c r="U4646" t="b">
        <v>1</v>
      </c>
      <c r="V4646" t="s">
        <v>1098</v>
      </c>
      <c r="W4646" t="s">
        <v>6293</v>
      </c>
      <c r="X4646" t="s">
        <v>14489</v>
      </c>
      <c r="Y4646">
        <v>24</v>
      </c>
      <c r="Z4646">
        <v>24</v>
      </c>
      <c r="AA4646">
        <v>7</v>
      </c>
      <c r="AB4646">
        <v>7</v>
      </c>
      <c r="AC4646">
        <v>46</v>
      </c>
    </row>
    <row r="4647" spans="1:29">
      <c r="A4647">
        <v>5180</v>
      </c>
      <c r="B4647" t="s">
        <v>805</v>
      </c>
      <c r="C4647" t="s">
        <v>6338</v>
      </c>
      <c r="J4647" t="s">
        <v>1444</v>
      </c>
      <c r="K4647">
        <v>0</v>
      </c>
      <c r="N4647" t="b">
        <v>0</v>
      </c>
      <c r="O4647" t="b">
        <v>1</v>
      </c>
      <c r="P4647" t="b">
        <v>0</v>
      </c>
      <c r="Q4647">
        <v>8</v>
      </c>
      <c r="R4647">
        <v>1</v>
      </c>
      <c r="S4647">
        <v>1</v>
      </c>
      <c r="T4647">
        <v>2</v>
      </c>
      <c r="U4647" t="b">
        <v>1</v>
      </c>
      <c r="V4647" t="s">
        <v>1098</v>
      </c>
      <c r="W4647" t="s">
        <v>6293</v>
      </c>
      <c r="X4647" t="s">
        <v>14719</v>
      </c>
      <c r="Y4647">
        <v>16</v>
      </c>
      <c r="Z4647">
        <v>16</v>
      </c>
      <c r="AA4647">
        <v>8</v>
      </c>
      <c r="AB4647">
        <v>8</v>
      </c>
      <c r="AC4647">
        <v>46</v>
      </c>
    </row>
    <row r="4648" spans="1:29">
      <c r="A4648">
        <v>5181</v>
      </c>
      <c r="B4648" t="s">
        <v>805</v>
      </c>
      <c r="C4648" t="s">
        <v>6339</v>
      </c>
      <c r="J4648" t="s">
        <v>1444</v>
      </c>
      <c r="K4648">
        <v>0</v>
      </c>
      <c r="N4648" t="b">
        <v>0</v>
      </c>
      <c r="O4648" t="b">
        <v>1</v>
      </c>
      <c r="P4648" t="b">
        <v>0</v>
      </c>
      <c r="Q4648">
        <v>8</v>
      </c>
      <c r="R4648">
        <v>1</v>
      </c>
      <c r="S4648">
        <v>1</v>
      </c>
      <c r="T4648">
        <v>2</v>
      </c>
      <c r="U4648" t="b">
        <v>1</v>
      </c>
      <c r="V4648" t="s">
        <v>1098</v>
      </c>
      <c r="W4648" t="s">
        <v>6293</v>
      </c>
      <c r="X4648" t="s">
        <v>14442</v>
      </c>
      <c r="Y4648">
        <v>17</v>
      </c>
      <c r="Z4648">
        <v>17</v>
      </c>
      <c r="AA4648">
        <v>8</v>
      </c>
      <c r="AB4648">
        <v>8</v>
      </c>
      <c r="AC4648">
        <v>46</v>
      </c>
    </row>
    <row r="4649" spans="1:29">
      <c r="A4649">
        <v>5182</v>
      </c>
      <c r="B4649" t="s">
        <v>805</v>
      </c>
      <c r="C4649" t="s">
        <v>6340</v>
      </c>
      <c r="J4649" t="s">
        <v>1444</v>
      </c>
      <c r="K4649">
        <v>0</v>
      </c>
      <c r="N4649" t="b">
        <v>0</v>
      </c>
      <c r="O4649" t="b">
        <v>1</v>
      </c>
      <c r="P4649" t="b">
        <v>0</v>
      </c>
      <c r="Q4649">
        <v>8</v>
      </c>
      <c r="R4649">
        <v>1</v>
      </c>
      <c r="S4649">
        <v>1</v>
      </c>
      <c r="T4649">
        <v>2</v>
      </c>
      <c r="U4649" t="b">
        <v>1</v>
      </c>
      <c r="V4649" t="s">
        <v>1098</v>
      </c>
      <c r="W4649" t="s">
        <v>6293</v>
      </c>
      <c r="X4649" t="s">
        <v>14720</v>
      </c>
      <c r="Y4649">
        <v>18</v>
      </c>
      <c r="Z4649">
        <v>18</v>
      </c>
      <c r="AA4649">
        <v>8</v>
      </c>
      <c r="AB4649">
        <v>8</v>
      </c>
      <c r="AC4649">
        <v>46</v>
      </c>
    </row>
    <row r="4650" spans="1:29">
      <c r="A4650">
        <v>5183</v>
      </c>
      <c r="B4650" t="s">
        <v>805</v>
      </c>
      <c r="C4650" t="s">
        <v>6341</v>
      </c>
      <c r="J4650" t="s">
        <v>1444</v>
      </c>
      <c r="K4650">
        <v>0</v>
      </c>
      <c r="N4650" t="b">
        <v>0</v>
      </c>
      <c r="O4650" t="b">
        <v>1</v>
      </c>
      <c r="P4650" t="b">
        <v>0</v>
      </c>
      <c r="Q4650">
        <v>8</v>
      </c>
      <c r="R4650">
        <v>1</v>
      </c>
      <c r="S4650">
        <v>1</v>
      </c>
      <c r="T4650">
        <v>2</v>
      </c>
      <c r="U4650" t="b">
        <v>1</v>
      </c>
      <c r="V4650" t="s">
        <v>1098</v>
      </c>
      <c r="W4650" t="s">
        <v>6293</v>
      </c>
      <c r="X4650" t="s">
        <v>14488</v>
      </c>
      <c r="Y4650">
        <v>19</v>
      </c>
      <c r="Z4650">
        <v>19</v>
      </c>
      <c r="AA4650">
        <v>8</v>
      </c>
      <c r="AB4650">
        <v>8</v>
      </c>
      <c r="AC4650">
        <v>46</v>
      </c>
    </row>
    <row r="4651" spans="1:29">
      <c r="A4651">
        <v>5184</v>
      </c>
      <c r="B4651" t="s">
        <v>805</v>
      </c>
      <c r="C4651" t="s">
        <v>6342</v>
      </c>
      <c r="J4651" t="s">
        <v>1444</v>
      </c>
      <c r="K4651">
        <v>0</v>
      </c>
      <c r="N4651" t="b">
        <v>0</v>
      </c>
      <c r="O4651" t="b">
        <v>1</v>
      </c>
      <c r="P4651" t="b">
        <v>0</v>
      </c>
      <c r="Q4651">
        <v>8</v>
      </c>
      <c r="R4651">
        <v>1</v>
      </c>
      <c r="S4651">
        <v>1</v>
      </c>
      <c r="T4651">
        <v>2</v>
      </c>
      <c r="U4651" t="b">
        <v>1</v>
      </c>
      <c r="V4651" t="s">
        <v>1098</v>
      </c>
      <c r="W4651" t="s">
        <v>6293</v>
      </c>
      <c r="X4651" t="s">
        <v>14638</v>
      </c>
      <c r="Y4651">
        <v>20</v>
      </c>
      <c r="Z4651">
        <v>20</v>
      </c>
      <c r="AA4651">
        <v>8</v>
      </c>
      <c r="AB4651">
        <v>8</v>
      </c>
      <c r="AC4651">
        <v>46</v>
      </c>
    </row>
    <row r="4652" spans="1:29">
      <c r="A4652">
        <v>5185</v>
      </c>
      <c r="B4652" t="s">
        <v>805</v>
      </c>
      <c r="C4652" t="s">
        <v>6343</v>
      </c>
      <c r="J4652" t="s">
        <v>1444</v>
      </c>
      <c r="K4652">
        <v>0</v>
      </c>
      <c r="N4652" t="b">
        <v>0</v>
      </c>
      <c r="O4652" t="b">
        <v>1</v>
      </c>
      <c r="P4652" t="b">
        <v>0</v>
      </c>
      <c r="Q4652">
        <v>8</v>
      </c>
      <c r="R4652">
        <v>1</v>
      </c>
      <c r="S4652">
        <v>1</v>
      </c>
      <c r="T4652">
        <v>2</v>
      </c>
      <c r="U4652" t="b">
        <v>1</v>
      </c>
      <c r="V4652" t="s">
        <v>1098</v>
      </c>
      <c r="W4652" t="s">
        <v>6293</v>
      </c>
      <c r="X4652" t="s">
        <v>14639</v>
      </c>
      <c r="Y4652">
        <v>21</v>
      </c>
      <c r="Z4652">
        <v>21</v>
      </c>
      <c r="AA4652">
        <v>8</v>
      </c>
      <c r="AB4652">
        <v>8</v>
      </c>
      <c r="AC4652">
        <v>46</v>
      </c>
    </row>
    <row r="4653" spans="1:29">
      <c r="A4653">
        <v>5186</v>
      </c>
      <c r="B4653" t="s">
        <v>805</v>
      </c>
      <c r="C4653" t="s">
        <v>6344</v>
      </c>
      <c r="J4653" t="s">
        <v>1444</v>
      </c>
      <c r="K4653">
        <v>0</v>
      </c>
      <c r="N4653" t="b">
        <v>0</v>
      </c>
      <c r="O4653" t="b">
        <v>1</v>
      </c>
      <c r="P4653" t="b">
        <v>0</v>
      </c>
      <c r="Q4653">
        <v>8</v>
      </c>
      <c r="R4653">
        <v>1</v>
      </c>
      <c r="S4653">
        <v>1</v>
      </c>
      <c r="T4653">
        <v>2</v>
      </c>
      <c r="U4653" t="b">
        <v>1</v>
      </c>
      <c r="V4653" t="s">
        <v>1098</v>
      </c>
      <c r="W4653" t="s">
        <v>6293</v>
      </c>
      <c r="X4653" t="s">
        <v>14441</v>
      </c>
      <c r="Y4653">
        <v>22</v>
      </c>
      <c r="Z4653">
        <v>22</v>
      </c>
      <c r="AA4653">
        <v>8</v>
      </c>
      <c r="AB4653">
        <v>8</v>
      </c>
      <c r="AC4653">
        <v>46</v>
      </c>
    </row>
    <row r="4654" spans="1:29">
      <c r="A4654">
        <v>5187</v>
      </c>
      <c r="B4654" t="s">
        <v>805</v>
      </c>
      <c r="C4654" t="s">
        <v>6345</v>
      </c>
      <c r="J4654" t="s">
        <v>1444</v>
      </c>
      <c r="K4654">
        <v>0</v>
      </c>
      <c r="N4654" t="b">
        <v>0</v>
      </c>
      <c r="O4654" t="b">
        <v>1</v>
      </c>
      <c r="P4654" t="b">
        <v>0</v>
      </c>
      <c r="Q4654">
        <v>8</v>
      </c>
      <c r="R4654">
        <v>1</v>
      </c>
      <c r="S4654">
        <v>1</v>
      </c>
      <c r="T4654">
        <v>2</v>
      </c>
      <c r="U4654" t="b">
        <v>1</v>
      </c>
      <c r="V4654" t="s">
        <v>1098</v>
      </c>
      <c r="W4654" t="s">
        <v>6293</v>
      </c>
      <c r="X4654" t="s">
        <v>14721</v>
      </c>
      <c r="Y4654">
        <v>23</v>
      </c>
      <c r="Z4654">
        <v>23</v>
      </c>
      <c r="AA4654">
        <v>8</v>
      </c>
      <c r="AB4654">
        <v>8</v>
      </c>
      <c r="AC4654">
        <v>46</v>
      </c>
    </row>
    <row r="4655" spans="1:29">
      <c r="A4655">
        <v>5188</v>
      </c>
      <c r="B4655" t="s">
        <v>805</v>
      </c>
      <c r="C4655" t="s">
        <v>6346</v>
      </c>
      <c r="J4655" t="s">
        <v>1444</v>
      </c>
      <c r="K4655">
        <v>0</v>
      </c>
      <c r="N4655" t="b">
        <v>0</v>
      </c>
      <c r="O4655" t="b">
        <v>1</v>
      </c>
      <c r="P4655" t="b">
        <v>0</v>
      </c>
      <c r="Q4655">
        <v>8</v>
      </c>
      <c r="R4655">
        <v>1</v>
      </c>
      <c r="S4655">
        <v>1</v>
      </c>
      <c r="T4655">
        <v>2</v>
      </c>
      <c r="U4655" t="b">
        <v>1</v>
      </c>
      <c r="V4655" t="s">
        <v>1098</v>
      </c>
      <c r="W4655" t="s">
        <v>6293</v>
      </c>
      <c r="X4655" t="s">
        <v>14446</v>
      </c>
      <c r="Y4655">
        <v>24</v>
      </c>
      <c r="Z4655">
        <v>24</v>
      </c>
      <c r="AA4655">
        <v>8</v>
      </c>
      <c r="AB4655">
        <v>8</v>
      </c>
      <c r="AC4655">
        <v>46</v>
      </c>
    </row>
    <row r="4656" spans="1:29">
      <c r="A4656">
        <v>5190</v>
      </c>
      <c r="B4656" t="s">
        <v>805</v>
      </c>
      <c r="C4656" t="s">
        <v>6347</v>
      </c>
      <c r="J4656" t="s">
        <v>1444</v>
      </c>
      <c r="K4656">
        <v>0</v>
      </c>
      <c r="N4656" t="b">
        <v>0</v>
      </c>
      <c r="O4656" t="b">
        <v>1</v>
      </c>
      <c r="P4656" t="b">
        <v>0</v>
      </c>
      <c r="Q4656">
        <v>8</v>
      </c>
      <c r="R4656">
        <v>1</v>
      </c>
      <c r="S4656">
        <v>1</v>
      </c>
      <c r="T4656">
        <v>2</v>
      </c>
      <c r="U4656" t="b">
        <v>1</v>
      </c>
      <c r="V4656" t="s">
        <v>1098</v>
      </c>
      <c r="W4656" t="s">
        <v>6293</v>
      </c>
      <c r="X4656" t="s">
        <v>14812</v>
      </c>
      <c r="Y4656">
        <v>36</v>
      </c>
      <c r="Z4656">
        <v>36</v>
      </c>
      <c r="AA4656">
        <v>4</v>
      </c>
      <c r="AB4656">
        <v>4</v>
      </c>
      <c r="AC4656">
        <v>46</v>
      </c>
    </row>
    <row r="4657" spans="1:29">
      <c r="A4657">
        <v>5191</v>
      </c>
      <c r="B4657" t="s">
        <v>805</v>
      </c>
      <c r="C4657" t="s">
        <v>6348</v>
      </c>
      <c r="J4657" t="s">
        <v>1444</v>
      </c>
      <c r="K4657">
        <v>0</v>
      </c>
      <c r="N4657" t="b">
        <v>0</v>
      </c>
      <c r="O4657" t="b">
        <v>1</v>
      </c>
      <c r="P4657" t="b">
        <v>0</v>
      </c>
      <c r="Q4657">
        <v>8</v>
      </c>
      <c r="R4657">
        <v>1</v>
      </c>
      <c r="S4657">
        <v>1</v>
      </c>
      <c r="T4657">
        <v>2</v>
      </c>
      <c r="U4657" t="b">
        <v>1</v>
      </c>
      <c r="V4657" t="s">
        <v>1098</v>
      </c>
      <c r="W4657" t="s">
        <v>6293</v>
      </c>
      <c r="X4657" t="s">
        <v>14813</v>
      </c>
      <c r="Y4657">
        <v>36</v>
      </c>
      <c r="Z4657">
        <v>36</v>
      </c>
      <c r="AA4657">
        <v>5</v>
      </c>
      <c r="AB4657">
        <v>5</v>
      </c>
      <c r="AC4657">
        <v>46</v>
      </c>
    </row>
    <row r="4658" spans="1:29">
      <c r="A4658">
        <v>5192</v>
      </c>
      <c r="B4658" t="s">
        <v>805</v>
      </c>
      <c r="C4658" t="s">
        <v>6349</v>
      </c>
      <c r="J4658" t="s">
        <v>1444</v>
      </c>
      <c r="K4658">
        <v>0</v>
      </c>
      <c r="N4658" t="b">
        <v>0</v>
      </c>
      <c r="O4658" t="b">
        <v>1</v>
      </c>
      <c r="P4658" t="b">
        <v>0</v>
      </c>
      <c r="Q4658">
        <v>8</v>
      </c>
      <c r="R4658">
        <v>1</v>
      </c>
      <c r="S4658">
        <v>1</v>
      </c>
      <c r="T4658">
        <v>2</v>
      </c>
      <c r="U4658" t="b">
        <v>1</v>
      </c>
      <c r="V4658" t="s">
        <v>1098</v>
      </c>
      <c r="W4658" t="s">
        <v>6293</v>
      </c>
      <c r="X4658" t="s">
        <v>14613</v>
      </c>
      <c r="Y4658">
        <v>36</v>
      </c>
      <c r="Z4658">
        <v>36</v>
      </c>
      <c r="AA4658">
        <v>6</v>
      </c>
      <c r="AB4658">
        <v>6</v>
      </c>
      <c r="AC4658">
        <v>46</v>
      </c>
    </row>
    <row r="4659" spans="1:29">
      <c r="A4659">
        <v>5193</v>
      </c>
      <c r="B4659" t="s">
        <v>805</v>
      </c>
      <c r="C4659" t="s">
        <v>6350</v>
      </c>
      <c r="J4659" t="s">
        <v>1444</v>
      </c>
      <c r="K4659">
        <v>0</v>
      </c>
      <c r="N4659" t="b">
        <v>0</v>
      </c>
      <c r="O4659" t="b">
        <v>1</v>
      </c>
      <c r="P4659" t="b">
        <v>0</v>
      </c>
      <c r="Q4659">
        <v>8</v>
      </c>
      <c r="R4659">
        <v>1</v>
      </c>
      <c r="S4659">
        <v>1</v>
      </c>
      <c r="T4659">
        <v>2</v>
      </c>
      <c r="U4659" t="b">
        <v>1</v>
      </c>
      <c r="V4659" t="s">
        <v>1098</v>
      </c>
      <c r="W4659" t="s">
        <v>6293</v>
      </c>
      <c r="X4659" t="s">
        <v>14777</v>
      </c>
      <c r="Y4659">
        <v>36</v>
      </c>
      <c r="Z4659">
        <v>36</v>
      </c>
      <c r="AA4659">
        <v>7</v>
      </c>
      <c r="AB4659">
        <v>7</v>
      </c>
      <c r="AC4659">
        <v>46</v>
      </c>
    </row>
    <row r="4660" spans="1:29">
      <c r="A4660">
        <v>5194</v>
      </c>
      <c r="B4660" t="s">
        <v>805</v>
      </c>
      <c r="C4660" t="s">
        <v>6351</v>
      </c>
      <c r="J4660" t="s">
        <v>1444</v>
      </c>
      <c r="K4660">
        <v>0</v>
      </c>
      <c r="N4660" t="b">
        <v>0</v>
      </c>
      <c r="O4660" t="b">
        <v>1</v>
      </c>
      <c r="P4660" t="b">
        <v>0</v>
      </c>
      <c r="Q4660">
        <v>8</v>
      </c>
      <c r="R4660">
        <v>1</v>
      </c>
      <c r="S4660">
        <v>1</v>
      </c>
      <c r="T4660">
        <v>2</v>
      </c>
      <c r="U4660" t="b">
        <v>1</v>
      </c>
      <c r="V4660" t="s">
        <v>1098</v>
      </c>
      <c r="W4660" t="s">
        <v>6293</v>
      </c>
      <c r="X4660" t="s">
        <v>14782</v>
      </c>
      <c r="Y4660">
        <v>36</v>
      </c>
      <c r="Z4660">
        <v>36</v>
      </c>
      <c r="AA4660">
        <v>8</v>
      </c>
      <c r="AB4660">
        <v>8</v>
      </c>
      <c r="AC4660">
        <v>46</v>
      </c>
    </row>
    <row r="4661" spans="1:29">
      <c r="A4661">
        <v>5195</v>
      </c>
      <c r="B4661" t="s">
        <v>1503</v>
      </c>
      <c r="C4661" t="s">
        <v>6352</v>
      </c>
      <c r="D4661" t="s">
        <v>6353</v>
      </c>
      <c r="E4661" t="s">
        <v>1099</v>
      </c>
      <c r="U4661" t="b">
        <v>1</v>
      </c>
      <c r="V4661" t="s">
        <v>1099</v>
      </c>
      <c r="W4661" t="s">
        <v>6354</v>
      </c>
      <c r="X4661" t="s">
        <v>15714</v>
      </c>
      <c r="Y4661">
        <v>11</v>
      </c>
      <c r="Z4661">
        <v>43</v>
      </c>
      <c r="AA4661">
        <v>2</v>
      </c>
      <c r="AB4661">
        <v>10</v>
      </c>
      <c r="AC4661">
        <v>47</v>
      </c>
    </row>
    <row r="4662" spans="1:29">
      <c r="A4662">
        <v>5196</v>
      </c>
      <c r="B4662" t="s">
        <v>827</v>
      </c>
      <c r="C4662" t="s">
        <v>6355</v>
      </c>
      <c r="U4662" t="b">
        <v>1</v>
      </c>
      <c r="V4662" t="s">
        <v>1099</v>
      </c>
      <c r="W4662" t="s">
        <v>6354</v>
      </c>
      <c r="X4662" t="s">
        <v>15715</v>
      </c>
      <c r="Y4662">
        <v>11</v>
      </c>
      <c r="Z4662">
        <v>43</v>
      </c>
      <c r="AA4662">
        <v>2</v>
      </c>
      <c r="AB4662">
        <v>9</v>
      </c>
      <c r="AC4662">
        <v>47</v>
      </c>
    </row>
    <row r="4663" spans="1:29">
      <c r="A4663">
        <v>5197</v>
      </c>
      <c r="B4663" t="s">
        <v>1508</v>
      </c>
      <c r="C4663" t="s">
        <v>6356</v>
      </c>
      <c r="U4663" t="b">
        <v>1</v>
      </c>
      <c r="V4663" t="s">
        <v>1099</v>
      </c>
      <c r="W4663" t="s">
        <v>6354</v>
      </c>
      <c r="X4663" t="s">
        <v>15716</v>
      </c>
      <c r="Y4663">
        <v>12</v>
      </c>
      <c r="Z4663">
        <v>43</v>
      </c>
      <c r="AA4663">
        <v>2</v>
      </c>
      <c r="AB4663">
        <v>10</v>
      </c>
      <c r="AC4663">
        <v>47</v>
      </c>
    </row>
    <row r="4664" spans="1:29">
      <c r="A4664">
        <v>5198</v>
      </c>
      <c r="B4664" t="s">
        <v>805</v>
      </c>
      <c r="C4664" t="s">
        <v>6357</v>
      </c>
      <c r="J4664" t="s">
        <v>1436</v>
      </c>
      <c r="K4664">
        <v>0</v>
      </c>
      <c r="N4664" t="b">
        <v>1</v>
      </c>
      <c r="O4664" t="b">
        <v>0</v>
      </c>
      <c r="P4664" t="b">
        <v>0</v>
      </c>
      <c r="Q4664">
        <v>9</v>
      </c>
      <c r="R4664">
        <v>1</v>
      </c>
      <c r="S4664">
        <v>1</v>
      </c>
      <c r="T4664">
        <v>2</v>
      </c>
      <c r="U4664" t="b">
        <v>1</v>
      </c>
      <c r="V4664" t="s">
        <v>1099</v>
      </c>
      <c r="W4664" t="s">
        <v>6354</v>
      </c>
      <c r="X4664" t="s">
        <v>15717</v>
      </c>
      <c r="Y4664">
        <v>14</v>
      </c>
      <c r="Z4664">
        <v>14</v>
      </c>
      <c r="AA4664">
        <v>2</v>
      </c>
      <c r="AB4664">
        <v>2</v>
      </c>
      <c r="AC4664">
        <v>47</v>
      </c>
    </row>
    <row r="4665" spans="1:29">
      <c r="A4665">
        <v>5199</v>
      </c>
      <c r="B4665" t="s">
        <v>805</v>
      </c>
      <c r="C4665" t="s">
        <v>6358</v>
      </c>
      <c r="J4665" t="s">
        <v>1436</v>
      </c>
      <c r="K4665">
        <v>0</v>
      </c>
      <c r="N4665" t="b">
        <v>1</v>
      </c>
      <c r="O4665" t="b">
        <v>0</v>
      </c>
      <c r="P4665" t="b">
        <v>0</v>
      </c>
      <c r="Q4665">
        <v>9</v>
      </c>
      <c r="R4665">
        <v>1</v>
      </c>
      <c r="S4665">
        <v>1</v>
      </c>
      <c r="T4665">
        <v>2</v>
      </c>
      <c r="U4665" t="b">
        <v>1</v>
      </c>
      <c r="V4665" t="s">
        <v>1099</v>
      </c>
      <c r="W4665" t="s">
        <v>6354</v>
      </c>
      <c r="X4665" t="s">
        <v>14704</v>
      </c>
      <c r="Y4665">
        <v>15</v>
      </c>
      <c r="Z4665">
        <v>15</v>
      </c>
      <c r="AA4665">
        <v>2</v>
      </c>
      <c r="AB4665">
        <v>2</v>
      </c>
      <c r="AC4665">
        <v>47</v>
      </c>
    </row>
    <row r="4666" spans="1:29">
      <c r="A4666">
        <v>5200</v>
      </c>
      <c r="B4666" t="s">
        <v>805</v>
      </c>
      <c r="C4666" t="s">
        <v>6359</v>
      </c>
      <c r="J4666" t="s">
        <v>1436</v>
      </c>
      <c r="K4666">
        <v>0</v>
      </c>
      <c r="N4666" t="b">
        <v>1</v>
      </c>
      <c r="O4666" t="b">
        <v>0</v>
      </c>
      <c r="P4666" t="b">
        <v>0</v>
      </c>
      <c r="Q4666">
        <v>9</v>
      </c>
      <c r="R4666">
        <v>1</v>
      </c>
      <c r="S4666">
        <v>1</v>
      </c>
      <c r="T4666">
        <v>2</v>
      </c>
      <c r="U4666" t="b">
        <v>1</v>
      </c>
      <c r="V4666" t="s">
        <v>1099</v>
      </c>
      <c r="W4666" t="s">
        <v>6354</v>
      </c>
      <c r="X4666" t="s">
        <v>14705</v>
      </c>
      <c r="Y4666">
        <v>16</v>
      </c>
      <c r="Z4666">
        <v>16</v>
      </c>
      <c r="AA4666">
        <v>2</v>
      </c>
      <c r="AB4666">
        <v>2</v>
      </c>
      <c r="AC4666">
        <v>47</v>
      </c>
    </row>
    <row r="4667" spans="1:29">
      <c r="A4667">
        <v>5201</v>
      </c>
      <c r="B4667" t="s">
        <v>805</v>
      </c>
      <c r="C4667" t="s">
        <v>6360</v>
      </c>
      <c r="J4667" t="s">
        <v>1436</v>
      </c>
      <c r="K4667">
        <v>0</v>
      </c>
      <c r="N4667" t="b">
        <v>1</v>
      </c>
      <c r="O4667" t="b">
        <v>0</v>
      </c>
      <c r="P4667" t="b">
        <v>0</v>
      </c>
      <c r="Q4667">
        <v>9</v>
      </c>
      <c r="R4667">
        <v>1</v>
      </c>
      <c r="S4667">
        <v>1</v>
      </c>
      <c r="T4667">
        <v>2</v>
      </c>
      <c r="U4667" t="b">
        <v>1</v>
      </c>
      <c r="V4667" t="s">
        <v>1099</v>
      </c>
      <c r="W4667" t="s">
        <v>6354</v>
      </c>
      <c r="X4667" t="s">
        <v>14706</v>
      </c>
      <c r="Y4667">
        <v>17</v>
      </c>
      <c r="Z4667">
        <v>17</v>
      </c>
      <c r="AA4667">
        <v>2</v>
      </c>
      <c r="AB4667">
        <v>2</v>
      </c>
      <c r="AC4667">
        <v>47</v>
      </c>
    </row>
    <row r="4668" spans="1:29">
      <c r="A4668">
        <v>5202</v>
      </c>
      <c r="B4668" t="s">
        <v>805</v>
      </c>
      <c r="C4668" t="s">
        <v>6361</v>
      </c>
      <c r="J4668" t="s">
        <v>1436</v>
      </c>
      <c r="K4668">
        <v>0</v>
      </c>
      <c r="N4668" t="b">
        <v>1</v>
      </c>
      <c r="O4668" t="b">
        <v>0</v>
      </c>
      <c r="P4668" t="b">
        <v>0</v>
      </c>
      <c r="Q4668">
        <v>9</v>
      </c>
      <c r="R4668">
        <v>1</v>
      </c>
      <c r="S4668">
        <v>1</v>
      </c>
      <c r="T4668">
        <v>2</v>
      </c>
      <c r="U4668" t="b">
        <v>1</v>
      </c>
      <c r="V4668" t="s">
        <v>1099</v>
      </c>
      <c r="W4668" t="s">
        <v>6354</v>
      </c>
      <c r="X4668" t="s">
        <v>14707</v>
      </c>
      <c r="Y4668">
        <v>18</v>
      </c>
      <c r="Z4668">
        <v>18</v>
      </c>
      <c r="AA4668">
        <v>2</v>
      </c>
      <c r="AB4668">
        <v>2</v>
      </c>
      <c r="AC4668">
        <v>47</v>
      </c>
    </row>
    <row r="4669" spans="1:29">
      <c r="A4669">
        <v>5203</v>
      </c>
      <c r="B4669" t="s">
        <v>805</v>
      </c>
      <c r="C4669" t="s">
        <v>6362</v>
      </c>
      <c r="J4669" t="s">
        <v>1436</v>
      </c>
      <c r="K4669">
        <v>0</v>
      </c>
      <c r="N4669" t="b">
        <v>1</v>
      </c>
      <c r="O4669" t="b">
        <v>0</v>
      </c>
      <c r="P4669" t="b">
        <v>0</v>
      </c>
      <c r="Q4669">
        <v>9</v>
      </c>
      <c r="R4669">
        <v>1</v>
      </c>
      <c r="S4669">
        <v>1</v>
      </c>
      <c r="T4669">
        <v>2</v>
      </c>
      <c r="U4669" t="b">
        <v>1</v>
      </c>
      <c r="V4669" t="s">
        <v>1099</v>
      </c>
      <c r="W4669" t="s">
        <v>6354</v>
      </c>
      <c r="X4669" t="s">
        <v>14708</v>
      </c>
      <c r="Y4669">
        <v>19</v>
      </c>
      <c r="Z4669">
        <v>19</v>
      </c>
      <c r="AA4669">
        <v>2</v>
      </c>
      <c r="AB4669">
        <v>2</v>
      </c>
      <c r="AC4669">
        <v>47</v>
      </c>
    </row>
    <row r="4670" spans="1:29">
      <c r="A4670">
        <v>5204</v>
      </c>
      <c r="B4670" t="s">
        <v>805</v>
      </c>
      <c r="C4670" t="s">
        <v>6363</v>
      </c>
      <c r="J4670" t="s">
        <v>1436</v>
      </c>
      <c r="K4670">
        <v>0</v>
      </c>
      <c r="N4670" t="b">
        <v>1</v>
      </c>
      <c r="O4670" t="b">
        <v>0</v>
      </c>
      <c r="P4670" t="b">
        <v>0</v>
      </c>
      <c r="Q4670">
        <v>9</v>
      </c>
      <c r="R4670">
        <v>1</v>
      </c>
      <c r="S4670">
        <v>1</v>
      </c>
      <c r="T4670">
        <v>2</v>
      </c>
      <c r="U4670" t="b">
        <v>1</v>
      </c>
      <c r="V4670" t="s">
        <v>1099</v>
      </c>
      <c r="W4670" t="s">
        <v>6354</v>
      </c>
      <c r="X4670" t="s">
        <v>14709</v>
      </c>
      <c r="Y4670">
        <v>20</v>
      </c>
      <c r="Z4670">
        <v>20</v>
      </c>
      <c r="AA4670">
        <v>2</v>
      </c>
      <c r="AB4670">
        <v>2</v>
      </c>
      <c r="AC4670">
        <v>47</v>
      </c>
    </row>
    <row r="4671" spans="1:29">
      <c r="A4671">
        <v>5205</v>
      </c>
      <c r="B4671" t="s">
        <v>805</v>
      </c>
      <c r="C4671" t="s">
        <v>6364</v>
      </c>
      <c r="J4671" t="s">
        <v>1436</v>
      </c>
      <c r="K4671">
        <v>0</v>
      </c>
      <c r="N4671" t="b">
        <v>1</v>
      </c>
      <c r="O4671" t="b">
        <v>0</v>
      </c>
      <c r="P4671" t="b">
        <v>0</v>
      </c>
      <c r="Q4671">
        <v>9</v>
      </c>
      <c r="R4671">
        <v>1</v>
      </c>
      <c r="S4671">
        <v>1</v>
      </c>
      <c r="T4671">
        <v>2</v>
      </c>
      <c r="U4671" t="b">
        <v>1</v>
      </c>
      <c r="V4671" t="s">
        <v>1099</v>
      </c>
      <c r="W4671" t="s">
        <v>6354</v>
      </c>
      <c r="X4671" t="s">
        <v>14710</v>
      </c>
      <c r="Y4671">
        <v>21</v>
      </c>
      <c r="Z4671">
        <v>21</v>
      </c>
      <c r="AA4671">
        <v>2</v>
      </c>
      <c r="AB4671">
        <v>2</v>
      </c>
      <c r="AC4671">
        <v>47</v>
      </c>
    </row>
    <row r="4672" spans="1:29">
      <c r="A4672">
        <v>5206</v>
      </c>
      <c r="B4672" t="s">
        <v>805</v>
      </c>
      <c r="C4672" t="s">
        <v>6365</v>
      </c>
      <c r="J4672" t="s">
        <v>1436</v>
      </c>
      <c r="K4672">
        <v>0</v>
      </c>
      <c r="N4672" t="b">
        <v>1</v>
      </c>
      <c r="O4672" t="b">
        <v>0</v>
      </c>
      <c r="P4672" t="b">
        <v>0</v>
      </c>
      <c r="Q4672">
        <v>9</v>
      </c>
      <c r="R4672">
        <v>1</v>
      </c>
      <c r="S4672">
        <v>1</v>
      </c>
      <c r="T4672">
        <v>2</v>
      </c>
      <c r="U4672" t="b">
        <v>1</v>
      </c>
      <c r="V4672" t="s">
        <v>1099</v>
      </c>
      <c r="W4672" t="s">
        <v>6354</v>
      </c>
      <c r="X4672" t="s">
        <v>14711</v>
      </c>
      <c r="Y4672">
        <v>22</v>
      </c>
      <c r="Z4672">
        <v>22</v>
      </c>
      <c r="AA4672">
        <v>2</v>
      </c>
      <c r="AB4672">
        <v>2</v>
      </c>
      <c r="AC4672">
        <v>47</v>
      </c>
    </row>
    <row r="4673" spans="1:29">
      <c r="A4673">
        <v>5207</v>
      </c>
      <c r="B4673" t="s">
        <v>805</v>
      </c>
      <c r="C4673" t="s">
        <v>6366</v>
      </c>
      <c r="J4673" t="s">
        <v>1436</v>
      </c>
      <c r="K4673">
        <v>0</v>
      </c>
      <c r="N4673" t="b">
        <v>1</v>
      </c>
      <c r="O4673" t="b">
        <v>0</v>
      </c>
      <c r="P4673" t="b">
        <v>0</v>
      </c>
      <c r="Q4673">
        <v>9</v>
      </c>
      <c r="R4673">
        <v>1</v>
      </c>
      <c r="S4673">
        <v>1</v>
      </c>
      <c r="T4673">
        <v>2</v>
      </c>
      <c r="U4673" t="b">
        <v>1</v>
      </c>
      <c r="V4673" t="s">
        <v>1099</v>
      </c>
      <c r="W4673" t="s">
        <v>6354</v>
      </c>
      <c r="X4673" t="s">
        <v>14712</v>
      </c>
      <c r="Y4673">
        <v>23</v>
      </c>
      <c r="Z4673">
        <v>23</v>
      </c>
      <c r="AA4673">
        <v>2</v>
      </c>
      <c r="AB4673">
        <v>2</v>
      </c>
      <c r="AC4673">
        <v>47</v>
      </c>
    </row>
    <row r="4674" spans="1:29">
      <c r="A4674">
        <v>5208</v>
      </c>
      <c r="B4674" t="s">
        <v>805</v>
      </c>
      <c r="C4674" t="s">
        <v>6367</v>
      </c>
      <c r="J4674" t="s">
        <v>1436</v>
      </c>
      <c r="K4674">
        <v>0</v>
      </c>
      <c r="N4674" t="b">
        <v>1</v>
      </c>
      <c r="O4674" t="b">
        <v>0</v>
      </c>
      <c r="P4674" t="b">
        <v>0</v>
      </c>
      <c r="Q4674">
        <v>9</v>
      </c>
      <c r="R4674">
        <v>1</v>
      </c>
      <c r="S4674">
        <v>1</v>
      </c>
      <c r="T4674">
        <v>2</v>
      </c>
      <c r="U4674" t="b">
        <v>1</v>
      </c>
      <c r="V4674" t="s">
        <v>1099</v>
      </c>
      <c r="W4674" t="s">
        <v>6354</v>
      </c>
      <c r="X4674" t="s">
        <v>14713</v>
      </c>
      <c r="Y4674">
        <v>24</v>
      </c>
      <c r="Z4674">
        <v>24</v>
      </c>
      <c r="AA4674">
        <v>2</v>
      </c>
      <c r="AB4674">
        <v>2</v>
      </c>
      <c r="AC4674">
        <v>47</v>
      </c>
    </row>
    <row r="4675" spans="1:29">
      <c r="A4675">
        <v>5209</v>
      </c>
      <c r="B4675" t="s">
        <v>805</v>
      </c>
      <c r="C4675" t="s">
        <v>6368</v>
      </c>
      <c r="J4675" t="s">
        <v>1436</v>
      </c>
      <c r="K4675">
        <v>0</v>
      </c>
      <c r="N4675" t="b">
        <v>1</v>
      </c>
      <c r="O4675" t="b">
        <v>0</v>
      </c>
      <c r="P4675" t="b">
        <v>0</v>
      </c>
      <c r="Q4675">
        <v>9</v>
      </c>
      <c r="R4675">
        <v>1</v>
      </c>
      <c r="S4675">
        <v>1</v>
      </c>
      <c r="T4675">
        <v>2</v>
      </c>
      <c r="U4675" t="b">
        <v>1</v>
      </c>
      <c r="V4675" t="s">
        <v>1099</v>
      </c>
      <c r="W4675" t="s">
        <v>6354</v>
      </c>
      <c r="X4675" t="s">
        <v>14714</v>
      </c>
      <c r="Y4675">
        <v>25</v>
      </c>
      <c r="Z4675">
        <v>25</v>
      </c>
      <c r="AA4675">
        <v>2</v>
      </c>
      <c r="AB4675">
        <v>2</v>
      </c>
      <c r="AC4675">
        <v>47</v>
      </c>
    </row>
    <row r="4676" spans="1:29">
      <c r="A4676">
        <v>5210</v>
      </c>
      <c r="B4676" t="s">
        <v>805</v>
      </c>
      <c r="C4676" t="s">
        <v>6369</v>
      </c>
      <c r="J4676" t="s">
        <v>1436</v>
      </c>
      <c r="K4676">
        <v>0</v>
      </c>
      <c r="N4676" t="b">
        <v>1</v>
      </c>
      <c r="O4676" t="b">
        <v>0</v>
      </c>
      <c r="P4676" t="b">
        <v>0</v>
      </c>
      <c r="Q4676">
        <v>9</v>
      </c>
      <c r="R4676">
        <v>1</v>
      </c>
      <c r="S4676">
        <v>1</v>
      </c>
      <c r="T4676">
        <v>2</v>
      </c>
      <c r="U4676" t="b">
        <v>1</v>
      </c>
      <c r="V4676" t="s">
        <v>1099</v>
      </c>
      <c r="W4676" t="s">
        <v>6354</v>
      </c>
      <c r="X4676" t="s">
        <v>14715</v>
      </c>
      <c r="Y4676">
        <v>26</v>
      </c>
      <c r="Z4676">
        <v>26</v>
      </c>
      <c r="AA4676">
        <v>2</v>
      </c>
      <c r="AB4676">
        <v>2</v>
      </c>
      <c r="AC4676">
        <v>47</v>
      </c>
    </row>
    <row r="4677" spans="1:29">
      <c r="A4677">
        <v>5211</v>
      </c>
      <c r="B4677" t="s">
        <v>805</v>
      </c>
      <c r="C4677" t="s">
        <v>6370</v>
      </c>
      <c r="J4677" t="s">
        <v>1436</v>
      </c>
      <c r="K4677">
        <v>0</v>
      </c>
      <c r="N4677" t="b">
        <v>1</v>
      </c>
      <c r="O4677" t="b">
        <v>0</v>
      </c>
      <c r="P4677" t="b">
        <v>0</v>
      </c>
      <c r="Q4677">
        <v>9</v>
      </c>
      <c r="R4677">
        <v>1</v>
      </c>
      <c r="S4677">
        <v>1</v>
      </c>
      <c r="T4677">
        <v>2</v>
      </c>
      <c r="U4677" t="b">
        <v>1</v>
      </c>
      <c r="V4677" t="s">
        <v>1099</v>
      </c>
      <c r="W4677" t="s">
        <v>6354</v>
      </c>
      <c r="X4677" t="s">
        <v>15354</v>
      </c>
      <c r="Y4677">
        <v>27</v>
      </c>
      <c r="Z4677">
        <v>27</v>
      </c>
      <c r="AA4677">
        <v>2</v>
      </c>
      <c r="AB4677">
        <v>2</v>
      </c>
      <c r="AC4677">
        <v>47</v>
      </c>
    </row>
    <row r="4678" spans="1:29">
      <c r="A4678">
        <v>5212</v>
      </c>
      <c r="B4678" t="s">
        <v>805</v>
      </c>
      <c r="C4678" t="s">
        <v>6371</v>
      </c>
      <c r="J4678" t="s">
        <v>1436</v>
      </c>
      <c r="K4678">
        <v>0</v>
      </c>
      <c r="N4678" t="b">
        <v>1</v>
      </c>
      <c r="O4678" t="b">
        <v>0</v>
      </c>
      <c r="P4678" t="b">
        <v>0</v>
      </c>
      <c r="Q4678">
        <v>9</v>
      </c>
      <c r="R4678">
        <v>1</v>
      </c>
      <c r="S4678">
        <v>1</v>
      </c>
      <c r="T4678">
        <v>2</v>
      </c>
      <c r="U4678" t="b">
        <v>1</v>
      </c>
      <c r="V4678" t="s">
        <v>1099</v>
      </c>
      <c r="W4678" t="s">
        <v>6354</v>
      </c>
      <c r="X4678" t="s">
        <v>15356</v>
      </c>
      <c r="Y4678">
        <v>28</v>
      </c>
      <c r="Z4678">
        <v>28</v>
      </c>
      <c r="AA4678">
        <v>2</v>
      </c>
      <c r="AB4678">
        <v>2</v>
      </c>
      <c r="AC4678">
        <v>47</v>
      </c>
    </row>
    <row r="4679" spans="1:29">
      <c r="A4679">
        <v>5213</v>
      </c>
      <c r="B4679" t="s">
        <v>805</v>
      </c>
      <c r="C4679" t="s">
        <v>6372</v>
      </c>
      <c r="J4679" t="s">
        <v>1436</v>
      </c>
      <c r="K4679">
        <v>0</v>
      </c>
      <c r="N4679" t="b">
        <v>1</v>
      </c>
      <c r="O4679" t="b">
        <v>0</v>
      </c>
      <c r="P4679" t="b">
        <v>0</v>
      </c>
      <c r="Q4679">
        <v>9</v>
      </c>
      <c r="R4679">
        <v>1</v>
      </c>
      <c r="S4679">
        <v>1</v>
      </c>
      <c r="T4679">
        <v>2</v>
      </c>
      <c r="U4679" t="b">
        <v>1</v>
      </c>
      <c r="V4679" t="s">
        <v>1099</v>
      </c>
      <c r="W4679" t="s">
        <v>6354</v>
      </c>
      <c r="X4679" t="s">
        <v>15357</v>
      </c>
      <c r="Y4679">
        <v>29</v>
      </c>
      <c r="Z4679">
        <v>29</v>
      </c>
      <c r="AA4679">
        <v>2</v>
      </c>
      <c r="AB4679">
        <v>2</v>
      </c>
      <c r="AC4679">
        <v>47</v>
      </c>
    </row>
    <row r="4680" spans="1:29">
      <c r="A4680">
        <v>5214</v>
      </c>
      <c r="B4680" t="s">
        <v>805</v>
      </c>
      <c r="C4680" t="s">
        <v>6373</v>
      </c>
      <c r="J4680" t="s">
        <v>1436</v>
      </c>
      <c r="K4680">
        <v>0</v>
      </c>
      <c r="N4680" t="b">
        <v>1</v>
      </c>
      <c r="O4680" t="b">
        <v>0</v>
      </c>
      <c r="P4680" t="b">
        <v>0</v>
      </c>
      <c r="Q4680">
        <v>9</v>
      </c>
      <c r="R4680">
        <v>1</v>
      </c>
      <c r="S4680">
        <v>1</v>
      </c>
      <c r="T4680">
        <v>2</v>
      </c>
      <c r="U4680" t="b">
        <v>1</v>
      </c>
      <c r="V4680" t="s">
        <v>1099</v>
      </c>
      <c r="W4680" t="s">
        <v>6354</v>
      </c>
      <c r="X4680" t="s">
        <v>15394</v>
      </c>
      <c r="Y4680">
        <v>30</v>
      </c>
      <c r="Z4680">
        <v>30</v>
      </c>
      <c r="AA4680">
        <v>2</v>
      </c>
      <c r="AB4680">
        <v>2</v>
      </c>
      <c r="AC4680">
        <v>47</v>
      </c>
    </row>
    <row r="4681" spans="1:29">
      <c r="A4681">
        <v>5215</v>
      </c>
      <c r="B4681" t="s">
        <v>805</v>
      </c>
      <c r="C4681" t="s">
        <v>6374</v>
      </c>
      <c r="J4681" t="s">
        <v>1436</v>
      </c>
      <c r="K4681">
        <v>0</v>
      </c>
      <c r="N4681" t="b">
        <v>1</v>
      </c>
      <c r="O4681" t="b">
        <v>0</v>
      </c>
      <c r="P4681" t="b">
        <v>0</v>
      </c>
      <c r="Q4681">
        <v>9</v>
      </c>
      <c r="R4681">
        <v>1</v>
      </c>
      <c r="S4681">
        <v>1</v>
      </c>
      <c r="T4681">
        <v>2</v>
      </c>
      <c r="U4681" t="b">
        <v>1</v>
      </c>
      <c r="V4681" t="s">
        <v>1099</v>
      </c>
      <c r="W4681" t="s">
        <v>6354</v>
      </c>
      <c r="X4681" t="s">
        <v>15395</v>
      </c>
      <c r="Y4681">
        <v>31</v>
      </c>
      <c r="Z4681">
        <v>31</v>
      </c>
      <c r="AA4681">
        <v>2</v>
      </c>
      <c r="AB4681">
        <v>2</v>
      </c>
      <c r="AC4681">
        <v>47</v>
      </c>
    </row>
    <row r="4682" spans="1:29">
      <c r="A4682">
        <v>5216</v>
      </c>
      <c r="B4682" t="s">
        <v>805</v>
      </c>
      <c r="C4682" t="s">
        <v>6375</v>
      </c>
      <c r="J4682" t="s">
        <v>1436</v>
      </c>
      <c r="K4682">
        <v>0</v>
      </c>
      <c r="N4682" t="b">
        <v>1</v>
      </c>
      <c r="O4682" t="b">
        <v>0</v>
      </c>
      <c r="P4682" t="b">
        <v>0</v>
      </c>
      <c r="Q4682">
        <v>9</v>
      </c>
      <c r="R4682">
        <v>1</v>
      </c>
      <c r="S4682">
        <v>1</v>
      </c>
      <c r="T4682">
        <v>2</v>
      </c>
      <c r="U4682" t="b">
        <v>1</v>
      </c>
      <c r="V4682" t="s">
        <v>1099</v>
      </c>
      <c r="W4682" t="s">
        <v>6354</v>
      </c>
      <c r="X4682" t="s">
        <v>15396</v>
      </c>
      <c r="Y4682">
        <v>32</v>
      </c>
      <c r="Z4682">
        <v>32</v>
      </c>
      <c r="AA4682">
        <v>2</v>
      </c>
      <c r="AB4682">
        <v>2</v>
      </c>
      <c r="AC4682">
        <v>47</v>
      </c>
    </row>
    <row r="4683" spans="1:29">
      <c r="A4683">
        <v>5217</v>
      </c>
      <c r="B4683" t="s">
        <v>805</v>
      </c>
      <c r="C4683" t="s">
        <v>6376</v>
      </c>
      <c r="J4683" t="s">
        <v>1436</v>
      </c>
      <c r="K4683">
        <v>0</v>
      </c>
      <c r="N4683" t="b">
        <v>1</v>
      </c>
      <c r="O4683" t="b">
        <v>0</v>
      </c>
      <c r="P4683" t="b">
        <v>0</v>
      </c>
      <c r="Q4683">
        <v>9</v>
      </c>
      <c r="R4683">
        <v>1</v>
      </c>
      <c r="S4683">
        <v>1</v>
      </c>
      <c r="T4683">
        <v>2</v>
      </c>
      <c r="U4683" t="b">
        <v>1</v>
      </c>
      <c r="V4683" t="s">
        <v>1099</v>
      </c>
      <c r="W4683" t="s">
        <v>6354</v>
      </c>
      <c r="X4683" t="s">
        <v>15398</v>
      </c>
      <c r="Y4683">
        <v>33</v>
      </c>
      <c r="Z4683">
        <v>33</v>
      </c>
      <c r="AA4683">
        <v>2</v>
      </c>
      <c r="AB4683">
        <v>2</v>
      </c>
      <c r="AC4683">
        <v>47</v>
      </c>
    </row>
    <row r="4684" spans="1:29">
      <c r="A4684">
        <v>5218</v>
      </c>
      <c r="B4684" t="s">
        <v>805</v>
      </c>
      <c r="C4684" t="s">
        <v>6377</v>
      </c>
      <c r="J4684" t="s">
        <v>1436</v>
      </c>
      <c r="K4684">
        <v>0</v>
      </c>
      <c r="N4684" t="b">
        <v>1</v>
      </c>
      <c r="O4684" t="b">
        <v>0</v>
      </c>
      <c r="P4684" t="b">
        <v>0</v>
      </c>
      <c r="Q4684">
        <v>9</v>
      </c>
      <c r="R4684">
        <v>1</v>
      </c>
      <c r="S4684">
        <v>1</v>
      </c>
      <c r="T4684">
        <v>2</v>
      </c>
      <c r="U4684" t="b">
        <v>1</v>
      </c>
      <c r="V4684" t="s">
        <v>1099</v>
      </c>
      <c r="W4684" t="s">
        <v>6354</v>
      </c>
      <c r="X4684" t="s">
        <v>15400</v>
      </c>
      <c r="Y4684">
        <v>34</v>
      </c>
      <c r="Z4684">
        <v>34</v>
      </c>
      <c r="AA4684">
        <v>2</v>
      </c>
      <c r="AB4684">
        <v>2</v>
      </c>
      <c r="AC4684">
        <v>47</v>
      </c>
    </row>
    <row r="4685" spans="1:29">
      <c r="A4685">
        <v>5219</v>
      </c>
      <c r="B4685" t="s">
        <v>805</v>
      </c>
      <c r="C4685" t="s">
        <v>6378</v>
      </c>
      <c r="J4685" t="s">
        <v>1436</v>
      </c>
      <c r="K4685">
        <v>0</v>
      </c>
      <c r="N4685" t="b">
        <v>1</v>
      </c>
      <c r="O4685" t="b">
        <v>0</v>
      </c>
      <c r="P4685" t="b">
        <v>0</v>
      </c>
      <c r="Q4685">
        <v>9</v>
      </c>
      <c r="R4685">
        <v>1</v>
      </c>
      <c r="S4685">
        <v>1</v>
      </c>
      <c r="T4685">
        <v>2</v>
      </c>
      <c r="U4685" t="b">
        <v>1</v>
      </c>
      <c r="V4685" t="s">
        <v>1099</v>
      </c>
      <c r="W4685" t="s">
        <v>6354</v>
      </c>
      <c r="X4685" t="s">
        <v>15401</v>
      </c>
      <c r="Y4685">
        <v>35</v>
      </c>
      <c r="Z4685">
        <v>35</v>
      </c>
      <c r="AA4685">
        <v>2</v>
      </c>
      <c r="AB4685">
        <v>2</v>
      </c>
      <c r="AC4685">
        <v>47</v>
      </c>
    </row>
    <row r="4686" spans="1:29">
      <c r="A4686">
        <v>5220</v>
      </c>
      <c r="B4686" t="s">
        <v>805</v>
      </c>
      <c r="C4686" t="s">
        <v>6379</v>
      </c>
      <c r="J4686" t="s">
        <v>1436</v>
      </c>
      <c r="K4686">
        <v>0</v>
      </c>
      <c r="N4686" t="b">
        <v>1</v>
      </c>
      <c r="O4686" t="b">
        <v>0</v>
      </c>
      <c r="P4686" t="b">
        <v>0</v>
      </c>
      <c r="Q4686">
        <v>9</v>
      </c>
      <c r="R4686">
        <v>1</v>
      </c>
      <c r="S4686">
        <v>1</v>
      </c>
      <c r="T4686">
        <v>2</v>
      </c>
      <c r="U4686" t="b">
        <v>1</v>
      </c>
      <c r="V4686" t="s">
        <v>1099</v>
      </c>
      <c r="W4686" t="s">
        <v>6354</v>
      </c>
      <c r="X4686" t="s">
        <v>15402</v>
      </c>
      <c r="Y4686">
        <v>36</v>
      </c>
      <c r="Z4686">
        <v>36</v>
      </c>
      <c r="AA4686">
        <v>2</v>
      </c>
      <c r="AB4686">
        <v>2</v>
      </c>
      <c r="AC4686">
        <v>47</v>
      </c>
    </row>
    <row r="4687" spans="1:29">
      <c r="A4687">
        <v>5221</v>
      </c>
      <c r="B4687" t="s">
        <v>805</v>
      </c>
      <c r="C4687" t="s">
        <v>6380</v>
      </c>
      <c r="J4687" t="s">
        <v>1436</v>
      </c>
      <c r="K4687">
        <v>0</v>
      </c>
      <c r="N4687" t="b">
        <v>1</v>
      </c>
      <c r="O4687" t="b">
        <v>0</v>
      </c>
      <c r="P4687" t="b">
        <v>0</v>
      </c>
      <c r="Q4687">
        <v>9</v>
      </c>
      <c r="R4687">
        <v>1</v>
      </c>
      <c r="S4687">
        <v>1</v>
      </c>
      <c r="T4687">
        <v>2</v>
      </c>
      <c r="U4687" t="b">
        <v>1</v>
      </c>
      <c r="V4687" t="s">
        <v>1099</v>
      </c>
      <c r="W4687" t="s">
        <v>6354</v>
      </c>
      <c r="X4687" t="s">
        <v>15403</v>
      </c>
      <c r="Y4687">
        <v>37</v>
      </c>
      <c r="Z4687">
        <v>37</v>
      </c>
      <c r="AA4687">
        <v>2</v>
      </c>
      <c r="AB4687">
        <v>2</v>
      </c>
      <c r="AC4687">
        <v>47</v>
      </c>
    </row>
    <row r="4688" spans="1:29">
      <c r="A4688">
        <v>5222</v>
      </c>
      <c r="B4688" t="s">
        <v>805</v>
      </c>
      <c r="C4688" t="s">
        <v>6381</v>
      </c>
      <c r="J4688" t="s">
        <v>1436</v>
      </c>
      <c r="K4688">
        <v>0</v>
      </c>
      <c r="N4688" t="b">
        <v>1</v>
      </c>
      <c r="O4688" t="b">
        <v>0</v>
      </c>
      <c r="P4688" t="b">
        <v>0</v>
      </c>
      <c r="Q4688">
        <v>9</v>
      </c>
      <c r="R4688">
        <v>1</v>
      </c>
      <c r="S4688">
        <v>1</v>
      </c>
      <c r="T4688">
        <v>2</v>
      </c>
      <c r="U4688" t="b">
        <v>1</v>
      </c>
      <c r="V4688" t="s">
        <v>1099</v>
      </c>
      <c r="W4688" t="s">
        <v>6354</v>
      </c>
      <c r="X4688" t="s">
        <v>15405</v>
      </c>
      <c r="Y4688">
        <v>38</v>
      </c>
      <c r="Z4688">
        <v>38</v>
      </c>
      <c r="AA4688">
        <v>2</v>
      </c>
      <c r="AB4688">
        <v>2</v>
      </c>
      <c r="AC4688">
        <v>47</v>
      </c>
    </row>
    <row r="4689" spans="1:29">
      <c r="A4689">
        <v>5223</v>
      </c>
      <c r="B4689" t="s">
        <v>805</v>
      </c>
      <c r="C4689" t="s">
        <v>6382</v>
      </c>
      <c r="J4689" t="s">
        <v>1436</v>
      </c>
      <c r="K4689">
        <v>0</v>
      </c>
      <c r="N4689" t="b">
        <v>1</v>
      </c>
      <c r="O4689" t="b">
        <v>0</v>
      </c>
      <c r="P4689" t="b">
        <v>0</v>
      </c>
      <c r="Q4689">
        <v>9</v>
      </c>
      <c r="R4689">
        <v>1</v>
      </c>
      <c r="S4689">
        <v>1</v>
      </c>
      <c r="T4689">
        <v>2</v>
      </c>
      <c r="U4689" t="b">
        <v>1</v>
      </c>
      <c r="V4689" t="s">
        <v>1099</v>
      </c>
      <c r="W4689" t="s">
        <v>6354</v>
      </c>
      <c r="X4689" t="s">
        <v>15407</v>
      </c>
      <c r="Y4689">
        <v>39</v>
      </c>
      <c r="Z4689">
        <v>39</v>
      </c>
      <c r="AA4689">
        <v>2</v>
      </c>
      <c r="AB4689">
        <v>2</v>
      </c>
      <c r="AC4689">
        <v>47</v>
      </c>
    </row>
    <row r="4690" spans="1:29">
      <c r="A4690">
        <v>5224</v>
      </c>
      <c r="B4690" t="s">
        <v>805</v>
      </c>
      <c r="C4690" t="s">
        <v>6383</v>
      </c>
      <c r="J4690" t="s">
        <v>1436</v>
      </c>
      <c r="K4690">
        <v>0</v>
      </c>
      <c r="N4690" t="b">
        <v>1</v>
      </c>
      <c r="O4690" t="b">
        <v>0</v>
      </c>
      <c r="P4690" t="b">
        <v>0</v>
      </c>
      <c r="Q4690">
        <v>9</v>
      </c>
      <c r="R4690">
        <v>1</v>
      </c>
      <c r="S4690">
        <v>1</v>
      </c>
      <c r="T4690">
        <v>2</v>
      </c>
      <c r="U4690" t="b">
        <v>1</v>
      </c>
      <c r="V4690" t="s">
        <v>1099</v>
      </c>
      <c r="W4690" t="s">
        <v>6354</v>
      </c>
      <c r="X4690" t="s">
        <v>15409</v>
      </c>
      <c r="Y4690">
        <v>40</v>
      </c>
      <c r="Z4690">
        <v>40</v>
      </c>
      <c r="AA4690">
        <v>2</v>
      </c>
      <c r="AB4690">
        <v>2</v>
      </c>
      <c r="AC4690">
        <v>47</v>
      </c>
    </row>
    <row r="4691" spans="1:29">
      <c r="A4691">
        <v>5225</v>
      </c>
      <c r="B4691" t="s">
        <v>805</v>
      </c>
      <c r="C4691" t="s">
        <v>6384</v>
      </c>
      <c r="J4691" t="s">
        <v>1436</v>
      </c>
      <c r="K4691">
        <v>0</v>
      </c>
      <c r="N4691" t="b">
        <v>1</v>
      </c>
      <c r="O4691" t="b">
        <v>0</v>
      </c>
      <c r="P4691" t="b">
        <v>0</v>
      </c>
      <c r="Q4691">
        <v>9</v>
      </c>
      <c r="R4691">
        <v>1</v>
      </c>
      <c r="S4691">
        <v>1</v>
      </c>
      <c r="T4691">
        <v>2</v>
      </c>
      <c r="U4691" t="b">
        <v>1</v>
      </c>
      <c r="V4691" t="s">
        <v>1099</v>
      </c>
      <c r="W4691" t="s">
        <v>6354</v>
      </c>
      <c r="X4691" t="s">
        <v>15371</v>
      </c>
      <c r="Y4691">
        <v>41</v>
      </c>
      <c r="Z4691">
        <v>41</v>
      </c>
      <c r="AA4691">
        <v>2</v>
      </c>
      <c r="AB4691">
        <v>2</v>
      </c>
      <c r="AC4691">
        <v>47</v>
      </c>
    </row>
    <row r="4692" spans="1:29">
      <c r="A4692">
        <v>5226</v>
      </c>
      <c r="B4692" t="s">
        <v>805</v>
      </c>
      <c r="C4692" t="s">
        <v>6385</v>
      </c>
      <c r="J4692" t="s">
        <v>1436</v>
      </c>
      <c r="K4692">
        <v>0</v>
      </c>
      <c r="N4692" t="b">
        <v>1</v>
      </c>
      <c r="O4692" t="b">
        <v>0</v>
      </c>
      <c r="P4692" t="b">
        <v>0</v>
      </c>
      <c r="Q4692">
        <v>9</v>
      </c>
      <c r="R4692">
        <v>1</v>
      </c>
      <c r="S4692">
        <v>1</v>
      </c>
      <c r="T4692">
        <v>2</v>
      </c>
      <c r="U4692" t="b">
        <v>1</v>
      </c>
      <c r="V4692" t="s">
        <v>1099</v>
      </c>
      <c r="W4692" t="s">
        <v>6354</v>
      </c>
      <c r="X4692" t="s">
        <v>15373</v>
      </c>
      <c r="Y4692">
        <v>42</v>
      </c>
      <c r="Z4692">
        <v>42</v>
      </c>
      <c r="AA4692">
        <v>2</v>
      </c>
      <c r="AB4692">
        <v>2</v>
      </c>
      <c r="AC4692">
        <v>47</v>
      </c>
    </row>
    <row r="4693" spans="1:29">
      <c r="A4693">
        <v>5227</v>
      </c>
      <c r="B4693" t="s">
        <v>805</v>
      </c>
      <c r="C4693" t="s">
        <v>6386</v>
      </c>
      <c r="J4693" t="s">
        <v>1444</v>
      </c>
      <c r="K4693">
        <v>0</v>
      </c>
      <c r="N4693" t="b">
        <v>1</v>
      </c>
      <c r="O4693" t="b">
        <v>0</v>
      </c>
      <c r="P4693" t="b">
        <v>0</v>
      </c>
      <c r="Q4693">
        <v>9</v>
      </c>
      <c r="R4693">
        <v>1</v>
      </c>
      <c r="S4693">
        <v>1</v>
      </c>
      <c r="T4693">
        <v>2</v>
      </c>
      <c r="U4693" t="b">
        <v>1</v>
      </c>
      <c r="V4693" t="s">
        <v>1099</v>
      </c>
      <c r="W4693" t="s">
        <v>6354</v>
      </c>
      <c r="X4693" t="s">
        <v>15545</v>
      </c>
      <c r="Y4693">
        <v>14</v>
      </c>
      <c r="Z4693">
        <v>14</v>
      </c>
      <c r="AA4693">
        <v>5</v>
      </c>
      <c r="AB4693">
        <v>5</v>
      </c>
      <c r="AC4693">
        <v>47</v>
      </c>
    </row>
    <row r="4694" spans="1:29">
      <c r="A4694">
        <v>5228</v>
      </c>
      <c r="B4694" t="s">
        <v>805</v>
      </c>
      <c r="C4694" t="s">
        <v>6387</v>
      </c>
      <c r="J4694" t="s">
        <v>1444</v>
      </c>
      <c r="K4694">
        <v>0</v>
      </c>
      <c r="N4694" t="b">
        <v>1</v>
      </c>
      <c r="O4694" t="b">
        <v>0</v>
      </c>
      <c r="P4694" t="b">
        <v>0</v>
      </c>
      <c r="Q4694">
        <v>9</v>
      </c>
      <c r="R4694">
        <v>1</v>
      </c>
      <c r="S4694">
        <v>1</v>
      </c>
      <c r="T4694">
        <v>2</v>
      </c>
      <c r="U4694" t="b">
        <v>1</v>
      </c>
      <c r="V4694" t="s">
        <v>1099</v>
      </c>
      <c r="W4694" t="s">
        <v>6354</v>
      </c>
      <c r="X4694" t="s">
        <v>14620</v>
      </c>
      <c r="Y4694">
        <v>14</v>
      </c>
      <c r="Z4694">
        <v>14</v>
      </c>
      <c r="AA4694">
        <v>6</v>
      </c>
      <c r="AB4694">
        <v>6</v>
      </c>
      <c r="AC4694">
        <v>47</v>
      </c>
    </row>
    <row r="4695" spans="1:29">
      <c r="A4695">
        <v>5229</v>
      </c>
      <c r="B4695" t="s">
        <v>805</v>
      </c>
      <c r="C4695" t="s">
        <v>6388</v>
      </c>
      <c r="J4695" t="s">
        <v>1444</v>
      </c>
      <c r="K4695">
        <v>0</v>
      </c>
      <c r="N4695" t="b">
        <v>1</v>
      </c>
      <c r="O4695" t="b">
        <v>0</v>
      </c>
      <c r="P4695" t="b">
        <v>0</v>
      </c>
      <c r="Q4695">
        <v>9</v>
      </c>
      <c r="R4695">
        <v>1</v>
      </c>
      <c r="S4695">
        <v>1</v>
      </c>
      <c r="T4695">
        <v>2</v>
      </c>
      <c r="U4695" t="b">
        <v>1</v>
      </c>
      <c r="V4695" t="s">
        <v>1099</v>
      </c>
      <c r="W4695" t="s">
        <v>6354</v>
      </c>
      <c r="X4695" t="s">
        <v>14462</v>
      </c>
      <c r="Y4695">
        <v>15</v>
      </c>
      <c r="Z4695">
        <v>15</v>
      </c>
      <c r="AA4695">
        <v>5</v>
      </c>
      <c r="AB4695">
        <v>5</v>
      </c>
      <c r="AC4695">
        <v>47</v>
      </c>
    </row>
    <row r="4696" spans="1:29">
      <c r="A4696">
        <v>5230</v>
      </c>
      <c r="B4696" t="s">
        <v>805</v>
      </c>
      <c r="C4696" t="s">
        <v>6389</v>
      </c>
      <c r="J4696" t="s">
        <v>1444</v>
      </c>
      <c r="K4696">
        <v>0</v>
      </c>
      <c r="N4696" t="b">
        <v>1</v>
      </c>
      <c r="O4696" t="b">
        <v>0</v>
      </c>
      <c r="P4696" t="b">
        <v>0</v>
      </c>
      <c r="Q4696">
        <v>9</v>
      </c>
      <c r="R4696">
        <v>1</v>
      </c>
      <c r="S4696">
        <v>1</v>
      </c>
      <c r="T4696">
        <v>2</v>
      </c>
      <c r="U4696" t="b">
        <v>1</v>
      </c>
      <c r="V4696" t="s">
        <v>1099</v>
      </c>
      <c r="W4696" t="s">
        <v>6354</v>
      </c>
      <c r="X4696" t="s">
        <v>14621</v>
      </c>
      <c r="Y4696">
        <v>15</v>
      </c>
      <c r="Z4696">
        <v>15</v>
      </c>
      <c r="AA4696">
        <v>6</v>
      </c>
      <c r="AB4696">
        <v>6</v>
      </c>
      <c r="AC4696">
        <v>47</v>
      </c>
    </row>
    <row r="4697" spans="1:29">
      <c r="A4697">
        <v>5231</v>
      </c>
      <c r="B4697" t="s">
        <v>805</v>
      </c>
      <c r="C4697" t="s">
        <v>6390</v>
      </c>
      <c r="J4697" t="s">
        <v>1444</v>
      </c>
      <c r="K4697">
        <v>0</v>
      </c>
      <c r="N4697" t="b">
        <v>1</v>
      </c>
      <c r="O4697" t="b">
        <v>0</v>
      </c>
      <c r="P4697" t="b">
        <v>0</v>
      </c>
      <c r="Q4697">
        <v>9</v>
      </c>
      <c r="R4697">
        <v>1</v>
      </c>
      <c r="S4697">
        <v>1</v>
      </c>
      <c r="T4697">
        <v>2</v>
      </c>
      <c r="U4697" t="b">
        <v>1</v>
      </c>
      <c r="V4697" t="s">
        <v>1099</v>
      </c>
      <c r="W4697" t="s">
        <v>6354</v>
      </c>
      <c r="X4697" t="s">
        <v>14458</v>
      </c>
      <c r="Y4697">
        <v>16</v>
      </c>
      <c r="Z4697">
        <v>16</v>
      </c>
      <c r="AA4697">
        <v>5</v>
      </c>
      <c r="AB4697">
        <v>5</v>
      </c>
      <c r="AC4697">
        <v>47</v>
      </c>
    </row>
    <row r="4698" spans="1:29">
      <c r="A4698">
        <v>5232</v>
      </c>
      <c r="B4698" t="s">
        <v>805</v>
      </c>
      <c r="C4698" t="s">
        <v>6391</v>
      </c>
      <c r="J4698" t="s">
        <v>1444</v>
      </c>
      <c r="K4698">
        <v>0</v>
      </c>
      <c r="N4698" t="b">
        <v>1</v>
      </c>
      <c r="O4698" t="b">
        <v>0</v>
      </c>
      <c r="P4698" t="b">
        <v>0</v>
      </c>
      <c r="Q4698">
        <v>9</v>
      </c>
      <c r="R4698">
        <v>1</v>
      </c>
      <c r="S4698">
        <v>1</v>
      </c>
      <c r="T4698">
        <v>2</v>
      </c>
      <c r="U4698" t="b">
        <v>1</v>
      </c>
      <c r="V4698" t="s">
        <v>1099</v>
      </c>
      <c r="W4698" t="s">
        <v>6354</v>
      </c>
      <c r="X4698" t="s">
        <v>14469</v>
      </c>
      <c r="Y4698">
        <v>16</v>
      </c>
      <c r="Z4698">
        <v>16</v>
      </c>
      <c r="AA4698">
        <v>6</v>
      </c>
      <c r="AB4698">
        <v>6</v>
      </c>
      <c r="AC4698">
        <v>47</v>
      </c>
    </row>
    <row r="4699" spans="1:29">
      <c r="A4699">
        <v>5233</v>
      </c>
      <c r="B4699" t="s">
        <v>805</v>
      </c>
      <c r="C4699" t="s">
        <v>6392</v>
      </c>
      <c r="J4699" t="s">
        <v>1444</v>
      </c>
      <c r="K4699">
        <v>0</v>
      </c>
      <c r="N4699" t="b">
        <v>1</v>
      </c>
      <c r="O4699" t="b">
        <v>0</v>
      </c>
      <c r="P4699" t="b">
        <v>0</v>
      </c>
      <c r="Q4699">
        <v>9</v>
      </c>
      <c r="R4699">
        <v>1</v>
      </c>
      <c r="S4699">
        <v>1</v>
      </c>
      <c r="T4699">
        <v>2</v>
      </c>
      <c r="U4699" t="b">
        <v>1</v>
      </c>
      <c r="V4699" t="s">
        <v>1099</v>
      </c>
      <c r="W4699" t="s">
        <v>6354</v>
      </c>
      <c r="X4699" t="s">
        <v>14684</v>
      </c>
      <c r="Y4699">
        <v>17</v>
      </c>
      <c r="Z4699">
        <v>17</v>
      </c>
      <c r="AA4699">
        <v>5</v>
      </c>
      <c r="AB4699">
        <v>5</v>
      </c>
      <c r="AC4699">
        <v>47</v>
      </c>
    </row>
    <row r="4700" spans="1:29">
      <c r="A4700">
        <v>5234</v>
      </c>
      <c r="B4700" t="s">
        <v>805</v>
      </c>
      <c r="C4700" t="s">
        <v>6393</v>
      </c>
      <c r="J4700" t="s">
        <v>1444</v>
      </c>
      <c r="K4700">
        <v>0</v>
      </c>
      <c r="N4700" t="b">
        <v>1</v>
      </c>
      <c r="O4700" t="b">
        <v>0</v>
      </c>
      <c r="P4700" t="b">
        <v>0</v>
      </c>
      <c r="Q4700">
        <v>9</v>
      </c>
      <c r="R4700">
        <v>1</v>
      </c>
      <c r="S4700">
        <v>1</v>
      </c>
      <c r="T4700">
        <v>2</v>
      </c>
      <c r="U4700" t="b">
        <v>1</v>
      </c>
      <c r="V4700" t="s">
        <v>1099</v>
      </c>
      <c r="W4700" t="s">
        <v>6354</v>
      </c>
      <c r="X4700" t="s">
        <v>14526</v>
      </c>
      <c r="Y4700">
        <v>17</v>
      </c>
      <c r="Z4700">
        <v>17</v>
      </c>
      <c r="AA4700">
        <v>6</v>
      </c>
      <c r="AB4700">
        <v>6</v>
      </c>
      <c r="AC4700">
        <v>47</v>
      </c>
    </row>
    <row r="4701" spans="1:29">
      <c r="A4701">
        <v>5235</v>
      </c>
      <c r="B4701" t="s">
        <v>805</v>
      </c>
      <c r="C4701" t="s">
        <v>6394</v>
      </c>
      <c r="J4701" t="s">
        <v>1444</v>
      </c>
      <c r="K4701">
        <v>0</v>
      </c>
      <c r="N4701" t="b">
        <v>1</v>
      </c>
      <c r="O4701" t="b">
        <v>0</v>
      </c>
      <c r="P4701" t="b">
        <v>0</v>
      </c>
      <c r="Q4701">
        <v>9</v>
      </c>
      <c r="R4701">
        <v>1</v>
      </c>
      <c r="S4701">
        <v>1</v>
      </c>
      <c r="T4701">
        <v>2</v>
      </c>
      <c r="U4701" t="b">
        <v>1</v>
      </c>
      <c r="V4701" t="s">
        <v>1099</v>
      </c>
      <c r="W4701" t="s">
        <v>6354</v>
      </c>
      <c r="X4701" t="s">
        <v>14687</v>
      </c>
      <c r="Y4701">
        <v>18</v>
      </c>
      <c r="Z4701">
        <v>18</v>
      </c>
      <c r="AA4701">
        <v>5</v>
      </c>
      <c r="AB4701">
        <v>5</v>
      </c>
      <c r="AC4701">
        <v>47</v>
      </c>
    </row>
    <row r="4702" spans="1:29">
      <c r="A4702">
        <v>5236</v>
      </c>
      <c r="B4702" t="s">
        <v>805</v>
      </c>
      <c r="C4702" t="s">
        <v>6395</v>
      </c>
      <c r="J4702" t="s">
        <v>1444</v>
      </c>
      <c r="K4702">
        <v>0</v>
      </c>
      <c r="N4702" t="b">
        <v>1</v>
      </c>
      <c r="O4702" t="b">
        <v>0</v>
      </c>
      <c r="P4702" t="b">
        <v>0</v>
      </c>
      <c r="Q4702">
        <v>9</v>
      </c>
      <c r="R4702">
        <v>1</v>
      </c>
      <c r="S4702">
        <v>1</v>
      </c>
      <c r="T4702">
        <v>2</v>
      </c>
      <c r="U4702" t="b">
        <v>1</v>
      </c>
      <c r="V4702" t="s">
        <v>1099</v>
      </c>
      <c r="W4702" t="s">
        <v>6354</v>
      </c>
      <c r="X4702" t="s">
        <v>14688</v>
      </c>
      <c r="Y4702">
        <v>18</v>
      </c>
      <c r="Z4702">
        <v>18</v>
      </c>
      <c r="AA4702">
        <v>6</v>
      </c>
      <c r="AB4702">
        <v>6</v>
      </c>
      <c r="AC4702">
        <v>47</v>
      </c>
    </row>
    <row r="4703" spans="1:29">
      <c r="A4703">
        <v>5237</v>
      </c>
      <c r="B4703" t="s">
        <v>805</v>
      </c>
      <c r="C4703" t="s">
        <v>6396</v>
      </c>
      <c r="J4703" t="s">
        <v>1444</v>
      </c>
      <c r="K4703">
        <v>0</v>
      </c>
      <c r="N4703" t="b">
        <v>1</v>
      </c>
      <c r="O4703" t="b">
        <v>0</v>
      </c>
      <c r="P4703" t="b">
        <v>0</v>
      </c>
      <c r="Q4703">
        <v>9</v>
      </c>
      <c r="R4703">
        <v>1</v>
      </c>
      <c r="S4703">
        <v>1</v>
      </c>
      <c r="T4703">
        <v>2</v>
      </c>
      <c r="U4703" t="b">
        <v>1</v>
      </c>
      <c r="V4703" t="s">
        <v>1099</v>
      </c>
      <c r="W4703" t="s">
        <v>6354</v>
      </c>
      <c r="X4703" t="s">
        <v>14689</v>
      </c>
      <c r="Y4703">
        <v>19</v>
      </c>
      <c r="Z4703">
        <v>19</v>
      </c>
      <c r="AA4703">
        <v>5</v>
      </c>
      <c r="AB4703">
        <v>5</v>
      </c>
      <c r="AC4703">
        <v>47</v>
      </c>
    </row>
    <row r="4704" spans="1:29">
      <c r="A4704">
        <v>5238</v>
      </c>
      <c r="B4704" t="s">
        <v>805</v>
      </c>
      <c r="C4704" t="s">
        <v>6397</v>
      </c>
      <c r="J4704" t="s">
        <v>1444</v>
      </c>
      <c r="K4704">
        <v>0</v>
      </c>
      <c r="N4704" t="b">
        <v>1</v>
      </c>
      <c r="O4704" t="b">
        <v>0</v>
      </c>
      <c r="P4704" t="b">
        <v>0</v>
      </c>
      <c r="Q4704">
        <v>9</v>
      </c>
      <c r="R4704">
        <v>1</v>
      </c>
      <c r="S4704">
        <v>1</v>
      </c>
      <c r="T4704">
        <v>2</v>
      </c>
      <c r="U4704" t="b">
        <v>1</v>
      </c>
      <c r="V4704" t="s">
        <v>1099</v>
      </c>
      <c r="W4704" t="s">
        <v>6354</v>
      </c>
      <c r="X4704" t="s">
        <v>14448</v>
      </c>
      <c r="Y4704">
        <v>19</v>
      </c>
      <c r="Z4704">
        <v>19</v>
      </c>
      <c r="AA4704">
        <v>6</v>
      </c>
      <c r="AB4704">
        <v>6</v>
      </c>
      <c r="AC4704">
        <v>47</v>
      </c>
    </row>
    <row r="4705" spans="1:29">
      <c r="A4705">
        <v>5239</v>
      </c>
      <c r="B4705" t="s">
        <v>805</v>
      </c>
      <c r="C4705" t="s">
        <v>6398</v>
      </c>
      <c r="J4705" t="s">
        <v>1444</v>
      </c>
      <c r="K4705">
        <v>0</v>
      </c>
      <c r="N4705" t="b">
        <v>1</v>
      </c>
      <c r="O4705" t="b">
        <v>0</v>
      </c>
      <c r="P4705" t="b">
        <v>0</v>
      </c>
      <c r="Q4705">
        <v>9</v>
      </c>
      <c r="R4705">
        <v>1</v>
      </c>
      <c r="S4705">
        <v>1</v>
      </c>
      <c r="T4705">
        <v>2</v>
      </c>
      <c r="U4705" t="b">
        <v>1</v>
      </c>
      <c r="V4705" t="s">
        <v>1099</v>
      </c>
      <c r="W4705" t="s">
        <v>6354</v>
      </c>
      <c r="X4705" t="s">
        <v>14691</v>
      </c>
      <c r="Y4705">
        <v>20</v>
      </c>
      <c r="Z4705">
        <v>20</v>
      </c>
      <c r="AA4705">
        <v>5</v>
      </c>
      <c r="AB4705">
        <v>5</v>
      </c>
      <c r="AC4705">
        <v>47</v>
      </c>
    </row>
    <row r="4706" spans="1:29">
      <c r="A4706">
        <v>5240</v>
      </c>
      <c r="B4706" t="s">
        <v>805</v>
      </c>
      <c r="C4706" t="s">
        <v>6399</v>
      </c>
      <c r="J4706" t="s">
        <v>1444</v>
      </c>
      <c r="K4706">
        <v>0</v>
      </c>
      <c r="N4706" t="b">
        <v>1</v>
      </c>
      <c r="O4706" t="b">
        <v>0</v>
      </c>
      <c r="P4706" t="b">
        <v>0</v>
      </c>
      <c r="Q4706">
        <v>9</v>
      </c>
      <c r="R4706">
        <v>1</v>
      </c>
      <c r="S4706">
        <v>1</v>
      </c>
      <c r="T4706">
        <v>2</v>
      </c>
      <c r="U4706" t="b">
        <v>1</v>
      </c>
      <c r="V4706" t="s">
        <v>1099</v>
      </c>
      <c r="W4706" t="s">
        <v>6354</v>
      </c>
      <c r="X4706" t="s">
        <v>14623</v>
      </c>
      <c r="Y4706">
        <v>20</v>
      </c>
      <c r="Z4706">
        <v>20</v>
      </c>
      <c r="AA4706">
        <v>6</v>
      </c>
      <c r="AB4706">
        <v>6</v>
      </c>
      <c r="AC4706">
        <v>47</v>
      </c>
    </row>
    <row r="4707" spans="1:29">
      <c r="A4707">
        <v>5241</v>
      </c>
      <c r="B4707" t="s">
        <v>805</v>
      </c>
      <c r="C4707" t="s">
        <v>6400</v>
      </c>
      <c r="J4707" t="s">
        <v>1444</v>
      </c>
      <c r="K4707">
        <v>0</v>
      </c>
      <c r="N4707" t="b">
        <v>1</v>
      </c>
      <c r="O4707" t="b">
        <v>0</v>
      </c>
      <c r="P4707" t="b">
        <v>0</v>
      </c>
      <c r="Q4707">
        <v>9</v>
      </c>
      <c r="R4707">
        <v>1</v>
      </c>
      <c r="S4707">
        <v>1</v>
      </c>
      <c r="T4707">
        <v>2</v>
      </c>
      <c r="U4707" t="b">
        <v>1</v>
      </c>
      <c r="V4707" t="s">
        <v>1099</v>
      </c>
      <c r="W4707" t="s">
        <v>6354</v>
      </c>
      <c r="X4707" t="s">
        <v>14471</v>
      </c>
      <c r="Y4707">
        <v>21</v>
      </c>
      <c r="Z4707">
        <v>21</v>
      </c>
      <c r="AA4707">
        <v>5</v>
      </c>
      <c r="AB4707">
        <v>5</v>
      </c>
      <c r="AC4707">
        <v>47</v>
      </c>
    </row>
    <row r="4708" spans="1:29">
      <c r="A4708">
        <v>5242</v>
      </c>
      <c r="B4708" t="s">
        <v>805</v>
      </c>
      <c r="C4708" t="s">
        <v>6401</v>
      </c>
      <c r="J4708" t="s">
        <v>1444</v>
      </c>
      <c r="K4708">
        <v>0</v>
      </c>
      <c r="N4708" t="b">
        <v>1</v>
      </c>
      <c r="O4708" t="b">
        <v>0</v>
      </c>
      <c r="P4708" t="b">
        <v>0</v>
      </c>
      <c r="Q4708">
        <v>9</v>
      </c>
      <c r="R4708">
        <v>1</v>
      </c>
      <c r="S4708">
        <v>1</v>
      </c>
      <c r="T4708">
        <v>2</v>
      </c>
      <c r="U4708" t="b">
        <v>1</v>
      </c>
      <c r="V4708" t="s">
        <v>1099</v>
      </c>
      <c r="W4708" t="s">
        <v>6354</v>
      </c>
      <c r="X4708" t="s">
        <v>14624</v>
      </c>
      <c r="Y4708">
        <v>21</v>
      </c>
      <c r="Z4708">
        <v>21</v>
      </c>
      <c r="AA4708">
        <v>6</v>
      </c>
      <c r="AB4708">
        <v>6</v>
      </c>
      <c r="AC4708">
        <v>47</v>
      </c>
    </row>
    <row r="4709" spans="1:29">
      <c r="A4709">
        <v>5243</v>
      </c>
      <c r="B4709" t="s">
        <v>805</v>
      </c>
      <c r="C4709" t="s">
        <v>6402</v>
      </c>
      <c r="J4709" t="s">
        <v>1444</v>
      </c>
      <c r="K4709">
        <v>0</v>
      </c>
      <c r="N4709" t="b">
        <v>1</v>
      </c>
      <c r="O4709" t="b">
        <v>0</v>
      </c>
      <c r="P4709" t="b">
        <v>0</v>
      </c>
      <c r="Q4709">
        <v>9</v>
      </c>
      <c r="R4709">
        <v>1</v>
      </c>
      <c r="S4709">
        <v>1</v>
      </c>
      <c r="T4709">
        <v>2</v>
      </c>
      <c r="U4709" t="b">
        <v>1</v>
      </c>
      <c r="V4709" t="s">
        <v>1099</v>
      </c>
      <c r="W4709" t="s">
        <v>6354</v>
      </c>
      <c r="X4709" t="s">
        <v>14694</v>
      </c>
      <c r="Y4709">
        <v>22</v>
      </c>
      <c r="Z4709">
        <v>22</v>
      </c>
      <c r="AA4709">
        <v>5</v>
      </c>
      <c r="AB4709">
        <v>5</v>
      </c>
      <c r="AC4709">
        <v>47</v>
      </c>
    </row>
    <row r="4710" spans="1:29">
      <c r="A4710">
        <v>5244</v>
      </c>
      <c r="B4710" t="s">
        <v>805</v>
      </c>
      <c r="C4710" t="s">
        <v>6403</v>
      </c>
      <c r="J4710" t="s">
        <v>1444</v>
      </c>
      <c r="K4710">
        <v>0</v>
      </c>
      <c r="N4710" t="b">
        <v>1</v>
      </c>
      <c r="O4710" t="b">
        <v>0</v>
      </c>
      <c r="P4710" t="b">
        <v>0</v>
      </c>
      <c r="Q4710">
        <v>9</v>
      </c>
      <c r="R4710">
        <v>1</v>
      </c>
      <c r="S4710">
        <v>1</v>
      </c>
      <c r="T4710">
        <v>2</v>
      </c>
      <c r="U4710" t="b">
        <v>1</v>
      </c>
      <c r="V4710" t="s">
        <v>1099</v>
      </c>
      <c r="W4710" t="s">
        <v>6354</v>
      </c>
      <c r="X4710" t="s">
        <v>14625</v>
      </c>
      <c r="Y4710">
        <v>22</v>
      </c>
      <c r="Z4710">
        <v>22</v>
      </c>
      <c r="AA4710">
        <v>6</v>
      </c>
      <c r="AB4710">
        <v>6</v>
      </c>
      <c r="AC4710">
        <v>47</v>
      </c>
    </row>
    <row r="4711" spans="1:29">
      <c r="A4711">
        <v>5245</v>
      </c>
      <c r="B4711" t="s">
        <v>805</v>
      </c>
      <c r="C4711" t="s">
        <v>6404</v>
      </c>
      <c r="J4711" t="s">
        <v>1444</v>
      </c>
      <c r="K4711">
        <v>0</v>
      </c>
      <c r="N4711" t="b">
        <v>1</v>
      </c>
      <c r="O4711" t="b">
        <v>0</v>
      </c>
      <c r="P4711" t="b">
        <v>0</v>
      </c>
      <c r="Q4711">
        <v>9</v>
      </c>
      <c r="R4711">
        <v>1</v>
      </c>
      <c r="S4711">
        <v>1</v>
      </c>
      <c r="T4711">
        <v>2</v>
      </c>
      <c r="U4711" t="b">
        <v>1</v>
      </c>
      <c r="V4711" t="s">
        <v>1099</v>
      </c>
      <c r="W4711" t="s">
        <v>6354</v>
      </c>
      <c r="X4711" t="s">
        <v>14696</v>
      </c>
      <c r="Y4711">
        <v>23</v>
      </c>
      <c r="Z4711">
        <v>23</v>
      </c>
      <c r="AA4711">
        <v>5</v>
      </c>
      <c r="AB4711">
        <v>5</v>
      </c>
      <c r="AC4711">
        <v>47</v>
      </c>
    </row>
    <row r="4712" spans="1:29">
      <c r="A4712">
        <v>5246</v>
      </c>
      <c r="B4712" t="s">
        <v>805</v>
      </c>
      <c r="C4712" t="s">
        <v>6405</v>
      </c>
      <c r="J4712" t="s">
        <v>1444</v>
      </c>
      <c r="K4712">
        <v>0</v>
      </c>
      <c r="N4712" t="b">
        <v>1</v>
      </c>
      <c r="O4712" t="b">
        <v>0</v>
      </c>
      <c r="P4712" t="b">
        <v>0</v>
      </c>
      <c r="Q4712">
        <v>9</v>
      </c>
      <c r="R4712">
        <v>1</v>
      </c>
      <c r="S4712">
        <v>1</v>
      </c>
      <c r="T4712">
        <v>2</v>
      </c>
      <c r="U4712" t="b">
        <v>1</v>
      </c>
      <c r="V4712" t="s">
        <v>1099</v>
      </c>
      <c r="W4712" t="s">
        <v>6354</v>
      </c>
      <c r="X4712" t="s">
        <v>14626</v>
      </c>
      <c r="Y4712">
        <v>23</v>
      </c>
      <c r="Z4712">
        <v>23</v>
      </c>
      <c r="AA4712">
        <v>6</v>
      </c>
      <c r="AB4712">
        <v>6</v>
      </c>
      <c r="AC4712">
        <v>47</v>
      </c>
    </row>
    <row r="4713" spans="1:29">
      <c r="A4713">
        <v>5247</v>
      </c>
      <c r="B4713" t="s">
        <v>805</v>
      </c>
      <c r="C4713" t="s">
        <v>6406</v>
      </c>
      <c r="J4713" t="s">
        <v>1444</v>
      </c>
      <c r="K4713">
        <v>0</v>
      </c>
      <c r="N4713" t="b">
        <v>1</v>
      </c>
      <c r="O4713" t="b">
        <v>0</v>
      </c>
      <c r="P4713" t="b">
        <v>0</v>
      </c>
      <c r="Q4713">
        <v>9</v>
      </c>
      <c r="R4713">
        <v>1</v>
      </c>
      <c r="S4713">
        <v>1</v>
      </c>
      <c r="T4713">
        <v>2</v>
      </c>
      <c r="U4713" t="b">
        <v>1</v>
      </c>
      <c r="V4713" t="s">
        <v>1099</v>
      </c>
      <c r="W4713" t="s">
        <v>6354</v>
      </c>
      <c r="X4713" t="s">
        <v>14698</v>
      </c>
      <c r="Y4713">
        <v>24</v>
      </c>
      <c r="Z4713">
        <v>24</v>
      </c>
      <c r="AA4713">
        <v>5</v>
      </c>
      <c r="AB4713">
        <v>5</v>
      </c>
      <c r="AC4713">
        <v>47</v>
      </c>
    </row>
    <row r="4714" spans="1:29">
      <c r="A4714">
        <v>5248</v>
      </c>
      <c r="B4714" t="s">
        <v>805</v>
      </c>
      <c r="C4714" t="s">
        <v>6407</v>
      </c>
      <c r="J4714" t="s">
        <v>1444</v>
      </c>
      <c r="K4714">
        <v>0</v>
      </c>
      <c r="N4714" t="b">
        <v>1</v>
      </c>
      <c r="O4714" t="b">
        <v>0</v>
      </c>
      <c r="P4714" t="b">
        <v>0</v>
      </c>
      <c r="Q4714">
        <v>9</v>
      </c>
      <c r="R4714">
        <v>1</v>
      </c>
      <c r="S4714">
        <v>1</v>
      </c>
      <c r="T4714">
        <v>2</v>
      </c>
      <c r="U4714" t="b">
        <v>1</v>
      </c>
      <c r="V4714" t="s">
        <v>1099</v>
      </c>
      <c r="W4714" t="s">
        <v>6354</v>
      </c>
      <c r="X4714" t="s">
        <v>14627</v>
      </c>
      <c r="Y4714">
        <v>24</v>
      </c>
      <c r="Z4714">
        <v>24</v>
      </c>
      <c r="AA4714">
        <v>6</v>
      </c>
      <c r="AB4714">
        <v>6</v>
      </c>
      <c r="AC4714">
        <v>47</v>
      </c>
    </row>
    <row r="4715" spans="1:29">
      <c r="A4715">
        <v>5249</v>
      </c>
      <c r="B4715" t="s">
        <v>805</v>
      </c>
      <c r="C4715" t="s">
        <v>6408</v>
      </c>
      <c r="J4715" t="s">
        <v>1444</v>
      </c>
      <c r="K4715">
        <v>0</v>
      </c>
      <c r="N4715" t="b">
        <v>1</v>
      </c>
      <c r="O4715" t="b">
        <v>0</v>
      </c>
      <c r="P4715" t="b">
        <v>0</v>
      </c>
      <c r="Q4715">
        <v>9</v>
      </c>
      <c r="R4715">
        <v>1</v>
      </c>
      <c r="S4715">
        <v>1</v>
      </c>
      <c r="T4715">
        <v>2</v>
      </c>
      <c r="U4715" t="b">
        <v>1</v>
      </c>
      <c r="V4715" t="s">
        <v>1099</v>
      </c>
      <c r="W4715" t="s">
        <v>6354</v>
      </c>
      <c r="X4715" t="s">
        <v>14701</v>
      </c>
      <c r="Y4715">
        <v>25</v>
      </c>
      <c r="Z4715">
        <v>25</v>
      </c>
      <c r="AA4715">
        <v>5</v>
      </c>
      <c r="AB4715">
        <v>5</v>
      </c>
      <c r="AC4715">
        <v>47</v>
      </c>
    </row>
    <row r="4716" spans="1:29">
      <c r="A4716">
        <v>5250</v>
      </c>
      <c r="B4716" t="s">
        <v>805</v>
      </c>
      <c r="C4716" t="s">
        <v>6409</v>
      </c>
      <c r="J4716" t="s">
        <v>1444</v>
      </c>
      <c r="K4716">
        <v>0</v>
      </c>
      <c r="N4716" t="b">
        <v>1</v>
      </c>
      <c r="O4716" t="b">
        <v>0</v>
      </c>
      <c r="P4716" t="b">
        <v>0</v>
      </c>
      <c r="Q4716">
        <v>9</v>
      </c>
      <c r="R4716">
        <v>1</v>
      </c>
      <c r="S4716">
        <v>1</v>
      </c>
      <c r="T4716">
        <v>2</v>
      </c>
      <c r="U4716" t="b">
        <v>1</v>
      </c>
      <c r="V4716" t="s">
        <v>1099</v>
      </c>
      <c r="W4716" t="s">
        <v>6354</v>
      </c>
      <c r="X4716" t="s">
        <v>14534</v>
      </c>
      <c r="Y4716">
        <v>25</v>
      </c>
      <c r="Z4716">
        <v>25</v>
      </c>
      <c r="AA4716">
        <v>6</v>
      </c>
      <c r="AB4716">
        <v>6</v>
      </c>
      <c r="AC4716">
        <v>47</v>
      </c>
    </row>
    <row r="4717" spans="1:29">
      <c r="A4717">
        <v>5251</v>
      </c>
      <c r="B4717" t="s">
        <v>805</v>
      </c>
      <c r="C4717" t="s">
        <v>6410</v>
      </c>
      <c r="J4717" t="s">
        <v>1444</v>
      </c>
      <c r="K4717">
        <v>0</v>
      </c>
      <c r="N4717" t="b">
        <v>1</v>
      </c>
      <c r="O4717" t="b">
        <v>0</v>
      </c>
      <c r="P4717" t="b">
        <v>0</v>
      </c>
      <c r="Q4717">
        <v>9</v>
      </c>
      <c r="R4717">
        <v>1</v>
      </c>
      <c r="S4717">
        <v>1</v>
      </c>
      <c r="T4717">
        <v>2</v>
      </c>
      <c r="U4717" t="b">
        <v>1</v>
      </c>
      <c r="V4717" t="s">
        <v>1099</v>
      </c>
      <c r="W4717" t="s">
        <v>6354</v>
      </c>
      <c r="X4717" t="s">
        <v>14703</v>
      </c>
      <c r="Y4717">
        <v>26</v>
      </c>
      <c r="Z4717">
        <v>26</v>
      </c>
      <c r="AA4717">
        <v>5</v>
      </c>
      <c r="AB4717">
        <v>5</v>
      </c>
      <c r="AC4717">
        <v>47</v>
      </c>
    </row>
    <row r="4718" spans="1:29">
      <c r="A4718">
        <v>5252</v>
      </c>
      <c r="B4718" t="s">
        <v>805</v>
      </c>
      <c r="C4718" t="s">
        <v>6411</v>
      </c>
      <c r="J4718" t="s">
        <v>1444</v>
      </c>
      <c r="K4718">
        <v>0</v>
      </c>
      <c r="N4718" t="b">
        <v>1</v>
      </c>
      <c r="O4718" t="b">
        <v>0</v>
      </c>
      <c r="P4718" t="b">
        <v>0</v>
      </c>
      <c r="Q4718">
        <v>9</v>
      </c>
      <c r="R4718">
        <v>1</v>
      </c>
      <c r="S4718">
        <v>1</v>
      </c>
      <c r="T4718">
        <v>2</v>
      </c>
      <c r="U4718" t="b">
        <v>1</v>
      </c>
      <c r="V4718" t="s">
        <v>1099</v>
      </c>
      <c r="W4718" t="s">
        <v>6354</v>
      </c>
      <c r="X4718" t="s">
        <v>14491</v>
      </c>
      <c r="Y4718">
        <v>26</v>
      </c>
      <c r="Z4718">
        <v>26</v>
      </c>
      <c r="AA4718">
        <v>6</v>
      </c>
      <c r="AB4718">
        <v>6</v>
      </c>
      <c r="AC4718">
        <v>47</v>
      </c>
    </row>
    <row r="4719" spans="1:29">
      <c r="A4719">
        <v>5253</v>
      </c>
      <c r="B4719" t="s">
        <v>805</v>
      </c>
      <c r="C4719" t="s">
        <v>6412</v>
      </c>
      <c r="J4719" t="s">
        <v>1444</v>
      </c>
      <c r="K4719">
        <v>0</v>
      </c>
      <c r="N4719" t="b">
        <v>1</v>
      </c>
      <c r="O4719" t="b">
        <v>0</v>
      </c>
      <c r="P4719" t="b">
        <v>0</v>
      </c>
      <c r="Q4719">
        <v>9</v>
      </c>
      <c r="R4719">
        <v>1</v>
      </c>
      <c r="S4719">
        <v>1</v>
      </c>
      <c r="T4719">
        <v>2</v>
      </c>
      <c r="U4719" t="b">
        <v>1</v>
      </c>
      <c r="V4719" t="s">
        <v>1099</v>
      </c>
      <c r="W4719" t="s">
        <v>6354</v>
      </c>
      <c r="X4719" t="s">
        <v>14803</v>
      </c>
      <c r="Y4719">
        <v>27</v>
      </c>
      <c r="Z4719">
        <v>27</v>
      </c>
      <c r="AA4719">
        <v>5</v>
      </c>
      <c r="AB4719">
        <v>5</v>
      </c>
      <c r="AC4719">
        <v>47</v>
      </c>
    </row>
    <row r="4720" spans="1:29">
      <c r="A4720">
        <v>5254</v>
      </c>
      <c r="B4720" t="s">
        <v>805</v>
      </c>
      <c r="C4720" t="s">
        <v>6413</v>
      </c>
      <c r="J4720" t="s">
        <v>1444</v>
      </c>
      <c r="K4720">
        <v>0</v>
      </c>
      <c r="N4720" t="b">
        <v>1</v>
      </c>
      <c r="O4720" t="b">
        <v>0</v>
      </c>
      <c r="P4720" t="b">
        <v>0</v>
      </c>
      <c r="Q4720">
        <v>9</v>
      </c>
      <c r="R4720">
        <v>1</v>
      </c>
      <c r="S4720">
        <v>1</v>
      </c>
      <c r="T4720">
        <v>2</v>
      </c>
      <c r="U4720" t="b">
        <v>1</v>
      </c>
      <c r="V4720" t="s">
        <v>1099</v>
      </c>
      <c r="W4720" t="s">
        <v>6354</v>
      </c>
      <c r="X4720" t="s">
        <v>14628</v>
      </c>
      <c r="Y4720">
        <v>27</v>
      </c>
      <c r="Z4720">
        <v>27</v>
      </c>
      <c r="AA4720">
        <v>6</v>
      </c>
      <c r="AB4720">
        <v>6</v>
      </c>
      <c r="AC4720">
        <v>47</v>
      </c>
    </row>
    <row r="4721" spans="1:29">
      <c r="A4721">
        <v>5255</v>
      </c>
      <c r="B4721" t="s">
        <v>805</v>
      </c>
      <c r="C4721" t="s">
        <v>6414</v>
      </c>
      <c r="J4721" t="s">
        <v>1444</v>
      </c>
      <c r="K4721">
        <v>0</v>
      </c>
      <c r="N4721" t="b">
        <v>1</v>
      </c>
      <c r="O4721" t="b">
        <v>0</v>
      </c>
      <c r="P4721" t="b">
        <v>0</v>
      </c>
      <c r="Q4721">
        <v>9</v>
      </c>
      <c r="R4721">
        <v>1</v>
      </c>
      <c r="S4721">
        <v>1</v>
      </c>
      <c r="T4721">
        <v>2</v>
      </c>
      <c r="U4721" t="b">
        <v>1</v>
      </c>
      <c r="V4721" t="s">
        <v>1099</v>
      </c>
      <c r="W4721" t="s">
        <v>6354</v>
      </c>
      <c r="X4721" t="s">
        <v>14729</v>
      </c>
      <c r="Y4721">
        <v>28</v>
      </c>
      <c r="Z4721">
        <v>28</v>
      </c>
      <c r="AA4721">
        <v>5</v>
      </c>
      <c r="AB4721">
        <v>5</v>
      </c>
      <c r="AC4721">
        <v>47</v>
      </c>
    </row>
    <row r="4722" spans="1:29">
      <c r="A4722">
        <v>5256</v>
      </c>
      <c r="B4722" t="s">
        <v>805</v>
      </c>
      <c r="C4722" t="s">
        <v>6415</v>
      </c>
      <c r="J4722" t="s">
        <v>1444</v>
      </c>
      <c r="K4722">
        <v>0</v>
      </c>
      <c r="N4722" t="b">
        <v>1</v>
      </c>
      <c r="O4722" t="b">
        <v>0</v>
      </c>
      <c r="P4722" t="b">
        <v>0</v>
      </c>
      <c r="Q4722">
        <v>9</v>
      </c>
      <c r="R4722">
        <v>1</v>
      </c>
      <c r="S4722">
        <v>1</v>
      </c>
      <c r="T4722">
        <v>2</v>
      </c>
      <c r="U4722" t="b">
        <v>1</v>
      </c>
      <c r="V4722" t="s">
        <v>1099</v>
      </c>
      <c r="W4722" t="s">
        <v>6354</v>
      </c>
      <c r="X4722" t="s">
        <v>14629</v>
      </c>
      <c r="Y4722">
        <v>28</v>
      </c>
      <c r="Z4722">
        <v>28</v>
      </c>
      <c r="AA4722">
        <v>6</v>
      </c>
      <c r="AB4722">
        <v>6</v>
      </c>
      <c r="AC4722">
        <v>47</v>
      </c>
    </row>
    <row r="4723" spans="1:29">
      <c r="A4723">
        <v>5257</v>
      </c>
      <c r="B4723" t="s">
        <v>805</v>
      </c>
      <c r="C4723" t="s">
        <v>6416</v>
      </c>
      <c r="J4723" t="s">
        <v>1444</v>
      </c>
      <c r="K4723">
        <v>0</v>
      </c>
      <c r="N4723" t="b">
        <v>1</v>
      </c>
      <c r="O4723" t="b">
        <v>0</v>
      </c>
      <c r="P4723" t="b">
        <v>0</v>
      </c>
      <c r="Q4723">
        <v>9</v>
      </c>
      <c r="R4723">
        <v>1</v>
      </c>
      <c r="S4723">
        <v>1</v>
      </c>
      <c r="T4723">
        <v>2</v>
      </c>
      <c r="U4723" t="b">
        <v>1</v>
      </c>
      <c r="V4723" t="s">
        <v>1099</v>
      </c>
      <c r="W4723" t="s">
        <v>6354</v>
      </c>
      <c r="X4723" t="s">
        <v>14805</v>
      </c>
      <c r="Y4723">
        <v>29</v>
      </c>
      <c r="Z4723">
        <v>29</v>
      </c>
      <c r="AA4723">
        <v>5</v>
      </c>
      <c r="AB4723">
        <v>5</v>
      </c>
      <c r="AC4723">
        <v>47</v>
      </c>
    </row>
    <row r="4724" spans="1:29">
      <c r="A4724">
        <v>5258</v>
      </c>
      <c r="B4724" t="s">
        <v>805</v>
      </c>
      <c r="C4724" t="s">
        <v>6417</v>
      </c>
      <c r="J4724" t="s">
        <v>1444</v>
      </c>
      <c r="K4724">
        <v>0</v>
      </c>
      <c r="N4724" t="b">
        <v>1</v>
      </c>
      <c r="O4724" t="b">
        <v>0</v>
      </c>
      <c r="P4724" t="b">
        <v>0</v>
      </c>
      <c r="Q4724">
        <v>9</v>
      </c>
      <c r="R4724">
        <v>1</v>
      </c>
      <c r="S4724">
        <v>1</v>
      </c>
      <c r="T4724">
        <v>2</v>
      </c>
      <c r="U4724" t="b">
        <v>1</v>
      </c>
      <c r="V4724" t="s">
        <v>1099</v>
      </c>
      <c r="W4724" t="s">
        <v>6354</v>
      </c>
      <c r="X4724" t="s">
        <v>14630</v>
      </c>
      <c r="Y4724">
        <v>29</v>
      </c>
      <c r="Z4724">
        <v>29</v>
      </c>
      <c r="AA4724">
        <v>6</v>
      </c>
      <c r="AB4724">
        <v>6</v>
      </c>
      <c r="AC4724">
        <v>47</v>
      </c>
    </row>
    <row r="4725" spans="1:29">
      <c r="A4725">
        <v>5259</v>
      </c>
      <c r="B4725" t="s">
        <v>805</v>
      </c>
      <c r="C4725" t="s">
        <v>6418</v>
      </c>
      <c r="J4725" t="s">
        <v>1444</v>
      </c>
      <c r="K4725">
        <v>0</v>
      </c>
      <c r="N4725" t="b">
        <v>1</v>
      </c>
      <c r="O4725" t="b">
        <v>0</v>
      </c>
      <c r="P4725" t="b">
        <v>0</v>
      </c>
      <c r="Q4725">
        <v>9</v>
      </c>
      <c r="R4725">
        <v>1</v>
      </c>
      <c r="S4725">
        <v>1</v>
      </c>
      <c r="T4725">
        <v>2</v>
      </c>
      <c r="U4725" t="b">
        <v>1</v>
      </c>
      <c r="V4725" t="s">
        <v>1099</v>
      </c>
      <c r="W4725" t="s">
        <v>6354</v>
      </c>
      <c r="X4725" t="s">
        <v>14622</v>
      </c>
      <c r="Y4725">
        <v>30</v>
      </c>
      <c r="Z4725">
        <v>30</v>
      </c>
      <c r="AA4725">
        <v>5</v>
      </c>
      <c r="AB4725">
        <v>5</v>
      </c>
      <c r="AC4725">
        <v>47</v>
      </c>
    </row>
    <row r="4726" spans="1:29">
      <c r="A4726">
        <v>5260</v>
      </c>
      <c r="B4726" t="s">
        <v>805</v>
      </c>
      <c r="C4726" t="s">
        <v>6419</v>
      </c>
      <c r="J4726" t="s">
        <v>1444</v>
      </c>
      <c r="K4726">
        <v>0</v>
      </c>
      <c r="N4726" t="b">
        <v>1</v>
      </c>
      <c r="O4726" t="b">
        <v>0</v>
      </c>
      <c r="P4726" t="b">
        <v>0</v>
      </c>
      <c r="Q4726">
        <v>9</v>
      </c>
      <c r="R4726">
        <v>1</v>
      </c>
      <c r="S4726">
        <v>1</v>
      </c>
      <c r="T4726">
        <v>2</v>
      </c>
      <c r="U4726" t="b">
        <v>1</v>
      </c>
      <c r="V4726" t="s">
        <v>1099</v>
      </c>
      <c r="W4726" t="s">
        <v>6354</v>
      </c>
      <c r="X4726" t="s">
        <v>14631</v>
      </c>
      <c r="Y4726">
        <v>30</v>
      </c>
      <c r="Z4726">
        <v>30</v>
      </c>
      <c r="AA4726">
        <v>6</v>
      </c>
      <c r="AB4726">
        <v>6</v>
      </c>
      <c r="AC4726">
        <v>47</v>
      </c>
    </row>
    <row r="4727" spans="1:29">
      <c r="A4727">
        <v>5261</v>
      </c>
      <c r="B4727" t="s">
        <v>805</v>
      </c>
      <c r="C4727" t="s">
        <v>6420</v>
      </c>
      <c r="J4727" t="s">
        <v>1444</v>
      </c>
      <c r="K4727">
        <v>0</v>
      </c>
      <c r="N4727" t="b">
        <v>1</v>
      </c>
      <c r="O4727" t="b">
        <v>0</v>
      </c>
      <c r="P4727" t="b">
        <v>0</v>
      </c>
      <c r="Q4727">
        <v>9</v>
      </c>
      <c r="R4727">
        <v>1</v>
      </c>
      <c r="S4727">
        <v>1</v>
      </c>
      <c r="T4727">
        <v>2</v>
      </c>
      <c r="U4727" t="b">
        <v>1</v>
      </c>
      <c r="V4727" t="s">
        <v>1099</v>
      </c>
      <c r="W4727" t="s">
        <v>6354</v>
      </c>
      <c r="X4727" t="s">
        <v>14808</v>
      </c>
      <c r="Y4727">
        <v>31</v>
      </c>
      <c r="Z4727">
        <v>31</v>
      </c>
      <c r="AA4727">
        <v>5</v>
      </c>
      <c r="AB4727">
        <v>5</v>
      </c>
      <c r="AC4727">
        <v>47</v>
      </c>
    </row>
    <row r="4728" spans="1:29">
      <c r="A4728">
        <v>5262</v>
      </c>
      <c r="B4728" t="s">
        <v>805</v>
      </c>
      <c r="C4728" t="s">
        <v>6421</v>
      </c>
      <c r="J4728" t="s">
        <v>1444</v>
      </c>
      <c r="K4728">
        <v>0</v>
      </c>
      <c r="N4728" t="b">
        <v>1</v>
      </c>
      <c r="O4728" t="b">
        <v>0</v>
      </c>
      <c r="P4728" t="b">
        <v>0</v>
      </c>
      <c r="Q4728">
        <v>9</v>
      </c>
      <c r="R4728">
        <v>1</v>
      </c>
      <c r="S4728">
        <v>1</v>
      </c>
      <c r="T4728">
        <v>2</v>
      </c>
      <c r="U4728" t="b">
        <v>1</v>
      </c>
      <c r="V4728" t="s">
        <v>1099</v>
      </c>
      <c r="W4728" t="s">
        <v>6354</v>
      </c>
      <c r="X4728" t="s">
        <v>14809</v>
      </c>
      <c r="Y4728">
        <v>31</v>
      </c>
      <c r="Z4728">
        <v>31</v>
      </c>
      <c r="AA4728">
        <v>6</v>
      </c>
      <c r="AB4728">
        <v>6</v>
      </c>
      <c r="AC4728">
        <v>47</v>
      </c>
    </row>
    <row r="4729" spans="1:29">
      <c r="A4729">
        <v>5263</v>
      </c>
      <c r="B4729" t="s">
        <v>805</v>
      </c>
      <c r="C4729" t="s">
        <v>6422</v>
      </c>
      <c r="J4729" t="s">
        <v>1444</v>
      </c>
      <c r="K4729">
        <v>0</v>
      </c>
      <c r="N4729" t="b">
        <v>1</v>
      </c>
      <c r="O4729" t="b">
        <v>0</v>
      </c>
      <c r="P4729" t="b">
        <v>0</v>
      </c>
      <c r="Q4729">
        <v>9</v>
      </c>
      <c r="R4729">
        <v>1</v>
      </c>
      <c r="S4729">
        <v>1</v>
      </c>
      <c r="T4729">
        <v>2</v>
      </c>
      <c r="U4729" t="b">
        <v>1</v>
      </c>
      <c r="V4729" t="s">
        <v>1099</v>
      </c>
      <c r="W4729" t="s">
        <v>6354</v>
      </c>
      <c r="X4729" t="s">
        <v>14831</v>
      </c>
      <c r="Y4729">
        <v>32</v>
      </c>
      <c r="Z4729">
        <v>32</v>
      </c>
      <c r="AA4729">
        <v>5</v>
      </c>
      <c r="AB4729">
        <v>5</v>
      </c>
      <c r="AC4729">
        <v>47</v>
      </c>
    </row>
    <row r="4730" spans="1:29">
      <c r="A4730">
        <v>5264</v>
      </c>
      <c r="B4730" t="s">
        <v>805</v>
      </c>
      <c r="C4730" t="s">
        <v>6423</v>
      </c>
      <c r="J4730" t="s">
        <v>1444</v>
      </c>
      <c r="K4730">
        <v>0</v>
      </c>
      <c r="N4730" t="b">
        <v>1</v>
      </c>
      <c r="O4730" t="b">
        <v>0</v>
      </c>
      <c r="P4730" t="b">
        <v>0</v>
      </c>
      <c r="Q4730">
        <v>9</v>
      </c>
      <c r="R4730">
        <v>1</v>
      </c>
      <c r="S4730">
        <v>1</v>
      </c>
      <c r="T4730">
        <v>2</v>
      </c>
      <c r="U4730" t="b">
        <v>1</v>
      </c>
      <c r="V4730" t="s">
        <v>1099</v>
      </c>
      <c r="W4730" t="s">
        <v>6354</v>
      </c>
      <c r="X4730" t="s">
        <v>14836</v>
      </c>
      <c r="Y4730">
        <v>32</v>
      </c>
      <c r="Z4730">
        <v>32</v>
      </c>
      <c r="AA4730">
        <v>6</v>
      </c>
      <c r="AB4730">
        <v>6</v>
      </c>
      <c r="AC4730">
        <v>47</v>
      </c>
    </row>
    <row r="4731" spans="1:29">
      <c r="A4731">
        <v>5265</v>
      </c>
      <c r="B4731" t="s">
        <v>805</v>
      </c>
      <c r="C4731" t="s">
        <v>6424</v>
      </c>
      <c r="J4731" t="s">
        <v>1444</v>
      </c>
      <c r="K4731">
        <v>0</v>
      </c>
      <c r="N4731" t="b">
        <v>1</v>
      </c>
      <c r="O4731" t="b">
        <v>0</v>
      </c>
      <c r="P4731" t="b">
        <v>0</v>
      </c>
      <c r="Q4731">
        <v>9</v>
      </c>
      <c r="R4731">
        <v>1</v>
      </c>
      <c r="S4731">
        <v>1</v>
      </c>
      <c r="T4731">
        <v>2</v>
      </c>
      <c r="U4731" t="b">
        <v>1</v>
      </c>
      <c r="V4731" t="s">
        <v>1099</v>
      </c>
      <c r="W4731" t="s">
        <v>6354</v>
      </c>
      <c r="X4731" t="s">
        <v>14833</v>
      </c>
      <c r="Y4731">
        <v>33</v>
      </c>
      <c r="Z4731">
        <v>33</v>
      </c>
      <c r="AA4731">
        <v>5</v>
      </c>
      <c r="AB4731">
        <v>5</v>
      </c>
      <c r="AC4731">
        <v>47</v>
      </c>
    </row>
    <row r="4732" spans="1:29">
      <c r="A4732">
        <v>5266</v>
      </c>
      <c r="B4732" t="s">
        <v>805</v>
      </c>
      <c r="C4732" t="s">
        <v>6425</v>
      </c>
      <c r="J4732" t="s">
        <v>1444</v>
      </c>
      <c r="K4732">
        <v>0</v>
      </c>
      <c r="N4732" t="b">
        <v>1</v>
      </c>
      <c r="O4732" t="b">
        <v>0</v>
      </c>
      <c r="P4732" t="b">
        <v>0</v>
      </c>
      <c r="Q4732">
        <v>9</v>
      </c>
      <c r="R4732">
        <v>1</v>
      </c>
      <c r="S4732">
        <v>1</v>
      </c>
      <c r="T4732">
        <v>2</v>
      </c>
      <c r="U4732" t="b">
        <v>1</v>
      </c>
      <c r="V4732" t="s">
        <v>1099</v>
      </c>
      <c r="W4732" t="s">
        <v>6354</v>
      </c>
      <c r="X4732" t="s">
        <v>14610</v>
      </c>
      <c r="Y4732">
        <v>33</v>
      </c>
      <c r="Z4732">
        <v>33</v>
      </c>
      <c r="AA4732">
        <v>6</v>
      </c>
      <c r="AB4732">
        <v>6</v>
      </c>
      <c r="AC4732">
        <v>47</v>
      </c>
    </row>
    <row r="4733" spans="1:29">
      <c r="A4733">
        <v>5267</v>
      </c>
      <c r="B4733" t="s">
        <v>805</v>
      </c>
      <c r="C4733" t="s">
        <v>6426</v>
      </c>
      <c r="J4733" t="s">
        <v>1444</v>
      </c>
      <c r="K4733">
        <v>0</v>
      </c>
      <c r="N4733" t="b">
        <v>1</v>
      </c>
      <c r="O4733" t="b">
        <v>0</v>
      </c>
      <c r="P4733" t="b">
        <v>0</v>
      </c>
      <c r="Q4733">
        <v>9</v>
      </c>
      <c r="R4733">
        <v>1</v>
      </c>
      <c r="S4733">
        <v>1</v>
      </c>
      <c r="T4733">
        <v>2</v>
      </c>
      <c r="U4733" t="b">
        <v>1</v>
      </c>
      <c r="V4733" t="s">
        <v>1099</v>
      </c>
      <c r="W4733" t="s">
        <v>6354</v>
      </c>
      <c r="X4733" t="s">
        <v>14835</v>
      </c>
      <c r="Y4733">
        <v>34</v>
      </c>
      <c r="Z4733">
        <v>34</v>
      </c>
      <c r="AA4733">
        <v>5</v>
      </c>
      <c r="AB4733">
        <v>5</v>
      </c>
      <c r="AC4733">
        <v>47</v>
      </c>
    </row>
    <row r="4734" spans="1:29">
      <c r="A4734">
        <v>5268</v>
      </c>
      <c r="B4734" t="s">
        <v>805</v>
      </c>
      <c r="C4734" t="s">
        <v>6427</v>
      </c>
      <c r="J4734" t="s">
        <v>1444</v>
      </c>
      <c r="K4734">
        <v>0</v>
      </c>
      <c r="N4734" t="b">
        <v>1</v>
      </c>
      <c r="O4734" t="b">
        <v>0</v>
      </c>
      <c r="P4734" t="b">
        <v>0</v>
      </c>
      <c r="Q4734">
        <v>9</v>
      </c>
      <c r="R4734">
        <v>1</v>
      </c>
      <c r="S4734">
        <v>1</v>
      </c>
      <c r="T4734">
        <v>2</v>
      </c>
      <c r="U4734" t="b">
        <v>1</v>
      </c>
      <c r="V4734" t="s">
        <v>1099</v>
      </c>
      <c r="W4734" t="s">
        <v>6354</v>
      </c>
      <c r="X4734" t="s">
        <v>14611</v>
      </c>
      <c r="Y4734">
        <v>34</v>
      </c>
      <c r="Z4734">
        <v>34</v>
      </c>
      <c r="AA4734">
        <v>6</v>
      </c>
      <c r="AB4734">
        <v>6</v>
      </c>
      <c r="AC4734">
        <v>47</v>
      </c>
    </row>
    <row r="4735" spans="1:29">
      <c r="A4735">
        <v>5269</v>
      </c>
      <c r="B4735" t="s">
        <v>805</v>
      </c>
      <c r="C4735" t="s">
        <v>6428</v>
      </c>
      <c r="J4735" t="s">
        <v>1444</v>
      </c>
      <c r="K4735">
        <v>0</v>
      </c>
      <c r="N4735" t="b">
        <v>1</v>
      </c>
      <c r="O4735" t="b">
        <v>0</v>
      </c>
      <c r="P4735" t="b">
        <v>0</v>
      </c>
      <c r="Q4735">
        <v>9</v>
      </c>
      <c r="R4735">
        <v>1</v>
      </c>
      <c r="S4735">
        <v>1</v>
      </c>
      <c r="T4735">
        <v>2</v>
      </c>
      <c r="U4735" t="b">
        <v>1</v>
      </c>
      <c r="V4735" t="s">
        <v>1099</v>
      </c>
      <c r="W4735" t="s">
        <v>6354</v>
      </c>
      <c r="X4735" t="s">
        <v>14811</v>
      </c>
      <c r="Y4735">
        <v>35</v>
      </c>
      <c r="Z4735">
        <v>35</v>
      </c>
      <c r="AA4735">
        <v>5</v>
      </c>
      <c r="AB4735">
        <v>5</v>
      </c>
      <c r="AC4735">
        <v>47</v>
      </c>
    </row>
    <row r="4736" spans="1:29">
      <c r="A4736">
        <v>5270</v>
      </c>
      <c r="B4736" t="s">
        <v>805</v>
      </c>
      <c r="C4736" t="s">
        <v>6429</v>
      </c>
      <c r="J4736" t="s">
        <v>1444</v>
      </c>
      <c r="K4736">
        <v>0</v>
      </c>
      <c r="N4736" t="b">
        <v>1</v>
      </c>
      <c r="O4736" t="b">
        <v>0</v>
      </c>
      <c r="P4736" t="b">
        <v>0</v>
      </c>
      <c r="Q4736">
        <v>9</v>
      </c>
      <c r="R4736">
        <v>1</v>
      </c>
      <c r="S4736">
        <v>1</v>
      </c>
      <c r="T4736">
        <v>2</v>
      </c>
      <c r="U4736" t="b">
        <v>1</v>
      </c>
      <c r="V4736" t="s">
        <v>1099</v>
      </c>
      <c r="W4736" t="s">
        <v>6354</v>
      </c>
      <c r="X4736" t="s">
        <v>14612</v>
      </c>
      <c r="Y4736">
        <v>35</v>
      </c>
      <c r="Z4736">
        <v>35</v>
      </c>
      <c r="AA4736">
        <v>6</v>
      </c>
      <c r="AB4736">
        <v>6</v>
      </c>
      <c r="AC4736">
        <v>47</v>
      </c>
    </row>
    <row r="4737" spans="1:29">
      <c r="A4737">
        <v>5271</v>
      </c>
      <c r="B4737" t="s">
        <v>805</v>
      </c>
      <c r="C4737" t="s">
        <v>6430</v>
      </c>
      <c r="J4737" t="s">
        <v>1444</v>
      </c>
      <c r="K4737">
        <v>0</v>
      </c>
      <c r="N4737" t="b">
        <v>1</v>
      </c>
      <c r="O4737" t="b">
        <v>0</v>
      </c>
      <c r="P4737" t="b">
        <v>0</v>
      </c>
      <c r="Q4737">
        <v>9</v>
      </c>
      <c r="R4737">
        <v>1</v>
      </c>
      <c r="S4737">
        <v>1</v>
      </c>
      <c r="T4737">
        <v>2</v>
      </c>
      <c r="U4737" t="b">
        <v>1</v>
      </c>
      <c r="V4737" t="s">
        <v>1099</v>
      </c>
      <c r="W4737" t="s">
        <v>6354</v>
      </c>
      <c r="X4737" t="s">
        <v>14813</v>
      </c>
      <c r="Y4737">
        <v>36</v>
      </c>
      <c r="Z4737">
        <v>36</v>
      </c>
      <c r="AA4737">
        <v>5</v>
      </c>
      <c r="AB4737">
        <v>5</v>
      </c>
      <c r="AC4737">
        <v>47</v>
      </c>
    </row>
    <row r="4738" spans="1:29">
      <c r="A4738">
        <v>5272</v>
      </c>
      <c r="B4738" t="s">
        <v>805</v>
      </c>
      <c r="C4738" t="s">
        <v>6431</v>
      </c>
      <c r="J4738" t="s">
        <v>1444</v>
      </c>
      <c r="K4738">
        <v>0</v>
      </c>
      <c r="N4738" t="b">
        <v>1</v>
      </c>
      <c r="O4738" t="b">
        <v>0</v>
      </c>
      <c r="P4738" t="b">
        <v>0</v>
      </c>
      <c r="Q4738">
        <v>9</v>
      </c>
      <c r="R4738">
        <v>1</v>
      </c>
      <c r="S4738">
        <v>1</v>
      </c>
      <c r="T4738">
        <v>2</v>
      </c>
      <c r="U4738" t="b">
        <v>1</v>
      </c>
      <c r="V4738" t="s">
        <v>1099</v>
      </c>
      <c r="W4738" t="s">
        <v>6354</v>
      </c>
      <c r="X4738" t="s">
        <v>14613</v>
      </c>
      <c r="Y4738">
        <v>36</v>
      </c>
      <c r="Z4738">
        <v>36</v>
      </c>
      <c r="AA4738">
        <v>6</v>
      </c>
      <c r="AB4738">
        <v>6</v>
      </c>
      <c r="AC4738">
        <v>47</v>
      </c>
    </row>
    <row r="4739" spans="1:29">
      <c r="A4739">
        <v>5273</v>
      </c>
      <c r="B4739" t="s">
        <v>805</v>
      </c>
      <c r="C4739" t="s">
        <v>6432</v>
      </c>
      <c r="J4739" t="s">
        <v>1444</v>
      </c>
      <c r="K4739">
        <v>0</v>
      </c>
      <c r="N4739" t="b">
        <v>1</v>
      </c>
      <c r="O4739" t="b">
        <v>0</v>
      </c>
      <c r="P4739" t="b">
        <v>0</v>
      </c>
      <c r="Q4739">
        <v>9</v>
      </c>
      <c r="R4739">
        <v>1</v>
      </c>
      <c r="S4739">
        <v>1</v>
      </c>
      <c r="T4739">
        <v>2</v>
      </c>
      <c r="U4739" t="b">
        <v>1</v>
      </c>
      <c r="V4739" t="s">
        <v>1099</v>
      </c>
      <c r="W4739" t="s">
        <v>6354</v>
      </c>
      <c r="X4739" t="s">
        <v>15635</v>
      </c>
      <c r="Y4739">
        <v>37</v>
      </c>
      <c r="Z4739">
        <v>37</v>
      </c>
      <c r="AA4739">
        <v>5</v>
      </c>
      <c r="AB4739">
        <v>5</v>
      </c>
      <c r="AC4739">
        <v>47</v>
      </c>
    </row>
    <row r="4740" spans="1:29">
      <c r="A4740">
        <v>5274</v>
      </c>
      <c r="B4740" t="s">
        <v>805</v>
      </c>
      <c r="C4740" t="s">
        <v>6433</v>
      </c>
      <c r="J4740" t="s">
        <v>1444</v>
      </c>
      <c r="K4740">
        <v>0</v>
      </c>
      <c r="N4740" t="b">
        <v>1</v>
      </c>
      <c r="O4740" t="b">
        <v>0</v>
      </c>
      <c r="P4740" t="b">
        <v>0</v>
      </c>
      <c r="Q4740">
        <v>9</v>
      </c>
      <c r="R4740">
        <v>1</v>
      </c>
      <c r="S4740">
        <v>1</v>
      </c>
      <c r="T4740">
        <v>2</v>
      </c>
      <c r="U4740" t="b">
        <v>1</v>
      </c>
      <c r="V4740" t="s">
        <v>1099</v>
      </c>
      <c r="W4740" t="s">
        <v>6354</v>
      </c>
      <c r="X4740" t="s">
        <v>14614</v>
      </c>
      <c r="Y4740">
        <v>37</v>
      </c>
      <c r="Z4740">
        <v>37</v>
      </c>
      <c r="AA4740">
        <v>6</v>
      </c>
      <c r="AB4740">
        <v>6</v>
      </c>
      <c r="AC4740">
        <v>47</v>
      </c>
    </row>
    <row r="4741" spans="1:29">
      <c r="A4741">
        <v>5275</v>
      </c>
      <c r="B4741" t="s">
        <v>805</v>
      </c>
      <c r="C4741" t="s">
        <v>6434</v>
      </c>
      <c r="J4741" t="s">
        <v>1444</v>
      </c>
      <c r="K4741">
        <v>0</v>
      </c>
      <c r="N4741" t="b">
        <v>1</v>
      </c>
      <c r="O4741" t="b">
        <v>0</v>
      </c>
      <c r="P4741" t="b">
        <v>0</v>
      </c>
      <c r="Q4741">
        <v>9</v>
      </c>
      <c r="R4741">
        <v>1</v>
      </c>
      <c r="S4741">
        <v>1</v>
      </c>
      <c r="T4741">
        <v>2</v>
      </c>
      <c r="U4741" t="b">
        <v>1</v>
      </c>
      <c r="V4741" t="s">
        <v>1099</v>
      </c>
      <c r="W4741" t="s">
        <v>6354</v>
      </c>
      <c r="X4741" t="s">
        <v>14732</v>
      </c>
      <c r="Y4741">
        <v>38</v>
      </c>
      <c r="Z4741">
        <v>38</v>
      </c>
      <c r="AA4741">
        <v>5</v>
      </c>
      <c r="AB4741">
        <v>5</v>
      </c>
      <c r="AC4741">
        <v>47</v>
      </c>
    </row>
    <row r="4742" spans="1:29">
      <c r="A4742">
        <v>5276</v>
      </c>
      <c r="B4742" t="s">
        <v>805</v>
      </c>
      <c r="C4742" t="s">
        <v>6435</v>
      </c>
      <c r="J4742" t="s">
        <v>1444</v>
      </c>
      <c r="K4742">
        <v>0</v>
      </c>
      <c r="N4742" t="b">
        <v>1</v>
      </c>
      <c r="O4742" t="b">
        <v>0</v>
      </c>
      <c r="P4742" t="b">
        <v>0</v>
      </c>
      <c r="Q4742">
        <v>9</v>
      </c>
      <c r="R4742">
        <v>1</v>
      </c>
      <c r="S4742">
        <v>1</v>
      </c>
      <c r="T4742">
        <v>2</v>
      </c>
      <c r="U4742" t="b">
        <v>1</v>
      </c>
      <c r="V4742" t="s">
        <v>1099</v>
      </c>
      <c r="W4742" t="s">
        <v>6354</v>
      </c>
      <c r="X4742" t="s">
        <v>14615</v>
      </c>
      <c r="Y4742">
        <v>38</v>
      </c>
      <c r="Z4742">
        <v>38</v>
      </c>
      <c r="AA4742">
        <v>6</v>
      </c>
      <c r="AB4742">
        <v>6</v>
      </c>
      <c r="AC4742">
        <v>47</v>
      </c>
    </row>
    <row r="4743" spans="1:29">
      <c r="A4743">
        <v>5277</v>
      </c>
      <c r="B4743" t="s">
        <v>805</v>
      </c>
      <c r="C4743" t="s">
        <v>6436</v>
      </c>
      <c r="J4743" t="s">
        <v>1444</v>
      </c>
      <c r="K4743">
        <v>0</v>
      </c>
      <c r="N4743" t="b">
        <v>1</v>
      </c>
      <c r="O4743" t="b">
        <v>0</v>
      </c>
      <c r="P4743" t="b">
        <v>0</v>
      </c>
      <c r="Q4743">
        <v>9</v>
      </c>
      <c r="R4743">
        <v>1</v>
      </c>
      <c r="S4743">
        <v>1</v>
      </c>
      <c r="T4743">
        <v>2</v>
      </c>
      <c r="U4743" t="b">
        <v>1</v>
      </c>
      <c r="V4743" t="s">
        <v>1099</v>
      </c>
      <c r="W4743" t="s">
        <v>6354</v>
      </c>
      <c r="X4743" t="s">
        <v>14733</v>
      </c>
      <c r="Y4743">
        <v>39</v>
      </c>
      <c r="Z4743">
        <v>39</v>
      </c>
      <c r="AA4743">
        <v>5</v>
      </c>
      <c r="AB4743">
        <v>5</v>
      </c>
      <c r="AC4743">
        <v>47</v>
      </c>
    </row>
    <row r="4744" spans="1:29">
      <c r="A4744">
        <v>5278</v>
      </c>
      <c r="B4744" t="s">
        <v>805</v>
      </c>
      <c r="C4744" t="s">
        <v>6437</v>
      </c>
      <c r="J4744" t="s">
        <v>1444</v>
      </c>
      <c r="K4744">
        <v>0</v>
      </c>
      <c r="N4744" t="b">
        <v>1</v>
      </c>
      <c r="O4744" t="b">
        <v>0</v>
      </c>
      <c r="P4744" t="b">
        <v>0</v>
      </c>
      <c r="Q4744">
        <v>9</v>
      </c>
      <c r="R4744">
        <v>1</v>
      </c>
      <c r="S4744">
        <v>1</v>
      </c>
      <c r="T4744">
        <v>2</v>
      </c>
      <c r="U4744" t="b">
        <v>1</v>
      </c>
      <c r="V4744" t="s">
        <v>1099</v>
      </c>
      <c r="W4744" t="s">
        <v>6354</v>
      </c>
      <c r="X4744" t="s">
        <v>14616</v>
      </c>
      <c r="Y4744">
        <v>39</v>
      </c>
      <c r="Z4744">
        <v>39</v>
      </c>
      <c r="AA4744">
        <v>6</v>
      </c>
      <c r="AB4744">
        <v>6</v>
      </c>
      <c r="AC4744">
        <v>47</v>
      </c>
    </row>
    <row r="4745" spans="1:29">
      <c r="A4745">
        <v>5279</v>
      </c>
      <c r="B4745" t="s">
        <v>805</v>
      </c>
      <c r="C4745" t="s">
        <v>6438</v>
      </c>
      <c r="J4745" t="s">
        <v>1444</v>
      </c>
      <c r="K4745">
        <v>0</v>
      </c>
      <c r="N4745" t="b">
        <v>1</v>
      </c>
      <c r="O4745" t="b">
        <v>0</v>
      </c>
      <c r="P4745" t="b">
        <v>0</v>
      </c>
      <c r="Q4745">
        <v>9</v>
      </c>
      <c r="R4745">
        <v>1</v>
      </c>
      <c r="S4745">
        <v>1</v>
      </c>
      <c r="T4745">
        <v>2</v>
      </c>
      <c r="U4745" t="b">
        <v>1</v>
      </c>
      <c r="V4745" t="s">
        <v>1099</v>
      </c>
      <c r="W4745" t="s">
        <v>6354</v>
      </c>
      <c r="X4745" t="s">
        <v>14553</v>
      </c>
      <c r="Y4745">
        <v>40</v>
      </c>
      <c r="Z4745">
        <v>40</v>
      </c>
      <c r="AA4745">
        <v>5</v>
      </c>
      <c r="AB4745">
        <v>5</v>
      </c>
      <c r="AC4745">
        <v>47</v>
      </c>
    </row>
    <row r="4746" spans="1:29">
      <c r="A4746">
        <v>5280</v>
      </c>
      <c r="B4746" t="s">
        <v>805</v>
      </c>
      <c r="C4746" t="s">
        <v>6439</v>
      </c>
      <c r="J4746" t="s">
        <v>1444</v>
      </c>
      <c r="K4746">
        <v>0</v>
      </c>
      <c r="N4746" t="b">
        <v>1</v>
      </c>
      <c r="O4746" t="b">
        <v>0</v>
      </c>
      <c r="P4746" t="b">
        <v>0</v>
      </c>
      <c r="Q4746">
        <v>9</v>
      </c>
      <c r="R4746">
        <v>1</v>
      </c>
      <c r="S4746">
        <v>1</v>
      </c>
      <c r="T4746">
        <v>2</v>
      </c>
      <c r="U4746" t="b">
        <v>1</v>
      </c>
      <c r="V4746" t="s">
        <v>1099</v>
      </c>
      <c r="W4746" t="s">
        <v>6354</v>
      </c>
      <c r="X4746" t="s">
        <v>14734</v>
      </c>
      <c r="Y4746">
        <v>40</v>
      </c>
      <c r="Z4746">
        <v>40</v>
      </c>
      <c r="AA4746">
        <v>6</v>
      </c>
      <c r="AB4746">
        <v>6</v>
      </c>
      <c r="AC4746">
        <v>47</v>
      </c>
    </row>
    <row r="4747" spans="1:29">
      <c r="A4747">
        <v>5281</v>
      </c>
      <c r="B4747" t="s">
        <v>805</v>
      </c>
      <c r="C4747" t="s">
        <v>6440</v>
      </c>
      <c r="J4747" t="s">
        <v>1444</v>
      </c>
      <c r="K4747">
        <v>0</v>
      </c>
      <c r="N4747" t="b">
        <v>1</v>
      </c>
      <c r="O4747" t="b">
        <v>0</v>
      </c>
      <c r="P4747" t="b">
        <v>0</v>
      </c>
      <c r="Q4747">
        <v>9</v>
      </c>
      <c r="R4747">
        <v>1</v>
      </c>
      <c r="S4747">
        <v>1</v>
      </c>
      <c r="T4747">
        <v>2</v>
      </c>
      <c r="U4747" t="b">
        <v>1</v>
      </c>
      <c r="V4747" t="s">
        <v>1099</v>
      </c>
      <c r="W4747" t="s">
        <v>6354</v>
      </c>
      <c r="X4747" t="s">
        <v>14554</v>
      </c>
      <c r="Y4747">
        <v>41</v>
      </c>
      <c r="Z4747">
        <v>41</v>
      </c>
      <c r="AA4747">
        <v>5</v>
      </c>
      <c r="AB4747">
        <v>5</v>
      </c>
      <c r="AC4747">
        <v>47</v>
      </c>
    </row>
    <row r="4748" spans="1:29">
      <c r="A4748">
        <v>5282</v>
      </c>
      <c r="B4748" t="s">
        <v>805</v>
      </c>
      <c r="C4748" t="s">
        <v>6441</v>
      </c>
      <c r="J4748" t="s">
        <v>1444</v>
      </c>
      <c r="K4748">
        <v>0</v>
      </c>
      <c r="N4748" t="b">
        <v>1</v>
      </c>
      <c r="O4748" t="b">
        <v>0</v>
      </c>
      <c r="P4748" t="b">
        <v>0</v>
      </c>
      <c r="Q4748">
        <v>9</v>
      </c>
      <c r="R4748">
        <v>1</v>
      </c>
      <c r="S4748">
        <v>1</v>
      </c>
      <c r="T4748">
        <v>2</v>
      </c>
      <c r="U4748" t="b">
        <v>1</v>
      </c>
      <c r="V4748" t="s">
        <v>1099</v>
      </c>
      <c r="W4748" t="s">
        <v>6354</v>
      </c>
      <c r="X4748" t="s">
        <v>14735</v>
      </c>
      <c r="Y4748">
        <v>41</v>
      </c>
      <c r="Z4748">
        <v>41</v>
      </c>
      <c r="AA4748">
        <v>6</v>
      </c>
      <c r="AB4748">
        <v>6</v>
      </c>
      <c r="AC4748">
        <v>47</v>
      </c>
    </row>
    <row r="4749" spans="1:29">
      <c r="A4749">
        <v>5283</v>
      </c>
      <c r="B4749" t="s">
        <v>805</v>
      </c>
      <c r="C4749" t="s">
        <v>6442</v>
      </c>
      <c r="J4749" t="s">
        <v>1444</v>
      </c>
      <c r="K4749">
        <v>0</v>
      </c>
      <c r="N4749" t="b">
        <v>1</v>
      </c>
      <c r="O4749" t="b">
        <v>0</v>
      </c>
      <c r="P4749" t="b">
        <v>0</v>
      </c>
      <c r="Q4749">
        <v>9</v>
      </c>
      <c r="R4749">
        <v>1</v>
      </c>
      <c r="S4749">
        <v>1</v>
      </c>
      <c r="T4749">
        <v>2</v>
      </c>
      <c r="U4749" t="b">
        <v>1</v>
      </c>
      <c r="V4749" t="s">
        <v>1099</v>
      </c>
      <c r="W4749" t="s">
        <v>6354</v>
      </c>
      <c r="X4749" t="s">
        <v>14555</v>
      </c>
      <c r="Y4749">
        <v>42</v>
      </c>
      <c r="Z4749">
        <v>42</v>
      </c>
      <c r="AA4749">
        <v>5</v>
      </c>
      <c r="AB4749">
        <v>5</v>
      </c>
      <c r="AC4749">
        <v>47</v>
      </c>
    </row>
    <row r="4750" spans="1:29">
      <c r="A4750">
        <v>5284</v>
      </c>
      <c r="B4750" t="s">
        <v>805</v>
      </c>
      <c r="C4750" t="s">
        <v>6443</v>
      </c>
      <c r="J4750" t="s">
        <v>1444</v>
      </c>
      <c r="K4750">
        <v>0</v>
      </c>
      <c r="N4750" t="b">
        <v>1</v>
      </c>
      <c r="O4750" t="b">
        <v>0</v>
      </c>
      <c r="P4750" t="b">
        <v>0</v>
      </c>
      <c r="Q4750">
        <v>9</v>
      </c>
      <c r="R4750">
        <v>1</v>
      </c>
      <c r="S4750">
        <v>1</v>
      </c>
      <c r="T4750">
        <v>2</v>
      </c>
      <c r="U4750" t="b">
        <v>1</v>
      </c>
      <c r="V4750" t="s">
        <v>1099</v>
      </c>
      <c r="W4750" t="s">
        <v>6354</v>
      </c>
      <c r="X4750" t="s">
        <v>14736</v>
      </c>
      <c r="Y4750">
        <v>42</v>
      </c>
      <c r="Z4750">
        <v>42</v>
      </c>
      <c r="AA4750">
        <v>6</v>
      </c>
      <c r="AB4750">
        <v>6</v>
      </c>
      <c r="AC4750">
        <v>47</v>
      </c>
    </row>
    <row r="4751" spans="1:29">
      <c r="A4751">
        <v>5285</v>
      </c>
      <c r="B4751" t="s">
        <v>805</v>
      </c>
      <c r="C4751" t="s">
        <v>6444</v>
      </c>
      <c r="J4751" t="s">
        <v>1444</v>
      </c>
      <c r="K4751">
        <v>0</v>
      </c>
      <c r="N4751" t="b">
        <v>0</v>
      </c>
      <c r="O4751" t="b">
        <v>1</v>
      </c>
      <c r="P4751" t="b">
        <v>0</v>
      </c>
      <c r="Q4751">
        <v>9</v>
      </c>
      <c r="R4751">
        <v>1</v>
      </c>
      <c r="S4751">
        <v>1</v>
      </c>
      <c r="T4751">
        <v>2</v>
      </c>
      <c r="U4751" t="b">
        <v>1</v>
      </c>
      <c r="V4751" t="s">
        <v>1099</v>
      </c>
      <c r="W4751" t="s">
        <v>6354</v>
      </c>
      <c r="X4751" t="s">
        <v>14521</v>
      </c>
      <c r="Y4751">
        <v>14</v>
      </c>
      <c r="Z4751">
        <v>14</v>
      </c>
      <c r="AA4751">
        <v>7</v>
      </c>
      <c r="AB4751">
        <v>7</v>
      </c>
      <c r="AC4751">
        <v>47</v>
      </c>
    </row>
    <row r="4752" spans="1:29">
      <c r="A4752">
        <v>5286</v>
      </c>
      <c r="B4752" t="s">
        <v>805</v>
      </c>
      <c r="C4752" t="s">
        <v>6445</v>
      </c>
      <c r="J4752" t="s">
        <v>1444</v>
      </c>
      <c r="K4752">
        <v>0</v>
      </c>
      <c r="N4752" t="b">
        <v>0</v>
      </c>
      <c r="O4752" t="b">
        <v>1</v>
      </c>
      <c r="P4752" t="b">
        <v>0</v>
      </c>
      <c r="Q4752">
        <v>9</v>
      </c>
      <c r="R4752">
        <v>1</v>
      </c>
      <c r="S4752">
        <v>1</v>
      </c>
      <c r="T4752">
        <v>2</v>
      </c>
      <c r="U4752" t="b">
        <v>1</v>
      </c>
      <c r="V4752" t="s">
        <v>1099</v>
      </c>
      <c r="W4752" t="s">
        <v>6354</v>
      </c>
      <c r="X4752" t="s">
        <v>14460</v>
      </c>
      <c r="Y4752">
        <v>15</v>
      </c>
      <c r="Z4752">
        <v>15</v>
      </c>
      <c r="AA4752">
        <v>7</v>
      </c>
      <c r="AB4752">
        <v>7</v>
      </c>
      <c r="AC4752">
        <v>47</v>
      </c>
    </row>
    <row r="4753" spans="1:29">
      <c r="A4753">
        <v>5287</v>
      </c>
      <c r="B4753" t="s">
        <v>805</v>
      </c>
      <c r="C4753" t="s">
        <v>6446</v>
      </c>
      <c r="J4753" t="s">
        <v>1444</v>
      </c>
      <c r="K4753">
        <v>0</v>
      </c>
      <c r="N4753" t="b">
        <v>0</v>
      </c>
      <c r="O4753" t="b">
        <v>1</v>
      </c>
      <c r="P4753" t="b">
        <v>0</v>
      </c>
      <c r="Q4753">
        <v>9</v>
      </c>
      <c r="R4753">
        <v>1</v>
      </c>
      <c r="S4753">
        <v>1</v>
      </c>
      <c r="T4753">
        <v>2</v>
      </c>
      <c r="U4753" t="b">
        <v>1</v>
      </c>
      <c r="V4753" t="s">
        <v>1099</v>
      </c>
      <c r="W4753" t="s">
        <v>6354</v>
      </c>
      <c r="X4753" t="s">
        <v>14470</v>
      </c>
      <c r="Y4753">
        <v>16</v>
      </c>
      <c r="Z4753">
        <v>16</v>
      </c>
      <c r="AA4753">
        <v>7</v>
      </c>
      <c r="AB4753">
        <v>7</v>
      </c>
      <c r="AC4753">
        <v>47</v>
      </c>
    </row>
    <row r="4754" spans="1:29">
      <c r="A4754">
        <v>5288</v>
      </c>
      <c r="B4754" t="s">
        <v>805</v>
      </c>
      <c r="C4754" t="s">
        <v>6447</v>
      </c>
      <c r="J4754" t="s">
        <v>1444</v>
      </c>
      <c r="K4754">
        <v>0</v>
      </c>
      <c r="N4754" t="b">
        <v>0</v>
      </c>
      <c r="O4754" t="b">
        <v>1</v>
      </c>
      <c r="P4754" t="b">
        <v>0</v>
      </c>
      <c r="Q4754">
        <v>9</v>
      </c>
      <c r="R4754">
        <v>1</v>
      </c>
      <c r="S4754">
        <v>1</v>
      </c>
      <c r="T4754">
        <v>2</v>
      </c>
      <c r="U4754" t="b">
        <v>1</v>
      </c>
      <c r="V4754" t="s">
        <v>1099</v>
      </c>
      <c r="W4754" t="s">
        <v>6354</v>
      </c>
      <c r="X4754" t="s">
        <v>14716</v>
      </c>
      <c r="Y4754">
        <v>17</v>
      </c>
      <c r="Z4754">
        <v>17</v>
      </c>
      <c r="AA4754">
        <v>7</v>
      </c>
      <c r="AB4754">
        <v>7</v>
      </c>
      <c r="AC4754">
        <v>47</v>
      </c>
    </row>
    <row r="4755" spans="1:29">
      <c r="A4755">
        <v>5289</v>
      </c>
      <c r="B4755" t="s">
        <v>805</v>
      </c>
      <c r="C4755" t="s">
        <v>6448</v>
      </c>
      <c r="J4755" t="s">
        <v>1444</v>
      </c>
      <c r="K4755">
        <v>0</v>
      </c>
      <c r="N4755" t="b">
        <v>0</v>
      </c>
      <c r="O4755" t="b">
        <v>1</v>
      </c>
      <c r="P4755" t="b">
        <v>0</v>
      </c>
      <c r="Q4755">
        <v>9</v>
      </c>
      <c r="R4755">
        <v>1</v>
      </c>
      <c r="S4755">
        <v>1</v>
      </c>
      <c r="T4755">
        <v>2</v>
      </c>
      <c r="U4755" t="b">
        <v>1</v>
      </c>
      <c r="V4755" t="s">
        <v>1099</v>
      </c>
      <c r="W4755" t="s">
        <v>6354</v>
      </c>
      <c r="X4755" t="s">
        <v>14487</v>
      </c>
      <c r="Y4755">
        <v>18</v>
      </c>
      <c r="Z4755">
        <v>18</v>
      </c>
      <c r="AA4755">
        <v>7</v>
      </c>
      <c r="AB4755">
        <v>7</v>
      </c>
      <c r="AC4755">
        <v>47</v>
      </c>
    </row>
    <row r="4756" spans="1:29">
      <c r="A4756">
        <v>5290</v>
      </c>
      <c r="B4756" t="s">
        <v>805</v>
      </c>
      <c r="C4756" t="s">
        <v>6449</v>
      </c>
      <c r="J4756" t="s">
        <v>1444</v>
      </c>
      <c r="K4756">
        <v>0</v>
      </c>
      <c r="N4756" t="b">
        <v>0</v>
      </c>
      <c r="O4756" t="b">
        <v>1</v>
      </c>
      <c r="P4756" t="b">
        <v>0</v>
      </c>
      <c r="Q4756">
        <v>9</v>
      </c>
      <c r="R4756">
        <v>1</v>
      </c>
      <c r="S4756">
        <v>1</v>
      </c>
      <c r="T4756">
        <v>2</v>
      </c>
      <c r="U4756" t="b">
        <v>1</v>
      </c>
      <c r="V4756" t="s">
        <v>1099</v>
      </c>
      <c r="W4756" t="s">
        <v>6354</v>
      </c>
      <c r="X4756" t="s">
        <v>14461</v>
      </c>
      <c r="Y4756">
        <v>19</v>
      </c>
      <c r="Z4756">
        <v>19</v>
      </c>
      <c r="AA4756">
        <v>7</v>
      </c>
      <c r="AB4756">
        <v>7</v>
      </c>
      <c r="AC4756">
        <v>47</v>
      </c>
    </row>
    <row r="4757" spans="1:29">
      <c r="A4757">
        <v>5291</v>
      </c>
      <c r="B4757" t="s">
        <v>805</v>
      </c>
      <c r="C4757" t="s">
        <v>6450</v>
      </c>
      <c r="J4757" t="s">
        <v>1444</v>
      </c>
      <c r="K4757">
        <v>0</v>
      </c>
      <c r="N4757" t="b">
        <v>0</v>
      </c>
      <c r="O4757" t="b">
        <v>1</v>
      </c>
      <c r="P4757" t="b">
        <v>0</v>
      </c>
      <c r="Q4757">
        <v>9</v>
      </c>
      <c r="R4757">
        <v>1</v>
      </c>
      <c r="S4757">
        <v>1</v>
      </c>
      <c r="T4757">
        <v>2</v>
      </c>
      <c r="U4757" t="b">
        <v>1</v>
      </c>
      <c r="V4757" t="s">
        <v>1099</v>
      </c>
      <c r="W4757" t="s">
        <v>6354</v>
      </c>
      <c r="X4757" t="s">
        <v>14632</v>
      </c>
      <c r="Y4757">
        <v>20</v>
      </c>
      <c r="Z4757">
        <v>20</v>
      </c>
      <c r="AA4757">
        <v>7</v>
      </c>
      <c r="AB4757">
        <v>7</v>
      </c>
      <c r="AC4757">
        <v>47</v>
      </c>
    </row>
    <row r="4758" spans="1:29">
      <c r="A4758">
        <v>5292</v>
      </c>
      <c r="B4758" t="s">
        <v>805</v>
      </c>
      <c r="C4758" t="s">
        <v>6451</v>
      </c>
      <c r="J4758" t="s">
        <v>1444</v>
      </c>
      <c r="K4758">
        <v>0</v>
      </c>
      <c r="N4758" t="b">
        <v>0</v>
      </c>
      <c r="O4758" t="b">
        <v>1</v>
      </c>
      <c r="P4758" t="b">
        <v>0</v>
      </c>
      <c r="Q4758">
        <v>9</v>
      </c>
      <c r="R4758">
        <v>1</v>
      </c>
      <c r="S4758">
        <v>1</v>
      </c>
      <c r="T4758">
        <v>2</v>
      </c>
      <c r="U4758" t="b">
        <v>1</v>
      </c>
      <c r="V4758" t="s">
        <v>1099</v>
      </c>
      <c r="W4758" t="s">
        <v>6354</v>
      </c>
      <c r="X4758" t="s">
        <v>14633</v>
      </c>
      <c r="Y4758">
        <v>21</v>
      </c>
      <c r="Z4758">
        <v>21</v>
      </c>
      <c r="AA4758">
        <v>7</v>
      </c>
      <c r="AB4758">
        <v>7</v>
      </c>
      <c r="AC4758">
        <v>47</v>
      </c>
    </row>
    <row r="4759" spans="1:29">
      <c r="A4759">
        <v>5293</v>
      </c>
      <c r="B4759" t="s">
        <v>805</v>
      </c>
      <c r="C4759" t="s">
        <v>6452</v>
      </c>
      <c r="J4759" t="s">
        <v>1444</v>
      </c>
      <c r="K4759">
        <v>0</v>
      </c>
      <c r="N4759" t="b">
        <v>0</v>
      </c>
      <c r="O4759" t="b">
        <v>1</v>
      </c>
      <c r="P4759" t="b">
        <v>0</v>
      </c>
      <c r="Q4759">
        <v>9</v>
      </c>
      <c r="R4759">
        <v>1</v>
      </c>
      <c r="S4759">
        <v>1</v>
      </c>
      <c r="T4759">
        <v>2</v>
      </c>
      <c r="U4759" t="b">
        <v>1</v>
      </c>
      <c r="V4759" t="s">
        <v>1099</v>
      </c>
      <c r="W4759" t="s">
        <v>6354</v>
      </c>
      <c r="X4759" t="s">
        <v>14490</v>
      </c>
      <c r="Y4759">
        <v>22</v>
      </c>
      <c r="Z4759">
        <v>22</v>
      </c>
      <c r="AA4759">
        <v>7</v>
      </c>
      <c r="AB4759">
        <v>7</v>
      </c>
      <c r="AC4759">
        <v>47</v>
      </c>
    </row>
    <row r="4760" spans="1:29">
      <c r="A4760">
        <v>5294</v>
      </c>
      <c r="B4760" t="s">
        <v>805</v>
      </c>
      <c r="C4760" t="s">
        <v>6453</v>
      </c>
      <c r="J4760" t="s">
        <v>1444</v>
      </c>
      <c r="K4760">
        <v>0</v>
      </c>
      <c r="N4760" t="b">
        <v>0</v>
      </c>
      <c r="O4760" t="b">
        <v>1</v>
      </c>
      <c r="P4760" t="b">
        <v>0</v>
      </c>
      <c r="Q4760">
        <v>9</v>
      </c>
      <c r="R4760">
        <v>1</v>
      </c>
      <c r="S4760">
        <v>1</v>
      </c>
      <c r="T4760">
        <v>2</v>
      </c>
      <c r="U4760" t="b">
        <v>1</v>
      </c>
      <c r="V4760" t="s">
        <v>1099</v>
      </c>
      <c r="W4760" t="s">
        <v>6354</v>
      </c>
      <c r="X4760" t="s">
        <v>14717</v>
      </c>
      <c r="Y4760">
        <v>23</v>
      </c>
      <c r="Z4760">
        <v>23</v>
      </c>
      <c r="AA4760">
        <v>7</v>
      </c>
      <c r="AB4760">
        <v>7</v>
      </c>
      <c r="AC4760">
        <v>47</v>
      </c>
    </row>
    <row r="4761" spans="1:29">
      <c r="A4761">
        <v>5295</v>
      </c>
      <c r="B4761" t="s">
        <v>805</v>
      </c>
      <c r="C4761" t="s">
        <v>6454</v>
      </c>
      <c r="J4761" t="s">
        <v>1444</v>
      </c>
      <c r="K4761">
        <v>0</v>
      </c>
      <c r="N4761" t="b">
        <v>0</v>
      </c>
      <c r="O4761" t="b">
        <v>1</v>
      </c>
      <c r="P4761" t="b">
        <v>0</v>
      </c>
      <c r="Q4761">
        <v>9</v>
      </c>
      <c r="R4761">
        <v>1</v>
      </c>
      <c r="S4761">
        <v>1</v>
      </c>
      <c r="T4761">
        <v>2</v>
      </c>
      <c r="U4761" t="b">
        <v>1</v>
      </c>
      <c r="V4761" t="s">
        <v>1099</v>
      </c>
      <c r="W4761" t="s">
        <v>6354</v>
      </c>
      <c r="X4761" t="s">
        <v>14489</v>
      </c>
      <c r="Y4761">
        <v>24</v>
      </c>
      <c r="Z4761">
        <v>24</v>
      </c>
      <c r="AA4761">
        <v>7</v>
      </c>
      <c r="AB4761">
        <v>7</v>
      </c>
      <c r="AC4761">
        <v>47</v>
      </c>
    </row>
    <row r="4762" spans="1:29">
      <c r="A4762">
        <v>5296</v>
      </c>
      <c r="B4762" t="s">
        <v>805</v>
      </c>
      <c r="C4762" t="s">
        <v>6455</v>
      </c>
      <c r="J4762" t="s">
        <v>1444</v>
      </c>
      <c r="K4762">
        <v>0</v>
      </c>
      <c r="N4762" t="b">
        <v>0</v>
      </c>
      <c r="O4762" t="b">
        <v>1</v>
      </c>
      <c r="P4762" t="b">
        <v>0</v>
      </c>
      <c r="Q4762">
        <v>9</v>
      </c>
      <c r="R4762">
        <v>1</v>
      </c>
      <c r="S4762">
        <v>1</v>
      </c>
      <c r="T4762">
        <v>2</v>
      </c>
      <c r="U4762" t="b">
        <v>1</v>
      </c>
      <c r="V4762" t="s">
        <v>1099</v>
      </c>
      <c r="W4762" t="s">
        <v>6354</v>
      </c>
      <c r="X4762" t="s">
        <v>14634</v>
      </c>
      <c r="Y4762">
        <v>25</v>
      </c>
      <c r="Z4762">
        <v>25</v>
      </c>
      <c r="AA4762">
        <v>7</v>
      </c>
      <c r="AB4762">
        <v>7</v>
      </c>
      <c r="AC4762">
        <v>47</v>
      </c>
    </row>
    <row r="4763" spans="1:29">
      <c r="A4763">
        <v>5297</v>
      </c>
      <c r="B4763" t="s">
        <v>805</v>
      </c>
      <c r="C4763" t="s">
        <v>6456</v>
      </c>
      <c r="J4763" t="s">
        <v>1444</v>
      </c>
      <c r="K4763">
        <v>0</v>
      </c>
      <c r="N4763" t="b">
        <v>0</v>
      </c>
      <c r="O4763" t="b">
        <v>1</v>
      </c>
      <c r="P4763" t="b">
        <v>0</v>
      </c>
      <c r="Q4763">
        <v>9</v>
      </c>
      <c r="R4763">
        <v>1</v>
      </c>
      <c r="S4763">
        <v>1</v>
      </c>
      <c r="T4763">
        <v>2</v>
      </c>
      <c r="U4763" t="b">
        <v>1</v>
      </c>
      <c r="V4763" t="s">
        <v>1099</v>
      </c>
      <c r="W4763" t="s">
        <v>6354</v>
      </c>
      <c r="X4763" t="s">
        <v>14718</v>
      </c>
      <c r="Y4763">
        <v>26</v>
      </c>
      <c r="Z4763">
        <v>26</v>
      </c>
      <c r="AA4763">
        <v>7</v>
      </c>
      <c r="AB4763">
        <v>7</v>
      </c>
      <c r="AC4763">
        <v>47</v>
      </c>
    </row>
    <row r="4764" spans="1:29">
      <c r="A4764">
        <v>5298</v>
      </c>
      <c r="B4764" t="s">
        <v>805</v>
      </c>
      <c r="C4764" t="s">
        <v>6457</v>
      </c>
      <c r="J4764" t="s">
        <v>1444</v>
      </c>
      <c r="K4764">
        <v>0</v>
      </c>
      <c r="N4764" t="b">
        <v>0</v>
      </c>
      <c r="O4764" t="b">
        <v>1</v>
      </c>
      <c r="P4764" t="b">
        <v>0</v>
      </c>
      <c r="Q4764">
        <v>9</v>
      </c>
      <c r="R4764">
        <v>1</v>
      </c>
      <c r="S4764">
        <v>1</v>
      </c>
      <c r="T4764">
        <v>2</v>
      </c>
      <c r="U4764" t="b">
        <v>1</v>
      </c>
      <c r="V4764" t="s">
        <v>1099</v>
      </c>
      <c r="W4764" t="s">
        <v>6354</v>
      </c>
      <c r="X4764" t="s">
        <v>14635</v>
      </c>
      <c r="Y4764">
        <v>27</v>
      </c>
      <c r="Z4764">
        <v>27</v>
      </c>
      <c r="AA4764">
        <v>7</v>
      </c>
      <c r="AB4764">
        <v>7</v>
      </c>
      <c r="AC4764">
        <v>47</v>
      </c>
    </row>
    <row r="4765" spans="1:29">
      <c r="A4765">
        <v>5299</v>
      </c>
      <c r="B4765" t="s">
        <v>805</v>
      </c>
      <c r="C4765" t="s">
        <v>6458</v>
      </c>
      <c r="J4765" t="s">
        <v>1444</v>
      </c>
      <c r="K4765">
        <v>0</v>
      </c>
      <c r="N4765" t="b">
        <v>0</v>
      </c>
      <c r="O4765" t="b">
        <v>1</v>
      </c>
      <c r="P4765" t="b">
        <v>0</v>
      </c>
      <c r="Q4765">
        <v>9</v>
      </c>
      <c r="R4765">
        <v>1</v>
      </c>
      <c r="S4765">
        <v>1</v>
      </c>
      <c r="T4765">
        <v>2</v>
      </c>
      <c r="U4765" t="b">
        <v>1</v>
      </c>
      <c r="V4765" t="s">
        <v>1099</v>
      </c>
      <c r="W4765" t="s">
        <v>6354</v>
      </c>
      <c r="X4765" t="s">
        <v>14730</v>
      </c>
      <c r="Y4765">
        <v>28</v>
      </c>
      <c r="Z4765">
        <v>28</v>
      </c>
      <c r="AA4765">
        <v>7</v>
      </c>
      <c r="AB4765">
        <v>7</v>
      </c>
      <c r="AC4765">
        <v>47</v>
      </c>
    </row>
    <row r="4766" spans="1:29">
      <c r="A4766">
        <v>5300</v>
      </c>
      <c r="B4766" t="s">
        <v>805</v>
      </c>
      <c r="C4766" t="s">
        <v>6459</v>
      </c>
      <c r="J4766" t="s">
        <v>1444</v>
      </c>
      <c r="K4766">
        <v>0</v>
      </c>
      <c r="N4766" t="b">
        <v>0</v>
      </c>
      <c r="O4766" t="b">
        <v>1</v>
      </c>
      <c r="P4766" t="b">
        <v>0</v>
      </c>
      <c r="Q4766">
        <v>9</v>
      </c>
      <c r="R4766">
        <v>1</v>
      </c>
      <c r="S4766">
        <v>1</v>
      </c>
      <c r="T4766">
        <v>2</v>
      </c>
      <c r="U4766" t="b">
        <v>1</v>
      </c>
      <c r="V4766" t="s">
        <v>1099</v>
      </c>
      <c r="W4766" t="s">
        <v>6354</v>
      </c>
      <c r="X4766" t="s">
        <v>14636</v>
      </c>
      <c r="Y4766">
        <v>29</v>
      </c>
      <c r="Z4766">
        <v>29</v>
      </c>
      <c r="AA4766">
        <v>7</v>
      </c>
      <c r="AB4766">
        <v>7</v>
      </c>
      <c r="AC4766">
        <v>47</v>
      </c>
    </row>
    <row r="4767" spans="1:29">
      <c r="A4767">
        <v>5301</v>
      </c>
      <c r="B4767" t="s">
        <v>805</v>
      </c>
      <c r="C4767" t="s">
        <v>6460</v>
      </c>
      <c r="J4767" t="s">
        <v>1444</v>
      </c>
      <c r="K4767">
        <v>0</v>
      </c>
      <c r="N4767" t="b">
        <v>0</v>
      </c>
      <c r="O4767" t="b">
        <v>1</v>
      </c>
      <c r="P4767" t="b">
        <v>0</v>
      </c>
      <c r="Q4767">
        <v>9</v>
      </c>
      <c r="R4767">
        <v>1</v>
      </c>
      <c r="S4767">
        <v>1</v>
      </c>
      <c r="T4767">
        <v>2</v>
      </c>
      <c r="U4767" t="b">
        <v>1</v>
      </c>
      <c r="V4767" t="s">
        <v>1099</v>
      </c>
      <c r="W4767" t="s">
        <v>6354</v>
      </c>
      <c r="X4767" t="s">
        <v>14637</v>
      </c>
      <c r="Y4767">
        <v>30</v>
      </c>
      <c r="Z4767">
        <v>30</v>
      </c>
      <c r="AA4767">
        <v>7</v>
      </c>
      <c r="AB4767">
        <v>7</v>
      </c>
      <c r="AC4767">
        <v>47</v>
      </c>
    </row>
    <row r="4768" spans="1:29">
      <c r="A4768">
        <v>5302</v>
      </c>
      <c r="B4768" t="s">
        <v>805</v>
      </c>
      <c r="C4768" t="s">
        <v>6461</v>
      </c>
      <c r="J4768" t="s">
        <v>1444</v>
      </c>
      <c r="K4768">
        <v>0</v>
      </c>
      <c r="N4768" t="b">
        <v>0</v>
      </c>
      <c r="O4768" t="b">
        <v>1</v>
      </c>
      <c r="P4768" t="b">
        <v>0</v>
      </c>
      <c r="Q4768">
        <v>9</v>
      </c>
      <c r="R4768">
        <v>1</v>
      </c>
      <c r="S4768">
        <v>1</v>
      </c>
      <c r="T4768">
        <v>2</v>
      </c>
      <c r="U4768" t="b">
        <v>1</v>
      </c>
      <c r="V4768" t="s">
        <v>1099</v>
      </c>
      <c r="W4768" t="s">
        <v>6354</v>
      </c>
      <c r="X4768" t="s">
        <v>14770</v>
      </c>
      <c r="Y4768">
        <v>31</v>
      </c>
      <c r="Z4768">
        <v>31</v>
      </c>
      <c r="AA4768">
        <v>7</v>
      </c>
      <c r="AB4768">
        <v>7</v>
      </c>
      <c r="AC4768">
        <v>47</v>
      </c>
    </row>
    <row r="4769" spans="1:29">
      <c r="A4769">
        <v>5303</v>
      </c>
      <c r="B4769" t="s">
        <v>805</v>
      </c>
      <c r="C4769" t="s">
        <v>6462</v>
      </c>
      <c r="J4769" t="s">
        <v>1444</v>
      </c>
      <c r="K4769">
        <v>0</v>
      </c>
      <c r="N4769" t="b">
        <v>0</v>
      </c>
      <c r="O4769" t="b">
        <v>1</v>
      </c>
      <c r="P4769" t="b">
        <v>0</v>
      </c>
      <c r="Q4769">
        <v>9</v>
      </c>
      <c r="R4769">
        <v>1</v>
      </c>
      <c r="S4769">
        <v>1</v>
      </c>
      <c r="T4769">
        <v>2</v>
      </c>
      <c r="U4769" t="b">
        <v>1</v>
      </c>
      <c r="V4769" t="s">
        <v>1099</v>
      </c>
      <c r="W4769" t="s">
        <v>6354</v>
      </c>
      <c r="X4769" t="s">
        <v>14771</v>
      </c>
      <c r="Y4769">
        <v>32</v>
      </c>
      <c r="Z4769">
        <v>32</v>
      </c>
      <c r="AA4769">
        <v>7</v>
      </c>
      <c r="AB4769">
        <v>7</v>
      </c>
      <c r="AC4769">
        <v>47</v>
      </c>
    </row>
    <row r="4770" spans="1:29">
      <c r="A4770">
        <v>5304</v>
      </c>
      <c r="B4770" t="s">
        <v>805</v>
      </c>
      <c r="C4770" t="s">
        <v>6463</v>
      </c>
      <c r="J4770" t="s">
        <v>1444</v>
      </c>
      <c r="K4770">
        <v>0</v>
      </c>
      <c r="N4770" t="b">
        <v>0</v>
      </c>
      <c r="O4770" t="b">
        <v>1</v>
      </c>
      <c r="P4770" t="b">
        <v>0</v>
      </c>
      <c r="Q4770">
        <v>9</v>
      </c>
      <c r="R4770">
        <v>1</v>
      </c>
      <c r="S4770">
        <v>1</v>
      </c>
      <c r="T4770">
        <v>2</v>
      </c>
      <c r="U4770" t="b">
        <v>1</v>
      </c>
      <c r="V4770" t="s">
        <v>1099</v>
      </c>
      <c r="W4770" t="s">
        <v>6354</v>
      </c>
      <c r="X4770" t="s">
        <v>14772</v>
      </c>
      <c r="Y4770">
        <v>33</v>
      </c>
      <c r="Z4770">
        <v>33</v>
      </c>
      <c r="AA4770">
        <v>7</v>
      </c>
      <c r="AB4770">
        <v>7</v>
      </c>
      <c r="AC4770">
        <v>47</v>
      </c>
    </row>
    <row r="4771" spans="1:29">
      <c r="A4771">
        <v>5305</v>
      </c>
      <c r="B4771" t="s">
        <v>805</v>
      </c>
      <c r="C4771" t="s">
        <v>6464</v>
      </c>
      <c r="J4771" t="s">
        <v>1444</v>
      </c>
      <c r="K4771">
        <v>0</v>
      </c>
      <c r="N4771" t="b">
        <v>0</v>
      </c>
      <c r="O4771" t="b">
        <v>1</v>
      </c>
      <c r="P4771" t="b">
        <v>0</v>
      </c>
      <c r="Q4771">
        <v>9</v>
      </c>
      <c r="R4771">
        <v>1</v>
      </c>
      <c r="S4771">
        <v>1</v>
      </c>
      <c r="T4771">
        <v>2</v>
      </c>
      <c r="U4771" t="b">
        <v>1</v>
      </c>
      <c r="V4771" t="s">
        <v>1099</v>
      </c>
      <c r="W4771" t="s">
        <v>6354</v>
      </c>
      <c r="X4771" t="s">
        <v>14775</v>
      </c>
      <c r="Y4771">
        <v>34</v>
      </c>
      <c r="Z4771">
        <v>34</v>
      </c>
      <c r="AA4771">
        <v>7</v>
      </c>
      <c r="AB4771">
        <v>7</v>
      </c>
      <c r="AC4771">
        <v>47</v>
      </c>
    </row>
    <row r="4772" spans="1:29">
      <c r="A4772">
        <v>5306</v>
      </c>
      <c r="B4772" t="s">
        <v>805</v>
      </c>
      <c r="C4772" t="s">
        <v>6465</v>
      </c>
      <c r="J4772" t="s">
        <v>1444</v>
      </c>
      <c r="K4772">
        <v>0</v>
      </c>
      <c r="N4772" t="b">
        <v>0</v>
      </c>
      <c r="O4772" t="b">
        <v>1</v>
      </c>
      <c r="P4772" t="b">
        <v>0</v>
      </c>
      <c r="Q4772">
        <v>9</v>
      </c>
      <c r="R4772">
        <v>1</v>
      </c>
      <c r="S4772">
        <v>1</v>
      </c>
      <c r="T4772">
        <v>2</v>
      </c>
      <c r="U4772" t="b">
        <v>1</v>
      </c>
      <c r="V4772" t="s">
        <v>1099</v>
      </c>
      <c r="W4772" t="s">
        <v>6354</v>
      </c>
      <c r="X4772" t="s">
        <v>14776</v>
      </c>
      <c r="Y4772">
        <v>35</v>
      </c>
      <c r="Z4772">
        <v>35</v>
      </c>
      <c r="AA4772">
        <v>7</v>
      </c>
      <c r="AB4772">
        <v>7</v>
      </c>
      <c r="AC4772">
        <v>47</v>
      </c>
    </row>
    <row r="4773" spans="1:29">
      <c r="A4773">
        <v>5307</v>
      </c>
      <c r="B4773" t="s">
        <v>805</v>
      </c>
      <c r="C4773" t="s">
        <v>6466</v>
      </c>
      <c r="J4773" t="s">
        <v>1444</v>
      </c>
      <c r="K4773">
        <v>0</v>
      </c>
      <c r="N4773" t="b">
        <v>0</v>
      </c>
      <c r="O4773" t="b">
        <v>1</v>
      </c>
      <c r="P4773" t="b">
        <v>0</v>
      </c>
      <c r="Q4773">
        <v>9</v>
      </c>
      <c r="R4773">
        <v>1</v>
      </c>
      <c r="S4773">
        <v>1</v>
      </c>
      <c r="T4773">
        <v>2</v>
      </c>
      <c r="U4773" t="b">
        <v>1</v>
      </c>
      <c r="V4773" t="s">
        <v>1099</v>
      </c>
      <c r="W4773" t="s">
        <v>6354</v>
      </c>
      <c r="X4773" t="s">
        <v>14777</v>
      </c>
      <c r="Y4773">
        <v>36</v>
      </c>
      <c r="Z4773">
        <v>36</v>
      </c>
      <c r="AA4773">
        <v>7</v>
      </c>
      <c r="AB4773">
        <v>7</v>
      </c>
      <c r="AC4773">
        <v>47</v>
      </c>
    </row>
    <row r="4774" spans="1:29">
      <c r="A4774">
        <v>5308</v>
      </c>
      <c r="B4774" t="s">
        <v>805</v>
      </c>
      <c r="C4774" t="s">
        <v>6467</v>
      </c>
      <c r="J4774" t="s">
        <v>1444</v>
      </c>
      <c r="K4774">
        <v>0</v>
      </c>
      <c r="N4774" t="b">
        <v>0</v>
      </c>
      <c r="O4774" t="b">
        <v>1</v>
      </c>
      <c r="P4774" t="b">
        <v>0</v>
      </c>
      <c r="Q4774">
        <v>9</v>
      </c>
      <c r="R4774">
        <v>1</v>
      </c>
      <c r="S4774">
        <v>1</v>
      </c>
      <c r="T4774">
        <v>2</v>
      </c>
      <c r="U4774" t="b">
        <v>1</v>
      </c>
      <c r="V4774" t="s">
        <v>1099</v>
      </c>
      <c r="W4774" t="s">
        <v>6354</v>
      </c>
      <c r="X4774" t="s">
        <v>14664</v>
      </c>
      <c r="Y4774">
        <v>37</v>
      </c>
      <c r="Z4774">
        <v>37</v>
      </c>
      <c r="AA4774">
        <v>7</v>
      </c>
      <c r="AB4774">
        <v>7</v>
      </c>
      <c r="AC4774">
        <v>47</v>
      </c>
    </row>
    <row r="4775" spans="1:29">
      <c r="A4775">
        <v>5309</v>
      </c>
      <c r="B4775" t="s">
        <v>805</v>
      </c>
      <c r="C4775" t="s">
        <v>6468</v>
      </c>
      <c r="J4775" t="s">
        <v>1444</v>
      </c>
      <c r="K4775">
        <v>0</v>
      </c>
      <c r="N4775" t="b">
        <v>0</v>
      </c>
      <c r="O4775" t="b">
        <v>1</v>
      </c>
      <c r="P4775" t="b">
        <v>0</v>
      </c>
      <c r="Q4775">
        <v>9</v>
      </c>
      <c r="R4775">
        <v>1</v>
      </c>
      <c r="S4775">
        <v>1</v>
      </c>
      <c r="T4775">
        <v>2</v>
      </c>
      <c r="U4775" t="b">
        <v>1</v>
      </c>
      <c r="V4775" t="s">
        <v>1099</v>
      </c>
      <c r="W4775" t="s">
        <v>6354</v>
      </c>
      <c r="X4775" t="s">
        <v>14747</v>
      </c>
      <c r="Y4775">
        <v>38</v>
      </c>
      <c r="Z4775">
        <v>38</v>
      </c>
      <c r="AA4775">
        <v>7</v>
      </c>
      <c r="AB4775">
        <v>7</v>
      </c>
      <c r="AC4775">
        <v>47</v>
      </c>
    </row>
    <row r="4776" spans="1:29">
      <c r="A4776">
        <v>5310</v>
      </c>
      <c r="B4776" t="s">
        <v>805</v>
      </c>
      <c r="C4776" t="s">
        <v>6469</v>
      </c>
      <c r="J4776" t="s">
        <v>1444</v>
      </c>
      <c r="K4776">
        <v>0</v>
      </c>
      <c r="N4776" t="b">
        <v>0</v>
      </c>
      <c r="O4776" t="b">
        <v>1</v>
      </c>
      <c r="P4776" t="b">
        <v>0</v>
      </c>
      <c r="Q4776">
        <v>9</v>
      </c>
      <c r="R4776">
        <v>1</v>
      </c>
      <c r="S4776">
        <v>1</v>
      </c>
      <c r="T4776">
        <v>2</v>
      </c>
      <c r="U4776" t="b">
        <v>1</v>
      </c>
      <c r="V4776" t="s">
        <v>1099</v>
      </c>
      <c r="W4776" t="s">
        <v>6354</v>
      </c>
      <c r="X4776" t="s">
        <v>14667</v>
      </c>
      <c r="Y4776">
        <v>39</v>
      </c>
      <c r="Z4776">
        <v>39</v>
      </c>
      <c r="AA4776">
        <v>7</v>
      </c>
      <c r="AB4776">
        <v>7</v>
      </c>
      <c r="AC4776">
        <v>47</v>
      </c>
    </row>
    <row r="4777" spans="1:29">
      <c r="A4777">
        <v>5311</v>
      </c>
      <c r="B4777" t="s">
        <v>805</v>
      </c>
      <c r="C4777" t="s">
        <v>6470</v>
      </c>
      <c r="J4777" t="s">
        <v>1444</v>
      </c>
      <c r="K4777">
        <v>0</v>
      </c>
      <c r="N4777" t="b">
        <v>0</v>
      </c>
      <c r="O4777" t="b">
        <v>1</v>
      </c>
      <c r="P4777" t="b">
        <v>0</v>
      </c>
      <c r="Q4777">
        <v>9</v>
      </c>
      <c r="R4777">
        <v>1</v>
      </c>
      <c r="S4777">
        <v>1</v>
      </c>
      <c r="T4777">
        <v>2</v>
      </c>
      <c r="U4777" t="b">
        <v>1</v>
      </c>
      <c r="V4777" t="s">
        <v>1099</v>
      </c>
      <c r="W4777" t="s">
        <v>6354</v>
      </c>
      <c r="X4777" t="s">
        <v>14749</v>
      </c>
      <c r="Y4777">
        <v>40</v>
      </c>
      <c r="Z4777">
        <v>40</v>
      </c>
      <c r="AA4777">
        <v>7</v>
      </c>
      <c r="AB4777">
        <v>7</v>
      </c>
      <c r="AC4777">
        <v>47</v>
      </c>
    </row>
    <row r="4778" spans="1:29">
      <c r="A4778">
        <v>5312</v>
      </c>
      <c r="B4778" t="s">
        <v>805</v>
      </c>
      <c r="C4778" t="s">
        <v>6471</v>
      </c>
      <c r="J4778" t="s">
        <v>1444</v>
      </c>
      <c r="K4778">
        <v>0</v>
      </c>
      <c r="N4778" t="b">
        <v>0</v>
      </c>
      <c r="O4778" t="b">
        <v>1</v>
      </c>
      <c r="P4778" t="b">
        <v>0</v>
      </c>
      <c r="Q4778">
        <v>9</v>
      </c>
      <c r="R4778">
        <v>1</v>
      </c>
      <c r="S4778">
        <v>1</v>
      </c>
      <c r="T4778">
        <v>2</v>
      </c>
      <c r="U4778" t="b">
        <v>1</v>
      </c>
      <c r="V4778" t="s">
        <v>1099</v>
      </c>
      <c r="W4778" t="s">
        <v>6354</v>
      </c>
      <c r="X4778" t="s">
        <v>14751</v>
      </c>
      <c r="Y4778">
        <v>41</v>
      </c>
      <c r="Z4778">
        <v>41</v>
      </c>
      <c r="AA4778">
        <v>7</v>
      </c>
      <c r="AB4778">
        <v>7</v>
      </c>
      <c r="AC4778">
        <v>47</v>
      </c>
    </row>
    <row r="4779" spans="1:29">
      <c r="A4779">
        <v>5313</v>
      </c>
      <c r="B4779" t="s">
        <v>805</v>
      </c>
      <c r="C4779" t="s">
        <v>6472</v>
      </c>
      <c r="J4779" t="s">
        <v>1444</v>
      </c>
      <c r="K4779">
        <v>0</v>
      </c>
      <c r="N4779" t="b">
        <v>0</v>
      </c>
      <c r="O4779" t="b">
        <v>1</v>
      </c>
      <c r="P4779" t="b">
        <v>0</v>
      </c>
      <c r="Q4779">
        <v>9</v>
      </c>
      <c r="R4779">
        <v>1</v>
      </c>
      <c r="S4779">
        <v>1</v>
      </c>
      <c r="T4779">
        <v>2</v>
      </c>
      <c r="U4779" t="b">
        <v>1</v>
      </c>
      <c r="V4779" t="s">
        <v>1099</v>
      </c>
      <c r="W4779" t="s">
        <v>6354</v>
      </c>
      <c r="X4779" t="s">
        <v>14670</v>
      </c>
      <c r="Y4779">
        <v>42</v>
      </c>
      <c r="Z4779">
        <v>42</v>
      </c>
      <c r="AA4779">
        <v>7</v>
      </c>
      <c r="AB4779">
        <v>7</v>
      </c>
      <c r="AC4779">
        <v>47</v>
      </c>
    </row>
    <row r="4780" spans="1:29">
      <c r="A4780">
        <v>5314</v>
      </c>
      <c r="B4780" t="s">
        <v>805</v>
      </c>
      <c r="C4780" t="s">
        <v>6473</v>
      </c>
      <c r="J4780" t="s">
        <v>1444</v>
      </c>
      <c r="K4780">
        <v>0</v>
      </c>
      <c r="N4780" t="b">
        <v>1</v>
      </c>
      <c r="O4780" t="b">
        <v>0</v>
      </c>
      <c r="P4780" t="b">
        <v>0</v>
      </c>
      <c r="Q4780">
        <v>9</v>
      </c>
      <c r="R4780">
        <v>1</v>
      </c>
      <c r="S4780">
        <v>1</v>
      </c>
      <c r="T4780">
        <v>2</v>
      </c>
      <c r="U4780" t="b">
        <v>1</v>
      </c>
      <c r="V4780" t="s">
        <v>1099</v>
      </c>
      <c r="W4780" t="s">
        <v>6354</v>
      </c>
      <c r="X4780" t="s">
        <v>14466</v>
      </c>
      <c r="Y4780">
        <v>14</v>
      </c>
      <c r="Z4780">
        <v>14</v>
      </c>
      <c r="AA4780">
        <v>8</v>
      </c>
      <c r="AB4780">
        <v>8</v>
      </c>
      <c r="AC4780">
        <v>47</v>
      </c>
    </row>
    <row r="4781" spans="1:29">
      <c r="A4781">
        <v>5315</v>
      </c>
      <c r="B4781" t="s">
        <v>805</v>
      </c>
      <c r="C4781" t="s">
        <v>6474</v>
      </c>
      <c r="J4781" t="s">
        <v>1444</v>
      </c>
      <c r="K4781">
        <v>0</v>
      </c>
      <c r="N4781" t="b">
        <v>1</v>
      </c>
      <c r="O4781" t="b">
        <v>0</v>
      </c>
      <c r="P4781" t="b">
        <v>0</v>
      </c>
      <c r="Q4781">
        <v>9</v>
      </c>
      <c r="R4781">
        <v>1</v>
      </c>
      <c r="S4781">
        <v>1</v>
      </c>
      <c r="T4781">
        <v>2</v>
      </c>
      <c r="U4781" t="b">
        <v>1</v>
      </c>
      <c r="V4781" t="s">
        <v>1099</v>
      </c>
      <c r="W4781" t="s">
        <v>6354</v>
      </c>
      <c r="X4781" t="s">
        <v>14463</v>
      </c>
      <c r="Y4781">
        <v>15</v>
      </c>
      <c r="Z4781">
        <v>15</v>
      </c>
      <c r="AA4781">
        <v>8</v>
      </c>
      <c r="AB4781">
        <v>8</v>
      </c>
      <c r="AC4781">
        <v>47</v>
      </c>
    </row>
    <row r="4782" spans="1:29">
      <c r="A4782">
        <v>5316</v>
      </c>
      <c r="B4782" t="s">
        <v>805</v>
      </c>
      <c r="C4782" t="s">
        <v>6475</v>
      </c>
      <c r="J4782" t="s">
        <v>1444</v>
      </c>
      <c r="K4782">
        <v>0</v>
      </c>
      <c r="N4782" t="b">
        <v>1</v>
      </c>
      <c r="O4782" t="b">
        <v>0</v>
      </c>
      <c r="P4782" t="b">
        <v>0</v>
      </c>
      <c r="Q4782">
        <v>9</v>
      </c>
      <c r="R4782">
        <v>1</v>
      </c>
      <c r="S4782">
        <v>1</v>
      </c>
      <c r="T4782">
        <v>2</v>
      </c>
      <c r="U4782" t="b">
        <v>1</v>
      </c>
      <c r="V4782" t="s">
        <v>1099</v>
      </c>
      <c r="W4782" t="s">
        <v>6354</v>
      </c>
      <c r="X4782" t="s">
        <v>14719</v>
      </c>
      <c r="Y4782">
        <v>16</v>
      </c>
      <c r="Z4782">
        <v>16</v>
      </c>
      <c r="AA4782">
        <v>8</v>
      </c>
      <c r="AB4782">
        <v>8</v>
      </c>
      <c r="AC4782">
        <v>47</v>
      </c>
    </row>
    <row r="4783" spans="1:29">
      <c r="A4783">
        <v>5317</v>
      </c>
      <c r="B4783" t="s">
        <v>805</v>
      </c>
      <c r="C4783" t="s">
        <v>6476</v>
      </c>
      <c r="J4783" t="s">
        <v>1444</v>
      </c>
      <c r="K4783">
        <v>0</v>
      </c>
      <c r="N4783" t="b">
        <v>1</v>
      </c>
      <c r="O4783" t="b">
        <v>0</v>
      </c>
      <c r="P4783" t="b">
        <v>0</v>
      </c>
      <c r="Q4783">
        <v>9</v>
      </c>
      <c r="R4783">
        <v>1</v>
      </c>
      <c r="S4783">
        <v>1</v>
      </c>
      <c r="T4783">
        <v>2</v>
      </c>
      <c r="U4783" t="b">
        <v>1</v>
      </c>
      <c r="V4783" t="s">
        <v>1099</v>
      </c>
      <c r="W4783" t="s">
        <v>6354</v>
      </c>
      <c r="X4783" t="s">
        <v>14442</v>
      </c>
      <c r="Y4783">
        <v>17</v>
      </c>
      <c r="Z4783">
        <v>17</v>
      </c>
      <c r="AA4783">
        <v>8</v>
      </c>
      <c r="AB4783">
        <v>8</v>
      </c>
      <c r="AC4783">
        <v>47</v>
      </c>
    </row>
    <row r="4784" spans="1:29">
      <c r="A4784">
        <v>5318</v>
      </c>
      <c r="B4784" t="s">
        <v>805</v>
      </c>
      <c r="C4784" t="s">
        <v>6477</v>
      </c>
      <c r="J4784" t="s">
        <v>1444</v>
      </c>
      <c r="K4784">
        <v>0</v>
      </c>
      <c r="N4784" t="b">
        <v>1</v>
      </c>
      <c r="O4784" t="b">
        <v>0</v>
      </c>
      <c r="P4784" t="b">
        <v>0</v>
      </c>
      <c r="Q4784">
        <v>9</v>
      </c>
      <c r="R4784">
        <v>1</v>
      </c>
      <c r="S4784">
        <v>1</v>
      </c>
      <c r="T4784">
        <v>2</v>
      </c>
      <c r="U4784" t="b">
        <v>1</v>
      </c>
      <c r="V4784" t="s">
        <v>1099</v>
      </c>
      <c r="W4784" t="s">
        <v>6354</v>
      </c>
      <c r="X4784" t="s">
        <v>14720</v>
      </c>
      <c r="Y4784">
        <v>18</v>
      </c>
      <c r="Z4784">
        <v>18</v>
      </c>
      <c r="AA4784">
        <v>8</v>
      </c>
      <c r="AB4784">
        <v>8</v>
      </c>
      <c r="AC4784">
        <v>47</v>
      </c>
    </row>
    <row r="4785" spans="1:29">
      <c r="A4785">
        <v>5319</v>
      </c>
      <c r="B4785" t="s">
        <v>805</v>
      </c>
      <c r="C4785" t="s">
        <v>6478</v>
      </c>
      <c r="J4785" t="s">
        <v>1444</v>
      </c>
      <c r="K4785">
        <v>0</v>
      </c>
      <c r="N4785" t="b">
        <v>1</v>
      </c>
      <c r="O4785" t="b">
        <v>0</v>
      </c>
      <c r="P4785" t="b">
        <v>0</v>
      </c>
      <c r="Q4785">
        <v>9</v>
      </c>
      <c r="R4785">
        <v>1</v>
      </c>
      <c r="S4785">
        <v>1</v>
      </c>
      <c r="T4785">
        <v>2</v>
      </c>
      <c r="U4785" t="b">
        <v>1</v>
      </c>
      <c r="V4785" t="s">
        <v>1099</v>
      </c>
      <c r="W4785" t="s">
        <v>6354</v>
      </c>
      <c r="X4785" t="s">
        <v>14488</v>
      </c>
      <c r="Y4785">
        <v>19</v>
      </c>
      <c r="Z4785">
        <v>19</v>
      </c>
      <c r="AA4785">
        <v>8</v>
      </c>
      <c r="AB4785">
        <v>8</v>
      </c>
      <c r="AC4785">
        <v>47</v>
      </c>
    </row>
    <row r="4786" spans="1:29">
      <c r="A4786">
        <v>5320</v>
      </c>
      <c r="B4786" t="s">
        <v>805</v>
      </c>
      <c r="C4786" t="s">
        <v>6479</v>
      </c>
      <c r="J4786" t="s">
        <v>1444</v>
      </c>
      <c r="K4786">
        <v>0</v>
      </c>
      <c r="N4786" t="b">
        <v>1</v>
      </c>
      <c r="O4786" t="b">
        <v>0</v>
      </c>
      <c r="P4786" t="b">
        <v>0</v>
      </c>
      <c r="Q4786">
        <v>9</v>
      </c>
      <c r="R4786">
        <v>1</v>
      </c>
      <c r="S4786">
        <v>1</v>
      </c>
      <c r="T4786">
        <v>2</v>
      </c>
      <c r="U4786" t="b">
        <v>1</v>
      </c>
      <c r="V4786" t="s">
        <v>1099</v>
      </c>
      <c r="W4786" t="s">
        <v>6354</v>
      </c>
      <c r="X4786" t="s">
        <v>14638</v>
      </c>
      <c r="Y4786">
        <v>20</v>
      </c>
      <c r="Z4786">
        <v>20</v>
      </c>
      <c r="AA4786">
        <v>8</v>
      </c>
      <c r="AB4786">
        <v>8</v>
      </c>
      <c r="AC4786">
        <v>47</v>
      </c>
    </row>
    <row r="4787" spans="1:29">
      <c r="A4787">
        <v>5321</v>
      </c>
      <c r="B4787" t="s">
        <v>805</v>
      </c>
      <c r="C4787" t="s">
        <v>6480</v>
      </c>
      <c r="J4787" t="s">
        <v>1444</v>
      </c>
      <c r="K4787">
        <v>0</v>
      </c>
      <c r="N4787" t="b">
        <v>1</v>
      </c>
      <c r="O4787" t="b">
        <v>0</v>
      </c>
      <c r="P4787" t="b">
        <v>0</v>
      </c>
      <c r="Q4787">
        <v>9</v>
      </c>
      <c r="R4787">
        <v>1</v>
      </c>
      <c r="S4787">
        <v>1</v>
      </c>
      <c r="T4787">
        <v>2</v>
      </c>
      <c r="U4787" t="b">
        <v>1</v>
      </c>
      <c r="V4787" t="s">
        <v>1099</v>
      </c>
      <c r="W4787" t="s">
        <v>6354</v>
      </c>
      <c r="X4787" t="s">
        <v>14639</v>
      </c>
      <c r="Y4787">
        <v>21</v>
      </c>
      <c r="Z4787">
        <v>21</v>
      </c>
      <c r="AA4787">
        <v>8</v>
      </c>
      <c r="AB4787">
        <v>8</v>
      </c>
      <c r="AC4787">
        <v>47</v>
      </c>
    </row>
    <row r="4788" spans="1:29">
      <c r="A4788">
        <v>5322</v>
      </c>
      <c r="B4788" t="s">
        <v>805</v>
      </c>
      <c r="C4788" t="s">
        <v>6481</v>
      </c>
      <c r="J4788" t="s">
        <v>1444</v>
      </c>
      <c r="K4788">
        <v>0</v>
      </c>
      <c r="N4788" t="b">
        <v>1</v>
      </c>
      <c r="O4788" t="b">
        <v>0</v>
      </c>
      <c r="P4788" t="b">
        <v>0</v>
      </c>
      <c r="Q4788">
        <v>9</v>
      </c>
      <c r="R4788">
        <v>1</v>
      </c>
      <c r="S4788">
        <v>1</v>
      </c>
      <c r="T4788">
        <v>2</v>
      </c>
      <c r="U4788" t="b">
        <v>1</v>
      </c>
      <c r="V4788" t="s">
        <v>1099</v>
      </c>
      <c r="W4788" t="s">
        <v>6354</v>
      </c>
      <c r="X4788" t="s">
        <v>14441</v>
      </c>
      <c r="Y4788">
        <v>22</v>
      </c>
      <c r="Z4788">
        <v>22</v>
      </c>
      <c r="AA4788">
        <v>8</v>
      </c>
      <c r="AB4788">
        <v>8</v>
      </c>
      <c r="AC4788">
        <v>47</v>
      </c>
    </row>
    <row r="4789" spans="1:29">
      <c r="A4789">
        <v>5323</v>
      </c>
      <c r="B4789" t="s">
        <v>805</v>
      </c>
      <c r="C4789" t="s">
        <v>6482</v>
      </c>
      <c r="J4789" t="s">
        <v>1444</v>
      </c>
      <c r="K4789">
        <v>0</v>
      </c>
      <c r="N4789" t="b">
        <v>1</v>
      </c>
      <c r="O4789" t="b">
        <v>0</v>
      </c>
      <c r="P4789" t="b">
        <v>0</v>
      </c>
      <c r="Q4789">
        <v>9</v>
      </c>
      <c r="R4789">
        <v>1</v>
      </c>
      <c r="S4789">
        <v>1</v>
      </c>
      <c r="T4789">
        <v>2</v>
      </c>
      <c r="U4789" t="b">
        <v>1</v>
      </c>
      <c r="V4789" t="s">
        <v>1099</v>
      </c>
      <c r="W4789" t="s">
        <v>6354</v>
      </c>
      <c r="X4789" t="s">
        <v>14721</v>
      </c>
      <c r="Y4789">
        <v>23</v>
      </c>
      <c r="Z4789">
        <v>23</v>
      </c>
      <c r="AA4789">
        <v>8</v>
      </c>
      <c r="AB4789">
        <v>8</v>
      </c>
      <c r="AC4789">
        <v>47</v>
      </c>
    </row>
    <row r="4790" spans="1:29">
      <c r="A4790">
        <v>5324</v>
      </c>
      <c r="B4790" t="s">
        <v>805</v>
      </c>
      <c r="C4790" t="s">
        <v>6483</v>
      </c>
      <c r="J4790" t="s">
        <v>1444</v>
      </c>
      <c r="K4790">
        <v>0</v>
      </c>
      <c r="N4790" t="b">
        <v>1</v>
      </c>
      <c r="O4790" t="b">
        <v>0</v>
      </c>
      <c r="P4790" t="b">
        <v>0</v>
      </c>
      <c r="Q4790">
        <v>9</v>
      </c>
      <c r="R4790">
        <v>1</v>
      </c>
      <c r="S4790">
        <v>1</v>
      </c>
      <c r="T4790">
        <v>2</v>
      </c>
      <c r="U4790" t="b">
        <v>1</v>
      </c>
      <c r="V4790" t="s">
        <v>1099</v>
      </c>
      <c r="W4790" t="s">
        <v>6354</v>
      </c>
      <c r="X4790" t="s">
        <v>14446</v>
      </c>
      <c r="Y4790">
        <v>24</v>
      </c>
      <c r="Z4790">
        <v>24</v>
      </c>
      <c r="AA4790">
        <v>8</v>
      </c>
      <c r="AB4790">
        <v>8</v>
      </c>
      <c r="AC4790">
        <v>47</v>
      </c>
    </row>
    <row r="4791" spans="1:29">
      <c r="A4791">
        <v>5325</v>
      </c>
      <c r="B4791" t="s">
        <v>805</v>
      </c>
      <c r="C4791" t="s">
        <v>6484</v>
      </c>
      <c r="J4791" t="s">
        <v>1444</v>
      </c>
      <c r="K4791">
        <v>0</v>
      </c>
      <c r="N4791" t="b">
        <v>1</v>
      </c>
      <c r="O4791" t="b">
        <v>0</v>
      </c>
      <c r="P4791" t="b">
        <v>0</v>
      </c>
      <c r="Q4791">
        <v>9</v>
      </c>
      <c r="R4791">
        <v>1</v>
      </c>
      <c r="S4791">
        <v>1</v>
      </c>
      <c r="T4791">
        <v>2</v>
      </c>
      <c r="U4791" t="b">
        <v>1</v>
      </c>
      <c r="V4791" t="s">
        <v>1099</v>
      </c>
      <c r="W4791" t="s">
        <v>6354</v>
      </c>
      <c r="X4791" t="s">
        <v>14640</v>
      </c>
      <c r="Y4791">
        <v>25</v>
      </c>
      <c r="Z4791">
        <v>25</v>
      </c>
      <c r="AA4791">
        <v>8</v>
      </c>
      <c r="AB4791">
        <v>8</v>
      </c>
      <c r="AC4791">
        <v>47</v>
      </c>
    </row>
    <row r="4792" spans="1:29">
      <c r="A4792">
        <v>5326</v>
      </c>
      <c r="B4792" t="s">
        <v>805</v>
      </c>
      <c r="C4792" t="s">
        <v>6485</v>
      </c>
      <c r="J4792" t="s">
        <v>1444</v>
      </c>
      <c r="K4792">
        <v>0</v>
      </c>
      <c r="N4792" t="b">
        <v>1</v>
      </c>
      <c r="O4792" t="b">
        <v>0</v>
      </c>
      <c r="P4792" t="b">
        <v>0</v>
      </c>
      <c r="Q4792">
        <v>9</v>
      </c>
      <c r="R4792">
        <v>1</v>
      </c>
      <c r="S4792">
        <v>1</v>
      </c>
      <c r="T4792">
        <v>2</v>
      </c>
      <c r="U4792" t="b">
        <v>1</v>
      </c>
      <c r="V4792" t="s">
        <v>1099</v>
      </c>
      <c r="W4792" t="s">
        <v>6354</v>
      </c>
      <c r="X4792" t="s">
        <v>14722</v>
      </c>
      <c r="Y4792">
        <v>26</v>
      </c>
      <c r="Z4792">
        <v>26</v>
      </c>
      <c r="AA4792">
        <v>8</v>
      </c>
      <c r="AB4792">
        <v>8</v>
      </c>
      <c r="AC4792">
        <v>47</v>
      </c>
    </row>
    <row r="4793" spans="1:29">
      <c r="A4793">
        <v>5327</v>
      </c>
      <c r="B4793" t="s">
        <v>805</v>
      </c>
      <c r="C4793" t="s">
        <v>6486</v>
      </c>
      <c r="J4793" t="s">
        <v>1444</v>
      </c>
      <c r="K4793">
        <v>0</v>
      </c>
      <c r="N4793" t="b">
        <v>1</v>
      </c>
      <c r="O4793" t="b">
        <v>0</v>
      </c>
      <c r="P4793" t="b">
        <v>0</v>
      </c>
      <c r="Q4793">
        <v>9</v>
      </c>
      <c r="R4793">
        <v>1</v>
      </c>
      <c r="S4793">
        <v>1</v>
      </c>
      <c r="T4793">
        <v>2</v>
      </c>
      <c r="U4793" t="b">
        <v>1</v>
      </c>
      <c r="V4793" t="s">
        <v>1099</v>
      </c>
      <c r="W4793" t="s">
        <v>6354</v>
      </c>
      <c r="X4793" t="s">
        <v>14641</v>
      </c>
      <c r="Y4793">
        <v>27</v>
      </c>
      <c r="Z4793">
        <v>27</v>
      </c>
      <c r="AA4793">
        <v>8</v>
      </c>
      <c r="AB4793">
        <v>8</v>
      </c>
      <c r="AC4793">
        <v>47</v>
      </c>
    </row>
    <row r="4794" spans="1:29">
      <c r="A4794">
        <v>5328</v>
      </c>
      <c r="B4794" t="s">
        <v>805</v>
      </c>
      <c r="C4794" t="s">
        <v>6487</v>
      </c>
      <c r="J4794" t="s">
        <v>1444</v>
      </c>
      <c r="K4794">
        <v>0</v>
      </c>
      <c r="N4794" t="b">
        <v>1</v>
      </c>
      <c r="O4794" t="b">
        <v>0</v>
      </c>
      <c r="P4794" t="b">
        <v>0</v>
      </c>
      <c r="Q4794">
        <v>9</v>
      </c>
      <c r="R4794">
        <v>1</v>
      </c>
      <c r="S4794">
        <v>1</v>
      </c>
      <c r="T4794">
        <v>2</v>
      </c>
      <c r="U4794" t="b">
        <v>1</v>
      </c>
      <c r="V4794" t="s">
        <v>1099</v>
      </c>
      <c r="W4794" t="s">
        <v>6354</v>
      </c>
      <c r="X4794" t="s">
        <v>14731</v>
      </c>
      <c r="Y4794">
        <v>28</v>
      </c>
      <c r="Z4794">
        <v>28</v>
      </c>
      <c r="AA4794">
        <v>8</v>
      </c>
      <c r="AB4794">
        <v>8</v>
      </c>
      <c r="AC4794">
        <v>47</v>
      </c>
    </row>
    <row r="4795" spans="1:29">
      <c r="A4795">
        <v>5329</v>
      </c>
      <c r="B4795" t="s">
        <v>805</v>
      </c>
      <c r="C4795" t="s">
        <v>6488</v>
      </c>
      <c r="J4795" t="s">
        <v>1444</v>
      </c>
      <c r="K4795">
        <v>0</v>
      </c>
      <c r="N4795" t="b">
        <v>1</v>
      </c>
      <c r="O4795" t="b">
        <v>0</v>
      </c>
      <c r="P4795" t="b">
        <v>0</v>
      </c>
      <c r="Q4795">
        <v>9</v>
      </c>
      <c r="R4795">
        <v>1</v>
      </c>
      <c r="S4795">
        <v>1</v>
      </c>
      <c r="T4795">
        <v>2</v>
      </c>
      <c r="U4795" t="b">
        <v>1</v>
      </c>
      <c r="V4795" t="s">
        <v>1099</v>
      </c>
      <c r="W4795" t="s">
        <v>6354</v>
      </c>
      <c r="X4795" t="s">
        <v>14642</v>
      </c>
      <c r="Y4795">
        <v>29</v>
      </c>
      <c r="Z4795">
        <v>29</v>
      </c>
      <c r="AA4795">
        <v>8</v>
      </c>
      <c r="AB4795">
        <v>8</v>
      </c>
      <c r="AC4795">
        <v>47</v>
      </c>
    </row>
    <row r="4796" spans="1:29">
      <c r="A4796">
        <v>5330</v>
      </c>
      <c r="B4796" t="s">
        <v>805</v>
      </c>
      <c r="C4796" t="s">
        <v>6489</v>
      </c>
      <c r="J4796" t="s">
        <v>1444</v>
      </c>
      <c r="K4796">
        <v>0</v>
      </c>
      <c r="N4796" t="b">
        <v>1</v>
      </c>
      <c r="O4796" t="b">
        <v>0</v>
      </c>
      <c r="P4796" t="b">
        <v>0</v>
      </c>
      <c r="Q4796">
        <v>9</v>
      </c>
      <c r="R4796">
        <v>1</v>
      </c>
      <c r="S4796">
        <v>1</v>
      </c>
      <c r="T4796">
        <v>2</v>
      </c>
      <c r="U4796" t="b">
        <v>1</v>
      </c>
      <c r="V4796" t="s">
        <v>1099</v>
      </c>
      <c r="W4796" t="s">
        <v>6354</v>
      </c>
      <c r="X4796" t="s">
        <v>14643</v>
      </c>
      <c r="Y4796">
        <v>30</v>
      </c>
      <c r="Z4796">
        <v>30</v>
      </c>
      <c r="AA4796">
        <v>8</v>
      </c>
      <c r="AB4796">
        <v>8</v>
      </c>
      <c r="AC4796">
        <v>47</v>
      </c>
    </row>
    <row r="4797" spans="1:29">
      <c r="A4797">
        <v>5331</v>
      </c>
      <c r="B4797" t="s">
        <v>805</v>
      </c>
      <c r="C4797" t="s">
        <v>6490</v>
      </c>
      <c r="J4797" t="s">
        <v>1444</v>
      </c>
      <c r="K4797">
        <v>0</v>
      </c>
      <c r="N4797" t="b">
        <v>1</v>
      </c>
      <c r="O4797" t="b">
        <v>0</v>
      </c>
      <c r="P4797" t="b">
        <v>0</v>
      </c>
      <c r="Q4797">
        <v>9</v>
      </c>
      <c r="R4797">
        <v>1</v>
      </c>
      <c r="S4797">
        <v>1</v>
      </c>
      <c r="T4797">
        <v>2</v>
      </c>
      <c r="U4797" t="b">
        <v>1</v>
      </c>
      <c r="V4797" t="s">
        <v>1099</v>
      </c>
      <c r="W4797" t="s">
        <v>6354</v>
      </c>
      <c r="X4797" t="s">
        <v>14778</v>
      </c>
      <c r="Y4797">
        <v>31</v>
      </c>
      <c r="Z4797">
        <v>31</v>
      </c>
      <c r="AA4797">
        <v>8</v>
      </c>
      <c r="AB4797">
        <v>8</v>
      </c>
      <c r="AC4797">
        <v>47</v>
      </c>
    </row>
    <row r="4798" spans="1:29">
      <c r="A4798">
        <v>5332</v>
      </c>
      <c r="B4798" t="s">
        <v>805</v>
      </c>
      <c r="C4798" t="s">
        <v>6491</v>
      </c>
      <c r="J4798" t="s">
        <v>1444</v>
      </c>
      <c r="K4798">
        <v>0</v>
      </c>
      <c r="N4798" t="b">
        <v>1</v>
      </c>
      <c r="O4798" t="b">
        <v>0</v>
      </c>
      <c r="P4798" t="b">
        <v>0</v>
      </c>
      <c r="Q4798">
        <v>9</v>
      </c>
      <c r="R4798">
        <v>1</v>
      </c>
      <c r="S4798">
        <v>1</v>
      </c>
      <c r="T4798">
        <v>2</v>
      </c>
      <c r="U4798" t="b">
        <v>1</v>
      </c>
      <c r="V4798" t="s">
        <v>1099</v>
      </c>
      <c r="W4798" t="s">
        <v>6354</v>
      </c>
      <c r="X4798" t="s">
        <v>14779</v>
      </c>
      <c r="Y4798">
        <v>32</v>
      </c>
      <c r="Z4798">
        <v>32</v>
      </c>
      <c r="AA4798">
        <v>8</v>
      </c>
      <c r="AB4798">
        <v>8</v>
      </c>
      <c r="AC4798">
        <v>47</v>
      </c>
    </row>
    <row r="4799" spans="1:29">
      <c r="A4799">
        <v>5333</v>
      </c>
      <c r="B4799" t="s">
        <v>805</v>
      </c>
      <c r="C4799" t="s">
        <v>6492</v>
      </c>
      <c r="J4799" t="s">
        <v>1444</v>
      </c>
      <c r="K4799">
        <v>0</v>
      </c>
      <c r="N4799" t="b">
        <v>1</v>
      </c>
      <c r="O4799" t="b">
        <v>0</v>
      </c>
      <c r="P4799" t="b">
        <v>0</v>
      </c>
      <c r="Q4799">
        <v>9</v>
      </c>
      <c r="R4799">
        <v>1</v>
      </c>
      <c r="S4799">
        <v>1</v>
      </c>
      <c r="T4799">
        <v>2</v>
      </c>
      <c r="U4799" t="b">
        <v>1</v>
      </c>
      <c r="V4799" t="s">
        <v>1099</v>
      </c>
      <c r="W4799" t="s">
        <v>6354</v>
      </c>
      <c r="X4799" t="s">
        <v>14773</v>
      </c>
      <c r="Y4799">
        <v>33</v>
      </c>
      <c r="Z4799">
        <v>33</v>
      </c>
      <c r="AA4799">
        <v>8</v>
      </c>
      <c r="AB4799">
        <v>8</v>
      </c>
      <c r="AC4799">
        <v>47</v>
      </c>
    </row>
    <row r="4800" spans="1:29">
      <c r="A4800">
        <v>5334</v>
      </c>
      <c r="B4800" t="s">
        <v>805</v>
      </c>
      <c r="C4800" t="s">
        <v>6493</v>
      </c>
      <c r="J4800" t="s">
        <v>1444</v>
      </c>
      <c r="K4800">
        <v>0</v>
      </c>
      <c r="N4800" t="b">
        <v>1</v>
      </c>
      <c r="O4800" t="b">
        <v>0</v>
      </c>
      <c r="P4800" t="b">
        <v>0</v>
      </c>
      <c r="Q4800">
        <v>9</v>
      </c>
      <c r="R4800">
        <v>1</v>
      </c>
      <c r="S4800">
        <v>1</v>
      </c>
      <c r="T4800">
        <v>2</v>
      </c>
      <c r="U4800" t="b">
        <v>1</v>
      </c>
      <c r="V4800" t="s">
        <v>1099</v>
      </c>
      <c r="W4800" t="s">
        <v>6354</v>
      </c>
      <c r="X4800" t="s">
        <v>14780</v>
      </c>
      <c r="Y4800">
        <v>34</v>
      </c>
      <c r="Z4800">
        <v>34</v>
      </c>
      <c r="AA4800">
        <v>8</v>
      </c>
      <c r="AB4800">
        <v>8</v>
      </c>
      <c r="AC4800">
        <v>47</v>
      </c>
    </row>
    <row r="4801" spans="1:29">
      <c r="A4801">
        <v>5335</v>
      </c>
      <c r="B4801" t="s">
        <v>805</v>
      </c>
      <c r="C4801" t="s">
        <v>6494</v>
      </c>
      <c r="J4801" t="s">
        <v>1444</v>
      </c>
      <c r="K4801">
        <v>0</v>
      </c>
      <c r="N4801" t="b">
        <v>1</v>
      </c>
      <c r="O4801" t="b">
        <v>0</v>
      </c>
      <c r="P4801" t="b">
        <v>0</v>
      </c>
      <c r="Q4801">
        <v>9</v>
      </c>
      <c r="R4801">
        <v>1</v>
      </c>
      <c r="S4801">
        <v>1</v>
      </c>
      <c r="T4801">
        <v>2</v>
      </c>
      <c r="U4801" t="b">
        <v>1</v>
      </c>
      <c r="V4801" t="s">
        <v>1099</v>
      </c>
      <c r="W4801" t="s">
        <v>6354</v>
      </c>
      <c r="X4801" t="s">
        <v>14781</v>
      </c>
      <c r="Y4801">
        <v>35</v>
      </c>
      <c r="Z4801">
        <v>35</v>
      </c>
      <c r="AA4801">
        <v>8</v>
      </c>
      <c r="AB4801">
        <v>8</v>
      </c>
      <c r="AC4801">
        <v>47</v>
      </c>
    </row>
    <row r="4802" spans="1:29">
      <c r="A4802">
        <v>5336</v>
      </c>
      <c r="B4802" t="s">
        <v>805</v>
      </c>
      <c r="C4802" t="s">
        <v>6495</v>
      </c>
      <c r="J4802" t="s">
        <v>1444</v>
      </c>
      <c r="K4802">
        <v>0</v>
      </c>
      <c r="N4802" t="b">
        <v>1</v>
      </c>
      <c r="O4802" t="b">
        <v>0</v>
      </c>
      <c r="P4802" t="b">
        <v>0</v>
      </c>
      <c r="Q4802">
        <v>9</v>
      </c>
      <c r="R4802">
        <v>1</v>
      </c>
      <c r="S4802">
        <v>1</v>
      </c>
      <c r="T4802">
        <v>2</v>
      </c>
      <c r="U4802" t="b">
        <v>1</v>
      </c>
      <c r="V4802" t="s">
        <v>1099</v>
      </c>
      <c r="W4802" t="s">
        <v>6354</v>
      </c>
      <c r="X4802" t="s">
        <v>14782</v>
      </c>
      <c r="Y4802">
        <v>36</v>
      </c>
      <c r="Z4802">
        <v>36</v>
      </c>
      <c r="AA4802">
        <v>8</v>
      </c>
      <c r="AB4802">
        <v>8</v>
      </c>
      <c r="AC4802">
        <v>47</v>
      </c>
    </row>
    <row r="4803" spans="1:29">
      <c r="A4803">
        <v>5337</v>
      </c>
      <c r="B4803" t="s">
        <v>805</v>
      </c>
      <c r="C4803" t="s">
        <v>6496</v>
      </c>
      <c r="J4803" t="s">
        <v>1444</v>
      </c>
      <c r="K4803">
        <v>0</v>
      </c>
      <c r="N4803" t="b">
        <v>1</v>
      </c>
      <c r="O4803" t="b">
        <v>0</v>
      </c>
      <c r="P4803" t="b">
        <v>0</v>
      </c>
      <c r="Q4803">
        <v>9</v>
      </c>
      <c r="R4803">
        <v>1</v>
      </c>
      <c r="S4803">
        <v>1</v>
      </c>
      <c r="T4803">
        <v>2</v>
      </c>
      <c r="U4803" t="b">
        <v>1</v>
      </c>
      <c r="V4803" t="s">
        <v>1099</v>
      </c>
      <c r="W4803" t="s">
        <v>6354</v>
      </c>
      <c r="X4803" t="s">
        <v>14665</v>
      </c>
      <c r="Y4803">
        <v>37</v>
      </c>
      <c r="Z4803">
        <v>37</v>
      </c>
      <c r="AA4803">
        <v>8</v>
      </c>
      <c r="AB4803">
        <v>8</v>
      </c>
      <c r="AC4803">
        <v>47</v>
      </c>
    </row>
    <row r="4804" spans="1:29">
      <c r="A4804">
        <v>5338</v>
      </c>
      <c r="B4804" t="s">
        <v>805</v>
      </c>
      <c r="C4804" t="s">
        <v>6497</v>
      </c>
      <c r="J4804" t="s">
        <v>1444</v>
      </c>
      <c r="K4804">
        <v>0</v>
      </c>
      <c r="N4804" t="b">
        <v>1</v>
      </c>
      <c r="O4804" t="b">
        <v>0</v>
      </c>
      <c r="P4804" t="b">
        <v>0</v>
      </c>
      <c r="Q4804">
        <v>9</v>
      </c>
      <c r="R4804">
        <v>1</v>
      </c>
      <c r="S4804">
        <v>1</v>
      </c>
      <c r="T4804">
        <v>2</v>
      </c>
      <c r="U4804" t="b">
        <v>1</v>
      </c>
      <c r="V4804" t="s">
        <v>1099</v>
      </c>
      <c r="W4804" t="s">
        <v>6354</v>
      </c>
      <c r="X4804" t="s">
        <v>14748</v>
      </c>
      <c r="Y4804">
        <v>38</v>
      </c>
      <c r="Z4804">
        <v>38</v>
      </c>
      <c r="AA4804">
        <v>8</v>
      </c>
      <c r="AB4804">
        <v>8</v>
      </c>
      <c r="AC4804">
        <v>47</v>
      </c>
    </row>
    <row r="4805" spans="1:29">
      <c r="A4805">
        <v>5339</v>
      </c>
      <c r="B4805" t="s">
        <v>805</v>
      </c>
      <c r="C4805" t="s">
        <v>6498</v>
      </c>
      <c r="J4805" t="s">
        <v>1444</v>
      </c>
      <c r="K4805">
        <v>0</v>
      </c>
      <c r="N4805" t="b">
        <v>1</v>
      </c>
      <c r="O4805" t="b">
        <v>0</v>
      </c>
      <c r="P4805" t="b">
        <v>0</v>
      </c>
      <c r="Q4805">
        <v>9</v>
      </c>
      <c r="R4805">
        <v>1</v>
      </c>
      <c r="S4805">
        <v>1</v>
      </c>
      <c r="T4805">
        <v>2</v>
      </c>
      <c r="U4805" t="b">
        <v>1</v>
      </c>
      <c r="V4805" t="s">
        <v>1099</v>
      </c>
      <c r="W4805" t="s">
        <v>6354</v>
      </c>
      <c r="X4805" t="s">
        <v>14445</v>
      </c>
      <c r="Y4805">
        <v>39</v>
      </c>
      <c r="Z4805">
        <v>39</v>
      </c>
      <c r="AA4805">
        <v>8</v>
      </c>
      <c r="AB4805">
        <v>8</v>
      </c>
      <c r="AC4805">
        <v>47</v>
      </c>
    </row>
    <row r="4806" spans="1:29">
      <c r="A4806">
        <v>5340</v>
      </c>
      <c r="B4806" t="s">
        <v>805</v>
      </c>
      <c r="C4806" t="s">
        <v>6499</v>
      </c>
      <c r="J4806" t="s">
        <v>1444</v>
      </c>
      <c r="K4806">
        <v>0</v>
      </c>
      <c r="N4806" t="b">
        <v>1</v>
      </c>
      <c r="O4806" t="b">
        <v>0</v>
      </c>
      <c r="P4806" t="b">
        <v>0</v>
      </c>
      <c r="Q4806">
        <v>9</v>
      </c>
      <c r="R4806">
        <v>1</v>
      </c>
      <c r="S4806">
        <v>1</v>
      </c>
      <c r="T4806">
        <v>2</v>
      </c>
      <c r="U4806" t="b">
        <v>1</v>
      </c>
      <c r="V4806" t="s">
        <v>1099</v>
      </c>
      <c r="W4806" t="s">
        <v>6354</v>
      </c>
      <c r="X4806" t="s">
        <v>14750</v>
      </c>
      <c r="Y4806">
        <v>40</v>
      </c>
      <c r="Z4806">
        <v>40</v>
      </c>
      <c r="AA4806">
        <v>8</v>
      </c>
      <c r="AB4806">
        <v>8</v>
      </c>
      <c r="AC4806">
        <v>47</v>
      </c>
    </row>
    <row r="4807" spans="1:29">
      <c r="A4807">
        <v>5341</v>
      </c>
      <c r="B4807" t="s">
        <v>805</v>
      </c>
      <c r="C4807" t="s">
        <v>6500</v>
      </c>
      <c r="J4807" t="s">
        <v>1444</v>
      </c>
      <c r="K4807">
        <v>0</v>
      </c>
      <c r="N4807" t="b">
        <v>1</v>
      </c>
      <c r="O4807" t="b">
        <v>0</v>
      </c>
      <c r="P4807" t="b">
        <v>0</v>
      </c>
      <c r="Q4807">
        <v>9</v>
      </c>
      <c r="R4807">
        <v>1</v>
      </c>
      <c r="S4807">
        <v>1</v>
      </c>
      <c r="T4807">
        <v>2</v>
      </c>
      <c r="U4807" t="b">
        <v>1</v>
      </c>
      <c r="V4807" t="s">
        <v>1099</v>
      </c>
      <c r="W4807" t="s">
        <v>6354</v>
      </c>
      <c r="X4807" t="s">
        <v>14752</v>
      </c>
      <c r="Y4807">
        <v>41</v>
      </c>
      <c r="Z4807">
        <v>41</v>
      </c>
      <c r="AA4807">
        <v>8</v>
      </c>
      <c r="AB4807">
        <v>8</v>
      </c>
      <c r="AC4807">
        <v>47</v>
      </c>
    </row>
    <row r="4808" spans="1:29">
      <c r="A4808">
        <v>5342</v>
      </c>
      <c r="B4808" t="s">
        <v>805</v>
      </c>
      <c r="C4808" t="s">
        <v>6501</v>
      </c>
      <c r="J4808" t="s">
        <v>1444</v>
      </c>
      <c r="K4808">
        <v>0</v>
      </c>
      <c r="N4808" t="b">
        <v>1</v>
      </c>
      <c r="O4808" t="b">
        <v>0</v>
      </c>
      <c r="P4808" t="b">
        <v>0</v>
      </c>
      <c r="Q4808">
        <v>9</v>
      </c>
      <c r="R4808">
        <v>1</v>
      </c>
      <c r="S4808">
        <v>1</v>
      </c>
      <c r="T4808">
        <v>2</v>
      </c>
      <c r="U4808" t="b">
        <v>1</v>
      </c>
      <c r="V4808" t="s">
        <v>1099</v>
      </c>
      <c r="W4808" t="s">
        <v>6354</v>
      </c>
      <c r="X4808" t="s">
        <v>14671</v>
      </c>
      <c r="Y4808">
        <v>42</v>
      </c>
      <c r="Z4808">
        <v>42</v>
      </c>
      <c r="AA4808">
        <v>8</v>
      </c>
      <c r="AB4808">
        <v>8</v>
      </c>
      <c r="AC4808">
        <v>47</v>
      </c>
    </row>
    <row r="4809" spans="1:29">
      <c r="A4809">
        <v>5343</v>
      </c>
      <c r="B4809" t="s">
        <v>805</v>
      </c>
      <c r="C4809" t="s">
        <v>6502</v>
      </c>
      <c r="J4809" t="s">
        <v>1444</v>
      </c>
      <c r="K4809">
        <v>0</v>
      </c>
      <c r="N4809" t="b">
        <v>0</v>
      </c>
      <c r="O4809" t="b">
        <v>1</v>
      </c>
      <c r="P4809" t="b">
        <v>0</v>
      </c>
      <c r="Q4809">
        <v>9</v>
      </c>
      <c r="R4809">
        <v>1</v>
      </c>
      <c r="S4809">
        <v>1</v>
      </c>
      <c r="T4809">
        <v>2</v>
      </c>
      <c r="U4809" t="b">
        <v>1</v>
      </c>
      <c r="V4809" t="s">
        <v>1099</v>
      </c>
      <c r="W4809" t="s">
        <v>6354</v>
      </c>
      <c r="X4809" t="s">
        <v>14522</v>
      </c>
      <c r="Y4809">
        <v>14</v>
      </c>
      <c r="Z4809">
        <v>14</v>
      </c>
      <c r="AA4809">
        <v>9</v>
      </c>
      <c r="AB4809">
        <v>9</v>
      </c>
      <c r="AC4809">
        <v>47</v>
      </c>
    </row>
    <row r="4810" spans="1:29">
      <c r="A4810">
        <v>5344</v>
      </c>
      <c r="B4810" t="s">
        <v>805</v>
      </c>
      <c r="C4810" t="s">
        <v>6503</v>
      </c>
      <c r="J4810" t="s">
        <v>1444</v>
      </c>
      <c r="K4810">
        <v>0</v>
      </c>
      <c r="N4810" t="b">
        <v>0</v>
      </c>
      <c r="O4810" t="b">
        <v>1</v>
      </c>
      <c r="P4810" t="b">
        <v>0</v>
      </c>
      <c r="Q4810">
        <v>9</v>
      </c>
      <c r="R4810">
        <v>1</v>
      </c>
      <c r="S4810">
        <v>1</v>
      </c>
      <c r="T4810">
        <v>2</v>
      </c>
      <c r="U4810" t="b">
        <v>1</v>
      </c>
      <c r="V4810" t="s">
        <v>1099</v>
      </c>
      <c r="W4810" t="s">
        <v>6354</v>
      </c>
      <c r="X4810" t="s">
        <v>14523</v>
      </c>
      <c r="Y4810">
        <v>15</v>
      </c>
      <c r="Z4810">
        <v>15</v>
      </c>
      <c r="AA4810">
        <v>9</v>
      </c>
      <c r="AB4810">
        <v>9</v>
      </c>
      <c r="AC4810">
        <v>47</v>
      </c>
    </row>
    <row r="4811" spans="1:29">
      <c r="A4811">
        <v>5345</v>
      </c>
      <c r="B4811" t="s">
        <v>805</v>
      </c>
      <c r="C4811" t="s">
        <v>6504</v>
      </c>
      <c r="J4811" t="s">
        <v>1444</v>
      </c>
      <c r="K4811">
        <v>0</v>
      </c>
      <c r="N4811" t="b">
        <v>0</v>
      </c>
      <c r="O4811" t="b">
        <v>1</v>
      </c>
      <c r="P4811" t="b">
        <v>0</v>
      </c>
      <c r="Q4811">
        <v>9</v>
      </c>
      <c r="R4811">
        <v>1</v>
      </c>
      <c r="S4811">
        <v>1</v>
      </c>
      <c r="T4811">
        <v>2</v>
      </c>
      <c r="U4811" t="b">
        <v>1</v>
      </c>
      <c r="V4811" t="s">
        <v>1099</v>
      </c>
      <c r="W4811" t="s">
        <v>6354</v>
      </c>
      <c r="X4811" t="s">
        <v>14723</v>
      </c>
      <c r="Y4811">
        <v>16</v>
      </c>
      <c r="Z4811">
        <v>16</v>
      </c>
      <c r="AA4811">
        <v>9</v>
      </c>
      <c r="AB4811">
        <v>9</v>
      </c>
      <c r="AC4811">
        <v>47</v>
      </c>
    </row>
    <row r="4812" spans="1:29">
      <c r="A4812">
        <v>5346</v>
      </c>
      <c r="B4812" t="s">
        <v>805</v>
      </c>
      <c r="C4812" t="s">
        <v>6505</v>
      </c>
      <c r="J4812" t="s">
        <v>1444</v>
      </c>
      <c r="K4812">
        <v>0</v>
      </c>
      <c r="N4812" t="b">
        <v>0</v>
      </c>
      <c r="O4812" t="b">
        <v>1</v>
      </c>
      <c r="P4812" t="b">
        <v>0</v>
      </c>
      <c r="Q4812">
        <v>9</v>
      </c>
      <c r="R4812">
        <v>1</v>
      </c>
      <c r="S4812">
        <v>1</v>
      </c>
      <c r="T4812">
        <v>2</v>
      </c>
      <c r="U4812" t="b">
        <v>1</v>
      </c>
      <c r="V4812" t="s">
        <v>1099</v>
      </c>
      <c r="W4812" t="s">
        <v>6354</v>
      </c>
      <c r="X4812" t="s">
        <v>14527</v>
      </c>
      <c r="Y4812">
        <v>17</v>
      </c>
      <c r="Z4812">
        <v>17</v>
      </c>
      <c r="AA4812">
        <v>9</v>
      </c>
      <c r="AB4812">
        <v>9</v>
      </c>
      <c r="AC4812">
        <v>47</v>
      </c>
    </row>
    <row r="4813" spans="1:29">
      <c r="A4813">
        <v>5347</v>
      </c>
      <c r="B4813" t="s">
        <v>805</v>
      </c>
      <c r="C4813" t="s">
        <v>6506</v>
      </c>
      <c r="J4813" t="s">
        <v>1444</v>
      </c>
      <c r="K4813">
        <v>0</v>
      </c>
      <c r="N4813" t="b">
        <v>0</v>
      </c>
      <c r="O4813" t="b">
        <v>1</v>
      </c>
      <c r="P4813" t="b">
        <v>0</v>
      </c>
      <c r="Q4813">
        <v>9</v>
      </c>
      <c r="R4813">
        <v>1</v>
      </c>
      <c r="S4813">
        <v>1</v>
      </c>
      <c r="T4813">
        <v>2</v>
      </c>
      <c r="U4813" t="b">
        <v>1</v>
      </c>
      <c r="V4813" t="s">
        <v>1099</v>
      </c>
      <c r="W4813" t="s">
        <v>6354</v>
      </c>
      <c r="X4813" t="s">
        <v>14724</v>
      </c>
      <c r="Y4813">
        <v>18</v>
      </c>
      <c r="Z4813">
        <v>18</v>
      </c>
      <c r="AA4813">
        <v>9</v>
      </c>
      <c r="AB4813">
        <v>9</v>
      </c>
      <c r="AC4813">
        <v>47</v>
      </c>
    </row>
    <row r="4814" spans="1:29">
      <c r="A4814">
        <v>5348</v>
      </c>
      <c r="B4814" t="s">
        <v>805</v>
      </c>
      <c r="C4814" t="s">
        <v>6507</v>
      </c>
      <c r="J4814" t="s">
        <v>1444</v>
      </c>
      <c r="K4814">
        <v>0</v>
      </c>
      <c r="N4814" t="b">
        <v>0</v>
      </c>
      <c r="O4814" t="b">
        <v>1</v>
      </c>
      <c r="P4814" t="b">
        <v>0</v>
      </c>
      <c r="Q4814">
        <v>9</v>
      </c>
      <c r="R4814">
        <v>1</v>
      </c>
      <c r="S4814">
        <v>1</v>
      </c>
      <c r="T4814">
        <v>2</v>
      </c>
      <c r="U4814" t="b">
        <v>1</v>
      </c>
      <c r="V4814" t="s">
        <v>1099</v>
      </c>
      <c r="W4814" t="s">
        <v>6354</v>
      </c>
      <c r="X4814" t="s">
        <v>14725</v>
      </c>
      <c r="Y4814">
        <v>19</v>
      </c>
      <c r="Z4814">
        <v>19</v>
      </c>
      <c r="AA4814">
        <v>9</v>
      </c>
      <c r="AB4814">
        <v>9</v>
      </c>
      <c r="AC4814">
        <v>47</v>
      </c>
    </row>
    <row r="4815" spans="1:29">
      <c r="A4815">
        <v>5349</v>
      </c>
      <c r="B4815" t="s">
        <v>805</v>
      </c>
      <c r="C4815" t="s">
        <v>6508</v>
      </c>
      <c r="J4815" t="s">
        <v>1444</v>
      </c>
      <c r="K4815">
        <v>0</v>
      </c>
      <c r="N4815" t="b">
        <v>0</v>
      </c>
      <c r="O4815" t="b">
        <v>1</v>
      </c>
      <c r="P4815" t="b">
        <v>0</v>
      </c>
      <c r="Q4815">
        <v>9</v>
      </c>
      <c r="R4815">
        <v>1</v>
      </c>
      <c r="S4815">
        <v>1</v>
      </c>
      <c r="T4815">
        <v>2</v>
      </c>
      <c r="U4815" t="b">
        <v>1</v>
      </c>
      <c r="V4815" t="s">
        <v>1099</v>
      </c>
      <c r="W4815" t="s">
        <v>6354</v>
      </c>
      <c r="X4815" t="s">
        <v>14644</v>
      </c>
      <c r="Y4815">
        <v>20</v>
      </c>
      <c r="Z4815">
        <v>20</v>
      </c>
      <c r="AA4815">
        <v>9</v>
      </c>
      <c r="AB4815">
        <v>9</v>
      </c>
      <c r="AC4815">
        <v>47</v>
      </c>
    </row>
    <row r="4816" spans="1:29">
      <c r="A4816">
        <v>5350</v>
      </c>
      <c r="B4816" t="s">
        <v>805</v>
      </c>
      <c r="C4816" t="s">
        <v>6509</v>
      </c>
      <c r="J4816" t="s">
        <v>1444</v>
      </c>
      <c r="K4816">
        <v>0</v>
      </c>
      <c r="N4816" t="b">
        <v>0</v>
      </c>
      <c r="O4816" t="b">
        <v>1</v>
      </c>
      <c r="P4816" t="b">
        <v>0</v>
      </c>
      <c r="Q4816">
        <v>9</v>
      </c>
      <c r="R4816">
        <v>1</v>
      </c>
      <c r="S4816">
        <v>1</v>
      </c>
      <c r="T4816">
        <v>2</v>
      </c>
      <c r="U4816" t="b">
        <v>1</v>
      </c>
      <c r="V4816" t="s">
        <v>1099</v>
      </c>
      <c r="W4816" t="s">
        <v>6354</v>
      </c>
      <c r="X4816" t="s">
        <v>14645</v>
      </c>
      <c r="Y4816">
        <v>21</v>
      </c>
      <c r="Z4816">
        <v>21</v>
      </c>
      <c r="AA4816">
        <v>9</v>
      </c>
      <c r="AB4816">
        <v>9</v>
      </c>
      <c r="AC4816">
        <v>47</v>
      </c>
    </row>
    <row r="4817" spans="1:29">
      <c r="A4817">
        <v>5351</v>
      </c>
      <c r="B4817" t="s">
        <v>805</v>
      </c>
      <c r="C4817" t="s">
        <v>6510</v>
      </c>
      <c r="J4817" t="s">
        <v>1444</v>
      </c>
      <c r="K4817">
        <v>0</v>
      </c>
      <c r="N4817" t="b">
        <v>0</v>
      </c>
      <c r="O4817" t="b">
        <v>1</v>
      </c>
      <c r="P4817" t="b">
        <v>0</v>
      </c>
      <c r="Q4817">
        <v>9</v>
      </c>
      <c r="R4817">
        <v>1</v>
      </c>
      <c r="S4817">
        <v>1</v>
      </c>
      <c r="T4817">
        <v>2</v>
      </c>
      <c r="U4817" t="b">
        <v>1</v>
      </c>
      <c r="V4817" t="s">
        <v>1099</v>
      </c>
      <c r="W4817" t="s">
        <v>6354</v>
      </c>
      <c r="X4817" t="s">
        <v>14646</v>
      </c>
      <c r="Y4817">
        <v>22</v>
      </c>
      <c r="Z4817">
        <v>22</v>
      </c>
      <c r="AA4817">
        <v>9</v>
      </c>
      <c r="AB4817">
        <v>9</v>
      </c>
      <c r="AC4817">
        <v>47</v>
      </c>
    </row>
    <row r="4818" spans="1:29">
      <c r="A4818">
        <v>5352</v>
      </c>
      <c r="B4818" t="s">
        <v>805</v>
      </c>
      <c r="C4818" t="s">
        <v>6511</v>
      </c>
      <c r="J4818" t="s">
        <v>1444</v>
      </c>
      <c r="K4818">
        <v>0</v>
      </c>
      <c r="N4818" t="b">
        <v>0</v>
      </c>
      <c r="O4818" t="b">
        <v>1</v>
      </c>
      <c r="P4818" t="b">
        <v>0</v>
      </c>
      <c r="Q4818">
        <v>9</v>
      </c>
      <c r="R4818">
        <v>1</v>
      </c>
      <c r="S4818">
        <v>1</v>
      </c>
      <c r="T4818">
        <v>2</v>
      </c>
      <c r="U4818" t="b">
        <v>1</v>
      </c>
      <c r="V4818" t="s">
        <v>1099</v>
      </c>
      <c r="W4818" t="s">
        <v>6354</v>
      </c>
      <c r="X4818" t="s">
        <v>14647</v>
      </c>
      <c r="Y4818">
        <v>23</v>
      </c>
      <c r="Z4818">
        <v>23</v>
      </c>
      <c r="AA4818">
        <v>9</v>
      </c>
      <c r="AB4818">
        <v>9</v>
      </c>
      <c r="AC4818">
        <v>47</v>
      </c>
    </row>
    <row r="4819" spans="1:29">
      <c r="A4819">
        <v>5353</v>
      </c>
      <c r="B4819" t="s">
        <v>805</v>
      </c>
      <c r="C4819" t="s">
        <v>6512</v>
      </c>
      <c r="J4819" t="s">
        <v>1444</v>
      </c>
      <c r="K4819">
        <v>0</v>
      </c>
      <c r="N4819" t="b">
        <v>0</v>
      </c>
      <c r="O4819" t="b">
        <v>1</v>
      </c>
      <c r="P4819" t="b">
        <v>0</v>
      </c>
      <c r="Q4819">
        <v>9</v>
      </c>
      <c r="R4819">
        <v>1</v>
      </c>
      <c r="S4819">
        <v>1</v>
      </c>
      <c r="T4819">
        <v>2</v>
      </c>
      <c r="U4819" t="b">
        <v>1</v>
      </c>
      <c r="V4819" t="s">
        <v>1099</v>
      </c>
      <c r="W4819" t="s">
        <v>6354</v>
      </c>
      <c r="X4819" t="s">
        <v>14648</v>
      </c>
      <c r="Y4819">
        <v>24</v>
      </c>
      <c r="Z4819">
        <v>24</v>
      </c>
      <c r="AA4819">
        <v>9</v>
      </c>
      <c r="AB4819">
        <v>9</v>
      </c>
      <c r="AC4819">
        <v>47</v>
      </c>
    </row>
    <row r="4820" spans="1:29">
      <c r="A4820">
        <v>5354</v>
      </c>
      <c r="B4820" t="s">
        <v>805</v>
      </c>
      <c r="C4820" t="s">
        <v>6513</v>
      </c>
      <c r="J4820" t="s">
        <v>1444</v>
      </c>
      <c r="K4820">
        <v>0</v>
      </c>
      <c r="N4820" t="b">
        <v>0</v>
      </c>
      <c r="O4820" t="b">
        <v>1</v>
      </c>
      <c r="P4820" t="b">
        <v>0</v>
      </c>
      <c r="Q4820">
        <v>9</v>
      </c>
      <c r="R4820">
        <v>1</v>
      </c>
      <c r="S4820">
        <v>1</v>
      </c>
      <c r="T4820">
        <v>2</v>
      </c>
      <c r="U4820" t="b">
        <v>1</v>
      </c>
      <c r="V4820" t="s">
        <v>1099</v>
      </c>
      <c r="W4820" t="s">
        <v>6354</v>
      </c>
      <c r="X4820" t="s">
        <v>14535</v>
      </c>
      <c r="Y4820">
        <v>25</v>
      </c>
      <c r="Z4820">
        <v>25</v>
      </c>
      <c r="AA4820">
        <v>9</v>
      </c>
      <c r="AB4820">
        <v>9</v>
      </c>
      <c r="AC4820">
        <v>47</v>
      </c>
    </row>
    <row r="4821" spans="1:29">
      <c r="A4821">
        <v>5355</v>
      </c>
      <c r="B4821" t="s">
        <v>805</v>
      </c>
      <c r="C4821" t="s">
        <v>6514</v>
      </c>
      <c r="J4821" t="s">
        <v>1444</v>
      </c>
      <c r="K4821">
        <v>0</v>
      </c>
      <c r="N4821" t="b">
        <v>0</v>
      </c>
      <c r="O4821" t="b">
        <v>1</v>
      </c>
      <c r="P4821" t="b">
        <v>0</v>
      </c>
      <c r="Q4821">
        <v>9</v>
      </c>
      <c r="R4821">
        <v>1</v>
      </c>
      <c r="S4821">
        <v>1</v>
      </c>
      <c r="T4821">
        <v>2</v>
      </c>
      <c r="U4821" t="b">
        <v>1</v>
      </c>
      <c r="V4821" t="s">
        <v>1099</v>
      </c>
      <c r="W4821" t="s">
        <v>6354</v>
      </c>
      <c r="X4821" t="s">
        <v>14457</v>
      </c>
      <c r="Y4821">
        <v>26</v>
      </c>
      <c r="Z4821">
        <v>26</v>
      </c>
      <c r="AA4821">
        <v>9</v>
      </c>
      <c r="AB4821">
        <v>9</v>
      </c>
      <c r="AC4821">
        <v>47</v>
      </c>
    </row>
    <row r="4822" spans="1:29">
      <c r="A4822">
        <v>5356</v>
      </c>
      <c r="B4822" t="s">
        <v>805</v>
      </c>
      <c r="C4822" t="s">
        <v>6515</v>
      </c>
      <c r="J4822" t="s">
        <v>1444</v>
      </c>
      <c r="K4822">
        <v>0</v>
      </c>
      <c r="N4822" t="b">
        <v>0</v>
      </c>
      <c r="O4822" t="b">
        <v>1</v>
      </c>
      <c r="P4822" t="b">
        <v>0</v>
      </c>
      <c r="Q4822">
        <v>9</v>
      </c>
      <c r="R4822">
        <v>1</v>
      </c>
      <c r="S4822">
        <v>1</v>
      </c>
      <c r="T4822">
        <v>2</v>
      </c>
      <c r="U4822" t="b">
        <v>1</v>
      </c>
      <c r="V4822" t="s">
        <v>1099</v>
      </c>
      <c r="W4822" t="s">
        <v>6354</v>
      </c>
      <c r="X4822" t="s">
        <v>14443</v>
      </c>
      <c r="Y4822">
        <v>27</v>
      </c>
      <c r="Z4822">
        <v>27</v>
      </c>
      <c r="AA4822">
        <v>9</v>
      </c>
      <c r="AB4822">
        <v>9</v>
      </c>
      <c r="AC4822">
        <v>47</v>
      </c>
    </row>
    <row r="4823" spans="1:29">
      <c r="A4823">
        <v>5357</v>
      </c>
      <c r="B4823" t="s">
        <v>805</v>
      </c>
      <c r="C4823" t="s">
        <v>6516</v>
      </c>
      <c r="J4823" t="s">
        <v>1444</v>
      </c>
      <c r="K4823">
        <v>0</v>
      </c>
      <c r="N4823" t="b">
        <v>0</v>
      </c>
      <c r="O4823" t="b">
        <v>1</v>
      </c>
      <c r="P4823" t="b">
        <v>0</v>
      </c>
      <c r="Q4823">
        <v>9</v>
      </c>
      <c r="R4823">
        <v>1</v>
      </c>
      <c r="S4823">
        <v>1</v>
      </c>
      <c r="T4823">
        <v>2</v>
      </c>
      <c r="U4823" t="b">
        <v>1</v>
      </c>
      <c r="V4823" t="s">
        <v>1099</v>
      </c>
      <c r="W4823" t="s">
        <v>6354</v>
      </c>
      <c r="X4823" t="s">
        <v>14649</v>
      </c>
      <c r="Y4823">
        <v>28</v>
      </c>
      <c r="Z4823">
        <v>28</v>
      </c>
      <c r="AA4823">
        <v>9</v>
      </c>
      <c r="AB4823">
        <v>9</v>
      </c>
      <c r="AC4823">
        <v>47</v>
      </c>
    </row>
    <row r="4824" spans="1:29">
      <c r="A4824">
        <v>5358</v>
      </c>
      <c r="B4824" t="s">
        <v>805</v>
      </c>
      <c r="C4824" t="s">
        <v>6517</v>
      </c>
      <c r="J4824" t="s">
        <v>1444</v>
      </c>
      <c r="K4824">
        <v>0</v>
      </c>
      <c r="N4824" t="b">
        <v>0</v>
      </c>
      <c r="O4824" t="b">
        <v>1</v>
      </c>
      <c r="P4824" t="b">
        <v>0</v>
      </c>
      <c r="Q4824">
        <v>9</v>
      </c>
      <c r="R4824">
        <v>1</v>
      </c>
      <c r="S4824">
        <v>1</v>
      </c>
      <c r="T4824">
        <v>2</v>
      </c>
      <c r="U4824" t="b">
        <v>1</v>
      </c>
      <c r="V4824" t="s">
        <v>1099</v>
      </c>
      <c r="W4824" t="s">
        <v>6354</v>
      </c>
      <c r="X4824" t="s">
        <v>14650</v>
      </c>
      <c r="Y4824">
        <v>29</v>
      </c>
      <c r="Z4824">
        <v>29</v>
      </c>
      <c r="AA4824">
        <v>9</v>
      </c>
      <c r="AB4824">
        <v>9</v>
      </c>
      <c r="AC4824">
        <v>47</v>
      </c>
    </row>
    <row r="4825" spans="1:29">
      <c r="A4825">
        <v>5359</v>
      </c>
      <c r="B4825" t="s">
        <v>805</v>
      </c>
      <c r="C4825" t="s">
        <v>6518</v>
      </c>
      <c r="J4825" t="s">
        <v>1444</v>
      </c>
      <c r="K4825">
        <v>0</v>
      </c>
      <c r="N4825" t="b">
        <v>0</v>
      </c>
      <c r="O4825" t="b">
        <v>1</v>
      </c>
      <c r="P4825" t="b">
        <v>0</v>
      </c>
      <c r="Q4825">
        <v>9</v>
      </c>
      <c r="R4825">
        <v>1</v>
      </c>
      <c r="S4825">
        <v>1</v>
      </c>
      <c r="T4825">
        <v>2</v>
      </c>
      <c r="U4825" t="b">
        <v>1</v>
      </c>
      <c r="V4825" t="s">
        <v>1099</v>
      </c>
      <c r="W4825" t="s">
        <v>6354</v>
      </c>
      <c r="X4825" t="s">
        <v>14651</v>
      </c>
      <c r="Y4825">
        <v>30</v>
      </c>
      <c r="Z4825">
        <v>30</v>
      </c>
      <c r="AA4825">
        <v>9</v>
      </c>
      <c r="AB4825">
        <v>9</v>
      </c>
      <c r="AC4825">
        <v>47</v>
      </c>
    </row>
    <row r="4826" spans="1:29">
      <c r="A4826">
        <v>5360</v>
      </c>
      <c r="B4826" t="s">
        <v>805</v>
      </c>
      <c r="C4826" t="s">
        <v>6519</v>
      </c>
      <c r="J4826" t="s">
        <v>1444</v>
      </c>
      <c r="K4826">
        <v>0</v>
      </c>
      <c r="N4826" t="b">
        <v>0</v>
      </c>
      <c r="O4826" t="b">
        <v>1</v>
      </c>
      <c r="P4826" t="b">
        <v>0</v>
      </c>
      <c r="Q4826">
        <v>9</v>
      </c>
      <c r="R4826">
        <v>1</v>
      </c>
      <c r="S4826">
        <v>1</v>
      </c>
      <c r="T4826">
        <v>2</v>
      </c>
      <c r="U4826" t="b">
        <v>1</v>
      </c>
      <c r="V4826" t="s">
        <v>1099</v>
      </c>
      <c r="W4826" t="s">
        <v>6354</v>
      </c>
      <c r="X4826" t="s">
        <v>14783</v>
      </c>
      <c r="Y4826">
        <v>31</v>
      </c>
      <c r="Z4826">
        <v>31</v>
      </c>
      <c r="AA4826">
        <v>9</v>
      </c>
      <c r="AB4826">
        <v>9</v>
      </c>
      <c r="AC4826">
        <v>47</v>
      </c>
    </row>
    <row r="4827" spans="1:29">
      <c r="A4827">
        <v>5361</v>
      </c>
      <c r="B4827" t="s">
        <v>805</v>
      </c>
      <c r="C4827" t="s">
        <v>6520</v>
      </c>
      <c r="J4827" t="s">
        <v>1444</v>
      </c>
      <c r="K4827">
        <v>0</v>
      </c>
      <c r="N4827" t="b">
        <v>0</v>
      </c>
      <c r="O4827" t="b">
        <v>1</v>
      </c>
      <c r="P4827" t="b">
        <v>0</v>
      </c>
      <c r="Q4827">
        <v>9</v>
      </c>
      <c r="R4827">
        <v>1</v>
      </c>
      <c r="S4827">
        <v>1</v>
      </c>
      <c r="T4827">
        <v>2</v>
      </c>
      <c r="U4827" t="b">
        <v>1</v>
      </c>
      <c r="V4827" t="s">
        <v>1099</v>
      </c>
      <c r="W4827" t="s">
        <v>6354</v>
      </c>
      <c r="X4827" t="s">
        <v>14784</v>
      </c>
      <c r="Y4827">
        <v>32</v>
      </c>
      <c r="Z4827">
        <v>32</v>
      </c>
      <c r="AA4827">
        <v>9</v>
      </c>
      <c r="AB4827">
        <v>9</v>
      </c>
      <c r="AC4827">
        <v>47</v>
      </c>
    </row>
    <row r="4828" spans="1:29">
      <c r="A4828">
        <v>5362</v>
      </c>
      <c r="B4828" t="s">
        <v>805</v>
      </c>
      <c r="C4828" t="s">
        <v>6521</v>
      </c>
      <c r="J4828" t="s">
        <v>1444</v>
      </c>
      <c r="K4828">
        <v>0</v>
      </c>
      <c r="N4828" t="b">
        <v>0</v>
      </c>
      <c r="O4828" t="b">
        <v>1</v>
      </c>
      <c r="P4828" t="b">
        <v>0</v>
      </c>
      <c r="Q4828">
        <v>9</v>
      </c>
      <c r="R4828">
        <v>1</v>
      </c>
      <c r="S4828">
        <v>1</v>
      </c>
      <c r="T4828">
        <v>2</v>
      </c>
      <c r="U4828" t="b">
        <v>1</v>
      </c>
      <c r="V4828" t="s">
        <v>1099</v>
      </c>
      <c r="W4828" t="s">
        <v>6354</v>
      </c>
      <c r="X4828" t="s">
        <v>14774</v>
      </c>
      <c r="Y4828">
        <v>33</v>
      </c>
      <c r="Z4828">
        <v>33</v>
      </c>
      <c r="AA4828">
        <v>9</v>
      </c>
      <c r="AB4828">
        <v>9</v>
      </c>
      <c r="AC4828">
        <v>47</v>
      </c>
    </row>
    <row r="4829" spans="1:29">
      <c r="A4829">
        <v>5363</v>
      </c>
      <c r="B4829" t="s">
        <v>805</v>
      </c>
      <c r="C4829" t="s">
        <v>6522</v>
      </c>
      <c r="J4829" t="s">
        <v>1444</v>
      </c>
      <c r="K4829">
        <v>0</v>
      </c>
      <c r="N4829" t="b">
        <v>0</v>
      </c>
      <c r="O4829" t="b">
        <v>1</v>
      </c>
      <c r="P4829" t="b">
        <v>0</v>
      </c>
      <c r="Q4829">
        <v>9</v>
      </c>
      <c r="R4829">
        <v>1</v>
      </c>
      <c r="S4829">
        <v>1</v>
      </c>
      <c r="T4829">
        <v>2</v>
      </c>
      <c r="U4829" t="b">
        <v>1</v>
      </c>
      <c r="V4829" t="s">
        <v>1099</v>
      </c>
      <c r="W4829" t="s">
        <v>6354</v>
      </c>
      <c r="X4829" t="s">
        <v>14785</v>
      </c>
      <c r="Y4829">
        <v>34</v>
      </c>
      <c r="Z4829">
        <v>34</v>
      </c>
      <c r="AA4829">
        <v>9</v>
      </c>
      <c r="AB4829">
        <v>9</v>
      </c>
      <c r="AC4829">
        <v>47</v>
      </c>
    </row>
    <row r="4830" spans="1:29">
      <c r="A4830">
        <v>5364</v>
      </c>
      <c r="B4830" t="s">
        <v>805</v>
      </c>
      <c r="C4830" t="s">
        <v>6523</v>
      </c>
      <c r="J4830" t="s">
        <v>1444</v>
      </c>
      <c r="K4830">
        <v>0</v>
      </c>
      <c r="N4830" t="b">
        <v>0</v>
      </c>
      <c r="O4830" t="b">
        <v>1</v>
      </c>
      <c r="P4830" t="b">
        <v>0</v>
      </c>
      <c r="Q4830">
        <v>9</v>
      </c>
      <c r="R4830">
        <v>1</v>
      </c>
      <c r="S4830">
        <v>1</v>
      </c>
      <c r="T4830">
        <v>2</v>
      </c>
      <c r="U4830" t="b">
        <v>1</v>
      </c>
      <c r="V4830" t="s">
        <v>1099</v>
      </c>
      <c r="W4830" t="s">
        <v>6354</v>
      </c>
      <c r="X4830" t="s">
        <v>14786</v>
      </c>
      <c r="Y4830">
        <v>35</v>
      </c>
      <c r="Z4830">
        <v>35</v>
      </c>
      <c r="AA4830">
        <v>9</v>
      </c>
      <c r="AB4830">
        <v>9</v>
      </c>
      <c r="AC4830">
        <v>47</v>
      </c>
    </row>
    <row r="4831" spans="1:29">
      <c r="A4831">
        <v>5365</v>
      </c>
      <c r="B4831" t="s">
        <v>805</v>
      </c>
      <c r="C4831" t="s">
        <v>6524</v>
      </c>
      <c r="J4831" t="s">
        <v>1444</v>
      </c>
      <c r="K4831">
        <v>0</v>
      </c>
      <c r="N4831" t="b">
        <v>0</v>
      </c>
      <c r="O4831" t="b">
        <v>1</v>
      </c>
      <c r="P4831" t="b">
        <v>0</v>
      </c>
      <c r="Q4831">
        <v>9</v>
      </c>
      <c r="R4831">
        <v>1</v>
      </c>
      <c r="S4831">
        <v>1</v>
      </c>
      <c r="T4831">
        <v>2</v>
      </c>
      <c r="U4831" t="b">
        <v>1</v>
      </c>
      <c r="V4831" t="s">
        <v>1099</v>
      </c>
      <c r="W4831" t="s">
        <v>6354</v>
      </c>
      <c r="X4831" t="s">
        <v>14787</v>
      </c>
      <c r="Y4831">
        <v>36</v>
      </c>
      <c r="Z4831">
        <v>36</v>
      </c>
      <c r="AA4831">
        <v>9</v>
      </c>
      <c r="AB4831">
        <v>9</v>
      </c>
      <c r="AC4831">
        <v>47</v>
      </c>
    </row>
    <row r="4832" spans="1:29">
      <c r="A4832">
        <v>5366</v>
      </c>
      <c r="B4832" t="s">
        <v>805</v>
      </c>
      <c r="C4832" t="s">
        <v>6525</v>
      </c>
      <c r="J4832" t="s">
        <v>1444</v>
      </c>
      <c r="K4832">
        <v>0</v>
      </c>
      <c r="N4832" t="b">
        <v>0</v>
      </c>
      <c r="O4832" t="b">
        <v>1</v>
      </c>
      <c r="P4832" t="b">
        <v>0</v>
      </c>
      <c r="Q4832">
        <v>9</v>
      </c>
      <c r="R4832">
        <v>1</v>
      </c>
      <c r="S4832">
        <v>1</v>
      </c>
      <c r="T4832">
        <v>2</v>
      </c>
      <c r="U4832" t="b">
        <v>1</v>
      </c>
      <c r="V4832" t="s">
        <v>1099</v>
      </c>
      <c r="W4832" t="s">
        <v>6354</v>
      </c>
      <c r="X4832" t="s">
        <v>14451</v>
      </c>
      <c r="Y4832">
        <v>37</v>
      </c>
      <c r="Z4832">
        <v>37</v>
      </c>
      <c r="AA4832">
        <v>9</v>
      </c>
      <c r="AB4832">
        <v>9</v>
      </c>
      <c r="AC4832">
        <v>47</v>
      </c>
    </row>
    <row r="4833" spans="1:29">
      <c r="A4833">
        <v>5367</v>
      </c>
      <c r="B4833" t="s">
        <v>805</v>
      </c>
      <c r="C4833" t="s">
        <v>6526</v>
      </c>
      <c r="J4833" t="s">
        <v>1444</v>
      </c>
      <c r="K4833">
        <v>0</v>
      </c>
      <c r="N4833" t="b">
        <v>0</v>
      </c>
      <c r="O4833" t="b">
        <v>1</v>
      </c>
      <c r="P4833" t="b">
        <v>0</v>
      </c>
      <c r="Q4833">
        <v>9</v>
      </c>
      <c r="R4833">
        <v>1</v>
      </c>
      <c r="S4833">
        <v>1</v>
      </c>
      <c r="T4833">
        <v>2</v>
      </c>
      <c r="U4833" t="b">
        <v>1</v>
      </c>
      <c r="V4833" t="s">
        <v>1099</v>
      </c>
      <c r="W4833" t="s">
        <v>6354</v>
      </c>
      <c r="X4833" t="s">
        <v>14788</v>
      </c>
      <c r="Y4833">
        <v>38</v>
      </c>
      <c r="Z4833">
        <v>38</v>
      </c>
      <c r="AA4833">
        <v>9</v>
      </c>
      <c r="AB4833">
        <v>9</v>
      </c>
      <c r="AC4833">
        <v>47</v>
      </c>
    </row>
    <row r="4834" spans="1:29">
      <c r="A4834">
        <v>5368</v>
      </c>
      <c r="B4834" t="s">
        <v>805</v>
      </c>
      <c r="C4834" t="s">
        <v>6527</v>
      </c>
      <c r="J4834" t="s">
        <v>1444</v>
      </c>
      <c r="K4834">
        <v>0</v>
      </c>
      <c r="N4834" t="b">
        <v>0</v>
      </c>
      <c r="O4834" t="b">
        <v>1</v>
      </c>
      <c r="P4834" t="b">
        <v>0</v>
      </c>
      <c r="Q4834">
        <v>9</v>
      </c>
      <c r="R4834">
        <v>1</v>
      </c>
      <c r="S4834">
        <v>1</v>
      </c>
      <c r="T4834">
        <v>2</v>
      </c>
      <c r="U4834" t="b">
        <v>1</v>
      </c>
      <c r="V4834" t="s">
        <v>1099</v>
      </c>
      <c r="W4834" t="s">
        <v>6354</v>
      </c>
      <c r="X4834" t="s">
        <v>14668</v>
      </c>
      <c r="Y4834">
        <v>39</v>
      </c>
      <c r="Z4834">
        <v>39</v>
      </c>
      <c r="AA4834">
        <v>9</v>
      </c>
      <c r="AB4834">
        <v>9</v>
      </c>
      <c r="AC4834">
        <v>47</v>
      </c>
    </row>
    <row r="4835" spans="1:29">
      <c r="A4835">
        <v>5369</v>
      </c>
      <c r="B4835" t="s">
        <v>805</v>
      </c>
      <c r="C4835" t="s">
        <v>6528</v>
      </c>
      <c r="J4835" t="s">
        <v>1444</v>
      </c>
      <c r="K4835">
        <v>0</v>
      </c>
      <c r="N4835" t="b">
        <v>0</v>
      </c>
      <c r="O4835" t="b">
        <v>1</v>
      </c>
      <c r="P4835" t="b">
        <v>0</v>
      </c>
      <c r="Q4835">
        <v>9</v>
      </c>
      <c r="R4835">
        <v>1</v>
      </c>
      <c r="S4835">
        <v>1</v>
      </c>
      <c r="T4835">
        <v>2</v>
      </c>
      <c r="U4835" t="b">
        <v>1</v>
      </c>
      <c r="V4835" t="s">
        <v>1099</v>
      </c>
      <c r="W4835" t="s">
        <v>6354</v>
      </c>
      <c r="X4835" t="s">
        <v>14789</v>
      </c>
      <c r="Y4835">
        <v>40</v>
      </c>
      <c r="Z4835">
        <v>40</v>
      </c>
      <c r="AA4835">
        <v>9</v>
      </c>
      <c r="AB4835">
        <v>9</v>
      </c>
      <c r="AC4835">
        <v>47</v>
      </c>
    </row>
    <row r="4836" spans="1:29">
      <c r="A4836">
        <v>5370</v>
      </c>
      <c r="B4836" t="s">
        <v>805</v>
      </c>
      <c r="C4836" t="s">
        <v>6529</v>
      </c>
      <c r="J4836" t="s">
        <v>1444</v>
      </c>
      <c r="K4836">
        <v>0</v>
      </c>
      <c r="N4836" t="b">
        <v>0</v>
      </c>
      <c r="O4836" t="b">
        <v>1</v>
      </c>
      <c r="P4836" t="b">
        <v>0</v>
      </c>
      <c r="Q4836">
        <v>9</v>
      </c>
      <c r="R4836">
        <v>1</v>
      </c>
      <c r="S4836">
        <v>1</v>
      </c>
      <c r="T4836">
        <v>2</v>
      </c>
      <c r="U4836" t="b">
        <v>1</v>
      </c>
      <c r="V4836" t="s">
        <v>1099</v>
      </c>
      <c r="W4836" t="s">
        <v>6354</v>
      </c>
      <c r="X4836" t="s">
        <v>14790</v>
      </c>
      <c r="Y4836">
        <v>41</v>
      </c>
      <c r="Z4836">
        <v>41</v>
      </c>
      <c r="AA4836">
        <v>9</v>
      </c>
      <c r="AB4836">
        <v>9</v>
      </c>
      <c r="AC4836">
        <v>47</v>
      </c>
    </row>
    <row r="4837" spans="1:29">
      <c r="A4837">
        <v>5371</v>
      </c>
      <c r="B4837" t="s">
        <v>805</v>
      </c>
      <c r="C4837" t="s">
        <v>6530</v>
      </c>
      <c r="J4837" t="s">
        <v>1444</v>
      </c>
      <c r="K4837">
        <v>0</v>
      </c>
      <c r="N4837" t="b">
        <v>0</v>
      </c>
      <c r="O4837" t="b">
        <v>1</v>
      </c>
      <c r="P4837" t="b">
        <v>0</v>
      </c>
      <c r="Q4837">
        <v>9</v>
      </c>
      <c r="R4837">
        <v>1</v>
      </c>
      <c r="S4837">
        <v>1</v>
      </c>
      <c r="T4837">
        <v>2</v>
      </c>
      <c r="U4837" t="b">
        <v>1</v>
      </c>
      <c r="V4837" t="s">
        <v>1099</v>
      </c>
      <c r="W4837" t="s">
        <v>6354</v>
      </c>
      <c r="X4837" t="s">
        <v>14672</v>
      </c>
      <c r="Y4837">
        <v>42</v>
      </c>
      <c r="Z4837">
        <v>42</v>
      </c>
      <c r="AA4837">
        <v>9</v>
      </c>
      <c r="AB4837">
        <v>9</v>
      </c>
      <c r="AC4837">
        <v>47</v>
      </c>
    </row>
    <row r="4838" spans="1:29">
      <c r="A4838">
        <v>5372</v>
      </c>
      <c r="B4838" t="s">
        <v>805</v>
      </c>
      <c r="C4838" t="s">
        <v>6531</v>
      </c>
      <c r="J4838" t="s">
        <v>1444</v>
      </c>
      <c r="K4838">
        <v>0</v>
      </c>
      <c r="N4838" t="b">
        <v>0</v>
      </c>
      <c r="O4838" t="b">
        <v>1</v>
      </c>
      <c r="P4838" t="b">
        <v>0</v>
      </c>
      <c r="Q4838">
        <v>9</v>
      </c>
      <c r="R4838">
        <v>1</v>
      </c>
      <c r="S4838">
        <v>1</v>
      </c>
      <c r="T4838">
        <v>2</v>
      </c>
      <c r="U4838" t="b">
        <v>1</v>
      </c>
      <c r="V4838" t="s">
        <v>1099</v>
      </c>
      <c r="W4838" t="s">
        <v>6354</v>
      </c>
      <c r="X4838" t="s">
        <v>14556</v>
      </c>
      <c r="Y4838">
        <v>43</v>
      </c>
      <c r="Z4838">
        <v>43</v>
      </c>
      <c r="AA4838">
        <v>5</v>
      </c>
      <c r="AB4838">
        <v>5</v>
      </c>
      <c r="AC4838">
        <v>47</v>
      </c>
    </row>
    <row r="4839" spans="1:29">
      <c r="A4839">
        <v>5373</v>
      </c>
      <c r="B4839" t="s">
        <v>805</v>
      </c>
      <c r="C4839" t="s">
        <v>6532</v>
      </c>
      <c r="J4839" t="s">
        <v>1444</v>
      </c>
      <c r="K4839">
        <v>0</v>
      </c>
      <c r="N4839" t="b">
        <v>0</v>
      </c>
      <c r="O4839" t="b">
        <v>1</v>
      </c>
      <c r="P4839" t="b">
        <v>0</v>
      </c>
      <c r="Q4839">
        <v>9</v>
      </c>
      <c r="R4839">
        <v>1</v>
      </c>
      <c r="S4839">
        <v>1</v>
      </c>
      <c r="T4839">
        <v>2</v>
      </c>
      <c r="U4839" t="b">
        <v>1</v>
      </c>
      <c r="V4839" t="s">
        <v>1099</v>
      </c>
      <c r="W4839" t="s">
        <v>6354</v>
      </c>
      <c r="X4839" t="s">
        <v>14737</v>
      </c>
      <c r="Y4839">
        <v>43</v>
      </c>
      <c r="Z4839">
        <v>43</v>
      </c>
      <c r="AA4839">
        <v>6</v>
      </c>
      <c r="AB4839">
        <v>6</v>
      </c>
      <c r="AC4839">
        <v>47</v>
      </c>
    </row>
    <row r="4840" spans="1:29">
      <c r="A4840">
        <v>5374</v>
      </c>
      <c r="B4840" t="s">
        <v>805</v>
      </c>
      <c r="C4840" t="s">
        <v>6533</v>
      </c>
      <c r="J4840" t="s">
        <v>1444</v>
      </c>
      <c r="K4840">
        <v>0</v>
      </c>
      <c r="N4840" t="b">
        <v>0</v>
      </c>
      <c r="O4840" t="b">
        <v>1</v>
      </c>
      <c r="P4840" t="b">
        <v>0</v>
      </c>
      <c r="Q4840">
        <v>9</v>
      </c>
      <c r="R4840">
        <v>1</v>
      </c>
      <c r="S4840">
        <v>1</v>
      </c>
      <c r="T4840">
        <v>2</v>
      </c>
      <c r="U4840" t="b">
        <v>1</v>
      </c>
      <c r="V4840" t="s">
        <v>1099</v>
      </c>
      <c r="W4840" t="s">
        <v>6354</v>
      </c>
      <c r="X4840" t="s">
        <v>14674</v>
      </c>
      <c r="Y4840">
        <v>43</v>
      </c>
      <c r="Z4840">
        <v>43</v>
      </c>
      <c r="AA4840">
        <v>7</v>
      </c>
      <c r="AB4840">
        <v>7</v>
      </c>
      <c r="AC4840">
        <v>47</v>
      </c>
    </row>
    <row r="4841" spans="1:29">
      <c r="A4841">
        <v>5375</v>
      </c>
      <c r="B4841" t="s">
        <v>805</v>
      </c>
      <c r="C4841" t="s">
        <v>6534</v>
      </c>
      <c r="J4841" t="s">
        <v>1444</v>
      </c>
      <c r="K4841">
        <v>0</v>
      </c>
      <c r="N4841" t="b">
        <v>0</v>
      </c>
      <c r="O4841" t="b">
        <v>1</v>
      </c>
      <c r="P4841" t="b">
        <v>0</v>
      </c>
      <c r="Q4841">
        <v>9</v>
      </c>
      <c r="R4841">
        <v>1</v>
      </c>
      <c r="S4841">
        <v>1</v>
      </c>
      <c r="T4841">
        <v>2</v>
      </c>
      <c r="U4841" t="b">
        <v>1</v>
      </c>
      <c r="V4841" t="s">
        <v>1099</v>
      </c>
      <c r="W4841" t="s">
        <v>6354</v>
      </c>
      <c r="X4841" t="s">
        <v>14675</v>
      </c>
      <c r="Y4841">
        <v>43</v>
      </c>
      <c r="Z4841">
        <v>43</v>
      </c>
      <c r="AA4841">
        <v>8</v>
      </c>
      <c r="AB4841">
        <v>8</v>
      </c>
      <c r="AC4841">
        <v>47</v>
      </c>
    </row>
    <row r="4842" spans="1:29">
      <c r="A4842">
        <v>5376</v>
      </c>
      <c r="B4842" t="s">
        <v>805</v>
      </c>
      <c r="C4842" t="s">
        <v>6535</v>
      </c>
      <c r="J4842" t="s">
        <v>1444</v>
      </c>
      <c r="K4842">
        <v>0</v>
      </c>
      <c r="N4842" t="b">
        <v>0</v>
      </c>
      <c r="O4842" t="b">
        <v>1</v>
      </c>
      <c r="P4842" t="b">
        <v>0</v>
      </c>
      <c r="Q4842">
        <v>9</v>
      </c>
      <c r="R4842">
        <v>1</v>
      </c>
      <c r="S4842">
        <v>1</v>
      </c>
      <c r="T4842">
        <v>2</v>
      </c>
      <c r="U4842" t="b">
        <v>1</v>
      </c>
      <c r="V4842" t="s">
        <v>1099</v>
      </c>
      <c r="W4842" t="s">
        <v>6354</v>
      </c>
      <c r="X4842" t="s">
        <v>14676</v>
      </c>
      <c r="Y4842">
        <v>43</v>
      </c>
      <c r="Z4842">
        <v>43</v>
      </c>
      <c r="AA4842">
        <v>9</v>
      </c>
      <c r="AB4842">
        <v>9</v>
      </c>
      <c r="AC4842">
        <v>47</v>
      </c>
    </row>
    <row r="4843" spans="1:29">
      <c r="A4843">
        <v>5377</v>
      </c>
      <c r="B4843" t="s">
        <v>1503</v>
      </c>
      <c r="C4843" t="s">
        <v>6536</v>
      </c>
      <c r="D4843" t="s">
        <v>6537</v>
      </c>
      <c r="E4843" t="s">
        <v>1100</v>
      </c>
      <c r="U4843" t="b">
        <v>1</v>
      </c>
      <c r="V4843" t="s">
        <v>1100</v>
      </c>
      <c r="W4843" t="s">
        <v>6538</v>
      </c>
      <c r="X4843" t="s">
        <v>15718</v>
      </c>
      <c r="Y4843">
        <v>11</v>
      </c>
      <c r="Z4843">
        <v>33</v>
      </c>
      <c r="AA4843">
        <v>2</v>
      </c>
      <c r="AB4843">
        <v>14</v>
      </c>
      <c r="AC4843">
        <v>48</v>
      </c>
    </row>
    <row r="4844" spans="1:29">
      <c r="A4844">
        <v>5378</v>
      </c>
      <c r="B4844" t="s">
        <v>827</v>
      </c>
      <c r="C4844" t="s">
        <v>6539</v>
      </c>
      <c r="U4844" t="b">
        <v>1</v>
      </c>
      <c r="V4844" t="s">
        <v>1100</v>
      </c>
      <c r="W4844" t="s">
        <v>6538</v>
      </c>
      <c r="X4844" t="s">
        <v>15719</v>
      </c>
      <c r="Y4844">
        <v>11</v>
      </c>
      <c r="Z4844">
        <v>33</v>
      </c>
      <c r="AA4844">
        <v>2</v>
      </c>
      <c r="AB4844">
        <v>13</v>
      </c>
      <c r="AC4844">
        <v>48</v>
      </c>
    </row>
    <row r="4845" spans="1:29">
      <c r="A4845">
        <v>5379</v>
      </c>
      <c r="B4845" t="s">
        <v>1508</v>
      </c>
      <c r="C4845" t="s">
        <v>6540</v>
      </c>
      <c r="U4845" t="b">
        <v>1</v>
      </c>
      <c r="V4845" t="s">
        <v>1100</v>
      </c>
      <c r="W4845" t="s">
        <v>6538</v>
      </c>
      <c r="X4845" t="s">
        <v>15423</v>
      </c>
      <c r="Y4845">
        <v>12</v>
      </c>
      <c r="Z4845">
        <v>33</v>
      </c>
      <c r="AA4845">
        <v>2</v>
      </c>
      <c r="AB4845">
        <v>14</v>
      </c>
      <c r="AC4845">
        <v>48</v>
      </c>
    </row>
    <row r="4846" spans="1:29">
      <c r="A4846">
        <v>5380</v>
      </c>
      <c r="B4846" t="s">
        <v>805</v>
      </c>
      <c r="C4846" t="s">
        <v>6541</v>
      </c>
      <c r="J4846" t="s">
        <v>1444</v>
      </c>
      <c r="K4846">
        <v>0</v>
      </c>
      <c r="N4846" t="b">
        <v>1</v>
      </c>
      <c r="O4846" t="b">
        <v>0</v>
      </c>
      <c r="P4846" t="b">
        <v>0</v>
      </c>
      <c r="Q4846">
        <v>1</v>
      </c>
      <c r="R4846">
        <v>2</v>
      </c>
      <c r="S4846">
        <v>1</v>
      </c>
      <c r="T4846">
        <v>3</v>
      </c>
      <c r="U4846" t="b">
        <v>1</v>
      </c>
      <c r="V4846" t="s">
        <v>1100</v>
      </c>
      <c r="W4846" t="s">
        <v>6538</v>
      </c>
      <c r="X4846" t="s">
        <v>14620</v>
      </c>
      <c r="Y4846">
        <v>14</v>
      </c>
      <c r="Z4846">
        <v>14</v>
      </c>
      <c r="AA4846">
        <v>6</v>
      </c>
      <c r="AB4846">
        <v>6</v>
      </c>
      <c r="AC4846">
        <v>48</v>
      </c>
    </row>
    <row r="4847" spans="1:29">
      <c r="A4847">
        <v>5381</v>
      </c>
      <c r="B4847" t="s">
        <v>805</v>
      </c>
      <c r="C4847" t="s">
        <v>6542</v>
      </c>
      <c r="J4847" t="s">
        <v>1444</v>
      </c>
      <c r="K4847">
        <v>0</v>
      </c>
      <c r="N4847" t="b">
        <v>1</v>
      </c>
      <c r="O4847" t="b">
        <v>0</v>
      </c>
      <c r="P4847" t="b">
        <v>0</v>
      </c>
      <c r="Q4847">
        <v>1</v>
      </c>
      <c r="R4847">
        <v>2</v>
      </c>
      <c r="S4847">
        <v>1</v>
      </c>
      <c r="T4847">
        <v>3</v>
      </c>
      <c r="U4847" t="b">
        <v>1</v>
      </c>
      <c r="V4847" t="s">
        <v>1100</v>
      </c>
      <c r="W4847" t="s">
        <v>6538</v>
      </c>
      <c r="X4847" t="s">
        <v>14621</v>
      </c>
      <c r="Y4847">
        <v>15</v>
      </c>
      <c r="Z4847">
        <v>15</v>
      </c>
      <c r="AA4847">
        <v>6</v>
      </c>
      <c r="AB4847">
        <v>6</v>
      </c>
      <c r="AC4847">
        <v>48</v>
      </c>
    </row>
    <row r="4848" spans="1:29">
      <c r="A4848">
        <v>5382</v>
      </c>
      <c r="B4848" t="s">
        <v>805</v>
      </c>
      <c r="C4848" t="s">
        <v>6543</v>
      </c>
      <c r="J4848" t="s">
        <v>1444</v>
      </c>
      <c r="K4848">
        <v>0</v>
      </c>
      <c r="N4848" t="b">
        <v>1</v>
      </c>
      <c r="O4848" t="b">
        <v>0</v>
      </c>
      <c r="P4848" t="b">
        <v>0</v>
      </c>
      <c r="Q4848">
        <v>1</v>
      </c>
      <c r="R4848">
        <v>2</v>
      </c>
      <c r="S4848">
        <v>1</v>
      </c>
      <c r="T4848">
        <v>3</v>
      </c>
      <c r="U4848" t="b">
        <v>1</v>
      </c>
      <c r="V4848" t="s">
        <v>1100</v>
      </c>
      <c r="W4848" t="s">
        <v>6538</v>
      </c>
      <c r="X4848" t="s">
        <v>14469</v>
      </c>
      <c r="Y4848">
        <v>16</v>
      </c>
      <c r="Z4848">
        <v>16</v>
      </c>
      <c r="AA4848">
        <v>6</v>
      </c>
      <c r="AB4848">
        <v>6</v>
      </c>
      <c r="AC4848">
        <v>48</v>
      </c>
    </row>
    <row r="4849" spans="1:29">
      <c r="A4849">
        <v>5383</v>
      </c>
      <c r="B4849" t="s">
        <v>805</v>
      </c>
      <c r="C4849" t="s">
        <v>6544</v>
      </c>
      <c r="J4849" t="s">
        <v>1444</v>
      </c>
      <c r="K4849">
        <v>0</v>
      </c>
      <c r="N4849" t="b">
        <v>1</v>
      </c>
      <c r="O4849" t="b">
        <v>0</v>
      </c>
      <c r="P4849" t="b">
        <v>0</v>
      </c>
      <c r="Q4849">
        <v>1</v>
      </c>
      <c r="R4849">
        <v>2</v>
      </c>
      <c r="S4849">
        <v>1</v>
      </c>
      <c r="T4849">
        <v>3</v>
      </c>
      <c r="U4849" t="b">
        <v>1</v>
      </c>
      <c r="V4849" t="s">
        <v>1100</v>
      </c>
      <c r="W4849" t="s">
        <v>6538</v>
      </c>
      <c r="X4849" t="s">
        <v>14526</v>
      </c>
      <c r="Y4849">
        <v>17</v>
      </c>
      <c r="Z4849">
        <v>17</v>
      </c>
      <c r="AA4849">
        <v>6</v>
      </c>
      <c r="AB4849">
        <v>6</v>
      </c>
      <c r="AC4849">
        <v>48</v>
      </c>
    </row>
    <row r="4850" spans="1:29">
      <c r="A4850">
        <v>5384</v>
      </c>
      <c r="B4850" t="s">
        <v>805</v>
      </c>
      <c r="C4850" t="s">
        <v>6545</v>
      </c>
      <c r="J4850" t="s">
        <v>1444</v>
      </c>
      <c r="K4850">
        <v>0</v>
      </c>
      <c r="N4850" t="b">
        <v>1</v>
      </c>
      <c r="O4850" t="b">
        <v>0</v>
      </c>
      <c r="P4850" t="b">
        <v>0</v>
      </c>
      <c r="Q4850">
        <v>1</v>
      </c>
      <c r="R4850">
        <v>2</v>
      </c>
      <c r="S4850">
        <v>1</v>
      </c>
      <c r="T4850">
        <v>3</v>
      </c>
      <c r="U4850" t="b">
        <v>1</v>
      </c>
      <c r="V4850" t="s">
        <v>1100</v>
      </c>
      <c r="W4850" t="s">
        <v>6538</v>
      </c>
      <c r="X4850" t="s">
        <v>14688</v>
      </c>
      <c r="Y4850">
        <v>18</v>
      </c>
      <c r="Z4850">
        <v>18</v>
      </c>
      <c r="AA4850">
        <v>6</v>
      </c>
      <c r="AB4850">
        <v>6</v>
      </c>
      <c r="AC4850">
        <v>48</v>
      </c>
    </row>
    <row r="4851" spans="1:29">
      <c r="A4851">
        <v>5385</v>
      </c>
      <c r="B4851" t="s">
        <v>805</v>
      </c>
      <c r="C4851" t="s">
        <v>6546</v>
      </c>
      <c r="J4851" t="s">
        <v>1444</v>
      </c>
      <c r="K4851">
        <v>0</v>
      </c>
      <c r="N4851" t="b">
        <v>1</v>
      </c>
      <c r="O4851" t="b">
        <v>0</v>
      </c>
      <c r="P4851" t="b">
        <v>0</v>
      </c>
      <c r="Q4851">
        <v>1</v>
      </c>
      <c r="R4851">
        <v>2</v>
      </c>
      <c r="S4851">
        <v>1</v>
      </c>
      <c r="T4851">
        <v>3</v>
      </c>
      <c r="U4851" t="b">
        <v>1</v>
      </c>
      <c r="V4851" t="s">
        <v>1100</v>
      </c>
      <c r="W4851" t="s">
        <v>6538</v>
      </c>
      <c r="X4851" t="s">
        <v>14448</v>
      </c>
      <c r="Y4851">
        <v>19</v>
      </c>
      <c r="Z4851">
        <v>19</v>
      </c>
      <c r="AA4851">
        <v>6</v>
      </c>
      <c r="AB4851">
        <v>6</v>
      </c>
      <c r="AC4851">
        <v>48</v>
      </c>
    </row>
    <row r="4852" spans="1:29">
      <c r="A4852">
        <v>5386</v>
      </c>
      <c r="B4852" t="s">
        <v>805</v>
      </c>
      <c r="C4852" t="s">
        <v>6547</v>
      </c>
      <c r="J4852" t="s">
        <v>1444</v>
      </c>
      <c r="K4852">
        <v>0</v>
      </c>
      <c r="N4852" t="b">
        <v>1</v>
      </c>
      <c r="O4852" t="b">
        <v>0</v>
      </c>
      <c r="P4852" t="b">
        <v>0</v>
      </c>
      <c r="Q4852">
        <v>1</v>
      </c>
      <c r="R4852">
        <v>2</v>
      </c>
      <c r="S4852">
        <v>1</v>
      </c>
      <c r="T4852">
        <v>3</v>
      </c>
      <c r="U4852" t="b">
        <v>1</v>
      </c>
      <c r="V4852" t="s">
        <v>1100</v>
      </c>
      <c r="W4852" t="s">
        <v>6538</v>
      </c>
      <c r="X4852" t="s">
        <v>14623</v>
      </c>
      <c r="Y4852">
        <v>20</v>
      </c>
      <c r="Z4852">
        <v>20</v>
      </c>
      <c r="AA4852">
        <v>6</v>
      </c>
      <c r="AB4852">
        <v>6</v>
      </c>
      <c r="AC4852">
        <v>48</v>
      </c>
    </row>
    <row r="4853" spans="1:29">
      <c r="A4853">
        <v>5387</v>
      </c>
      <c r="B4853" t="s">
        <v>805</v>
      </c>
      <c r="C4853" t="s">
        <v>6548</v>
      </c>
      <c r="J4853" t="s">
        <v>1444</v>
      </c>
      <c r="K4853">
        <v>0</v>
      </c>
      <c r="N4853" t="b">
        <v>1</v>
      </c>
      <c r="O4853" t="b">
        <v>0</v>
      </c>
      <c r="P4853" t="b">
        <v>0</v>
      </c>
      <c r="Q4853">
        <v>1</v>
      </c>
      <c r="R4853">
        <v>2</v>
      </c>
      <c r="S4853">
        <v>1</v>
      </c>
      <c r="T4853">
        <v>3</v>
      </c>
      <c r="U4853" t="b">
        <v>1</v>
      </c>
      <c r="V4853" t="s">
        <v>1100</v>
      </c>
      <c r="W4853" t="s">
        <v>6538</v>
      </c>
      <c r="X4853" t="s">
        <v>14624</v>
      </c>
      <c r="Y4853">
        <v>21</v>
      </c>
      <c r="Z4853">
        <v>21</v>
      </c>
      <c r="AA4853">
        <v>6</v>
      </c>
      <c r="AB4853">
        <v>6</v>
      </c>
      <c r="AC4853">
        <v>48</v>
      </c>
    </row>
    <row r="4854" spans="1:29">
      <c r="A4854">
        <v>5388</v>
      </c>
      <c r="B4854" t="s">
        <v>805</v>
      </c>
      <c r="C4854" t="s">
        <v>6549</v>
      </c>
      <c r="J4854" t="s">
        <v>1444</v>
      </c>
      <c r="K4854">
        <v>0</v>
      </c>
      <c r="N4854" t="b">
        <v>1</v>
      </c>
      <c r="O4854" t="b">
        <v>0</v>
      </c>
      <c r="P4854" t="b">
        <v>0</v>
      </c>
      <c r="Q4854">
        <v>1</v>
      </c>
      <c r="R4854">
        <v>2</v>
      </c>
      <c r="S4854">
        <v>1</v>
      </c>
      <c r="T4854">
        <v>3</v>
      </c>
      <c r="U4854" t="b">
        <v>1</v>
      </c>
      <c r="V4854" t="s">
        <v>1100</v>
      </c>
      <c r="W4854" t="s">
        <v>6538</v>
      </c>
      <c r="X4854" t="s">
        <v>14625</v>
      </c>
      <c r="Y4854">
        <v>22</v>
      </c>
      <c r="Z4854">
        <v>22</v>
      </c>
      <c r="AA4854">
        <v>6</v>
      </c>
      <c r="AB4854">
        <v>6</v>
      </c>
      <c r="AC4854">
        <v>48</v>
      </c>
    </row>
    <row r="4855" spans="1:29">
      <c r="A4855">
        <v>5389</v>
      </c>
      <c r="B4855" t="s">
        <v>805</v>
      </c>
      <c r="C4855" t="s">
        <v>6550</v>
      </c>
      <c r="J4855" t="s">
        <v>1444</v>
      </c>
      <c r="K4855">
        <v>0</v>
      </c>
      <c r="N4855" t="b">
        <v>1</v>
      </c>
      <c r="O4855" t="b">
        <v>0</v>
      </c>
      <c r="P4855" t="b">
        <v>0</v>
      </c>
      <c r="Q4855">
        <v>1</v>
      </c>
      <c r="R4855">
        <v>2</v>
      </c>
      <c r="S4855">
        <v>1</v>
      </c>
      <c r="T4855">
        <v>3</v>
      </c>
      <c r="U4855" t="b">
        <v>1</v>
      </c>
      <c r="V4855" t="s">
        <v>1100</v>
      </c>
      <c r="W4855" t="s">
        <v>6538</v>
      </c>
      <c r="X4855" t="s">
        <v>14626</v>
      </c>
      <c r="Y4855">
        <v>23</v>
      </c>
      <c r="Z4855">
        <v>23</v>
      </c>
      <c r="AA4855">
        <v>6</v>
      </c>
      <c r="AB4855">
        <v>6</v>
      </c>
      <c r="AC4855">
        <v>48</v>
      </c>
    </row>
    <row r="4856" spans="1:29">
      <c r="A4856">
        <v>5390</v>
      </c>
      <c r="B4856" t="s">
        <v>805</v>
      </c>
      <c r="C4856" t="s">
        <v>6551</v>
      </c>
      <c r="J4856" t="s">
        <v>1444</v>
      </c>
      <c r="K4856">
        <v>0</v>
      </c>
      <c r="N4856" t="b">
        <v>1</v>
      </c>
      <c r="O4856" t="b">
        <v>0</v>
      </c>
      <c r="P4856" t="b">
        <v>0</v>
      </c>
      <c r="Q4856">
        <v>1</v>
      </c>
      <c r="R4856">
        <v>2</v>
      </c>
      <c r="S4856">
        <v>1</v>
      </c>
      <c r="T4856">
        <v>3</v>
      </c>
      <c r="U4856" t="b">
        <v>1</v>
      </c>
      <c r="V4856" t="s">
        <v>1100</v>
      </c>
      <c r="W4856" t="s">
        <v>6538</v>
      </c>
      <c r="X4856" t="s">
        <v>14627</v>
      </c>
      <c r="Y4856">
        <v>24</v>
      </c>
      <c r="Z4856">
        <v>24</v>
      </c>
      <c r="AA4856">
        <v>6</v>
      </c>
      <c r="AB4856">
        <v>6</v>
      </c>
      <c r="AC4856">
        <v>48</v>
      </c>
    </row>
    <row r="4857" spans="1:29">
      <c r="A4857">
        <v>5391</v>
      </c>
      <c r="B4857" t="s">
        <v>805</v>
      </c>
      <c r="C4857" t="s">
        <v>6552</v>
      </c>
      <c r="J4857" t="s">
        <v>1444</v>
      </c>
      <c r="K4857">
        <v>0</v>
      </c>
      <c r="N4857" t="b">
        <v>1</v>
      </c>
      <c r="O4857" t="b">
        <v>0</v>
      </c>
      <c r="P4857" t="b">
        <v>0</v>
      </c>
      <c r="Q4857">
        <v>1</v>
      </c>
      <c r="R4857">
        <v>2</v>
      </c>
      <c r="S4857">
        <v>1</v>
      </c>
      <c r="T4857">
        <v>3</v>
      </c>
      <c r="U4857" t="b">
        <v>1</v>
      </c>
      <c r="V4857" t="s">
        <v>1100</v>
      </c>
      <c r="W4857" t="s">
        <v>6538</v>
      </c>
      <c r="X4857" t="s">
        <v>14534</v>
      </c>
      <c r="Y4857">
        <v>25</v>
      </c>
      <c r="Z4857">
        <v>25</v>
      </c>
      <c r="AA4857">
        <v>6</v>
      </c>
      <c r="AB4857">
        <v>6</v>
      </c>
      <c r="AC4857">
        <v>48</v>
      </c>
    </row>
    <row r="4858" spans="1:29">
      <c r="A4858">
        <v>5392</v>
      </c>
      <c r="B4858" t="s">
        <v>805</v>
      </c>
      <c r="C4858" t="s">
        <v>6553</v>
      </c>
      <c r="J4858" t="s">
        <v>1444</v>
      </c>
      <c r="K4858">
        <v>0</v>
      </c>
      <c r="N4858" t="b">
        <v>1</v>
      </c>
      <c r="O4858" t="b">
        <v>0</v>
      </c>
      <c r="P4858" t="b">
        <v>0</v>
      </c>
      <c r="Q4858">
        <v>1</v>
      </c>
      <c r="R4858">
        <v>2</v>
      </c>
      <c r="S4858">
        <v>1</v>
      </c>
      <c r="T4858">
        <v>3</v>
      </c>
      <c r="U4858" t="b">
        <v>1</v>
      </c>
      <c r="V4858" t="s">
        <v>1100</v>
      </c>
      <c r="W4858" t="s">
        <v>6538</v>
      </c>
      <c r="X4858" t="s">
        <v>14491</v>
      </c>
      <c r="Y4858">
        <v>26</v>
      </c>
      <c r="Z4858">
        <v>26</v>
      </c>
      <c r="AA4858">
        <v>6</v>
      </c>
      <c r="AB4858">
        <v>6</v>
      </c>
      <c r="AC4858">
        <v>48</v>
      </c>
    </row>
    <row r="4859" spans="1:29">
      <c r="A4859">
        <v>5393</v>
      </c>
      <c r="B4859" t="s">
        <v>805</v>
      </c>
      <c r="C4859" t="s">
        <v>6554</v>
      </c>
      <c r="J4859" t="s">
        <v>1444</v>
      </c>
      <c r="K4859">
        <v>0</v>
      </c>
      <c r="N4859" t="b">
        <v>1</v>
      </c>
      <c r="O4859" t="b">
        <v>0</v>
      </c>
      <c r="P4859" t="b">
        <v>0</v>
      </c>
      <c r="Q4859">
        <v>1</v>
      </c>
      <c r="R4859">
        <v>2</v>
      </c>
      <c r="S4859">
        <v>1</v>
      </c>
      <c r="T4859">
        <v>3</v>
      </c>
      <c r="U4859" t="b">
        <v>1</v>
      </c>
      <c r="V4859" t="s">
        <v>1100</v>
      </c>
      <c r="W4859" t="s">
        <v>6538</v>
      </c>
      <c r="X4859" t="s">
        <v>14628</v>
      </c>
      <c r="Y4859">
        <v>27</v>
      </c>
      <c r="Z4859">
        <v>27</v>
      </c>
      <c r="AA4859">
        <v>6</v>
      </c>
      <c r="AB4859">
        <v>6</v>
      </c>
      <c r="AC4859">
        <v>48</v>
      </c>
    </row>
    <row r="4860" spans="1:29">
      <c r="A4860">
        <v>5394</v>
      </c>
      <c r="B4860" t="s">
        <v>805</v>
      </c>
      <c r="C4860" t="s">
        <v>6555</v>
      </c>
      <c r="J4860" t="s">
        <v>1444</v>
      </c>
      <c r="K4860">
        <v>0</v>
      </c>
      <c r="N4860" t="b">
        <v>1</v>
      </c>
      <c r="O4860" t="b">
        <v>0</v>
      </c>
      <c r="P4860" t="b">
        <v>0</v>
      </c>
      <c r="Q4860">
        <v>1</v>
      </c>
      <c r="R4860">
        <v>2</v>
      </c>
      <c r="S4860">
        <v>1</v>
      </c>
      <c r="T4860">
        <v>3</v>
      </c>
      <c r="U4860" t="b">
        <v>1</v>
      </c>
      <c r="V4860" t="s">
        <v>1100</v>
      </c>
      <c r="W4860" t="s">
        <v>6538</v>
      </c>
      <c r="X4860" t="s">
        <v>14629</v>
      </c>
      <c r="Y4860">
        <v>28</v>
      </c>
      <c r="Z4860">
        <v>28</v>
      </c>
      <c r="AA4860">
        <v>6</v>
      </c>
      <c r="AB4860">
        <v>6</v>
      </c>
      <c r="AC4860">
        <v>48</v>
      </c>
    </row>
    <row r="4861" spans="1:29">
      <c r="A4861">
        <v>5395</v>
      </c>
      <c r="B4861" t="s">
        <v>805</v>
      </c>
      <c r="C4861" t="s">
        <v>6556</v>
      </c>
      <c r="J4861" t="s">
        <v>1444</v>
      </c>
      <c r="K4861">
        <v>0</v>
      </c>
      <c r="N4861" t="b">
        <v>1</v>
      </c>
      <c r="O4861" t="b">
        <v>0</v>
      </c>
      <c r="P4861" t="b">
        <v>0</v>
      </c>
      <c r="Q4861">
        <v>1</v>
      </c>
      <c r="R4861">
        <v>2</v>
      </c>
      <c r="S4861">
        <v>1</v>
      </c>
      <c r="T4861">
        <v>3</v>
      </c>
      <c r="U4861" t="b">
        <v>1</v>
      </c>
      <c r="V4861" t="s">
        <v>1100</v>
      </c>
      <c r="W4861" t="s">
        <v>6538</v>
      </c>
      <c r="X4861" t="s">
        <v>14630</v>
      </c>
      <c r="Y4861">
        <v>29</v>
      </c>
      <c r="Z4861">
        <v>29</v>
      </c>
      <c r="AA4861">
        <v>6</v>
      </c>
      <c r="AB4861">
        <v>6</v>
      </c>
      <c r="AC4861">
        <v>48</v>
      </c>
    </row>
    <row r="4862" spans="1:29">
      <c r="A4862">
        <v>5396</v>
      </c>
      <c r="B4862" t="s">
        <v>805</v>
      </c>
      <c r="C4862" t="s">
        <v>6557</v>
      </c>
      <c r="J4862" t="s">
        <v>1444</v>
      </c>
      <c r="K4862">
        <v>0</v>
      </c>
      <c r="N4862" t="b">
        <v>1</v>
      </c>
      <c r="O4862" t="b">
        <v>0</v>
      </c>
      <c r="P4862" t="b">
        <v>0</v>
      </c>
      <c r="Q4862">
        <v>1</v>
      </c>
      <c r="R4862">
        <v>2</v>
      </c>
      <c r="S4862">
        <v>1</v>
      </c>
      <c r="T4862">
        <v>3</v>
      </c>
      <c r="U4862" t="b">
        <v>1</v>
      </c>
      <c r="V4862" t="s">
        <v>1100</v>
      </c>
      <c r="W4862" t="s">
        <v>6538</v>
      </c>
      <c r="X4862" t="s">
        <v>14631</v>
      </c>
      <c r="Y4862">
        <v>30</v>
      </c>
      <c r="Z4862">
        <v>30</v>
      </c>
      <c r="AA4862">
        <v>6</v>
      </c>
      <c r="AB4862">
        <v>6</v>
      </c>
      <c r="AC4862">
        <v>48</v>
      </c>
    </row>
    <row r="4863" spans="1:29">
      <c r="A4863">
        <v>5397</v>
      </c>
      <c r="B4863" t="s">
        <v>805</v>
      </c>
      <c r="C4863" t="s">
        <v>6558</v>
      </c>
      <c r="J4863" t="s">
        <v>1444</v>
      </c>
      <c r="K4863">
        <v>0</v>
      </c>
      <c r="N4863" t="b">
        <v>1</v>
      </c>
      <c r="O4863" t="b">
        <v>0</v>
      </c>
      <c r="P4863" t="b">
        <v>0</v>
      </c>
      <c r="Q4863">
        <v>1</v>
      </c>
      <c r="R4863">
        <v>2</v>
      </c>
      <c r="S4863">
        <v>1</v>
      </c>
      <c r="T4863">
        <v>3</v>
      </c>
      <c r="U4863" t="b">
        <v>1</v>
      </c>
      <c r="V4863" t="s">
        <v>1100</v>
      </c>
      <c r="W4863" t="s">
        <v>6538</v>
      </c>
      <c r="X4863" t="s">
        <v>14809</v>
      </c>
      <c r="Y4863">
        <v>31</v>
      </c>
      <c r="Z4863">
        <v>31</v>
      </c>
      <c r="AA4863">
        <v>6</v>
      </c>
      <c r="AB4863">
        <v>6</v>
      </c>
      <c r="AC4863">
        <v>48</v>
      </c>
    </row>
    <row r="4864" spans="1:29">
      <c r="A4864">
        <v>5398</v>
      </c>
      <c r="B4864" t="s">
        <v>805</v>
      </c>
      <c r="C4864" t="s">
        <v>6559</v>
      </c>
      <c r="J4864" t="s">
        <v>1444</v>
      </c>
      <c r="K4864">
        <v>0</v>
      </c>
      <c r="N4864" t="b">
        <v>1</v>
      </c>
      <c r="O4864" t="b">
        <v>0</v>
      </c>
      <c r="P4864" t="b">
        <v>0</v>
      </c>
      <c r="Q4864">
        <v>1</v>
      </c>
      <c r="R4864">
        <v>2</v>
      </c>
      <c r="S4864">
        <v>1</v>
      </c>
      <c r="T4864">
        <v>3</v>
      </c>
      <c r="U4864" t="b">
        <v>1</v>
      </c>
      <c r="V4864" t="s">
        <v>1100</v>
      </c>
      <c r="W4864" t="s">
        <v>6538</v>
      </c>
      <c r="X4864" t="s">
        <v>14836</v>
      </c>
      <c r="Y4864">
        <v>32</v>
      </c>
      <c r="Z4864">
        <v>32</v>
      </c>
      <c r="AA4864">
        <v>6</v>
      </c>
      <c r="AB4864">
        <v>6</v>
      </c>
      <c r="AC4864">
        <v>48</v>
      </c>
    </row>
    <row r="4865" spans="1:29">
      <c r="A4865">
        <v>5399</v>
      </c>
      <c r="B4865" t="s">
        <v>805</v>
      </c>
      <c r="C4865" t="s">
        <v>6560</v>
      </c>
      <c r="J4865" t="s">
        <v>1444</v>
      </c>
      <c r="K4865">
        <v>0</v>
      </c>
      <c r="N4865" t="b">
        <v>1</v>
      </c>
      <c r="O4865" t="b">
        <v>0</v>
      </c>
      <c r="P4865" t="b">
        <v>0</v>
      </c>
      <c r="Q4865">
        <v>1</v>
      </c>
      <c r="R4865">
        <v>2</v>
      </c>
      <c r="S4865">
        <v>1</v>
      </c>
      <c r="T4865">
        <v>3</v>
      </c>
      <c r="U4865" t="b">
        <v>1</v>
      </c>
      <c r="V4865" t="s">
        <v>1100</v>
      </c>
      <c r="W4865" t="s">
        <v>6538</v>
      </c>
      <c r="X4865" t="s">
        <v>14610</v>
      </c>
      <c r="Y4865">
        <v>33</v>
      </c>
      <c r="Z4865">
        <v>33</v>
      </c>
      <c r="AA4865">
        <v>6</v>
      </c>
      <c r="AB4865">
        <v>6</v>
      </c>
      <c r="AC4865">
        <v>48</v>
      </c>
    </row>
    <row r="4866" spans="1:29">
      <c r="A4866">
        <v>5400</v>
      </c>
      <c r="B4866" t="s">
        <v>805</v>
      </c>
      <c r="C4866" t="s">
        <v>6561</v>
      </c>
      <c r="J4866" t="s">
        <v>1444</v>
      </c>
      <c r="K4866">
        <v>0</v>
      </c>
      <c r="N4866" t="b">
        <v>1</v>
      </c>
      <c r="O4866" t="b">
        <v>0</v>
      </c>
      <c r="P4866" t="b">
        <v>0</v>
      </c>
      <c r="Q4866">
        <v>1</v>
      </c>
      <c r="R4866">
        <v>2</v>
      </c>
      <c r="S4866">
        <v>1</v>
      </c>
      <c r="T4866">
        <v>3</v>
      </c>
      <c r="U4866" t="b">
        <v>1</v>
      </c>
      <c r="V4866" t="s">
        <v>1100</v>
      </c>
      <c r="W4866" t="s">
        <v>6538</v>
      </c>
      <c r="X4866" t="s">
        <v>14521</v>
      </c>
      <c r="Y4866">
        <v>14</v>
      </c>
      <c r="Z4866">
        <v>14</v>
      </c>
      <c r="AA4866">
        <v>7</v>
      </c>
      <c r="AB4866">
        <v>7</v>
      </c>
      <c r="AC4866">
        <v>48</v>
      </c>
    </row>
    <row r="4867" spans="1:29">
      <c r="A4867">
        <v>5401</v>
      </c>
      <c r="B4867" t="s">
        <v>805</v>
      </c>
      <c r="C4867" t="s">
        <v>6562</v>
      </c>
      <c r="J4867" t="s">
        <v>1444</v>
      </c>
      <c r="K4867">
        <v>0</v>
      </c>
      <c r="N4867" t="b">
        <v>0</v>
      </c>
      <c r="O4867" t="b">
        <v>1</v>
      </c>
      <c r="P4867" t="b">
        <v>0</v>
      </c>
      <c r="Q4867">
        <v>1</v>
      </c>
      <c r="R4867">
        <v>2</v>
      </c>
      <c r="S4867">
        <v>1</v>
      </c>
      <c r="T4867">
        <v>3</v>
      </c>
      <c r="U4867" t="b">
        <v>1</v>
      </c>
      <c r="V4867" t="s">
        <v>1100</v>
      </c>
      <c r="W4867" t="s">
        <v>6538</v>
      </c>
      <c r="X4867" t="s">
        <v>14460</v>
      </c>
      <c r="Y4867">
        <v>15</v>
      </c>
      <c r="Z4867">
        <v>15</v>
      </c>
      <c r="AA4867">
        <v>7</v>
      </c>
      <c r="AB4867">
        <v>7</v>
      </c>
      <c r="AC4867">
        <v>48</v>
      </c>
    </row>
    <row r="4868" spans="1:29">
      <c r="A4868">
        <v>5402</v>
      </c>
      <c r="B4868" t="s">
        <v>805</v>
      </c>
      <c r="C4868" t="s">
        <v>6563</v>
      </c>
      <c r="J4868" t="s">
        <v>1444</v>
      </c>
      <c r="K4868">
        <v>0</v>
      </c>
      <c r="N4868" t="b">
        <v>0</v>
      </c>
      <c r="O4868" t="b">
        <v>1</v>
      </c>
      <c r="P4868" t="b">
        <v>0</v>
      </c>
      <c r="Q4868">
        <v>1</v>
      </c>
      <c r="R4868">
        <v>2</v>
      </c>
      <c r="S4868">
        <v>1</v>
      </c>
      <c r="T4868">
        <v>3</v>
      </c>
      <c r="U4868" t="b">
        <v>1</v>
      </c>
      <c r="V4868" t="s">
        <v>1100</v>
      </c>
      <c r="W4868" t="s">
        <v>6538</v>
      </c>
      <c r="X4868" t="s">
        <v>14470</v>
      </c>
      <c r="Y4868">
        <v>16</v>
      </c>
      <c r="Z4868">
        <v>16</v>
      </c>
      <c r="AA4868">
        <v>7</v>
      </c>
      <c r="AB4868">
        <v>7</v>
      </c>
      <c r="AC4868">
        <v>48</v>
      </c>
    </row>
    <row r="4869" spans="1:29">
      <c r="A4869">
        <v>5403</v>
      </c>
      <c r="B4869" t="s">
        <v>805</v>
      </c>
      <c r="C4869" t="s">
        <v>6564</v>
      </c>
      <c r="J4869" t="s">
        <v>1444</v>
      </c>
      <c r="K4869">
        <v>0</v>
      </c>
      <c r="N4869" t="b">
        <v>0</v>
      </c>
      <c r="O4869" t="b">
        <v>1</v>
      </c>
      <c r="P4869" t="b">
        <v>0</v>
      </c>
      <c r="Q4869">
        <v>1</v>
      </c>
      <c r="R4869">
        <v>2</v>
      </c>
      <c r="S4869">
        <v>1</v>
      </c>
      <c r="T4869">
        <v>3</v>
      </c>
      <c r="U4869" t="b">
        <v>1</v>
      </c>
      <c r="V4869" t="s">
        <v>1100</v>
      </c>
      <c r="W4869" t="s">
        <v>6538</v>
      </c>
      <c r="X4869" t="s">
        <v>14716</v>
      </c>
      <c r="Y4869">
        <v>17</v>
      </c>
      <c r="Z4869">
        <v>17</v>
      </c>
      <c r="AA4869">
        <v>7</v>
      </c>
      <c r="AB4869">
        <v>7</v>
      </c>
      <c r="AC4869">
        <v>48</v>
      </c>
    </row>
    <row r="4870" spans="1:29">
      <c r="A4870">
        <v>5404</v>
      </c>
      <c r="B4870" t="s">
        <v>805</v>
      </c>
      <c r="C4870" t="s">
        <v>6565</v>
      </c>
      <c r="J4870" t="s">
        <v>1444</v>
      </c>
      <c r="K4870">
        <v>0</v>
      </c>
      <c r="N4870" t="b">
        <v>0</v>
      </c>
      <c r="O4870" t="b">
        <v>1</v>
      </c>
      <c r="P4870" t="b">
        <v>0</v>
      </c>
      <c r="Q4870">
        <v>1</v>
      </c>
      <c r="R4870">
        <v>2</v>
      </c>
      <c r="S4870">
        <v>1</v>
      </c>
      <c r="T4870">
        <v>3</v>
      </c>
      <c r="U4870" t="b">
        <v>1</v>
      </c>
      <c r="V4870" t="s">
        <v>1100</v>
      </c>
      <c r="W4870" t="s">
        <v>6538</v>
      </c>
      <c r="X4870" t="s">
        <v>14487</v>
      </c>
      <c r="Y4870">
        <v>18</v>
      </c>
      <c r="Z4870">
        <v>18</v>
      </c>
      <c r="AA4870">
        <v>7</v>
      </c>
      <c r="AB4870">
        <v>7</v>
      </c>
      <c r="AC4870">
        <v>48</v>
      </c>
    </row>
    <row r="4871" spans="1:29">
      <c r="A4871">
        <v>5405</v>
      </c>
      <c r="B4871" t="s">
        <v>805</v>
      </c>
      <c r="C4871" t="s">
        <v>6566</v>
      </c>
      <c r="J4871" t="s">
        <v>1444</v>
      </c>
      <c r="K4871">
        <v>0</v>
      </c>
      <c r="N4871" t="b">
        <v>0</v>
      </c>
      <c r="O4871" t="b">
        <v>1</v>
      </c>
      <c r="P4871" t="b">
        <v>0</v>
      </c>
      <c r="Q4871">
        <v>1</v>
      </c>
      <c r="R4871">
        <v>2</v>
      </c>
      <c r="S4871">
        <v>1</v>
      </c>
      <c r="T4871">
        <v>3</v>
      </c>
      <c r="U4871" t="b">
        <v>1</v>
      </c>
      <c r="V4871" t="s">
        <v>1100</v>
      </c>
      <c r="W4871" t="s">
        <v>6538</v>
      </c>
      <c r="X4871" t="s">
        <v>14461</v>
      </c>
      <c r="Y4871">
        <v>19</v>
      </c>
      <c r="Z4871">
        <v>19</v>
      </c>
      <c r="AA4871">
        <v>7</v>
      </c>
      <c r="AB4871">
        <v>7</v>
      </c>
      <c r="AC4871">
        <v>48</v>
      </c>
    </row>
    <row r="4872" spans="1:29">
      <c r="A4872">
        <v>5406</v>
      </c>
      <c r="B4872" t="s">
        <v>805</v>
      </c>
      <c r="C4872" t="s">
        <v>6567</v>
      </c>
      <c r="J4872" t="s">
        <v>1444</v>
      </c>
      <c r="K4872">
        <v>0</v>
      </c>
      <c r="N4872" t="b">
        <v>0</v>
      </c>
      <c r="O4872" t="b">
        <v>1</v>
      </c>
      <c r="P4872" t="b">
        <v>0</v>
      </c>
      <c r="Q4872">
        <v>1</v>
      </c>
      <c r="R4872">
        <v>2</v>
      </c>
      <c r="S4872">
        <v>1</v>
      </c>
      <c r="T4872">
        <v>3</v>
      </c>
      <c r="U4872" t="b">
        <v>1</v>
      </c>
      <c r="V4872" t="s">
        <v>1100</v>
      </c>
      <c r="W4872" t="s">
        <v>6538</v>
      </c>
      <c r="X4872" t="s">
        <v>14632</v>
      </c>
      <c r="Y4872">
        <v>20</v>
      </c>
      <c r="Z4872">
        <v>20</v>
      </c>
      <c r="AA4872">
        <v>7</v>
      </c>
      <c r="AB4872">
        <v>7</v>
      </c>
      <c r="AC4872">
        <v>48</v>
      </c>
    </row>
    <row r="4873" spans="1:29">
      <c r="A4873">
        <v>5407</v>
      </c>
      <c r="B4873" t="s">
        <v>805</v>
      </c>
      <c r="C4873" t="s">
        <v>6568</v>
      </c>
      <c r="J4873" t="s">
        <v>1444</v>
      </c>
      <c r="K4873">
        <v>0</v>
      </c>
      <c r="N4873" t="b">
        <v>0</v>
      </c>
      <c r="O4873" t="b">
        <v>1</v>
      </c>
      <c r="P4873" t="b">
        <v>0</v>
      </c>
      <c r="Q4873">
        <v>1</v>
      </c>
      <c r="R4873">
        <v>2</v>
      </c>
      <c r="S4873">
        <v>1</v>
      </c>
      <c r="T4873">
        <v>3</v>
      </c>
      <c r="U4873" t="b">
        <v>1</v>
      </c>
      <c r="V4873" t="s">
        <v>1100</v>
      </c>
      <c r="W4873" t="s">
        <v>6538</v>
      </c>
      <c r="X4873" t="s">
        <v>14633</v>
      </c>
      <c r="Y4873">
        <v>21</v>
      </c>
      <c r="Z4873">
        <v>21</v>
      </c>
      <c r="AA4873">
        <v>7</v>
      </c>
      <c r="AB4873">
        <v>7</v>
      </c>
      <c r="AC4873">
        <v>48</v>
      </c>
    </row>
    <row r="4874" spans="1:29">
      <c r="A4874">
        <v>5408</v>
      </c>
      <c r="B4874" t="s">
        <v>805</v>
      </c>
      <c r="C4874" t="s">
        <v>6569</v>
      </c>
      <c r="J4874" t="s">
        <v>1444</v>
      </c>
      <c r="K4874">
        <v>0</v>
      </c>
      <c r="N4874" t="b">
        <v>0</v>
      </c>
      <c r="O4874" t="b">
        <v>1</v>
      </c>
      <c r="P4874" t="b">
        <v>0</v>
      </c>
      <c r="Q4874">
        <v>1</v>
      </c>
      <c r="R4874">
        <v>2</v>
      </c>
      <c r="S4874">
        <v>1</v>
      </c>
      <c r="T4874">
        <v>3</v>
      </c>
      <c r="U4874" t="b">
        <v>1</v>
      </c>
      <c r="V4874" t="s">
        <v>1100</v>
      </c>
      <c r="W4874" t="s">
        <v>6538</v>
      </c>
      <c r="X4874" t="s">
        <v>14490</v>
      </c>
      <c r="Y4874">
        <v>22</v>
      </c>
      <c r="Z4874">
        <v>22</v>
      </c>
      <c r="AA4874">
        <v>7</v>
      </c>
      <c r="AB4874">
        <v>7</v>
      </c>
      <c r="AC4874">
        <v>48</v>
      </c>
    </row>
    <row r="4875" spans="1:29">
      <c r="A4875">
        <v>5409</v>
      </c>
      <c r="B4875" t="s">
        <v>805</v>
      </c>
      <c r="C4875" t="s">
        <v>6570</v>
      </c>
      <c r="J4875" t="s">
        <v>1444</v>
      </c>
      <c r="K4875">
        <v>0</v>
      </c>
      <c r="N4875" t="b">
        <v>0</v>
      </c>
      <c r="O4875" t="b">
        <v>1</v>
      </c>
      <c r="P4875" t="b">
        <v>0</v>
      </c>
      <c r="Q4875">
        <v>1</v>
      </c>
      <c r="R4875">
        <v>2</v>
      </c>
      <c r="S4875">
        <v>1</v>
      </c>
      <c r="T4875">
        <v>3</v>
      </c>
      <c r="U4875" t="b">
        <v>1</v>
      </c>
      <c r="V4875" t="s">
        <v>1100</v>
      </c>
      <c r="W4875" t="s">
        <v>6538</v>
      </c>
      <c r="X4875" t="s">
        <v>14717</v>
      </c>
      <c r="Y4875">
        <v>23</v>
      </c>
      <c r="Z4875">
        <v>23</v>
      </c>
      <c r="AA4875">
        <v>7</v>
      </c>
      <c r="AB4875">
        <v>7</v>
      </c>
      <c r="AC4875">
        <v>48</v>
      </c>
    </row>
    <row r="4876" spans="1:29">
      <c r="A4876">
        <v>5410</v>
      </c>
      <c r="B4876" t="s">
        <v>805</v>
      </c>
      <c r="C4876" t="s">
        <v>6571</v>
      </c>
      <c r="J4876" t="s">
        <v>1444</v>
      </c>
      <c r="K4876">
        <v>0</v>
      </c>
      <c r="N4876" t="b">
        <v>0</v>
      </c>
      <c r="O4876" t="b">
        <v>1</v>
      </c>
      <c r="P4876" t="b">
        <v>0</v>
      </c>
      <c r="Q4876">
        <v>1</v>
      </c>
      <c r="R4876">
        <v>2</v>
      </c>
      <c r="S4876">
        <v>1</v>
      </c>
      <c r="T4876">
        <v>3</v>
      </c>
      <c r="U4876" t="b">
        <v>1</v>
      </c>
      <c r="V4876" t="s">
        <v>1100</v>
      </c>
      <c r="W4876" t="s">
        <v>6538</v>
      </c>
      <c r="X4876" t="s">
        <v>14489</v>
      </c>
      <c r="Y4876">
        <v>24</v>
      </c>
      <c r="Z4876">
        <v>24</v>
      </c>
      <c r="AA4876">
        <v>7</v>
      </c>
      <c r="AB4876">
        <v>7</v>
      </c>
      <c r="AC4876">
        <v>48</v>
      </c>
    </row>
    <row r="4877" spans="1:29">
      <c r="A4877">
        <v>5411</v>
      </c>
      <c r="B4877" t="s">
        <v>805</v>
      </c>
      <c r="C4877" t="s">
        <v>6572</v>
      </c>
      <c r="J4877" t="s">
        <v>1444</v>
      </c>
      <c r="K4877">
        <v>0</v>
      </c>
      <c r="N4877" t="b">
        <v>0</v>
      </c>
      <c r="O4877" t="b">
        <v>1</v>
      </c>
      <c r="P4877" t="b">
        <v>0</v>
      </c>
      <c r="Q4877">
        <v>1</v>
      </c>
      <c r="R4877">
        <v>2</v>
      </c>
      <c r="S4877">
        <v>1</v>
      </c>
      <c r="T4877">
        <v>3</v>
      </c>
      <c r="U4877" t="b">
        <v>1</v>
      </c>
      <c r="V4877" t="s">
        <v>1100</v>
      </c>
      <c r="W4877" t="s">
        <v>6538</v>
      </c>
      <c r="X4877" t="s">
        <v>14634</v>
      </c>
      <c r="Y4877">
        <v>25</v>
      </c>
      <c r="Z4877">
        <v>25</v>
      </c>
      <c r="AA4877">
        <v>7</v>
      </c>
      <c r="AB4877">
        <v>7</v>
      </c>
      <c r="AC4877">
        <v>48</v>
      </c>
    </row>
    <row r="4878" spans="1:29">
      <c r="A4878">
        <v>5412</v>
      </c>
      <c r="B4878" t="s">
        <v>805</v>
      </c>
      <c r="C4878" t="s">
        <v>6573</v>
      </c>
      <c r="J4878" t="s">
        <v>1444</v>
      </c>
      <c r="K4878">
        <v>0</v>
      </c>
      <c r="N4878" t="b">
        <v>0</v>
      </c>
      <c r="O4878" t="b">
        <v>1</v>
      </c>
      <c r="P4878" t="b">
        <v>0</v>
      </c>
      <c r="Q4878">
        <v>1</v>
      </c>
      <c r="R4878">
        <v>2</v>
      </c>
      <c r="S4878">
        <v>1</v>
      </c>
      <c r="T4878">
        <v>3</v>
      </c>
      <c r="U4878" t="b">
        <v>1</v>
      </c>
      <c r="V4878" t="s">
        <v>1100</v>
      </c>
      <c r="W4878" t="s">
        <v>6538</v>
      </c>
      <c r="X4878" t="s">
        <v>14718</v>
      </c>
      <c r="Y4878">
        <v>26</v>
      </c>
      <c r="Z4878">
        <v>26</v>
      </c>
      <c r="AA4878">
        <v>7</v>
      </c>
      <c r="AB4878">
        <v>7</v>
      </c>
      <c r="AC4878">
        <v>48</v>
      </c>
    </row>
    <row r="4879" spans="1:29">
      <c r="A4879">
        <v>5413</v>
      </c>
      <c r="B4879" t="s">
        <v>805</v>
      </c>
      <c r="C4879" t="s">
        <v>6574</v>
      </c>
      <c r="J4879" t="s">
        <v>1444</v>
      </c>
      <c r="K4879">
        <v>0</v>
      </c>
      <c r="N4879" t="b">
        <v>0</v>
      </c>
      <c r="O4879" t="b">
        <v>1</v>
      </c>
      <c r="P4879" t="b">
        <v>0</v>
      </c>
      <c r="Q4879">
        <v>1</v>
      </c>
      <c r="R4879">
        <v>2</v>
      </c>
      <c r="S4879">
        <v>1</v>
      </c>
      <c r="T4879">
        <v>3</v>
      </c>
      <c r="U4879" t="b">
        <v>1</v>
      </c>
      <c r="V4879" t="s">
        <v>1100</v>
      </c>
      <c r="W4879" t="s">
        <v>6538</v>
      </c>
      <c r="X4879" t="s">
        <v>14635</v>
      </c>
      <c r="Y4879">
        <v>27</v>
      </c>
      <c r="Z4879">
        <v>27</v>
      </c>
      <c r="AA4879">
        <v>7</v>
      </c>
      <c r="AB4879">
        <v>7</v>
      </c>
      <c r="AC4879">
        <v>48</v>
      </c>
    </row>
    <row r="4880" spans="1:29">
      <c r="A4880">
        <v>5414</v>
      </c>
      <c r="B4880" t="s">
        <v>805</v>
      </c>
      <c r="C4880" t="s">
        <v>6575</v>
      </c>
      <c r="J4880" t="s">
        <v>1444</v>
      </c>
      <c r="K4880">
        <v>0</v>
      </c>
      <c r="N4880" t="b">
        <v>0</v>
      </c>
      <c r="O4880" t="b">
        <v>1</v>
      </c>
      <c r="P4880" t="b">
        <v>0</v>
      </c>
      <c r="Q4880">
        <v>1</v>
      </c>
      <c r="R4880">
        <v>2</v>
      </c>
      <c r="S4880">
        <v>1</v>
      </c>
      <c r="T4880">
        <v>3</v>
      </c>
      <c r="U4880" t="b">
        <v>1</v>
      </c>
      <c r="V4880" t="s">
        <v>1100</v>
      </c>
      <c r="W4880" t="s">
        <v>6538</v>
      </c>
      <c r="X4880" t="s">
        <v>14730</v>
      </c>
      <c r="Y4880">
        <v>28</v>
      </c>
      <c r="Z4880">
        <v>28</v>
      </c>
      <c r="AA4880">
        <v>7</v>
      </c>
      <c r="AB4880">
        <v>7</v>
      </c>
      <c r="AC4880">
        <v>48</v>
      </c>
    </row>
    <row r="4881" spans="1:29">
      <c r="A4881">
        <v>5415</v>
      </c>
      <c r="B4881" t="s">
        <v>805</v>
      </c>
      <c r="C4881" t="s">
        <v>6576</v>
      </c>
      <c r="J4881" t="s">
        <v>1444</v>
      </c>
      <c r="K4881">
        <v>0</v>
      </c>
      <c r="N4881" t="b">
        <v>0</v>
      </c>
      <c r="O4881" t="b">
        <v>1</v>
      </c>
      <c r="P4881" t="b">
        <v>0</v>
      </c>
      <c r="Q4881">
        <v>1</v>
      </c>
      <c r="R4881">
        <v>2</v>
      </c>
      <c r="S4881">
        <v>1</v>
      </c>
      <c r="T4881">
        <v>3</v>
      </c>
      <c r="U4881" t="b">
        <v>1</v>
      </c>
      <c r="V4881" t="s">
        <v>1100</v>
      </c>
      <c r="W4881" t="s">
        <v>6538</v>
      </c>
      <c r="X4881" t="s">
        <v>14636</v>
      </c>
      <c r="Y4881">
        <v>29</v>
      </c>
      <c r="Z4881">
        <v>29</v>
      </c>
      <c r="AA4881">
        <v>7</v>
      </c>
      <c r="AB4881">
        <v>7</v>
      </c>
      <c r="AC4881">
        <v>48</v>
      </c>
    </row>
    <row r="4882" spans="1:29">
      <c r="A4882">
        <v>5416</v>
      </c>
      <c r="B4882" t="s">
        <v>805</v>
      </c>
      <c r="C4882" t="s">
        <v>6577</v>
      </c>
      <c r="J4882" t="s">
        <v>1444</v>
      </c>
      <c r="K4882">
        <v>0</v>
      </c>
      <c r="N4882" t="b">
        <v>0</v>
      </c>
      <c r="O4882" t="b">
        <v>1</v>
      </c>
      <c r="P4882" t="b">
        <v>0</v>
      </c>
      <c r="Q4882">
        <v>1</v>
      </c>
      <c r="R4882">
        <v>2</v>
      </c>
      <c r="S4882">
        <v>1</v>
      </c>
      <c r="T4882">
        <v>3</v>
      </c>
      <c r="U4882" t="b">
        <v>1</v>
      </c>
      <c r="V4882" t="s">
        <v>1100</v>
      </c>
      <c r="W4882" t="s">
        <v>6538</v>
      </c>
      <c r="X4882" t="s">
        <v>14637</v>
      </c>
      <c r="Y4882">
        <v>30</v>
      </c>
      <c r="Z4882">
        <v>30</v>
      </c>
      <c r="AA4882">
        <v>7</v>
      </c>
      <c r="AB4882">
        <v>7</v>
      </c>
      <c r="AC4882">
        <v>48</v>
      </c>
    </row>
    <row r="4883" spans="1:29">
      <c r="A4883">
        <v>5417</v>
      </c>
      <c r="B4883" t="s">
        <v>805</v>
      </c>
      <c r="C4883" t="s">
        <v>6578</v>
      </c>
      <c r="J4883" t="s">
        <v>1444</v>
      </c>
      <c r="K4883">
        <v>0</v>
      </c>
      <c r="N4883" t="b">
        <v>0</v>
      </c>
      <c r="O4883" t="b">
        <v>1</v>
      </c>
      <c r="P4883" t="b">
        <v>0</v>
      </c>
      <c r="Q4883">
        <v>1</v>
      </c>
      <c r="R4883">
        <v>2</v>
      </c>
      <c r="S4883">
        <v>1</v>
      </c>
      <c r="T4883">
        <v>3</v>
      </c>
      <c r="U4883" t="b">
        <v>1</v>
      </c>
      <c r="V4883" t="s">
        <v>1100</v>
      </c>
      <c r="W4883" t="s">
        <v>6538</v>
      </c>
      <c r="X4883" t="s">
        <v>14770</v>
      </c>
      <c r="Y4883">
        <v>31</v>
      </c>
      <c r="Z4883">
        <v>31</v>
      </c>
      <c r="AA4883">
        <v>7</v>
      </c>
      <c r="AB4883">
        <v>7</v>
      </c>
      <c r="AC4883">
        <v>48</v>
      </c>
    </row>
    <row r="4884" spans="1:29">
      <c r="A4884">
        <v>5418</v>
      </c>
      <c r="B4884" t="s">
        <v>805</v>
      </c>
      <c r="C4884" t="s">
        <v>6579</v>
      </c>
      <c r="J4884" t="s">
        <v>1444</v>
      </c>
      <c r="K4884">
        <v>0</v>
      </c>
      <c r="N4884" t="b">
        <v>0</v>
      </c>
      <c r="O4884" t="b">
        <v>1</v>
      </c>
      <c r="P4884" t="b">
        <v>0</v>
      </c>
      <c r="Q4884">
        <v>1</v>
      </c>
      <c r="R4884">
        <v>2</v>
      </c>
      <c r="S4884">
        <v>1</v>
      </c>
      <c r="T4884">
        <v>3</v>
      </c>
      <c r="U4884" t="b">
        <v>1</v>
      </c>
      <c r="V4884" t="s">
        <v>1100</v>
      </c>
      <c r="W4884" t="s">
        <v>6538</v>
      </c>
      <c r="X4884" t="s">
        <v>14771</v>
      </c>
      <c r="Y4884">
        <v>32</v>
      </c>
      <c r="Z4884">
        <v>32</v>
      </c>
      <c r="AA4884">
        <v>7</v>
      </c>
      <c r="AB4884">
        <v>7</v>
      </c>
      <c r="AC4884">
        <v>48</v>
      </c>
    </row>
    <row r="4885" spans="1:29">
      <c r="A4885">
        <v>5419</v>
      </c>
      <c r="B4885" t="s">
        <v>805</v>
      </c>
      <c r="C4885" t="s">
        <v>6580</v>
      </c>
      <c r="J4885" t="s">
        <v>1444</v>
      </c>
      <c r="K4885">
        <v>0</v>
      </c>
      <c r="N4885" t="b">
        <v>0</v>
      </c>
      <c r="O4885" t="b">
        <v>1</v>
      </c>
      <c r="P4885" t="b">
        <v>0</v>
      </c>
      <c r="Q4885">
        <v>1</v>
      </c>
      <c r="R4885">
        <v>2</v>
      </c>
      <c r="S4885">
        <v>1</v>
      </c>
      <c r="T4885">
        <v>3</v>
      </c>
      <c r="U4885" t="b">
        <v>1</v>
      </c>
      <c r="V4885" t="s">
        <v>1100</v>
      </c>
      <c r="W4885" t="s">
        <v>6538</v>
      </c>
      <c r="X4885" t="s">
        <v>14772</v>
      </c>
      <c r="Y4885">
        <v>33</v>
      </c>
      <c r="Z4885">
        <v>33</v>
      </c>
      <c r="AA4885">
        <v>7</v>
      </c>
      <c r="AB4885">
        <v>7</v>
      </c>
      <c r="AC4885">
        <v>48</v>
      </c>
    </row>
    <row r="4886" spans="1:29">
      <c r="A4886">
        <v>5420</v>
      </c>
      <c r="B4886" t="s">
        <v>805</v>
      </c>
      <c r="C4886" t="s">
        <v>6581</v>
      </c>
      <c r="J4886" t="s">
        <v>1444</v>
      </c>
      <c r="K4886">
        <v>0</v>
      </c>
      <c r="N4886" t="b">
        <v>0</v>
      </c>
      <c r="O4886" t="b">
        <v>1</v>
      </c>
      <c r="P4886" t="b">
        <v>0</v>
      </c>
      <c r="Q4886">
        <v>1</v>
      </c>
      <c r="R4886">
        <v>2</v>
      </c>
      <c r="S4886">
        <v>1</v>
      </c>
      <c r="T4886">
        <v>3</v>
      </c>
      <c r="U4886" t="b">
        <v>1</v>
      </c>
      <c r="V4886" t="s">
        <v>1100</v>
      </c>
      <c r="W4886" t="s">
        <v>6538</v>
      </c>
      <c r="X4886" t="s">
        <v>14466</v>
      </c>
      <c r="Y4886">
        <v>14</v>
      </c>
      <c r="Z4886">
        <v>14</v>
      </c>
      <c r="AA4886">
        <v>8</v>
      </c>
      <c r="AB4886">
        <v>8</v>
      </c>
      <c r="AC4886">
        <v>48</v>
      </c>
    </row>
    <row r="4887" spans="1:29">
      <c r="A4887">
        <v>5421</v>
      </c>
      <c r="B4887" t="s">
        <v>805</v>
      </c>
      <c r="C4887" t="s">
        <v>6582</v>
      </c>
      <c r="J4887" t="s">
        <v>1444</v>
      </c>
      <c r="K4887">
        <v>0</v>
      </c>
      <c r="N4887" t="b">
        <v>0</v>
      </c>
      <c r="O4887" t="b">
        <v>1</v>
      </c>
      <c r="P4887" t="b">
        <v>0</v>
      </c>
      <c r="Q4887">
        <v>1</v>
      </c>
      <c r="R4887">
        <v>2</v>
      </c>
      <c r="S4887">
        <v>1</v>
      </c>
      <c r="T4887">
        <v>3</v>
      </c>
      <c r="U4887" t="b">
        <v>1</v>
      </c>
      <c r="V4887" t="s">
        <v>1100</v>
      </c>
      <c r="W4887" t="s">
        <v>6538</v>
      </c>
      <c r="X4887" t="s">
        <v>14463</v>
      </c>
      <c r="Y4887">
        <v>15</v>
      </c>
      <c r="Z4887">
        <v>15</v>
      </c>
      <c r="AA4887">
        <v>8</v>
      </c>
      <c r="AB4887">
        <v>8</v>
      </c>
      <c r="AC4887">
        <v>48</v>
      </c>
    </row>
    <row r="4888" spans="1:29">
      <c r="A4888">
        <v>5422</v>
      </c>
      <c r="B4888" t="s">
        <v>805</v>
      </c>
      <c r="C4888" t="s">
        <v>6583</v>
      </c>
      <c r="J4888" t="s">
        <v>1444</v>
      </c>
      <c r="K4888">
        <v>0</v>
      </c>
      <c r="N4888" t="b">
        <v>0</v>
      </c>
      <c r="O4888" t="b">
        <v>1</v>
      </c>
      <c r="P4888" t="b">
        <v>0</v>
      </c>
      <c r="Q4888">
        <v>1</v>
      </c>
      <c r="R4888">
        <v>2</v>
      </c>
      <c r="S4888">
        <v>1</v>
      </c>
      <c r="T4888">
        <v>3</v>
      </c>
      <c r="U4888" t="b">
        <v>1</v>
      </c>
      <c r="V4888" t="s">
        <v>1100</v>
      </c>
      <c r="W4888" t="s">
        <v>6538</v>
      </c>
      <c r="X4888" t="s">
        <v>14719</v>
      </c>
      <c r="Y4888">
        <v>16</v>
      </c>
      <c r="Z4888">
        <v>16</v>
      </c>
      <c r="AA4888">
        <v>8</v>
      </c>
      <c r="AB4888">
        <v>8</v>
      </c>
      <c r="AC4888">
        <v>48</v>
      </c>
    </row>
    <row r="4889" spans="1:29">
      <c r="A4889">
        <v>5423</v>
      </c>
      <c r="B4889" t="s">
        <v>805</v>
      </c>
      <c r="C4889" t="s">
        <v>6584</v>
      </c>
      <c r="J4889" t="s">
        <v>1444</v>
      </c>
      <c r="K4889">
        <v>0</v>
      </c>
      <c r="N4889" t="b">
        <v>0</v>
      </c>
      <c r="O4889" t="b">
        <v>1</v>
      </c>
      <c r="P4889" t="b">
        <v>0</v>
      </c>
      <c r="Q4889">
        <v>1</v>
      </c>
      <c r="R4889">
        <v>2</v>
      </c>
      <c r="S4889">
        <v>1</v>
      </c>
      <c r="T4889">
        <v>3</v>
      </c>
      <c r="U4889" t="b">
        <v>1</v>
      </c>
      <c r="V4889" t="s">
        <v>1100</v>
      </c>
      <c r="W4889" t="s">
        <v>6538</v>
      </c>
      <c r="X4889" t="s">
        <v>14442</v>
      </c>
      <c r="Y4889">
        <v>17</v>
      </c>
      <c r="Z4889">
        <v>17</v>
      </c>
      <c r="AA4889">
        <v>8</v>
      </c>
      <c r="AB4889">
        <v>8</v>
      </c>
      <c r="AC4889">
        <v>48</v>
      </c>
    </row>
    <row r="4890" spans="1:29">
      <c r="A4890">
        <v>5424</v>
      </c>
      <c r="B4890" t="s">
        <v>805</v>
      </c>
      <c r="C4890" t="s">
        <v>6585</v>
      </c>
      <c r="J4890" t="s">
        <v>1444</v>
      </c>
      <c r="K4890">
        <v>0</v>
      </c>
      <c r="N4890" t="b">
        <v>0</v>
      </c>
      <c r="O4890" t="b">
        <v>1</v>
      </c>
      <c r="P4890" t="b">
        <v>0</v>
      </c>
      <c r="Q4890">
        <v>1</v>
      </c>
      <c r="R4890">
        <v>2</v>
      </c>
      <c r="S4890">
        <v>1</v>
      </c>
      <c r="T4890">
        <v>3</v>
      </c>
      <c r="U4890" t="b">
        <v>1</v>
      </c>
      <c r="V4890" t="s">
        <v>1100</v>
      </c>
      <c r="W4890" t="s">
        <v>6538</v>
      </c>
      <c r="X4890" t="s">
        <v>14720</v>
      </c>
      <c r="Y4890">
        <v>18</v>
      </c>
      <c r="Z4890">
        <v>18</v>
      </c>
      <c r="AA4890">
        <v>8</v>
      </c>
      <c r="AB4890">
        <v>8</v>
      </c>
      <c r="AC4890">
        <v>48</v>
      </c>
    </row>
    <row r="4891" spans="1:29">
      <c r="A4891">
        <v>5425</v>
      </c>
      <c r="B4891" t="s">
        <v>805</v>
      </c>
      <c r="C4891" t="s">
        <v>6586</v>
      </c>
      <c r="J4891" t="s">
        <v>1444</v>
      </c>
      <c r="K4891">
        <v>0</v>
      </c>
      <c r="N4891" t="b">
        <v>0</v>
      </c>
      <c r="O4891" t="b">
        <v>1</v>
      </c>
      <c r="P4891" t="b">
        <v>0</v>
      </c>
      <c r="Q4891">
        <v>1</v>
      </c>
      <c r="R4891">
        <v>2</v>
      </c>
      <c r="S4891">
        <v>1</v>
      </c>
      <c r="T4891">
        <v>3</v>
      </c>
      <c r="U4891" t="b">
        <v>1</v>
      </c>
      <c r="V4891" t="s">
        <v>1100</v>
      </c>
      <c r="W4891" t="s">
        <v>6538</v>
      </c>
      <c r="X4891" t="s">
        <v>14488</v>
      </c>
      <c r="Y4891">
        <v>19</v>
      </c>
      <c r="Z4891">
        <v>19</v>
      </c>
      <c r="AA4891">
        <v>8</v>
      </c>
      <c r="AB4891">
        <v>8</v>
      </c>
      <c r="AC4891">
        <v>48</v>
      </c>
    </row>
    <row r="4892" spans="1:29">
      <c r="A4892">
        <v>5426</v>
      </c>
      <c r="B4892" t="s">
        <v>805</v>
      </c>
      <c r="C4892" t="s">
        <v>6587</v>
      </c>
      <c r="J4892" t="s">
        <v>1444</v>
      </c>
      <c r="K4892">
        <v>0</v>
      </c>
      <c r="N4892" t="b">
        <v>0</v>
      </c>
      <c r="O4892" t="b">
        <v>1</v>
      </c>
      <c r="P4892" t="b">
        <v>0</v>
      </c>
      <c r="Q4892">
        <v>1</v>
      </c>
      <c r="R4892">
        <v>2</v>
      </c>
      <c r="S4892">
        <v>1</v>
      </c>
      <c r="T4892">
        <v>3</v>
      </c>
      <c r="U4892" t="b">
        <v>1</v>
      </c>
      <c r="V4892" t="s">
        <v>1100</v>
      </c>
      <c r="W4892" t="s">
        <v>6538</v>
      </c>
      <c r="X4892" t="s">
        <v>14638</v>
      </c>
      <c r="Y4892">
        <v>20</v>
      </c>
      <c r="Z4892">
        <v>20</v>
      </c>
      <c r="AA4892">
        <v>8</v>
      </c>
      <c r="AB4892">
        <v>8</v>
      </c>
      <c r="AC4892">
        <v>48</v>
      </c>
    </row>
    <row r="4893" spans="1:29">
      <c r="A4893">
        <v>5427</v>
      </c>
      <c r="B4893" t="s">
        <v>805</v>
      </c>
      <c r="C4893" t="s">
        <v>6588</v>
      </c>
      <c r="J4893" t="s">
        <v>1444</v>
      </c>
      <c r="K4893">
        <v>0</v>
      </c>
      <c r="N4893" t="b">
        <v>0</v>
      </c>
      <c r="O4893" t="b">
        <v>1</v>
      </c>
      <c r="P4893" t="b">
        <v>0</v>
      </c>
      <c r="Q4893">
        <v>1</v>
      </c>
      <c r="R4893">
        <v>2</v>
      </c>
      <c r="S4893">
        <v>1</v>
      </c>
      <c r="T4893">
        <v>3</v>
      </c>
      <c r="U4893" t="b">
        <v>1</v>
      </c>
      <c r="V4893" t="s">
        <v>1100</v>
      </c>
      <c r="W4893" t="s">
        <v>6538</v>
      </c>
      <c r="X4893" t="s">
        <v>14639</v>
      </c>
      <c r="Y4893">
        <v>21</v>
      </c>
      <c r="Z4893">
        <v>21</v>
      </c>
      <c r="AA4893">
        <v>8</v>
      </c>
      <c r="AB4893">
        <v>8</v>
      </c>
      <c r="AC4893">
        <v>48</v>
      </c>
    </row>
    <row r="4894" spans="1:29">
      <c r="A4894">
        <v>5428</v>
      </c>
      <c r="B4894" t="s">
        <v>805</v>
      </c>
      <c r="C4894" t="s">
        <v>6589</v>
      </c>
      <c r="J4894" t="s">
        <v>1444</v>
      </c>
      <c r="K4894">
        <v>0</v>
      </c>
      <c r="N4894" t="b">
        <v>0</v>
      </c>
      <c r="O4894" t="b">
        <v>1</v>
      </c>
      <c r="P4894" t="b">
        <v>0</v>
      </c>
      <c r="Q4894">
        <v>1</v>
      </c>
      <c r="R4894">
        <v>2</v>
      </c>
      <c r="S4894">
        <v>1</v>
      </c>
      <c r="T4894">
        <v>3</v>
      </c>
      <c r="U4894" t="b">
        <v>1</v>
      </c>
      <c r="V4894" t="s">
        <v>1100</v>
      </c>
      <c r="W4894" t="s">
        <v>6538</v>
      </c>
      <c r="X4894" t="s">
        <v>14441</v>
      </c>
      <c r="Y4894">
        <v>22</v>
      </c>
      <c r="Z4894">
        <v>22</v>
      </c>
      <c r="AA4894">
        <v>8</v>
      </c>
      <c r="AB4894">
        <v>8</v>
      </c>
      <c r="AC4894">
        <v>48</v>
      </c>
    </row>
    <row r="4895" spans="1:29">
      <c r="A4895">
        <v>5429</v>
      </c>
      <c r="B4895" t="s">
        <v>805</v>
      </c>
      <c r="C4895" t="s">
        <v>6590</v>
      </c>
      <c r="J4895" t="s">
        <v>1444</v>
      </c>
      <c r="K4895">
        <v>0</v>
      </c>
      <c r="N4895" t="b">
        <v>0</v>
      </c>
      <c r="O4895" t="b">
        <v>1</v>
      </c>
      <c r="P4895" t="b">
        <v>0</v>
      </c>
      <c r="Q4895">
        <v>1</v>
      </c>
      <c r="R4895">
        <v>2</v>
      </c>
      <c r="S4895">
        <v>1</v>
      </c>
      <c r="T4895">
        <v>3</v>
      </c>
      <c r="U4895" t="b">
        <v>1</v>
      </c>
      <c r="V4895" t="s">
        <v>1100</v>
      </c>
      <c r="W4895" t="s">
        <v>6538</v>
      </c>
      <c r="X4895" t="s">
        <v>14721</v>
      </c>
      <c r="Y4895">
        <v>23</v>
      </c>
      <c r="Z4895">
        <v>23</v>
      </c>
      <c r="AA4895">
        <v>8</v>
      </c>
      <c r="AB4895">
        <v>8</v>
      </c>
      <c r="AC4895">
        <v>48</v>
      </c>
    </row>
    <row r="4896" spans="1:29">
      <c r="A4896">
        <v>5430</v>
      </c>
      <c r="B4896" t="s">
        <v>805</v>
      </c>
      <c r="C4896" t="s">
        <v>6591</v>
      </c>
      <c r="J4896" t="s">
        <v>1444</v>
      </c>
      <c r="K4896">
        <v>0</v>
      </c>
      <c r="N4896" t="b">
        <v>0</v>
      </c>
      <c r="O4896" t="b">
        <v>1</v>
      </c>
      <c r="P4896" t="b">
        <v>0</v>
      </c>
      <c r="Q4896">
        <v>1</v>
      </c>
      <c r="R4896">
        <v>2</v>
      </c>
      <c r="S4896">
        <v>1</v>
      </c>
      <c r="T4896">
        <v>3</v>
      </c>
      <c r="U4896" t="b">
        <v>1</v>
      </c>
      <c r="V4896" t="s">
        <v>1100</v>
      </c>
      <c r="W4896" t="s">
        <v>6538</v>
      </c>
      <c r="X4896" t="s">
        <v>14446</v>
      </c>
      <c r="Y4896">
        <v>24</v>
      </c>
      <c r="Z4896">
        <v>24</v>
      </c>
      <c r="AA4896">
        <v>8</v>
      </c>
      <c r="AB4896">
        <v>8</v>
      </c>
      <c r="AC4896">
        <v>48</v>
      </c>
    </row>
    <row r="4897" spans="1:29">
      <c r="A4897">
        <v>5431</v>
      </c>
      <c r="B4897" t="s">
        <v>805</v>
      </c>
      <c r="C4897" t="s">
        <v>6592</v>
      </c>
      <c r="J4897" t="s">
        <v>1444</v>
      </c>
      <c r="K4897">
        <v>0</v>
      </c>
      <c r="N4897" t="b">
        <v>0</v>
      </c>
      <c r="O4897" t="b">
        <v>1</v>
      </c>
      <c r="P4897" t="b">
        <v>0</v>
      </c>
      <c r="Q4897">
        <v>1</v>
      </c>
      <c r="R4897">
        <v>2</v>
      </c>
      <c r="S4897">
        <v>1</v>
      </c>
      <c r="T4897">
        <v>3</v>
      </c>
      <c r="U4897" t="b">
        <v>1</v>
      </c>
      <c r="V4897" t="s">
        <v>1100</v>
      </c>
      <c r="W4897" t="s">
        <v>6538</v>
      </c>
      <c r="X4897" t="s">
        <v>14640</v>
      </c>
      <c r="Y4897">
        <v>25</v>
      </c>
      <c r="Z4897">
        <v>25</v>
      </c>
      <c r="AA4897">
        <v>8</v>
      </c>
      <c r="AB4897">
        <v>8</v>
      </c>
      <c r="AC4897">
        <v>48</v>
      </c>
    </row>
    <row r="4898" spans="1:29">
      <c r="A4898">
        <v>5432</v>
      </c>
      <c r="B4898" t="s">
        <v>805</v>
      </c>
      <c r="C4898" t="s">
        <v>6593</v>
      </c>
      <c r="J4898" t="s">
        <v>1444</v>
      </c>
      <c r="K4898">
        <v>0</v>
      </c>
      <c r="N4898" t="b">
        <v>0</v>
      </c>
      <c r="O4898" t="b">
        <v>1</v>
      </c>
      <c r="P4898" t="b">
        <v>0</v>
      </c>
      <c r="Q4898">
        <v>1</v>
      </c>
      <c r="R4898">
        <v>2</v>
      </c>
      <c r="S4898">
        <v>1</v>
      </c>
      <c r="T4898">
        <v>3</v>
      </c>
      <c r="U4898" t="b">
        <v>1</v>
      </c>
      <c r="V4898" t="s">
        <v>1100</v>
      </c>
      <c r="W4898" t="s">
        <v>6538</v>
      </c>
      <c r="X4898" t="s">
        <v>14722</v>
      </c>
      <c r="Y4898">
        <v>26</v>
      </c>
      <c r="Z4898">
        <v>26</v>
      </c>
      <c r="AA4898">
        <v>8</v>
      </c>
      <c r="AB4898">
        <v>8</v>
      </c>
      <c r="AC4898">
        <v>48</v>
      </c>
    </row>
    <row r="4899" spans="1:29">
      <c r="A4899">
        <v>5433</v>
      </c>
      <c r="B4899" t="s">
        <v>805</v>
      </c>
      <c r="C4899" t="s">
        <v>6594</v>
      </c>
      <c r="J4899" t="s">
        <v>1444</v>
      </c>
      <c r="K4899">
        <v>0</v>
      </c>
      <c r="N4899" t="b">
        <v>0</v>
      </c>
      <c r="O4899" t="b">
        <v>1</v>
      </c>
      <c r="P4899" t="b">
        <v>0</v>
      </c>
      <c r="Q4899">
        <v>1</v>
      </c>
      <c r="R4899">
        <v>2</v>
      </c>
      <c r="S4899">
        <v>1</v>
      </c>
      <c r="T4899">
        <v>3</v>
      </c>
      <c r="U4899" t="b">
        <v>1</v>
      </c>
      <c r="V4899" t="s">
        <v>1100</v>
      </c>
      <c r="W4899" t="s">
        <v>6538</v>
      </c>
      <c r="X4899" t="s">
        <v>14641</v>
      </c>
      <c r="Y4899">
        <v>27</v>
      </c>
      <c r="Z4899">
        <v>27</v>
      </c>
      <c r="AA4899">
        <v>8</v>
      </c>
      <c r="AB4899">
        <v>8</v>
      </c>
      <c r="AC4899">
        <v>48</v>
      </c>
    </row>
    <row r="4900" spans="1:29">
      <c r="A4900">
        <v>5434</v>
      </c>
      <c r="B4900" t="s">
        <v>805</v>
      </c>
      <c r="C4900" t="s">
        <v>6595</v>
      </c>
      <c r="J4900" t="s">
        <v>1444</v>
      </c>
      <c r="K4900">
        <v>0</v>
      </c>
      <c r="N4900" t="b">
        <v>0</v>
      </c>
      <c r="O4900" t="b">
        <v>1</v>
      </c>
      <c r="P4900" t="b">
        <v>0</v>
      </c>
      <c r="Q4900">
        <v>1</v>
      </c>
      <c r="R4900">
        <v>2</v>
      </c>
      <c r="S4900">
        <v>1</v>
      </c>
      <c r="T4900">
        <v>3</v>
      </c>
      <c r="U4900" t="b">
        <v>1</v>
      </c>
      <c r="V4900" t="s">
        <v>1100</v>
      </c>
      <c r="W4900" t="s">
        <v>6538</v>
      </c>
      <c r="X4900" t="s">
        <v>14731</v>
      </c>
      <c r="Y4900">
        <v>28</v>
      </c>
      <c r="Z4900">
        <v>28</v>
      </c>
      <c r="AA4900">
        <v>8</v>
      </c>
      <c r="AB4900">
        <v>8</v>
      </c>
      <c r="AC4900">
        <v>48</v>
      </c>
    </row>
    <row r="4901" spans="1:29">
      <c r="A4901">
        <v>5435</v>
      </c>
      <c r="B4901" t="s">
        <v>805</v>
      </c>
      <c r="C4901" t="s">
        <v>6596</v>
      </c>
      <c r="J4901" t="s">
        <v>1444</v>
      </c>
      <c r="K4901">
        <v>0</v>
      </c>
      <c r="N4901" t="b">
        <v>0</v>
      </c>
      <c r="O4901" t="b">
        <v>1</v>
      </c>
      <c r="P4901" t="b">
        <v>0</v>
      </c>
      <c r="Q4901">
        <v>1</v>
      </c>
      <c r="R4901">
        <v>2</v>
      </c>
      <c r="S4901">
        <v>1</v>
      </c>
      <c r="T4901">
        <v>3</v>
      </c>
      <c r="U4901" t="b">
        <v>1</v>
      </c>
      <c r="V4901" t="s">
        <v>1100</v>
      </c>
      <c r="W4901" t="s">
        <v>6538</v>
      </c>
      <c r="X4901" t="s">
        <v>14642</v>
      </c>
      <c r="Y4901">
        <v>29</v>
      </c>
      <c r="Z4901">
        <v>29</v>
      </c>
      <c r="AA4901">
        <v>8</v>
      </c>
      <c r="AB4901">
        <v>8</v>
      </c>
      <c r="AC4901">
        <v>48</v>
      </c>
    </row>
    <row r="4902" spans="1:29">
      <c r="A4902">
        <v>5436</v>
      </c>
      <c r="B4902" t="s">
        <v>805</v>
      </c>
      <c r="C4902" t="s">
        <v>6597</v>
      </c>
      <c r="J4902" t="s">
        <v>1444</v>
      </c>
      <c r="K4902">
        <v>0</v>
      </c>
      <c r="N4902" t="b">
        <v>0</v>
      </c>
      <c r="O4902" t="b">
        <v>1</v>
      </c>
      <c r="P4902" t="b">
        <v>0</v>
      </c>
      <c r="Q4902">
        <v>1</v>
      </c>
      <c r="R4902">
        <v>2</v>
      </c>
      <c r="S4902">
        <v>1</v>
      </c>
      <c r="T4902">
        <v>3</v>
      </c>
      <c r="U4902" t="b">
        <v>1</v>
      </c>
      <c r="V4902" t="s">
        <v>1100</v>
      </c>
      <c r="W4902" t="s">
        <v>6538</v>
      </c>
      <c r="X4902" t="s">
        <v>14643</v>
      </c>
      <c r="Y4902">
        <v>30</v>
      </c>
      <c r="Z4902">
        <v>30</v>
      </c>
      <c r="AA4902">
        <v>8</v>
      </c>
      <c r="AB4902">
        <v>8</v>
      </c>
      <c r="AC4902">
        <v>48</v>
      </c>
    </row>
    <row r="4903" spans="1:29">
      <c r="A4903">
        <v>5437</v>
      </c>
      <c r="B4903" t="s">
        <v>805</v>
      </c>
      <c r="C4903" t="s">
        <v>6598</v>
      </c>
      <c r="J4903" t="s">
        <v>1444</v>
      </c>
      <c r="K4903">
        <v>0</v>
      </c>
      <c r="N4903" t="b">
        <v>0</v>
      </c>
      <c r="O4903" t="b">
        <v>1</v>
      </c>
      <c r="P4903" t="b">
        <v>0</v>
      </c>
      <c r="Q4903">
        <v>1</v>
      </c>
      <c r="R4903">
        <v>2</v>
      </c>
      <c r="S4903">
        <v>1</v>
      </c>
      <c r="T4903">
        <v>3</v>
      </c>
      <c r="U4903" t="b">
        <v>1</v>
      </c>
      <c r="V4903" t="s">
        <v>1100</v>
      </c>
      <c r="W4903" t="s">
        <v>6538</v>
      </c>
      <c r="X4903" t="s">
        <v>14778</v>
      </c>
      <c r="Y4903">
        <v>31</v>
      </c>
      <c r="Z4903">
        <v>31</v>
      </c>
      <c r="AA4903">
        <v>8</v>
      </c>
      <c r="AB4903">
        <v>8</v>
      </c>
      <c r="AC4903">
        <v>48</v>
      </c>
    </row>
    <row r="4904" spans="1:29">
      <c r="A4904">
        <v>5438</v>
      </c>
      <c r="B4904" t="s">
        <v>805</v>
      </c>
      <c r="C4904" t="s">
        <v>6599</v>
      </c>
      <c r="J4904" t="s">
        <v>1444</v>
      </c>
      <c r="K4904">
        <v>0</v>
      </c>
      <c r="N4904" t="b">
        <v>0</v>
      </c>
      <c r="O4904" t="b">
        <v>1</v>
      </c>
      <c r="P4904" t="b">
        <v>0</v>
      </c>
      <c r="Q4904">
        <v>1</v>
      </c>
      <c r="R4904">
        <v>2</v>
      </c>
      <c r="S4904">
        <v>1</v>
      </c>
      <c r="T4904">
        <v>3</v>
      </c>
      <c r="U4904" t="b">
        <v>1</v>
      </c>
      <c r="V4904" t="s">
        <v>1100</v>
      </c>
      <c r="W4904" t="s">
        <v>6538</v>
      </c>
      <c r="X4904" t="s">
        <v>14779</v>
      </c>
      <c r="Y4904">
        <v>32</v>
      </c>
      <c r="Z4904">
        <v>32</v>
      </c>
      <c r="AA4904">
        <v>8</v>
      </c>
      <c r="AB4904">
        <v>8</v>
      </c>
      <c r="AC4904">
        <v>48</v>
      </c>
    </row>
    <row r="4905" spans="1:29">
      <c r="A4905">
        <v>5439</v>
      </c>
      <c r="B4905" t="s">
        <v>805</v>
      </c>
      <c r="C4905" t="s">
        <v>6600</v>
      </c>
      <c r="J4905" t="s">
        <v>1444</v>
      </c>
      <c r="K4905">
        <v>0</v>
      </c>
      <c r="N4905" t="b">
        <v>0</v>
      </c>
      <c r="O4905" t="b">
        <v>1</v>
      </c>
      <c r="P4905" t="b">
        <v>0</v>
      </c>
      <c r="Q4905">
        <v>1</v>
      </c>
      <c r="R4905">
        <v>2</v>
      </c>
      <c r="S4905">
        <v>1</v>
      </c>
      <c r="T4905">
        <v>3</v>
      </c>
      <c r="U4905" t="b">
        <v>1</v>
      </c>
      <c r="V4905" t="s">
        <v>1100</v>
      </c>
      <c r="W4905" t="s">
        <v>6538</v>
      </c>
      <c r="X4905" t="s">
        <v>14773</v>
      </c>
      <c r="Y4905">
        <v>33</v>
      </c>
      <c r="Z4905">
        <v>33</v>
      </c>
      <c r="AA4905">
        <v>8</v>
      </c>
      <c r="AB4905">
        <v>8</v>
      </c>
      <c r="AC4905">
        <v>48</v>
      </c>
    </row>
    <row r="4906" spans="1:29">
      <c r="A4906">
        <v>5440</v>
      </c>
      <c r="B4906" t="s">
        <v>805</v>
      </c>
      <c r="C4906" t="s">
        <v>6601</v>
      </c>
      <c r="J4906" t="s">
        <v>1444</v>
      </c>
      <c r="K4906">
        <v>0</v>
      </c>
      <c r="N4906" t="b">
        <v>0</v>
      </c>
      <c r="O4906" t="b">
        <v>1</v>
      </c>
      <c r="P4906" t="b">
        <v>0</v>
      </c>
      <c r="Q4906">
        <v>1</v>
      </c>
      <c r="R4906">
        <v>2</v>
      </c>
      <c r="S4906">
        <v>1</v>
      </c>
      <c r="T4906">
        <v>3</v>
      </c>
      <c r="U4906" t="b">
        <v>1</v>
      </c>
      <c r="V4906" t="s">
        <v>1100</v>
      </c>
      <c r="W4906" t="s">
        <v>6538</v>
      </c>
      <c r="X4906" t="s">
        <v>14522</v>
      </c>
      <c r="Y4906">
        <v>14</v>
      </c>
      <c r="Z4906">
        <v>14</v>
      </c>
      <c r="AA4906">
        <v>9</v>
      </c>
      <c r="AB4906">
        <v>9</v>
      </c>
      <c r="AC4906">
        <v>48</v>
      </c>
    </row>
    <row r="4907" spans="1:29">
      <c r="A4907">
        <v>5441</v>
      </c>
      <c r="B4907" t="s">
        <v>805</v>
      </c>
      <c r="C4907" t="s">
        <v>6602</v>
      </c>
      <c r="J4907" t="s">
        <v>1444</v>
      </c>
      <c r="K4907">
        <v>0</v>
      </c>
      <c r="N4907" t="b">
        <v>0</v>
      </c>
      <c r="O4907" t="b">
        <v>1</v>
      </c>
      <c r="P4907" t="b">
        <v>0</v>
      </c>
      <c r="Q4907">
        <v>1</v>
      </c>
      <c r="R4907">
        <v>2</v>
      </c>
      <c r="S4907">
        <v>1</v>
      </c>
      <c r="T4907">
        <v>3</v>
      </c>
      <c r="U4907" t="b">
        <v>1</v>
      </c>
      <c r="V4907" t="s">
        <v>1100</v>
      </c>
      <c r="W4907" t="s">
        <v>6538</v>
      </c>
      <c r="X4907" t="s">
        <v>15720</v>
      </c>
      <c r="Y4907">
        <v>14</v>
      </c>
      <c r="Z4907">
        <v>14</v>
      </c>
      <c r="AA4907">
        <v>10</v>
      </c>
      <c r="AB4907">
        <v>10</v>
      </c>
      <c r="AC4907">
        <v>48</v>
      </c>
    </row>
    <row r="4908" spans="1:29">
      <c r="A4908">
        <v>5442</v>
      </c>
      <c r="B4908" t="s">
        <v>805</v>
      </c>
      <c r="C4908" t="s">
        <v>6603</v>
      </c>
      <c r="J4908" t="s">
        <v>1444</v>
      </c>
      <c r="K4908">
        <v>0</v>
      </c>
      <c r="N4908" t="b">
        <v>0</v>
      </c>
      <c r="O4908" t="b">
        <v>1</v>
      </c>
      <c r="P4908" t="b">
        <v>0</v>
      </c>
      <c r="Q4908">
        <v>1</v>
      </c>
      <c r="R4908">
        <v>2</v>
      </c>
      <c r="S4908">
        <v>1</v>
      </c>
      <c r="T4908">
        <v>3</v>
      </c>
      <c r="U4908" t="b">
        <v>1</v>
      </c>
      <c r="V4908" t="s">
        <v>1100</v>
      </c>
      <c r="W4908" t="s">
        <v>6538</v>
      </c>
      <c r="X4908" t="s">
        <v>14523</v>
      </c>
      <c r="Y4908">
        <v>15</v>
      </c>
      <c r="Z4908">
        <v>15</v>
      </c>
      <c r="AA4908">
        <v>9</v>
      </c>
      <c r="AB4908">
        <v>9</v>
      </c>
      <c r="AC4908">
        <v>48</v>
      </c>
    </row>
    <row r="4909" spans="1:29">
      <c r="A4909">
        <v>5443</v>
      </c>
      <c r="B4909" t="s">
        <v>805</v>
      </c>
      <c r="C4909" t="s">
        <v>6604</v>
      </c>
      <c r="J4909" t="s">
        <v>1444</v>
      </c>
      <c r="K4909">
        <v>0</v>
      </c>
      <c r="N4909" t="b">
        <v>0</v>
      </c>
      <c r="O4909" t="b">
        <v>1</v>
      </c>
      <c r="P4909" t="b">
        <v>0</v>
      </c>
      <c r="Q4909">
        <v>1</v>
      </c>
      <c r="R4909">
        <v>2</v>
      </c>
      <c r="S4909">
        <v>1</v>
      </c>
      <c r="T4909">
        <v>3</v>
      </c>
      <c r="U4909" t="b">
        <v>1</v>
      </c>
      <c r="V4909" t="s">
        <v>1100</v>
      </c>
      <c r="W4909" t="s">
        <v>6538</v>
      </c>
      <c r="X4909" t="s">
        <v>14726</v>
      </c>
      <c r="Y4909">
        <v>15</v>
      </c>
      <c r="Z4909">
        <v>15</v>
      </c>
      <c r="AA4909">
        <v>10</v>
      </c>
      <c r="AB4909">
        <v>10</v>
      </c>
      <c r="AC4909">
        <v>48</v>
      </c>
    </row>
    <row r="4910" spans="1:29">
      <c r="A4910">
        <v>5444</v>
      </c>
      <c r="B4910" t="s">
        <v>805</v>
      </c>
      <c r="C4910" t="s">
        <v>6605</v>
      </c>
      <c r="J4910" t="s">
        <v>1444</v>
      </c>
      <c r="K4910">
        <v>0</v>
      </c>
      <c r="N4910" t="b">
        <v>0</v>
      </c>
      <c r="O4910" t="b">
        <v>1</v>
      </c>
      <c r="P4910" t="b">
        <v>0</v>
      </c>
      <c r="Q4910">
        <v>1</v>
      </c>
      <c r="R4910">
        <v>2</v>
      </c>
      <c r="S4910">
        <v>1</v>
      </c>
      <c r="T4910">
        <v>3</v>
      </c>
      <c r="U4910" t="b">
        <v>1</v>
      </c>
      <c r="V4910" t="s">
        <v>1100</v>
      </c>
      <c r="W4910" t="s">
        <v>6538</v>
      </c>
      <c r="X4910" t="s">
        <v>14723</v>
      </c>
      <c r="Y4910">
        <v>16</v>
      </c>
      <c r="Z4910">
        <v>16</v>
      </c>
      <c r="AA4910">
        <v>9</v>
      </c>
      <c r="AB4910">
        <v>9</v>
      </c>
      <c r="AC4910">
        <v>48</v>
      </c>
    </row>
    <row r="4911" spans="1:29">
      <c r="A4911">
        <v>5445</v>
      </c>
      <c r="B4911" t="s">
        <v>805</v>
      </c>
      <c r="C4911" t="s">
        <v>6606</v>
      </c>
      <c r="J4911" t="s">
        <v>1444</v>
      </c>
      <c r="K4911">
        <v>0</v>
      </c>
      <c r="N4911" t="b">
        <v>0</v>
      </c>
      <c r="O4911" t="b">
        <v>1</v>
      </c>
      <c r="P4911" t="b">
        <v>0</v>
      </c>
      <c r="Q4911">
        <v>1</v>
      </c>
      <c r="R4911">
        <v>2</v>
      </c>
      <c r="S4911">
        <v>1</v>
      </c>
      <c r="T4911">
        <v>3</v>
      </c>
      <c r="U4911" t="b">
        <v>1</v>
      </c>
      <c r="V4911" t="s">
        <v>1100</v>
      </c>
      <c r="W4911" t="s">
        <v>6538</v>
      </c>
      <c r="X4911" t="s">
        <v>14454</v>
      </c>
      <c r="Y4911">
        <v>16</v>
      </c>
      <c r="Z4911">
        <v>16</v>
      </c>
      <c r="AA4911">
        <v>10</v>
      </c>
      <c r="AB4911">
        <v>10</v>
      </c>
      <c r="AC4911">
        <v>48</v>
      </c>
    </row>
    <row r="4912" spans="1:29">
      <c r="A4912">
        <v>5446</v>
      </c>
      <c r="B4912" t="s">
        <v>805</v>
      </c>
      <c r="C4912" t="s">
        <v>6607</v>
      </c>
      <c r="J4912" t="s">
        <v>1444</v>
      </c>
      <c r="K4912">
        <v>0</v>
      </c>
      <c r="N4912" t="b">
        <v>0</v>
      </c>
      <c r="O4912" t="b">
        <v>1</v>
      </c>
      <c r="P4912" t="b">
        <v>0</v>
      </c>
      <c r="Q4912">
        <v>1</v>
      </c>
      <c r="R4912">
        <v>2</v>
      </c>
      <c r="S4912">
        <v>1</v>
      </c>
      <c r="T4912">
        <v>3</v>
      </c>
      <c r="U4912" t="b">
        <v>1</v>
      </c>
      <c r="V4912" t="s">
        <v>1100</v>
      </c>
      <c r="W4912" t="s">
        <v>6538</v>
      </c>
      <c r="X4912" t="s">
        <v>14527</v>
      </c>
      <c r="Y4912">
        <v>17</v>
      </c>
      <c r="Z4912">
        <v>17</v>
      </c>
      <c r="AA4912">
        <v>9</v>
      </c>
      <c r="AB4912">
        <v>9</v>
      </c>
      <c r="AC4912">
        <v>48</v>
      </c>
    </row>
    <row r="4913" spans="1:29">
      <c r="A4913">
        <v>5447</v>
      </c>
      <c r="B4913" t="s">
        <v>805</v>
      </c>
      <c r="C4913" t="s">
        <v>6608</v>
      </c>
      <c r="J4913" t="s">
        <v>1444</v>
      </c>
      <c r="K4913">
        <v>0</v>
      </c>
      <c r="N4913" t="b">
        <v>0</v>
      </c>
      <c r="O4913" t="b">
        <v>1</v>
      </c>
      <c r="P4913" t="b">
        <v>0</v>
      </c>
      <c r="Q4913">
        <v>1</v>
      </c>
      <c r="R4913">
        <v>2</v>
      </c>
      <c r="S4913">
        <v>1</v>
      </c>
      <c r="T4913">
        <v>3</v>
      </c>
      <c r="U4913" t="b">
        <v>1</v>
      </c>
      <c r="V4913" t="s">
        <v>1100</v>
      </c>
      <c r="W4913" t="s">
        <v>6538</v>
      </c>
      <c r="X4913" t="s">
        <v>14452</v>
      </c>
      <c r="Y4913">
        <v>17</v>
      </c>
      <c r="Z4913">
        <v>17</v>
      </c>
      <c r="AA4913">
        <v>10</v>
      </c>
      <c r="AB4913">
        <v>10</v>
      </c>
      <c r="AC4913">
        <v>48</v>
      </c>
    </row>
    <row r="4914" spans="1:29">
      <c r="A4914">
        <v>5448</v>
      </c>
      <c r="B4914" t="s">
        <v>805</v>
      </c>
      <c r="C4914" t="s">
        <v>6609</v>
      </c>
      <c r="J4914" t="s">
        <v>1444</v>
      </c>
      <c r="K4914">
        <v>0</v>
      </c>
      <c r="N4914" t="b">
        <v>0</v>
      </c>
      <c r="O4914" t="b">
        <v>1</v>
      </c>
      <c r="P4914" t="b">
        <v>0</v>
      </c>
      <c r="Q4914">
        <v>1</v>
      </c>
      <c r="R4914">
        <v>2</v>
      </c>
      <c r="S4914">
        <v>1</v>
      </c>
      <c r="T4914">
        <v>3</v>
      </c>
      <c r="U4914" t="b">
        <v>1</v>
      </c>
      <c r="V4914" t="s">
        <v>1100</v>
      </c>
      <c r="W4914" t="s">
        <v>6538</v>
      </c>
      <c r="X4914" t="s">
        <v>14724</v>
      </c>
      <c r="Y4914">
        <v>18</v>
      </c>
      <c r="Z4914">
        <v>18</v>
      </c>
      <c r="AA4914">
        <v>9</v>
      </c>
      <c r="AB4914">
        <v>9</v>
      </c>
      <c r="AC4914">
        <v>48</v>
      </c>
    </row>
    <row r="4915" spans="1:29">
      <c r="A4915">
        <v>5449</v>
      </c>
      <c r="B4915" t="s">
        <v>805</v>
      </c>
      <c r="C4915" t="s">
        <v>6610</v>
      </c>
      <c r="J4915" t="s">
        <v>1444</v>
      </c>
      <c r="K4915">
        <v>0</v>
      </c>
      <c r="N4915" t="b">
        <v>0</v>
      </c>
      <c r="O4915" t="b">
        <v>1</v>
      </c>
      <c r="P4915" t="b">
        <v>0</v>
      </c>
      <c r="Q4915">
        <v>1</v>
      </c>
      <c r="R4915">
        <v>2</v>
      </c>
      <c r="S4915">
        <v>1</v>
      </c>
      <c r="T4915">
        <v>3</v>
      </c>
      <c r="U4915" t="b">
        <v>1</v>
      </c>
      <c r="V4915" t="s">
        <v>1100</v>
      </c>
      <c r="W4915" t="s">
        <v>6538</v>
      </c>
      <c r="X4915" t="s">
        <v>14727</v>
      </c>
      <c r="Y4915">
        <v>18</v>
      </c>
      <c r="Z4915">
        <v>18</v>
      </c>
      <c r="AA4915">
        <v>10</v>
      </c>
      <c r="AB4915">
        <v>10</v>
      </c>
      <c r="AC4915">
        <v>48</v>
      </c>
    </row>
    <row r="4916" spans="1:29">
      <c r="A4916">
        <v>5450</v>
      </c>
      <c r="B4916" t="s">
        <v>805</v>
      </c>
      <c r="C4916" t="s">
        <v>6611</v>
      </c>
      <c r="J4916" t="s">
        <v>1444</v>
      </c>
      <c r="K4916">
        <v>0</v>
      </c>
      <c r="N4916" t="b">
        <v>0</v>
      </c>
      <c r="O4916" t="b">
        <v>1</v>
      </c>
      <c r="P4916" t="b">
        <v>0</v>
      </c>
      <c r="Q4916">
        <v>1</v>
      </c>
      <c r="R4916">
        <v>2</v>
      </c>
      <c r="S4916">
        <v>1</v>
      </c>
      <c r="T4916">
        <v>3</v>
      </c>
      <c r="U4916" t="b">
        <v>1</v>
      </c>
      <c r="V4916" t="s">
        <v>1100</v>
      </c>
      <c r="W4916" t="s">
        <v>6538</v>
      </c>
      <c r="X4916" t="s">
        <v>14725</v>
      </c>
      <c r="Y4916">
        <v>19</v>
      </c>
      <c r="Z4916">
        <v>19</v>
      </c>
      <c r="AA4916">
        <v>9</v>
      </c>
      <c r="AB4916">
        <v>9</v>
      </c>
      <c r="AC4916">
        <v>48</v>
      </c>
    </row>
    <row r="4917" spans="1:29">
      <c r="A4917">
        <v>5451</v>
      </c>
      <c r="B4917" t="s">
        <v>805</v>
      </c>
      <c r="C4917" t="s">
        <v>6612</v>
      </c>
      <c r="J4917" t="s">
        <v>1444</v>
      </c>
      <c r="K4917">
        <v>0</v>
      </c>
      <c r="N4917" t="b">
        <v>0</v>
      </c>
      <c r="O4917" t="b">
        <v>1</v>
      </c>
      <c r="P4917" t="b">
        <v>0</v>
      </c>
      <c r="Q4917">
        <v>1</v>
      </c>
      <c r="R4917">
        <v>2</v>
      </c>
      <c r="S4917">
        <v>1</v>
      </c>
      <c r="T4917">
        <v>3</v>
      </c>
      <c r="U4917" t="b">
        <v>1</v>
      </c>
      <c r="V4917" t="s">
        <v>1100</v>
      </c>
      <c r="W4917" t="s">
        <v>6538</v>
      </c>
      <c r="X4917" t="s">
        <v>14455</v>
      </c>
      <c r="Y4917">
        <v>19</v>
      </c>
      <c r="Z4917">
        <v>19</v>
      </c>
      <c r="AA4917">
        <v>10</v>
      </c>
      <c r="AB4917">
        <v>10</v>
      </c>
      <c r="AC4917">
        <v>48</v>
      </c>
    </row>
    <row r="4918" spans="1:29">
      <c r="A4918">
        <v>5452</v>
      </c>
      <c r="B4918" t="s">
        <v>805</v>
      </c>
      <c r="C4918" t="s">
        <v>6613</v>
      </c>
      <c r="J4918" t="s">
        <v>1444</v>
      </c>
      <c r="K4918">
        <v>0</v>
      </c>
      <c r="N4918" t="b">
        <v>0</v>
      </c>
      <c r="O4918" t="b">
        <v>1</v>
      </c>
      <c r="P4918" t="b">
        <v>0</v>
      </c>
      <c r="Q4918">
        <v>1</v>
      </c>
      <c r="R4918">
        <v>2</v>
      </c>
      <c r="S4918">
        <v>1</v>
      </c>
      <c r="T4918">
        <v>3</v>
      </c>
      <c r="U4918" t="b">
        <v>1</v>
      </c>
      <c r="V4918" t="s">
        <v>1100</v>
      </c>
      <c r="W4918" t="s">
        <v>6538</v>
      </c>
      <c r="X4918" t="s">
        <v>14644</v>
      </c>
      <c r="Y4918">
        <v>20</v>
      </c>
      <c r="Z4918">
        <v>20</v>
      </c>
      <c r="AA4918">
        <v>9</v>
      </c>
      <c r="AB4918">
        <v>9</v>
      </c>
      <c r="AC4918">
        <v>48</v>
      </c>
    </row>
    <row r="4919" spans="1:29">
      <c r="A4919">
        <v>5453</v>
      </c>
      <c r="B4919" t="s">
        <v>805</v>
      </c>
      <c r="C4919" t="s">
        <v>6614</v>
      </c>
      <c r="J4919" t="s">
        <v>1444</v>
      </c>
      <c r="K4919">
        <v>0</v>
      </c>
      <c r="N4919" t="b">
        <v>0</v>
      </c>
      <c r="O4919" t="b">
        <v>1</v>
      </c>
      <c r="P4919" t="b">
        <v>0</v>
      </c>
      <c r="Q4919">
        <v>1</v>
      </c>
      <c r="R4919">
        <v>2</v>
      </c>
      <c r="S4919">
        <v>1</v>
      </c>
      <c r="T4919">
        <v>3</v>
      </c>
      <c r="U4919" t="b">
        <v>1</v>
      </c>
      <c r="V4919" t="s">
        <v>1100</v>
      </c>
      <c r="W4919" t="s">
        <v>6538</v>
      </c>
      <c r="X4919" t="s">
        <v>14652</v>
      </c>
      <c r="Y4919">
        <v>20</v>
      </c>
      <c r="Z4919">
        <v>20</v>
      </c>
      <c r="AA4919">
        <v>10</v>
      </c>
      <c r="AB4919">
        <v>10</v>
      </c>
      <c r="AC4919">
        <v>48</v>
      </c>
    </row>
    <row r="4920" spans="1:29">
      <c r="A4920">
        <v>5454</v>
      </c>
      <c r="B4920" t="s">
        <v>805</v>
      </c>
      <c r="C4920" t="s">
        <v>6615</v>
      </c>
      <c r="J4920" t="s">
        <v>1444</v>
      </c>
      <c r="K4920">
        <v>0</v>
      </c>
      <c r="N4920" t="b">
        <v>0</v>
      </c>
      <c r="O4920" t="b">
        <v>1</v>
      </c>
      <c r="P4920" t="b">
        <v>0</v>
      </c>
      <c r="Q4920">
        <v>1</v>
      </c>
      <c r="R4920">
        <v>2</v>
      </c>
      <c r="S4920">
        <v>1</v>
      </c>
      <c r="T4920">
        <v>3</v>
      </c>
      <c r="U4920" t="b">
        <v>1</v>
      </c>
      <c r="V4920" t="s">
        <v>1100</v>
      </c>
      <c r="W4920" t="s">
        <v>6538</v>
      </c>
      <c r="X4920" t="s">
        <v>14645</v>
      </c>
      <c r="Y4920">
        <v>21</v>
      </c>
      <c r="Z4920">
        <v>21</v>
      </c>
      <c r="AA4920">
        <v>9</v>
      </c>
      <c r="AB4920">
        <v>9</v>
      </c>
      <c r="AC4920">
        <v>48</v>
      </c>
    </row>
    <row r="4921" spans="1:29">
      <c r="A4921">
        <v>5455</v>
      </c>
      <c r="B4921" t="s">
        <v>805</v>
      </c>
      <c r="C4921" t="s">
        <v>6616</v>
      </c>
      <c r="J4921" t="s">
        <v>1444</v>
      </c>
      <c r="K4921">
        <v>0</v>
      </c>
      <c r="N4921" t="b">
        <v>0</v>
      </c>
      <c r="O4921" t="b">
        <v>1</v>
      </c>
      <c r="P4921" t="b">
        <v>0</v>
      </c>
      <c r="Q4921">
        <v>1</v>
      </c>
      <c r="R4921">
        <v>2</v>
      </c>
      <c r="S4921">
        <v>1</v>
      </c>
      <c r="T4921">
        <v>3</v>
      </c>
      <c r="U4921" t="b">
        <v>1</v>
      </c>
      <c r="V4921" t="s">
        <v>1100</v>
      </c>
      <c r="W4921" t="s">
        <v>6538</v>
      </c>
      <c r="X4921" t="s">
        <v>14653</v>
      </c>
      <c r="Y4921">
        <v>21</v>
      </c>
      <c r="Z4921">
        <v>21</v>
      </c>
      <c r="AA4921">
        <v>10</v>
      </c>
      <c r="AB4921">
        <v>10</v>
      </c>
      <c r="AC4921">
        <v>48</v>
      </c>
    </row>
    <row r="4922" spans="1:29">
      <c r="A4922">
        <v>5456</v>
      </c>
      <c r="B4922" t="s">
        <v>805</v>
      </c>
      <c r="C4922" t="s">
        <v>6617</v>
      </c>
      <c r="J4922" t="s">
        <v>1444</v>
      </c>
      <c r="K4922">
        <v>0</v>
      </c>
      <c r="N4922" t="b">
        <v>0</v>
      </c>
      <c r="O4922" t="b">
        <v>1</v>
      </c>
      <c r="P4922" t="b">
        <v>0</v>
      </c>
      <c r="Q4922">
        <v>1</v>
      </c>
      <c r="R4922">
        <v>2</v>
      </c>
      <c r="S4922">
        <v>1</v>
      </c>
      <c r="T4922">
        <v>3</v>
      </c>
      <c r="U4922" t="b">
        <v>1</v>
      </c>
      <c r="V4922" t="s">
        <v>1100</v>
      </c>
      <c r="W4922" t="s">
        <v>6538</v>
      </c>
      <c r="X4922" t="s">
        <v>14646</v>
      </c>
      <c r="Y4922">
        <v>22</v>
      </c>
      <c r="Z4922">
        <v>22</v>
      </c>
      <c r="AA4922">
        <v>9</v>
      </c>
      <c r="AB4922">
        <v>9</v>
      </c>
      <c r="AC4922">
        <v>48</v>
      </c>
    </row>
    <row r="4923" spans="1:29">
      <c r="A4923">
        <v>5457</v>
      </c>
      <c r="B4923" t="s">
        <v>805</v>
      </c>
      <c r="C4923" t="s">
        <v>6618</v>
      </c>
      <c r="J4923" t="s">
        <v>1444</v>
      </c>
      <c r="K4923">
        <v>0</v>
      </c>
      <c r="N4923" t="b">
        <v>0</v>
      </c>
      <c r="O4923" t="b">
        <v>1</v>
      </c>
      <c r="P4923" t="b">
        <v>0</v>
      </c>
      <c r="Q4923">
        <v>1</v>
      </c>
      <c r="R4923">
        <v>2</v>
      </c>
      <c r="S4923">
        <v>1</v>
      </c>
      <c r="T4923">
        <v>3</v>
      </c>
      <c r="U4923" t="b">
        <v>1</v>
      </c>
      <c r="V4923" t="s">
        <v>1100</v>
      </c>
      <c r="W4923" t="s">
        <v>6538</v>
      </c>
      <c r="X4923" t="s">
        <v>14654</v>
      </c>
      <c r="Y4923">
        <v>22</v>
      </c>
      <c r="Z4923">
        <v>22</v>
      </c>
      <c r="AA4923">
        <v>10</v>
      </c>
      <c r="AB4923">
        <v>10</v>
      </c>
      <c r="AC4923">
        <v>48</v>
      </c>
    </row>
    <row r="4924" spans="1:29">
      <c r="A4924">
        <v>5458</v>
      </c>
      <c r="B4924" t="s">
        <v>805</v>
      </c>
      <c r="C4924" t="s">
        <v>6619</v>
      </c>
      <c r="J4924" t="s">
        <v>1444</v>
      </c>
      <c r="K4924">
        <v>0</v>
      </c>
      <c r="N4924" t="b">
        <v>0</v>
      </c>
      <c r="O4924" t="b">
        <v>1</v>
      </c>
      <c r="P4924" t="b">
        <v>0</v>
      </c>
      <c r="Q4924">
        <v>1</v>
      </c>
      <c r="R4924">
        <v>2</v>
      </c>
      <c r="S4924">
        <v>1</v>
      </c>
      <c r="T4924">
        <v>3</v>
      </c>
      <c r="U4924" t="b">
        <v>1</v>
      </c>
      <c r="V4924" t="s">
        <v>1100</v>
      </c>
      <c r="W4924" t="s">
        <v>6538</v>
      </c>
      <c r="X4924" t="s">
        <v>14647</v>
      </c>
      <c r="Y4924">
        <v>23</v>
      </c>
      <c r="Z4924">
        <v>23</v>
      </c>
      <c r="AA4924">
        <v>9</v>
      </c>
      <c r="AB4924">
        <v>9</v>
      </c>
      <c r="AC4924">
        <v>48</v>
      </c>
    </row>
    <row r="4925" spans="1:29">
      <c r="A4925">
        <v>5459</v>
      </c>
      <c r="B4925" t="s">
        <v>805</v>
      </c>
      <c r="C4925" t="s">
        <v>6620</v>
      </c>
      <c r="J4925" t="s">
        <v>1444</v>
      </c>
      <c r="K4925">
        <v>0</v>
      </c>
      <c r="N4925" t="b">
        <v>0</v>
      </c>
      <c r="O4925" t="b">
        <v>1</v>
      </c>
      <c r="P4925" t="b">
        <v>0</v>
      </c>
      <c r="Q4925">
        <v>1</v>
      </c>
      <c r="R4925">
        <v>2</v>
      </c>
      <c r="S4925">
        <v>1</v>
      </c>
      <c r="T4925">
        <v>3</v>
      </c>
      <c r="U4925" t="b">
        <v>1</v>
      </c>
      <c r="V4925" t="s">
        <v>1100</v>
      </c>
      <c r="W4925" t="s">
        <v>6538</v>
      </c>
      <c r="X4925" t="s">
        <v>14655</v>
      </c>
      <c r="Y4925">
        <v>23</v>
      </c>
      <c r="Z4925">
        <v>23</v>
      </c>
      <c r="AA4925">
        <v>10</v>
      </c>
      <c r="AB4925">
        <v>10</v>
      </c>
      <c r="AC4925">
        <v>48</v>
      </c>
    </row>
    <row r="4926" spans="1:29">
      <c r="A4926">
        <v>5460</v>
      </c>
      <c r="B4926" t="s">
        <v>805</v>
      </c>
      <c r="C4926" t="s">
        <v>6621</v>
      </c>
      <c r="J4926" t="s">
        <v>1444</v>
      </c>
      <c r="K4926">
        <v>0</v>
      </c>
      <c r="N4926" t="b">
        <v>0</v>
      </c>
      <c r="O4926" t="b">
        <v>1</v>
      </c>
      <c r="P4926" t="b">
        <v>0</v>
      </c>
      <c r="Q4926">
        <v>1</v>
      </c>
      <c r="R4926">
        <v>2</v>
      </c>
      <c r="S4926">
        <v>1</v>
      </c>
      <c r="T4926">
        <v>3</v>
      </c>
      <c r="U4926" t="b">
        <v>1</v>
      </c>
      <c r="V4926" t="s">
        <v>1100</v>
      </c>
      <c r="W4926" t="s">
        <v>6538</v>
      </c>
      <c r="X4926" t="s">
        <v>14648</v>
      </c>
      <c r="Y4926">
        <v>24</v>
      </c>
      <c r="Z4926">
        <v>24</v>
      </c>
      <c r="AA4926">
        <v>9</v>
      </c>
      <c r="AB4926">
        <v>9</v>
      </c>
      <c r="AC4926">
        <v>48</v>
      </c>
    </row>
    <row r="4927" spans="1:29">
      <c r="A4927">
        <v>5461</v>
      </c>
      <c r="B4927" t="s">
        <v>805</v>
      </c>
      <c r="C4927" t="s">
        <v>6622</v>
      </c>
      <c r="J4927" t="s">
        <v>1444</v>
      </c>
      <c r="K4927">
        <v>0</v>
      </c>
      <c r="N4927" t="b">
        <v>0</v>
      </c>
      <c r="O4927" t="b">
        <v>1</v>
      </c>
      <c r="P4927" t="b">
        <v>0</v>
      </c>
      <c r="Q4927">
        <v>1</v>
      </c>
      <c r="R4927">
        <v>2</v>
      </c>
      <c r="S4927">
        <v>1</v>
      </c>
      <c r="T4927">
        <v>3</v>
      </c>
      <c r="U4927" t="b">
        <v>1</v>
      </c>
      <c r="V4927" t="s">
        <v>1100</v>
      </c>
      <c r="W4927" t="s">
        <v>6538</v>
      </c>
      <c r="X4927" t="s">
        <v>14656</v>
      </c>
      <c r="Y4927">
        <v>24</v>
      </c>
      <c r="Z4927">
        <v>24</v>
      </c>
      <c r="AA4927">
        <v>10</v>
      </c>
      <c r="AB4927">
        <v>10</v>
      </c>
      <c r="AC4927">
        <v>48</v>
      </c>
    </row>
    <row r="4928" spans="1:29">
      <c r="A4928">
        <v>5462</v>
      </c>
      <c r="B4928" t="s">
        <v>805</v>
      </c>
      <c r="C4928" t="s">
        <v>6623</v>
      </c>
      <c r="J4928" t="s">
        <v>1444</v>
      </c>
      <c r="K4928">
        <v>0</v>
      </c>
      <c r="N4928" t="b">
        <v>0</v>
      </c>
      <c r="O4928" t="b">
        <v>1</v>
      </c>
      <c r="P4928" t="b">
        <v>0</v>
      </c>
      <c r="Q4928">
        <v>1</v>
      </c>
      <c r="R4928">
        <v>2</v>
      </c>
      <c r="S4928">
        <v>1</v>
      </c>
      <c r="T4928">
        <v>3</v>
      </c>
      <c r="U4928" t="b">
        <v>1</v>
      </c>
      <c r="V4928" t="s">
        <v>1100</v>
      </c>
      <c r="W4928" t="s">
        <v>6538</v>
      </c>
      <c r="X4928" t="s">
        <v>14535</v>
      </c>
      <c r="Y4928">
        <v>25</v>
      </c>
      <c r="Z4928">
        <v>25</v>
      </c>
      <c r="AA4928">
        <v>9</v>
      </c>
      <c r="AB4928">
        <v>9</v>
      </c>
      <c r="AC4928">
        <v>48</v>
      </c>
    </row>
    <row r="4929" spans="1:29">
      <c r="A4929">
        <v>5463</v>
      </c>
      <c r="B4929" t="s">
        <v>805</v>
      </c>
      <c r="C4929" t="s">
        <v>6624</v>
      </c>
      <c r="J4929" t="s">
        <v>1444</v>
      </c>
      <c r="K4929">
        <v>0</v>
      </c>
      <c r="N4929" t="b">
        <v>0</v>
      </c>
      <c r="O4929" t="b">
        <v>1</v>
      </c>
      <c r="P4929" t="b">
        <v>0</v>
      </c>
      <c r="Q4929">
        <v>1</v>
      </c>
      <c r="R4929">
        <v>2</v>
      </c>
      <c r="S4929">
        <v>1</v>
      </c>
      <c r="T4929">
        <v>3</v>
      </c>
      <c r="U4929" t="b">
        <v>1</v>
      </c>
      <c r="V4929" t="s">
        <v>1100</v>
      </c>
      <c r="W4929" t="s">
        <v>6538</v>
      </c>
      <c r="X4929" t="s">
        <v>14657</v>
      </c>
      <c r="Y4929">
        <v>25</v>
      </c>
      <c r="Z4929">
        <v>25</v>
      </c>
      <c r="AA4929">
        <v>10</v>
      </c>
      <c r="AB4929">
        <v>10</v>
      </c>
      <c r="AC4929">
        <v>48</v>
      </c>
    </row>
    <row r="4930" spans="1:29">
      <c r="A4930">
        <v>5464</v>
      </c>
      <c r="B4930" t="s">
        <v>805</v>
      </c>
      <c r="C4930" t="s">
        <v>6625</v>
      </c>
      <c r="J4930" t="s">
        <v>1444</v>
      </c>
      <c r="K4930">
        <v>0</v>
      </c>
      <c r="N4930" t="b">
        <v>0</v>
      </c>
      <c r="O4930" t="b">
        <v>1</v>
      </c>
      <c r="P4930" t="b">
        <v>0</v>
      </c>
      <c r="Q4930">
        <v>1</v>
      </c>
      <c r="R4930">
        <v>2</v>
      </c>
      <c r="S4930">
        <v>1</v>
      </c>
      <c r="T4930">
        <v>3</v>
      </c>
      <c r="U4930" t="b">
        <v>1</v>
      </c>
      <c r="V4930" t="s">
        <v>1100</v>
      </c>
      <c r="W4930" t="s">
        <v>6538</v>
      </c>
      <c r="X4930" t="s">
        <v>14457</v>
      </c>
      <c r="Y4930">
        <v>26</v>
      </c>
      <c r="Z4930">
        <v>26</v>
      </c>
      <c r="AA4930">
        <v>9</v>
      </c>
      <c r="AB4930">
        <v>9</v>
      </c>
      <c r="AC4930">
        <v>48</v>
      </c>
    </row>
    <row r="4931" spans="1:29">
      <c r="A4931">
        <v>5465</v>
      </c>
      <c r="B4931" t="s">
        <v>805</v>
      </c>
      <c r="C4931" t="s">
        <v>6626</v>
      </c>
      <c r="J4931" t="s">
        <v>1444</v>
      </c>
      <c r="K4931">
        <v>0</v>
      </c>
      <c r="N4931" t="b">
        <v>0</v>
      </c>
      <c r="O4931" t="b">
        <v>1</v>
      </c>
      <c r="P4931" t="b">
        <v>0</v>
      </c>
      <c r="Q4931">
        <v>1</v>
      </c>
      <c r="R4931">
        <v>2</v>
      </c>
      <c r="S4931">
        <v>1</v>
      </c>
      <c r="T4931">
        <v>3</v>
      </c>
      <c r="U4931" t="b">
        <v>1</v>
      </c>
      <c r="V4931" t="s">
        <v>1100</v>
      </c>
      <c r="W4931" t="s">
        <v>6538</v>
      </c>
      <c r="X4931" t="s">
        <v>14658</v>
      </c>
      <c r="Y4931">
        <v>26</v>
      </c>
      <c r="Z4931">
        <v>26</v>
      </c>
      <c r="AA4931">
        <v>10</v>
      </c>
      <c r="AB4931">
        <v>10</v>
      </c>
      <c r="AC4931">
        <v>48</v>
      </c>
    </row>
    <row r="4932" spans="1:29">
      <c r="A4932">
        <v>5466</v>
      </c>
      <c r="B4932" t="s">
        <v>805</v>
      </c>
      <c r="C4932" t="s">
        <v>6627</v>
      </c>
      <c r="J4932" t="s">
        <v>1444</v>
      </c>
      <c r="K4932">
        <v>0</v>
      </c>
      <c r="N4932" t="b">
        <v>0</v>
      </c>
      <c r="O4932" t="b">
        <v>1</v>
      </c>
      <c r="P4932" t="b">
        <v>0</v>
      </c>
      <c r="Q4932">
        <v>1</v>
      </c>
      <c r="R4932">
        <v>2</v>
      </c>
      <c r="S4932">
        <v>1</v>
      </c>
      <c r="T4932">
        <v>3</v>
      </c>
      <c r="U4932" t="b">
        <v>1</v>
      </c>
      <c r="V4932" t="s">
        <v>1100</v>
      </c>
      <c r="W4932" t="s">
        <v>6538</v>
      </c>
      <c r="X4932" t="s">
        <v>14443</v>
      </c>
      <c r="Y4932">
        <v>27</v>
      </c>
      <c r="Z4932">
        <v>27</v>
      </c>
      <c r="AA4932">
        <v>9</v>
      </c>
      <c r="AB4932">
        <v>9</v>
      </c>
      <c r="AC4932">
        <v>48</v>
      </c>
    </row>
    <row r="4933" spans="1:29">
      <c r="A4933">
        <v>5467</v>
      </c>
      <c r="B4933" t="s">
        <v>805</v>
      </c>
      <c r="C4933" t="s">
        <v>6628</v>
      </c>
      <c r="J4933" t="s">
        <v>1444</v>
      </c>
      <c r="K4933">
        <v>0</v>
      </c>
      <c r="N4933" t="b">
        <v>0</v>
      </c>
      <c r="O4933" t="b">
        <v>1</v>
      </c>
      <c r="P4933" t="b">
        <v>0</v>
      </c>
      <c r="Q4933">
        <v>1</v>
      </c>
      <c r="R4933">
        <v>2</v>
      </c>
      <c r="S4933">
        <v>1</v>
      </c>
      <c r="T4933">
        <v>3</v>
      </c>
      <c r="U4933" t="b">
        <v>1</v>
      </c>
      <c r="V4933" t="s">
        <v>1100</v>
      </c>
      <c r="W4933" t="s">
        <v>6538</v>
      </c>
      <c r="X4933" t="s">
        <v>14659</v>
      </c>
      <c r="Y4933">
        <v>27</v>
      </c>
      <c r="Z4933">
        <v>27</v>
      </c>
      <c r="AA4933">
        <v>10</v>
      </c>
      <c r="AB4933">
        <v>10</v>
      </c>
      <c r="AC4933">
        <v>48</v>
      </c>
    </row>
    <row r="4934" spans="1:29">
      <c r="A4934">
        <v>5468</v>
      </c>
      <c r="B4934" t="s">
        <v>805</v>
      </c>
      <c r="C4934" t="s">
        <v>6629</v>
      </c>
      <c r="J4934" t="s">
        <v>1444</v>
      </c>
      <c r="K4934">
        <v>0</v>
      </c>
      <c r="N4934" t="b">
        <v>0</v>
      </c>
      <c r="O4934" t="b">
        <v>1</v>
      </c>
      <c r="P4934" t="b">
        <v>0</v>
      </c>
      <c r="Q4934">
        <v>1</v>
      </c>
      <c r="R4934">
        <v>2</v>
      </c>
      <c r="S4934">
        <v>1</v>
      </c>
      <c r="T4934">
        <v>3</v>
      </c>
      <c r="U4934" t="b">
        <v>1</v>
      </c>
      <c r="V4934" t="s">
        <v>1100</v>
      </c>
      <c r="W4934" t="s">
        <v>6538</v>
      </c>
      <c r="X4934" t="s">
        <v>14649</v>
      </c>
      <c r="Y4934">
        <v>28</v>
      </c>
      <c r="Z4934">
        <v>28</v>
      </c>
      <c r="AA4934">
        <v>9</v>
      </c>
      <c r="AB4934">
        <v>9</v>
      </c>
      <c r="AC4934">
        <v>48</v>
      </c>
    </row>
    <row r="4935" spans="1:29">
      <c r="A4935">
        <v>5469</v>
      </c>
      <c r="B4935" t="s">
        <v>805</v>
      </c>
      <c r="C4935" t="s">
        <v>6630</v>
      </c>
      <c r="J4935" t="s">
        <v>1444</v>
      </c>
      <c r="K4935">
        <v>0</v>
      </c>
      <c r="N4935" t="b">
        <v>0</v>
      </c>
      <c r="O4935" t="b">
        <v>1</v>
      </c>
      <c r="P4935" t="b">
        <v>0</v>
      </c>
      <c r="Q4935">
        <v>1</v>
      </c>
      <c r="R4935">
        <v>2</v>
      </c>
      <c r="S4935">
        <v>1</v>
      </c>
      <c r="T4935">
        <v>3</v>
      </c>
      <c r="U4935" t="b">
        <v>1</v>
      </c>
      <c r="V4935" t="s">
        <v>1100</v>
      </c>
      <c r="W4935" t="s">
        <v>6538</v>
      </c>
      <c r="X4935" t="s">
        <v>14660</v>
      </c>
      <c r="Y4935">
        <v>28</v>
      </c>
      <c r="Z4935">
        <v>28</v>
      </c>
      <c r="AA4935">
        <v>10</v>
      </c>
      <c r="AB4935">
        <v>10</v>
      </c>
      <c r="AC4935">
        <v>48</v>
      </c>
    </row>
    <row r="4936" spans="1:29">
      <c r="A4936">
        <v>5470</v>
      </c>
      <c r="B4936" t="s">
        <v>805</v>
      </c>
      <c r="C4936" t="s">
        <v>6631</v>
      </c>
      <c r="J4936" t="s">
        <v>1444</v>
      </c>
      <c r="K4936">
        <v>0</v>
      </c>
      <c r="N4936" t="b">
        <v>0</v>
      </c>
      <c r="O4936" t="b">
        <v>1</v>
      </c>
      <c r="P4936" t="b">
        <v>0</v>
      </c>
      <c r="Q4936">
        <v>1</v>
      </c>
      <c r="R4936">
        <v>2</v>
      </c>
      <c r="S4936">
        <v>1</v>
      </c>
      <c r="T4936">
        <v>3</v>
      </c>
      <c r="U4936" t="b">
        <v>1</v>
      </c>
      <c r="V4936" t="s">
        <v>1100</v>
      </c>
      <c r="W4936" t="s">
        <v>6538</v>
      </c>
      <c r="X4936" t="s">
        <v>14650</v>
      </c>
      <c r="Y4936">
        <v>29</v>
      </c>
      <c r="Z4936">
        <v>29</v>
      </c>
      <c r="AA4936">
        <v>9</v>
      </c>
      <c r="AB4936">
        <v>9</v>
      </c>
      <c r="AC4936">
        <v>48</v>
      </c>
    </row>
    <row r="4937" spans="1:29">
      <c r="A4937">
        <v>5471</v>
      </c>
      <c r="B4937" t="s">
        <v>805</v>
      </c>
      <c r="C4937" t="s">
        <v>6632</v>
      </c>
      <c r="J4937" t="s">
        <v>1444</v>
      </c>
      <c r="K4937">
        <v>0</v>
      </c>
      <c r="N4937" t="b">
        <v>0</v>
      </c>
      <c r="O4937" t="b">
        <v>1</v>
      </c>
      <c r="P4937" t="b">
        <v>0</v>
      </c>
      <c r="Q4937">
        <v>1</v>
      </c>
      <c r="R4937">
        <v>2</v>
      </c>
      <c r="S4937">
        <v>1</v>
      </c>
      <c r="T4937">
        <v>3</v>
      </c>
      <c r="U4937" t="b">
        <v>1</v>
      </c>
      <c r="V4937" t="s">
        <v>1100</v>
      </c>
      <c r="W4937" t="s">
        <v>6538</v>
      </c>
      <c r="X4937" t="s">
        <v>14661</v>
      </c>
      <c r="Y4937">
        <v>29</v>
      </c>
      <c r="Z4937">
        <v>29</v>
      </c>
      <c r="AA4937">
        <v>10</v>
      </c>
      <c r="AB4937">
        <v>10</v>
      </c>
      <c r="AC4937">
        <v>48</v>
      </c>
    </row>
    <row r="4938" spans="1:29">
      <c r="A4938">
        <v>5472</v>
      </c>
      <c r="B4938" t="s">
        <v>805</v>
      </c>
      <c r="C4938" t="s">
        <v>6633</v>
      </c>
      <c r="J4938" t="s">
        <v>1444</v>
      </c>
      <c r="K4938">
        <v>0</v>
      </c>
      <c r="N4938" t="b">
        <v>0</v>
      </c>
      <c r="O4938" t="b">
        <v>1</v>
      </c>
      <c r="P4938" t="b">
        <v>0</v>
      </c>
      <c r="Q4938">
        <v>1</v>
      </c>
      <c r="R4938">
        <v>2</v>
      </c>
      <c r="S4938">
        <v>1</v>
      </c>
      <c r="T4938">
        <v>3</v>
      </c>
      <c r="U4938" t="b">
        <v>1</v>
      </c>
      <c r="V4938" t="s">
        <v>1100</v>
      </c>
      <c r="W4938" t="s">
        <v>6538</v>
      </c>
      <c r="X4938" t="s">
        <v>14651</v>
      </c>
      <c r="Y4938">
        <v>30</v>
      </c>
      <c r="Z4938">
        <v>30</v>
      </c>
      <c r="AA4938">
        <v>9</v>
      </c>
      <c r="AB4938">
        <v>9</v>
      </c>
      <c r="AC4938">
        <v>48</v>
      </c>
    </row>
    <row r="4939" spans="1:29">
      <c r="A4939">
        <v>5473</v>
      </c>
      <c r="B4939" t="s">
        <v>805</v>
      </c>
      <c r="C4939" t="s">
        <v>6634</v>
      </c>
      <c r="J4939" t="s">
        <v>1444</v>
      </c>
      <c r="K4939">
        <v>0</v>
      </c>
      <c r="N4939" t="b">
        <v>0</v>
      </c>
      <c r="O4939" t="b">
        <v>1</v>
      </c>
      <c r="P4939" t="b">
        <v>0</v>
      </c>
      <c r="Q4939">
        <v>1</v>
      </c>
      <c r="R4939">
        <v>2</v>
      </c>
      <c r="S4939">
        <v>1</v>
      </c>
      <c r="T4939">
        <v>3</v>
      </c>
      <c r="U4939" t="b">
        <v>1</v>
      </c>
      <c r="V4939" t="s">
        <v>1100</v>
      </c>
      <c r="W4939" t="s">
        <v>6538</v>
      </c>
      <c r="X4939" t="s">
        <v>14662</v>
      </c>
      <c r="Y4939">
        <v>30</v>
      </c>
      <c r="Z4939">
        <v>30</v>
      </c>
      <c r="AA4939">
        <v>10</v>
      </c>
      <c r="AB4939">
        <v>10</v>
      </c>
      <c r="AC4939">
        <v>48</v>
      </c>
    </row>
    <row r="4940" spans="1:29">
      <c r="A4940">
        <v>5474</v>
      </c>
      <c r="B4940" t="s">
        <v>805</v>
      </c>
      <c r="C4940" t="s">
        <v>6635</v>
      </c>
      <c r="J4940" t="s">
        <v>1444</v>
      </c>
      <c r="K4940">
        <v>0</v>
      </c>
      <c r="N4940" t="b">
        <v>0</v>
      </c>
      <c r="O4940" t="b">
        <v>1</v>
      </c>
      <c r="P4940" t="b">
        <v>0</v>
      </c>
      <c r="Q4940">
        <v>1</v>
      </c>
      <c r="R4940">
        <v>2</v>
      </c>
      <c r="S4940">
        <v>1</v>
      </c>
      <c r="T4940">
        <v>3</v>
      </c>
      <c r="U4940" t="b">
        <v>1</v>
      </c>
      <c r="V4940" t="s">
        <v>1100</v>
      </c>
      <c r="W4940" t="s">
        <v>6538</v>
      </c>
      <c r="X4940" t="s">
        <v>14783</v>
      </c>
      <c r="Y4940">
        <v>31</v>
      </c>
      <c r="Z4940">
        <v>31</v>
      </c>
      <c r="AA4940">
        <v>9</v>
      </c>
      <c r="AB4940">
        <v>9</v>
      </c>
      <c r="AC4940">
        <v>48</v>
      </c>
    </row>
    <row r="4941" spans="1:29">
      <c r="A4941">
        <v>5475</v>
      </c>
      <c r="B4941" t="s">
        <v>805</v>
      </c>
      <c r="C4941" t="s">
        <v>6636</v>
      </c>
      <c r="J4941" t="s">
        <v>1444</v>
      </c>
      <c r="K4941">
        <v>0</v>
      </c>
      <c r="N4941" t="b">
        <v>0</v>
      </c>
      <c r="O4941" t="b">
        <v>1</v>
      </c>
      <c r="P4941" t="b">
        <v>0</v>
      </c>
      <c r="Q4941">
        <v>1</v>
      </c>
      <c r="R4941">
        <v>2</v>
      </c>
      <c r="S4941">
        <v>1</v>
      </c>
      <c r="T4941">
        <v>3</v>
      </c>
      <c r="U4941" t="b">
        <v>1</v>
      </c>
      <c r="V4941" t="s">
        <v>1100</v>
      </c>
      <c r="W4941" t="s">
        <v>6538</v>
      </c>
      <c r="X4941" t="s">
        <v>14791</v>
      </c>
      <c r="Y4941">
        <v>31</v>
      </c>
      <c r="Z4941">
        <v>31</v>
      </c>
      <c r="AA4941">
        <v>10</v>
      </c>
      <c r="AB4941">
        <v>10</v>
      </c>
      <c r="AC4941">
        <v>48</v>
      </c>
    </row>
    <row r="4942" spans="1:29">
      <c r="A4942">
        <v>5476</v>
      </c>
      <c r="B4942" t="s">
        <v>805</v>
      </c>
      <c r="C4942" t="s">
        <v>6637</v>
      </c>
      <c r="J4942" t="s">
        <v>1444</v>
      </c>
      <c r="K4942">
        <v>0</v>
      </c>
      <c r="N4942" t="b">
        <v>0</v>
      </c>
      <c r="O4942" t="b">
        <v>1</v>
      </c>
      <c r="P4942" t="b">
        <v>0</v>
      </c>
      <c r="Q4942">
        <v>1</v>
      </c>
      <c r="R4942">
        <v>2</v>
      </c>
      <c r="S4942">
        <v>1</v>
      </c>
      <c r="T4942">
        <v>3</v>
      </c>
      <c r="U4942" t="b">
        <v>1</v>
      </c>
      <c r="V4942" t="s">
        <v>1100</v>
      </c>
      <c r="W4942" t="s">
        <v>6538</v>
      </c>
      <c r="X4942" t="s">
        <v>14784</v>
      </c>
      <c r="Y4942">
        <v>32</v>
      </c>
      <c r="Z4942">
        <v>32</v>
      </c>
      <c r="AA4942">
        <v>9</v>
      </c>
      <c r="AB4942">
        <v>9</v>
      </c>
      <c r="AC4942">
        <v>48</v>
      </c>
    </row>
    <row r="4943" spans="1:29">
      <c r="A4943">
        <v>5477</v>
      </c>
      <c r="B4943" t="s">
        <v>805</v>
      </c>
      <c r="C4943" t="s">
        <v>6638</v>
      </c>
      <c r="J4943" t="s">
        <v>1444</v>
      </c>
      <c r="K4943">
        <v>0</v>
      </c>
      <c r="N4943" t="b">
        <v>0</v>
      </c>
      <c r="O4943" t="b">
        <v>1</v>
      </c>
      <c r="P4943" t="b">
        <v>0</v>
      </c>
      <c r="Q4943">
        <v>1</v>
      </c>
      <c r="R4943">
        <v>2</v>
      </c>
      <c r="S4943">
        <v>1</v>
      </c>
      <c r="T4943">
        <v>3</v>
      </c>
      <c r="U4943" t="b">
        <v>1</v>
      </c>
      <c r="V4943" t="s">
        <v>1100</v>
      </c>
      <c r="W4943" t="s">
        <v>6538</v>
      </c>
      <c r="X4943" t="s">
        <v>14663</v>
      </c>
      <c r="Y4943">
        <v>32</v>
      </c>
      <c r="Z4943">
        <v>32</v>
      </c>
      <c r="AA4943">
        <v>10</v>
      </c>
      <c r="AB4943">
        <v>10</v>
      </c>
      <c r="AC4943">
        <v>48</v>
      </c>
    </row>
    <row r="4944" spans="1:29">
      <c r="A4944">
        <v>5478</v>
      </c>
      <c r="B4944" t="s">
        <v>805</v>
      </c>
      <c r="C4944" t="s">
        <v>6639</v>
      </c>
      <c r="J4944" t="s">
        <v>1444</v>
      </c>
      <c r="K4944">
        <v>0</v>
      </c>
      <c r="N4944" t="b">
        <v>0</v>
      </c>
      <c r="O4944" t="b">
        <v>1</v>
      </c>
      <c r="P4944" t="b">
        <v>0</v>
      </c>
      <c r="Q4944">
        <v>1</v>
      </c>
      <c r="R4944">
        <v>2</v>
      </c>
      <c r="S4944">
        <v>1</v>
      </c>
      <c r="T4944">
        <v>3</v>
      </c>
      <c r="U4944" t="b">
        <v>1</v>
      </c>
      <c r="V4944" t="s">
        <v>1100</v>
      </c>
      <c r="W4944" t="s">
        <v>6538</v>
      </c>
      <c r="X4944" t="s">
        <v>14774</v>
      </c>
      <c r="Y4944">
        <v>33</v>
      </c>
      <c r="Z4944">
        <v>33</v>
      </c>
      <c r="AA4944">
        <v>9</v>
      </c>
      <c r="AB4944">
        <v>9</v>
      </c>
      <c r="AC4944">
        <v>48</v>
      </c>
    </row>
    <row r="4945" spans="1:29">
      <c r="A4945">
        <v>5479</v>
      </c>
      <c r="B4945" t="s">
        <v>805</v>
      </c>
      <c r="C4945" t="s">
        <v>6640</v>
      </c>
      <c r="J4945" t="s">
        <v>1444</v>
      </c>
      <c r="K4945">
        <v>0</v>
      </c>
      <c r="N4945" t="b">
        <v>0</v>
      </c>
      <c r="O4945" t="b">
        <v>1</v>
      </c>
      <c r="P4945" t="b">
        <v>0</v>
      </c>
      <c r="Q4945">
        <v>1</v>
      </c>
      <c r="R4945">
        <v>2</v>
      </c>
      <c r="S4945">
        <v>1</v>
      </c>
      <c r="T4945">
        <v>3</v>
      </c>
      <c r="U4945" t="b">
        <v>1</v>
      </c>
      <c r="V4945" t="s">
        <v>1100</v>
      </c>
      <c r="W4945" t="s">
        <v>6538</v>
      </c>
      <c r="X4945" t="s">
        <v>14792</v>
      </c>
      <c r="Y4945">
        <v>33</v>
      </c>
      <c r="Z4945">
        <v>33</v>
      </c>
      <c r="AA4945">
        <v>10</v>
      </c>
      <c r="AB4945">
        <v>10</v>
      </c>
      <c r="AC4945">
        <v>48</v>
      </c>
    </row>
    <row r="4946" spans="1:29">
      <c r="A4946">
        <v>5480</v>
      </c>
      <c r="B4946" t="s">
        <v>805</v>
      </c>
      <c r="C4946" t="s">
        <v>6641</v>
      </c>
      <c r="J4946" t="s">
        <v>1444</v>
      </c>
      <c r="K4946">
        <v>0</v>
      </c>
      <c r="N4946" t="b">
        <v>0</v>
      </c>
      <c r="O4946" t="b">
        <v>1</v>
      </c>
      <c r="P4946" t="b">
        <v>0</v>
      </c>
      <c r="Q4946">
        <v>1</v>
      </c>
      <c r="R4946">
        <v>2</v>
      </c>
      <c r="S4946">
        <v>1</v>
      </c>
      <c r="T4946">
        <v>3</v>
      </c>
      <c r="U4946" t="b">
        <v>1</v>
      </c>
      <c r="V4946" t="s">
        <v>1100</v>
      </c>
      <c r="W4946" t="s">
        <v>6538</v>
      </c>
      <c r="X4946" t="s">
        <v>14524</v>
      </c>
      <c r="Y4946">
        <v>14</v>
      </c>
      <c r="Z4946">
        <v>14</v>
      </c>
      <c r="AA4946">
        <v>11</v>
      </c>
      <c r="AB4946">
        <v>11</v>
      </c>
      <c r="AC4946">
        <v>48</v>
      </c>
    </row>
    <row r="4947" spans="1:29">
      <c r="A4947">
        <v>5481</v>
      </c>
      <c r="B4947" t="s">
        <v>805</v>
      </c>
      <c r="C4947" t="s">
        <v>6642</v>
      </c>
      <c r="J4947" t="s">
        <v>1444</v>
      </c>
      <c r="K4947">
        <v>0</v>
      </c>
      <c r="N4947" t="b">
        <v>0</v>
      </c>
      <c r="O4947" t="b">
        <v>1</v>
      </c>
      <c r="P4947" t="b">
        <v>0</v>
      </c>
      <c r="Q4947">
        <v>1</v>
      </c>
      <c r="R4947">
        <v>2</v>
      </c>
      <c r="S4947">
        <v>1</v>
      </c>
      <c r="T4947">
        <v>3</v>
      </c>
      <c r="U4947" t="b">
        <v>1</v>
      </c>
      <c r="V4947" t="s">
        <v>1100</v>
      </c>
      <c r="W4947" t="s">
        <v>6538</v>
      </c>
      <c r="X4947" t="s">
        <v>14525</v>
      </c>
      <c r="Y4947">
        <v>15</v>
      </c>
      <c r="Z4947">
        <v>15</v>
      </c>
      <c r="AA4947">
        <v>11</v>
      </c>
      <c r="AB4947">
        <v>11</v>
      </c>
      <c r="AC4947">
        <v>48</v>
      </c>
    </row>
    <row r="4948" spans="1:29">
      <c r="A4948">
        <v>5482</v>
      </c>
      <c r="B4948" t="s">
        <v>805</v>
      </c>
      <c r="C4948" t="s">
        <v>6643</v>
      </c>
      <c r="J4948" t="s">
        <v>1444</v>
      </c>
      <c r="K4948">
        <v>0</v>
      </c>
      <c r="N4948" t="b">
        <v>0</v>
      </c>
      <c r="O4948" t="b">
        <v>1</v>
      </c>
      <c r="P4948" t="b">
        <v>0</v>
      </c>
      <c r="Q4948">
        <v>1</v>
      </c>
      <c r="R4948">
        <v>2</v>
      </c>
      <c r="S4948">
        <v>1</v>
      </c>
      <c r="T4948">
        <v>3</v>
      </c>
      <c r="U4948" t="b">
        <v>1</v>
      </c>
      <c r="V4948" t="s">
        <v>1100</v>
      </c>
      <c r="W4948" t="s">
        <v>6538</v>
      </c>
      <c r="X4948" t="s">
        <v>15358</v>
      </c>
      <c r="Y4948">
        <v>16</v>
      </c>
      <c r="Z4948">
        <v>16</v>
      </c>
      <c r="AA4948">
        <v>11</v>
      </c>
      <c r="AB4948">
        <v>11</v>
      </c>
      <c r="AC4948">
        <v>48</v>
      </c>
    </row>
    <row r="4949" spans="1:29">
      <c r="A4949">
        <v>5483</v>
      </c>
      <c r="B4949" t="s">
        <v>805</v>
      </c>
      <c r="C4949" t="s">
        <v>6644</v>
      </c>
      <c r="J4949" t="s">
        <v>1444</v>
      </c>
      <c r="K4949">
        <v>0</v>
      </c>
      <c r="N4949" t="b">
        <v>0</v>
      </c>
      <c r="O4949" t="b">
        <v>1</v>
      </c>
      <c r="P4949" t="b">
        <v>0</v>
      </c>
      <c r="Q4949">
        <v>1</v>
      </c>
      <c r="R4949">
        <v>2</v>
      </c>
      <c r="S4949">
        <v>1</v>
      </c>
      <c r="T4949">
        <v>3</v>
      </c>
      <c r="U4949" t="b">
        <v>1</v>
      </c>
      <c r="V4949" t="s">
        <v>1100</v>
      </c>
      <c r="W4949" t="s">
        <v>6538</v>
      </c>
      <c r="X4949" t="s">
        <v>14528</v>
      </c>
      <c r="Y4949">
        <v>17</v>
      </c>
      <c r="Z4949">
        <v>17</v>
      </c>
      <c r="AA4949">
        <v>11</v>
      </c>
      <c r="AB4949">
        <v>11</v>
      </c>
      <c r="AC4949">
        <v>48</v>
      </c>
    </row>
    <row r="4950" spans="1:29">
      <c r="A4950">
        <v>5484</v>
      </c>
      <c r="B4950" t="s">
        <v>805</v>
      </c>
      <c r="C4950" t="s">
        <v>6645</v>
      </c>
      <c r="J4950" t="s">
        <v>1444</v>
      </c>
      <c r="K4950">
        <v>0</v>
      </c>
      <c r="N4950" t="b">
        <v>0</v>
      </c>
      <c r="O4950" t="b">
        <v>1</v>
      </c>
      <c r="P4950" t="b">
        <v>0</v>
      </c>
      <c r="Q4950">
        <v>1</v>
      </c>
      <c r="R4950">
        <v>2</v>
      </c>
      <c r="S4950">
        <v>1</v>
      </c>
      <c r="T4950">
        <v>3</v>
      </c>
      <c r="U4950" t="b">
        <v>1</v>
      </c>
      <c r="V4950" t="s">
        <v>1100</v>
      </c>
      <c r="W4950" t="s">
        <v>6538</v>
      </c>
      <c r="X4950" t="s">
        <v>15359</v>
      </c>
      <c r="Y4950">
        <v>18</v>
      </c>
      <c r="Z4950">
        <v>18</v>
      </c>
      <c r="AA4950">
        <v>11</v>
      </c>
      <c r="AB4950">
        <v>11</v>
      </c>
      <c r="AC4950">
        <v>48</v>
      </c>
    </row>
    <row r="4951" spans="1:29">
      <c r="A4951">
        <v>5485</v>
      </c>
      <c r="B4951" t="s">
        <v>805</v>
      </c>
      <c r="C4951" t="s">
        <v>6646</v>
      </c>
      <c r="J4951" t="s">
        <v>1444</v>
      </c>
      <c r="K4951">
        <v>0</v>
      </c>
      <c r="N4951" t="b">
        <v>0</v>
      </c>
      <c r="O4951" t="b">
        <v>1</v>
      </c>
      <c r="P4951" t="b">
        <v>0</v>
      </c>
      <c r="Q4951">
        <v>1</v>
      </c>
      <c r="R4951">
        <v>2</v>
      </c>
      <c r="S4951">
        <v>1</v>
      </c>
      <c r="T4951">
        <v>3</v>
      </c>
      <c r="U4951" t="b">
        <v>1</v>
      </c>
      <c r="V4951" t="s">
        <v>1100</v>
      </c>
      <c r="W4951" t="s">
        <v>6538</v>
      </c>
      <c r="X4951" t="s">
        <v>15360</v>
      </c>
      <c r="Y4951">
        <v>19</v>
      </c>
      <c r="Z4951">
        <v>19</v>
      </c>
      <c r="AA4951">
        <v>11</v>
      </c>
      <c r="AB4951">
        <v>11</v>
      </c>
      <c r="AC4951">
        <v>48</v>
      </c>
    </row>
    <row r="4952" spans="1:29">
      <c r="A4952">
        <v>5486</v>
      </c>
      <c r="B4952" t="s">
        <v>805</v>
      </c>
      <c r="C4952" t="s">
        <v>6647</v>
      </c>
      <c r="J4952" t="s">
        <v>1444</v>
      </c>
      <c r="K4952">
        <v>0</v>
      </c>
      <c r="N4952" t="b">
        <v>0</v>
      </c>
      <c r="O4952" t="b">
        <v>1</v>
      </c>
      <c r="P4952" t="b">
        <v>0</v>
      </c>
      <c r="Q4952">
        <v>1</v>
      </c>
      <c r="R4952">
        <v>2</v>
      </c>
      <c r="S4952">
        <v>1</v>
      </c>
      <c r="T4952">
        <v>3</v>
      </c>
      <c r="U4952" t="b">
        <v>1</v>
      </c>
      <c r="V4952" t="s">
        <v>1100</v>
      </c>
      <c r="W4952" t="s">
        <v>6538</v>
      </c>
      <c r="X4952" t="s">
        <v>15361</v>
      </c>
      <c r="Y4952">
        <v>20</v>
      </c>
      <c r="Z4952">
        <v>20</v>
      </c>
      <c r="AA4952">
        <v>11</v>
      </c>
      <c r="AB4952">
        <v>11</v>
      </c>
      <c r="AC4952">
        <v>48</v>
      </c>
    </row>
    <row r="4953" spans="1:29">
      <c r="A4953">
        <v>5487</v>
      </c>
      <c r="B4953" t="s">
        <v>805</v>
      </c>
      <c r="C4953" t="s">
        <v>6648</v>
      </c>
      <c r="J4953" t="s">
        <v>1444</v>
      </c>
      <c r="K4953">
        <v>0</v>
      </c>
      <c r="N4953" t="b">
        <v>0</v>
      </c>
      <c r="O4953" t="b">
        <v>1</v>
      </c>
      <c r="P4953" t="b">
        <v>0</v>
      </c>
      <c r="Q4953">
        <v>1</v>
      </c>
      <c r="R4953">
        <v>2</v>
      </c>
      <c r="S4953">
        <v>1</v>
      </c>
      <c r="T4953">
        <v>3</v>
      </c>
      <c r="U4953" t="b">
        <v>1</v>
      </c>
      <c r="V4953" t="s">
        <v>1100</v>
      </c>
      <c r="W4953" t="s">
        <v>6538</v>
      </c>
      <c r="X4953" t="s">
        <v>15362</v>
      </c>
      <c r="Y4953">
        <v>21</v>
      </c>
      <c r="Z4953">
        <v>21</v>
      </c>
      <c r="AA4953">
        <v>11</v>
      </c>
      <c r="AB4953">
        <v>11</v>
      </c>
      <c r="AC4953">
        <v>48</v>
      </c>
    </row>
    <row r="4954" spans="1:29">
      <c r="A4954">
        <v>5488</v>
      </c>
      <c r="B4954" t="s">
        <v>805</v>
      </c>
      <c r="C4954" t="s">
        <v>6649</v>
      </c>
      <c r="J4954" t="s">
        <v>1444</v>
      </c>
      <c r="K4954">
        <v>0</v>
      </c>
      <c r="N4954" t="b">
        <v>0</v>
      </c>
      <c r="O4954" t="b">
        <v>1</v>
      </c>
      <c r="P4954" t="b">
        <v>0</v>
      </c>
      <c r="Q4954">
        <v>1</v>
      </c>
      <c r="R4954">
        <v>2</v>
      </c>
      <c r="S4954">
        <v>1</v>
      </c>
      <c r="T4954">
        <v>3</v>
      </c>
      <c r="U4954" t="b">
        <v>1</v>
      </c>
      <c r="V4954" t="s">
        <v>1100</v>
      </c>
      <c r="W4954" t="s">
        <v>6538</v>
      </c>
      <c r="X4954" t="s">
        <v>15363</v>
      </c>
      <c r="Y4954">
        <v>22</v>
      </c>
      <c r="Z4954">
        <v>22</v>
      </c>
      <c r="AA4954">
        <v>11</v>
      </c>
      <c r="AB4954">
        <v>11</v>
      </c>
      <c r="AC4954">
        <v>48</v>
      </c>
    </row>
    <row r="4955" spans="1:29">
      <c r="A4955">
        <v>5489</v>
      </c>
      <c r="B4955" t="s">
        <v>805</v>
      </c>
      <c r="C4955" t="s">
        <v>6650</v>
      </c>
      <c r="J4955" t="s">
        <v>1444</v>
      </c>
      <c r="K4955">
        <v>0</v>
      </c>
      <c r="N4955" t="b">
        <v>0</v>
      </c>
      <c r="O4955" t="b">
        <v>1</v>
      </c>
      <c r="P4955" t="b">
        <v>0</v>
      </c>
      <c r="Q4955">
        <v>1</v>
      </c>
      <c r="R4955">
        <v>2</v>
      </c>
      <c r="S4955">
        <v>1</v>
      </c>
      <c r="T4955">
        <v>3</v>
      </c>
      <c r="U4955" t="b">
        <v>1</v>
      </c>
      <c r="V4955" t="s">
        <v>1100</v>
      </c>
      <c r="W4955" t="s">
        <v>6538</v>
      </c>
      <c r="X4955" t="s">
        <v>15364</v>
      </c>
      <c r="Y4955">
        <v>23</v>
      </c>
      <c r="Z4955">
        <v>23</v>
      </c>
      <c r="AA4955">
        <v>11</v>
      </c>
      <c r="AB4955">
        <v>11</v>
      </c>
      <c r="AC4955">
        <v>48</v>
      </c>
    </row>
    <row r="4956" spans="1:29">
      <c r="A4956">
        <v>5490</v>
      </c>
      <c r="B4956" t="s">
        <v>805</v>
      </c>
      <c r="C4956" t="s">
        <v>6651</v>
      </c>
      <c r="J4956" t="s">
        <v>1444</v>
      </c>
      <c r="K4956">
        <v>0</v>
      </c>
      <c r="N4956" t="b">
        <v>0</v>
      </c>
      <c r="O4956" t="b">
        <v>1</v>
      </c>
      <c r="P4956" t="b">
        <v>0</v>
      </c>
      <c r="Q4956">
        <v>1</v>
      </c>
      <c r="R4956">
        <v>2</v>
      </c>
      <c r="S4956">
        <v>1</v>
      </c>
      <c r="T4956">
        <v>3</v>
      </c>
      <c r="U4956" t="b">
        <v>1</v>
      </c>
      <c r="V4956" t="s">
        <v>1100</v>
      </c>
      <c r="W4956" t="s">
        <v>6538</v>
      </c>
      <c r="X4956" t="s">
        <v>15365</v>
      </c>
      <c r="Y4956">
        <v>24</v>
      </c>
      <c r="Z4956">
        <v>24</v>
      </c>
      <c r="AA4956">
        <v>11</v>
      </c>
      <c r="AB4956">
        <v>11</v>
      </c>
      <c r="AC4956">
        <v>48</v>
      </c>
    </row>
    <row r="4957" spans="1:29">
      <c r="A4957">
        <v>5491</v>
      </c>
      <c r="B4957" t="s">
        <v>805</v>
      </c>
      <c r="C4957" t="s">
        <v>6652</v>
      </c>
      <c r="J4957" t="s">
        <v>1444</v>
      </c>
      <c r="K4957">
        <v>0</v>
      </c>
      <c r="N4957" t="b">
        <v>0</v>
      </c>
      <c r="O4957" t="b">
        <v>1</v>
      </c>
      <c r="P4957" t="b">
        <v>0</v>
      </c>
      <c r="Q4957">
        <v>1</v>
      </c>
      <c r="R4957">
        <v>2</v>
      </c>
      <c r="S4957">
        <v>1</v>
      </c>
      <c r="T4957">
        <v>3</v>
      </c>
      <c r="U4957" t="b">
        <v>1</v>
      </c>
      <c r="V4957" t="s">
        <v>1100</v>
      </c>
      <c r="W4957" t="s">
        <v>6538</v>
      </c>
      <c r="X4957" t="s">
        <v>15366</v>
      </c>
      <c r="Y4957">
        <v>25</v>
      </c>
      <c r="Z4957">
        <v>25</v>
      </c>
      <c r="AA4957">
        <v>11</v>
      </c>
      <c r="AB4957">
        <v>11</v>
      </c>
      <c r="AC4957">
        <v>48</v>
      </c>
    </row>
    <row r="4958" spans="1:29">
      <c r="A4958">
        <v>5492</v>
      </c>
      <c r="B4958" t="s">
        <v>805</v>
      </c>
      <c r="C4958" t="s">
        <v>6653</v>
      </c>
      <c r="J4958" t="s">
        <v>1444</v>
      </c>
      <c r="K4958">
        <v>0</v>
      </c>
      <c r="N4958" t="b">
        <v>0</v>
      </c>
      <c r="O4958" t="b">
        <v>1</v>
      </c>
      <c r="P4958" t="b">
        <v>0</v>
      </c>
      <c r="Q4958">
        <v>1</v>
      </c>
      <c r="R4958">
        <v>2</v>
      </c>
      <c r="S4958">
        <v>1</v>
      </c>
      <c r="T4958">
        <v>3</v>
      </c>
      <c r="U4958" t="b">
        <v>1</v>
      </c>
      <c r="V4958" t="s">
        <v>1100</v>
      </c>
      <c r="W4958" t="s">
        <v>6538</v>
      </c>
      <c r="X4958" t="s">
        <v>15367</v>
      </c>
      <c r="Y4958">
        <v>26</v>
      </c>
      <c r="Z4958">
        <v>26</v>
      </c>
      <c r="AA4958">
        <v>11</v>
      </c>
      <c r="AB4958">
        <v>11</v>
      </c>
      <c r="AC4958">
        <v>48</v>
      </c>
    </row>
    <row r="4959" spans="1:29">
      <c r="A4959">
        <v>5493</v>
      </c>
      <c r="B4959" t="s">
        <v>805</v>
      </c>
      <c r="C4959" t="s">
        <v>6654</v>
      </c>
      <c r="J4959" t="s">
        <v>1444</v>
      </c>
      <c r="K4959">
        <v>0</v>
      </c>
      <c r="N4959" t="b">
        <v>0</v>
      </c>
      <c r="O4959" t="b">
        <v>1</v>
      </c>
      <c r="P4959" t="b">
        <v>0</v>
      </c>
      <c r="Q4959">
        <v>1</v>
      </c>
      <c r="R4959">
        <v>2</v>
      </c>
      <c r="S4959">
        <v>1</v>
      </c>
      <c r="T4959">
        <v>3</v>
      </c>
      <c r="U4959" t="b">
        <v>1</v>
      </c>
      <c r="V4959" t="s">
        <v>1100</v>
      </c>
      <c r="W4959" t="s">
        <v>6538</v>
      </c>
      <c r="X4959" t="s">
        <v>15368</v>
      </c>
      <c r="Y4959">
        <v>27</v>
      </c>
      <c r="Z4959">
        <v>27</v>
      </c>
      <c r="AA4959">
        <v>11</v>
      </c>
      <c r="AB4959">
        <v>11</v>
      </c>
      <c r="AC4959">
        <v>48</v>
      </c>
    </row>
    <row r="4960" spans="1:29">
      <c r="A4960">
        <v>5494</v>
      </c>
      <c r="B4960" t="s">
        <v>805</v>
      </c>
      <c r="C4960" t="s">
        <v>6655</v>
      </c>
      <c r="J4960" t="s">
        <v>1444</v>
      </c>
      <c r="K4960">
        <v>0</v>
      </c>
      <c r="N4960" t="b">
        <v>0</v>
      </c>
      <c r="O4960" t="b">
        <v>1</v>
      </c>
      <c r="P4960" t="b">
        <v>0</v>
      </c>
      <c r="Q4960">
        <v>1</v>
      </c>
      <c r="R4960">
        <v>2</v>
      </c>
      <c r="S4960">
        <v>1</v>
      </c>
      <c r="T4960">
        <v>3</v>
      </c>
      <c r="U4960" t="b">
        <v>1</v>
      </c>
      <c r="V4960" t="s">
        <v>1100</v>
      </c>
      <c r="W4960" t="s">
        <v>6538</v>
      </c>
      <c r="X4960" t="s">
        <v>15369</v>
      </c>
      <c r="Y4960">
        <v>28</v>
      </c>
      <c r="Z4960">
        <v>28</v>
      </c>
      <c r="AA4960">
        <v>11</v>
      </c>
      <c r="AB4960">
        <v>11</v>
      </c>
      <c r="AC4960">
        <v>48</v>
      </c>
    </row>
    <row r="4961" spans="1:29">
      <c r="A4961">
        <v>5495</v>
      </c>
      <c r="B4961" t="s">
        <v>805</v>
      </c>
      <c r="C4961" t="s">
        <v>6656</v>
      </c>
      <c r="J4961" t="s">
        <v>1444</v>
      </c>
      <c r="K4961">
        <v>0</v>
      </c>
      <c r="N4961" t="b">
        <v>0</v>
      </c>
      <c r="O4961" t="b">
        <v>1</v>
      </c>
      <c r="P4961" t="b">
        <v>0</v>
      </c>
      <c r="Q4961">
        <v>1</v>
      </c>
      <c r="R4961">
        <v>2</v>
      </c>
      <c r="S4961">
        <v>1</v>
      </c>
      <c r="T4961">
        <v>3</v>
      </c>
      <c r="U4961" t="b">
        <v>1</v>
      </c>
      <c r="V4961" t="s">
        <v>1100</v>
      </c>
      <c r="W4961" t="s">
        <v>6538</v>
      </c>
      <c r="X4961" t="s">
        <v>15370</v>
      </c>
      <c r="Y4961">
        <v>29</v>
      </c>
      <c r="Z4961">
        <v>29</v>
      </c>
      <c r="AA4961">
        <v>11</v>
      </c>
      <c r="AB4961">
        <v>11</v>
      </c>
      <c r="AC4961">
        <v>48</v>
      </c>
    </row>
    <row r="4962" spans="1:29">
      <c r="A4962">
        <v>5496</v>
      </c>
      <c r="B4962" t="s">
        <v>805</v>
      </c>
      <c r="C4962" t="s">
        <v>6657</v>
      </c>
      <c r="J4962" t="s">
        <v>1444</v>
      </c>
      <c r="K4962">
        <v>0</v>
      </c>
      <c r="N4962" t="b">
        <v>0</v>
      </c>
      <c r="O4962" t="b">
        <v>1</v>
      </c>
      <c r="P4962" t="b">
        <v>0</v>
      </c>
      <c r="Q4962">
        <v>1</v>
      </c>
      <c r="R4962">
        <v>2</v>
      </c>
      <c r="S4962">
        <v>1</v>
      </c>
      <c r="T4962">
        <v>3</v>
      </c>
      <c r="U4962" t="b">
        <v>1</v>
      </c>
      <c r="V4962" t="s">
        <v>1100</v>
      </c>
      <c r="W4962" t="s">
        <v>6538</v>
      </c>
      <c r="X4962" t="s">
        <v>15721</v>
      </c>
      <c r="Y4962">
        <v>30</v>
      </c>
      <c r="Z4962">
        <v>30</v>
      </c>
      <c r="AA4962">
        <v>11</v>
      </c>
      <c r="AB4962">
        <v>11</v>
      </c>
      <c r="AC4962">
        <v>48</v>
      </c>
    </row>
    <row r="4963" spans="1:29">
      <c r="A4963">
        <v>5497</v>
      </c>
      <c r="B4963" t="s">
        <v>805</v>
      </c>
      <c r="C4963" t="s">
        <v>6658</v>
      </c>
      <c r="J4963" t="s">
        <v>1444</v>
      </c>
      <c r="K4963">
        <v>0</v>
      </c>
      <c r="N4963" t="b">
        <v>0</v>
      </c>
      <c r="O4963" t="b">
        <v>1</v>
      </c>
      <c r="P4963" t="b">
        <v>0</v>
      </c>
      <c r="Q4963">
        <v>1</v>
      </c>
      <c r="R4963">
        <v>2</v>
      </c>
      <c r="S4963">
        <v>1</v>
      </c>
      <c r="T4963">
        <v>3</v>
      </c>
      <c r="U4963" t="b">
        <v>1</v>
      </c>
      <c r="V4963" t="s">
        <v>1100</v>
      </c>
      <c r="W4963" t="s">
        <v>6538</v>
      </c>
      <c r="X4963" t="s">
        <v>15722</v>
      </c>
      <c r="Y4963">
        <v>31</v>
      </c>
      <c r="Z4963">
        <v>31</v>
      </c>
      <c r="AA4963">
        <v>11</v>
      </c>
      <c r="AB4963">
        <v>11</v>
      </c>
      <c r="AC4963">
        <v>48</v>
      </c>
    </row>
    <row r="4964" spans="1:29">
      <c r="A4964">
        <v>5498</v>
      </c>
      <c r="B4964" t="s">
        <v>805</v>
      </c>
      <c r="C4964" t="s">
        <v>6659</v>
      </c>
      <c r="J4964" t="s">
        <v>1444</v>
      </c>
      <c r="K4964">
        <v>0</v>
      </c>
      <c r="N4964" t="b">
        <v>0</v>
      </c>
      <c r="O4964" t="b">
        <v>1</v>
      </c>
      <c r="P4964" t="b">
        <v>0</v>
      </c>
      <c r="Q4964">
        <v>1</v>
      </c>
      <c r="R4964">
        <v>2</v>
      </c>
      <c r="S4964">
        <v>1</v>
      </c>
      <c r="T4964">
        <v>3</v>
      </c>
      <c r="U4964" t="b">
        <v>1</v>
      </c>
      <c r="V4964" t="s">
        <v>1100</v>
      </c>
      <c r="W4964" t="s">
        <v>6538</v>
      </c>
      <c r="X4964" t="s">
        <v>15723</v>
      </c>
      <c r="Y4964">
        <v>32</v>
      </c>
      <c r="Z4964">
        <v>32</v>
      </c>
      <c r="AA4964">
        <v>11</v>
      </c>
      <c r="AB4964">
        <v>11</v>
      </c>
      <c r="AC4964">
        <v>48</v>
      </c>
    </row>
    <row r="4965" spans="1:29">
      <c r="A4965">
        <v>5499</v>
      </c>
      <c r="B4965" t="s">
        <v>805</v>
      </c>
      <c r="C4965" t="s">
        <v>6660</v>
      </c>
      <c r="J4965" t="s">
        <v>1444</v>
      </c>
      <c r="K4965">
        <v>0</v>
      </c>
      <c r="N4965" t="b">
        <v>0</v>
      </c>
      <c r="O4965" t="b">
        <v>1</v>
      </c>
      <c r="P4965" t="b">
        <v>0</v>
      </c>
      <c r="Q4965">
        <v>1</v>
      </c>
      <c r="R4965">
        <v>2</v>
      </c>
      <c r="S4965">
        <v>1</v>
      </c>
      <c r="T4965">
        <v>3</v>
      </c>
      <c r="U4965" t="b">
        <v>1</v>
      </c>
      <c r="V4965" t="s">
        <v>1100</v>
      </c>
      <c r="W4965" t="s">
        <v>6538</v>
      </c>
      <c r="X4965" t="s">
        <v>15724</v>
      </c>
      <c r="Y4965">
        <v>33</v>
      </c>
      <c r="Z4965">
        <v>33</v>
      </c>
      <c r="AA4965">
        <v>11</v>
      </c>
      <c r="AB4965">
        <v>11</v>
      </c>
      <c r="AC4965">
        <v>48</v>
      </c>
    </row>
    <row r="4966" spans="1:29">
      <c r="A4966">
        <v>5500</v>
      </c>
      <c r="B4966" t="s">
        <v>805</v>
      </c>
      <c r="C4966" t="s">
        <v>6661</v>
      </c>
      <c r="J4966" t="s">
        <v>1462</v>
      </c>
      <c r="K4966">
        <v>0</v>
      </c>
      <c r="N4966" t="b">
        <v>0</v>
      </c>
      <c r="O4966" t="b">
        <v>1</v>
      </c>
      <c r="P4966" t="b">
        <v>0</v>
      </c>
      <c r="Q4966">
        <v>1</v>
      </c>
      <c r="R4966">
        <v>2</v>
      </c>
      <c r="S4966">
        <v>1</v>
      </c>
      <c r="T4966">
        <v>3</v>
      </c>
      <c r="U4966" t="b">
        <v>1</v>
      </c>
      <c r="V4966" t="s">
        <v>1100</v>
      </c>
      <c r="W4966" t="s">
        <v>6538</v>
      </c>
      <c r="X4966" t="s">
        <v>15725</v>
      </c>
      <c r="Y4966">
        <v>14</v>
      </c>
      <c r="Z4966">
        <v>14</v>
      </c>
      <c r="AA4966">
        <v>12</v>
      </c>
      <c r="AB4966">
        <v>12</v>
      </c>
      <c r="AC4966">
        <v>48</v>
      </c>
    </row>
    <row r="4967" spans="1:29">
      <c r="A4967">
        <v>5501</v>
      </c>
      <c r="B4967" t="s">
        <v>805</v>
      </c>
      <c r="C4967" t="s">
        <v>6662</v>
      </c>
      <c r="J4967" t="s">
        <v>1462</v>
      </c>
      <c r="K4967">
        <v>0</v>
      </c>
      <c r="N4967" t="b">
        <v>0</v>
      </c>
      <c r="O4967" t="b">
        <v>1</v>
      </c>
      <c r="P4967" t="b">
        <v>0</v>
      </c>
      <c r="Q4967">
        <v>1</v>
      </c>
      <c r="R4967">
        <v>2</v>
      </c>
      <c r="S4967">
        <v>1</v>
      </c>
      <c r="T4967">
        <v>3</v>
      </c>
      <c r="U4967" t="b">
        <v>1</v>
      </c>
      <c r="V4967" t="s">
        <v>1100</v>
      </c>
      <c r="W4967" t="s">
        <v>6538</v>
      </c>
      <c r="X4967" t="s">
        <v>15425</v>
      </c>
      <c r="Y4967">
        <v>15</v>
      </c>
      <c r="Z4967">
        <v>15</v>
      </c>
      <c r="AA4967">
        <v>12</v>
      </c>
      <c r="AB4967">
        <v>12</v>
      </c>
      <c r="AC4967">
        <v>48</v>
      </c>
    </row>
    <row r="4968" spans="1:29">
      <c r="A4968">
        <v>5502</v>
      </c>
      <c r="B4968" t="s">
        <v>805</v>
      </c>
      <c r="C4968" t="s">
        <v>6663</v>
      </c>
      <c r="J4968" t="s">
        <v>1462</v>
      </c>
      <c r="K4968">
        <v>0</v>
      </c>
      <c r="N4968" t="b">
        <v>0</v>
      </c>
      <c r="O4968" t="b">
        <v>1</v>
      </c>
      <c r="P4968" t="b">
        <v>0</v>
      </c>
      <c r="Q4968">
        <v>1</v>
      </c>
      <c r="R4968">
        <v>2</v>
      </c>
      <c r="S4968">
        <v>1</v>
      </c>
      <c r="T4968">
        <v>3</v>
      </c>
      <c r="U4968" t="b">
        <v>1</v>
      </c>
      <c r="V4968" t="s">
        <v>1100</v>
      </c>
      <c r="W4968" t="s">
        <v>6538</v>
      </c>
      <c r="X4968" t="s">
        <v>15426</v>
      </c>
      <c r="Y4968">
        <v>16</v>
      </c>
      <c r="Z4968">
        <v>16</v>
      </c>
      <c r="AA4968">
        <v>12</v>
      </c>
      <c r="AB4968">
        <v>12</v>
      </c>
      <c r="AC4968">
        <v>48</v>
      </c>
    </row>
    <row r="4969" spans="1:29">
      <c r="A4969">
        <v>5503</v>
      </c>
      <c r="B4969" t="s">
        <v>805</v>
      </c>
      <c r="C4969" t="s">
        <v>6664</v>
      </c>
      <c r="J4969" t="s">
        <v>1462</v>
      </c>
      <c r="K4969">
        <v>0</v>
      </c>
      <c r="N4969" t="b">
        <v>0</v>
      </c>
      <c r="O4969" t="b">
        <v>1</v>
      </c>
      <c r="P4969" t="b">
        <v>0</v>
      </c>
      <c r="Q4969">
        <v>1</v>
      </c>
      <c r="R4969">
        <v>2</v>
      </c>
      <c r="S4969">
        <v>1</v>
      </c>
      <c r="T4969">
        <v>3</v>
      </c>
      <c r="U4969" t="b">
        <v>1</v>
      </c>
      <c r="V4969" t="s">
        <v>1100</v>
      </c>
      <c r="W4969" t="s">
        <v>6538</v>
      </c>
      <c r="X4969" t="s">
        <v>15427</v>
      </c>
      <c r="Y4969">
        <v>17</v>
      </c>
      <c r="Z4969">
        <v>17</v>
      </c>
      <c r="AA4969">
        <v>12</v>
      </c>
      <c r="AB4969">
        <v>12</v>
      </c>
      <c r="AC4969">
        <v>48</v>
      </c>
    </row>
    <row r="4970" spans="1:29">
      <c r="A4970">
        <v>5504</v>
      </c>
      <c r="B4970" t="s">
        <v>805</v>
      </c>
      <c r="C4970" t="s">
        <v>6665</v>
      </c>
      <c r="J4970" t="s">
        <v>1462</v>
      </c>
      <c r="K4970">
        <v>0</v>
      </c>
      <c r="N4970" t="b">
        <v>0</v>
      </c>
      <c r="O4970" t="b">
        <v>1</v>
      </c>
      <c r="P4970" t="b">
        <v>0</v>
      </c>
      <c r="Q4970">
        <v>1</v>
      </c>
      <c r="R4970">
        <v>2</v>
      </c>
      <c r="S4970">
        <v>1</v>
      </c>
      <c r="T4970">
        <v>3</v>
      </c>
      <c r="U4970" t="b">
        <v>1</v>
      </c>
      <c r="V4970" t="s">
        <v>1100</v>
      </c>
      <c r="W4970" t="s">
        <v>6538</v>
      </c>
      <c r="X4970" t="s">
        <v>15428</v>
      </c>
      <c r="Y4970">
        <v>18</v>
      </c>
      <c r="Z4970">
        <v>18</v>
      </c>
      <c r="AA4970">
        <v>12</v>
      </c>
      <c r="AB4970">
        <v>12</v>
      </c>
      <c r="AC4970">
        <v>48</v>
      </c>
    </row>
    <row r="4971" spans="1:29">
      <c r="A4971">
        <v>5505</v>
      </c>
      <c r="B4971" t="s">
        <v>805</v>
      </c>
      <c r="C4971" t="s">
        <v>6666</v>
      </c>
      <c r="J4971" t="s">
        <v>1462</v>
      </c>
      <c r="K4971">
        <v>0</v>
      </c>
      <c r="N4971" t="b">
        <v>0</v>
      </c>
      <c r="O4971" t="b">
        <v>1</v>
      </c>
      <c r="P4971" t="b">
        <v>0</v>
      </c>
      <c r="Q4971">
        <v>1</v>
      </c>
      <c r="R4971">
        <v>2</v>
      </c>
      <c r="S4971">
        <v>1</v>
      </c>
      <c r="T4971">
        <v>3</v>
      </c>
      <c r="U4971" t="b">
        <v>1</v>
      </c>
      <c r="V4971" t="s">
        <v>1100</v>
      </c>
      <c r="W4971" t="s">
        <v>6538</v>
      </c>
      <c r="X4971" t="s">
        <v>15429</v>
      </c>
      <c r="Y4971">
        <v>19</v>
      </c>
      <c r="Z4971">
        <v>19</v>
      </c>
      <c r="AA4971">
        <v>12</v>
      </c>
      <c r="AB4971">
        <v>12</v>
      </c>
      <c r="AC4971">
        <v>48</v>
      </c>
    </row>
    <row r="4972" spans="1:29">
      <c r="A4972">
        <v>5506</v>
      </c>
      <c r="B4972" t="s">
        <v>805</v>
      </c>
      <c r="C4972" t="s">
        <v>6667</v>
      </c>
      <c r="J4972" t="s">
        <v>1462</v>
      </c>
      <c r="K4972">
        <v>0</v>
      </c>
      <c r="N4972" t="b">
        <v>0</v>
      </c>
      <c r="O4972" t="b">
        <v>1</v>
      </c>
      <c r="P4972" t="b">
        <v>0</v>
      </c>
      <c r="Q4972">
        <v>1</v>
      </c>
      <c r="R4972">
        <v>2</v>
      </c>
      <c r="S4972">
        <v>1</v>
      </c>
      <c r="T4972">
        <v>3</v>
      </c>
      <c r="U4972" t="b">
        <v>1</v>
      </c>
      <c r="V4972" t="s">
        <v>1100</v>
      </c>
      <c r="W4972" t="s">
        <v>6538</v>
      </c>
      <c r="X4972" t="s">
        <v>15430</v>
      </c>
      <c r="Y4972">
        <v>20</v>
      </c>
      <c r="Z4972">
        <v>20</v>
      </c>
      <c r="AA4972">
        <v>12</v>
      </c>
      <c r="AB4972">
        <v>12</v>
      </c>
      <c r="AC4972">
        <v>48</v>
      </c>
    </row>
    <row r="4973" spans="1:29">
      <c r="A4973">
        <v>5507</v>
      </c>
      <c r="B4973" t="s">
        <v>805</v>
      </c>
      <c r="C4973" t="s">
        <v>6668</v>
      </c>
      <c r="J4973" t="s">
        <v>1462</v>
      </c>
      <c r="K4973">
        <v>0</v>
      </c>
      <c r="N4973" t="b">
        <v>0</v>
      </c>
      <c r="O4973" t="b">
        <v>1</v>
      </c>
      <c r="P4973" t="b">
        <v>0</v>
      </c>
      <c r="Q4973">
        <v>1</v>
      </c>
      <c r="R4973">
        <v>2</v>
      </c>
      <c r="S4973">
        <v>1</v>
      </c>
      <c r="T4973">
        <v>3</v>
      </c>
      <c r="U4973" t="b">
        <v>1</v>
      </c>
      <c r="V4973" t="s">
        <v>1100</v>
      </c>
      <c r="W4973" t="s">
        <v>6538</v>
      </c>
      <c r="X4973" t="s">
        <v>15431</v>
      </c>
      <c r="Y4973">
        <v>21</v>
      </c>
      <c r="Z4973">
        <v>21</v>
      </c>
      <c r="AA4973">
        <v>12</v>
      </c>
      <c r="AB4973">
        <v>12</v>
      </c>
      <c r="AC4973">
        <v>48</v>
      </c>
    </row>
    <row r="4974" spans="1:29">
      <c r="A4974">
        <v>5508</v>
      </c>
      <c r="B4974" t="s">
        <v>805</v>
      </c>
      <c r="C4974" t="s">
        <v>6669</v>
      </c>
      <c r="J4974" t="s">
        <v>1462</v>
      </c>
      <c r="K4974">
        <v>0</v>
      </c>
      <c r="N4974" t="b">
        <v>0</v>
      </c>
      <c r="O4974" t="b">
        <v>1</v>
      </c>
      <c r="P4974" t="b">
        <v>0</v>
      </c>
      <c r="Q4974">
        <v>1</v>
      </c>
      <c r="R4974">
        <v>2</v>
      </c>
      <c r="S4974">
        <v>1</v>
      </c>
      <c r="T4974">
        <v>3</v>
      </c>
      <c r="U4974" t="b">
        <v>1</v>
      </c>
      <c r="V4974" t="s">
        <v>1100</v>
      </c>
      <c r="W4974" t="s">
        <v>6538</v>
      </c>
      <c r="X4974" t="s">
        <v>15432</v>
      </c>
      <c r="Y4974">
        <v>22</v>
      </c>
      <c r="Z4974">
        <v>22</v>
      </c>
      <c r="AA4974">
        <v>12</v>
      </c>
      <c r="AB4974">
        <v>12</v>
      </c>
      <c r="AC4974">
        <v>48</v>
      </c>
    </row>
    <row r="4975" spans="1:29">
      <c r="A4975">
        <v>5509</v>
      </c>
      <c r="B4975" t="s">
        <v>805</v>
      </c>
      <c r="C4975" t="s">
        <v>6670</v>
      </c>
      <c r="J4975" t="s">
        <v>1462</v>
      </c>
      <c r="K4975">
        <v>0</v>
      </c>
      <c r="N4975" t="b">
        <v>0</v>
      </c>
      <c r="O4975" t="b">
        <v>1</v>
      </c>
      <c r="P4975" t="b">
        <v>0</v>
      </c>
      <c r="Q4975">
        <v>1</v>
      </c>
      <c r="R4975">
        <v>2</v>
      </c>
      <c r="S4975">
        <v>1</v>
      </c>
      <c r="T4975">
        <v>3</v>
      </c>
      <c r="U4975" t="b">
        <v>1</v>
      </c>
      <c r="V4975" t="s">
        <v>1100</v>
      </c>
      <c r="W4975" t="s">
        <v>6538</v>
      </c>
      <c r="X4975" t="s">
        <v>15726</v>
      </c>
      <c r="Y4975">
        <v>23</v>
      </c>
      <c r="Z4975">
        <v>23</v>
      </c>
      <c r="AA4975">
        <v>12</v>
      </c>
      <c r="AB4975">
        <v>12</v>
      </c>
      <c r="AC4975">
        <v>48</v>
      </c>
    </row>
    <row r="4976" spans="1:29">
      <c r="A4976">
        <v>5510</v>
      </c>
      <c r="B4976" t="s">
        <v>805</v>
      </c>
      <c r="C4976" t="s">
        <v>6671</v>
      </c>
      <c r="J4976" t="s">
        <v>1462</v>
      </c>
      <c r="K4976">
        <v>0</v>
      </c>
      <c r="N4976" t="b">
        <v>0</v>
      </c>
      <c r="O4976" t="b">
        <v>1</v>
      </c>
      <c r="P4976" t="b">
        <v>0</v>
      </c>
      <c r="Q4976">
        <v>1</v>
      </c>
      <c r="R4976">
        <v>2</v>
      </c>
      <c r="S4976">
        <v>1</v>
      </c>
      <c r="T4976">
        <v>3</v>
      </c>
      <c r="U4976" t="b">
        <v>1</v>
      </c>
      <c r="V4976" t="s">
        <v>1100</v>
      </c>
      <c r="W4976" t="s">
        <v>6538</v>
      </c>
      <c r="X4976" t="s">
        <v>15727</v>
      </c>
      <c r="Y4976">
        <v>24</v>
      </c>
      <c r="Z4976">
        <v>24</v>
      </c>
      <c r="AA4976">
        <v>12</v>
      </c>
      <c r="AB4976">
        <v>12</v>
      </c>
      <c r="AC4976">
        <v>48</v>
      </c>
    </row>
    <row r="4977" spans="1:29">
      <c r="A4977">
        <v>5511</v>
      </c>
      <c r="B4977" t="s">
        <v>805</v>
      </c>
      <c r="C4977" t="s">
        <v>6672</v>
      </c>
      <c r="J4977" t="s">
        <v>1462</v>
      </c>
      <c r="K4977">
        <v>0</v>
      </c>
      <c r="N4977" t="b">
        <v>0</v>
      </c>
      <c r="O4977" t="b">
        <v>1</v>
      </c>
      <c r="P4977" t="b">
        <v>0</v>
      </c>
      <c r="Q4977">
        <v>1</v>
      </c>
      <c r="R4977">
        <v>2</v>
      </c>
      <c r="S4977">
        <v>1</v>
      </c>
      <c r="T4977">
        <v>3</v>
      </c>
      <c r="U4977" t="b">
        <v>1</v>
      </c>
      <c r="V4977" t="s">
        <v>1100</v>
      </c>
      <c r="W4977" t="s">
        <v>6538</v>
      </c>
      <c r="X4977" t="s">
        <v>15728</v>
      </c>
      <c r="Y4977">
        <v>25</v>
      </c>
      <c r="Z4977">
        <v>25</v>
      </c>
      <c r="AA4977">
        <v>12</v>
      </c>
      <c r="AB4977">
        <v>12</v>
      </c>
      <c r="AC4977">
        <v>48</v>
      </c>
    </row>
    <row r="4978" spans="1:29">
      <c r="A4978">
        <v>5512</v>
      </c>
      <c r="B4978" t="s">
        <v>805</v>
      </c>
      <c r="C4978" t="s">
        <v>6673</v>
      </c>
      <c r="J4978" t="s">
        <v>1462</v>
      </c>
      <c r="K4978">
        <v>0</v>
      </c>
      <c r="N4978" t="b">
        <v>0</v>
      </c>
      <c r="O4978" t="b">
        <v>1</v>
      </c>
      <c r="P4978" t="b">
        <v>0</v>
      </c>
      <c r="Q4978">
        <v>1</v>
      </c>
      <c r="R4978">
        <v>2</v>
      </c>
      <c r="S4978">
        <v>1</v>
      </c>
      <c r="T4978">
        <v>3</v>
      </c>
      <c r="U4978" t="b">
        <v>1</v>
      </c>
      <c r="V4978" t="s">
        <v>1100</v>
      </c>
      <c r="W4978" t="s">
        <v>6538</v>
      </c>
      <c r="X4978" t="s">
        <v>15729</v>
      </c>
      <c r="Y4978">
        <v>26</v>
      </c>
      <c r="Z4978">
        <v>26</v>
      </c>
      <c r="AA4978">
        <v>12</v>
      </c>
      <c r="AB4978">
        <v>12</v>
      </c>
      <c r="AC4978">
        <v>48</v>
      </c>
    </row>
    <row r="4979" spans="1:29">
      <c r="A4979">
        <v>5513</v>
      </c>
      <c r="B4979" t="s">
        <v>805</v>
      </c>
      <c r="C4979" t="s">
        <v>6674</v>
      </c>
      <c r="J4979" t="s">
        <v>1462</v>
      </c>
      <c r="K4979">
        <v>0</v>
      </c>
      <c r="N4979" t="b">
        <v>0</v>
      </c>
      <c r="O4979" t="b">
        <v>1</v>
      </c>
      <c r="P4979" t="b">
        <v>0</v>
      </c>
      <c r="Q4979">
        <v>1</v>
      </c>
      <c r="R4979">
        <v>2</v>
      </c>
      <c r="S4979">
        <v>1</v>
      </c>
      <c r="T4979">
        <v>3</v>
      </c>
      <c r="U4979" t="b">
        <v>1</v>
      </c>
      <c r="V4979" t="s">
        <v>1100</v>
      </c>
      <c r="W4979" t="s">
        <v>6538</v>
      </c>
      <c r="X4979" t="s">
        <v>15730</v>
      </c>
      <c r="Y4979">
        <v>27</v>
      </c>
      <c r="Z4979">
        <v>27</v>
      </c>
      <c r="AA4979">
        <v>12</v>
      </c>
      <c r="AB4979">
        <v>12</v>
      </c>
      <c r="AC4979">
        <v>48</v>
      </c>
    </row>
    <row r="4980" spans="1:29">
      <c r="A4980">
        <v>5514</v>
      </c>
      <c r="B4980" t="s">
        <v>805</v>
      </c>
      <c r="C4980" t="s">
        <v>6675</v>
      </c>
      <c r="J4980" t="s">
        <v>1462</v>
      </c>
      <c r="K4980">
        <v>0</v>
      </c>
      <c r="N4980" t="b">
        <v>0</v>
      </c>
      <c r="O4980" t="b">
        <v>1</v>
      </c>
      <c r="P4980" t="b">
        <v>0</v>
      </c>
      <c r="Q4980">
        <v>1</v>
      </c>
      <c r="R4980">
        <v>2</v>
      </c>
      <c r="S4980">
        <v>1</v>
      </c>
      <c r="T4980">
        <v>3</v>
      </c>
      <c r="U4980" t="b">
        <v>1</v>
      </c>
      <c r="V4980" t="s">
        <v>1100</v>
      </c>
      <c r="W4980" t="s">
        <v>6538</v>
      </c>
      <c r="X4980" t="s">
        <v>15731</v>
      </c>
      <c r="Y4980">
        <v>28</v>
      </c>
      <c r="Z4980">
        <v>28</v>
      </c>
      <c r="AA4980">
        <v>12</v>
      </c>
      <c r="AB4980">
        <v>12</v>
      </c>
      <c r="AC4980">
        <v>48</v>
      </c>
    </row>
    <row r="4981" spans="1:29">
      <c r="A4981">
        <v>5515</v>
      </c>
      <c r="B4981" t="s">
        <v>805</v>
      </c>
      <c r="C4981" t="s">
        <v>6676</v>
      </c>
      <c r="J4981" t="s">
        <v>1462</v>
      </c>
      <c r="K4981">
        <v>0</v>
      </c>
      <c r="N4981" t="b">
        <v>0</v>
      </c>
      <c r="O4981" t="b">
        <v>1</v>
      </c>
      <c r="P4981" t="b">
        <v>0</v>
      </c>
      <c r="Q4981">
        <v>1</v>
      </c>
      <c r="R4981">
        <v>2</v>
      </c>
      <c r="S4981">
        <v>1</v>
      </c>
      <c r="T4981">
        <v>3</v>
      </c>
      <c r="U4981" t="b">
        <v>1</v>
      </c>
      <c r="V4981" t="s">
        <v>1100</v>
      </c>
      <c r="W4981" t="s">
        <v>6538</v>
      </c>
      <c r="X4981" t="s">
        <v>15732</v>
      </c>
      <c r="Y4981">
        <v>29</v>
      </c>
      <c r="Z4981">
        <v>29</v>
      </c>
      <c r="AA4981">
        <v>12</v>
      </c>
      <c r="AB4981">
        <v>12</v>
      </c>
      <c r="AC4981">
        <v>48</v>
      </c>
    </row>
    <row r="4982" spans="1:29">
      <c r="A4982">
        <v>5516</v>
      </c>
      <c r="B4982" t="s">
        <v>805</v>
      </c>
      <c r="C4982" t="s">
        <v>6677</v>
      </c>
      <c r="J4982" t="s">
        <v>1462</v>
      </c>
      <c r="K4982">
        <v>0</v>
      </c>
      <c r="N4982" t="b">
        <v>0</v>
      </c>
      <c r="O4982" t="b">
        <v>1</v>
      </c>
      <c r="P4982" t="b">
        <v>0</v>
      </c>
      <c r="Q4982">
        <v>1</v>
      </c>
      <c r="R4982">
        <v>2</v>
      </c>
      <c r="S4982">
        <v>1</v>
      </c>
      <c r="T4982">
        <v>3</v>
      </c>
      <c r="U4982" t="b">
        <v>1</v>
      </c>
      <c r="V4982" t="s">
        <v>1100</v>
      </c>
      <c r="W4982" t="s">
        <v>6538</v>
      </c>
      <c r="X4982" t="s">
        <v>15733</v>
      </c>
      <c r="Y4982">
        <v>30</v>
      </c>
      <c r="Z4982">
        <v>30</v>
      </c>
      <c r="AA4982">
        <v>12</v>
      </c>
      <c r="AB4982">
        <v>12</v>
      </c>
      <c r="AC4982">
        <v>48</v>
      </c>
    </row>
    <row r="4983" spans="1:29">
      <c r="A4983">
        <v>5517</v>
      </c>
      <c r="B4983" t="s">
        <v>805</v>
      </c>
      <c r="C4983" t="s">
        <v>6678</v>
      </c>
      <c r="J4983" t="s">
        <v>1462</v>
      </c>
      <c r="K4983">
        <v>0</v>
      </c>
      <c r="N4983" t="b">
        <v>0</v>
      </c>
      <c r="O4983" t="b">
        <v>1</v>
      </c>
      <c r="P4983" t="b">
        <v>0</v>
      </c>
      <c r="Q4983">
        <v>1</v>
      </c>
      <c r="R4983">
        <v>2</v>
      </c>
      <c r="S4983">
        <v>1</v>
      </c>
      <c r="T4983">
        <v>3</v>
      </c>
      <c r="U4983" t="b">
        <v>1</v>
      </c>
      <c r="V4983" t="s">
        <v>1100</v>
      </c>
      <c r="W4983" t="s">
        <v>6538</v>
      </c>
      <c r="X4983" t="s">
        <v>15734</v>
      </c>
      <c r="Y4983">
        <v>31</v>
      </c>
      <c r="Z4983">
        <v>31</v>
      </c>
      <c r="AA4983">
        <v>12</v>
      </c>
      <c r="AB4983">
        <v>12</v>
      </c>
      <c r="AC4983">
        <v>48</v>
      </c>
    </row>
    <row r="4984" spans="1:29">
      <c r="A4984">
        <v>5518</v>
      </c>
      <c r="B4984" t="s">
        <v>805</v>
      </c>
      <c r="C4984" t="s">
        <v>6679</v>
      </c>
      <c r="J4984" t="s">
        <v>1462</v>
      </c>
      <c r="K4984">
        <v>0</v>
      </c>
      <c r="N4984" t="b">
        <v>0</v>
      </c>
      <c r="O4984" t="b">
        <v>1</v>
      </c>
      <c r="P4984" t="b">
        <v>0</v>
      </c>
      <c r="Q4984">
        <v>1</v>
      </c>
      <c r="R4984">
        <v>2</v>
      </c>
      <c r="S4984">
        <v>1</v>
      </c>
      <c r="T4984">
        <v>3</v>
      </c>
      <c r="U4984" t="b">
        <v>1</v>
      </c>
      <c r="V4984" t="s">
        <v>1100</v>
      </c>
      <c r="W4984" t="s">
        <v>6538</v>
      </c>
      <c r="X4984" t="s">
        <v>15735</v>
      </c>
      <c r="Y4984">
        <v>32</v>
      </c>
      <c r="Z4984">
        <v>32</v>
      </c>
      <c r="AA4984">
        <v>12</v>
      </c>
      <c r="AB4984">
        <v>12</v>
      </c>
      <c r="AC4984">
        <v>48</v>
      </c>
    </row>
    <row r="4985" spans="1:29">
      <c r="A4985">
        <v>5519</v>
      </c>
      <c r="B4985" t="s">
        <v>805</v>
      </c>
      <c r="C4985" t="s">
        <v>6680</v>
      </c>
      <c r="J4985" t="s">
        <v>1462</v>
      </c>
      <c r="K4985">
        <v>0</v>
      </c>
      <c r="N4985" t="b">
        <v>0</v>
      </c>
      <c r="O4985" t="b">
        <v>1</v>
      </c>
      <c r="P4985" t="b">
        <v>0</v>
      </c>
      <c r="Q4985">
        <v>1</v>
      </c>
      <c r="R4985">
        <v>2</v>
      </c>
      <c r="S4985">
        <v>1</v>
      </c>
      <c r="T4985">
        <v>3</v>
      </c>
      <c r="U4985" t="b">
        <v>1</v>
      </c>
      <c r="V4985" t="s">
        <v>1100</v>
      </c>
      <c r="W4985" t="s">
        <v>6538</v>
      </c>
      <c r="X4985" t="s">
        <v>15736</v>
      </c>
      <c r="Y4985">
        <v>33</v>
      </c>
      <c r="Z4985">
        <v>33</v>
      </c>
      <c r="AA4985">
        <v>12</v>
      </c>
      <c r="AB4985">
        <v>12</v>
      </c>
      <c r="AC4985">
        <v>48</v>
      </c>
    </row>
    <row r="4986" spans="1:29">
      <c r="A4986">
        <v>5520</v>
      </c>
      <c r="B4986" t="s">
        <v>805</v>
      </c>
      <c r="C4986" t="s">
        <v>6681</v>
      </c>
      <c r="J4986" t="s">
        <v>1436</v>
      </c>
      <c r="K4986">
        <v>0</v>
      </c>
      <c r="N4986" t="b">
        <v>1</v>
      </c>
      <c r="O4986" t="b">
        <v>0</v>
      </c>
      <c r="P4986" t="b">
        <v>0</v>
      </c>
      <c r="Q4986">
        <v>1</v>
      </c>
      <c r="R4986">
        <v>2</v>
      </c>
      <c r="S4986">
        <v>1</v>
      </c>
      <c r="T4986">
        <v>3</v>
      </c>
      <c r="U4986" t="b">
        <v>1</v>
      </c>
      <c r="V4986" t="s">
        <v>1100</v>
      </c>
      <c r="W4986" t="s">
        <v>6538</v>
      </c>
      <c r="X4986" t="s">
        <v>14467</v>
      </c>
      <c r="Y4986">
        <v>14</v>
      </c>
      <c r="Z4986">
        <v>14</v>
      </c>
      <c r="AA4986">
        <v>13</v>
      </c>
      <c r="AB4986">
        <v>13</v>
      </c>
      <c r="AC4986">
        <v>48</v>
      </c>
    </row>
    <row r="4987" spans="1:29">
      <c r="A4987">
        <v>5521</v>
      </c>
      <c r="B4987" t="s">
        <v>805</v>
      </c>
      <c r="C4987" t="s">
        <v>6682</v>
      </c>
      <c r="J4987" t="s">
        <v>1436</v>
      </c>
      <c r="K4987">
        <v>0</v>
      </c>
      <c r="N4987" t="b">
        <v>1</v>
      </c>
      <c r="O4987" t="b">
        <v>0</v>
      </c>
      <c r="P4987" t="b">
        <v>0</v>
      </c>
      <c r="Q4987">
        <v>1</v>
      </c>
      <c r="R4987">
        <v>2</v>
      </c>
      <c r="S4987">
        <v>1</v>
      </c>
      <c r="T4987">
        <v>3</v>
      </c>
      <c r="U4987" t="b">
        <v>1</v>
      </c>
      <c r="V4987" t="s">
        <v>1100</v>
      </c>
      <c r="W4987" t="s">
        <v>6538</v>
      </c>
      <c r="X4987" t="s">
        <v>15433</v>
      </c>
      <c r="Y4987">
        <v>15</v>
      </c>
      <c r="Z4987">
        <v>15</v>
      </c>
      <c r="AA4987">
        <v>13</v>
      </c>
      <c r="AB4987">
        <v>13</v>
      </c>
      <c r="AC4987">
        <v>48</v>
      </c>
    </row>
    <row r="4988" spans="1:29">
      <c r="A4988">
        <v>5522</v>
      </c>
      <c r="B4988" t="s">
        <v>805</v>
      </c>
      <c r="C4988" t="s">
        <v>6683</v>
      </c>
      <c r="J4988" t="s">
        <v>1436</v>
      </c>
      <c r="K4988">
        <v>0</v>
      </c>
      <c r="N4988" t="b">
        <v>1</v>
      </c>
      <c r="O4988" t="b">
        <v>0</v>
      </c>
      <c r="P4988" t="b">
        <v>0</v>
      </c>
      <c r="Q4988">
        <v>1</v>
      </c>
      <c r="R4988">
        <v>2</v>
      </c>
      <c r="S4988">
        <v>1</v>
      </c>
      <c r="T4988">
        <v>3</v>
      </c>
      <c r="U4988" t="b">
        <v>1</v>
      </c>
      <c r="V4988" t="s">
        <v>1100</v>
      </c>
      <c r="W4988" t="s">
        <v>6538</v>
      </c>
      <c r="X4988" t="s">
        <v>15435</v>
      </c>
      <c r="Y4988">
        <v>16</v>
      </c>
      <c r="Z4988">
        <v>16</v>
      </c>
      <c r="AA4988">
        <v>13</v>
      </c>
      <c r="AB4988">
        <v>13</v>
      </c>
      <c r="AC4988">
        <v>48</v>
      </c>
    </row>
    <row r="4989" spans="1:29">
      <c r="A4989">
        <v>5523</v>
      </c>
      <c r="B4989" t="s">
        <v>805</v>
      </c>
      <c r="C4989" t="s">
        <v>6684</v>
      </c>
      <c r="J4989" t="s">
        <v>1436</v>
      </c>
      <c r="K4989">
        <v>0</v>
      </c>
      <c r="N4989" t="b">
        <v>1</v>
      </c>
      <c r="O4989" t="b">
        <v>0</v>
      </c>
      <c r="P4989" t="b">
        <v>0</v>
      </c>
      <c r="Q4989">
        <v>1</v>
      </c>
      <c r="R4989">
        <v>2</v>
      </c>
      <c r="S4989">
        <v>1</v>
      </c>
      <c r="T4989">
        <v>3</v>
      </c>
      <c r="U4989" t="b">
        <v>1</v>
      </c>
      <c r="V4989" t="s">
        <v>1100</v>
      </c>
      <c r="W4989" t="s">
        <v>6538</v>
      </c>
      <c r="X4989" t="s">
        <v>15437</v>
      </c>
      <c r="Y4989">
        <v>17</v>
      </c>
      <c r="Z4989">
        <v>17</v>
      </c>
      <c r="AA4989">
        <v>13</v>
      </c>
      <c r="AB4989">
        <v>13</v>
      </c>
      <c r="AC4989">
        <v>48</v>
      </c>
    </row>
    <row r="4990" spans="1:29">
      <c r="A4990">
        <v>5524</v>
      </c>
      <c r="B4990" t="s">
        <v>805</v>
      </c>
      <c r="C4990" t="s">
        <v>6685</v>
      </c>
      <c r="J4990" t="s">
        <v>1436</v>
      </c>
      <c r="K4990">
        <v>0</v>
      </c>
      <c r="N4990" t="b">
        <v>1</v>
      </c>
      <c r="O4990" t="b">
        <v>0</v>
      </c>
      <c r="P4990" t="b">
        <v>0</v>
      </c>
      <c r="Q4990">
        <v>1</v>
      </c>
      <c r="R4990">
        <v>2</v>
      </c>
      <c r="S4990">
        <v>1</v>
      </c>
      <c r="T4990">
        <v>3</v>
      </c>
      <c r="U4990" t="b">
        <v>1</v>
      </c>
      <c r="V4990" t="s">
        <v>1100</v>
      </c>
      <c r="W4990" t="s">
        <v>6538</v>
      </c>
      <c r="X4990" t="s">
        <v>15439</v>
      </c>
      <c r="Y4990">
        <v>18</v>
      </c>
      <c r="Z4990">
        <v>18</v>
      </c>
      <c r="AA4990">
        <v>13</v>
      </c>
      <c r="AB4990">
        <v>13</v>
      </c>
      <c r="AC4990">
        <v>48</v>
      </c>
    </row>
    <row r="4991" spans="1:29">
      <c r="A4991">
        <v>5525</v>
      </c>
      <c r="B4991" t="s">
        <v>805</v>
      </c>
      <c r="C4991" t="s">
        <v>6686</v>
      </c>
      <c r="J4991" t="s">
        <v>1436</v>
      </c>
      <c r="K4991">
        <v>0</v>
      </c>
      <c r="N4991" t="b">
        <v>1</v>
      </c>
      <c r="O4991" t="b">
        <v>0</v>
      </c>
      <c r="P4991" t="b">
        <v>0</v>
      </c>
      <c r="Q4991">
        <v>1</v>
      </c>
      <c r="R4991">
        <v>2</v>
      </c>
      <c r="S4991">
        <v>1</v>
      </c>
      <c r="T4991">
        <v>3</v>
      </c>
      <c r="U4991" t="b">
        <v>1</v>
      </c>
      <c r="V4991" t="s">
        <v>1100</v>
      </c>
      <c r="W4991" t="s">
        <v>6538</v>
      </c>
      <c r="X4991" t="s">
        <v>15441</v>
      </c>
      <c r="Y4991">
        <v>19</v>
      </c>
      <c r="Z4991">
        <v>19</v>
      </c>
      <c r="AA4991">
        <v>13</v>
      </c>
      <c r="AB4991">
        <v>13</v>
      </c>
      <c r="AC4991">
        <v>48</v>
      </c>
    </row>
    <row r="4992" spans="1:29">
      <c r="A4992">
        <v>5526</v>
      </c>
      <c r="B4992" t="s">
        <v>805</v>
      </c>
      <c r="C4992" t="s">
        <v>6687</v>
      </c>
      <c r="J4992" t="s">
        <v>1436</v>
      </c>
      <c r="K4992">
        <v>0</v>
      </c>
      <c r="N4992" t="b">
        <v>1</v>
      </c>
      <c r="O4992" t="b">
        <v>0</v>
      </c>
      <c r="P4992" t="b">
        <v>0</v>
      </c>
      <c r="Q4992">
        <v>1</v>
      </c>
      <c r="R4992">
        <v>2</v>
      </c>
      <c r="S4992">
        <v>1</v>
      </c>
      <c r="T4992">
        <v>3</v>
      </c>
      <c r="U4992" t="b">
        <v>1</v>
      </c>
      <c r="V4992" t="s">
        <v>1100</v>
      </c>
      <c r="W4992" t="s">
        <v>6538</v>
      </c>
      <c r="X4992" t="s">
        <v>15443</v>
      </c>
      <c r="Y4992">
        <v>20</v>
      </c>
      <c r="Z4992">
        <v>20</v>
      </c>
      <c r="AA4992">
        <v>13</v>
      </c>
      <c r="AB4992">
        <v>13</v>
      </c>
      <c r="AC4992">
        <v>48</v>
      </c>
    </row>
    <row r="4993" spans="1:29">
      <c r="A4993">
        <v>5527</v>
      </c>
      <c r="B4993" t="s">
        <v>805</v>
      </c>
      <c r="C4993" t="s">
        <v>6688</v>
      </c>
      <c r="J4993" t="s">
        <v>1436</v>
      </c>
      <c r="K4993">
        <v>0</v>
      </c>
      <c r="N4993" t="b">
        <v>1</v>
      </c>
      <c r="O4993" t="b">
        <v>0</v>
      </c>
      <c r="P4993" t="b">
        <v>0</v>
      </c>
      <c r="Q4993">
        <v>1</v>
      </c>
      <c r="R4993">
        <v>2</v>
      </c>
      <c r="S4993">
        <v>1</v>
      </c>
      <c r="T4993">
        <v>3</v>
      </c>
      <c r="U4993" t="b">
        <v>1</v>
      </c>
      <c r="V4993" t="s">
        <v>1100</v>
      </c>
      <c r="W4993" t="s">
        <v>6538</v>
      </c>
      <c r="X4993" t="s">
        <v>15445</v>
      </c>
      <c r="Y4993">
        <v>21</v>
      </c>
      <c r="Z4993">
        <v>21</v>
      </c>
      <c r="AA4993">
        <v>13</v>
      </c>
      <c r="AB4993">
        <v>13</v>
      </c>
      <c r="AC4993">
        <v>48</v>
      </c>
    </row>
    <row r="4994" spans="1:29">
      <c r="A4994">
        <v>5528</v>
      </c>
      <c r="B4994" t="s">
        <v>805</v>
      </c>
      <c r="C4994" t="s">
        <v>6689</v>
      </c>
      <c r="J4994" t="s">
        <v>1436</v>
      </c>
      <c r="K4994">
        <v>0</v>
      </c>
      <c r="N4994" t="b">
        <v>1</v>
      </c>
      <c r="O4994" t="b">
        <v>0</v>
      </c>
      <c r="P4994" t="b">
        <v>0</v>
      </c>
      <c r="Q4994">
        <v>1</v>
      </c>
      <c r="R4994">
        <v>2</v>
      </c>
      <c r="S4994">
        <v>1</v>
      </c>
      <c r="T4994">
        <v>3</v>
      </c>
      <c r="U4994" t="b">
        <v>1</v>
      </c>
      <c r="V4994" t="s">
        <v>1100</v>
      </c>
      <c r="W4994" t="s">
        <v>6538</v>
      </c>
      <c r="X4994" t="s">
        <v>15447</v>
      </c>
      <c r="Y4994">
        <v>22</v>
      </c>
      <c r="Z4994">
        <v>22</v>
      </c>
      <c r="AA4994">
        <v>13</v>
      </c>
      <c r="AB4994">
        <v>13</v>
      </c>
      <c r="AC4994">
        <v>48</v>
      </c>
    </row>
    <row r="4995" spans="1:29">
      <c r="A4995">
        <v>5529</v>
      </c>
      <c r="B4995" t="s">
        <v>805</v>
      </c>
      <c r="C4995" t="s">
        <v>6690</v>
      </c>
      <c r="J4995" t="s">
        <v>1436</v>
      </c>
      <c r="K4995">
        <v>0</v>
      </c>
      <c r="N4995" t="b">
        <v>1</v>
      </c>
      <c r="O4995" t="b">
        <v>0</v>
      </c>
      <c r="P4995" t="b">
        <v>0</v>
      </c>
      <c r="Q4995">
        <v>1</v>
      </c>
      <c r="R4995">
        <v>2</v>
      </c>
      <c r="S4995">
        <v>1</v>
      </c>
      <c r="T4995">
        <v>3</v>
      </c>
      <c r="U4995" t="b">
        <v>1</v>
      </c>
      <c r="V4995" t="s">
        <v>1100</v>
      </c>
      <c r="W4995" t="s">
        <v>6538</v>
      </c>
      <c r="X4995" t="s">
        <v>15737</v>
      </c>
      <c r="Y4995">
        <v>23</v>
      </c>
      <c r="Z4995">
        <v>23</v>
      </c>
      <c r="AA4995">
        <v>13</v>
      </c>
      <c r="AB4995">
        <v>13</v>
      </c>
      <c r="AC4995">
        <v>48</v>
      </c>
    </row>
    <row r="4996" spans="1:29">
      <c r="A4996">
        <v>5530</v>
      </c>
      <c r="B4996" t="s">
        <v>805</v>
      </c>
      <c r="C4996" t="s">
        <v>6691</v>
      </c>
      <c r="J4996" t="s">
        <v>1436</v>
      </c>
      <c r="K4996">
        <v>0</v>
      </c>
      <c r="N4996" t="b">
        <v>1</v>
      </c>
      <c r="O4996" t="b">
        <v>0</v>
      </c>
      <c r="P4996" t="b">
        <v>0</v>
      </c>
      <c r="Q4996">
        <v>1</v>
      </c>
      <c r="R4996">
        <v>2</v>
      </c>
      <c r="S4996">
        <v>1</v>
      </c>
      <c r="T4996">
        <v>3</v>
      </c>
      <c r="U4996" t="b">
        <v>1</v>
      </c>
      <c r="V4996" t="s">
        <v>1100</v>
      </c>
      <c r="W4996" t="s">
        <v>6538</v>
      </c>
      <c r="X4996" t="s">
        <v>15738</v>
      </c>
      <c r="Y4996">
        <v>24</v>
      </c>
      <c r="Z4996">
        <v>24</v>
      </c>
      <c r="AA4996">
        <v>13</v>
      </c>
      <c r="AB4996">
        <v>13</v>
      </c>
      <c r="AC4996">
        <v>48</v>
      </c>
    </row>
    <row r="4997" spans="1:29">
      <c r="A4997">
        <v>5531</v>
      </c>
      <c r="B4997" t="s">
        <v>805</v>
      </c>
      <c r="C4997" t="s">
        <v>6692</v>
      </c>
      <c r="J4997" t="s">
        <v>1436</v>
      </c>
      <c r="K4997">
        <v>0</v>
      </c>
      <c r="N4997" t="b">
        <v>1</v>
      </c>
      <c r="O4997" t="b">
        <v>0</v>
      </c>
      <c r="P4997" t="b">
        <v>0</v>
      </c>
      <c r="Q4997">
        <v>1</v>
      </c>
      <c r="R4997">
        <v>2</v>
      </c>
      <c r="S4997">
        <v>1</v>
      </c>
      <c r="T4997">
        <v>3</v>
      </c>
      <c r="U4997" t="b">
        <v>1</v>
      </c>
      <c r="V4997" t="s">
        <v>1100</v>
      </c>
      <c r="W4997" t="s">
        <v>6538</v>
      </c>
      <c r="X4997" t="s">
        <v>15739</v>
      </c>
      <c r="Y4997">
        <v>25</v>
      </c>
      <c r="Z4997">
        <v>25</v>
      </c>
      <c r="AA4997">
        <v>13</v>
      </c>
      <c r="AB4997">
        <v>13</v>
      </c>
      <c r="AC4997">
        <v>48</v>
      </c>
    </row>
    <row r="4998" spans="1:29">
      <c r="A4998">
        <v>5532</v>
      </c>
      <c r="B4998" t="s">
        <v>805</v>
      </c>
      <c r="C4998" t="s">
        <v>6693</v>
      </c>
      <c r="J4998" t="s">
        <v>1436</v>
      </c>
      <c r="K4998">
        <v>0</v>
      </c>
      <c r="N4998" t="b">
        <v>1</v>
      </c>
      <c r="O4998" t="b">
        <v>0</v>
      </c>
      <c r="P4998" t="b">
        <v>0</v>
      </c>
      <c r="Q4998">
        <v>1</v>
      </c>
      <c r="R4998">
        <v>2</v>
      </c>
      <c r="S4998">
        <v>1</v>
      </c>
      <c r="T4998">
        <v>3</v>
      </c>
      <c r="U4998" t="b">
        <v>1</v>
      </c>
      <c r="V4998" t="s">
        <v>1100</v>
      </c>
      <c r="W4998" t="s">
        <v>6538</v>
      </c>
      <c r="X4998" t="s">
        <v>15740</v>
      </c>
      <c r="Y4998">
        <v>26</v>
      </c>
      <c r="Z4998">
        <v>26</v>
      </c>
      <c r="AA4998">
        <v>13</v>
      </c>
      <c r="AB4998">
        <v>13</v>
      </c>
      <c r="AC4998">
        <v>48</v>
      </c>
    </row>
    <row r="4999" spans="1:29">
      <c r="A4999">
        <v>5533</v>
      </c>
      <c r="B4999" t="s">
        <v>805</v>
      </c>
      <c r="C4999" t="s">
        <v>6694</v>
      </c>
      <c r="J4999" t="s">
        <v>1436</v>
      </c>
      <c r="K4999">
        <v>0</v>
      </c>
      <c r="N4999" t="b">
        <v>1</v>
      </c>
      <c r="O4999" t="b">
        <v>0</v>
      </c>
      <c r="P4999" t="b">
        <v>0</v>
      </c>
      <c r="Q4999">
        <v>1</v>
      </c>
      <c r="R4999">
        <v>2</v>
      </c>
      <c r="S4999">
        <v>1</v>
      </c>
      <c r="T4999">
        <v>3</v>
      </c>
      <c r="U4999" t="b">
        <v>1</v>
      </c>
      <c r="V4999" t="s">
        <v>1100</v>
      </c>
      <c r="W4999" t="s">
        <v>6538</v>
      </c>
      <c r="X4999" t="s">
        <v>15741</v>
      </c>
      <c r="Y4999">
        <v>27</v>
      </c>
      <c r="Z4999">
        <v>27</v>
      </c>
      <c r="AA4999">
        <v>13</v>
      </c>
      <c r="AB4999">
        <v>13</v>
      </c>
      <c r="AC4999">
        <v>48</v>
      </c>
    </row>
    <row r="5000" spans="1:29">
      <c r="A5000">
        <v>5534</v>
      </c>
      <c r="B5000" t="s">
        <v>805</v>
      </c>
      <c r="C5000" t="s">
        <v>6695</v>
      </c>
      <c r="J5000" t="s">
        <v>1436</v>
      </c>
      <c r="K5000">
        <v>0</v>
      </c>
      <c r="N5000" t="b">
        <v>1</v>
      </c>
      <c r="O5000" t="b">
        <v>0</v>
      </c>
      <c r="P5000" t="b">
        <v>0</v>
      </c>
      <c r="Q5000">
        <v>1</v>
      </c>
      <c r="R5000">
        <v>2</v>
      </c>
      <c r="S5000">
        <v>1</v>
      </c>
      <c r="T5000">
        <v>3</v>
      </c>
      <c r="U5000" t="b">
        <v>1</v>
      </c>
      <c r="V5000" t="s">
        <v>1100</v>
      </c>
      <c r="W5000" t="s">
        <v>6538</v>
      </c>
      <c r="X5000" t="s">
        <v>15742</v>
      </c>
      <c r="Y5000">
        <v>28</v>
      </c>
      <c r="Z5000">
        <v>28</v>
      </c>
      <c r="AA5000">
        <v>13</v>
      </c>
      <c r="AB5000">
        <v>13</v>
      </c>
      <c r="AC5000">
        <v>48</v>
      </c>
    </row>
    <row r="5001" spans="1:29">
      <c r="A5001">
        <v>5535</v>
      </c>
      <c r="B5001" t="s">
        <v>805</v>
      </c>
      <c r="C5001" t="s">
        <v>6696</v>
      </c>
      <c r="J5001" t="s">
        <v>1436</v>
      </c>
      <c r="K5001">
        <v>0</v>
      </c>
      <c r="N5001" t="b">
        <v>1</v>
      </c>
      <c r="O5001" t="b">
        <v>0</v>
      </c>
      <c r="P5001" t="b">
        <v>0</v>
      </c>
      <c r="Q5001">
        <v>1</v>
      </c>
      <c r="R5001">
        <v>2</v>
      </c>
      <c r="S5001">
        <v>1</v>
      </c>
      <c r="T5001">
        <v>3</v>
      </c>
      <c r="U5001" t="b">
        <v>1</v>
      </c>
      <c r="V5001" t="s">
        <v>1100</v>
      </c>
      <c r="W5001" t="s">
        <v>6538</v>
      </c>
      <c r="X5001" t="s">
        <v>15743</v>
      </c>
      <c r="Y5001">
        <v>29</v>
      </c>
      <c r="Z5001">
        <v>29</v>
      </c>
      <c r="AA5001">
        <v>13</v>
      </c>
      <c r="AB5001">
        <v>13</v>
      </c>
      <c r="AC5001">
        <v>48</v>
      </c>
    </row>
    <row r="5002" spans="1:29">
      <c r="A5002">
        <v>5536</v>
      </c>
      <c r="B5002" t="s">
        <v>805</v>
      </c>
      <c r="C5002" t="s">
        <v>6697</v>
      </c>
      <c r="J5002" t="s">
        <v>1436</v>
      </c>
      <c r="K5002">
        <v>0</v>
      </c>
      <c r="N5002" t="b">
        <v>1</v>
      </c>
      <c r="O5002" t="b">
        <v>0</v>
      </c>
      <c r="P5002" t="b">
        <v>0</v>
      </c>
      <c r="Q5002">
        <v>1</v>
      </c>
      <c r="R5002">
        <v>2</v>
      </c>
      <c r="S5002">
        <v>1</v>
      </c>
      <c r="T5002">
        <v>3</v>
      </c>
      <c r="U5002" t="b">
        <v>1</v>
      </c>
      <c r="V5002" t="s">
        <v>1100</v>
      </c>
      <c r="W5002" t="s">
        <v>6538</v>
      </c>
      <c r="X5002" t="s">
        <v>15744</v>
      </c>
      <c r="Y5002">
        <v>30</v>
      </c>
      <c r="Z5002">
        <v>30</v>
      </c>
      <c r="AA5002">
        <v>13</v>
      </c>
      <c r="AB5002">
        <v>13</v>
      </c>
      <c r="AC5002">
        <v>48</v>
      </c>
    </row>
    <row r="5003" spans="1:29">
      <c r="A5003">
        <v>5537</v>
      </c>
      <c r="B5003" t="s">
        <v>805</v>
      </c>
      <c r="C5003" t="s">
        <v>6698</v>
      </c>
      <c r="J5003" t="s">
        <v>1436</v>
      </c>
      <c r="K5003">
        <v>0</v>
      </c>
      <c r="N5003" t="b">
        <v>1</v>
      </c>
      <c r="O5003" t="b">
        <v>0</v>
      </c>
      <c r="P5003" t="b">
        <v>0</v>
      </c>
      <c r="Q5003">
        <v>1</v>
      </c>
      <c r="R5003">
        <v>2</v>
      </c>
      <c r="S5003">
        <v>1</v>
      </c>
      <c r="T5003">
        <v>3</v>
      </c>
      <c r="U5003" t="b">
        <v>1</v>
      </c>
      <c r="V5003" t="s">
        <v>1100</v>
      </c>
      <c r="W5003" t="s">
        <v>6538</v>
      </c>
      <c r="X5003" t="s">
        <v>15745</v>
      </c>
      <c r="Y5003">
        <v>31</v>
      </c>
      <c r="Z5003">
        <v>31</v>
      </c>
      <c r="AA5003">
        <v>13</v>
      </c>
      <c r="AB5003">
        <v>13</v>
      </c>
      <c r="AC5003">
        <v>48</v>
      </c>
    </row>
    <row r="5004" spans="1:29">
      <c r="A5004">
        <v>5538</v>
      </c>
      <c r="B5004" t="s">
        <v>805</v>
      </c>
      <c r="C5004" t="s">
        <v>6699</v>
      </c>
      <c r="J5004" t="s">
        <v>1436</v>
      </c>
      <c r="K5004">
        <v>0</v>
      </c>
      <c r="N5004" t="b">
        <v>1</v>
      </c>
      <c r="O5004" t="b">
        <v>0</v>
      </c>
      <c r="P5004" t="b">
        <v>0</v>
      </c>
      <c r="Q5004">
        <v>1</v>
      </c>
      <c r="R5004">
        <v>2</v>
      </c>
      <c r="S5004">
        <v>1</v>
      </c>
      <c r="T5004">
        <v>3</v>
      </c>
      <c r="U5004" t="b">
        <v>1</v>
      </c>
      <c r="V5004" t="s">
        <v>1100</v>
      </c>
      <c r="W5004" t="s">
        <v>6538</v>
      </c>
      <c r="X5004" t="s">
        <v>15746</v>
      </c>
      <c r="Y5004">
        <v>32</v>
      </c>
      <c r="Z5004">
        <v>32</v>
      </c>
      <c r="AA5004">
        <v>13</v>
      </c>
      <c r="AB5004">
        <v>13</v>
      </c>
      <c r="AC5004">
        <v>48</v>
      </c>
    </row>
    <row r="5005" spans="1:29">
      <c r="A5005">
        <v>5539</v>
      </c>
      <c r="B5005" t="s">
        <v>805</v>
      </c>
      <c r="C5005" t="s">
        <v>6700</v>
      </c>
      <c r="J5005" t="s">
        <v>1436</v>
      </c>
      <c r="K5005">
        <v>0</v>
      </c>
      <c r="N5005" t="b">
        <v>1</v>
      </c>
      <c r="O5005" t="b">
        <v>0</v>
      </c>
      <c r="P5005" t="b">
        <v>0</v>
      </c>
      <c r="Q5005">
        <v>1</v>
      </c>
      <c r="R5005">
        <v>2</v>
      </c>
      <c r="S5005">
        <v>1</v>
      </c>
      <c r="T5005">
        <v>3</v>
      </c>
      <c r="U5005" t="b">
        <v>1</v>
      </c>
      <c r="V5005" t="s">
        <v>1100</v>
      </c>
      <c r="W5005" t="s">
        <v>6538</v>
      </c>
      <c r="X5005" t="s">
        <v>15747</v>
      </c>
      <c r="Y5005">
        <v>33</v>
      </c>
      <c r="Z5005">
        <v>33</v>
      </c>
      <c r="AA5005">
        <v>13</v>
      </c>
      <c r="AB5005">
        <v>13</v>
      </c>
      <c r="AC5005">
        <v>48</v>
      </c>
    </row>
    <row r="5006" spans="1:29">
      <c r="A5006">
        <v>5540</v>
      </c>
      <c r="B5006" t="s">
        <v>1503</v>
      </c>
      <c r="C5006" t="s">
        <v>6701</v>
      </c>
      <c r="D5006" t="s">
        <v>6702</v>
      </c>
      <c r="E5006" t="s">
        <v>1101</v>
      </c>
      <c r="U5006" t="b">
        <v>1</v>
      </c>
      <c r="V5006" t="s">
        <v>1101</v>
      </c>
      <c r="W5006" t="s">
        <v>6703</v>
      </c>
      <c r="X5006" t="s">
        <v>15748</v>
      </c>
      <c r="Y5006">
        <v>11</v>
      </c>
      <c r="Z5006">
        <v>32</v>
      </c>
      <c r="AA5006">
        <v>2</v>
      </c>
      <c r="AB5006">
        <v>9</v>
      </c>
      <c r="AC5006">
        <v>49</v>
      </c>
    </row>
    <row r="5007" spans="1:29">
      <c r="A5007">
        <v>5541</v>
      </c>
      <c r="B5007" t="s">
        <v>827</v>
      </c>
      <c r="C5007" t="s">
        <v>6704</v>
      </c>
      <c r="U5007" t="b">
        <v>1</v>
      </c>
      <c r="V5007" t="s">
        <v>1101</v>
      </c>
      <c r="W5007" t="s">
        <v>6703</v>
      </c>
      <c r="X5007" t="s">
        <v>15749</v>
      </c>
      <c r="Y5007">
        <v>11</v>
      </c>
      <c r="Z5007">
        <v>32</v>
      </c>
      <c r="AA5007">
        <v>2</v>
      </c>
      <c r="AB5007">
        <v>8</v>
      </c>
      <c r="AC5007">
        <v>49</v>
      </c>
    </row>
    <row r="5008" spans="1:29">
      <c r="A5008">
        <v>5542</v>
      </c>
      <c r="B5008" t="s">
        <v>1508</v>
      </c>
      <c r="C5008" t="s">
        <v>6705</v>
      </c>
      <c r="U5008" t="b">
        <v>1</v>
      </c>
      <c r="V5008" t="s">
        <v>1101</v>
      </c>
      <c r="W5008" t="s">
        <v>6703</v>
      </c>
      <c r="X5008" t="s">
        <v>15750</v>
      </c>
      <c r="Y5008">
        <v>12</v>
      </c>
      <c r="Z5008">
        <v>32</v>
      </c>
      <c r="AA5008">
        <v>2</v>
      </c>
      <c r="AB5008">
        <v>9</v>
      </c>
      <c r="AC5008">
        <v>49</v>
      </c>
    </row>
    <row r="5009" spans="1:29">
      <c r="A5009">
        <v>5543</v>
      </c>
      <c r="B5009" t="s">
        <v>805</v>
      </c>
      <c r="C5009" t="s">
        <v>6706</v>
      </c>
      <c r="J5009" t="s">
        <v>1436</v>
      </c>
      <c r="K5009">
        <v>0</v>
      </c>
      <c r="N5009" t="b">
        <v>1</v>
      </c>
      <c r="O5009" t="b">
        <v>0</v>
      </c>
      <c r="P5009" t="b">
        <v>0</v>
      </c>
      <c r="Q5009">
        <v>8</v>
      </c>
      <c r="R5009">
        <v>1</v>
      </c>
      <c r="S5009">
        <v>1</v>
      </c>
      <c r="T5009">
        <v>3</v>
      </c>
      <c r="U5009" t="b">
        <v>1</v>
      </c>
      <c r="V5009" t="s">
        <v>1101</v>
      </c>
      <c r="W5009" t="s">
        <v>6703</v>
      </c>
      <c r="X5009" t="s">
        <v>15717</v>
      </c>
      <c r="Y5009">
        <v>14</v>
      </c>
      <c r="Z5009">
        <v>14</v>
      </c>
      <c r="AA5009">
        <v>2</v>
      </c>
      <c r="AB5009">
        <v>2</v>
      </c>
      <c r="AC5009">
        <v>49</v>
      </c>
    </row>
    <row r="5010" spans="1:29">
      <c r="A5010">
        <v>5544</v>
      </c>
      <c r="B5010" t="s">
        <v>805</v>
      </c>
      <c r="C5010" t="s">
        <v>6707</v>
      </c>
      <c r="J5010" t="s">
        <v>1436</v>
      </c>
      <c r="K5010">
        <v>0</v>
      </c>
      <c r="N5010" t="b">
        <v>1</v>
      </c>
      <c r="O5010" t="b">
        <v>0</v>
      </c>
      <c r="P5010" t="b">
        <v>0</v>
      </c>
      <c r="Q5010">
        <v>8</v>
      </c>
      <c r="R5010">
        <v>1</v>
      </c>
      <c r="S5010">
        <v>1</v>
      </c>
      <c r="T5010">
        <v>3</v>
      </c>
      <c r="U5010" t="b">
        <v>1</v>
      </c>
      <c r="V5010" t="s">
        <v>1101</v>
      </c>
      <c r="W5010" t="s">
        <v>6703</v>
      </c>
      <c r="X5010" t="s">
        <v>14704</v>
      </c>
      <c r="Y5010">
        <v>15</v>
      </c>
      <c r="Z5010">
        <v>15</v>
      </c>
      <c r="AA5010">
        <v>2</v>
      </c>
      <c r="AB5010">
        <v>2</v>
      </c>
      <c r="AC5010">
        <v>49</v>
      </c>
    </row>
    <row r="5011" spans="1:29">
      <c r="A5011">
        <v>5545</v>
      </c>
      <c r="B5011" t="s">
        <v>805</v>
      </c>
      <c r="C5011" t="s">
        <v>6708</v>
      </c>
      <c r="J5011" t="s">
        <v>1436</v>
      </c>
      <c r="K5011">
        <v>0</v>
      </c>
      <c r="N5011" t="b">
        <v>1</v>
      </c>
      <c r="O5011" t="b">
        <v>0</v>
      </c>
      <c r="P5011" t="b">
        <v>0</v>
      </c>
      <c r="Q5011">
        <v>8</v>
      </c>
      <c r="R5011">
        <v>1</v>
      </c>
      <c r="S5011">
        <v>1</v>
      </c>
      <c r="T5011">
        <v>3</v>
      </c>
      <c r="U5011" t="b">
        <v>1</v>
      </c>
      <c r="V5011" t="s">
        <v>1101</v>
      </c>
      <c r="W5011" t="s">
        <v>6703</v>
      </c>
      <c r="X5011" t="s">
        <v>14705</v>
      </c>
      <c r="Y5011">
        <v>16</v>
      </c>
      <c r="Z5011">
        <v>16</v>
      </c>
      <c r="AA5011">
        <v>2</v>
      </c>
      <c r="AB5011">
        <v>2</v>
      </c>
      <c r="AC5011">
        <v>49</v>
      </c>
    </row>
    <row r="5012" spans="1:29">
      <c r="A5012">
        <v>5546</v>
      </c>
      <c r="B5012" t="s">
        <v>805</v>
      </c>
      <c r="C5012" t="s">
        <v>6709</v>
      </c>
      <c r="J5012" t="s">
        <v>1436</v>
      </c>
      <c r="K5012">
        <v>0</v>
      </c>
      <c r="N5012" t="b">
        <v>1</v>
      </c>
      <c r="O5012" t="b">
        <v>0</v>
      </c>
      <c r="P5012" t="b">
        <v>0</v>
      </c>
      <c r="Q5012">
        <v>8</v>
      </c>
      <c r="R5012">
        <v>1</v>
      </c>
      <c r="S5012">
        <v>1</v>
      </c>
      <c r="T5012">
        <v>3</v>
      </c>
      <c r="U5012" t="b">
        <v>1</v>
      </c>
      <c r="V5012" t="s">
        <v>1101</v>
      </c>
      <c r="W5012" t="s">
        <v>6703</v>
      </c>
      <c r="X5012" t="s">
        <v>14706</v>
      </c>
      <c r="Y5012">
        <v>17</v>
      </c>
      <c r="Z5012">
        <v>17</v>
      </c>
      <c r="AA5012">
        <v>2</v>
      </c>
      <c r="AB5012">
        <v>2</v>
      </c>
      <c r="AC5012">
        <v>49</v>
      </c>
    </row>
    <row r="5013" spans="1:29">
      <c r="A5013">
        <v>5547</v>
      </c>
      <c r="B5013" t="s">
        <v>805</v>
      </c>
      <c r="C5013" t="s">
        <v>6710</v>
      </c>
      <c r="J5013" t="s">
        <v>1436</v>
      </c>
      <c r="K5013">
        <v>0</v>
      </c>
      <c r="N5013" t="b">
        <v>1</v>
      </c>
      <c r="O5013" t="b">
        <v>0</v>
      </c>
      <c r="P5013" t="b">
        <v>0</v>
      </c>
      <c r="Q5013">
        <v>8</v>
      </c>
      <c r="R5013">
        <v>1</v>
      </c>
      <c r="S5013">
        <v>1</v>
      </c>
      <c r="T5013">
        <v>3</v>
      </c>
      <c r="U5013" t="b">
        <v>1</v>
      </c>
      <c r="V5013" t="s">
        <v>1101</v>
      </c>
      <c r="W5013" t="s">
        <v>6703</v>
      </c>
      <c r="X5013" t="s">
        <v>14707</v>
      </c>
      <c r="Y5013">
        <v>18</v>
      </c>
      <c r="Z5013">
        <v>18</v>
      </c>
      <c r="AA5013">
        <v>2</v>
      </c>
      <c r="AB5013">
        <v>2</v>
      </c>
      <c r="AC5013">
        <v>49</v>
      </c>
    </row>
    <row r="5014" spans="1:29">
      <c r="A5014">
        <v>5548</v>
      </c>
      <c r="B5014" t="s">
        <v>805</v>
      </c>
      <c r="C5014" t="s">
        <v>6711</v>
      </c>
      <c r="J5014" t="s">
        <v>1436</v>
      </c>
      <c r="K5014">
        <v>0</v>
      </c>
      <c r="N5014" t="b">
        <v>1</v>
      </c>
      <c r="O5014" t="b">
        <v>0</v>
      </c>
      <c r="P5014" t="b">
        <v>0</v>
      </c>
      <c r="Q5014">
        <v>8</v>
      </c>
      <c r="R5014">
        <v>1</v>
      </c>
      <c r="S5014">
        <v>1</v>
      </c>
      <c r="T5014">
        <v>3</v>
      </c>
      <c r="U5014" t="b">
        <v>1</v>
      </c>
      <c r="V5014" t="s">
        <v>1101</v>
      </c>
      <c r="W5014" t="s">
        <v>6703</v>
      </c>
      <c r="X5014" t="s">
        <v>14708</v>
      </c>
      <c r="Y5014">
        <v>19</v>
      </c>
      <c r="Z5014">
        <v>19</v>
      </c>
      <c r="AA5014">
        <v>2</v>
      </c>
      <c r="AB5014">
        <v>2</v>
      </c>
      <c r="AC5014">
        <v>49</v>
      </c>
    </row>
    <row r="5015" spans="1:29">
      <c r="A5015">
        <v>5549</v>
      </c>
      <c r="B5015" t="s">
        <v>805</v>
      </c>
      <c r="C5015" t="s">
        <v>6712</v>
      </c>
      <c r="J5015" t="s">
        <v>1436</v>
      </c>
      <c r="K5015">
        <v>0</v>
      </c>
      <c r="N5015" t="b">
        <v>1</v>
      </c>
      <c r="O5015" t="b">
        <v>0</v>
      </c>
      <c r="P5015" t="b">
        <v>0</v>
      </c>
      <c r="Q5015">
        <v>8</v>
      </c>
      <c r="R5015">
        <v>1</v>
      </c>
      <c r="S5015">
        <v>1</v>
      </c>
      <c r="T5015">
        <v>3</v>
      </c>
      <c r="U5015" t="b">
        <v>1</v>
      </c>
      <c r="V5015" t="s">
        <v>1101</v>
      </c>
      <c r="W5015" t="s">
        <v>6703</v>
      </c>
      <c r="X5015" t="s">
        <v>14709</v>
      </c>
      <c r="Y5015">
        <v>20</v>
      </c>
      <c r="Z5015">
        <v>20</v>
      </c>
      <c r="AA5015">
        <v>2</v>
      </c>
      <c r="AB5015">
        <v>2</v>
      </c>
      <c r="AC5015">
        <v>49</v>
      </c>
    </row>
    <row r="5016" spans="1:29">
      <c r="A5016">
        <v>5550</v>
      </c>
      <c r="B5016" t="s">
        <v>805</v>
      </c>
      <c r="C5016" t="s">
        <v>6713</v>
      </c>
      <c r="J5016" t="s">
        <v>1436</v>
      </c>
      <c r="K5016">
        <v>0</v>
      </c>
      <c r="N5016" t="b">
        <v>1</v>
      </c>
      <c r="O5016" t="b">
        <v>0</v>
      </c>
      <c r="P5016" t="b">
        <v>0</v>
      </c>
      <c r="Q5016">
        <v>8</v>
      </c>
      <c r="R5016">
        <v>1</v>
      </c>
      <c r="S5016">
        <v>1</v>
      </c>
      <c r="T5016">
        <v>3</v>
      </c>
      <c r="U5016" t="b">
        <v>1</v>
      </c>
      <c r="V5016" t="s">
        <v>1101</v>
      </c>
      <c r="W5016" t="s">
        <v>6703</v>
      </c>
      <c r="X5016" t="s">
        <v>14710</v>
      </c>
      <c r="Y5016">
        <v>21</v>
      </c>
      <c r="Z5016">
        <v>21</v>
      </c>
      <c r="AA5016">
        <v>2</v>
      </c>
      <c r="AB5016">
        <v>2</v>
      </c>
      <c r="AC5016">
        <v>49</v>
      </c>
    </row>
    <row r="5017" spans="1:29">
      <c r="A5017">
        <v>5551</v>
      </c>
      <c r="B5017" t="s">
        <v>805</v>
      </c>
      <c r="C5017" t="s">
        <v>6714</v>
      </c>
      <c r="J5017" t="s">
        <v>1436</v>
      </c>
      <c r="K5017">
        <v>0</v>
      </c>
      <c r="N5017" t="b">
        <v>1</v>
      </c>
      <c r="O5017" t="b">
        <v>0</v>
      </c>
      <c r="P5017" t="b">
        <v>0</v>
      </c>
      <c r="Q5017">
        <v>8</v>
      </c>
      <c r="R5017">
        <v>1</v>
      </c>
      <c r="S5017">
        <v>1</v>
      </c>
      <c r="T5017">
        <v>3</v>
      </c>
      <c r="U5017" t="b">
        <v>1</v>
      </c>
      <c r="V5017" t="s">
        <v>1101</v>
      </c>
      <c r="W5017" t="s">
        <v>6703</v>
      </c>
      <c r="X5017" t="s">
        <v>14711</v>
      </c>
      <c r="Y5017">
        <v>22</v>
      </c>
      <c r="Z5017">
        <v>22</v>
      </c>
      <c r="AA5017">
        <v>2</v>
      </c>
      <c r="AB5017">
        <v>2</v>
      </c>
      <c r="AC5017">
        <v>49</v>
      </c>
    </row>
    <row r="5018" spans="1:29">
      <c r="A5018">
        <v>5552</v>
      </c>
      <c r="B5018" t="s">
        <v>805</v>
      </c>
      <c r="C5018" t="s">
        <v>6715</v>
      </c>
      <c r="J5018" t="s">
        <v>1436</v>
      </c>
      <c r="K5018">
        <v>0</v>
      </c>
      <c r="N5018" t="b">
        <v>1</v>
      </c>
      <c r="O5018" t="b">
        <v>0</v>
      </c>
      <c r="P5018" t="b">
        <v>0</v>
      </c>
      <c r="Q5018">
        <v>8</v>
      </c>
      <c r="R5018">
        <v>1</v>
      </c>
      <c r="S5018">
        <v>1</v>
      </c>
      <c r="T5018">
        <v>3</v>
      </c>
      <c r="U5018" t="b">
        <v>1</v>
      </c>
      <c r="V5018" t="s">
        <v>1101</v>
      </c>
      <c r="W5018" t="s">
        <v>6703</v>
      </c>
      <c r="X5018" t="s">
        <v>14712</v>
      </c>
      <c r="Y5018">
        <v>23</v>
      </c>
      <c r="Z5018">
        <v>23</v>
      </c>
      <c r="AA5018">
        <v>2</v>
      </c>
      <c r="AB5018">
        <v>2</v>
      </c>
      <c r="AC5018">
        <v>49</v>
      </c>
    </row>
    <row r="5019" spans="1:29">
      <c r="A5019">
        <v>5553</v>
      </c>
      <c r="B5019" t="s">
        <v>805</v>
      </c>
      <c r="C5019" t="s">
        <v>6716</v>
      </c>
      <c r="J5019" t="s">
        <v>1436</v>
      </c>
      <c r="K5019">
        <v>0</v>
      </c>
      <c r="N5019" t="b">
        <v>1</v>
      </c>
      <c r="O5019" t="b">
        <v>0</v>
      </c>
      <c r="P5019" t="b">
        <v>0</v>
      </c>
      <c r="Q5019">
        <v>8</v>
      </c>
      <c r="R5019">
        <v>1</v>
      </c>
      <c r="S5019">
        <v>1</v>
      </c>
      <c r="T5019">
        <v>3</v>
      </c>
      <c r="U5019" t="b">
        <v>1</v>
      </c>
      <c r="V5019" t="s">
        <v>1101</v>
      </c>
      <c r="W5019" t="s">
        <v>6703</v>
      </c>
      <c r="X5019" t="s">
        <v>14713</v>
      </c>
      <c r="Y5019">
        <v>24</v>
      </c>
      <c r="Z5019">
        <v>24</v>
      </c>
      <c r="AA5019">
        <v>2</v>
      </c>
      <c r="AB5019">
        <v>2</v>
      </c>
      <c r="AC5019">
        <v>49</v>
      </c>
    </row>
    <row r="5020" spans="1:29">
      <c r="A5020">
        <v>5554</v>
      </c>
      <c r="B5020" t="s">
        <v>805</v>
      </c>
      <c r="C5020" t="s">
        <v>6717</v>
      </c>
      <c r="J5020" t="s">
        <v>1436</v>
      </c>
      <c r="K5020">
        <v>0</v>
      </c>
      <c r="N5020" t="b">
        <v>1</v>
      </c>
      <c r="O5020" t="b">
        <v>0</v>
      </c>
      <c r="P5020" t="b">
        <v>0</v>
      </c>
      <c r="Q5020">
        <v>8</v>
      </c>
      <c r="R5020">
        <v>1</v>
      </c>
      <c r="S5020">
        <v>1</v>
      </c>
      <c r="T5020">
        <v>3</v>
      </c>
      <c r="U5020" t="b">
        <v>1</v>
      </c>
      <c r="V5020" t="s">
        <v>1101</v>
      </c>
      <c r="W5020" t="s">
        <v>6703</v>
      </c>
      <c r="X5020" t="s">
        <v>14714</v>
      </c>
      <c r="Y5020">
        <v>25</v>
      </c>
      <c r="Z5020">
        <v>25</v>
      </c>
      <c r="AA5020">
        <v>2</v>
      </c>
      <c r="AB5020">
        <v>2</v>
      </c>
      <c r="AC5020">
        <v>49</v>
      </c>
    </row>
    <row r="5021" spans="1:29">
      <c r="A5021">
        <v>5555</v>
      </c>
      <c r="B5021" t="s">
        <v>805</v>
      </c>
      <c r="C5021" t="s">
        <v>6718</v>
      </c>
      <c r="J5021" t="s">
        <v>1436</v>
      </c>
      <c r="K5021">
        <v>0</v>
      </c>
      <c r="N5021" t="b">
        <v>1</v>
      </c>
      <c r="O5021" t="b">
        <v>0</v>
      </c>
      <c r="P5021" t="b">
        <v>0</v>
      </c>
      <c r="Q5021">
        <v>8</v>
      </c>
      <c r="R5021">
        <v>1</v>
      </c>
      <c r="S5021">
        <v>1</v>
      </c>
      <c r="T5021">
        <v>3</v>
      </c>
      <c r="U5021" t="b">
        <v>1</v>
      </c>
      <c r="V5021" t="s">
        <v>1101</v>
      </c>
      <c r="W5021" t="s">
        <v>6703</v>
      </c>
      <c r="X5021" t="s">
        <v>14715</v>
      </c>
      <c r="Y5021">
        <v>26</v>
      </c>
      <c r="Z5021">
        <v>26</v>
      </c>
      <c r="AA5021">
        <v>2</v>
      </c>
      <c r="AB5021">
        <v>2</v>
      </c>
      <c r="AC5021">
        <v>49</v>
      </c>
    </row>
    <row r="5022" spans="1:29">
      <c r="A5022">
        <v>5556</v>
      </c>
      <c r="B5022" t="s">
        <v>805</v>
      </c>
      <c r="C5022" t="s">
        <v>6719</v>
      </c>
      <c r="J5022" t="s">
        <v>1436</v>
      </c>
      <c r="K5022">
        <v>0</v>
      </c>
      <c r="N5022" t="b">
        <v>1</v>
      </c>
      <c r="O5022" t="b">
        <v>0</v>
      </c>
      <c r="P5022" t="b">
        <v>0</v>
      </c>
      <c r="Q5022">
        <v>8</v>
      </c>
      <c r="R5022">
        <v>1</v>
      </c>
      <c r="S5022">
        <v>1</v>
      </c>
      <c r="T5022">
        <v>3</v>
      </c>
      <c r="U5022" t="b">
        <v>1</v>
      </c>
      <c r="V5022" t="s">
        <v>1101</v>
      </c>
      <c r="W5022" t="s">
        <v>6703</v>
      </c>
      <c r="X5022" t="s">
        <v>15354</v>
      </c>
      <c r="Y5022">
        <v>27</v>
      </c>
      <c r="Z5022">
        <v>27</v>
      </c>
      <c r="AA5022">
        <v>2</v>
      </c>
      <c r="AB5022">
        <v>2</v>
      </c>
      <c r="AC5022">
        <v>49</v>
      </c>
    </row>
    <row r="5023" spans="1:29">
      <c r="A5023">
        <v>5557</v>
      </c>
      <c r="B5023" t="s">
        <v>805</v>
      </c>
      <c r="C5023" t="s">
        <v>6720</v>
      </c>
      <c r="J5023" t="s">
        <v>1436</v>
      </c>
      <c r="K5023">
        <v>0</v>
      </c>
      <c r="N5023" t="b">
        <v>1</v>
      </c>
      <c r="O5023" t="b">
        <v>0</v>
      </c>
      <c r="P5023" t="b">
        <v>0</v>
      </c>
      <c r="Q5023">
        <v>8</v>
      </c>
      <c r="R5023">
        <v>1</v>
      </c>
      <c r="S5023">
        <v>1</v>
      </c>
      <c r="T5023">
        <v>3</v>
      </c>
      <c r="U5023" t="b">
        <v>1</v>
      </c>
      <c r="V5023" t="s">
        <v>1101</v>
      </c>
      <c r="W5023" t="s">
        <v>6703</v>
      </c>
      <c r="X5023" t="s">
        <v>15356</v>
      </c>
      <c r="Y5023">
        <v>28</v>
      </c>
      <c r="Z5023">
        <v>28</v>
      </c>
      <c r="AA5023">
        <v>2</v>
      </c>
      <c r="AB5023">
        <v>2</v>
      </c>
      <c r="AC5023">
        <v>49</v>
      </c>
    </row>
    <row r="5024" spans="1:29">
      <c r="A5024">
        <v>5558</v>
      </c>
      <c r="B5024" t="s">
        <v>805</v>
      </c>
      <c r="C5024" t="s">
        <v>6721</v>
      </c>
      <c r="J5024" t="s">
        <v>1436</v>
      </c>
      <c r="K5024">
        <v>0</v>
      </c>
      <c r="N5024" t="b">
        <v>1</v>
      </c>
      <c r="O5024" t="b">
        <v>0</v>
      </c>
      <c r="P5024" t="b">
        <v>0</v>
      </c>
      <c r="Q5024">
        <v>8</v>
      </c>
      <c r="R5024">
        <v>1</v>
      </c>
      <c r="S5024">
        <v>1</v>
      </c>
      <c r="T5024">
        <v>3</v>
      </c>
      <c r="U5024" t="b">
        <v>1</v>
      </c>
      <c r="V5024" t="s">
        <v>1101</v>
      </c>
      <c r="W5024" t="s">
        <v>6703</v>
      </c>
      <c r="X5024" t="s">
        <v>15357</v>
      </c>
      <c r="Y5024">
        <v>29</v>
      </c>
      <c r="Z5024">
        <v>29</v>
      </c>
      <c r="AA5024">
        <v>2</v>
      </c>
      <c r="AB5024">
        <v>2</v>
      </c>
      <c r="AC5024">
        <v>49</v>
      </c>
    </row>
    <row r="5025" spans="1:29">
      <c r="A5025">
        <v>5559</v>
      </c>
      <c r="B5025" t="s">
        <v>805</v>
      </c>
      <c r="C5025" t="s">
        <v>6722</v>
      </c>
      <c r="J5025" t="s">
        <v>1436</v>
      </c>
      <c r="K5025">
        <v>0</v>
      </c>
      <c r="N5025" t="b">
        <v>1</v>
      </c>
      <c r="O5025" t="b">
        <v>0</v>
      </c>
      <c r="P5025" t="b">
        <v>0</v>
      </c>
      <c r="Q5025">
        <v>8</v>
      </c>
      <c r="R5025">
        <v>1</v>
      </c>
      <c r="S5025">
        <v>1</v>
      </c>
      <c r="T5025">
        <v>3</v>
      </c>
      <c r="U5025" t="b">
        <v>1</v>
      </c>
      <c r="V5025" t="s">
        <v>1101</v>
      </c>
      <c r="W5025" t="s">
        <v>6703</v>
      </c>
      <c r="X5025" t="s">
        <v>15394</v>
      </c>
      <c r="Y5025">
        <v>30</v>
      </c>
      <c r="Z5025">
        <v>30</v>
      </c>
      <c r="AA5025">
        <v>2</v>
      </c>
      <c r="AB5025">
        <v>2</v>
      </c>
      <c r="AC5025">
        <v>49</v>
      </c>
    </row>
    <row r="5026" spans="1:29">
      <c r="A5026">
        <v>5560</v>
      </c>
      <c r="B5026" t="s">
        <v>805</v>
      </c>
      <c r="C5026" t="s">
        <v>6723</v>
      </c>
      <c r="J5026" t="s">
        <v>1436</v>
      </c>
      <c r="K5026">
        <v>0</v>
      </c>
      <c r="N5026" t="b">
        <v>1</v>
      </c>
      <c r="O5026" t="b">
        <v>0</v>
      </c>
      <c r="P5026" t="b">
        <v>0</v>
      </c>
      <c r="Q5026">
        <v>8</v>
      </c>
      <c r="R5026">
        <v>1</v>
      </c>
      <c r="S5026">
        <v>1</v>
      </c>
      <c r="T5026">
        <v>3</v>
      </c>
      <c r="U5026" t="b">
        <v>1</v>
      </c>
      <c r="V5026" t="s">
        <v>1101</v>
      </c>
      <c r="W5026" t="s">
        <v>6703</v>
      </c>
      <c r="X5026" t="s">
        <v>15395</v>
      </c>
      <c r="Y5026">
        <v>31</v>
      </c>
      <c r="Z5026">
        <v>31</v>
      </c>
      <c r="AA5026">
        <v>2</v>
      </c>
      <c r="AB5026">
        <v>2</v>
      </c>
      <c r="AC5026">
        <v>49</v>
      </c>
    </row>
    <row r="5027" spans="1:29">
      <c r="A5027">
        <v>5561</v>
      </c>
      <c r="B5027" t="s">
        <v>805</v>
      </c>
      <c r="C5027" t="s">
        <v>6724</v>
      </c>
      <c r="J5027" t="s">
        <v>1444</v>
      </c>
      <c r="K5027">
        <v>0</v>
      </c>
      <c r="N5027" t="b">
        <v>1</v>
      </c>
      <c r="O5027" t="b">
        <v>0</v>
      </c>
      <c r="P5027" t="b">
        <v>0</v>
      </c>
      <c r="Q5027">
        <v>8</v>
      </c>
      <c r="R5027">
        <v>1</v>
      </c>
      <c r="S5027">
        <v>1</v>
      </c>
      <c r="T5027">
        <v>3</v>
      </c>
      <c r="U5027" t="b">
        <v>1</v>
      </c>
      <c r="V5027" t="s">
        <v>1101</v>
      </c>
      <c r="W5027" t="s">
        <v>6703</v>
      </c>
      <c r="X5027" t="s">
        <v>14620</v>
      </c>
      <c r="Y5027">
        <v>14</v>
      </c>
      <c r="Z5027">
        <v>14</v>
      </c>
      <c r="AA5027">
        <v>6</v>
      </c>
      <c r="AB5027">
        <v>6</v>
      </c>
      <c r="AC5027">
        <v>49</v>
      </c>
    </row>
    <row r="5028" spans="1:29">
      <c r="A5028">
        <v>5562</v>
      </c>
      <c r="B5028" t="s">
        <v>805</v>
      </c>
      <c r="C5028" t="s">
        <v>6725</v>
      </c>
      <c r="J5028" t="s">
        <v>1444</v>
      </c>
      <c r="K5028">
        <v>0</v>
      </c>
      <c r="N5028" t="b">
        <v>1</v>
      </c>
      <c r="O5028" t="b">
        <v>0</v>
      </c>
      <c r="P5028" t="b">
        <v>0</v>
      </c>
      <c r="Q5028">
        <v>8</v>
      </c>
      <c r="R5028">
        <v>1</v>
      </c>
      <c r="S5028">
        <v>1</v>
      </c>
      <c r="T5028">
        <v>3</v>
      </c>
      <c r="U5028" t="b">
        <v>1</v>
      </c>
      <c r="V5028" t="s">
        <v>1101</v>
      </c>
      <c r="W5028" t="s">
        <v>6703</v>
      </c>
      <c r="X5028" t="s">
        <v>14621</v>
      </c>
      <c r="Y5028">
        <v>15</v>
      </c>
      <c r="Z5028">
        <v>15</v>
      </c>
      <c r="AA5028">
        <v>6</v>
      </c>
      <c r="AB5028">
        <v>6</v>
      </c>
      <c r="AC5028">
        <v>49</v>
      </c>
    </row>
    <row r="5029" spans="1:29">
      <c r="A5029">
        <v>5563</v>
      </c>
      <c r="B5029" t="s">
        <v>805</v>
      </c>
      <c r="C5029" t="s">
        <v>6726</v>
      </c>
      <c r="J5029" t="s">
        <v>1444</v>
      </c>
      <c r="K5029">
        <v>0</v>
      </c>
      <c r="N5029" t="b">
        <v>1</v>
      </c>
      <c r="O5029" t="b">
        <v>0</v>
      </c>
      <c r="P5029" t="b">
        <v>0</v>
      </c>
      <c r="Q5029">
        <v>8</v>
      </c>
      <c r="R5029">
        <v>1</v>
      </c>
      <c r="S5029">
        <v>1</v>
      </c>
      <c r="T5029">
        <v>3</v>
      </c>
      <c r="U5029" t="b">
        <v>1</v>
      </c>
      <c r="V5029" t="s">
        <v>1101</v>
      </c>
      <c r="W5029" t="s">
        <v>6703</v>
      </c>
      <c r="X5029" t="s">
        <v>14469</v>
      </c>
      <c r="Y5029">
        <v>16</v>
      </c>
      <c r="Z5029">
        <v>16</v>
      </c>
      <c r="AA5029">
        <v>6</v>
      </c>
      <c r="AB5029">
        <v>6</v>
      </c>
      <c r="AC5029">
        <v>49</v>
      </c>
    </row>
    <row r="5030" spans="1:29">
      <c r="A5030">
        <v>5564</v>
      </c>
      <c r="B5030" t="s">
        <v>805</v>
      </c>
      <c r="C5030" t="s">
        <v>6727</v>
      </c>
      <c r="J5030" t="s">
        <v>1444</v>
      </c>
      <c r="K5030">
        <v>0</v>
      </c>
      <c r="N5030" t="b">
        <v>1</v>
      </c>
      <c r="O5030" t="b">
        <v>0</v>
      </c>
      <c r="P5030" t="b">
        <v>0</v>
      </c>
      <c r="Q5030">
        <v>8</v>
      </c>
      <c r="R5030">
        <v>1</v>
      </c>
      <c r="S5030">
        <v>1</v>
      </c>
      <c r="T5030">
        <v>3</v>
      </c>
      <c r="U5030" t="b">
        <v>1</v>
      </c>
      <c r="V5030" t="s">
        <v>1101</v>
      </c>
      <c r="W5030" t="s">
        <v>6703</v>
      </c>
      <c r="X5030" t="s">
        <v>14526</v>
      </c>
      <c r="Y5030">
        <v>17</v>
      </c>
      <c r="Z5030">
        <v>17</v>
      </c>
      <c r="AA5030">
        <v>6</v>
      </c>
      <c r="AB5030">
        <v>6</v>
      </c>
      <c r="AC5030">
        <v>49</v>
      </c>
    </row>
    <row r="5031" spans="1:29">
      <c r="A5031">
        <v>5565</v>
      </c>
      <c r="B5031" t="s">
        <v>805</v>
      </c>
      <c r="C5031" t="s">
        <v>6728</v>
      </c>
      <c r="J5031" t="s">
        <v>1444</v>
      </c>
      <c r="K5031">
        <v>0</v>
      </c>
      <c r="N5031" t="b">
        <v>1</v>
      </c>
      <c r="O5031" t="b">
        <v>0</v>
      </c>
      <c r="P5031" t="b">
        <v>0</v>
      </c>
      <c r="Q5031">
        <v>8</v>
      </c>
      <c r="R5031">
        <v>1</v>
      </c>
      <c r="S5031">
        <v>1</v>
      </c>
      <c r="T5031">
        <v>3</v>
      </c>
      <c r="U5031" t="b">
        <v>1</v>
      </c>
      <c r="V5031" t="s">
        <v>1101</v>
      </c>
      <c r="W5031" t="s">
        <v>6703</v>
      </c>
      <c r="X5031" t="s">
        <v>14688</v>
      </c>
      <c r="Y5031">
        <v>18</v>
      </c>
      <c r="Z5031">
        <v>18</v>
      </c>
      <c r="AA5031">
        <v>6</v>
      </c>
      <c r="AB5031">
        <v>6</v>
      </c>
      <c r="AC5031">
        <v>49</v>
      </c>
    </row>
    <row r="5032" spans="1:29">
      <c r="A5032">
        <v>5566</v>
      </c>
      <c r="B5032" t="s">
        <v>805</v>
      </c>
      <c r="C5032" t="s">
        <v>6729</v>
      </c>
      <c r="J5032" t="s">
        <v>1444</v>
      </c>
      <c r="K5032">
        <v>0</v>
      </c>
      <c r="N5032" t="b">
        <v>1</v>
      </c>
      <c r="O5032" t="b">
        <v>0</v>
      </c>
      <c r="P5032" t="b">
        <v>0</v>
      </c>
      <c r="Q5032">
        <v>8</v>
      </c>
      <c r="R5032">
        <v>1</v>
      </c>
      <c r="S5032">
        <v>1</v>
      </c>
      <c r="T5032">
        <v>3</v>
      </c>
      <c r="U5032" t="b">
        <v>1</v>
      </c>
      <c r="V5032" t="s">
        <v>1101</v>
      </c>
      <c r="W5032" t="s">
        <v>6703</v>
      </c>
      <c r="X5032" t="s">
        <v>14448</v>
      </c>
      <c r="Y5032">
        <v>19</v>
      </c>
      <c r="Z5032">
        <v>19</v>
      </c>
      <c r="AA5032">
        <v>6</v>
      </c>
      <c r="AB5032">
        <v>6</v>
      </c>
      <c r="AC5032">
        <v>49</v>
      </c>
    </row>
    <row r="5033" spans="1:29">
      <c r="A5033">
        <v>5567</v>
      </c>
      <c r="B5033" t="s">
        <v>805</v>
      </c>
      <c r="C5033" t="s">
        <v>6730</v>
      </c>
      <c r="J5033" t="s">
        <v>1444</v>
      </c>
      <c r="K5033">
        <v>0</v>
      </c>
      <c r="N5033" t="b">
        <v>1</v>
      </c>
      <c r="O5033" t="b">
        <v>0</v>
      </c>
      <c r="P5033" t="b">
        <v>0</v>
      </c>
      <c r="Q5033">
        <v>8</v>
      </c>
      <c r="R5033">
        <v>1</v>
      </c>
      <c r="S5033">
        <v>1</v>
      </c>
      <c r="T5033">
        <v>3</v>
      </c>
      <c r="U5033" t="b">
        <v>1</v>
      </c>
      <c r="V5033" t="s">
        <v>1101</v>
      </c>
      <c r="W5033" t="s">
        <v>6703</v>
      </c>
      <c r="X5033" t="s">
        <v>14623</v>
      </c>
      <c r="Y5033">
        <v>20</v>
      </c>
      <c r="Z5033">
        <v>20</v>
      </c>
      <c r="AA5033">
        <v>6</v>
      </c>
      <c r="AB5033">
        <v>6</v>
      </c>
      <c r="AC5033">
        <v>49</v>
      </c>
    </row>
    <row r="5034" spans="1:29">
      <c r="A5034">
        <v>5568</v>
      </c>
      <c r="B5034" t="s">
        <v>805</v>
      </c>
      <c r="C5034" t="s">
        <v>6731</v>
      </c>
      <c r="J5034" t="s">
        <v>1444</v>
      </c>
      <c r="K5034">
        <v>0</v>
      </c>
      <c r="N5034" t="b">
        <v>1</v>
      </c>
      <c r="O5034" t="b">
        <v>0</v>
      </c>
      <c r="P5034" t="b">
        <v>0</v>
      </c>
      <c r="Q5034">
        <v>8</v>
      </c>
      <c r="R5034">
        <v>1</v>
      </c>
      <c r="S5034">
        <v>1</v>
      </c>
      <c r="T5034">
        <v>3</v>
      </c>
      <c r="U5034" t="b">
        <v>1</v>
      </c>
      <c r="V5034" t="s">
        <v>1101</v>
      </c>
      <c r="W5034" t="s">
        <v>6703</v>
      </c>
      <c r="X5034" t="s">
        <v>14624</v>
      </c>
      <c r="Y5034">
        <v>21</v>
      </c>
      <c r="Z5034">
        <v>21</v>
      </c>
      <c r="AA5034">
        <v>6</v>
      </c>
      <c r="AB5034">
        <v>6</v>
      </c>
      <c r="AC5034">
        <v>49</v>
      </c>
    </row>
    <row r="5035" spans="1:29">
      <c r="A5035">
        <v>5569</v>
      </c>
      <c r="B5035" t="s">
        <v>805</v>
      </c>
      <c r="C5035" t="s">
        <v>6732</v>
      </c>
      <c r="J5035" t="s">
        <v>1444</v>
      </c>
      <c r="K5035">
        <v>0</v>
      </c>
      <c r="N5035" t="b">
        <v>1</v>
      </c>
      <c r="O5035" t="b">
        <v>0</v>
      </c>
      <c r="P5035" t="b">
        <v>0</v>
      </c>
      <c r="Q5035">
        <v>8</v>
      </c>
      <c r="R5035">
        <v>1</v>
      </c>
      <c r="S5035">
        <v>1</v>
      </c>
      <c r="T5035">
        <v>3</v>
      </c>
      <c r="U5035" t="b">
        <v>1</v>
      </c>
      <c r="V5035" t="s">
        <v>1101</v>
      </c>
      <c r="W5035" t="s">
        <v>6703</v>
      </c>
      <c r="X5035" t="s">
        <v>14625</v>
      </c>
      <c r="Y5035">
        <v>22</v>
      </c>
      <c r="Z5035">
        <v>22</v>
      </c>
      <c r="AA5035">
        <v>6</v>
      </c>
      <c r="AB5035">
        <v>6</v>
      </c>
      <c r="AC5035">
        <v>49</v>
      </c>
    </row>
    <row r="5036" spans="1:29">
      <c r="A5036">
        <v>5570</v>
      </c>
      <c r="B5036" t="s">
        <v>805</v>
      </c>
      <c r="C5036" t="s">
        <v>6733</v>
      </c>
      <c r="J5036" t="s">
        <v>1444</v>
      </c>
      <c r="K5036">
        <v>0</v>
      </c>
      <c r="N5036" t="b">
        <v>1</v>
      </c>
      <c r="O5036" t="b">
        <v>0</v>
      </c>
      <c r="P5036" t="b">
        <v>0</v>
      </c>
      <c r="Q5036">
        <v>8</v>
      </c>
      <c r="R5036">
        <v>1</v>
      </c>
      <c r="S5036">
        <v>1</v>
      </c>
      <c r="T5036">
        <v>3</v>
      </c>
      <c r="U5036" t="b">
        <v>1</v>
      </c>
      <c r="V5036" t="s">
        <v>1101</v>
      </c>
      <c r="W5036" t="s">
        <v>6703</v>
      </c>
      <c r="X5036" t="s">
        <v>14626</v>
      </c>
      <c r="Y5036">
        <v>23</v>
      </c>
      <c r="Z5036">
        <v>23</v>
      </c>
      <c r="AA5036">
        <v>6</v>
      </c>
      <c r="AB5036">
        <v>6</v>
      </c>
      <c r="AC5036">
        <v>49</v>
      </c>
    </row>
    <row r="5037" spans="1:29">
      <c r="A5037">
        <v>5571</v>
      </c>
      <c r="B5037" t="s">
        <v>805</v>
      </c>
      <c r="C5037" t="s">
        <v>6734</v>
      </c>
      <c r="J5037" t="s">
        <v>1444</v>
      </c>
      <c r="K5037">
        <v>0</v>
      </c>
      <c r="N5037" t="b">
        <v>1</v>
      </c>
      <c r="O5037" t="b">
        <v>0</v>
      </c>
      <c r="P5037" t="b">
        <v>0</v>
      </c>
      <c r="Q5037">
        <v>8</v>
      </c>
      <c r="R5037">
        <v>1</v>
      </c>
      <c r="S5037">
        <v>1</v>
      </c>
      <c r="T5037">
        <v>3</v>
      </c>
      <c r="U5037" t="b">
        <v>1</v>
      </c>
      <c r="V5037" t="s">
        <v>1101</v>
      </c>
      <c r="W5037" t="s">
        <v>6703</v>
      </c>
      <c r="X5037" t="s">
        <v>14627</v>
      </c>
      <c r="Y5037">
        <v>24</v>
      </c>
      <c r="Z5037">
        <v>24</v>
      </c>
      <c r="AA5037">
        <v>6</v>
      </c>
      <c r="AB5037">
        <v>6</v>
      </c>
      <c r="AC5037">
        <v>49</v>
      </c>
    </row>
    <row r="5038" spans="1:29">
      <c r="A5038">
        <v>5572</v>
      </c>
      <c r="B5038" t="s">
        <v>805</v>
      </c>
      <c r="C5038" t="s">
        <v>6735</v>
      </c>
      <c r="J5038" t="s">
        <v>1444</v>
      </c>
      <c r="K5038">
        <v>0</v>
      </c>
      <c r="N5038" t="b">
        <v>1</v>
      </c>
      <c r="O5038" t="b">
        <v>0</v>
      </c>
      <c r="P5038" t="b">
        <v>0</v>
      </c>
      <c r="Q5038">
        <v>8</v>
      </c>
      <c r="R5038">
        <v>1</v>
      </c>
      <c r="S5038">
        <v>1</v>
      </c>
      <c r="T5038">
        <v>3</v>
      </c>
      <c r="U5038" t="b">
        <v>1</v>
      </c>
      <c r="V5038" t="s">
        <v>1101</v>
      </c>
      <c r="W5038" t="s">
        <v>6703</v>
      </c>
      <c r="X5038" t="s">
        <v>14534</v>
      </c>
      <c r="Y5038">
        <v>25</v>
      </c>
      <c r="Z5038">
        <v>25</v>
      </c>
      <c r="AA5038">
        <v>6</v>
      </c>
      <c r="AB5038">
        <v>6</v>
      </c>
      <c r="AC5038">
        <v>49</v>
      </c>
    </row>
    <row r="5039" spans="1:29">
      <c r="A5039">
        <v>5573</v>
      </c>
      <c r="B5039" t="s">
        <v>805</v>
      </c>
      <c r="C5039" t="s">
        <v>6736</v>
      </c>
      <c r="J5039" t="s">
        <v>1444</v>
      </c>
      <c r="K5039">
        <v>0</v>
      </c>
      <c r="N5039" t="b">
        <v>1</v>
      </c>
      <c r="O5039" t="b">
        <v>0</v>
      </c>
      <c r="P5039" t="b">
        <v>0</v>
      </c>
      <c r="Q5039">
        <v>8</v>
      </c>
      <c r="R5039">
        <v>1</v>
      </c>
      <c r="S5039">
        <v>1</v>
      </c>
      <c r="T5039">
        <v>3</v>
      </c>
      <c r="U5039" t="b">
        <v>1</v>
      </c>
      <c r="V5039" t="s">
        <v>1101</v>
      </c>
      <c r="W5039" t="s">
        <v>6703</v>
      </c>
      <c r="X5039" t="s">
        <v>14491</v>
      </c>
      <c r="Y5039">
        <v>26</v>
      </c>
      <c r="Z5039">
        <v>26</v>
      </c>
      <c r="AA5039">
        <v>6</v>
      </c>
      <c r="AB5039">
        <v>6</v>
      </c>
      <c r="AC5039">
        <v>49</v>
      </c>
    </row>
    <row r="5040" spans="1:29">
      <c r="A5040">
        <v>5574</v>
      </c>
      <c r="B5040" t="s">
        <v>805</v>
      </c>
      <c r="C5040" t="s">
        <v>6737</v>
      </c>
      <c r="J5040" t="s">
        <v>1444</v>
      </c>
      <c r="K5040">
        <v>0</v>
      </c>
      <c r="N5040" t="b">
        <v>1</v>
      </c>
      <c r="O5040" t="b">
        <v>0</v>
      </c>
      <c r="P5040" t="b">
        <v>0</v>
      </c>
      <c r="Q5040">
        <v>8</v>
      </c>
      <c r="R5040">
        <v>1</v>
      </c>
      <c r="S5040">
        <v>1</v>
      </c>
      <c r="T5040">
        <v>3</v>
      </c>
      <c r="U5040" t="b">
        <v>1</v>
      </c>
      <c r="V5040" t="s">
        <v>1101</v>
      </c>
      <c r="W5040" t="s">
        <v>6703</v>
      </c>
      <c r="X5040" t="s">
        <v>14628</v>
      </c>
      <c r="Y5040">
        <v>27</v>
      </c>
      <c r="Z5040">
        <v>27</v>
      </c>
      <c r="AA5040">
        <v>6</v>
      </c>
      <c r="AB5040">
        <v>6</v>
      </c>
      <c r="AC5040">
        <v>49</v>
      </c>
    </row>
    <row r="5041" spans="1:29">
      <c r="A5041">
        <v>5575</v>
      </c>
      <c r="B5041" t="s">
        <v>805</v>
      </c>
      <c r="C5041" t="s">
        <v>6738</v>
      </c>
      <c r="J5041" t="s">
        <v>1444</v>
      </c>
      <c r="K5041">
        <v>0</v>
      </c>
      <c r="N5041" t="b">
        <v>1</v>
      </c>
      <c r="O5041" t="b">
        <v>0</v>
      </c>
      <c r="P5041" t="b">
        <v>0</v>
      </c>
      <c r="Q5041">
        <v>8</v>
      </c>
      <c r="R5041">
        <v>1</v>
      </c>
      <c r="S5041">
        <v>1</v>
      </c>
      <c r="T5041">
        <v>3</v>
      </c>
      <c r="U5041" t="b">
        <v>1</v>
      </c>
      <c r="V5041" t="s">
        <v>1101</v>
      </c>
      <c r="W5041" t="s">
        <v>6703</v>
      </c>
      <c r="X5041" t="s">
        <v>14629</v>
      </c>
      <c r="Y5041">
        <v>28</v>
      </c>
      <c r="Z5041">
        <v>28</v>
      </c>
      <c r="AA5041">
        <v>6</v>
      </c>
      <c r="AB5041">
        <v>6</v>
      </c>
      <c r="AC5041">
        <v>49</v>
      </c>
    </row>
    <row r="5042" spans="1:29">
      <c r="A5042">
        <v>5576</v>
      </c>
      <c r="B5042" t="s">
        <v>805</v>
      </c>
      <c r="C5042" t="s">
        <v>6739</v>
      </c>
      <c r="J5042" t="s">
        <v>1444</v>
      </c>
      <c r="K5042">
        <v>0</v>
      </c>
      <c r="N5042" t="b">
        <v>1</v>
      </c>
      <c r="O5042" t="b">
        <v>0</v>
      </c>
      <c r="P5042" t="b">
        <v>0</v>
      </c>
      <c r="Q5042">
        <v>8</v>
      </c>
      <c r="R5042">
        <v>1</v>
      </c>
      <c r="S5042">
        <v>1</v>
      </c>
      <c r="T5042">
        <v>3</v>
      </c>
      <c r="U5042" t="b">
        <v>1</v>
      </c>
      <c r="V5042" t="s">
        <v>1101</v>
      </c>
      <c r="W5042" t="s">
        <v>6703</v>
      </c>
      <c r="X5042" t="s">
        <v>14630</v>
      </c>
      <c r="Y5042">
        <v>29</v>
      </c>
      <c r="Z5042">
        <v>29</v>
      </c>
      <c r="AA5042">
        <v>6</v>
      </c>
      <c r="AB5042">
        <v>6</v>
      </c>
      <c r="AC5042">
        <v>49</v>
      </c>
    </row>
    <row r="5043" spans="1:29">
      <c r="A5043">
        <v>5577</v>
      </c>
      <c r="B5043" t="s">
        <v>805</v>
      </c>
      <c r="C5043" t="s">
        <v>6740</v>
      </c>
      <c r="J5043" t="s">
        <v>1444</v>
      </c>
      <c r="K5043">
        <v>0</v>
      </c>
      <c r="N5043" t="b">
        <v>1</v>
      </c>
      <c r="O5043" t="b">
        <v>0</v>
      </c>
      <c r="P5043" t="b">
        <v>0</v>
      </c>
      <c r="Q5043">
        <v>8</v>
      </c>
      <c r="R5043">
        <v>1</v>
      </c>
      <c r="S5043">
        <v>1</v>
      </c>
      <c r="T5043">
        <v>3</v>
      </c>
      <c r="U5043" t="b">
        <v>1</v>
      </c>
      <c r="V5043" t="s">
        <v>1101</v>
      </c>
      <c r="W5043" t="s">
        <v>6703</v>
      </c>
      <c r="X5043" t="s">
        <v>14631</v>
      </c>
      <c r="Y5043">
        <v>30</v>
      </c>
      <c r="Z5043">
        <v>30</v>
      </c>
      <c r="AA5043">
        <v>6</v>
      </c>
      <c r="AB5043">
        <v>6</v>
      </c>
      <c r="AC5043">
        <v>49</v>
      </c>
    </row>
    <row r="5044" spans="1:29">
      <c r="A5044">
        <v>5578</v>
      </c>
      <c r="B5044" t="s">
        <v>805</v>
      </c>
      <c r="C5044" t="s">
        <v>6741</v>
      </c>
      <c r="J5044" t="s">
        <v>1444</v>
      </c>
      <c r="K5044">
        <v>0</v>
      </c>
      <c r="N5044" t="b">
        <v>1</v>
      </c>
      <c r="O5044" t="b">
        <v>0</v>
      </c>
      <c r="P5044" t="b">
        <v>0</v>
      </c>
      <c r="Q5044">
        <v>8</v>
      </c>
      <c r="R5044">
        <v>1</v>
      </c>
      <c r="S5044">
        <v>1</v>
      </c>
      <c r="T5044">
        <v>3</v>
      </c>
      <c r="U5044" t="b">
        <v>1</v>
      </c>
      <c r="V5044" t="s">
        <v>1101</v>
      </c>
      <c r="W5044" t="s">
        <v>6703</v>
      </c>
      <c r="X5044" t="s">
        <v>14809</v>
      </c>
      <c r="Y5044">
        <v>31</v>
      </c>
      <c r="Z5044">
        <v>31</v>
      </c>
      <c r="AA5044">
        <v>6</v>
      </c>
      <c r="AB5044">
        <v>6</v>
      </c>
      <c r="AC5044">
        <v>49</v>
      </c>
    </row>
    <row r="5045" spans="1:29">
      <c r="A5045">
        <v>5579</v>
      </c>
      <c r="B5045" t="s">
        <v>805</v>
      </c>
      <c r="C5045" t="s">
        <v>6742</v>
      </c>
      <c r="J5045" t="s">
        <v>1444</v>
      </c>
      <c r="K5045">
        <v>0</v>
      </c>
      <c r="N5045" t="b">
        <v>1</v>
      </c>
      <c r="O5045" t="b">
        <v>0</v>
      </c>
      <c r="P5045" t="b">
        <v>0</v>
      </c>
      <c r="Q5045">
        <v>8</v>
      </c>
      <c r="R5045">
        <v>1</v>
      </c>
      <c r="S5045">
        <v>1</v>
      </c>
      <c r="T5045">
        <v>3</v>
      </c>
      <c r="U5045" t="b">
        <v>1</v>
      </c>
      <c r="V5045" t="s">
        <v>1101</v>
      </c>
      <c r="W5045" t="s">
        <v>6703</v>
      </c>
      <c r="X5045" t="s">
        <v>14466</v>
      </c>
      <c r="Y5045">
        <v>14</v>
      </c>
      <c r="Z5045">
        <v>14</v>
      </c>
      <c r="AA5045">
        <v>8</v>
      </c>
      <c r="AB5045">
        <v>8</v>
      </c>
      <c r="AC5045">
        <v>49</v>
      </c>
    </row>
    <row r="5046" spans="1:29">
      <c r="A5046">
        <v>5580</v>
      </c>
      <c r="B5046" t="s">
        <v>805</v>
      </c>
      <c r="C5046" t="s">
        <v>6743</v>
      </c>
      <c r="J5046" t="s">
        <v>1444</v>
      </c>
      <c r="K5046">
        <v>0</v>
      </c>
      <c r="N5046" t="b">
        <v>1</v>
      </c>
      <c r="O5046" t="b">
        <v>0</v>
      </c>
      <c r="P5046" t="b">
        <v>0</v>
      </c>
      <c r="Q5046">
        <v>8</v>
      </c>
      <c r="R5046">
        <v>1</v>
      </c>
      <c r="S5046">
        <v>1</v>
      </c>
      <c r="T5046">
        <v>3</v>
      </c>
      <c r="U5046" t="b">
        <v>1</v>
      </c>
      <c r="V5046" t="s">
        <v>1101</v>
      </c>
      <c r="W5046" t="s">
        <v>6703</v>
      </c>
      <c r="X5046" t="s">
        <v>14463</v>
      </c>
      <c r="Y5046">
        <v>15</v>
      </c>
      <c r="Z5046">
        <v>15</v>
      </c>
      <c r="AA5046">
        <v>8</v>
      </c>
      <c r="AB5046">
        <v>8</v>
      </c>
      <c r="AC5046">
        <v>49</v>
      </c>
    </row>
    <row r="5047" spans="1:29">
      <c r="A5047">
        <v>5581</v>
      </c>
      <c r="B5047" t="s">
        <v>805</v>
      </c>
      <c r="C5047" t="s">
        <v>6744</v>
      </c>
      <c r="J5047" t="s">
        <v>1444</v>
      </c>
      <c r="K5047">
        <v>0</v>
      </c>
      <c r="N5047" t="b">
        <v>1</v>
      </c>
      <c r="O5047" t="b">
        <v>0</v>
      </c>
      <c r="P5047" t="b">
        <v>0</v>
      </c>
      <c r="Q5047">
        <v>8</v>
      </c>
      <c r="R5047">
        <v>1</v>
      </c>
      <c r="S5047">
        <v>1</v>
      </c>
      <c r="T5047">
        <v>3</v>
      </c>
      <c r="U5047" t="b">
        <v>1</v>
      </c>
      <c r="V5047" t="s">
        <v>1101</v>
      </c>
      <c r="W5047" t="s">
        <v>6703</v>
      </c>
      <c r="X5047" t="s">
        <v>14719</v>
      </c>
      <c r="Y5047">
        <v>16</v>
      </c>
      <c r="Z5047">
        <v>16</v>
      </c>
      <c r="AA5047">
        <v>8</v>
      </c>
      <c r="AB5047">
        <v>8</v>
      </c>
      <c r="AC5047">
        <v>49</v>
      </c>
    </row>
    <row r="5048" spans="1:29">
      <c r="A5048">
        <v>5582</v>
      </c>
      <c r="B5048" t="s">
        <v>805</v>
      </c>
      <c r="C5048" t="s">
        <v>6745</v>
      </c>
      <c r="J5048" t="s">
        <v>1444</v>
      </c>
      <c r="K5048">
        <v>0</v>
      </c>
      <c r="N5048" t="b">
        <v>1</v>
      </c>
      <c r="O5048" t="b">
        <v>0</v>
      </c>
      <c r="P5048" t="b">
        <v>0</v>
      </c>
      <c r="Q5048">
        <v>8</v>
      </c>
      <c r="R5048">
        <v>1</v>
      </c>
      <c r="S5048">
        <v>1</v>
      </c>
      <c r="T5048">
        <v>3</v>
      </c>
      <c r="U5048" t="b">
        <v>1</v>
      </c>
      <c r="V5048" t="s">
        <v>1101</v>
      </c>
      <c r="W5048" t="s">
        <v>6703</v>
      </c>
      <c r="X5048" t="s">
        <v>14442</v>
      </c>
      <c r="Y5048">
        <v>17</v>
      </c>
      <c r="Z5048">
        <v>17</v>
      </c>
      <c r="AA5048">
        <v>8</v>
      </c>
      <c r="AB5048">
        <v>8</v>
      </c>
      <c r="AC5048">
        <v>49</v>
      </c>
    </row>
    <row r="5049" spans="1:29">
      <c r="A5049">
        <v>5583</v>
      </c>
      <c r="B5049" t="s">
        <v>805</v>
      </c>
      <c r="C5049" t="s">
        <v>6746</v>
      </c>
      <c r="J5049" t="s">
        <v>1444</v>
      </c>
      <c r="K5049">
        <v>0</v>
      </c>
      <c r="N5049" t="b">
        <v>1</v>
      </c>
      <c r="O5049" t="b">
        <v>0</v>
      </c>
      <c r="P5049" t="b">
        <v>0</v>
      </c>
      <c r="Q5049">
        <v>8</v>
      </c>
      <c r="R5049">
        <v>1</v>
      </c>
      <c r="S5049">
        <v>1</v>
      </c>
      <c r="T5049">
        <v>3</v>
      </c>
      <c r="U5049" t="b">
        <v>1</v>
      </c>
      <c r="V5049" t="s">
        <v>1101</v>
      </c>
      <c r="W5049" t="s">
        <v>6703</v>
      </c>
      <c r="X5049" t="s">
        <v>14720</v>
      </c>
      <c r="Y5049">
        <v>18</v>
      </c>
      <c r="Z5049">
        <v>18</v>
      </c>
      <c r="AA5049">
        <v>8</v>
      </c>
      <c r="AB5049">
        <v>8</v>
      </c>
      <c r="AC5049">
        <v>49</v>
      </c>
    </row>
    <row r="5050" spans="1:29">
      <c r="A5050">
        <v>5584</v>
      </c>
      <c r="B5050" t="s">
        <v>805</v>
      </c>
      <c r="C5050" t="s">
        <v>6747</v>
      </c>
      <c r="J5050" t="s">
        <v>1444</v>
      </c>
      <c r="K5050">
        <v>0</v>
      </c>
      <c r="N5050" t="b">
        <v>1</v>
      </c>
      <c r="O5050" t="b">
        <v>0</v>
      </c>
      <c r="P5050" t="b">
        <v>0</v>
      </c>
      <c r="Q5050">
        <v>8</v>
      </c>
      <c r="R5050">
        <v>1</v>
      </c>
      <c r="S5050">
        <v>1</v>
      </c>
      <c r="T5050">
        <v>3</v>
      </c>
      <c r="U5050" t="b">
        <v>1</v>
      </c>
      <c r="V5050" t="s">
        <v>1101</v>
      </c>
      <c r="W5050" t="s">
        <v>6703</v>
      </c>
      <c r="X5050" t="s">
        <v>14488</v>
      </c>
      <c r="Y5050">
        <v>19</v>
      </c>
      <c r="Z5050">
        <v>19</v>
      </c>
      <c r="AA5050">
        <v>8</v>
      </c>
      <c r="AB5050">
        <v>8</v>
      </c>
      <c r="AC5050">
        <v>49</v>
      </c>
    </row>
    <row r="5051" spans="1:29">
      <c r="A5051">
        <v>5585</v>
      </c>
      <c r="B5051" t="s">
        <v>805</v>
      </c>
      <c r="C5051" t="s">
        <v>6748</v>
      </c>
      <c r="J5051" t="s">
        <v>1444</v>
      </c>
      <c r="K5051">
        <v>0</v>
      </c>
      <c r="N5051" t="b">
        <v>1</v>
      </c>
      <c r="O5051" t="b">
        <v>0</v>
      </c>
      <c r="P5051" t="b">
        <v>0</v>
      </c>
      <c r="Q5051">
        <v>8</v>
      </c>
      <c r="R5051">
        <v>1</v>
      </c>
      <c r="S5051">
        <v>1</v>
      </c>
      <c r="T5051">
        <v>3</v>
      </c>
      <c r="U5051" t="b">
        <v>1</v>
      </c>
      <c r="V5051" t="s">
        <v>1101</v>
      </c>
      <c r="W5051" t="s">
        <v>6703</v>
      </c>
      <c r="X5051" t="s">
        <v>14638</v>
      </c>
      <c r="Y5051">
        <v>20</v>
      </c>
      <c r="Z5051">
        <v>20</v>
      </c>
      <c r="AA5051">
        <v>8</v>
      </c>
      <c r="AB5051">
        <v>8</v>
      </c>
      <c r="AC5051">
        <v>49</v>
      </c>
    </row>
    <row r="5052" spans="1:29">
      <c r="A5052">
        <v>5586</v>
      </c>
      <c r="B5052" t="s">
        <v>805</v>
      </c>
      <c r="C5052" t="s">
        <v>6749</v>
      </c>
      <c r="J5052" t="s">
        <v>1444</v>
      </c>
      <c r="K5052">
        <v>0</v>
      </c>
      <c r="N5052" t="b">
        <v>1</v>
      </c>
      <c r="O5052" t="b">
        <v>0</v>
      </c>
      <c r="P5052" t="b">
        <v>0</v>
      </c>
      <c r="Q5052">
        <v>8</v>
      </c>
      <c r="R5052">
        <v>1</v>
      </c>
      <c r="S5052">
        <v>1</v>
      </c>
      <c r="T5052">
        <v>3</v>
      </c>
      <c r="U5052" t="b">
        <v>1</v>
      </c>
      <c r="V5052" t="s">
        <v>1101</v>
      </c>
      <c r="W5052" t="s">
        <v>6703</v>
      </c>
      <c r="X5052" t="s">
        <v>14639</v>
      </c>
      <c r="Y5052">
        <v>21</v>
      </c>
      <c r="Z5052">
        <v>21</v>
      </c>
      <c r="AA5052">
        <v>8</v>
      </c>
      <c r="AB5052">
        <v>8</v>
      </c>
      <c r="AC5052">
        <v>49</v>
      </c>
    </row>
    <row r="5053" spans="1:29">
      <c r="A5053">
        <v>5587</v>
      </c>
      <c r="B5053" t="s">
        <v>805</v>
      </c>
      <c r="C5053" t="s">
        <v>6750</v>
      </c>
      <c r="J5053" t="s">
        <v>1444</v>
      </c>
      <c r="K5053">
        <v>0</v>
      </c>
      <c r="N5053" t="b">
        <v>1</v>
      </c>
      <c r="O5053" t="b">
        <v>0</v>
      </c>
      <c r="P5053" t="b">
        <v>0</v>
      </c>
      <c r="Q5053">
        <v>8</v>
      </c>
      <c r="R5053">
        <v>1</v>
      </c>
      <c r="S5053">
        <v>1</v>
      </c>
      <c r="T5053">
        <v>3</v>
      </c>
      <c r="U5053" t="b">
        <v>1</v>
      </c>
      <c r="V5053" t="s">
        <v>1101</v>
      </c>
      <c r="W5053" t="s">
        <v>6703</v>
      </c>
      <c r="X5053" t="s">
        <v>14441</v>
      </c>
      <c r="Y5053">
        <v>22</v>
      </c>
      <c r="Z5053">
        <v>22</v>
      </c>
      <c r="AA5053">
        <v>8</v>
      </c>
      <c r="AB5053">
        <v>8</v>
      </c>
      <c r="AC5053">
        <v>49</v>
      </c>
    </row>
    <row r="5054" spans="1:29">
      <c r="A5054">
        <v>5588</v>
      </c>
      <c r="B5054" t="s">
        <v>805</v>
      </c>
      <c r="C5054" t="s">
        <v>6751</v>
      </c>
      <c r="J5054" t="s">
        <v>1444</v>
      </c>
      <c r="K5054">
        <v>0</v>
      </c>
      <c r="N5054" t="b">
        <v>1</v>
      </c>
      <c r="O5054" t="b">
        <v>0</v>
      </c>
      <c r="P5054" t="b">
        <v>0</v>
      </c>
      <c r="Q5054">
        <v>8</v>
      </c>
      <c r="R5054">
        <v>1</v>
      </c>
      <c r="S5054">
        <v>1</v>
      </c>
      <c r="T5054">
        <v>3</v>
      </c>
      <c r="U5054" t="b">
        <v>1</v>
      </c>
      <c r="V5054" t="s">
        <v>1101</v>
      </c>
      <c r="W5054" t="s">
        <v>6703</v>
      </c>
      <c r="X5054" t="s">
        <v>14721</v>
      </c>
      <c r="Y5054">
        <v>23</v>
      </c>
      <c r="Z5054">
        <v>23</v>
      </c>
      <c r="AA5054">
        <v>8</v>
      </c>
      <c r="AB5054">
        <v>8</v>
      </c>
      <c r="AC5054">
        <v>49</v>
      </c>
    </row>
    <row r="5055" spans="1:29">
      <c r="A5055">
        <v>5589</v>
      </c>
      <c r="B5055" t="s">
        <v>805</v>
      </c>
      <c r="C5055" t="s">
        <v>6752</v>
      </c>
      <c r="J5055" t="s">
        <v>1444</v>
      </c>
      <c r="K5055">
        <v>0</v>
      </c>
      <c r="N5055" t="b">
        <v>1</v>
      </c>
      <c r="O5055" t="b">
        <v>0</v>
      </c>
      <c r="P5055" t="b">
        <v>0</v>
      </c>
      <c r="Q5055">
        <v>8</v>
      </c>
      <c r="R5055">
        <v>1</v>
      </c>
      <c r="S5055">
        <v>1</v>
      </c>
      <c r="T5055">
        <v>3</v>
      </c>
      <c r="U5055" t="b">
        <v>1</v>
      </c>
      <c r="V5055" t="s">
        <v>1101</v>
      </c>
      <c r="W5055" t="s">
        <v>6703</v>
      </c>
      <c r="X5055" t="s">
        <v>14446</v>
      </c>
      <c r="Y5055">
        <v>24</v>
      </c>
      <c r="Z5055">
        <v>24</v>
      </c>
      <c r="AA5055">
        <v>8</v>
      </c>
      <c r="AB5055">
        <v>8</v>
      </c>
      <c r="AC5055">
        <v>49</v>
      </c>
    </row>
    <row r="5056" spans="1:29">
      <c r="A5056">
        <v>5590</v>
      </c>
      <c r="B5056" t="s">
        <v>805</v>
      </c>
      <c r="C5056" t="s">
        <v>6753</v>
      </c>
      <c r="J5056" t="s">
        <v>1444</v>
      </c>
      <c r="K5056">
        <v>0</v>
      </c>
      <c r="N5056" t="b">
        <v>1</v>
      </c>
      <c r="O5056" t="b">
        <v>0</v>
      </c>
      <c r="P5056" t="b">
        <v>0</v>
      </c>
      <c r="Q5056">
        <v>8</v>
      </c>
      <c r="R5056">
        <v>1</v>
      </c>
      <c r="S5056">
        <v>1</v>
      </c>
      <c r="T5056">
        <v>3</v>
      </c>
      <c r="U5056" t="b">
        <v>1</v>
      </c>
      <c r="V5056" t="s">
        <v>1101</v>
      </c>
      <c r="W5056" t="s">
        <v>6703</v>
      </c>
      <c r="X5056" t="s">
        <v>14640</v>
      </c>
      <c r="Y5056">
        <v>25</v>
      </c>
      <c r="Z5056">
        <v>25</v>
      </c>
      <c r="AA5056">
        <v>8</v>
      </c>
      <c r="AB5056">
        <v>8</v>
      </c>
      <c r="AC5056">
        <v>49</v>
      </c>
    </row>
    <row r="5057" spans="1:29">
      <c r="A5057">
        <v>5591</v>
      </c>
      <c r="B5057" t="s">
        <v>805</v>
      </c>
      <c r="C5057" t="s">
        <v>6754</v>
      </c>
      <c r="J5057" t="s">
        <v>1444</v>
      </c>
      <c r="K5057">
        <v>0</v>
      </c>
      <c r="N5057" t="b">
        <v>1</v>
      </c>
      <c r="O5057" t="b">
        <v>0</v>
      </c>
      <c r="P5057" t="b">
        <v>0</v>
      </c>
      <c r="Q5057">
        <v>8</v>
      </c>
      <c r="R5057">
        <v>1</v>
      </c>
      <c r="S5057">
        <v>1</v>
      </c>
      <c r="T5057">
        <v>3</v>
      </c>
      <c r="U5057" t="b">
        <v>1</v>
      </c>
      <c r="V5057" t="s">
        <v>1101</v>
      </c>
      <c r="W5057" t="s">
        <v>6703</v>
      </c>
      <c r="X5057" t="s">
        <v>14722</v>
      </c>
      <c r="Y5057">
        <v>26</v>
      </c>
      <c r="Z5057">
        <v>26</v>
      </c>
      <c r="AA5057">
        <v>8</v>
      </c>
      <c r="AB5057">
        <v>8</v>
      </c>
      <c r="AC5057">
        <v>49</v>
      </c>
    </row>
    <row r="5058" spans="1:29">
      <c r="A5058">
        <v>5592</v>
      </c>
      <c r="B5058" t="s">
        <v>805</v>
      </c>
      <c r="C5058" t="s">
        <v>6755</v>
      </c>
      <c r="J5058" t="s">
        <v>1444</v>
      </c>
      <c r="K5058">
        <v>0</v>
      </c>
      <c r="N5058" t="b">
        <v>1</v>
      </c>
      <c r="O5058" t="b">
        <v>0</v>
      </c>
      <c r="P5058" t="b">
        <v>0</v>
      </c>
      <c r="Q5058">
        <v>8</v>
      </c>
      <c r="R5058">
        <v>1</v>
      </c>
      <c r="S5058">
        <v>1</v>
      </c>
      <c r="T5058">
        <v>3</v>
      </c>
      <c r="U5058" t="b">
        <v>1</v>
      </c>
      <c r="V5058" t="s">
        <v>1101</v>
      </c>
      <c r="W5058" t="s">
        <v>6703</v>
      </c>
      <c r="X5058" t="s">
        <v>14641</v>
      </c>
      <c r="Y5058">
        <v>27</v>
      </c>
      <c r="Z5058">
        <v>27</v>
      </c>
      <c r="AA5058">
        <v>8</v>
      </c>
      <c r="AB5058">
        <v>8</v>
      </c>
      <c r="AC5058">
        <v>49</v>
      </c>
    </row>
    <row r="5059" spans="1:29">
      <c r="A5059">
        <v>5593</v>
      </c>
      <c r="B5059" t="s">
        <v>805</v>
      </c>
      <c r="C5059" t="s">
        <v>6756</v>
      </c>
      <c r="J5059" t="s">
        <v>1444</v>
      </c>
      <c r="K5059">
        <v>0</v>
      </c>
      <c r="N5059" t="b">
        <v>1</v>
      </c>
      <c r="O5059" t="b">
        <v>0</v>
      </c>
      <c r="P5059" t="b">
        <v>0</v>
      </c>
      <c r="Q5059">
        <v>8</v>
      </c>
      <c r="R5059">
        <v>1</v>
      </c>
      <c r="S5059">
        <v>1</v>
      </c>
      <c r="T5059">
        <v>3</v>
      </c>
      <c r="U5059" t="b">
        <v>1</v>
      </c>
      <c r="V5059" t="s">
        <v>1101</v>
      </c>
      <c r="W5059" t="s">
        <v>6703</v>
      </c>
      <c r="X5059" t="s">
        <v>14731</v>
      </c>
      <c r="Y5059">
        <v>28</v>
      </c>
      <c r="Z5059">
        <v>28</v>
      </c>
      <c r="AA5059">
        <v>8</v>
      </c>
      <c r="AB5059">
        <v>8</v>
      </c>
      <c r="AC5059">
        <v>49</v>
      </c>
    </row>
    <row r="5060" spans="1:29">
      <c r="A5060">
        <v>5594</v>
      </c>
      <c r="B5060" t="s">
        <v>805</v>
      </c>
      <c r="C5060" t="s">
        <v>6757</v>
      </c>
      <c r="J5060" t="s">
        <v>1444</v>
      </c>
      <c r="K5060">
        <v>0</v>
      </c>
      <c r="N5060" t="b">
        <v>1</v>
      </c>
      <c r="O5060" t="b">
        <v>0</v>
      </c>
      <c r="P5060" t="b">
        <v>0</v>
      </c>
      <c r="Q5060">
        <v>8</v>
      </c>
      <c r="R5060">
        <v>1</v>
      </c>
      <c r="S5060">
        <v>1</v>
      </c>
      <c r="T5060">
        <v>3</v>
      </c>
      <c r="U5060" t="b">
        <v>1</v>
      </c>
      <c r="V5060" t="s">
        <v>1101</v>
      </c>
      <c r="W5060" t="s">
        <v>6703</v>
      </c>
      <c r="X5060" t="s">
        <v>14642</v>
      </c>
      <c r="Y5060">
        <v>29</v>
      </c>
      <c r="Z5060">
        <v>29</v>
      </c>
      <c r="AA5060">
        <v>8</v>
      </c>
      <c r="AB5060">
        <v>8</v>
      </c>
      <c r="AC5060">
        <v>49</v>
      </c>
    </row>
    <row r="5061" spans="1:29">
      <c r="A5061">
        <v>5595</v>
      </c>
      <c r="B5061" t="s">
        <v>805</v>
      </c>
      <c r="C5061" t="s">
        <v>6758</v>
      </c>
      <c r="J5061" t="s">
        <v>1444</v>
      </c>
      <c r="K5061">
        <v>0</v>
      </c>
      <c r="N5061" t="b">
        <v>1</v>
      </c>
      <c r="O5061" t="b">
        <v>0</v>
      </c>
      <c r="P5061" t="b">
        <v>0</v>
      </c>
      <c r="Q5061">
        <v>8</v>
      </c>
      <c r="R5061">
        <v>1</v>
      </c>
      <c r="S5061">
        <v>1</v>
      </c>
      <c r="T5061">
        <v>3</v>
      </c>
      <c r="U5061" t="b">
        <v>1</v>
      </c>
      <c r="V5061" t="s">
        <v>1101</v>
      </c>
      <c r="W5061" t="s">
        <v>6703</v>
      </c>
      <c r="X5061" t="s">
        <v>14643</v>
      </c>
      <c r="Y5061">
        <v>30</v>
      </c>
      <c r="Z5061">
        <v>30</v>
      </c>
      <c r="AA5061">
        <v>8</v>
      </c>
      <c r="AB5061">
        <v>8</v>
      </c>
      <c r="AC5061">
        <v>49</v>
      </c>
    </row>
    <row r="5062" spans="1:29">
      <c r="A5062">
        <v>5596</v>
      </c>
      <c r="B5062" t="s">
        <v>805</v>
      </c>
      <c r="C5062" t="s">
        <v>6759</v>
      </c>
      <c r="J5062" t="s">
        <v>1444</v>
      </c>
      <c r="K5062">
        <v>0</v>
      </c>
      <c r="N5062" t="b">
        <v>1</v>
      </c>
      <c r="O5062" t="b">
        <v>0</v>
      </c>
      <c r="P5062" t="b">
        <v>0</v>
      </c>
      <c r="Q5062">
        <v>8</v>
      </c>
      <c r="R5062">
        <v>1</v>
      </c>
      <c r="S5062">
        <v>1</v>
      </c>
      <c r="T5062">
        <v>3</v>
      </c>
      <c r="U5062" t="b">
        <v>1</v>
      </c>
      <c r="V5062" t="s">
        <v>1101</v>
      </c>
      <c r="W5062" t="s">
        <v>6703</v>
      </c>
      <c r="X5062" t="s">
        <v>14778</v>
      </c>
      <c r="Y5062">
        <v>31</v>
      </c>
      <c r="Z5062">
        <v>31</v>
      </c>
      <c r="AA5062">
        <v>8</v>
      </c>
      <c r="AB5062">
        <v>8</v>
      </c>
      <c r="AC5062">
        <v>49</v>
      </c>
    </row>
    <row r="5063" spans="1:29">
      <c r="A5063">
        <v>5597</v>
      </c>
      <c r="B5063" t="s">
        <v>805</v>
      </c>
      <c r="C5063" t="s">
        <v>6760</v>
      </c>
      <c r="J5063" t="s">
        <v>1444</v>
      </c>
      <c r="K5063">
        <v>0</v>
      </c>
      <c r="N5063" t="b">
        <v>0</v>
      </c>
      <c r="O5063" t="b">
        <v>1</v>
      </c>
      <c r="P5063" t="b">
        <v>0</v>
      </c>
      <c r="Q5063">
        <v>8</v>
      </c>
      <c r="R5063">
        <v>1</v>
      </c>
      <c r="S5063">
        <v>1</v>
      </c>
      <c r="T5063">
        <v>3</v>
      </c>
      <c r="U5063" t="b">
        <v>1</v>
      </c>
      <c r="V5063" t="s">
        <v>1101</v>
      </c>
      <c r="W5063" t="s">
        <v>6703</v>
      </c>
      <c r="X5063" t="s">
        <v>14836</v>
      </c>
      <c r="Y5063">
        <v>32</v>
      </c>
      <c r="Z5063">
        <v>32</v>
      </c>
      <c r="AA5063">
        <v>6</v>
      </c>
      <c r="AB5063">
        <v>6</v>
      </c>
      <c r="AC5063">
        <v>49</v>
      </c>
    </row>
    <row r="5064" spans="1:29">
      <c r="A5064">
        <v>5598</v>
      </c>
      <c r="B5064" t="s">
        <v>805</v>
      </c>
      <c r="C5064" t="s">
        <v>6761</v>
      </c>
      <c r="J5064" t="s">
        <v>1444</v>
      </c>
      <c r="K5064">
        <v>0</v>
      </c>
      <c r="N5064" t="b">
        <v>0</v>
      </c>
      <c r="O5064" t="b">
        <v>1</v>
      </c>
      <c r="P5064" t="b">
        <v>0</v>
      </c>
      <c r="Q5064">
        <v>8</v>
      </c>
      <c r="R5064">
        <v>1</v>
      </c>
      <c r="S5064">
        <v>1</v>
      </c>
      <c r="T5064">
        <v>3</v>
      </c>
      <c r="U5064" t="b">
        <v>1</v>
      </c>
      <c r="V5064" t="s">
        <v>1101</v>
      </c>
      <c r="W5064" t="s">
        <v>6703</v>
      </c>
      <c r="X5064" t="s">
        <v>14779</v>
      </c>
      <c r="Y5064">
        <v>32</v>
      </c>
      <c r="Z5064">
        <v>32</v>
      </c>
      <c r="AA5064">
        <v>8</v>
      </c>
      <c r="AB5064">
        <v>8</v>
      </c>
      <c r="AC5064">
        <v>49</v>
      </c>
    </row>
    <row r="5065" spans="1:29">
      <c r="A5065">
        <v>5599</v>
      </c>
      <c r="B5065" t="s">
        <v>1503</v>
      </c>
      <c r="C5065" t="s">
        <v>6762</v>
      </c>
      <c r="D5065" t="s">
        <v>6763</v>
      </c>
      <c r="E5065" t="s">
        <v>1102</v>
      </c>
      <c r="U5065" t="b">
        <v>1</v>
      </c>
      <c r="V5065" t="s">
        <v>1102</v>
      </c>
      <c r="W5065" t="s">
        <v>6764</v>
      </c>
      <c r="X5065" t="s">
        <v>15751</v>
      </c>
      <c r="Y5065">
        <v>12</v>
      </c>
      <c r="Z5065">
        <v>55</v>
      </c>
      <c r="AA5065">
        <v>2</v>
      </c>
      <c r="AB5065">
        <v>7</v>
      </c>
      <c r="AC5065">
        <v>50</v>
      </c>
    </row>
    <row r="5066" spans="1:29">
      <c r="A5066">
        <v>5600</v>
      </c>
      <c r="B5066" t="s">
        <v>827</v>
      </c>
      <c r="C5066" t="s">
        <v>6765</v>
      </c>
      <c r="U5066" t="b">
        <v>1</v>
      </c>
      <c r="V5066" t="s">
        <v>1102</v>
      </c>
      <c r="W5066" t="s">
        <v>6764</v>
      </c>
      <c r="X5066" t="s">
        <v>15752</v>
      </c>
      <c r="Y5066">
        <v>12</v>
      </c>
      <c r="Z5066">
        <v>55</v>
      </c>
      <c r="AA5066">
        <v>2</v>
      </c>
      <c r="AB5066">
        <v>6</v>
      </c>
      <c r="AC5066">
        <v>50</v>
      </c>
    </row>
    <row r="5067" spans="1:29">
      <c r="A5067">
        <v>5601</v>
      </c>
      <c r="B5067" t="s">
        <v>1508</v>
      </c>
      <c r="C5067" t="s">
        <v>6766</v>
      </c>
      <c r="U5067" t="b">
        <v>1</v>
      </c>
      <c r="V5067" t="s">
        <v>1102</v>
      </c>
      <c r="W5067" t="s">
        <v>6764</v>
      </c>
      <c r="X5067" t="s">
        <v>15753</v>
      </c>
      <c r="Y5067">
        <v>13</v>
      </c>
      <c r="Z5067">
        <v>55</v>
      </c>
      <c r="AA5067">
        <v>2</v>
      </c>
      <c r="AB5067">
        <v>7</v>
      </c>
      <c r="AC5067">
        <v>50</v>
      </c>
    </row>
    <row r="5068" spans="1:29">
      <c r="A5068">
        <v>5602</v>
      </c>
      <c r="B5068" t="s">
        <v>805</v>
      </c>
      <c r="C5068" t="s">
        <v>6767</v>
      </c>
      <c r="J5068" t="s">
        <v>1436</v>
      </c>
      <c r="K5068">
        <v>0</v>
      </c>
      <c r="N5068" t="b">
        <v>1</v>
      </c>
      <c r="O5068" t="b">
        <v>0</v>
      </c>
      <c r="P5068" t="b">
        <v>0</v>
      </c>
      <c r="Q5068">
        <v>6</v>
      </c>
      <c r="R5068">
        <v>1</v>
      </c>
      <c r="S5068">
        <v>1</v>
      </c>
      <c r="T5068">
        <v>3</v>
      </c>
      <c r="U5068" t="b">
        <v>1</v>
      </c>
      <c r="V5068" t="s">
        <v>1102</v>
      </c>
      <c r="W5068" t="s">
        <v>6764</v>
      </c>
      <c r="X5068" t="s">
        <v>14704</v>
      </c>
      <c r="Y5068">
        <v>15</v>
      </c>
      <c r="Z5068">
        <v>15</v>
      </c>
      <c r="AA5068">
        <v>2</v>
      </c>
      <c r="AB5068">
        <v>2</v>
      </c>
      <c r="AC5068">
        <v>50</v>
      </c>
    </row>
    <row r="5069" spans="1:29">
      <c r="A5069">
        <v>5603</v>
      </c>
      <c r="B5069" t="s">
        <v>805</v>
      </c>
      <c r="C5069" t="s">
        <v>6768</v>
      </c>
      <c r="J5069" t="s">
        <v>1436</v>
      </c>
      <c r="K5069">
        <v>0</v>
      </c>
      <c r="N5069" t="b">
        <v>1</v>
      </c>
      <c r="O5069" t="b">
        <v>0</v>
      </c>
      <c r="P5069" t="b">
        <v>0</v>
      </c>
      <c r="Q5069">
        <v>6</v>
      </c>
      <c r="R5069">
        <v>1</v>
      </c>
      <c r="S5069">
        <v>1</v>
      </c>
      <c r="T5069">
        <v>3</v>
      </c>
      <c r="U5069" t="b">
        <v>1</v>
      </c>
      <c r="V5069" t="s">
        <v>1102</v>
      </c>
      <c r="W5069" t="s">
        <v>6764</v>
      </c>
      <c r="X5069" t="s">
        <v>14705</v>
      </c>
      <c r="Y5069">
        <v>16</v>
      </c>
      <c r="Z5069">
        <v>16</v>
      </c>
      <c r="AA5069">
        <v>2</v>
      </c>
      <c r="AB5069">
        <v>2</v>
      </c>
      <c r="AC5069">
        <v>50</v>
      </c>
    </row>
    <row r="5070" spans="1:29">
      <c r="A5070">
        <v>5604</v>
      </c>
      <c r="B5070" t="s">
        <v>805</v>
      </c>
      <c r="C5070" t="s">
        <v>6769</v>
      </c>
      <c r="J5070" t="s">
        <v>1436</v>
      </c>
      <c r="K5070">
        <v>0</v>
      </c>
      <c r="N5070" t="b">
        <v>1</v>
      </c>
      <c r="O5070" t="b">
        <v>0</v>
      </c>
      <c r="P5070" t="b">
        <v>0</v>
      </c>
      <c r="Q5070">
        <v>6</v>
      </c>
      <c r="R5070">
        <v>1</v>
      </c>
      <c r="S5070">
        <v>1</v>
      </c>
      <c r="T5070">
        <v>3</v>
      </c>
      <c r="U5070" t="b">
        <v>1</v>
      </c>
      <c r="V5070" t="s">
        <v>1102</v>
      </c>
      <c r="W5070" t="s">
        <v>6764</v>
      </c>
      <c r="X5070" t="s">
        <v>14706</v>
      </c>
      <c r="Y5070">
        <v>17</v>
      </c>
      <c r="Z5070">
        <v>17</v>
      </c>
      <c r="AA5070">
        <v>2</v>
      </c>
      <c r="AB5070">
        <v>2</v>
      </c>
      <c r="AC5070">
        <v>50</v>
      </c>
    </row>
    <row r="5071" spans="1:29">
      <c r="A5071">
        <v>5605</v>
      </c>
      <c r="B5071" t="s">
        <v>805</v>
      </c>
      <c r="C5071" t="s">
        <v>6770</v>
      </c>
      <c r="J5071" t="s">
        <v>1436</v>
      </c>
      <c r="K5071">
        <v>0</v>
      </c>
      <c r="N5071" t="b">
        <v>1</v>
      </c>
      <c r="O5071" t="b">
        <v>0</v>
      </c>
      <c r="P5071" t="b">
        <v>0</v>
      </c>
      <c r="Q5071">
        <v>6</v>
      </c>
      <c r="R5071">
        <v>1</v>
      </c>
      <c r="S5071">
        <v>1</v>
      </c>
      <c r="T5071">
        <v>3</v>
      </c>
      <c r="U5071" t="b">
        <v>1</v>
      </c>
      <c r="V5071" t="s">
        <v>1102</v>
      </c>
      <c r="W5071" t="s">
        <v>6764</v>
      </c>
      <c r="X5071" t="s">
        <v>14707</v>
      </c>
      <c r="Y5071">
        <v>18</v>
      </c>
      <c r="Z5071">
        <v>18</v>
      </c>
      <c r="AA5071">
        <v>2</v>
      </c>
      <c r="AB5071">
        <v>2</v>
      </c>
      <c r="AC5071">
        <v>50</v>
      </c>
    </row>
    <row r="5072" spans="1:29">
      <c r="A5072">
        <v>5606</v>
      </c>
      <c r="B5072" t="s">
        <v>805</v>
      </c>
      <c r="C5072" t="s">
        <v>6771</v>
      </c>
      <c r="J5072" t="s">
        <v>1436</v>
      </c>
      <c r="K5072">
        <v>0</v>
      </c>
      <c r="N5072" t="b">
        <v>1</v>
      </c>
      <c r="O5072" t="b">
        <v>0</v>
      </c>
      <c r="P5072" t="b">
        <v>0</v>
      </c>
      <c r="Q5072">
        <v>6</v>
      </c>
      <c r="R5072">
        <v>1</v>
      </c>
      <c r="S5072">
        <v>1</v>
      </c>
      <c r="T5072">
        <v>3</v>
      </c>
      <c r="U5072" t="b">
        <v>1</v>
      </c>
      <c r="V5072" t="s">
        <v>1102</v>
      </c>
      <c r="W5072" t="s">
        <v>6764</v>
      </c>
      <c r="X5072" t="s">
        <v>14708</v>
      </c>
      <c r="Y5072">
        <v>19</v>
      </c>
      <c r="Z5072">
        <v>19</v>
      </c>
      <c r="AA5072">
        <v>2</v>
      </c>
      <c r="AB5072">
        <v>2</v>
      </c>
      <c r="AC5072">
        <v>50</v>
      </c>
    </row>
    <row r="5073" spans="1:29">
      <c r="A5073">
        <v>5607</v>
      </c>
      <c r="B5073" t="s">
        <v>805</v>
      </c>
      <c r="C5073" t="s">
        <v>6772</v>
      </c>
      <c r="J5073" t="s">
        <v>1436</v>
      </c>
      <c r="K5073">
        <v>0</v>
      </c>
      <c r="N5073" t="b">
        <v>1</v>
      </c>
      <c r="O5073" t="b">
        <v>0</v>
      </c>
      <c r="P5073" t="b">
        <v>0</v>
      </c>
      <c r="Q5073">
        <v>6</v>
      </c>
      <c r="R5073">
        <v>1</v>
      </c>
      <c r="S5073">
        <v>1</v>
      </c>
      <c r="T5073">
        <v>3</v>
      </c>
      <c r="U5073" t="b">
        <v>1</v>
      </c>
      <c r="V5073" t="s">
        <v>1102</v>
      </c>
      <c r="W5073" t="s">
        <v>6764</v>
      </c>
      <c r="X5073" t="s">
        <v>14709</v>
      </c>
      <c r="Y5073">
        <v>20</v>
      </c>
      <c r="Z5073">
        <v>20</v>
      </c>
      <c r="AA5073">
        <v>2</v>
      </c>
      <c r="AB5073">
        <v>2</v>
      </c>
      <c r="AC5073">
        <v>50</v>
      </c>
    </row>
    <row r="5074" spans="1:29">
      <c r="A5074">
        <v>5608</v>
      </c>
      <c r="B5074" t="s">
        <v>805</v>
      </c>
      <c r="C5074" t="s">
        <v>6773</v>
      </c>
      <c r="J5074" t="s">
        <v>1436</v>
      </c>
      <c r="K5074">
        <v>0</v>
      </c>
      <c r="N5074" t="b">
        <v>1</v>
      </c>
      <c r="O5074" t="b">
        <v>0</v>
      </c>
      <c r="P5074" t="b">
        <v>0</v>
      </c>
      <c r="Q5074">
        <v>6</v>
      </c>
      <c r="R5074">
        <v>1</v>
      </c>
      <c r="S5074">
        <v>1</v>
      </c>
      <c r="T5074">
        <v>3</v>
      </c>
      <c r="U5074" t="b">
        <v>1</v>
      </c>
      <c r="V5074" t="s">
        <v>1102</v>
      </c>
      <c r="W5074" t="s">
        <v>6764</v>
      </c>
      <c r="X5074" t="s">
        <v>14710</v>
      </c>
      <c r="Y5074">
        <v>21</v>
      </c>
      <c r="Z5074">
        <v>21</v>
      </c>
      <c r="AA5074">
        <v>2</v>
      </c>
      <c r="AB5074">
        <v>2</v>
      </c>
      <c r="AC5074">
        <v>50</v>
      </c>
    </row>
    <row r="5075" spans="1:29">
      <c r="A5075">
        <v>5609</v>
      </c>
      <c r="B5075" t="s">
        <v>805</v>
      </c>
      <c r="C5075" t="s">
        <v>6774</v>
      </c>
      <c r="J5075" t="s">
        <v>1436</v>
      </c>
      <c r="K5075">
        <v>0</v>
      </c>
      <c r="N5075" t="b">
        <v>1</v>
      </c>
      <c r="O5075" t="b">
        <v>0</v>
      </c>
      <c r="P5075" t="b">
        <v>0</v>
      </c>
      <c r="Q5075">
        <v>6</v>
      </c>
      <c r="R5075">
        <v>1</v>
      </c>
      <c r="S5075">
        <v>1</v>
      </c>
      <c r="T5075">
        <v>3</v>
      </c>
      <c r="U5075" t="b">
        <v>1</v>
      </c>
      <c r="V5075" t="s">
        <v>1102</v>
      </c>
      <c r="W5075" t="s">
        <v>6764</v>
      </c>
      <c r="X5075" t="s">
        <v>14711</v>
      </c>
      <c r="Y5075">
        <v>22</v>
      </c>
      <c r="Z5075">
        <v>22</v>
      </c>
      <c r="AA5075">
        <v>2</v>
      </c>
      <c r="AB5075">
        <v>2</v>
      </c>
      <c r="AC5075">
        <v>50</v>
      </c>
    </row>
    <row r="5076" spans="1:29">
      <c r="A5076">
        <v>5610</v>
      </c>
      <c r="B5076" t="s">
        <v>805</v>
      </c>
      <c r="C5076" t="s">
        <v>6775</v>
      </c>
      <c r="J5076" t="s">
        <v>1436</v>
      </c>
      <c r="K5076">
        <v>0</v>
      </c>
      <c r="N5076" t="b">
        <v>1</v>
      </c>
      <c r="O5076" t="b">
        <v>0</v>
      </c>
      <c r="P5076" t="b">
        <v>0</v>
      </c>
      <c r="Q5076">
        <v>6</v>
      </c>
      <c r="R5076">
        <v>1</v>
      </c>
      <c r="S5076">
        <v>1</v>
      </c>
      <c r="T5076">
        <v>3</v>
      </c>
      <c r="U5076" t="b">
        <v>1</v>
      </c>
      <c r="V5076" t="s">
        <v>1102</v>
      </c>
      <c r="W5076" t="s">
        <v>6764</v>
      </c>
      <c r="X5076" t="s">
        <v>14712</v>
      </c>
      <c r="Y5076">
        <v>23</v>
      </c>
      <c r="Z5076">
        <v>23</v>
      </c>
      <c r="AA5076">
        <v>2</v>
      </c>
      <c r="AB5076">
        <v>2</v>
      </c>
      <c r="AC5076">
        <v>50</v>
      </c>
    </row>
    <row r="5077" spans="1:29">
      <c r="A5077">
        <v>5611</v>
      </c>
      <c r="B5077" t="s">
        <v>805</v>
      </c>
      <c r="C5077" t="s">
        <v>6776</v>
      </c>
      <c r="J5077" t="s">
        <v>1436</v>
      </c>
      <c r="K5077">
        <v>0</v>
      </c>
      <c r="N5077" t="b">
        <v>1</v>
      </c>
      <c r="O5077" t="b">
        <v>0</v>
      </c>
      <c r="P5077" t="b">
        <v>0</v>
      </c>
      <c r="Q5077">
        <v>6</v>
      </c>
      <c r="R5077">
        <v>1</v>
      </c>
      <c r="S5077">
        <v>1</v>
      </c>
      <c r="T5077">
        <v>3</v>
      </c>
      <c r="U5077" t="b">
        <v>1</v>
      </c>
      <c r="V5077" t="s">
        <v>1102</v>
      </c>
      <c r="W5077" t="s">
        <v>6764</v>
      </c>
      <c r="X5077" t="s">
        <v>14713</v>
      </c>
      <c r="Y5077">
        <v>24</v>
      </c>
      <c r="Z5077">
        <v>24</v>
      </c>
      <c r="AA5077">
        <v>2</v>
      </c>
      <c r="AB5077">
        <v>2</v>
      </c>
      <c r="AC5077">
        <v>50</v>
      </c>
    </row>
    <row r="5078" spans="1:29">
      <c r="A5078">
        <v>5612</v>
      </c>
      <c r="B5078" t="s">
        <v>805</v>
      </c>
      <c r="C5078" t="s">
        <v>6777</v>
      </c>
      <c r="J5078" t="s">
        <v>1436</v>
      </c>
      <c r="K5078">
        <v>0</v>
      </c>
      <c r="N5078" t="b">
        <v>1</v>
      </c>
      <c r="O5078" t="b">
        <v>0</v>
      </c>
      <c r="P5078" t="b">
        <v>0</v>
      </c>
      <c r="Q5078">
        <v>6</v>
      </c>
      <c r="R5078">
        <v>1</v>
      </c>
      <c r="S5078">
        <v>1</v>
      </c>
      <c r="T5078">
        <v>3</v>
      </c>
      <c r="U5078" t="b">
        <v>1</v>
      </c>
      <c r="V5078" t="s">
        <v>1102</v>
      </c>
      <c r="W5078" t="s">
        <v>6764</v>
      </c>
      <c r="X5078" t="s">
        <v>14714</v>
      </c>
      <c r="Y5078">
        <v>25</v>
      </c>
      <c r="Z5078">
        <v>25</v>
      </c>
      <c r="AA5078">
        <v>2</v>
      </c>
      <c r="AB5078">
        <v>2</v>
      </c>
      <c r="AC5078">
        <v>50</v>
      </c>
    </row>
    <row r="5079" spans="1:29">
      <c r="A5079">
        <v>5613</v>
      </c>
      <c r="B5079" t="s">
        <v>805</v>
      </c>
      <c r="C5079" t="s">
        <v>6778</v>
      </c>
      <c r="J5079" t="s">
        <v>1436</v>
      </c>
      <c r="K5079">
        <v>0</v>
      </c>
      <c r="N5079" t="b">
        <v>1</v>
      </c>
      <c r="O5079" t="b">
        <v>0</v>
      </c>
      <c r="P5079" t="b">
        <v>0</v>
      </c>
      <c r="Q5079">
        <v>6</v>
      </c>
      <c r="R5079">
        <v>1</v>
      </c>
      <c r="S5079">
        <v>1</v>
      </c>
      <c r="T5079">
        <v>3</v>
      </c>
      <c r="U5079" t="b">
        <v>1</v>
      </c>
      <c r="V5079" t="s">
        <v>1102</v>
      </c>
      <c r="W5079" t="s">
        <v>6764</v>
      </c>
      <c r="X5079" t="s">
        <v>14715</v>
      </c>
      <c r="Y5079">
        <v>26</v>
      </c>
      <c r="Z5079">
        <v>26</v>
      </c>
      <c r="AA5079">
        <v>2</v>
      </c>
      <c r="AB5079">
        <v>2</v>
      </c>
      <c r="AC5079">
        <v>50</v>
      </c>
    </row>
    <row r="5080" spans="1:29">
      <c r="A5080">
        <v>5614</v>
      </c>
      <c r="B5080" t="s">
        <v>805</v>
      </c>
      <c r="C5080" t="s">
        <v>6779</v>
      </c>
      <c r="J5080" t="s">
        <v>1436</v>
      </c>
      <c r="K5080">
        <v>0</v>
      </c>
      <c r="N5080" t="b">
        <v>1</v>
      </c>
      <c r="O5080" t="b">
        <v>0</v>
      </c>
      <c r="P5080" t="b">
        <v>0</v>
      </c>
      <c r="Q5080">
        <v>6</v>
      </c>
      <c r="R5080">
        <v>1</v>
      </c>
      <c r="S5080">
        <v>1</v>
      </c>
      <c r="T5080">
        <v>3</v>
      </c>
      <c r="U5080" t="b">
        <v>1</v>
      </c>
      <c r="V5080" t="s">
        <v>1102</v>
      </c>
      <c r="W5080" t="s">
        <v>6764</v>
      </c>
      <c r="X5080" t="s">
        <v>15354</v>
      </c>
      <c r="Y5080">
        <v>27</v>
      </c>
      <c r="Z5080">
        <v>27</v>
      </c>
      <c r="AA5080">
        <v>2</v>
      </c>
      <c r="AB5080">
        <v>2</v>
      </c>
      <c r="AC5080">
        <v>50</v>
      </c>
    </row>
    <row r="5081" spans="1:29">
      <c r="A5081">
        <v>5615</v>
      </c>
      <c r="B5081" t="s">
        <v>805</v>
      </c>
      <c r="C5081" t="s">
        <v>6780</v>
      </c>
      <c r="J5081" t="s">
        <v>1436</v>
      </c>
      <c r="K5081">
        <v>0</v>
      </c>
      <c r="N5081" t="b">
        <v>1</v>
      </c>
      <c r="O5081" t="b">
        <v>0</v>
      </c>
      <c r="P5081" t="b">
        <v>0</v>
      </c>
      <c r="Q5081">
        <v>6</v>
      </c>
      <c r="R5081">
        <v>1</v>
      </c>
      <c r="S5081">
        <v>1</v>
      </c>
      <c r="T5081">
        <v>3</v>
      </c>
      <c r="U5081" t="b">
        <v>1</v>
      </c>
      <c r="V5081" t="s">
        <v>1102</v>
      </c>
      <c r="W5081" t="s">
        <v>6764</v>
      </c>
      <c r="X5081" t="s">
        <v>15356</v>
      </c>
      <c r="Y5081">
        <v>28</v>
      </c>
      <c r="Z5081">
        <v>28</v>
      </c>
      <c r="AA5081">
        <v>2</v>
      </c>
      <c r="AB5081">
        <v>2</v>
      </c>
      <c r="AC5081">
        <v>50</v>
      </c>
    </row>
    <row r="5082" spans="1:29">
      <c r="A5082">
        <v>5616</v>
      </c>
      <c r="B5082" t="s">
        <v>805</v>
      </c>
      <c r="C5082" t="s">
        <v>6781</v>
      </c>
      <c r="J5082" t="s">
        <v>1436</v>
      </c>
      <c r="K5082">
        <v>0</v>
      </c>
      <c r="N5082" t="b">
        <v>1</v>
      </c>
      <c r="O5082" t="b">
        <v>0</v>
      </c>
      <c r="P5082" t="b">
        <v>0</v>
      </c>
      <c r="Q5082">
        <v>6</v>
      </c>
      <c r="R5082">
        <v>1</v>
      </c>
      <c r="S5082">
        <v>1</v>
      </c>
      <c r="T5082">
        <v>3</v>
      </c>
      <c r="U5082" t="b">
        <v>1</v>
      </c>
      <c r="V5082" t="s">
        <v>1102</v>
      </c>
      <c r="W5082" t="s">
        <v>6764</v>
      </c>
      <c r="X5082" t="s">
        <v>15357</v>
      </c>
      <c r="Y5082">
        <v>29</v>
      </c>
      <c r="Z5082">
        <v>29</v>
      </c>
      <c r="AA5082">
        <v>2</v>
      </c>
      <c r="AB5082">
        <v>2</v>
      </c>
      <c r="AC5082">
        <v>50</v>
      </c>
    </row>
    <row r="5083" spans="1:29">
      <c r="A5083">
        <v>5617</v>
      </c>
      <c r="B5083" t="s">
        <v>805</v>
      </c>
      <c r="C5083" t="s">
        <v>6782</v>
      </c>
      <c r="J5083" t="s">
        <v>1436</v>
      </c>
      <c r="K5083">
        <v>0</v>
      </c>
      <c r="N5083" t="b">
        <v>1</v>
      </c>
      <c r="O5083" t="b">
        <v>0</v>
      </c>
      <c r="P5083" t="b">
        <v>0</v>
      </c>
      <c r="Q5083">
        <v>6</v>
      </c>
      <c r="R5083">
        <v>1</v>
      </c>
      <c r="S5083">
        <v>1</v>
      </c>
      <c r="T5083">
        <v>3</v>
      </c>
      <c r="U5083" t="b">
        <v>1</v>
      </c>
      <c r="V5083" t="s">
        <v>1102</v>
      </c>
      <c r="W5083" t="s">
        <v>6764</v>
      </c>
      <c r="X5083" t="s">
        <v>15394</v>
      </c>
      <c r="Y5083">
        <v>30</v>
      </c>
      <c r="Z5083">
        <v>30</v>
      </c>
      <c r="AA5083">
        <v>2</v>
      </c>
      <c r="AB5083">
        <v>2</v>
      </c>
      <c r="AC5083">
        <v>50</v>
      </c>
    </row>
    <row r="5084" spans="1:29">
      <c r="A5084">
        <v>5618</v>
      </c>
      <c r="B5084" t="s">
        <v>805</v>
      </c>
      <c r="C5084" t="s">
        <v>6783</v>
      </c>
      <c r="J5084" t="s">
        <v>1436</v>
      </c>
      <c r="K5084">
        <v>0</v>
      </c>
      <c r="N5084" t="b">
        <v>1</v>
      </c>
      <c r="O5084" t="b">
        <v>0</v>
      </c>
      <c r="P5084" t="b">
        <v>0</v>
      </c>
      <c r="Q5084">
        <v>6</v>
      </c>
      <c r="R5084">
        <v>1</v>
      </c>
      <c r="S5084">
        <v>1</v>
      </c>
      <c r="T5084">
        <v>3</v>
      </c>
      <c r="U5084" t="b">
        <v>1</v>
      </c>
      <c r="V5084" t="s">
        <v>1102</v>
      </c>
      <c r="W5084" t="s">
        <v>6764</v>
      </c>
      <c r="X5084" t="s">
        <v>15395</v>
      </c>
      <c r="Y5084">
        <v>31</v>
      </c>
      <c r="Z5084">
        <v>31</v>
      </c>
      <c r="AA5084">
        <v>2</v>
      </c>
      <c r="AB5084">
        <v>2</v>
      </c>
      <c r="AC5084">
        <v>50</v>
      </c>
    </row>
    <row r="5085" spans="1:29">
      <c r="A5085">
        <v>5619</v>
      </c>
      <c r="B5085" t="s">
        <v>805</v>
      </c>
      <c r="C5085" t="s">
        <v>6784</v>
      </c>
      <c r="J5085" t="s">
        <v>1436</v>
      </c>
      <c r="K5085">
        <v>0</v>
      </c>
      <c r="N5085" t="b">
        <v>1</v>
      </c>
      <c r="O5085" t="b">
        <v>0</v>
      </c>
      <c r="P5085" t="b">
        <v>0</v>
      </c>
      <c r="Q5085">
        <v>6</v>
      </c>
      <c r="R5085">
        <v>1</v>
      </c>
      <c r="S5085">
        <v>1</v>
      </c>
      <c r="T5085">
        <v>3</v>
      </c>
      <c r="U5085" t="b">
        <v>1</v>
      </c>
      <c r="V5085" t="s">
        <v>1102</v>
      </c>
      <c r="W5085" t="s">
        <v>6764</v>
      </c>
      <c r="X5085" t="s">
        <v>15375</v>
      </c>
      <c r="Y5085">
        <v>43</v>
      </c>
      <c r="Z5085">
        <v>43</v>
      </c>
      <c r="AA5085">
        <v>2</v>
      </c>
      <c r="AB5085">
        <v>2</v>
      </c>
      <c r="AC5085">
        <v>50</v>
      </c>
    </row>
    <row r="5086" spans="1:29">
      <c r="A5086">
        <v>5620</v>
      </c>
      <c r="B5086" t="s">
        <v>805</v>
      </c>
      <c r="C5086" t="s">
        <v>6785</v>
      </c>
      <c r="J5086" t="s">
        <v>1436</v>
      </c>
      <c r="K5086">
        <v>0</v>
      </c>
      <c r="N5086" t="b">
        <v>1</v>
      </c>
      <c r="O5086" t="b">
        <v>0</v>
      </c>
      <c r="P5086" t="b">
        <v>0</v>
      </c>
      <c r="Q5086">
        <v>6</v>
      </c>
      <c r="R5086">
        <v>1</v>
      </c>
      <c r="S5086">
        <v>1</v>
      </c>
      <c r="T5086">
        <v>3</v>
      </c>
      <c r="U5086" t="b">
        <v>1</v>
      </c>
      <c r="V5086" t="s">
        <v>1102</v>
      </c>
      <c r="W5086" t="s">
        <v>6764</v>
      </c>
      <c r="X5086" t="s">
        <v>15377</v>
      </c>
      <c r="Y5086">
        <v>44</v>
      </c>
      <c r="Z5086">
        <v>44</v>
      </c>
      <c r="AA5086">
        <v>2</v>
      </c>
      <c r="AB5086">
        <v>2</v>
      </c>
      <c r="AC5086">
        <v>50</v>
      </c>
    </row>
    <row r="5087" spans="1:29">
      <c r="A5087">
        <v>5621</v>
      </c>
      <c r="B5087" t="s">
        <v>805</v>
      </c>
      <c r="C5087" t="s">
        <v>6786</v>
      </c>
      <c r="J5087" t="s">
        <v>1436</v>
      </c>
      <c r="K5087">
        <v>0</v>
      </c>
      <c r="N5087" t="b">
        <v>1</v>
      </c>
      <c r="O5087" t="b">
        <v>0</v>
      </c>
      <c r="P5087" t="b">
        <v>0</v>
      </c>
      <c r="Q5087">
        <v>6</v>
      </c>
      <c r="R5087">
        <v>1</v>
      </c>
      <c r="S5087">
        <v>1</v>
      </c>
      <c r="T5087">
        <v>3</v>
      </c>
      <c r="U5087" t="b">
        <v>1</v>
      </c>
      <c r="V5087" t="s">
        <v>1102</v>
      </c>
      <c r="W5087" t="s">
        <v>6764</v>
      </c>
      <c r="X5087" t="s">
        <v>15379</v>
      </c>
      <c r="Y5087">
        <v>45</v>
      </c>
      <c r="Z5087">
        <v>45</v>
      </c>
      <c r="AA5087">
        <v>2</v>
      </c>
      <c r="AB5087">
        <v>2</v>
      </c>
      <c r="AC5087">
        <v>50</v>
      </c>
    </row>
    <row r="5088" spans="1:29">
      <c r="A5088">
        <v>5622</v>
      </c>
      <c r="B5088" t="s">
        <v>805</v>
      </c>
      <c r="C5088" t="s">
        <v>6787</v>
      </c>
      <c r="J5088" t="s">
        <v>1436</v>
      </c>
      <c r="K5088">
        <v>0</v>
      </c>
      <c r="N5088" t="b">
        <v>1</v>
      </c>
      <c r="O5088" t="b">
        <v>0</v>
      </c>
      <c r="P5088" t="b">
        <v>0</v>
      </c>
      <c r="Q5088">
        <v>6</v>
      </c>
      <c r="R5088">
        <v>1</v>
      </c>
      <c r="S5088">
        <v>1</v>
      </c>
      <c r="T5088">
        <v>3</v>
      </c>
      <c r="U5088" t="b">
        <v>1</v>
      </c>
      <c r="V5088" t="s">
        <v>1102</v>
      </c>
      <c r="W5088" t="s">
        <v>6764</v>
      </c>
      <c r="X5088" t="s">
        <v>15689</v>
      </c>
      <c r="Y5088">
        <v>46</v>
      </c>
      <c r="Z5088">
        <v>46</v>
      </c>
      <c r="AA5088">
        <v>2</v>
      </c>
      <c r="AB5088">
        <v>2</v>
      </c>
      <c r="AC5088">
        <v>50</v>
      </c>
    </row>
    <row r="5089" spans="1:29">
      <c r="A5089">
        <v>5623</v>
      </c>
      <c r="B5089" t="s">
        <v>805</v>
      </c>
      <c r="C5089" t="s">
        <v>6788</v>
      </c>
      <c r="J5089" t="s">
        <v>1436</v>
      </c>
      <c r="K5089">
        <v>0</v>
      </c>
      <c r="N5089" t="b">
        <v>1</v>
      </c>
      <c r="O5089" t="b">
        <v>0</v>
      </c>
      <c r="P5089" t="b">
        <v>0</v>
      </c>
      <c r="Q5089">
        <v>6</v>
      </c>
      <c r="R5089">
        <v>1</v>
      </c>
      <c r="S5089">
        <v>1</v>
      </c>
      <c r="T5089">
        <v>3</v>
      </c>
      <c r="U5089" t="b">
        <v>1</v>
      </c>
      <c r="V5089" t="s">
        <v>1102</v>
      </c>
      <c r="W5089" t="s">
        <v>6764</v>
      </c>
      <c r="X5089" t="s">
        <v>15690</v>
      </c>
      <c r="Y5089">
        <v>47</v>
      </c>
      <c r="Z5089">
        <v>47</v>
      </c>
      <c r="AA5089">
        <v>2</v>
      </c>
      <c r="AB5089">
        <v>2</v>
      </c>
      <c r="AC5089">
        <v>50</v>
      </c>
    </row>
    <row r="5090" spans="1:29">
      <c r="A5090">
        <v>5624</v>
      </c>
      <c r="B5090" t="s">
        <v>805</v>
      </c>
      <c r="C5090" t="s">
        <v>6789</v>
      </c>
      <c r="J5090" t="s">
        <v>1436</v>
      </c>
      <c r="K5090">
        <v>0</v>
      </c>
      <c r="N5090" t="b">
        <v>1</v>
      </c>
      <c r="O5090" t="b">
        <v>0</v>
      </c>
      <c r="P5090" t="b">
        <v>0</v>
      </c>
      <c r="Q5090">
        <v>6</v>
      </c>
      <c r="R5090">
        <v>1</v>
      </c>
      <c r="S5090">
        <v>1</v>
      </c>
      <c r="T5090">
        <v>3</v>
      </c>
      <c r="U5090" t="b">
        <v>1</v>
      </c>
      <c r="V5090" t="s">
        <v>1102</v>
      </c>
      <c r="W5090" t="s">
        <v>6764</v>
      </c>
      <c r="X5090" t="s">
        <v>15334</v>
      </c>
      <c r="Y5090">
        <v>48</v>
      </c>
      <c r="Z5090">
        <v>48</v>
      </c>
      <c r="AA5090">
        <v>2</v>
      </c>
      <c r="AB5090">
        <v>2</v>
      </c>
      <c r="AC5090">
        <v>50</v>
      </c>
    </row>
    <row r="5091" spans="1:29">
      <c r="A5091">
        <v>5625</v>
      </c>
      <c r="B5091" t="s">
        <v>805</v>
      </c>
      <c r="C5091" t="s">
        <v>6790</v>
      </c>
      <c r="J5091" t="s">
        <v>1436</v>
      </c>
      <c r="K5091">
        <v>0</v>
      </c>
      <c r="N5091" t="b">
        <v>1</v>
      </c>
      <c r="O5091" t="b">
        <v>0</v>
      </c>
      <c r="P5091" t="b">
        <v>0</v>
      </c>
      <c r="Q5091">
        <v>6</v>
      </c>
      <c r="R5091">
        <v>1</v>
      </c>
      <c r="S5091">
        <v>1</v>
      </c>
      <c r="T5091">
        <v>3</v>
      </c>
      <c r="U5091" t="b">
        <v>1</v>
      </c>
      <c r="V5091" t="s">
        <v>1102</v>
      </c>
      <c r="W5091" t="s">
        <v>6764</v>
      </c>
      <c r="X5091" t="s">
        <v>15335</v>
      </c>
      <c r="Y5091">
        <v>49</v>
      </c>
      <c r="Z5091">
        <v>49</v>
      </c>
      <c r="AA5091">
        <v>2</v>
      </c>
      <c r="AB5091">
        <v>2</v>
      </c>
      <c r="AC5091">
        <v>50</v>
      </c>
    </row>
    <row r="5092" spans="1:29">
      <c r="A5092">
        <v>5626</v>
      </c>
      <c r="B5092" t="s">
        <v>805</v>
      </c>
      <c r="C5092" t="s">
        <v>6791</v>
      </c>
      <c r="J5092" t="s">
        <v>1436</v>
      </c>
      <c r="K5092">
        <v>0</v>
      </c>
      <c r="N5092" t="b">
        <v>1</v>
      </c>
      <c r="O5092" t="b">
        <v>0</v>
      </c>
      <c r="P5092" t="b">
        <v>0</v>
      </c>
      <c r="Q5092">
        <v>6</v>
      </c>
      <c r="R5092">
        <v>1</v>
      </c>
      <c r="S5092">
        <v>1</v>
      </c>
      <c r="T5092">
        <v>3</v>
      </c>
      <c r="U5092" t="b">
        <v>1</v>
      </c>
      <c r="V5092" t="s">
        <v>1102</v>
      </c>
      <c r="W5092" t="s">
        <v>6764</v>
      </c>
      <c r="X5092" t="s">
        <v>15336</v>
      </c>
      <c r="Y5092">
        <v>50</v>
      </c>
      <c r="Z5092">
        <v>50</v>
      </c>
      <c r="AA5092">
        <v>2</v>
      </c>
      <c r="AB5092">
        <v>2</v>
      </c>
      <c r="AC5092">
        <v>50</v>
      </c>
    </row>
    <row r="5093" spans="1:29">
      <c r="A5093">
        <v>5627</v>
      </c>
      <c r="B5093" t="s">
        <v>805</v>
      </c>
      <c r="C5093" t="s">
        <v>6792</v>
      </c>
      <c r="J5093" t="s">
        <v>1436</v>
      </c>
      <c r="K5093">
        <v>0</v>
      </c>
      <c r="N5093" t="b">
        <v>1</v>
      </c>
      <c r="O5093" t="b">
        <v>0</v>
      </c>
      <c r="P5093" t="b">
        <v>0</v>
      </c>
      <c r="Q5093">
        <v>6</v>
      </c>
      <c r="R5093">
        <v>1</v>
      </c>
      <c r="S5093">
        <v>1</v>
      </c>
      <c r="T5093">
        <v>3</v>
      </c>
      <c r="U5093" t="b">
        <v>1</v>
      </c>
      <c r="V5093" t="s">
        <v>1102</v>
      </c>
      <c r="W5093" t="s">
        <v>6764</v>
      </c>
      <c r="X5093" t="s">
        <v>15337</v>
      </c>
      <c r="Y5093">
        <v>51</v>
      </c>
      <c r="Z5093">
        <v>51</v>
      </c>
      <c r="AA5093">
        <v>2</v>
      </c>
      <c r="AB5093">
        <v>2</v>
      </c>
      <c r="AC5093">
        <v>50</v>
      </c>
    </row>
    <row r="5094" spans="1:29">
      <c r="A5094">
        <v>5628</v>
      </c>
      <c r="B5094" t="s">
        <v>805</v>
      </c>
      <c r="C5094" t="s">
        <v>6793</v>
      </c>
      <c r="J5094" t="s">
        <v>1436</v>
      </c>
      <c r="K5094">
        <v>0</v>
      </c>
      <c r="N5094" t="b">
        <v>1</v>
      </c>
      <c r="O5094" t="b">
        <v>0</v>
      </c>
      <c r="P5094" t="b">
        <v>0</v>
      </c>
      <c r="Q5094">
        <v>6</v>
      </c>
      <c r="R5094">
        <v>1</v>
      </c>
      <c r="S5094">
        <v>1</v>
      </c>
      <c r="T5094">
        <v>3</v>
      </c>
      <c r="U5094" t="b">
        <v>1</v>
      </c>
      <c r="V5094" t="s">
        <v>1102</v>
      </c>
      <c r="W5094" t="s">
        <v>6764</v>
      </c>
      <c r="X5094" t="s">
        <v>15338</v>
      </c>
      <c r="Y5094">
        <v>52</v>
      </c>
      <c r="Z5094">
        <v>52</v>
      </c>
      <c r="AA5094">
        <v>2</v>
      </c>
      <c r="AB5094">
        <v>2</v>
      </c>
      <c r="AC5094">
        <v>50</v>
      </c>
    </row>
    <row r="5095" spans="1:29">
      <c r="A5095">
        <v>5629</v>
      </c>
      <c r="B5095" t="s">
        <v>805</v>
      </c>
      <c r="C5095" t="s">
        <v>6794</v>
      </c>
      <c r="J5095" t="s">
        <v>1436</v>
      </c>
      <c r="K5095">
        <v>0</v>
      </c>
      <c r="N5095" t="b">
        <v>1</v>
      </c>
      <c r="O5095" t="b">
        <v>0</v>
      </c>
      <c r="P5095" t="b">
        <v>0</v>
      </c>
      <c r="Q5095">
        <v>6</v>
      </c>
      <c r="R5095">
        <v>1</v>
      </c>
      <c r="S5095">
        <v>1</v>
      </c>
      <c r="T5095">
        <v>3</v>
      </c>
      <c r="U5095" t="b">
        <v>1</v>
      </c>
      <c r="V5095" t="s">
        <v>1102</v>
      </c>
      <c r="W5095" t="s">
        <v>6764</v>
      </c>
      <c r="X5095" t="s">
        <v>15414</v>
      </c>
      <c r="Y5095">
        <v>53</v>
      </c>
      <c r="Z5095">
        <v>53</v>
      </c>
      <c r="AA5095">
        <v>2</v>
      </c>
      <c r="AB5095">
        <v>2</v>
      </c>
      <c r="AC5095">
        <v>50</v>
      </c>
    </row>
    <row r="5096" spans="1:29">
      <c r="A5096">
        <v>5630</v>
      </c>
      <c r="B5096" t="s">
        <v>805</v>
      </c>
      <c r="C5096" t="s">
        <v>6795</v>
      </c>
      <c r="J5096" t="s">
        <v>1436</v>
      </c>
      <c r="K5096">
        <v>0</v>
      </c>
      <c r="N5096" t="b">
        <v>1</v>
      </c>
      <c r="O5096" t="b">
        <v>0</v>
      </c>
      <c r="P5096" t="b">
        <v>0</v>
      </c>
      <c r="Q5096">
        <v>6</v>
      </c>
      <c r="R5096">
        <v>1</v>
      </c>
      <c r="S5096">
        <v>1</v>
      </c>
      <c r="T5096">
        <v>3</v>
      </c>
      <c r="U5096" t="b">
        <v>1</v>
      </c>
      <c r="V5096" t="s">
        <v>1102</v>
      </c>
      <c r="W5096" t="s">
        <v>6764</v>
      </c>
      <c r="X5096" t="s">
        <v>15415</v>
      </c>
      <c r="Y5096">
        <v>54</v>
      </c>
      <c r="Z5096">
        <v>54</v>
      </c>
      <c r="AA5096">
        <v>2</v>
      </c>
      <c r="AB5096">
        <v>2</v>
      </c>
      <c r="AC5096">
        <v>50</v>
      </c>
    </row>
    <row r="5097" spans="1:29">
      <c r="A5097">
        <v>5631</v>
      </c>
      <c r="B5097" t="s">
        <v>805</v>
      </c>
      <c r="C5097" t="s">
        <v>6796</v>
      </c>
      <c r="J5097" t="s">
        <v>1444</v>
      </c>
      <c r="K5097">
        <v>0</v>
      </c>
      <c r="N5097" t="b">
        <v>1</v>
      </c>
      <c r="O5097" t="b">
        <v>0</v>
      </c>
      <c r="P5097" t="b">
        <v>0</v>
      </c>
      <c r="Q5097">
        <v>6</v>
      </c>
      <c r="R5097">
        <v>6</v>
      </c>
      <c r="S5097">
        <v>1</v>
      </c>
      <c r="T5097">
        <v>3</v>
      </c>
      <c r="U5097" t="b">
        <v>1</v>
      </c>
      <c r="V5097" t="s">
        <v>1102</v>
      </c>
      <c r="W5097" t="s">
        <v>6764</v>
      </c>
      <c r="X5097" t="s">
        <v>14462</v>
      </c>
      <c r="Y5097">
        <v>15</v>
      </c>
      <c r="Z5097">
        <v>15</v>
      </c>
      <c r="AA5097">
        <v>5</v>
      </c>
      <c r="AB5097">
        <v>5</v>
      </c>
      <c r="AC5097">
        <v>50</v>
      </c>
    </row>
    <row r="5098" spans="1:29">
      <c r="A5098">
        <v>5632</v>
      </c>
      <c r="B5098" t="s">
        <v>805</v>
      </c>
      <c r="C5098" t="s">
        <v>6797</v>
      </c>
      <c r="J5098" t="s">
        <v>1444</v>
      </c>
      <c r="K5098">
        <v>0</v>
      </c>
      <c r="N5098" t="b">
        <v>1</v>
      </c>
      <c r="O5098" t="b">
        <v>0</v>
      </c>
      <c r="P5098" t="b">
        <v>0</v>
      </c>
      <c r="Q5098">
        <v>6</v>
      </c>
      <c r="R5098">
        <v>6</v>
      </c>
      <c r="S5098">
        <v>1</v>
      </c>
      <c r="T5098">
        <v>3</v>
      </c>
      <c r="U5098" t="b">
        <v>1</v>
      </c>
      <c r="V5098" t="s">
        <v>1102</v>
      </c>
      <c r="W5098" t="s">
        <v>6764</v>
      </c>
      <c r="X5098" t="s">
        <v>14621</v>
      </c>
      <c r="Y5098">
        <v>15</v>
      </c>
      <c r="Z5098">
        <v>15</v>
      </c>
      <c r="AA5098">
        <v>6</v>
      </c>
      <c r="AB5098">
        <v>6</v>
      </c>
      <c r="AC5098">
        <v>50</v>
      </c>
    </row>
    <row r="5099" spans="1:29">
      <c r="A5099">
        <v>5633</v>
      </c>
      <c r="B5099" t="s">
        <v>805</v>
      </c>
      <c r="C5099" t="s">
        <v>6798</v>
      </c>
      <c r="J5099" t="s">
        <v>1444</v>
      </c>
      <c r="K5099">
        <v>0</v>
      </c>
      <c r="N5099" t="b">
        <v>1</v>
      </c>
      <c r="O5099" t="b">
        <v>0</v>
      </c>
      <c r="P5099" t="b">
        <v>0</v>
      </c>
      <c r="Q5099">
        <v>6</v>
      </c>
      <c r="R5099">
        <v>6</v>
      </c>
      <c r="S5099">
        <v>1</v>
      </c>
      <c r="T5099">
        <v>3</v>
      </c>
      <c r="U5099" t="b">
        <v>1</v>
      </c>
      <c r="V5099" t="s">
        <v>1102</v>
      </c>
      <c r="W5099" t="s">
        <v>6764</v>
      </c>
      <c r="X5099" t="s">
        <v>14458</v>
      </c>
      <c r="Y5099">
        <v>16</v>
      </c>
      <c r="Z5099">
        <v>16</v>
      </c>
      <c r="AA5099">
        <v>5</v>
      </c>
      <c r="AB5099">
        <v>5</v>
      </c>
      <c r="AC5099">
        <v>50</v>
      </c>
    </row>
    <row r="5100" spans="1:29">
      <c r="A5100">
        <v>5634</v>
      </c>
      <c r="B5100" t="s">
        <v>805</v>
      </c>
      <c r="C5100" t="s">
        <v>6799</v>
      </c>
      <c r="J5100" t="s">
        <v>1444</v>
      </c>
      <c r="K5100">
        <v>0</v>
      </c>
      <c r="N5100" t="b">
        <v>1</v>
      </c>
      <c r="O5100" t="b">
        <v>0</v>
      </c>
      <c r="P5100" t="b">
        <v>0</v>
      </c>
      <c r="Q5100">
        <v>6</v>
      </c>
      <c r="R5100">
        <v>6</v>
      </c>
      <c r="S5100">
        <v>1</v>
      </c>
      <c r="T5100">
        <v>3</v>
      </c>
      <c r="U5100" t="b">
        <v>1</v>
      </c>
      <c r="V5100" t="s">
        <v>1102</v>
      </c>
      <c r="W5100" t="s">
        <v>6764</v>
      </c>
      <c r="X5100" t="s">
        <v>14469</v>
      </c>
      <c r="Y5100">
        <v>16</v>
      </c>
      <c r="Z5100">
        <v>16</v>
      </c>
      <c r="AA5100">
        <v>6</v>
      </c>
      <c r="AB5100">
        <v>6</v>
      </c>
      <c r="AC5100">
        <v>50</v>
      </c>
    </row>
    <row r="5101" spans="1:29">
      <c r="A5101">
        <v>5635</v>
      </c>
      <c r="B5101" t="s">
        <v>805</v>
      </c>
      <c r="C5101" t="s">
        <v>6800</v>
      </c>
      <c r="J5101" t="s">
        <v>1444</v>
      </c>
      <c r="K5101">
        <v>0</v>
      </c>
      <c r="N5101" t="b">
        <v>1</v>
      </c>
      <c r="O5101" t="b">
        <v>0</v>
      </c>
      <c r="P5101" t="b">
        <v>0</v>
      </c>
      <c r="Q5101">
        <v>6</v>
      </c>
      <c r="R5101">
        <v>6</v>
      </c>
      <c r="S5101">
        <v>1</v>
      </c>
      <c r="T5101">
        <v>3</v>
      </c>
      <c r="U5101" t="b">
        <v>1</v>
      </c>
      <c r="V5101" t="s">
        <v>1102</v>
      </c>
      <c r="W5101" t="s">
        <v>6764</v>
      </c>
      <c r="X5101" t="s">
        <v>14684</v>
      </c>
      <c r="Y5101">
        <v>17</v>
      </c>
      <c r="Z5101">
        <v>17</v>
      </c>
      <c r="AA5101">
        <v>5</v>
      </c>
      <c r="AB5101">
        <v>5</v>
      </c>
      <c r="AC5101">
        <v>50</v>
      </c>
    </row>
    <row r="5102" spans="1:29">
      <c r="A5102">
        <v>5636</v>
      </c>
      <c r="B5102" t="s">
        <v>805</v>
      </c>
      <c r="C5102" t="s">
        <v>6801</v>
      </c>
      <c r="J5102" t="s">
        <v>1444</v>
      </c>
      <c r="K5102">
        <v>0</v>
      </c>
      <c r="N5102" t="b">
        <v>1</v>
      </c>
      <c r="O5102" t="b">
        <v>0</v>
      </c>
      <c r="P5102" t="b">
        <v>0</v>
      </c>
      <c r="Q5102">
        <v>6</v>
      </c>
      <c r="R5102">
        <v>6</v>
      </c>
      <c r="S5102">
        <v>1</v>
      </c>
      <c r="T5102">
        <v>3</v>
      </c>
      <c r="U5102" t="b">
        <v>1</v>
      </c>
      <c r="V5102" t="s">
        <v>1102</v>
      </c>
      <c r="W5102" t="s">
        <v>6764</v>
      </c>
      <c r="X5102" t="s">
        <v>14526</v>
      </c>
      <c r="Y5102">
        <v>17</v>
      </c>
      <c r="Z5102">
        <v>17</v>
      </c>
      <c r="AA5102">
        <v>6</v>
      </c>
      <c r="AB5102">
        <v>6</v>
      </c>
      <c r="AC5102">
        <v>50</v>
      </c>
    </row>
    <row r="5103" spans="1:29">
      <c r="A5103">
        <v>5637</v>
      </c>
      <c r="B5103" t="s">
        <v>805</v>
      </c>
      <c r="C5103" t="s">
        <v>6802</v>
      </c>
      <c r="J5103" t="s">
        <v>1444</v>
      </c>
      <c r="K5103">
        <v>0</v>
      </c>
      <c r="N5103" t="b">
        <v>1</v>
      </c>
      <c r="O5103" t="b">
        <v>0</v>
      </c>
      <c r="P5103" t="b">
        <v>0</v>
      </c>
      <c r="Q5103">
        <v>6</v>
      </c>
      <c r="R5103">
        <v>6</v>
      </c>
      <c r="S5103">
        <v>1</v>
      </c>
      <c r="T5103">
        <v>3</v>
      </c>
      <c r="U5103" t="b">
        <v>1</v>
      </c>
      <c r="V5103" t="s">
        <v>1102</v>
      </c>
      <c r="W5103" t="s">
        <v>6764</v>
      </c>
      <c r="X5103" t="s">
        <v>14687</v>
      </c>
      <c r="Y5103">
        <v>18</v>
      </c>
      <c r="Z5103">
        <v>18</v>
      </c>
      <c r="AA5103">
        <v>5</v>
      </c>
      <c r="AB5103">
        <v>5</v>
      </c>
      <c r="AC5103">
        <v>50</v>
      </c>
    </row>
    <row r="5104" spans="1:29">
      <c r="A5104">
        <v>5638</v>
      </c>
      <c r="B5104" t="s">
        <v>805</v>
      </c>
      <c r="C5104" t="s">
        <v>6803</v>
      </c>
      <c r="J5104" t="s">
        <v>1444</v>
      </c>
      <c r="K5104">
        <v>0</v>
      </c>
      <c r="N5104" t="b">
        <v>1</v>
      </c>
      <c r="O5104" t="b">
        <v>0</v>
      </c>
      <c r="P5104" t="b">
        <v>0</v>
      </c>
      <c r="Q5104">
        <v>6</v>
      </c>
      <c r="R5104">
        <v>6</v>
      </c>
      <c r="S5104">
        <v>1</v>
      </c>
      <c r="T5104">
        <v>3</v>
      </c>
      <c r="U5104" t="b">
        <v>1</v>
      </c>
      <c r="V5104" t="s">
        <v>1102</v>
      </c>
      <c r="W5104" t="s">
        <v>6764</v>
      </c>
      <c r="X5104" t="s">
        <v>14688</v>
      </c>
      <c r="Y5104">
        <v>18</v>
      </c>
      <c r="Z5104">
        <v>18</v>
      </c>
      <c r="AA5104">
        <v>6</v>
      </c>
      <c r="AB5104">
        <v>6</v>
      </c>
      <c r="AC5104">
        <v>50</v>
      </c>
    </row>
    <row r="5105" spans="1:29">
      <c r="A5105">
        <v>5639</v>
      </c>
      <c r="B5105" t="s">
        <v>805</v>
      </c>
      <c r="C5105" t="s">
        <v>6804</v>
      </c>
      <c r="J5105" t="s">
        <v>1444</v>
      </c>
      <c r="K5105">
        <v>0</v>
      </c>
      <c r="N5105" t="b">
        <v>1</v>
      </c>
      <c r="O5105" t="b">
        <v>0</v>
      </c>
      <c r="P5105" t="b">
        <v>0</v>
      </c>
      <c r="Q5105">
        <v>6</v>
      </c>
      <c r="R5105">
        <v>6</v>
      </c>
      <c r="S5105">
        <v>1</v>
      </c>
      <c r="T5105">
        <v>3</v>
      </c>
      <c r="U5105" t="b">
        <v>1</v>
      </c>
      <c r="V5105" t="s">
        <v>1102</v>
      </c>
      <c r="W5105" t="s">
        <v>6764</v>
      </c>
      <c r="X5105" t="s">
        <v>14689</v>
      </c>
      <c r="Y5105">
        <v>19</v>
      </c>
      <c r="Z5105">
        <v>19</v>
      </c>
      <c r="AA5105">
        <v>5</v>
      </c>
      <c r="AB5105">
        <v>5</v>
      </c>
      <c r="AC5105">
        <v>50</v>
      </c>
    </row>
    <row r="5106" spans="1:29">
      <c r="A5106">
        <v>5640</v>
      </c>
      <c r="B5106" t="s">
        <v>805</v>
      </c>
      <c r="C5106" t="s">
        <v>6805</v>
      </c>
      <c r="J5106" t="s">
        <v>1444</v>
      </c>
      <c r="K5106">
        <v>0</v>
      </c>
      <c r="N5106" t="b">
        <v>1</v>
      </c>
      <c r="O5106" t="b">
        <v>0</v>
      </c>
      <c r="P5106" t="b">
        <v>0</v>
      </c>
      <c r="Q5106">
        <v>6</v>
      </c>
      <c r="R5106">
        <v>6</v>
      </c>
      <c r="S5106">
        <v>1</v>
      </c>
      <c r="T5106">
        <v>3</v>
      </c>
      <c r="U5106" t="b">
        <v>1</v>
      </c>
      <c r="V5106" t="s">
        <v>1102</v>
      </c>
      <c r="W5106" t="s">
        <v>6764</v>
      </c>
      <c r="X5106" t="s">
        <v>14448</v>
      </c>
      <c r="Y5106">
        <v>19</v>
      </c>
      <c r="Z5106">
        <v>19</v>
      </c>
      <c r="AA5106">
        <v>6</v>
      </c>
      <c r="AB5106">
        <v>6</v>
      </c>
      <c r="AC5106">
        <v>50</v>
      </c>
    </row>
    <row r="5107" spans="1:29">
      <c r="A5107">
        <v>5641</v>
      </c>
      <c r="B5107" t="s">
        <v>805</v>
      </c>
      <c r="C5107" t="s">
        <v>6806</v>
      </c>
      <c r="J5107" t="s">
        <v>1444</v>
      </c>
      <c r="K5107">
        <v>0</v>
      </c>
      <c r="N5107" t="b">
        <v>1</v>
      </c>
      <c r="O5107" t="b">
        <v>0</v>
      </c>
      <c r="P5107" t="b">
        <v>0</v>
      </c>
      <c r="Q5107">
        <v>6</v>
      </c>
      <c r="R5107">
        <v>6</v>
      </c>
      <c r="S5107">
        <v>1</v>
      </c>
      <c r="T5107">
        <v>3</v>
      </c>
      <c r="U5107" t="b">
        <v>1</v>
      </c>
      <c r="V5107" t="s">
        <v>1102</v>
      </c>
      <c r="W5107" t="s">
        <v>6764</v>
      </c>
      <c r="X5107" t="s">
        <v>14691</v>
      </c>
      <c r="Y5107">
        <v>20</v>
      </c>
      <c r="Z5107">
        <v>20</v>
      </c>
      <c r="AA5107">
        <v>5</v>
      </c>
      <c r="AB5107">
        <v>5</v>
      </c>
      <c r="AC5107">
        <v>50</v>
      </c>
    </row>
    <row r="5108" spans="1:29">
      <c r="A5108">
        <v>5642</v>
      </c>
      <c r="B5108" t="s">
        <v>805</v>
      </c>
      <c r="C5108" t="s">
        <v>6807</v>
      </c>
      <c r="J5108" t="s">
        <v>1444</v>
      </c>
      <c r="K5108">
        <v>0</v>
      </c>
      <c r="N5108" t="b">
        <v>1</v>
      </c>
      <c r="O5108" t="b">
        <v>0</v>
      </c>
      <c r="P5108" t="b">
        <v>0</v>
      </c>
      <c r="Q5108">
        <v>6</v>
      </c>
      <c r="R5108">
        <v>6</v>
      </c>
      <c r="S5108">
        <v>1</v>
      </c>
      <c r="T5108">
        <v>3</v>
      </c>
      <c r="U5108" t="b">
        <v>1</v>
      </c>
      <c r="V5108" t="s">
        <v>1102</v>
      </c>
      <c r="W5108" t="s">
        <v>6764</v>
      </c>
      <c r="X5108" t="s">
        <v>14623</v>
      </c>
      <c r="Y5108">
        <v>20</v>
      </c>
      <c r="Z5108">
        <v>20</v>
      </c>
      <c r="AA5108">
        <v>6</v>
      </c>
      <c r="AB5108">
        <v>6</v>
      </c>
      <c r="AC5108">
        <v>50</v>
      </c>
    </row>
    <row r="5109" spans="1:29">
      <c r="A5109">
        <v>5643</v>
      </c>
      <c r="B5109" t="s">
        <v>805</v>
      </c>
      <c r="C5109" t="s">
        <v>6808</v>
      </c>
      <c r="J5109" t="s">
        <v>1444</v>
      </c>
      <c r="K5109">
        <v>0</v>
      </c>
      <c r="N5109" t="b">
        <v>1</v>
      </c>
      <c r="O5109" t="b">
        <v>0</v>
      </c>
      <c r="P5109" t="b">
        <v>0</v>
      </c>
      <c r="Q5109">
        <v>6</v>
      </c>
      <c r="R5109">
        <v>6</v>
      </c>
      <c r="S5109">
        <v>1</v>
      </c>
      <c r="T5109">
        <v>3</v>
      </c>
      <c r="U5109" t="b">
        <v>1</v>
      </c>
      <c r="V5109" t="s">
        <v>1102</v>
      </c>
      <c r="W5109" t="s">
        <v>6764</v>
      </c>
      <c r="X5109" t="s">
        <v>14471</v>
      </c>
      <c r="Y5109">
        <v>21</v>
      </c>
      <c r="Z5109">
        <v>21</v>
      </c>
      <c r="AA5109">
        <v>5</v>
      </c>
      <c r="AB5109">
        <v>5</v>
      </c>
      <c r="AC5109">
        <v>50</v>
      </c>
    </row>
    <row r="5110" spans="1:29">
      <c r="A5110">
        <v>5644</v>
      </c>
      <c r="B5110" t="s">
        <v>805</v>
      </c>
      <c r="C5110" t="s">
        <v>6809</v>
      </c>
      <c r="J5110" t="s">
        <v>1444</v>
      </c>
      <c r="K5110">
        <v>0</v>
      </c>
      <c r="N5110" t="b">
        <v>1</v>
      </c>
      <c r="O5110" t="b">
        <v>0</v>
      </c>
      <c r="P5110" t="b">
        <v>0</v>
      </c>
      <c r="Q5110">
        <v>6</v>
      </c>
      <c r="R5110">
        <v>6</v>
      </c>
      <c r="S5110">
        <v>1</v>
      </c>
      <c r="T5110">
        <v>3</v>
      </c>
      <c r="U5110" t="b">
        <v>1</v>
      </c>
      <c r="V5110" t="s">
        <v>1102</v>
      </c>
      <c r="W5110" t="s">
        <v>6764</v>
      </c>
      <c r="X5110" t="s">
        <v>14624</v>
      </c>
      <c r="Y5110">
        <v>21</v>
      </c>
      <c r="Z5110">
        <v>21</v>
      </c>
      <c r="AA5110">
        <v>6</v>
      </c>
      <c r="AB5110">
        <v>6</v>
      </c>
      <c r="AC5110">
        <v>50</v>
      </c>
    </row>
    <row r="5111" spans="1:29">
      <c r="A5111">
        <v>5645</v>
      </c>
      <c r="B5111" t="s">
        <v>805</v>
      </c>
      <c r="C5111" t="s">
        <v>6810</v>
      </c>
      <c r="J5111" t="s">
        <v>1444</v>
      </c>
      <c r="K5111">
        <v>0</v>
      </c>
      <c r="N5111" t="b">
        <v>1</v>
      </c>
      <c r="O5111" t="b">
        <v>0</v>
      </c>
      <c r="P5111" t="b">
        <v>0</v>
      </c>
      <c r="Q5111">
        <v>6</v>
      </c>
      <c r="R5111">
        <v>6</v>
      </c>
      <c r="S5111">
        <v>1</v>
      </c>
      <c r="T5111">
        <v>3</v>
      </c>
      <c r="U5111" t="b">
        <v>1</v>
      </c>
      <c r="V5111" t="s">
        <v>1102</v>
      </c>
      <c r="W5111" t="s">
        <v>6764</v>
      </c>
      <c r="X5111" t="s">
        <v>14694</v>
      </c>
      <c r="Y5111">
        <v>22</v>
      </c>
      <c r="Z5111">
        <v>22</v>
      </c>
      <c r="AA5111">
        <v>5</v>
      </c>
      <c r="AB5111">
        <v>5</v>
      </c>
      <c r="AC5111">
        <v>50</v>
      </c>
    </row>
    <row r="5112" spans="1:29">
      <c r="A5112">
        <v>5646</v>
      </c>
      <c r="B5112" t="s">
        <v>805</v>
      </c>
      <c r="C5112" t="s">
        <v>6811</v>
      </c>
      <c r="J5112" t="s">
        <v>1444</v>
      </c>
      <c r="K5112">
        <v>0</v>
      </c>
      <c r="N5112" t="b">
        <v>1</v>
      </c>
      <c r="O5112" t="b">
        <v>0</v>
      </c>
      <c r="P5112" t="b">
        <v>0</v>
      </c>
      <c r="Q5112">
        <v>6</v>
      </c>
      <c r="R5112">
        <v>6</v>
      </c>
      <c r="S5112">
        <v>1</v>
      </c>
      <c r="T5112">
        <v>3</v>
      </c>
      <c r="U5112" t="b">
        <v>1</v>
      </c>
      <c r="V5112" t="s">
        <v>1102</v>
      </c>
      <c r="W5112" t="s">
        <v>6764</v>
      </c>
      <c r="X5112" t="s">
        <v>14625</v>
      </c>
      <c r="Y5112">
        <v>22</v>
      </c>
      <c r="Z5112">
        <v>22</v>
      </c>
      <c r="AA5112">
        <v>6</v>
      </c>
      <c r="AB5112">
        <v>6</v>
      </c>
      <c r="AC5112">
        <v>50</v>
      </c>
    </row>
    <row r="5113" spans="1:29">
      <c r="A5113">
        <v>5647</v>
      </c>
      <c r="B5113" t="s">
        <v>805</v>
      </c>
      <c r="C5113" t="s">
        <v>6812</v>
      </c>
      <c r="J5113" t="s">
        <v>1444</v>
      </c>
      <c r="K5113">
        <v>0</v>
      </c>
      <c r="N5113" t="b">
        <v>1</v>
      </c>
      <c r="O5113" t="b">
        <v>0</v>
      </c>
      <c r="P5113" t="b">
        <v>0</v>
      </c>
      <c r="Q5113">
        <v>6</v>
      </c>
      <c r="R5113">
        <v>6</v>
      </c>
      <c r="S5113">
        <v>1</v>
      </c>
      <c r="T5113">
        <v>3</v>
      </c>
      <c r="U5113" t="b">
        <v>1</v>
      </c>
      <c r="V5113" t="s">
        <v>1102</v>
      </c>
      <c r="W5113" t="s">
        <v>6764</v>
      </c>
      <c r="X5113" t="s">
        <v>14696</v>
      </c>
      <c r="Y5113">
        <v>23</v>
      </c>
      <c r="Z5113">
        <v>23</v>
      </c>
      <c r="AA5113">
        <v>5</v>
      </c>
      <c r="AB5113">
        <v>5</v>
      </c>
      <c r="AC5113">
        <v>50</v>
      </c>
    </row>
    <row r="5114" spans="1:29">
      <c r="A5114">
        <v>5648</v>
      </c>
      <c r="B5114" t="s">
        <v>805</v>
      </c>
      <c r="C5114" t="s">
        <v>6813</v>
      </c>
      <c r="J5114" t="s">
        <v>1444</v>
      </c>
      <c r="K5114">
        <v>0</v>
      </c>
      <c r="N5114" t="b">
        <v>1</v>
      </c>
      <c r="O5114" t="b">
        <v>0</v>
      </c>
      <c r="P5114" t="b">
        <v>0</v>
      </c>
      <c r="Q5114">
        <v>6</v>
      </c>
      <c r="R5114">
        <v>6</v>
      </c>
      <c r="S5114">
        <v>1</v>
      </c>
      <c r="T5114">
        <v>3</v>
      </c>
      <c r="U5114" t="b">
        <v>1</v>
      </c>
      <c r="V5114" t="s">
        <v>1102</v>
      </c>
      <c r="W5114" t="s">
        <v>6764</v>
      </c>
      <c r="X5114" t="s">
        <v>14626</v>
      </c>
      <c r="Y5114">
        <v>23</v>
      </c>
      <c r="Z5114">
        <v>23</v>
      </c>
      <c r="AA5114">
        <v>6</v>
      </c>
      <c r="AB5114">
        <v>6</v>
      </c>
      <c r="AC5114">
        <v>50</v>
      </c>
    </row>
    <row r="5115" spans="1:29">
      <c r="A5115">
        <v>5649</v>
      </c>
      <c r="B5115" t="s">
        <v>805</v>
      </c>
      <c r="C5115" t="s">
        <v>6814</v>
      </c>
      <c r="J5115" t="s">
        <v>1444</v>
      </c>
      <c r="K5115">
        <v>0</v>
      </c>
      <c r="N5115" t="b">
        <v>1</v>
      </c>
      <c r="O5115" t="b">
        <v>0</v>
      </c>
      <c r="P5115" t="b">
        <v>0</v>
      </c>
      <c r="Q5115">
        <v>6</v>
      </c>
      <c r="R5115">
        <v>6</v>
      </c>
      <c r="S5115">
        <v>1</v>
      </c>
      <c r="T5115">
        <v>3</v>
      </c>
      <c r="U5115" t="b">
        <v>1</v>
      </c>
      <c r="V5115" t="s">
        <v>1102</v>
      </c>
      <c r="W5115" t="s">
        <v>6764</v>
      </c>
      <c r="X5115" t="s">
        <v>14698</v>
      </c>
      <c r="Y5115">
        <v>24</v>
      </c>
      <c r="Z5115">
        <v>24</v>
      </c>
      <c r="AA5115">
        <v>5</v>
      </c>
      <c r="AB5115">
        <v>5</v>
      </c>
      <c r="AC5115">
        <v>50</v>
      </c>
    </row>
    <row r="5116" spans="1:29">
      <c r="A5116">
        <v>5650</v>
      </c>
      <c r="B5116" t="s">
        <v>805</v>
      </c>
      <c r="C5116" t="s">
        <v>6815</v>
      </c>
      <c r="J5116" t="s">
        <v>1444</v>
      </c>
      <c r="K5116">
        <v>0</v>
      </c>
      <c r="N5116" t="b">
        <v>1</v>
      </c>
      <c r="O5116" t="b">
        <v>0</v>
      </c>
      <c r="P5116" t="b">
        <v>0</v>
      </c>
      <c r="Q5116">
        <v>6</v>
      </c>
      <c r="R5116">
        <v>6</v>
      </c>
      <c r="S5116">
        <v>1</v>
      </c>
      <c r="T5116">
        <v>3</v>
      </c>
      <c r="U5116" t="b">
        <v>1</v>
      </c>
      <c r="V5116" t="s">
        <v>1102</v>
      </c>
      <c r="W5116" t="s">
        <v>6764</v>
      </c>
      <c r="X5116" t="s">
        <v>14627</v>
      </c>
      <c r="Y5116">
        <v>24</v>
      </c>
      <c r="Z5116">
        <v>24</v>
      </c>
      <c r="AA5116">
        <v>6</v>
      </c>
      <c r="AB5116">
        <v>6</v>
      </c>
      <c r="AC5116">
        <v>50</v>
      </c>
    </row>
    <row r="5117" spans="1:29">
      <c r="A5117">
        <v>5651</v>
      </c>
      <c r="B5117" t="s">
        <v>805</v>
      </c>
      <c r="C5117" t="s">
        <v>6816</v>
      </c>
      <c r="J5117" t="s">
        <v>1444</v>
      </c>
      <c r="K5117">
        <v>0</v>
      </c>
      <c r="N5117" t="b">
        <v>1</v>
      </c>
      <c r="O5117" t="b">
        <v>0</v>
      </c>
      <c r="P5117" t="b">
        <v>0</v>
      </c>
      <c r="Q5117">
        <v>6</v>
      </c>
      <c r="R5117">
        <v>6</v>
      </c>
      <c r="S5117">
        <v>1</v>
      </c>
      <c r="T5117">
        <v>3</v>
      </c>
      <c r="U5117" t="b">
        <v>1</v>
      </c>
      <c r="V5117" t="s">
        <v>1102</v>
      </c>
      <c r="W5117" t="s">
        <v>6764</v>
      </c>
      <c r="X5117" t="s">
        <v>14701</v>
      </c>
      <c r="Y5117">
        <v>25</v>
      </c>
      <c r="Z5117">
        <v>25</v>
      </c>
      <c r="AA5117">
        <v>5</v>
      </c>
      <c r="AB5117">
        <v>5</v>
      </c>
      <c r="AC5117">
        <v>50</v>
      </c>
    </row>
    <row r="5118" spans="1:29">
      <c r="A5118">
        <v>5652</v>
      </c>
      <c r="B5118" t="s">
        <v>805</v>
      </c>
      <c r="C5118" t="s">
        <v>6817</v>
      </c>
      <c r="J5118" t="s">
        <v>1444</v>
      </c>
      <c r="K5118">
        <v>0</v>
      </c>
      <c r="N5118" t="b">
        <v>1</v>
      </c>
      <c r="O5118" t="b">
        <v>0</v>
      </c>
      <c r="P5118" t="b">
        <v>0</v>
      </c>
      <c r="Q5118">
        <v>6</v>
      </c>
      <c r="R5118">
        <v>6</v>
      </c>
      <c r="S5118">
        <v>1</v>
      </c>
      <c r="T5118">
        <v>3</v>
      </c>
      <c r="U5118" t="b">
        <v>1</v>
      </c>
      <c r="V5118" t="s">
        <v>1102</v>
      </c>
      <c r="W5118" t="s">
        <v>6764</v>
      </c>
      <c r="X5118" t="s">
        <v>14534</v>
      </c>
      <c r="Y5118">
        <v>25</v>
      </c>
      <c r="Z5118">
        <v>25</v>
      </c>
      <c r="AA5118">
        <v>6</v>
      </c>
      <c r="AB5118">
        <v>6</v>
      </c>
      <c r="AC5118">
        <v>50</v>
      </c>
    </row>
    <row r="5119" spans="1:29">
      <c r="A5119">
        <v>5653</v>
      </c>
      <c r="B5119" t="s">
        <v>805</v>
      </c>
      <c r="C5119" t="s">
        <v>6818</v>
      </c>
      <c r="J5119" t="s">
        <v>1444</v>
      </c>
      <c r="K5119">
        <v>0</v>
      </c>
      <c r="N5119" t="b">
        <v>1</v>
      </c>
      <c r="O5119" t="b">
        <v>0</v>
      </c>
      <c r="P5119" t="b">
        <v>0</v>
      </c>
      <c r="Q5119">
        <v>6</v>
      </c>
      <c r="R5119">
        <v>6</v>
      </c>
      <c r="S5119">
        <v>1</v>
      </c>
      <c r="T5119">
        <v>3</v>
      </c>
      <c r="U5119" t="b">
        <v>1</v>
      </c>
      <c r="V5119" t="s">
        <v>1102</v>
      </c>
      <c r="W5119" t="s">
        <v>6764</v>
      </c>
      <c r="X5119" t="s">
        <v>14703</v>
      </c>
      <c r="Y5119">
        <v>26</v>
      </c>
      <c r="Z5119">
        <v>26</v>
      </c>
      <c r="AA5119">
        <v>5</v>
      </c>
      <c r="AB5119">
        <v>5</v>
      </c>
      <c r="AC5119">
        <v>50</v>
      </c>
    </row>
    <row r="5120" spans="1:29">
      <c r="A5120">
        <v>5654</v>
      </c>
      <c r="B5120" t="s">
        <v>805</v>
      </c>
      <c r="C5120" t="s">
        <v>6819</v>
      </c>
      <c r="J5120" t="s">
        <v>1444</v>
      </c>
      <c r="K5120">
        <v>0</v>
      </c>
      <c r="N5120" t="b">
        <v>1</v>
      </c>
      <c r="O5120" t="b">
        <v>0</v>
      </c>
      <c r="P5120" t="b">
        <v>0</v>
      </c>
      <c r="Q5120">
        <v>6</v>
      </c>
      <c r="R5120">
        <v>6</v>
      </c>
      <c r="S5120">
        <v>1</v>
      </c>
      <c r="T5120">
        <v>3</v>
      </c>
      <c r="U5120" t="b">
        <v>1</v>
      </c>
      <c r="V5120" t="s">
        <v>1102</v>
      </c>
      <c r="W5120" t="s">
        <v>6764</v>
      </c>
      <c r="X5120" t="s">
        <v>14491</v>
      </c>
      <c r="Y5120">
        <v>26</v>
      </c>
      <c r="Z5120">
        <v>26</v>
      </c>
      <c r="AA5120">
        <v>6</v>
      </c>
      <c r="AB5120">
        <v>6</v>
      </c>
      <c r="AC5120">
        <v>50</v>
      </c>
    </row>
    <row r="5121" spans="1:29">
      <c r="A5121">
        <v>5655</v>
      </c>
      <c r="B5121" t="s">
        <v>805</v>
      </c>
      <c r="C5121" t="s">
        <v>6820</v>
      </c>
      <c r="J5121" t="s">
        <v>1444</v>
      </c>
      <c r="K5121">
        <v>0</v>
      </c>
      <c r="N5121" t="b">
        <v>1</v>
      </c>
      <c r="O5121" t="b">
        <v>0</v>
      </c>
      <c r="P5121" t="b">
        <v>0</v>
      </c>
      <c r="Q5121">
        <v>6</v>
      </c>
      <c r="R5121">
        <v>6</v>
      </c>
      <c r="S5121">
        <v>1</v>
      </c>
      <c r="T5121">
        <v>3</v>
      </c>
      <c r="U5121" t="b">
        <v>1</v>
      </c>
      <c r="V5121" t="s">
        <v>1102</v>
      </c>
      <c r="W5121" t="s">
        <v>6764</v>
      </c>
      <c r="X5121" t="s">
        <v>14803</v>
      </c>
      <c r="Y5121">
        <v>27</v>
      </c>
      <c r="Z5121">
        <v>27</v>
      </c>
      <c r="AA5121">
        <v>5</v>
      </c>
      <c r="AB5121">
        <v>5</v>
      </c>
      <c r="AC5121">
        <v>50</v>
      </c>
    </row>
    <row r="5122" spans="1:29">
      <c r="A5122">
        <v>5656</v>
      </c>
      <c r="B5122" t="s">
        <v>805</v>
      </c>
      <c r="C5122" t="s">
        <v>6821</v>
      </c>
      <c r="J5122" t="s">
        <v>1444</v>
      </c>
      <c r="K5122">
        <v>0</v>
      </c>
      <c r="N5122" t="b">
        <v>1</v>
      </c>
      <c r="O5122" t="b">
        <v>0</v>
      </c>
      <c r="P5122" t="b">
        <v>0</v>
      </c>
      <c r="Q5122">
        <v>6</v>
      </c>
      <c r="R5122">
        <v>6</v>
      </c>
      <c r="S5122">
        <v>1</v>
      </c>
      <c r="T5122">
        <v>3</v>
      </c>
      <c r="U5122" t="b">
        <v>1</v>
      </c>
      <c r="V5122" t="s">
        <v>1102</v>
      </c>
      <c r="W5122" t="s">
        <v>6764</v>
      </c>
      <c r="X5122" t="s">
        <v>14628</v>
      </c>
      <c r="Y5122">
        <v>27</v>
      </c>
      <c r="Z5122">
        <v>27</v>
      </c>
      <c r="AA5122">
        <v>6</v>
      </c>
      <c r="AB5122">
        <v>6</v>
      </c>
      <c r="AC5122">
        <v>50</v>
      </c>
    </row>
    <row r="5123" spans="1:29">
      <c r="A5123">
        <v>5657</v>
      </c>
      <c r="B5123" t="s">
        <v>805</v>
      </c>
      <c r="C5123" t="s">
        <v>6822</v>
      </c>
      <c r="J5123" t="s">
        <v>1444</v>
      </c>
      <c r="K5123">
        <v>0</v>
      </c>
      <c r="N5123" t="b">
        <v>1</v>
      </c>
      <c r="O5123" t="b">
        <v>0</v>
      </c>
      <c r="P5123" t="b">
        <v>0</v>
      </c>
      <c r="Q5123">
        <v>6</v>
      </c>
      <c r="R5123">
        <v>6</v>
      </c>
      <c r="S5123">
        <v>1</v>
      </c>
      <c r="T5123">
        <v>3</v>
      </c>
      <c r="U5123" t="b">
        <v>1</v>
      </c>
      <c r="V5123" t="s">
        <v>1102</v>
      </c>
      <c r="W5123" t="s">
        <v>6764</v>
      </c>
      <c r="X5123" t="s">
        <v>14729</v>
      </c>
      <c r="Y5123">
        <v>28</v>
      </c>
      <c r="Z5123">
        <v>28</v>
      </c>
      <c r="AA5123">
        <v>5</v>
      </c>
      <c r="AB5123">
        <v>5</v>
      </c>
      <c r="AC5123">
        <v>50</v>
      </c>
    </row>
    <row r="5124" spans="1:29">
      <c r="A5124">
        <v>5658</v>
      </c>
      <c r="B5124" t="s">
        <v>805</v>
      </c>
      <c r="C5124" t="s">
        <v>6823</v>
      </c>
      <c r="J5124" t="s">
        <v>1444</v>
      </c>
      <c r="K5124">
        <v>0</v>
      </c>
      <c r="N5124" t="b">
        <v>1</v>
      </c>
      <c r="O5124" t="b">
        <v>0</v>
      </c>
      <c r="P5124" t="b">
        <v>0</v>
      </c>
      <c r="Q5124">
        <v>6</v>
      </c>
      <c r="R5124">
        <v>6</v>
      </c>
      <c r="S5124">
        <v>1</v>
      </c>
      <c r="T5124">
        <v>3</v>
      </c>
      <c r="U5124" t="b">
        <v>1</v>
      </c>
      <c r="V5124" t="s">
        <v>1102</v>
      </c>
      <c r="W5124" t="s">
        <v>6764</v>
      </c>
      <c r="X5124" t="s">
        <v>14629</v>
      </c>
      <c r="Y5124">
        <v>28</v>
      </c>
      <c r="Z5124">
        <v>28</v>
      </c>
      <c r="AA5124">
        <v>6</v>
      </c>
      <c r="AB5124">
        <v>6</v>
      </c>
      <c r="AC5124">
        <v>50</v>
      </c>
    </row>
    <row r="5125" spans="1:29">
      <c r="A5125">
        <v>5659</v>
      </c>
      <c r="B5125" t="s">
        <v>805</v>
      </c>
      <c r="C5125" t="s">
        <v>6824</v>
      </c>
      <c r="J5125" t="s">
        <v>1444</v>
      </c>
      <c r="K5125">
        <v>0</v>
      </c>
      <c r="N5125" t="b">
        <v>1</v>
      </c>
      <c r="O5125" t="b">
        <v>0</v>
      </c>
      <c r="P5125" t="b">
        <v>0</v>
      </c>
      <c r="Q5125">
        <v>6</v>
      </c>
      <c r="R5125">
        <v>6</v>
      </c>
      <c r="S5125">
        <v>1</v>
      </c>
      <c r="T5125">
        <v>3</v>
      </c>
      <c r="U5125" t="b">
        <v>1</v>
      </c>
      <c r="V5125" t="s">
        <v>1102</v>
      </c>
      <c r="W5125" t="s">
        <v>6764</v>
      </c>
      <c r="X5125" t="s">
        <v>14805</v>
      </c>
      <c r="Y5125">
        <v>29</v>
      </c>
      <c r="Z5125">
        <v>29</v>
      </c>
      <c r="AA5125">
        <v>5</v>
      </c>
      <c r="AB5125">
        <v>5</v>
      </c>
      <c r="AC5125">
        <v>50</v>
      </c>
    </row>
    <row r="5126" spans="1:29">
      <c r="A5126">
        <v>5660</v>
      </c>
      <c r="B5126" t="s">
        <v>805</v>
      </c>
      <c r="C5126" t="s">
        <v>6825</v>
      </c>
      <c r="J5126" t="s">
        <v>1444</v>
      </c>
      <c r="K5126">
        <v>0</v>
      </c>
      <c r="N5126" t="b">
        <v>1</v>
      </c>
      <c r="O5126" t="b">
        <v>0</v>
      </c>
      <c r="P5126" t="b">
        <v>0</v>
      </c>
      <c r="Q5126">
        <v>6</v>
      </c>
      <c r="R5126">
        <v>6</v>
      </c>
      <c r="S5126">
        <v>1</v>
      </c>
      <c r="T5126">
        <v>3</v>
      </c>
      <c r="U5126" t="b">
        <v>1</v>
      </c>
      <c r="V5126" t="s">
        <v>1102</v>
      </c>
      <c r="W5126" t="s">
        <v>6764</v>
      </c>
      <c r="X5126" t="s">
        <v>14630</v>
      </c>
      <c r="Y5126">
        <v>29</v>
      </c>
      <c r="Z5126">
        <v>29</v>
      </c>
      <c r="AA5126">
        <v>6</v>
      </c>
      <c r="AB5126">
        <v>6</v>
      </c>
      <c r="AC5126">
        <v>50</v>
      </c>
    </row>
    <row r="5127" spans="1:29">
      <c r="A5127">
        <v>5661</v>
      </c>
      <c r="B5127" t="s">
        <v>805</v>
      </c>
      <c r="C5127" t="s">
        <v>6826</v>
      </c>
      <c r="J5127" t="s">
        <v>1444</v>
      </c>
      <c r="K5127">
        <v>0</v>
      </c>
      <c r="N5127" t="b">
        <v>1</v>
      </c>
      <c r="O5127" t="b">
        <v>0</v>
      </c>
      <c r="P5127" t="b">
        <v>0</v>
      </c>
      <c r="Q5127">
        <v>6</v>
      </c>
      <c r="R5127">
        <v>6</v>
      </c>
      <c r="S5127">
        <v>1</v>
      </c>
      <c r="T5127">
        <v>3</v>
      </c>
      <c r="U5127" t="b">
        <v>1</v>
      </c>
      <c r="V5127" t="s">
        <v>1102</v>
      </c>
      <c r="W5127" t="s">
        <v>6764</v>
      </c>
      <c r="X5127" t="s">
        <v>14622</v>
      </c>
      <c r="Y5127">
        <v>30</v>
      </c>
      <c r="Z5127">
        <v>30</v>
      </c>
      <c r="AA5127">
        <v>5</v>
      </c>
      <c r="AB5127">
        <v>5</v>
      </c>
      <c r="AC5127">
        <v>50</v>
      </c>
    </row>
    <row r="5128" spans="1:29">
      <c r="A5128">
        <v>5662</v>
      </c>
      <c r="B5128" t="s">
        <v>805</v>
      </c>
      <c r="C5128" t="s">
        <v>6827</v>
      </c>
      <c r="J5128" t="s">
        <v>1444</v>
      </c>
      <c r="K5128">
        <v>0</v>
      </c>
      <c r="N5128" t="b">
        <v>1</v>
      </c>
      <c r="O5128" t="b">
        <v>0</v>
      </c>
      <c r="P5128" t="b">
        <v>0</v>
      </c>
      <c r="Q5128">
        <v>6</v>
      </c>
      <c r="R5128">
        <v>6</v>
      </c>
      <c r="S5128">
        <v>1</v>
      </c>
      <c r="T5128">
        <v>3</v>
      </c>
      <c r="U5128" t="b">
        <v>1</v>
      </c>
      <c r="V5128" t="s">
        <v>1102</v>
      </c>
      <c r="W5128" t="s">
        <v>6764</v>
      </c>
      <c r="X5128" t="s">
        <v>14631</v>
      </c>
      <c r="Y5128">
        <v>30</v>
      </c>
      <c r="Z5128">
        <v>30</v>
      </c>
      <c r="AA5128">
        <v>6</v>
      </c>
      <c r="AB5128">
        <v>6</v>
      </c>
      <c r="AC5128">
        <v>50</v>
      </c>
    </row>
    <row r="5129" spans="1:29">
      <c r="A5129">
        <v>5663</v>
      </c>
      <c r="B5129" t="s">
        <v>805</v>
      </c>
      <c r="C5129" t="s">
        <v>6828</v>
      </c>
      <c r="J5129" t="s">
        <v>1444</v>
      </c>
      <c r="K5129">
        <v>0</v>
      </c>
      <c r="N5129" t="b">
        <v>1</v>
      </c>
      <c r="O5129" t="b">
        <v>0</v>
      </c>
      <c r="P5129" t="b">
        <v>0</v>
      </c>
      <c r="Q5129">
        <v>6</v>
      </c>
      <c r="R5129">
        <v>6</v>
      </c>
      <c r="S5129">
        <v>1</v>
      </c>
      <c r="T5129">
        <v>3</v>
      </c>
      <c r="U5129" t="b">
        <v>1</v>
      </c>
      <c r="V5129" t="s">
        <v>1102</v>
      </c>
      <c r="W5129" t="s">
        <v>6764</v>
      </c>
      <c r="X5129" t="s">
        <v>14808</v>
      </c>
      <c r="Y5129">
        <v>31</v>
      </c>
      <c r="Z5129">
        <v>31</v>
      </c>
      <c r="AA5129">
        <v>5</v>
      </c>
      <c r="AB5129">
        <v>5</v>
      </c>
      <c r="AC5129">
        <v>50</v>
      </c>
    </row>
    <row r="5130" spans="1:29">
      <c r="A5130">
        <v>5664</v>
      </c>
      <c r="B5130" t="s">
        <v>805</v>
      </c>
      <c r="C5130" t="s">
        <v>6829</v>
      </c>
      <c r="J5130" t="s">
        <v>1444</v>
      </c>
      <c r="K5130">
        <v>0</v>
      </c>
      <c r="N5130" t="b">
        <v>1</v>
      </c>
      <c r="O5130" t="b">
        <v>0</v>
      </c>
      <c r="P5130" t="b">
        <v>0</v>
      </c>
      <c r="Q5130">
        <v>6</v>
      </c>
      <c r="R5130">
        <v>6</v>
      </c>
      <c r="S5130">
        <v>1</v>
      </c>
      <c r="T5130">
        <v>3</v>
      </c>
      <c r="U5130" t="b">
        <v>1</v>
      </c>
      <c r="V5130" t="s">
        <v>1102</v>
      </c>
      <c r="W5130" t="s">
        <v>6764</v>
      </c>
      <c r="X5130" t="s">
        <v>14809</v>
      </c>
      <c r="Y5130">
        <v>31</v>
      </c>
      <c r="Z5130">
        <v>31</v>
      </c>
      <c r="AA5130">
        <v>6</v>
      </c>
      <c r="AB5130">
        <v>6</v>
      </c>
      <c r="AC5130">
        <v>50</v>
      </c>
    </row>
    <row r="5131" spans="1:29">
      <c r="A5131">
        <v>5665</v>
      </c>
      <c r="B5131" t="s">
        <v>805</v>
      </c>
      <c r="C5131" t="s">
        <v>6830</v>
      </c>
      <c r="J5131" t="s">
        <v>1444</v>
      </c>
      <c r="K5131">
        <v>0</v>
      </c>
      <c r="N5131" t="b">
        <v>1</v>
      </c>
      <c r="O5131" t="b">
        <v>0</v>
      </c>
      <c r="P5131" t="b">
        <v>0</v>
      </c>
      <c r="Q5131">
        <v>6</v>
      </c>
      <c r="R5131">
        <v>6</v>
      </c>
      <c r="S5131">
        <v>1</v>
      </c>
      <c r="T5131">
        <v>3</v>
      </c>
      <c r="U5131" t="b">
        <v>1</v>
      </c>
      <c r="V5131" t="s">
        <v>1102</v>
      </c>
      <c r="W5131" t="s">
        <v>6764</v>
      </c>
      <c r="X5131" t="s">
        <v>14556</v>
      </c>
      <c r="Y5131">
        <v>43</v>
      </c>
      <c r="Z5131">
        <v>43</v>
      </c>
      <c r="AA5131">
        <v>5</v>
      </c>
      <c r="AB5131">
        <v>5</v>
      </c>
      <c r="AC5131">
        <v>50</v>
      </c>
    </row>
    <row r="5132" spans="1:29">
      <c r="A5132">
        <v>5666</v>
      </c>
      <c r="B5132" t="s">
        <v>805</v>
      </c>
      <c r="C5132" t="s">
        <v>6831</v>
      </c>
      <c r="J5132" t="s">
        <v>1444</v>
      </c>
      <c r="K5132">
        <v>0</v>
      </c>
      <c r="N5132" t="b">
        <v>1</v>
      </c>
      <c r="O5132" t="b">
        <v>0</v>
      </c>
      <c r="P5132" t="b">
        <v>0</v>
      </c>
      <c r="Q5132">
        <v>6</v>
      </c>
      <c r="R5132">
        <v>6</v>
      </c>
      <c r="S5132">
        <v>1</v>
      </c>
      <c r="T5132">
        <v>3</v>
      </c>
      <c r="U5132" t="b">
        <v>1</v>
      </c>
      <c r="V5132" t="s">
        <v>1102</v>
      </c>
      <c r="W5132" t="s">
        <v>6764</v>
      </c>
      <c r="X5132" t="s">
        <v>14737</v>
      </c>
      <c r="Y5132">
        <v>43</v>
      </c>
      <c r="Z5132">
        <v>43</v>
      </c>
      <c r="AA5132">
        <v>6</v>
      </c>
      <c r="AB5132">
        <v>6</v>
      </c>
      <c r="AC5132">
        <v>50</v>
      </c>
    </row>
    <row r="5133" spans="1:29">
      <c r="A5133">
        <v>5667</v>
      </c>
      <c r="B5133" t="s">
        <v>805</v>
      </c>
      <c r="C5133" t="s">
        <v>6832</v>
      </c>
      <c r="J5133" t="s">
        <v>1444</v>
      </c>
      <c r="K5133">
        <v>0</v>
      </c>
      <c r="N5133" t="b">
        <v>1</v>
      </c>
      <c r="O5133" t="b">
        <v>0</v>
      </c>
      <c r="P5133" t="b">
        <v>0</v>
      </c>
      <c r="Q5133">
        <v>6</v>
      </c>
      <c r="R5133">
        <v>6</v>
      </c>
      <c r="S5133">
        <v>1</v>
      </c>
      <c r="T5133">
        <v>3</v>
      </c>
      <c r="U5133" t="b">
        <v>1</v>
      </c>
      <c r="V5133" t="s">
        <v>1102</v>
      </c>
      <c r="W5133" t="s">
        <v>6764</v>
      </c>
      <c r="X5133" t="s">
        <v>14557</v>
      </c>
      <c r="Y5133">
        <v>44</v>
      </c>
      <c r="Z5133">
        <v>44</v>
      </c>
      <c r="AA5133">
        <v>5</v>
      </c>
      <c r="AB5133">
        <v>5</v>
      </c>
      <c r="AC5133">
        <v>50</v>
      </c>
    </row>
    <row r="5134" spans="1:29">
      <c r="A5134">
        <v>5668</v>
      </c>
      <c r="B5134" t="s">
        <v>805</v>
      </c>
      <c r="C5134" t="s">
        <v>6833</v>
      </c>
      <c r="J5134" t="s">
        <v>1444</v>
      </c>
      <c r="K5134">
        <v>0</v>
      </c>
      <c r="N5134" t="b">
        <v>1</v>
      </c>
      <c r="O5134" t="b">
        <v>0</v>
      </c>
      <c r="P5134" t="b">
        <v>0</v>
      </c>
      <c r="Q5134">
        <v>6</v>
      </c>
      <c r="R5134">
        <v>6</v>
      </c>
      <c r="S5134">
        <v>1</v>
      </c>
      <c r="T5134">
        <v>3</v>
      </c>
      <c r="U5134" t="b">
        <v>1</v>
      </c>
      <c r="V5134" t="s">
        <v>1102</v>
      </c>
      <c r="W5134" t="s">
        <v>6764</v>
      </c>
      <c r="X5134" t="s">
        <v>14738</v>
      </c>
      <c r="Y5134">
        <v>44</v>
      </c>
      <c r="Z5134">
        <v>44</v>
      </c>
      <c r="AA5134">
        <v>6</v>
      </c>
      <c r="AB5134">
        <v>6</v>
      </c>
      <c r="AC5134">
        <v>50</v>
      </c>
    </row>
    <row r="5135" spans="1:29">
      <c r="A5135">
        <v>5669</v>
      </c>
      <c r="B5135" t="s">
        <v>805</v>
      </c>
      <c r="C5135" t="s">
        <v>6834</v>
      </c>
      <c r="J5135" t="s">
        <v>1444</v>
      </c>
      <c r="K5135">
        <v>0</v>
      </c>
      <c r="N5135" t="b">
        <v>1</v>
      </c>
      <c r="O5135" t="b">
        <v>0</v>
      </c>
      <c r="P5135" t="b">
        <v>0</v>
      </c>
      <c r="Q5135">
        <v>6</v>
      </c>
      <c r="R5135">
        <v>6</v>
      </c>
      <c r="S5135">
        <v>1</v>
      </c>
      <c r="T5135">
        <v>3</v>
      </c>
      <c r="U5135" t="b">
        <v>1</v>
      </c>
      <c r="V5135" t="s">
        <v>1102</v>
      </c>
      <c r="W5135" t="s">
        <v>6764</v>
      </c>
      <c r="X5135" t="s">
        <v>14558</v>
      </c>
      <c r="Y5135">
        <v>45</v>
      </c>
      <c r="Z5135">
        <v>45</v>
      </c>
      <c r="AA5135">
        <v>5</v>
      </c>
      <c r="AB5135">
        <v>5</v>
      </c>
      <c r="AC5135">
        <v>50</v>
      </c>
    </row>
    <row r="5136" spans="1:29">
      <c r="A5136">
        <v>5670</v>
      </c>
      <c r="B5136" t="s">
        <v>805</v>
      </c>
      <c r="C5136" t="s">
        <v>6835</v>
      </c>
      <c r="J5136" t="s">
        <v>1444</v>
      </c>
      <c r="K5136">
        <v>0</v>
      </c>
      <c r="N5136" t="b">
        <v>1</v>
      </c>
      <c r="O5136" t="b">
        <v>0</v>
      </c>
      <c r="P5136" t="b">
        <v>0</v>
      </c>
      <c r="Q5136">
        <v>6</v>
      </c>
      <c r="R5136">
        <v>6</v>
      </c>
      <c r="S5136">
        <v>1</v>
      </c>
      <c r="T5136">
        <v>3</v>
      </c>
      <c r="U5136" t="b">
        <v>1</v>
      </c>
      <c r="V5136" t="s">
        <v>1102</v>
      </c>
      <c r="W5136" t="s">
        <v>6764</v>
      </c>
      <c r="X5136" t="s">
        <v>14739</v>
      </c>
      <c r="Y5136">
        <v>45</v>
      </c>
      <c r="Z5136">
        <v>45</v>
      </c>
      <c r="AA5136">
        <v>6</v>
      </c>
      <c r="AB5136">
        <v>6</v>
      </c>
      <c r="AC5136">
        <v>50</v>
      </c>
    </row>
    <row r="5137" spans="1:29">
      <c r="A5137">
        <v>5671</v>
      </c>
      <c r="B5137" t="s">
        <v>805</v>
      </c>
      <c r="C5137" t="s">
        <v>6836</v>
      </c>
      <c r="J5137" t="s">
        <v>1444</v>
      </c>
      <c r="K5137">
        <v>0</v>
      </c>
      <c r="N5137" t="b">
        <v>1</v>
      </c>
      <c r="O5137" t="b">
        <v>0</v>
      </c>
      <c r="P5137" t="b">
        <v>0</v>
      </c>
      <c r="Q5137">
        <v>6</v>
      </c>
      <c r="R5137">
        <v>6</v>
      </c>
      <c r="S5137">
        <v>1</v>
      </c>
      <c r="T5137">
        <v>3</v>
      </c>
      <c r="U5137" t="b">
        <v>1</v>
      </c>
      <c r="V5137" t="s">
        <v>1102</v>
      </c>
      <c r="W5137" t="s">
        <v>6764</v>
      </c>
      <c r="X5137" t="s">
        <v>14740</v>
      </c>
      <c r="Y5137">
        <v>46</v>
      </c>
      <c r="Z5137">
        <v>46</v>
      </c>
      <c r="AA5137">
        <v>5</v>
      </c>
      <c r="AB5137">
        <v>5</v>
      </c>
      <c r="AC5137">
        <v>50</v>
      </c>
    </row>
    <row r="5138" spans="1:29">
      <c r="A5138">
        <v>5672</v>
      </c>
      <c r="B5138" t="s">
        <v>805</v>
      </c>
      <c r="C5138" t="s">
        <v>6837</v>
      </c>
      <c r="J5138" t="s">
        <v>1444</v>
      </c>
      <c r="K5138">
        <v>0</v>
      </c>
      <c r="N5138" t="b">
        <v>1</v>
      </c>
      <c r="O5138" t="b">
        <v>0</v>
      </c>
      <c r="P5138" t="b">
        <v>0</v>
      </c>
      <c r="Q5138">
        <v>6</v>
      </c>
      <c r="R5138">
        <v>6</v>
      </c>
      <c r="S5138">
        <v>1</v>
      </c>
      <c r="T5138">
        <v>3</v>
      </c>
      <c r="U5138" t="b">
        <v>1</v>
      </c>
      <c r="V5138" t="s">
        <v>1102</v>
      </c>
      <c r="W5138" t="s">
        <v>6764</v>
      </c>
      <c r="X5138" t="s">
        <v>14741</v>
      </c>
      <c r="Y5138">
        <v>46</v>
      </c>
      <c r="Z5138">
        <v>46</v>
      </c>
      <c r="AA5138">
        <v>6</v>
      </c>
      <c r="AB5138">
        <v>6</v>
      </c>
      <c r="AC5138">
        <v>50</v>
      </c>
    </row>
    <row r="5139" spans="1:29">
      <c r="A5139">
        <v>5673</v>
      </c>
      <c r="B5139" t="s">
        <v>805</v>
      </c>
      <c r="C5139" t="s">
        <v>6838</v>
      </c>
      <c r="J5139" t="s">
        <v>1444</v>
      </c>
      <c r="K5139">
        <v>0</v>
      </c>
      <c r="N5139" t="b">
        <v>1</v>
      </c>
      <c r="O5139" t="b">
        <v>0</v>
      </c>
      <c r="P5139" t="b">
        <v>0</v>
      </c>
      <c r="Q5139">
        <v>6</v>
      </c>
      <c r="R5139">
        <v>6</v>
      </c>
      <c r="S5139">
        <v>1</v>
      </c>
      <c r="T5139">
        <v>3</v>
      </c>
      <c r="U5139" t="b">
        <v>1</v>
      </c>
      <c r="V5139" t="s">
        <v>1102</v>
      </c>
      <c r="W5139" t="s">
        <v>6764</v>
      </c>
      <c r="X5139" t="s">
        <v>14742</v>
      </c>
      <c r="Y5139">
        <v>47</v>
      </c>
      <c r="Z5139">
        <v>47</v>
      </c>
      <c r="AA5139">
        <v>5</v>
      </c>
      <c r="AB5139">
        <v>5</v>
      </c>
      <c r="AC5139">
        <v>50</v>
      </c>
    </row>
    <row r="5140" spans="1:29">
      <c r="A5140">
        <v>5674</v>
      </c>
      <c r="B5140" t="s">
        <v>805</v>
      </c>
      <c r="C5140" t="s">
        <v>6839</v>
      </c>
      <c r="J5140" t="s">
        <v>1444</v>
      </c>
      <c r="K5140">
        <v>0</v>
      </c>
      <c r="N5140" t="b">
        <v>1</v>
      </c>
      <c r="O5140" t="b">
        <v>0</v>
      </c>
      <c r="P5140" t="b">
        <v>0</v>
      </c>
      <c r="Q5140">
        <v>6</v>
      </c>
      <c r="R5140">
        <v>6</v>
      </c>
      <c r="S5140">
        <v>1</v>
      </c>
      <c r="T5140">
        <v>3</v>
      </c>
      <c r="U5140" t="b">
        <v>1</v>
      </c>
      <c r="V5140" t="s">
        <v>1102</v>
      </c>
      <c r="W5140" t="s">
        <v>6764</v>
      </c>
      <c r="X5140" t="s">
        <v>14562</v>
      </c>
      <c r="Y5140">
        <v>47</v>
      </c>
      <c r="Z5140">
        <v>47</v>
      </c>
      <c r="AA5140">
        <v>6</v>
      </c>
      <c r="AB5140">
        <v>6</v>
      </c>
      <c r="AC5140">
        <v>50</v>
      </c>
    </row>
    <row r="5141" spans="1:29">
      <c r="A5141">
        <v>5675</v>
      </c>
      <c r="B5141" t="s">
        <v>805</v>
      </c>
      <c r="C5141" t="s">
        <v>6840</v>
      </c>
      <c r="J5141" t="s">
        <v>1444</v>
      </c>
      <c r="K5141">
        <v>0</v>
      </c>
      <c r="N5141" t="b">
        <v>1</v>
      </c>
      <c r="O5141" t="b">
        <v>0</v>
      </c>
      <c r="P5141" t="b">
        <v>0</v>
      </c>
      <c r="Q5141">
        <v>6</v>
      </c>
      <c r="R5141">
        <v>6</v>
      </c>
      <c r="S5141">
        <v>1</v>
      </c>
      <c r="T5141">
        <v>3</v>
      </c>
      <c r="U5141" t="b">
        <v>1</v>
      </c>
      <c r="V5141" t="s">
        <v>1102</v>
      </c>
      <c r="W5141" t="s">
        <v>6764</v>
      </c>
      <c r="X5141" t="s">
        <v>14743</v>
      </c>
      <c r="Y5141">
        <v>48</v>
      </c>
      <c r="Z5141">
        <v>48</v>
      </c>
      <c r="AA5141">
        <v>5</v>
      </c>
      <c r="AB5141">
        <v>5</v>
      </c>
      <c r="AC5141">
        <v>50</v>
      </c>
    </row>
    <row r="5142" spans="1:29">
      <c r="A5142">
        <v>5676</v>
      </c>
      <c r="B5142" t="s">
        <v>805</v>
      </c>
      <c r="C5142" t="s">
        <v>6841</v>
      </c>
      <c r="J5142" t="s">
        <v>1444</v>
      </c>
      <c r="K5142">
        <v>0</v>
      </c>
      <c r="N5142" t="b">
        <v>1</v>
      </c>
      <c r="O5142" t="b">
        <v>0</v>
      </c>
      <c r="P5142" t="b">
        <v>0</v>
      </c>
      <c r="Q5142">
        <v>6</v>
      </c>
      <c r="R5142">
        <v>6</v>
      </c>
      <c r="S5142">
        <v>1</v>
      </c>
      <c r="T5142">
        <v>3</v>
      </c>
      <c r="U5142" t="b">
        <v>1</v>
      </c>
      <c r="V5142" t="s">
        <v>1102</v>
      </c>
      <c r="W5142" t="s">
        <v>6764</v>
      </c>
      <c r="X5142" t="s">
        <v>14475</v>
      </c>
      <c r="Y5142">
        <v>48</v>
      </c>
      <c r="Z5142">
        <v>48</v>
      </c>
      <c r="AA5142">
        <v>6</v>
      </c>
      <c r="AB5142">
        <v>6</v>
      </c>
      <c r="AC5142">
        <v>50</v>
      </c>
    </row>
    <row r="5143" spans="1:29">
      <c r="A5143">
        <v>5677</v>
      </c>
      <c r="B5143" t="s">
        <v>805</v>
      </c>
      <c r="C5143" t="s">
        <v>6842</v>
      </c>
      <c r="J5143" t="s">
        <v>1444</v>
      </c>
      <c r="K5143">
        <v>0</v>
      </c>
      <c r="N5143" t="b">
        <v>1</v>
      </c>
      <c r="O5143" t="b">
        <v>0</v>
      </c>
      <c r="P5143" t="b">
        <v>0</v>
      </c>
      <c r="Q5143">
        <v>6</v>
      </c>
      <c r="R5143">
        <v>6</v>
      </c>
      <c r="S5143">
        <v>1</v>
      </c>
      <c r="T5143">
        <v>3</v>
      </c>
      <c r="U5143" t="b">
        <v>1</v>
      </c>
      <c r="V5143" t="s">
        <v>1102</v>
      </c>
      <c r="W5143" t="s">
        <v>6764</v>
      </c>
      <c r="X5143" t="s">
        <v>14744</v>
      </c>
      <c r="Y5143">
        <v>49</v>
      </c>
      <c r="Z5143">
        <v>49</v>
      </c>
      <c r="AA5143">
        <v>5</v>
      </c>
      <c r="AB5143">
        <v>5</v>
      </c>
      <c r="AC5143">
        <v>50</v>
      </c>
    </row>
    <row r="5144" spans="1:29">
      <c r="A5144">
        <v>5678</v>
      </c>
      <c r="B5144" t="s">
        <v>805</v>
      </c>
      <c r="C5144" t="s">
        <v>6843</v>
      </c>
      <c r="J5144" t="s">
        <v>1444</v>
      </c>
      <c r="K5144">
        <v>0</v>
      </c>
      <c r="N5144" t="b">
        <v>1</v>
      </c>
      <c r="O5144" t="b">
        <v>0</v>
      </c>
      <c r="P5144" t="b">
        <v>0</v>
      </c>
      <c r="Q5144">
        <v>6</v>
      </c>
      <c r="R5144">
        <v>6</v>
      </c>
      <c r="S5144">
        <v>1</v>
      </c>
      <c r="T5144">
        <v>3</v>
      </c>
      <c r="U5144" t="b">
        <v>1</v>
      </c>
      <c r="V5144" t="s">
        <v>1102</v>
      </c>
      <c r="W5144" t="s">
        <v>6764</v>
      </c>
      <c r="X5144" t="s">
        <v>14478</v>
      </c>
      <c r="Y5144">
        <v>49</v>
      </c>
      <c r="Z5144">
        <v>49</v>
      </c>
      <c r="AA5144">
        <v>6</v>
      </c>
      <c r="AB5144">
        <v>6</v>
      </c>
      <c r="AC5144">
        <v>50</v>
      </c>
    </row>
    <row r="5145" spans="1:29">
      <c r="A5145">
        <v>5679</v>
      </c>
      <c r="B5145" t="s">
        <v>805</v>
      </c>
      <c r="C5145" t="s">
        <v>6844</v>
      </c>
      <c r="J5145" t="s">
        <v>1444</v>
      </c>
      <c r="K5145">
        <v>0</v>
      </c>
      <c r="N5145" t="b">
        <v>1</v>
      </c>
      <c r="O5145" t="b">
        <v>0</v>
      </c>
      <c r="P5145" t="b">
        <v>0</v>
      </c>
      <c r="Q5145">
        <v>6</v>
      </c>
      <c r="R5145">
        <v>6</v>
      </c>
      <c r="S5145">
        <v>1</v>
      </c>
      <c r="T5145">
        <v>3</v>
      </c>
      <c r="U5145" t="b">
        <v>1</v>
      </c>
      <c r="V5145" t="s">
        <v>1102</v>
      </c>
      <c r="W5145" t="s">
        <v>6764</v>
      </c>
      <c r="X5145" t="s">
        <v>14745</v>
      </c>
      <c r="Y5145">
        <v>50</v>
      </c>
      <c r="Z5145">
        <v>50</v>
      </c>
      <c r="AA5145">
        <v>5</v>
      </c>
      <c r="AB5145">
        <v>5</v>
      </c>
      <c r="AC5145">
        <v>50</v>
      </c>
    </row>
    <row r="5146" spans="1:29">
      <c r="A5146">
        <v>5680</v>
      </c>
      <c r="B5146" t="s">
        <v>805</v>
      </c>
      <c r="C5146" t="s">
        <v>6845</v>
      </c>
      <c r="J5146" t="s">
        <v>1444</v>
      </c>
      <c r="K5146">
        <v>0</v>
      </c>
      <c r="N5146" t="b">
        <v>1</v>
      </c>
      <c r="O5146" t="b">
        <v>0</v>
      </c>
      <c r="P5146" t="b">
        <v>0</v>
      </c>
      <c r="Q5146">
        <v>6</v>
      </c>
      <c r="R5146">
        <v>6</v>
      </c>
      <c r="S5146">
        <v>1</v>
      </c>
      <c r="T5146">
        <v>3</v>
      </c>
      <c r="U5146" t="b">
        <v>1</v>
      </c>
      <c r="V5146" t="s">
        <v>1102</v>
      </c>
      <c r="W5146" t="s">
        <v>6764</v>
      </c>
      <c r="X5146" t="s">
        <v>14481</v>
      </c>
      <c r="Y5146">
        <v>50</v>
      </c>
      <c r="Z5146">
        <v>50</v>
      </c>
      <c r="AA5146">
        <v>6</v>
      </c>
      <c r="AB5146">
        <v>6</v>
      </c>
      <c r="AC5146">
        <v>50</v>
      </c>
    </row>
    <row r="5147" spans="1:29">
      <c r="A5147">
        <v>5681</v>
      </c>
      <c r="B5147" t="s">
        <v>805</v>
      </c>
      <c r="C5147" t="s">
        <v>6846</v>
      </c>
      <c r="J5147" t="s">
        <v>1444</v>
      </c>
      <c r="K5147">
        <v>0</v>
      </c>
      <c r="N5147" t="b">
        <v>1</v>
      </c>
      <c r="O5147" t="b">
        <v>0</v>
      </c>
      <c r="P5147" t="b">
        <v>0</v>
      </c>
      <c r="Q5147">
        <v>6</v>
      </c>
      <c r="R5147">
        <v>6</v>
      </c>
      <c r="S5147">
        <v>1</v>
      </c>
      <c r="T5147">
        <v>3</v>
      </c>
      <c r="U5147" t="b">
        <v>1</v>
      </c>
      <c r="V5147" t="s">
        <v>1102</v>
      </c>
      <c r="W5147" t="s">
        <v>6764</v>
      </c>
      <c r="X5147" t="s">
        <v>14746</v>
      </c>
      <c r="Y5147">
        <v>51</v>
      </c>
      <c r="Z5147">
        <v>51</v>
      </c>
      <c r="AA5147">
        <v>5</v>
      </c>
      <c r="AB5147">
        <v>5</v>
      </c>
      <c r="AC5147">
        <v>50</v>
      </c>
    </row>
    <row r="5148" spans="1:29">
      <c r="A5148">
        <v>5682</v>
      </c>
      <c r="B5148" t="s">
        <v>805</v>
      </c>
      <c r="C5148" t="s">
        <v>6847</v>
      </c>
      <c r="J5148" t="s">
        <v>1444</v>
      </c>
      <c r="K5148">
        <v>0</v>
      </c>
      <c r="N5148" t="b">
        <v>1</v>
      </c>
      <c r="O5148" t="b">
        <v>0</v>
      </c>
      <c r="P5148" t="b">
        <v>0</v>
      </c>
      <c r="Q5148">
        <v>6</v>
      </c>
      <c r="R5148">
        <v>6</v>
      </c>
      <c r="S5148">
        <v>1</v>
      </c>
      <c r="T5148">
        <v>3</v>
      </c>
      <c r="U5148" t="b">
        <v>1</v>
      </c>
      <c r="V5148" t="s">
        <v>1102</v>
      </c>
      <c r="W5148" t="s">
        <v>6764</v>
      </c>
      <c r="X5148" t="s">
        <v>14484</v>
      </c>
      <c r="Y5148">
        <v>51</v>
      </c>
      <c r="Z5148">
        <v>51</v>
      </c>
      <c r="AA5148">
        <v>6</v>
      </c>
      <c r="AB5148">
        <v>6</v>
      </c>
      <c r="AC5148">
        <v>50</v>
      </c>
    </row>
    <row r="5149" spans="1:29">
      <c r="A5149">
        <v>5683</v>
      </c>
      <c r="B5149" t="s">
        <v>805</v>
      </c>
      <c r="C5149" t="s">
        <v>6848</v>
      </c>
      <c r="J5149" t="s">
        <v>1444</v>
      </c>
      <c r="K5149">
        <v>0</v>
      </c>
      <c r="N5149" t="b">
        <v>1</v>
      </c>
      <c r="O5149" t="b">
        <v>0</v>
      </c>
      <c r="P5149" t="b">
        <v>0</v>
      </c>
      <c r="Q5149">
        <v>6</v>
      </c>
      <c r="R5149">
        <v>6</v>
      </c>
      <c r="S5149">
        <v>1</v>
      </c>
      <c r="T5149">
        <v>3</v>
      </c>
      <c r="U5149" t="b">
        <v>1</v>
      </c>
      <c r="V5149" t="s">
        <v>1102</v>
      </c>
      <c r="W5149" t="s">
        <v>6764</v>
      </c>
      <c r="X5149" t="s">
        <v>14829</v>
      </c>
      <c r="Y5149">
        <v>52</v>
      </c>
      <c r="Z5149">
        <v>52</v>
      </c>
      <c r="AA5149">
        <v>5</v>
      </c>
      <c r="AB5149">
        <v>5</v>
      </c>
      <c r="AC5149">
        <v>50</v>
      </c>
    </row>
    <row r="5150" spans="1:29">
      <c r="A5150">
        <v>5684</v>
      </c>
      <c r="B5150" t="s">
        <v>805</v>
      </c>
      <c r="C5150" t="s">
        <v>6849</v>
      </c>
      <c r="J5150" t="s">
        <v>1444</v>
      </c>
      <c r="K5150">
        <v>0</v>
      </c>
      <c r="N5150" t="b">
        <v>1</v>
      </c>
      <c r="O5150" t="b">
        <v>0</v>
      </c>
      <c r="P5150" t="b">
        <v>0</v>
      </c>
      <c r="Q5150">
        <v>6</v>
      </c>
      <c r="R5150">
        <v>6</v>
      </c>
      <c r="S5150">
        <v>1</v>
      </c>
      <c r="T5150">
        <v>3</v>
      </c>
      <c r="U5150" t="b">
        <v>1</v>
      </c>
      <c r="V5150" t="s">
        <v>1102</v>
      </c>
      <c r="W5150" t="s">
        <v>6764</v>
      </c>
      <c r="X5150" t="s">
        <v>14565</v>
      </c>
      <c r="Y5150">
        <v>52</v>
      </c>
      <c r="Z5150">
        <v>52</v>
      </c>
      <c r="AA5150">
        <v>6</v>
      </c>
      <c r="AB5150">
        <v>6</v>
      </c>
      <c r="AC5150">
        <v>50</v>
      </c>
    </row>
    <row r="5151" spans="1:29">
      <c r="A5151">
        <v>5685</v>
      </c>
      <c r="B5151" t="s">
        <v>805</v>
      </c>
      <c r="C5151" t="s">
        <v>6850</v>
      </c>
      <c r="J5151" t="s">
        <v>1444</v>
      </c>
      <c r="K5151">
        <v>0</v>
      </c>
      <c r="N5151" t="b">
        <v>1</v>
      </c>
      <c r="O5151" t="b">
        <v>0</v>
      </c>
      <c r="P5151" t="b">
        <v>0</v>
      </c>
      <c r="Q5151">
        <v>6</v>
      </c>
      <c r="R5151">
        <v>6</v>
      </c>
      <c r="S5151">
        <v>1</v>
      </c>
      <c r="T5151">
        <v>3</v>
      </c>
      <c r="U5151" t="b">
        <v>1</v>
      </c>
      <c r="V5151" t="s">
        <v>1102</v>
      </c>
      <c r="W5151" t="s">
        <v>6764</v>
      </c>
      <c r="X5151" t="s">
        <v>14839</v>
      </c>
      <c r="Y5151">
        <v>53</v>
      </c>
      <c r="Z5151">
        <v>53</v>
      </c>
      <c r="AA5151">
        <v>5</v>
      </c>
      <c r="AB5151">
        <v>5</v>
      </c>
      <c r="AC5151">
        <v>50</v>
      </c>
    </row>
    <row r="5152" spans="1:29">
      <c r="A5152">
        <v>5686</v>
      </c>
      <c r="B5152" t="s">
        <v>805</v>
      </c>
      <c r="C5152" t="s">
        <v>6851</v>
      </c>
      <c r="J5152" t="s">
        <v>1444</v>
      </c>
      <c r="K5152">
        <v>0</v>
      </c>
      <c r="N5152" t="b">
        <v>1</v>
      </c>
      <c r="O5152" t="b">
        <v>0</v>
      </c>
      <c r="P5152" t="b">
        <v>0</v>
      </c>
      <c r="Q5152">
        <v>6</v>
      </c>
      <c r="R5152">
        <v>6</v>
      </c>
      <c r="S5152">
        <v>1</v>
      </c>
      <c r="T5152">
        <v>3</v>
      </c>
      <c r="U5152" t="b">
        <v>1</v>
      </c>
      <c r="V5152" t="s">
        <v>1102</v>
      </c>
      <c r="W5152" t="s">
        <v>6764</v>
      </c>
      <c r="X5152" t="s">
        <v>14568</v>
      </c>
      <c r="Y5152">
        <v>53</v>
      </c>
      <c r="Z5152">
        <v>53</v>
      </c>
      <c r="AA5152">
        <v>6</v>
      </c>
      <c r="AB5152">
        <v>6</v>
      </c>
      <c r="AC5152">
        <v>50</v>
      </c>
    </row>
    <row r="5153" spans="1:29">
      <c r="A5153">
        <v>5687</v>
      </c>
      <c r="B5153" t="s">
        <v>805</v>
      </c>
      <c r="C5153" t="s">
        <v>6852</v>
      </c>
      <c r="J5153" t="s">
        <v>1444</v>
      </c>
      <c r="K5153">
        <v>0</v>
      </c>
      <c r="N5153" t="b">
        <v>1</v>
      </c>
      <c r="O5153" t="b">
        <v>0</v>
      </c>
      <c r="P5153" t="b">
        <v>0</v>
      </c>
      <c r="Q5153">
        <v>6</v>
      </c>
      <c r="R5153">
        <v>6</v>
      </c>
      <c r="S5153">
        <v>1</v>
      </c>
      <c r="T5153">
        <v>3</v>
      </c>
      <c r="U5153" t="b">
        <v>1</v>
      </c>
      <c r="V5153" t="s">
        <v>1102</v>
      </c>
      <c r="W5153" t="s">
        <v>6764</v>
      </c>
      <c r="X5153" t="s">
        <v>14842</v>
      </c>
      <c r="Y5153">
        <v>54</v>
      </c>
      <c r="Z5153">
        <v>54</v>
      </c>
      <c r="AA5153">
        <v>5</v>
      </c>
      <c r="AB5153">
        <v>5</v>
      </c>
      <c r="AC5153">
        <v>50</v>
      </c>
    </row>
    <row r="5154" spans="1:29">
      <c r="A5154">
        <v>5688</v>
      </c>
      <c r="B5154" t="s">
        <v>805</v>
      </c>
      <c r="C5154" t="s">
        <v>6853</v>
      </c>
      <c r="J5154" t="s">
        <v>1444</v>
      </c>
      <c r="K5154">
        <v>0</v>
      </c>
      <c r="N5154" t="b">
        <v>1</v>
      </c>
      <c r="O5154" t="b">
        <v>0</v>
      </c>
      <c r="P5154" t="b">
        <v>0</v>
      </c>
      <c r="Q5154">
        <v>6</v>
      </c>
      <c r="R5154">
        <v>6</v>
      </c>
      <c r="S5154">
        <v>1</v>
      </c>
      <c r="T5154">
        <v>3</v>
      </c>
      <c r="U5154" t="b">
        <v>1</v>
      </c>
      <c r="V5154" t="s">
        <v>1102</v>
      </c>
      <c r="W5154" t="s">
        <v>6764</v>
      </c>
      <c r="X5154" t="s">
        <v>14571</v>
      </c>
      <c r="Y5154">
        <v>54</v>
      </c>
      <c r="Z5154">
        <v>54</v>
      </c>
      <c r="AA5154">
        <v>6</v>
      </c>
      <c r="AB5154">
        <v>6</v>
      </c>
      <c r="AC5154">
        <v>50</v>
      </c>
    </row>
    <row r="5155" spans="1:29">
      <c r="A5155">
        <v>5689</v>
      </c>
      <c r="B5155" t="s">
        <v>805</v>
      </c>
      <c r="C5155" t="s">
        <v>6854</v>
      </c>
      <c r="J5155" t="s">
        <v>1444</v>
      </c>
      <c r="K5155">
        <v>0</v>
      </c>
      <c r="N5155" t="b">
        <v>0</v>
      </c>
      <c r="O5155" t="b">
        <v>1</v>
      </c>
      <c r="P5155" t="b">
        <v>0</v>
      </c>
      <c r="Q5155">
        <v>6</v>
      </c>
      <c r="R5155">
        <v>1</v>
      </c>
      <c r="S5155">
        <v>1</v>
      </c>
      <c r="T5155">
        <v>3</v>
      </c>
      <c r="U5155" t="b">
        <v>1</v>
      </c>
      <c r="V5155" t="s">
        <v>1102</v>
      </c>
      <c r="W5155" t="s">
        <v>6764</v>
      </c>
      <c r="X5155" t="s">
        <v>15642</v>
      </c>
      <c r="Y5155">
        <v>55</v>
      </c>
      <c r="Z5155">
        <v>55</v>
      </c>
      <c r="AA5155">
        <v>5</v>
      </c>
      <c r="AB5155">
        <v>5</v>
      </c>
      <c r="AC5155">
        <v>50</v>
      </c>
    </row>
    <row r="5156" spans="1:29">
      <c r="A5156">
        <v>5690</v>
      </c>
      <c r="B5156" t="s">
        <v>805</v>
      </c>
      <c r="C5156" t="s">
        <v>6855</v>
      </c>
      <c r="J5156" t="s">
        <v>1444</v>
      </c>
      <c r="K5156">
        <v>0</v>
      </c>
      <c r="N5156" t="b">
        <v>0</v>
      </c>
      <c r="O5156" t="b">
        <v>1</v>
      </c>
      <c r="P5156" t="b">
        <v>0</v>
      </c>
      <c r="Q5156">
        <v>6</v>
      </c>
      <c r="R5156">
        <v>1</v>
      </c>
      <c r="S5156">
        <v>1</v>
      </c>
      <c r="T5156">
        <v>3</v>
      </c>
      <c r="U5156" t="b">
        <v>1</v>
      </c>
      <c r="V5156" t="s">
        <v>1102</v>
      </c>
      <c r="W5156" t="s">
        <v>6764</v>
      </c>
      <c r="X5156" t="s">
        <v>14574</v>
      </c>
      <c r="Y5156">
        <v>55</v>
      </c>
      <c r="Z5156">
        <v>55</v>
      </c>
      <c r="AA5156">
        <v>6</v>
      </c>
      <c r="AB5156">
        <v>6</v>
      </c>
      <c r="AC5156">
        <v>50</v>
      </c>
    </row>
    <row r="5157" spans="1:29">
      <c r="A5157">
        <v>5691</v>
      </c>
      <c r="B5157" t="s">
        <v>1503</v>
      </c>
      <c r="C5157" t="s">
        <v>6856</v>
      </c>
      <c r="D5157" t="s">
        <v>6857</v>
      </c>
      <c r="E5157" t="s">
        <v>1103</v>
      </c>
      <c r="U5157" t="b">
        <v>1</v>
      </c>
      <c r="V5157" t="s">
        <v>1103</v>
      </c>
      <c r="W5157" t="s">
        <v>6858</v>
      </c>
      <c r="X5157" t="s">
        <v>15754</v>
      </c>
      <c r="Y5157">
        <v>12</v>
      </c>
      <c r="Z5157">
        <v>65</v>
      </c>
      <c r="AA5157">
        <v>2</v>
      </c>
      <c r="AB5157">
        <v>9</v>
      </c>
      <c r="AC5157">
        <v>53</v>
      </c>
    </row>
    <row r="5158" spans="1:29">
      <c r="A5158">
        <v>5692</v>
      </c>
      <c r="B5158" t="s">
        <v>827</v>
      </c>
      <c r="C5158" t="s">
        <v>6859</v>
      </c>
      <c r="U5158" t="b">
        <v>1</v>
      </c>
      <c r="V5158" t="s">
        <v>1103</v>
      </c>
      <c r="W5158" t="s">
        <v>6858</v>
      </c>
      <c r="X5158" t="s">
        <v>15755</v>
      </c>
      <c r="Y5158">
        <v>12</v>
      </c>
      <c r="Z5158">
        <v>65</v>
      </c>
      <c r="AA5158">
        <v>2</v>
      </c>
      <c r="AB5158">
        <v>8</v>
      </c>
      <c r="AC5158">
        <v>53</v>
      </c>
    </row>
    <row r="5159" spans="1:29">
      <c r="A5159">
        <v>5693</v>
      </c>
      <c r="B5159" t="s">
        <v>1508</v>
      </c>
      <c r="C5159" t="s">
        <v>6860</v>
      </c>
      <c r="U5159" t="b">
        <v>1</v>
      </c>
      <c r="V5159" t="s">
        <v>1103</v>
      </c>
      <c r="W5159" t="s">
        <v>6858</v>
      </c>
      <c r="X5159" t="s">
        <v>15756</v>
      </c>
      <c r="Y5159">
        <v>13</v>
      </c>
      <c r="Z5159">
        <v>65</v>
      </c>
      <c r="AA5159">
        <v>2</v>
      </c>
      <c r="AB5159">
        <v>9</v>
      </c>
      <c r="AC5159">
        <v>53</v>
      </c>
    </row>
    <row r="5160" spans="1:29">
      <c r="A5160">
        <v>5694</v>
      </c>
      <c r="B5160" t="s">
        <v>805</v>
      </c>
      <c r="C5160" t="s">
        <v>6861</v>
      </c>
      <c r="J5160" t="s">
        <v>1436</v>
      </c>
      <c r="K5160">
        <v>0</v>
      </c>
      <c r="N5160" t="b">
        <v>1</v>
      </c>
      <c r="O5160" t="b">
        <v>0</v>
      </c>
      <c r="P5160" t="b">
        <v>0</v>
      </c>
      <c r="Q5160">
        <v>8</v>
      </c>
      <c r="R5160">
        <v>1</v>
      </c>
      <c r="S5160">
        <v>1</v>
      </c>
      <c r="T5160">
        <v>3</v>
      </c>
      <c r="U5160" t="b">
        <v>1</v>
      </c>
      <c r="V5160" t="s">
        <v>1103</v>
      </c>
      <c r="W5160" t="s">
        <v>6858</v>
      </c>
      <c r="X5160" t="s">
        <v>14704</v>
      </c>
      <c r="Y5160">
        <v>15</v>
      </c>
      <c r="Z5160">
        <v>15</v>
      </c>
      <c r="AA5160">
        <v>2</v>
      </c>
      <c r="AB5160">
        <v>2</v>
      </c>
      <c r="AC5160">
        <v>53</v>
      </c>
    </row>
    <row r="5161" spans="1:29">
      <c r="A5161">
        <v>5695</v>
      </c>
      <c r="B5161" t="s">
        <v>805</v>
      </c>
      <c r="C5161" t="s">
        <v>6862</v>
      </c>
      <c r="J5161" t="s">
        <v>1436</v>
      </c>
      <c r="K5161">
        <v>0</v>
      </c>
      <c r="N5161" t="b">
        <v>1</v>
      </c>
      <c r="O5161" t="b">
        <v>0</v>
      </c>
      <c r="P5161" t="b">
        <v>0</v>
      </c>
      <c r="Q5161">
        <v>8</v>
      </c>
      <c r="R5161">
        <v>1</v>
      </c>
      <c r="S5161">
        <v>1</v>
      </c>
      <c r="T5161">
        <v>3</v>
      </c>
      <c r="U5161" t="b">
        <v>1</v>
      </c>
      <c r="V5161" t="s">
        <v>1103</v>
      </c>
      <c r="W5161" t="s">
        <v>6858</v>
      </c>
      <c r="X5161" t="s">
        <v>14705</v>
      </c>
      <c r="Y5161">
        <v>16</v>
      </c>
      <c r="Z5161">
        <v>16</v>
      </c>
      <c r="AA5161">
        <v>2</v>
      </c>
      <c r="AB5161">
        <v>2</v>
      </c>
      <c r="AC5161">
        <v>53</v>
      </c>
    </row>
    <row r="5162" spans="1:29">
      <c r="A5162">
        <v>5696</v>
      </c>
      <c r="B5162" t="s">
        <v>805</v>
      </c>
      <c r="C5162" t="s">
        <v>6863</v>
      </c>
      <c r="J5162" t="s">
        <v>1436</v>
      </c>
      <c r="K5162">
        <v>0</v>
      </c>
      <c r="N5162" t="b">
        <v>1</v>
      </c>
      <c r="O5162" t="b">
        <v>0</v>
      </c>
      <c r="P5162" t="b">
        <v>0</v>
      </c>
      <c r="Q5162">
        <v>8</v>
      </c>
      <c r="R5162">
        <v>1</v>
      </c>
      <c r="S5162">
        <v>1</v>
      </c>
      <c r="T5162">
        <v>3</v>
      </c>
      <c r="U5162" t="b">
        <v>1</v>
      </c>
      <c r="V5162" t="s">
        <v>1103</v>
      </c>
      <c r="W5162" t="s">
        <v>6858</v>
      </c>
      <c r="X5162" t="s">
        <v>14706</v>
      </c>
      <c r="Y5162">
        <v>17</v>
      </c>
      <c r="Z5162">
        <v>17</v>
      </c>
      <c r="AA5162">
        <v>2</v>
      </c>
      <c r="AB5162">
        <v>2</v>
      </c>
      <c r="AC5162">
        <v>53</v>
      </c>
    </row>
    <row r="5163" spans="1:29">
      <c r="A5163">
        <v>5697</v>
      </c>
      <c r="B5163" t="s">
        <v>805</v>
      </c>
      <c r="C5163" t="s">
        <v>6864</v>
      </c>
      <c r="J5163" t="s">
        <v>1436</v>
      </c>
      <c r="K5163">
        <v>0</v>
      </c>
      <c r="N5163" t="b">
        <v>1</v>
      </c>
      <c r="O5163" t="b">
        <v>0</v>
      </c>
      <c r="P5163" t="b">
        <v>0</v>
      </c>
      <c r="Q5163">
        <v>8</v>
      </c>
      <c r="R5163">
        <v>1</v>
      </c>
      <c r="S5163">
        <v>1</v>
      </c>
      <c r="T5163">
        <v>3</v>
      </c>
      <c r="U5163" t="b">
        <v>1</v>
      </c>
      <c r="V5163" t="s">
        <v>1103</v>
      </c>
      <c r="W5163" t="s">
        <v>6858</v>
      </c>
      <c r="X5163" t="s">
        <v>14707</v>
      </c>
      <c r="Y5163">
        <v>18</v>
      </c>
      <c r="Z5163">
        <v>18</v>
      </c>
      <c r="AA5163">
        <v>2</v>
      </c>
      <c r="AB5163">
        <v>2</v>
      </c>
      <c r="AC5163">
        <v>53</v>
      </c>
    </row>
    <row r="5164" spans="1:29">
      <c r="A5164">
        <v>5698</v>
      </c>
      <c r="B5164" t="s">
        <v>805</v>
      </c>
      <c r="C5164" t="s">
        <v>6865</v>
      </c>
      <c r="J5164" t="s">
        <v>1436</v>
      </c>
      <c r="K5164">
        <v>0</v>
      </c>
      <c r="N5164" t="b">
        <v>1</v>
      </c>
      <c r="O5164" t="b">
        <v>0</v>
      </c>
      <c r="P5164" t="b">
        <v>0</v>
      </c>
      <c r="Q5164">
        <v>8</v>
      </c>
      <c r="R5164">
        <v>1</v>
      </c>
      <c r="S5164">
        <v>1</v>
      </c>
      <c r="T5164">
        <v>3</v>
      </c>
      <c r="U5164" t="b">
        <v>1</v>
      </c>
      <c r="V5164" t="s">
        <v>1103</v>
      </c>
      <c r="W5164" t="s">
        <v>6858</v>
      </c>
      <c r="X5164" t="s">
        <v>14708</v>
      </c>
      <c r="Y5164">
        <v>19</v>
      </c>
      <c r="Z5164">
        <v>19</v>
      </c>
      <c r="AA5164">
        <v>2</v>
      </c>
      <c r="AB5164">
        <v>2</v>
      </c>
      <c r="AC5164">
        <v>53</v>
      </c>
    </row>
    <row r="5165" spans="1:29">
      <c r="A5165">
        <v>5699</v>
      </c>
      <c r="B5165" t="s">
        <v>805</v>
      </c>
      <c r="C5165" t="s">
        <v>6866</v>
      </c>
      <c r="J5165" t="s">
        <v>1436</v>
      </c>
      <c r="K5165">
        <v>0</v>
      </c>
      <c r="N5165" t="b">
        <v>1</v>
      </c>
      <c r="O5165" t="b">
        <v>0</v>
      </c>
      <c r="P5165" t="b">
        <v>0</v>
      </c>
      <c r="Q5165">
        <v>8</v>
      </c>
      <c r="R5165">
        <v>1</v>
      </c>
      <c r="S5165">
        <v>1</v>
      </c>
      <c r="T5165">
        <v>3</v>
      </c>
      <c r="U5165" t="b">
        <v>1</v>
      </c>
      <c r="V5165" t="s">
        <v>1103</v>
      </c>
      <c r="W5165" t="s">
        <v>6858</v>
      </c>
      <c r="X5165" t="s">
        <v>14709</v>
      </c>
      <c r="Y5165">
        <v>20</v>
      </c>
      <c r="Z5165">
        <v>20</v>
      </c>
      <c r="AA5165">
        <v>2</v>
      </c>
      <c r="AB5165">
        <v>2</v>
      </c>
      <c r="AC5165">
        <v>53</v>
      </c>
    </row>
    <row r="5166" spans="1:29">
      <c r="A5166">
        <v>5700</v>
      </c>
      <c r="B5166" t="s">
        <v>805</v>
      </c>
      <c r="C5166" t="s">
        <v>6867</v>
      </c>
      <c r="J5166" t="s">
        <v>1436</v>
      </c>
      <c r="K5166">
        <v>0</v>
      </c>
      <c r="N5166" t="b">
        <v>1</v>
      </c>
      <c r="O5166" t="b">
        <v>0</v>
      </c>
      <c r="P5166" t="b">
        <v>0</v>
      </c>
      <c r="Q5166">
        <v>8</v>
      </c>
      <c r="R5166">
        <v>1</v>
      </c>
      <c r="S5166">
        <v>1</v>
      </c>
      <c r="T5166">
        <v>3</v>
      </c>
      <c r="U5166" t="b">
        <v>1</v>
      </c>
      <c r="V5166" t="s">
        <v>1103</v>
      </c>
      <c r="W5166" t="s">
        <v>6858</v>
      </c>
      <c r="X5166" t="s">
        <v>14710</v>
      </c>
      <c r="Y5166">
        <v>21</v>
      </c>
      <c r="Z5166">
        <v>21</v>
      </c>
      <c r="AA5166">
        <v>2</v>
      </c>
      <c r="AB5166">
        <v>2</v>
      </c>
      <c r="AC5166">
        <v>53</v>
      </c>
    </row>
    <row r="5167" spans="1:29">
      <c r="A5167">
        <v>5701</v>
      </c>
      <c r="B5167" t="s">
        <v>805</v>
      </c>
      <c r="C5167" t="s">
        <v>6868</v>
      </c>
      <c r="J5167" t="s">
        <v>1436</v>
      </c>
      <c r="K5167">
        <v>0</v>
      </c>
      <c r="N5167" t="b">
        <v>1</v>
      </c>
      <c r="O5167" t="b">
        <v>0</v>
      </c>
      <c r="P5167" t="b">
        <v>0</v>
      </c>
      <c r="Q5167">
        <v>8</v>
      </c>
      <c r="R5167">
        <v>1</v>
      </c>
      <c r="S5167">
        <v>1</v>
      </c>
      <c r="T5167">
        <v>3</v>
      </c>
      <c r="U5167" t="b">
        <v>1</v>
      </c>
      <c r="V5167" t="s">
        <v>1103</v>
      </c>
      <c r="W5167" t="s">
        <v>6858</v>
      </c>
      <c r="X5167" t="s">
        <v>14711</v>
      </c>
      <c r="Y5167">
        <v>22</v>
      </c>
      <c r="Z5167">
        <v>22</v>
      </c>
      <c r="AA5167">
        <v>2</v>
      </c>
      <c r="AB5167">
        <v>2</v>
      </c>
      <c r="AC5167">
        <v>53</v>
      </c>
    </row>
    <row r="5168" spans="1:29">
      <c r="A5168">
        <v>5702</v>
      </c>
      <c r="B5168" t="s">
        <v>805</v>
      </c>
      <c r="C5168" t="s">
        <v>6869</v>
      </c>
      <c r="J5168" t="s">
        <v>1436</v>
      </c>
      <c r="K5168">
        <v>0</v>
      </c>
      <c r="N5168" t="b">
        <v>1</v>
      </c>
      <c r="O5168" t="b">
        <v>0</v>
      </c>
      <c r="P5168" t="b">
        <v>0</v>
      </c>
      <c r="Q5168">
        <v>8</v>
      </c>
      <c r="R5168">
        <v>1</v>
      </c>
      <c r="S5168">
        <v>1</v>
      </c>
      <c r="T5168">
        <v>3</v>
      </c>
      <c r="U5168" t="b">
        <v>1</v>
      </c>
      <c r="V5168" t="s">
        <v>1103</v>
      </c>
      <c r="W5168" t="s">
        <v>6858</v>
      </c>
      <c r="X5168" t="s">
        <v>14712</v>
      </c>
      <c r="Y5168">
        <v>23</v>
      </c>
      <c r="Z5168">
        <v>23</v>
      </c>
      <c r="AA5168">
        <v>2</v>
      </c>
      <c r="AB5168">
        <v>2</v>
      </c>
      <c r="AC5168">
        <v>53</v>
      </c>
    </row>
    <row r="5169" spans="1:29">
      <c r="A5169">
        <v>5703</v>
      </c>
      <c r="B5169" t="s">
        <v>805</v>
      </c>
      <c r="C5169" t="s">
        <v>6870</v>
      </c>
      <c r="J5169" t="s">
        <v>1436</v>
      </c>
      <c r="K5169">
        <v>0</v>
      </c>
      <c r="N5169" t="b">
        <v>1</v>
      </c>
      <c r="O5169" t="b">
        <v>0</v>
      </c>
      <c r="P5169" t="b">
        <v>0</v>
      </c>
      <c r="Q5169">
        <v>8</v>
      </c>
      <c r="R5169">
        <v>1</v>
      </c>
      <c r="S5169">
        <v>1</v>
      </c>
      <c r="T5169">
        <v>3</v>
      </c>
      <c r="U5169" t="b">
        <v>1</v>
      </c>
      <c r="V5169" t="s">
        <v>1103</v>
      </c>
      <c r="W5169" t="s">
        <v>6858</v>
      </c>
      <c r="X5169" t="s">
        <v>14713</v>
      </c>
      <c r="Y5169">
        <v>24</v>
      </c>
      <c r="Z5169">
        <v>24</v>
      </c>
      <c r="AA5169">
        <v>2</v>
      </c>
      <c r="AB5169">
        <v>2</v>
      </c>
      <c r="AC5169">
        <v>53</v>
      </c>
    </row>
    <row r="5170" spans="1:29">
      <c r="A5170">
        <v>5704</v>
      </c>
      <c r="B5170" t="s">
        <v>805</v>
      </c>
      <c r="C5170" t="s">
        <v>6871</v>
      </c>
      <c r="J5170" t="s">
        <v>1436</v>
      </c>
      <c r="K5170">
        <v>0</v>
      </c>
      <c r="N5170" t="b">
        <v>1</v>
      </c>
      <c r="O5170" t="b">
        <v>0</v>
      </c>
      <c r="P5170" t="b">
        <v>0</v>
      </c>
      <c r="Q5170">
        <v>8</v>
      </c>
      <c r="R5170">
        <v>1</v>
      </c>
      <c r="S5170">
        <v>1</v>
      </c>
      <c r="T5170">
        <v>3</v>
      </c>
      <c r="U5170" t="b">
        <v>1</v>
      </c>
      <c r="V5170" t="s">
        <v>1103</v>
      </c>
      <c r="W5170" t="s">
        <v>6858</v>
      </c>
      <c r="X5170" t="s">
        <v>14714</v>
      </c>
      <c r="Y5170">
        <v>25</v>
      </c>
      <c r="Z5170">
        <v>25</v>
      </c>
      <c r="AA5170">
        <v>2</v>
      </c>
      <c r="AB5170">
        <v>2</v>
      </c>
      <c r="AC5170">
        <v>53</v>
      </c>
    </row>
    <row r="5171" spans="1:29">
      <c r="A5171">
        <v>5705</v>
      </c>
      <c r="B5171" t="s">
        <v>805</v>
      </c>
      <c r="C5171" t="s">
        <v>6872</v>
      </c>
      <c r="J5171" t="s">
        <v>1436</v>
      </c>
      <c r="K5171">
        <v>0</v>
      </c>
      <c r="N5171" t="b">
        <v>1</v>
      </c>
      <c r="O5171" t="b">
        <v>0</v>
      </c>
      <c r="P5171" t="b">
        <v>0</v>
      </c>
      <c r="Q5171">
        <v>8</v>
      </c>
      <c r="R5171">
        <v>1</v>
      </c>
      <c r="S5171">
        <v>1</v>
      </c>
      <c r="T5171">
        <v>3</v>
      </c>
      <c r="U5171" t="b">
        <v>1</v>
      </c>
      <c r="V5171" t="s">
        <v>1103</v>
      </c>
      <c r="W5171" t="s">
        <v>6858</v>
      </c>
      <c r="X5171" t="s">
        <v>14715</v>
      </c>
      <c r="Y5171">
        <v>26</v>
      </c>
      <c r="Z5171">
        <v>26</v>
      </c>
      <c r="AA5171">
        <v>2</v>
      </c>
      <c r="AB5171">
        <v>2</v>
      </c>
      <c r="AC5171">
        <v>53</v>
      </c>
    </row>
    <row r="5172" spans="1:29">
      <c r="A5172">
        <v>5706</v>
      </c>
      <c r="B5172" t="s">
        <v>805</v>
      </c>
      <c r="C5172" t="s">
        <v>6873</v>
      </c>
      <c r="J5172" t="s">
        <v>1436</v>
      </c>
      <c r="K5172">
        <v>0</v>
      </c>
      <c r="N5172" t="b">
        <v>1</v>
      </c>
      <c r="O5172" t="b">
        <v>0</v>
      </c>
      <c r="P5172" t="b">
        <v>0</v>
      </c>
      <c r="Q5172">
        <v>8</v>
      </c>
      <c r="R5172">
        <v>1</v>
      </c>
      <c r="S5172">
        <v>1</v>
      </c>
      <c r="T5172">
        <v>3</v>
      </c>
      <c r="U5172" t="b">
        <v>1</v>
      </c>
      <c r="V5172" t="s">
        <v>1103</v>
      </c>
      <c r="W5172" t="s">
        <v>6858</v>
      </c>
      <c r="X5172" t="s">
        <v>15354</v>
      </c>
      <c r="Y5172">
        <v>27</v>
      </c>
      <c r="Z5172">
        <v>27</v>
      </c>
      <c r="AA5172">
        <v>2</v>
      </c>
      <c r="AB5172">
        <v>2</v>
      </c>
      <c r="AC5172">
        <v>53</v>
      </c>
    </row>
    <row r="5173" spans="1:29">
      <c r="A5173">
        <v>5707</v>
      </c>
      <c r="B5173" t="s">
        <v>805</v>
      </c>
      <c r="C5173" t="s">
        <v>6874</v>
      </c>
      <c r="J5173" t="s">
        <v>1436</v>
      </c>
      <c r="K5173">
        <v>0</v>
      </c>
      <c r="N5173" t="b">
        <v>1</v>
      </c>
      <c r="O5173" t="b">
        <v>0</v>
      </c>
      <c r="P5173" t="b">
        <v>0</v>
      </c>
      <c r="Q5173">
        <v>8</v>
      </c>
      <c r="R5173">
        <v>1</v>
      </c>
      <c r="S5173">
        <v>1</v>
      </c>
      <c r="T5173">
        <v>3</v>
      </c>
      <c r="U5173" t="b">
        <v>1</v>
      </c>
      <c r="V5173" t="s">
        <v>1103</v>
      </c>
      <c r="W5173" t="s">
        <v>6858</v>
      </c>
      <c r="X5173" t="s">
        <v>15356</v>
      </c>
      <c r="Y5173">
        <v>28</v>
      </c>
      <c r="Z5173">
        <v>28</v>
      </c>
      <c r="AA5173">
        <v>2</v>
      </c>
      <c r="AB5173">
        <v>2</v>
      </c>
      <c r="AC5173">
        <v>53</v>
      </c>
    </row>
    <row r="5174" spans="1:29">
      <c r="A5174">
        <v>5708</v>
      </c>
      <c r="B5174" t="s">
        <v>805</v>
      </c>
      <c r="C5174" t="s">
        <v>6875</v>
      </c>
      <c r="J5174" t="s">
        <v>1436</v>
      </c>
      <c r="K5174">
        <v>0</v>
      </c>
      <c r="N5174" t="b">
        <v>1</v>
      </c>
      <c r="O5174" t="b">
        <v>0</v>
      </c>
      <c r="P5174" t="b">
        <v>0</v>
      </c>
      <c r="Q5174">
        <v>8</v>
      </c>
      <c r="R5174">
        <v>1</v>
      </c>
      <c r="S5174">
        <v>1</v>
      </c>
      <c r="T5174">
        <v>3</v>
      </c>
      <c r="U5174" t="b">
        <v>1</v>
      </c>
      <c r="V5174" t="s">
        <v>1103</v>
      </c>
      <c r="W5174" t="s">
        <v>6858</v>
      </c>
      <c r="X5174" t="s">
        <v>15357</v>
      </c>
      <c r="Y5174">
        <v>29</v>
      </c>
      <c r="Z5174">
        <v>29</v>
      </c>
      <c r="AA5174">
        <v>2</v>
      </c>
      <c r="AB5174">
        <v>2</v>
      </c>
      <c r="AC5174">
        <v>53</v>
      </c>
    </row>
    <row r="5175" spans="1:29">
      <c r="A5175">
        <v>5709</v>
      </c>
      <c r="B5175" t="s">
        <v>805</v>
      </c>
      <c r="C5175" t="s">
        <v>6876</v>
      </c>
      <c r="J5175" t="s">
        <v>1436</v>
      </c>
      <c r="K5175">
        <v>0</v>
      </c>
      <c r="N5175" t="b">
        <v>1</v>
      </c>
      <c r="O5175" t="b">
        <v>0</v>
      </c>
      <c r="P5175" t="b">
        <v>0</v>
      </c>
      <c r="Q5175">
        <v>8</v>
      </c>
      <c r="R5175">
        <v>1</v>
      </c>
      <c r="S5175">
        <v>1</v>
      </c>
      <c r="T5175">
        <v>3</v>
      </c>
      <c r="U5175" t="b">
        <v>1</v>
      </c>
      <c r="V5175" t="s">
        <v>1103</v>
      </c>
      <c r="W5175" t="s">
        <v>6858</v>
      </c>
      <c r="X5175" t="s">
        <v>15394</v>
      </c>
      <c r="Y5175">
        <v>30</v>
      </c>
      <c r="Z5175">
        <v>30</v>
      </c>
      <c r="AA5175">
        <v>2</v>
      </c>
      <c r="AB5175">
        <v>2</v>
      </c>
      <c r="AC5175">
        <v>53</v>
      </c>
    </row>
    <row r="5176" spans="1:29">
      <c r="A5176">
        <v>5710</v>
      </c>
      <c r="B5176" t="s">
        <v>805</v>
      </c>
      <c r="C5176" t="s">
        <v>6877</v>
      </c>
      <c r="J5176" t="s">
        <v>1436</v>
      </c>
      <c r="K5176">
        <v>0</v>
      </c>
      <c r="N5176" t="b">
        <v>1</v>
      </c>
      <c r="O5176" t="b">
        <v>0</v>
      </c>
      <c r="P5176" t="b">
        <v>0</v>
      </c>
      <c r="Q5176">
        <v>8</v>
      </c>
      <c r="R5176">
        <v>1</v>
      </c>
      <c r="S5176">
        <v>1</v>
      </c>
      <c r="T5176">
        <v>3</v>
      </c>
      <c r="U5176" t="b">
        <v>1</v>
      </c>
      <c r="V5176" t="s">
        <v>1103</v>
      </c>
      <c r="W5176" t="s">
        <v>6858</v>
      </c>
      <c r="X5176" t="s">
        <v>15395</v>
      </c>
      <c r="Y5176">
        <v>31</v>
      </c>
      <c r="Z5176">
        <v>31</v>
      </c>
      <c r="AA5176">
        <v>2</v>
      </c>
      <c r="AB5176">
        <v>2</v>
      </c>
      <c r="AC5176">
        <v>53</v>
      </c>
    </row>
    <row r="5177" spans="1:29">
      <c r="A5177">
        <v>5711</v>
      </c>
      <c r="B5177" t="s">
        <v>805</v>
      </c>
      <c r="C5177" t="s">
        <v>6878</v>
      </c>
      <c r="J5177" t="s">
        <v>1436</v>
      </c>
      <c r="K5177">
        <v>0</v>
      </c>
      <c r="N5177" t="b">
        <v>1</v>
      </c>
      <c r="O5177" t="b">
        <v>0</v>
      </c>
      <c r="P5177" t="b">
        <v>0</v>
      </c>
      <c r="Q5177">
        <v>8</v>
      </c>
      <c r="R5177">
        <v>1</v>
      </c>
      <c r="S5177">
        <v>1</v>
      </c>
      <c r="T5177">
        <v>3</v>
      </c>
      <c r="U5177" t="b">
        <v>1</v>
      </c>
      <c r="V5177" t="s">
        <v>1103</v>
      </c>
      <c r="W5177" t="s">
        <v>6858</v>
      </c>
      <c r="X5177" t="s">
        <v>15396</v>
      </c>
      <c r="Y5177">
        <v>32</v>
      </c>
      <c r="Z5177">
        <v>32</v>
      </c>
      <c r="AA5177">
        <v>2</v>
      </c>
      <c r="AB5177">
        <v>2</v>
      </c>
      <c r="AC5177">
        <v>53</v>
      </c>
    </row>
    <row r="5178" spans="1:29">
      <c r="A5178">
        <v>5712</v>
      </c>
      <c r="B5178" t="s">
        <v>805</v>
      </c>
      <c r="C5178" t="s">
        <v>6879</v>
      </c>
      <c r="J5178" t="s">
        <v>1436</v>
      </c>
      <c r="K5178">
        <v>0</v>
      </c>
      <c r="N5178" t="b">
        <v>1</v>
      </c>
      <c r="O5178" t="b">
        <v>0</v>
      </c>
      <c r="P5178" t="b">
        <v>0</v>
      </c>
      <c r="Q5178">
        <v>8</v>
      </c>
      <c r="R5178">
        <v>1</v>
      </c>
      <c r="S5178">
        <v>1</v>
      </c>
      <c r="T5178">
        <v>3</v>
      </c>
      <c r="U5178" t="b">
        <v>1</v>
      </c>
      <c r="V5178" t="s">
        <v>1103</v>
      </c>
      <c r="W5178" t="s">
        <v>6858</v>
      </c>
      <c r="X5178" t="s">
        <v>15398</v>
      </c>
      <c r="Y5178">
        <v>33</v>
      </c>
      <c r="Z5178">
        <v>33</v>
      </c>
      <c r="AA5178">
        <v>2</v>
      </c>
      <c r="AB5178">
        <v>2</v>
      </c>
      <c r="AC5178">
        <v>53</v>
      </c>
    </row>
    <row r="5179" spans="1:29">
      <c r="A5179">
        <v>5713</v>
      </c>
      <c r="B5179" t="s">
        <v>805</v>
      </c>
      <c r="C5179" t="s">
        <v>6880</v>
      </c>
      <c r="J5179" t="s">
        <v>1436</v>
      </c>
      <c r="K5179">
        <v>0</v>
      </c>
      <c r="N5179" t="b">
        <v>1</v>
      </c>
      <c r="O5179" t="b">
        <v>0</v>
      </c>
      <c r="P5179" t="b">
        <v>0</v>
      </c>
      <c r="Q5179">
        <v>8</v>
      </c>
      <c r="R5179">
        <v>1</v>
      </c>
      <c r="S5179">
        <v>1</v>
      </c>
      <c r="T5179">
        <v>3</v>
      </c>
      <c r="U5179" t="b">
        <v>1</v>
      </c>
      <c r="V5179" t="s">
        <v>1103</v>
      </c>
      <c r="W5179" t="s">
        <v>6858</v>
      </c>
      <c r="X5179" t="s">
        <v>15400</v>
      </c>
      <c r="Y5179">
        <v>34</v>
      </c>
      <c r="Z5179">
        <v>34</v>
      </c>
      <c r="AA5179">
        <v>2</v>
      </c>
      <c r="AB5179">
        <v>2</v>
      </c>
      <c r="AC5179">
        <v>53</v>
      </c>
    </row>
    <row r="5180" spans="1:29">
      <c r="A5180">
        <v>5714</v>
      </c>
      <c r="B5180" t="s">
        <v>805</v>
      </c>
      <c r="C5180" t="s">
        <v>6881</v>
      </c>
      <c r="J5180" t="s">
        <v>1436</v>
      </c>
      <c r="K5180">
        <v>0</v>
      </c>
      <c r="N5180" t="b">
        <v>1</v>
      </c>
      <c r="O5180" t="b">
        <v>0</v>
      </c>
      <c r="P5180" t="b">
        <v>0</v>
      </c>
      <c r="Q5180">
        <v>8</v>
      </c>
      <c r="R5180">
        <v>1</v>
      </c>
      <c r="S5180">
        <v>1</v>
      </c>
      <c r="T5180">
        <v>3</v>
      </c>
      <c r="U5180" t="b">
        <v>1</v>
      </c>
      <c r="V5180" t="s">
        <v>1103</v>
      </c>
      <c r="W5180" t="s">
        <v>6858</v>
      </c>
      <c r="X5180" t="s">
        <v>15401</v>
      </c>
      <c r="Y5180">
        <v>35</v>
      </c>
      <c r="Z5180">
        <v>35</v>
      </c>
      <c r="AA5180">
        <v>2</v>
      </c>
      <c r="AB5180">
        <v>2</v>
      </c>
      <c r="AC5180">
        <v>53</v>
      </c>
    </row>
    <row r="5181" spans="1:29">
      <c r="A5181">
        <v>5715</v>
      </c>
      <c r="B5181" t="s">
        <v>805</v>
      </c>
      <c r="C5181" t="s">
        <v>6882</v>
      </c>
      <c r="J5181" t="s">
        <v>1436</v>
      </c>
      <c r="K5181">
        <v>0</v>
      </c>
      <c r="N5181" t="b">
        <v>1</v>
      </c>
      <c r="O5181" t="b">
        <v>0</v>
      </c>
      <c r="P5181" t="b">
        <v>0</v>
      </c>
      <c r="Q5181">
        <v>8</v>
      </c>
      <c r="R5181">
        <v>1</v>
      </c>
      <c r="S5181">
        <v>1</v>
      </c>
      <c r="T5181">
        <v>3</v>
      </c>
      <c r="U5181" t="b">
        <v>1</v>
      </c>
      <c r="V5181" t="s">
        <v>1103</v>
      </c>
      <c r="W5181" t="s">
        <v>6858</v>
      </c>
      <c r="X5181" t="s">
        <v>15402</v>
      </c>
      <c r="Y5181">
        <v>36</v>
      </c>
      <c r="Z5181">
        <v>36</v>
      </c>
      <c r="AA5181">
        <v>2</v>
      </c>
      <c r="AB5181">
        <v>2</v>
      </c>
      <c r="AC5181">
        <v>53</v>
      </c>
    </row>
    <row r="5182" spans="1:29">
      <c r="A5182">
        <v>5716</v>
      </c>
      <c r="B5182" t="s">
        <v>805</v>
      </c>
      <c r="C5182" t="s">
        <v>6883</v>
      </c>
      <c r="J5182" t="s">
        <v>1436</v>
      </c>
      <c r="K5182">
        <v>0</v>
      </c>
      <c r="N5182" t="b">
        <v>1</v>
      </c>
      <c r="O5182" t="b">
        <v>0</v>
      </c>
      <c r="P5182" t="b">
        <v>0</v>
      </c>
      <c r="Q5182">
        <v>8</v>
      </c>
      <c r="R5182">
        <v>1</v>
      </c>
      <c r="S5182">
        <v>1</v>
      </c>
      <c r="T5182">
        <v>3</v>
      </c>
      <c r="U5182" t="b">
        <v>1</v>
      </c>
      <c r="V5182" t="s">
        <v>1103</v>
      </c>
      <c r="W5182" t="s">
        <v>6858</v>
      </c>
      <c r="X5182" t="s">
        <v>15403</v>
      </c>
      <c r="Y5182">
        <v>37</v>
      </c>
      <c r="Z5182">
        <v>37</v>
      </c>
      <c r="AA5182">
        <v>2</v>
      </c>
      <c r="AB5182">
        <v>2</v>
      </c>
      <c r="AC5182">
        <v>53</v>
      </c>
    </row>
    <row r="5183" spans="1:29">
      <c r="A5183">
        <v>5717</v>
      </c>
      <c r="B5183" t="s">
        <v>805</v>
      </c>
      <c r="C5183" t="s">
        <v>6884</v>
      </c>
      <c r="J5183" t="s">
        <v>1436</v>
      </c>
      <c r="K5183">
        <v>0</v>
      </c>
      <c r="N5183" t="b">
        <v>1</v>
      </c>
      <c r="O5183" t="b">
        <v>0</v>
      </c>
      <c r="P5183" t="b">
        <v>0</v>
      </c>
      <c r="Q5183">
        <v>8</v>
      </c>
      <c r="R5183">
        <v>1</v>
      </c>
      <c r="S5183">
        <v>1</v>
      </c>
      <c r="T5183">
        <v>3</v>
      </c>
      <c r="U5183" t="b">
        <v>1</v>
      </c>
      <c r="V5183" t="s">
        <v>1103</v>
      </c>
      <c r="W5183" t="s">
        <v>6858</v>
      </c>
      <c r="X5183" t="s">
        <v>15405</v>
      </c>
      <c r="Y5183">
        <v>38</v>
      </c>
      <c r="Z5183">
        <v>38</v>
      </c>
      <c r="AA5183">
        <v>2</v>
      </c>
      <c r="AB5183">
        <v>2</v>
      </c>
      <c r="AC5183">
        <v>53</v>
      </c>
    </row>
    <row r="5184" spans="1:29">
      <c r="A5184">
        <v>5718</v>
      </c>
      <c r="B5184" t="s">
        <v>805</v>
      </c>
      <c r="C5184" t="s">
        <v>6885</v>
      </c>
      <c r="J5184" t="s">
        <v>1436</v>
      </c>
      <c r="K5184">
        <v>0</v>
      </c>
      <c r="N5184" t="b">
        <v>1</v>
      </c>
      <c r="O5184" t="b">
        <v>0</v>
      </c>
      <c r="P5184" t="b">
        <v>0</v>
      </c>
      <c r="Q5184">
        <v>8</v>
      </c>
      <c r="R5184">
        <v>1</v>
      </c>
      <c r="S5184">
        <v>1</v>
      </c>
      <c r="T5184">
        <v>3</v>
      </c>
      <c r="U5184" t="b">
        <v>1</v>
      </c>
      <c r="V5184" t="s">
        <v>1103</v>
      </c>
      <c r="W5184" t="s">
        <v>6858</v>
      </c>
      <c r="X5184" t="s">
        <v>15407</v>
      </c>
      <c r="Y5184">
        <v>39</v>
      </c>
      <c r="Z5184">
        <v>39</v>
      </c>
      <c r="AA5184">
        <v>2</v>
      </c>
      <c r="AB5184">
        <v>2</v>
      </c>
      <c r="AC5184">
        <v>53</v>
      </c>
    </row>
    <row r="5185" spans="1:29">
      <c r="A5185">
        <v>5719</v>
      </c>
      <c r="B5185" t="s">
        <v>805</v>
      </c>
      <c r="C5185" t="s">
        <v>6886</v>
      </c>
      <c r="J5185" t="s">
        <v>1436</v>
      </c>
      <c r="K5185">
        <v>0</v>
      </c>
      <c r="N5185" t="b">
        <v>1</v>
      </c>
      <c r="O5185" t="b">
        <v>0</v>
      </c>
      <c r="P5185" t="b">
        <v>0</v>
      </c>
      <c r="Q5185">
        <v>8</v>
      </c>
      <c r="R5185">
        <v>1</v>
      </c>
      <c r="S5185">
        <v>1</v>
      </c>
      <c r="T5185">
        <v>3</v>
      </c>
      <c r="U5185" t="b">
        <v>1</v>
      </c>
      <c r="V5185" t="s">
        <v>1103</v>
      </c>
      <c r="W5185" t="s">
        <v>6858</v>
      </c>
      <c r="X5185" t="s">
        <v>15409</v>
      </c>
      <c r="Y5185">
        <v>40</v>
      </c>
      <c r="Z5185">
        <v>40</v>
      </c>
      <c r="AA5185">
        <v>2</v>
      </c>
      <c r="AB5185">
        <v>2</v>
      </c>
      <c r="AC5185">
        <v>53</v>
      </c>
    </row>
    <row r="5186" spans="1:29">
      <c r="A5186">
        <v>5720</v>
      </c>
      <c r="B5186" t="s">
        <v>805</v>
      </c>
      <c r="C5186" t="s">
        <v>6887</v>
      </c>
      <c r="J5186" t="s">
        <v>1436</v>
      </c>
      <c r="K5186">
        <v>0</v>
      </c>
      <c r="N5186" t="b">
        <v>1</v>
      </c>
      <c r="O5186" t="b">
        <v>0</v>
      </c>
      <c r="P5186" t="b">
        <v>0</v>
      </c>
      <c r="Q5186">
        <v>8</v>
      </c>
      <c r="R5186">
        <v>1</v>
      </c>
      <c r="S5186">
        <v>1</v>
      </c>
      <c r="T5186">
        <v>3</v>
      </c>
      <c r="U5186" t="b">
        <v>1</v>
      </c>
      <c r="V5186" t="s">
        <v>1103</v>
      </c>
      <c r="W5186" t="s">
        <v>6858</v>
      </c>
      <c r="X5186" t="s">
        <v>15371</v>
      </c>
      <c r="Y5186">
        <v>41</v>
      </c>
      <c r="Z5186">
        <v>41</v>
      </c>
      <c r="AA5186">
        <v>2</v>
      </c>
      <c r="AB5186">
        <v>2</v>
      </c>
      <c r="AC5186">
        <v>53</v>
      </c>
    </row>
    <row r="5187" spans="1:29">
      <c r="A5187">
        <v>5721</v>
      </c>
      <c r="B5187" t="s">
        <v>805</v>
      </c>
      <c r="C5187" t="s">
        <v>6888</v>
      </c>
      <c r="J5187" t="s">
        <v>1436</v>
      </c>
      <c r="K5187">
        <v>0</v>
      </c>
      <c r="N5187" t="b">
        <v>1</v>
      </c>
      <c r="O5187" t="b">
        <v>0</v>
      </c>
      <c r="P5187" t="b">
        <v>0</v>
      </c>
      <c r="Q5187">
        <v>8</v>
      </c>
      <c r="R5187">
        <v>1</v>
      </c>
      <c r="S5187">
        <v>1</v>
      </c>
      <c r="T5187">
        <v>3</v>
      </c>
      <c r="U5187" t="b">
        <v>1</v>
      </c>
      <c r="V5187" t="s">
        <v>1103</v>
      </c>
      <c r="W5187" t="s">
        <v>6858</v>
      </c>
      <c r="X5187" t="s">
        <v>15373</v>
      </c>
      <c r="Y5187">
        <v>42</v>
      </c>
      <c r="Z5187">
        <v>42</v>
      </c>
      <c r="AA5187">
        <v>2</v>
      </c>
      <c r="AB5187">
        <v>2</v>
      </c>
      <c r="AC5187">
        <v>53</v>
      </c>
    </row>
    <row r="5188" spans="1:29">
      <c r="A5188">
        <v>5722</v>
      </c>
      <c r="B5188" t="s">
        <v>805</v>
      </c>
      <c r="C5188" t="s">
        <v>6889</v>
      </c>
      <c r="J5188" t="s">
        <v>1436</v>
      </c>
      <c r="K5188">
        <v>0</v>
      </c>
      <c r="N5188" t="b">
        <v>1</v>
      </c>
      <c r="O5188" t="b">
        <v>0</v>
      </c>
      <c r="P5188" t="b">
        <v>0</v>
      </c>
      <c r="Q5188">
        <v>8</v>
      </c>
      <c r="R5188">
        <v>1</v>
      </c>
      <c r="S5188">
        <v>1</v>
      </c>
      <c r="T5188">
        <v>3</v>
      </c>
      <c r="U5188" t="b">
        <v>1</v>
      </c>
      <c r="V5188" t="s">
        <v>1103</v>
      </c>
      <c r="W5188" t="s">
        <v>6858</v>
      </c>
      <c r="X5188" t="s">
        <v>15375</v>
      </c>
      <c r="Y5188">
        <v>43</v>
      </c>
      <c r="Z5188">
        <v>43</v>
      </c>
      <c r="AA5188">
        <v>2</v>
      </c>
      <c r="AB5188">
        <v>2</v>
      </c>
      <c r="AC5188">
        <v>53</v>
      </c>
    </row>
    <row r="5189" spans="1:29">
      <c r="A5189">
        <v>5723</v>
      </c>
      <c r="B5189" t="s">
        <v>805</v>
      </c>
      <c r="C5189" t="s">
        <v>6890</v>
      </c>
      <c r="J5189" t="s">
        <v>1436</v>
      </c>
      <c r="K5189">
        <v>0</v>
      </c>
      <c r="N5189" t="b">
        <v>1</v>
      </c>
      <c r="O5189" t="b">
        <v>0</v>
      </c>
      <c r="P5189" t="b">
        <v>0</v>
      </c>
      <c r="Q5189">
        <v>8</v>
      </c>
      <c r="R5189">
        <v>1</v>
      </c>
      <c r="S5189">
        <v>1</v>
      </c>
      <c r="T5189">
        <v>3</v>
      </c>
      <c r="U5189" t="b">
        <v>1</v>
      </c>
      <c r="V5189" t="s">
        <v>1103</v>
      </c>
      <c r="W5189" t="s">
        <v>6858</v>
      </c>
      <c r="X5189" t="s">
        <v>15377</v>
      </c>
      <c r="Y5189">
        <v>44</v>
      </c>
      <c r="Z5189">
        <v>44</v>
      </c>
      <c r="AA5189">
        <v>2</v>
      </c>
      <c r="AB5189">
        <v>2</v>
      </c>
      <c r="AC5189">
        <v>53</v>
      </c>
    </row>
    <row r="5190" spans="1:29">
      <c r="A5190">
        <v>5724</v>
      </c>
      <c r="B5190" t="s">
        <v>805</v>
      </c>
      <c r="C5190" t="s">
        <v>6891</v>
      </c>
      <c r="J5190" t="s">
        <v>1436</v>
      </c>
      <c r="K5190">
        <v>0</v>
      </c>
      <c r="N5190" t="b">
        <v>1</v>
      </c>
      <c r="O5190" t="b">
        <v>0</v>
      </c>
      <c r="P5190" t="b">
        <v>0</v>
      </c>
      <c r="Q5190">
        <v>8</v>
      </c>
      <c r="R5190">
        <v>1</v>
      </c>
      <c r="S5190">
        <v>1</v>
      </c>
      <c r="T5190">
        <v>3</v>
      </c>
      <c r="U5190" t="b">
        <v>1</v>
      </c>
      <c r="V5190" t="s">
        <v>1103</v>
      </c>
      <c r="W5190" t="s">
        <v>6858</v>
      </c>
      <c r="X5190" t="s">
        <v>15379</v>
      </c>
      <c r="Y5190">
        <v>45</v>
      </c>
      <c r="Z5190">
        <v>45</v>
      </c>
      <c r="AA5190">
        <v>2</v>
      </c>
      <c r="AB5190">
        <v>2</v>
      </c>
      <c r="AC5190">
        <v>53</v>
      </c>
    </row>
    <row r="5191" spans="1:29">
      <c r="A5191">
        <v>5725</v>
      </c>
      <c r="B5191" t="s">
        <v>805</v>
      </c>
      <c r="C5191" t="s">
        <v>6892</v>
      </c>
      <c r="J5191" t="s">
        <v>1436</v>
      </c>
      <c r="K5191">
        <v>0</v>
      </c>
      <c r="N5191" t="b">
        <v>1</v>
      </c>
      <c r="O5191" t="b">
        <v>0</v>
      </c>
      <c r="P5191" t="b">
        <v>0</v>
      </c>
      <c r="Q5191">
        <v>8</v>
      </c>
      <c r="R5191">
        <v>1</v>
      </c>
      <c r="S5191">
        <v>1</v>
      </c>
      <c r="T5191">
        <v>3</v>
      </c>
      <c r="U5191" t="b">
        <v>1</v>
      </c>
      <c r="V5191" t="s">
        <v>1103</v>
      </c>
      <c r="W5191" t="s">
        <v>6858</v>
      </c>
      <c r="X5191" t="s">
        <v>15689</v>
      </c>
      <c r="Y5191">
        <v>46</v>
      </c>
      <c r="Z5191">
        <v>46</v>
      </c>
      <c r="AA5191">
        <v>2</v>
      </c>
      <c r="AB5191">
        <v>2</v>
      </c>
      <c r="AC5191">
        <v>53</v>
      </c>
    </row>
    <row r="5192" spans="1:29">
      <c r="A5192">
        <v>5726</v>
      </c>
      <c r="B5192" t="s">
        <v>805</v>
      </c>
      <c r="C5192" t="s">
        <v>6893</v>
      </c>
      <c r="J5192" t="s">
        <v>1436</v>
      </c>
      <c r="K5192">
        <v>0</v>
      </c>
      <c r="N5192" t="b">
        <v>1</v>
      </c>
      <c r="O5192" t="b">
        <v>0</v>
      </c>
      <c r="P5192" t="b">
        <v>0</v>
      </c>
      <c r="Q5192">
        <v>8</v>
      </c>
      <c r="R5192">
        <v>1</v>
      </c>
      <c r="S5192">
        <v>1</v>
      </c>
      <c r="T5192">
        <v>3</v>
      </c>
      <c r="U5192" t="b">
        <v>1</v>
      </c>
      <c r="V5192" t="s">
        <v>1103</v>
      </c>
      <c r="W5192" t="s">
        <v>6858</v>
      </c>
      <c r="X5192" t="s">
        <v>15690</v>
      </c>
      <c r="Y5192">
        <v>47</v>
      </c>
      <c r="Z5192">
        <v>47</v>
      </c>
      <c r="AA5192">
        <v>2</v>
      </c>
      <c r="AB5192">
        <v>2</v>
      </c>
      <c r="AC5192">
        <v>53</v>
      </c>
    </row>
    <row r="5193" spans="1:29">
      <c r="A5193">
        <v>5727</v>
      </c>
      <c r="B5193" t="s">
        <v>805</v>
      </c>
      <c r="C5193" t="s">
        <v>6894</v>
      </c>
      <c r="J5193" t="s">
        <v>1436</v>
      </c>
      <c r="K5193">
        <v>0</v>
      </c>
      <c r="N5193" t="b">
        <v>1</v>
      </c>
      <c r="O5193" t="b">
        <v>0</v>
      </c>
      <c r="P5193" t="b">
        <v>0</v>
      </c>
      <c r="Q5193">
        <v>8</v>
      </c>
      <c r="R5193">
        <v>1</v>
      </c>
      <c r="S5193">
        <v>1</v>
      </c>
      <c r="T5193">
        <v>3</v>
      </c>
      <c r="U5193" t="b">
        <v>1</v>
      </c>
      <c r="V5193" t="s">
        <v>1103</v>
      </c>
      <c r="W5193" t="s">
        <v>6858</v>
      </c>
      <c r="X5193" t="s">
        <v>15334</v>
      </c>
      <c r="Y5193">
        <v>48</v>
      </c>
      <c r="Z5193">
        <v>48</v>
      </c>
      <c r="AA5193">
        <v>2</v>
      </c>
      <c r="AB5193">
        <v>2</v>
      </c>
      <c r="AC5193">
        <v>53</v>
      </c>
    </row>
    <row r="5194" spans="1:29">
      <c r="A5194">
        <v>5728</v>
      </c>
      <c r="B5194" t="s">
        <v>805</v>
      </c>
      <c r="C5194" t="s">
        <v>6895</v>
      </c>
      <c r="J5194" t="s">
        <v>1436</v>
      </c>
      <c r="K5194">
        <v>0</v>
      </c>
      <c r="N5194" t="b">
        <v>1</v>
      </c>
      <c r="O5194" t="b">
        <v>0</v>
      </c>
      <c r="P5194" t="b">
        <v>0</v>
      </c>
      <c r="Q5194">
        <v>8</v>
      </c>
      <c r="R5194">
        <v>1</v>
      </c>
      <c r="S5194">
        <v>1</v>
      </c>
      <c r="T5194">
        <v>3</v>
      </c>
      <c r="U5194" t="b">
        <v>1</v>
      </c>
      <c r="V5194" t="s">
        <v>1103</v>
      </c>
      <c r="W5194" t="s">
        <v>6858</v>
      </c>
      <c r="X5194" t="s">
        <v>15335</v>
      </c>
      <c r="Y5194">
        <v>49</v>
      </c>
      <c r="Z5194">
        <v>49</v>
      </c>
      <c r="AA5194">
        <v>2</v>
      </c>
      <c r="AB5194">
        <v>2</v>
      </c>
      <c r="AC5194">
        <v>53</v>
      </c>
    </row>
    <row r="5195" spans="1:29">
      <c r="A5195">
        <v>5729</v>
      </c>
      <c r="B5195" t="s">
        <v>805</v>
      </c>
      <c r="C5195" t="s">
        <v>6896</v>
      </c>
      <c r="J5195" t="s">
        <v>1436</v>
      </c>
      <c r="K5195">
        <v>0</v>
      </c>
      <c r="N5195" t="b">
        <v>1</v>
      </c>
      <c r="O5195" t="b">
        <v>0</v>
      </c>
      <c r="P5195" t="b">
        <v>0</v>
      </c>
      <c r="Q5195">
        <v>8</v>
      </c>
      <c r="R5195">
        <v>1</v>
      </c>
      <c r="S5195">
        <v>1</v>
      </c>
      <c r="T5195">
        <v>3</v>
      </c>
      <c r="U5195" t="b">
        <v>1</v>
      </c>
      <c r="V5195" t="s">
        <v>1103</v>
      </c>
      <c r="W5195" t="s">
        <v>6858</v>
      </c>
      <c r="X5195" t="s">
        <v>15336</v>
      </c>
      <c r="Y5195">
        <v>50</v>
      </c>
      <c r="Z5195">
        <v>50</v>
      </c>
      <c r="AA5195">
        <v>2</v>
      </c>
      <c r="AB5195">
        <v>2</v>
      </c>
      <c r="AC5195">
        <v>53</v>
      </c>
    </row>
    <row r="5196" spans="1:29">
      <c r="A5196">
        <v>5730</v>
      </c>
      <c r="B5196" t="s">
        <v>805</v>
      </c>
      <c r="C5196" t="s">
        <v>6897</v>
      </c>
      <c r="J5196" t="s">
        <v>1436</v>
      </c>
      <c r="K5196">
        <v>0</v>
      </c>
      <c r="N5196" t="b">
        <v>1</v>
      </c>
      <c r="O5196" t="b">
        <v>0</v>
      </c>
      <c r="P5196" t="b">
        <v>0</v>
      </c>
      <c r="Q5196">
        <v>8</v>
      </c>
      <c r="R5196">
        <v>1</v>
      </c>
      <c r="S5196">
        <v>1</v>
      </c>
      <c r="T5196">
        <v>3</v>
      </c>
      <c r="U5196" t="b">
        <v>1</v>
      </c>
      <c r="V5196" t="s">
        <v>1103</v>
      </c>
      <c r="W5196" t="s">
        <v>6858</v>
      </c>
      <c r="X5196" t="s">
        <v>15337</v>
      </c>
      <c r="Y5196">
        <v>51</v>
      </c>
      <c r="Z5196">
        <v>51</v>
      </c>
      <c r="AA5196">
        <v>2</v>
      </c>
      <c r="AB5196">
        <v>2</v>
      </c>
      <c r="AC5196">
        <v>53</v>
      </c>
    </row>
    <row r="5197" spans="1:29">
      <c r="A5197">
        <v>5731</v>
      </c>
      <c r="B5197" t="s">
        <v>805</v>
      </c>
      <c r="C5197" t="s">
        <v>6898</v>
      </c>
      <c r="J5197" t="s">
        <v>1436</v>
      </c>
      <c r="K5197">
        <v>0</v>
      </c>
      <c r="N5197" t="b">
        <v>1</v>
      </c>
      <c r="O5197" t="b">
        <v>0</v>
      </c>
      <c r="P5197" t="b">
        <v>0</v>
      </c>
      <c r="Q5197">
        <v>8</v>
      </c>
      <c r="R5197">
        <v>1</v>
      </c>
      <c r="S5197">
        <v>1</v>
      </c>
      <c r="T5197">
        <v>3</v>
      </c>
      <c r="U5197" t="b">
        <v>1</v>
      </c>
      <c r="V5197" t="s">
        <v>1103</v>
      </c>
      <c r="W5197" t="s">
        <v>6858</v>
      </c>
      <c r="X5197" t="s">
        <v>15338</v>
      </c>
      <c r="Y5197">
        <v>52</v>
      </c>
      <c r="Z5197">
        <v>52</v>
      </c>
      <c r="AA5197">
        <v>2</v>
      </c>
      <c r="AB5197">
        <v>2</v>
      </c>
      <c r="AC5197">
        <v>53</v>
      </c>
    </row>
    <row r="5198" spans="1:29">
      <c r="A5198">
        <v>5732</v>
      </c>
      <c r="B5198" t="s">
        <v>805</v>
      </c>
      <c r="C5198" t="s">
        <v>6899</v>
      </c>
      <c r="J5198" t="s">
        <v>1436</v>
      </c>
      <c r="K5198">
        <v>0</v>
      </c>
      <c r="N5198" t="b">
        <v>1</v>
      </c>
      <c r="O5198" t="b">
        <v>0</v>
      </c>
      <c r="P5198" t="b">
        <v>0</v>
      </c>
      <c r="Q5198">
        <v>8</v>
      </c>
      <c r="R5198">
        <v>1</v>
      </c>
      <c r="S5198">
        <v>1</v>
      </c>
      <c r="T5198">
        <v>3</v>
      </c>
      <c r="U5198" t="b">
        <v>1</v>
      </c>
      <c r="V5198" t="s">
        <v>1103</v>
      </c>
      <c r="W5198" t="s">
        <v>6858</v>
      </c>
      <c r="X5198" t="s">
        <v>15414</v>
      </c>
      <c r="Y5198">
        <v>53</v>
      </c>
      <c r="Z5198">
        <v>53</v>
      </c>
      <c r="AA5198">
        <v>2</v>
      </c>
      <c r="AB5198">
        <v>2</v>
      </c>
      <c r="AC5198">
        <v>53</v>
      </c>
    </row>
    <row r="5199" spans="1:29">
      <c r="A5199">
        <v>5733</v>
      </c>
      <c r="B5199" t="s">
        <v>805</v>
      </c>
      <c r="C5199" t="s">
        <v>6900</v>
      </c>
      <c r="J5199" t="s">
        <v>1436</v>
      </c>
      <c r="K5199">
        <v>0</v>
      </c>
      <c r="N5199" t="b">
        <v>1</v>
      </c>
      <c r="O5199" t="b">
        <v>0</v>
      </c>
      <c r="P5199" t="b">
        <v>0</v>
      </c>
      <c r="Q5199">
        <v>8</v>
      </c>
      <c r="R5199">
        <v>1</v>
      </c>
      <c r="S5199">
        <v>1</v>
      </c>
      <c r="T5199">
        <v>3</v>
      </c>
      <c r="U5199" t="b">
        <v>1</v>
      </c>
      <c r="V5199" t="s">
        <v>1103</v>
      </c>
      <c r="W5199" t="s">
        <v>6858</v>
      </c>
      <c r="X5199" t="s">
        <v>15415</v>
      </c>
      <c r="Y5199">
        <v>54</v>
      </c>
      <c r="Z5199">
        <v>54</v>
      </c>
      <c r="AA5199">
        <v>2</v>
      </c>
      <c r="AB5199">
        <v>2</v>
      </c>
      <c r="AC5199">
        <v>53</v>
      </c>
    </row>
    <row r="5200" spans="1:29">
      <c r="A5200">
        <v>5734</v>
      </c>
      <c r="B5200" t="s">
        <v>805</v>
      </c>
      <c r="C5200" t="s">
        <v>6901</v>
      </c>
      <c r="J5200" t="s">
        <v>1436</v>
      </c>
      <c r="K5200">
        <v>0</v>
      </c>
      <c r="N5200" t="b">
        <v>1</v>
      </c>
      <c r="O5200" t="b">
        <v>0</v>
      </c>
      <c r="P5200" t="b">
        <v>0</v>
      </c>
      <c r="Q5200">
        <v>8</v>
      </c>
      <c r="R5200">
        <v>1</v>
      </c>
      <c r="S5200">
        <v>1</v>
      </c>
      <c r="T5200">
        <v>3</v>
      </c>
      <c r="U5200" t="b">
        <v>1</v>
      </c>
      <c r="V5200" t="s">
        <v>1103</v>
      </c>
      <c r="W5200" t="s">
        <v>6858</v>
      </c>
      <c r="X5200" t="s">
        <v>15416</v>
      </c>
      <c r="Y5200">
        <v>55</v>
      </c>
      <c r="Z5200">
        <v>55</v>
      </c>
      <c r="AA5200">
        <v>2</v>
      </c>
      <c r="AB5200">
        <v>2</v>
      </c>
      <c r="AC5200">
        <v>53</v>
      </c>
    </row>
    <row r="5201" spans="1:29">
      <c r="A5201">
        <v>5735</v>
      </c>
      <c r="B5201" t="s">
        <v>805</v>
      </c>
      <c r="C5201" t="s">
        <v>6902</v>
      </c>
      <c r="J5201" t="s">
        <v>1436</v>
      </c>
      <c r="K5201">
        <v>0</v>
      </c>
      <c r="N5201" t="b">
        <v>1</v>
      </c>
      <c r="O5201" t="b">
        <v>0</v>
      </c>
      <c r="P5201" t="b">
        <v>0</v>
      </c>
      <c r="Q5201">
        <v>8</v>
      </c>
      <c r="R5201">
        <v>1</v>
      </c>
      <c r="S5201">
        <v>1</v>
      </c>
      <c r="T5201">
        <v>3</v>
      </c>
      <c r="U5201" t="b">
        <v>1</v>
      </c>
      <c r="V5201" t="s">
        <v>1103</v>
      </c>
      <c r="W5201" t="s">
        <v>6858</v>
      </c>
      <c r="X5201" t="s">
        <v>15418</v>
      </c>
      <c r="Y5201">
        <v>56</v>
      </c>
      <c r="Z5201">
        <v>56</v>
      </c>
      <c r="AA5201">
        <v>2</v>
      </c>
      <c r="AB5201">
        <v>2</v>
      </c>
      <c r="AC5201">
        <v>53</v>
      </c>
    </row>
    <row r="5202" spans="1:29">
      <c r="A5202">
        <v>5736</v>
      </c>
      <c r="B5202" t="s">
        <v>805</v>
      </c>
      <c r="C5202" t="s">
        <v>6903</v>
      </c>
      <c r="J5202" t="s">
        <v>1436</v>
      </c>
      <c r="K5202">
        <v>0</v>
      </c>
      <c r="N5202" t="b">
        <v>1</v>
      </c>
      <c r="O5202" t="b">
        <v>0</v>
      </c>
      <c r="P5202" t="b">
        <v>0</v>
      </c>
      <c r="Q5202">
        <v>8</v>
      </c>
      <c r="R5202">
        <v>1</v>
      </c>
      <c r="S5202">
        <v>1</v>
      </c>
      <c r="T5202">
        <v>3</v>
      </c>
      <c r="U5202" t="b">
        <v>1</v>
      </c>
      <c r="V5202" t="s">
        <v>1103</v>
      </c>
      <c r="W5202" t="s">
        <v>6858</v>
      </c>
      <c r="X5202" t="s">
        <v>15342</v>
      </c>
      <c r="Y5202">
        <v>57</v>
      </c>
      <c r="Z5202">
        <v>57</v>
      </c>
      <c r="AA5202">
        <v>2</v>
      </c>
      <c r="AB5202">
        <v>2</v>
      </c>
      <c r="AC5202">
        <v>53</v>
      </c>
    </row>
    <row r="5203" spans="1:29">
      <c r="A5203">
        <v>5737</v>
      </c>
      <c r="B5203" t="s">
        <v>805</v>
      </c>
      <c r="C5203" t="s">
        <v>6904</v>
      </c>
      <c r="J5203" t="s">
        <v>1436</v>
      </c>
      <c r="K5203">
        <v>0</v>
      </c>
      <c r="N5203" t="b">
        <v>1</v>
      </c>
      <c r="O5203" t="b">
        <v>0</v>
      </c>
      <c r="P5203" t="b">
        <v>0</v>
      </c>
      <c r="Q5203">
        <v>8</v>
      </c>
      <c r="R5203">
        <v>1</v>
      </c>
      <c r="S5203">
        <v>1</v>
      </c>
      <c r="T5203">
        <v>3</v>
      </c>
      <c r="U5203" t="b">
        <v>1</v>
      </c>
      <c r="V5203" t="s">
        <v>1103</v>
      </c>
      <c r="W5203" t="s">
        <v>6858</v>
      </c>
      <c r="X5203" t="s">
        <v>15343</v>
      </c>
      <c r="Y5203">
        <v>58</v>
      </c>
      <c r="Z5203">
        <v>58</v>
      </c>
      <c r="AA5203">
        <v>2</v>
      </c>
      <c r="AB5203">
        <v>2</v>
      </c>
      <c r="AC5203">
        <v>53</v>
      </c>
    </row>
    <row r="5204" spans="1:29">
      <c r="A5204">
        <v>5738</v>
      </c>
      <c r="B5204" t="s">
        <v>805</v>
      </c>
      <c r="C5204" t="s">
        <v>6905</v>
      </c>
      <c r="J5204" t="s">
        <v>1436</v>
      </c>
      <c r="K5204">
        <v>0</v>
      </c>
      <c r="N5204" t="b">
        <v>1</v>
      </c>
      <c r="O5204" t="b">
        <v>0</v>
      </c>
      <c r="P5204" t="b">
        <v>0</v>
      </c>
      <c r="Q5204">
        <v>8</v>
      </c>
      <c r="R5204">
        <v>1</v>
      </c>
      <c r="S5204">
        <v>1</v>
      </c>
      <c r="T5204">
        <v>3</v>
      </c>
      <c r="U5204" t="b">
        <v>1</v>
      </c>
      <c r="V5204" t="s">
        <v>1103</v>
      </c>
      <c r="W5204" t="s">
        <v>6858</v>
      </c>
      <c r="X5204" t="s">
        <v>15344</v>
      </c>
      <c r="Y5204">
        <v>59</v>
      </c>
      <c r="Z5204">
        <v>59</v>
      </c>
      <c r="AA5204">
        <v>2</v>
      </c>
      <c r="AB5204">
        <v>2</v>
      </c>
      <c r="AC5204">
        <v>53</v>
      </c>
    </row>
    <row r="5205" spans="1:29">
      <c r="A5205">
        <v>5739</v>
      </c>
      <c r="B5205" t="s">
        <v>805</v>
      </c>
      <c r="C5205" t="s">
        <v>6906</v>
      </c>
      <c r="J5205" t="s">
        <v>1436</v>
      </c>
      <c r="K5205">
        <v>0</v>
      </c>
      <c r="N5205" t="b">
        <v>1</v>
      </c>
      <c r="O5205" t="b">
        <v>0</v>
      </c>
      <c r="P5205" t="b">
        <v>0</v>
      </c>
      <c r="Q5205">
        <v>8</v>
      </c>
      <c r="R5205">
        <v>1</v>
      </c>
      <c r="S5205">
        <v>1</v>
      </c>
      <c r="T5205">
        <v>3</v>
      </c>
      <c r="U5205" t="b">
        <v>1</v>
      </c>
      <c r="V5205" t="s">
        <v>1103</v>
      </c>
      <c r="W5205" t="s">
        <v>6858</v>
      </c>
      <c r="X5205" t="s">
        <v>15345</v>
      </c>
      <c r="Y5205">
        <v>60</v>
      </c>
      <c r="Z5205">
        <v>60</v>
      </c>
      <c r="AA5205">
        <v>2</v>
      </c>
      <c r="AB5205">
        <v>2</v>
      </c>
      <c r="AC5205">
        <v>53</v>
      </c>
    </row>
    <row r="5206" spans="1:29">
      <c r="A5206">
        <v>5740</v>
      </c>
      <c r="B5206" t="s">
        <v>805</v>
      </c>
      <c r="C5206" t="s">
        <v>6907</v>
      </c>
      <c r="J5206" t="s">
        <v>1436</v>
      </c>
      <c r="K5206">
        <v>0</v>
      </c>
      <c r="N5206" t="b">
        <v>1</v>
      </c>
      <c r="O5206" t="b">
        <v>0</v>
      </c>
      <c r="P5206" t="b">
        <v>0</v>
      </c>
      <c r="Q5206">
        <v>8</v>
      </c>
      <c r="R5206">
        <v>1</v>
      </c>
      <c r="S5206">
        <v>1</v>
      </c>
      <c r="T5206">
        <v>3</v>
      </c>
      <c r="U5206" t="b">
        <v>1</v>
      </c>
      <c r="V5206" t="s">
        <v>1103</v>
      </c>
      <c r="W5206" t="s">
        <v>6858</v>
      </c>
      <c r="X5206" t="s">
        <v>15346</v>
      </c>
      <c r="Y5206">
        <v>61</v>
      </c>
      <c r="Z5206">
        <v>61</v>
      </c>
      <c r="AA5206">
        <v>2</v>
      </c>
      <c r="AB5206">
        <v>2</v>
      </c>
      <c r="AC5206">
        <v>53</v>
      </c>
    </row>
    <row r="5207" spans="1:29">
      <c r="A5207">
        <v>5741</v>
      </c>
      <c r="B5207" t="s">
        <v>805</v>
      </c>
      <c r="C5207" t="s">
        <v>6908</v>
      </c>
      <c r="J5207" t="s">
        <v>1436</v>
      </c>
      <c r="K5207">
        <v>0</v>
      </c>
      <c r="N5207" t="b">
        <v>1</v>
      </c>
      <c r="O5207" t="b">
        <v>0</v>
      </c>
      <c r="P5207" t="b">
        <v>0</v>
      </c>
      <c r="Q5207">
        <v>8</v>
      </c>
      <c r="R5207">
        <v>1</v>
      </c>
      <c r="S5207">
        <v>1</v>
      </c>
      <c r="T5207">
        <v>3</v>
      </c>
      <c r="U5207" t="b">
        <v>1</v>
      </c>
      <c r="V5207" t="s">
        <v>1103</v>
      </c>
      <c r="W5207" t="s">
        <v>6858</v>
      </c>
      <c r="X5207" t="s">
        <v>15347</v>
      </c>
      <c r="Y5207">
        <v>62</v>
      </c>
      <c r="Z5207">
        <v>62</v>
      </c>
      <c r="AA5207">
        <v>2</v>
      </c>
      <c r="AB5207">
        <v>2</v>
      </c>
      <c r="AC5207">
        <v>53</v>
      </c>
    </row>
    <row r="5208" spans="1:29">
      <c r="A5208">
        <v>5742</v>
      </c>
      <c r="B5208" t="s">
        <v>805</v>
      </c>
      <c r="C5208" t="s">
        <v>6909</v>
      </c>
      <c r="J5208" t="s">
        <v>1436</v>
      </c>
      <c r="K5208">
        <v>0</v>
      </c>
      <c r="N5208" t="b">
        <v>1</v>
      </c>
      <c r="O5208" t="b">
        <v>0</v>
      </c>
      <c r="P5208" t="b">
        <v>0</v>
      </c>
      <c r="Q5208">
        <v>8</v>
      </c>
      <c r="R5208">
        <v>1</v>
      </c>
      <c r="S5208">
        <v>1</v>
      </c>
      <c r="T5208">
        <v>3</v>
      </c>
      <c r="U5208" t="b">
        <v>1</v>
      </c>
      <c r="V5208" t="s">
        <v>1103</v>
      </c>
      <c r="W5208" t="s">
        <v>6858</v>
      </c>
      <c r="X5208" t="s">
        <v>15349</v>
      </c>
      <c r="Y5208">
        <v>63</v>
      </c>
      <c r="Z5208">
        <v>63</v>
      </c>
      <c r="AA5208">
        <v>2</v>
      </c>
      <c r="AB5208">
        <v>2</v>
      </c>
      <c r="AC5208">
        <v>53</v>
      </c>
    </row>
    <row r="5209" spans="1:29">
      <c r="A5209">
        <v>5743</v>
      </c>
      <c r="B5209" t="s">
        <v>805</v>
      </c>
      <c r="C5209" t="s">
        <v>6910</v>
      </c>
      <c r="J5209" t="s">
        <v>1436</v>
      </c>
      <c r="K5209">
        <v>0</v>
      </c>
      <c r="N5209" t="b">
        <v>1</v>
      </c>
      <c r="O5209" t="b">
        <v>0</v>
      </c>
      <c r="P5209" t="b">
        <v>0</v>
      </c>
      <c r="Q5209">
        <v>8</v>
      </c>
      <c r="R5209">
        <v>1</v>
      </c>
      <c r="S5209">
        <v>1</v>
      </c>
      <c r="T5209">
        <v>3</v>
      </c>
      <c r="U5209" t="b">
        <v>1</v>
      </c>
      <c r="V5209" t="s">
        <v>1103</v>
      </c>
      <c r="W5209" t="s">
        <v>6858</v>
      </c>
      <c r="X5209" t="s">
        <v>15691</v>
      </c>
      <c r="Y5209">
        <v>64</v>
      </c>
      <c r="Z5209">
        <v>64</v>
      </c>
      <c r="AA5209">
        <v>2</v>
      </c>
      <c r="AB5209">
        <v>2</v>
      </c>
      <c r="AC5209">
        <v>53</v>
      </c>
    </row>
    <row r="5210" spans="1:29">
      <c r="A5210">
        <v>5760</v>
      </c>
      <c r="B5210" t="s">
        <v>805</v>
      </c>
      <c r="C5210" t="s">
        <v>6911</v>
      </c>
      <c r="J5210" t="s">
        <v>1444</v>
      </c>
      <c r="K5210">
        <v>0</v>
      </c>
      <c r="N5210" t="b">
        <v>1</v>
      </c>
      <c r="O5210" t="b">
        <v>0</v>
      </c>
      <c r="P5210" t="b">
        <v>0</v>
      </c>
      <c r="Q5210">
        <v>8</v>
      </c>
      <c r="R5210">
        <v>8</v>
      </c>
      <c r="S5210">
        <v>1</v>
      </c>
      <c r="T5210">
        <v>3</v>
      </c>
      <c r="U5210" t="b">
        <v>1</v>
      </c>
      <c r="V5210" t="s">
        <v>1103</v>
      </c>
      <c r="W5210" t="s">
        <v>6858</v>
      </c>
      <c r="X5210" t="s">
        <v>14462</v>
      </c>
      <c r="Y5210">
        <v>15</v>
      </c>
      <c r="Z5210">
        <v>15</v>
      </c>
      <c r="AA5210">
        <v>5</v>
      </c>
      <c r="AB5210">
        <v>5</v>
      </c>
      <c r="AC5210">
        <v>53</v>
      </c>
    </row>
    <row r="5211" spans="1:29">
      <c r="A5211">
        <v>5761</v>
      </c>
      <c r="B5211" t="s">
        <v>805</v>
      </c>
      <c r="C5211" t="s">
        <v>6912</v>
      </c>
      <c r="J5211" t="s">
        <v>1444</v>
      </c>
      <c r="K5211">
        <v>0</v>
      </c>
      <c r="N5211" t="b">
        <v>1</v>
      </c>
      <c r="O5211" t="b">
        <v>0</v>
      </c>
      <c r="P5211" t="b">
        <v>0</v>
      </c>
      <c r="Q5211">
        <v>8</v>
      </c>
      <c r="R5211">
        <v>8</v>
      </c>
      <c r="S5211">
        <v>1</v>
      </c>
      <c r="T5211">
        <v>3</v>
      </c>
      <c r="U5211" t="b">
        <v>1</v>
      </c>
      <c r="V5211" t="s">
        <v>1103</v>
      </c>
      <c r="W5211" t="s">
        <v>6858</v>
      </c>
      <c r="X5211" t="s">
        <v>14621</v>
      </c>
      <c r="Y5211">
        <v>15</v>
      </c>
      <c r="Z5211">
        <v>15</v>
      </c>
      <c r="AA5211">
        <v>6</v>
      </c>
      <c r="AB5211">
        <v>6</v>
      </c>
      <c r="AC5211">
        <v>53</v>
      </c>
    </row>
    <row r="5212" spans="1:29">
      <c r="A5212">
        <v>5762</v>
      </c>
      <c r="B5212" t="s">
        <v>805</v>
      </c>
      <c r="C5212" t="s">
        <v>6913</v>
      </c>
      <c r="J5212" t="s">
        <v>1444</v>
      </c>
      <c r="K5212">
        <v>0</v>
      </c>
      <c r="N5212" t="b">
        <v>1</v>
      </c>
      <c r="O5212" t="b">
        <v>0</v>
      </c>
      <c r="P5212" t="b">
        <v>0</v>
      </c>
      <c r="Q5212">
        <v>8</v>
      </c>
      <c r="R5212">
        <v>8</v>
      </c>
      <c r="S5212">
        <v>1</v>
      </c>
      <c r="T5212">
        <v>3</v>
      </c>
      <c r="U5212" t="b">
        <v>1</v>
      </c>
      <c r="V5212" t="s">
        <v>1103</v>
      </c>
      <c r="W5212" t="s">
        <v>6858</v>
      </c>
      <c r="X5212" t="s">
        <v>14460</v>
      </c>
      <c r="Y5212">
        <v>15</v>
      </c>
      <c r="Z5212">
        <v>15</v>
      </c>
      <c r="AA5212">
        <v>7</v>
      </c>
      <c r="AB5212">
        <v>7</v>
      </c>
      <c r="AC5212">
        <v>53</v>
      </c>
    </row>
    <row r="5213" spans="1:29">
      <c r="A5213">
        <v>5763</v>
      </c>
      <c r="B5213" t="s">
        <v>805</v>
      </c>
      <c r="C5213" t="s">
        <v>6914</v>
      </c>
      <c r="J5213" t="s">
        <v>1444</v>
      </c>
      <c r="K5213">
        <v>0</v>
      </c>
      <c r="N5213" t="b">
        <v>1</v>
      </c>
      <c r="O5213" t="b">
        <v>0</v>
      </c>
      <c r="P5213" t="b">
        <v>0</v>
      </c>
      <c r="Q5213">
        <v>8</v>
      </c>
      <c r="R5213">
        <v>8</v>
      </c>
      <c r="S5213">
        <v>1</v>
      </c>
      <c r="T5213">
        <v>3</v>
      </c>
      <c r="U5213" t="b">
        <v>1</v>
      </c>
      <c r="V5213" t="s">
        <v>1103</v>
      </c>
      <c r="W5213" t="s">
        <v>6858</v>
      </c>
      <c r="X5213" t="s">
        <v>14458</v>
      </c>
      <c r="Y5213">
        <v>16</v>
      </c>
      <c r="Z5213">
        <v>16</v>
      </c>
      <c r="AA5213">
        <v>5</v>
      </c>
      <c r="AB5213">
        <v>5</v>
      </c>
      <c r="AC5213">
        <v>53</v>
      </c>
    </row>
    <row r="5214" spans="1:29">
      <c r="A5214">
        <v>5764</v>
      </c>
      <c r="B5214" t="s">
        <v>805</v>
      </c>
      <c r="C5214" t="s">
        <v>6915</v>
      </c>
      <c r="J5214" t="s">
        <v>1444</v>
      </c>
      <c r="K5214">
        <v>0</v>
      </c>
      <c r="N5214" t="b">
        <v>1</v>
      </c>
      <c r="O5214" t="b">
        <v>0</v>
      </c>
      <c r="P5214" t="b">
        <v>0</v>
      </c>
      <c r="Q5214">
        <v>8</v>
      </c>
      <c r="R5214">
        <v>8</v>
      </c>
      <c r="S5214">
        <v>1</v>
      </c>
      <c r="T5214">
        <v>3</v>
      </c>
      <c r="U5214" t="b">
        <v>1</v>
      </c>
      <c r="V5214" t="s">
        <v>1103</v>
      </c>
      <c r="W5214" t="s">
        <v>6858</v>
      </c>
      <c r="X5214" t="s">
        <v>14469</v>
      </c>
      <c r="Y5214">
        <v>16</v>
      </c>
      <c r="Z5214">
        <v>16</v>
      </c>
      <c r="AA5214">
        <v>6</v>
      </c>
      <c r="AB5214">
        <v>6</v>
      </c>
      <c r="AC5214">
        <v>53</v>
      </c>
    </row>
    <row r="5215" spans="1:29">
      <c r="A5215">
        <v>5765</v>
      </c>
      <c r="B5215" t="s">
        <v>805</v>
      </c>
      <c r="C5215" t="s">
        <v>6916</v>
      </c>
      <c r="J5215" t="s">
        <v>1444</v>
      </c>
      <c r="K5215">
        <v>0</v>
      </c>
      <c r="N5215" t="b">
        <v>1</v>
      </c>
      <c r="O5215" t="b">
        <v>0</v>
      </c>
      <c r="P5215" t="b">
        <v>0</v>
      </c>
      <c r="Q5215">
        <v>8</v>
      </c>
      <c r="R5215">
        <v>8</v>
      </c>
      <c r="S5215">
        <v>1</v>
      </c>
      <c r="T5215">
        <v>3</v>
      </c>
      <c r="U5215" t="b">
        <v>1</v>
      </c>
      <c r="V5215" t="s">
        <v>1103</v>
      </c>
      <c r="W5215" t="s">
        <v>6858</v>
      </c>
      <c r="X5215" t="s">
        <v>14470</v>
      </c>
      <c r="Y5215">
        <v>16</v>
      </c>
      <c r="Z5215">
        <v>16</v>
      </c>
      <c r="AA5215">
        <v>7</v>
      </c>
      <c r="AB5215">
        <v>7</v>
      </c>
      <c r="AC5215">
        <v>53</v>
      </c>
    </row>
    <row r="5216" spans="1:29">
      <c r="A5216">
        <v>5766</v>
      </c>
      <c r="B5216" t="s">
        <v>805</v>
      </c>
      <c r="C5216" t="s">
        <v>6917</v>
      </c>
      <c r="J5216" t="s">
        <v>1444</v>
      </c>
      <c r="K5216">
        <v>0</v>
      </c>
      <c r="N5216" t="b">
        <v>1</v>
      </c>
      <c r="O5216" t="b">
        <v>0</v>
      </c>
      <c r="P5216" t="b">
        <v>0</v>
      </c>
      <c r="Q5216">
        <v>8</v>
      </c>
      <c r="R5216">
        <v>8</v>
      </c>
      <c r="S5216">
        <v>1</v>
      </c>
      <c r="T5216">
        <v>3</v>
      </c>
      <c r="U5216" t="b">
        <v>1</v>
      </c>
      <c r="V5216" t="s">
        <v>1103</v>
      </c>
      <c r="W5216" t="s">
        <v>6858</v>
      </c>
      <c r="X5216" t="s">
        <v>14684</v>
      </c>
      <c r="Y5216">
        <v>17</v>
      </c>
      <c r="Z5216">
        <v>17</v>
      </c>
      <c r="AA5216">
        <v>5</v>
      </c>
      <c r="AB5216">
        <v>5</v>
      </c>
      <c r="AC5216">
        <v>53</v>
      </c>
    </row>
    <row r="5217" spans="1:29">
      <c r="A5217">
        <v>5767</v>
      </c>
      <c r="B5217" t="s">
        <v>805</v>
      </c>
      <c r="C5217" t="s">
        <v>6918</v>
      </c>
      <c r="J5217" t="s">
        <v>1444</v>
      </c>
      <c r="K5217">
        <v>0</v>
      </c>
      <c r="N5217" t="b">
        <v>1</v>
      </c>
      <c r="O5217" t="b">
        <v>0</v>
      </c>
      <c r="P5217" t="b">
        <v>0</v>
      </c>
      <c r="Q5217">
        <v>8</v>
      </c>
      <c r="R5217">
        <v>8</v>
      </c>
      <c r="S5217">
        <v>1</v>
      </c>
      <c r="T5217">
        <v>3</v>
      </c>
      <c r="U5217" t="b">
        <v>1</v>
      </c>
      <c r="V5217" t="s">
        <v>1103</v>
      </c>
      <c r="W5217" t="s">
        <v>6858</v>
      </c>
      <c r="X5217" t="s">
        <v>14526</v>
      </c>
      <c r="Y5217">
        <v>17</v>
      </c>
      <c r="Z5217">
        <v>17</v>
      </c>
      <c r="AA5217">
        <v>6</v>
      </c>
      <c r="AB5217">
        <v>6</v>
      </c>
      <c r="AC5217">
        <v>53</v>
      </c>
    </row>
    <row r="5218" spans="1:29">
      <c r="A5218">
        <v>5768</v>
      </c>
      <c r="B5218" t="s">
        <v>805</v>
      </c>
      <c r="C5218" t="s">
        <v>6919</v>
      </c>
      <c r="J5218" t="s">
        <v>1444</v>
      </c>
      <c r="K5218">
        <v>0</v>
      </c>
      <c r="N5218" t="b">
        <v>1</v>
      </c>
      <c r="O5218" t="b">
        <v>0</v>
      </c>
      <c r="P5218" t="b">
        <v>0</v>
      </c>
      <c r="Q5218">
        <v>8</v>
      </c>
      <c r="R5218">
        <v>8</v>
      </c>
      <c r="S5218">
        <v>1</v>
      </c>
      <c r="T5218">
        <v>3</v>
      </c>
      <c r="U5218" t="b">
        <v>1</v>
      </c>
      <c r="V5218" t="s">
        <v>1103</v>
      </c>
      <c r="W5218" t="s">
        <v>6858</v>
      </c>
      <c r="X5218" t="s">
        <v>14716</v>
      </c>
      <c r="Y5218">
        <v>17</v>
      </c>
      <c r="Z5218">
        <v>17</v>
      </c>
      <c r="AA5218">
        <v>7</v>
      </c>
      <c r="AB5218">
        <v>7</v>
      </c>
      <c r="AC5218">
        <v>53</v>
      </c>
    </row>
    <row r="5219" spans="1:29">
      <c r="A5219">
        <v>5769</v>
      </c>
      <c r="B5219" t="s">
        <v>805</v>
      </c>
      <c r="C5219" t="s">
        <v>6920</v>
      </c>
      <c r="J5219" t="s">
        <v>1444</v>
      </c>
      <c r="K5219">
        <v>0</v>
      </c>
      <c r="N5219" t="b">
        <v>1</v>
      </c>
      <c r="O5219" t="b">
        <v>0</v>
      </c>
      <c r="P5219" t="b">
        <v>0</v>
      </c>
      <c r="Q5219">
        <v>8</v>
      </c>
      <c r="R5219">
        <v>8</v>
      </c>
      <c r="S5219">
        <v>1</v>
      </c>
      <c r="T5219">
        <v>3</v>
      </c>
      <c r="U5219" t="b">
        <v>1</v>
      </c>
      <c r="V5219" t="s">
        <v>1103</v>
      </c>
      <c r="W5219" t="s">
        <v>6858</v>
      </c>
      <c r="X5219" t="s">
        <v>14687</v>
      </c>
      <c r="Y5219">
        <v>18</v>
      </c>
      <c r="Z5219">
        <v>18</v>
      </c>
      <c r="AA5219">
        <v>5</v>
      </c>
      <c r="AB5219">
        <v>5</v>
      </c>
      <c r="AC5219">
        <v>53</v>
      </c>
    </row>
    <row r="5220" spans="1:29">
      <c r="A5220">
        <v>5770</v>
      </c>
      <c r="B5220" t="s">
        <v>805</v>
      </c>
      <c r="C5220" t="s">
        <v>6921</v>
      </c>
      <c r="J5220" t="s">
        <v>1444</v>
      </c>
      <c r="K5220">
        <v>0</v>
      </c>
      <c r="N5220" t="b">
        <v>1</v>
      </c>
      <c r="O5220" t="b">
        <v>0</v>
      </c>
      <c r="P5220" t="b">
        <v>0</v>
      </c>
      <c r="Q5220">
        <v>8</v>
      </c>
      <c r="R5220">
        <v>8</v>
      </c>
      <c r="S5220">
        <v>1</v>
      </c>
      <c r="T5220">
        <v>3</v>
      </c>
      <c r="U5220" t="b">
        <v>1</v>
      </c>
      <c r="V5220" t="s">
        <v>1103</v>
      </c>
      <c r="W5220" t="s">
        <v>6858</v>
      </c>
      <c r="X5220" t="s">
        <v>14688</v>
      </c>
      <c r="Y5220">
        <v>18</v>
      </c>
      <c r="Z5220">
        <v>18</v>
      </c>
      <c r="AA5220">
        <v>6</v>
      </c>
      <c r="AB5220">
        <v>6</v>
      </c>
      <c r="AC5220">
        <v>53</v>
      </c>
    </row>
    <row r="5221" spans="1:29">
      <c r="A5221">
        <v>5771</v>
      </c>
      <c r="B5221" t="s">
        <v>805</v>
      </c>
      <c r="C5221" t="s">
        <v>6922</v>
      </c>
      <c r="J5221" t="s">
        <v>1444</v>
      </c>
      <c r="K5221">
        <v>0</v>
      </c>
      <c r="N5221" t="b">
        <v>1</v>
      </c>
      <c r="O5221" t="b">
        <v>0</v>
      </c>
      <c r="P5221" t="b">
        <v>0</v>
      </c>
      <c r="Q5221">
        <v>8</v>
      </c>
      <c r="R5221">
        <v>8</v>
      </c>
      <c r="S5221">
        <v>1</v>
      </c>
      <c r="T5221">
        <v>3</v>
      </c>
      <c r="U5221" t="b">
        <v>1</v>
      </c>
      <c r="V5221" t="s">
        <v>1103</v>
      </c>
      <c r="W5221" t="s">
        <v>6858</v>
      </c>
      <c r="X5221" t="s">
        <v>14487</v>
      </c>
      <c r="Y5221">
        <v>18</v>
      </c>
      <c r="Z5221">
        <v>18</v>
      </c>
      <c r="AA5221">
        <v>7</v>
      </c>
      <c r="AB5221">
        <v>7</v>
      </c>
      <c r="AC5221">
        <v>53</v>
      </c>
    </row>
    <row r="5222" spans="1:29">
      <c r="A5222">
        <v>5772</v>
      </c>
      <c r="B5222" t="s">
        <v>805</v>
      </c>
      <c r="C5222" t="s">
        <v>6923</v>
      </c>
      <c r="J5222" t="s">
        <v>1444</v>
      </c>
      <c r="K5222">
        <v>0</v>
      </c>
      <c r="N5222" t="b">
        <v>1</v>
      </c>
      <c r="O5222" t="b">
        <v>0</v>
      </c>
      <c r="P5222" t="b">
        <v>0</v>
      </c>
      <c r="Q5222">
        <v>8</v>
      </c>
      <c r="R5222">
        <v>8</v>
      </c>
      <c r="S5222">
        <v>1</v>
      </c>
      <c r="T5222">
        <v>3</v>
      </c>
      <c r="U5222" t="b">
        <v>1</v>
      </c>
      <c r="V5222" t="s">
        <v>1103</v>
      </c>
      <c r="W5222" t="s">
        <v>6858</v>
      </c>
      <c r="X5222" t="s">
        <v>14689</v>
      </c>
      <c r="Y5222">
        <v>19</v>
      </c>
      <c r="Z5222">
        <v>19</v>
      </c>
      <c r="AA5222">
        <v>5</v>
      </c>
      <c r="AB5222">
        <v>5</v>
      </c>
      <c r="AC5222">
        <v>53</v>
      </c>
    </row>
    <row r="5223" spans="1:29">
      <c r="A5223">
        <v>5773</v>
      </c>
      <c r="B5223" t="s">
        <v>805</v>
      </c>
      <c r="C5223" t="s">
        <v>6924</v>
      </c>
      <c r="J5223" t="s">
        <v>1444</v>
      </c>
      <c r="K5223">
        <v>0</v>
      </c>
      <c r="N5223" t="b">
        <v>1</v>
      </c>
      <c r="O5223" t="b">
        <v>0</v>
      </c>
      <c r="P5223" t="b">
        <v>0</v>
      </c>
      <c r="Q5223">
        <v>8</v>
      </c>
      <c r="R5223">
        <v>8</v>
      </c>
      <c r="S5223">
        <v>1</v>
      </c>
      <c r="T5223">
        <v>3</v>
      </c>
      <c r="U5223" t="b">
        <v>1</v>
      </c>
      <c r="V5223" t="s">
        <v>1103</v>
      </c>
      <c r="W5223" t="s">
        <v>6858</v>
      </c>
      <c r="X5223" t="s">
        <v>14448</v>
      </c>
      <c r="Y5223">
        <v>19</v>
      </c>
      <c r="Z5223">
        <v>19</v>
      </c>
      <c r="AA5223">
        <v>6</v>
      </c>
      <c r="AB5223">
        <v>6</v>
      </c>
      <c r="AC5223">
        <v>53</v>
      </c>
    </row>
    <row r="5224" spans="1:29">
      <c r="A5224">
        <v>5774</v>
      </c>
      <c r="B5224" t="s">
        <v>805</v>
      </c>
      <c r="C5224" t="s">
        <v>6925</v>
      </c>
      <c r="J5224" t="s">
        <v>1444</v>
      </c>
      <c r="K5224">
        <v>0</v>
      </c>
      <c r="N5224" t="b">
        <v>1</v>
      </c>
      <c r="O5224" t="b">
        <v>0</v>
      </c>
      <c r="P5224" t="b">
        <v>0</v>
      </c>
      <c r="Q5224">
        <v>8</v>
      </c>
      <c r="R5224">
        <v>8</v>
      </c>
      <c r="S5224">
        <v>1</v>
      </c>
      <c r="T5224">
        <v>3</v>
      </c>
      <c r="U5224" t="b">
        <v>1</v>
      </c>
      <c r="V5224" t="s">
        <v>1103</v>
      </c>
      <c r="W5224" t="s">
        <v>6858</v>
      </c>
      <c r="X5224" t="s">
        <v>14461</v>
      </c>
      <c r="Y5224">
        <v>19</v>
      </c>
      <c r="Z5224">
        <v>19</v>
      </c>
      <c r="AA5224">
        <v>7</v>
      </c>
      <c r="AB5224">
        <v>7</v>
      </c>
      <c r="AC5224">
        <v>53</v>
      </c>
    </row>
    <row r="5225" spans="1:29">
      <c r="A5225">
        <v>5775</v>
      </c>
      <c r="B5225" t="s">
        <v>805</v>
      </c>
      <c r="C5225" t="s">
        <v>6926</v>
      </c>
      <c r="J5225" t="s">
        <v>1444</v>
      </c>
      <c r="K5225">
        <v>0</v>
      </c>
      <c r="N5225" t="b">
        <v>1</v>
      </c>
      <c r="O5225" t="b">
        <v>0</v>
      </c>
      <c r="P5225" t="b">
        <v>0</v>
      </c>
      <c r="Q5225">
        <v>8</v>
      </c>
      <c r="R5225">
        <v>8</v>
      </c>
      <c r="S5225">
        <v>1</v>
      </c>
      <c r="T5225">
        <v>3</v>
      </c>
      <c r="U5225" t="b">
        <v>1</v>
      </c>
      <c r="V5225" t="s">
        <v>1103</v>
      </c>
      <c r="W5225" t="s">
        <v>6858</v>
      </c>
      <c r="X5225" t="s">
        <v>14691</v>
      </c>
      <c r="Y5225">
        <v>20</v>
      </c>
      <c r="Z5225">
        <v>20</v>
      </c>
      <c r="AA5225">
        <v>5</v>
      </c>
      <c r="AB5225">
        <v>5</v>
      </c>
      <c r="AC5225">
        <v>53</v>
      </c>
    </row>
    <row r="5226" spans="1:29">
      <c r="A5226">
        <v>5776</v>
      </c>
      <c r="B5226" t="s">
        <v>805</v>
      </c>
      <c r="C5226" t="s">
        <v>6927</v>
      </c>
      <c r="J5226" t="s">
        <v>1444</v>
      </c>
      <c r="K5226">
        <v>0</v>
      </c>
      <c r="N5226" t="b">
        <v>1</v>
      </c>
      <c r="O5226" t="b">
        <v>0</v>
      </c>
      <c r="P5226" t="b">
        <v>0</v>
      </c>
      <c r="Q5226">
        <v>8</v>
      </c>
      <c r="R5226">
        <v>8</v>
      </c>
      <c r="S5226">
        <v>1</v>
      </c>
      <c r="T5226">
        <v>3</v>
      </c>
      <c r="U5226" t="b">
        <v>1</v>
      </c>
      <c r="V5226" t="s">
        <v>1103</v>
      </c>
      <c r="W5226" t="s">
        <v>6858</v>
      </c>
      <c r="X5226" t="s">
        <v>14623</v>
      </c>
      <c r="Y5226">
        <v>20</v>
      </c>
      <c r="Z5226">
        <v>20</v>
      </c>
      <c r="AA5226">
        <v>6</v>
      </c>
      <c r="AB5226">
        <v>6</v>
      </c>
      <c r="AC5226">
        <v>53</v>
      </c>
    </row>
    <row r="5227" spans="1:29">
      <c r="A5227">
        <v>5777</v>
      </c>
      <c r="B5227" t="s">
        <v>805</v>
      </c>
      <c r="C5227" t="s">
        <v>6928</v>
      </c>
      <c r="J5227" t="s">
        <v>1444</v>
      </c>
      <c r="K5227">
        <v>0</v>
      </c>
      <c r="N5227" t="b">
        <v>1</v>
      </c>
      <c r="O5227" t="b">
        <v>0</v>
      </c>
      <c r="P5227" t="b">
        <v>0</v>
      </c>
      <c r="Q5227">
        <v>8</v>
      </c>
      <c r="R5227">
        <v>8</v>
      </c>
      <c r="S5227">
        <v>1</v>
      </c>
      <c r="T5227">
        <v>3</v>
      </c>
      <c r="U5227" t="b">
        <v>1</v>
      </c>
      <c r="V5227" t="s">
        <v>1103</v>
      </c>
      <c r="W5227" t="s">
        <v>6858</v>
      </c>
      <c r="X5227" t="s">
        <v>14632</v>
      </c>
      <c r="Y5227">
        <v>20</v>
      </c>
      <c r="Z5227">
        <v>20</v>
      </c>
      <c r="AA5227">
        <v>7</v>
      </c>
      <c r="AB5227">
        <v>7</v>
      </c>
      <c r="AC5227">
        <v>53</v>
      </c>
    </row>
    <row r="5228" spans="1:29">
      <c r="A5228">
        <v>5778</v>
      </c>
      <c r="B5228" t="s">
        <v>805</v>
      </c>
      <c r="C5228" t="s">
        <v>6929</v>
      </c>
      <c r="J5228" t="s">
        <v>1444</v>
      </c>
      <c r="K5228">
        <v>0</v>
      </c>
      <c r="N5228" t="b">
        <v>1</v>
      </c>
      <c r="O5228" t="b">
        <v>0</v>
      </c>
      <c r="P5228" t="b">
        <v>0</v>
      </c>
      <c r="Q5228">
        <v>8</v>
      </c>
      <c r="R5228">
        <v>8</v>
      </c>
      <c r="S5228">
        <v>1</v>
      </c>
      <c r="T5228">
        <v>3</v>
      </c>
      <c r="U5228" t="b">
        <v>1</v>
      </c>
      <c r="V5228" t="s">
        <v>1103</v>
      </c>
      <c r="W5228" t="s">
        <v>6858</v>
      </c>
      <c r="X5228" t="s">
        <v>14471</v>
      </c>
      <c r="Y5228">
        <v>21</v>
      </c>
      <c r="Z5228">
        <v>21</v>
      </c>
      <c r="AA5228">
        <v>5</v>
      </c>
      <c r="AB5228">
        <v>5</v>
      </c>
      <c r="AC5228">
        <v>53</v>
      </c>
    </row>
    <row r="5229" spans="1:29">
      <c r="A5229">
        <v>5779</v>
      </c>
      <c r="B5229" t="s">
        <v>805</v>
      </c>
      <c r="C5229" t="s">
        <v>6930</v>
      </c>
      <c r="J5229" t="s">
        <v>1444</v>
      </c>
      <c r="K5229">
        <v>0</v>
      </c>
      <c r="N5229" t="b">
        <v>1</v>
      </c>
      <c r="O5229" t="b">
        <v>0</v>
      </c>
      <c r="P5229" t="b">
        <v>0</v>
      </c>
      <c r="Q5229">
        <v>8</v>
      </c>
      <c r="R5229">
        <v>8</v>
      </c>
      <c r="S5229">
        <v>1</v>
      </c>
      <c r="T5229">
        <v>3</v>
      </c>
      <c r="U5229" t="b">
        <v>1</v>
      </c>
      <c r="V5229" t="s">
        <v>1103</v>
      </c>
      <c r="W5229" t="s">
        <v>6858</v>
      </c>
      <c r="X5229" t="s">
        <v>14624</v>
      </c>
      <c r="Y5229">
        <v>21</v>
      </c>
      <c r="Z5229">
        <v>21</v>
      </c>
      <c r="AA5229">
        <v>6</v>
      </c>
      <c r="AB5229">
        <v>6</v>
      </c>
      <c r="AC5229">
        <v>53</v>
      </c>
    </row>
    <row r="5230" spans="1:29">
      <c r="A5230">
        <v>5780</v>
      </c>
      <c r="B5230" t="s">
        <v>805</v>
      </c>
      <c r="C5230" t="s">
        <v>6931</v>
      </c>
      <c r="J5230" t="s">
        <v>1444</v>
      </c>
      <c r="K5230">
        <v>0</v>
      </c>
      <c r="N5230" t="b">
        <v>1</v>
      </c>
      <c r="O5230" t="b">
        <v>0</v>
      </c>
      <c r="P5230" t="b">
        <v>0</v>
      </c>
      <c r="Q5230">
        <v>8</v>
      </c>
      <c r="R5230">
        <v>8</v>
      </c>
      <c r="S5230">
        <v>1</v>
      </c>
      <c r="T5230">
        <v>3</v>
      </c>
      <c r="U5230" t="b">
        <v>1</v>
      </c>
      <c r="V5230" t="s">
        <v>1103</v>
      </c>
      <c r="W5230" t="s">
        <v>6858</v>
      </c>
      <c r="X5230" t="s">
        <v>14633</v>
      </c>
      <c r="Y5230">
        <v>21</v>
      </c>
      <c r="Z5230">
        <v>21</v>
      </c>
      <c r="AA5230">
        <v>7</v>
      </c>
      <c r="AB5230">
        <v>7</v>
      </c>
      <c r="AC5230">
        <v>53</v>
      </c>
    </row>
    <row r="5231" spans="1:29">
      <c r="A5231">
        <v>5781</v>
      </c>
      <c r="B5231" t="s">
        <v>805</v>
      </c>
      <c r="C5231" t="s">
        <v>6932</v>
      </c>
      <c r="J5231" t="s">
        <v>1444</v>
      </c>
      <c r="K5231">
        <v>0</v>
      </c>
      <c r="N5231" t="b">
        <v>1</v>
      </c>
      <c r="O5231" t="b">
        <v>0</v>
      </c>
      <c r="P5231" t="b">
        <v>0</v>
      </c>
      <c r="Q5231">
        <v>8</v>
      </c>
      <c r="R5231">
        <v>8</v>
      </c>
      <c r="S5231">
        <v>1</v>
      </c>
      <c r="T5231">
        <v>3</v>
      </c>
      <c r="U5231" t="b">
        <v>1</v>
      </c>
      <c r="V5231" t="s">
        <v>1103</v>
      </c>
      <c r="W5231" t="s">
        <v>6858</v>
      </c>
      <c r="X5231" t="s">
        <v>14694</v>
      </c>
      <c r="Y5231">
        <v>22</v>
      </c>
      <c r="Z5231">
        <v>22</v>
      </c>
      <c r="AA5231">
        <v>5</v>
      </c>
      <c r="AB5231">
        <v>5</v>
      </c>
      <c r="AC5231">
        <v>53</v>
      </c>
    </row>
    <row r="5232" spans="1:29">
      <c r="A5232">
        <v>5782</v>
      </c>
      <c r="B5232" t="s">
        <v>805</v>
      </c>
      <c r="C5232" t="s">
        <v>6933</v>
      </c>
      <c r="J5232" t="s">
        <v>1444</v>
      </c>
      <c r="K5232">
        <v>0</v>
      </c>
      <c r="N5232" t="b">
        <v>1</v>
      </c>
      <c r="O5232" t="b">
        <v>0</v>
      </c>
      <c r="P5232" t="b">
        <v>0</v>
      </c>
      <c r="Q5232">
        <v>8</v>
      </c>
      <c r="R5232">
        <v>8</v>
      </c>
      <c r="S5232">
        <v>1</v>
      </c>
      <c r="T5232">
        <v>3</v>
      </c>
      <c r="U5232" t="b">
        <v>1</v>
      </c>
      <c r="V5232" t="s">
        <v>1103</v>
      </c>
      <c r="W5232" t="s">
        <v>6858</v>
      </c>
      <c r="X5232" t="s">
        <v>14625</v>
      </c>
      <c r="Y5232">
        <v>22</v>
      </c>
      <c r="Z5232">
        <v>22</v>
      </c>
      <c r="AA5232">
        <v>6</v>
      </c>
      <c r="AB5232">
        <v>6</v>
      </c>
      <c r="AC5232">
        <v>53</v>
      </c>
    </row>
    <row r="5233" spans="1:29">
      <c r="A5233">
        <v>5783</v>
      </c>
      <c r="B5233" t="s">
        <v>805</v>
      </c>
      <c r="C5233" t="s">
        <v>6934</v>
      </c>
      <c r="J5233" t="s">
        <v>1444</v>
      </c>
      <c r="K5233">
        <v>0</v>
      </c>
      <c r="N5233" t="b">
        <v>1</v>
      </c>
      <c r="O5233" t="b">
        <v>0</v>
      </c>
      <c r="P5233" t="b">
        <v>0</v>
      </c>
      <c r="Q5233">
        <v>8</v>
      </c>
      <c r="R5233">
        <v>8</v>
      </c>
      <c r="S5233">
        <v>1</v>
      </c>
      <c r="T5233">
        <v>3</v>
      </c>
      <c r="U5233" t="b">
        <v>1</v>
      </c>
      <c r="V5233" t="s">
        <v>1103</v>
      </c>
      <c r="W5233" t="s">
        <v>6858</v>
      </c>
      <c r="X5233" t="s">
        <v>14490</v>
      </c>
      <c r="Y5233">
        <v>22</v>
      </c>
      <c r="Z5233">
        <v>22</v>
      </c>
      <c r="AA5233">
        <v>7</v>
      </c>
      <c r="AB5233">
        <v>7</v>
      </c>
      <c r="AC5233">
        <v>53</v>
      </c>
    </row>
    <row r="5234" spans="1:29">
      <c r="A5234">
        <v>5784</v>
      </c>
      <c r="B5234" t="s">
        <v>805</v>
      </c>
      <c r="C5234" t="s">
        <v>6935</v>
      </c>
      <c r="J5234" t="s">
        <v>1444</v>
      </c>
      <c r="K5234">
        <v>0</v>
      </c>
      <c r="N5234" t="b">
        <v>1</v>
      </c>
      <c r="O5234" t="b">
        <v>0</v>
      </c>
      <c r="P5234" t="b">
        <v>0</v>
      </c>
      <c r="Q5234">
        <v>8</v>
      </c>
      <c r="R5234">
        <v>8</v>
      </c>
      <c r="S5234">
        <v>1</v>
      </c>
      <c r="T5234">
        <v>3</v>
      </c>
      <c r="U5234" t="b">
        <v>1</v>
      </c>
      <c r="V5234" t="s">
        <v>1103</v>
      </c>
      <c r="W5234" t="s">
        <v>6858</v>
      </c>
      <c r="X5234" t="s">
        <v>14696</v>
      </c>
      <c r="Y5234">
        <v>23</v>
      </c>
      <c r="Z5234">
        <v>23</v>
      </c>
      <c r="AA5234">
        <v>5</v>
      </c>
      <c r="AB5234">
        <v>5</v>
      </c>
      <c r="AC5234">
        <v>53</v>
      </c>
    </row>
    <row r="5235" spans="1:29">
      <c r="A5235">
        <v>5785</v>
      </c>
      <c r="B5235" t="s">
        <v>805</v>
      </c>
      <c r="C5235" t="s">
        <v>6936</v>
      </c>
      <c r="J5235" t="s">
        <v>1444</v>
      </c>
      <c r="K5235">
        <v>0</v>
      </c>
      <c r="N5235" t="b">
        <v>1</v>
      </c>
      <c r="O5235" t="b">
        <v>0</v>
      </c>
      <c r="P5235" t="b">
        <v>0</v>
      </c>
      <c r="Q5235">
        <v>8</v>
      </c>
      <c r="R5235">
        <v>8</v>
      </c>
      <c r="S5235">
        <v>1</v>
      </c>
      <c r="T5235">
        <v>3</v>
      </c>
      <c r="U5235" t="b">
        <v>1</v>
      </c>
      <c r="V5235" t="s">
        <v>1103</v>
      </c>
      <c r="W5235" t="s">
        <v>6858</v>
      </c>
      <c r="X5235" t="s">
        <v>14626</v>
      </c>
      <c r="Y5235">
        <v>23</v>
      </c>
      <c r="Z5235">
        <v>23</v>
      </c>
      <c r="AA5235">
        <v>6</v>
      </c>
      <c r="AB5235">
        <v>6</v>
      </c>
      <c r="AC5235">
        <v>53</v>
      </c>
    </row>
    <row r="5236" spans="1:29">
      <c r="A5236">
        <v>5786</v>
      </c>
      <c r="B5236" t="s">
        <v>805</v>
      </c>
      <c r="C5236" t="s">
        <v>6937</v>
      </c>
      <c r="J5236" t="s">
        <v>1444</v>
      </c>
      <c r="K5236">
        <v>0</v>
      </c>
      <c r="N5236" t="b">
        <v>1</v>
      </c>
      <c r="O5236" t="b">
        <v>0</v>
      </c>
      <c r="P5236" t="b">
        <v>0</v>
      </c>
      <c r="Q5236">
        <v>8</v>
      </c>
      <c r="R5236">
        <v>8</v>
      </c>
      <c r="S5236">
        <v>1</v>
      </c>
      <c r="T5236">
        <v>3</v>
      </c>
      <c r="U5236" t="b">
        <v>1</v>
      </c>
      <c r="V5236" t="s">
        <v>1103</v>
      </c>
      <c r="W5236" t="s">
        <v>6858</v>
      </c>
      <c r="X5236" t="s">
        <v>14717</v>
      </c>
      <c r="Y5236">
        <v>23</v>
      </c>
      <c r="Z5236">
        <v>23</v>
      </c>
      <c r="AA5236">
        <v>7</v>
      </c>
      <c r="AB5236">
        <v>7</v>
      </c>
      <c r="AC5236">
        <v>53</v>
      </c>
    </row>
    <row r="5237" spans="1:29">
      <c r="A5237">
        <v>5787</v>
      </c>
      <c r="B5237" t="s">
        <v>805</v>
      </c>
      <c r="C5237" t="s">
        <v>6938</v>
      </c>
      <c r="J5237" t="s">
        <v>1444</v>
      </c>
      <c r="K5237">
        <v>0</v>
      </c>
      <c r="N5237" t="b">
        <v>1</v>
      </c>
      <c r="O5237" t="b">
        <v>0</v>
      </c>
      <c r="P5237" t="b">
        <v>0</v>
      </c>
      <c r="Q5237">
        <v>8</v>
      </c>
      <c r="R5237">
        <v>8</v>
      </c>
      <c r="S5237">
        <v>1</v>
      </c>
      <c r="T5237">
        <v>3</v>
      </c>
      <c r="U5237" t="b">
        <v>1</v>
      </c>
      <c r="V5237" t="s">
        <v>1103</v>
      </c>
      <c r="W5237" t="s">
        <v>6858</v>
      </c>
      <c r="X5237" t="s">
        <v>14698</v>
      </c>
      <c r="Y5237">
        <v>24</v>
      </c>
      <c r="Z5237">
        <v>24</v>
      </c>
      <c r="AA5237">
        <v>5</v>
      </c>
      <c r="AB5237">
        <v>5</v>
      </c>
      <c r="AC5237">
        <v>53</v>
      </c>
    </row>
    <row r="5238" spans="1:29">
      <c r="A5238">
        <v>5788</v>
      </c>
      <c r="B5238" t="s">
        <v>805</v>
      </c>
      <c r="C5238" t="s">
        <v>6939</v>
      </c>
      <c r="J5238" t="s">
        <v>1444</v>
      </c>
      <c r="K5238">
        <v>0</v>
      </c>
      <c r="N5238" t="b">
        <v>1</v>
      </c>
      <c r="O5238" t="b">
        <v>0</v>
      </c>
      <c r="P5238" t="b">
        <v>0</v>
      </c>
      <c r="Q5238">
        <v>8</v>
      </c>
      <c r="R5238">
        <v>8</v>
      </c>
      <c r="S5238">
        <v>1</v>
      </c>
      <c r="T5238">
        <v>3</v>
      </c>
      <c r="U5238" t="b">
        <v>1</v>
      </c>
      <c r="V5238" t="s">
        <v>1103</v>
      </c>
      <c r="W5238" t="s">
        <v>6858</v>
      </c>
      <c r="X5238" t="s">
        <v>14627</v>
      </c>
      <c r="Y5238">
        <v>24</v>
      </c>
      <c r="Z5238">
        <v>24</v>
      </c>
      <c r="AA5238">
        <v>6</v>
      </c>
      <c r="AB5238">
        <v>6</v>
      </c>
      <c r="AC5238">
        <v>53</v>
      </c>
    </row>
    <row r="5239" spans="1:29">
      <c r="A5239">
        <v>5789</v>
      </c>
      <c r="B5239" t="s">
        <v>805</v>
      </c>
      <c r="C5239" t="s">
        <v>6940</v>
      </c>
      <c r="J5239" t="s">
        <v>1444</v>
      </c>
      <c r="K5239">
        <v>0</v>
      </c>
      <c r="N5239" t="b">
        <v>1</v>
      </c>
      <c r="O5239" t="b">
        <v>0</v>
      </c>
      <c r="P5239" t="b">
        <v>0</v>
      </c>
      <c r="Q5239">
        <v>8</v>
      </c>
      <c r="R5239">
        <v>8</v>
      </c>
      <c r="S5239">
        <v>1</v>
      </c>
      <c r="T5239">
        <v>3</v>
      </c>
      <c r="U5239" t="b">
        <v>1</v>
      </c>
      <c r="V5239" t="s">
        <v>1103</v>
      </c>
      <c r="W5239" t="s">
        <v>6858</v>
      </c>
      <c r="X5239" t="s">
        <v>14489</v>
      </c>
      <c r="Y5239">
        <v>24</v>
      </c>
      <c r="Z5239">
        <v>24</v>
      </c>
      <c r="AA5239">
        <v>7</v>
      </c>
      <c r="AB5239">
        <v>7</v>
      </c>
      <c r="AC5239">
        <v>53</v>
      </c>
    </row>
    <row r="5240" spans="1:29">
      <c r="A5240">
        <v>5790</v>
      </c>
      <c r="B5240" t="s">
        <v>805</v>
      </c>
      <c r="C5240" t="s">
        <v>6941</v>
      </c>
      <c r="J5240" t="s">
        <v>1444</v>
      </c>
      <c r="K5240">
        <v>0</v>
      </c>
      <c r="N5240" t="b">
        <v>1</v>
      </c>
      <c r="O5240" t="b">
        <v>0</v>
      </c>
      <c r="P5240" t="b">
        <v>0</v>
      </c>
      <c r="Q5240">
        <v>8</v>
      </c>
      <c r="R5240">
        <v>8</v>
      </c>
      <c r="S5240">
        <v>1</v>
      </c>
      <c r="T5240">
        <v>3</v>
      </c>
      <c r="U5240" t="b">
        <v>1</v>
      </c>
      <c r="V5240" t="s">
        <v>1103</v>
      </c>
      <c r="W5240" t="s">
        <v>6858</v>
      </c>
      <c r="X5240" t="s">
        <v>14701</v>
      </c>
      <c r="Y5240">
        <v>25</v>
      </c>
      <c r="Z5240">
        <v>25</v>
      </c>
      <c r="AA5240">
        <v>5</v>
      </c>
      <c r="AB5240">
        <v>5</v>
      </c>
      <c r="AC5240">
        <v>53</v>
      </c>
    </row>
    <row r="5241" spans="1:29">
      <c r="A5241">
        <v>5791</v>
      </c>
      <c r="B5241" t="s">
        <v>805</v>
      </c>
      <c r="C5241" t="s">
        <v>6942</v>
      </c>
      <c r="J5241" t="s">
        <v>1444</v>
      </c>
      <c r="K5241">
        <v>0</v>
      </c>
      <c r="N5241" t="b">
        <v>1</v>
      </c>
      <c r="O5241" t="b">
        <v>0</v>
      </c>
      <c r="P5241" t="b">
        <v>0</v>
      </c>
      <c r="Q5241">
        <v>8</v>
      </c>
      <c r="R5241">
        <v>8</v>
      </c>
      <c r="S5241">
        <v>1</v>
      </c>
      <c r="T5241">
        <v>3</v>
      </c>
      <c r="U5241" t="b">
        <v>1</v>
      </c>
      <c r="V5241" t="s">
        <v>1103</v>
      </c>
      <c r="W5241" t="s">
        <v>6858</v>
      </c>
      <c r="X5241" t="s">
        <v>14534</v>
      </c>
      <c r="Y5241">
        <v>25</v>
      </c>
      <c r="Z5241">
        <v>25</v>
      </c>
      <c r="AA5241">
        <v>6</v>
      </c>
      <c r="AB5241">
        <v>6</v>
      </c>
      <c r="AC5241">
        <v>53</v>
      </c>
    </row>
    <row r="5242" spans="1:29">
      <c r="A5242">
        <v>5792</v>
      </c>
      <c r="B5242" t="s">
        <v>805</v>
      </c>
      <c r="C5242" t="s">
        <v>6943</v>
      </c>
      <c r="J5242" t="s">
        <v>1444</v>
      </c>
      <c r="K5242">
        <v>0</v>
      </c>
      <c r="N5242" t="b">
        <v>1</v>
      </c>
      <c r="O5242" t="b">
        <v>0</v>
      </c>
      <c r="P5242" t="b">
        <v>0</v>
      </c>
      <c r="Q5242">
        <v>8</v>
      </c>
      <c r="R5242">
        <v>8</v>
      </c>
      <c r="S5242">
        <v>1</v>
      </c>
      <c r="T5242">
        <v>3</v>
      </c>
      <c r="U5242" t="b">
        <v>1</v>
      </c>
      <c r="V5242" t="s">
        <v>1103</v>
      </c>
      <c r="W5242" t="s">
        <v>6858</v>
      </c>
      <c r="X5242" t="s">
        <v>14634</v>
      </c>
      <c r="Y5242">
        <v>25</v>
      </c>
      <c r="Z5242">
        <v>25</v>
      </c>
      <c r="AA5242">
        <v>7</v>
      </c>
      <c r="AB5242">
        <v>7</v>
      </c>
      <c r="AC5242">
        <v>53</v>
      </c>
    </row>
    <row r="5243" spans="1:29">
      <c r="A5243">
        <v>5793</v>
      </c>
      <c r="B5243" t="s">
        <v>805</v>
      </c>
      <c r="C5243" t="s">
        <v>6944</v>
      </c>
      <c r="J5243" t="s">
        <v>1444</v>
      </c>
      <c r="K5243">
        <v>0</v>
      </c>
      <c r="N5243" t="b">
        <v>1</v>
      </c>
      <c r="O5243" t="b">
        <v>0</v>
      </c>
      <c r="P5243" t="b">
        <v>0</v>
      </c>
      <c r="Q5243">
        <v>8</v>
      </c>
      <c r="R5243">
        <v>8</v>
      </c>
      <c r="S5243">
        <v>1</v>
      </c>
      <c r="T5243">
        <v>3</v>
      </c>
      <c r="U5243" t="b">
        <v>1</v>
      </c>
      <c r="V5243" t="s">
        <v>1103</v>
      </c>
      <c r="W5243" t="s">
        <v>6858</v>
      </c>
      <c r="X5243" t="s">
        <v>14703</v>
      </c>
      <c r="Y5243">
        <v>26</v>
      </c>
      <c r="Z5243">
        <v>26</v>
      </c>
      <c r="AA5243">
        <v>5</v>
      </c>
      <c r="AB5243">
        <v>5</v>
      </c>
      <c r="AC5243">
        <v>53</v>
      </c>
    </row>
    <row r="5244" spans="1:29">
      <c r="A5244">
        <v>5794</v>
      </c>
      <c r="B5244" t="s">
        <v>805</v>
      </c>
      <c r="C5244" t="s">
        <v>6945</v>
      </c>
      <c r="J5244" t="s">
        <v>1444</v>
      </c>
      <c r="K5244">
        <v>0</v>
      </c>
      <c r="N5244" t="b">
        <v>1</v>
      </c>
      <c r="O5244" t="b">
        <v>0</v>
      </c>
      <c r="P5244" t="b">
        <v>0</v>
      </c>
      <c r="Q5244">
        <v>8</v>
      </c>
      <c r="R5244">
        <v>8</v>
      </c>
      <c r="S5244">
        <v>1</v>
      </c>
      <c r="T5244">
        <v>3</v>
      </c>
      <c r="U5244" t="b">
        <v>1</v>
      </c>
      <c r="V5244" t="s">
        <v>1103</v>
      </c>
      <c r="W5244" t="s">
        <v>6858</v>
      </c>
      <c r="X5244" t="s">
        <v>14491</v>
      </c>
      <c r="Y5244">
        <v>26</v>
      </c>
      <c r="Z5244">
        <v>26</v>
      </c>
      <c r="AA5244">
        <v>6</v>
      </c>
      <c r="AB5244">
        <v>6</v>
      </c>
      <c r="AC5244">
        <v>53</v>
      </c>
    </row>
    <row r="5245" spans="1:29">
      <c r="A5245">
        <v>5795</v>
      </c>
      <c r="B5245" t="s">
        <v>805</v>
      </c>
      <c r="C5245" t="s">
        <v>6946</v>
      </c>
      <c r="J5245" t="s">
        <v>1444</v>
      </c>
      <c r="K5245">
        <v>0</v>
      </c>
      <c r="N5245" t="b">
        <v>1</v>
      </c>
      <c r="O5245" t="b">
        <v>0</v>
      </c>
      <c r="P5245" t="b">
        <v>0</v>
      </c>
      <c r="Q5245">
        <v>8</v>
      </c>
      <c r="R5245">
        <v>8</v>
      </c>
      <c r="S5245">
        <v>1</v>
      </c>
      <c r="T5245">
        <v>3</v>
      </c>
      <c r="U5245" t="b">
        <v>1</v>
      </c>
      <c r="V5245" t="s">
        <v>1103</v>
      </c>
      <c r="W5245" t="s">
        <v>6858</v>
      </c>
      <c r="X5245" t="s">
        <v>14718</v>
      </c>
      <c r="Y5245">
        <v>26</v>
      </c>
      <c r="Z5245">
        <v>26</v>
      </c>
      <c r="AA5245">
        <v>7</v>
      </c>
      <c r="AB5245">
        <v>7</v>
      </c>
      <c r="AC5245">
        <v>53</v>
      </c>
    </row>
    <row r="5246" spans="1:29">
      <c r="A5246">
        <v>5796</v>
      </c>
      <c r="B5246" t="s">
        <v>805</v>
      </c>
      <c r="C5246" t="s">
        <v>6947</v>
      </c>
      <c r="J5246" t="s">
        <v>1444</v>
      </c>
      <c r="K5246">
        <v>0</v>
      </c>
      <c r="N5246" t="b">
        <v>1</v>
      </c>
      <c r="O5246" t="b">
        <v>0</v>
      </c>
      <c r="P5246" t="b">
        <v>0</v>
      </c>
      <c r="Q5246">
        <v>8</v>
      </c>
      <c r="R5246">
        <v>8</v>
      </c>
      <c r="S5246">
        <v>1</v>
      </c>
      <c r="T5246">
        <v>3</v>
      </c>
      <c r="U5246" t="b">
        <v>1</v>
      </c>
      <c r="V5246" t="s">
        <v>1103</v>
      </c>
      <c r="W5246" t="s">
        <v>6858</v>
      </c>
      <c r="X5246" t="s">
        <v>14803</v>
      </c>
      <c r="Y5246">
        <v>27</v>
      </c>
      <c r="Z5246">
        <v>27</v>
      </c>
      <c r="AA5246">
        <v>5</v>
      </c>
      <c r="AB5246">
        <v>5</v>
      </c>
      <c r="AC5246">
        <v>53</v>
      </c>
    </row>
    <row r="5247" spans="1:29">
      <c r="A5247">
        <v>5797</v>
      </c>
      <c r="B5247" t="s">
        <v>805</v>
      </c>
      <c r="C5247" t="s">
        <v>6948</v>
      </c>
      <c r="J5247" t="s">
        <v>1444</v>
      </c>
      <c r="K5247">
        <v>0</v>
      </c>
      <c r="N5247" t="b">
        <v>1</v>
      </c>
      <c r="O5247" t="b">
        <v>0</v>
      </c>
      <c r="P5247" t="b">
        <v>0</v>
      </c>
      <c r="Q5247">
        <v>8</v>
      </c>
      <c r="R5247">
        <v>8</v>
      </c>
      <c r="S5247">
        <v>1</v>
      </c>
      <c r="T5247">
        <v>3</v>
      </c>
      <c r="U5247" t="b">
        <v>1</v>
      </c>
      <c r="V5247" t="s">
        <v>1103</v>
      </c>
      <c r="W5247" t="s">
        <v>6858</v>
      </c>
      <c r="X5247" t="s">
        <v>14628</v>
      </c>
      <c r="Y5247">
        <v>27</v>
      </c>
      <c r="Z5247">
        <v>27</v>
      </c>
      <c r="AA5247">
        <v>6</v>
      </c>
      <c r="AB5247">
        <v>6</v>
      </c>
      <c r="AC5247">
        <v>53</v>
      </c>
    </row>
    <row r="5248" spans="1:29">
      <c r="A5248">
        <v>5798</v>
      </c>
      <c r="B5248" t="s">
        <v>805</v>
      </c>
      <c r="C5248" t="s">
        <v>6949</v>
      </c>
      <c r="J5248" t="s">
        <v>1444</v>
      </c>
      <c r="K5248">
        <v>0</v>
      </c>
      <c r="N5248" t="b">
        <v>1</v>
      </c>
      <c r="O5248" t="b">
        <v>0</v>
      </c>
      <c r="P5248" t="b">
        <v>0</v>
      </c>
      <c r="Q5248">
        <v>8</v>
      </c>
      <c r="R5248">
        <v>8</v>
      </c>
      <c r="S5248">
        <v>1</v>
      </c>
      <c r="T5248">
        <v>3</v>
      </c>
      <c r="U5248" t="b">
        <v>1</v>
      </c>
      <c r="V5248" t="s">
        <v>1103</v>
      </c>
      <c r="W5248" t="s">
        <v>6858</v>
      </c>
      <c r="X5248" t="s">
        <v>14635</v>
      </c>
      <c r="Y5248">
        <v>27</v>
      </c>
      <c r="Z5248">
        <v>27</v>
      </c>
      <c r="AA5248">
        <v>7</v>
      </c>
      <c r="AB5248">
        <v>7</v>
      </c>
      <c r="AC5248">
        <v>53</v>
      </c>
    </row>
    <row r="5249" spans="1:29">
      <c r="A5249">
        <v>5799</v>
      </c>
      <c r="B5249" t="s">
        <v>805</v>
      </c>
      <c r="C5249" t="s">
        <v>6950</v>
      </c>
      <c r="J5249" t="s">
        <v>1444</v>
      </c>
      <c r="K5249">
        <v>0</v>
      </c>
      <c r="N5249" t="b">
        <v>1</v>
      </c>
      <c r="O5249" t="b">
        <v>0</v>
      </c>
      <c r="P5249" t="b">
        <v>0</v>
      </c>
      <c r="Q5249">
        <v>8</v>
      </c>
      <c r="R5249">
        <v>8</v>
      </c>
      <c r="S5249">
        <v>1</v>
      </c>
      <c r="T5249">
        <v>3</v>
      </c>
      <c r="U5249" t="b">
        <v>1</v>
      </c>
      <c r="V5249" t="s">
        <v>1103</v>
      </c>
      <c r="W5249" t="s">
        <v>6858</v>
      </c>
      <c r="X5249" t="s">
        <v>14729</v>
      </c>
      <c r="Y5249">
        <v>28</v>
      </c>
      <c r="Z5249">
        <v>28</v>
      </c>
      <c r="AA5249">
        <v>5</v>
      </c>
      <c r="AB5249">
        <v>5</v>
      </c>
      <c r="AC5249">
        <v>53</v>
      </c>
    </row>
    <row r="5250" spans="1:29">
      <c r="A5250">
        <v>5800</v>
      </c>
      <c r="B5250" t="s">
        <v>805</v>
      </c>
      <c r="C5250" t="s">
        <v>6951</v>
      </c>
      <c r="J5250" t="s">
        <v>1444</v>
      </c>
      <c r="K5250">
        <v>0</v>
      </c>
      <c r="N5250" t="b">
        <v>1</v>
      </c>
      <c r="O5250" t="b">
        <v>0</v>
      </c>
      <c r="P5250" t="b">
        <v>0</v>
      </c>
      <c r="Q5250">
        <v>8</v>
      </c>
      <c r="R5250">
        <v>8</v>
      </c>
      <c r="S5250">
        <v>1</v>
      </c>
      <c r="T5250">
        <v>3</v>
      </c>
      <c r="U5250" t="b">
        <v>1</v>
      </c>
      <c r="V5250" t="s">
        <v>1103</v>
      </c>
      <c r="W5250" t="s">
        <v>6858</v>
      </c>
      <c r="X5250" t="s">
        <v>14629</v>
      </c>
      <c r="Y5250">
        <v>28</v>
      </c>
      <c r="Z5250">
        <v>28</v>
      </c>
      <c r="AA5250">
        <v>6</v>
      </c>
      <c r="AB5250">
        <v>6</v>
      </c>
      <c r="AC5250">
        <v>53</v>
      </c>
    </row>
    <row r="5251" spans="1:29">
      <c r="A5251">
        <v>5801</v>
      </c>
      <c r="B5251" t="s">
        <v>805</v>
      </c>
      <c r="C5251" t="s">
        <v>6952</v>
      </c>
      <c r="J5251" t="s">
        <v>1444</v>
      </c>
      <c r="K5251">
        <v>0</v>
      </c>
      <c r="N5251" t="b">
        <v>1</v>
      </c>
      <c r="O5251" t="b">
        <v>0</v>
      </c>
      <c r="P5251" t="b">
        <v>0</v>
      </c>
      <c r="Q5251">
        <v>8</v>
      </c>
      <c r="R5251">
        <v>8</v>
      </c>
      <c r="S5251">
        <v>1</v>
      </c>
      <c r="T5251">
        <v>3</v>
      </c>
      <c r="U5251" t="b">
        <v>1</v>
      </c>
      <c r="V5251" t="s">
        <v>1103</v>
      </c>
      <c r="W5251" t="s">
        <v>6858</v>
      </c>
      <c r="X5251" t="s">
        <v>14730</v>
      </c>
      <c r="Y5251">
        <v>28</v>
      </c>
      <c r="Z5251">
        <v>28</v>
      </c>
      <c r="AA5251">
        <v>7</v>
      </c>
      <c r="AB5251">
        <v>7</v>
      </c>
      <c r="AC5251">
        <v>53</v>
      </c>
    </row>
    <row r="5252" spans="1:29">
      <c r="A5252">
        <v>5802</v>
      </c>
      <c r="B5252" t="s">
        <v>805</v>
      </c>
      <c r="C5252" t="s">
        <v>6953</v>
      </c>
      <c r="J5252" t="s">
        <v>1444</v>
      </c>
      <c r="K5252">
        <v>0</v>
      </c>
      <c r="N5252" t="b">
        <v>1</v>
      </c>
      <c r="O5252" t="b">
        <v>0</v>
      </c>
      <c r="P5252" t="b">
        <v>0</v>
      </c>
      <c r="Q5252">
        <v>8</v>
      </c>
      <c r="R5252">
        <v>8</v>
      </c>
      <c r="S5252">
        <v>1</v>
      </c>
      <c r="T5252">
        <v>3</v>
      </c>
      <c r="U5252" t="b">
        <v>1</v>
      </c>
      <c r="V5252" t="s">
        <v>1103</v>
      </c>
      <c r="W5252" t="s">
        <v>6858</v>
      </c>
      <c r="X5252" t="s">
        <v>14805</v>
      </c>
      <c r="Y5252">
        <v>29</v>
      </c>
      <c r="Z5252">
        <v>29</v>
      </c>
      <c r="AA5252">
        <v>5</v>
      </c>
      <c r="AB5252">
        <v>5</v>
      </c>
      <c r="AC5252">
        <v>53</v>
      </c>
    </row>
    <row r="5253" spans="1:29">
      <c r="A5253">
        <v>5803</v>
      </c>
      <c r="B5253" t="s">
        <v>805</v>
      </c>
      <c r="C5253" t="s">
        <v>6954</v>
      </c>
      <c r="J5253" t="s">
        <v>1444</v>
      </c>
      <c r="K5253">
        <v>0</v>
      </c>
      <c r="N5253" t="b">
        <v>1</v>
      </c>
      <c r="O5253" t="b">
        <v>0</v>
      </c>
      <c r="P5253" t="b">
        <v>0</v>
      </c>
      <c r="Q5253">
        <v>8</v>
      </c>
      <c r="R5253">
        <v>8</v>
      </c>
      <c r="S5253">
        <v>1</v>
      </c>
      <c r="T5253">
        <v>3</v>
      </c>
      <c r="U5253" t="b">
        <v>1</v>
      </c>
      <c r="V5253" t="s">
        <v>1103</v>
      </c>
      <c r="W5253" t="s">
        <v>6858</v>
      </c>
      <c r="X5253" t="s">
        <v>14630</v>
      </c>
      <c r="Y5253">
        <v>29</v>
      </c>
      <c r="Z5253">
        <v>29</v>
      </c>
      <c r="AA5253">
        <v>6</v>
      </c>
      <c r="AB5253">
        <v>6</v>
      </c>
      <c r="AC5253">
        <v>53</v>
      </c>
    </row>
    <row r="5254" spans="1:29">
      <c r="A5254">
        <v>5804</v>
      </c>
      <c r="B5254" t="s">
        <v>805</v>
      </c>
      <c r="C5254" t="s">
        <v>6955</v>
      </c>
      <c r="J5254" t="s">
        <v>1444</v>
      </c>
      <c r="K5254">
        <v>0</v>
      </c>
      <c r="N5254" t="b">
        <v>1</v>
      </c>
      <c r="O5254" t="b">
        <v>0</v>
      </c>
      <c r="P5254" t="b">
        <v>0</v>
      </c>
      <c r="Q5254">
        <v>8</v>
      </c>
      <c r="R5254">
        <v>8</v>
      </c>
      <c r="S5254">
        <v>1</v>
      </c>
      <c r="T5254">
        <v>3</v>
      </c>
      <c r="U5254" t="b">
        <v>1</v>
      </c>
      <c r="V5254" t="s">
        <v>1103</v>
      </c>
      <c r="W5254" t="s">
        <v>6858</v>
      </c>
      <c r="X5254" t="s">
        <v>14636</v>
      </c>
      <c r="Y5254">
        <v>29</v>
      </c>
      <c r="Z5254">
        <v>29</v>
      </c>
      <c r="AA5254">
        <v>7</v>
      </c>
      <c r="AB5254">
        <v>7</v>
      </c>
      <c r="AC5254">
        <v>53</v>
      </c>
    </row>
    <row r="5255" spans="1:29">
      <c r="A5255">
        <v>5805</v>
      </c>
      <c r="B5255" t="s">
        <v>805</v>
      </c>
      <c r="C5255" t="s">
        <v>6956</v>
      </c>
      <c r="J5255" t="s">
        <v>1444</v>
      </c>
      <c r="K5255">
        <v>0</v>
      </c>
      <c r="N5255" t="b">
        <v>1</v>
      </c>
      <c r="O5255" t="b">
        <v>0</v>
      </c>
      <c r="P5255" t="b">
        <v>0</v>
      </c>
      <c r="Q5255">
        <v>8</v>
      </c>
      <c r="R5255">
        <v>8</v>
      </c>
      <c r="S5255">
        <v>1</v>
      </c>
      <c r="T5255">
        <v>3</v>
      </c>
      <c r="U5255" t="b">
        <v>1</v>
      </c>
      <c r="V5255" t="s">
        <v>1103</v>
      </c>
      <c r="W5255" t="s">
        <v>6858</v>
      </c>
      <c r="X5255" t="s">
        <v>14622</v>
      </c>
      <c r="Y5255">
        <v>30</v>
      </c>
      <c r="Z5255">
        <v>30</v>
      </c>
      <c r="AA5255">
        <v>5</v>
      </c>
      <c r="AB5255">
        <v>5</v>
      </c>
      <c r="AC5255">
        <v>53</v>
      </c>
    </row>
    <row r="5256" spans="1:29">
      <c r="A5256">
        <v>5806</v>
      </c>
      <c r="B5256" t="s">
        <v>805</v>
      </c>
      <c r="C5256" t="s">
        <v>6957</v>
      </c>
      <c r="J5256" t="s">
        <v>1444</v>
      </c>
      <c r="K5256">
        <v>0</v>
      </c>
      <c r="N5256" t="b">
        <v>1</v>
      </c>
      <c r="O5256" t="b">
        <v>0</v>
      </c>
      <c r="P5256" t="b">
        <v>0</v>
      </c>
      <c r="Q5256">
        <v>8</v>
      </c>
      <c r="R5256">
        <v>8</v>
      </c>
      <c r="S5256">
        <v>1</v>
      </c>
      <c r="T5256">
        <v>3</v>
      </c>
      <c r="U5256" t="b">
        <v>1</v>
      </c>
      <c r="V5256" t="s">
        <v>1103</v>
      </c>
      <c r="W5256" t="s">
        <v>6858</v>
      </c>
      <c r="X5256" t="s">
        <v>14631</v>
      </c>
      <c r="Y5256">
        <v>30</v>
      </c>
      <c r="Z5256">
        <v>30</v>
      </c>
      <c r="AA5256">
        <v>6</v>
      </c>
      <c r="AB5256">
        <v>6</v>
      </c>
      <c r="AC5256">
        <v>53</v>
      </c>
    </row>
    <row r="5257" spans="1:29">
      <c r="A5257">
        <v>5807</v>
      </c>
      <c r="B5257" t="s">
        <v>805</v>
      </c>
      <c r="C5257" t="s">
        <v>6958</v>
      </c>
      <c r="J5257" t="s">
        <v>1444</v>
      </c>
      <c r="K5257">
        <v>0</v>
      </c>
      <c r="N5257" t="b">
        <v>1</v>
      </c>
      <c r="O5257" t="b">
        <v>0</v>
      </c>
      <c r="P5257" t="b">
        <v>0</v>
      </c>
      <c r="Q5257">
        <v>8</v>
      </c>
      <c r="R5257">
        <v>8</v>
      </c>
      <c r="S5257">
        <v>1</v>
      </c>
      <c r="T5257">
        <v>3</v>
      </c>
      <c r="U5257" t="b">
        <v>1</v>
      </c>
      <c r="V5257" t="s">
        <v>1103</v>
      </c>
      <c r="W5257" t="s">
        <v>6858</v>
      </c>
      <c r="X5257" t="s">
        <v>14637</v>
      </c>
      <c r="Y5257">
        <v>30</v>
      </c>
      <c r="Z5257">
        <v>30</v>
      </c>
      <c r="AA5257">
        <v>7</v>
      </c>
      <c r="AB5257">
        <v>7</v>
      </c>
      <c r="AC5257">
        <v>53</v>
      </c>
    </row>
    <row r="5258" spans="1:29">
      <c r="A5258">
        <v>5808</v>
      </c>
      <c r="B5258" t="s">
        <v>805</v>
      </c>
      <c r="C5258" t="s">
        <v>6959</v>
      </c>
      <c r="J5258" t="s">
        <v>1444</v>
      </c>
      <c r="K5258">
        <v>0</v>
      </c>
      <c r="N5258" t="b">
        <v>1</v>
      </c>
      <c r="O5258" t="b">
        <v>0</v>
      </c>
      <c r="P5258" t="b">
        <v>0</v>
      </c>
      <c r="Q5258">
        <v>8</v>
      </c>
      <c r="R5258">
        <v>8</v>
      </c>
      <c r="S5258">
        <v>1</v>
      </c>
      <c r="T5258">
        <v>3</v>
      </c>
      <c r="U5258" t="b">
        <v>1</v>
      </c>
      <c r="V5258" t="s">
        <v>1103</v>
      </c>
      <c r="W5258" t="s">
        <v>6858</v>
      </c>
      <c r="X5258" t="s">
        <v>14808</v>
      </c>
      <c r="Y5258">
        <v>31</v>
      </c>
      <c r="Z5258">
        <v>31</v>
      </c>
      <c r="AA5258">
        <v>5</v>
      </c>
      <c r="AB5258">
        <v>5</v>
      </c>
      <c r="AC5258">
        <v>53</v>
      </c>
    </row>
    <row r="5259" spans="1:29">
      <c r="A5259">
        <v>5809</v>
      </c>
      <c r="B5259" t="s">
        <v>805</v>
      </c>
      <c r="C5259" t="s">
        <v>6960</v>
      </c>
      <c r="J5259" t="s">
        <v>1444</v>
      </c>
      <c r="K5259">
        <v>0</v>
      </c>
      <c r="N5259" t="b">
        <v>1</v>
      </c>
      <c r="O5259" t="b">
        <v>0</v>
      </c>
      <c r="P5259" t="b">
        <v>0</v>
      </c>
      <c r="Q5259">
        <v>8</v>
      </c>
      <c r="R5259">
        <v>8</v>
      </c>
      <c r="S5259">
        <v>1</v>
      </c>
      <c r="T5259">
        <v>3</v>
      </c>
      <c r="U5259" t="b">
        <v>1</v>
      </c>
      <c r="V5259" t="s">
        <v>1103</v>
      </c>
      <c r="W5259" t="s">
        <v>6858</v>
      </c>
      <c r="X5259" t="s">
        <v>14809</v>
      </c>
      <c r="Y5259">
        <v>31</v>
      </c>
      <c r="Z5259">
        <v>31</v>
      </c>
      <c r="AA5259">
        <v>6</v>
      </c>
      <c r="AB5259">
        <v>6</v>
      </c>
      <c r="AC5259">
        <v>53</v>
      </c>
    </row>
    <row r="5260" spans="1:29">
      <c r="A5260">
        <v>5810</v>
      </c>
      <c r="B5260" t="s">
        <v>805</v>
      </c>
      <c r="C5260" t="s">
        <v>6961</v>
      </c>
      <c r="J5260" t="s">
        <v>1444</v>
      </c>
      <c r="K5260">
        <v>0</v>
      </c>
      <c r="N5260" t="b">
        <v>1</v>
      </c>
      <c r="O5260" t="b">
        <v>0</v>
      </c>
      <c r="P5260" t="b">
        <v>0</v>
      </c>
      <c r="Q5260">
        <v>8</v>
      </c>
      <c r="R5260">
        <v>8</v>
      </c>
      <c r="S5260">
        <v>1</v>
      </c>
      <c r="T5260">
        <v>3</v>
      </c>
      <c r="U5260" t="b">
        <v>1</v>
      </c>
      <c r="V5260" t="s">
        <v>1103</v>
      </c>
      <c r="W5260" t="s">
        <v>6858</v>
      </c>
      <c r="X5260" t="s">
        <v>14770</v>
      </c>
      <c r="Y5260">
        <v>31</v>
      </c>
      <c r="Z5260">
        <v>31</v>
      </c>
      <c r="AA5260">
        <v>7</v>
      </c>
      <c r="AB5260">
        <v>7</v>
      </c>
      <c r="AC5260">
        <v>53</v>
      </c>
    </row>
    <row r="5261" spans="1:29">
      <c r="A5261">
        <v>5811</v>
      </c>
      <c r="B5261" t="s">
        <v>805</v>
      </c>
      <c r="C5261" t="s">
        <v>6962</v>
      </c>
      <c r="J5261" t="s">
        <v>1444</v>
      </c>
      <c r="K5261">
        <v>0</v>
      </c>
      <c r="N5261" t="b">
        <v>1</v>
      </c>
      <c r="O5261" t="b">
        <v>0</v>
      </c>
      <c r="P5261" t="b">
        <v>0</v>
      </c>
      <c r="Q5261">
        <v>8</v>
      </c>
      <c r="R5261">
        <v>8</v>
      </c>
      <c r="S5261">
        <v>1</v>
      </c>
      <c r="T5261">
        <v>3</v>
      </c>
      <c r="U5261" t="b">
        <v>1</v>
      </c>
      <c r="V5261" t="s">
        <v>1103</v>
      </c>
      <c r="W5261" t="s">
        <v>6858</v>
      </c>
      <c r="X5261" t="s">
        <v>14831</v>
      </c>
      <c r="Y5261">
        <v>32</v>
      </c>
      <c r="Z5261">
        <v>32</v>
      </c>
      <c r="AA5261">
        <v>5</v>
      </c>
      <c r="AB5261">
        <v>5</v>
      </c>
      <c r="AC5261">
        <v>53</v>
      </c>
    </row>
    <row r="5262" spans="1:29">
      <c r="A5262">
        <v>5812</v>
      </c>
      <c r="B5262" t="s">
        <v>805</v>
      </c>
      <c r="C5262" t="s">
        <v>6963</v>
      </c>
      <c r="J5262" t="s">
        <v>1444</v>
      </c>
      <c r="K5262">
        <v>0</v>
      </c>
      <c r="N5262" t="b">
        <v>1</v>
      </c>
      <c r="O5262" t="b">
        <v>0</v>
      </c>
      <c r="P5262" t="b">
        <v>0</v>
      </c>
      <c r="Q5262">
        <v>8</v>
      </c>
      <c r="R5262">
        <v>8</v>
      </c>
      <c r="S5262">
        <v>1</v>
      </c>
      <c r="T5262">
        <v>3</v>
      </c>
      <c r="U5262" t="b">
        <v>1</v>
      </c>
      <c r="V5262" t="s">
        <v>1103</v>
      </c>
      <c r="W5262" t="s">
        <v>6858</v>
      </c>
      <c r="X5262" t="s">
        <v>14836</v>
      </c>
      <c r="Y5262">
        <v>32</v>
      </c>
      <c r="Z5262">
        <v>32</v>
      </c>
      <c r="AA5262">
        <v>6</v>
      </c>
      <c r="AB5262">
        <v>6</v>
      </c>
      <c r="AC5262">
        <v>53</v>
      </c>
    </row>
    <row r="5263" spans="1:29">
      <c r="A5263">
        <v>5813</v>
      </c>
      <c r="B5263" t="s">
        <v>805</v>
      </c>
      <c r="C5263" t="s">
        <v>6964</v>
      </c>
      <c r="J5263" t="s">
        <v>1444</v>
      </c>
      <c r="K5263">
        <v>0</v>
      </c>
      <c r="N5263" t="b">
        <v>1</v>
      </c>
      <c r="O5263" t="b">
        <v>0</v>
      </c>
      <c r="P5263" t="b">
        <v>0</v>
      </c>
      <c r="Q5263">
        <v>8</v>
      </c>
      <c r="R5263">
        <v>8</v>
      </c>
      <c r="S5263">
        <v>1</v>
      </c>
      <c r="T5263">
        <v>3</v>
      </c>
      <c r="U5263" t="b">
        <v>1</v>
      </c>
      <c r="V5263" t="s">
        <v>1103</v>
      </c>
      <c r="W5263" t="s">
        <v>6858</v>
      </c>
      <c r="X5263" t="s">
        <v>14771</v>
      </c>
      <c r="Y5263">
        <v>32</v>
      </c>
      <c r="Z5263">
        <v>32</v>
      </c>
      <c r="AA5263">
        <v>7</v>
      </c>
      <c r="AB5263">
        <v>7</v>
      </c>
      <c r="AC5263">
        <v>53</v>
      </c>
    </row>
    <row r="5264" spans="1:29">
      <c r="A5264">
        <v>5814</v>
      </c>
      <c r="B5264" t="s">
        <v>805</v>
      </c>
      <c r="C5264" t="s">
        <v>6965</v>
      </c>
      <c r="J5264" t="s">
        <v>1444</v>
      </c>
      <c r="K5264">
        <v>0</v>
      </c>
      <c r="N5264" t="b">
        <v>1</v>
      </c>
      <c r="O5264" t="b">
        <v>0</v>
      </c>
      <c r="P5264" t="b">
        <v>0</v>
      </c>
      <c r="Q5264">
        <v>8</v>
      </c>
      <c r="R5264">
        <v>8</v>
      </c>
      <c r="S5264">
        <v>1</v>
      </c>
      <c r="T5264">
        <v>3</v>
      </c>
      <c r="U5264" t="b">
        <v>1</v>
      </c>
      <c r="V5264" t="s">
        <v>1103</v>
      </c>
      <c r="W5264" t="s">
        <v>6858</v>
      </c>
      <c r="X5264" t="s">
        <v>14833</v>
      </c>
      <c r="Y5264">
        <v>33</v>
      </c>
      <c r="Z5264">
        <v>33</v>
      </c>
      <c r="AA5264">
        <v>5</v>
      </c>
      <c r="AB5264">
        <v>5</v>
      </c>
      <c r="AC5264">
        <v>53</v>
      </c>
    </row>
    <row r="5265" spans="1:29">
      <c r="A5265">
        <v>5815</v>
      </c>
      <c r="B5265" t="s">
        <v>805</v>
      </c>
      <c r="C5265" t="s">
        <v>6966</v>
      </c>
      <c r="J5265" t="s">
        <v>1444</v>
      </c>
      <c r="K5265">
        <v>0</v>
      </c>
      <c r="N5265" t="b">
        <v>1</v>
      </c>
      <c r="O5265" t="b">
        <v>0</v>
      </c>
      <c r="P5265" t="b">
        <v>0</v>
      </c>
      <c r="Q5265">
        <v>8</v>
      </c>
      <c r="R5265">
        <v>8</v>
      </c>
      <c r="S5265">
        <v>1</v>
      </c>
      <c r="T5265">
        <v>3</v>
      </c>
      <c r="U5265" t="b">
        <v>1</v>
      </c>
      <c r="V5265" t="s">
        <v>1103</v>
      </c>
      <c r="W5265" t="s">
        <v>6858</v>
      </c>
      <c r="X5265" t="s">
        <v>14610</v>
      </c>
      <c r="Y5265">
        <v>33</v>
      </c>
      <c r="Z5265">
        <v>33</v>
      </c>
      <c r="AA5265">
        <v>6</v>
      </c>
      <c r="AB5265">
        <v>6</v>
      </c>
      <c r="AC5265">
        <v>53</v>
      </c>
    </row>
    <row r="5266" spans="1:29">
      <c r="A5266">
        <v>5816</v>
      </c>
      <c r="B5266" t="s">
        <v>805</v>
      </c>
      <c r="C5266" t="s">
        <v>6967</v>
      </c>
      <c r="J5266" t="s">
        <v>1444</v>
      </c>
      <c r="K5266">
        <v>0</v>
      </c>
      <c r="N5266" t="b">
        <v>1</v>
      </c>
      <c r="O5266" t="b">
        <v>0</v>
      </c>
      <c r="P5266" t="b">
        <v>0</v>
      </c>
      <c r="Q5266">
        <v>8</v>
      </c>
      <c r="R5266">
        <v>8</v>
      </c>
      <c r="S5266">
        <v>1</v>
      </c>
      <c r="T5266">
        <v>3</v>
      </c>
      <c r="U5266" t="b">
        <v>1</v>
      </c>
      <c r="V5266" t="s">
        <v>1103</v>
      </c>
      <c r="W5266" t="s">
        <v>6858</v>
      </c>
      <c r="X5266" t="s">
        <v>14772</v>
      </c>
      <c r="Y5266">
        <v>33</v>
      </c>
      <c r="Z5266">
        <v>33</v>
      </c>
      <c r="AA5266">
        <v>7</v>
      </c>
      <c r="AB5266">
        <v>7</v>
      </c>
      <c r="AC5266">
        <v>53</v>
      </c>
    </row>
    <row r="5267" spans="1:29">
      <c r="A5267">
        <v>5817</v>
      </c>
      <c r="B5267" t="s">
        <v>805</v>
      </c>
      <c r="C5267" t="s">
        <v>6968</v>
      </c>
      <c r="J5267" t="s">
        <v>1444</v>
      </c>
      <c r="K5267">
        <v>0</v>
      </c>
      <c r="N5267" t="b">
        <v>1</v>
      </c>
      <c r="O5267" t="b">
        <v>0</v>
      </c>
      <c r="P5267" t="b">
        <v>0</v>
      </c>
      <c r="Q5267">
        <v>8</v>
      </c>
      <c r="R5267">
        <v>8</v>
      </c>
      <c r="S5267">
        <v>1</v>
      </c>
      <c r="T5267">
        <v>3</v>
      </c>
      <c r="U5267" t="b">
        <v>1</v>
      </c>
      <c r="V5267" t="s">
        <v>1103</v>
      </c>
      <c r="W5267" t="s">
        <v>6858</v>
      </c>
      <c r="X5267" t="s">
        <v>14835</v>
      </c>
      <c r="Y5267">
        <v>34</v>
      </c>
      <c r="Z5267">
        <v>34</v>
      </c>
      <c r="AA5267">
        <v>5</v>
      </c>
      <c r="AB5267">
        <v>5</v>
      </c>
      <c r="AC5267">
        <v>53</v>
      </c>
    </row>
    <row r="5268" spans="1:29">
      <c r="A5268">
        <v>5818</v>
      </c>
      <c r="B5268" t="s">
        <v>805</v>
      </c>
      <c r="C5268" t="s">
        <v>6969</v>
      </c>
      <c r="J5268" t="s">
        <v>1444</v>
      </c>
      <c r="K5268">
        <v>0</v>
      </c>
      <c r="N5268" t="b">
        <v>1</v>
      </c>
      <c r="O5268" t="b">
        <v>0</v>
      </c>
      <c r="P5268" t="b">
        <v>0</v>
      </c>
      <c r="Q5268">
        <v>8</v>
      </c>
      <c r="R5268">
        <v>8</v>
      </c>
      <c r="S5268">
        <v>1</v>
      </c>
      <c r="T5268">
        <v>3</v>
      </c>
      <c r="U5268" t="b">
        <v>1</v>
      </c>
      <c r="V5268" t="s">
        <v>1103</v>
      </c>
      <c r="W5268" t="s">
        <v>6858</v>
      </c>
      <c r="X5268" t="s">
        <v>14611</v>
      </c>
      <c r="Y5268">
        <v>34</v>
      </c>
      <c r="Z5268">
        <v>34</v>
      </c>
      <c r="AA5268">
        <v>6</v>
      </c>
      <c r="AB5268">
        <v>6</v>
      </c>
      <c r="AC5268">
        <v>53</v>
      </c>
    </row>
    <row r="5269" spans="1:29">
      <c r="A5269">
        <v>5819</v>
      </c>
      <c r="B5269" t="s">
        <v>805</v>
      </c>
      <c r="C5269" t="s">
        <v>6970</v>
      </c>
      <c r="J5269" t="s">
        <v>1444</v>
      </c>
      <c r="K5269">
        <v>0</v>
      </c>
      <c r="N5269" t="b">
        <v>1</v>
      </c>
      <c r="O5269" t="b">
        <v>0</v>
      </c>
      <c r="P5269" t="b">
        <v>0</v>
      </c>
      <c r="Q5269">
        <v>8</v>
      </c>
      <c r="R5269">
        <v>8</v>
      </c>
      <c r="S5269">
        <v>1</v>
      </c>
      <c r="T5269">
        <v>3</v>
      </c>
      <c r="U5269" t="b">
        <v>1</v>
      </c>
      <c r="V5269" t="s">
        <v>1103</v>
      </c>
      <c r="W5269" t="s">
        <v>6858</v>
      </c>
      <c r="X5269" t="s">
        <v>14775</v>
      </c>
      <c r="Y5269">
        <v>34</v>
      </c>
      <c r="Z5269">
        <v>34</v>
      </c>
      <c r="AA5269">
        <v>7</v>
      </c>
      <c r="AB5269">
        <v>7</v>
      </c>
      <c r="AC5269">
        <v>53</v>
      </c>
    </row>
    <row r="5270" spans="1:29">
      <c r="A5270">
        <v>5820</v>
      </c>
      <c r="B5270" t="s">
        <v>805</v>
      </c>
      <c r="C5270" t="s">
        <v>6971</v>
      </c>
      <c r="J5270" t="s">
        <v>1444</v>
      </c>
      <c r="K5270">
        <v>0</v>
      </c>
      <c r="N5270" t="b">
        <v>1</v>
      </c>
      <c r="O5270" t="b">
        <v>0</v>
      </c>
      <c r="P5270" t="b">
        <v>0</v>
      </c>
      <c r="Q5270">
        <v>8</v>
      </c>
      <c r="R5270">
        <v>8</v>
      </c>
      <c r="S5270">
        <v>1</v>
      </c>
      <c r="T5270">
        <v>3</v>
      </c>
      <c r="U5270" t="b">
        <v>1</v>
      </c>
      <c r="V5270" t="s">
        <v>1103</v>
      </c>
      <c r="W5270" t="s">
        <v>6858</v>
      </c>
      <c r="X5270" t="s">
        <v>14811</v>
      </c>
      <c r="Y5270">
        <v>35</v>
      </c>
      <c r="Z5270">
        <v>35</v>
      </c>
      <c r="AA5270">
        <v>5</v>
      </c>
      <c r="AB5270">
        <v>5</v>
      </c>
      <c r="AC5270">
        <v>53</v>
      </c>
    </row>
    <row r="5271" spans="1:29">
      <c r="A5271">
        <v>5821</v>
      </c>
      <c r="B5271" t="s">
        <v>805</v>
      </c>
      <c r="C5271" t="s">
        <v>6972</v>
      </c>
      <c r="J5271" t="s">
        <v>1444</v>
      </c>
      <c r="K5271">
        <v>0</v>
      </c>
      <c r="N5271" t="b">
        <v>1</v>
      </c>
      <c r="O5271" t="b">
        <v>0</v>
      </c>
      <c r="P5271" t="b">
        <v>0</v>
      </c>
      <c r="Q5271">
        <v>8</v>
      </c>
      <c r="R5271">
        <v>8</v>
      </c>
      <c r="S5271">
        <v>1</v>
      </c>
      <c r="T5271">
        <v>3</v>
      </c>
      <c r="U5271" t="b">
        <v>1</v>
      </c>
      <c r="V5271" t="s">
        <v>1103</v>
      </c>
      <c r="W5271" t="s">
        <v>6858</v>
      </c>
      <c r="X5271" t="s">
        <v>14612</v>
      </c>
      <c r="Y5271">
        <v>35</v>
      </c>
      <c r="Z5271">
        <v>35</v>
      </c>
      <c r="AA5271">
        <v>6</v>
      </c>
      <c r="AB5271">
        <v>6</v>
      </c>
      <c r="AC5271">
        <v>53</v>
      </c>
    </row>
    <row r="5272" spans="1:29">
      <c r="A5272">
        <v>5822</v>
      </c>
      <c r="B5272" t="s">
        <v>805</v>
      </c>
      <c r="C5272" t="s">
        <v>6973</v>
      </c>
      <c r="J5272" t="s">
        <v>1444</v>
      </c>
      <c r="K5272">
        <v>0</v>
      </c>
      <c r="N5272" t="b">
        <v>1</v>
      </c>
      <c r="O5272" t="b">
        <v>0</v>
      </c>
      <c r="P5272" t="b">
        <v>0</v>
      </c>
      <c r="Q5272">
        <v>8</v>
      </c>
      <c r="R5272">
        <v>8</v>
      </c>
      <c r="S5272">
        <v>1</v>
      </c>
      <c r="T5272">
        <v>3</v>
      </c>
      <c r="U5272" t="b">
        <v>1</v>
      </c>
      <c r="V5272" t="s">
        <v>1103</v>
      </c>
      <c r="W5272" t="s">
        <v>6858</v>
      </c>
      <c r="X5272" t="s">
        <v>14776</v>
      </c>
      <c r="Y5272">
        <v>35</v>
      </c>
      <c r="Z5272">
        <v>35</v>
      </c>
      <c r="AA5272">
        <v>7</v>
      </c>
      <c r="AB5272">
        <v>7</v>
      </c>
      <c r="AC5272">
        <v>53</v>
      </c>
    </row>
    <row r="5273" spans="1:29">
      <c r="A5273">
        <v>5823</v>
      </c>
      <c r="B5273" t="s">
        <v>805</v>
      </c>
      <c r="C5273" t="s">
        <v>6974</v>
      </c>
      <c r="J5273" t="s">
        <v>1444</v>
      </c>
      <c r="K5273">
        <v>0</v>
      </c>
      <c r="N5273" t="b">
        <v>1</v>
      </c>
      <c r="O5273" t="b">
        <v>0</v>
      </c>
      <c r="P5273" t="b">
        <v>0</v>
      </c>
      <c r="Q5273">
        <v>8</v>
      </c>
      <c r="R5273">
        <v>8</v>
      </c>
      <c r="S5273">
        <v>1</v>
      </c>
      <c r="T5273">
        <v>3</v>
      </c>
      <c r="U5273" t="b">
        <v>1</v>
      </c>
      <c r="V5273" t="s">
        <v>1103</v>
      </c>
      <c r="W5273" t="s">
        <v>6858</v>
      </c>
      <c r="X5273" t="s">
        <v>14813</v>
      </c>
      <c r="Y5273">
        <v>36</v>
      </c>
      <c r="Z5273">
        <v>36</v>
      </c>
      <c r="AA5273">
        <v>5</v>
      </c>
      <c r="AB5273">
        <v>5</v>
      </c>
      <c r="AC5273">
        <v>53</v>
      </c>
    </row>
    <row r="5274" spans="1:29">
      <c r="A5274">
        <v>5824</v>
      </c>
      <c r="B5274" t="s">
        <v>805</v>
      </c>
      <c r="C5274" t="s">
        <v>6975</v>
      </c>
      <c r="J5274" t="s">
        <v>1444</v>
      </c>
      <c r="K5274">
        <v>0</v>
      </c>
      <c r="N5274" t="b">
        <v>1</v>
      </c>
      <c r="O5274" t="b">
        <v>0</v>
      </c>
      <c r="P5274" t="b">
        <v>0</v>
      </c>
      <c r="Q5274">
        <v>8</v>
      </c>
      <c r="R5274">
        <v>8</v>
      </c>
      <c r="S5274">
        <v>1</v>
      </c>
      <c r="T5274">
        <v>3</v>
      </c>
      <c r="U5274" t="b">
        <v>1</v>
      </c>
      <c r="V5274" t="s">
        <v>1103</v>
      </c>
      <c r="W5274" t="s">
        <v>6858</v>
      </c>
      <c r="X5274" t="s">
        <v>14613</v>
      </c>
      <c r="Y5274">
        <v>36</v>
      </c>
      <c r="Z5274">
        <v>36</v>
      </c>
      <c r="AA5274">
        <v>6</v>
      </c>
      <c r="AB5274">
        <v>6</v>
      </c>
      <c r="AC5274">
        <v>53</v>
      </c>
    </row>
    <row r="5275" spans="1:29">
      <c r="A5275">
        <v>5825</v>
      </c>
      <c r="B5275" t="s">
        <v>805</v>
      </c>
      <c r="C5275" t="s">
        <v>6976</v>
      </c>
      <c r="J5275" t="s">
        <v>1444</v>
      </c>
      <c r="K5275">
        <v>0</v>
      </c>
      <c r="N5275" t="b">
        <v>1</v>
      </c>
      <c r="O5275" t="b">
        <v>0</v>
      </c>
      <c r="P5275" t="b">
        <v>0</v>
      </c>
      <c r="Q5275">
        <v>8</v>
      </c>
      <c r="R5275">
        <v>8</v>
      </c>
      <c r="S5275">
        <v>1</v>
      </c>
      <c r="T5275">
        <v>3</v>
      </c>
      <c r="U5275" t="b">
        <v>1</v>
      </c>
      <c r="V5275" t="s">
        <v>1103</v>
      </c>
      <c r="W5275" t="s">
        <v>6858</v>
      </c>
      <c r="X5275" t="s">
        <v>14777</v>
      </c>
      <c r="Y5275">
        <v>36</v>
      </c>
      <c r="Z5275">
        <v>36</v>
      </c>
      <c r="AA5275">
        <v>7</v>
      </c>
      <c r="AB5275">
        <v>7</v>
      </c>
      <c r="AC5275">
        <v>53</v>
      </c>
    </row>
    <row r="5276" spans="1:29">
      <c r="A5276">
        <v>5826</v>
      </c>
      <c r="B5276" t="s">
        <v>805</v>
      </c>
      <c r="C5276" t="s">
        <v>6977</v>
      </c>
      <c r="J5276" t="s">
        <v>1444</v>
      </c>
      <c r="K5276">
        <v>0</v>
      </c>
      <c r="N5276" t="b">
        <v>1</v>
      </c>
      <c r="O5276" t="b">
        <v>0</v>
      </c>
      <c r="P5276" t="b">
        <v>0</v>
      </c>
      <c r="Q5276">
        <v>8</v>
      </c>
      <c r="R5276">
        <v>8</v>
      </c>
      <c r="S5276">
        <v>1</v>
      </c>
      <c r="T5276">
        <v>3</v>
      </c>
      <c r="U5276" t="b">
        <v>1</v>
      </c>
      <c r="V5276" t="s">
        <v>1103</v>
      </c>
      <c r="W5276" t="s">
        <v>6858</v>
      </c>
      <c r="X5276" t="s">
        <v>15635</v>
      </c>
      <c r="Y5276">
        <v>37</v>
      </c>
      <c r="Z5276">
        <v>37</v>
      </c>
      <c r="AA5276">
        <v>5</v>
      </c>
      <c r="AB5276">
        <v>5</v>
      </c>
      <c r="AC5276">
        <v>53</v>
      </c>
    </row>
    <row r="5277" spans="1:29">
      <c r="A5277">
        <v>5827</v>
      </c>
      <c r="B5277" t="s">
        <v>805</v>
      </c>
      <c r="C5277" t="s">
        <v>6978</v>
      </c>
      <c r="J5277" t="s">
        <v>1444</v>
      </c>
      <c r="K5277">
        <v>0</v>
      </c>
      <c r="N5277" t="b">
        <v>1</v>
      </c>
      <c r="O5277" t="b">
        <v>0</v>
      </c>
      <c r="P5277" t="b">
        <v>0</v>
      </c>
      <c r="Q5277">
        <v>8</v>
      </c>
      <c r="R5277">
        <v>8</v>
      </c>
      <c r="S5277">
        <v>1</v>
      </c>
      <c r="T5277">
        <v>3</v>
      </c>
      <c r="U5277" t="b">
        <v>1</v>
      </c>
      <c r="V5277" t="s">
        <v>1103</v>
      </c>
      <c r="W5277" t="s">
        <v>6858</v>
      </c>
      <c r="X5277" t="s">
        <v>14614</v>
      </c>
      <c r="Y5277">
        <v>37</v>
      </c>
      <c r="Z5277">
        <v>37</v>
      </c>
      <c r="AA5277">
        <v>6</v>
      </c>
      <c r="AB5277">
        <v>6</v>
      </c>
      <c r="AC5277">
        <v>53</v>
      </c>
    </row>
    <row r="5278" spans="1:29">
      <c r="A5278">
        <v>5828</v>
      </c>
      <c r="B5278" t="s">
        <v>805</v>
      </c>
      <c r="C5278" t="s">
        <v>6979</v>
      </c>
      <c r="J5278" t="s">
        <v>1444</v>
      </c>
      <c r="K5278">
        <v>0</v>
      </c>
      <c r="N5278" t="b">
        <v>1</v>
      </c>
      <c r="O5278" t="b">
        <v>0</v>
      </c>
      <c r="P5278" t="b">
        <v>0</v>
      </c>
      <c r="Q5278">
        <v>8</v>
      </c>
      <c r="R5278">
        <v>8</v>
      </c>
      <c r="S5278">
        <v>1</v>
      </c>
      <c r="T5278">
        <v>3</v>
      </c>
      <c r="U5278" t="b">
        <v>1</v>
      </c>
      <c r="V5278" t="s">
        <v>1103</v>
      </c>
      <c r="W5278" t="s">
        <v>6858</v>
      </c>
      <c r="X5278" t="s">
        <v>14664</v>
      </c>
      <c r="Y5278">
        <v>37</v>
      </c>
      <c r="Z5278">
        <v>37</v>
      </c>
      <c r="AA5278">
        <v>7</v>
      </c>
      <c r="AB5278">
        <v>7</v>
      </c>
      <c r="AC5278">
        <v>53</v>
      </c>
    </row>
    <row r="5279" spans="1:29">
      <c r="A5279">
        <v>5829</v>
      </c>
      <c r="B5279" t="s">
        <v>805</v>
      </c>
      <c r="C5279" t="s">
        <v>6980</v>
      </c>
      <c r="J5279" t="s">
        <v>1444</v>
      </c>
      <c r="K5279">
        <v>0</v>
      </c>
      <c r="N5279" t="b">
        <v>1</v>
      </c>
      <c r="O5279" t="b">
        <v>0</v>
      </c>
      <c r="P5279" t="b">
        <v>0</v>
      </c>
      <c r="Q5279">
        <v>8</v>
      </c>
      <c r="R5279">
        <v>8</v>
      </c>
      <c r="S5279">
        <v>1</v>
      </c>
      <c r="T5279">
        <v>3</v>
      </c>
      <c r="U5279" t="b">
        <v>1</v>
      </c>
      <c r="V5279" t="s">
        <v>1103</v>
      </c>
      <c r="W5279" t="s">
        <v>6858</v>
      </c>
      <c r="X5279" t="s">
        <v>14732</v>
      </c>
      <c r="Y5279">
        <v>38</v>
      </c>
      <c r="Z5279">
        <v>38</v>
      </c>
      <c r="AA5279">
        <v>5</v>
      </c>
      <c r="AB5279">
        <v>5</v>
      </c>
      <c r="AC5279">
        <v>53</v>
      </c>
    </row>
    <row r="5280" spans="1:29">
      <c r="A5280">
        <v>5830</v>
      </c>
      <c r="B5280" t="s">
        <v>805</v>
      </c>
      <c r="C5280" t="s">
        <v>6981</v>
      </c>
      <c r="J5280" t="s">
        <v>1444</v>
      </c>
      <c r="K5280">
        <v>0</v>
      </c>
      <c r="N5280" t="b">
        <v>1</v>
      </c>
      <c r="O5280" t="b">
        <v>0</v>
      </c>
      <c r="P5280" t="b">
        <v>0</v>
      </c>
      <c r="Q5280">
        <v>8</v>
      </c>
      <c r="R5280">
        <v>8</v>
      </c>
      <c r="S5280">
        <v>1</v>
      </c>
      <c r="T5280">
        <v>3</v>
      </c>
      <c r="U5280" t="b">
        <v>1</v>
      </c>
      <c r="V5280" t="s">
        <v>1103</v>
      </c>
      <c r="W5280" t="s">
        <v>6858</v>
      </c>
      <c r="X5280" t="s">
        <v>14615</v>
      </c>
      <c r="Y5280">
        <v>38</v>
      </c>
      <c r="Z5280">
        <v>38</v>
      </c>
      <c r="AA5280">
        <v>6</v>
      </c>
      <c r="AB5280">
        <v>6</v>
      </c>
      <c r="AC5280">
        <v>53</v>
      </c>
    </row>
    <row r="5281" spans="1:29">
      <c r="A5281">
        <v>5831</v>
      </c>
      <c r="B5281" t="s">
        <v>805</v>
      </c>
      <c r="C5281" t="s">
        <v>6982</v>
      </c>
      <c r="J5281" t="s">
        <v>1444</v>
      </c>
      <c r="K5281">
        <v>0</v>
      </c>
      <c r="N5281" t="b">
        <v>1</v>
      </c>
      <c r="O5281" t="b">
        <v>0</v>
      </c>
      <c r="P5281" t="b">
        <v>0</v>
      </c>
      <c r="Q5281">
        <v>8</v>
      </c>
      <c r="R5281">
        <v>8</v>
      </c>
      <c r="S5281">
        <v>1</v>
      </c>
      <c r="T5281">
        <v>3</v>
      </c>
      <c r="U5281" t="b">
        <v>1</v>
      </c>
      <c r="V5281" t="s">
        <v>1103</v>
      </c>
      <c r="W5281" t="s">
        <v>6858</v>
      </c>
      <c r="X5281" t="s">
        <v>14747</v>
      </c>
      <c r="Y5281">
        <v>38</v>
      </c>
      <c r="Z5281">
        <v>38</v>
      </c>
      <c r="AA5281">
        <v>7</v>
      </c>
      <c r="AB5281">
        <v>7</v>
      </c>
      <c r="AC5281">
        <v>53</v>
      </c>
    </row>
    <row r="5282" spans="1:29">
      <c r="A5282">
        <v>5832</v>
      </c>
      <c r="B5282" t="s">
        <v>805</v>
      </c>
      <c r="C5282" t="s">
        <v>6983</v>
      </c>
      <c r="J5282" t="s">
        <v>1444</v>
      </c>
      <c r="K5282">
        <v>0</v>
      </c>
      <c r="N5282" t="b">
        <v>1</v>
      </c>
      <c r="O5282" t="b">
        <v>0</v>
      </c>
      <c r="P5282" t="b">
        <v>0</v>
      </c>
      <c r="Q5282">
        <v>8</v>
      </c>
      <c r="R5282">
        <v>8</v>
      </c>
      <c r="S5282">
        <v>1</v>
      </c>
      <c r="T5282">
        <v>3</v>
      </c>
      <c r="U5282" t="b">
        <v>1</v>
      </c>
      <c r="V5282" t="s">
        <v>1103</v>
      </c>
      <c r="W5282" t="s">
        <v>6858</v>
      </c>
      <c r="X5282" t="s">
        <v>14733</v>
      </c>
      <c r="Y5282">
        <v>39</v>
      </c>
      <c r="Z5282">
        <v>39</v>
      </c>
      <c r="AA5282">
        <v>5</v>
      </c>
      <c r="AB5282">
        <v>5</v>
      </c>
      <c r="AC5282">
        <v>53</v>
      </c>
    </row>
    <row r="5283" spans="1:29">
      <c r="A5283">
        <v>5833</v>
      </c>
      <c r="B5283" t="s">
        <v>805</v>
      </c>
      <c r="C5283" t="s">
        <v>6984</v>
      </c>
      <c r="J5283" t="s">
        <v>1444</v>
      </c>
      <c r="K5283">
        <v>0</v>
      </c>
      <c r="N5283" t="b">
        <v>1</v>
      </c>
      <c r="O5283" t="b">
        <v>0</v>
      </c>
      <c r="P5283" t="b">
        <v>0</v>
      </c>
      <c r="Q5283">
        <v>8</v>
      </c>
      <c r="R5283">
        <v>8</v>
      </c>
      <c r="S5283">
        <v>1</v>
      </c>
      <c r="T5283">
        <v>3</v>
      </c>
      <c r="U5283" t="b">
        <v>1</v>
      </c>
      <c r="V5283" t="s">
        <v>1103</v>
      </c>
      <c r="W5283" t="s">
        <v>6858</v>
      </c>
      <c r="X5283" t="s">
        <v>14616</v>
      </c>
      <c r="Y5283">
        <v>39</v>
      </c>
      <c r="Z5283">
        <v>39</v>
      </c>
      <c r="AA5283">
        <v>6</v>
      </c>
      <c r="AB5283">
        <v>6</v>
      </c>
      <c r="AC5283">
        <v>53</v>
      </c>
    </row>
    <row r="5284" spans="1:29">
      <c r="A5284">
        <v>5834</v>
      </c>
      <c r="B5284" t="s">
        <v>805</v>
      </c>
      <c r="C5284" t="s">
        <v>6985</v>
      </c>
      <c r="J5284" t="s">
        <v>1444</v>
      </c>
      <c r="K5284">
        <v>0</v>
      </c>
      <c r="N5284" t="b">
        <v>1</v>
      </c>
      <c r="O5284" t="b">
        <v>0</v>
      </c>
      <c r="P5284" t="b">
        <v>0</v>
      </c>
      <c r="Q5284">
        <v>8</v>
      </c>
      <c r="R5284">
        <v>8</v>
      </c>
      <c r="S5284">
        <v>1</v>
      </c>
      <c r="T5284">
        <v>3</v>
      </c>
      <c r="U5284" t="b">
        <v>1</v>
      </c>
      <c r="V5284" t="s">
        <v>1103</v>
      </c>
      <c r="W5284" t="s">
        <v>6858</v>
      </c>
      <c r="X5284" t="s">
        <v>14667</v>
      </c>
      <c r="Y5284">
        <v>39</v>
      </c>
      <c r="Z5284">
        <v>39</v>
      </c>
      <c r="AA5284">
        <v>7</v>
      </c>
      <c r="AB5284">
        <v>7</v>
      </c>
      <c r="AC5284">
        <v>53</v>
      </c>
    </row>
    <row r="5285" spans="1:29">
      <c r="A5285">
        <v>5835</v>
      </c>
      <c r="B5285" t="s">
        <v>805</v>
      </c>
      <c r="C5285" t="s">
        <v>6986</v>
      </c>
      <c r="J5285" t="s">
        <v>1444</v>
      </c>
      <c r="K5285">
        <v>0</v>
      </c>
      <c r="N5285" t="b">
        <v>1</v>
      </c>
      <c r="O5285" t="b">
        <v>0</v>
      </c>
      <c r="P5285" t="b">
        <v>0</v>
      </c>
      <c r="Q5285">
        <v>8</v>
      </c>
      <c r="R5285">
        <v>8</v>
      </c>
      <c r="S5285">
        <v>1</v>
      </c>
      <c r="T5285">
        <v>3</v>
      </c>
      <c r="U5285" t="b">
        <v>1</v>
      </c>
      <c r="V5285" t="s">
        <v>1103</v>
      </c>
      <c r="W5285" t="s">
        <v>6858</v>
      </c>
      <c r="X5285" t="s">
        <v>14553</v>
      </c>
      <c r="Y5285">
        <v>40</v>
      </c>
      <c r="Z5285">
        <v>40</v>
      </c>
      <c r="AA5285">
        <v>5</v>
      </c>
      <c r="AB5285">
        <v>5</v>
      </c>
      <c r="AC5285">
        <v>53</v>
      </c>
    </row>
    <row r="5286" spans="1:29">
      <c r="A5286">
        <v>5836</v>
      </c>
      <c r="B5286" t="s">
        <v>805</v>
      </c>
      <c r="C5286" t="s">
        <v>6987</v>
      </c>
      <c r="J5286" t="s">
        <v>1444</v>
      </c>
      <c r="K5286">
        <v>0</v>
      </c>
      <c r="N5286" t="b">
        <v>1</v>
      </c>
      <c r="O5286" t="b">
        <v>0</v>
      </c>
      <c r="P5286" t="b">
        <v>0</v>
      </c>
      <c r="Q5286">
        <v>8</v>
      </c>
      <c r="R5286">
        <v>8</v>
      </c>
      <c r="S5286">
        <v>1</v>
      </c>
      <c r="T5286">
        <v>3</v>
      </c>
      <c r="U5286" t="b">
        <v>1</v>
      </c>
      <c r="V5286" t="s">
        <v>1103</v>
      </c>
      <c r="W5286" t="s">
        <v>6858</v>
      </c>
      <c r="X5286" t="s">
        <v>14734</v>
      </c>
      <c r="Y5286">
        <v>40</v>
      </c>
      <c r="Z5286">
        <v>40</v>
      </c>
      <c r="AA5286">
        <v>6</v>
      </c>
      <c r="AB5286">
        <v>6</v>
      </c>
      <c r="AC5286">
        <v>53</v>
      </c>
    </row>
    <row r="5287" spans="1:29">
      <c r="A5287">
        <v>5837</v>
      </c>
      <c r="B5287" t="s">
        <v>805</v>
      </c>
      <c r="C5287" t="s">
        <v>6988</v>
      </c>
      <c r="J5287" t="s">
        <v>1444</v>
      </c>
      <c r="K5287">
        <v>0</v>
      </c>
      <c r="N5287" t="b">
        <v>1</v>
      </c>
      <c r="O5287" t="b">
        <v>0</v>
      </c>
      <c r="P5287" t="b">
        <v>0</v>
      </c>
      <c r="Q5287">
        <v>8</v>
      </c>
      <c r="R5287">
        <v>8</v>
      </c>
      <c r="S5287">
        <v>1</v>
      </c>
      <c r="T5287">
        <v>3</v>
      </c>
      <c r="U5287" t="b">
        <v>1</v>
      </c>
      <c r="V5287" t="s">
        <v>1103</v>
      </c>
      <c r="W5287" t="s">
        <v>6858</v>
      </c>
      <c r="X5287" t="s">
        <v>14749</v>
      </c>
      <c r="Y5287">
        <v>40</v>
      </c>
      <c r="Z5287">
        <v>40</v>
      </c>
      <c r="AA5287">
        <v>7</v>
      </c>
      <c r="AB5287">
        <v>7</v>
      </c>
      <c r="AC5287">
        <v>53</v>
      </c>
    </row>
    <row r="5288" spans="1:29">
      <c r="A5288">
        <v>5838</v>
      </c>
      <c r="B5288" t="s">
        <v>805</v>
      </c>
      <c r="C5288" t="s">
        <v>6989</v>
      </c>
      <c r="J5288" t="s">
        <v>1444</v>
      </c>
      <c r="K5288">
        <v>0</v>
      </c>
      <c r="N5288" t="b">
        <v>1</v>
      </c>
      <c r="O5288" t="b">
        <v>0</v>
      </c>
      <c r="P5288" t="b">
        <v>0</v>
      </c>
      <c r="Q5288">
        <v>8</v>
      </c>
      <c r="R5288">
        <v>8</v>
      </c>
      <c r="S5288">
        <v>1</v>
      </c>
      <c r="T5288">
        <v>3</v>
      </c>
      <c r="U5288" t="b">
        <v>1</v>
      </c>
      <c r="V5288" t="s">
        <v>1103</v>
      </c>
      <c r="W5288" t="s">
        <v>6858</v>
      </c>
      <c r="X5288" t="s">
        <v>14554</v>
      </c>
      <c r="Y5288">
        <v>41</v>
      </c>
      <c r="Z5288">
        <v>41</v>
      </c>
      <c r="AA5288">
        <v>5</v>
      </c>
      <c r="AB5288">
        <v>5</v>
      </c>
      <c r="AC5288">
        <v>53</v>
      </c>
    </row>
    <row r="5289" spans="1:29">
      <c r="A5289">
        <v>5839</v>
      </c>
      <c r="B5289" t="s">
        <v>805</v>
      </c>
      <c r="C5289" t="s">
        <v>6990</v>
      </c>
      <c r="J5289" t="s">
        <v>1444</v>
      </c>
      <c r="K5289">
        <v>0</v>
      </c>
      <c r="N5289" t="b">
        <v>1</v>
      </c>
      <c r="O5289" t="b">
        <v>0</v>
      </c>
      <c r="P5289" t="b">
        <v>0</v>
      </c>
      <c r="Q5289">
        <v>8</v>
      </c>
      <c r="R5289">
        <v>8</v>
      </c>
      <c r="S5289">
        <v>1</v>
      </c>
      <c r="T5289">
        <v>3</v>
      </c>
      <c r="U5289" t="b">
        <v>1</v>
      </c>
      <c r="V5289" t="s">
        <v>1103</v>
      </c>
      <c r="W5289" t="s">
        <v>6858</v>
      </c>
      <c r="X5289" t="s">
        <v>14735</v>
      </c>
      <c r="Y5289">
        <v>41</v>
      </c>
      <c r="Z5289">
        <v>41</v>
      </c>
      <c r="AA5289">
        <v>6</v>
      </c>
      <c r="AB5289">
        <v>6</v>
      </c>
      <c r="AC5289">
        <v>53</v>
      </c>
    </row>
    <row r="5290" spans="1:29">
      <c r="A5290">
        <v>5840</v>
      </c>
      <c r="B5290" t="s">
        <v>805</v>
      </c>
      <c r="C5290" t="s">
        <v>6991</v>
      </c>
      <c r="J5290" t="s">
        <v>1444</v>
      </c>
      <c r="K5290">
        <v>0</v>
      </c>
      <c r="N5290" t="b">
        <v>1</v>
      </c>
      <c r="O5290" t="b">
        <v>0</v>
      </c>
      <c r="P5290" t="b">
        <v>0</v>
      </c>
      <c r="Q5290">
        <v>8</v>
      </c>
      <c r="R5290">
        <v>8</v>
      </c>
      <c r="S5290">
        <v>1</v>
      </c>
      <c r="T5290">
        <v>3</v>
      </c>
      <c r="U5290" t="b">
        <v>1</v>
      </c>
      <c r="V5290" t="s">
        <v>1103</v>
      </c>
      <c r="W5290" t="s">
        <v>6858</v>
      </c>
      <c r="X5290" t="s">
        <v>14751</v>
      </c>
      <c r="Y5290">
        <v>41</v>
      </c>
      <c r="Z5290">
        <v>41</v>
      </c>
      <c r="AA5290">
        <v>7</v>
      </c>
      <c r="AB5290">
        <v>7</v>
      </c>
      <c r="AC5290">
        <v>53</v>
      </c>
    </row>
    <row r="5291" spans="1:29">
      <c r="A5291">
        <v>5841</v>
      </c>
      <c r="B5291" t="s">
        <v>805</v>
      </c>
      <c r="C5291" t="s">
        <v>6992</v>
      </c>
      <c r="J5291" t="s">
        <v>1444</v>
      </c>
      <c r="K5291">
        <v>0</v>
      </c>
      <c r="N5291" t="b">
        <v>1</v>
      </c>
      <c r="O5291" t="b">
        <v>0</v>
      </c>
      <c r="P5291" t="b">
        <v>0</v>
      </c>
      <c r="Q5291">
        <v>8</v>
      </c>
      <c r="R5291">
        <v>8</v>
      </c>
      <c r="S5291">
        <v>1</v>
      </c>
      <c r="T5291">
        <v>3</v>
      </c>
      <c r="U5291" t="b">
        <v>1</v>
      </c>
      <c r="V5291" t="s">
        <v>1103</v>
      </c>
      <c r="W5291" t="s">
        <v>6858</v>
      </c>
      <c r="X5291" t="s">
        <v>14555</v>
      </c>
      <c r="Y5291">
        <v>42</v>
      </c>
      <c r="Z5291">
        <v>42</v>
      </c>
      <c r="AA5291">
        <v>5</v>
      </c>
      <c r="AB5291">
        <v>5</v>
      </c>
      <c r="AC5291">
        <v>53</v>
      </c>
    </row>
    <row r="5292" spans="1:29">
      <c r="A5292">
        <v>5842</v>
      </c>
      <c r="B5292" t="s">
        <v>805</v>
      </c>
      <c r="C5292" t="s">
        <v>6993</v>
      </c>
      <c r="J5292" t="s">
        <v>1444</v>
      </c>
      <c r="K5292">
        <v>0</v>
      </c>
      <c r="N5292" t="b">
        <v>1</v>
      </c>
      <c r="O5292" t="b">
        <v>0</v>
      </c>
      <c r="P5292" t="b">
        <v>0</v>
      </c>
      <c r="Q5292">
        <v>8</v>
      </c>
      <c r="R5292">
        <v>8</v>
      </c>
      <c r="S5292">
        <v>1</v>
      </c>
      <c r="T5292">
        <v>3</v>
      </c>
      <c r="U5292" t="b">
        <v>1</v>
      </c>
      <c r="V5292" t="s">
        <v>1103</v>
      </c>
      <c r="W5292" t="s">
        <v>6858</v>
      </c>
      <c r="X5292" t="s">
        <v>14736</v>
      </c>
      <c r="Y5292">
        <v>42</v>
      </c>
      <c r="Z5292">
        <v>42</v>
      </c>
      <c r="AA5292">
        <v>6</v>
      </c>
      <c r="AB5292">
        <v>6</v>
      </c>
      <c r="AC5292">
        <v>53</v>
      </c>
    </row>
    <row r="5293" spans="1:29">
      <c r="A5293">
        <v>5843</v>
      </c>
      <c r="B5293" t="s">
        <v>805</v>
      </c>
      <c r="C5293" t="s">
        <v>6994</v>
      </c>
      <c r="J5293" t="s">
        <v>1444</v>
      </c>
      <c r="K5293">
        <v>0</v>
      </c>
      <c r="N5293" t="b">
        <v>1</v>
      </c>
      <c r="O5293" t="b">
        <v>0</v>
      </c>
      <c r="P5293" t="b">
        <v>0</v>
      </c>
      <c r="Q5293">
        <v>8</v>
      </c>
      <c r="R5293">
        <v>8</v>
      </c>
      <c r="S5293">
        <v>1</v>
      </c>
      <c r="T5293">
        <v>3</v>
      </c>
      <c r="U5293" t="b">
        <v>1</v>
      </c>
      <c r="V5293" t="s">
        <v>1103</v>
      </c>
      <c r="W5293" t="s">
        <v>6858</v>
      </c>
      <c r="X5293" t="s">
        <v>14670</v>
      </c>
      <c r="Y5293">
        <v>42</v>
      </c>
      <c r="Z5293">
        <v>42</v>
      </c>
      <c r="AA5293">
        <v>7</v>
      </c>
      <c r="AB5293">
        <v>7</v>
      </c>
      <c r="AC5293">
        <v>53</v>
      </c>
    </row>
    <row r="5294" spans="1:29">
      <c r="A5294">
        <v>5844</v>
      </c>
      <c r="B5294" t="s">
        <v>805</v>
      </c>
      <c r="C5294" t="s">
        <v>6995</v>
      </c>
      <c r="J5294" t="s">
        <v>1444</v>
      </c>
      <c r="K5294">
        <v>0</v>
      </c>
      <c r="N5294" t="b">
        <v>1</v>
      </c>
      <c r="O5294" t="b">
        <v>0</v>
      </c>
      <c r="P5294" t="b">
        <v>0</v>
      </c>
      <c r="Q5294">
        <v>8</v>
      </c>
      <c r="R5294">
        <v>8</v>
      </c>
      <c r="S5294">
        <v>1</v>
      </c>
      <c r="T5294">
        <v>3</v>
      </c>
      <c r="U5294" t="b">
        <v>1</v>
      </c>
      <c r="V5294" t="s">
        <v>1103</v>
      </c>
      <c r="W5294" t="s">
        <v>6858</v>
      </c>
      <c r="X5294" t="s">
        <v>14556</v>
      </c>
      <c r="Y5294">
        <v>43</v>
      </c>
      <c r="Z5294">
        <v>43</v>
      </c>
      <c r="AA5294">
        <v>5</v>
      </c>
      <c r="AB5294">
        <v>5</v>
      </c>
      <c r="AC5294">
        <v>53</v>
      </c>
    </row>
    <row r="5295" spans="1:29">
      <c r="A5295">
        <v>5845</v>
      </c>
      <c r="B5295" t="s">
        <v>805</v>
      </c>
      <c r="C5295" t="s">
        <v>6996</v>
      </c>
      <c r="J5295" t="s">
        <v>1444</v>
      </c>
      <c r="K5295">
        <v>0</v>
      </c>
      <c r="N5295" t="b">
        <v>1</v>
      </c>
      <c r="O5295" t="b">
        <v>0</v>
      </c>
      <c r="P5295" t="b">
        <v>0</v>
      </c>
      <c r="Q5295">
        <v>8</v>
      </c>
      <c r="R5295">
        <v>8</v>
      </c>
      <c r="S5295">
        <v>1</v>
      </c>
      <c r="T5295">
        <v>3</v>
      </c>
      <c r="U5295" t="b">
        <v>1</v>
      </c>
      <c r="V5295" t="s">
        <v>1103</v>
      </c>
      <c r="W5295" t="s">
        <v>6858</v>
      </c>
      <c r="X5295" t="s">
        <v>14737</v>
      </c>
      <c r="Y5295">
        <v>43</v>
      </c>
      <c r="Z5295">
        <v>43</v>
      </c>
      <c r="AA5295">
        <v>6</v>
      </c>
      <c r="AB5295">
        <v>6</v>
      </c>
      <c r="AC5295">
        <v>53</v>
      </c>
    </row>
    <row r="5296" spans="1:29">
      <c r="A5296">
        <v>5846</v>
      </c>
      <c r="B5296" t="s">
        <v>805</v>
      </c>
      <c r="C5296" t="s">
        <v>6997</v>
      </c>
      <c r="J5296" t="s">
        <v>1444</v>
      </c>
      <c r="K5296">
        <v>0</v>
      </c>
      <c r="N5296" t="b">
        <v>1</v>
      </c>
      <c r="O5296" t="b">
        <v>0</v>
      </c>
      <c r="P5296" t="b">
        <v>0</v>
      </c>
      <c r="Q5296">
        <v>8</v>
      </c>
      <c r="R5296">
        <v>8</v>
      </c>
      <c r="S5296">
        <v>1</v>
      </c>
      <c r="T5296">
        <v>3</v>
      </c>
      <c r="U5296" t="b">
        <v>1</v>
      </c>
      <c r="V5296" t="s">
        <v>1103</v>
      </c>
      <c r="W5296" t="s">
        <v>6858</v>
      </c>
      <c r="X5296" t="s">
        <v>14674</v>
      </c>
      <c r="Y5296">
        <v>43</v>
      </c>
      <c r="Z5296">
        <v>43</v>
      </c>
      <c r="AA5296">
        <v>7</v>
      </c>
      <c r="AB5296">
        <v>7</v>
      </c>
      <c r="AC5296">
        <v>53</v>
      </c>
    </row>
    <row r="5297" spans="1:29">
      <c r="A5297">
        <v>5847</v>
      </c>
      <c r="B5297" t="s">
        <v>805</v>
      </c>
      <c r="C5297" t="s">
        <v>6998</v>
      </c>
      <c r="J5297" t="s">
        <v>1444</v>
      </c>
      <c r="K5297">
        <v>0</v>
      </c>
      <c r="N5297" t="b">
        <v>1</v>
      </c>
      <c r="O5297" t="b">
        <v>0</v>
      </c>
      <c r="P5297" t="b">
        <v>0</v>
      </c>
      <c r="Q5297">
        <v>8</v>
      </c>
      <c r="R5297">
        <v>8</v>
      </c>
      <c r="S5297">
        <v>1</v>
      </c>
      <c r="T5297">
        <v>3</v>
      </c>
      <c r="U5297" t="b">
        <v>1</v>
      </c>
      <c r="V5297" t="s">
        <v>1103</v>
      </c>
      <c r="W5297" t="s">
        <v>6858</v>
      </c>
      <c r="X5297" t="s">
        <v>14557</v>
      </c>
      <c r="Y5297">
        <v>44</v>
      </c>
      <c r="Z5297">
        <v>44</v>
      </c>
      <c r="AA5297">
        <v>5</v>
      </c>
      <c r="AB5297">
        <v>5</v>
      </c>
      <c r="AC5297">
        <v>53</v>
      </c>
    </row>
    <row r="5298" spans="1:29">
      <c r="A5298">
        <v>5848</v>
      </c>
      <c r="B5298" t="s">
        <v>805</v>
      </c>
      <c r="C5298" t="s">
        <v>6999</v>
      </c>
      <c r="J5298" t="s">
        <v>1444</v>
      </c>
      <c r="K5298">
        <v>0</v>
      </c>
      <c r="N5298" t="b">
        <v>1</v>
      </c>
      <c r="O5298" t="b">
        <v>0</v>
      </c>
      <c r="P5298" t="b">
        <v>0</v>
      </c>
      <c r="Q5298">
        <v>8</v>
      </c>
      <c r="R5298">
        <v>8</v>
      </c>
      <c r="S5298">
        <v>1</v>
      </c>
      <c r="T5298">
        <v>3</v>
      </c>
      <c r="U5298" t="b">
        <v>1</v>
      </c>
      <c r="V5298" t="s">
        <v>1103</v>
      </c>
      <c r="W5298" t="s">
        <v>6858</v>
      </c>
      <c r="X5298" t="s">
        <v>14738</v>
      </c>
      <c r="Y5298">
        <v>44</v>
      </c>
      <c r="Z5298">
        <v>44</v>
      </c>
      <c r="AA5298">
        <v>6</v>
      </c>
      <c r="AB5298">
        <v>6</v>
      </c>
      <c r="AC5298">
        <v>53</v>
      </c>
    </row>
    <row r="5299" spans="1:29">
      <c r="A5299">
        <v>5849</v>
      </c>
      <c r="B5299" t="s">
        <v>805</v>
      </c>
      <c r="C5299" t="s">
        <v>7000</v>
      </c>
      <c r="J5299" t="s">
        <v>1444</v>
      </c>
      <c r="K5299">
        <v>0</v>
      </c>
      <c r="N5299" t="b">
        <v>1</v>
      </c>
      <c r="O5299" t="b">
        <v>0</v>
      </c>
      <c r="P5299" t="b">
        <v>0</v>
      </c>
      <c r="Q5299">
        <v>8</v>
      </c>
      <c r="R5299">
        <v>8</v>
      </c>
      <c r="S5299">
        <v>1</v>
      </c>
      <c r="T5299">
        <v>3</v>
      </c>
      <c r="U5299" t="b">
        <v>1</v>
      </c>
      <c r="V5299" t="s">
        <v>1103</v>
      </c>
      <c r="W5299" t="s">
        <v>6858</v>
      </c>
      <c r="X5299" t="s">
        <v>14753</v>
      </c>
      <c r="Y5299">
        <v>44</v>
      </c>
      <c r="Z5299">
        <v>44</v>
      </c>
      <c r="AA5299">
        <v>7</v>
      </c>
      <c r="AB5299">
        <v>7</v>
      </c>
      <c r="AC5299">
        <v>53</v>
      </c>
    </row>
    <row r="5300" spans="1:29">
      <c r="A5300">
        <v>5850</v>
      </c>
      <c r="B5300" t="s">
        <v>805</v>
      </c>
      <c r="C5300" t="s">
        <v>7001</v>
      </c>
      <c r="J5300" t="s">
        <v>1444</v>
      </c>
      <c r="K5300">
        <v>0</v>
      </c>
      <c r="N5300" t="b">
        <v>1</v>
      </c>
      <c r="O5300" t="b">
        <v>0</v>
      </c>
      <c r="P5300" t="b">
        <v>0</v>
      </c>
      <c r="Q5300">
        <v>8</v>
      </c>
      <c r="R5300">
        <v>8</v>
      </c>
      <c r="S5300">
        <v>1</v>
      </c>
      <c r="T5300">
        <v>3</v>
      </c>
      <c r="U5300" t="b">
        <v>1</v>
      </c>
      <c r="V5300" t="s">
        <v>1103</v>
      </c>
      <c r="W5300" t="s">
        <v>6858</v>
      </c>
      <c r="X5300" t="s">
        <v>14558</v>
      </c>
      <c r="Y5300">
        <v>45</v>
      </c>
      <c r="Z5300">
        <v>45</v>
      </c>
      <c r="AA5300">
        <v>5</v>
      </c>
      <c r="AB5300">
        <v>5</v>
      </c>
      <c r="AC5300">
        <v>53</v>
      </c>
    </row>
    <row r="5301" spans="1:29">
      <c r="A5301">
        <v>5851</v>
      </c>
      <c r="B5301" t="s">
        <v>805</v>
      </c>
      <c r="C5301" t="s">
        <v>7002</v>
      </c>
      <c r="J5301" t="s">
        <v>1444</v>
      </c>
      <c r="K5301">
        <v>0</v>
      </c>
      <c r="N5301" t="b">
        <v>1</v>
      </c>
      <c r="O5301" t="b">
        <v>0</v>
      </c>
      <c r="P5301" t="b">
        <v>0</v>
      </c>
      <c r="Q5301">
        <v>8</v>
      </c>
      <c r="R5301">
        <v>8</v>
      </c>
      <c r="S5301">
        <v>1</v>
      </c>
      <c r="T5301">
        <v>3</v>
      </c>
      <c r="U5301" t="b">
        <v>1</v>
      </c>
      <c r="V5301" t="s">
        <v>1103</v>
      </c>
      <c r="W5301" t="s">
        <v>6858</v>
      </c>
      <c r="X5301" t="s">
        <v>14739</v>
      </c>
      <c r="Y5301">
        <v>45</v>
      </c>
      <c r="Z5301">
        <v>45</v>
      </c>
      <c r="AA5301">
        <v>6</v>
      </c>
      <c r="AB5301">
        <v>6</v>
      </c>
      <c r="AC5301">
        <v>53</v>
      </c>
    </row>
    <row r="5302" spans="1:29">
      <c r="A5302">
        <v>5852</v>
      </c>
      <c r="B5302" t="s">
        <v>805</v>
      </c>
      <c r="C5302" t="s">
        <v>7003</v>
      </c>
      <c r="J5302" t="s">
        <v>1444</v>
      </c>
      <c r="K5302">
        <v>0</v>
      </c>
      <c r="N5302" t="b">
        <v>1</v>
      </c>
      <c r="O5302" t="b">
        <v>0</v>
      </c>
      <c r="P5302" t="b">
        <v>0</v>
      </c>
      <c r="Q5302">
        <v>8</v>
      </c>
      <c r="R5302">
        <v>8</v>
      </c>
      <c r="S5302">
        <v>1</v>
      </c>
      <c r="T5302">
        <v>3</v>
      </c>
      <c r="U5302" t="b">
        <v>1</v>
      </c>
      <c r="V5302" t="s">
        <v>1103</v>
      </c>
      <c r="W5302" t="s">
        <v>6858</v>
      </c>
      <c r="X5302" t="s">
        <v>14755</v>
      </c>
      <c r="Y5302">
        <v>45</v>
      </c>
      <c r="Z5302">
        <v>45</v>
      </c>
      <c r="AA5302">
        <v>7</v>
      </c>
      <c r="AB5302">
        <v>7</v>
      </c>
      <c r="AC5302">
        <v>53</v>
      </c>
    </row>
    <row r="5303" spans="1:29">
      <c r="A5303">
        <v>5853</v>
      </c>
      <c r="B5303" t="s">
        <v>805</v>
      </c>
      <c r="C5303" t="s">
        <v>7004</v>
      </c>
      <c r="J5303" t="s">
        <v>1444</v>
      </c>
      <c r="K5303">
        <v>0</v>
      </c>
      <c r="N5303" t="b">
        <v>1</v>
      </c>
      <c r="O5303" t="b">
        <v>0</v>
      </c>
      <c r="P5303" t="b">
        <v>0</v>
      </c>
      <c r="Q5303">
        <v>8</v>
      </c>
      <c r="R5303">
        <v>8</v>
      </c>
      <c r="S5303">
        <v>1</v>
      </c>
      <c r="T5303">
        <v>3</v>
      </c>
      <c r="U5303" t="b">
        <v>1</v>
      </c>
      <c r="V5303" t="s">
        <v>1103</v>
      </c>
      <c r="W5303" t="s">
        <v>6858</v>
      </c>
      <c r="X5303" t="s">
        <v>14740</v>
      </c>
      <c r="Y5303">
        <v>46</v>
      </c>
      <c r="Z5303">
        <v>46</v>
      </c>
      <c r="AA5303">
        <v>5</v>
      </c>
      <c r="AB5303">
        <v>5</v>
      </c>
      <c r="AC5303">
        <v>53</v>
      </c>
    </row>
    <row r="5304" spans="1:29">
      <c r="A5304">
        <v>5854</v>
      </c>
      <c r="B5304" t="s">
        <v>805</v>
      </c>
      <c r="C5304" t="s">
        <v>7005</v>
      </c>
      <c r="J5304" t="s">
        <v>1444</v>
      </c>
      <c r="K5304">
        <v>0</v>
      </c>
      <c r="N5304" t="b">
        <v>1</v>
      </c>
      <c r="O5304" t="b">
        <v>0</v>
      </c>
      <c r="P5304" t="b">
        <v>0</v>
      </c>
      <c r="Q5304">
        <v>8</v>
      </c>
      <c r="R5304">
        <v>8</v>
      </c>
      <c r="S5304">
        <v>1</v>
      </c>
      <c r="T5304">
        <v>3</v>
      </c>
      <c r="U5304" t="b">
        <v>1</v>
      </c>
      <c r="V5304" t="s">
        <v>1103</v>
      </c>
      <c r="W5304" t="s">
        <v>6858</v>
      </c>
      <c r="X5304" t="s">
        <v>14741</v>
      </c>
      <c r="Y5304">
        <v>46</v>
      </c>
      <c r="Z5304">
        <v>46</v>
      </c>
      <c r="AA5304">
        <v>6</v>
      </c>
      <c r="AB5304">
        <v>6</v>
      </c>
      <c r="AC5304">
        <v>53</v>
      </c>
    </row>
    <row r="5305" spans="1:29">
      <c r="A5305">
        <v>5855</v>
      </c>
      <c r="B5305" t="s">
        <v>805</v>
      </c>
      <c r="C5305" t="s">
        <v>7006</v>
      </c>
      <c r="J5305" t="s">
        <v>1444</v>
      </c>
      <c r="K5305">
        <v>0</v>
      </c>
      <c r="N5305" t="b">
        <v>1</v>
      </c>
      <c r="O5305" t="b">
        <v>0</v>
      </c>
      <c r="P5305" t="b">
        <v>0</v>
      </c>
      <c r="Q5305">
        <v>8</v>
      </c>
      <c r="R5305">
        <v>8</v>
      </c>
      <c r="S5305">
        <v>1</v>
      </c>
      <c r="T5305">
        <v>3</v>
      </c>
      <c r="U5305" t="b">
        <v>1</v>
      </c>
      <c r="V5305" t="s">
        <v>1103</v>
      </c>
      <c r="W5305" t="s">
        <v>6858</v>
      </c>
      <c r="X5305" t="s">
        <v>14757</v>
      </c>
      <c r="Y5305">
        <v>46</v>
      </c>
      <c r="Z5305">
        <v>46</v>
      </c>
      <c r="AA5305">
        <v>7</v>
      </c>
      <c r="AB5305">
        <v>7</v>
      </c>
      <c r="AC5305">
        <v>53</v>
      </c>
    </row>
    <row r="5306" spans="1:29">
      <c r="A5306">
        <v>5856</v>
      </c>
      <c r="B5306" t="s">
        <v>805</v>
      </c>
      <c r="C5306" t="s">
        <v>7007</v>
      </c>
      <c r="J5306" t="s">
        <v>1444</v>
      </c>
      <c r="K5306">
        <v>0</v>
      </c>
      <c r="N5306" t="b">
        <v>1</v>
      </c>
      <c r="O5306" t="b">
        <v>0</v>
      </c>
      <c r="P5306" t="b">
        <v>0</v>
      </c>
      <c r="Q5306">
        <v>8</v>
      </c>
      <c r="R5306">
        <v>8</v>
      </c>
      <c r="S5306">
        <v>1</v>
      </c>
      <c r="T5306">
        <v>3</v>
      </c>
      <c r="U5306" t="b">
        <v>1</v>
      </c>
      <c r="V5306" t="s">
        <v>1103</v>
      </c>
      <c r="W5306" t="s">
        <v>6858</v>
      </c>
      <c r="X5306" t="s">
        <v>14742</v>
      </c>
      <c r="Y5306">
        <v>47</v>
      </c>
      <c r="Z5306">
        <v>47</v>
      </c>
      <c r="AA5306">
        <v>5</v>
      </c>
      <c r="AB5306">
        <v>5</v>
      </c>
      <c r="AC5306">
        <v>53</v>
      </c>
    </row>
    <row r="5307" spans="1:29">
      <c r="A5307">
        <v>5857</v>
      </c>
      <c r="B5307" t="s">
        <v>805</v>
      </c>
      <c r="C5307" t="s">
        <v>7008</v>
      </c>
      <c r="J5307" t="s">
        <v>1444</v>
      </c>
      <c r="K5307">
        <v>0</v>
      </c>
      <c r="N5307" t="b">
        <v>1</v>
      </c>
      <c r="O5307" t="b">
        <v>0</v>
      </c>
      <c r="P5307" t="b">
        <v>0</v>
      </c>
      <c r="Q5307">
        <v>8</v>
      </c>
      <c r="R5307">
        <v>8</v>
      </c>
      <c r="S5307">
        <v>1</v>
      </c>
      <c r="T5307">
        <v>3</v>
      </c>
      <c r="U5307" t="b">
        <v>1</v>
      </c>
      <c r="V5307" t="s">
        <v>1103</v>
      </c>
      <c r="W5307" t="s">
        <v>6858</v>
      </c>
      <c r="X5307" t="s">
        <v>14562</v>
      </c>
      <c r="Y5307">
        <v>47</v>
      </c>
      <c r="Z5307">
        <v>47</v>
      </c>
      <c r="AA5307">
        <v>6</v>
      </c>
      <c r="AB5307">
        <v>6</v>
      </c>
      <c r="AC5307">
        <v>53</v>
      </c>
    </row>
    <row r="5308" spans="1:29">
      <c r="A5308">
        <v>5858</v>
      </c>
      <c r="B5308" t="s">
        <v>805</v>
      </c>
      <c r="C5308" t="s">
        <v>7009</v>
      </c>
      <c r="J5308" t="s">
        <v>1444</v>
      </c>
      <c r="K5308">
        <v>0</v>
      </c>
      <c r="N5308" t="b">
        <v>1</v>
      </c>
      <c r="O5308" t="b">
        <v>0</v>
      </c>
      <c r="P5308" t="b">
        <v>0</v>
      </c>
      <c r="Q5308">
        <v>8</v>
      </c>
      <c r="R5308">
        <v>8</v>
      </c>
      <c r="S5308">
        <v>1</v>
      </c>
      <c r="T5308">
        <v>3</v>
      </c>
      <c r="U5308" t="b">
        <v>1</v>
      </c>
      <c r="V5308" t="s">
        <v>1103</v>
      </c>
      <c r="W5308" t="s">
        <v>6858</v>
      </c>
      <c r="X5308" t="s">
        <v>14759</v>
      </c>
      <c r="Y5308">
        <v>47</v>
      </c>
      <c r="Z5308">
        <v>47</v>
      </c>
      <c r="AA5308">
        <v>7</v>
      </c>
      <c r="AB5308">
        <v>7</v>
      </c>
      <c r="AC5308">
        <v>53</v>
      </c>
    </row>
    <row r="5309" spans="1:29">
      <c r="A5309">
        <v>5859</v>
      </c>
      <c r="B5309" t="s">
        <v>805</v>
      </c>
      <c r="C5309" t="s">
        <v>7010</v>
      </c>
      <c r="J5309" t="s">
        <v>1444</v>
      </c>
      <c r="K5309">
        <v>0</v>
      </c>
      <c r="N5309" t="b">
        <v>1</v>
      </c>
      <c r="O5309" t="b">
        <v>0</v>
      </c>
      <c r="P5309" t="b">
        <v>0</v>
      </c>
      <c r="Q5309">
        <v>8</v>
      </c>
      <c r="R5309">
        <v>8</v>
      </c>
      <c r="S5309">
        <v>1</v>
      </c>
      <c r="T5309">
        <v>3</v>
      </c>
      <c r="U5309" t="b">
        <v>1</v>
      </c>
      <c r="V5309" t="s">
        <v>1103</v>
      </c>
      <c r="W5309" t="s">
        <v>6858</v>
      </c>
      <c r="X5309" t="s">
        <v>14743</v>
      </c>
      <c r="Y5309">
        <v>48</v>
      </c>
      <c r="Z5309">
        <v>48</v>
      </c>
      <c r="AA5309">
        <v>5</v>
      </c>
      <c r="AB5309">
        <v>5</v>
      </c>
      <c r="AC5309">
        <v>53</v>
      </c>
    </row>
    <row r="5310" spans="1:29">
      <c r="A5310">
        <v>5860</v>
      </c>
      <c r="B5310" t="s">
        <v>805</v>
      </c>
      <c r="C5310" t="s">
        <v>7011</v>
      </c>
      <c r="J5310" t="s">
        <v>1444</v>
      </c>
      <c r="K5310">
        <v>0</v>
      </c>
      <c r="N5310" t="b">
        <v>1</v>
      </c>
      <c r="O5310" t="b">
        <v>0</v>
      </c>
      <c r="P5310" t="b">
        <v>0</v>
      </c>
      <c r="Q5310">
        <v>8</v>
      </c>
      <c r="R5310">
        <v>8</v>
      </c>
      <c r="S5310">
        <v>1</v>
      </c>
      <c r="T5310">
        <v>3</v>
      </c>
      <c r="U5310" t="b">
        <v>1</v>
      </c>
      <c r="V5310" t="s">
        <v>1103</v>
      </c>
      <c r="W5310" t="s">
        <v>6858</v>
      </c>
      <c r="X5310" t="s">
        <v>14475</v>
      </c>
      <c r="Y5310">
        <v>48</v>
      </c>
      <c r="Z5310">
        <v>48</v>
      </c>
      <c r="AA5310">
        <v>6</v>
      </c>
      <c r="AB5310">
        <v>6</v>
      </c>
      <c r="AC5310">
        <v>53</v>
      </c>
    </row>
    <row r="5311" spans="1:29">
      <c r="A5311">
        <v>5861</v>
      </c>
      <c r="B5311" t="s">
        <v>805</v>
      </c>
      <c r="C5311" t="s">
        <v>7012</v>
      </c>
      <c r="J5311" t="s">
        <v>1444</v>
      </c>
      <c r="K5311">
        <v>0</v>
      </c>
      <c r="N5311" t="b">
        <v>1</v>
      </c>
      <c r="O5311" t="b">
        <v>0</v>
      </c>
      <c r="P5311" t="b">
        <v>0</v>
      </c>
      <c r="Q5311">
        <v>8</v>
      </c>
      <c r="R5311">
        <v>8</v>
      </c>
      <c r="S5311">
        <v>1</v>
      </c>
      <c r="T5311">
        <v>3</v>
      </c>
      <c r="U5311" t="b">
        <v>1</v>
      </c>
      <c r="V5311" t="s">
        <v>1103</v>
      </c>
      <c r="W5311" t="s">
        <v>6858</v>
      </c>
      <c r="X5311" t="s">
        <v>14761</v>
      </c>
      <c r="Y5311">
        <v>48</v>
      </c>
      <c r="Z5311">
        <v>48</v>
      </c>
      <c r="AA5311">
        <v>7</v>
      </c>
      <c r="AB5311">
        <v>7</v>
      </c>
      <c r="AC5311">
        <v>53</v>
      </c>
    </row>
    <row r="5312" spans="1:29">
      <c r="A5312">
        <v>5862</v>
      </c>
      <c r="B5312" t="s">
        <v>805</v>
      </c>
      <c r="C5312" t="s">
        <v>7013</v>
      </c>
      <c r="J5312" t="s">
        <v>1444</v>
      </c>
      <c r="K5312">
        <v>0</v>
      </c>
      <c r="N5312" t="b">
        <v>1</v>
      </c>
      <c r="O5312" t="b">
        <v>0</v>
      </c>
      <c r="P5312" t="b">
        <v>0</v>
      </c>
      <c r="Q5312">
        <v>8</v>
      </c>
      <c r="R5312">
        <v>8</v>
      </c>
      <c r="S5312">
        <v>1</v>
      </c>
      <c r="T5312">
        <v>3</v>
      </c>
      <c r="U5312" t="b">
        <v>1</v>
      </c>
      <c r="V5312" t="s">
        <v>1103</v>
      </c>
      <c r="W5312" t="s">
        <v>6858</v>
      </c>
      <c r="X5312" t="s">
        <v>14744</v>
      </c>
      <c r="Y5312">
        <v>49</v>
      </c>
      <c r="Z5312">
        <v>49</v>
      </c>
      <c r="AA5312">
        <v>5</v>
      </c>
      <c r="AB5312">
        <v>5</v>
      </c>
      <c r="AC5312">
        <v>53</v>
      </c>
    </row>
    <row r="5313" spans="1:29">
      <c r="A5313">
        <v>5863</v>
      </c>
      <c r="B5313" t="s">
        <v>805</v>
      </c>
      <c r="C5313" t="s">
        <v>7014</v>
      </c>
      <c r="J5313" t="s">
        <v>1444</v>
      </c>
      <c r="K5313">
        <v>0</v>
      </c>
      <c r="N5313" t="b">
        <v>1</v>
      </c>
      <c r="O5313" t="b">
        <v>0</v>
      </c>
      <c r="P5313" t="b">
        <v>0</v>
      </c>
      <c r="Q5313">
        <v>8</v>
      </c>
      <c r="R5313">
        <v>8</v>
      </c>
      <c r="S5313">
        <v>1</v>
      </c>
      <c r="T5313">
        <v>3</v>
      </c>
      <c r="U5313" t="b">
        <v>1</v>
      </c>
      <c r="V5313" t="s">
        <v>1103</v>
      </c>
      <c r="W5313" t="s">
        <v>6858</v>
      </c>
      <c r="X5313" t="s">
        <v>14478</v>
      </c>
      <c r="Y5313">
        <v>49</v>
      </c>
      <c r="Z5313">
        <v>49</v>
      </c>
      <c r="AA5313">
        <v>6</v>
      </c>
      <c r="AB5313">
        <v>6</v>
      </c>
      <c r="AC5313">
        <v>53</v>
      </c>
    </row>
    <row r="5314" spans="1:29">
      <c r="A5314">
        <v>5864</v>
      </c>
      <c r="B5314" t="s">
        <v>805</v>
      </c>
      <c r="C5314" t="s">
        <v>7015</v>
      </c>
      <c r="J5314" t="s">
        <v>1444</v>
      </c>
      <c r="K5314">
        <v>0</v>
      </c>
      <c r="N5314" t="b">
        <v>1</v>
      </c>
      <c r="O5314" t="b">
        <v>0</v>
      </c>
      <c r="P5314" t="b">
        <v>0</v>
      </c>
      <c r="Q5314">
        <v>8</v>
      </c>
      <c r="R5314">
        <v>8</v>
      </c>
      <c r="S5314">
        <v>1</v>
      </c>
      <c r="T5314">
        <v>3</v>
      </c>
      <c r="U5314" t="b">
        <v>1</v>
      </c>
      <c r="V5314" t="s">
        <v>1103</v>
      </c>
      <c r="W5314" t="s">
        <v>6858</v>
      </c>
      <c r="X5314" t="s">
        <v>14763</v>
      </c>
      <c r="Y5314">
        <v>49</v>
      </c>
      <c r="Z5314">
        <v>49</v>
      </c>
      <c r="AA5314">
        <v>7</v>
      </c>
      <c r="AB5314">
        <v>7</v>
      </c>
      <c r="AC5314">
        <v>53</v>
      </c>
    </row>
    <row r="5315" spans="1:29">
      <c r="A5315">
        <v>5865</v>
      </c>
      <c r="B5315" t="s">
        <v>805</v>
      </c>
      <c r="C5315" t="s">
        <v>7016</v>
      </c>
      <c r="J5315" t="s">
        <v>1444</v>
      </c>
      <c r="K5315">
        <v>0</v>
      </c>
      <c r="N5315" t="b">
        <v>1</v>
      </c>
      <c r="O5315" t="b">
        <v>0</v>
      </c>
      <c r="P5315" t="b">
        <v>0</v>
      </c>
      <c r="Q5315">
        <v>8</v>
      </c>
      <c r="R5315">
        <v>8</v>
      </c>
      <c r="S5315">
        <v>1</v>
      </c>
      <c r="T5315">
        <v>3</v>
      </c>
      <c r="U5315" t="b">
        <v>1</v>
      </c>
      <c r="V5315" t="s">
        <v>1103</v>
      </c>
      <c r="W5315" t="s">
        <v>6858</v>
      </c>
      <c r="X5315" t="s">
        <v>14745</v>
      </c>
      <c r="Y5315">
        <v>50</v>
      </c>
      <c r="Z5315">
        <v>50</v>
      </c>
      <c r="AA5315">
        <v>5</v>
      </c>
      <c r="AB5315">
        <v>5</v>
      </c>
      <c r="AC5315">
        <v>53</v>
      </c>
    </row>
    <row r="5316" spans="1:29">
      <c r="A5316">
        <v>5866</v>
      </c>
      <c r="B5316" t="s">
        <v>805</v>
      </c>
      <c r="C5316" t="s">
        <v>7017</v>
      </c>
      <c r="J5316" t="s">
        <v>1444</v>
      </c>
      <c r="K5316">
        <v>0</v>
      </c>
      <c r="N5316" t="b">
        <v>1</v>
      </c>
      <c r="O5316" t="b">
        <v>0</v>
      </c>
      <c r="P5316" t="b">
        <v>0</v>
      </c>
      <c r="Q5316">
        <v>8</v>
      </c>
      <c r="R5316">
        <v>8</v>
      </c>
      <c r="S5316">
        <v>1</v>
      </c>
      <c r="T5316">
        <v>3</v>
      </c>
      <c r="U5316" t="b">
        <v>1</v>
      </c>
      <c r="V5316" t="s">
        <v>1103</v>
      </c>
      <c r="W5316" t="s">
        <v>6858</v>
      </c>
      <c r="X5316" t="s">
        <v>14481</v>
      </c>
      <c r="Y5316">
        <v>50</v>
      </c>
      <c r="Z5316">
        <v>50</v>
      </c>
      <c r="AA5316">
        <v>6</v>
      </c>
      <c r="AB5316">
        <v>6</v>
      </c>
      <c r="AC5316">
        <v>53</v>
      </c>
    </row>
    <row r="5317" spans="1:29">
      <c r="A5317">
        <v>5867</v>
      </c>
      <c r="B5317" t="s">
        <v>805</v>
      </c>
      <c r="C5317" t="s">
        <v>7018</v>
      </c>
      <c r="J5317" t="s">
        <v>1444</v>
      </c>
      <c r="K5317">
        <v>0</v>
      </c>
      <c r="N5317" t="b">
        <v>1</v>
      </c>
      <c r="O5317" t="b">
        <v>0</v>
      </c>
      <c r="P5317" t="b">
        <v>0</v>
      </c>
      <c r="Q5317">
        <v>8</v>
      </c>
      <c r="R5317">
        <v>8</v>
      </c>
      <c r="S5317">
        <v>1</v>
      </c>
      <c r="T5317">
        <v>3</v>
      </c>
      <c r="U5317" t="b">
        <v>1</v>
      </c>
      <c r="V5317" t="s">
        <v>1103</v>
      </c>
      <c r="W5317" t="s">
        <v>6858</v>
      </c>
      <c r="X5317" t="s">
        <v>14765</v>
      </c>
      <c r="Y5317">
        <v>50</v>
      </c>
      <c r="Z5317">
        <v>50</v>
      </c>
      <c r="AA5317">
        <v>7</v>
      </c>
      <c r="AB5317">
        <v>7</v>
      </c>
      <c r="AC5317">
        <v>53</v>
      </c>
    </row>
    <row r="5318" spans="1:29">
      <c r="A5318">
        <v>5868</v>
      </c>
      <c r="B5318" t="s">
        <v>805</v>
      </c>
      <c r="C5318" t="s">
        <v>7019</v>
      </c>
      <c r="J5318" t="s">
        <v>1444</v>
      </c>
      <c r="K5318">
        <v>0</v>
      </c>
      <c r="N5318" t="b">
        <v>1</v>
      </c>
      <c r="O5318" t="b">
        <v>0</v>
      </c>
      <c r="P5318" t="b">
        <v>0</v>
      </c>
      <c r="Q5318">
        <v>8</v>
      </c>
      <c r="R5318">
        <v>8</v>
      </c>
      <c r="S5318">
        <v>1</v>
      </c>
      <c r="T5318">
        <v>3</v>
      </c>
      <c r="U5318" t="b">
        <v>1</v>
      </c>
      <c r="V5318" t="s">
        <v>1103</v>
      </c>
      <c r="W5318" t="s">
        <v>6858</v>
      </c>
      <c r="X5318" t="s">
        <v>14746</v>
      </c>
      <c r="Y5318">
        <v>51</v>
      </c>
      <c r="Z5318">
        <v>51</v>
      </c>
      <c r="AA5318">
        <v>5</v>
      </c>
      <c r="AB5318">
        <v>5</v>
      </c>
      <c r="AC5318">
        <v>53</v>
      </c>
    </row>
    <row r="5319" spans="1:29">
      <c r="A5319">
        <v>5869</v>
      </c>
      <c r="B5319" t="s">
        <v>805</v>
      </c>
      <c r="C5319" t="s">
        <v>7020</v>
      </c>
      <c r="J5319" t="s">
        <v>1444</v>
      </c>
      <c r="K5319">
        <v>0</v>
      </c>
      <c r="N5319" t="b">
        <v>1</v>
      </c>
      <c r="O5319" t="b">
        <v>0</v>
      </c>
      <c r="P5319" t="b">
        <v>0</v>
      </c>
      <c r="Q5319">
        <v>8</v>
      </c>
      <c r="R5319">
        <v>8</v>
      </c>
      <c r="S5319">
        <v>1</v>
      </c>
      <c r="T5319">
        <v>3</v>
      </c>
      <c r="U5319" t="b">
        <v>1</v>
      </c>
      <c r="V5319" t="s">
        <v>1103</v>
      </c>
      <c r="W5319" t="s">
        <v>6858</v>
      </c>
      <c r="X5319" t="s">
        <v>14484</v>
      </c>
      <c r="Y5319">
        <v>51</v>
      </c>
      <c r="Z5319">
        <v>51</v>
      </c>
      <c r="AA5319">
        <v>6</v>
      </c>
      <c r="AB5319">
        <v>6</v>
      </c>
      <c r="AC5319">
        <v>53</v>
      </c>
    </row>
    <row r="5320" spans="1:29">
      <c r="A5320">
        <v>5870</v>
      </c>
      <c r="B5320" t="s">
        <v>805</v>
      </c>
      <c r="C5320" t="s">
        <v>7021</v>
      </c>
      <c r="J5320" t="s">
        <v>1444</v>
      </c>
      <c r="K5320">
        <v>0</v>
      </c>
      <c r="N5320" t="b">
        <v>1</v>
      </c>
      <c r="O5320" t="b">
        <v>0</v>
      </c>
      <c r="P5320" t="b">
        <v>0</v>
      </c>
      <c r="Q5320">
        <v>8</v>
      </c>
      <c r="R5320">
        <v>8</v>
      </c>
      <c r="S5320">
        <v>1</v>
      </c>
      <c r="T5320">
        <v>3</v>
      </c>
      <c r="U5320" t="b">
        <v>1</v>
      </c>
      <c r="V5320" t="s">
        <v>1103</v>
      </c>
      <c r="W5320" t="s">
        <v>6858</v>
      </c>
      <c r="X5320" t="s">
        <v>14766</v>
      </c>
      <c r="Y5320">
        <v>51</v>
      </c>
      <c r="Z5320">
        <v>51</v>
      </c>
      <c r="AA5320">
        <v>7</v>
      </c>
      <c r="AB5320">
        <v>7</v>
      </c>
      <c r="AC5320">
        <v>53</v>
      </c>
    </row>
    <row r="5321" spans="1:29">
      <c r="A5321">
        <v>5871</v>
      </c>
      <c r="B5321" t="s">
        <v>805</v>
      </c>
      <c r="C5321" t="s">
        <v>7022</v>
      </c>
      <c r="J5321" t="s">
        <v>1444</v>
      </c>
      <c r="K5321">
        <v>0</v>
      </c>
      <c r="N5321" t="b">
        <v>1</v>
      </c>
      <c r="O5321" t="b">
        <v>0</v>
      </c>
      <c r="P5321" t="b">
        <v>0</v>
      </c>
      <c r="Q5321">
        <v>8</v>
      </c>
      <c r="R5321">
        <v>8</v>
      </c>
      <c r="S5321">
        <v>1</v>
      </c>
      <c r="T5321">
        <v>3</v>
      </c>
      <c r="U5321" t="b">
        <v>1</v>
      </c>
      <c r="V5321" t="s">
        <v>1103</v>
      </c>
      <c r="W5321" t="s">
        <v>6858</v>
      </c>
      <c r="X5321" t="s">
        <v>14829</v>
      </c>
      <c r="Y5321">
        <v>52</v>
      </c>
      <c r="Z5321">
        <v>52</v>
      </c>
      <c r="AA5321">
        <v>5</v>
      </c>
      <c r="AB5321">
        <v>5</v>
      </c>
      <c r="AC5321">
        <v>53</v>
      </c>
    </row>
    <row r="5322" spans="1:29">
      <c r="A5322">
        <v>5872</v>
      </c>
      <c r="B5322" t="s">
        <v>805</v>
      </c>
      <c r="C5322" t="s">
        <v>7023</v>
      </c>
      <c r="J5322" t="s">
        <v>1444</v>
      </c>
      <c r="K5322">
        <v>0</v>
      </c>
      <c r="N5322" t="b">
        <v>1</v>
      </c>
      <c r="O5322" t="b">
        <v>0</v>
      </c>
      <c r="P5322" t="b">
        <v>0</v>
      </c>
      <c r="Q5322">
        <v>8</v>
      </c>
      <c r="R5322">
        <v>8</v>
      </c>
      <c r="S5322">
        <v>1</v>
      </c>
      <c r="T5322">
        <v>3</v>
      </c>
      <c r="U5322" t="b">
        <v>1</v>
      </c>
      <c r="V5322" t="s">
        <v>1103</v>
      </c>
      <c r="W5322" t="s">
        <v>6858</v>
      </c>
      <c r="X5322" t="s">
        <v>14565</v>
      </c>
      <c r="Y5322">
        <v>52</v>
      </c>
      <c r="Z5322">
        <v>52</v>
      </c>
      <c r="AA5322">
        <v>6</v>
      </c>
      <c r="AB5322">
        <v>6</v>
      </c>
      <c r="AC5322">
        <v>53</v>
      </c>
    </row>
    <row r="5323" spans="1:29">
      <c r="A5323">
        <v>5873</v>
      </c>
      <c r="B5323" t="s">
        <v>805</v>
      </c>
      <c r="C5323" t="s">
        <v>7024</v>
      </c>
      <c r="J5323" t="s">
        <v>1444</v>
      </c>
      <c r="K5323">
        <v>0</v>
      </c>
      <c r="N5323" t="b">
        <v>1</v>
      </c>
      <c r="O5323" t="b">
        <v>0</v>
      </c>
      <c r="P5323" t="b">
        <v>0</v>
      </c>
      <c r="Q5323">
        <v>8</v>
      </c>
      <c r="R5323">
        <v>8</v>
      </c>
      <c r="S5323">
        <v>1</v>
      </c>
      <c r="T5323">
        <v>3</v>
      </c>
      <c r="U5323" t="b">
        <v>1</v>
      </c>
      <c r="V5323" t="s">
        <v>1103</v>
      </c>
      <c r="W5323" t="s">
        <v>6858</v>
      </c>
      <c r="X5323" t="s">
        <v>14837</v>
      </c>
      <c r="Y5323">
        <v>52</v>
      </c>
      <c r="Z5323">
        <v>52</v>
      </c>
      <c r="AA5323">
        <v>7</v>
      </c>
      <c r="AB5323">
        <v>7</v>
      </c>
      <c r="AC5323">
        <v>53</v>
      </c>
    </row>
    <row r="5324" spans="1:29">
      <c r="A5324">
        <v>5874</v>
      </c>
      <c r="B5324" t="s">
        <v>805</v>
      </c>
      <c r="C5324" t="s">
        <v>7025</v>
      </c>
      <c r="J5324" t="s">
        <v>1444</v>
      </c>
      <c r="K5324">
        <v>0</v>
      </c>
      <c r="N5324" t="b">
        <v>1</v>
      </c>
      <c r="O5324" t="b">
        <v>0</v>
      </c>
      <c r="P5324" t="b">
        <v>0</v>
      </c>
      <c r="Q5324">
        <v>8</v>
      </c>
      <c r="R5324">
        <v>8</v>
      </c>
      <c r="S5324">
        <v>1</v>
      </c>
      <c r="T5324">
        <v>3</v>
      </c>
      <c r="U5324" t="b">
        <v>1</v>
      </c>
      <c r="V5324" t="s">
        <v>1103</v>
      </c>
      <c r="W5324" t="s">
        <v>6858</v>
      </c>
      <c r="X5324" t="s">
        <v>14839</v>
      </c>
      <c r="Y5324">
        <v>53</v>
      </c>
      <c r="Z5324">
        <v>53</v>
      </c>
      <c r="AA5324">
        <v>5</v>
      </c>
      <c r="AB5324">
        <v>5</v>
      </c>
      <c r="AC5324">
        <v>53</v>
      </c>
    </row>
    <row r="5325" spans="1:29">
      <c r="A5325">
        <v>5875</v>
      </c>
      <c r="B5325" t="s">
        <v>805</v>
      </c>
      <c r="C5325" t="s">
        <v>7026</v>
      </c>
      <c r="J5325" t="s">
        <v>1444</v>
      </c>
      <c r="K5325">
        <v>0</v>
      </c>
      <c r="N5325" t="b">
        <v>1</v>
      </c>
      <c r="O5325" t="b">
        <v>0</v>
      </c>
      <c r="P5325" t="b">
        <v>0</v>
      </c>
      <c r="Q5325">
        <v>8</v>
      </c>
      <c r="R5325">
        <v>8</v>
      </c>
      <c r="S5325">
        <v>1</v>
      </c>
      <c r="T5325">
        <v>3</v>
      </c>
      <c r="U5325" t="b">
        <v>1</v>
      </c>
      <c r="V5325" t="s">
        <v>1103</v>
      </c>
      <c r="W5325" t="s">
        <v>6858</v>
      </c>
      <c r="X5325" t="s">
        <v>14568</v>
      </c>
      <c r="Y5325">
        <v>53</v>
      </c>
      <c r="Z5325">
        <v>53</v>
      </c>
      <c r="AA5325">
        <v>6</v>
      </c>
      <c r="AB5325">
        <v>6</v>
      </c>
      <c r="AC5325">
        <v>53</v>
      </c>
    </row>
    <row r="5326" spans="1:29">
      <c r="A5326">
        <v>5876</v>
      </c>
      <c r="B5326" t="s">
        <v>805</v>
      </c>
      <c r="C5326" t="s">
        <v>7027</v>
      </c>
      <c r="J5326" t="s">
        <v>1444</v>
      </c>
      <c r="K5326">
        <v>0</v>
      </c>
      <c r="N5326" t="b">
        <v>1</v>
      </c>
      <c r="O5326" t="b">
        <v>0</v>
      </c>
      <c r="P5326" t="b">
        <v>0</v>
      </c>
      <c r="Q5326">
        <v>8</v>
      </c>
      <c r="R5326">
        <v>8</v>
      </c>
      <c r="S5326">
        <v>1</v>
      </c>
      <c r="T5326">
        <v>3</v>
      </c>
      <c r="U5326" t="b">
        <v>1</v>
      </c>
      <c r="V5326" t="s">
        <v>1103</v>
      </c>
      <c r="W5326" t="s">
        <v>6858</v>
      </c>
      <c r="X5326" t="s">
        <v>14840</v>
      </c>
      <c r="Y5326">
        <v>53</v>
      </c>
      <c r="Z5326">
        <v>53</v>
      </c>
      <c r="AA5326">
        <v>7</v>
      </c>
      <c r="AB5326">
        <v>7</v>
      </c>
      <c r="AC5326">
        <v>53</v>
      </c>
    </row>
    <row r="5327" spans="1:29">
      <c r="A5327">
        <v>5877</v>
      </c>
      <c r="B5327" t="s">
        <v>805</v>
      </c>
      <c r="C5327" t="s">
        <v>7028</v>
      </c>
      <c r="J5327" t="s">
        <v>1444</v>
      </c>
      <c r="K5327">
        <v>0</v>
      </c>
      <c r="N5327" t="b">
        <v>1</v>
      </c>
      <c r="O5327" t="b">
        <v>0</v>
      </c>
      <c r="P5327" t="b">
        <v>0</v>
      </c>
      <c r="Q5327">
        <v>8</v>
      </c>
      <c r="R5327">
        <v>8</v>
      </c>
      <c r="S5327">
        <v>1</v>
      </c>
      <c r="T5327">
        <v>3</v>
      </c>
      <c r="U5327" t="b">
        <v>1</v>
      </c>
      <c r="V5327" t="s">
        <v>1103</v>
      </c>
      <c r="W5327" t="s">
        <v>6858</v>
      </c>
      <c r="X5327" t="s">
        <v>14842</v>
      </c>
      <c r="Y5327">
        <v>54</v>
      </c>
      <c r="Z5327">
        <v>54</v>
      </c>
      <c r="AA5327">
        <v>5</v>
      </c>
      <c r="AB5327">
        <v>5</v>
      </c>
      <c r="AC5327">
        <v>53</v>
      </c>
    </row>
    <row r="5328" spans="1:29">
      <c r="A5328">
        <v>5878</v>
      </c>
      <c r="B5328" t="s">
        <v>805</v>
      </c>
      <c r="C5328" t="s">
        <v>7029</v>
      </c>
      <c r="J5328" t="s">
        <v>1444</v>
      </c>
      <c r="K5328">
        <v>0</v>
      </c>
      <c r="N5328" t="b">
        <v>1</v>
      </c>
      <c r="O5328" t="b">
        <v>0</v>
      </c>
      <c r="P5328" t="b">
        <v>0</v>
      </c>
      <c r="Q5328">
        <v>8</v>
      </c>
      <c r="R5328">
        <v>8</v>
      </c>
      <c r="S5328">
        <v>1</v>
      </c>
      <c r="T5328">
        <v>3</v>
      </c>
      <c r="U5328" t="b">
        <v>1</v>
      </c>
      <c r="V5328" t="s">
        <v>1103</v>
      </c>
      <c r="W5328" t="s">
        <v>6858</v>
      </c>
      <c r="X5328" t="s">
        <v>14571</v>
      </c>
      <c r="Y5328">
        <v>54</v>
      </c>
      <c r="Z5328">
        <v>54</v>
      </c>
      <c r="AA5328">
        <v>6</v>
      </c>
      <c r="AB5328">
        <v>6</v>
      </c>
      <c r="AC5328">
        <v>53</v>
      </c>
    </row>
    <row r="5329" spans="1:29">
      <c r="A5329">
        <v>5879</v>
      </c>
      <c r="B5329" t="s">
        <v>805</v>
      </c>
      <c r="C5329" t="s">
        <v>7030</v>
      </c>
      <c r="J5329" t="s">
        <v>1444</v>
      </c>
      <c r="K5329">
        <v>0</v>
      </c>
      <c r="N5329" t="b">
        <v>1</v>
      </c>
      <c r="O5329" t="b">
        <v>0</v>
      </c>
      <c r="P5329" t="b">
        <v>0</v>
      </c>
      <c r="Q5329">
        <v>8</v>
      </c>
      <c r="R5329">
        <v>8</v>
      </c>
      <c r="S5329">
        <v>1</v>
      </c>
      <c r="T5329">
        <v>3</v>
      </c>
      <c r="U5329" t="b">
        <v>1</v>
      </c>
      <c r="V5329" t="s">
        <v>1103</v>
      </c>
      <c r="W5329" t="s">
        <v>6858</v>
      </c>
      <c r="X5329" t="s">
        <v>14843</v>
      </c>
      <c r="Y5329">
        <v>54</v>
      </c>
      <c r="Z5329">
        <v>54</v>
      </c>
      <c r="AA5329">
        <v>7</v>
      </c>
      <c r="AB5329">
        <v>7</v>
      </c>
      <c r="AC5329">
        <v>53</v>
      </c>
    </row>
    <row r="5330" spans="1:29">
      <c r="A5330">
        <v>5880</v>
      </c>
      <c r="B5330" t="s">
        <v>805</v>
      </c>
      <c r="C5330" t="s">
        <v>7031</v>
      </c>
      <c r="J5330" t="s">
        <v>1444</v>
      </c>
      <c r="K5330">
        <v>0</v>
      </c>
      <c r="N5330" t="b">
        <v>1</v>
      </c>
      <c r="O5330" t="b">
        <v>0</v>
      </c>
      <c r="P5330" t="b">
        <v>0</v>
      </c>
      <c r="Q5330">
        <v>8</v>
      </c>
      <c r="R5330">
        <v>8</v>
      </c>
      <c r="S5330">
        <v>1</v>
      </c>
      <c r="T5330">
        <v>3</v>
      </c>
      <c r="U5330" t="b">
        <v>1</v>
      </c>
      <c r="V5330" t="s">
        <v>1103</v>
      </c>
      <c r="W5330" t="s">
        <v>6858</v>
      </c>
      <c r="X5330" t="s">
        <v>15642</v>
      </c>
      <c r="Y5330">
        <v>55</v>
      </c>
      <c r="Z5330">
        <v>55</v>
      </c>
      <c r="AA5330">
        <v>5</v>
      </c>
      <c r="AB5330">
        <v>5</v>
      </c>
      <c r="AC5330">
        <v>53</v>
      </c>
    </row>
    <row r="5331" spans="1:29">
      <c r="A5331">
        <v>5881</v>
      </c>
      <c r="B5331" t="s">
        <v>805</v>
      </c>
      <c r="C5331" t="s">
        <v>7032</v>
      </c>
      <c r="J5331" t="s">
        <v>1444</v>
      </c>
      <c r="K5331">
        <v>0</v>
      </c>
      <c r="N5331" t="b">
        <v>1</v>
      </c>
      <c r="O5331" t="b">
        <v>0</v>
      </c>
      <c r="P5331" t="b">
        <v>0</v>
      </c>
      <c r="Q5331">
        <v>8</v>
      </c>
      <c r="R5331">
        <v>8</v>
      </c>
      <c r="S5331">
        <v>1</v>
      </c>
      <c r="T5331">
        <v>3</v>
      </c>
      <c r="U5331" t="b">
        <v>1</v>
      </c>
      <c r="V5331" t="s">
        <v>1103</v>
      </c>
      <c r="W5331" t="s">
        <v>6858</v>
      </c>
      <c r="X5331" t="s">
        <v>14574</v>
      </c>
      <c r="Y5331">
        <v>55</v>
      </c>
      <c r="Z5331">
        <v>55</v>
      </c>
      <c r="AA5331">
        <v>6</v>
      </c>
      <c r="AB5331">
        <v>6</v>
      </c>
      <c r="AC5331">
        <v>53</v>
      </c>
    </row>
    <row r="5332" spans="1:29">
      <c r="A5332">
        <v>5882</v>
      </c>
      <c r="B5332" t="s">
        <v>805</v>
      </c>
      <c r="C5332" t="s">
        <v>7033</v>
      </c>
      <c r="J5332" t="s">
        <v>1444</v>
      </c>
      <c r="K5332">
        <v>0</v>
      </c>
      <c r="N5332" t="b">
        <v>1</v>
      </c>
      <c r="O5332" t="b">
        <v>0</v>
      </c>
      <c r="P5332" t="b">
        <v>0</v>
      </c>
      <c r="Q5332">
        <v>8</v>
      </c>
      <c r="R5332">
        <v>8</v>
      </c>
      <c r="S5332">
        <v>1</v>
      </c>
      <c r="T5332">
        <v>3</v>
      </c>
      <c r="U5332" t="b">
        <v>1</v>
      </c>
      <c r="V5332" t="s">
        <v>1103</v>
      </c>
      <c r="W5332" t="s">
        <v>6858</v>
      </c>
      <c r="X5332" t="s">
        <v>15643</v>
      </c>
      <c r="Y5332">
        <v>55</v>
      </c>
      <c r="Z5332">
        <v>55</v>
      </c>
      <c r="AA5332">
        <v>7</v>
      </c>
      <c r="AB5332">
        <v>7</v>
      </c>
      <c r="AC5332">
        <v>53</v>
      </c>
    </row>
    <row r="5333" spans="1:29">
      <c r="A5333">
        <v>5883</v>
      </c>
      <c r="B5333" t="s">
        <v>805</v>
      </c>
      <c r="C5333" t="s">
        <v>7034</v>
      </c>
      <c r="J5333" t="s">
        <v>1444</v>
      </c>
      <c r="K5333">
        <v>0</v>
      </c>
      <c r="N5333" t="b">
        <v>1</v>
      </c>
      <c r="O5333" t="b">
        <v>0</v>
      </c>
      <c r="P5333" t="b">
        <v>0</v>
      </c>
      <c r="Q5333">
        <v>8</v>
      </c>
      <c r="R5333">
        <v>8</v>
      </c>
      <c r="S5333">
        <v>1</v>
      </c>
      <c r="T5333">
        <v>3</v>
      </c>
      <c r="U5333" t="b">
        <v>1</v>
      </c>
      <c r="V5333" t="s">
        <v>1103</v>
      </c>
      <c r="W5333" t="s">
        <v>6858</v>
      </c>
      <c r="X5333" t="s">
        <v>14845</v>
      </c>
      <c r="Y5333">
        <v>56</v>
      </c>
      <c r="Z5333">
        <v>56</v>
      </c>
      <c r="AA5333">
        <v>5</v>
      </c>
      <c r="AB5333">
        <v>5</v>
      </c>
      <c r="AC5333">
        <v>53</v>
      </c>
    </row>
    <row r="5334" spans="1:29">
      <c r="A5334">
        <v>5884</v>
      </c>
      <c r="B5334" t="s">
        <v>805</v>
      </c>
      <c r="C5334" t="s">
        <v>7035</v>
      </c>
      <c r="J5334" t="s">
        <v>1444</v>
      </c>
      <c r="K5334">
        <v>0</v>
      </c>
      <c r="N5334" t="b">
        <v>1</v>
      </c>
      <c r="O5334" t="b">
        <v>0</v>
      </c>
      <c r="P5334" t="b">
        <v>0</v>
      </c>
      <c r="Q5334">
        <v>8</v>
      </c>
      <c r="R5334">
        <v>8</v>
      </c>
      <c r="S5334">
        <v>1</v>
      </c>
      <c r="T5334">
        <v>3</v>
      </c>
      <c r="U5334" t="b">
        <v>1</v>
      </c>
      <c r="V5334" t="s">
        <v>1103</v>
      </c>
      <c r="W5334" t="s">
        <v>6858</v>
      </c>
      <c r="X5334" t="s">
        <v>14576</v>
      </c>
      <c r="Y5334">
        <v>56</v>
      </c>
      <c r="Z5334">
        <v>56</v>
      </c>
      <c r="AA5334">
        <v>6</v>
      </c>
      <c r="AB5334">
        <v>6</v>
      </c>
      <c r="AC5334">
        <v>53</v>
      </c>
    </row>
    <row r="5335" spans="1:29">
      <c r="A5335">
        <v>5885</v>
      </c>
      <c r="B5335" t="s">
        <v>805</v>
      </c>
      <c r="C5335" t="s">
        <v>7036</v>
      </c>
      <c r="J5335" t="s">
        <v>1444</v>
      </c>
      <c r="K5335">
        <v>0</v>
      </c>
      <c r="N5335" t="b">
        <v>1</v>
      </c>
      <c r="O5335" t="b">
        <v>0</v>
      </c>
      <c r="P5335" t="b">
        <v>0</v>
      </c>
      <c r="Q5335">
        <v>8</v>
      </c>
      <c r="R5335">
        <v>8</v>
      </c>
      <c r="S5335">
        <v>1</v>
      </c>
      <c r="T5335">
        <v>3</v>
      </c>
      <c r="U5335" t="b">
        <v>1</v>
      </c>
      <c r="V5335" t="s">
        <v>1103</v>
      </c>
      <c r="W5335" t="s">
        <v>6858</v>
      </c>
      <c r="X5335" t="s">
        <v>14897</v>
      </c>
      <c r="Y5335">
        <v>56</v>
      </c>
      <c r="Z5335">
        <v>56</v>
      </c>
      <c r="AA5335">
        <v>7</v>
      </c>
      <c r="AB5335">
        <v>7</v>
      </c>
      <c r="AC5335">
        <v>53</v>
      </c>
    </row>
    <row r="5336" spans="1:29">
      <c r="A5336">
        <v>5886</v>
      </c>
      <c r="B5336" t="s">
        <v>805</v>
      </c>
      <c r="C5336" t="s">
        <v>7037</v>
      </c>
      <c r="J5336" t="s">
        <v>1444</v>
      </c>
      <c r="K5336">
        <v>0</v>
      </c>
      <c r="N5336" t="b">
        <v>1</v>
      </c>
      <c r="O5336" t="b">
        <v>0</v>
      </c>
      <c r="P5336" t="b">
        <v>0</v>
      </c>
      <c r="Q5336">
        <v>8</v>
      </c>
      <c r="R5336">
        <v>8</v>
      </c>
      <c r="S5336">
        <v>1</v>
      </c>
      <c r="T5336">
        <v>3</v>
      </c>
      <c r="U5336" t="b">
        <v>1</v>
      </c>
      <c r="V5336" t="s">
        <v>1103</v>
      </c>
      <c r="W5336" t="s">
        <v>6858</v>
      </c>
      <c r="X5336" t="s">
        <v>14847</v>
      </c>
      <c r="Y5336">
        <v>57</v>
      </c>
      <c r="Z5336">
        <v>57</v>
      </c>
      <c r="AA5336">
        <v>5</v>
      </c>
      <c r="AB5336">
        <v>5</v>
      </c>
      <c r="AC5336">
        <v>53</v>
      </c>
    </row>
    <row r="5337" spans="1:29">
      <c r="A5337">
        <v>5887</v>
      </c>
      <c r="B5337" t="s">
        <v>805</v>
      </c>
      <c r="C5337" t="s">
        <v>7038</v>
      </c>
      <c r="J5337" t="s">
        <v>1444</v>
      </c>
      <c r="K5337">
        <v>0</v>
      </c>
      <c r="N5337" t="b">
        <v>1</v>
      </c>
      <c r="O5337" t="b">
        <v>0</v>
      </c>
      <c r="P5337" t="b">
        <v>0</v>
      </c>
      <c r="Q5337">
        <v>8</v>
      </c>
      <c r="R5337">
        <v>8</v>
      </c>
      <c r="S5337">
        <v>1</v>
      </c>
      <c r="T5337">
        <v>3</v>
      </c>
      <c r="U5337" t="b">
        <v>1</v>
      </c>
      <c r="V5337" t="s">
        <v>1103</v>
      </c>
      <c r="W5337" t="s">
        <v>6858</v>
      </c>
      <c r="X5337" t="s">
        <v>14579</v>
      </c>
      <c r="Y5337">
        <v>57</v>
      </c>
      <c r="Z5337">
        <v>57</v>
      </c>
      <c r="AA5337">
        <v>6</v>
      </c>
      <c r="AB5337">
        <v>6</v>
      </c>
      <c r="AC5337">
        <v>53</v>
      </c>
    </row>
    <row r="5338" spans="1:29">
      <c r="A5338">
        <v>5888</v>
      </c>
      <c r="B5338" t="s">
        <v>805</v>
      </c>
      <c r="C5338" t="s">
        <v>7039</v>
      </c>
      <c r="J5338" t="s">
        <v>1444</v>
      </c>
      <c r="K5338">
        <v>0</v>
      </c>
      <c r="N5338" t="b">
        <v>1</v>
      </c>
      <c r="O5338" t="b">
        <v>0</v>
      </c>
      <c r="P5338" t="b">
        <v>0</v>
      </c>
      <c r="Q5338">
        <v>8</v>
      </c>
      <c r="R5338">
        <v>8</v>
      </c>
      <c r="S5338">
        <v>1</v>
      </c>
      <c r="T5338">
        <v>3</v>
      </c>
      <c r="U5338" t="b">
        <v>1</v>
      </c>
      <c r="V5338" t="s">
        <v>1103</v>
      </c>
      <c r="W5338" t="s">
        <v>6858</v>
      </c>
      <c r="X5338" t="s">
        <v>14898</v>
      </c>
      <c r="Y5338">
        <v>57</v>
      </c>
      <c r="Z5338">
        <v>57</v>
      </c>
      <c r="AA5338">
        <v>7</v>
      </c>
      <c r="AB5338">
        <v>7</v>
      </c>
      <c r="AC5338">
        <v>53</v>
      </c>
    </row>
    <row r="5339" spans="1:29">
      <c r="A5339">
        <v>5889</v>
      </c>
      <c r="B5339" t="s">
        <v>805</v>
      </c>
      <c r="C5339" t="s">
        <v>7040</v>
      </c>
      <c r="J5339" t="s">
        <v>1444</v>
      </c>
      <c r="K5339">
        <v>0</v>
      </c>
      <c r="N5339" t="b">
        <v>1</v>
      </c>
      <c r="O5339" t="b">
        <v>0</v>
      </c>
      <c r="P5339" t="b">
        <v>0</v>
      </c>
      <c r="Q5339">
        <v>8</v>
      </c>
      <c r="R5339">
        <v>8</v>
      </c>
      <c r="S5339">
        <v>1</v>
      </c>
      <c r="T5339">
        <v>3</v>
      </c>
      <c r="U5339" t="b">
        <v>1</v>
      </c>
      <c r="V5339" t="s">
        <v>1103</v>
      </c>
      <c r="W5339" t="s">
        <v>6858</v>
      </c>
      <c r="X5339" t="s">
        <v>14849</v>
      </c>
      <c r="Y5339">
        <v>58</v>
      </c>
      <c r="Z5339">
        <v>58</v>
      </c>
      <c r="AA5339">
        <v>5</v>
      </c>
      <c r="AB5339">
        <v>5</v>
      </c>
      <c r="AC5339">
        <v>53</v>
      </c>
    </row>
    <row r="5340" spans="1:29">
      <c r="A5340">
        <v>5890</v>
      </c>
      <c r="B5340" t="s">
        <v>805</v>
      </c>
      <c r="C5340" t="s">
        <v>7041</v>
      </c>
      <c r="J5340" t="s">
        <v>1444</v>
      </c>
      <c r="K5340">
        <v>0</v>
      </c>
      <c r="N5340" t="b">
        <v>1</v>
      </c>
      <c r="O5340" t="b">
        <v>0</v>
      </c>
      <c r="P5340" t="b">
        <v>0</v>
      </c>
      <c r="Q5340">
        <v>8</v>
      </c>
      <c r="R5340">
        <v>8</v>
      </c>
      <c r="S5340">
        <v>1</v>
      </c>
      <c r="T5340">
        <v>3</v>
      </c>
      <c r="U5340" t="b">
        <v>1</v>
      </c>
      <c r="V5340" t="s">
        <v>1103</v>
      </c>
      <c r="W5340" t="s">
        <v>6858</v>
      </c>
      <c r="X5340" t="s">
        <v>14582</v>
      </c>
      <c r="Y5340">
        <v>58</v>
      </c>
      <c r="Z5340">
        <v>58</v>
      </c>
      <c r="AA5340">
        <v>6</v>
      </c>
      <c r="AB5340">
        <v>6</v>
      </c>
      <c r="AC5340">
        <v>53</v>
      </c>
    </row>
    <row r="5341" spans="1:29">
      <c r="A5341">
        <v>5891</v>
      </c>
      <c r="B5341" t="s">
        <v>805</v>
      </c>
      <c r="C5341" t="s">
        <v>7042</v>
      </c>
      <c r="J5341" t="s">
        <v>1444</v>
      </c>
      <c r="K5341">
        <v>0</v>
      </c>
      <c r="N5341" t="b">
        <v>1</v>
      </c>
      <c r="O5341" t="b">
        <v>0</v>
      </c>
      <c r="P5341" t="b">
        <v>0</v>
      </c>
      <c r="Q5341">
        <v>8</v>
      </c>
      <c r="R5341">
        <v>8</v>
      </c>
      <c r="S5341">
        <v>1</v>
      </c>
      <c r="T5341">
        <v>3</v>
      </c>
      <c r="U5341" t="b">
        <v>1</v>
      </c>
      <c r="V5341" t="s">
        <v>1103</v>
      </c>
      <c r="W5341" t="s">
        <v>6858</v>
      </c>
      <c r="X5341" t="s">
        <v>14899</v>
      </c>
      <c r="Y5341">
        <v>58</v>
      </c>
      <c r="Z5341">
        <v>58</v>
      </c>
      <c r="AA5341">
        <v>7</v>
      </c>
      <c r="AB5341">
        <v>7</v>
      </c>
      <c r="AC5341">
        <v>53</v>
      </c>
    </row>
    <row r="5342" spans="1:29">
      <c r="A5342">
        <v>5892</v>
      </c>
      <c r="B5342" t="s">
        <v>805</v>
      </c>
      <c r="C5342" t="s">
        <v>7043</v>
      </c>
      <c r="J5342" t="s">
        <v>1444</v>
      </c>
      <c r="K5342">
        <v>0</v>
      </c>
      <c r="N5342" t="b">
        <v>1</v>
      </c>
      <c r="O5342" t="b">
        <v>0</v>
      </c>
      <c r="P5342" t="b">
        <v>0</v>
      </c>
      <c r="Q5342">
        <v>8</v>
      </c>
      <c r="R5342">
        <v>8</v>
      </c>
      <c r="S5342">
        <v>1</v>
      </c>
      <c r="T5342">
        <v>3</v>
      </c>
      <c r="U5342" t="b">
        <v>1</v>
      </c>
      <c r="V5342" t="s">
        <v>1103</v>
      </c>
      <c r="W5342" t="s">
        <v>6858</v>
      </c>
      <c r="X5342" t="s">
        <v>14851</v>
      </c>
      <c r="Y5342">
        <v>59</v>
      </c>
      <c r="Z5342">
        <v>59</v>
      </c>
      <c r="AA5342">
        <v>5</v>
      </c>
      <c r="AB5342">
        <v>5</v>
      </c>
      <c r="AC5342">
        <v>53</v>
      </c>
    </row>
    <row r="5343" spans="1:29">
      <c r="A5343">
        <v>5893</v>
      </c>
      <c r="B5343" t="s">
        <v>805</v>
      </c>
      <c r="C5343" t="s">
        <v>7044</v>
      </c>
      <c r="J5343" t="s">
        <v>1444</v>
      </c>
      <c r="K5343">
        <v>0</v>
      </c>
      <c r="N5343" t="b">
        <v>1</v>
      </c>
      <c r="O5343" t="b">
        <v>0</v>
      </c>
      <c r="P5343" t="b">
        <v>0</v>
      </c>
      <c r="Q5343">
        <v>8</v>
      </c>
      <c r="R5343">
        <v>8</v>
      </c>
      <c r="S5343">
        <v>1</v>
      </c>
      <c r="T5343">
        <v>3</v>
      </c>
      <c r="U5343" t="b">
        <v>1</v>
      </c>
      <c r="V5343" t="s">
        <v>1103</v>
      </c>
      <c r="W5343" t="s">
        <v>6858</v>
      </c>
      <c r="X5343" t="s">
        <v>14585</v>
      </c>
      <c r="Y5343">
        <v>59</v>
      </c>
      <c r="Z5343">
        <v>59</v>
      </c>
      <c r="AA5343">
        <v>6</v>
      </c>
      <c r="AB5343">
        <v>6</v>
      </c>
      <c r="AC5343">
        <v>53</v>
      </c>
    </row>
    <row r="5344" spans="1:29">
      <c r="A5344">
        <v>5894</v>
      </c>
      <c r="B5344" t="s">
        <v>805</v>
      </c>
      <c r="C5344" t="s">
        <v>7045</v>
      </c>
      <c r="J5344" t="s">
        <v>1444</v>
      </c>
      <c r="K5344">
        <v>0</v>
      </c>
      <c r="N5344" t="b">
        <v>1</v>
      </c>
      <c r="O5344" t="b">
        <v>0</v>
      </c>
      <c r="P5344" t="b">
        <v>0</v>
      </c>
      <c r="Q5344">
        <v>8</v>
      </c>
      <c r="R5344">
        <v>8</v>
      </c>
      <c r="S5344">
        <v>1</v>
      </c>
      <c r="T5344">
        <v>3</v>
      </c>
      <c r="U5344" t="b">
        <v>1</v>
      </c>
      <c r="V5344" t="s">
        <v>1103</v>
      </c>
      <c r="W5344" t="s">
        <v>6858</v>
      </c>
      <c r="X5344" t="s">
        <v>14900</v>
      </c>
      <c r="Y5344">
        <v>59</v>
      </c>
      <c r="Z5344">
        <v>59</v>
      </c>
      <c r="AA5344">
        <v>7</v>
      </c>
      <c r="AB5344">
        <v>7</v>
      </c>
      <c r="AC5344">
        <v>53</v>
      </c>
    </row>
    <row r="5345" spans="1:29">
      <c r="A5345">
        <v>5895</v>
      </c>
      <c r="B5345" t="s">
        <v>805</v>
      </c>
      <c r="C5345" t="s">
        <v>7046</v>
      </c>
      <c r="J5345" t="s">
        <v>1444</v>
      </c>
      <c r="K5345">
        <v>0</v>
      </c>
      <c r="N5345" t="b">
        <v>1</v>
      </c>
      <c r="O5345" t="b">
        <v>0</v>
      </c>
      <c r="P5345" t="b">
        <v>0</v>
      </c>
      <c r="Q5345">
        <v>8</v>
      </c>
      <c r="R5345">
        <v>8</v>
      </c>
      <c r="S5345">
        <v>1</v>
      </c>
      <c r="T5345">
        <v>3</v>
      </c>
      <c r="U5345" t="b">
        <v>1</v>
      </c>
      <c r="V5345" t="s">
        <v>1103</v>
      </c>
      <c r="W5345" t="s">
        <v>6858</v>
      </c>
      <c r="X5345" t="s">
        <v>14853</v>
      </c>
      <c r="Y5345">
        <v>60</v>
      </c>
      <c r="Z5345">
        <v>60</v>
      </c>
      <c r="AA5345">
        <v>5</v>
      </c>
      <c r="AB5345">
        <v>5</v>
      </c>
      <c r="AC5345">
        <v>53</v>
      </c>
    </row>
    <row r="5346" spans="1:29">
      <c r="A5346">
        <v>5896</v>
      </c>
      <c r="B5346" t="s">
        <v>805</v>
      </c>
      <c r="C5346" t="s">
        <v>7047</v>
      </c>
      <c r="J5346" t="s">
        <v>1444</v>
      </c>
      <c r="K5346">
        <v>0</v>
      </c>
      <c r="N5346" t="b">
        <v>1</v>
      </c>
      <c r="O5346" t="b">
        <v>0</v>
      </c>
      <c r="P5346" t="b">
        <v>0</v>
      </c>
      <c r="Q5346">
        <v>8</v>
      </c>
      <c r="R5346">
        <v>8</v>
      </c>
      <c r="S5346">
        <v>1</v>
      </c>
      <c r="T5346">
        <v>3</v>
      </c>
      <c r="U5346" t="b">
        <v>1</v>
      </c>
      <c r="V5346" t="s">
        <v>1103</v>
      </c>
      <c r="W5346" t="s">
        <v>6858</v>
      </c>
      <c r="X5346" t="s">
        <v>14588</v>
      </c>
      <c r="Y5346">
        <v>60</v>
      </c>
      <c r="Z5346">
        <v>60</v>
      </c>
      <c r="AA5346">
        <v>6</v>
      </c>
      <c r="AB5346">
        <v>6</v>
      </c>
      <c r="AC5346">
        <v>53</v>
      </c>
    </row>
    <row r="5347" spans="1:29">
      <c r="A5347">
        <v>5897</v>
      </c>
      <c r="B5347" t="s">
        <v>805</v>
      </c>
      <c r="C5347" t="s">
        <v>7048</v>
      </c>
      <c r="J5347" t="s">
        <v>1444</v>
      </c>
      <c r="K5347">
        <v>0</v>
      </c>
      <c r="N5347" t="b">
        <v>1</v>
      </c>
      <c r="O5347" t="b">
        <v>0</v>
      </c>
      <c r="P5347" t="b">
        <v>0</v>
      </c>
      <c r="Q5347">
        <v>8</v>
      </c>
      <c r="R5347">
        <v>8</v>
      </c>
      <c r="S5347">
        <v>1</v>
      </c>
      <c r="T5347">
        <v>3</v>
      </c>
      <c r="U5347" t="b">
        <v>1</v>
      </c>
      <c r="V5347" t="s">
        <v>1103</v>
      </c>
      <c r="W5347" t="s">
        <v>6858</v>
      </c>
      <c r="X5347" t="s">
        <v>14901</v>
      </c>
      <c r="Y5347">
        <v>60</v>
      </c>
      <c r="Z5347">
        <v>60</v>
      </c>
      <c r="AA5347">
        <v>7</v>
      </c>
      <c r="AB5347">
        <v>7</v>
      </c>
      <c r="AC5347">
        <v>53</v>
      </c>
    </row>
    <row r="5348" spans="1:29">
      <c r="A5348">
        <v>5898</v>
      </c>
      <c r="B5348" t="s">
        <v>805</v>
      </c>
      <c r="C5348" t="s">
        <v>7049</v>
      </c>
      <c r="J5348" t="s">
        <v>1444</v>
      </c>
      <c r="K5348">
        <v>0</v>
      </c>
      <c r="N5348" t="b">
        <v>1</v>
      </c>
      <c r="O5348" t="b">
        <v>0</v>
      </c>
      <c r="P5348" t="b">
        <v>0</v>
      </c>
      <c r="Q5348">
        <v>8</v>
      </c>
      <c r="R5348">
        <v>8</v>
      </c>
      <c r="S5348">
        <v>1</v>
      </c>
      <c r="T5348">
        <v>3</v>
      </c>
      <c r="U5348" t="b">
        <v>1</v>
      </c>
      <c r="V5348" t="s">
        <v>1103</v>
      </c>
      <c r="W5348" t="s">
        <v>6858</v>
      </c>
      <c r="X5348" t="s">
        <v>14855</v>
      </c>
      <c r="Y5348">
        <v>61</v>
      </c>
      <c r="Z5348">
        <v>61</v>
      </c>
      <c r="AA5348">
        <v>5</v>
      </c>
      <c r="AB5348">
        <v>5</v>
      </c>
      <c r="AC5348">
        <v>53</v>
      </c>
    </row>
    <row r="5349" spans="1:29">
      <c r="A5349">
        <v>5899</v>
      </c>
      <c r="B5349" t="s">
        <v>805</v>
      </c>
      <c r="C5349" t="s">
        <v>7050</v>
      </c>
      <c r="J5349" t="s">
        <v>1444</v>
      </c>
      <c r="K5349">
        <v>0</v>
      </c>
      <c r="N5349" t="b">
        <v>1</v>
      </c>
      <c r="O5349" t="b">
        <v>0</v>
      </c>
      <c r="P5349" t="b">
        <v>0</v>
      </c>
      <c r="Q5349">
        <v>8</v>
      </c>
      <c r="R5349">
        <v>8</v>
      </c>
      <c r="S5349">
        <v>1</v>
      </c>
      <c r="T5349">
        <v>3</v>
      </c>
      <c r="U5349" t="b">
        <v>1</v>
      </c>
      <c r="V5349" t="s">
        <v>1103</v>
      </c>
      <c r="W5349" t="s">
        <v>6858</v>
      </c>
      <c r="X5349" t="s">
        <v>14591</v>
      </c>
      <c r="Y5349">
        <v>61</v>
      </c>
      <c r="Z5349">
        <v>61</v>
      </c>
      <c r="AA5349">
        <v>6</v>
      </c>
      <c r="AB5349">
        <v>6</v>
      </c>
      <c r="AC5349">
        <v>53</v>
      </c>
    </row>
    <row r="5350" spans="1:29">
      <c r="A5350">
        <v>5900</v>
      </c>
      <c r="B5350" t="s">
        <v>805</v>
      </c>
      <c r="C5350" t="s">
        <v>7051</v>
      </c>
      <c r="J5350" t="s">
        <v>1444</v>
      </c>
      <c r="K5350">
        <v>0</v>
      </c>
      <c r="N5350" t="b">
        <v>1</v>
      </c>
      <c r="O5350" t="b">
        <v>0</v>
      </c>
      <c r="P5350" t="b">
        <v>0</v>
      </c>
      <c r="Q5350">
        <v>8</v>
      </c>
      <c r="R5350">
        <v>8</v>
      </c>
      <c r="S5350">
        <v>1</v>
      </c>
      <c r="T5350">
        <v>3</v>
      </c>
      <c r="U5350" t="b">
        <v>1</v>
      </c>
      <c r="V5350" t="s">
        <v>1103</v>
      </c>
      <c r="W5350" t="s">
        <v>6858</v>
      </c>
      <c r="X5350" t="s">
        <v>14902</v>
      </c>
      <c r="Y5350">
        <v>61</v>
      </c>
      <c r="Z5350">
        <v>61</v>
      </c>
      <c r="AA5350">
        <v>7</v>
      </c>
      <c r="AB5350">
        <v>7</v>
      </c>
      <c r="AC5350">
        <v>53</v>
      </c>
    </row>
    <row r="5351" spans="1:29">
      <c r="A5351">
        <v>5901</v>
      </c>
      <c r="B5351" t="s">
        <v>805</v>
      </c>
      <c r="C5351" t="s">
        <v>7052</v>
      </c>
      <c r="J5351" t="s">
        <v>1444</v>
      </c>
      <c r="K5351">
        <v>0</v>
      </c>
      <c r="N5351" t="b">
        <v>1</v>
      </c>
      <c r="O5351" t="b">
        <v>0</v>
      </c>
      <c r="P5351" t="b">
        <v>0</v>
      </c>
      <c r="Q5351">
        <v>8</v>
      </c>
      <c r="R5351">
        <v>8</v>
      </c>
      <c r="S5351">
        <v>1</v>
      </c>
      <c r="T5351">
        <v>3</v>
      </c>
      <c r="U5351" t="b">
        <v>1</v>
      </c>
      <c r="V5351" t="s">
        <v>1103</v>
      </c>
      <c r="W5351" t="s">
        <v>6858</v>
      </c>
      <c r="X5351" t="s">
        <v>14857</v>
      </c>
      <c r="Y5351">
        <v>62</v>
      </c>
      <c r="Z5351">
        <v>62</v>
      </c>
      <c r="AA5351">
        <v>5</v>
      </c>
      <c r="AB5351">
        <v>5</v>
      </c>
      <c r="AC5351">
        <v>53</v>
      </c>
    </row>
    <row r="5352" spans="1:29">
      <c r="A5352">
        <v>5902</v>
      </c>
      <c r="B5352" t="s">
        <v>805</v>
      </c>
      <c r="C5352" t="s">
        <v>7053</v>
      </c>
      <c r="J5352" t="s">
        <v>1444</v>
      </c>
      <c r="K5352">
        <v>0</v>
      </c>
      <c r="N5352" t="b">
        <v>1</v>
      </c>
      <c r="O5352" t="b">
        <v>0</v>
      </c>
      <c r="P5352" t="b">
        <v>0</v>
      </c>
      <c r="Q5352">
        <v>8</v>
      </c>
      <c r="R5352">
        <v>8</v>
      </c>
      <c r="S5352">
        <v>1</v>
      </c>
      <c r="T5352">
        <v>3</v>
      </c>
      <c r="U5352" t="b">
        <v>1</v>
      </c>
      <c r="V5352" t="s">
        <v>1103</v>
      </c>
      <c r="W5352" t="s">
        <v>6858</v>
      </c>
      <c r="X5352" t="s">
        <v>14883</v>
      </c>
      <c r="Y5352">
        <v>62</v>
      </c>
      <c r="Z5352">
        <v>62</v>
      </c>
      <c r="AA5352">
        <v>6</v>
      </c>
      <c r="AB5352">
        <v>6</v>
      </c>
      <c r="AC5352">
        <v>53</v>
      </c>
    </row>
    <row r="5353" spans="1:29">
      <c r="A5353">
        <v>5903</v>
      </c>
      <c r="B5353" t="s">
        <v>805</v>
      </c>
      <c r="C5353" t="s">
        <v>7054</v>
      </c>
      <c r="J5353" t="s">
        <v>1444</v>
      </c>
      <c r="K5353">
        <v>0</v>
      </c>
      <c r="N5353" t="b">
        <v>1</v>
      </c>
      <c r="O5353" t="b">
        <v>0</v>
      </c>
      <c r="P5353" t="b">
        <v>0</v>
      </c>
      <c r="Q5353">
        <v>8</v>
      </c>
      <c r="R5353">
        <v>8</v>
      </c>
      <c r="S5353">
        <v>1</v>
      </c>
      <c r="T5353">
        <v>3</v>
      </c>
      <c r="U5353" t="b">
        <v>1</v>
      </c>
      <c r="V5353" t="s">
        <v>1103</v>
      </c>
      <c r="W5353" t="s">
        <v>6858</v>
      </c>
      <c r="X5353" t="s">
        <v>14903</v>
      </c>
      <c r="Y5353">
        <v>62</v>
      </c>
      <c r="Z5353">
        <v>62</v>
      </c>
      <c r="AA5353">
        <v>7</v>
      </c>
      <c r="AB5353">
        <v>7</v>
      </c>
      <c r="AC5353">
        <v>53</v>
      </c>
    </row>
    <row r="5354" spans="1:29">
      <c r="A5354">
        <v>5904</v>
      </c>
      <c r="B5354" t="s">
        <v>805</v>
      </c>
      <c r="C5354" t="s">
        <v>7055</v>
      </c>
      <c r="J5354" t="s">
        <v>1444</v>
      </c>
      <c r="K5354">
        <v>0</v>
      </c>
      <c r="N5354" t="b">
        <v>1</v>
      </c>
      <c r="O5354" t="b">
        <v>0</v>
      </c>
      <c r="P5354" t="b">
        <v>0</v>
      </c>
      <c r="Q5354">
        <v>8</v>
      </c>
      <c r="R5354">
        <v>8</v>
      </c>
      <c r="S5354">
        <v>1</v>
      </c>
      <c r="T5354">
        <v>3</v>
      </c>
      <c r="U5354" t="b">
        <v>1</v>
      </c>
      <c r="V5354" t="s">
        <v>1103</v>
      </c>
      <c r="W5354" t="s">
        <v>6858</v>
      </c>
      <c r="X5354" t="s">
        <v>14859</v>
      </c>
      <c r="Y5354">
        <v>63</v>
      </c>
      <c r="Z5354">
        <v>63</v>
      </c>
      <c r="AA5354">
        <v>5</v>
      </c>
      <c r="AB5354">
        <v>5</v>
      </c>
      <c r="AC5354">
        <v>53</v>
      </c>
    </row>
    <row r="5355" spans="1:29">
      <c r="A5355">
        <v>5905</v>
      </c>
      <c r="B5355" t="s">
        <v>805</v>
      </c>
      <c r="C5355" t="s">
        <v>7056</v>
      </c>
      <c r="J5355" t="s">
        <v>1444</v>
      </c>
      <c r="K5355">
        <v>0</v>
      </c>
      <c r="N5355" t="b">
        <v>1</v>
      </c>
      <c r="O5355" t="b">
        <v>0</v>
      </c>
      <c r="P5355" t="b">
        <v>0</v>
      </c>
      <c r="Q5355">
        <v>8</v>
      </c>
      <c r="R5355">
        <v>8</v>
      </c>
      <c r="S5355">
        <v>1</v>
      </c>
      <c r="T5355">
        <v>3</v>
      </c>
      <c r="U5355" t="b">
        <v>1</v>
      </c>
      <c r="V5355" t="s">
        <v>1103</v>
      </c>
      <c r="W5355" t="s">
        <v>6858</v>
      </c>
      <c r="X5355" t="s">
        <v>14884</v>
      </c>
      <c r="Y5355">
        <v>63</v>
      </c>
      <c r="Z5355">
        <v>63</v>
      </c>
      <c r="AA5355">
        <v>6</v>
      </c>
      <c r="AB5355">
        <v>6</v>
      </c>
      <c r="AC5355">
        <v>53</v>
      </c>
    </row>
    <row r="5356" spans="1:29">
      <c r="A5356">
        <v>5906</v>
      </c>
      <c r="B5356" t="s">
        <v>805</v>
      </c>
      <c r="C5356" t="s">
        <v>7057</v>
      </c>
      <c r="J5356" t="s">
        <v>1444</v>
      </c>
      <c r="K5356">
        <v>0</v>
      </c>
      <c r="N5356" t="b">
        <v>1</v>
      </c>
      <c r="O5356" t="b">
        <v>0</v>
      </c>
      <c r="P5356" t="b">
        <v>0</v>
      </c>
      <c r="Q5356">
        <v>8</v>
      </c>
      <c r="R5356">
        <v>8</v>
      </c>
      <c r="S5356">
        <v>1</v>
      </c>
      <c r="T5356">
        <v>3</v>
      </c>
      <c r="U5356" t="b">
        <v>1</v>
      </c>
      <c r="V5356" t="s">
        <v>1103</v>
      </c>
      <c r="W5356" t="s">
        <v>6858</v>
      </c>
      <c r="X5356" t="s">
        <v>14904</v>
      </c>
      <c r="Y5356">
        <v>63</v>
      </c>
      <c r="Z5356">
        <v>63</v>
      </c>
      <c r="AA5356">
        <v>7</v>
      </c>
      <c r="AB5356">
        <v>7</v>
      </c>
      <c r="AC5356">
        <v>53</v>
      </c>
    </row>
    <row r="5357" spans="1:29">
      <c r="A5357">
        <v>5907</v>
      </c>
      <c r="B5357" t="s">
        <v>805</v>
      </c>
      <c r="C5357" t="s">
        <v>7058</v>
      </c>
      <c r="J5357" t="s">
        <v>1444</v>
      </c>
      <c r="K5357">
        <v>0</v>
      </c>
      <c r="N5357" t="b">
        <v>1</v>
      </c>
      <c r="O5357" t="b">
        <v>0</v>
      </c>
      <c r="P5357" t="b">
        <v>0</v>
      </c>
      <c r="Q5357">
        <v>8</v>
      </c>
      <c r="R5357">
        <v>8</v>
      </c>
      <c r="S5357">
        <v>1</v>
      </c>
      <c r="T5357">
        <v>3</v>
      </c>
      <c r="U5357" t="b">
        <v>1</v>
      </c>
      <c r="V5357" t="s">
        <v>1103</v>
      </c>
      <c r="W5357" t="s">
        <v>6858</v>
      </c>
      <c r="X5357" t="s">
        <v>14861</v>
      </c>
      <c r="Y5357">
        <v>64</v>
      </c>
      <c r="Z5357">
        <v>64</v>
      </c>
      <c r="AA5357">
        <v>5</v>
      </c>
      <c r="AB5357">
        <v>5</v>
      </c>
      <c r="AC5357">
        <v>53</v>
      </c>
    </row>
    <row r="5358" spans="1:29">
      <c r="A5358">
        <v>5908</v>
      </c>
      <c r="B5358" t="s">
        <v>805</v>
      </c>
      <c r="C5358" t="s">
        <v>7059</v>
      </c>
      <c r="J5358" t="s">
        <v>1444</v>
      </c>
      <c r="K5358">
        <v>0</v>
      </c>
      <c r="N5358" t="b">
        <v>1</v>
      </c>
      <c r="O5358" t="b">
        <v>0</v>
      </c>
      <c r="P5358" t="b">
        <v>0</v>
      </c>
      <c r="Q5358">
        <v>8</v>
      </c>
      <c r="R5358">
        <v>8</v>
      </c>
      <c r="S5358">
        <v>1</v>
      </c>
      <c r="T5358">
        <v>3</v>
      </c>
      <c r="U5358" t="b">
        <v>1</v>
      </c>
      <c r="V5358" t="s">
        <v>1103</v>
      </c>
      <c r="W5358" t="s">
        <v>6858</v>
      </c>
      <c r="X5358" t="s">
        <v>14596</v>
      </c>
      <c r="Y5358">
        <v>64</v>
      </c>
      <c r="Z5358">
        <v>64</v>
      </c>
      <c r="AA5358">
        <v>6</v>
      </c>
      <c r="AB5358">
        <v>6</v>
      </c>
      <c r="AC5358">
        <v>53</v>
      </c>
    </row>
    <row r="5359" spans="1:29">
      <c r="A5359">
        <v>5909</v>
      </c>
      <c r="B5359" t="s">
        <v>805</v>
      </c>
      <c r="C5359" t="s">
        <v>7060</v>
      </c>
      <c r="J5359" t="s">
        <v>1444</v>
      </c>
      <c r="K5359">
        <v>0</v>
      </c>
      <c r="N5359" t="b">
        <v>1</v>
      </c>
      <c r="O5359" t="b">
        <v>0</v>
      </c>
      <c r="P5359" t="b">
        <v>0</v>
      </c>
      <c r="Q5359">
        <v>8</v>
      </c>
      <c r="R5359">
        <v>8</v>
      </c>
      <c r="S5359">
        <v>1</v>
      </c>
      <c r="T5359">
        <v>3</v>
      </c>
      <c r="U5359" t="b">
        <v>1</v>
      </c>
      <c r="V5359" t="s">
        <v>1103</v>
      </c>
      <c r="W5359" t="s">
        <v>6858</v>
      </c>
      <c r="X5359" t="s">
        <v>14905</v>
      </c>
      <c r="Y5359">
        <v>64</v>
      </c>
      <c r="Z5359">
        <v>64</v>
      </c>
      <c r="AA5359">
        <v>7</v>
      </c>
      <c r="AB5359">
        <v>7</v>
      </c>
      <c r="AC5359">
        <v>53</v>
      </c>
    </row>
    <row r="5360" spans="1:29">
      <c r="A5360">
        <v>5958</v>
      </c>
      <c r="B5360" t="s">
        <v>805</v>
      </c>
      <c r="C5360" t="s">
        <v>7061</v>
      </c>
      <c r="J5360" t="s">
        <v>1444</v>
      </c>
      <c r="K5360">
        <v>0</v>
      </c>
      <c r="N5360" t="b">
        <v>0</v>
      </c>
      <c r="O5360" t="b">
        <v>1</v>
      </c>
      <c r="P5360" t="b">
        <v>0</v>
      </c>
      <c r="Q5360">
        <v>8</v>
      </c>
      <c r="R5360">
        <v>8</v>
      </c>
      <c r="S5360">
        <v>1</v>
      </c>
      <c r="T5360">
        <v>3</v>
      </c>
      <c r="U5360" t="b">
        <v>1</v>
      </c>
      <c r="V5360" t="s">
        <v>1103</v>
      </c>
      <c r="W5360" t="s">
        <v>6858</v>
      </c>
      <c r="X5360" t="s">
        <v>14463</v>
      </c>
      <c r="Y5360">
        <v>15</v>
      </c>
      <c r="Z5360">
        <v>15</v>
      </c>
      <c r="AA5360">
        <v>8</v>
      </c>
      <c r="AB5360">
        <v>8</v>
      </c>
      <c r="AC5360">
        <v>53</v>
      </c>
    </row>
    <row r="5361" spans="1:29">
      <c r="A5361">
        <v>5959</v>
      </c>
      <c r="B5361" t="s">
        <v>805</v>
      </c>
      <c r="C5361" t="s">
        <v>7062</v>
      </c>
      <c r="J5361" t="s">
        <v>1444</v>
      </c>
      <c r="K5361">
        <v>0</v>
      </c>
      <c r="N5361" t="b">
        <v>0</v>
      </c>
      <c r="O5361" t="b">
        <v>1</v>
      </c>
      <c r="P5361" t="b">
        <v>0</v>
      </c>
      <c r="Q5361">
        <v>8</v>
      </c>
      <c r="R5361">
        <v>8</v>
      </c>
      <c r="S5361">
        <v>1</v>
      </c>
      <c r="T5361">
        <v>3</v>
      </c>
      <c r="U5361" t="b">
        <v>1</v>
      </c>
      <c r="V5361" t="s">
        <v>1103</v>
      </c>
      <c r="W5361" t="s">
        <v>6858</v>
      </c>
      <c r="X5361" t="s">
        <v>14719</v>
      </c>
      <c r="Y5361">
        <v>16</v>
      </c>
      <c r="Z5361">
        <v>16</v>
      </c>
      <c r="AA5361">
        <v>8</v>
      </c>
      <c r="AB5361">
        <v>8</v>
      </c>
      <c r="AC5361">
        <v>53</v>
      </c>
    </row>
    <row r="5362" spans="1:29">
      <c r="A5362">
        <v>5960</v>
      </c>
      <c r="B5362" t="s">
        <v>805</v>
      </c>
      <c r="C5362" t="s">
        <v>7063</v>
      </c>
      <c r="J5362" t="s">
        <v>1444</v>
      </c>
      <c r="K5362">
        <v>0</v>
      </c>
      <c r="N5362" t="b">
        <v>0</v>
      </c>
      <c r="O5362" t="b">
        <v>1</v>
      </c>
      <c r="P5362" t="b">
        <v>0</v>
      </c>
      <c r="Q5362">
        <v>8</v>
      </c>
      <c r="R5362">
        <v>8</v>
      </c>
      <c r="S5362">
        <v>1</v>
      </c>
      <c r="T5362">
        <v>3</v>
      </c>
      <c r="U5362" t="b">
        <v>1</v>
      </c>
      <c r="V5362" t="s">
        <v>1103</v>
      </c>
      <c r="W5362" t="s">
        <v>6858</v>
      </c>
      <c r="X5362" t="s">
        <v>14442</v>
      </c>
      <c r="Y5362">
        <v>17</v>
      </c>
      <c r="Z5362">
        <v>17</v>
      </c>
      <c r="AA5362">
        <v>8</v>
      </c>
      <c r="AB5362">
        <v>8</v>
      </c>
      <c r="AC5362">
        <v>53</v>
      </c>
    </row>
    <row r="5363" spans="1:29">
      <c r="A5363">
        <v>5961</v>
      </c>
      <c r="B5363" t="s">
        <v>805</v>
      </c>
      <c r="C5363" t="s">
        <v>7064</v>
      </c>
      <c r="J5363" t="s">
        <v>1444</v>
      </c>
      <c r="K5363">
        <v>0</v>
      </c>
      <c r="N5363" t="b">
        <v>0</v>
      </c>
      <c r="O5363" t="b">
        <v>1</v>
      </c>
      <c r="P5363" t="b">
        <v>0</v>
      </c>
      <c r="Q5363">
        <v>8</v>
      </c>
      <c r="R5363">
        <v>8</v>
      </c>
      <c r="S5363">
        <v>1</v>
      </c>
      <c r="T5363">
        <v>3</v>
      </c>
      <c r="U5363" t="b">
        <v>1</v>
      </c>
      <c r="V5363" t="s">
        <v>1103</v>
      </c>
      <c r="W5363" t="s">
        <v>6858</v>
      </c>
      <c r="X5363" t="s">
        <v>14720</v>
      </c>
      <c r="Y5363">
        <v>18</v>
      </c>
      <c r="Z5363">
        <v>18</v>
      </c>
      <c r="AA5363">
        <v>8</v>
      </c>
      <c r="AB5363">
        <v>8</v>
      </c>
      <c r="AC5363">
        <v>53</v>
      </c>
    </row>
    <row r="5364" spans="1:29">
      <c r="A5364">
        <v>5962</v>
      </c>
      <c r="B5364" t="s">
        <v>805</v>
      </c>
      <c r="C5364" t="s">
        <v>7065</v>
      </c>
      <c r="J5364" t="s">
        <v>1444</v>
      </c>
      <c r="K5364">
        <v>0</v>
      </c>
      <c r="N5364" t="b">
        <v>0</v>
      </c>
      <c r="O5364" t="b">
        <v>1</v>
      </c>
      <c r="P5364" t="b">
        <v>0</v>
      </c>
      <c r="Q5364">
        <v>8</v>
      </c>
      <c r="R5364">
        <v>8</v>
      </c>
      <c r="S5364">
        <v>1</v>
      </c>
      <c r="T5364">
        <v>3</v>
      </c>
      <c r="U5364" t="b">
        <v>1</v>
      </c>
      <c r="V5364" t="s">
        <v>1103</v>
      </c>
      <c r="W5364" t="s">
        <v>6858</v>
      </c>
      <c r="X5364" t="s">
        <v>14488</v>
      </c>
      <c r="Y5364">
        <v>19</v>
      </c>
      <c r="Z5364">
        <v>19</v>
      </c>
      <c r="AA5364">
        <v>8</v>
      </c>
      <c r="AB5364">
        <v>8</v>
      </c>
      <c r="AC5364">
        <v>53</v>
      </c>
    </row>
    <row r="5365" spans="1:29">
      <c r="A5365">
        <v>5963</v>
      </c>
      <c r="B5365" t="s">
        <v>805</v>
      </c>
      <c r="C5365" t="s">
        <v>7066</v>
      </c>
      <c r="J5365" t="s">
        <v>1444</v>
      </c>
      <c r="K5365">
        <v>0</v>
      </c>
      <c r="N5365" t="b">
        <v>0</v>
      </c>
      <c r="O5365" t="b">
        <v>1</v>
      </c>
      <c r="P5365" t="b">
        <v>0</v>
      </c>
      <c r="Q5365">
        <v>8</v>
      </c>
      <c r="R5365">
        <v>8</v>
      </c>
      <c r="S5365">
        <v>1</v>
      </c>
      <c r="T5365">
        <v>3</v>
      </c>
      <c r="U5365" t="b">
        <v>1</v>
      </c>
      <c r="V5365" t="s">
        <v>1103</v>
      </c>
      <c r="W5365" t="s">
        <v>6858</v>
      </c>
      <c r="X5365" t="s">
        <v>14638</v>
      </c>
      <c r="Y5365">
        <v>20</v>
      </c>
      <c r="Z5365">
        <v>20</v>
      </c>
      <c r="AA5365">
        <v>8</v>
      </c>
      <c r="AB5365">
        <v>8</v>
      </c>
      <c r="AC5365">
        <v>53</v>
      </c>
    </row>
    <row r="5366" spans="1:29">
      <c r="A5366">
        <v>5964</v>
      </c>
      <c r="B5366" t="s">
        <v>805</v>
      </c>
      <c r="C5366" t="s">
        <v>7067</v>
      </c>
      <c r="J5366" t="s">
        <v>1444</v>
      </c>
      <c r="K5366">
        <v>0</v>
      </c>
      <c r="N5366" t="b">
        <v>0</v>
      </c>
      <c r="O5366" t="b">
        <v>1</v>
      </c>
      <c r="P5366" t="b">
        <v>0</v>
      </c>
      <c r="Q5366">
        <v>8</v>
      </c>
      <c r="R5366">
        <v>8</v>
      </c>
      <c r="S5366">
        <v>1</v>
      </c>
      <c r="T5366">
        <v>3</v>
      </c>
      <c r="U5366" t="b">
        <v>1</v>
      </c>
      <c r="V5366" t="s">
        <v>1103</v>
      </c>
      <c r="W5366" t="s">
        <v>6858</v>
      </c>
      <c r="X5366" t="s">
        <v>14639</v>
      </c>
      <c r="Y5366">
        <v>21</v>
      </c>
      <c r="Z5366">
        <v>21</v>
      </c>
      <c r="AA5366">
        <v>8</v>
      </c>
      <c r="AB5366">
        <v>8</v>
      </c>
      <c r="AC5366">
        <v>53</v>
      </c>
    </row>
    <row r="5367" spans="1:29">
      <c r="A5367">
        <v>5965</v>
      </c>
      <c r="B5367" t="s">
        <v>805</v>
      </c>
      <c r="C5367" t="s">
        <v>7068</v>
      </c>
      <c r="J5367" t="s">
        <v>1444</v>
      </c>
      <c r="K5367">
        <v>0</v>
      </c>
      <c r="N5367" t="b">
        <v>0</v>
      </c>
      <c r="O5367" t="b">
        <v>1</v>
      </c>
      <c r="P5367" t="b">
        <v>0</v>
      </c>
      <c r="Q5367">
        <v>8</v>
      </c>
      <c r="R5367">
        <v>8</v>
      </c>
      <c r="S5367">
        <v>1</v>
      </c>
      <c r="T5367">
        <v>3</v>
      </c>
      <c r="U5367" t="b">
        <v>1</v>
      </c>
      <c r="V5367" t="s">
        <v>1103</v>
      </c>
      <c r="W5367" t="s">
        <v>6858</v>
      </c>
      <c r="X5367" t="s">
        <v>14441</v>
      </c>
      <c r="Y5367">
        <v>22</v>
      </c>
      <c r="Z5367">
        <v>22</v>
      </c>
      <c r="AA5367">
        <v>8</v>
      </c>
      <c r="AB5367">
        <v>8</v>
      </c>
      <c r="AC5367">
        <v>53</v>
      </c>
    </row>
    <row r="5368" spans="1:29">
      <c r="A5368">
        <v>5966</v>
      </c>
      <c r="B5368" t="s">
        <v>805</v>
      </c>
      <c r="C5368" t="s">
        <v>7069</v>
      </c>
      <c r="J5368" t="s">
        <v>1444</v>
      </c>
      <c r="K5368">
        <v>0</v>
      </c>
      <c r="N5368" t="b">
        <v>0</v>
      </c>
      <c r="O5368" t="b">
        <v>1</v>
      </c>
      <c r="P5368" t="b">
        <v>0</v>
      </c>
      <c r="Q5368">
        <v>8</v>
      </c>
      <c r="R5368">
        <v>8</v>
      </c>
      <c r="S5368">
        <v>1</v>
      </c>
      <c r="T5368">
        <v>3</v>
      </c>
      <c r="U5368" t="b">
        <v>1</v>
      </c>
      <c r="V5368" t="s">
        <v>1103</v>
      </c>
      <c r="W5368" t="s">
        <v>6858</v>
      </c>
      <c r="X5368" t="s">
        <v>14721</v>
      </c>
      <c r="Y5368">
        <v>23</v>
      </c>
      <c r="Z5368">
        <v>23</v>
      </c>
      <c r="AA5368">
        <v>8</v>
      </c>
      <c r="AB5368">
        <v>8</v>
      </c>
      <c r="AC5368">
        <v>53</v>
      </c>
    </row>
    <row r="5369" spans="1:29">
      <c r="A5369">
        <v>5967</v>
      </c>
      <c r="B5369" t="s">
        <v>805</v>
      </c>
      <c r="C5369" t="s">
        <v>7070</v>
      </c>
      <c r="J5369" t="s">
        <v>1444</v>
      </c>
      <c r="K5369">
        <v>0</v>
      </c>
      <c r="N5369" t="b">
        <v>0</v>
      </c>
      <c r="O5369" t="b">
        <v>1</v>
      </c>
      <c r="P5369" t="b">
        <v>0</v>
      </c>
      <c r="Q5369">
        <v>8</v>
      </c>
      <c r="R5369">
        <v>8</v>
      </c>
      <c r="S5369">
        <v>1</v>
      </c>
      <c r="T5369">
        <v>3</v>
      </c>
      <c r="U5369" t="b">
        <v>1</v>
      </c>
      <c r="V5369" t="s">
        <v>1103</v>
      </c>
      <c r="W5369" t="s">
        <v>6858</v>
      </c>
      <c r="X5369" t="s">
        <v>14446</v>
      </c>
      <c r="Y5369">
        <v>24</v>
      </c>
      <c r="Z5369">
        <v>24</v>
      </c>
      <c r="AA5369">
        <v>8</v>
      </c>
      <c r="AB5369">
        <v>8</v>
      </c>
      <c r="AC5369">
        <v>53</v>
      </c>
    </row>
    <row r="5370" spans="1:29">
      <c r="A5370">
        <v>5968</v>
      </c>
      <c r="B5370" t="s">
        <v>805</v>
      </c>
      <c r="C5370" t="s">
        <v>7071</v>
      </c>
      <c r="J5370" t="s">
        <v>1444</v>
      </c>
      <c r="K5370">
        <v>0</v>
      </c>
      <c r="N5370" t="b">
        <v>0</v>
      </c>
      <c r="O5370" t="b">
        <v>1</v>
      </c>
      <c r="P5370" t="b">
        <v>0</v>
      </c>
      <c r="Q5370">
        <v>8</v>
      </c>
      <c r="R5370">
        <v>8</v>
      </c>
      <c r="S5370">
        <v>1</v>
      </c>
      <c r="T5370">
        <v>3</v>
      </c>
      <c r="U5370" t="b">
        <v>1</v>
      </c>
      <c r="V5370" t="s">
        <v>1103</v>
      </c>
      <c r="W5370" t="s">
        <v>6858</v>
      </c>
      <c r="X5370" t="s">
        <v>14640</v>
      </c>
      <c r="Y5370">
        <v>25</v>
      </c>
      <c r="Z5370">
        <v>25</v>
      </c>
      <c r="AA5370">
        <v>8</v>
      </c>
      <c r="AB5370">
        <v>8</v>
      </c>
      <c r="AC5370">
        <v>53</v>
      </c>
    </row>
    <row r="5371" spans="1:29">
      <c r="A5371">
        <v>5969</v>
      </c>
      <c r="B5371" t="s">
        <v>805</v>
      </c>
      <c r="C5371" t="s">
        <v>7072</v>
      </c>
      <c r="J5371" t="s">
        <v>1444</v>
      </c>
      <c r="K5371">
        <v>0</v>
      </c>
      <c r="N5371" t="b">
        <v>0</v>
      </c>
      <c r="O5371" t="b">
        <v>1</v>
      </c>
      <c r="P5371" t="b">
        <v>0</v>
      </c>
      <c r="Q5371">
        <v>8</v>
      </c>
      <c r="R5371">
        <v>8</v>
      </c>
      <c r="S5371">
        <v>1</v>
      </c>
      <c r="T5371">
        <v>3</v>
      </c>
      <c r="U5371" t="b">
        <v>1</v>
      </c>
      <c r="V5371" t="s">
        <v>1103</v>
      </c>
      <c r="W5371" t="s">
        <v>6858</v>
      </c>
      <c r="X5371" t="s">
        <v>14722</v>
      </c>
      <c r="Y5371">
        <v>26</v>
      </c>
      <c r="Z5371">
        <v>26</v>
      </c>
      <c r="AA5371">
        <v>8</v>
      </c>
      <c r="AB5371">
        <v>8</v>
      </c>
      <c r="AC5371">
        <v>53</v>
      </c>
    </row>
    <row r="5372" spans="1:29">
      <c r="A5372">
        <v>5970</v>
      </c>
      <c r="B5372" t="s">
        <v>805</v>
      </c>
      <c r="C5372" t="s">
        <v>7073</v>
      </c>
      <c r="J5372" t="s">
        <v>1444</v>
      </c>
      <c r="K5372">
        <v>0</v>
      </c>
      <c r="N5372" t="b">
        <v>0</v>
      </c>
      <c r="O5372" t="b">
        <v>1</v>
      </c>
      <c r="P5372" t="b">
        <v>0</v>
      </c>
      <c r="Q5372">
        <v>8</v>
      </c>
      <c r="R5372">
        <v>8</v>
      </c>
      <c r="S5372">
        <v>1</v>
      </c>
      <c r="T5372">
        <v>3</v>
      </c>
      <c r="U5372" t="b">
        <v>1</v>
      </c>
      <c r="V5372" t="s">
        <v>1103</v>
      </c>
      <c r="W5372" t="s">
        <v>6858</v>
      </c>
      <c r="X5372" t="s">
        <v>14641</v>
      </c>
      <c r="Y5372">
        <v>27</v>
      </c>
      <c r="Z5372">
        <v>27</v>
      </c>
      <c r="AA5372">
        <v>8</v>
      </c>
      <c r="AB5372">
        <v>8</v>
      </c>
      <c r="AC5372">
        <v>53</v>
      </c>
    </row>
    <row r="5373" spans="1:29">
      <c r="A5373">
        <v>5971</v>
      </c>
      <c r="B5373" t="s">
        <v>805</v>
      </c>
      <c r="C5373" t="s">
        <v>7074</v>
      </c>
      <c r="J5373" t="s">
        <v>1444</v>
      </c>
      <c r="K5373">
        <v>0</v>
      </c>
      <c r="N5373" t="b">
        <v>0</v>
      </c>
      <c r="O5373" t="b">
        <v>1</v>
      </c>
      <c r="P5373" t="b">
        <v>0</v>
      </c>
      <c r="Q5373">
        <v>8</v>
      </c>
      <c r="R5373">
        <v>8</v>
      </c>
      <c r="S5373">
        <v>1</v>
      </c>
      <c r="T5373">
        <v>3</v>
      </c>
      <c r="U5373" t="b">
        <v>1</v>
      </c>
      <c r="V5373" t="s">
        <v>1103</v>
      </c>
      <c r="W5373" t="s">
        <v>6858</v>
      </c>
      <c r="X5373" t="s">
        <v>14731</v>
      </c>
      <c r="Y5373">
        <v>28</v>
      </c>
      <c r="Z5373">
        <v>28</v>
      </c>
      <c r="AA5373">
        <v>8</v>
      </c>
      <c r="AB5373">
        <v>8</v>
      </c>
      <c r="AC5373">
        <v>53</v>
      </c>
    </row>
    <row r="5374" spans="1:29">
      <c r="A5374">
        <v>5972</v>
      </c>
      <c r="B5374" t="s">
        <v>805</v>
      </c>
      <c r="C5374" t="s">
        <v>7075</v>
      </c>
      <c r="J5374" t="s">
        <v>1444</v>
      </c>
      <c r="K5374">
        <v>0</v>
      </c>
      <c r="N5374" t="b">
        <v>0</v>
      </c>
      <c r="O5374" t="b">
        <v>1</v>
      </c>
      <c r="P5374" t="b">
        <v>0</v>
      </c>
      <c r="Q5374">
        <v>8</v>
      </c>
      <c r="R5374">
        <v>8</v>
      </c>
      <c r="S5374">
        <v>1</v>
      </c>
      <c r="T5374">
        <v>3</v>
      </c>
      <c r="U5374" t="b">
        <v>1</v>
      </c>
      <c r="V5374" t="s">
        <v>1103</v>
      </c>
      <c r="W5374" t="s">
        <v>6858</v>
      </c>
      <c r="X5374" t="s">
        <v>14642</v>
      </c>
      <c r="Y5374">
        <v>29</v>
      </c>
      <c r="Z5374">
        <v>29</v>
      </c>
      <c r="AA5374">
        <v>8</v>
      </c>
      <c r="AB5374">
        <v>8</v>
      </c>
      <c r="AC5374">
        <v>53</v>
      </c>
    </row>
    <row r="5375" spans="1:29">
      <c r="A5375">
        <v>5973</v>
      </c>
      <c r="B5375" t="s">
        <v>805</v>
      </c>
      <c r="C5375" t="s">
        <v>7076</v>
      </c>
      <c r="J5375" t="s">
        <v>1444</v>
      </c>
      <c r="K5375">
        <v>0</v>
      </c>
      <c r="N5375" t="b">
        <v>0</v>
      </c>
      <c r="O5375" t="b">
        <v>1</v>
      </c>
      <c r="P5375" t="b">
        <v>0</v>
      </c>
      <c r="Q5375">
        <v>8</v>
      </c>
      <c r="R5375">
        <v>8</v>
      </c>
      <c r="S5375">
        <v>1</v>
      </c>
      <c r="T5375">
        <v>3</v>
      </c>
      <c r="U5375" t="b">
        <v>1</v>
      </c>
      <c r="V5375" t="s">
        <v>1103</v>
      </c>
      <c r="W5375" t="s">
        <v>6858</v>
      </c>
      <c r="X5375" t="s">
        <v>14643</v>
      </c>
      <c r="Y5375">
        <v>30</v>
      </c>
      <c r="Z5375">
        <v>30</v>
      </c>
      <c r="AA5375">
        <v>8</v>
      </c>
      <c r="AB5375">
        <v>8</v>
      </c>
      <c r="AC5375">
        <v>53</v>
      </c>
    </row>
    <row r="5376" spans="1:29">
      <c r="A5376">
        <v>5974</v>
      </c>
      <c r="B5376" t="s">
        <v>805</v>
      </c>
      <c r="C5376" t="s">
        <v>7077</v>
      </c>
      <c r="J5376" t="s">
        <v>1444</v>
      </c>
      <c r="K5376">
        <v>0</v>
      </c>
      <c r="N5376" t="b">
        <v>0</v>
      </c>
      <c r="O5376" t="b">
        <v>1</v>
      </c>
      <c r="P5376" t="b">
        <v>0</v>
      </c>
      <c r="Q5376">
        <v>8</v>
      </c>
      <c r="R5376">
        <v>8</v>
      </c>
      <c r="S5376">
        <v>1</v>
      </c>
      <c r="T5376">
        <v>3</v>
      </c>
      <c r="U5376" t="b">
        <v>1</v>
      </c>
      <c r="V5376" t="s">
        <v>1103</v>
      </c>
      <c r="W5376" t="s">
        <v>6858</v>
      </c>
      <c r="X5376" t="s">
        <v>14778</v>
      </c>
      <c r="Y5376">
        <v>31</v>
      </c>
      <c r="Z5376">
        <v>31</v>
      </c>
      <c r="AA5376">
        <v>8</v>
      </c>
      <c r="AB5376">
        <v>8</v>
      </c>
      <c r="AC5376">
        <v>53</v>
      </c>
    </row>
    <row r="5377" spans="1:29">
      <c r="A5377">
        <v>5975</v>
      </c>
      <c r="B5377" t="s">
        <v>805</v>
      </c>
      <c r="C5377" t="s">
        <v>7078</v>
      </c>
      <c r="J5377" t="s">
        <v>1444</v>
      </c>
      <c r="K5377">
        <v>0</v>
      </c>
      <c r="N5377" t="b">
        <v>0</v>
      </c>
      <c r="O5377" t="b">
        <v>1</v>
      </c>
      <c r="P5377" t="b">
        <v>0</v>
      </c>
      <c r="Q5377">
        <v>8</v>
      </c>
      <c r="R5377">
        <v>8</v>
      </c>
      <c r="S5377">
        <v>1</v>
      </c>
      <c r="T5377">
        <v>3</v>
      </c>
      <c r="U5377" t="b">
        <v>1</v>
      </c>
      <c r="V5377" t="s">
        <v>1103</v>
      </c>
      <c r="W5377" t="s">
        <v>6858</v>
      </c>
      <c r="X5377" t="s">
        <v>14779</v>
      </c>
      <c r="Y5377">
        <v>32</v>
      </c>
      <c r="Z5377">
        <v>32</v>
      </c>
      <c r="AA5377">
        <v>8</v>
      </c>
      <c r="AB5377">
        <v>8</v>
      </c>
      <c r="AC5377">
        <v>53</v>
      </c>
    </row>
    <row r="5378" spans="1:29">
      <c r="A5378">
        <v>5976</v>
      </c>
      <c r="B5378" t="s">
        <v>805</v>
      </c>
      <c r="C5378" t="s">
        <v>7079</v>
      </c>
      <c r="J5378" t="s">
        <v>1444</v>
      </c>
      <c r="K5378">
        <v>0</v>
      </c>
      <c r="N5378" t="b">
        <v>0</v>
      </c>
      <c r="O5378" t="b">
        <v>1</v>
      </c>
      <c r="P5378" t="b">
        <v>0</v>
      </c>
      <c r="Q5378">
        <v>8</v>
      </c>
      <c r="R5378">
        <v>8</v>
      </c>
      <c r="S5378">
        <v>1</v>
      </c>
      <c r="T5378">
        <v>3</v>
      </c>
      <c r="U5378" t="b">
        <v>1</v>
      </c>
      <c r="V5378" t="s">
        <v>1103</v>
      </c>
      <c r="W5378" t="s">
        <v>6858</v>
      </c>
      <c r="X5378" t="s">
        <v>14773</v>
      </c>
      <c r="Y5378">
        <v>33</v>
      </c>
      <c r="Z5378">
        <v>33</v>
      </c>
      <c r="AA5378">
        <v>8</v>
      </c>
      <c r="AB5378">
        <v>8</v>
      </c>
      <c r="AC5378">
        <v>53</v>
      </c>
    </row>
    <row r="5379" spans="1:29">
      <c r="A5379">
        <v>5977</v>
      </c>
      <c r="B5379" t="s">
        <v>805</v>
      </c>
      <c r="C5379" t="s">
        <v>7080</v>
      </c>
      <c r="J5379" t="s">
        <v>1444</v>
      </c>
      <c r="K5379">
        <v>0</v>
      </c>
      <c r="N5379" t="b">
        <v>0</v>
      </c>
      <c r="O5379" t="b">
        <v>1</v>
      </c>
      <c r="P5379" t="b">
        <v>0</v>
      </c>
      <c r="Q5379">
        <v>8</v>
      </c>
      <c r="R5379">
        <v>8</v>
      </c>
      <c r="S5379">
        <v>1</v>
      </c>
      <c r="T5379">
        <v>3</v>
      </c>
      <c r="U5379" t="b">
        <v>1</v>
      </c>
      <c r="V5379" t="s">
        <v>1103</v>
      </c>
      <c r="W5379" t="s">
        <v>6858</v>
      </c>
      <c r="X5379" t="s">
        <v>14780</v>
      </c>
      <c r="Y5379">
        <v>34</v>
      </c>
      <c r="Z5379">
        <v>34</v>
      </c>
      <c r="AA5379">
        <v>8</v>
      </c>
      <c r="AB5379">
        <v>8</v>
      </c>
      <c r="AC5379">
        <v>53</v>
      </c>
    </row>
    <row r="5380" spans="1:29">
      <c r="A5380">
        <v>5978</v>
      </c>
      <c r="B5380" t="s">
        <v>805</v>
      </c>
      <c r="C5380" t="s">
        <v>7081</v>
      </c>
      <c r="J5380" t="s">
        <v>1444</v>
      </c>
      <c r="K5380">
        <v>0</v>
      </c>
      <c r="N5380" t="b">
        <v>0</v>
      </c>
      <c r="O5380" t="b">
        <v>1</v>
      </c>
      <c r="P5380" t="b">
        <v>0</v>
      </c>
      <c r="Q5380">
        <v>8</v>
      </c>
      <c r="R5380">
        <v>8</v>
      </c>
      <c r="S5380">
        <v>1</v>
      </c>
      <c r="T5380">
        <v>3</v>
      </c>
      <c r="U5380" t="b">
        <v>1</v>
      </c>
      <c r="V5380" t="s">
        <v>1103</v>
      </c>
      <c r="W5380" t="s">
        <v>6858</v>
      </c>
      <c r="X5380" t="s">
        <v>14781</v>
      </c>
      <c r="Y5380">
        <v>35</v>
      </c>
      <c r="Z5380">
        <v>35</v>
      </c>
      <c r="AA5380">
        <v>8</v>
      </c>
      <c r="AB5380">
        <v>8</v>
      </c>
      <c r="AC5380">
        <v>53</v>
      </c>
    </row>
    <row r="5381" spans="1:29">
      <c r="A5381">
        <v>5979</v>
      </c>
      <c r="B5381" t="s">
        <v>805</v>
      </c>
      <c r="C5381" t="s">
        <v>7082</v>
      </c>
      <c r="J5381" t="s">
        <v>1444</v>
      </c>
      <c r="K5381">
        <v>0</v>
      </c>
      <c r="N5381" t="b">
        <v>0</v>
      </c>
      <c r="O5381" t="b">
        <v>1</v>
      </c>
      <c r="P5381" t="b">
        <v>0</v>
      </c>
      <c r="Q5381">
        <v>8</v>
      </c>
      <c r="R5381">
        <v>8</v>
      </c>
      <c r="S5381">
        <v>1</v>
      </c>
      <c r="T5381">
        <v>3</v>
      </c>
      <c r="U5381" t="b">
        <v>1</v>
      </c>
      <c r="V5381" t="s">
        <v>1103</v>
      </c>
      <c r="W5381" t="s">
        <v>6858</v>
      </c>
      <c r="X5381" t="s">
        <v>14782</v>
      </c>
      <c r="Y5381">
        <v>36</v>
      </c>
      <c r="Z5381">
        <v>36</v>
      </c>
      <c r="AA5381">
        <v>8</v>
      </c>
      <c r="AB5381">
        <v>8</v>
      </c>
      <c r="AC5381">
        <v>53</v>
      </c>
    </row>
    <row r="5382" spans="1:29">
      <c r="A5382">
        <v>5980</v>
      </c>
      <c r="B5382" t="s">
        <v>805</v>
      </c>
      <c r="C5382" t="s">
        <v>7083</v>
      </c>
      <c r="J5382" t="s">
        <v>1444</v>
      </c>
      <c r="K5382">
        <v>0</v>
      </c>
      <c r="N5382" t="b">
        <v>0</v>
      </c>
      <c r="O5382" t="b">
        <v>1</v>
      </c>
      <c r="P5382" t="b">
        <v>0</v>
      </c>
      <c r="Q5382">
        <v>8</v>
      </c>
      <c r="R5382">
        <v>8</v>
      </c>
      <c r="S5382">
        <v>1</v>
      </c>
      <c r="T5382">
        <v>3</v>
      </c>
      <c r="U5382" t="b">
        <v>1</v>
      </c>
      <c r="V5382" t="s">
        <v>1103</v>
      </c>
      <c r="W5382" t="s">
        <v>6858</v>
      </c>
      <c r="X5382" t="s">
        <v>14665</v>
      </c>
      <c r="Y5382">
        <v>37</v>
      </c>
      <c r="Z5382">
        <v>37</v>
      </c>
      <c r="AA5382">
        <v>8</v>
      </c>
      <c r="AB5382">
        <v>8</v>
      </c>
      <c r="AC5382">
        <v>53</v>
      </c>
    </row>
    <row r="5383" spans="1:29">
      <c r="A5383">
        <v>5981</v>
      </c>
      <c r="B5383" t="s">
        <v>805</v>
      </c>
      <c r="C5383" t="s">
        <v>7084</v>
      </c>
      <c r="J5383" t="s">
        <v>1444</v>
      </c>
      <c r="K5383">
        <v>0</v>
      </c>
      <c r="N5383" t="b">
        <v>0</v>
      </c>
      <c r="O5383" t="b">
        <v>1</v>
      </c>
      <c r="P5383" t="b">
        <v>0</v>
      </c>
      <c r="Q5383">
        <v>8</v>
      </c>
      <c r="R5383">
        <v>8</v>
      </c>
      <c r="S5383">
        <v>1</v>
      </c>
      <c r="T5383">
        <v>3</v>
      </c>
      <c r="U5383" t="b">
        <v>1</v>
      </c>
      <c r="V5383" t="s">
        <v>1103</v>
      </c>
      <c r="W5383" t="s">
        <v>6858</v>
      </c>
      <c r="X5383" t="s">
        <v>14748</v>
      </c>
      <c r="Y5383">
        <v>38</v>
      </c>
      <c r="Z5383">
        <v>38</v>
      </c>
      <c r="AA5383">
        <v>8</v>
      </c>
      <c r="AB5383">
        <v>8</v>
      </c>
      <c r="AC5383">
        <v>53</v>
      </c>
    </row>
    <row r="5384" spans="1:29">
      <c r="A5384">
        <v>5982</v>
      </c>
      <c r="B5384" t="s">
        <v>805</v>
      </c>
      <c r="C5384" t="s">
        <v>7085</v>
      </c>
      <c r="J5384" t="s">
        <v>1444</v>
      </c>
      <c r="K5384">
        <v>0</v>
      </c>
      <c r="N5384" t="b">
        <v>0</v>
      </c>
      <c r="O5384" t="b">
        <v>1</v>
      </c>
      <c r="P5384" t="b">
        <v>0</v>
      </c>
      <c r="Q5384">
        <v>8</v>
      </c>
      <c r="R5384">
        <v>8</v>
      </c>
      <c r="S5384">
        <v>1</v>
      </c>
      <c r="T5384">
        <v>3</v>
      </c>
      <c r="U5384" t="b">
        <v>1</v>
      </c>
      <c r="V5384" t="s">
        <v>1103</v>
      </c>
      <c r="W5384" t="s">
        <v>6858</v>
      </c>
      <c r="X5384" t="s">
        <v>14445</v>
      </c>
      <c r="Y5384">
        <v>39</v>
      </c>
      <c r="Z5384">
        <v>39</v>
      </c>
      <c r="AA5384">
        <v>8</v>
      </c>
      <c r="AB5384">
        <v>8</v>
      </c>
      <c r="AC5384">
        <v>53</v>
      </c>
    </row>
    <row r="5385" spans="1:29">
      <c r="A5385">
        <v>5983</v>
      </c>
      <c r="B5385" t="s">
        <v>805</v>
      </c>
      <c r="C5385" t="s">
        <v>7086</v>
      </c>
      <c r="J5385" t="s">
        <v>1444</v>
      </c>
      <c r="K5385">
        <v>0</v>
      </c>
      <c r="N5385" t="b">
        <v>0</v>
      </c>
      <c r="O5385" t="b">
        <v>1</v>
      </c>
      <c r="P5385" t="b">
        <v>0</v>
      </c>
      <c r="Q5385">
        <v>8</v>
      </c>
      <c r="R5385">
        <v>8</v>
      </c>
      <c r="S5385">
        <v>1</v>
      </c>
      <c r="T5385">
        <v>3</v>
      </c>
      <c r="U5385" t="b">
        <v>1</v>
      </c>
      <c r="V5385" t="s">
        <v>1103</v>
      </c>
      <c r="W5385" t="s">
        <v>6858</v>
      </c>
      <c r="X5385" t="s">
        <v>14750</v>
      </c>
      <c r="Y5385">
        <v>40</v>
      </c>
      <c r="Z5385">
        <v>40</v>
      </c>
      <c r="AA5385">
        <v>8</v>
      </c>
      <c r="AB5385">
        <v>8</v>
      </c>
      <c r="AC5385">
        <v>53</v>
      </c>
    </row>
    <row r="5386" spans="1:29">
      <c r="A5386">
        <v>5984</v>
      </c>
      <c r="B5386" t="s">
        <v>805</v>
      </c>
      <c r="C5386" t="s">
        <v>7087</v>
      </c>
      <c r="J5386" t="s">
        <v>1444</v>
      </c>
      <c r="K5386">
        <v>0</v>
      </c>
      <c r="N5386" t="b">
        <v>0</v>
      </c>
      <c r="O5386" t="b">
        <v>1</v>
      </c>
      <c r="P5386" t="b">
        <v>0</v>
      </c>
      <c r="Q5386">
        <v>8</v>
      </c>
      <c r="R5386">
        <v>8</v>
      </c>
      <c r="S5386">
        <v>1</v>
      </c>
      <c r="T5386">
        <v>3</v>
      </c>
      <c r="U5386" t="b">
        <v>1</v>
      </c>
      <c r="V5386" t="s">
        <v>1103</v>
      </c>
      <c r="W5386" t="s">
        <v>6858</v>
      </c>
      <c r="X5386" t="s">
        <v>14752</v>
      </c>
      <c r="Y5386">
        <v>41</v>
      </c>
      <c r="Z5386">
        <v>41</v>
      </c>
      <c r="AA5386">
        <v>8</v>
      </c>
      <c r="AB5386">
        <v>8</v>
      </c>
      <c r="AC5386">
        <v>53</v>
      </c>
    </row>
    <row r="5387" spans="1:29">
      <c r="A5387">
        <v>5985</v>
      </c>
      <c r="B5387" t="s">
        <v>805</v>
      </c>
      <c r="C5387" t="s">
        <v>7088</v>
      </c>
      <c r="J5387" t="s">
        <v>1444</v>
      </c>
      <c r="K5387">
        <v>0</v>
      </c>
      <c r="N5387" t="b">
        <v>0</v>
      </c>
      <c r="O5387" t="b">
        <v>1</v>
      </c>
      <c r="P5387" t="b">
        <v>0</v>
      </c>
      <c r="Q5387">
        <v>8</v>
      </c>
      <c r="R5387">
        <v>8</v>
      </c>
      <c r="S5387">
        <v>1</v>
      </c>
      <c r="T5387">
        <v>3</v>
      </c>
      <c r="U5387" t="b">
        <v>1</v>
      </c>
      <c r="V5387" t="s">
        <v>1103</v>
      </c>
      <c r="W5387" t="s">
        <v>6858</v>
      </c>
      <c r="X5387" t="s">
        <v>14671</v>
      </c>
      <c r="Y5387">
        <v>42</v>
      </c>
      <c r="Z5387">
        <v>42</v>
      </c>
      <c r="AA5387">
        <v>8</v>
      </c>
      <c r="AB5387">
        <v>8</v>
      </c>
      <c r="AC5387">
        <v>53</v>
      </c>
    </row>
    <row r="5388" spans="1:29">
      <c r="A5388">
        <v>5986</v>
      </c>
      <c r="B5388" t="s">
        <v>805</v>
      </c>
      <c r="C5388" t="s">
        <v>7089</v>
      </c>
      <c r="J5388" t="s">
        <v>1444</v>
      </c>
      <c r="K5388">
        <v>0</v>
      </c>
      <c r="N5388" t="b">
        <v>0</v>
      </c>
      <c r="O5388" t="b">
        <v>1</v>
      </c>
      <c r="P5388" t="b">
        <v>0</v>
      </c>
      <c r="Q5388">
        <v>8</v>
      </c>
      <c r="R5388">
        <v>8</v>
      </c>
      <c r="S5388">
        <v>1</v>
      </c>
      <c r="T5388">
        <v>3</v>
      </c>
      <c r="U5388" t="b">
        <v>1</v>
      </c>
      <c r="V5388" t="s">
        <v>1103</v>
      </c>
      <c r="W5388" t="s">
        <v>6858</v>
      </c>
      <c r="X5388" t="s">
        <v>14675</v>
      </c>
      <c r="Y5388">
        <v>43</v>
      </c>
      <c r="Z5388">
        <v>43</v>
      </c>
      <c r="AA5388">
        <v>8</v>
      </c>
      <c r="AB5388">
        <v>8</v>
      </c>
      <c r="AC5388">
        <v>53</v>
      </c>
    </row>
    <row r="5389" spans="1:29">
      <c r="A5389">
        <v>5987</v>
      </c>
      <c r="B5389" t="s">
        <v>805</v>
      </c>
      <c r="C5389" t="s">
        <v>7090</v>
      </c>
      <c r="J5389" t="s">
        <v>1444</v>
      </c>
      <c r="K5389">
        <v>0</v>
      </c>
      <c r="N5389" t="b">
        <v>0</v>
      </c>
      <c r="O5389" t="b">
        <v>1</v>
      </c>
      <c r="P5389" t="b">
        <v>0</v>
      </c>
      <c r="Q5389">
        <v>8</v>
      </c>
      <c r="R5389">
        <v>8</v>
      </c>
      <c r="S5389">
        <v>1</v>
      </c>
      <c r="T5389">
        <v>3</v>
      </c>
      <c r="U5389" t="b">
        <v>1</v>
      </c>
      <c r="V5389" t="s">
        <v>1103</v>
      </c>
      <c r="W5389" t="s">
        <v>6858</v>
      </c>
      <c r="X5389" t="s">
        <v>14754</v>
      </c>
      <c r="Y5389">
        <v>44</v>
      </c>
      <c r="Z5389">
        <v>44</v>
      </c>
      <c r="AA5389">
        <v>8</v>
      </c>
      <c r="AB5389">
        <v>8</v>
      </c>
      <c r="AC5389">
        <v>53</v>
      </c>
    </row>
    <row r="5390" spans="1:29">
      <c r="A5390">
        <v>5988</v>
      </c>
      <c r="B5390" t="s">
        <v>805</v>
      </c>
      <c r="C5390" t="s">
        <v>7091</v>
      </c>
      <c r="J5390" t="s">
        <v>1444</v>
      </c>
      <c r="K5390">
        <v>0</v>
      </c>
      <c r="N5390" t="b">
        <v>0</v>
      </c>
      <c r="O5390" t="b">
        <v>1</v>
      </c>
      <c r="P5390" t="b">
        <v>0</v>
      </c>
      <c r="Q5390">
        <v>8</v>
      </c>
      <c r="R5390">
        <v>8</v>
      </c>
      <c r="S5390">
        <v>1</v>
      </c>
      <c r="T5390">
        <v>3</v>
      </c>
      <c r="U5390" t="b">
        <v>1</v>
      </c>
      <c r="V5390" t="s">
        <v>1103</v>
      </c>
      <c r="W5390" t="s">
        <v>6858</v>
      </c>
      <c r="X5390" t="s">
        <v>14756</v>
      </c>
      <c r="Y5390">
        <v>45</v>
      </c>
      <c r="Z5390">
        <v>45</v>
      </c>
      <c r="AA5390">
        <v>8</v>
      </c>
      <c r="AB5390">
        <v>8</v>
      </c>
      <c r="AC5390">
        <v>53</v>
      </c>
    </row>
    <row r="5391" spans="1:29">
      <c r="A5391">
        <v>5989</v>
      </c>
      <c r="B5391" t="s">
        <v>805</v>
      </c>
      <c r="C5391" t="s">
        <v>7092</v>
      </c>
      <c r="J5391" t="s">
        <v>1444</v>
      </c>
      <c r="K5391">
        <v>0</v>
      </c>
      <c r="N5391" t="b">
        <v>0</v>
      </c>
      <c r="O5391" t="b">
        <v>1</v>
      </c>
      <c r="P5391" t="b">
        <v>0</v>
      </c>
      <c r="Q5391">
        <v>8</v>
      </c>
      <c r="R5391">
        <v>8</v>
      </c>
      <c r="S5391">
        <v>1</v>
      </c>
      <c r="T5391">
        <v>3</v>
      </c>
      <c r="U5391" t="b">
        <v>1</v>
      </c>
      <c r="V5391" t="s">
        <v>1103</v>
      </c>
      <c r="W5391" t="s">
        <v>6858</v>
      </c>
      <c r="X5391" t="s">
        <v>14758</v>
      </c>
      <c r="Y5391">
        <v>46</v>
      </c>
      <c r="Z5391">
        <v>46</v>
      </c>
      <c r="AA5391">
        <v>8</v>
      </c>
      <c r="AB5391">
        <v>8</v>
      </c>
      <c r="AC5391">
        <v>53</v>
      </c>
    </row>
    <row r="5392" spans="1:29">
      <c r="A5392">
        <v>5990</v>
      </c>
      <c r="B5392" t="s">
        <v>805</v>
      </c>
      <c r="C5392" t="s">
        <v>7093</v>
      </c>
      <c r="J5392" t="s">
        <v>1444</v>
      </c>
      <c r="K5392">
        <v>0</v>
      </c>
      <c r="N5392" t="b">
        <v>0</v>
      </c>
      <c r="O5392" t="b">
        <v>1</v>
      </c>
      <c r="P5392" t="b">
        <v>0</v>
      </c>
      <c r="Q5392">
        <v>8</v>
      </c>
      <c r="R5392">
        <v>8</v>
      </c>
      <c r="S5392">
        <v>1</v>
      </c>
      <c r="T5392">
        <v>3</v>
      </c>
      <c r="U5392" t="b">
        <v>1</v>
      </c>
      <c r="V5392" t="s">
        <v>1103</v>
      </c>
      <c r="W5392" t="s">
        <v>6858</v>
      </c>
      <c r="X5392" t="s">
        <v>14760</v>
      </c>
      <c r="Y5392">
        <v>47</v>
      </c>
      <c r="Z5392">
        <v>47</v>
      </c>
      <c r="AA5392">
        <v>8</v>
      </c>
      <c r="AB5392">
        <v>8</v>
      </c>
      <c r="AC5392">
        <v>53</v>
      </c>
    </row>
    <row r="5393" spans="1:29">
      <c r="A5393">
        <v>5991</v>
      </c>
      <c r="B5393" t="s">
        <v>805</v>
      </c>
      <c r="C5393" t="s">
        <v>7094</v>
      </c>
      <c r="J5393" t="s">
        <v>1444</v>
      </c>
      <c r="K5393">
        <v>0</v>
      </c>
      <c r="N5393" t="b">
        <v>0</v>
      </c>
      <c r="O5393" t="b">
        <v>1</v>
      </c>
      <c r="P5393" t="b">
        <v>0</v>
      </c>
      <c r="Q5393">
        <v>8</v>
      </c>
      <c r="R5393">
        <v>8</v>
      </c>
      <c r="S5393">
        <v>1</v>
      </c>
      <c r="T5393">
        <v>3</v>
      </c>
      <c r="U5393" t="b">
        <v>1</v>
      </c>
      <c r="V5393" t="s">
        <v>1103</v>
      </c>
      <c r="W5393" t="s">
        <v>6858</v>
      </c>
      <c r="X5393" t="s">
        <v>14762</v>
      </c>
      <c r="Y5393">
        <v>48</v>
      </c>
      <c r="Z5393">
        <v>48</v>
      </c>
      <c r="AA5393">
        <v>8</v>
      </c>
      <c r="AB5393">
        <v>8</v>
      </c>
      <c r="AC5393">
        <v>53</v>
      </c>
    </row>
    <row r="5394" spans="1:29">
      <c r="A5394">
        <v>5992</v>
      </c>
      <c r="B5394" t="s">
        <v>805</v>
      </c>
      <c r="C5394" t="s">
        <v>7095</v>
      </c>
      <c r="J5394" t="s">
        <v>1444</v>
      </c>
      <c r="K5394">
        <v>0</v>
      </c>
      <c r="N5394" t="b">
        <v>0</v>
      </c>
      <c r="O5394" t="b">
        <v>1</v>
      </c>
      <c r="P5394" t="b">
        <v>0</v>
      </c>
      <c r="Q5394">
        <v>8</v>
      </c>
      <c r="R5394">
        <v>8</v>
      </c>
      <c r="S5394">
        <v>1</v>
      </c>
      <c r="T5394">
        <v>3</v>
      </c>
      <c r="U5394" t="b">
        <v>1</v>
      </c>
      <c r="V5394" t="s">
        <v>1103</v>
      </c>
      <c r="W5394" t="s">
        <v>6858</v>
      </c>
      <c r="X5394" t="s">
        <v>14764</v>
      </c>
      <c r="Y5394">
        <v>49</v>
      </c>
      <c r="Z5394">
        <v>49</v>
      </c>
      <c r="AA5394">
        <v>8</v>
      </c>
      <c r="AB5394">
        <v>8</v>
      </c>
      <c r="AC5394">
        <v>53</v>
      </c>
    </row>
    <row r="5395" spans="1:29">
      <c r="A5395">
        <v>5993</v>
      </c>
      <c r="B5395" t="s">
        <v>805</v>
      </c>
      <c r="C5395" t="s">
        <v>7096</v>
      </c>
      <c r="J5395" t="s">
        <v>1444</v>
      </c>
      <c r="K5395">
        <v>0</v>
      </c>
      <c r="N5395" t="b">
        <v>0</v>
      </c>
      <c r="O5395" t="b">
        <v>1</v>
      </c>
      <c r="P5395" t="b">
        <v>0</v>
      </c>
      <c r="Q5395">
        <v>8</v>
      </c>
      <c r="R5395">
        <v>8</v>
      </c>
      <c r="S5395">
        <v>1</v>
      </c>
      <c r="T5395">
        <v>3</v>
      </c>
      <c r="U5395" t="b">
        <v>1</v>
      </c>
      <c r="V5395" t="s">
        <v>1103</v>
      </c>
      <c r="W5395" t="s">
        <v>6858</v>
      </c>
      <c r="X5395" t="s">
        <v>14492</v>
      </c>
      <c r="Y5395">
        <v>50</v>
      </c>
      <c r="Z5395">
        <v>50</v>
      </c>
      <c r="AA5395">
        <v>8</v>
      </c>
      <c r="AB5395">
        <v>8</v>
      </c>
      <c r="AC5395">
        <v>53</v>
      </c>
    </row>
    <row r="5396" spans="1:29">
      <c r="A5396">
        <v>5994</v>
      </c>
      <c r="B5396" t="s">
        <v>805</v>
      </c>
      <c r="C5396" t="s">
        <v>7097</v>
      </c>
      <c r="J5396" t="s">
        <v>1444</v>
      </c>
      <c r="K5396">
        <v>0</v>
      </c>
      <c r="N5396" t="b">
        <v>0</v>
      </c>
      <c r="O5396" t="b">
        <v>1</v>
      </c>
      <c r="P5396" t="b">
        <v>0</v>
      </c>
      <c r="Q5396">
        <v>8</v>
      </c>
      <c r="R5396">
        <v>8</v>
      </c>
      <c r="S5396">
        <v>1</v>
      </c>
      <c r="T5396">
        <v>3</v>
      </c>
      <c r="U5396" t="b">
        <v>1</v>
      </c>
      <c r="V5396" t="s">
        <v>1103</v>
      </c>
      <c r="W5396" t="s">
        <v>6858</v>
      </c>
      <c r="X5396" t="s">
        <v>14493</v>
      </c>
      <c r="Y5396">
        <v>51</v>
      </c>
      <c r="Z5396">
        <v>51</v>
      </c>
      <c r="AA5396">
        <v>8</v>
      </c>
      <c r="AB5396">
        <v>8</v>
      </c>
      <c r="AC5396">
        <v>53</v>
      </c>
    </row>
    <row r="5397" spans="1:29">
      <c r="A5397">
        <v>5995</v>
      </c>
      <c r="B5397" t="s">
        <v>805</v>
      </c>
      <c r="C5397" t="s">
        <v>7098</v>
      </c>
      <c r="J5397" t="s">
        <v>1444</v>
      </c>
      <c r="K5397">
        <v>0</v>
      </c>
      <c r="N5397" t="b">
        <v>0</v>
      </c>
      <c r="O5397" t="b">
        <v>1</v>
      </c>
      <c r="P5397" t="b">
        <v>0</v>
      </c>
      <c r="Q5397">
        <v>8</v>
      </c>
      <c r="R5397">
        <v>8</v>
      </c>
      <c r="S5397">
        <v>1</v>
      </c>
      <c r="T5397">
        <v>3</v>
      </c>
      <c r="U5397" t="b">
        <v>1</v>
      </c>
      <c r="V5397" t="s">
        <v>1103</v>
      </c>
      <c r="W5397" t="s">
        <v>6858</v>
      </c>
      <c r="X5397" t="s">
        <v>14494</v>
      </c>
      <c r="Y5397">
        <v>52</v>
      </c>
      <c r="Z5397">
        <v>52</v>
      </c>
      <c r="AA5397">
        <v>8</v>
      </c>
      <c r="AB5397">
        <v>8</v>
      </c>
      <c r="AC5397">
        <v>53</v>
      </c>
    </row>
    <row r="5398" spans="1:29">
      <c r="A5398">
        <v>5996</v>
      </c>
      <c r="B5398" t="s">
        <v>805</v>
      </c>
      <c r="C5398" t="s">
        <v>7099</v>
      </c>
      <c r="J5398" t="s">
        <v>1444</v>
      </c>
      <c r="K5398">
        <v>0</v>
      </c>
      <c r="N5398" t="b">
        <v>0</v>
      </c>
      <c r="O5398" t="b">
        <v>1</v>
      </c>
      <c r="P5398" t="b">
        <v>0</v>
      </c>
      <c r="Q5398">
        <v>8</v>
      </c>
      <c r="R5398">
        <v>8</v>
      </c>
      <c r="S5398">
        <v>1</v>
      </c>
      <c r="T5398">
        <v>3</v>
      </c>
      <c r="U5398" t="b">
        <v>1</v>
      </c>
      <c r="V5398" t="s">
        <v>1103</v>
      </c>
      <c r="W5398" t="s">
        <v>6858</v>
      </c>
      <c r="X5398" t="s">
        <v>14495</v>
      </c>
      <c r="Y5398">
        <v>53</v>
      </c>
      <c r="Z5398">
        <v>53</v>
      </c>
      <c r="AA5398">
        <v>8</v>
      </c>
      <c r="AB5398">
        <v>8</v>
      </c>
      <c r="AC5398">
        <v>53</v>
      </c>
    </row>
    <row r="5399" spans="1:29">
      <c r="A5399">
        <v>5997</v>
      </c>
      <c r="B5399" t="s">
        <v>805</v>
      </c>
      <c r="C5399" t="s">
        <v>7100</v>
      </c>
      <c r="J5399" t="s">
        <v>1444</v>
      </c>
      <c r="K5399">
        <v>0</v>
      </c>
      <c r="N5399" t="b">
        <v>0</v>
      </c>
      <c r="O5399" t="b">
        <v>1</v>
      </c>
      <c r="P5399" t="b">
        <v>0</v>
      </c>
      <c r="Q5399">
        <v>8</v>
      </c>
      <c r="R5399">
        <v>8</v>
      </c>
      <c r="S5399">
        <v>1</v>
      </c>
      <c r="T5399">
        <v>3</v>
      </c>
      <c r="U5399" t="b">
        <v>1</v>
      </c>
      <c r="V5399" t="s">
        <v>1103</v>
      </c>
      <c r="W5399" t="s">
        <v>6858</v>
      </c>
      <c r="X5399" t="s">
        <v>14496</v>
      </c>
      <c r="Y5399">
        <v>54</v>
      </c>
      <c r="Z5399">
        <v>54</v>
      </c>
      <c r="AA5399">
        <v>8</v>
      </c>
      <c r="AB5399">
        <v>8</v>
      </c>
      <c r="AC5399">
        <v>53</v>
      </c>
    </row>
    <row r="5400" spans="1:29">
      <c r="A5400">
        <v>5998</v>
      </c>
      <c r="B5400" t="s">
        <v>805</v>
      </c>
      <c r="C5400" t="s">
        <v>7101</v>
      </c>
      <c r="J5400" t="s">
        <v>1444</v>
      </c>
      <c r="K5400">
        <v>0</v>
      </c>
      <c r="N5400" t="b">
        <v>0</v>
      </c>
      <c r="O5400" t="b">
        <v>1</v>
      </c>
      <c r="P5400" t="b">
        <v>0</v>
      </c>
      <c r="Q5400">
        <v>8</v>
      </c>
      <c r="R5400">
        <v>8</v>
      </c>
      <c r="S5400">
        <v>1</v>
      </c>
      <c r="T5400">
        <v>3</v>
      </c>
      <c r="U5400" t="b">
        <v>1</v>
      </c>
      <c r="V5400" t="s">
        <v>1103</v>
      </c>
      <c r="W5400" t="s">
        <v>6858</v>
      </c>
      <c r="X5400" t="s">
        <v>14497</v>
      </c>
      <c r="Y5400">
        <v>55</v>
      </c>
      <c r="Z5400">
        <v>55</v>
      </c>
      <c r="AA5400">
        <v>8</v>
      </c>
      <c r="AB5400">
        <v>8</v>
      </c>
      <c r="AC5400">
        <v>53</v>
      </c>
    </row>
    <row r="5401" spans="1:29">
      <c r="A5401">
        <v>5999</v>
      </c>
      <c r="B5401" t="s">
        <v>805</v>
      </c>
      <c r="C5401" t="s">
        <v>7102</v>
      </c>
      <c r="J5401" t="s">
        <v>1444</v>
      </c>
      <c r="K5401">
        <v>0</v>
      </c>
      <c r="N5401" t="b">
        <v>0</v>
      </c>
      <c r="O5401" t="b">
        <v>1</v>
      </c>
      <c r="P5401" t="b">
        <v>0</v>
      </c>
      <c r="Q5401">
        <v>8</v>
      </c>
      <c r="R5401">
        <v>8</v>
      </c>
      <c r="S5401">
        <v>1</v>
      </c>
      <c r="T5401">
        <v>3</v>
      </c>
      <c r="U5401" t="b">
        <v>1</v>
      </c>
      <c r="V5401" t="s">
        <v>1103</v>
      </c>
      <c r="W5401" t="s">
        <v>6858</v>
      </c>
      <c r="X5401" t="s">
        <v>14918</v>
      </c>
      <c r="Y5401">
        <v>56</v>
      </c>
      <c r="Z5401">
        <v>56</v>
      </c>
      <c r="AA5401">
        <v>8</v>
      </c>
      <c r="AB5401">
        <v>8</v>
      </c>
      <c r="AC5401">
        <v>53</v>
      </c>
    </row>
    <row r="5402" spans="1:29">
      <c r="A5402">
        <v>6000</v>
      </c>
      <c r="B5402" t="s">
        <v>805</v>
      </c>
      <c r="C5402" t="s">
        <v>7103</v>
      </c>
      <c r="J5402" t="s">
        <v>1444</v>
      </c>
      <c r="K5402">
        <v>0</v>
      </c>
      <c r="N5402" t="b">
        <v>0</v>
      </c>
      <c r="O5402" t="b">
        <v>1</v>
      </c>
      <c r="P5402" t="b">
        <v>0</v>
      </c>
      <c r="Q5402">
        <v>8</v>
      </c>
      <c r="R5402">
        <v>8</v>
      </c>
      <c r="S5402">
        <v>1</v>
      </c>
      <c r="T5402">
        <v>3</v>
      </c>
      <c r="U5402" t="b">
        <v>1</v>
      </c>
      <c r="V5402" t="s">
        <v>1103</v>
      </c>
      <c r="W5402" t="s">
        <v>6858</v>
      </c>
      <c r="X5402" t="s">
        <v>14919</v>
      </c>
      <c r="Y5402">
        <v>57</v>
      </c>
      <c r="Z5402">
        <v>57</v>
      </c>
      <c r="AA5402">
        <v>8</v>
      </c>
      <c r="AB5402">
        <v>8</v>
      </c>
      <c r="AC5402">
        <v>53</v>
      </c>
    </row>
    <row r="5403" spans="1:29">
      <c r="A5403">
        <v>6001</v>
      </c>
      <c r="B5403" t="s">
        <v>805</v>
      </c>
      <c r="C5403" t="s">
        <v>7104</v>
      </c>
      <c r="J5403" t="s">
        <v>1444</v>
      </c>
      <c r="K5403">
        <v>0</v>
      </c>
      <c r="N5403" t="b">
        <v>0</v>
      </c>
      <c r="O5403" t="b">
        <v>1</v>
      </c>
      <c r="P5403" t="b">
        <v>0</v>
      </c>
      <c r="Q5403">
        <v>8</v>
      </c>
      <c r="R5403">
        <v>8</v>
      </c>
      <c r="S5403">
        <v>1</v>
      </c>
      <c r="T5403">
        <v>3</v>
      </c>
      <c r="U5403" t="b">
        <v>1</v>
      </c>
      <c r="V5403" t="s">
        <v>1103</v>
      </c>
      <c r="W5403" t="s">
        <v>6858</v>
      </c>
      <c r="X5403" t="s">
        <v>14920</v>
      </c>
      <c r="Y5403">
        <v>58</v>
      </c>
      <c r="Z5403">
        <v>58</v>
      </c>
      <c r="AA5403">
        <v>8</v>
      </c>
      <c r="AB5403">
        <v>8</v>
      </c>
      <c r="AC5403">
        <v>53</v>
      </c>
    </row>
    <row r="5404" spans="1:29">
      <c r="A5404">
        <v>6002</v>
      </c>
      <c r="B5404" t="s">
        <v>805</v>
      </c>
      <c r="C5404" t="s">
        <v>7105</v>
      </c>
      <c r="J5404" t="s">
        <v>1444</v>
      </c>
      <c r="K5404">
        <v>0</v>
      </c>
      <c r="N5404" t="b">
        <v>0</v>
      </c>
      <c r="O5404" t="b">
        <v>1</v>
      </c>
      <c r="P5404" t="b">
        <v>0</v>
      </c>
      <c r="Q5404">
        <v>8</v>
      </c>
      <c r="R5404">
        <v>8</v>
      </c>
      <c r="S5404">
        <v>1</v>
      </c>
      <c r="T5404">
        <v>3</v>
      </c>
      <c r="U5404" t="b">
        <v>1</v>
      </c>
      <c r="V5404" t="s">
        <v>1103</v>
      </c>
      <c r="W5404" t="s">
        <v>6858</v>
      </c>
      <c r="X5404" t="s">
        <v>14921</v>
      </c>
      <c r="Y5404">
        <v>59</v>
      </c>
      <c r="Z5404">
        <v>59</v>
      </c>
      <c r="AA5404">
        <v>8</v>
      </c>
      <c r="AB5404">
        <v>8</v>
      </c>
      <c r="AC5404">
        <v>53</v>
      </c>
    </row>
    <row r="5405" spans="1:29">
      <c r="A5405">
        <v>6003</v>
      </c>
      <c r="B5405" t="s">
        <v>805</v>
      </c>
      <c r="C5405" t="s">
        <v>7106</v>
      </c>
      <c r="J5405" t="s">
        <v>1444</v>
      </c>
      <c r="K5405">
        <v>0</v>
      </c>
      <c r="N5405" t="b">
        <v>0</v>
      </c>
      <c r="O5405" t="b">
        <v>1</v>
      </c>
      <c r="P5405" t="b">
        <v>0</v>
      </c>
      <c r="Q5405">
        <v>8</v>
      </c>
      <c r="R5405">
        <v>8</v>
      </c>
      <c r="S5405">
        <v>1</v>
      </c>
      <c r="T5405">
        <v>3</v>
      </c>
      <c r="U5405" t="b">
        <v>1</v>
      </c>
      <c r="V5405" t="s">
        <v>1103</v>
      </c>
      <c r="W5405" t="s">
        <v>6858</v>
      </c>
      <c r="X5405" t="s">
        <v>14922</v>
      </c>
      <c r="Y5405">
        <v>60</v>
      </c>
      <c r="Z5405">
        <v>60</v>
      </c>
      <c r="AA5405">
        <v>8</v>
      </c>
      <c r="AB5405">
        <v>8</v>
      </c>
      <c r="AC5405">
        <v>53</v>
      </c>
    </row>
    <row r="5406" spans="1:29">
      <c r="A5406">
        <v>6004</v>
      </c>
      <c r="B5406" t="s">
        <v>805</v>
      </c>
      <c r="C5406" t="s">
        <v>7107</v>
      </c>
      <c r="J5406" t="s">
        <v>1444</v>
      </c>
      <c r="K5406">
        <v>0</v>
      </c>
      <c r="N5406" t="b">
        <v>0</v>
      </c>
      <c r="O5406" t="b">
        <v>1</v>
      </c>
      <c r="P5406" t="b">
        <v>0</v>
      </c>
      <c r="Q5406">
        <v>8</v>
      </c>
      <c r="R5406">
        <v>8</v>
      </c>
      <c r="S5406">
        <v>1</v>
      </c>
      <c r="T5406">
        <v>3</v>
      </c>
      <c r="U5406" t="b">
        <v>1</v>
      </c>
      <c r="V5406" t="s">
        <v>1103</v>
      </c>
      <c r="W5406" t="s">
        <v>6858</v>
      </c>
      <c r="X5406" t="s">
        <v>14923</v>
      </c>
      <c r="Y5406">
        <v>61</v>
      </c>
      <c r="Z5406">
        <v>61</v>
      </c>
      <c r="AA5406">
        <v>8</v>
      </c>
      <c r="AB5406">
        <v>8</v>
      </c>
      <c r="AC5406">
        <v>53</v>
      </c>
    </row>
    <row r="5407" spans="1:29">
      <c r="A5407">
        <v>6005</v>
      </c>
      <c r="B5407" t="s">
        <v>805</v>
      </c>
      <c r="C5407" t="s">
        <v>7108</v>
      </c>
      <c r="J5407" t="s">
        <v>1444</v>
      </c>
      <c r="K5407">
        <v>0</v>
      </c>
      <c r="N5407" t="b">
        <v>0</v>
      </c>
      <c r="O5407" t="b">
        <v>1</v>
      </c>
      <c r="P5407" t="b">
        <v>0</v>
      </c>
      <c r="Q5407">
        <v>8</v>
      </c>
      <c r="R5407">
        <v>8</v>
      </c>
      <c r="S5407">
        <v>1</v>
      </c>
      <c r="T5407">
        <v>3</v>
      </c>
      <c r="U5407" t="b">
        <v>1</v>
      </c>
      <c r="V5407" t="s">
        <v>1103</v>
      </c>
      <c r="W5407" t="s">
        <v>6858</v>
      </c>
      <c r="X5407" t="s">
        <v>14924</v>
      </c>
      <c r="Y5407">
        <v>62</v>
      </c>
      <c r="Z5407">
        <v>62</v>
      </c>
      <c r="AA5407">
        <v>8</v>
      </c>
      <c r="AB5407">
        <v>8</v>
      </c>
      <c r="AC5407">
        <v>53</v>
      </c>
    </row>
    <row r="5408" spans="1:29">
      <c r="A5408">
        <v>6006</v>
      </c>
      <c r="B5408" t="s">
        <v>805</v>
      </c>
      <c r="C5408" t="s">
        <v>7109</v>
      </c>
      <c r="J5408" t="s">
        <v>1444</v>
      </c>
      <c r="K5408">
        <v>0</v>
      </c>
      <c r="N5408" t="b">
        <v>0</v>
      </c>
      <c r="O5408" t="b">
        <v>1</v>
      </c>
      <c r="P5408" t="b">
        <v>0</v>
      </c>
      <c r="Q5408">
        <v>8</v>
      </c>
      <c r="R5408">
        <v>8</v>
      </c>
      <c r="S5408">
        <v>1</v>
      </c>
      <c r="T5408">
        <v>3</v>
      </c>
      <c r="U5408" t="b">
        <v>1</v>
      </c>
      <c r="V5408" t="s">
        <v>1103</v>
      </c>
      <c r="W5408" t="s">
        <v>6858</v>
      </c>
      <c r="X5408" t="s">
        <v>14925</v>
      </c>
      <c r="Y5408">
        <v>63</v>
      </c>
      <c r="Z5408">
        <v>63</v>
      </c>
      <c r="AA5408">
        <v>8</v>
      </c>
      <c r="AB5408">
        <v>8</v>
      </c>
      <c r="AC5408">
        <v>53</v>
      </c>
    </row>
    <row r="5409" spans="1:29">
      <c r="A5409">
        <v>6007</v>
      </c>
      <c r="B5409" t="s">
        <v>805</v>
      </c>
      <c r="C5409" t="s">
        <v>7110</v>
      </c>
      <c r="J5409" t="s">
        <v>1444</v>
      </c>
      <c r="K5409">
        <v>0</v>
      </c>
      <c r="N5409" t="b">
        <v>0</v>
      </c>
      <c r="O5409" t="b">
        <v>1</v>
      </c>
      <c r="P5409" t="b">
        <v>0</v>
      </c>
      <c r="Q5409">
        <v>8</v>
      </c>
      <c r="R5409">
        <v>8</v>
      </c>
      <c r="S5409">
        <v>1</v>
      </c>
      <c r="T5409">
        <v>3</v>
      </c>
      <c r="U5409" t="b">
        <v>1</v>
      </c>
      <c r="V5409" t="s">
        <v>1103</v>
      </c>
      <c r="W5409" t="s">
        <v>6858</v>
      </c>
      <c r="X5409" t="s">
        <v>14926</v>
      </c>
      <c r="Y5409">
        <v>64</v>
      </c>
      <c r="Z5409">
        <v>64</v>
      </c>
      <c r="AA5409">
        <v>8</v>
      </c>
      <c r="AB5409">
        <v>8</v>
      </c>
      <c r="AC5409">
        <v>53</v>
      </c>
    </row>
    <row r="5410" spans="1:29">
      <c r="A5410">
        <v>6024</v>
      </c>
      <c r="B5410" t="s">
        <v>805</v>
      </c>
      <c r="C5410" t="s">
        <v>7111</v>
      </c>
      <c r="J5410" t="s">
        <v>1444</v>
      </c>
      <c r="K5410">
        <v>0</v>
      </c>
      <c r="N5410" t="b">
        <v>0</v>
      </c>
      <c r="O5410" t="b">
        <v>1</v>
      </c>
      <c r="P5410" t="b">
        <v>0</v>
      </c>
      <c r="Q5410">
        <v>8</v>
      </c>
      <c r="R5410">
        <v>1</v>
      </c>
      <c r="S5410">
        <v>1</v>
      </c>
      <c r="T5410">
        <v>3</v>
      </c>
      <c r="U5410" t="b">
        <v>1</v>
      </c>
      <c r="V5410" t="s">
        <v>1103</v>
      </c>
      <c r="W5410" t="s">
        <v>6858</v>
      </c>
      <c r="X5410" t="s">
        <v>14862</v>
      </c>
      <c r="Y5410">
        <v>65</v>
      </c>
      <c r="Z5410">
        <v>65</v>
      </c>
      <c r="AA5410">
        <v>5</v>
      </c>
      <c r="AB5410">
        <v>5</v>
      </c>
      <c r="AC5410">
        <v>53</v>
      </c>
    </row>
    <row r="5411" spans="1:29">
      <c r="A5411">
        <v>6025</v>
      </c>
      <c r="B5411" t="s">
        <v>805</v>
      </c>
      <c r="C5411" t="s">
        <v>7112</v>
      </c>
      <c r="J5411" t="s">
        <v>1444</v>
      </c>
      <c r="K5411">
        <v>0</v>
      </c>
      <c r="N5411" t="b">
        <v>0</v>
      </c>
      <c r="O5411" t="b">
        <v>1</v>
      </c>
      <c r="P5411" t="b">
        <v>0</v>
      </c>
      <c r="Q5411">
        <v>8</v>
      </c>
      <c r="R5411">
        <v>1</v>
      </c>
      <c r="S5411">
        <v>1</v>
      </c>
      <c r="T5411">
        <v>3</v>
      </c>
      <c r="U5411" t="b">
        <v>1</v>
      </c>
      <c r="V5411" t="s">
        <v>1103</v>
      </c>
      <c r="W5411" t="s">
        <v>6858</v>
      </c>
      <c r="X5411" t="s">
        <v>14885</v>
      </c>
      <c r="Y5411">
        <v>65</v>
      </c>
      <c r="Z5411">
        <v>65</v>
      </c>
      <c r="AA5411">
        <v>6</v>
      </c>
      <c r="AB5411">
        <v>6</v>
      </c>
      <c r="AC5411">
        <v>53</v>
      </c>
    </row>
    <row r="5412" spans="1:29">
      <c r="A5412">
        <v>6026</v>
      </c>
      <c r="B5412" t="s">
        <v>805</v>
      </c>
      <c r="C5412" t="s">
        <v>7113</v>
      </c>
      <c r="J5412" t="s">
        <v>1444</v>
      </c>
      <c r="K5412">
        <v>0</v>
      </c>
      <c r="N5412" t="b">
        <v>0</v>
      </c>
      <c r="O5412" t="b">
        <v>1</v>
      </c>
      <c r="P5412" t="b">
        <v>0</v>
      </c>
      <c r="Q5412">
        <v>8</v>
      </c>
      <c r="R5412">
        <v>1</v>
      </c>
      <c r="S5412">
        <v>1</v>
      </c>
      <c r="T5412">
        <v>3</v>
      </c>
      <c r="U5412" t="b">
        <v>1</v>
      </c>
      <c r="V5412" t="s">
        <v>1103</v>
      </c>
      <c r="W5412" t="s">
        <v>6858</v>
      </c>
      <c r="X5412" t="s">
        <v>14906</v>
      </c>
      <c r="Y5412">
        <v>65</v>
      </c>
      <c r="Z5412">
        <v>65</v>
      </c>
      <c r="AA5412">
        <v>7</v>
      </c>
      <c r="AB5412">
        <v>7</v>
      </c>
      <c r="AC5412">
        <v>53</v>
      </c>
    </row>
    <row r="5413" spans="1:29">
      <c r="A5413">
        <v>6027</v>
      </c>
      <c r="B5413" t="s">
        <v>805</v>
      </c>
      <c r="C5413" t="s">
        <v>7114</v>
      </c>
      <c r="J5413" t="s">
        <v>1444</v>
      </c>
      <c r="K5413">
        <v>0</v>
      </c>
      <c r="N5413" t="b">
        <v>0</v>
      </c>
      <c r="O5413" t="b">
        <v>1</v>
      </c>
      <c r="P5413" t="b">
        <v>0</v>
      </c>
      <c r="Q5413">
        <v>8</v>
      </c>
      <c r="R5413">
        <v>1</v>
      </c>
      <c r="S5413">
        <v>1</v>
      </c>
      <c r="T5413">
        <v>3</v>
      </c>
      <c r="U5413" t="b">
        <v>1</v>
      </c>
      <c r="V5413" t="s">
        <v>1103</v>
      </c>
      <c r="W5413" t="s">
        <v>6858</v>
      </c>
      <c r="X5413" t="s">
        <v>14927</v>
      </c>
      <c r="Y5413">
        <v>65</v>
      </c>
      <c r="Z5413">
        <v>65</v>
      </c>
      <c r="AA5413">
        <v>8</v>
      </c>
      <c r="AB5413">
        <v>8</v>
      </c>
      <c r="AC5413">
        <v>53</v>
      </c>
    </row>
    <row r="5414" spans="1:29">
      <c r="A5414">
        <v>6030</v>
      </c>
      <c r="B5414" t="s">
        <v>1503</v>
      </c>
      <c r="C5414" t="s">
        <v>7117</v>
      </c>
      <c r="D5414" t="s">
        <v>7115</v>
      </c>
      <c r="E5414" t="s">
        <v>733</v>
      </c>
      <c r="U5414" t="b">
        <v>1</v>
      </c>
      <c r="V5414" t="s">
        <v>733</v>
      </c>
      <c r="W5414" t="s">
        <v>7116</v>
      </c>
      <c r="X5414" t="s">
        <v>15757</v>
      </c>
      <c r="Y5414">
        <v>12</v>
      </c>
      <c r="Z5414">
        <v>45</v>
      </c>
      <c r="AA5414">
        <v>2</v>
      </c>
      <c r="AB5414">
        <v>9</v>
      </c>
      <c r="AC5414">
        <v>56</v>
      </c>
    </row>
    <row r="5415" spans="1:29">
      <c r="A5415">
        <v>6031</v>
      </c>
      <c r="B5415" t="s">
        <v>827</v>
      </c>
      <c r="C5415" t="s">
        <v>7118</v>
      </c>
      <c r="U5415" t="b">
        <v>1</v>
      </c>
      <c r="V5415" t="s">
        <v>733</v>
      </c>
      <c r="W5415" t="s">
        <v>7116</v>
      </c>
      <c r="X5415" t="s">
        <v>15758</v>
      </c>
      <c r="Y5415">
        <v>12</v>
      </c>
      <c r="Z5415">
        <v>45</v>
      </c>
      <c r="AA5415">
        <v>2</v>
      </c>
      <c r="AB5415">
        <v>8</v>
      </c>
      <c r="AC5415">
        <v>56</v>
      </c>
    </row>
    <row r="5416" spans="1:29">
      <c r="A5416">
        <v>6032</v>
      </c>
      <c r="B5416" t="s">
        <v>1508</v>
      </c>
      <c r="C5416" t="s">
        <v>7119</v>
      </c>
      <c r="U5416" t="b">
        <v>1</v>
      </c>
      <c r="V5416" t="s">
        <v>733</v>
      </c>
      <c r="W5416" t="s">
        <v>7116</v>
      </c>
      <c r="X5416" t="s">
        <v>15759</v>
      </c>
      <c r="Y5416">
        <v>13</v>
      </c>
      <c r="Z5416">
        <v>45</v>
      </c>
      <c r="AA5416">
        <v>2</v>
      </c>
      <c r="AB5416">
        <v>9</v>
      </c>
      <c r="AC5416">
        <v>56</v>
      </c>
    </row>
    <row r="5417" spans="1:29">
      <c r="A5417">
        <v>6033</v>
      </c>
      <c r="B5417" t="s">
        <v>805</v>
      </c>
      <c r="C5417" t="s">
        <v>7120</v>
      </c>
      <c r="J5417" t="s">
        <v>1444</v>
      </c>
      <c r="K5417">
        <v>0</v>
      </c>
      <c r="N5417" t="b">
        <v>1</v>
      </c>
      <c r="O5417" t="b">
        <v>0</v>
      </c>
      <c r="P5417" t="b">
        <v>0</v>
      </c>
      <c r="Q5417">
        <v>8</v>
      </c>
      <c r="R5417">
        <v>1</v>
      </c>
      <c r="S5417">
        <v>1</v>
      </c>
      <c r="T5417">
        <v>3</v>
      </c>
      <c r="U5417" t="b">
        <v>1</v>
      </c>
      <c r="V5417" t="s">
        <v>733</v>
      </c>
      <c r="W5417" t="s">
        <v>7116</v>
      </c>
      <c r="X5417" t="s">
        <v>14464</v>
      </c>
      <c r="Y5417">
        <v>16</v>
      </c>
      <c r="Z5417">
        <v>16</v>
      </c>
      <c r="AA5417">
        <v>4</v>
      </c>
      <c r="AB5417">
        <v>4</v>
      </c>
      <c r="AC5417">
        <v>56</v>
      </c>
    </row>
    <row r="5418" spans="1:29">
      <c r="A5418">
        <v>6034</v>
      </c>
      <c r="B5418" t="s">
        <v>805</v>
      </c>
      <c r="C5418" t="s">
        <v>7121</v>
      </c>
      <c r="J5418" t="s">
        <v>1444</v>
      </c>
      <c r="K5418">
        <v>0</v>
      </c>
      <c r="N5418" t="b">
        <v>1</v>
      </c>
      <c r="O5418" t="b">
        <v>0</v>
      </c>
      <c r="P5418" t="b">
        <v>0</v>
      </c>
      <c r="Q5418">
        <v>8</v>
      </c>
      <c r="R5418">
        <v>1</v>
      </c>
      <c r="S5418">
        <v>1</v>
      </c>
      <c r="T5418">
        <v>3</v>
      </c>
      <c r="U5418" t="b">
        <v>1</v>
      </c>
      <c r="V5418" t="s">
        <v>733</v>
      </c>
      <c r="W5418" t="s">
        <v>7116</v>
      </c>
      <c r="X5418" t="s">
        <v>14458</v>
      </c>
      <c r="Y5418">
        <v>16</v>
      </c>
      <c r="Z5418">
        <v>16</v>
      </c>
      <c r="AA5418">
        <v>5</v>
      </c>
      <c r="AB5418">
        <v>5</v>
      </c>
      <c r="AC5418">
        <v>56</v>
      </c>
    </row>
    <row r="5419" spans="1:29">
      <c r="A5419">
        <v>6035</v>
      </c>
      <c r="B5419" t="s">
        <v>805</v>
      </c>
      <c r="C5419" t="s">
        <v>7122</v>
      </c>
      <c r="J5419" t="s">
        <v>1444</v>
      </c>
      <c r="K5419">
        <v>0</v>
      </c>
      <c r="N5419" t="b">
        <v>1</v>
      </c>
      <c r="O5419" t="b">
        <v>0</v>
      </c>
      <c r="P5419" t="b">
        <v>0</v>
      </c>
      <c r="Q5419">
        <v>8</v>
      </c>
      <c r="R5419">
        <v>1</v>
      </c>
      <c r="S5419">
        <v>1</v>
      </c>
      <c r="T5419">
        <v>3</v>
      </c>
      <c r="U5419" t="b">
        <v>1</v>
      </c>
      <c r="V5419" t="s">
        <v>733</v>
      </c>
      <c r="W5419" t="s">
        <v>7116</v>
      </c>
      <c r="X5419" t="s">
        <v>14690</v>
      </c>
      <c r="Y5419">
        <v>20</v>
      </c>
      <c r="Z5419">
        <v>20</v>
      </c>
      <c r="AA5419">
        <v>4</v>
      </c>
      <c r="AB5419">
        <v>4</v>
      </c>
      <c r="AC5419">
        <v>56</v>
      </c>
    </row>
    <row r="5420" spans="1:29">
      <c r="A5420">
        <v>6036</v>
      </c>
      <c r="B5420" t="s">
        <v>805</v>
      </c>
      <c r="C5420" t="s">
        <v>7123</v>
      </c>
      <c r="J5420" t="s">
        <v>1444</v>
      </c>
      <c r="K5420">
        <v>0</v>
      </c>
      <c r="N5420" t="b">
        <v>1</v>
      </c>
      <c r="O5420" t="b">
        <v>0</v>
      </c>
      <c r="P5420" t="b">
        <v>0</v>
      </c>
      <c r="Q5420">
        <v>8</v>
      </c>
      <c r="R5420">
        <v>1</v>
      </c>
      <c r="S5420">
        <v>1</v>
      </c>
      <c r="T5420">
        <v>3</v>
      </c>
      <c r="U5420" t="b">
        <v>1</v>
      </c>
      <c r="V5420" t="s">
        <v>733</v>
      </c>
      <c r="W5420" t="s">
        <v>7116</v>
      </c>
      <c r="X5420" t="s">
        <v>14691</v>
      </c>
      <c r="Y5420">
        <v>20</v>
      </c>
      <c r="Z5420">
        <v>20</v>
      </c>
      <c r="AA5420">
        <v>5</v>
      </c>
      <c r="AB5420">
        <v>5</v>
      </c>
      <c r="AC5420">
        <v>56</v>
      </c>
    </row>
    <row r="5421" spans="1:29">
      <c r="A5421">
        <v>6037</v>
      </c>
      <c r="B5421" t="s">
        <v>805</v>
      </c>
      <c r="C5421" t="s">
        <v>7124</v>
      </c>
      <c r="J5421" t="s">
        <v>1444</v>
      </c>
      <c r="K5421">
        <v>0</v>
      </c>
      <c r="N5421" t="b">
        <v>1</v>
      </c>
      <c r="O5421" t="b">
        <v>0</v>
      </c>
      <c r="P5421" t="b">
        <v>0</v>
      </c>
      <c r="Q5421">
        <v>8</v>
      </c>
      <c r="R5421">
        <v>1</v>
      </c>
      <c r="S5421">
        <v>1</v>
      </c>
      <c r="T5421">
        <v>3</v>
      </c>
      <c r="U5421" t="b">
        <v>1</v>
      </c>
      <c r="V5421" t="s">
        <v>733</v>
      </c>
      <c r="W5421" t="s">
        <v>7116</v>
      </c>
      <c r="X5421" t="s">
        <v>14700</v>
      </c>
      <c r="Y5421">
        <v>25</v>
      </c>
      <c r="Z5421">
        <v>25</v>
      </c>
      <c r="AA5421">
        <v>4</v>
      </c>
      <c r="AB5421">
        <v>4</v>
      </c>
      <c r="AC5421">
        <v>56</v>
      </c>
    </row>
    <row r="5422" spans="1:29">
      <c r="A5422">
        <v>6038</v>
      </c>
      <c r="B5422" t="s">
        <v>805</v>
      </c>
      <c r="C5422" t="s">
        <v>7125</v>
      </c>
      <c r="J5422" t="s">
        <v>1444</v>
      </c>
      <c r="K5422">
        <v>0</v>
      </c>
      <c r="N5422" t="b">
        <v>1</v>
      </c>
      <c r="O5422" t="b">
        <v>0</v>
      </c>
      <c r="P5422" t="b">
        <v>0</v>
      </c>
      <c r="Q5422">
        <v>8</v>
      </c>
      <c r="R5422">
        <v>1</v>
      </c>
      <c r="S5422">
        <v>1</v>
      </c>
      <c r="T5422">
        <v>3</v>
      </c>
      <c r="U5422" t="b">
        <v>1</v>
      </c>
      <c r="V5422" t="s">
        <v>733</v>
      </c>
      <c r="W5422" t="s">
        <v>7116</v>
      </c>
      <c r="X5422" t="s">
        <v>14701</v>
      </c>
      <c r="Y5422">
        <v>25</v>
      </c>
      <c r="Z5422">
        <v>25</v>
      </c>
      <c r="AA5422">
        <v>5</v>
      </c>
      <c r="AB5422">
        <v>5</v>
      </c>
      <c r="AC5422">
        <v>56</v>
      </c>
    </row>
    <row r="5423" spans="1:29">
      <c r="A5423">
        <v>6039</v>
      </c>
      <c r="B5423" t="s">
        <v>805</v>
      </c>
      <c r="C5423" t="s">
        <v>7126</v>
      </c>
      <c r="J5423" t="s">
        <v>1444</v>
      </c>
      <c r="K5423">
        <v>0</v>
      </c>
      <c r="N5423" t="b">
        <v>1</v>
      </c>
      <c r="O5423" t="b">
        <v>0</v>
      </c>
      <c r="P5423" t="b">
        <v>0</v>
      </c>
      <c r="Q5423">
        <v>8</v>
      </c>
      <c r="R5423">
        <v>1</v>
      </c>
      <c r="S5423">
        <v>1</v>
      </c>
      <c r="T5423">
        <v>3</v>
      </c>
      <c r="U5423" t="b">
        <v>1</v>
      </c>
      <c r="V5423" t="s">
        <v>733</v>
      </c>
      <c r="W5423" t="s">
        <v>7116</v>
      </c>
      <c r="X5423" t="s">
        <v>14605</v>
      </c>
      <c r="Y5423">
        <v>26</v>
      </c>
      <c r="Z5423">
        <v>26</v>
      </c>
      <c r="AA5423">
        <v>4</v>
      </c>
      <c r="AB5423">
        <v>4</v>
      </c>
      <c r="AC5423">
        <v>56</v>
      </c>
    </row>
    <row r="5424" spans="1:29">
      <c r="A5424">
        <v>6040</v>
      </c>
      <c r="B5424" t="s">
        <v>805</v>
      </c>
      <c r="C5424" t="s">
        <v>7127</v>
      </c>
      <c r="J5424" t="s">
        <v>1444</v>
      </c>
      <c r="K5424">
        <v>0</v>
      </c>
      <c r="N5424" t="b">
        <v>1</v>
      </c>
      <c r="O5424" t="b">
        <v>0</v>
      </c>
      <c r="P5424" t="b">
        <v>0</v>
      </c>
      <c r="Q5424">
        <v>8</v>
      </c>
      <c r="R5424">
        <v>1</v>
      </c>
      <c r="S5424">
        <v>1</v>
      </c>
      <c r="T5424">
        <v>3</v>
      </c>
      <c r="U5424" t="b">
        <v>1</v>
      </c>
      <c r="V5424" t="s">
        <v>733</v>
      </c>
      <c r="W5424" t="s">
        <v>7116</v>
      </c>
      <c r="X5424" t="s">
        <v>14703</v>
      </c>
      <c r="Y5424">
        <v>26</v>
      </c>
      <c r="Z5424">
        <v>26</v>
      </c>
      <c r="AA5424">
        <v>5</v>
      </c>
      <c r="AB5424">
        <v>5</v>
      </c>
      <c r="AC5424">
        <v>56</v>
      </c>
    </row>
    <row r="5425" spans="1:29">
      <c r="A5425">
        <v>6041</v>
      </c>
      <c r="B5425" t="s">
        <v>805</v>
      </c>
      <c r="C5425" t="s">
        <v>7128</v>
      </c>
      <c r="J5425" t="s">
        <v>1444</v>
      </c>
      <c r="K5425">
        <v>0</v>
      </c>
      <c r="N5425" t="b">
        <v>1</v>
      </c>
      <c r="O5425" t="b">
        <v>0</v>
      </c>
      <c r="P5425" t="b">
        <v>0</v>
      </c>
      <c r="Q5425">
        <v>8</v>
      </c>
      <c r="R5425">
        <v>1</v>
      </c>
      <c r="S5425">
        <v>1</v>
      </c>
      <c r="T5425">
        <v>3</v>
      </c>
      <c r="U5425" t="b">
        <v>1</v>
      </c>
      <c r="V5425" t="s">
        <v>733</v>
      </c>
      <c r="W5425" t="s">
        <v>7116</v>
      </c>
      <c r="X5425" t="s">
        <v>14802</v>
      </c>
      <c r="Y5425">
        <v>27</v>
      </c>
      <c r="Z5425">
        <v>27</v>
      </c>
      <c r="AA5425">
        <v>4</v>
      </c>
      <c r="AB5425">
        <v>4</v>
      </c>
      <c r="AC5425">
        <v>56</v>
      </c>
    </row>
    <row r="5426" spans="1:29">
      <c r="A5426">
        <v>6042</v>
      </c>
      <c r="B5426" t="s">
        <v>805</v>
      </c>
      <c r="C5426" t="s">
        <v>7129</v>
      </c>
      <c r="J5426" t="s">
        <v>1444</v>
      </c>
      <c r="K5426">
        <v>0</v>
      </c>
      <c r="N5426" t="b">
        <v>1</v>
      </c>
      <c r="O5426" t="b">
        <v>0</v>
      </c>
      <c r="P5426" t="b">
        <v>0</v>
      </c>
      <c r="Q5426">
        <v>8</v>
      </c>
      <c r="R5426">
        <v>1</v>
      </c>
      <c r="S5426">
        <v>1</v>
      </c>
      <c r="T5426">
        <v>3</v>
      </c>
      <c r="U5426" t="b">
        <v>1</v>
      </c>
      <c r="V5426" t="s">
        <v>733</v>
      </c>
      <c r="W5426" t="s">
        <v>7116</v>
      </c>
      <c r="X5426" t="s">
        <v>14803</v>
      </c>
      <c r="Y5426">
        <v>27</v>
      </c>
      <c r="Z5426">
        <v>27</v>
      </c>
      <c r="AA5426">
        <v>5</v>
      </c>
      <c r="AB5426">
        <v>5</v>
      </c>
      <c r="AC5426">
        <v>56</v>
      </c>
    </row>
    <row r="5427" spans="1:29">
      <c r="A5427">
        <v>6043</v>
      </c>
      <c r="B5427" t="s">
        <v>805</v>
      </c>
      <c r="C5427" t="s">
        <v>7130</v>
      </c>
      <c r="J5427" t="s">
        <v>1444</v>
      </c>
      <c r="K5427">
        <v>0</v>
      </c>
      <c r="N5427" t="b">
        <v>1</v>
      </c>
      <c r="O5427" t="b">
        <v>0</v>
      </c>
      <c r="P5427" t="b">
        <v>0</v>
      </c>
      <c r="Q5427">
        <v>8</v>
      </c>
      <c r="R5427">
        <v>1</v>
      </c>
      <c r="S5427">
        <v>1</v>
      </c>
      <c r="T5427">
        <v>3</v>
      </c>
      <c r="U5427" t="b">
        <v>1</v>
      </c>
      <c r="V5427" t="s">
        <v>733</v>
      </c>
      <c r="W5427" t="s">
        <v>7116</v>
      </c>
      <c r="X5427" t="s">
        <v>14606</v>
      </c>
      <c r="Y5427">
        <v>28</v>
      </c>
      <c r="Z5427">
        <v>28</v>
      </c>
      <c r="AA5427">
        <v>4</v>
      </c>
      <c r="AB5427">
        <v>4</v>
      </c>
      <c r="AC5427">
        <v>56</v>
      </c>
    </row>
    <row r="5428" spans="1:29">
      <c r="A5428">
        <v>6044</v>
      </c>
      <c r="B5428" t="s">
        <v>805</v>
      </c>
      <c r="C5428" t="s">
        <v>7131</v>
      </c>
      <c r="J5428" t="s">
        <v>1444</v>
      </c>
      <c r="K5428">
        <v>0</v>
      </c>
      <c r="N5428" t="b">
        <v>1</v>
      </c>
      <c r="O5428" t="b">
        <v>0</v>
      </c>
      <c r="P5428" t="b">
        <v>0</v>
      </c>
      <c r="Q5428">
        <v>8</v>
      </c>
      <c r="R5428">
        <v>1</v>
      </c>
      <c r="S5428">
        <v>1</v>
      </c>
      <c r="T5428">
        <v>3</v>
      </c>
      <c r="U5428" t="b">
        <v>1</v>
      </c>
      <c r="V5428" t="s">
        <v>733</v>
      </c>
      <c r="W5428" t="s">
        <v>7116</v>
      </c>
      <c r="X5428" t="s">
        <v>14729</v>
      </c>
      <c r="Y5428">
        <v>28</v>
      </c>
      <c r="Z5428">
        <v>28</v>
      </c>
      <c r="AA5428">
        <v>5</v>
      </c>
      <c r="AB5428">
        <v>5</v>
      </c>
      <c r="AC5428">
        <v>56</v>
      </c>
    </row>
    <row r="5429" spans="1:29">
      <c r="A5429">
        <v>6045</v>
      </c>
      <c r="B5429" t="s">
        <v>805</v>
      </c>
      <c r="C5429" t="s">
        <v>7132</v>
      </c>
      <c r="J5429" t="s">
        <v>1444</v>
      </c>
      <c r="K5429">
        <v>0</v>
      </c>
      <c r="N5429" t="b">
        <v>1</v>
      </c>
      <c r="O5429" t="b">
        <v>0</v>
      </c>
      <c r="P5429" t="b">
        <v>0</v>
      </c>
      <c r="Q5429">
        <v>8</v>
      </c>
      <c r="R5429">
        <v>1</v>
      </c>
      <c r="S5429">
        <v>1</v>
      </c>
      <c r="T5429">
        <v>3</v>
      </c>
      <c r="U5429" t="b">
        <v>1</v>
      </c>
      <c r="V5429" t="s">
        <v>733</v>
      </c>
      <c r="W5429" t="s">
        <v>7116</v>
      </c>
      <c r="X5429" t="s">
        <v>14804</v>
      </c>
      <c r="Y5429">
        <v>29</v>
      </c>
      <c r="Z5429">
        <v>29</v>
      </c>
      <c r="AA5429">
        <v>4</v>
      </c>
      <c r="AB5429">
        <v>4</v>
      </c>
      <c r="AC5429">
        <v>56</v>
      </c>
    </row>
    <row r="5430" spans="1:29">
      <c r="A5430">
        <v>6046</v>
      </c>
      <c r="B5430" t="s">
        <v>805</v>
      </c>
      <c r="C5430" t="s">
        <v>7133</v>
      </c>
      <c r="J5430" t="s">
        <v>1444</v>
      </c>
      <c r="K5430">
        <v>0</v>
      </c>
      <c r="N5430" t="b">
        <v>1</v>
      </c>
      <c r="O5430" t="b">
        <v>0</v>
      </c>
      <c r="P5430" t="b">
        <v>0</v>
      </c>
      <c r="Q5430">
        <v>8</v>
      </c>
      <c r="R5430">
        <v>1</v>
      </c>
      <c r="S5430">
        <v>1</v>
      </c>
      <c r="T5430">
        <v>3</v>
      </c>
      <c r="U5430" t="b">
        <v>1</v>
      </c>
      <c r="V5430" t="s">
        <v>733</v>
      </c>
      <c r="W5430" t="s">
        <v>7116</v>
      </c>
      <c r="X5430" t="s">
        <v>14805</v>
      </c>
      <c r="Y5430">
        <v>29</v>
      </c>
      <c r="Z5430">
        <v>29</v>
      </c>
      <c r="AA5430">
        <v>5</v>
      </c>
      <c r="AB5430">
        <v>5</v>
      </c>
      <c r="AC5430">
        <v>56</v>
      </c>
    </row>
    <row r="5431" spans="1:29">
      <c r="A5431">
        <v>6047</v>
      </c>
      <c r="B5431" t="s">
        <v>805</v>
      </c>
      <c r="C5431" t="s">
        <v>7134</v>
      </c>
      <c r="J5431" t="s">
        <v>1444</v>
      </c>
      <c r="K5431">
        <v>0</v>
      </c>
      <c r="N5431" t="b">
        <v>1</v>
      </c>
      <c r="O5431" t="b">
        <v>0</v>
      </c>
      <c r="P5431" t="b">
        <v>0</v>
      </c>
      <c r="Q5431">
        <v>8</v>
      </c>
      <c r="R5431">
        <v>1</v>
      </c>
      <c r="S5431">
        <v>1</v>
      </c>
      <c r="T5431">
        <v>3</v>
      </c>
      <c r="U5431" t="b">
        <v>1</v>
      </c>
      <c r="V5431" t="s">
        <v>733</v>
      </c>
      <c r="W5431" t="s">
        <v>7116</v>
      </c>
      <c r="X5431" t="s">
        <v>14806</v>
      </c>
      <c r="Y5431">
        <v>30</v>
      </c>
      <c r="Z5431">
        <v>30</v>
      </c>
      <c r="AA5431">
        <v>4</v>
      </c>
      <c r="AB5431">
        <v>4</v>
      </c>
      <c r="AC5431">
        <v>56</v>
      </c>
    </row>
    <row r="5432" spans="1:29">
      <c r="A5432">
        <v>6048</v>
      </c>
      <c r="B5432" t="s">
        <v>805</v>
      </c>
      <c r="C5432" t="s">
        <v>7135</v>
      </c>
      <c r="J5432" t="s">
        <v>1444</v>
      </c>
      <c r="K5432">
        <v>0</v>
      </c>
      <c r="N5432" t="b">
        <v>1</v>
      </c>
      <c r="O5432" t="b">
        <v>0</v>
      </c>
      <c r="P5432" t="b">
        <v>0</v>
      </c>
      <c r="Q5432">
        <v>8</v>
      </c>
      <c r="R5432">
        <v>1</v>
      </c>
      <c r="S5432">
        <v>1</v>
      </c>
      <c r="T5432">
        <v>3</v>
      </c>
      <c r="U5432" t="b">
        <v>1</v>
      </c>
      <c r="V5432" t="s">
        <v>733</v>
      </c>
      <c r="W5432" t="s">
        <v>7116</v>
      </c>
      <c r="X5432" t="s">
        <v>14622</v>
      </c>
      <c r="Y5432">
        <v>30</v>
      </c>
      <c r="Z5432">
        <v>30</v>
      </c>
      <c r="AA5432">
        <v>5</v>
      </c>
      <c r="AB5432">
        <v>5</v>
      </c>
      <c r="AC5432">
        <v>56</v>
      </c>
    </row>
    <row r="5433" spans="1:29">
      <c r="A5433">
        <v>6049</v>
      </c>
      <c r="B5433" t="s">
        <v>805</v>
      </c>
      <c r="C5433" t="s">
        <v>7136</v>
      </c>
      <c r="J5433" t="s">
        <v>1444</v>
      </c>
      <c r="K5433">
        <v>0</v>
      </c>
      <c r="N5433" t="b">
        <v>1</v>
      </c>
      <c r="O5433" t="b">
        <v>0</v>
      </c>
      <c r="P5433" t="b">
        <v>0</v>
      </c>
      <c r="Q5433">
        <v>8</v>
      </c>
      <c r="R5433">
        <v>1</v>
      </c>
      <c r="S5433">
        <v>1</v>
      </c>
      <c r="T5433">
        <v>3</v>
      </c>
      <c r="U5433" t="b">
        <v>1</v>
      </c>
      <c r="V5433" t="s">
        <v>733</v>
      </c>
      <c r="W5433" t="s">
        <v>7116</v>
      </c>
      <c r="X5433" t="s">
        <v>14807</v>
      </c>
      <c r="Y5433">
        <v>31</v>
      </c>
      <c r="Z5433">
        <v>31</v>
      </c>
      <c r="AA5433">
        <v>4</v>
      </c>
      <c r="AB5433">
        <v>4</v>
      </c>
      <c r="AC5433">
        <v>56</v>
      </c>
    </row>
    <row r="5434" spans="1:29">
      <c r="A5434">
        <v>6050</v>
      </c>
      <c r="B5434" t="s">
        <v>805</v>
      </c>
      <c r="C5434" t="s">
        <v>7137</v>
      </c>
      <c r="J5434" t="s">
        <v>1444</v>
      </c>
      <c r="K5434">
        <v>0</v>
      </c>
      <c r="N5434" t="b">
        <v>1</v>
      </c>
      <c r="O5434" t="b">
        <v>0</v>
      </c>
      <c r="P5434" t="b">
        <v>0</v>
      </c>
      <c r="Q5434">
        <v>8</v>
      </c>
      <c r="R5434">
        <v>1</v>
      </c>
      <c r="S5434">
        <v>1</v>
      </c>
      <c r="T5434">
        <v>3</v>
      </c>
      <c r="U5434" t="b">
        <v>1</v>
      </c>
      <c r="V5434" t="s">
        <v>733</v>
      </c>
      <c r="W5434" t="s">
        <v>7116</v>
      </c>
      <c r="X5434" t="s">
        <v>14808</v>
      </c>
      <c r="Y5434">
        <v>31</v>
      </c>
      <c r="Z5434">
        <v>31</v>
      </c>
      <c r="AA5434">
        <v>5</v>
      </c>
      <c r="AB5434">
        <v>5</v>
      </c>
      <c r="AC5434">
        <v>56</v>
      </c>
    </row>
    <row r="5435" spans="1:29">
      <c r="A5435">
        <v>6051</v>
      </c>
      <c r="B5435" t="s">
        <v>805</v>
      </c>
      <c r="C5435" t="s">
        <v>7138</v>
      </c>
      <c r="J5435" t="s">
        <v>1444</v>
      </c>
      <c r="K5435">
        <v>0</v>
      </c>
      <c r="N5435" t="b">
        <v>1</v>
      </c>
      <c r="O5435" t="b">
        <v>0</v>
      </c>
      <c r="P5435" t="b">
        <v>0</v>
      </c>
      <c r="Q5435">
        <v>8</v>
      </c>
      <c r="R5435">
        <v>1</v>
      </c>
      <c r="S5435">
        <v>1</v>
      </c>
      <c r="T5435">
        <v>3</v>
      </c>
      <c r="U5435" t="b">
        <v>1</v>
      </c>
      <c r="V5435" t="s">
        <v>733</v>
      </c>
      <c r="W5435" t="s">
        <v>7116</v>
      </c>
      <c r="X5435" t="s">
        <v>14830</v>
      </c>
      <c r="Y5435">
        <v>32</v>
      </c>
      <c r="Z5435">
        <v>32</v>
      </c>
      <c r="AA5435">
        <v>4</v>
      </c>
      <c r="AB5435">
        <v>4</v>
      </c>
      <c r="AC5435">
        <v>56</v>
      </c>
    </row>
    <row r="5436" spans="1:29">
      <c r="A5436">
        <v>6052</v>
      </c>
      <c r="B5436" t="s">
        <v>805</v>
      </c>
      <c r="C5436" t="s">
        <v>7139</v>
      </c>
      <c r="J5436" t="s">
        <v>1444</v>
      </c>
      <c r="K5436">
        <v>0</v>
      </c>
      <c r="N5436" t="b">
        <v>1</v>
      </c>
      <c r="O5436" t="b">
        <v>0</v>
      </c>
      <c r="P5436" t="b">
        <v>0</v>
      </c>
      <c r="Q5436">
        <v>8</v>
      </c>
      <c r="R5436">
        <v>1</v>
      </c>
      <c r="S5436">
        <v>1</v>
      </c>
      <c r="T5436">
        <v>3</v>
      </c>
      <c r="U5436" t="b">
        <v>1</v>
      </c>
      <c r="V5436" t="s">
        <v>733</v>
      </c>
      <c r="W5436" t="s">
        <v>7116</v>
      </c>
      <c r="X5436" t="s">
        <v>14831</v>
      </c>
      <c r="Y5436">
        <v>32</v>
      </c>
      <c r="Z5436">
        <v>32</v>
      </c>
      <c r="AA5436">
        <v>5</v>
      </c>
      <c r="AB5436">
        <v>5</v>
      </c>
      <c r="AC5436">
        <v>56</v>
      </c>
    </row>
    <row r="5437" spans="1:29">
      <c r="A5437">
        <v>6053</v>
      </c>
      <c r="B5437" t="s">
        <v>805</v>
      </c>
      <c r="C5437" t="s">
        <v>7140</v>
      </c>
      <c r="J5437" t="s">
        <v>1444</v>
      </c>
      <c r="K5437">
        <v>0</v>
      </c>
      <c r="N5437" t="b">
        <v>0</v>
      </c>
      <c r="O5437" t="b">
        <v>1</v>
      </c>
      <c r="P5437" t="b">
        <v>0</v>
      </c>
      <c r="Q5437">
        <v>8</v>
      </c>
      <c r="R5437">
        <v>1</v>
      </c>
      <c r="S5437">
        <v>1</v>
      </c>
      <c r="T5437">
        <v>3</v>
      </c>
      <c r="U5437" t="b">
        <v>1</v>
      </c>
      <c r="V5437" t="s">
        <v>733</v>
      </c>
      <c r="W5437" t="s">
        <v>7116</v>
      </c>
      <c r="X5437" t="s">
        <v>14832</v>
      </c>
      <c r="Y5437">
        <v>33</v>
      </c>
      <c r="Z5437">
        <v>33</v>
      </c>
      <c r="AA5437">
        <v>4</v>
      </c>
      <c r="AB5437">
        <v>4</v>
      </c>
      <c r="AC5437">
        <v>56</v>
      </c>
    </row>
    <row r="5438" spans="1:29">
      <c r="A5438">
        <v>6054</v>
      </c>
      <c r="B5438" t="s">
        <v>805</v>
      </c>
      <c r="C5438" t="s">
        <v>7141</v>
      </c>
      <c r="J5438" t="s">
        <v>1444</v>
      </c>
      <c r="K5438">
        <v>0</v>
      </c>
      <c r="N5438" t="b">
        <v>0</v>
      </c>
      <c r="O5438" t="b">
        <v>1</v>
      </c>
      <c r="P5438" t="b">
        <v>0</v>
      </c>
      <c r="Q5438">
        <v>8</v>
      </c>
      <c r="R5438">
        <v>1</v>
      </c>
      <c r="S5438">
        <v>1</v>
      </c>
      <c r="T5438">
        <v>3</v>
      </c>
      <c r="U5438" t="b">
        <v>1</v>
      </c>
      <c r="V5438" t="s">
        <v>733</v>
      </c>
      <c r="W5438" t="s">
        <v>7116</v>
      </c>
      <c r="X5438" t="s">
        <v>14833</v>
      </c>
      <c r="Y5438">
        <v>33</v>
      </c>
      <c r="Z5438">
        <v>33</v>
      </c>
      <c r="AA5438">
        <v>5</v>
      </c>
      <c r="AB5438">
        <v>5</v>
      </c>
      <c r="AC5438">
        <v>56</v>
      </c>
    </row>
    <row r="5439" spans="1:29">
      <c r="A5439">
        <v>6055</v>
      </c>
      <c r="B5439" t="s">
        <v>805</v>
      </c>
      <c r="C5439" t="s">
        <v>7142</v>
      </c>
      <c r="J5439" t="s">
        <v>1444</v>
      </c>
      <c r="K5439">
        <v>0</v>
      </c>
      <c r="N5439" t="b">
        <v>1</v>
      </c>
      <c r="O5439" t="b">
        <v>0</v>
      </c>
      <c r="P5439" t="b">
        <v>0</v>
      </c>
      <c r="Q5439">
        <v>8</v>
      </c>
      <c r="R5439">
        <v>1</v>
      </c>
      <c r="S5439">
        <v>1</v>
      </c>
      <c r="T5439">
        <v>3</v>
      </c>
      <c r="U5439" t="b">
        <v>1</v>
      </c>
      <c r="V5439" t="s">
        <v>733</v>
      </c>
      <c r="W5439" t="s">
        <v>7116</v>
      </c>
      <c r="X5439" t="s">
        <v>14812</v>
      </c>
      <c r="Y5439">
        <v>36</v>
      </c>
      <c r="Z5439">
        <v>36</v>
      </c>
      <c r="AA5439">
        <v>4</v>
      </c>
      <c r="AB5439">
        <v>4</v>
      </c>
      <c r="AC5439">
        <v>56</v>
      </c>
    </row>
    <row r="5440" spans="1:29">
      <c r="A5440">
        <v>6056</v>
      </c>
      <c r="B5440" t="s">
        <v>805</v>
      </c>
      <c r="C5440" t="s">
        <v>7143</v>
      </c>
      <c r="J5440" t="s">
        <v>1444</v>
      </c>
      <c r="K5440">
        <v>0</v>
      </c>
      <c r="N5440" t="b">
        <v>1</v>
      </c>
      <c r="O5440" t="b">
        <v>0</v>
      </c>
      <c r="P5440" t="b">
        <v>0</v>
      </c>
      <c r="Q5440">
        <v>8</v>
      </c>
      <c r="R5440">
        <v>1</v>
      </c>
      <c r="S5440">
        <v>1</v>
      </c>
      <c r="T5440">
        <v>3</v>
      </c>
      <c r="U5440" t="b">
        <v>1</v>
      </c>
      <c r="V5440" t="s">
        <v>733</v>
      </c>
      <c r="W5440" t="s">
        <v>7116</v>
      </c>
      <c r="X5440" t="s">
        <v>14813</v>
      </c>
      <c r="Y5440">
        <v>36</v>
      </c>
      <c r="Z5440">
        <v>36</v>
      </c>
      <c r="AA5440">
        <v>5</v>
      </c>
      <c r="AB5440">
        <v>5</v>
      </c>
      <c r="AC5440">
        <v>56</v>
      </c>
    </row>
    <row r="5441" spans="1:29">
      <c r="A5441">
        <v>6057</v>
      </c>
      <c r="B5441" t="s">
        <v>805</v>
      </c>
      <c r="C5441" t="s">
        <v>7144</v>
      </c>
      <c r="J5441" t="s">
        <v>1444</v>
      </c>
      <c r="K5441">
        <v>0</v>
      </c>
      <c r="N5441" t="b">
        <v>1</v>
      </c>
      <c r="O5441" t="b">
        <v>0</v>
      </c>
      <c r="P5441" t="b">
        <v>0</v>
      </c>
      <c r="Q5441">
        <v>8</v>
      </c>
      <c r="R5441">
        <v>1</v>
      </c>
      <c r="S5441">
        <v>1</v>
      </c>
      <c r="T5441">
        <v>3</v>
      </c>
      <c r="U5441" t="b">
        <v>1</v>
      </c>
      <c r="V5441" t="s">
        <v>733</v>
      </c>
      <c r="W5441" t="s">
        <v>7116</v>
      </c>
      <c r="X5441" t="s">
        <v>14815</v>
      </c>
      <c r="Y5441">
        <v>39</v>
      </c>
      <c r="Z5441">
        <v>39</v>
      </c>
      <c r="AA5441">
        <v>4</v>
      </c>
      <c r="AB5441">
        <v>4</v>
      </c>
      <c r="AC5441">
        <v>56</v>
      </c>
    </row>
    <row r="5442" spans="1:29">
      <c r="A5442">
        <v>6058</v>
      </c>
      <c r="B5442" t="s">
        <v>805</v>
      </c>
      <c r="C5442" t="s">
        <v>7145</v>
      </c>
      <c r="J5442" t="s">
        <v>1444</v>
      </c>
      <c r="K5442">
        <v>0</v>
      </c>
      <c r="N5442" t="b">
        <v>1</v>
      </c>
      <c r="O5442" t="b">
        <v>0</v>
      </c>
      <c r="P5442" t="b">
        <v>0</v>
      </c>
      <c r="Q5442">
        <v>8</v>
      </c>
      <c r="R5442">
        <v>1</v>
      </c>
      <c r="S5442">
        <v>1</v>
      </c>
      <c r="T5442">
        <v>3</v>
      </c>
      <c r="U5442" t="b">
        <v>1</v>
      </c>
      <c r="V5442" t="s">
        <v>733</v>
      </c>
      <c r="W5442" t="s">
        <v>7116</v>
      </c>
      <c r="X5442" t="s">
        <v>14733</v>
      </c>
      <c r="Y5442">
        <v>39</v>
      </c>
      <c r="Z5442">
        <v>39</v>
      </c>
      <c r="AA5442">
        <v>5</v>
      </c>
      <c r="AB5442">
        <v>5</v>
      </c>
      <c r="AC5442">
        <v>56</v>
      </c>
    </row>
    <row r="5443" spans="1:29">
      <c r="A5443">
        <v>6059</v>
      </c>
      <c r="B5443" t="s">
        <v>805</v>
      </c>
      <c r="C5443" t="s">
        <v>7146</v>
      </c>
      <c r="J5443" t="s">
        <v>1444</v>
      </c>
      <c r="K5443">
        <v>0</v>
      </c>
      <c r="N5443" t="b">
        <v>1</v>
      </c>
      <c r="O5443" t="b">
        <v>0</v>
      </c>
      <c r="P5443" t="b">
        <v>0</v>
      </c>
      <c r="Q5443">
        <v>8</v>
      </c>
      <c r="R5443">
        <v>1</v>
      </c>
      <c r="S5443">
        <v>1</v>
      </c>
      <c r="T5443">
        <v>3</v>
      </c>
      <c r="U5443" t="b">
        <v>1</v>
      </c>
      <c r="V5443" t="s">
        <v>733</v>
      </c>
      <c r="W5443" t="s">
        <v>7116</v>
      </c>
      <c r="X5443" t="s">
        <v>14816</v>
      </c>
      <c r="Y5443">
        <v>40</v>
      </c>
      <c r="Z5443">
        <v>40</v>
      </c>
      <c r="AA5443">
        <v>4</v>
      </c>
      <c r="AB5443">
        <v>4</v>
      </c>
      <c r="AC5443">
        <v>56</v>
      </c>
    </row>
    <row r="5444" spans="1:29">
      <c r="A5444">
        <v>6060</v>
      </c>
      <c r="B5444" t="s">
        <v>805</v>
      </c>
      <c r="C5444" t="s">
        <v>7147</v>
      </c>
      <c r="J5444" t="s">
        <v>1444</v>
      </c>
      <c r="K5444">
        <v>0</v>
      </c>
      <c r="N5444" t="b">
        <v>1</v>
      </c>
      <c r="O5444" t="b">
        <v>0</v>
      </c>
      <c r="P5444" t="b">
        <v>0</v>
      </c>
      <c r="Q5444">
        <v>8</v>
      </c>
      <c r="R5444">
        <v>1</v>
      </c>
      <c r="S5444">
        <v>1</v>
      </c>
      <c r="T5444">
        <v>3</v>
      </c>
      <c r="U5444" t="b">
        <v>1</v>
      </c>
      <c r="V5444" t="s">
        <v>733</v>
      </c>
      <c r="W5444" t="s">
        <v>7116</v>
      </c>
      <c r="X5444" t="s">
        <v>14553</v>
      </c>
      <c r="Y5444">
        <v>40</v>
      </c>
      <c r="Z5444">
        <v>40</v>
      </c>
      <c r="AA5444">
        <v>5</v>
      </c>
      <c r="AB5444">
        <v>5</v>
      </c>
      <c r="AC5444">
        <v>56</v>
      </c>
    </row>
    <row r="5445" spans="1:29">
      <c r="A5445">
        <v>6061</v>
      </c>
      <c r="B5445" t="s">
        <v>805</v>
      </c>
      <c r="C5445" t="s">
        <v>7148</v>
      </c>
      <c r="J5445" t="s">
        <v>1444</v>
      </c>
      <c r="K5445">
        <v>0</v>
      </c>
      <c r="N5445" t="b">
        <v>1</v>
      </c>
      <c r="O5445" t="b">
        <v>0</v>
      </c>
      <c r="P5445" t="b">
        <v>0</v>
      </c>
      <c r="Q5445">
        <v>8</v>
      </c>
      <c r="R5445">
        <v>1</v>
      </c>
      <c r="S5445">
        <v>1</v>
      </c>
      <c r="T5445">
        <v>3</v>
      </c>
      <c r="U5445" t="b">
        <v>1</v>
      </c>
      <c r="V5445" t="s">
        <v>733</v>
      </c>
      <c r="W5445" t="s">
        <v>7116</v>
      </c>
      <c r="X5445" t="s">
        <v>14817</v>
      </c>
      <c r="Y5445">
        <v>41</v>
      </c>
      <c r="Z5445">
        <v>41</v>
      </c>
      <c r="AA5445">
        <v>4</v>
      </c>
      <c r="AB5445">
        <v>4</v>
      </c>
      <c r="AC5445">
        <v>56</v>
      </c>
    </row>
    <row r="5446" spans="1:29">
      <c r="A5446">
        <v>6062</v>
      </c>
      <c r="B5446" t="s">
        <v>805</v>
      </c>
      <c r="C5446" t="s">
        <v>7149</v>
      </c>
      <c r="J5446" t="s">
        <v>1444</v>
      </c>
      <c r="K5446">
        <v>0</v>
      </c>
      <c r="N5446" t="b">
        <v>1</v>
      </c>
      <c r="O5446" t="b">
        <v>0</v>
      </c>
      <c r="P5446" t="b">
        <v>0</v>
      </c>
      <c r="Q5446">
        <v>8</v>
      </c>
      <c r="R5446">
        <v>1</v>
      </c>
      <c r="S5446">
        <v>1</v>
      </c>
      <c r="T5446">
        <v>3</v>
      </c>
      <c r="U5446" t="b">
        <v>1</v>
      </c>
      <c r="V5446" t="s">
        <v>733</v>
      </c>
      <c r="W5446" t="s">
        <v>7116</v>
      </c>
      <c r="X5446" t="s">
        <v>14554</v>
      </c>
      <c r="Y5446">
        <v>41</v>
      </c>
      <c r="Z5446">
        <v>41</v>
      </c>
      <c r="AA5446">
        <v>5</v>
      </c>
      <c r="AB5446">
        <v>5</v>
      </c>
      <c r="AC5446">
        <v>56</v>
      </c>
    </row>
    <row r="5447" spans="1:29">
      <c r="A5447">
        <v>6063</v>
      </c>
      <c r="B5447" t="s">
        <v>805</v>
      </c>
      <c r="C5447" t="s">
        <v>7150</v>
      </c>
      <c r="J5447" t="s">
        <v>1444</v>
      </c>
      <c r="K5447">
        <v>0</v>
      </c>
      <c r="N5447" t="b">
        <v>0</v>
      </c>
      <c r="O5447" t="b">
        <v>1</v>
      </c>
      <c r="P5447" t="b">
        <v>0</v>
      </c>
      <c r="Q5447">
        <v>8</v>
      </c>
      <c r="R5447">
        <v>1</v>
      </c>
      <c r="S5447">
        <v>1</v>
      </c>
      <c r="T5447">
        <v>3</v>
      </c>
      <c r="U5447" t="b">
        <v>1</v>
      </c>
      <c r="V5447" t="s">
        <v>733</v>
      </c>
      <c r="W5447" t="s">
        <v>7116</v>
      </c>
      <c r="X5447" t="s">
        <v>14819</v>
      </c>
      <c r="Y5447">
        <v>43</v>
      </c>
      <c r="Z5447">
        <v>43</v>
      </c>
      <c r="AA5447">
        <v>4</v>
      </c>
      <c r="AB5447">
        <v>4</v>
      </c>
      <c r="AC5447">
        <v>56</v>
      </c>
    </row>
    <row r="5448" spans="1:29">
      <c r="A5448">
        <v>6064</v>
      </c>
      <c r="B5448" t="s">
        <v>805</v>
      </c>
      <c r="C5448" t="s">
        <v>7151</v>
      </c>
      <c r="J5448" t="s">
        <v>1444</v>
      </c>
      <c r="K5448">
        <v>0</v>
      </c>
      <c r="N5448" t="b">
        <v>0</v>
      </c>
      <c r="O5448" t="b">
        <v>1</v>
      </c>
      <c r="P5448" t="b">
        <v>0</v>
      </c>
      <c r="Q5448">
        <v>8</v>
      </c>
      <c r="R5448">
        <v>1</v>
      </c>
      <c r="S5448">
        <v>1</v>
      </c>
      <c r="T5448">
        <v>3</v>
      </c>
      <c r="U5448" t="b">
        <v>1</v>
      </c>
      <c r="V5448" t="s">
        <v>733</v>
      </c>
      <c r="W5448" t="s">
        <v>7116</v>
      </c>
      <c r="X5448" t="s">
        <v>14556</v>
      </c>
      <c r="Y5448">
        <v>43</v>
      </c>
      <c r="Z5448">
        <v>43</v>
      </c>
      <c r="AA5448">
        <v>5</v>
      </c>
      <c r="AB5448">
        <v>5</v>
      </c>
      <c r="AC5448">
        <v>56</v>
      </c>
    </row>
    <row r="5449" spans="1:29">
      <c r="A5449">
        <v>6065</v>
      </c>
      <c r="B5449" t="s">
        <v>805</v>
      </c>
      <c r="C5449" t="s">
        <v>7152</v>
      </c>
      <c r="J5449" t="s">
        <v>1444</v>
      </c>
      <c r="K5449">
        <v>0</v>
      </c>
      <c r="N5449" t="b">
        <v>0</v>
      </c>
      <c r="O5449" t="b">
        <v>1</v>
      </c>
      <c r="P5449" t="b">
        <v>0</v>
      </c>
      <c r="Q5449">
        <v>8</v>
      </c>
      <c r="R5449">
        <v>1</v>
      </c>
      <c r="S5449">
        <v>1</v>
      </c>
      <c r="T5449">
        <v>3</v>
      </c>
      <c r="U5449" t="b">
        <v>1</v>
      </c>
      <c r="V5449" t="s">
        <v>733</v>
      </c>
      <c r="W5449" t="s">
        <v>7116</v>
      </c>
      <c r="X5449" t="s">
        <v>14469</v>
      </c>
      <c r="Y5449">
        <v>16</v>
      </c>
      <c r="Z5449">
        <v>16</v>
      </c>
      <c r="AA5449">
        <v>6</v>
      </c>
      <c r="AB5449">
        <v>6</v>
      </c>
      <c r="AC5449">
        <v>56</v>
      </c>
    </row>
    <row r="5450" spans="1:29">
      <c r="A5450">
        <v>6066</v>
      </c>
      <c r="B5450" t="s">
        <v>805</v>
      </c>
      <c r="C5450" t="s">
        <v>7153</v>
      </c>
      <c r="J5450" t="s">
        <v>1444</v>
      </c>
      <c r="K5450">
        <v>0</v>
      </c>
      <c r="N5450" t="b">
        <v>0</v>
      </c>
      <c r="O5450" t="b">
        <v>1</v>
      </c>
      <c r="P5450" t="b">
        <v>0</v>
      </c>
      <c r="Q5450">
        <v>8</v>
      </c>
      <c r="R5450">
        <v>1</v>
      </c>
      <c r="S5450">
        <v>1</v>
      </c>
      <c r="T5450">
        <v>3</v>
      </c>
      <c r="U5450" t="b">
        <v>1</v>
      </c>
      <c r="V5450" t="s">
        <v>733</v>
      </c>
      <c r="W5450" t="s">
        <v>7116</v>
      </c>
      <c r="X5450" t="s">
        <v>14623</v>
      </c>
      <c r="Y5450">
        <v>20</v>
      </c>
      <c r="Z5450">
        <v>20</v>
      </c>
      <c r="AA5450">
        <v>6</v>
      </c>
      <c r="AB5450">
        <v>6</v>
      </c>
      <c r="AC5450">
        <v>56</v>
      </c>
    </row>
    <row r="5451" spans="1:29">
      <c r="A5451">
        <v>6067</v>
      </c>
      <c r="B5451" t="s">
        <v>805</v>
      </c>
      <c r="C5451" t="s">
        <v>7154</v>
      </c>
      <c r="J5451" t="s">
        <v>1444</v>
      </c>
      <c r="K5451">
        <v>0</v>
      </c>
      <c r="N5451" t="b">
        <v>0</v>
      </c>
      <c r="O5451" t="b">
        <v>1</v>
      </c>
      <c r="P5451" t="b">
        <v>0</v>
      </c>
      <c r="Q5451">
        <v>8</v>
      </c>
      <c r="R5451">
        <v>1</v>
      </c>
      <c r="S5451">
        <v>1</v>
      </c>
      <c r="T5451">
        <v>3</v>
      </c>
      <c r="U5451" t="b">
        <v>1</v>
      </c>
      <c r="V5451" t="s">
        <v>733</v>
      </c>
      <c r="W5451" t="s">
        <v>7116</v>
      </c>
      <c r="X5451" t="s">
        <v>14534</v>
      </c>
      <c r="Y5451">
        <v>25</v>
      </c>
      <c r="Z5451">
        <v>25</v>
      </c>
      <c r="AA5451">
        <v>6</v>
      </c>
      <c r="AB5451">
        <v>6</v>
      </c>
      <c r="AC5451">
        <v>56</v>
      </c>
    </row>
    <row r="5452" spans="1:29">
      <c r="A5452">
        <v>6068</v>
      </c>
      <c r="B5452" t="s">
        <v>805</v>
      </c>
      <c r="C5452" t="s">
        <v>7155</v>
      </c>
      <c r="J5452" t="s">
        <v>1444</v>
      </c>
      <c r="K5452">
        <v>0</v>
      </c>
      <c r="N5452" t="b">
        <v>0</v>
      </c>
      <c r="O5452" t="b">
        <v>1</v>
      </c>
      <c r="P5452" t="b">
        <v>0</v>
      </c>
      <c r="Q5452">
        <v>8</v>
      </c>
      <c r="R5452">
        <v>1</v>
      </c>
      <c r="S5452">
        <v>1</v>
      </c>
      <c r="T5452">
        <v>3</v>
      </c>
      <c r="U5452" t="b">
        <v>1</v>
      </c>
      <c r="V5452" t="s">
        <v>733</v>
      </c>
      <c r="W5452" t="s">
        <v>7116</v>
      </c>
      <c r="X5452" t="s">
        <v>14491</v>
      </c>
      <c r="Y5452">
        <v>26</v>
      </c>
      <c r="Z5452">
        <v>26</v>
      </c>
      <c r="AA5452">
        <v>6</v>
      </c>
      <c r="AB5452">
        <v>6</v>
      </c>
      <c r="AC5452">
        <v>56</v>
      </c>
    </row>
    <row r="5453" spans="1:29">
      <c r="A5453">
        <v>6069</v>
      </c>
      <c r="B5453" t="s">
        <v>805</v>
      </c>
      <c r="C5453" t="s">
        <v>7156</v>
      </c>
      <c r="J5453" t="s">
        <v>1444</v>
      </c>
      <c r="K5453">
        <v>0</v>
      </c>
      <c r="N5453" t="b">
        <v>0</v>
      </c>
      <c r="O5453" t="b">
        <v>1</v>
      </c>
      <c r="P5453" t="b">
        <v>0</v>
      </c>
      <c r="Q5453">
        <v>8</v>
      </c>
      <c r="R5453">
        <v>1</v>
      </c>
      <c r="S5453">
        <v>1</v>
      </c>
      <c r="T5453">
        <v>3</v>
      </c>
      <c r="U5453" t="b">
        <v>1</v>
      </c>
      <c r="V5453" t="s">
        <v>733</v>
      </c>
      <c r="W5453" t="s">
        <v>7116</v>
      </c>
      <c r="X5453" t="s">
        <v>14628</v>
      </c>
      <c r="Y5453">
        <v>27</v>
      </c>
      <c r="Z5453">
        <v>27</v>
      </c>
      <c r="AA5453">
        <v>6</v>
      </c>
      <c r="AB5453">
        <v>6</v>
      </c>
      <c r="AC5453">
        <v>56</v>
      </c>
    </row>
    <row r="5454" spans="1:29">
      <c r="A5454">
        <v>6070</v>
      </c>
      <c r="B5454" t="s">
        <v>805</v>
      </c>
      <c r="C5454" t="s">
        <v>7157</v>
      </c>
      <c r="J5454" t="s">
        <v>1444</v>
      </c>
      <c r="K5454">
        <v>0</v>
      </c>
      <c r="N5454" t="b">
        <v>0</v>
      </c>
      <c r="O5454" t="b">
        <v>1</v>
      </c>
      <c r="P5454" t="b">
        <v>0</v>
      </c>
      <c r="Q5454">
        <v>8</v>
      </c>
      <c r="R5454">
        <v>1</v>
      </c>
      <c r="S5454">
        <v>1</v>
      </c>
      <c r="T5454">
        <v>3</v>
      </c>
      <c r="U5454" t="b">
        <v>1</v>
      </c>
      <c r="V5454" t="s">
        <v>733</v>
      </c>
      <c r="W5454" t="s">
        <v>7116</v>
      </c>
      <c r="X5454" t="s">
        <v>14629</v>
      </c>
      <c r="Y5454">
        <v>28</v>
      </c>
      <c r="Z5454">
        <v>28</v>
      </c>
      <c r="AA5454">
        <v>6</v>
      </c>
      <c r="AB5454">
        <v>6</v>
      </c>
      <c r="AC5454">
        <v>56</v>
      </c>
    </row>
    <row r="5455" spans="1:29">
      <c r="A5455">
        <v>6071</v>
      </c>
      <c r="B5455" t="s">
        <v>805</v>
      </c>
      <c r="C5455" t="s">
        <v>7158</v>
      </c>
      <c r="J5455" t="s">
        <v>1444</v>
      </c>
      <c r="K5455">
        <v>0</v>
      </c>
      <c r="N5455" t="b">
        <v>0</v>
      </c>
      <c r="O5455" t="b">
        <v>1</v>
      </c>
      <c r="P5455" t="b">
        <v>0</v>
      </c>
      <c r="Q5455">
        <v>8</v>
      </c>
      <c r="R5455">
        <v>1</v>
      </c>
      <c r="S5455">
        <v>1</v>
      </c>
      <c r="T5455">
        <v>3</v>
      </c>
      <c r="U5455" t="b">
        <v>1</v>
      </c>
      <c r="V5455" t="s">
        <v>733</v>
      </c>
      <c r="W5455" t="s">
        <v>7116</v>
      </c>
      <c r="X5455" t="s">
        <v>14630</v>
      </c>
      <c r="Y5455">
        <v>29</v>
      </c>
      <c r="Z5455">
        <v>29</v>
      </c>
      <c r="AA5455">
        <v>6</v>
      </c>
      <c r="AB5455">
        <v>6</v>
      </c>
      <c r="AC5455">
        <v>56</v>
      </c>
    </row>
    <row r="5456" spans="1:29">
      <c r="A5456">
        <v>6072</v>
      </c>
      <c r="B5456" t="s">
        <v>805</v>
      </c>
      <c r="C5456" t="s">
        <v>7159</v>
      </c>
      <c r="J5456" t="s">
        <v>1444</v>
      </c>
      <c r="K5456">
        <v>0</v>
      </c>
      <c r="N5456" t="b">
        <v>0</v>
      </c>
      <c r="O5456" t="b">
        <v>1</v>
      </c>
      <c r="P5456" t="b">
        <v>0</v>
      </c>
      <c r="Q5456">
        <v>8</v>
      </c>
      <c r="R5456">
        <v>1</v>
      </c>
      <c r="S5456">
        <v>1</v>
      </c>
      <c r="T5456">
        <v>3</v>
      </c>
      <c r="U5456" t="b">
        <v>1</v>
      </c>
      <c r="V5456" t="s">
        <v>733</v>
      </c>
      <c r="W5456" t="s">
        <v>7116</v>
      </c>
      <c r="X5456" t="s">
        <v>14631</v>
      </c>
      <c r="Y5456">
        <v>30</v>
      </c>
      <c r="Z5456">
        <v>30</v>
      </c>
      <c r="AA5456">
        <v>6</v>
      </c>
      <c r="AB5456">
        <v>6</v>
      </c>
      <c r="AC5456">
        <v>56</v>
      </c>
    </row>
    <row r="5457" spans="1:29">
      <c r="A5457">
        <v>6073</v>
      </c>
      <c r="B5457" t="s">
        <v>805</v>
      </c>
      <c r="C5457" t="s">
        <v>7160</v>
      </c>
      <c r="J5457" t="s">
        <v>1444</v>
      </c>
      <c r="K5457">
        <v>0</v>
      </c>
      <c r="N5457" t="b">
        <v>0</v>
      </c>
      <c r="O5457" t="b">
        <v>1</v>
      </c>
      <c r="P5457" t="b">
        <v>0</v>
      </c>
      <c r="Q5457">
        <v>8</v>
      </c>
      <c r="R5457">
        <v>1</v>
      </c>
      <c r="S5457">
        <v>1</v>
      </c>
      <c r="T5457">
        <v>3</v>
      </c>
      <c r="U5457" t="b">
        <v>1</v>
      </c>
      <c r="V5457" t="s">
        <v>733</v>
      </c>
      <c r="W5457" t="s">
        <v>7116</v>
      </c>
      <c r="X5457" t="s">
        <v>14809</v>
      </c>
      <c r="Y5457">
        <v>31</v>
      </c>
      <c r="Z5457">
        <v>31</v>
      </c>
      <c r="AA5457">
        <v>6</v>
      </c>
      <c r="AB5457">
        <v>6</v>
      </c>
      <c r="AC5457">
        <v>56</v>
      </c>
    </row>
    <row r="5458" spans="1:29">
      <c r="A5458">
        <v>6074</v>
      </c>
      <c r="B5458" t="s">
        <v>805</v>
      </c>
      <c r="C5458" t="s">
        <v>7161</v>
      </c>
      <c r="J5458" t="s">
        <v>1444</v>
      </c>
      <c r="K5458">
        <v>0</v>
      </c>
      <c r="N5458" t="b">
        <v>0</v>
      </c>
      <c r="O5458" t="b">
        <v>1</v>
      </c>
      <c r="P5458" t="b">
        <v>0</v>
      </c>
      <c r="Q5458">
        <v>8</v>
      </c>
      <c r="R5458">
        <v>1</v>
      </c>
      <c r="S5458">
        <v>1</v>
      </c>
      <c r="T5458">
        <v>3</v>
      </c>
      <c r="U5458" t="b">
        <v>1</v>
      </c>
      <c r="V5458" t="s">
        <v>733</v>
      </c>
      <c r="W5458" t="s">
        <v>7116</v>
      </c>
      <c r="X5458" t="s">
        <v>14836</v>
      </c>
      <c r="Y5458">
        <v>32</v>
      </c>
      <c r="Z5458">
        <v>32</v>
      </c>
      <c r="AA5458">
        <v>6</v>
      </c>
      <c r="AB5458">
        <v>6</v>
      </c>
      <c r="AC5458">
        <v>56</v>
      </c>
    </row>
    <row r="5459" spans="1:29">
      <c r="A5459">
        <v>6075</v>
      </c>
      <c r="B5459" t="s">
        <v>805</v>
      </c>
      <c r="C5459" t="s">
        <v>7162</v>
      </c>
      <c r="J5459" t="s">
        <v>1444</v>
      </c>
      <c r="K5459">
        <v>0</v>
      </c>
      <c r="N5459" t="b">
        <v>0</v>
      </c>
      <c r="O5459" t="b">
        <v>1</v>
      </c>
      <c r="P5459" t="b">
        <v>0</v>
      </c>
      <c r="Q5459">
        <v>8</v>
      </c>
      <c r="R5459">
        <v>1</v>
      </c>
      <c r="S5459">
        <v>1</v>
      </c>
      <c r="T5459">
        <v>3</v>
      </c>
      <c r="U5459" t="b">
        <v>1</v>
      </c>
      <c r="V5459" t="s">
        <v>733</v>
      </c>
      <c r="W5459" t="s">
        <v>7116</v>
      </c>
      <c r="X5459" t="s">
        <v>14610</v>
      </c>
      <c r="Y5459">
        <v>33</v>
      </c>
      <c r="Z5459">
        <v>33</v>
      </c>
      <c r="AA5459">
        <v>6</v>
      </c>
      <c r="AB5459">
        <v>6</v>
      </c>
      <c r="AC5459">
        <v>56</v>
      </c>
    </row>
    <row r="5460" spans="1:29">
      <c r="A5460">
        <v>6076</v>
      </c>
      <c r="B5460" t="s">
        <v>805</v>
      </c>
      <c r="C5460" t="s">
        <v>7163</v>
      </c>
      <c r="J5460" t="s">
        <v>1444</v>
      </c>
      <c r="K5460">
        <v>0</v>
      </c>
      <c r="N5460" t="b">
        <v>0</v>
      </c>
      <c r="O5460" t="b">
        <v>1</v>
      </c>
      <c r="P5460" t="b">
        <v>0</v>
      </c>
      <c r="Q5460">
        <v>8</v>
      </c>
      <c r="R5460">
        <v>1</v>
      </c>
      <c r="S5460">
        <v>1</v>
      </c>
      <c r="T5460">
        <v>3</v>
      </c>
      <c r="U5460" t="b">
        <v>1</v>
      </c>
      <c r="V5460" t="s">
        <v>733</v>
      </c>
      <c r="W5460" t="s">
        <v>7116</v>
      </c>
      <c r="X5460" t="s">
        <v>14613</v>
      </c>
      <c r="Y5460">
        <v>36</v>
      </c>
      <c r="Z5460">
        <v>36</v>
      </c>
      <c r="AA5460">
        <v>6</v>
      </c>
      <c r="AB5460">
        <v>6</v>
      </c>
      <c r="AC5460">
        <v>56</v>
      </c>
    </row>
    <row r="5461" spans="1:29">
      <c r="A5461">
        <v>6077</v>
      </c>
      <c r="B5461" t="s">
        <v>805</v>
      </c>
      <c r="C5461" t="s">
        <v>7164</v>
      </c>
      <c r="J5461" t="s">
        <v>1444</v>
      </c>
      <c r="K5461">
        <v>0</v>
      </c>
      <c r="N5461" t="b">
        <v>0</v>
      </c>
      <c r="O5461" t="b">
        <v>1</v>
      </c>
      <c r="P5461" t="b">
        <v>0</v>
      </c>
      <c r="Q5461">
        <v>8</v>
      </c>
      <c r="R5461">
        <v>1</v>
      </c>
      <c r="S5461">
        <v>1</v>
      </c>
      <c r="T5461">
        <v>3</v>
      </c>
      <c r="U5461" t="b">
        <v>1</v>
      </c>
      <c r="V5461" t="s">
        <v>733</v>
      </c>
      <c r="W5461" t="s">
        <v>7116</v>
      </c>
      <c r="X5461" t="s">
        <v>14616</v>
      </c>
      <c r="Y5461">
        <v>39</v>
      </c>
      <c r="Z5461">
        <v>39</v>
      </c>
      <c r="AA5461">
        <v>6</v>
      </c>
      <c r="AB5461">
        <v>6</v>
      </c>
      <c r="AC5461">
        <v>56</v>
      </c>
    </row>
    <row r="5462" spans="1:29">
      <c r="A5462">
        <v>6078</v>
      </c>
      <c r="B5462" t="s">
        <v>805</v>
      </c>
      <c r="C5462" t="s">
        <v>7165</v>
      </c>
      <c r="J5462" t="s">
        <v>1444</v>
      </c>
      <c r="K5462">
        <v>0</v>
      </c>
      <c r="N5462" t="b">
        <v>0</v>
      </c>
      <c r="O5462" t="b">
        <v>1</v>
      </c>
      <c r="P5462" t="b">
        <v>0</v>
      </c>
      <c r="Q5462">
        <v>8</v>
      </c>
      <c r="R5462">
        <v>1</v>
      </c>
      <c r="S5462">
        <v>1</v>
      </c>
      <c r="T5462">
        <v>3</v>
      </c>
      <c r="U5462" t="b">
        <v>1</v>
      </c>
      <c r="V5462" t="s">
        <v>733</v>
      </c>
      <c r="W5462" t="s">
        <v>7116</v>
      </c>
      <c r="X5462" t="s">
        <v>14734</v>
      </c>
      <c r="Y5462">
        <v>40</v>
      </c>
      <c r="Z5462">
        <v>40</v>
      </c>
      <c r="AA5462">
        <v>6</v>
      </c>
      <c r="AB5462">
        <v>6</v>
      </c>
      <c r="AC5462">
        <v>56</v>
      </c>
    </row>
    <row r="5463" spans="1:29">
      <c r="A5463">
        <v>6079</v>
      </c>
      <c r="B5463" t="s">
        <v>805</v>
      </c>
      <c r="C5463" t="s">
        <v>7166</v>
      </c>
      <c r="J5463" t="s">
        <v>1444</v>
      </c>
      <c r="K5463">
        <v>0</v>
      </c>
      <c r="N5463" t="b">
        <v>0</v>
      </c>
      <c r="O5463" t="b">
        <v>1</v>
      </c>
      <c r="P5463" t="b">
        <v>0</v>
      </c>
      <c r="Q5463">
        <v>8</v>
      </c>
      <c r="R5463">
        <v>1</v>
      </c>
      <c r="S5463">
        <v>1</v>
      </c>
      <c r="T5463">
        <v>3</v>
      </c>
      <c r="U5463" t="b">
        <v>1</v>
      </c>
      <c r="V5463" t="s">
        <v>733</v>
      </c>
      <c r="W5463" t="s">
        <v>7116</v>
      </c>
      <c r="X5463" t="s">
        <v>14735</v>
      </c>
      <c r="Y5463">
        <v>41</v>
      </c>
      <c r="Z5463">
        <v>41</v>
      </c>
      <c r="AA5463">
        <v>6</v>
      </c>
      <c r="AB5463">
        <v>6</v>
      </c>
      <c r="AC5463">
        <v>56</v>
      </c>
    </row>
    <row r="5464" spans="1:29">
      <c r="A5464">
        <v>6080</v>
      </c>
      <c r="B5464" t="s">
        <v>805</v>
      </c>
      <c r="C5464" t="s">
        <v>7167</v>
      </c>
      <c r="J5464" t="s">
        <v>1444</v>
      </c>
      <c r="K5464">
        <v>0</v>
      </c>
      <c r="N5464" t="b">
        <v>0</v>
      </c>
      <c r="O5464" t="b">
        <v>1</v>
      </c>
      <c r="P5464" t="b">
        <v>0</v>
      </c>
      <c r="Q5464">
        <v>8</v>
      </c>
      <c r="R5464">
        <v>1</v>
      </c>
      <c r="S5464">
        <v>1</v>
      </c>
      <c r="T5464">
        <v>3</v>
      </c>
      <c r="U5464" t="b">
        <v>1</v>
      </c>
      <c r="V5464" t="s">
        <v>733</v>
      </c>
      <c r="W5464" t="s">
        <v>7116</v>
      </c>
      <c r="X5464" t="s">
        <v>14737</v>
      </c>
      <c r="Y5464">
        <v>43</v>
      </c>
      <c r="Z5464">
        <v>43</v>
      </c>
      <c r="AA5464">
        <v>6</v>
      </c>
      <c r="AB5464">
        <v>6</v>
      </c>
      <c r="AC5464">
        <v>56</v>
      </c>
    </row>
    <row r="5465" spans="1:29">
      <c r="A5465">
        <v>6081</v>
      </c>
      <c r="B5465" t="s">
        <v>805</v>
      </c>
      <c r="C5465" t="s">
        <v>7168</v>
      </c>
      <c r="J5465" t="s">
        <v>1466</v>
      </c>
      <c r="K5465">
        <v>0</v>
      </c>
      <c r="N5465" t="b">
        <v>0</v>
      </c>
      <c r="O5465" t="b">
        <v>1</v>
      </c>
      <c r="P5465" t="b">
        <v>0</v>
      </c>
      <c r="Q5465">
        <v>8</v>
      </c>
      <c r="R5465">
        <v>1</v>
      </c>
      <c r="S5465">
        <v>1</v>
      </c>
      <c r="T5465">
        <v>3</v>
      </c>
      <c r="U5465" t="b">
        <v>1</v>
      </c>
      <c r="V5465" t="s">
        <v>733</v>
      </c>
      <c r="W5465" t="s">
        <v>7116</v>
      </c>
      <c r="X5465" t="s">
        <v>14470</v>
      </c>
      <c r="Y5465">
        <v>16</v>
      </c>
      <c r="Z5465">
        <v>16</v>
      </c>
      <c r="AA5465">
        <v>7</v>
      </c>
      <c r="AB5465">
        <v>7</v>
      </c>
      <c r="AC5465">
        <v>56</v>
      </c>
    </row>
    <row r="5466" spans="1:29">
      <c r="A5466">
        <v>6082</v>
      </c>
      <c r="B5466" t="s">
        <v>805</v>
      </c>
      <c r="C5466" t="s">
        <v>7169</v>
      </c>
      <c r="J5466" t="s">
        <v>1466</v>
      </c>
      <c r="K5466">
        <v>0</v>
      </c>
      <c r="N5466" t="b">
        <v>0</v>
      </c>
      <c r="O5466" t="b">
        <v>1</v>
      </c>
      <c r="P5466" t="b">
        <v>0</v>
      </c>
      <c r="Q5466">
        <v>8</v>
      </c>
      <c r="R5466">
        <v>1</v>
      </c>
      <c r="S5466">
        <v>1</v>
      </c>
      <c r="T5466">
        <v>3</v>
      </c>
      <c r="U5466" t="b">
        <v>1</v>
      </c>
      <c r="V5466" t="s">
        <v>733</v>
      </c>
      <c r="W5466" t="s">
        <v>7116</v>
      </c>
      <c r="X5466" t="s">
        <v>14632</v>
      </c>
      <c r="Y5466">
        <v>20</v>
      </c>
      <c r="Z5466">
        <v>20</v>
      </c>
      <c r="AA5466">
        <v>7</v>
      </c>
      <c r="AB5466">
        <v>7</v>
      </c>
      <c r="AC5466">
        <v>56</v>
      </c>
    </row>
    <row r="5467" spans="1:29">
      <c r="A5467">
        <v>6083</v>
      </c>
      <c r="B5467" t="s">
        <v>805</v>
      </c>
      <c r="C5467" t="s">
        <v>7170</v>
      </c>
      <c r="J5467" t="s">
        <v>1466</v>
      </c>
      <c r="K5467">
        <v>0</v>
      </c>
      <c r="N5467" t="b">
        <v>0</v>
      </c>
      <c r="O5467" t="b">
        <v>1</v>
      </c>
      <c r="P5467" t="b">
        <v>0</v>
      </c>
      <c r="Q5467">
        <v>8</v>
      </c>
      <c r="R5467">
        <v>1</v>
      </c>
      <c r="S5467">
        <v>1</v>
      </c>
      <c r="T5467">
        <v>3</v>
      </c>
      <c r="U5467" t="b">
        <v>1</v>
      </c>
      <c r="V5467" t="s">
        <v>733</v>
      </c>
      <c r="W5467" t="s">
        <v>7116</v>
      </c>
      <c r="X5467" t="s">
        <v>14634</v>
      </c>
      <c r="Y5467">
        <v>25</v>
      </c>
      <c r="Z5467">
        <v>25</v>
      </c>
      <c r="AA5467">
        <v>7</v>
      </c>
      <c r="AB5467">
        <v>7</v>
      </c>
      <c r="AC5467">
        <v>56</v>
      </c>
    </row>
    <row r="5468" spans="1:29">
      <c r="A5468">
        <v>6084</v>
      </c>
      <c r="B5468" t="s">
        <v>805</v>
      </c>
      <c r="C5468" t="s">
        <v>7171</v>
      </c>
      <c r="J5468" t="s">
        <v>1466</v>
      </c>
      <c r="K5468">
        <v>0</v>
      </c>
      <c r="N5468" t="b">
        <v>0</v>
      </c>
      <c r="O5468" t="b">
        <v>1</v>
      </c>
      <c r="P5468" t="b">
        <v>0</v>
      </c>
      <c r="Q5468">
        <v>8</v>
      </c>
      <c r="R5468">
        <v>1</v>
      </c>
      <c r="S5468">
        <v>1</v>
      </c>
      <c r="T5468">
        <v>3</v>
      </c>
      <c r="U5468" t="b">
        <v>1</v>
      </c>
      <c r="V5468" t="s">
        <v>733</v>
      </c>
      <c r="W5468" t="s">
        <v>7116</v>
      </c>
      <c r="X5468" t="s">
        <v>14718</v>
      </c>
      <c r="Y5468">
        <v>26</v>
      </c>
      <c r="Z5468">
        <v>26</v>
      </c>
      <c r="AA5468">
        <v>7</v>
      </c>
      <c r="AB5468">
        <v>7</v>
      </c>
      <c r="AC5468">
        <v>56</v>
      </c>
    </row>
    <row r="5469" spans="1:29">
      <c r="A5469">
        <v>6085</v>
      </c>
      <c r="B5469" t="s">
        <v>805</v>
      </c>
      <c r="C5469" t="s">
        <v>7172</v>
      </c>
      <c r="J5469" t="s">
        <v>1466</v>
      </c>
      <c r="K5469">
        <v>0</v>
      </c>
      <c r="N5469" t="b">
        <v>0</v>
      </c>
      <c r="O5469" t="b">
        <v>1</v>
      </c>
      <c r="P5469" t="b">
        <v>0</v>
      </c>
      <c r="Q5469">
        <v>8</v>
      </c>
      <c r="R5469">
        <v>1</v>
      </c>
      <c r="S5469">
        <v>1</v>
      </c>
      <c r="T5469">
        <v>3</v>
      </c>
      <c r="U5469" t="b">
        <v>1</v>
      </c>
      <c r="V5469" t="s">
        <v>733</v>
      </c>
      <c r="W5469" t="s">
        <v>7116</v>
      </c>
      <c r="X5469" t="s">
        <v>14635</v>
      </c>
      <c r="Y5469">
        <v>27</v>
      </c>
      <c r="Z5469">
        <v>27</v>
      </c>
      <c r="AA5469">
        <v>7</v>
      </c>
      <c r="AB5469">
        <v>7</v>
      </c>
      <c r="AC5469">
        <v>56</v>
      </c>
    </row>
    <row r="5470" spans="1:29">
      <c r="A5470">
        <v>6086</v>
      </c>
      <c r="B5470" t="s">
        <v>805</v>
      </c>
      <c r="C5470" t="s">
        <v>7173</v>
      </c>
      <c r="J5470" t="s">
        <v>1466</v>
      </c>
      <c r="K5470">
        <v>0</v>
      </c>
      <c r="N5470" t="b">
        <v>0</v>
      </c>
      <c r="O5470" t="b">
        <v>1</v>
      </c>
      <c r="P5470" t="b">
        <v>0</v>
      </c>
      <c r="Q5470">
        <v>8</v>
      </c>
      <c r="R5470">
        <v>1</v>
      </c>
      <c r="S5470">
        <v>1</v>
      </c>
      <c r="T5470">
        <v>3</v>
      </c>
      <c r="U5470" t="b">
        <v>1</v>
      </c>
      <c r="V5470" t="s">
        <v>733</v>
      </c>
      <c r="W5470" t="s">
        <v>7116</v>
      </c>
      <c r="X5470" t="s">
        <v>14730</v>
      </c>
      <c r="Y5470">
        <v>28</v>
      </c>
      <c r="Z5470">
        <v>28</v>
      </c>
      <c r="AA5470">
        <v>7</v>
      </c>
      <c r="AB5470">
        <v>7</v>
      </c>
      <c r="AC5470">
        <v>56</v>
      </c>
    </row>
    <row r="5471" spans="1:29">
      <c r="A5471">
        <v>6087</v>
      </c>
      <c r="B5471" t="s">
        <v>805</v>
      </c>
      <c r="C5471" t="s">
        <v>7174</v>
      </c>
      <c r="J5471" t="s">
        <v>1466</v>
      </c>
      <c r="K5471">
        <v>0</v>
      </c>
      <c r="N5471" t="b">
        <v>0</v>
      </c>
      <c r="O5471" t="b">
        <v>1</v>
      </c>
      <c r="P5471" t="b">
        <v>0</v>
      </c>
      <c r="Q5471">
        <v>8</v>
      </c>
      <c r="R5471">
        <v>1</v>
      </c>
      <c r="S5471">
        <v>1</v>
      </c>
      <c r="T5471">
        <v>3</v>
      </c>
      <c r="U5471" t="b">
        <v>1</v>
      </c>
      <c r="V5471" t="s">
        <v>733</v>
      </c>
      <c r="W5471" t="s">
        <v>7116</v>
      </c>
      <c r="X5471" t="s">
        <v>14636</v>
      </c>
      <c r="Y5471">
        <v>29</v>
      </c>
      <c r="Z5471">
        <v>29</v>
      </c>
      <c r="AA5471">
        <v>7</v>
      </c>
      <c r="AB5471">
        <v>7</v>
      </c>
      <c r="AC5471">
        <v>56</v>
      </c>
    </row>
    <row r="5472" spans="1:29">
      <c r="A5472">
        <v>6088</v>
      </c>
      <c r="B5472" t="s">
        <v>805</v>
      </c>
      <c r="C5472" t="s">
        <v>7175</v>
      </c>
      <c r="J5472" t="s">
        <v>1466</v>
      </c>
      <c r="K5472">
        <v>0</v>
      </c>
      <c r="N5472" t="b">
        <v>0</v>
      </c>
      <c r="O5472" t="b">
        <v>1</v>
      </c>
      <c r="P5472" t="b">
        <v>0</v>
      </c>
      <c r="Q5472">
        <v>8</v>
      </c>
      <c r="R5472">
        <v>1</v>
      </c>
      <c r="S5472">
        <v>1</v>
      </c>
      <c r="T5472">
        <v>3</v>
      </c>
      <c r="U5472" t="b">
        <v>1</v>
      </c>
      <c r="V5472" t="s">
        <v>733</v>
      </c>
      <c r="W5472" t="s">
        <v>7116</v>
      </c>
      <c r="X5472" t="s">
        <v>14637</v>
      </c>
      <c r="Y5472">
        <v>30</v>
      </c>
      <c r="Z5472">
        <v>30</v>
      </c>
      <c r="AA5472">
        <v>7</v>
      </c>
      <c r="AB5472">
        <v>7</v>
      </c>
      <c r="AC5472">
        <v>56</v>
      </c>
    </row>
    <row r="5473" spans="1:29">
      <c r="A5473">
        <v>6089</v>
      </c>
      <c r="B5473" t="s">
        <v>805</v>
      </c>
      <c r="C5473" t="s">
        <v>7176</v>
      </c>
      <c r="J5473" t="s">
        <v>1466</v>
      </c>
      <c r="K5473">
        <v>0</v>
      </c>
      <c r="N5473" t="b">
        <v>0</v>
      </c>
      <c r="O5473" t="b">
        <v>1</v>
      </c>
      <c r="P5473" t="b">
        <v>0</v>
      </c>
      <c r="Q5473">
        <v>8</v>
      </c>
      <c r="R5473">
        <v>1</v>
      </c>
      <c r="S5473">
        <v>1</v>
      </c>
      <c r="T5473">
        <v>3</v>
      </c>
      <c r="U5473" t="b">
        <v>1</v>
      </c>
      <c r="V5473" t="s">
        <v>733</v>
      </c>
      <c r="W5473" t="s">
        <v>7116</v>
      </c>
      <c r="X5473" t="s">
        <v>14770</v>
      </c>
      <c r="Y5473">
        <v>31</v>
      </c>
      <c r="Z5473">
        <v>31</v>
      </c>
      <c r="AA5473">
        <v>7</v>
      </c>
      <c r="AB5473">
        <v>7</v>
      </c>
      <c r="AC5473">
        <v>56</v>
      </c>
    </row>
    <row r="5474" spans="1:29">
      <c r="A5474">
        <v>6090</v>
      </c>
      <c r="B5474" t="s">
        <v>805</v>
      </c>
      <c r="C5474" t="s">
        <v>7177</v>
      </c>
      <c r="J5474" t="s">
        <v>1466</v>
      </c>
      <c r="K5474">
        <v>0</v>
      </c>
      <c r="N5474" t="b">
        <v>0</v>
      </c>
      <c r="O5474" t="b">
        <v>1</v>
      </c>
      <c r="P5474" t="b">
        <v>0</v>
      </c>
      <c r="Q5474">
        <v>8</v>
      </c>
      <c r="R5474">
        <v>1</v>
      </c>
      <c r="S5474">
        <v>1</v>
      </c>
      <c r="T5474">
        <v>3</v>
      </c>
      <c r="U5474" t="b">
        <v>1</v>
      </c>
      <c r="V5474" t="s">
        <v>733</v>
      </c>
      <c r="W5474" t="s">
        <v>7116</v>
      </c>
      <c r="X5474" t="s">
        <v>14771</v>
      </c>
      <c r="Y5474">
        <v>32</v>
      </c>
      <c r="Z5474">
        <v>32</v>
      </c>
      <c r="AA5474">
        <v>7</v>
      </c>
      <c r="AB5474">
        <v>7</v>
      </c>
      <c r="AC5474">
        <v>56</v>
      </c>
    </row>
    <row r="5475" spans="1:29">
      <c r="A5475">
        <v>6091</v>
      </c>
      <c r="B5475" t="s">
        <v>805</v>
      </c>
      <c r="C5475" t="s">
        <v>7178</v>
      </c>
      <c r="J5475" t="s">
        <v>1466</v>
      </c>
      <c r="K5475">
        <v>0</v>
      </c>
      <c r="N5475" t="b">
        <v>0</v>
      </c>
      <c r="O5475" t="b">
        <v>1</v>
      </c>
      <c r="P5475" t="b">
        <v>0</v>
      </c>
      <c r="Q5475">
        <v>8</v>
      </c>
      <c r="R5475">
        <v>1</v>
      </c>
      <c r="S5475">
        <v>1</v>
      </c>
      <c r="T5475">
        <v>3</v>
      </c>
      <c r="U5475" t="b">
        <v>1</v>
      </c>
      <c r="V5475" t="s">
        <v>733</v>
      </c>
      <c r="W5475" t="s">
        <v>7116</v>
      </c>
      <c r="X5475" t="s">
        <v>14777</v>
      </c>
      <c r="Y5475">
        <v>36</v>
      </c>
      <c r="Z5475">
        <v>36</v>
      </c>
      <c r="AA5475">
        <v>7</v>
      </c>
      <c r="AB5475">
        <v>7</v>
      </c>
      <c r="AC5475">
        <v>56</v>
      </c>
    </row>
    <row r="5476" spans="1:29">
      <c r="A5476">
        <v>6092</v>
      </c>
      <c r="B5476" t="s">
        <v>805</v>
      </c>
      <c r="C5476" t="s">
        <v>7179</v>
      </c>
      <c r="J5476" t="s">
        <v>1466</v>
      </c>
      <c r="K5476">
        <v>0</v>
      </c>
      <c r="N5476" t="b">
        <v>0</v>
      </c>
      <c r="O5476" t="b">
        <v>1</v>
      </c>
      <c r="P5476" t="b">
        <v>0</v>
      </c>
      <c r="Q5476">
        <v>8</v>
      </c>
      <c r="R5476">
        <v>1</v>
      </c>
      <c r="S5476">
        <v>1</v>
      </c>
      <c r="T5476">
        <v>3</v>
      </c>
      <c r="U5476" t="b">
        <v>1</v>
      </c>
      <c r="V5476" t="s">
        <v>733</v>
      </c>
      <c r="W5476" t="s">
        <v>7116</v>
      </c>
      <c r="X5476" t="s">
        <v>14667</v>
      </c>
      <c r="Y5476">
        <v>39</v>
      </c>
      <c r="Z5476">
        <v>39</v>
      </c>
      <c r="AA5476">
        <v>7</v>
      </c>
      <c r="AB5476">
        <v>7</v>
      </c>
      <c r="AC5476">
        <v>56</v>
      </c>
    </row>
    <row r="5477" spans="1:29">
      <c r="A5477">
        <v>6093</v>
      </c>
      <c r="B5477" t="s">
        <v>805</v>
      </c>
      <c r="C5477" t="s">
        <v>7180</v>
      </c>
      <c r="J5477" t="s">
        <v>1466</v>
      </c>
      <c r="K5477">
        <v>0</v>
      </c>
      <c r="N5477" t="b">
        <v>0</v>
      </c>
      <c r="O5477" t="b">
        <v>1</v>
      </c>
      <c r="P5477" t="b">
        <v>0</v>
      </c>
      <c r="Q5477">
        <v>8</v>
      </c>
      <c r="R5477">
        <v>1</v>
      </c>
      <c r="S5477">
        <v>1</v>
      </c>
      <c r="T5477">
        <v>3</v>
      </c>
      <c r="U5477" t="b">
        <v>1</v>
      </c>
      <c r="V5477" t="s">
        <v>733</v>
      </c>
      <c r="W5477" t="s">
        <v>7116</v>
      </c>
      <c r="X5477" t="s">
        <v>14749</v>
      </c>
      <c r="Y5477">
        <v>40</v>
      </c>
      <c r="Z5477">
        <v>40</v>
      </c>
      <c r="AA5477">
        <v>7</v>
      </c>
      <c r="AB5477">
        <v>7</v>
      </c>
      <c r="AC5477">
        <v>56</v>
      </c>
    </row>
    <row r="5478" spans="1:29">
      <c r="A5478">
        <v>6094</v>
      </c>
      <c r="B5478" t="s">
        <v>805</v>
      </c>
      <c r="C5478" t="s">
        <v>7181</v>
      </c>
      <c r="J5478" t="s">
        <v>1466</v>
      </c>
      <c r="K5478">
        <v>0</v>
      </c>
      <c r="N5478" t="b">
        <v>0</v>
      </c>
      <c r="O5478" t="b">
        <v>1</v>
      </c>
      <c r="P5478" t="b">
        <v>0</v>
      </c>
      <c r="Q5478">
        <v>8</v>
      </c>
      <c r="R5478">
        <v>1</v>
      </c>
      <c r="S5478">
        <v>1</v>
      </c>
      <c r="T5478">
        <v>3</v>
      </c>
      <c r="U5478" t="b">
        <v>1</v>
      </c>
      <c r="V5478" t="s">
        <v>733</v>
      </c>
      <c r="W5478" t="s">
        <v>7116</v>
      </c>
      <c r="X5478" t="s">
        <v>14751</v>
      </c>
      <c r="Y5478">
        <v>41</v>
      </c>
      <c r="Z5478">
        <v>41</v>
      </c>
      <c r="AA5478">
        <v>7</v>
      </c>
      <c r="AB5478">
        <v>7</v>
      </c>
      <c r="AC5478">
        <v>56</v>
      </c>
    </row>
    <row r="5479" spans="1:29">
      <c r="A5479">
        <v>6095</v>
      </c>
      <c r="B5479" t="s">
        <v>805</v>
      </c>
      <c r="C5479" t="s">
        <v>7182</v>
      </c>
      <c r="J5479" t="s">
        <v>1466</v>
      </c>
      <c r="K5479">
        <v>0</v>
      </c>
      <c r="N5479" t="b">
        <v>0</v>
      </c>
      <c r="O5479" t="b">
        <v>1</v>
      </c>
      <c r="P5479" t="b">
        <v>0</v>
      </c>
      <c r="Q5479">
        <v>8</v>
      </c>
      <c r="R5479">
        <v>1</v>
      </c>
      <c r="S5479">
        <v>1</v>
      </c>
      <c r="T5479">
        <v>3</v>
      </c>
      <c r="U5479" t="b">
        <v>1</v>
      </c>
      <c r="V5479" t="s">
        <v>733</v>
      </c>
      <c r="W5479" t="s">
        <v>7116</v>
      </c>
      <c r="X5479" t="s">
        <v>14674</v>
      </c>
      <c r="Y5479">
        <v>43</v>
      </c>
      <c r="Z5479">
        <v>43</v>
      </c>
      <c r="AA5479">
        <v>7</v>
      </c>
      <c r="AB5479">
        <v>7</v>
      </c>
      <c r="AC5479">
        <v>56</v>
      </c>
    </row>
    <row r="5480" spans="1:29">
      <c r="A5480">
        <v>6096</v>
      </c>
      <c r="B5480" t="s">
        <v>805</v>
      </c>
      <c r="C5480" t="s">
        <v>7183</v>
      </c>
      <c r="J5480" t="s">
        <v>1444</v>
      </c>
      <c r="K5480">
        <v>0</v>
      </c>
      <c r="N5480" t="b">
        <v>0</v>
      </c>
      <c r="O5480" t="b">
        <v>1</v>
      </c>
      <c r="P5480" t="b">
        <v>0</v>
      </c>
      <c r="Q5480">
        <v>8</v>
      </c>
      <c r="R5480">
        <v>1</v>
      </c>
      <c r="S5480">
        <v>1</v>
      </c>
      <c r="T5480">
        <v>3</v>
      </c>
      <c r="U5480" t="b">
        <v>1</v>
      </c>
      <c r="V5480" t="s">
        <v>733</v>
      </c>
      <c r="W5480" t="s">
        <v>7116</v>
      </c>
      <c r="X5480" t="s">
        <v>14719</v>
      </c>
      <c r="Y5480">
        <v>16</v>
      </c>
      <c r="Z5480">
        <v>16</v>
      </c>
      <c r="AA5480">
        <v>8</v>
      </c>
      <c r="AB5480">
        <v>8</v>
      </c>
      <c r="AC5480">
        <v>56</v>
      </c>
    </row>
    <row r="5481" spans="1:29">
      <c r="A5481">
        <v>6097</v>
      </c>
      <c r="B5481" t="s">
        <v>805</v>
      </c>
      <c r="C5481" t="s">
        <v>7184</v>
      </c>
      <c r="J5481" t="s">
        <v>1444</v>
      </c>
      <c r="K5481">
        <v>0</v>
      </c>
      <c r="N5481" t="b">
        <v>0</v>
      </c>
      <c r="O5481" t="b">
        <v>1</v>
      </c>
      <c r="P5481" t="b">
        <v>0</v>
      </c>
      <c r="Q5481">
        <v>8</v>
      </c>
      <c r="R5481">
        <v>1</v>
      </c>
      <c r="S5481">
        <v>1</v>
      </c>
      <c r="T5481">
        <v>3</v>
      </c>
      <c r="U5481" t="b">
        <v>1</v>
      </c>
      <c r="V5481" t="s">
        <v>733</v>
      </c>
      <c r="W5481" t="s">
        <v>7116</v>
      </c>
      <c r="X5481" t="s">
        <v>14638</v>
      </c>
      <c r="Y5481">
        <v>20</v>
      </c>
      <c r="Z5481">
        <v>20</v>
      </c>
      <c r="AA5481">
        <v>8</v>
      </c>
      <c r="AB5481">
        <v>8</v>
      </c>
      <c r="AC5481">
        <v>56</v>
      </c>
    </row>
    <row r="5482" spans="1:29">
      <c r="A5482">
        <v>6098</v>
      </c>
      <c r="B5482" t="s">
        <v>805</v>
      </c>
      <c r="C5482" t="s">
        <v>7185</v>
      </c>
      <c r="J5482" t="s">
        <v>1444</v>
      </c>
      <c r="K5482">
        <v>0</v>
      </c>
      <c r="N5482" t="b">
        <v>0</v>
      </c>
      <c r="O5482" t="b">
        <v>1</v>
      </c>
      <c r="P5482" t="b">
        <v>0</v>
      </c>
      <c r="Q5482">
        <v>8</v>
      </c>
      <c r="R5482">
        <v>1</v>
      </c>
      <c r="S5482">
        <v>1</v>
      </c>
      <c r="T5482">
        <v>3</v>
      </c>
      <c r="U5482" t="b">
        <v>1</v>
      </c>
      <c r="V5482" t="s">
        <v>733</v>
      </c>
      <c r="W5482" t="s">
        <v>7116</v>
      </c>
      <c r="X5482" t="s">
        <v>14640</v>
      </c>
      <c r="Y5482">
        <v>25</v>
      </c>
      <c r="Z5482">
        <v>25</v>
      </c>
      <c r="AA5482">
        <v>8</v>
      </c>
      <c r="AB5482">
        <v>8</v>
      </c>
      <c r="AC5482">
        <v>56</v>
      </c>
    </row>
    <row r="5483" spans="1:29">
      <c r="A5483">
        <v>6099</v>
      </c>
      <c r="B5483" t="s">
        <v>805</v>
      </c>
      <c r="C5483" t="s">
        <v>7186</v>
      </c>
      <c r="J5483" t="s">
        <v>1444</v>
      </c>
      <c r="K5483">
        <v>0</v>
      </c>
      <c r="N5483" t="b">
        <v>0</v>
      </c>
      <c r="O5483" t="b">
        <v>1</v>
      </c>
      <c r="P5483" t="b">
        <v>0</v>
      </c>
      <c r="Q5483">
        <v>8</v>
      </c>
      <c r="R5483">
        <v>1</v>
      </c>
      <c r="S5483">
        <v>1</v>
      </c>
      <c r="T5483">
        <v>3</v>
      </c>
      <c r="U5483" t="b">
        <v>1</v>
      </c>
      <c r="V5483" t="s">
        <v>733</v>
      </c>
      <c r="W5483" t="s">
        <v>7116</v>
      </c>
      <c r="X5483" t="s">
        <v>14722</v>
      </c>
      <c r="Y5483">
        <v>26</v>
      </c>
      <c r="Z5483">
        <v>26</v>
      </c>
      <c r="AA5483">
        <v>8</v>
      </c>
      <c r="AB5483">
        <v>8</v>
      </c>
      <c r="AC5483">
        <v>56</v>
      </c>
    </row>
    <row r="5484" spans="1:29">
      <c r="A5484">
        <v>6100</v>
      </c>
      <c r="B5484" t="s">
        <v>805</v>
      </c>
      <c r="C5484" t="s">
        <v>7187</v>
      </c>
      <c r="J5484" t="s">
        <v>1444</v>
      </c>
      <c r="K5484">
        <v>0</v>
      </c>
      <c r="N5484" t="b">
        <v>0</v>
      </c>
      <c r="O5484" t="b">
        <v>1</v>
      </c>
      <c r="P5484" t="b">
        <v>0</v>
      </c>
      <c r="Q5484">
        <v>8</v>
      </c>
      <c r="R5484">
        <v>1</v>
      </c>
      <c r="S5484">
        <v>1</v>
      </c>
      <c r="T5484">
        <v>3</v>
      </c>
      <c r="U5484" t="b">
        <v>1</v>
      </c>
      <c r="V5484" t="s">
        <v>733</v>
      </c>
      <c r="W5484" t="s">
        <v>7116</v>
      </c>
      <c r="X5484" t="s">
        <v>14641</v>
      </c>
      <c r="Y5484">
        <v>27</v>
      </c>
      <c r="Z5484">
        <v>27</v>
      </c>
      <c r="AA5484">
        <v>8</v>
      </c>
      <c r="AB5484">
        <v>8</v>
      </c>
      <c r="AC5484">
        <v>56</v>
      </c>
    </row>
    <row r="5485" spans="1:29">
      <c r="A5485">
        <v>6101</v>
      </c>
      <c r="B5485" t="s">
        <v>805</v>
      </c>
      <c r="C5485" t="s">
        <v>7188</v>
      </c>
      <c r="J5485" t="s">
        <v>1444</v>
      </c>
      <c r="K5485">
        <v>0</v>
      </c>
      <c r="N5485" t="b">
        <v>0</v>
      </c>
      <c r="O5485" t="b">
        <v>1</v>
      </c>
      <c r="P5485" t="b">
        <v>0</v>
      </c>
      <c r="Q5485">
        <v>8</v>
      </c>
      <c r="R5485">
        <v>1</v>
      </c>
      <c r="S5485">
        <v>1</v>
      </c>
      <c r="T5485">
        <v>3</v>
      </c>
      <c r="U5485" t="b">
        <v>1</v>
      </c>
      <c r="V5485" t="s">
        <v>733</v>
      </c>
      <c r="W5485" t="s">
        <v>7116</v>
      </c>
      <c r="X5485" t="s">
        <v>14731</v>
      </c>
      <c r="Y5485">
        <v>28</v>
      </c>
      <c r="Z5485">
        <v>28</v>
      </c>
      <c r="AA5485">
        <v>8</v>
      </c>
      <c r="AB5485">
        <v>8</v>
      </c>
      <c r="AC5485">
        <v>56</v>
      </c>
    </row>
    <row r="5486" spans="1:29">
      <c r="A5486">
        <v>6102</v>
      </c>
      <c r="B5486" t="s">
        <v>805</v>
      </c>
      <c r="C5486" t="s">
        <v>7189</v>
      </c>
      <c r="J5486" t="s">
        <v>1444</v>
      </c>
      <c r="K5486">
        <v>0</v>
      </c>
      <c r="N5486" t="b">
        <v>0</v>
      </c>
      <c r="O5486" t="b">
        <v>1</v>
      </c>
      <c r="P5486" t="b">
        <v>0</v>
      </c>
      <c r="Q5486">
        <v>8</v>
      </c>
      <c r="R5486">
        <v>1</v>
      </c>
      <c r="S5486">
        <v>1</v>
      </c>
      <c r="T5486">
        <v>3</v>
      </c>
      <c r="U5486" t="b">
        <v>1</v>
      </c>
      <c r="V5486" t="s">
        <v>733</v>
      </c>
      <c r="W5486" t="s">
        <v>7116</v>
      </c>
      <c r="X5486" t="s">
        <v>14642</v>
      </c>
      <c r="Y5486">
        <v>29</v>
      </c>
      <c r="Z5486">
        <v>29</v>
      </c>
      <c r="AA5486">
        <v>8</v>
      </c>
      <c r="AB5486">
        <v>8</v>
      </c>
      <c r="AC5486">
        <v>56</v>
      </c>
    </row>
    <row r="5487" spans="1:29">
      <c r="A5487">
        <v>6103</v>
      </c>
      <c r="B5487" t="s">
        <v>805</v>
      </c>
      <c r="C5487" t="s">
        <v>7190</v>
      </c>
      <c r="J5487" t="s">
        <v>1444</v>
      </c>
      <c r="K5487">
        <v>0</v>
      </c>
      <c r="N5487" t="b">
        <v>0</v>
      </c>
      <c r="O5487" t="b">
        <v>1</v>
      </c>
      <c r="P5487" t="b">
        <v>0</v>
      </c>
      <c r="Q5487">
        <v>8</v>
      </c>
      <c r="R5487">
        <v>1</v>
      </c>
      <c r="S5487">
        <v>1</v>
      </c>
      <c r="T5487">
        <v>3</v>
      </c>
      <c r="U5487" t="b">
        <v>1</v>
      </c>
      <c r="V5487" t="s">
        <v>733</v>
      </c>
      <c r="W5487" t="s">
        <v>7116</v>
      </c>
      <c r="X5487" t="s">
        <v>14643</v>
      </c>
      <c r="Y5487">
        <v>30</v>
      </c>
      <c r="Z5487">
        <v>30</v>
      </c>
      <c r="AA5487">
        <v>8</v>
      </c>
      <c r="AB5487">
        <v>8</v>
      </c>
      <c r="AC5487">
        <v>56</v>
      </c>
    </row>
    <row r="5488" spans="1:29">
      <c r="A5488">
        <v>6104</v>
      </c>
      <c r="B5488" t="s">
        <v>805</v>
      </c>
      <c r="C5488" t="s">
        <v>7191</v>
      </c>
      <c r="J5488" t="s">
        <v>1444</v>
      </c>
      <c r="K5488">
        <v>0</v>
      </c>
      <c r="N5488" t="b">
        <v>0</v>
      </c>
      <c r="O5488" t="b">
        <v>1</v>
      </c>
      <c r="P5488" t="b">
        <v>0</v>
      </c>
      <c r="Q5488">
        <v>8</v>
      </c>
      <c r="R5488">
        <v>1</v>
      </c>
      <c r="S5488">
        <v>1</v>
      </c>
      <c r="T5488">
        <v>3</v>
      </c>
      <c r="U5488" t="b">
        <v>1</v>
      </c>
      <c r="V5488" t="s">
        <v>733</v>
      </c>
      <c r="W5488" t="s">
        <v>7116</v>
      </c>
      <c r="X5488" t="s">
        <v>14778</v>
      </c>
      <c r="Y5488">
        <v>31</v>
      </c>
      <c r="Z5488">
        <v>31</v>
      </c>
      <c r="AA5488">
        <v>8</v>
      </c>
      <c r="AB5488">
        <v>8</v>
      </c>
      <c r="AC5488">
        <v>56</v>
      </c>
    </row>
    <row r="5489" spans="1:29">
      <c r="A5489">
        <v>6105</v>
      </c>
      <c r="B5489" t="s">
        <v>805</v>
      </c>
      <c r="C5489" t="s">
        <v>7192</v>
      </c>
      <c r="J5489" t="s">
        <v>1444</v>
      </c>
      <c r="K5489">
        <v>0</v>
      </c>
      <c r="N5489" t="b">
        <v>0</v>
      </c>
      <c r="O5489" t="b">
        <v>1</v>
      </c>
      <c r="P5489" t="b">
        <v>0</v>
      </c>
      <c r="Q5489">
        <v>8</v>
      </c>
      <c r="R5489">
        <v>1</v>
      </c>
      <c r="S5489">
        <v>1</v>
      </c>
      <c r="T5489">
        <v>3</v>
      </c>
      <c r="U5489" t="b">
        <v>1</v>
      </c>
      <c r="V5489" t="s">
        <v>733</v>
      </c>
      <c r="W5489" t="s">
        <v>7116</v>
      </c>
      <c r="X5489" t="s">
        <v>14779</v>
      </c>
      <c r="Y5489">
        <v>32</v>
      </c>
      <c r="Z5489">
        <v>32</v>
      </c>
      <c r="AA5489">
        <v>8</v>
      </c>
      <c r="AB5489">
        <v>8</v>
      </c>
      <c r="AC5489">
        <v>56</v>
      </c>
    </row>
    <row r="5490" spans="1:29">
      <c r="A5490">
        <v>6106</v>
      </c>
      <c r="B5490" t="s">
        <v>805</v>
      </c>
      <c r="C5490" t="s">
        <v>7193</v>
      </c>
      <c r="J5490" t="s">
        <v>1444</v>
      </c>
      <c r="K5490">
        <v>0</v>
      </c>
      <c r="N5490" t="b">
        <v>0</v>
      </c>
      <c r="O5490" t="b">
        <v>1</v>
      </c>
      <c r="P5490" t="b">
        <v>0</v>
      </c>
      <c r="Q5490">
        <v>8</v>
      </c>
      <c r="R5490">
        <v>1</v>
      </c>
      <c r="S5490">
        <v>1</v>
      </c>
      <c r="T5490">
        <v>3</v>
      </c>
      <c r="U5490" t="b">
        <v>1</v>
      </c>
      <c r="V5490" t="s">
        <v>733</v>
      </c>
      <c r="W5490" t="s">
        <v>7116</v>
      </c>
      <c r="X5490" t="s">
        <v>14773</v>
      </c>
      <c r="Y5490">
        <v>33</v>
      </c>
      <c r="Z5490">
        <v>33</v>
      </c>
      <c r="AA5490">
        <v>8</v>
      </c>
      <c r="AB5490">
        <v>8</v>
      </c>
      <c r="AC5490">
        <v>56</v>
      </c>
    </row>
    <row r="5491" spans="1:29">
      <c r="A5491">
        <v>6107</v>
      </c>
      <c r="B5491" t="s">
        <v>805</v>
      </c>
      <c r="C5491" t="s">
        <v>7194</v>
      </c>
      <c r="J5491" t="s">
        <v>1444</v>
      </c>
      <c r="K5491">
        <v>0</v>
      </c>
      <c r="N5491" t="b">
        <v>0</v>
      </c>
      <c r="O5491" t="b">
        <v>1</v>
      </c>
      <c r="P5491" t="b">
        <v>0</v>
      </c>
      <c r="Q5491">
        <v>8</v>
      </c>
      <c r="R5491">
        <v>1</v>
      </c>
      <c r="S5491">
        <v>1</v>
      </c>
      <c r="T5491">
        <v>3</v>
      </c>
      <c r="U5491" t="b">
        <v>1</v>
      </c>
      <c r="V5491" t="s">
        <v>733</v>
      </c>
      <c r="W5491" t="s">
        <v>7116</v>
      </c>
      <c r="X5491" t="s">
        <v>14782</v>
      </c>
      <c r="Y5491">
        <v>36</v>
      </c>
      <c r="Z5491">
        <v>36</v>
      </c>
      <c r="AA5491">
        <v>8</v>
      </c>
      <c r="AB5491">
        <v>8</v>
      </c>
      <c r="AC5491">
        <v>56</v>
      </c>
    </row>
    <row r="5492" spans="1:29">
      <c r="A5492">
        <v>6108</v>
      </c>
      <c r="B5492" t="s">
        <v>805</v>
      </c>
      <c r="C5492" t="s">
        <v>7195</v>
      </c>
      <c r="J5492" t="s">
        <v>1444</v>
      </c>
      <c r="K5492">
        <v>0</v>
      </c>
      <c r="N5492" t="b">
        <v>0</v>
      </c>
      <c r="O5492" t="b">
        <v>1</v>
      </c>
      <c r="P5492" t="b">
        <v>0</v>
      </c>
      <c r="Q5492">
        <v>8</v>
      </c>
      <c r="R5492">
        <v>1</v>
      </c>
      <c r="S5492">
        <v>1</v>
      </c>
      <c r="T5492">
        <v>3</v>
      </c>
      <c r="U5492" t="b">
        <v>1</v>
      </c>
      <c r="V5492" t="s">
        <v>733</v>
      </c>
      <c r="W5492" t="s">
        <v>7116</v>
      </c>
      <c r="X5492" t="s">
        <v>14445</v>
      </c>
      <c r="Y5492">
        <v>39</v>
      </c>
      <c r="Z5492">
        <v>39</v>
      </c>
      <c r="AA5492">
        <v>8</v>
      </c>
      <c r="AB5492">
        <v>8</v>
      </c>
      <c r="AC5492">
        <v>56</v>
      </c>
    </row>
    <row r="5493" spans="1:29">
      <c r="A5493">
        <v>6109</v>
      </c>
      <c r="B5493" t="s">
        <v>805</v>
      </c>
      <c r="C5493" t="s">
        <v>7196</v>
      </c>
      <c r="J5493" t="s">
        <v>1444</v>
      </c>
      <c r="K5493">
        <v>0</v>
      </c>
      <c r="N5493" t="b">
        <v>0</v>
      </c>
      <c r="O5493" t="b">
        <v>1</v>
      </c>
      <c r="P5493" t="b">
        <v>0</v>
      </c>
      <c r="Q5493">
        <v>8</v>
      </c>
      <c r="R5493">
        <v>1</v>
      </c>
      <c r="S5493">
        <v>1</v>
      </c>
      <c r="T5493">
        <v>3</v>
      </c>
      <c r="U5493" t="b">
        <v>1</v>
      </c>
      <c r="V5493" t="s">
        <v>733</v>
      </c>
      <c r="W5493" t="s">
        <v>7116</v>
      </c>
      <c r="X5493" t="s">
        <v>14750</v>
      </c>
      <c r="Y5493">
        <v>40</v>
      </c>
      <c r="Z5493">
        <v>40</v>
      </c>
      <c r="AA5493">
        <v>8</v>
      </c>
      <c r="AB5493">
        <v>8</v>
      </c>
      <c r="AC5493">
        <v>56</v>
      </c>
    </row>
    <row r="5494" spans="1:29">
      <c r="A5494">
        <v>6110</v>
      </c>
      <c r="B5494" t="s">
        <v>805</v>
      </c>
      <c r="C5494" t="s">
        <v>7197</v>
      </c>
      <c r="J5494" t="s">
        <v>1444</v>
      </c>
      <c r="K5494">
        <v>0</v>
      </c>
      <c r="N5494" t="b">
        <v>0</v>
      </c>
      <c r="O5494" t="b">
        <v>1</v>
      </c>
      <c r="P5494" t="b">
        <v>0</v>
      </c>
      <c r="Q5494">
        <v>8</v>
      </c>
      <c r="R5494">
        <v>1</v>
      </c>
      <c r="S5494">
        <v>1</v>
      </c>
      <c r="T5494">
        <v>3</v>
      </c>
      <c r="U5494" t="b">
        <v>1</v>
      </c>
      <c r="V5494" t="s">
        <v>733</v>
      </c>
      <c r="W5494" t="s">
        <v>7116</v>
      </c>
      <c r="X5494" t="s">
        <v>14752</v>
      </c>
      <c r="Y5494">
        <v>41</v>
      </c>
      <c r="Z5494">
        <v>41</v>
      </c>
      <c r="AA5494">
        <v>8</v>
      </c>
      <c r="AB5494">
        <v>8</v>
      </c>
      <c r="AC5494">
        <v>56</v>
      </c>
    </row>
    <row r="5495" spans="1:29">
      <c r="A5495">
        <v>6111</v>
      </c>
      <c r="B5495" t="s">
        <v>805</v>
      </c>
      <c r="C5495" t="s">
        <v>7198</v>
      </c>
      <c r="J5495" t="s">
        <v>1444</v>
      </c>
      <c r="K5495">
        <v>0</v>
      </c>
      <c r="N5495" t="b">
        <v>0</v>
      </c>
      <c r="O5495" t="b">
        <v>1</v>
      </c>
      <c r="P5495" t="b">
        <v>0</v>
      </c>
      <c r="Q5495">
        <v>8</v>
      </c>
      <c r="R5495">
        <v>1</v>
      </c>
      <c r="S5495">
        <v>1</v>
      </c>
      <c r="T5495">
        <v>3</v>
      </c>
      <c r="U5495" t="b">
        <v>1</v>
      </c>
      <c r="V5495" t="s">
        <v>733</v>
      </c>
      <c r="W5495" t="s">
        <v>7116</v>
      </c>
      <c r="X5495" t="s">
        <v>14675</v>
      </c>
      <c r="Y5495">
        <v>43</v>
      </c>
      <c r="Z5495">
        <v>43</v>
      </c>
      <c r="AA5495">
        <v>8</v>
      </c>
      <c r="AB5495">
        <v>8</v>
      </c>
      <c r="AC5495">
        <v>56</v>
      </c>
    </row>
    <row r="5496" spans="1:29">
      <c r="A5496">
        <v>6112</v>
      </c>
      <c r="B5496" t="s">
        <v>805</v>
      </c>
      <c r="C5496" t="s">
        <v>7199</v>
      </c>
      <c r="J5496" t="s">
        <v>1444</v>
      </c>
      <c r="K5496">
        <v>0</v>
      </c>
      <c r="N5496" t="b">
        <v>0</v>
      </c>
      <c r="O5496" t="b">
        <v>1</v>
      </c>
      <c r="P5496" t="b">
        <v>0</v>
      </c>
      <c r="Q5496">
        <v>8</v>
      </c>
      <c r="R5496">
        <v>1</v>
      </c>
      <c r="S5496">
        <v>1</v>
      </c>
      <c r="T5496">
        <v>3</v>
      </c>
      <c r="U5496" t="b">
        <v>1</v>
      </c>
      <c r="V5496" t="s">
        <v>733</v>
      </c>
      <c r="W5496" t="s">
        <v>7116</v>
      </c>
      <c r="X5496" t="s">
        <v>14756</v>
      </c>
      <c r="Y5496">
        <v>45</v>
      </c>
      <c r="Z5496">
        <v>45</v>
      </c>
      <c r="AA5496">
        <v>8</v>
      </c>
      <c r="AB5496">
        <v>8</v>
      </c>
      <c r="AC5496">
        <v>56</v>
      </c>
    </row>
    <row r="5497" spans="1:29">
      <c r="A5497">
        <v>6116</v>
      </c>
      <c r="B5497" t="s">
        <v>1503</v>
      </c>
      <c r="C5497" t="s">
        <v>7201</v>
      </c>
      <c r="D5497" t="s">
        <v>13227</v>
      </c>
      <c r="E5497" t="s">
        <v>734</v>
      </c>
      <c r="U5497" t="b">
        <v>1</v>
      </c>
      <c r="V5497" t="s">
        <v>734</v>
      </c>
      <c r="W5497" t="s">
        <v>7200</v>
      </c>
      <c r="X5497" t="s">
        <v>15760</v>
      </c>
      <c r="Y5497">
        <v>12</v>
      </c>
      <c r="Z5497">
        <v>64</v>
      </c>
      <c r="AA5497">
        <v>2</v>
      </c>
      <c r="AB5497">
        <v>10</v>
      </c>
      <c r="AC5497">
        <v>57</v>
      </c>
    </row>
    <row r="5498" spans="1:29">
      <c r="A5498">
        <v>6117</v>
      </c>
      <c r="B5498" t="s">
        <v>827</v>
      </c>
      <c r="C5498" t="s">
        <v>7202</v>
      </c>
      <c r="U5498" t="b">
        <v>1</v>
      </c>
      <c r="V5498" t="s">
        <v>734</v>
      </c>
      <c r="W5498" t="s">
        <v>7200</v>
      </c>
      <c r="X5498" t="s">
        <v>15761</v>
      </c>
      <c r="Y5498">
        <v>12</v>
      </c>
      <c r="Z5498">
        <v>64</v>
      </c>
      <c r="AA5498">
        <v>2</v>
      </c>
      <c r="AB5498">
        <v>9</v>
      </c>
      <c r="AC5498">
        <v>57</v>
      </c>
    </row>
    <row r="5499" spans="1:29">
      <c r="A5499">
        <v>6119</v>
      </c>
      <c r="B5499" t="s">
        <v>1508</v>
      </c>
      <c r="C5499" t="s">
        <v>7203</v>
      </c>
      <c r="U5499" t="b">
        <v>1</v>
      </c>
      <c r="V5499" t="s">
        <v>734</v>
      </c>
      <c r="W5499" t="s">
        <v>7200</v>
      </c>
      <c r="X5499" t="s">
        <v>15762</v>
      </c>
      <c r="Y5499">
        <v>13</v>
      </c>
      <c r="Z5499">
        <v>64</v>
      </c>
      <c r="AA5499">
        <v>2</v>
      </c>
      <c r="AB5499">
        <v>10</v>
      </c>
      <c r="AC5499">
        <v>57</v>
      </c>
    </row>
    <row r="5500" spans="1:29">
      <c r="A5500">
        <v>6120</v>
      </c>
      <c r="B5500" t="s">
        <v>805</v>
      </c>
      <c r="C5500" t="s">
        <v>7204</v>
      </c>
      <c r="J5500" t="s">
        <v>1444</v>
      </c>
      <c r="K5500">
        <v>0</v>
      </c>
      <c r="N5500" t="b">
        <v>1</v>
      </c>
      <c r="O5500" t="b">
        <v>0</v>
      </c>
      <c r="P5500" t="b">
        <v>0</v>
      </c>
      <c r="Q5500">
        <v>9</v>
      </c>
      <c r="R5500">
        <v>1</v>
      </c>
      <c r="S5500">
        <v>1</v>
      </c>
      <c r="T5500">
        <v>3</v>
      </c>
      <c r="U5500" t="b">
        <v>1</v>
      </c>
      <c r="V5500" t="s">
        <v>734</v>
      </c>
      <c r="W5500" t="s">
        <v>7200</v>
      </c>
      <c r="X5500" t="s">
        <v>14458</v>
      </c>
      <c r="Y5500">
        <v>16</v>
      </c>
      <c r="Z5500">
        <v>16</v>
      </c>
      <c r="AA5500">
        <v>5</v>
      </c>
      <c r="AB5500">
        <v>5</v>
      </c>
      <c r="AC5500">
        <v>57</v>
      </c>
    </row>
    <row r="5501" spans="1:29">
      <c r="A5501">
        <v>6121</v>
      </c>
      <c r="B5501" t="s">
        <v>805</v>
      </c>
      <c r="C5501" t="s">
        <v>7205</v>
      </c>
      <c r="J5501" t="s">
        <v>1444</v>
      </c>
      <c r="K5501">
        <v>0</v>
      </c>
      <c r="N5501" t="b">
        <v>1</v>
      </c>
      <c r="O5501" t="b">
        <v>0</v>
      </c>
      <c r="P5501" t="b">
        <v>0</v>
      </c>
      <c r="Q5501">
        <v>9</v>
      </c>
      <c r="R5501">
        <v>1</v>
      </c>
      <c r="S5501">
        <v>1</v>
      </c>
      <c r="T5501">
        <v>3</v>
      </c>
      <c r="U5501" t="b">
        <v>1</v>
      </c>
      <c r="V5501" t="s">
        <v>734</v>
      </c>
      <c r="W5501" t="s">
        <v>7200</v>
      </c>
      <c r="X5501" t="s">
        <v>14469</v>
      </c>
      <c r="Y5501">
        <v>16</v>
      </c>
      <c r="Z5501">
        <v>16</v>
      </c>
      <c r="AA5501">
        <v>6</v>
      </c>
      <c r="AB5501">
        <v>6</v>
      </c>
      <c r="AC5501">
        <v>57</v>
      </c>
    </row>
    <row r="5502" spans="1:29">
      <c r="A5502">
        <v>6122</v>
      </c>
      <c r="B5502" t="s">
        <v>805</v>
      </c>
      <c r="C5502" t="s">
        <v>7206</v>
      </c>
      <c r="J5502" t="s">
        <v>1444</v>
      </c>
      <c r="K5502">
        <v>0</v>
      </c>
      <c r="N5502" t="b">
        <v>1</v>
      </c>
      <c r="O5502" t="b">
        <v>0</v>
      </c>
      <c r="P5502" t="b">
        <v>0</v>
      </c>
      <c r="Q5502">
        <v>9</v>
      </c>
      <c r="R5502">
        <v>1</v>
      </c>
      <c r="S5502">
        <v>1</v>
      </c>
      <c r="T5502">
        <v>3</v>
      </c>
      <c r="U5502" t="b">
        <v>1</v>
      </c>
      <c r="V5502" t="s">
        <v>734</v>
      </c>
      <c r="W5502" t="s">
        <v>7200</v>
      </c>
      <c r="X5502" t="s">
        <v>14684</v>
      </c>
      <c r="Y5502">
        <v>17</v>
      </c>
      <c r="Z5502">
        <v>17</v>
      </c>
      <c r="AA5502">
        <v>5</v>
      </c>
      <c r="AB5502">
        <v>5</v>
      </c>
      <c r="AC5502">
        <v>57</v>
      </c>
    </row>
    <row r="5503" spans="1:29">
      <c r="A5503">
        <v>6123</v>
      </c>
      <c r="B5503" t="s">
        <v>805</v>
      </c>
      <c r="C5503" t="s">
        <v>7207</v>
      </c>
      <c r="J5503" t="s">
        <v>1444</v>
      </c>
      <c r="K5503">
        <v>0</v>
      </c>
      <c r="N5503" t="b">
        <v>1</v>
      </c>
      <c r="O5503" t="b">
        <v>0</v>
      </c>
      <c r="P5503" t="b">
        <v>0</v>
      </c>
      <c r="Q5503">
        <v>9</v>
      </c>
      <c r="R5503">
        <v>1</v>
      </c>
      <c r="S5503">
        <v>1</v>
      </c>
      <c r="T5503">
        <v>3</v>
      </c>
      <c r="U5503" t="b">
        <v>1</v>
      </c>
      <c r="V5503" t="s">
        <v>734</v>
      </c>
      <c r="W5503" t="s">
        <v>7200</v>
      </c>
      <c r="X5503" t="s">
        <v>14526</v>
      </c>
      <c r="Y5503">
        <v>17</v>
      </c>
      <c r="Z5503">
        <v>17</v>
      </c>
      <c r="AA5503">
        <v>6</v>
      </c>
      <c r="AB5503">
        <v>6</v>
      </c>
      <c r="AC5503">
        <v>57</v>
      </c>
    </row>
    <row r="5504" spans="1:29">
      <c r="A5504">
        <v>6124</v>
      </c>
      <c r="B5504" t="s">
        <v>805</v>
      </c>
      <c r="C5504" t="s">
        <v>7208</v>
      </c>
      <c r="J5504" t="s">
        <v>1444</v>
      </c>
      <c r="K5504">
        <v>0</v>
      </c>
      <c r="N5504" t="b">
        <v>1</v>
      </c>
      <c r="O5504" t="b">
        <v>0</v>
      </c>
      <c r="P5504" t="b">
        <v>0</v>
      </c>
      <c r="Q5504">
        <v>9</v>
      </c>
      <c r="R5504">
        <v>1</v>
      </c>
      <c r="S5504">
        <v>1</v>
      </c>
      <c r="T5504">
        <v>3</v>
      </c>
      <c r="U5504" t="b">
        <v>1</v>
      </c>
      <c r="V5504" t="s">
        <v>734</v>
      </c>
      <c r="W5504" t="s">
        <v>7200</v>
      </c>
      <c r="X5504" t="s">
        <v>14687</v>
      </c>
      <c r="Y5504">
        <v>18</v>
      </c>
      <c r="Z5504">
        <v>18</v>
      </c>
      <c r="AA5504">
        <v>5</v>
      </c>
      <c r="AB5504">
        <v>5</v>
      </c>
      <c r="AC5504">
        <v>57</v>
      </c>
    </row>
    <row r="5505" spans="1:29">
      <c r="A5505">
        <v>6125</v>
      </c>
      <c r="B5505" t="s">
        <v>805</v>
      </c>
      <c r="C5505" t="s">
        <v>7209</v>
      </c>
      <c r="J5505" t="s">
        <v>1444</v>
      </c>
      <c r="K5505">
        <v>0</v>
      </c>
      <c r="N5505" t="b">
        <v>1</v>
      </c>
      <c r="O5505" t="b">
        <v>0</v>
      </c>
      <c r="P5505" t="b">
        <v>0</v>
      </c>
      <c r="Q5505">
        <v>9</v>
      </c>
      <c r="R5505">
        <v>1</v>
      </c>
      <c r="S5505">
        <v>1</v>
      </c>
      <c r="T5505">
        <v>3</v>
      </c>
      <c r="U5505" t="b">
        <v>1</v>
      </c>
      <c r="V5505" t="s">
        <v>734</v>
      </c>
      <c r="W5505" t="s">
        <v>7200</v>
      </c>
      <c r="X5505" t="s">
        <v>14688</v>
      </c>
      <c r="Y5505">
        <v>18</v>
      </c>
      <c r="Z5505">
        <v>18</v>
      </c>
      <c r="AA5505">
        <v>6</v>
      </c>
      <c r="AB5505">
        <v>6</v>
      </c>
      <c r="AC5505">
        <v>57</v>
      </c>
    </row>
    <row r="5506" spans="1:29">
      <c r="A5506">
        <v>6126</v>
      </c>
      <c r="B5506" t="s">
        <v>805</v>
      </c>
      <c r="C5506" t="s">
        <v>7210</v>
      </c>
      <c r="J5506" t="s">
        <v>1444</v>
      </c>
      <c r="K5506">
        <v>0</v>
      </c>
      <c r="N5506" t="b">
        <v>1</v>
      </c>
      <c r="O5506" t="b">
        <v>0</v>
      </c>
      <c r="P5506" t="b">
        <v>0</v>
      </c>
      <c r="Q5506">
        <v>9</v>
      </c>
      <c r="R5506">
        <v>1</v>
      </c>
      <c r="S5506">
        <v>1</v>
      </c>
      <c r="T5506">
        <v>3</v>
      </c>
      <c r="U5506" t="b">
        <v>1</v>
      </c>
      <c r="V5506" t="s">
        <v>734</v>
      </c>
      <c r="W5506" t="s">
        <v>7200</v>
      </c>
      <c r="X5506" t="s">
        <v>14689</v>
      </c>
      <c r="Y5506">
        <v>19</v>
      </c>
      <c r="Z5506">
        <v>19</v>
      </c>
      <c r="AA5506">
        <v>5</v>
      </c>
      <c r="AB5506">
        <v>5</v>
      </c>
      <c r="AC5506">
        <v>57</v>
      </c>
    </row>
    <row r="5507" spans="1:29">
      <c r="A5507">
        <v>6127</v>
      </c>
      <c r="B5507" t="s">
        <v>805</v>
      </c>
      <c r="C5507" t="s">
        <v>7211</v>
      </c>
      <c r="J5507" t="s">
        <v>1444</v>
      </c>
      <c r="K5507">
        <v>0</v>
      </c>
      <c r="N5507" t="b">
        <v>1</v>
      </c>
      <c r="O5507" t="b">
        <v>0</v>
      </c>
      <c r="P5507" t="b">
        <v>0</v>
      </c>
      <c r="Q5507">
        <v>9</v>
      </c>
      <c r="R5507">
        <v>1</v>
      </c>
      <c r="S5507">
        <v>1</v>
      </c>
      <c r="T5507">
        <v>3</v>
      </c>
      <c r="U5507" t="b">
        <v>1</v>
      </c>
      <c r="V5507" t="s">
        <v>734</v>
      </c>
      <c r="W5507" t="s">
        <v>7200</v>
      </c>
      <c r="X5507" t="s">
        <v>14448</v>
      </c>
      <c r="Y5507">
        <v>19</v>
      </c>
      <c r="Z5507">
        <v>19</v>
      </c>
      <c r="AA5507">
        <v>6</v>
      </c>
      <c r="AB5507">
        <v>6</v>
      </c>
      <c r="AC5507">
        <v>57</v>
      </c>
    </row>
    <row r="5508" spans="1:29">
      <c r="A5508">
        <v>6128</v>
      </c>
      <c r="B5508" t="s">
        <v>805</v>
      </c>
      <c r="C5508" t="s">
        <v>7212</v>
      </c>
      <c r="J5508" t="s">
        <v>1444</v>
      </c>
      <c r="K5508">
        <v>0</v>
      </c>
      <c r="N5508" t="b">
        <v>1</v>
      </c>
      <c r="O5508" t="b">
        <v>0</v>
      </c>
      <c r="P5508" t="b">
        <v>0</v>
      </c>
      <c r="Q5508">
        <v>9</v>
      </c>
      <c r="R5508">
        <v>1</v>
      </c>
      <c r="S5508">
        <v>1</v>
      </c>
      <c r="T5508">
        <v>3</v>
      </c>
      <c r="U5508" t="b">
        <v>1</v>
      </c>
      <c r="V5508" t="s">
        <v>734</v>
      </c>
      <c r="W5508" t="s">
        <v>7200</v>
      </c>
      <c r="X5508" t="s">
        <v>14691</v>
      </c>
      <c r="Y5508">
        <v>20</v>
      </c>
      <c r="Z5508">
        <v>20</v>
      </c>
      <c r="AA5508">
        <v>5</v>
      </c>
      <c r="AB5508">
        <v>5</v>
      </c>
      <c r="AC5508">
        <v>57</v>
      </c>
    </row>
    <row r="5509" spans="1:29">
      <c r="A5509">
        <v>6129</v>
      </c>
      <c r="B5509" t="s">
        <v>805</v>
      </c>
      <c r="C5509" t="s">
        <v>7213</v>
      </c>
      <c r="J5509" t="s">
        <v>1444</v>
      </c>
      <c r="K5509">
        <v>0</v>
      </c>
      <c r="N5509" t="b">
        <v>1</v>
      </c>
      <c r="O5509" t="b">
        <v>0</v>
      </c>
      <c r="P5509" t="b">
        <v>0</v>
      </c>
      <c r="Q5509">
        <v>9</v>
      </c>
      <c r="R5509">
        <v>1</v>
      </c>
      <c r="S5509">
        <v>1</v>
      </c>
      <c r="T5509">
        <v>3</v>
      </c>
      <c r="U5509" t="b">
        <v>1</v>
      </c>
      <c r="V5509" t="s">
        <v>734</v>
      </c>
      <c r="W5509" t="s">
        <v>7200</v>
      </c>
      <c r="X5509" t="s">
        <v>14623</v>
      </c>
      <c r="Y5509">
        <v>20</v>
      </c>
      <c r="Z5509">
        <v>20</v>
      </c>
      <c r="AA5509">
        <v>6</v>
      </c>
      <c r="AB5509">
        <v>6</v>
      </c>
      <c r="AC5509">
        <v>57</v>
      </c>
    </row>
    <row r="5510" spans="1:29">
      <c r="A5510">
        <v>6130</v>
      </c>
      <c r="B5510" t="s">
        <v>805</v>
      </c>
      <c r="C5510" t="s">
        <v>7214</v>
      </c>
      <c r="J5510" t="s">
        <v>1444</v>
      </c>
      <c r="K5510">
        <v>0</v>
      </c>
      <c r="N5510" t="b">
        <v>1</v>
      </c>
      <c r="O5510" t="b">
        <v>0</v>
      </c>
      <c r="P5510" t="b">
        <v>0</v>
      </c>
      <c r="Q5510">
        <v>9</v>
      </c>
      <c r="R5510">
        <v>1</v>
      </c>
      <c r="S5510">
        <v>1</v>
      </c>
      <c r="T5510">
        <v>3</v>
      </c>
      <c r="U5510" t="b">
        <v>1</v>
      </c>
      <c r="V5510" t="s">
        <v>734</v>
      </c>
      <c r="W5510" t="s">
        <v>7200</v>
      </c>
      <c r="X5510" t="s">
        <v>14471</v>
      </c>
      <c r="Y5510">
        <v>21</v>
      </c>
      <c r="Z5510">
        <v>21</v>
      </c>
      <c r="AA5510">
        <v>5</v>
      </c>
      <c r="AB5510">
        <v>5</v>
      </c>
      <c r="AC5510">
        <v>57</v>
      </c>
    </row>
    <row r="5511" spans="1:29">
      <c r="A5511">
        <v>6131</v>
      </c>
      <c r="B5511" t="s">
        <v>805</v>
      </c>
      <c r="C5511" t="s">
        <v>7215</v>
      </c>
      <c r="J5511" t="s">
        <v>1444</v>
      </c>
      <c r="K5511">
        <v>0</v>
      </c>
      <c r="N5511" t="b">
        <v>1</v>
      </c>
      <c r="O5511" t="b">
        <v>0</v>
      </c>
      <c r="P5511" t="b">
        <v>0</v>
      </c>
      <c r="Q5511">
        <v>9</v>
      </c>
      <c r="R5511">
        <v>1</v>
      </c>
      <c r="S5511">
        <v>1</v>
      </c>
      <c r="T5511">
        <v>3</v>
      </c>
      <c r="U5511" t="b">
        <v>1</v>
      </c>
      <c r="V5511" t="s">
        <v>734</v>
      </c>
      <c r="W5511" t="s">
        <v>7200</v>
      </c>
      <c r="X5511" t="s">
        <v>14624</v>
      </c>
      <c r="Y5511">
        <v>21</v>
      </c>
      <c r="Z5511">
        <v>21</v>
      </c>
      <c r="AA5511">
        <v>6</v>
      </c>
      <c r="AB5511">
        <v>6</v>
      </c>
      <c r="AC5511">
        <v>57</v>
      </c>
    </row>
    <row r="5512" spans="1:29">
      <c r="A5512">
        <v>6132</v>
      </c>
      <c r="B5512" t="s">
        <v>805</v>
      </c>
      <c r="C5512" t="s">
        <v>7216</v>
      </c>
      <c r="J5512" t="s">
        <v>1444</v>
      </c>
      <c r="K5512">
        <v>0</v>
      </c>
      <c r="N5512" t="b">
        <v>1</v>
      </c>
      <c r="O5512" t="b">
        <v>0</v>
      </c>
      <c r="P5512" t="b">
        <v>0</v>
      </c>
      <c r="Q5512">
        <v>9</v>
      </c>
      <c r="R5512">
        <v>1</v>
      </c>
      <c r="S5512">
        <v>1</v>
      </c>
      <c r="T5512">
        <v>3</v>
      </c>
      <c r="U5512" t="b">
        <v>1</v>
      </c>
      <c r="V5512" t="s">
        <v>734</v>
      </c>
      <c r="W5512" t="s">
        <v>7200</v>
      </c>
      <c r="X5512" t="s">
        <v>14694</v>
      </c>
      <c r="Y5512">
        <v>22</v>
      </c>
      <c r="Z5512">
        <v>22</v>
      </c>
      <c r="AA5512">
        <v>5</v>
      </c>
      <c r="AB5512">
        <v>5</v>
      </c>
      <c r="AC5512">
        <v>57</v>
      </c>
    </row>
    <row r="5513" spans="1:29">
      <c r="A5513">
        <v>6133</v>
      </c>
      <c r="B5513" t="s">
        <v>805</v>
      </c>
      <c r="C5513" t="s">
        <v>7217</v>
      </c>
      <c r="J5513" t="s">
        <v>1444</v>
      </c>
      <c r="K5513">
        <v>0</v>
      </c>
      <c r="N5513" t="b">
        <v>1</v>
      </c>
      <c r="O5513" t="b">
        <v>0</v>
      </c>
      <c r="P5513" t="b">
        <v>0</v>
      </c>
      <c r="Q5513">
        <v>9</v>
      </c>
      <c r="R5513">
        <v>1</v>
      </c>
      <c r="S5513">
        <v>1</v>
      </c>
      <c r="T5513">
        <v>3</v>
      </c>
      <c r="U5513" t="b">
        <v>1</v>
      </c>
      <c r="V5513" t="s">
        <v>734</v>
      </c>
      <c r="W5513" t="s">
        <v>7200</v>
      </c>
      <c r="X5513" t="s">
        <v>14625</v>
      </c>
      <c r="Y5513">
        <v>22</v>
      </c>
      <c r="Z5513">
        <v>22</v>
      </c>
      <c r="AA5513">
        <v>6</v>
      </c>
      <c r="AB5513">
        <v>6</v>
      </c>
      <c r="AC5513">
        <v>57</v>
      </c>
    </row>
    <row r="5514" spans="1:29">
      <c r="A5514">
        <v>6134</v>
      </c>
      <c r="B5514" t="s">
        <v>805</v>
      </c>
      <c r="C5514" t="s">
        <v>7218</v>
      </c>
      <c r="J5514" t="s">
        <v>1444</v>
      </c>
      <c r="K5514">
        <v>0</v>
      </c>
      <c r="N5514" t="b">
        <v>1</v>
      </c>
      <c r="O5514" t="b">
        <v>0</v>
      </c>
      <c r="P5514" t="b">
        <v>0</v>
      </c>
      <c r="Q5514">
        <v>9</v>
      </c>
      <c r="R5514">
        <v>1</v>
      </c>
      <c r="S5514">
        <v>1</v>
      </c>
      <c r="T5514">
        <v>3</v>
      </c>
      <c r="U5514" t="b">
        <v>1</v>
      </c>
      <c r="V5514" t="s">
        <v>734</v>
      </c>
      <c r="W5514" t="s">
        <v>7200</v>
      </c>
      <c r="X5514" t="s">
        <v>14696</v>
      </c>
      <c r="Y5514">
        <v>23</v>
      </c>
      <c r="Z5514">
        <v>23</v>
      </c>
      <c r="AA5514">
        <v>5</v>
      </c>
      <c r="AB5514">
        <v>5</v>
      </c>
      <c r="AC5514">
        <v>57</v>
      </c>
    </row>
    <row r="5515" spans="1:29">
      <c r="A5515">
        <v>6135</v>
      </c>
      <c r="B5515" t="s">
        <v>805</v>
      </c>
      <c r="C5515" t="s">
        <v>7219</v>
      </c>
      <c r="J5515" t="s">
        <v>1444</v>
      </c>
      <c r="K5515">
        <v>0</v>
      </c>
      <c r="N5515" t="b">
        <v>1</v>
      </c>
      <c r="O5515" t="b">
        <v>0</v>
      </c>
      <c r="P5515" t="b">
        <v>0</v>
      </c>
      <c r="Q5515">
        <v>9</v>
      </c>
      <c r="R5515">
        <v>1</v>
      </c>
      <c r="S5515">
        <v>1</v>
      </c>
      <c r="T5515">
        <v>3</v>
      </c>
      <c r="U5515" t="b">
        <v>1</v>
      </c>
      <c r="V5515" t="s">
        <v>734</v>
      </c>
      <c r="W5515" t="s">
        <v>7200</v>
      </c>
      <c r="X5515" t="s">
        <v>14626</v>
      </c>
      <c r="Y5515">
        <v>23</v>
      </c>
      <c r="Z5515">
        <v>23</v>
      </c>
      <c r="AA5515">
        <v>6</v>
      </c>
      <c r="AB5515">
        <v>6</v>
      </c>
      <c r="AC5515">
        <v>57</v>
      </c>
    </row>
    <row r="5516" spans="1:29">
      <c r="A5516">
        <v>6136</v>
      </c>
      <c r="B5516" t="s">
        <v>805</v>
      </c>
      <c r="C5516" t="s">
        <v>7220</v>
      </c>
      <c r="J5516" t="s">
        <v>1444</v>
      </c>
      <c r="K5516">
        <v>0</v>
      </c>
      <c r="N5516" t="b">
        <v>1</v>
      </c>
      <c r="O5516" t="b">
        <v>0</v>
      </c>
      <c r="P5516" t="b">
        <v>0</v>
      </c>
      <c r="Q5516">
        <v>9</v>
      </c>
      <c r="R5516">
        <v>1</v>
      </c>
      <c r="S5516">
        <v>1</v>
      </c>
      <c r="T5516">
        <v>3</v>
      </c>
      <c r="U5516" t="b">
        <v>1</v>
      </c>
      <c r="V5516" t="s">
        <v>734</v>
      </c>
      <c r="W5516" t="s">
        <v>7200</v>
      </c>
      <c r="X5516" t="s">
        <v>14698</v>
      </c>
      <c r="Y5516">
        <v>24</v>
      </c>
      <c r="Z5516">
        <v>24</v>
      </c>
      <c r="AA5516">
        <v>5</v>
      </c>
      <c r="AB5516">
        <v>5</v>
      </c>
      <c r="AC5516">
        <v>57</v>
      </c>
    </row>
    <row r="5517" spans="1:29">
      <c r="A5517">
        <v>6137</v>
      </c>
      <c r="B5517" t="s">
        <v>805</v>
      </c>
      <c r="C5517" t="s">
        <v>7221</v>
      </c>
      <c r="J5517" t="s">
        <v>1444</v>
      </c>
      <c r="K5517">
        <v>0</v>
      </c>
      <c r="N5517" t="b">
        <v>1</v>
      </c>
      <c r="O5517" t="b">
        <v>0</v>
      </c>
      <c r="P5517" t="b">
        <v>0</v>
      </c>
      <c r="Q5517">
        <v>9</v>
      </c>
      <c r="R5517">
        <v>1</v>
      </c>
      <c r="S5517">
        <v>1</v>
      </c>
      <c r="T5517">
        <v>3</v>
      </c>
      <c r="U5517" t="b">
        <v>1</v>
      </c>
      <c r="V5517" t="s">
        <v>734</v>
      </c>
      <c r="W5517" t="s">
        <v>7200</v>
      </c>
      <c r="X5517" t="s">
        <v>14627</v>
      </c>
      <c r="Y5517">
        <v>24</v>
      </c>
      <c r="Z5517">
        <v>24</v>
      </c>
      <c r="AA5517">
        <v>6</v>
      </c>
      <c r="AB5517">
        <v>6</v>
      </c>
      <c r="AC5517">
        <v>57</v>
      </c>
    </row>
    <row r="5518" spans="1:29">
      <c r="A5518">
        <v>6138</v>
      </c>
      <c r="B5518" t="s">
        <v>805</v>
      </c>
      <c r="C5518" t="s">
        <v>7222</v>
      </c>
      <c r="J5518" t="s">
        <v>1444</v>
      </c>
      <c r="K5518">
        <v>0</v>
      </c>
      <c r="N5518" t="b">
        <v>1</v>
      </c>
      <c r="O5518" t="b">
        <v>0</v>
      </c>
      <c r="P5518" t="b">
        <v>0</v>
      </c>
      <c r="Q5518">
        <v>9</v>
      </c>
      <c r="R5518">
        <v>1</v>
      </c>
      <c r="S5518">
        <v>1</v>
      </c>
      <c r="T5518">
        <v>3</v>
      </c>
      <c r="U5518" t="b">
        <v>1</v>
      </c>
      <c r="V5518" t="s">
        <v>734</v>
      </c>
      <c r="W5518" t="s">
        <v>7200</v>
      </c>
      <c r="X5518" t="s">
        <v>14701</v>
      </c>
      <c r="Y5518">
        <v>25</v>
      </c>
      <c r="Z5518">
        <v>25</v>
      </c>
      <c r="AA5518">
        <v>5</v>
      </c>
      <c r="AB5518">
        <v>5</v>
      </c>
      <c r="AC5518">
        <v>57</v>
      </c>
    </row>
    <row r="5519" spans="1:29">
      <c r="A5519">
        <v>6139</v>
      </c>
      <c r="B5519" t="s">
        <v>805</v>
      </c>
      <c r="C5519" t="s">
        <v>7223</v>
      </c>
      <c r="J5519" t="s">
        <v>1444</v>
      </c>
      <c r="K5519">
        <v>0</v>
      </c>
      <c r="N5519" t="b">
        <v>1</v>
      </c>
      <c r="O5519" t="b">
        <v>0</v>
      </c>
      <c r="P5519" t="b">
        <v>0</v>
      </c>
      <c r="Q5519">
        <v>9</v>
      </c>
      <c r="R5519">
        <v>1</v>
      </c>
      <c r="S5519">
        <v>1</v>
      </c>
      <c r="T5519">
        <v>3</v>
      </c>
      <c r="U5519" t="b">
        <v>1</v>
      </c>
      <c r="V5519" t="s">
        <v>734</v>
      </c>
      <c r="W5519" t="s">
        <v>7200</v>
      </c>
      <c r="X5519" t="s">
        <v>14534</v>
      </c>
      <c r="Y5519">
        <v>25</v>
      </c>
      <c r="Z5519">
        <v>25</v>
      </c>
      <c r="AA5519">
        <v>6</v>
      </c>
      <c r="AB5519">
        <v>6</v>
      </c>
      <c r="AC5519">
        <v>57</v>
      </c>
    </row>
    <row r="5520" spans="1:29">
      <c r="A5520">
        <v>6140</v>
      </c>
      <c r="B5520" t="s">
        <v>805</v>
      </c>
      <c r="C5520" t="s">
        <v>7224</v>
      </c>
      <c r="J5520" t="s">
        <v>1444</v>
      </c>
      <c r="K5520">
        <v>0</v>
      </c>
      <c r="N5520" t="b">
        <v>1</v>
      </c>
      <c r="O5520" t="b">
        <v>0</v>
      </c>
      <c r="P5520" t="b">
        <v>0</v>
      </c>
      <c r="Q5520">
        <v>9</v>
      </c>
      <c r="R5520">
        <v>1</v>
      </c>
      <c r="S5520">
        <v>1</v>
      </c>
      <c r="T5520">
        <v>3</v>
      </c>
      <c r="U5520" t="b">
        <v>1</v>
      </c>
      <c r="V5520" t="s">
        <v>734</v>
      </c>
      <c r="W5520" t="s">
        <v>7200</v>
      </c>
      <c r="X5520" t="s">
        <v>14703</v>
      </c>
      <c r="Y5520">
        <v>26</v>
      </c>
      <c r="Z5520">
        <v>26</v>
      </c>
      <c r="AA5520">
        <v>5</v>
      </c>
      <c r="AB5520">
        <v>5</v>
      </c>
      <c r="AC5520">
        <v>57</v>
      </c>
    </row>
    <row r="5521" spans="1:29">
      <c r="A5521">
        <v>6141</v>
      </c>
      <c r="B5521" t="s">
        <v>805</v>
      </c>
      <c r="C5521" t="s">
        <v>7225</v>
      </c>
      <c r="J5521" t="s">
        <v>1444</v>
      </c>
      <c r="K5521">
        <v>0</v>
      </c>
      <c r="N5521" t="b">
        <v>1</v>
      </c>
      <c r="O5521" t="b">
        <v>0</v>
      </c>
      <c r="P5521" t="b">
        <v>0</v>
      </c>
      <c r="Q5521">
        <v>9</v>
      </c>
      <c r="R5521">
        <v>1</v>
      </c>
      <c r="S5521">
        <v>1</v>
      </c>
      <c r="T5521">
        <v>3</v>
      </c>
      <c r="U5521" t="b">
        <v>1</v>
      </c>
      <c r="V5521" t="s">
        <v>734</v>
      </c>
      <c r="W5521" t="s">
        <v>7200</v>
      </c>
      <c r="X5521" t="s">
        <v>14491</v>
      </c>
      <c r="Y5521">
        <v>26</v>
      </c>
      <c r="Z5521">
        <v>26</v>
      </c>
      <c r="AA5521">
        <v>6</v>
      </c>
      <c r="AB5521">
        <v>6</v>
      </c>
      <c r="AC5521">
        <v>57</v>
      </c>
    </row>
    <row r="5522" spans="1:29">
      <c r="A5522">
        <v>6142</v>
      </c>
      <c r="B5522" t="s">
        <v>805</v>
      </c>
      <c r="C5522" t="s">
        <v>7226</v>
      </c>
      <c r="J5522" t="s">
        <v>1444</v>
      </c>
      <c r="K5522">
        <v>0</v>
      </c>
      <c r="N5522" t="b">
        <v>1</v>
      </c>
      <c r="O5522" t="b">
        <v>0</v>
      </c>
      <c r="P5522" t="b">
        <v>0</v>
      </c>
      <c r="Q5522">
        <v>9</v>
      </c>
      <c r="R5522">
        <v>1</v>
      </c>
      <c r="S5522">
        <v>1</v>
      </c>
      <c r="T5522">
        <v>3</v>
      </c>
      <c r="U5522" t="b">
        <v>1</v>
      </c>
      <c r="V5522" t="s">
        <v>734</v>
      </c>
      <c r="W5522" t="s">
        <v>7200</v>
      </c>
      <c r="X5522" t="s">
        <v>14803</v>
      </c>
      <c r="Y5522">
        <v>27</v>
      </c>
      <c r="Z5522">
        <v>27</v>
      </c>
      <c r="AA5522">
        <v>5</v>
      </c>
      <c r="AB5522">
        <v>5</v>
      </c>
      <c r="AC5522">
        <v>57</v>
      </c>
    </row>
    <row r="5523" spans="1:29">
      <c r="A5523">
        <v>6143</v>
      </c>
      <c r="B5523" t="s">
        <v>805</v>
      </c>
      <c r="C5523" t="s">
        <v>7227</v>
      </c>
      <c r="J5523" t="s">
        <v>1444</v>
      </c>
      <c r="K5523">
        <v>0</v>
      </c>
      <c r="N5523" t="b">
        <v>1</v>
      </c>
      <c r="O5523" t="b">
        <v>0</v>
      </c>
      <c r="P5523" t="b">
        <v>0</v>
      </c>
      <c r="Q5523">
        <v>9</v>
      </c>
      <c r="R5523">
        <v>1</v>
      </c>
      <c r="S5523">
        <v>1</v>
      </c>
      <c r="T5523">
        <v>3</v>
      </c>
      <c r="U5523" t="b">
        <v>1</v>
      </c>
      <c r="V5523" t="s">
        <v>734</v>
      </c>
      <c r="W5523" t="s">
        <v>7200</v>
      </c>
      <c r="X5523" t="s">
        <v>14628</v>
      </c>
      <c r="Y5523">
        <v>27</v>
      </c>
      <c r="Z5523">
        <v>27</v>
      </c>
      <c r="AA5523">
        <v>6</v>
      </c>
      <c r="AB5523">
        <v>6</v>
      </c>
      <c r="AC5523">
        <v>57</v>
      </c>
    </row>
    <row r="5524" spans="1:29">
      <c r="A5524">
        <v>6144</v>
      </c>
      <c r="B5524" t="s">
        <v>805</v>
      </c>
      <c r="C5524" t="s">
        <v>7228</v>
      </c>
      <c r="J5524" t="s">
        <v>1444</v>
      </c>
      <c r="K5524">
        <v>0</v>
      </c>
      <c r="N5524" t="b">
        <v>1</v>
      </c>
      <c r="O5524" t="b">
        <v>0</v>
      </c>
      <c r="P5524" t="b">
        <v>0</v>
      </c>
      <c r="Q5524">
        <v>9</v>
      </c>
      <c r="R5524">
        <v>1</v>
      </c>
      <c r="S5524">
        <v>1</v>
      </c>
      <c r="T5524">
        <v>3</v>
      </c>
      <c r="U5524" t="b">
        <v>1</v>
      </c>
      <c r="V5524" t="s">
        <v>734</v>
      </c>
      <c r="W5524" t="s">
        <v>7200</v>
      </c>
      <c r="X5524" t="s">
        <v>14729</v>
      </c>
      <c r="Y5524">
        <v>28</v>
      </c>
      <c r="Z5524">
        <v>28</v>
      </c>
      <c r="AA5524">
        <v>5</v>
      </c>
      <c r="AB5524">
        <v>5</v>
      </c>
      <c r="AC5524">
        <v>57</v>
      </c>
    </row>
    <row r="5525" spans="1:29">
      <c r="A5525">
        <v>6145</v>
      </c>
      <c r="B5525" t="s">
        <v>805</v>
      </c>
      <c r="C5525" t="s">
        <v>7229</v>
      </c>
      <c r="J5525" t="s">
        <v>1444</v>
      </c>
      <c r="K5525">
        <v>0</v>
      </c>
      <c r="N5525" t="b">
        <v>1</v>
      </c>
      <c r="O5525" t="b">
        <v>0</v>
      </c>
      <c r="P5525" t="b">
        <v>0</v>
      </c>
      <c r="Q5525">
        <v>9</v>
      </c>
      <c r="R5525">
        <v>1</v>
      </c>
      <c r="S5525">
        <v>1</v>
      </c>
      <c r="T5525">
        <v>3</v>
      </c>
      <c r="U5525" t="b">
        <v>1</v>
      </c>
      <c r="V5525" t="s">
        <v>734</v>
      </c>
      <c r="W5525" t="s">
        <v>7200</v>
      </c>
      <c r="X5525" t="s">
        <v>14629</v>
      </c>
      <c r="Y5525">
        <v>28</v>
      </c>
      <c r="Z5525">
        <v>28</v>
      </c>
      <c r="AA5525">
        <v>6</v>
      </c>
      <c r="AB5525">
        <v>6</v>
      </c>
      <c r="AC5525">
        <v>57</v>
      </c>
    </row>
    <row r="5526" spans="1:29">
      <c r="A5526">
        <v>6146</v>
      </c>
      <c r="B5526" t="s">
        <v>805</v>
      </c>
      <c r="C5526" t="s">
        <v>7230</v>
      </c>
      <c r="J5526" t="s">
        <v>1444</v>
      </c>
      <c r="K5526">
        <v>0</v>
      </c>
      <c r="N5526" t="b">
        <v>1</v>
      </c>
      <c r="O5526" t="b">
        <v>0</v>
      </c>
      <c r="P5526" t="b">
        <v>0</v>
      </c>
      <c r="Q5526">
        <v>9</v>
      </c>
      <c r="R5526">
        <v>1</v>
      </c>
      <c r="S5526">
        <v>1</v>
      </c>
      <c r="T5526">
        <v>3</v>
      </c>
      <c r="U5526" t="b">
        <v>1</v>
      </c>
      <c r="V5526" t="s">
        <v>734</v>
      </c>
      <c r="W5526" t="s">
        <v>7200</v>
      </c>
      <c r="X5526" t="s">
        <v>14805</v>
      </c>
      <c r="Y5526">
        <v>29</v>
      </c>
      <c r="Z5526">
        <v>29</v>
      </c>
      <c r="AA5526">
        <v>5</v>
      </c>
      <c r="AB5526">
        <v>5</v>
      </c>
      <c r="AC5526">
        <v>57</v>
      </c>
    </row>
    <row r="5527" spans="1:29">
      <c r="A5527">
        <v>6147</v>
      </c>
      <c r="B5527" t="s">
        <v>805</v>
      </c>
      <c r="C5527" t="s">
        <v>7231</v>
      </c>
      <c r="J5527" t="s">
        <v>1444</v>
      </c>
      <c r="K5527">
        <v>0</v>
      </c>
      <c r="N5527" t="b">
        <v>1</v>
      </c>
      <c r="O5527" t="b">
        <v>0</v>
      </c>
      <c r="P5527" t="b">
        <v>0</v>
      </c>
      <c r="Q5527">
        <v>9</v>
      </c>
      <c r="R5527">
        <v>1</v>
      </c>
      <c r="S5527">
        <v>1</v>
      </c>
      <c r="T5527">
        <v>3</v>
      </c>
      <c r="U5527" t="b">
        <v>1</v>
      </c>
      <c r="V5527" t="s">
        <v>734</v>
      </c>
      <c r="W5527" t="s">
        <v>7200</v>
      </c>
      <c r="X5527" t="s">
        <v>14630</v>
      </c>
      <c r="Y5527">
        <v>29</v>
      </c>
      <c r="Z5527">
        <v>29</v>
      </c>
      <c r="AA5527">
        <v>6</v>
      </c>
      <c r="AB5527">
        <v>6</v>
      </c>
      <c r="AC5527">
        <v>57</v>
      </c>
    </row>
    <row r="5528" spans="1:29">
      <c r="A5528">
        <v>6148</v>
      </c>
      <c r="B5528" t="s">
        <v>805</v>
      </c>
      <c r="C5528" t="s">
        <v>7232</v>
      </c>
      <c r="J5528" t="s">
        <v>1444</v>
      </c>
      <c r="K5528">
        <v>0</v>
      </c>
      <c r="N5528" t="b">
        <v>1</v>
      </c>
      <c r="O5528" t="b">
        <v>0</v>
      </c>
      <c r="P5528" t="b">
        <v>0</v>
      </c>
      <c r="Q5528">
        <v>9</v>
      </c>
      <c r="R5528">
        <v>1</v>
      </c>
      <c r="S5528">
        <v>1</v>
      </c>
      <c r="T5528">
        <v>3</v>
      </c>
      <c r="U5528" t="b">
        <v>1</v>
      </c>
      <c r="V5528" t="s">
        <v>734</v>
      </c>
      <c r="W5528" t="s">
        <v>7200</v>
      </c>
      <c r="X5528" t="s">
        <v>14622</v>
      </c>
      <c r="Y5528">
        <v>30</v>
      </c>
      <c r="Z5528">
        <v>30</v>
      </c>
      <c r="AA5528">
        <v>5</v>
      </c>
      <c r="AB5528">
        <v>5</v>
      </c>
      <c r="AC5528">
        <v>57</v>
      </c>
    </row>
    <row r="5529" spans="1:29">
      <c r="A5529">
        <v>6149</v>
      </c>
      <c r="B5529" t="s">
        <v>805</v>
      </c>
      <c r="C5529" t="s">
        <v>7233</v>
      </c>
      <c r="J5529" t="s">
        <v>1444</v>
      </c>
      <c r="K5529">
        <v>0</v>
      </c>
      <c r="N5529" t="b">
        <v>1</v>
      </c>
      <c r="O5529" t="b">
        <v>0</v>
      </c>
      <c r="P5529" t="b">
        <v>0</v>
      </c>
      <c r="Q5529">
        <v>9</v>
      </c>
      <c r="R5529">
        <v>1</v>
      </c>
      <c r="S5529">
        <v>1</v>
      </c>
      <c r="T5529">
        <v>3</v>
      </c>
      <c r="U5529" t="b">
        <v>1</v>
      </c>
      <c r="V5529" t="s">
        <v>734</v>
      </c>
      <c r="W5529" t="s">
        <v>7200</v>
      </c>
      <c r="X5529" t="s">
        <v>14631</v>
      </c>
      <c r="Y5529">
        <v>30</v>
      </c>
      <c r="Z5529">
        <v>30</v>
      </c>
      <c r="AA5529">
        <v>6</v>
      </c>
      <c r="AB5529">
        <v>6</v>
      </c>
      <c r="AC5529">
        <v>57</v>
      </c>
    </row>
    <row r="5530" spans="1:29">
      <c r="A5530">
        <v>6150</v>
      </c>
      <c r="B5530" t="s">
        <v>805</v>
      </c>
      <c r="C5530" t="s">
        <v>7234</v>
      </c>
      <c r="J5530" t="s">
        <v>1444</v>
      </c>
      <c r="K5530">
        <v>0</v>
      </c>
      <c r="N5530" t="b">
        <v>1</v>
      </c>
      <c r="O5530" t="b">
        <v>0</v>
      </c>
      <c r="P5530" t="b">
        <v>0</v>
      </c>
      <c r="Q5530">
        <v>9</v>
      </c>
      <c r="R5530">
        <v>1</v>
      </c>
      <c r="S5530">
        <v>1</v>
      </c>
      <c r="T5530">
        <v>3</v>
      </c>
      <c r="U5530" t="b">
        <v>1</v>
      </c>
      <c r="V5530" t="s">
        <v>734</v>
      </c>
      <c r="W5530" t="s">
        <v>7200</v>
      </c>
      <c r="X5530" t="s">
        <v>14808</v>
      </c>
      <c r="Y5530">
        <v>31</v>
      </c>
      <c r="Z5530">
        <v>31</v>
      </c>
      <c r="AA5530">
        <v>5</v>
      </c>
      <c r="AB5530">
        <v>5</v>
      </c>
      <c r="AC5530">
        <v>57</v>
      </c>
    </row>
    <row r="5531" spans="1:29">
      <c r="A5531">
        <v>6151</v>
      </c>
      <c r="B5531" t="s">
        <v>805</v>
      </c>
      <c r="C5531" t="s">
        <v>7235</v>
      </c>
      <c r="J5531" t="s">
        <v>1444</v>
      </c>
      <c r="K5531">
        <v>0</v>
      </c>
      <c r="N5531" t="b">
        <v>1</v>
      </c>
      <c r="O5531" t="b">
        <v>0</v>
      </c>
      <c r="P5531" t="b">
        <v>0</v>
      </c>
      <c r="Q5531">
        <v>9</v>
      </c>
      <c r="R5531">
        <v>1</v>
      </c>
      <c r="S5531">
        <v>1</v>
      </c>
      <c r="T5531">
        <v>3</v>
      </c>
      <c r="U5531" t="b">
        <v>1</v>
      </c>
      <c r="V5531" t="s">
        <v>734</v>
      </c>
      <c r="W5531" t="s">
        <v>7200</v>
      </c>
      <c r="X5531" t="s">
        <v>14809</v>
      </c>
      <c r="Y5531">
        <v>31</v>
      </c>
      <c r="Z5531">
        <v>31</v>
      </c>
      <c r="AA5531">
        <v>6</v>
      </c>
      <c r="AB5531">
        <v>6</v>
      </c>
      <c r="AC5531">
        <v>57</v>
      </c>
    </row>
    <row r="5532" spans="1:29">
      <c r="A5532">
        <v>6152</v>
      </c>
      <c r="B5532" t="s">
        <v>805</v>
      </c>
      <c r="C5532" t="s">
        <v>7236</v>
      </c>
      <c r="J5532" t="s">
        <v>1444</v>
      </c>
      <c r="K5532">
        <v>0</v>
      </c>
      <c r="N5532" t="b">
        <v>1</v>
      </c>
      <c r="O5532" t="b">
        <v>0</v>
      </c>
      <c r="P5532" t="b">
        <v>0</v>
      </c>
      <c r="Q5532">
        <v>9</v>
      </c>
      <c r="R5532">
        <v>1</v>
      </c>
      <c r="S5532">
        <v>1</v>
      </c>
      <c r="T5532">
        <v>3</v>
      </c>
      <c r="U5532" t="b">
        <v>1</v>
      </c>
      <c r="V5532" t="s">
        <v>734</v>
      </c>
      <c r="W5532" t="s">
        <v>7200</v>
      </c>
      <c r="X5532" t="s">
        <v>14831</v>
      </c>
      <c r="Y5532">
        <v>32</v>
      </c>
      <c r="Z5532">
        <v>32</v>
      </c>
      <c r="AA5532">
        <v>5</v>
      </c>
      <c r="AB5532">
        <v>5</v>
      </c>
      <c r="AC5532">
        <v>57</v>
      </c>
    </row>
    <row r="5533" spans="1:29">
      <c r="A5533">
        <v>6153</v>
      </c>
      <c r="B5533" t="s">
        <v>805</v>
      </c>
      <c r="C5533" t="s">
        <v>7237</v>
      </c>
      <c r="J5533" t="s">
        <v>1444</v>
      </c>
      <c r="K5533">
        <v>0</v>
      </c>
      <c r="N5533" t="b">
        <v>1</v>
      </c>
      <c r="O5533" t="b">
        <v>0</v>
      </c>
      <c r="P5533" t="b">
        <v>0</v>
      </c>
      <c r="Q5533">
        <v>9</v>
      </c>
      <c r="R5533">
        <v>1</v>
      </c>
      <c r="S5533">
        <v>1</v>
      </c>
      <c r="T5533">
        <v>3</v>
      </c>
      <c r="U5533" t="b">
        <v>1</v>
      </c>
      <c r="V5533" t="s">
        <v>734</v>
      </c>
      <c r="W5533" t="s">
        <v>7200</v>
      </c>
      <c r="X5533" t="s">
        <v>14836</v>
      </c>
      <c r="Y5533">
        <v>32</v>
      </c>
      <c r="Z5533">
        <v>32</v>
      </c>
      <c r="AA5533">
        <v>6</v>
      </c>
      <c r="AB5533">
        <v>6</v>
      </c>
      <c r="AC5533">
        <v>57</v>
      </c>
    </row>
    <row r="5534" spans="1:29">
      <c r="A5534">
        <v>6154</v>
      </c>
      <c r="B5534" t="s">
        <v>805</v>
      </c>
      <c r="C5534" t="s">
        <v>7238</v>
      </c>
      <c r="J5534" t="s">
        <v>1444</v>
      </c>
      <c r="K5534">
        <v>0</v>
      </c>
      <c r="N5534" t="b">
        <v>1</v>
      </c>
      <c r="O5534" t="b">
        <v>0</v>
      </c>
      <c r="P5534" t="b">
        <v>0</v>
      </c>
      <c r="Q5534">
        <v>9</v>
      </c>
      <c r="R5534">
        <v>1</v>
      </c>
      <c r="S5534">
        <v>1</v>
      </c>
      <c r="T5534">
        <v>3</v>
      </c>
      <c r="U5534" t="b">
        <v>1</v>
      </c>
      <c r="V5534" t="s">
        <v>734</v>
      </c>
      <c r="W5534" t="s">
        <v>7200</v>
      </c>
      <c r="X5534" t="s">
        <v>14833</v>
      </c>
      <c r="Y5534">
        <v>33</v>
      </c>
      <c r="Z5534">
        <v>33</v>
      </c>
      <c r="AA5534">
        <v>5</v>
      </c>
      <c r="AB5534">
        <v>5</v>
      </c>
      <c r="AC5534">
        <v>57</v>
      </c>
    </row>
    <row r="5535" spans="1:29">
      <c r="A5535">
        <v>6155</v>
      </c>
      <c r="B5535" t="s">
        <v>805</v>
      </c>
      <c r="C5535" t="s">
        <v>7239</v>
      </c>
      <c r="J5535" t="s">
        <v>1444</v>
      </c>
      <c r="K5535">
        <v>0</v>
      </c>
      <c r="N5535" t="b">
        <v>1</v>
      </c>
      <c r="O5535" t="b">
        <v>0</v>
      </c>
      <c r="P5535" t="b">
        <v>0</v>
      </c>
      <c r="Q5535">
        <v>9</v>
      </c>
      <c r="R5535">
        <v>1</v>
      </c>
      <c r="S5535">
        <v>1</v>
      </c>
      <c r="T5535">
        <v>3</v>
      </c>
      <c r="U5535" t="b">
        <v>1</v>
      </c>
      <c r="V5535" t="s">
        <v>734</v>
      </c>
      <c r="W5535" t="s">
        <v>7200</v>
      </c>
      <c r="X5535" t="s">
        <v>14610</v>
      </c>
      <c r="Y5535">
        <v>33</v>
      </c>
      <c r="Z5535">
        <v>33</v>
      </c>
      <c r="AA5535">
        <v>6</v>
      </c>
      <c r="AB5535">
        <v>6</v>
      </c>
      <c r="AC5535">
        <v>57</v>
      </c>
    </row>
    <row r="5536" spans="1:29">
      <c r="A5536">
        <v>6156</v>
      </c>
      <c r="B5536" t="s">
        <v>805</v>
      </c>
      <c r="C5536" t="s">
        <v>7240</v>
      </c>
      <c r="J5536" t="s">
        <v>1444</v>
      </c>
      <c r="K5536">
        <v>0</v>
      </c>
      <c r="N5536" t="b">
        <v>1</v>
      </c>
      <c r="O5536" t="b">
        <v>0</v>
      </c>
      <c r="P5536" t="b">
        <v>0</v>
      </c>
      <c r="Q5536">
        <v>9</v>
      </c>
      <c r="R5536">
        <v>1</v>
      </c>
      <c r="S5536">
        <v>1</v>
      </c>
      <c r="T5536">
        <v>3</v>
      </c>
      <c r="U5536" t="b">
        <v>1</v>
      </c>
      <c r="V5536" t="s">
        <v>734</v>
      </c>
      <c r="W5536" t="s">
        <v>7200</v>
      </c>
      <c r="X5536" t="s">
        <v>14835</v>
      </c>
      <c r="Y5536">
        <v>34</v>
      </c>
      <c r="Z5536">
        <v>34</v>
      </c>
      <c r="AA5536">
        <v>5</v>
      </c>
      <c r="AB5536">
        <v>5</v>
      </c>
      <c r="AC5536">
        <v>57</v>
      </c>
    </row>
    <row r="5537" spans="1:29">
      <c r="A5537">
        <v>6157</v>
      </c>
      <c r="B5537" t="s">
        <v>805</v>
      </c>
      <c r="C5537" t="s">
        <v>7241</v>
      </c>
      <c r="J5537" t="s">
        <v>1444</v>
      </c>
      <c r="K5537">
        <v>0</v>
      </c>
      <c r="N5537" t="b">
        <v>1</v>
      </c>
      <c r="O5537" t="b">
        <v>0</v>
      </c>
      <c r="P5537" t="b">
        <v>0</v>
      </c>
      <c r="Q5537">
        <v>9</v>
      </c>
      <c r="R5537">
        <v>1</v>
      </c>
      <c r="S5537">
        <v>1</v>
      </c>
      <c r="T5537">
        <v>3</v>
      </c>
      <c r="U5537" t="b">
        <v>1</v>
      </c>
      <c r="V5537" t="s">
        <v>734</v>
      </c>
      <c r="W5537" t="s">
        <v>7200</v>
      </c>
      <c r="X5537" t="s">
        <v>14611</v>
      </c>
      <c r="Y5537">
        <v>34</v>
      </c>
      <c r="Z5537">
        <v>34</v>
      </c>
      <c r="AA5537">
        <v>6</v>
      </c>
      <c r="AB5537">
        <v>6</v>
      </c>
      <c r="AC5537">
        <v>57</v>
      </c>
    </row>
    <row r="5538" spans="1:29">
      <c r="A5538">
        <v>6158</v>
      </c>
      <c r="B5538" t="s">
        <v>805</v>
      </c>
      <c r="C5538" t="s">
        <v>7242</v>
      </c>
      <c r="J5538" t="s">
        <v>1444</v>
      </c>
      <c r="K5538">
        <v>0</v>
      </c>
      <c r="N5538" t="b">
        <v>1</v>
      </c>
      <c r="O5538" t="b">
        <v>0</v>
      </c>
      <c r="P5538" t="b">
        <v>0</v>
      </c>
      <c r="Q5538">
        <v>9</v>
      </c>
      <c r="R5538">
        <v>1</v>
      </c>
      <c r="S5538">
        <v>1</v>
      </c>
      <c r="T5538">
        <v>3</v>
      </c>
      <c r="U5538" t="b">
        <v>1</v>
      </c>
      <c r="V5538" t="s">
        <v>734</v>
      </c>
      <c r="W5538" t="s">
        <v>7200</v>
      </c>
      <c r="X5538" t="s">
        <v>14811</v>
      </c>
      <c r="Y5538">
        <v>35</v>
      </c>
      <c r="Z5538">
        <v>35</v>
      </c>
      <c r="AA5538">
        <v>5</v>
      </c>
      <c r="AB5538">
        <v>5</v>
      </c>
      <c r="AC5538">
        <v>57</v>
      </c>
    </row>
    <row r="5539" spans="1:29">
      <c r="A5539">
        <v>6159</v>
      </c>
      <c r="B5539" t="s">
        <v>805</v>
      </c>
      <c r="C5539" t="s">
        <v>7243</v>
      </c>
      <c r="J5539" t="s">
        <v>1444</v>
      </c>
      <c r="K5539">
        <v>0</v>
      </c>
      <c r="N5539" t="b">
        <v>1</v>
      </c>
      <c r="O5539" t="b">
        <v>0</v>
      </c>
      <c r="P5539" t="b">
        <v>0</v>
      </c>
      <c r="Q5539">
        <v>9</v>
      </c>
      <c r="R5539">
        <v>1</v>
      </c>
      <c r="S5539">
        <v>1</v>
      </c>
      <c r="T5539">
        <v>3</v>
      </c>
      <c r="U5539" t="b">
        <v>1</v>
      </c>
      <c r="V5539" t="s">
        <v>734</v>
      </c>
      <c r="W5539" t="s">
        <v>7200</v>
      </c>
      <c r="X5539" t="s">
        <v>14612</v>
      </c>
      <c r="Y5539">
        <v>35</v>
      </c>
      <c r="Z5539">
        <v>35</v>
      </c>
      <c r="AA5539">
        <v>6</v>
      </c>
      <c r="AB5539">
        <v>6</v>
      </c>
      <c r="AC5539">
        <v>57</v>
      </c>
    </row>
    <row r="5540" spans="1:29">
      <c r="A5540">
        <v>6160</v>
      </c>
      <c r="B5540" t="s">
        <v>805</v>
      </c>
      <c r="C5540" t="s">
        <v>7244</v>
      </c>
      <c r="J5540" t="s">
        <v>1444</v>
      </c>
      <c r="K5540">
        <v>0</v>
      </c>
      <c r="N5540" t="b">
        <v>1</v>
      </c>
      <c r="O5540" t="b">
        <v>0</v>
      </c>
      <c r="P5540" t="b">
        <v>0</v>
      </c>
      <c r="Q5540">
        <v>9</v>
      </c>
      <c r="R5540">
        <v>1</v>
      </c>
      <c r="S5540">
        <v>1</v>
      </c>
      <c r="T5540">
        <v>3</v>
      </c>
      <c r="U5540" t="b">
        <v>1</v>
      </c>
      <c r="V5540" t="s">
        <v>734</v>
      </c>
      <c r="W5540" t="s">
        <v>7200</v>
      </c>
      <c r="X5540" t="s">
        <v>14813</v>
      </c>
      <c r="Y5540">
        <v>36</v>
      </c>
      <c r="Z5540">
        <v>36</v>
      </c>
      <c r="AA5540">
        <v>5</v>
      </c>
      <c r="AB5540">
        <v>5</v>
      </c>
      <c r="AC5540">
        <v>57</v>
      </c>
    </row>
    <row r="5541" spans="1:29">
      <c r="A5541">
        <v>6161</v>
      </c>
      <c r="B5541" t="s">
        <v>805</v>
      </c>
      <c r="C5541" t="s">
        <v>7245</v>
      </c>
      <c r="J5541" t="s">
        <v>1444</v>
      </c>
      <c r="K5541">
        <v>0</v>
      </c>
      <c r="N5541" t="b">
        <v>1</v>
      </c>
      <c r="O5541" t="b">
        <v>0</v>
      </c>
      <c r="P5541" t="b">
        <v>0</v>
      </c>
      <c r="Q5541">
        <v>9</v>
      </c>
      <c r="R5541">
        <v>1</v>
      </c>
      <c r="S5541">
        <v>1</v>
      </c>
      <c r="T5541">
        <v>3</v>
      </c>
      <c r="U5541" t="b">
        <v>1</v>
      </c>
      <c r="V5541" t="s">
        <v>734</v>
      </c>
      <c r="W5541" t="s">
        <v>7200</v>
      </c>
      <c r="X5541" t="s">
        <v>14613</v>
      </c>
      <c r="Y5541">
        <v>36</v>
      </c>
      <c r="Z5541">
        <v>36</v>
      </c>
      <c r="AA5541">
        <v>6</v>
      </c>
      <c r="AB5541">
        <v>6</v>
      </c>
      <c r="AC5541">
        <v>57</v>
      </c>
    </row>
    <row r="5542" spans="1:29">
      <c r="A5542">
        <v>6162</v>
      </c>
      <c r="B5542" t="s">
        <v>805</v>
      </c>
      <c r="C5542" t="s">
        <v>7246</v>
      </c>
      <c r="J5542" t="s">
        <v>1444</v>
      </c>
      <c r="K5542">
        <v>0</v>
      </c>
      <c r="N5542" t="b">
        <v>1</v>
      </c>
      <c r="O5542" t="b">
        <v>0</v>
      </c>
      <c r="P5542" t="b">
        <v>0</v>
      </c>
      <c r="Q5542">
        <v>9</v>
      </c>
      <c r="R5542">
        <v>1</v>
      </c>
      <c r="S5542">
        <v>1</v>
      </c>
      <c r="T5542">
        <v>3</v>
      </c>
      <c r="U5542" t="b">
        <v>1</v>
      </c>
      <c r="V5542" t="s">
        <v>734</v>
      </c>
      <c r="W5542" t="s">
        <v>7200</v>
      </c>
      <c r="X5542" t="s">
        <v>15635</v>
      </c>
      <c r="Y5542">
        <v>37</v>
      </c>
      <c r="Z5542">
        <v>37</v>
      </c>
      <c r="AA5542">
        <v>5</v>
      </c>
      <c r="AB5542">
        <v>5</v>
      </c>
      <c r="AC5542">
        <v>57</v>
      </c>
    </row>
    <row r="5543" spans="1:29">
      <c r="A5543">
        <v>6163</v>
      </c>
      <c r="B5543" t="s">
        <v>805</v>
      </c>
      <c r="C5543" t="s">
        <v>7247</v>
      </c>
      <c r="J5543" t="s">
        <v>1444</v>
      </c>
      <c r="K5543">
        <v>0</v>
      </c>
      <c r="N5543" t="b">
        <v>1</v>
      </c>
      <c r="O5543" t="b">
        <v>0</v>
      </c>
      <c r="P5543" t="b">
        <v>0</v>
      </c>
      <c r="Q5543">
        <v>9</v>
      </c>
      <c r="R5543">
        <v>1</v>
      </c>
      <c r="S5543">
        <v>1</v>
      </c>
      <c r="T5543">
        <v>3</v>
      </c>
      <c r="U5543" t="b">
        <v>1</v>
      </c>
      <c r="V5543" t="s">
        <v>734</v>
      </c>
      <c r="W5543" t="s">
        <v>7200</v>
      </c>
      <c r="X5543" t="s">
        <v>14614</v>
      </c>
      <c r="Y5543">
        <v>37</v>
      </c>
      <c r="Z5543">
        <v>37</v>
      </c>
      <c r="AA5543">
        <v>6</v>
      </c>
      <c r="AB5543">
        <v>6</v>
      </c>
      <c r="AC5543">
        <v>57</v>
      </c>
    </row>
    <row r="5544" spans="1:29">
      <c r="A5544">
        <v>6164</v>
      </c>
      <c r="B5544" t="s">
        <v>805</v>
      </c>
      <c r="C5544" t="s">
        <v>7248</v>
      </c>
      <c r="J5544" t="s">
        <v>1444</v>
      </c>
      <c r="K5544">
        <v>0</v>
      </c>
      <c r="N5544" t="b">
        <v>1</v>
      </c>
      <c r="O5544" t="b">
        <v>0</v>
      </c>
      <c r="P5544" t="b">
        <v>0</v>
      </c>
      <c r="Q5544">
        <v>9</v>
      </c>
      <c r="R5544">
        <v>1</v>
      </c>
      <c r="S5544">
        <v>1</v>
      </c>
      <c r="T5544">
        <v>3</v>
      </c>
      <c r="U5544" t="b">
        <v>1</v>
      </c>
      <c r="V5544" t="s">
        <v>734</v>
      </c>
      <c r="W5544" t="s">
        <v>7200</v>
      </c>
      <c r="X5544" t="s">
        <v>14732</v>
      </c>
      <c r="Y5544">
        <v>38</v>
      </c>
      <c r="Z5544">
        <v>38</v>
      </c>
      <c r="AA5544">
        <v>5</v>
      </c>
      <c r="AB5544">
        <v>5</v>
      </c>
      <c r="AC5544">
        <v>57</v>
      </c>
    </row>
    <row r="5545" spans="1:29">
      <c r="A5545">
        <v>6165</v>
      </c>
      <c r="B5545" t="s">
        <v>805</v>
      </c>
      <c r="C5545" t="s">
        <v>7249</v>
      </c>
      <c r="J5545" t="s">
        <v>1444</v>
      </c>
      <c r="K5545">
        <v>0</v>
      </c>
      <c r="N5545" t="b">
        <v>1</v>
      </c>
      <c r="O5545" t="b">
        <v>0</v>
      </c>
      <c r="P5545" t="b">
        <v>0</v>
      </c>
      <c r="Q5545">
        <v>9</v>
      </c>
      <c r="R5545">
        <v>1</v>
      </c>
      <c r="S5545">
        <v>1</v>
      </c>
      <c r="T5545">
        <v>3</v>
      </c>
      <c r="U5545" t="b">
        <v>1</v>
      </c>
      <c r="V5545" t="s">
        <v>734</v>
      </c>
      <c r="W5545" t="s">
        <v>7200</v>
      </c>
      <c r="X5545" t="s">
        <v>14615</v>
      </c>
      <c r="Y5545">
        <v>38</v>
      </c>
      <c r="Z5545">
        <v>38</v>
      </c>
      <c r="AA5545">
        <v>6</v>
      </c>
      <c r="AB5545">
        <v>6</v>
      </c>
      <c r="AC5545">
        <v>57</v>
      </c>
    </row>
    <row r="5546" spans="1:29">
      <c r="A5546">
        <v>6166</v>
      </c>
      <c r="B5546" t="s">
        <v>805</v>
      </c>
      <c r="C5546" t="s">
        <v>7250</v>
      </c>
      <c r="J5546" t="s">
        <v>1444</v>
      </c>
      <c r="K5546">
        <v>0</v>
      </c>
      <c r="N5546" t="b">
        <v>1</v>
      </c>
      <c r="O5546" t="b">
        <v>0</v>
      </c>
      <c r="P5546" t="b">
        <v>0</v>
      </c>
      <c r="Q5546">
        <v>9</v>
      </c>
      <c r="R5546">
        <v>1</v>
      </c>
      <c r="S5546">
        <v>1</v>
      </c>
      <c r="T5546">
        <v>3</v>
      </c>
      <c r="U5546" t="b">
        <v>1</v>
      </c>
      <c r="V5546" t="s">
        <v>734</v>
      </c>
      <c r="W5546" t="s">
        <v>7200</v>
      </c>
      <c r="X5546" t="s">
        <v>14733</v>
      </c>
      <c r="Y5546">
        <v>39</v>
      </c>
      <c r="Z5546">
        <v>39</v>
      </c>
      <c r="AA5546">
        <v>5</v>
      </c>
      <c r="AB5546">
        <v>5</v>
      </c>
      <c r="AC5546">
        <v>57</v>
      </c>
    </row>
    <row r="5547" spans="1:29">
      <c r="A5547">
        <v>6167</v>
      </c>
      <c r="B5547" t="s">
        <v>805</v>
      </c>
      <c r="C5547" t="s">
        <v>7251</v>
      </c>
      <c r="J5547" t="s">
        <v>1444</v>
      </c>
      <c r="K5547">
        <v>0</v>
      </c>
      <c r="N5547" t="b">
        <v>1</v>
      </c>
      <c r="O5547" t="b">
        <v>0</v>
      </c>
      <c r="P5547" t="b">
        <v>0</v>
      </c>
      <c r="Q5547">
        <v>9</v>
      </c>
      <c r="R5547">
        <v>1</v>
      </c>
      <c r="S5547">
        <v>1</v>
      </c>
      <c r="T5547">
        <v>3</v>
      </c>
      <c r="U5547" t="b">
        <v>1</v>
      </c>
      <c r="V5547" t="s">
        <v>734</v>
      </c>
      <c r="W5547" t="s">
        <v>7200</v>
      </c>
      <c r="X5547" t="s">
        <v>14616</v>
      </c>
      <c r="Y5547">
        <v>39</v>
      </c>
      <c r="Z5547">
        <v>39</v>
      </c>
      <c r="AA5547">
        <v>6</v>
      </c>
      <c r="AB5547">
        <v>6</v>
      </c>
      <c r="AC5547">
        <v>57</v>
      </c>
    </row>
    <row r="5548" spans="1:29">
      <c r="A5548">
        <v>6168</v>
      </c>
      <c r="B5548" t="s">
        <v>805</v>
      </c>
      <c r="C5548" t="s">
        <v>7252</v>
      </c>
      <c r="J5548" t="s">
        <v>1444</v>
      </c>
      <c r="K5548">
        <v>0</v>
      </c>
      <c r="N5548" t="b">
        <v>1</v>
      </c>
      <c r="O5548" t="b">
        <v>0</v>
      </c>
      <c r="P5548" t="b">
        <v>0</v>
      </c>
      <c r="Q5548">
        <v>9</v>
      </c>
      <c r="R5548">
        <v>1</v>
      </c>
      <c r="S5548">
        <v>1</v>
      </c>
      <c r="T5548">
        <v>3</v>
      </c>
      <c r="U5548" t="b">
        <v>1</v>
      </c>
      <c r="V5548" t="s">
        <v>734</v>
      </c>
      <c r="W5548" t="s">
        <v>7200</v>
      </c>
      <c r="X5548" t="s">
        <v>14553</v>
      </c>
      <c r="Y5548">
        <v>40</v>
      </c>
      <c r="Z5548">
        <v>40</v>
      </c>
      <c r="AA5548">
        <v>5</v>
      </c>
      <c r="AB5548">
        <v>5</v>
      </c>
      <c r="AC5548">
        <v>57</v>
      </c>
    </row>
    <row r="5549" spans="1:29">
      <c r="A5549">
        <v>6169</v>
      </c>
      <c r="B5549" t="s">
        <v>805</v>
      </c>
      <c r="C5549" t="s">
        <v>7253</v>
      </c>
      <c r="J5549" t="s">
        <v>1444</v>
      </c>
      <c r="K5549">
        <v>0</v>
      </c>
      <c r="N5549" t="b">
        <v>1</v>
      </c>
      <c r="O5549" t="b">
        <v>0</v>
      </c>
      <c r="P5549" t="b">
        <v>0</v>
      </c>
      <c r="Q5549">
        <v>9</v>
      </c>
      <c r="R5549">
        <v>1</v>
      </c>
      <c r="S5549">
        <v>1</v>
      </c>
      <c r="T5549">
        <v>3</v>
      </c>
      <c r="U5549" t="b">
        <v>1</v>
      </c>
      <c r="V5549" t="s">
        <v>734</v>
      </c>
      <c r="W5549" t="s">
        <v>7200</v>
      </c>
      <c r="X5549" t="s">
        <v>14734</v>
      </c>
      <c r="Y5549">
        <v>40</v>
      </c>
      <c r="Z5549">
        <v>40</v>
      </c>
      <c r="AA5549">
        <v>6</v>
      </c>
      <c r="AB5549">
        <v>6</v>
      </c>
      <c r="AC5549">
        <v>57</v>
      </c>
    </row>
    <row r="5550" spans="1:29">
      <c r="A5550">
        <v>6170</v>
      </c>
      <c r="B5550" t="s">
        <v>805</v>
      </c>
      <c r="C5550" t="s">
        <v>7254</v>
      </c>
      <c r="J5550" t="s">
        <v>1444</v>
      </c>
      <c r="K5550">
        <v>0</v>
      </c>
      <c r="N5550" t="b">
        <v>1</v>
      </c>
      <c r="O5550" t="b">
        <v>0</v>
      </c>
      <c r="P5550" t="b">
        <v>0</v>
      </c>
      <c r="Q5550">
        <v>9</v>
      </c>
      <c r="R5550">
        <v>1</v>
      </c>
      <c r="S5550">
        <v>1</v>
      </c>
      <c r="T5550">
        <v>3</v>
      </c>
      <c r="U5550" t="b">
        <v>1</v>
      </c>
      <c r="V5550" t="s">
        <v>734</v>
      </c>
      <c r="W5550" t="s">
        <v>7200</v>
      </c>
      <c r="X5550" t="s">
        <v>14554</v>
      </c>
      <c r="Y5550">
        <v>41</v>
      </c>
      <c r="Z5550">
        <v>41</v>
      </c>
      <c r="AA5550">
        <v>5</v>
      </c>
      <c r="AB5550">
        <v>5</v>
      </c>
      <c r="AC5550">
        <v>57</v>
      </c>
    </row>
    <row r="5551" spans="1:29">
      <c r="A5551">
        <v>6171</v>
      </c>
      <c r="B5551" t="s">
        <v>805</v>
      </c>
      <c r="C5551" t="s">
        <v>7255</v>
      </c>
      <c r="J5551" t="s">
        <v>1444</v>
      </c>
      <c r="K5551">
        <v>0</v>
      </c>
      <c r="N5551" t="b">
        <v>1</v>
      </c>
      <c r="O5551" t="b">
        <v>0</v>
      </c>
      <c r="P5551" t="b">
        <v>0</v>
      </c>
      <c r="Q5551">
        <v>9</v>
      </c>
      <c r="R5551">
        <v>1</v>
      </c>
      <c r="S5551">
        <v>1</v>
      </c>
      <c r="T5551">
        <v>3</v>
      </c>
      <c r="U5551" t="b">
        <v>1</v>
      </c>
      <c r="V5551" t="s">
        <v>734</v>
      </c>
      <c r="W5551" t="s">
        <v>7200</v>
      </c>
      <c r="X5551" t="s">
        <v>14735</v>
      </c>
      <c r="Y5551">
        <v>41</v>
      </c>
      <c r="Z5551">
        <v>41</v>
      </c>
      <c r="AA5551">
        <v>6</v>
      </c>
      <c r="AB5551">
        <v>6</v>
      </c>
      <c r="AC5551">
        <v>57</v>
      </c>
    </row>
    <row r="5552" spans="1:29">
      <c r="A5552">
        <v>6172</v>
      </c>
      <c r="B5552" t="s">
        <v>805</v>
      </c>
      <c r="C5552" t="s">
        <v>7256</v>
      </c>
      <c r="J5552" t="s">
        <v>1444</v>
      </c>
      <c r="K5552">
        <v>0</v>
      </c>
      <c r="N5552" t="b">
        <v>1</v>
      </c>
      <c r="O5552" t="b">
        <v>0</v>
      </c>
      <c r="P5552" t="b">
        <v>0</v>
      </c>
      <c r="Q5552">
        <v>9</v>
      </c>
      <c r="R5552">
        <v>1</v>
      </c>
      <c r="S5552">
        <v>1</v>
      </c>
      <c r="T5552">
        <v>3</v>
      </c>
      <c r="U5552" t="b">
        <v>1</v>
      </c>
      <c r="V5552" t="s">
        <v>734</v>
      </c>
      <c r="W5552" t="s">
        <v>7200</v>
      </c>
      <c r="X5552" t="s">
        <v>14555</v>
      </c>
      <c r="Y5552">
        <v>42</v>
      </c>
      <c r="Z5552">
        <v>42</v>
      </c>
      <c r="AA5552">
        <v>5</v>
      </c>
      <c r="AB5552">
        <v>5</v>
      </c>
      <c r="AC5552">
        <v>57</v>
      </c>
    </row>
    <row r="5553" spans="1:29">
      <c r="A5553">
        <v>6173</v>
      </c>
      <c r="B5553" t="s">
        <v>805</v>
      </c>
      <c r="C5553" t="s">
        <v>7257</v>
      </c>
      <c r="J5553" t="s">
        <v>1444</v>
      </c>
      <c r="K5553">
        <v>0</v>
      </c>
      <c r="N5553" t="b">
        <v>1</v>
      </c>
      <c r="O5553" t="b">
        <v>0</v>
      </c>
      <c r="P5553" t="b">
        <v>0</v>
      </c>
      <c r="Q5553">
        <v>9</v>
      </c>
      <c r="R5553">
        <v>1</v>
      </c>
      <c r="S5553">
        <v>1</v>
      </c>
      <c r="T5553">
        <v>3</v>
      </c>
      <c r="U5553" t="b">
        <v>1</v>
      </c>
      <c r="V5553" t="s">
        <v>734</v>
      </c>
      <c r="W5553" t="s">
        <v>7200</v>
      </c>
      <c r="X5553" t="s">
        <v>14736</v>
      </c>
      <c r="Y5553">
        <v>42</v>
      </c>
      <c r="Z5553">
        <v>42</v>
      </c>
      <c r="AA5553">
        <v>6</v>
      </c>
      <c r="AB5553">
        <v>6</v>
      </c>
      <c r="AC5553">
        <v>57</v>
      </c>
    </row>
    <row r="5554" spans="1:29">
      <c r="A5554">
        <v>6174</v>
      </c>
      <c r="B5554" t="s">
        <v>805</v>
      </c>
      <c r="C5554" t="s">
        <v>7258</v>
      </c>
      <c r="J5554" t="s">
        <v>1444</v>
      </c>
      <c r="K5554">
        <v>0</v>
      </c>
      <c r="N5554" t="b">
        <v>1</v>
      </c>
      <c r="O5554" t="b">
        <v>0</v>
      </c>
      <c r="P5554" t="b">
        <v>0</v>
      </c>
      <c r="Q5554">
        <v>9</v>
      </c>
      <c r="R5554">
        <v>1</v>
      </c>
      <c r="S5554">
        <v>1</v>
      </c>
      <c r="T5554">
        <v>3</v>
      </c>
      <c r="U5554" t="b">
        <v>1</v>
      </c>
      <c r="V5554" t="s">
        <v>734</v>
      </c>
      <c r="W5554" t="s">
        <v>7200</v>
      </c>
      <c r="X5554" t="s">
        <v>14556</v>
      </c>
      <c r="Y5554">
        <v>43</v>
      </c>
      <c r="Z5554">
        <v>43</v>
      </c>
      <c r="AA5554">
        <v>5</v>
      </c>
      <c r="AB5554">
        <v>5</v>
      </c>
      <c r="AC5554">
        <v>57</v>
      </c>
    </row>
    <row r="5555" spans="1:29">
      <c r="A5555">
        <v>6175</v>
      </c>
      <c r="B5555" t="s">
        <v>805</v>
      </c>
      <c r="C5555" t="s">
        <v>7259</v>
      </c>
      <c r="J5555" t="s">
        <v>1444</v>
      </c>
      <c r="K5555">
        <v>0</v>
      </c>
      <c r="N5555" t="b">
        <v>1</v>
      </c>
      <c r="O5555" t="b">
        <v>0</v>
      </c>
      <c r="P5555" t="b">
        <v>0</v>
      </c>
      <c r="Q5555">
        <v>9</v>
      </c>
      <c r="R5555">
        <v>1</v>
      </c>
      <c r="S5555">
        <v>1</v>
      </c>
      <c r="T5555">
        <v>3</v>
      </c>
      <c r="U5555" t="b">
        <v>1</v>
      </c>
      <c r="V5555" t="s">
        <v>734</v>
      </c>
      <c r="W5555" t="s">
        <v>7200</v>
      </c>
      <c r="X5555" t="s">
        <v>14737</v>
      </c>
      <c r="Y5555">
        <v>43</v>
      </c>
      <c r="Z5555">
        <v>43</v>
      </c>
      <c r="AA5555">
        <v>6</v>
      </c>
      <c r="AB5555">
        <v>6</v>
      </c>
      <c r="AC5555">
        <v>57</v>
      </c>
    </row>
    <row r="5556" spans="1:29">
      <c r="A5556">
        <v>6176</v>
      </c>
      <c r="B5556" t="s">
        <v>805</v>
      </c>
      <c r="C5556" t="s">
        <v>7260</v>
      </c>
      <c r="J5556" t="s">
        <v>1444</v>
      </c>
      <c r="K5556">
        <v>0</v>
      </c>
      <c r="N5556" t="b">
        <v>1</v>
      </c>
      <c r="O5556" t="b">
        <v>0</v>
      </c>
      <c r="P5556" t="b">
        <v>0</v>
      </c>
      <c r="Q5556">
        <v>9</v>
      </c>
      <c r="R5556">
        <v>1</v>
      </c>
      <c r="S5556">
        <v>1</v>
      </c>
      <c r="T5556">
        <v>3</v>
      </c>
      <c r="U5556" t="b">
        <v>1</v>
      </c>
      <c r="V5556" t="s">
        <v>734</v>
      </c>
      <c r="W5556" t="s">
        <v>7200</v>
      </c>
      <c r="X5556" t="s">
        <v>14557</v>
      </c>
      <c r="Y5556">
        <v>44</v>
      </c>
      <c r="Z5556">
        <v>44</v>
      </c>
      <c r="AA5556">
        <v>5</v>
      </c>
      <c r="AB5556">
        <v>5</v>
      </c>
      <c r="AC5556">
        <v>57</v>
      </c>
    </row>
    <row r="5557" spans="1:29">
      <c r="A5557">
        <v>6177</v>
      </c>
      <c r="B5557" t="s">
        <v>805</v>
      </c>
      <c r="C5557" t="s">
        <v>7261</v>
      </c>
      <c r="J5557" t="s">
        <v>1444</v>
      </c>
      <c r="K5557">
        <v>0</v>
      </c>
      <c r="N5557" t="b">
        <v>1</v>
      </c>
      <c r="O5557" t="b">
        <v>0</v>
      </c>
      <c r="P5557" t="b">
        <v>0</v>
      </c>
      <c r="Q5557">
        <v>9</v>
      </c>
      <c r="R5557">
        <v>1</v>
      </c>
      <c r="S5557">
        <v>1</v>
      </c>
      <c r="T5557">
        <v>3</v>
      </c>
      <c r="U5557" t="b">
        <v>1</v>
      </c>
      <c r="V5557" t="s">
        <v>734</v>
      </c>
      <c r="W5557" t="s">
        <v>7200</v>
      </c>
      <c r="X5557" t="s">
        <v>14738</v>
      </c>
      <c r="Y5557">
        <v>44</v>
      </c>
      <c r="Z5557">
        <v>44</v>
      </c>
      <c r="AA5557">
        <v>6</v>
      </c>
      <c r="AB5557">
        <v>6</v>
      </c>
      <c r="AC5557">
        <v>57</v>
      </c>
    </row>
    <row r="5558" spans="1:29">
      <c r="A5558">
        <v>6178</v>
      </c>
      <c r="B5558" t="s">
        <v>805</v>
      </c>
      <c r="C5558" t="s">
        <v>7262</v>
      </c>
      <c r="J5558" t="s">
        <v>1444</v>
      </c>
      <c r="K5558">
        <v>0</v>
      </c>
      <c r="N5558" t="b">
        <v>1</v>
      </c>
      <c r="O5558" t="b">
        <v>0</v>
      </c>
      <c r="P5558" t="b">
        <v>0</v>
      </c>
      <c r="Q5558">
        <v>9</v>
      </c>
      <c r="R5558">
        <v>1</v>
      </c>
      <c r="S5558">
        <v>1</v>
      </c>
      <c r="T5558">
        <v>3</v>
      </c>
      <c r="U5558" t="b">
        <v>1</v>
      </c>
      <c r="V5558" t="s">
        <v>734</v>
      </c>
      <c r="W5558" t="s">
        <v>7200</v>
      </c>
      <c r="X5558" t="s">
        <v>14558</v>
      </c>
      <c r="Y5558">
        <v>45</v>
      </c>
      <c r="Z5558">
        <v>45</v>
      </c>
      <c r="AA5558">
        <v>5</v>
      </c>
      <c r="AB5558">
        <v>5</v>
      </c>
      <c r="AC5558">
        <v>57</v>
      </c>
    </row>
    <row r="5559" spans="1:29">
      <c r="A5559">
        <v>6179</v>
      </c>
      <c r="B5559" t="s">
        <v>805</v>
      </c>
      <c r="C5559" t="s">
        <v>7263</v>
      </c>
      <c r="J5559" t="s">
        <v>1444</v>
      </c>
      <c r="K5559">
        <v>0</v>
      </c>
      <c r="N5559" t="b">
        <v>1</v>
      </c>
      <c r="O5559" t="b">
        <v>0</v>
      </c>
      <c r="P5559" t="b">
        <v>0</v>
      </c>
      <c r="Q5559">
        <v>9</v>
      </c>
      <c r="R5559">
        <v>1</v>
      </c>
      <c r="S5559">
        <v>1</v>
      </c>
      <c r="T5559">
        <v>3</v>
      </c>
      <c r="U5559" t="b">
        <v>1</v>
      </c>
      <c r="V5559" t="s">
        <v>734</v>
      </c>
      <c r="W5559" t="s">
        <v>7200</v>
      </c>
      <c r="X5559" t="s">
        <v>14739</v>
      </c>
      <c r="Y5559">
        <v>45</v>
      </c>
      <c r="Z5559">
        <v>45</v>
      </c>
      <c r="AA5559">
        <v>6</v>
      </c>
      <c r="AB5559">
        <v>6</v>
      </c>
      <c r="AC5559">
        <v>57</v>
      </c>
    </row>
    <row r="5560" spans="1:29">
      <c r="A5560">
        <v>6180</v>
      </c>
      <c r="B5560" t="s">
        <v>805</v>
      </c>
      <c r="C5560" t="s">
        <v>7264</v>
      </c>
      <c r="J5560" t="s">
        <v>1444</v>
      </c>
      <c r="K5560">
        <v>0</v>
      </c>
      <c r="N5560" t="b">
        <v>1</v>
      </c>
      <c r="O5560" t="b">
        <v>0</v>
      </c>
      <c r="P5560" t="b">
        <v>0</v>
      </c>
      <c r="Q5560">
        <v>9</v>
      </c>
      <c r="R5560">
        <v>1</v>
      </c>
      <c r="S5560">
        <v>1</v>
      </c>
      <c r="T5560">
        <v>3</v>
      </c>
      <c r="U5560" t="b">
        <v>1</v>
      </c>
      <c r="V5560" t="s">
        <v>734</v>
      </c>
      <c r="W5560" t="s">
        <v>7200</v>
      </c>
      <c r="X5560" t="s">
        <v>14740</v>
      </c>
      <c r="Y5560">
        <v>46</v>
      </c>
      <c r="Z5560">
        <v>46</v>
      </c>
      <c r="AA5560">
        <v>5</v>
      </c>
      <c r="AB5560">
        <v>5</v>
      </c>
      <c r="AC5560">
        <v>57</v>
      </c>
    </row>
    <row r="5561" spans="1:29">
      <c r="A5561">
        <v>6181</v>
      </c>
      <c r="B5561" t="s">
        <v>805</v>
      </c>
      <c r="C5561" t="s">
        <v>7265</v>
      </c>
      <c r="J5561" t="s">
        <v>1444</v>
      </c>
      <c r="K5561">
        <v>0</v>
      </c>
      <c r="N5561" t="b">
        <v>1</v>
      </c>
      <c r="O5561" t="b">
        <v>0</v>
      </c>
      <c r="P5561" t="b">
        <v>0</v>
      </c>
      <c r="Q5561">
        <v>9</v>
      </c>
      <c r="R5561">
        <v>1</v>
      </c>
      <c r="S5561">
        <v>1</v>
      </c>
      <c r="T5561">
        <v>3</v>
      </c>
      <c r="U5561" t="b">
        <v>1</v>
      </c>
      <c r="V5561" t="s">
        <v>734</v>
      </c>
      <c r="W5561" t="s">
        <v>7200</v>
      </c>
      <c r="X5561" t="s">
        <v>14741</v>
      </c>
      <c r="Y5561">
        <v>46</v>
      </c>
      <c r="Z5561">
        <v>46</v>
      </c>
      <c r="AA5561">
        <v>6</v>
      </c>
      <c r="AB5561">
        <v>6</v>
      </c>
      <c r="AC5561">
        <v>57</v>
      </c>
    </row>
    <row r="5562" spans="1:29">
      <c r="A5562">
        <v>6182</v>
      </c>
      <c r="B5562" t="s">
        <v>805</v>
      </c>
      <c r="C5562" t="s">
        <v>7266</v>
      </c>
      <c r="J5562" t="s">
        <v>1444</v>
      </c>
      <c r="K5562">
        <v>0</v>
      </c>
      <c r="N5562" t="b">
        <v>1</v>
      </c>
      <c r="O5562" t="b">
        <v>0</v>
      </c>
      <c r="P5562" t="b">
        <v>0</v>
      </c>
      <c r="Q5562">
        <v>9</v>
      </c>
      <c r="R5562">
        <v>1</v>
      </c>
      <c r="S5562">
        <v>1</v>
      </c>
      <c r="T5562">
        <v>3</v>
      </c>
      <c r="U5562" t="b">
        <v>1</v>
      </c>
      <c r="V5562" t="s">
        <v>734</v>
      </c>
      <c r="W5562" t="s">
        <v>7200</v>
      </c>
      <c r="X5562" t="s">
        <v>14742</v>
      </c>
      <c r="Y5562">
        <v>47</v>
      </c>
      <c r="Z5562">
        <v>47</v>
      </c>
      <c r="AA5562">
        <v>5</v>
      </c>
      <c r="AB5562">
        <v>5</v>
      </c>
      <c r="AC5562">
        <v>57</v>
      </c>
    </row>
    <row r="5563" spans="1:29">
      <c r="A5563">
        <v>6183</v>
      </c>
      <c r="B5563" t="s">
        <v>805</v>
      </c>
      <c r="C5563" t="s">
        <v>7267</v>
      </c>
      <c r="J5563" t="s">
        <v>1444</v>
      </c>
      <c r="K5563">
        <v>0</v>
      </c>
      <c r="N5563" t="b">
        <v>1</v>
      </c>
      <c r="O5563" t="b">
        <v>0</v>
      </c>
      <c r="P5563" t="b">
        <v>0</v>
      </c>
      <c r="Q5563">
        <v>9</v>
      </c>
      <c r="R5563">
        <v>1</v>
      </c>
      <c r="S5563">
        <v>1</v>
      </c>
      <c r="T5563">
        <v>3</v>
      </c>
      <c r="U5563" t="b">
        <v>1</v>
      </c>
      <c r="V5563" t="s">
        <v>734</v>
      </c>
      <c r="W5563" t="s">
        <v>7200</v>
      </c>
      <c r="X5563" t="s">
        <v>14562</v>
      </c>
      <c r="Y5563">
        <v>47</v>
      </c>
      <c r="Z5563">
        <v>47</v>
      </c>
      <c r="AA5563">
        <v>6</v>
      </c>
      <c r="AB5563">
        <v>6</v>
      </c>
      <c r="AC5563">
        <v>57</v>
      </c>
    </row>
    <row r="5564" spans="1:29">
      <c r="A5564">
        <v>6184</v>
      </c>
      <c r="B5564" t="s">
        <v>805</v>
      </c>
      <c r="C5564" t="s">
        <v>7268</v>
      </c>
      <c r="J5564" t="s">
        <v>1444</v>
      </c>
      <c r="K5564">
        <v>0</v>
      </c>
      <c r="N5564" t="b">
        <v>1</v>
      </c>
      <c r="O5564" t="b">
        <v>0</v>
      </c>
      <c r="P5564" t="b">
        <v>0</v>
      </c>
      <c r="Q5564">
        <v>9</v>
      </c>
      <c r="R5564">
        <v>1</v>
      </c>
      <c r="S5564">
        <v>1</v>
      </c>
      <c r="T5564">
        <v>3</v>
      </c>
      <c r="U5564" t="b">
        <v>1</v>
      </c>
      <c r="V5564" t="s">
        <v>734</v>
      </c>
      <c r="W5564" t="s">
        <v>7200</v>
      </c>
      <c r="X5564" t="s">
        <v>14743</v>
      </c>
      <c r="Y5564">
        <v>48</v>
      </c>
      <c r="Z5564">
        <v>48</v>
      </c>
      <c r="AA5564">
        <v>5</v>
      </c>
      <c r="AB5564">
        <v>5</v>
      </c>
      <c r="AC5564">
        <v>57</v>
      </c>
    </row>
    <row r="5565" spans="1:29">
      <c r="A5565">
        <v>6185</v>
      </c>
      <c r="B5565" t="s">
        <v>805</v>
      </c>
      <c r="C5565" t="s">
        <v>7269</v>
      </c>
      <c r="J5565" t="s">
        <v>1444</v>
      </c>
      <c r="K5565">
        <v>0</v>
      </c>
      <c r="N5565" t="b">
        <v>1</v>
      </c>
      <c r="O5565" t="b">
        <v>0</v>
      </c>
      <c r="P5565" t="b">
        <v>0</v>
      </c>
      <c r="Q5565">
        <v>9</v>
      </c>
      <c r="R5565">
        <v>1</v>
      </c>
      <c r="S5565">
        <v>1</v>
      </c>
      <c r="T5565">
        <v>3</v>
      </c>
      <c r="U5565" t="b">
        <v>1</v>
      </c>
      <c r="V5565" t="s">
        <v>734</v>
      </c>
      <c r="W5565" t="s">
        <v>7200</v>
      </c>
      <c r="X5565" t="s">
        <v>14475</v>
      </c>
      <c r="Y5565">
        <v>48</v>
      </c>
      <c r="Z5565">
        <v>48</v>
      </c>
      <c r="AA5565">
        <v>6</v>
      </c>
      <c r="AB5565">
        <v>6</v>
      </c>
      <c r="AC5565">
        <v>57</v>
      </c>
    </row>
    <row r="5566" spans="1:29">
      <c r="A5566">
        <v>6186</v>
      </c>
      <c r="B5566" t="s">
        <v>805</v>
      </c>
      <c r="C5566" t="s">
        <v>7270</v>
      </c>
      <c r="J5566" t="s">
        <v>1444</v>
      </c>
      <c r="K5566">
        <v>0</v>
      </c>
      <c r="N5566" t="b">
        <v>1</v>
      </c>
      <c r="O5566" t="b">
        <v>0</v>
      </c>
      <c r="P5566" t="b">
        <v>0</v>
      </c>
      <c r="Q5566">
        <v>9</v>
      </c>
      <c r="R5566">
        <v>1</v>
      </c>
      <c r="S5566">
        <v>1</v>
      </c>
      <c r="T5566">
        <v>3</v>
      </c>
      <c r="U5566" t="b">
        <v>1</v>
      </c>
      <c r="V5566" t="s">
        <v>734</v>
      </c>
      <c r="W5566" t="s">
        <v>7200</v>
      </c>
      <c r="X5566" t="s">
        <v>14744</v>
      </c>
      <c r="Y5566">
        <v>49</v>
      </c>
      <c r="Z5566">
        <v>49</v>
      </c>
      <c r="AA5566">
        <v>5</v>
      </c>
      <c r="AB5566">
        <v>5</v>
      </c>
      <c r="AC5566">
        <v>57</v>
      </c>
    </row>
    <row r="5567" spans="1:29">
      <c r="A5567">
        <v>6187</v>
      </c>
      <c r="B5567" t="s">
        <v>805</v>
      </c>
      <c r="C5567" t="s">
        <v>7271</v>
      </c>
      <c r="J5567" t="s">
        <v>1444</v>
      </c>
      <c r="K5567">
        <v>0</v>
      </c>
      <c r="N5567" t="b">
        <v>1</v>
      </c>
      <c r="O5567" t="b">
        <v>0</v>
      </c>
      <c r="P5567" t="b">
        <v>0</v>
      </c>
      <c r="Q5567">
        <v>9</v>
      </c>
      <c r="R5567">
        <v>1</v>
      </c>
      <c r="S5567">
        <v>1</v>
      </c>
      <c r="T5567">
        <v>3</v>
      </c>
      <c r="U5567" t="b">
        <v>1</v>
      </c>
      <c r="V5567" t="s">
        <v>734</v>
      </c>
      <c r="W5567" t="s">
        <v>7200</v>
      </c>
      <c r="X5567" t="s">
        <v>14478</v>
      </c>
      <c r="Y5567">
        <v>49</v>
      </c>
      <c r="Z5567">
        <v>49</v>
      </c>
      <c r="AA5567">
        <v>6</v>
      </c>
      <c r="AB5567">
        <v>6</v>
      </c>
      <c r="AC5567">
        <v>57</v>
      </c>
    </row>
    <row r="5568" spans="1:29">
      <c r="A5568">
        <v>6188</v>
      </c>
      <c r="B5568" t="s">
        <v>805</v>
      </c>
      <c r="C5568" t="s">
        <v>7272</v>
      </c>
      <c r="J5568" t="s">
        <v>1444</v>
      </c>
      <c r="K5568">
        <v>0</v>
      </c>
      <c r="N5568" t="b">
        <v>1</v>
      </c>
      <c r="O5568" t="b">
        <v>0</v>
      </c>
      <c r="P5568" t="b">
        <v>0</v>
      </c>
      <c r="Q5568">
        <v>9</v>
      </c>
      <c r="R5568">
        <v>1</v>
      </c>
      <c r="S5568">
        <v>1</v>
      </c>
      <c r="T5568">
        <v>3</v>
      </c>
      <c r="U5568" t="b">
        <v>1</v>
      </c>
      <c r="V5568" t="s">
        <v>734</v>
      </c>
      <c r="W5568" t="s">
        <v>7200</v>
      </c>
      <c r="X5568" t="s">
        <v>14745</v>
      </c>
      <c r="Y5568">
        <v>50</v>
      </c>
      <c r="Z5568">
        <v>50</v>
      </c>
      <c r="AA5568">
        <v>5</v>
      </c>
      <c r="AB5568">
        <v>5</v>
      </c>
      <c r="AC5568">
        <v>57</v>
      </c>
    </row>
    <row r="5569" spans="1:29">
      <c r="A5569">
        <v>6189</v>
      </c>
      <c r="B5569" t="s">
        <v>805</v>
      </c>
      <c r="C5569" t="s">
        <v>7273</v>
      </c>
      <c r="J5569" t="s">
        <v>1444</v>
      </c>
      <c r="K5569">
        <v>0</v>
      </c>
      <c r="N5569" t="b">
        <v>1</v>
      </c>
      <c r="O5569" t="b">
        <v>0</v>
      </c>
      <c r="P5569" t="b">
        <v>0</v>
      </c>
      <c r="Q5569">
        <v>9</v>
      </c>
      <c r="R5569">
        <v>1</v>
      </c>
      <c r="S5569">
        <v>1</v>
      </c>
      <c r="T5569">
        <v>3</v>
      </c>
      <c r="U5569" t="b">
        <v>1</v>
      </c>
      <c r="V5569" t="s">
        <v>734</v>
      </c>
      <c r="W5569" t="s">
        <v>7200</v>
      </c>
      <c r="X5569" t="s">
        <v>14481</v>
      </c>
      <c r="Y5569">
        <v>50</v>
      </c>
      <c r="Z5569">
        <v>50</v>
      </c>
      <c r="AA5569">
        <v>6</v>
      </c>
      <c r="AB5569">
        <v>6</v>
      </c>
      <c r="AC5569">
        <v>57</v>
      </c>
    </row>
    <row r="5570" spans="1:29">
      <c r="A5570">
        <v>6202</v>
      </c>
      <c r="B5570" t="s">
        <v>805</v>
      </c>
      <c r="C5570" t="s">
        <v>7274</v>
      </c>
      <c r="J5570" t="s">
        <v>1444</v>
      </c>
      <c r="K5570">
        <v>0</v>
      </c>
      <c r="N5570" t="b">
        <v>1</v>
      </c>
      <c r="O5570" t="b">
        <v>0</v>
      </c>
      <c r="P5570" t="b">
        <v>0</v>
      </c>
      <c r="Q5570">
        <v>9</v>
      </c>
      <c r="R5570">
        <v>1</v>
      </c>
      <c r="S5570">
        <v>1</v>
      </c>
      <c r="T5570">
        <v>3</v>
      </c>
      <c r="U5570" t="b">
        <v>1</v>
      </c>
      <c r="V5570" t="s">
        <v>734</v>
      </c>
      <c r="W5570" t="s">
        <v>7200</v>
      </c>
      <c r="X5570" t="s">
        <v>14746</v>
      </c>
      <c r="Y5570">
        <v>51</v>
      </c>
      <c r="Z5570">
        <v>51</v>
      </c>
      <c r="AA5570">
        <v>5</v>
      </c>
      <c r="AB5570">
        <v>5</v>
      </c>
      <c r="AC5570">
        <v>57</v>
      </c>
    </row>
    <row r="5571" spans="1:29">
      <c r="A5571">
        <v>6203</v>
      </c>
      <c r="B5571" t="s">
        <v>805</v>
      </c>
      <c r="C5571" t="s">
        <v>7275</v>
      </c>
      <c r="J5571" t="s">
        <v>1444</v>
      </c>
      <c r="K5571">
        <v>0</v>
      </c>
      <c r="N5571" t="b">
        <v>1</v>
      </c>
      <c r="O5571" t="b">
        <v>0</v>
      </c>
      <c r="P5571" t="b">
        <v>0</v>
      </c>
      <c r="Q5571">
        <v>9</v>
      </c>
      <c r="R5571">
        <v>1</v>
      </c>
      <c r="S5571">
        <v>1</v>
      </c>
      <c r="T5571">
        <v>3</v>
      </c>
      <c r="U5571" t="b">
        <v>1</v>
      </c>
      <c r="V5571" t="s">
        <v>734</v>
      </c>
      <c r="W5571" t="s">
        <v>7200</v>
      </c>
      <c r="X5571" t="s">
        <v>14484</v>
      </c>
      <c r="Y5571">
        <v>51</v>
      </c>
      <c r="Z5571">
        <v>51</v>
      </c>
      <c r="AA5571">
        <v>6</v>
      </c>
      <c r="AB5571">
        <v>6</v>
      </c>
      <c r="AC5571">
        <v>57</v>
      </c>
    </row>
    <row r="5572" spans="1:29">
      <c r="A5572">
        <v>6204</v>
      </c>
      <c r="B5572" t="s">
        <v>805</v>
      </c>
      <c r="C5572" t="s">
        <v>7276</v>
      </c>
      <c r="J5572" t="s">
        <v>1444</v>
      </c>
      <c r="K5572">
        <v>0</v>
      </c>
      <c r="N5572" t="b">
        <v>1</v>
      </c>
      <c r="O5572" t="b">
        <v>0</v>
      </c>
      <c r="P5572" t="b">
        <v>0</v>
      </c>
      <c r="Q5572">
        <v>9</v>
      </c>
      <c r="R5572">
        <v>1</v>
      </c>
      <c r="S5572">
        <v>1</v>
      </c>
      <c r="T5572">
        <v>3</v>
      </c>
      <c r="U5572" t="b">
        <v>1</v>
      </c>
      <c r="V5572" t="s">
        <v>734</v>
      </c>
      <c r="W5572" t="s">
        <v>7200</v>
      </c>
      <c r="X5572" t="s">
        <v>14829</v>
      </c>
      <c r="Y5572">
        <v>52</v>
      </c>
      <c r="Z5572">
        <v>52</v>
      </c>
      <c r="AA5572">
        <v>5</v>
      </c>
      <c r="AB5572">
        <v>5</v>
      </c>
      <c r="AC5572">
        <v>57</v>
      </c>
    </row>
    <row r="5573" spans="1:29">
      <c r="A5573">
        <v>6205</v>
      </c>
      <c r="B5573" t="s">
        <v>805</v>
      </c>
      <c r="C5573" t="s">
        <v>7277</v>
      </c>
      <c r="J5573" t="s">
        <v>1444</v>
      </c>
      <c r="K5573">
        <v>0</v>
      </c>
      <c r="N5573" t="b">
        <v>1</v>
      </c>
      <c r="O5573" t="b">
        <v>0</v>
      </c>
      <c r="P5573" t="b">
        <v>0</v>
      </c>
      <c r="Q5573">
        <v>9</v>
      </c>
      <c r="R5573">
        <v>1</v>
      </c>
      <c r="S5573">
        <v>1</v>
      </c>
      <c r="T5573">
        <v>3</v>
      </c>
      <c r="U5573" t="b">
        <v>1</v>
      </c>
      <c r="V5573" t="s">
        <v>734</v>
      </c>
      <c r="W5573" t="s">
        <v>7200</v>
      </c>
      <c r="X5573" t="s">
        <v>14565</v>
      </c>
      <c r="Y5573">
        <v>52</v>
      </c>
      <c r="Z5573">
        <v>52</v>
      </c>
      <c r="AA5573">
        <v>6</v>
      </c>
      <c r="AB5573">
        <v>6</v>
      </c>
      <c r="AC5573">
        <v>57</v>
      </c>
    </row>
    <row r="5574" spans="1:29">
      <c r="A5574">
        <v>6206</v>
      </c>
      <c r="B5574" t="s">
        <v>805</v>
      </c>
      <c r="C5574" t="s">
        <v>7278</v>
      </c>
      <c r="J5574" t="s">
        <v>1444</v>
      </c>
      <c r="K5574">
        <v>0</v>
      </c>
      <c r="N5574" t="b">
        <v>1</v>
      </c>
      <c r="O5574" t="b">
        <v>0</v>
      </c>
      <c r="P5574" t="b">
        <v>0</v>
      </c>
      <c r="Q5574">
        <v>9</v>
      </c>
      <c r="R5574">
        <v>1</v>
      </c>
      <c r="S5574">
        <v>1</v>
      </c>
      <c r="T5574">
        <v>3</v>
      </c>
      <c r="U5574" t="b">
        <v>1</v>
      </c>
      <c r="V5574" t="s">
        <v>734</v>
      </c>
      <c r="W5574" t="s">
        <v>7200</v>
      </c>
      <c r="X5574" t="s">
        <v>14839</v>
      </c>
      <c r="Y5574">
        <v>53</v>
      </c>
      <c r="Z5574">
        <v>53</v>
      </c>
      <c r="AA5574">
        <v>5</v>
      </c>
      <c r="AB5574">
        <v>5</v>
      </c>
      <c r="AC5574">
        <v>57</v>
      </c>
    </row>
    <row r="5575" spans="1:29">
      <c r="A5575">
        <v>6207</v>
      </c>
      <c r="B5575" t="s">
        <v>805</v>
      </c>
      <c r="C5575" t="s">
        <v>7279</v>
      </c>
      <c r="J5575" t="s">
        <v>1444</v>
      </c>
      <c r="K5575">
        <v>0</v>
      </c>
      <c r="N5575" t="b">
        <v>1</v>
      </c>
      <c r="O5575" t="b">
        <v>0</v>
      </c>
      <c r="P5575" t="b">
        <v>0</v>
      </c>
      <c r="Q5575">
        <v>9</v>
      </c>
      <c r="R5575">
        <v>1</v>
      </c>
      <c r="S5575">
        <v>1</v>
      </c>
      <c r="T5575">
        <v>3</v>
      </c>
      <c r="U5575" t="b">
        <v>1</v>
      </c>
      <c r="V5575" t="s">
        <v>734</v>
      </c>
      <c r="W5575" t="s">
        <v>7200</v>
      </c>
      <c r="X5575" t="s">
        <v>14568</v>
      </c>
      <c r="Y5575">
        <v>53</v>
      </c>
      <c r="Z5575">
        <v>53</v>
      </c>
      <c r="AA5575">
        <v>6</v>
      </c>
      <c r="AB5575">
        <v>6</v>
      </c>
      <c r="AC5575">
        <v>57</v>
      </c>
    </row>
    <row r="5576" spans="1:29">
      <c r="A5576">
        <v>6208</v>
      </c>
      <c r="B5576" t="s">
        <v>805</v>
      </c>
      <c r="C5576" t="s">
        <v>7280</v>
      </c>
      <c r="J5576" t="s">
        <v>1444</v>
      </c>
      <c r="K5576">
        <v>0</v>
      </c>
      <c r="N5576" t="b">
        <v>1</v>
      </c>
      <c r="O5576" t="b">
        <v>0</v>
      </c>
      <c r="P5576" t="b">
        <v>0</v>
      </c>
      <c r="Q5576">
        <v>9</v>
      </c>
      <c r="R5576">
        <v>1</v>
      </c>
      <c r="S5576">
        <v>1</v>
      </c>
      <c r="T5576">
        <v>3</v>
      </c>
      <c r="U5576" t="b">
        <v>1</v>
      </c>
      <c r="V5576" t="s">
        <v>734</v>
      </c>
      <c r="W5576" t="s">
        <v>7200</v>
      </c>
      <c r="X5576" t="s">
        <v>14842</v>
      </c>
      <c r="Y5576">
        <v>54</v>
      </c>
      <c r="Z5576">
        <v>54</v>
      </c>
      <c r="AA5576">
        <v>5</v>
      </c>
      <c r="AB5576">
        <v>5</v>
      </c>
      <c r="AC5576">
        <v>57</v>
      </c>
    </row>
    <row r="5577" spans="1:29">
      <c r="A5577">
        <v>6209</v>
      </c>
      <c r="B5577" t="s">
        <v>805</v>
      </c>
      <c r="C5577" t="s">
        <v>7281</v>
      </c>
      <c r="J5577" t="s">
        <v>1444</v>
      </c>
      <c r="K5577">
        <v>0</v>
      </c>
      <c r="N5577" t="b">
        <v>1</v>
      </c>
      <c r="O5577" t="b">
        <v>0</v>
      </c>
      <c r="P5577" t="b">
        <v>0</v>
      </c>
      <c r="Q5577">
        <v>9</v>
      </c>
      <c r="R5577">
        <v>1</v>
      </c>
      <c r="S5577">
        <v>1</v>
      </c>
      <c r="T5577">
        <v>3</v>
      </c>
      <c r="U5577" t="b">
        <v>1</v>
      </c>
      <c r="V5577" t="s">
        <v>734</v>
      </c>
      <c r="W5577" t="s">
        <v>7200</v>
      </c>
      <c r="X5577" t="s">
        <v>14571</v>
      </c>
      <c r="Y5577">
        <v>54</v>
      </c>
      <c r="Z5577">
        <v>54</v>
      </c>
      <c r="AA5577">
        <v>6</v>
      </c>
      <c r="AB5577">
        <v>6</v>
      </c>
      <c r="AC5577">
        <v>57</v>
      </c>
    </row>
    <row r="5578" spans="1:29">
      <c r="A5578">
        <v>6210</v>
      </c>
      <c r="B5578" t="s">
        <v>805</v>
      </c>
      <c r="C5578" t="s">
        <v>7282</v>
      </c>
      <c r="J5578" t="s">
        <v>1444</v>
      </c>
      <c r="K5578">
        <v>0</v>
      </c>
      <c r="N5578" t="b">
        <v>1</v>
      </c>
      <c r="O5578" t="b">
        <v>0</v>
      </c>
      <c r="P5578" t="b">
        <v>0</v>
      </c>
      <c r="Q5578">
        <v>9</v>
      </c>
      <c r="R5578">
        <v>1</v>
      </c>
      <c r="S5578">
        <v>1</v>
      </c>
      <c r="T5578">
        <v>3</v>
      </c>
      <c r="U5578" t="b">
        <v>1</v>
      </c>
      <c r="V5578" t="s">
        <v>734</v>
      </c>
      <c r="W5578" t="s">
        <v>7200</v>
      </c>
      <c r="X5578" t="s">
        <v>15642</v>
      </c>
      <c r="Y5578">
        <v>55</v>
      </c>
      <c r="Z5578">
        <v>55</v>
      </c>
      <c r="AA5578">
        <v>5</v>
      </c>
      <c r="AB5578">
        <v>5</v>
      </c>
      <c r="AC5578">
        <v>57</v>
      </c>
    </row>
    <row r="5579" spans="1:29">
      <c r="A5579">
        <v>6211</v>
      </c>
      <c r="B5579" t="s">
        <v>805</v>
      </c>
      <c r="C5579" t="s">
        <v>7283</v>
      </c>
      <c r="J5579" t="s">
        <v>1444</v>
      </c>
      <c r="K5579">
        <v>0</v>
      </c>
      <c r="N5579" t="b">
        <v>1</v>
      </c>
      <c r="O5579" t="b">
        <v>0</v>
      </c>
      <c r="P5579" t="b">
        <v>0</v>
      </c>
      <c r="Q5579">
        <v>9</v>
      </c>
      <c r="R5579">
        <v>1</v>
      </c>
      <c r="S5579">
        <v>1</v>
      </c>
      <c r="T5579">
        <v>3</v>
      </c>
      <c r="U5579" t="b">
        <v>1</v>
      </c>
      <c r="V5579" t="s">
        <v>734</v>
      </c>
      <c r="W5579" t="s">
        <v>7200</v>
      </c>
      <c r="X5579" t="s">
        <v>14574</v>
      </c>
      <c r="Y5579">
        <v>55</v>
      </c>
      <c r="Z5579">
        <v>55</v>
      </c>
      <c r="AA5579">
        <v>6</v>
      </c>
      <c r="AB5579">
        <v>6</v>
      </c>
      <c r="AC5579">
        <v>57</v>
      </c>
    </row>
    <row r="5580" spans="1:29">
      <c r="A5580">
        <v>6212</v>
      </c>
      <c r="B5580" t="s">
        <v>805</v>
      </c>
      <c r="C5580" t="s">
        <v>7284</v>
      </c>
      <c r="J5580" t="s">
        <v>1444</v>
      </c>
      <c r="K5580">
        <v>0</v>
      </c>
      <c r="N5580" t="b">
        <v>1</v>
      </c>
      <c r="O5580" t="b">
        <v>0</v>
      </c>
      <c r="P5580" t="b">
        <v>0</v>
      </c>
      <c r="Q5580">
        <v>9</v>
      </c>
      <c r="R5580">
        <v>1</v>
      </c>
      <c r="S5580">
        <v>1</v>
      </c>
      <c r="T5580">
        <v>3</v>
      </c>
      <c r="U5580" t="b">
        <v>1</v>
      </c>
      <c r="V5580" t="s">
        <v>734</v>
      </c>
      <c r="W5580" t="s">
        <v>7200</v>
      </c>
      <c r="X5580" t="s">
        <v>14845</v>
      </c>
      <c r="Y5580">
        <v>56</v>
      </c>
      <c r="Z5580">
        <v>56</v>
      </c>
      <c r="AA5580">
        <v>5</v>
      </c>
      <c r="AB5580">
        <v>5</v>
      </c>
      <c r="AC5580">
        <v>57</v>
      </c>
    </row>
    <row r="5581" spans="1:29">
      <c r="A5581">
        <v>6213</v>
      </c>
      <c r="B5581" t="s">
        <v>805</v>
      </c>
      <c r="C5581" t="s">
        <v>7285</v>
      </c>
      <c r="J5581" t="s">
        <v>1444</v>
      </c>
      <c r="K5581">
        <v>0</v>
      </c>
      <c r="N5581" t="b">
        <v>1</v>
      </c>
      <c r="O5581" t="b">
        <v>0</v>
      </c>
      <c r="P5581" t="b">
        <v>0</v>
      </c>
      <c r="Q5581">
        <v>9</v>
      </c>
      <c r="R5581">
        <v>1</v>
      </c>
      <c r="S5581">
        <v>1</v>
      </c>
      <c r="T5581">
        <v>3</v>
      </c>
      <c r="U5581" t="b">
        <v>1</v>
      </c>
      <c r="V5581" t="s">
        <v>734</v>
      </c>
      <c r="W5581" t="s">
        <v>7200</v>
      </c>
      <c r="X5581" t="s">
        <v>14576</v>
      </c>
      <c r="Y5581">
        <v>56</v>
      </c>
      <c r="Z5581">
        <v>56</v>
      </c>
      <c r="AA5581">
        <v>6</v>
      </c>
      <c r="AB5581">
        <v>6</v>
      </c>
      <c r="AC5581">
        <v>57</v>
      </c>
    </row>
    <row r="5582" spans="1:29">
      <c r="A5582">
        <v>6214</v>
      </c>
      <c r="B5582" t="s">
        <v>805</v>
      </c>
      <c r="C5582" t="s">
        <v>7286</v>
      </c>
      <c r="J5582" t="s">
        <v>1436</v>
      </c>
      <c r="K5582">
        <v>0</v>
      </c>
      <c r="N5582" t="b">
        <v>1</v>
      </c>
      <c r="O5582" t="b">
        <v>0</v>
      </c>
      <c r="P5582" t="b">
        <v>0</v>
      </c>
      <c r="Q5582">
        <v>9</v>
      </c>
      <c r="R5582">
        <v>1</v>
      </c>
      <c r="S5582">
        <v>1</v>
      </c>
      <c r="T5582">
        <v>3</v>
      </c>
      <c r="U5582" t="b">
        <v>1</v>
      </c>
      <c r="V5582" t="s">
        <v>734</v>
      </c>
      <c r="W5582" t="s">
        <v>7200</v>
      </c>
      <c r="X5582" t="s">
        <v>15395</v>
      </c>
      <c r="Y5582">
        <v>31</v>
      </c>
      <c r="Z5582">
        <v>31</v>
      </c>
      <c r="AA5582">
        <v>2</v>
      </c>
      <c r="AB5582">
        <v>2</v>
      </c>
      <c r="AC5582">
        <v>57</v>
      </c>
    </row>
    <row r="5583" spans="1:29">
      <c r="A5583">
        <v>6215</v>
      </c>
      <c r="B5583" t="s">
        <v>805</v>
      </c>
      <c r="C5583" t="s">
        <v>7287</v>
      </c>
      <c r="J5583" t="s">
        <v>1436</v>
      </c>
      <c r="K5583">
        <v>0</v>
      </c>
      <c r="N5583" t="b">
        <v>1</v>
      </c>
      <c r="O5583" t="b">
        <v>0</v>
      </c>
      <c r="P5583" t="b">
        <v>0</v>
      </c>
      <c r="Q5583">
        <v>9</v>
      </c>
      <c r="R5583">
        <v>1</v>
      </c>
      <c r="S5583">
        <v>1</v>
      </c>
      <c r="T5583">
        <v>3</v>
      </c>
      <c r="U5583" t="b">
        <v>1</v>
      </c>
      <c r="V5583" t="s">
        <v>734</v>
      </c>
      <c r="W5583" t="s">
        <v>7200</v>
      </c>
      <c r="X5583" t="s">
        <v>14807</v>
      </c>
      <c r="Y5583">
        <v>31</v>
      </c>
      <c r="Z5583">
        <v>31</v>
      </c>
      <c r="AA5583">
        <v>4</v>
      </c>
      <c r="AB5583">
        <v>4</v>
      </c>
      <c r="AC5583">
        <v>57</v>
      </c>
    </row>
    <row r="5584" spans="1:29">
      <c r="A5584">
        <v>6216</v>
      </c>
      <c r="B5584" t="s">
        <v>805</v>
      </c>
      <c r="C5584" t="s">
        <v>7288</v>
      </c>
      <c r="J5584" t="s">
        <v>1436</v>
      </c>
      <c r="K5584">
        <v>0</v>
      </c>
      <c r="N5584" t="b">
        <v>1</v>
      </c>
      <c r="O5584" t="b">
        <v>0</v>
      </c>
      <c r="P5584" t="b">
        <v>0</v>
      </c>
      <c r="Q5584">
        <v>9</v>
      </c>
      <c r="R5584">
        <v>1</v>
      </c>
      <c r="S5584">
        <v>1</v>
      </c>
      <c r="T5584">
        <v>3</v>
      </c>
      <c r="U5584" t="b">
        <v>1</v>
      </c>
      <c r="V5584" t="s">
        <v>734</v>
      </c>
      <c r="W5584" t="s">
        <v>7200</v>
      </c>
      <c r="X5584" t="s">
        <v>15396</v>
      </c>
      <c r="Y5584">
        <v>32</v>
      </c>
      <c r="Z5584">
        <v>32</v>
      </c>
      <c r="AA5584">
        <v>2</v>
      </c>
      <c r="AB5584">
        <v>2</v>
      </c>
      <c r="AC5584">
        <v>57</v>
      </c>
    </row>
    <row r="5585" spans="1:29">
      <c r="A5585">
        <v>6217</v>
      </c>
      <c r="B5585" t="s">
        <v>805</v>
      </c>
      <c r="C5585" t="s">
        <v>7289</v>
      </c>
      <c r="J5585" t="s">
        <v>1436</v>
      </c>
      <c r="K5585">
        <v>0</v>
      </c>
      <c r="N5585" t="b">
        <v>1</v>
      </c>
      <c r="O5585" t="b">
        <v>0</v>
      </c>
      <c r="P5585" t="b">
        <v>0</v>
      </c>
      <c r="Q5585">
        <v>9</v>
      </c>
      <c r="R5585">
        <v>1</v>
      </c>
      <c r="S5585">
        <v>1</v>
      </c>
      <c r="T5585">
        <v>3</v>
      </c>
      <c r="U5585" t="b">
        <v>1</v>
      </c>
      <c r="V5585" t="s">
        <v>734</v>
      </c>
      <c r="W5585" t="s">
        <v>7200</v>
      </c>
      <c r="X5585" t="s">
        <v>14830</v>
      </c>
      <c r="Y5585">
        <v>32</v>
      </c>
      <c r="Z5585">
        <v>32</v>
      </c>
      <c r="AA5585">
        <v>4</v>
      </c>
      <c r="AB5585">
        <v>4</v>
      </c>
      <c r="AC5585">
        <v>57</v>
      </c>
    </row>
    <row r="5586" spans="1:29">
      <c r="A5586">
        <v>6218</v>
      </c>
      <c r="B5586" t="s">
        <v>805</v>
      </c>
      <c r="C5586" t="s">
        <v>7290</v>
      </c>
      <c r="J5586" t="s">
        <v>1436</v>
      </c>
      <c r="K5586">
        <v>0</v>
      </c>
      <c r="N5586" t="b">
        <v>1</v>
      </c>
      <c r="O5586" t="b">
        <v>0</v>
      </c>
      <c r="P5586" t="b">
        <v>0</v>
      </c>
      <c r="Q5586">
        <v>9</v>
      </c>
      <c r="R5586">
        <v>1</v>
      </c>
      <c r="S5586">
        <v>1</v>
      </c>
      <c r="T5586">
        <v>3</v>
      </c>
      <c r="U5586" t="b">
        <v>1</v>
      </c>
      <c r="V5586" t="s">
        <v>734</v>
      </c>
      <c r="W5586" t="s">
        <v>7200</v>
      </c>
      <c r="X5586" t="s">
        <v>15398</v>
      </c>
      <c r="Y5586">
        <v>33</v>
      </c>
      <c r="Z5586">
        <v>33</v>
      </c>
      <c r="AA5586">
        <v>2</v>
      </c>
      <c r="AB5586">
        <v>2</v>
      </c>
      <c r="AC5586">
        <v>57</v>
      </c>
    </row>
    <row r="5587" spans="1:29">
      <c r="A5587">
        <v>6219</v>
      </c>
      <c r="B5587" t="s">
        <v>805</v>
      </c>
      <c r="C5587" t="s">
        <v>7291</v>
      </c>
      <c r="J5587" t="s">
        <v>1436</v>
      </c>
      <c r="K5587">
        <v>0</v>
      </c>
      <c r="N5587" t="b">
        <v>1</v>
      </c>
      <c r="O5587" t="b">
        <v>0</v>
      </c>
      <c r="P5587" t="b">
        <v>0</v>
      </c>
      <c r="Q5587">
        <v>9</v>
      </c>
      <c r="R5587">
        <v>1</v>
      </c>
      <c r="S5587">
        <v>1</v>
      </c>
      <c r="T5587">
        <v>3</v>
      </c>
      <c r="U5587" t="b">
        <v>1</v>
      </c>
      <c r="V5587" t="s">
        <v>734</v>
      </c>
      <c r="W5587" t="s">
        <v>7200</v>
      </c>
      <c r="X5587" t="s">
        <v>14832</v>
      </c>
      <c r="Y5587">
        <v>33</v>
      </c>
      <c r="Z5587">
        <v>33</v>
      </c>
      <c r="AA5587">
        <v>4</v>
      </c>
      <c r="AB5587">
        <v>4</v>
      </c>
      <c r="AC5587">
        <v>57</v>
      </c>
    </row>
    <row r="5588" spans="1:29">
      <c r="A5588">
        <v>6220</v>
      </c>
      <c r="B5588" t="s">
        <v>805</v>
      </c>
      <c r="C5588" t="s">
        <v>7292</v>
      </c>
      <c r="J5588" t="s">
        <v>1436</v>
      </c>
      <c r="K5588">
        <v>0</v>
      </c>
      <c r="N5588" t="b">
        <v>1</v>
      </c>
      <c r="O5588" t="b">
        <v>0</v>
      </c>
      <c r="P5588" t="b">
        <v>0</v>
      </c>
      <c r="Q5588">
        <v>9</v>
      </c>
      <c r="R5588">
        <v>1</v>
      </c>
      <c r="S5588">
        <v>1</v>
      </c>
      <c r="T5588">
        <v>3</v>
      </c>
      <c r="U5588" t="b">
        <v>1</v>
      </c>
      <c r="V5588" t="s">
        <v>734</v>
      </c>
      <c r="W5588" t="s">
        <v>7200</v>
      </c>
      <c r="X5588" t="s">
        <v>15400</v>
      </c>
      <c r="Y5588">
        <v>34</v>
      </c>
      <c r="Z5588">
        <v>34</v>
      </c>
      <c r="AA5588">
        <v>2</v>
      </c>
      <c r="AB5588">
        <v>2</v>
      </c>
      <c r="AC5588">
        <v>57</v>
      </c>
    </row>
    <row r="5589" spans="1:29">
      <c r="A5589">
        <v>6221</v>
      </c>
      <c r="B5589" t="s">
        <v>805</v>
      </c>
      <c r="C5589" t="s">
        <v>7293</v>
      </c>
      <c r="J5589" t="s">
        <v>1436</v>
      </c>
      <c r="K5589">
        <v>0</v>
      </c>
      <c r="N5589" t="b">
        <v>1</v>
      </c>
      <c r="O5589" t="b">
        <v>0</v>
      </c>
      <c r="P5589" t="b">
        <v>0</v>
      </c>
      <c r="Q5589">
        <v>9</v>
      </c>
      <c r="R5589">
        <v>1</v>
      </c>
      <c r="S5589">
        <v>1</v>
      </c>
      <c r="T5589">
        <v>3</v>
      </c>
      <c r="U5589" t="b">
        <v>1</v>
      </c>
      <c r="V5589" t="s">
        <v>734</v>
      </c>
      <c r="W5589" t="s">
        <v>7200</v>
      </c>
      <c r="X5589" t="s">
        <v>14834</v>
      </c>
      <c r="Y5589">
        <v>34</v>
      </c>
      <c r="Z5589">
        <v>34</v>
      </c>
      <c r="AA5589">
        <v>4</v>
      </c>
      <c r="AB5589">
        <v>4</v>
      </c>
      <c r="AC5589">
        <v>57</v>
      </c>
    </row>
    <row r="5590" spans="1:29">
      <c r="A5590">
        <v>6222</v>
      </c>
      <c r="B5590" t="s">
        <v>805</v>
      </c>
      <c r="C5590" t="s">
        <v>7294</v>
      </c>
      <c r="J5590" t="s">
        <v>1436</v>
      </c>
      <c r="K5590">
        <v>0</v>
      </c>
      <c r="N5590" t="b">
        <v>1</v>
      </c>
      <c r="O5590" t="b">
        <v>0</v>
      </c>
      <c r="P5590" t="b">
        <v>0</v>
      </c>
      <c r="Q5590">
        <v>9</v>
      </c>
      <c r="R5590">
        <v>1</v>
      </c>
      <c r="S5590">
        <v>1</v>
      </c>
      <c r="T5590">
        <v>3</v>
      </c>
      <c r="U5590" t="b">
        <v>1</v>
      </c>
      <c r="V5590" t="s">
        <v>734</v>
      </c>
      <c r="W5590" t="s">
        <v>7200</v>
      </c>
      <c r="X5590" t="s">
        <v>15401</v>
      </c>
      <c r="Y5590">
        <v>35</v>
      </c>
      <c r="Z5590">
        <v>35</v>
      </c>
      <c r="AA5590">
        <v>2</v>
      </c>
      <c r="AB5590">
        <v>2</v>
      </c>
      <c r="AC5590">
        <v>57</v>
      </c>
    </row>
    <row r="5591" spans="1:29">
      <c r="A5591">
        <v>6223</v>
      </c>
      <c r="B5591" t="s">
        <v>805</v>
      </c>
      <c r="C5591" t="s">
        <v>7295</v>
      </c>
      <c r="J5591" t="s">
        <v>1436</v>
      </c>
      <c r="K5591">
        <v>0</v>
      </c>
      <c r="N5591" t="b">
        <v>1</v>
      </c>
      <c r="O5591" t="b">
        <v>0</v>
      </c>
      <c r="P5591" t="b">
        <v>0</v>
      </c>
      <c r="Q5591">
        <v>9</v>
      </c>
      <c r="R5591">
        <v>1</v>
      </c>
      <c r="S5591">
        <v>1</v>
      </c>
      <c r="T5591">
        <v>3</v>
      </c>
      <c r="U5591" t="b">
        <v>1</v>
      </c>
      <c r="V5591" t="s">
        <v>734</v>
      </c>
      <c r="W5591" t="s">
        <v>7200</v>
      </c>
      <c r="X5591" t="s">
        <v>14810</v>
      </c>
      <c r="Y5591">
        <v>35</v>
      </c>
      <c r="Z5591">
        <v>35</v>
      </c>
      <c r="AA5591">
        <v>4</v>
      </c>
      <c r="AB5591">
        <v>4</v>
      </c>
      <c r="AC5591">
        <v>57</v>
      </c>
    </row>
    <row r="5592" spans="1:29">
      <c r="A5592">
        <v>6224</v>
      </c>
      <c r="B5592" t="s">
        <v>805</v>
      </c>
      <c r="C5592" t="s">
        <v>7296</v>
      </c>
      <c r="J5592" t="s">
        <v>1436</v>
      </c>
      <c r="K5592">
        <v>0</v>
      </c>
      <c r="N5592" t="b">
        <v>1</v>
      </c>
      <c r="O5592" t="b">
        <v>0</v>
      </c>
      <c r="P5592" t="b">
        <v>0</v>
      </c>
      <c r="Q5592">
        <v>9</v>
      </c>
      <c r="R5592">
        <v>1</v>
      </c>
      <c r="S5592">
        <v>1</v>
      </c>
      <c r="T5592">
        <v>3</v>
      </c>
      <c r="U5592" t="b">
        <v>1</v>
      </c>
      <c r="V5592" t="s">
        <v>734</v>
      </c>
      <c r="W5592" t="s">
        <v>7200</v>
      </c>
      <c r="X5592" t="s">
        <v>15402</v>
      </c>
      <c r="Y5592">
        <v>36</v>
      </c>
      <c r="Z5592">
        <v>36</v>
      </c>
      <c r="AA5592">
        <v>2</v>
      </c>
      <c r="AB5592">
        <v>2</v>
      </c>
      <c r="AC5592">
        <v>57</v>
      </c>
    </row>
    <row r="5593" spans="1:29">
      <c r="A5593">
        <v>6225</v>
      </c>
      <c r="B5593" t="s">
        <v>805</v>
      </c>
      <c r="C5593" t="s">
        <v>7297</v>
      </c>
      <c r="J5593" t="s">
        <v>1436</v>
      </c>
      <c r="K5593">
        <v>0</v>
      </c>
      <c r="N5593" t="b">
        <v>1</v>
      </c>
      <c r="O5593" t="b">
        <v>0</v>
      </c>
      <c r="P5593" t="b">
        <v>0</v>
      </c>
      <c r="Q5593">
        <v>9</v>
      </c>
      <c r="R5593">
        <v>1</v>
      </c>
      <c r="S5593">
        <v>1</v>
      </c>
      <c r="T5593">
        <v>3</v>
      </c>
      <c r="U5593" t="b">
        <v>1</v>
      </c>
      <c r="V5593" t="s">
        <v>734</v>
      </c>
      <c r="W5593" t="s">
        <v>7200</v>
      </c>
      <c r="X5593" t="s">
        <v>14812</v>
      </c>
      <c r="Y5593">
        <v>36</v>
      </c>
      <c r="Z5593">
        <v>36</v>
      </c>
      <c r="AA5593">
        <v>4</v>
      </c>
      <c r="AB5593">
        <v>4</v>
      </c>
      <c r="AC5593">
        <v>57</v>
      </c>
    </row>
    <row r="5594" spans="1:29">
      <c r="A5594">
        <v>6226</v>
      </c>
      <c r="B5594" t="s">
        <v>805</v>
      </c>
      <c r="C5594" t="s">
        <v>7298</v>
      </c>
      <c r="J5594" t="s">
        <v>1436</v>
      </c>
      <c r="K5594">
        <v>0</v>
      </c>
      <c r="N5594" t="b">
        <v>1</v>
      </c>
      <c r="O5594" t="b">
        <v>0</v>
      </c>
      <c r="P5594" t="b">
        <v>0</v>
      </c>
      <c r="Q5594">
        <v>9</v>
      </c>
      <c r="R5594">
        <v>1</v>
      </c>
      <c r="S5594">
        <v>1</v>
      </c>
      <c r="T5594">
        <v>3</v>
      </c>
      <c r="U5594" t="b">
        <v>1</v>
      </c>
      <c r="V5594" t="s">
        <v>734</v>
      </c>
      <c r="W5594" t="s">
        <v>7200</v>
      </c>
      <c r="X5594" t="s">
        <v>15403</v>
      </c>
      <c r="Y5594">
        <v>37</v>
      </c>
      <c r="Z5594">
        <v>37</v>
      </c>
      <c r="AA5594">
        <v>2</v>
      </c>
      <c r="AB5594">
        <v>2</v>
      </c>
      <c r="AC5594">
        <v>57</v>
      </c>
    </row>
    <row r="5595" spans="1:29">
      <c r="A5595">
        <v>6227</v>
      </c>
      <c r="B5595" t="s">
        <v>805</v>
      </c>
      <c r="C5595" t="s">
        <v>7299</v>
      </c>
      <c r="J5595" t="s">
        <v>1436</v>
      </c>
      <c r="K5595">
        <v>0</v>
      </c>
      <c r="N5595" t="b">
        <v>1</v>
      </c>
      <c r="O5595" t="b">
        <v>0</v>
      </c>
      <c r="P5595" t="b">
        <v>0</v>
      </c>
      <c r="Q5595">
        <v>9</v>
      </c>
      <c r="R5595">
        <v>1</v>
      </c>
      <c r="S5595">
        <v>1</v>
      </c>
      <c r="T5595">
        <v>3</v>
      </c>
      <c r="U5595" t="b">
        <v>1</v>
      </c>
      <c r="V5595" t="s">
        <v>734</v>
      </c>
      <c r="W5595" t="s">
        <v>7200</v>
      </c>
      <c r="X5595" t="s">
        <v>15404</v>
      </c>
      <c r="Y5595">
        <v>37</v>
      </c>
      <c r="Z5595">
        <v>37</v>
      </c>
      <c r="AA5595">
        <v>4</v>
      </c>
      <c r="AB5595">
        <v>4</v>
      </c>
      <c r="AC5595">
        <v>57</v>
      </c>
    </row>
    <row r="5596" spans="1:29">
      <c r="A5596">
        <v>6228</v>
      </c>
      <c r="B5596" t="s">
        <v>805</v>
      </c>
      <c r="C5596" t="s">
        <v>7300</v>
      </c>
      <c r="J5596" t="s">
        <v>1436</v>
      </c>
      <c r="K5596">
        <v>0</v>
      </c>
      <c r="N5596" t="b">
        <v>1</v>
      </c>
      <c r="O5596" t="b">
        <v>0</v>
      </c>
      <c r="P5596" t="b">
        <v>0</v>
      </c>
      <c r="Q5596">
        <v>9</v>
      </c>
      <c r="R5596">
        <v>1</v>
      </c>
      <c r="S5596">
        <v>1</v>
      </c>
      <c r="T5596">
        <v>3</v>
      </c>
      <c r="U5596" t="b">
        <v>1</v>
      </c>
      <c r="V5596" t="s">
        <v>734</v>
      </c>
      <c r="W5596" t="s">
        <v>7200</v>
      </c>
      <c r="X5596" t="s">
        <v>15405</v>
      </c>
      <c r="Y5596">
        <v>38</v>
      </c>
      <c r="Z5596">
        <v>38</v>
      </c>
      <c r="AA5596">
        <v>2</v>
      </c>
      <c r="AB5596">
        <v>2</v>
      </c>
      <c r="AC5596">
        <v>57</v>
      </c>
    </row>
    <row r="5597" spans="1:29">
      <c r="A5597">
        <v>6229</v>
      </c>
      <c r="B5597" t="s">
        <v>805</v>
      </c>
      <c r="C5597" t="s">
        <v>7301</v>
      </c>
      <c r="J5597" t="s">
        <v>1436</v>
      </c>
      <c r="K5597">
        <v>0</v>
      </c>
      <c r="N5597" t="b">
        <v>1</v>
      </c>
      <c r="O5597" t="b">
        <v>0</v>
      </c>
      <c r="P5597" t="b">
        <v>0</v>
      </c>
      <c r="Q5597">
        <v>9</v>
      </c>
      <c r="R5597">
        <v>1</v>
      </c>
      <c r="S5597">
        <v>1</v>
      </c>
      <c r="T5597">
        <v>3</v>
      </c>
      <c r="U5597" t="b">
        <v>1</v>
      </c>
      <c r="V5597" t="s">
        <v>734</v>
      </c>
      <c r="W5597" t="s">
        <v>7200</v>
      </c>
      <c r="X5597" t="s">
        <v>14814</v>
      </c>
      <c r="Y5597">
        <v>38</v>
      </c>
      <c r="Z5597">
        <v>38</v>
      </c>
      <c r="AA5597">
        <v>4</v>
      </c>
      <c r="AB5597">
        <v>4</v>
      </c>
      <c r="AC5597">
        <v>57</v>
      </c>
    </row>
    <row r="5598" spans="1:29">
      <c r="A5598">
        <v>6230</v>
      </c>
      <c r="B5598" t="s">
        <v>805</v>
      </c>
      <c r="C5598" t="s">
        <v>7302</v>
      </c>
      <c r="J5598" t="s">
        <v>1436</v>
      </c>
      <c r="K5598">
        <v>0</v>
      </c>
      <c r="N5598" t="b">
        <v>1</v>
      </c>
      <c r="O5598" t="b">
        <v>0</v>
      </c>
      <c r="P5598" t="b">
        <v>0</v>
      </c>
      <c r="Q5598">
        <v>9</v>
      </c>
      <c r="R5598">
        <v>1</v>
      </c>
      <c r="S5598">
        <v>1</v>
      </c>
      <c r="T5598">
        <v>3</v>
      </c>
      <c r="U5598" t="b">
        <v>1</v>
      </c>
      <c r="V5598" t="s">
        <v>734</v>
      </c>
      <c r="W5598" t="s">
        <v>7200</v>
      </c>
      <c r="X5598" t="s">
        <v>15407</v>
      </c>
      <c r="Y5598">
        <v>39</v>
      </c>
      <c r="Z5598">
        <v>39</v>
      </c>
      <c r="AA5598">
        <v>2</v>
      </c>
      <c r="AB5598">
        <v>2</v>
      </c>
      <c r="AC5598">
        <v>57</v>
      </c>
    </row>
    <row r="5599" spans="1:29">
      <c r="A5599">
        <v>6231</v>
      </c>
      <c r="B5599" t="s">
        <v>805</v>
      </c>
      <c r="C5599" t="s">
        <v>7303</v>
      </c>
      <c r="J5599" t="s">
        <v>1436</v>
      </c>
      <c r="K5599">
        <v>0</v>
      </c>
      <c r="N5599" t="b">
        <v>1</v>
      </c>
      <c r="O5599" t="b">
        <v>0</v>
      </c>
      <c r="P5599" t="b">
        <v>0</v>
      </c>
      <c r="Q5599">
        <v>9</v>
      </c>
      <c r="R5599">
        <v>1</v>
      </c>
      <c r="S5599">
        <v>1</v>
      </c>
      <c r="T5599">
        <v>3</v>
      </c>
      <c r="U5599" t="b">
        <v>1</v>
      </c>
      <c r="V5599" t="s">
        <v>734</v>
      </c>
      <c r="W5599" t="s">
        <v>7200</v>
      </c>
      <c r="X5599" t="s">
        <v>14815</v>
      </c>
      <c r="Y5599">
        <v>39</v>
      </c>
      <c r="Z5599">
        <v>39</v>
      </c>
      <c r="AA5599">
        <v>4</v>
      </c>
      <c r="AB5599">
        <v>4</v>
      </c>
      <c r="AC5599">
        <v>57</v>
      </c>
    </row>
    <row r="5600" spans="1:29">
      <c r="A5600">
        <v>6232</v>
      </c>
      <c r="B5600" t="s">
        <v>805</v>
      </c>
      <c r="C5600" t="s">
        <v>7304</v>
      </c>
      <c r="J5600" t="s">
        <v>1436</v>
      </c>
      <c r="K5600">
        <v>0</v>
      </c>
      <c r="N5600" t="b">
        <v>1</v>
      </c>
      <c r="O5600" t="b">
        <v>0</v>
      </c>
      <c r="P5600" t="b">
        <v>0</v>
      </c>
      <c r="Q5600">
        <v>9</v>
      </c>
      <c r="R5600">
        <v>1</v>
      </c>
      <c r="S5600">
        <v>1</v>
      </c>
      <c r="T5600">
        <v>3</v>
      </c>
      <c r="U5600" t="b">
        <v>1</v>
      </c>
      <c r="V5600" t="s">
        <v>734</v>
      </c>
      <c r="W5600" t="s">
        <v>7200</v>
      </c>
      <c r="X5600" t="s">
        <v>15409</v>
      </c>
      <c r="Y5600">
        <v>40</v>
      </c>
      <c r="Z5600">
        <v>40</v>
      </c>
      <c r="AA5600">
        <v>2</v>
      </c>
      <c r="AB5600">
        <v>2</v>
      </c>
      <c r="AC5600">
        <v>57</v>
      </c>
    </row>
    <row r="5601" spans="1:29">
      <c r="A5601">
        <v>6233</v>
      </c>
      <c r="B5601" t="s">
        <v>805</v>
      </c>
      <c r="C5601" t="s">
        <v>7305</v>
      </c>
      <c r="J5601" t="s">
        <v>1436</v>
      </c>
      <c r="K5601">
        <v>0</v>
      </c>
      <c r="N5601" t="b">
        <v>1</v>
      </c>
      <c r="O5601" t="b">
        <v>0</v>
      </c>
      <c r="P5601" t="b">
        <v>0</v>
      </c>
      <c r="Q5601">
        <v>9</v>
      </c>
      <c r="R5601">
        <v>1</v>
      </c>
      <c r="S5601">
        <v>1</v>
      </c>
      <c r="T5601">
        <v>3</v>
      </c>
      <c r="U5601" t="b">
        <v>1</v>
      </c>
      <c r="V5601" t="s">
        <v>734</v>
      </c>
      <c r="W5601" t="s">
        <v>7200</v>
      </c>
      <c r="X5601" t="s">
        <v>14816</v>
      </c>
      <c r="Y5601">
        <v>40</v>
      </c>
      <c r="Z5601">
        <v>40</v>
      </c>
      <c r="AA5601">
        <v>4</v>
      </c>
      <c r="AB5601">
        <v>4</v>
      </c>
      <c r="AC5601">
        <v>57</v>
      </c>
    </row>
    <row r="5602" spans="1:29">
      <c r="A5602">
        <v>6234</v>
      </c>
      <c r="B5602" t="s">
        <v>805</v>
      </c>
      <c r="C5602" t="s">
        <v>7306</v>
      </c>
      <c r="J5602" t="s">
        <v>1436</v>
      </c>
      <c r="K5602">
        <v>0</v>
      </c>
      <c r="N5602" t="b">
        <v>1</v>
      </c>
      <c r="O5602" t="b">
        <v>0</v>
      </c>
      <c r="P5602" t="b">
        <v>0</v>
      </c>
      <c r="Q5602">
        <v>9</v>
      </c>
      <c r="R5602">
        <v>1</v>
      </c>
      <c r="S5602">
        <v>1</v>
      </c>
      <c r="T5602">
        <v>3</v>
      </c>
      <c r="U5602" t="b">
        <v>1</v>
      </c>
      <c r="V5602" t="s">
        <v>734</v>
      </c>
      <c r="W5602" t="s">
        <v>7200</v>
      </c>
      <c r="X5602" t="s">
        <v>15371</v>
      </c>
      <c r="Y5602">
        <v>41</v>
      </c>
      <c r="Z5602">
        <v>41</v>
      </c>
      <c r="AA5602">
        <v>2</v>
      </c>
      <c r="AB5602">
        <v>2</v>
      </c>
      <c r="AC5602">
        <v>57</v>
      </c>
    </row>
    <row r="5603" spans="1:29">
      <c r="A5603">
        <v>6235</v>
      </c>
      <c r="B5603" t="s">
        <v>805</v>
      </c>
      <c r="C5603" t="s">
        <v>7307</v>
      </c>
      <c r="J5603" t="s">
        <v>1436</v>
      </c>
      <c r="K5603">
        <v>0</v>
      </c>
      <c r="N5603" t="b">
        <v>1</v>
      </c>
      <c r="O5603" t="b">
        <v>0</v>
      </c>
      <c r="P5603" t="b">
        <v>0</v>
      </c>
      <c r="Q5603">
        <v>9</v>
      </c>
      <c r="R5603">
        <v>1</v>
      </c>
      <c r="S5603">
        <v>1</v>
      </c>
      <c r="T5603">
        <v>3</v>
      </c>
      <c r="U5603" t="b">
        <v>1</v>
      </c>
      <c r="V5603" t="s">
        <v>734</v>
      </c>
      <c r="W5603" t="s">
        <v>7200</v>
      </c>
      <c r="X5603" t="s">
        <v>14817</v>
      </c>
      <c r="Y5603">
        <v>41</v>
      </c>
      <c r="Z5603">
        <v>41</v>
      </c>
      <c r="AA5603">
        <v>4</v>
      </c>
      <c r="AB5603">
        <v>4</v>
      </c>
      <c r="AC5603">
        <v>57</v>
      </c>
    </row>
    <row r="5604" spans="1:29">
      <c r="A5604">
        <v>6236</v>
      </c>
      <c r="B5604" t="s">
        <v>805</v>
      </c>
      <c r="C5604" t="s">
        <v>7308</v>
      </c>
      <c r="J5604" t="s">
        <v>1436</v>
      </c>
      <c r="K5604">
        <v>0</v>
      </c>
      <c r="N5604" t="b">
        <v>1</v>
      </c>
      <c r="O5604" t="b">
        <v>0</v>
      </c>
      <c r="P5604" t="b">
        <v>0</v>
      </c>
      <c r="Q5604">
        <v>9</v>
      </c>
      <c r="R5604">
        <v>1</v>
      </c>
      <c r="S5604">
        <v>1</v>
      </c>
      <c r="T5604">
        <v>3</v>
      </c>
      <c r="U5604" t="b">
        <v>1</v>
      </c>
      <c r="V5604" t="s">
        <v>734</v>
      </c>
      <c r="W5604" t="s">
        <v>7200</v>
      </c>
      <c r="X5604" t="s">
        <v>15373</v>
      </c>
      <c r="Y5604">
        <v>42</v>
      </c>
      <c r="Z5604">
        <v>42</v>
      </c>
      <c r="AA5604">
        <v>2</v>
      </c>
      <c r="AB5604">
        <v>2</v>
      </c>
      <c r="AC5604">
        <v>57</v>
      </c>
    </row>
    <row r="5605" spans="1:29">
      <c r="A5605">
        <v>6237</v>
      </c>
      <c r="B5605" t="s">
        <v>805</v>
      </c>
      <c r="C5605" t="s">
        <v>7309</v>
      </c>
      <c r="J5605" t="s">
        <v>1436</v>
      </c>
      <c r="K5605">
        <v>0</v>
      </c>
      <c r="N5605" t="b">
        <v>1</v>
      </c>
      <c r="O5605" t="b">
        <v>0</v>
      </c>
      <c r="P5605" t="b">
        <v>0</v>
      </c>
      <c r="Q5605">
        <v>9</v>
      </c>
      <c r="R5605">
        <v>1</v>
      </c>
      <c r="S5605">
        <v>1</v>
      </c>
      <c r="T5605">
        <v>3</v>
      </c>
      <c r="U5605" t="b">
        <v>1</v>
      </c>
      <c r="V5605" t="s">
        <v>734</v>
      </c>
      <c r="W5605" t="s">
        <v>7200</v>
      </c>
      <c r="X5605" t="s">
        <v>14818</v>
      </c>
      <c r="Y5605">
        <v>42</v>
      </c>
      <c r="Z5605">
        <v>42</v>
      </c>
      <c r="AA5605">
        <v>4</v>
      </c>
      <c r="AB5605">
        <v>4</v>
      </c>
      <c r="AC5605">
        <v>57</v>
      </c>
    </row>
    <row r="5606" spans="1:29">
      <c r="A5606">
        <v>6238</v>
      </c>
      <c r="B5606" t="s">
        <v>805</v>
      </c>
      <c r="C5606" t="s">
        <v>7310</v>
      </c>
      <c r="J5606" t="s">
        <v>1436</v>
      </c>
      <c r="K5606">
        <v>0</v>
      </c>
      <c r="N5606" t="b">
        <v>1</v>
      </c>
      <c r="O5606" t="b">
        <v>0</v>
      </c>
      <c r="P5606" t="b">
        <v>0</v>
      </c>
      <c r="Q5606">
        <v>9</v>
      </c>
      <c r="R5606">
        <v>1</v>
      </c>
      <c r="S5606">
        <v>1</v>
      </c>
      <c r="T5606">
        <v>3</v>
      </c>
      <c r="U5606" t="b">
        <v>1</v>
      </c>
      <c r="V5606" t="s">
        <v>734</v>
      </c>
      <c r="W5606" t="s">
        <v>7200</v>
      </c>
      <c r="X5606" t="s">
        <v>15375</v>
      </c>
      <c r="Y5606">
        <v>43</v>
      </c>
      <c r="Z5606">
        <v>43</v>
      </c>
      <c r="AA5606">
        <v>2</v>
      </c>
      <c r="AB5606">
        <v>2</v>
      </c>
      <c r="AC5606">
        <v>57</v>
      </c>
    </row>
    <row r="5607" spans="1:29">
      <c r="A5607">
        <v>6239</v>
      </c>
      <c r="B5607" t="s">
        <v>805</v>
      </c>
      <c r="C5607" t="s">
        <v>7311</v>
      </c>
      <c r="J5607" t="s">
        <v>1436</v>
      </c>
      <c r="K5607">
        <v>0</v>
      </c>
      <c r="N5607" t="b">
        <v>1</v>
      </c>
      <c r="O5607" t="b">
        <v>0</v>
      </c>
      <c r="P5607" t="b">
        <v>0</v>
      </c>
      <c r="Q5607">
        <v>9</v>
      </c>
      <c r="R5607">
        <v>1</v>
      </c>
      <c r="S5607">
        <v>1</v>
      </c>
      <c r="T5607">
        <v>3</v>
      </c>
      <c r="U5607" t="b">
        <v>1</v>
      </c>
      <c r="V5607" t="s">
        <v>734</v>
      </c>
      <c r="W5607" t="s">
        <v>7200</v>
      </c>
      <c r="X5607" t="s">
        <v>14819</v>
      </c>
      <c r="Y5607">
        <v>43</v>
      </c>
      <c r="Z5607">
        <v>43</v>
      </c>
      <c r="AA5607">
        <v>4</v>
      </c>
      <c r="AB5607">
        <v>4</v>
      </c>
      <c r="AC5607">
        <v>57</v>
      </c>
    </row>
    <row r="5608" spans="1:29">
      <c r="A5608">
        <v>6240</v>
      </c>
      <c r="B5608" t="s">
        <v>805</v>
      </c>
      <c r="C5608" t="s">
        <v>7312</v>
      </c>
      <c r="J5608" t="s">
        <v>1436</v>
      </c>
      <c r="K5608">
        <v>0</v>
      </c>
      <c r="N5608" t="b">
        <v>1</v>
      </c>
      <c r="O5608" t="b">
        <v>0</v>
      </c>
      <c r="P5608" t="b">
        <v>0</v>
      </c>
      <c r="Q5608">
        <v>9</v>
      </c>
      <c r="R5608">
        <v>1</v>
      </c>
      <c r="S5608">
        <v>1</v>
      </c>
      <c r="T5608">
        <v>3</v>
      </c>
      <c r="U5608" t="b">
        <v>1</v>
      </c>
      <c r="V5608" t="s">
        <v>734</v>
      </c>
      <c r="W5608" t="s">
        <v>7200</v>
      </c>
      <c r="X5608" t="s">
        <v>15377</v>
      </c>
      <c r="Y5608">
        <v>44</v>
      </c>
      <c r="Z5608">
        <v>44</v>
      </c>
      <c r="AA5608">
        <v>2</v>
      </c>
      <c r="AB5608">
        <v>2</v>
      </c>
      <c r="AC5608">
        <v>57</v>
      </c>
    </row>
    <row r="5609" spans="1:29">
      <c r="A5609">
        <v>6241</v>
      </c>
      <c r="B5609" t="s">
        <v>805</v>
      </c>
      <c r="C5609" t="s">
        <v>7313</v>
      </c>
      <c r="J5609" t="s">
        <v>1436</v>
      </c>
      <c r="K5609">
        <v>0</v>
      </c>
      <c r="N5609" t="b">
        <v>1</v>
      </c>
      <c r="O5609" t="b">
        <v>0</v>
      </c>
      <c r="P5609" t="b">
        <v>0</v>
      </c>
      <c r="Q5609">
        <v>9</v>
      </c>
      <c r="R5609">
        <v>1</v>
      </c>
      <c r="S5609">
        <v>1</v>
      </c>
      <c r="T5609">
        <v>3</v>
      </c>
      <c r="U5609" t="b">
        <v>1</v>
      </c>
      <c r="V5609" t="s">
        <v>734</v>
      </c>
      <c r="W5609" t="s">
        <v>7200</v>
      </c>
      <c r="X5609" t="s">
        <v>14820</v>
      </c>
      <c r="Y5609">
        <v>44</v>
      </c>
      <c r="Z5609">
        <v>44</v>
      </c>
      <c r="AA5609">
        <v>4</v>
      </c>
      <c r="AB5609">
        <v>4</v>
      </c>
      <c r="AC5609">
        <v>57</v>
      </c>
    </row>
    <row r="5610" spans="1:29">
      <c r="A5610">
        <v>6242</v>
      </c>
      <c r="B5610" t="s">
        <v>805</v>
      </c>
      <c r="C5610" t="s">
        <v>7314</v>
      </c>
      <c r="J5610" t="s">
        <v>1436</v>
      </c>
      <c r="K5610">
        <v>0</v>
      </c>
      <c r="N5610" t="b">
        <v>1</v>
      </c>
      <c r="O5610" t="b">
        <v>0</v>
      </c>
      <c r="P5610" t="b">
        <v>0</v>
      </c>
      <c r="Q5610">
        <v>9</v>
      </c>
      <c r="R5610">
        <v>1</v>
      </c>
      <c r="S5610">
        <v>1</v>
      </c>
      <c r="T5610">
        <v>3</v>
      </c>
      <c r="U5610" t="b">
        <v>1</v>
      </c>
      <c r="V5610" t="s">
        <v>734</v>
      </c>
      <c r="W5610" t="s">
        <v>7200</v>
      </c>
      <c r="X5610" t="s">
        <v>15379</v>
      </c>
      <c r="Y5610">
        <v>45</v>
      </c>
      <c r="Z5610">
        <v>45</v>
      </c>
      <c r="AA5610">
        <v>2</v>
      </c>
      <c r="AB5610">
        <v>2</v>
      </c>
      <c r="AC5610">
        <v>57</v>
      </c>
    </row>
    <row r="5611" spans="1:29">
      <c r="A5611">
        <v>6243</v>
      </c>
      <c r="B5611" t="s">
        <v>805</v>
      </c>
      <c r="C5611" t="s">
        <v>7315</v>
      </c>
      <c r="J5611" t="s">
        <v>1436</v>
      </c>
      <c r="K5611">
        <v>0</v>
      </c>
      <c r="N5611" t="b">
        <v>1</v>
      </c>
      <c r="O5611" t="b">
        <v>0</v>
      </c>
      <c r="P5611" t="b">
        <v>0</v>
      </c>
      <c r="Q5611">
        <v>9</v>
      </c>
      <c r="R5611">
        <v>1</v>
      </c>
      <c r="S5611">
        <v>1</v>
      </c>
      <c r="T5611">
        <v>3</v>
      </c>
      <c r="U5611" t="b">
        <v>1</v>
      </c>
      <c r="V5611" t="s">
        <v>734</v>
      </c>
      <c r="W5611" t="s">
        <v>7200</v>
      </c>
      <c r="X5611" t="s">
        <v>14821</v>
      </c>
      <c r="Y5611">
        <v>45</v>
      </c>
      <c r="Z5611">
        <v>45</v>
      </c>
      <c r="AA5611">
        <v>4</v>
      </c>
      <c r="AB5611">
        <v>4</v>
      </c>
      <c r="AC5611">
        <v>57</v>
      </c>
    </row>
    <row r="5612" spans="1:29">
      <c r="A5612">
        <v>6244</v>
      </c>
      <c r="B5612" t="s">
        <v>805</v>
      </c>
      <c r="C5612" t="s">
        <v>7316</v>
      </c>
      <c r="J5612" t="s">
        <v>1436</v>
      </c>
      <c r="K5612">
        <v>0</v>
      </c>
      <c r="N5612" t="b">
        <v>1</v>
      </c>
      <c r="O5612" t="b">
        <v>0</v>
      </c>
      <c r="P5612" t="b">
        <v>0</v>
      </c>
      <c r="Q5612">
        <v>9</v>
      </c>
      <c r="R5612">
        <v>1</v>
      </c>
      <c r="S5612">
        <v>1</v>
      </c>
      <c r="T5612">
        <v>3</v>
      </c>
      <c r="U5612" t="b">
        <v>1</v>
      </c>
      <c r="V5612" t="s">
        <v>734</v>
      </c>
      <c r="W5612" t="s">
        <v>7200</v>
      </c>
      <c r="X5612" t="s">
        <v>15689</v>
      </c>
      <c r="Y5612">
        <v>46</v>
      </c>
      <c r="Z5612">
        <v>46</v>
      </c>
      <c r="AA5612">
        <v>2</v>
      </c>
      <c r="AB5612">
        <v>2</v>
      </c>
      <c r="AC5612">
        <v>57</v>
      </c>
    </row>
    <row r="5613" spans="1:29">
      <c r="A5613">
        <v>6245</v>
      </c>
      <c r="B5613" t="s">
        <v>805</v>
      </c>
      <c r="C5613" t="s">
        <v>7317</v>
      </c>
      <c r="J5613" t="s">
        <v>1436</v>
      </c>
      <c r="K5613">
        <v>0</v>
      </c>
      <c r="N5613" t="b">
        <v>1</v>
      </c>
      <c r="O5613" t="b">
        <v>0</v>
      </c>
      <c r="P5613" t="b">
        <v>0</v>
      </c>
      <c r="Q5613">
        <v>9</v>
      </c>
      <c r="R5613">
        <v>1</v>
      </c>
      <c r="S5613">
        <v>1</v>
      </c>
      <c r="T5613">
        <v>3</v>
      </c>
      <c r="U5613" t="b">
        <v>1</v>
      </c>
      <c r="V5613" t="s">
        <v>734</v>
      </c>
      <c r="W5613" t="s">
        <v>7200</v>
      </c>
      <c r="X5613" t="s">
        <v>14822</v>
      </c>
      <c r="Y5613">
        <v>46</v>
      </c>
      <c r="Z5613">
        <v>46</v>
      </c>
      <c r="AA5613">
        <v>4</v>
      </c>
      <c r="AB5613">
        <v>4</v>
      </c>
      <c r="AC5613">
        <v>57</v>
      </c>
    </row>
    <row r="5614" spans="1:29">
      <c r="A5614">
        <v>6246</v>
      </c>
      <c r="B5614" t="s">
        <v>805</v>
      </c>
      <c r="C5614" t="s">
        <v>7318</v>
      </c>
      <c r="J5614" t="s">
        <v>1436</v>
      </c>
      <c r="K5614">
        <v>0</v>
      </c>
      <c r="N5614" t="b">
        <v>1</v>
      </c>
      <c r="O5614" t="b">
        <v>0</v>
      </c>
      <c r="P5614" t="b">
        <v>0</v>
      </c>
      <c r="Q5614">
        <v>9</v>
      </c>
      <c r="R5614">
        <v>1</v>
      </c>
      <c r="S5614">
        <v>1</v>
      </c>
      <c r="T5614">
        <v>3</v>
      </c>
      <c r="U5614" t="b">
        <v>1</v>
      </c>
      <c r="V5614" t="s">
        <v>734</v>
      </c>
      <c r="W5614" t="s">
        <v>7200</v>
      </c>
      <c r="X5614" t="s">
        <v>15690</v>
      </c>
      <c r="Y5614">
        <v>47</v>
      </c>
      <c r="Z5614">
        <v>47</v>
      </c>
      <c r="AA5614">
        <v>2</v>
      </c>
      <c r="AB5614">
        <v>2</v>
      </c>
      <c r="AC5614">
        <v>57</v>
      </c>
    </row>
    <row r="5615" spans="1:29">
      <c r="A5615">
        <v>6247</v>
      </c>
      <c r="B5615" t="s">
        <v>805</v>
      </c>
      <c r="C5615" t="s">
        <v>7319</v>
      </c>
      <c r="J5615" t="s">
        <v>1436</v>
      </c>
      <c r="K5615">
        <v>0</v>
      </c>
      <c r="N5615" t="b">
        <v>1</v>
      </c>
      <c r="O5615" t="b">
        <v>0</v>
      </c>
      <c r="P5615" t="b">
        <v>0</v>
      </c>
      <c r="Q5615">
        <v>9</v>
      </c>
      <c r="R5615">
        <v>1</v>
      </c>
      <c r="S5615">
        <v>1</v>
      </c>
      <c r="T5615">
        <v>3</v>
      </c>
      <c r="U5615" t="b">
        <v>1</v>
      </c>
      <c r="V5615" t="s">
        <v>734</v>
      </c>
      <c r="W5615" t="s">
        <v>7200</v>
      </c>
      <c r="X5615" t="s">
        <v>14823</v>
      </c>
      <c r="Y5615">
        <v>47</v>
      </c>
      <c r="Z5615">
        <v>47</v>
      </c>
      <c r="AA5615">
        <v>4</v>
      </c>
      <c r="AB5615">
        <v>4</v>
      </c>
      <c r="AC5615">
        <v>57</v>
      </c>
    </row>
    <row r="5616" spans="1:29">
      <c r="A5616">
        <v>6248</v>
      </c>
      <c r="B5616" t="s">
        <v>805</v>
      </c>
      <c r="C5616" t="s">
        <v>7320</v>
      </c>
      <c r="J5616" t="s">
        <v>1436</v>
      </c>
      <c r="K5616">
        <v>0</v>
      </c>
      <c r="N5616" t="b">
        <v>1</v>
      </c>
      <c r="O5616" t="b">
        <v>0</v>
      </c>
      <c r="P5616" t="b">
        <v>0</v>
      </c>
      <c r="Q5616">
        <v>9</v>
      </c>
      <c r="R5616">
        <v>1</v>
      </c>
      <c r="S5616">
        <v>1</v>
      </c>
      <c r="T5616">
        <v>3</v>
      </c>
      <c r="U5616" t="b">
        <v>1</v>
      </c>
      <c r="V5616" t="s">
        <v>734</v>
      </c>
      <c r="W5616" t="s">
        <v>7200</v>
      </c>
      <c r="X5616" t="s">
        <v>15334</v>
      </c>
      <c r="Y5616">
        <v>48</v>
      </c>
      <c r="Z5616">
        <v>48</v>
      </c>
      <c r="AA5616">
        <v>2</v>
      </c>
      <c r="AB5616">
        <v>2</v>
      </c>
      <c r="AC5616">
        <v>57</v>
      </c>
    </row>
    <row r="5617" spans="1:29">
      <c r="A5617">
        <v>6249</v>
      </c>
      <c r="B5617" t="s">
        <v>805</v>
      </c>
      <c r="C5617" t="s">
        <v>7321</v>
      </c>
      <c r="J5617" t="s">
        <v>1436</v>
      </c>
      <c r="K5617">
        <v>0</v>
      </c>
      <c r="N5617" t="b">
        <v>1</v>
      </c>
      <c r="O5617" t="b">
        <v>0</v>
      </c>
      <c r="P5617" t="b">
        <v>0</v>
      </c>
      <c r="Q5617">
        <v>9</v>
      </c>
      <c r="R5617">
        <v>1</v>
      </c>
      <c r="S5617">
        <v>1</v>
      </c>
      <c r="T5617">
        <v>3</v>
      </c>
      <c r="U5617" t="b">
        <v>1</v>
      </c>
      <c r="V5617" t="s">
        <v>734</v>
      </c>
      <c r="W5617" t="s">
        <v>7200</v>
      </c>
      <c r="X5617" t="s">
        <v>14824</v>
      </c>
      <c r="Y5617">
        <v>48</v>
      </c>
      <c r="Z5617">
        <v>48</v>
      </c>
      <c r="AA5617">
        <v>4</v>
      </c>
      <c r="AB5617">
        <v>4</v>
      </c>
      <c r="AC5617">
        <v>57</v>
      </c>
    </row>
    <row r="5618" spans="1:29">
      <c r="A5618">
        <v>6250</v>
      </c>
      <c r="B5618" t="s">
        <v>805</v>
      </c>
      <c r="C5618" t="s">
        <v>7322</v>
      </c>
      <c r="J5618" t="s">
        <v>1436</v>
      </c>
      <c r="K5618">
        <v>0</v>
      </c>
      <c r="N5618" t="b">
        <v>1</v>
      </c>
      <c r="O5618" t="b">
        <v>0</v>
      </c>
      <c r="P5618" t="b">
        <v>0</v>
      </c>
      <c r="Q5618">
        <v>9</v>
      </c>
      <c r="R5618">
        <v>1</v>
      </c>
      <c r="S5618">
        <v>1</v>
      </c>
      <c r="T5618">
        <v>3</v>
      </c>
      <c r="U5618" t="b">
        <v>1</v>
      </c>
      <c r="V5618" t="s">
        <v>734</v>
      </c>
      <c r="W5618" t="s">
        <v>7200</v>
      </c>
      <c r="X5618" t="s">
        <v>15335</v>
      </c>
      <c r="Y5618">
        <v>49</v>
      </c>
      <c r="Z5618">
        <v>49</v>
      </c>
      <c r="AA5618">
        <v>2</v>
      </c>
      <c r="AB5618">
        <v>2</v>
      </c>
      <c r="AC5618">
        <v>57</v>
      </c>
    </row>
    <row r="5619" spans="1:29">
      <c r="A5619">
        <v>6251</v>
      </c>
      <c r="B5619" t="s">
        <v>805</v>
      </c>
      <c r="C5619" t="s">
        <v>7323</v>
      </c>
      <c r="J5619" t="s">
        <v>1436</v>
      </c>
      <c r="K5619">
        <v>0</v>
      </c>
      <c r="N5619" t="b">
        <v>1</v>
      </c>
      <c r="O5619" t="b">
        <v>0</v>
      </c>
      <c r="P5619" t="b">
        <v>0</v>
      </c>
      <c r="Q5619">
        <v>9</v>
      </c>
      <c r="R5619">
        <v>1</v>
      </c>
      <c r="S5619">
        <v>1</v>
      </c>
      <c r="T5619">
        <v>3</v>
      </c>
      <c r="U5619" t="b">
        <v>1</v>
      </c>
      <c r="V5619" t="s">
        <v>734</v>
      </c>
      <c r="W5619" t="s">
        <v>7200</v>
      </c>
      <c r="X5619" t="s">
        <v>14825</v>
      </c>
      <c r="Y5619">
        <v>49</v>
      </c>
      <c r="Z5619">
        <v>49</v>
      </c>
      <c r="AA5619">
        <v>4</v>
      </c>
      <c r="AB5619">
        <v>4</v>
      </c>
      <c r="AC5619">
        <v>57</v>
      </c>
    </row>
    <row r="5620" spans="1:29">
      <c r="A5620">
        <v>6252</v>
      </c>
      <c r="B5620" t="s">
        <v>805</v>
      </c>
      <c r="C5620" t="s">
        <v>7324</v>
      </c>
      <c r="J5620" t="s">
        <v>1436</v>
      </c>
      <c r="K5620">
        <v>0</v>
      </c>
      <c r="N5620" t="b">
        <v>1</v>
      </c>
      <c r="O5620" t="b">
        <v>0</v>
      </c>
      <c r="P5620" t="b">
        <v>0</v>
      </c>
      <c r="Q5620">
        <v>9</v>
      </c>
      <c r="R5620">
        <v>1</v>
      </c>
      <c r="S5620">
        <v>1</v>
      </c>
      <c r="T5620">
        <v>3</v>
      </c>
      <c r="U5620" t="b">
        <v>1</v>
      </c>
      <c r="V5620" t="s">
        <v>734</v>
      </c>
      <c r="W5620" t="s">
        <v>7200</v>
      </c>
      <c r="X5620" t="s">
        <v>15336</v>
      </c>
      <c r="Y5620">
        <v>50</v>
      </c>
      <c r="Z5620">
        <v>50</v>
      </c>
      <c r="AA5620">
        <v>2</v>
      </c>
      <c r="AB5620">
        <v>2</v>
      </c>
      <c r="AC5620">
        <v>57</v>
      </c>
    </row>
    <row r="5621" spans="1:29">
      <c r="A5621">
        <v>6253</v>
      </c>
      <c r="B5621" t="s">
        <v>805</v>
      </c>
      <c r="C5621" t="s">
        <v>7325</v>
      </c>
      <c r="J5621" t="s">
        <v>1436</v>
      </c>
      <c r="K5621">
        <v>0</v>
      </c>
      <c r="N5621" t="b">
        <v>1</v>
      </c>
      <c r="O5621" t="b">
        <v>0</v>
      </c>
      <c r="P5621" t="b">
        <v>0</v>
      </c>
      <c r="Q5621">
        <v>9</v>
      </c>
      <c r="R5621">
        <v>1</v>
      </c>
      <c r="S5621">
        <v>1</v>
      </c>
      <c r="T5621">
        <v>3</v>
      </c>
      <c r="U5621" t="b">
        <v>1</v>
      </c>
      <c r="V5621" t="s">
        <v>734</v>
      </c>
      <c r="W5621" t="s">
        <v>7200</v>
      </c>
      <c r="X5621" t="s">
        <v>14826</v>
      </c>
      <c r="Y5621">
        <v>50</v>
      </c>
      <c r="Z5621">
        <v>50</v>
      </c>
      <c r="AA5621">
        <v>4</v>
      </c>
      <c r="AB5621">
        <v>4</v>
      </c>
      <c r="AC5621">
        <v>57</v>
      </c>
    </row>
    <row r="5622" spans="1:29">
      <c r="A5622">
        <v>6266</v>
      </c>
      <c r="B5622" t="s">
        <v>805</v>
      </c>
      <c r="C5622" t="s">
        <v>7326</v>
      </c>
      <c r="J5622" t="s">
        <v>1444</v>
      </c>
      <c r="K5622">
        <v>0</v>
      </c>
      <c r="N5622" t="b">
        <v>0</v>
      </c>
      <c r="O5622" t="b">
        <v>1</v>
      </c>
      <c r="P5622" t="b">
        <v>0</v>
      </c>
      <c r="Q5622">
        <v>9</v>
      </c>
      <c r="R5622">
        <v>1</v>
      </c>
      <c r="S5622">
        <v>1</v>
      </c>
      <c r="T5622">
        <v>3</v>
      </c>
      <c r="U5622" t="b">
        <v>1</v>
      </c>
      <c r="V5622" t="s">
        <v>734</v>
      </c>
      <c r="W5622" t="s">
        <v>7200</v>
      </c>
      <c r="X5622" t="s">
        <v>14470</v>
      </c>
      <c r="Y5622">
        <v>16</v>
      </c>
      <c r="Z5622">
        <v>16</v>
      </c>
      <c r="AA5622">
        <v>7</v>
      </c>
      <c r="AB5622">
        <v>7</v>
      </c>
      <c r="AC5622">
        <v>57</v>
      </c>
    </row>
    <row r="5623" spans="1:29">
      <c r="A5623">
        <v>6267</v>
      </c>
      <c r="B5623" t="s">
        <v>805</v>
      </c>
      <c r="C5623" t="s">
        <v>7327</v>
      </c>
      <c r="J5623" t="s">
        <v>1444</v>
      </c>
      <c r="K5623">
        <v>0</v>
      </c>
      <c r="N5623" t="b">
        <v>0</v>
      </c>
      <c r="O5623" t="b">
        <v>1</v>
      </c>
      <c r="P5623" t="b">
        <v>0</v>
      </c>
      <c r="Q5623">
        <v>9</v>
      </c>
      <c r="R5623">
        <v>1</v>
      </c>
      <c r="S5623">
        <v>1</v>
      </c>
      <c r="T5623">
        <v>3</v>
      </c>
      <c r="U5623" t="b">
        <v>1</v>
      </c>
      <c r="V5623" t="s">
        <v>734</v>
      </c>
      <c r="W5623" t="s">
        <v>7200</v>
      </c>
      <c r="X5623" t="s">
        <v>14716</v>
      </c>
      <c r="Y5623">
        <v>17</v>
      </c>
      <c r="Z5623">
        <v>17</v>
      </c>
      <c r="AA5623">
        <v>7</v>
      </c>
      <c r="AB5623">
        <v>7</v>
      </c>
      <c r="AC5623">
        <v>57</v>
      </c>
    </row>
    <row r="5624" spans="1:29">
      <c r="A5624">
        <v>6268</v>
      </c>
      <c r="B5624" t="s">
        <v>805</v>
      </c>
      <c r="C5624" t="s">
        <v>7328</v>
      </c>
      <c r="J5624" t="s">
        <v>1444</v>
      </c>
      <c r="K5624">
        <v>0</v>
      </c>
      <c r="N5624" t="b">
        <v>0</v>
      </c>
      <c r="O5624" t="b">
        <v>1</v>
      </c>
      <c r="P5624" t="b">
        <v>0</v>
      </c>
      <c r="Q5624">
        <v>9</v>
      </c>
      <c r="R5624">
        <v>1</v>
      </c>
      <c r="S5624">
        <v>1</v>
      </c>
      <c r="T5624">
        <v>3</v>
      </c>
      <c r="U5624" t="b">
        <v>1</v>
      </c>
      <c r="V5624" t="s">
        <v>734</v>
      </c>
      <c r="W5624" t="s">
        <v>7200</v>
      </c>
      <c r="X5624" t="s">
        <v>14487</v>
      </c>
      <c r="Y5624">
        <v>18</v>
      </c>
      <c r="Z5624">
        <v>18</v>
      </c>
      <c r="AA5624">
        <v>7</v>
      </c>
      <c r="AB5624">
        <v>7</v>
      </c>
      <c r="AC5624">
        <v>57</v>
      </c>
    </row>
    <row r="5625" spans="1:29">
      <c r="A5625">
        <v>6269</v>
      </c>
      <c r="B5625" t="s">
        <v>805</v>
      </c>
      <c r="C5625" t="s">
        <v>7329</v>
      </c>
      <c r="J5625" t="s">
        <v>1444</v>
      </c>
      <c r="K5625">
        <v>0</v>
      </c>
      <c r="N5625" t="b">
        <v>0</v>
      </c>
      <c r="O5625" t="b">
        <v>1</v>
      </c>
      <c r="P5625" t="b">
        <v>0</v>
      </c>
      <c r="Q5625">
        <v>9</v>
      </c>
      <c r="R5625">
        <v>1</v>
      </c>
      <c r="S5625">
        <v>1</v>
      </c>
      <c r="T5625">
        <v>3</v>
      </c>
      <c r="U5625" t="b">
        <v>1</v>
      </c>
      <c r="V5625" t="s">
        <v>734</v>
      </c>
      <c r="W5625" t="s">
        <v>7200</v>
      </c>
      <c r="X5625" t="s">
        <v>14461</v>
      </c>
      <c r="Y5625">
        <v>19</v>
      </c>
      <c r="Z5625">
        <v>19</v>
      </c>
      <c r="AA5625">
        <v>7</v>
      </c>
      <c r="AB5625">
        <v>7</v>
      </c>
      <c r="AC5625">
        <v>57</v>
      </c>
    </row>
    <row r="5626" spans="1:29">
      <c r="A5626">
        <v>6270</v>
      </c>
      <c r="B5626" t="s">
        <v>805</v>
      </c>
      <c r="C5626" t="s">
        <v>7330</v>
      </c>
      <c r="J5626" t="s">
        <v>1444</v>
      </c>
      <c r="K5626">
        <v>0</v>
      </c>
      <c r="N5626" t="b">
        <v>0</v>
      </c>
      <c r="O5626" t="b">
        <v>1</v>
      </c>
      <c r="P5626" t="b">
        <v>0</v>
      </c>
      <c r="Q5626">
        <v>9</v>
      </c>
      <c r="R5626">
        <v>1</v>
      </c>
      <c r="S5626">
        <v>1</v>
      </c>
      <c r="T5626">
        <v>3</v>
      </c>
      <c r="U5626" t="b">
        <v>1</v>
      </c>
      <c r="V5626" t="s">
        <v>734</v>
      </c>
      <c r="W5626" t="s">
        <v>7200</v>
      </c>
      <c r="X5626" t="s">
        <v>14632</v>
      </c>
      <c r="Y5626">
        <v>20</v>
      </c>
      <c r="Z5626">
        <v>20</v>
      </c>
      <c r="AA5626">
        <v>7</v>
      </c>
      <c r="AB5626">
        <v>7</v>
      </c>
      <c r="AC5626">
        <v>57</v>
      </c>
    </row>
    <row r="5627" spans="1:29">
      <c r="A5627">
        <v>6271</v>
      </c>
      <c r="B5627" t="s">
        <v>805</v>
      </c>
      <c r="C5627" t="s">
        <v>7331</v>
      </c>
      <c r="J5627" t="s">
        <v>1444</v>
      </c>
      <c r="K5627">
        <v>0</v>
      </c>
      <c r="N5627" t="b">
        <v>0</v>
      </c>
      <c r="O5627" t="b">
        <v>1</v>
      </c>
      <c r="P5627" t="b">
        <v>0</v>
      </c>
      <c r="Q5627">
        <v>9</v>
      </c>
      <c r="R5627">
        <v>1</v>
      </c>
      <c r="S5627">
        <v>1</v>
      </c>
      <c r="T5627">
        <v>3</v>
      </c>
      <c r="U5627" t="b">
        <v>1</v>
      </c>
      <c r="V5627" t="s">
        <v>734</v>
      </c>
      <c r="W5627" t="s">
        <v>7200</v>
      </c>
      <c r="X5627" t="s">
        <v>14633</v>
      </c>
      <c r="Y5627">
        <v>21</v>
      </c>
      <c r="Z5627">
        <v>21</v>
      </c>
      <c r="AA5627">
        <v>7</v>
      </c>
      <c r="AB5627">
        <v>7</v>
      </c>
      <c r="AC5627">
        <v>57</v>
      </c>
    </row>
    <row r="5628" spans="1:29">
      <c r="A5628">
        <v>6272</v>
      </c>
      <c r="B5628" t="s">
        <v>805</v>
      </c>
      <c r="C5628" t="s">
        <v>7332</v>
      </c>
      <c r="J5628" t="s">
        <v>1444</v>
      </c>
      <c r="K5628">
        <v>0</v>
      </c>
      <c r="N5628" t="b">
        <v>0</v>
      </c>
      <c r="O5628" t="b">
        <v>1</v>
      </c>
      <c r="P5628" t="b">
        <v>0</v>
      </c>
      <c r="Q5628">
        <v>9</v>
      </c>
      <c r="R5628">
        <v>1</v>
      </c>
      <c r="S5628">
        <v>1</v>
      </c>
      <c r="T5628">
        <v>3</v>
      </c>
      <c r="U5628" t="b">
        <v>1</v>
      </c>
      <c r="V5628" t="s">
        <v>734</v>
      </c>
      <c r="W5628" t="s">
        <v>7200</v>
      </c>
      <c r="X5628" t="s">
        <v>14490</v>
      </c>
      <c r="Y5628">
        <v>22</v>
      </c>
      <c r="Z5628">
        <v>22</v>
      </c>
      <c r="AA5628">
        <v>7</v>
      </c>
      <c r="AB5628">
        <v>7</v>
      </c>
      <c r="AC5628">
        <v>57</v>
      </c>
    </row>
    <row r="5629" spans="1:29">
      <c r="A5629">
        <v>6273</v>
      </c>
      <c r="B5629" t="s">
        <v>805</v>
      </c>
      <c r="C5629" t="s">
        <v>7333</v>
      </c>
      <c r="J5629" t="s">
        <v>1444</v>
      </c>
      <c r="K5629">
        <v>0</v>
      </c>
      <c r="N5629" t="b">
        <v>0</v>
      </c>
      <c r="O5629" t="b">
        <v>1</v>
      </c>
      <c r="P5629" t="b">
        <v>0</v>
      </c>
      <c r="Q5629">
        <v>9</v>
      </c>
      <c r="R5629">
        <v>1</v>
      </c>
      <c r="S5629">
        <v>1</v>
      </c>
      <c r="T5629">
        <v>3</v>
      </c>
      <c r="U5629" t="b">
        <v>1</v>
      </c>
      <c r="V5629" t="s">
        <v>734</v>
      </c>
      <c r="W5629" t="s">
        <v>7200</v>
      </c>
      <c r="X5629" t="s">
        <v>14717</v>
      </c>
      <c r="Y5629">
        <v>23</v>
      </c>
      <c r="Z5629">
        <v>23</v>
      </c>
      <c r="AA5629">
        <v>7</v>
      </c>
      <c r="AB5629">
        <v>7</v>
      </c>
      <c r="AC5629">
        <v>57</v>
      </c>
    </row>
    <row r="5630" spans="1:29">
      <c r="A5630">
        <v>6274</v>
      </c>
      <c r="B5630" t="s">
        <v>805</v>
      </c>
      <c r="C5630" t="s">
        <v>7334</v>
      </c>
      <c r="J5630" t="s">
        <v>1444</v>
      </c>
      <c r="K5630">
        <v>0</v>
      </c>
      <c r="N5630" t="b">
        <v>0</v>
      </c>
      <c r="O5630" t="b">
        <v>1</v>
      </c>
      <c r="P5630" t="b">
        <v>0</v>
      </c>
      <c r="Q5630">
        <v>9</v>
      </c>
      <c r="R5630">
        <v>1</v>
      </c>
      <c r="S5630">
        <v>1</v>
      </c>
      <c r="T5630">
        <v>3</v>
      </c>
      <c r="U5630" t="b">
        <v>1</v>
      </c>
      <c r="V5630" t="s">
        <v>734</v>
      </c>
      <c r="W5630" t="s">
        <v>7200</v>
      </c>
      <c r="X5630" t="s">
        <v>14489</v>
      </c>
      <c r="Y5630">
        <v>24</v>
      </c>
      <c r="Z5630">
        <v>24</v>
      </c>
      <c r="AA5630">
        <v>7</v>
      </c>
      <c r="AB5630">
        <v>7</v>
      </c>
      <c r="AC5630">
        <v>57</v>
      </c>
    </row>
    <row r="5631" spans="1:29">
      <c r="A5631">
        <v>6275</v>
      </c>
      <c r="B5631" t="s">
        <v>805</v>
      </c>
      <c r="C5631" t="s">
        <v>7335</v>
      </c>
      <c r="J5631" t="s">
        <v>1444</v>
      </c>
      <c r="K5631">
        <v>0</v>
      </c>
      <c r="N5631" t="b">
        <v>0</v>
      </c>
      <c r="O5631" t="b">
        <v>1</v>
      </c>
      <c r="P5631" t="b">
        <v>0</v>
      </c>
      <c r="Q5631">
        <v>9</v>
      </c>
      <c r="R5631">
        <v>1</v>
      </c>
      <c r="S5631">
        <v>1</v>
      </c>
      <c r="T5631">
        <v>3</v>
      </c>
      <c r="U5631" t="b">
        <v>1</v>
      </c>
      <c r="V5631" t="s">
        <v>734</v>
      </c>
      <c r="W5631" t="s">
        <v>7200</v>
      </c>
      <c r="X5631" t="s">
        <v>14634</v>
      </c>
      <c r="Y5631">
        <v>25</v>
      </c>
      <c r="Z5631">
        <v>25</v>
      </c>
      <c r="AA5631">
        <v>7</v>
      </c>
      <c r="AB5631">
        <v>7</v>
      </c>
      <c r="AC5631">
        <v>57</v>
      </c>
    </row>
    <row r="5632" spans="1:29">
      <c r="A5632">
        <v>6276</v>
      </c>
      <c r="B5632" t="s">
        <v>805</v>
      </c>
      <c r="C5632" t="s">
        <v>7336</v>
      </c>
      <c r="J5632" t="s">
        <v>1444</v>
      </c>
      <c r="K5632">
        <v>0</v>
      </c>
      <c r="N5632" t="b">
        <v>0</v>
      </c>
      <c r="O5632" t="b">
        <v>1</v>
      </c>
      <c r="P5632" t="b">
        <v>0</v>
      </c>
      <c r="Q5632">
        <v>9</v>
      </c>
      <c r="R5632">
        <v>1</v>
      </c>
      <c r="S5632">
        <v>1</v>
      </c>
      <c r="T5632">
        <v>3</v>
      </c>
      <c r="U5632" t="b">
        <v>1</v>
      </c>
      <c r="V5632" t="s">
        <v>734</v>
      </c>
      <c r="W5632" t="s">
        <v>7200</v>
      </c>
      <c r="X5632" t="s">
        <v>14718</v>
      </c>
      <c r="Y5632">
        <v>26</v>
      </c>
      <c r="Z5632">
        <v>26</v>
      </c>
      <c r="AA5632">
        <v>7</v>
      </c>
      <c r="AB5632">
        <v>7</v>
      </c>
      <c r="AC5632">
        <v>57</v>
      </c>
    </row>
    <row r="5633" spans="1:29">
      <c r="A5633">
        <v>6277</v>
      </c>
      <c r="B5633" t="s">
        <v>805</v>
      </c>
      <c r="C5633" t="s">
        <v>7337</v>
      </c>
      <c r="J5633" t="s">
        <v>1444</v>
      </c>
      <c r="K5633">
        <v>0</v>
      </c>
      <c r="N5633" t="b">
        <v>0</v>
      </c>
      <c r="O5633" t="b">
        <v>1</v>
      </c>
      <c r="P5633" t="b">
        <v>0</v>
      </c>
      <c r="Q5633">
        <v>9</v>
      </c>
      <c r="R5633">
        <v>1</v>
      </c>
      <c r="S5633">
        <v>1</v>
      </c>
      <c r="T5633">
        <v>3</v>
      </c>
      <c r="U5633" t="b">
        <v>1</v>
      </c>
      <c r="V5633" t="s">
        <v>734</v>
      </c>
      <c r="W5633" t="s">
        <v>7200</v>
      </c>
      <c r="X5633" t="s">
        <v>14635</v>
      </c>
      <c r="Y5633">
        <v>27</v>
      </c>
      <c r="Z5633">
        <v>27</v>
      </c>
      <c r="AA5633">
        <v>7</v>
      </c>
      <c r="AB5633">
        <v>7</v>
      </c>
      <c r="AC5633">
        <v>57</v>
      </c>
    </row>
    <row r="5634" spans="1:29">
      <c r="A5634">
        <v>6278</v>
      </c>
      <c r="B5634" t="s">
        <v>805</v>
      </c>
      <c r="C5634" t="s">
        <v>7338</v>
      </c>
      <c r="J5634" t="s">
        <v>1444</v>
      </c>
      <c r="K5634">
        <v>0</v>
      </c>
      <c r="N5634" t="b">
        <v>0</v>
      </c>
      <c r="O5634" t="b">
        <v>1</v>
      </c>
      <c r="P5634" t="b">
        <v>0</v>
      </c>
      <c r="Q5634">
        <v>9</v>
      </c>
      <c r="R5634">
        <v>1</v>
      </c>
      <c r="S5634">
        <v>1</v>
      </c>
      <c r="T5634">
        <v>3</v>
      </c>
      <c r="U5634" t="b">
        <v>1</v>
      </c>
      <c r="V5634" t="s">
        <v>734</v>
      </c>
      <c r="W5634" t="s">
        <v>7200</v>
      </c>
      <c r="X5634" t="s">
        <v>14730</v>
      </c>
      <c r="Y5634">
        <v>28</v>
      </c>
      <c r="Z5634">
        <v>28</v>
      </c>
      <c r="AA5634">
        <v>7</v>
      </c>
      <c r="AB5634">
        <v>7</v>
      </c>
      <c r="AC5634">
        <v>57</v>
      </c>
    </row>
    <row r="5635" spans="1:29">
      <c r="A5635">
        <v>6279</v>
      </c>
      <c r="B5635" t="s">
        <v>805</v>
      </c>
      <c r="C5635" t="s">
        <v>7339</v>
      </c>
      <c r="J5635" t="s">
        <v>1444</v>
      </c>
      <c r="K5635">
        <v>0</v>
      </c>
      <c r="N5635" t="b">
        <v>0</v>
      </c>
      <c r="O5635" t="b">
        <v>1</v>
      </c>
      <c r="P5635" t="b">
        <v>0</v>
      </c>
      <c r="Q5635">
        <v>9</v>
      </c>
      <c r="R5635">
        <v>1</v>
      </c>
      <c r="S5635">
        <v>1</v>
      </c>
      <c r="T5635">
        <v>3</v>
      </c>
      <c r="U5635" t="b">
        <v>1</v>
      </c>
      <c r="V5635" t="s">
        <v>734</v>
      </c>
      <c r="W5635" t="s">
        <v>7200</v>
      </c>
      <c r="X5635" t="s">
        <v>14636</v>
      </c>
      <c r="Y5635">
        <v>29</v>
      </c>
      <c r="Z5635">
        <v>29</v>
      </c>
      <c r="AA5635">
        <v>7</v>
      </c>
      <c r="AB5635">
        <v>7</v>
      </c>
      <c r="AC5635">
        <v>57</v>
      </c>
    </row>
    <row r="5636" spans="1:29">
      <c r="A5636">
        <v>6280</v>
      </c>
      <c r="B5636" t="s">
        <v>805</v>
      </c>
      <c r="C5636" t="s">
        <v>7340</v>
      </c>
      <c r="J5636" t="s">
        <v>1444</v>
      </c>
      <c r="K5636">
        <v>0</v>
      </c>
      <c r="N5636" t="b">
        <v>0</v>
      </c>
      <c r="O5636" t="b">
        <v>1</v>
      </c>
      <c r="P5636" t="b">
        <v>0</v>
      </c>
      <c r="Q5636">
        <v>9</v>
      </c>
      <c r="R5636">
        <v>1</v>
      </c>
      <c r="S5636">
        <v>1</v>
      </c>
      <c r="T5636">
        <v>3</v>
      </c>
      <c r="U5636" t="b">
        <v>1</v>
      </c>
      <c r="V5636" t="s">
        <v>734</v>
      </c>
      <c r="W5636" t="s">
        <v>7200</v>
      </c>
      <c r="X5636" t="s">
        <v>14637</v>
      </c>
      <c r="Y5636">
        <v>30</v>
      </c>
      <c r="Z5636">
        <v>30</v>
      </c>
      <c r="AA5636">
        <v>7</v>
      </c>
      <c r="AB5636">
        <v>7</v>
      </c>
      <c r="AC5636">
        <v>57</v>
      </c>
    </row>
    <row r="5637" spans="1:29">
      <c r="A5637">
        <v>6281</v>
      </c>
      <c r="B5637" t="s">
        <v>805</v>
      </c>
      <c r="C5637" t="s">
        <v>7341</v>
      </c>
      <c r="J5637" t="s">
        <v>1444</v>
      </c>
      <c r="K5637">
        <v>0</v>
      </c>
      <c r="N5637" t="b">
        <v>0</v>
      </c>
      <c r="O5637" t="b">
        <v>1</v>
      </c>
      <c r="P5637" t="b">
        <v>0</v>
      </c>
      <c r="Q5637">
        <v>9</v>
      </c>
      <c r="R5637">
        <v>1</v>
      </c>
      <c r="S5637">
        <v>1</v>
      </c>
      <c r="T5637">
        <v>3</v>
      </c>
      <c r="U5637" t="b">
        <v>1</v>
      </c>
      <c r="V5637" t="s">
        <v>734</v>
      </c>
      <c r="W5637" t="s">
        <v>7200</v>
      </c>
      <c r="X5637" t="s">
        <v>14770</v>
      </c>
      <c r="Y5637">
        <v>31</v>
      </c>
      <c r="Z5637">
        <v>31</v>
      </c>
      <c r="AA5637">
        <v>7</v>
      </c>
      <c r="AB5637">
        <v>7</v>
      </c>
      <c r="AC5637">
        <v>57</v>
      </c>
    </row>
    <row r="5638" spans="1:29">
      <c r="A5638">
        <v>6282</v>
      </c>
      <c r="B5638" t="s">
        <v>805</v>
      </c>
      <c r="C5638" t="s">
        <v>7342</v>
      </c>
      <c r="J5638" t="s">
        <v>1444</v>
      </c>
      <c r="K5638">
        <v>0</v>
      </c>
      <c r="N5638" t="b">
        <v>0</v>
      </c>
      <c r="O5638" t="b">
        <v>1</v>
      </c>
      <c r="P5638" t="b">
        <v>0</v>
      </c>
      <c r="Q5638">
        <v>9</v>
      </c>
      <c r="R5638">
        <v>1</v>
      </c>
      <c r="S5638">
        <v>1</v>
      </c>
      <c r="T5638">
        <v>3</v>
      </c>
      <c r="U5638" t="b">
        <v>1</v>
      </c>
      <c r="V5638" t="s">
        <v>734</v>
      </c>
      <c r="W5638" t="s">
        <v>7200</v>
      </c>
      <c r="X5638" t="s">
        <v>14771</v>
      </c>
      <c r="Y5638">
        <v>32</v>
      </c>
      <c r="Z5638">
        <v>32</v>
      </c>
      <c r="AA5638">
        <v>7</v>
      </c>
      <c r="AB5638">
        <v>7</v>
      </c>
      <c r="AC5638">
        <v>57</v>
      </c>
    </row>
    <row r="5639" spans="1:29">
      <c r="A5639">
        <v>6283</v>
      </c>
      <c r="B5639" t="s">
        <v>805</v>
      </c>
      <c r="C5639" t="s">
        <v>7343</v>
      </c>
      <c r="J5639" t="s">
        <v>1444</v>
      </c>
      <c r="K5639">
        <v>0</v>
      </c>
      <c r="N5639" t="b">
        <v>0</v>
      </c>
      <c r="O5639" t="b">
        <v>1</v>
      </c>
      <c r="P5639" t="b">
        <v>0</v>
      </c>
      <c r="Q5639">
        <v>9</v>
      </c>
      <c r="R5639">
        <v>1</v>
      </c>
      <c r="S5639">
        <v>1</v>
      </c>
      <c r="T5639">
        <v>3</v>
      </c>
      <c r="U5639" t="b">
        <v>1</v>
      </c>
      <c r="V5639" t="s">
        <v>734</v>
      </c>
      <c r="W5639" t="s">
        <v>7200</v>
      </c>
      <c r="X5639" t="s">
        <v>14772</v>
      </c>
      <c r="Y5639">
        <v>33</v>
      </c>
      <c r="Z5639">
        <v>33</v>
      </c>
      <c r="AA5639">
        <v>7</v>
      </c>
      <c r="AB5639">
        <v>7</v>
      </c>
      <c r="AC5639">
        <v>57</v>
      </c>
    </row>
    <row r="5640" spans="1:29">
      <c r="A5640">
        <v>6284</v>
      </c>
      <c r="B5640" t="s">
        <v>805</v>
      </c>
      <c r="C5640" t="s">
        <v>7344</v>
      </c>
      <c r="J5640" t="s">
        <v>1444</v>
      </c>
      <c r="K5640">
        <v>0</v>
      </c>
      <c r="N5640" t="b">
        <v>0</v>
      </c>
      <c r="O5640" t="b">
        <v>1</v>
      </c>
      <c r="P5640" t="b">
        <v>0</v>
      </c>
      <c r="Q5640">
        <v>9</v>
      </c>
      <c r="R5640">
        <v>1</v>
      </c>
      <c r="S5640">
        <v>1</v>
      </c>
      <c r="T5640">
        <v>3</v>
      </c>
      <c r="U5640" t="b">
        <v>1</v>
      </c>
      <c r="V5640" t="s">
        <v>734</v>
      </c>
      <c r="W5640" t="s">
        <v>7200</v>
      </c>
      <c r="X5640" t="s">
        <v>14775</v>
      </c>
      <c r="Y5640">
        <v>34</v>
      </c>
      <c r="Z5640">
        <v>34</v>
      </c>
      <c r="AA5640">
        <v>7</v>
      </c>
      <c r="AB5640">
        <v>7</v>
      </c>
      <c r="AC5640">
        <v>57</v>
      </c>
    </row>
    <row r="5641" spans="1:29">
      <c r="A5641">
        <v>6285</v>
      </c>
      <c r="B5641" t="s">
        <v>805</v>
      </c>
      <c r="C5641" t="s">
        <v>7345</v>
      </c>
      <c r="J5641" t="s">
        <v>1444</v>
      </c>
      <c r="K5641">
        <v>0</v>
      </c>
      <c r="N5641" t="b">
        <v>0</v>
      </c>
      <c r="O5641" t="b">
        <v>1</v>
      </c>
      <c r="P5641" t="b">
        <v>0</v>
      </c>
      <c r="Q5641">
        <v>9</v>
      </c>
      <c r="R5641">
        <v>1</v>
      </c>
      <c r="S5641">
        <v>1</v>
      </c>
      <c r="T5641">
        <v>3</v>
      </c>
      <c r="U5641" t="b">
        <v>1</v>
      </c>
      <c r="V5641" t="s">
        <v>734</v>
      </c>
      <c r="W5641" t="s">
        <v>7200</v>
      </c>
      <c r="X5641" t="s">
        <v>14776</v>
      </c>
      <c r="Y5641">
        <v>35</v>
      </c>
      <c r="Z5641">
        <v>35</v>
      </c>
      <c r="AA5641">
        <v>7</v>
      </c>
      <c r="AB5641">
        <v>7</v>
      </c>
      <c r="AC5641">
        <v>57</v>
      </c>
    </row>
    <row r="5642" spans="1:29">
      <c r="A5642">
        <v>6286</v>
      </c>
      <c r="B5642" t="s">
        <v>805</v>
      </c>
      <c r="C5642" t="s">
        <v>7346</v>
      </c>
      <c r="J5642" t="s">
        <v>1444</v>
      </c>
      <c r="K5642">
        <v>0</v>
      </c>
      <c r="N5642" t="b">
        <v>0</v>
      </c>
      <c r="O5642" t="b">
        <v>1</v>
      </c>
      <c r="P5642" t="b">
        <v>0</v>
      </c>
      <c r="Q5642">
        <v>9</v>
      </c>
      <c r="R5642">
        <v>1</v>
      </c>
      <c r="S5642">
        <v>1</v>
      </c>
      <c r="T5642">
        <v>3</v>
      </c>
      <c r="U5642" t="b">
        <v>1</v>
      </c>
      <c r="V5642" t="s">
        <v>734</v>
      </c>
      <c r="W5642" t="s">
        <v>7200</v>
      </c>
      <c r="X5642" t="s">
        <v>14777</v>
      </c>
      <c r="Y5642">
        <v>36</v>
      </c>
      <c r="Z5642">
        <v>36</v>
      </c>
      <c r="AA5642">
        <v>7</v>
      </c>
      <c r="AB5642">
        <v>7</v>
      </c>
      <c r="AC5642">
        <v>57</v>
      </c>
    </row>
    <row r="5643" spans="1:29">
      <c r="A5643">
        <v>6287</v>
      </c>
      <c r="B5643" t="s">
        <v>805</v>
      </c>
      <c r="C5643" t="s">
        <v>7347</v>
      </c>
      <c r="J5643" t="s">
        <v>1444</v>
      </c>
      <c r="K5643">
        <v>0</v>
      </c>
      <c r="N5643" t="b">
        <v>0</v>
      </c>
      <c r="O5643" t="b">
        <v>1</v>
      </c>
      <c r="P5643" t="b">
        <v>0</v>
      </c>
      <c r="Q5643">
        <v>9</v>
      </c>
      <c r="R5643">
        <v>1</v>
      </c>
      <c r="S5643">
        <v>1</v>
      </c>
      <c r="T5643">
        <v>3</v>
      </c>
      <c r="U5643" t="b">
        <v>1</v>
      </c>
      <c r="V5643" t="s">
        <v>734</v>
      </c>
      <c r="W5643" t="s">
        <v>7200</v>
      </c>
      <c r="X5643" t="s">
        <v>14664</v>
      </c>
      <c r="Y5643">
        <v>37</v>
      </c>
      <c r="Z5643">
        <v>37</v>
      </c>
      <c r="AA5643">
        <v>7</v>
      </c>
      <c r="AB5643">
        <v>7</v>
      </c>
      <c r="AC5643">
        <v>57</v>
      </c>
    </row>
    <row r="5644" spans="1:29">
      <c r="A5644">
        <v>6288</v>
      </c>
      <c r="B5644" t="s">
        <v>805</v>
      </c>
      <c r="C5644" t="s">
        <v>7348</v>
      </c>
      <c r="J5644" t="s">
        <v>1444</v>
      </c>
      <c r="K5644">
        <v>0</v>
      </c>
      <c r="N5644" t="b">
        <v>0</v>
      </c>
      <c r="O5644" t="b">
        <v>1</v>
      </c>
      <c r="P5644" t="b">
        <v>0</v>
      </c>
      <c r="Q5644">
        <v>9</v>
      </c>
      <c r="R5644">
        <v>1</v>
      </c>
      <c r="S5644">
        <v>1</v>
      </c>
      <c r="T5644">
        <v>3</v>
      </c>
      <c r="U5644" t="b">
        <v>1</v>
      </c>
      <c r="V5644" t="s">
        <v>734</v>
      </c>
      <c r="W5644" t="s">
        <v>7200</v>
      </c>
      <c r="X5644" t="s">
        <v>14747</v>
      </c>
      <c r="Y5644">
        <v>38</v>
      </c>
      <c r="Z5644">
        <v>38</v>
      </c>
      <c r="AA5644">
        <v>7</v>
      </c>
      <c r="AB5644">
        <v>7</v>
      </c>
      <c r="AC5644">
        <v>57</v>
      </c>
    </row>
    <row r="5645" spans="1:29">
      <c r="A5645">
        <v>6289</v>
      </c>
      <c r="B5645" t="s">
        <v>805</v>
      </c>
      <c r="C5645" t="s">
        <v>7349</v>
      </c>
      <c r="J5645" t="s">
        <v>1444</v>
      </c>
      <c r="K5645">
        <v>0</v>
      </c>
      <c r="N5645" t="b">
        <v>0</v>
      </c>
      <c r="O5645" t="b">
        <v>1</v>
      </c>
      <c r="P5645" t="b">
        <v>0</v>
      </c>
      <c r="Q5645">
        <v>9</v>
      </c>
      <c r="R5645">
        <v>1</v>
      </c>
      <c r="S5645">
        <v>1</v>
      </c>
      <c r="T5645">
        <v>3</v>
      </c>
      <c r="U5645" t="b">
        <v>1</v>
      </c>
      <c r="V5645" t="s">
        <v>734</v>
      </c>
      <c r="W5645" t="s">
        <v>7200</v>
      </c>
      <c r="X5645" t="s">
        <v>14667</v>
      </c>
      <c r="Y5645">
        <v>39</v>
      </c>
      <c r="Z5645">
        <v>39</v>
      </c>
      <c r="AA5645">
        <v>7</v>
      </c>
      <c r="AB5645">
        <v>7</v>
      </c>
      <c r="AC5645">
        <v>57</v>
      </c>
    </row>
    <row r="5646" spans="1:29">
      <c r="A5646">
        <v>6290</v>
      </c>
      <c r="B5646" t="s">
        <v>805</v>
      </c>
      <c r="C5646" t="s">
        <v>7350</v>
      </c>
      <c r="J5646" t="s">
        <v>1444</v>
      </c>
      <c r="K5646">
        <v>0</v>
      </c>
      <c r="N5646" t="b">
        <v>0</v>
      </c>
      <c r="O5646" t="b">
        <v>1</v>
      </c>
      <c r="P5646" t="b">
        <v>0</v>
      </c>
      <c r="Q5646">
        <v>9</v>
      </c>
      <c r="R5646">
        <v>1</v>
      </c>
      <c r="S5646">
        <v>1</v>
      </c>
      <c r="T5646">
        <v>3</v>
      </c>
      <c r="U5646" t="b">
        <v>1</v>
      </c>
      <c r="V5646" t="s">
        <v>734</v>
      </c>
      <c r="W5646" t="s">
        <v>7200</v>
      </c>
      <c r="X5646" t="s">
        <v>14749</v>
      </c>
      <c r="Y5646">
        <v>40</v>
      </c>
      <c r="Z5646">
        <v>40</v>
      </c>
      <c r="AA5646">
        <v>7</v>
      </c>
      <c r="AB5646">
        <v>7</v>
      </c>
      <c r="AC5646">
        <v>57</v>
      </c>
    </row>
    <row r="5647" spans="1:29">
      <c r="A5647">
        <v>6291</v>
      </c>
      <c r="B5647" t="s">
        <v>805</v>
      </c>
      <c r="C5647" t="s">
        <v>7351</v>
      </c>
      <c r="J5647" t="s">
        <v>1444</v>
      </c>
      <c r="K5647">
        <v>0</v>
      </c>
      <c r="N5647" t="b">
        <v>0</v>
      </c>
      <c r="O5647" t="b">
        <v>1</v>
      </c>
      <c r="P5647" t="b">
        <v>0</v>
      </c>
      <c r="Q5647">
        <v>9</v>
      </c>
      <c r="R5647">
        <v>1</v>
      </c>
      <c r="S5647">
        <v>1</v>
      </c>
      <c r="T5647">
        <v>3</v>
      </c>
      <c r="U5647" t="b">
        <v>1</v>
      </c>
      <c r="V5647" t="s">
        <v>734</v>
      </c>
      <c r="W5647" t="s">
        <v>7200</v>
      </c>
      <c r="X5647" t="s">
        <v>14751</v>
      </c>
      <c r="Y5647">
        <v>41</v>
      </c>
      <c r="Z5647">
        <v>41</v>
      </c>
      <c r="AA5647">
        <v>7</v>
      </c>
      <c r="AB5647">
        <v>7</v>
      </c>
      <c r="AC5647">
        <v>57</v>
      </c>
    </row>
    <row r="5648" spans="1:29">
      <c r="A5648">
        <v>6292</v>
      </c>
      <c r="B5648" t="s">
        <v>805</v>
      </c>
      <c r="C5648" t="s">
        <v>7352</v>
      </c>
      <c r="J5648" t="s">
        <v>1444</v>
      </c>
      <c r="K5648">
        <v>0</v>
      </c>
      <c r="N5648" t="b">
        <v>0</v>
      </c>
      <c r="O5648" t="b">
        <v>1</v>
      </c>
      <c r="P5648" t="b">
        <v>0</v>
      </c>
      <c r="Q5648">
        <v>9</v>
      </c>
      <c r="R5648">
        <v>1</v>
      </c>
      <c r="S5648">
        <v>1</v>
      </c>
      <c r="T5648">
        <v>3</v>
      </c>
      <c r="U5648" t="b">
        <v>1</v>
      </c>
      <c r="V5648" t="s">
        <v>734</v>
      </c>
      <c r="W5648" t="s">
        <v>7200</v>
      </c>
      <c r="X5648" t="s">
        <v>14670</v>
      </c>
      <c r="Y5648">
        <v>42</v>
      </c>
      <c r="Z5648">
        <v>42</v>
      </c>
      <c r="AA5648">
        <v>7</v>
      </c>
      <c r="AB5648">
        <v>7</v>
      </c>
      <c r="AC5648">
        <v>57</v>
      </c>
    </row>
    <row r="5649" spans="1:29">
      <c r="A5649">
        <v>6293</v>
      </c>
      <c r="B5649" t="s">
        <v>805</v>
      </c>
      <c r="C5649" t="s">
        <v>7353</v>
      </c>
      <c r="J5649" t="s">
        <v>1444</v>
      </c>
      <c r="K5649">
        <v>0</v>
      </c>
      <c r="N5649" t="b">
        <v>0</v>
      </c>
      <c r="O5649" t="b">
        <v>1</v>
      </c>
      <c r="P5649" t="b">
        <v>0</v>
      </c>
      <c r="Q5649">
        <v>9</v>
      </c>
      <c r="R5649">
        <v>1</v>
      </c>
      <c r="S5649">
        <v>1</v>
      </c>
      <c r="T5649">
        <v>3</v>
      </c>
      <c r="U5649" t="b">
        <v>1</v>
      </c>
      <c r="V5649" t="s">
        <v>734</v>
      </c>
      <c r="W5649" t="s">
        <v>7200</v>
      </c>
      <c r="X5649" t="s">
        <v>14674</v>
      </c>
      <c r="Y5649">
        <v>43</v>
      </c>
      <c r="Z5649">
        <v>43</v>
      </c>
      <c r="AA5649">
        <v>7</v>
      </c>
      <c r="AB5649">
        <v>7</v>
      </c>
      <c r="AC5649">
        <v>57</v>
      </c>
    </row>
    <row r="5650" spans="1:29">
      <c r="A5650">
        <v>6294</v>
      </c>
      <c r="B5650" t="s">
        <v>805</v>
      </c>
      <c r="C5650" t="s">
        <v>7354</v>
      </c>
      <c r="J5650" t="s">
        <v>1444</v>
      </c>
      <c r="K5650">
        <v>0</v>
      </c>
      <c r="N5650" t="b">
        <v>0</v>
      </c>
      <c r="O5650" t="b">
        <v>1</v>
      </c>
      <c r="P5650" t="b">
        <v>0</v>
      </c>
      <c r="Q5650">
        <v>9</v>
      </c>
      <c r="R5650">
        <v>1</v>
      </c>
      <c r="S5650">
        <v>1</v>
      </c>
      <c r="T5650">
        <v>3</v>
      </c>
      <c r="U5650" t="b">
        <v>1</v>
      </c>
      <c r="V5650" t="s">
        <v>734</v>
      </c>
      <c r="W5650" t="s">
        <v>7200</v>
      </c>
      <c r="X5650" t="s">
        <v>14753</v>
      </c>
      <c r="Y5650">
        <v>44</v>
      </c>
      <c r="Z5650">
        <v>44</v>
      </c>
      <c r="AA5650">
        <v>7</v>
      </c>
      <c r="AB5650">
        <v>7</v>
      </c>
      <c r="AC5650">
        <v>57</v>
      </c>
    </row>
    <row r="5651" spans="1:29">
      <c r="A5651">
        <v>6295</v>
      </c>
      <c r="B5651" t="s">
        <v>805</v>
      </c>
      <c r="C5651" t="s">
        <v>7355</v>
      </c>
      <c r="J5651" t="s">
        <v>1444</v>
      </c>
      <c r="K5651">
        <v>0</v>
      </c>
      <c r="N5651" t="b">
        <v>0</v>
      </c>
      <c r="O5651" t="b">
        <v>1</v>
      </c>
      <c r="P5651" t="b">
        <v>0</v>
      </c>
      <c r="Q5651">
        <v>9</v>
      </c>
      <c r="R5651">
        <v>1</v>
      </c>
      <c r="S5651">
        <v>1</v>
      </c>
      <c r="T5651">
        <v>3</v>
      </c>
      <c r="U5651" t="b">
        <v>1</v>
      </c>
      <c r="V5651" t="s">
        <v>734</v>
      </c>
      <c r="W5651" t="s">
        <v>7200</v>
      </c>
      <c r="X5651" t="s">
        <v>14755</v>
      </c>
      <c r="Y5651">
        <v>45</v>
      </c>
      <c r="Z5651">
        <v>45</v>
      </c>
      <c r="AA5651">
        <v>7</v>
      </c>
      <c r="AB5651">
        <v>7</v>
      </c>
      <c r="AC5651">
        <v>57</v>
      </c>
    </row>
    <row r="5652" spans="1:29">
      <c r="A5652">
        <v>6296</v>
      </c>
      <c r="B5652" t="s">
        <v>805</v>
      </c>
      <c r="C5652" t="s">
        <v>7356</v>
      </c>
      <c r="J5652" t="s">
        <v>1444</v>
      </c>
      <c r="K5652">
        <v>0</v>
      </c>
      <c r="N5652" t="b">
        <v>0</v>
      </c>
      <c r="O5652" t="b">
        <v>1</v>
      </c>
      <c r="P5652" t="b">
        <v>0</v>
      </c>
      <c r="Q5652">
        <v>9</v>
      </c>
      <c r="R5652">
        <v>1</v>
      </c>
      <c r="S5652">
        <v>1</v>
      </c>
      <c r="T5652">
        <v>3</v>
      </c>
      <c r="U5652" t="b">
        <v>1</v>
      </c>
      <c r="V5652" t="s">
        <v>734</v>
      </c>
      <c r="W5652" t="s">
        <v>7200</v>
      </c>
      <c r="X5652" t="s">
        <v>14757</v>
      </c>
      <c r="Y5652">
        <v>46</v>
      </c>
      <c r="Z5652">
        <v>46</v>
      </c>
      <c r="AA5652">
        <v>7</v>
      </c>
      <c r="AB5652">
        <v>7</v>
      </c>
      <c r="AC5652">
        <v>57</v>
      </c>
    </row>
    <row r="5653" spans="1:29">
      <c r="A5653">
        <v>6297</v>
      </c>
      <c r="B5653" t="s">
        <v>805</v>
      </c>
      <c r="C5653" t="s">
        <v>7357</v>
      </c>
      <c r="J5653" t="s">
        <v>1444</v>
      </c>
      <c r="K5653">
        <v>0</v>
      </c>
      <c r="N5653" t="b">
        <v>0</v>
      </c>
      <c r="O5653" t="b">
        <v>1</v>
      </c>
      <c r="P5653" t="b">
        <v>0</v>
      </c>
      <c r="Q5653">
        <v>9</v>
      </c>
      <c r="R5653">
        <v>1</v>
      </c>
      <c r="S5653">
        <v>1</v>
      </c>
      <c r="T5653">
        <v>3</v>
      </c>
      <c r="U5653" t="b">
        <v>1</v>
      </c>
      <c r="V5653" t="s">
        <v>734</v>
      </c>
      <c r="W5653" t="s">
        <v>7200</v>
      </c>
      <c r="X5653" t="s">
        <v>14759</v>
      </c>
      <c r="Y5653">
        <v>47</v>
      </c>
      <c r="Z5653">
        <v>47</v>
      </c>
      <c r="AA5653">
        <v>7</v>
      </c>
      <c r="AB5653">
        <v>7</v>
      </c>
      <c r="AC5653">
        <v>57</v>
      </c>
    </row>
    <row r="5654" spans="1:29">
      <c r="A5654">
        <v>6298</v>
      </c>
      <c r="B5654" t="s">
        <v>805</v>
      </c>
      <c r="C5654" t="s">
        <v>7358</v>
      </c>
      <c r="J5654" t="s">
        <v>1444</v>
      </c>
      <c r="K5654">
        <v>0</v>
      </c>
      <c r="N5654" t="b">
        <v>0</v>
      </c>
      <c r="O5654" t="b">
        <v>1</v>
      </c>
      <c r="P5654" t="b">
        <v>0</v>
      </c>
      <c r="Q5654">
        <v>9</v>
      </c>
      <c r="R5654">
        <v>1</v>
      </c>
      <c r="S5654">
        <v>1</v>
      </c>
      <c r="T5654">
        <v>3</v>
      </c>
      <c r="U5654" t="b">
        <v>1</v>
      </c>
      <c r="V5654" t="s">
        <v>734</v>
      </c>
      <c r="W5654" t="s">
        <v>7200</v>
      </c>
      <c r="X5654" t="s">
        <v>14761</v>
      </c>
      <c r="Y5654">
        <v>48</v>
      </c>
      <c r="Z5654">
        <v>48</v>
      </c>
      <c r="AA5654">
        <v>7</v>
      </c>
      <c r="AB5654">
        <v>7</v>
      </c>
      <c r="AC5654">
        <v>57</v>
      </c>
    </row>
    <row r="5655" spans="1:29">
      <c r="A5655">
        <v>6299</v>
      </c>
      <c r="B5655" t="s">
        <v>805</v>
      </c>
      <c r="C5655" t="s">
        <v>7359</v>
      </c>
      <c r="J5655" t="s">
        <v>1444</v>
      </c>
      <c r="K5655">
        <v>0</v>
      </c>
      <c r="N5655" t="b">
        <v>0</v>
      </c>
      <c r="O5655" t="b">
        <v>1</v>
      </c>
      <c r="P5655" t="b">
        <v>0</v>
      </c>
      <c r="Q5655">
        <v>9</v>
      </c>
      <c r="R5655">
        <v>1</v>
      </c>
      <c r="S5655">
        <v>1</v>
      </c>
      <c r="T5655">
        <v>3</v>
      </c>
      <c r="U5655" t="b">
        <v>1</v>
      </c>
      <c r="V5655" t="s">
        <v>734</v>
      </c>
      <c r="W5655" t="s">
        <v>7200</v>
      </c>
      <c r="X5655" t="s">
        <v>14763</v>
      </c>
      <c r="Y5655">
        <v>49</v>
      </c>
      <c r="Z5655">
        <v>49</v>
      </c>
      <c r="AA5655">
        <v>7</v>
      </c>
      <c r="AB5655">
        <v>7</v>
      </c>
      <c r="AC5655">
        <v>57</v>
      </c>
    </row>
    <row r="5656" spans="1:29">
      <c r="A5656">
        <v>6300</v>
      </c>
      <c r="B5656" t="s">
        <v>805</v>
      </c>
      <c r="C5656" t="s">
        <v>7360</v>
      </c>
      <c r="J5656" t="s">
        <v>1444</v>
      </c>
      <c r="K5656">
        <v>0</v>
      </c>
      <c r="N5656" t="b">
        <v>0</v>
      </c>
      <c r="O5656" t="b">
        <v>1</v>
      </c>
      <c r="P5656" t="b">
        <v>0</v>
      </c>
      <c r="Q5656">
        <v>9</v>
      </c>
      <c r="R5656">
        <v>1</v>
      </c>
      <c r="S5656">
        <v>1</v>
      </c>
      <c r="T5656">
        <v>3</v>
      </c>
      <c r="U5656" t="b">
        <v>1</v>
      </c>
      <c r="V5656" t="s">
        <v>734</v>
      </c>
      <c r="W5656" t="s">
        <v>7200</v>
      </c>
      <c r="X5656" t="s">
        <v>14765</v>
      </c>
      <c r="Y5656">
        <v>50</v>
      </c>
      <c r="Z5656">
        <v>50</v>
      </c>
      <c r="AA5656">
        <v>7</v>
      </c>
      <c r="AB5656">
        <v>7</v>
      </c>
      <c r="AC5656">
        <v>57</v>
      </c>
    </row>
    <row r="5657" spans="1:29">
      <c r="A5657">
        <v>6307</v>
      </c>
      <c r="B5657" t="s">
        <v>805</v>
      </c>
      <c r="C5657" t="s">
        <v>7361</v>
      </c>
      <c r="J5657" t="s">
        <v>1444</v>
      </c>
      <c r="K5657">
        <v>0</v>
      </c>
      <c r="N5657" t="b">
        <v>0</v>
      </c>
      <c r="O5657" t="b">
        <v>1</v>
      </c>
      <c r="P5657" t="b">
        <v>0</v>
      </c>
      <c r="Q5657">
        <v>9</v>
      </c>
      <c r="R5657">
        <v>1</v>
      </c>
      <c r="S5657">
        <v>1</v>
      </c>
      <c r="T5657">
        <v>3</v>
      </c>
      <c r="U5657" t="b">
        <v>1</v>
      </c>
      <c r="V5657" t="s">
        <v>734</v>
      </c>
      <c r="W5657" t="s">
        <v>7200</v>
      </c>
      <c r="X5657" t="s">
        <v>14766</v>
      </c>
      <c r="Y5657">
        <v>51</v>
      </c>
      <c r="Z5657">
        <v>51</v>
      </c>
      <c r="AA5657">
        <v>7</v>
      </c>
      <c r="AB5657">
        <v>7</v>
      </c>
      <c r="AC5657">
        <v>57</v>
      </c>
    </row>
    <row r="5658" spans="1:29">
      <c r="A5658">
        <v>6308</v>
      </c>
      <c r="B5658" t="s">
        <v>805</v>
      </c>
      <c r="C5658" t="s">
        <v>7362</v>
      </c>
      <c r="J5658" t="s">
        <v>1444</v>
      </c>
      <c r="K5658">
        <v>0</v>
      </c>
      <c r="N5658" t="b">
        <v>0</v>
      </c>
      <c r="O5658" t="b">
        <v>1</v>
      </c>
      <c r="P5658" t="b">
        <v>0</v>
      </c>
      <c r="Q5658">
        <v>9</v>
      </c>
      <c r="R5658">
        <v>1</v>
      </c>
      <c r="S5658">
        <v>1</v>
      </c>
      <c r="T5658">
        <v>3</v>
      </c>
      <c r="U5658" t="b">
        <v>1</v>
      </c>
      <c r="V5658" t="s">
        <v>734</v>
      </c>
      <c r="W5658" t="s">
        <v>7200</v>
      </c>
      <c r="X5658" t="s">
        <v>14837</v>
      </c>
      <c r="Y5658">
        <v>52</v>
      </c>
      <c r="Z5658">
        <v>52</v>
      </c>
      <c r="AA5658">
        <v>7</v>
      </c>
      <c r="AB5658">
        <v>7</v>
      </c>
      <c r="AC5658">
        <v>57</v>
      </c>
    </row>
    <row r="5659" spans="1:29">
      <c r="A5659">
        <v>6309</v>
      </c>
      <c r="B5659" t="s">
        <v>805</v>
      </c>
      <c r="C5659" t="s">
        <v>7363</v>
      </c>
      <c r="J5659" t="s">
        <v>1444</v>
      </c>
      <c r="K5659">
        <v>0</v>
      </c>
      <c r="N5659" t="b">
        <v>0</v>
      </c>
      <c r="O5659" t="b">
        <v>1</v>
      </c>
      <c r="P5659" t="b">
        <v>0</v>
      </c>
      <c r="Q5659">
        <v>9</v>
      </c>
      <c r="R5659">
        <v>1</v>
      </c>
      <c r="S5659">
        <v>1</v>
      </c>
      <c r="T5659">
        <v>3</v>
      </c>
      <c r="U5659" t="b">
        <v>1</v>
      </c>
      <c r="V5659" t="s">
        <v>734</v>
      </c>
      <c r="W5659" t="s">
        <v>7200</v>
      </c>
      <c r="X5659" t="s">
        <v>14840</v>
      </c>
      <c r="Y5659">
        <v>53</v>
      </c>
      <c r="Z5659">
        <v>53</v>
      </c>
      <c r="AA5659">
        <v>7</v>
      </c>
      <c r="AB5659">
        <v>7</v>
      </c>
      <c r="AC5659">
        <v>57</v>
      </c>
    </row>
    <row r="5660" spans="1:29">
      <c r="A5660">
        <v>6310</v>
      </c>
      <c r="B5660" t="s">
        <v>805</v>
      </c>
      <c r="C5660" t="s">
        <v>7364</v>
      </c>
      <c r="J5660" t="s">
        <v>1444</v>
      </c>
      <c r="K5660">
        <v>0</v>
      </c>
      <c r="N5660" t="b">
        <v>0</v>
      </c>
      <c r="O5660" t="b">
        <v>1</v>
      </c>
      <c r="P5660" t="b">
        <v>0</v>
      </c>
      <c r="Q5660">
        <v>9</v>
      </c>
      <c r="R5660">
        <v>1</v>
      </c>
      <c r="S5660">
        <v>1</v>
      </c>
      <c r="T5660">
        <v>3</v>
      </c>
      <c r="U5660" t="b">
        <v>1</v>
      </c>
      <c r="V5660" t="s">
        <v>734</v>
      </c>
      <c r="W5660" t="s">
        <v>7200</v>
      </c>
      <c r="X5660" t="s">
        <v>14843</v>
      </c>
      <c r="Y5660">
        <v>54</v>
      </c>
      <c r="Z5660">
        <v>54</v>
      </c>
      <c r="AA5660">
        <v>7</v>
      </c>
      <c r="AB5660">
        <v>7</v>
      </c>
      <c r="AC5660">
        <v>57</v>
      </c>
    </row>
    <row r="5661" spans="1:29">
      <c r="A5661">
        <v>6311</v>
      </c>
      <c r="B5661" t="s">
        <v>805</v>
      </c>
      <c r="C5661" t="s">
        <v>7365</v>
      </c>
      <c r="J5661" t="s">
        <v>1444</v>
      </c>
      <c r="K5661">
        <v>0</v>
      </c>
      <c r="N5661" t="b">
        <v>0</v>
      </c>
      <c r="O5661" t="b">
        <v>1</v>
      </c>
      <c r="P5661" t="b">
        <v>0</v>
      </c>
      <c r="Q5661">
        <v>9</v>
      </c>
      <c r="R5661">
        <v>1</v>
      </c>
      <c r="S5661">
        <v>1</v>
      </c>
      <c r="T5661">
        <v>3</v>
      </c>
      <c r="U5661" t="b">
        <v>1</v>
      </c>
      <c r="V5661" t="s">
        <v>734</v>
      </c>
      <c r="W5661" t="s">
        <v>7200</v>
      </c>
      <c r="X5661" t="s">
        <v>15643</v>
      </c>
      <c r="Y5661">
        <v>55</v>
      </c>
      <c r="Z5661">
        <v>55</v>
      </c>
      <c r="AA5661">
        <v>7</v>
      </c>
      <c r="AB5661">
        <v>7</v>
      </c>
      <c r="AC5661">
        <v>57</v>
      </c>
    </row>
    <row r="5662" spans="1:29">
      <c r="A5662">
        <v>6312</v>
      </c>
      <c r="B5662" t="s">
        <v>805</v>
      </c>
      <c r="C5662" t="s">
        <v>7366</v>
      </c>
      <c r="J5662" t="s">
        <v>1444</v>
      </c>
      <c r="K5662">
        <v>0</v>
      </c>
      <c r="N5662" t="b">
        <v>0</v>
      </c>
      <c r="O5662" t="b">
        <v>1</v>
      </c>
      <c r="P5662" t="b">
        <v>0</v>
      </c>
      <c r="Q5662">
        <v>9</v>
      </c>
      <c r="R5662">
        <v>1</v>
      </c>
      <c r="S5662">
        <v>1</v>
      </c>
      <c r="T5662">
        <v>3</v>
      </c>
      <c r="U5662" t="b">
        <v>1</v>
      </c>
      <c r="V5662" t="s">
        <v>734</v>
      </c>
      <c r="W5662" t="s">
        <v>7200</v>
      </c>
      <c r="X5662" t="s">
        <v>14897</v>
      </c>
      <c r="Y5662">
        <v>56</v>
      </c>
      <c r="Z5662">
        <v>56</v>
      </c>
      <c r="AA5662">
        <v>7</v>
      </c>
      <c r="AB5662">
        <v>7</v>
      </c>
      <c r="AC5662">
        <v>57</v>
      </c>
    </row>
    <row r="5663" spans="1:29">
      <c r="A5663">
        <v>6313</v>
      </c>
      <c r="B5663" t="s">
        <v>805</v>
      </c>
      <c r="C5663" t="s">
        <v>7367</v>
      </c>
      <c r="J5663" t="s">
        <v>1436</v>
      </c>
      <c r="K5663">
        <v>0</v>
      </c>
      <c r="N5663" t="b">
        <v>1</v>
      </c>
      <c r="O5663" t="b">
        <v>0</v>
      </c>
      <c r="P5663" t="b">
        <v>0</v>
      </c>
      <c r="Q5663">
        <v>9</v>
      </c>
      <c r="R5663">
        <v>1</v>
      </c>
      <c r="S5663">
        <v>1</v>
      </c>
      <c r="T5663">
        <v>3</v>
      </c>
      <c r="U5663" t="b">
        <v>1</v>
      </c>
      <c r="V5663" t="s">
        <v>734</v>
      </c>
      <c r="W5663" t="s">
        <v>7200</v>
      </c>
      <c r="X5663" t="s">
        <v>14838</v>
      </c>
      <c r="Y5663">
        <v>53</v>
      </c>
      <c r="Z5663">
        <v>53</v>
      </c>
      <c r="AA5663">
        <v>4</v>
      </c>
      <c r="AB5663">
        <v>4</v>
      </c>
      <c r="AC5663">
        <v>57</v>
      </c>
    </row>
    <row r="5664" spans="1:29">
      <c r="A5664">
        <v>6314</v>
      </c>
      <c r="B5664" t="s">
        <v>805</v>
      </c>
      <c r="C5664" t="s">
        <v>7368</v>
      </c>
      <c r="J5664" t="s">
        <v>1462</v>
      </c>
      <c r="K5664">
        <v>0</v>
      </c>
      <c r="N5664" t="b">
        <v>0</v>
      </c>
      <c r="O5664" t="b">
        <v>1</v>
      </c>
      <c r="P5664" t="b">
        <v>0</v>
      </c>
      <c r="Q5664">
        <v>9</v>
      </c>
      <c r="R5664">
        <v>1</v>
      </c>
      <c r="S5664">
        <v>1</v>
      </c>
      <c r="T5664">
        <v>3</v>
      </c>
      <c r="U5664" t="b">
        <v>1</v>
      </c>
      <c r="V5664" t="s">
        <v>734</v>
      </c>
      <c r="W5664" t="s">
        <v>7200</v>
      </c>
      <c r="X5664" t="s">
        <v>14719</v>
      </c>
      <c r="Y5664">
        <v>16</v>
      </c>
      <c r="Z5664">
        <v>16</v>
      </c>
      <c r="AA5664">
        <v>8</v>
      </c>
      <c r="AB5664">
        <v>8</v>
      </c>
      <c r="AC5664">
        <v>57</v>
      </c>
    </row>
    <row r="5665" spans="1:29">
      <c r="A5665">
        <v>6315</v>
      </c>
      <c r="B5665" t="s">
        <v>805</v>
      </c>
      <c r="C5665" t="s">
        <v>7369</v>
      </c>
      <c r="J5665" t="s">
        <v>1462</v>
      </c>
      <c r="K5665">
        <v>0</v>
      </c>
      <c r="N5665" t="b">
        <v>0</v>
      </c>
      <c r="O5665" t="b">
        <v>1</v>
      </c>
      <c r="P5665" t="b">
        <v>0</v>
      </c>
      <c r="Q5665">
        <v>9</v>
      </c>
      <c r="R5665">
        <v>1</v>
      </c>
      <c r="S5665">
        <v>1</v>
      </c>
      <c r="T5665">
        <v>3</v>
      </c>
      <c r="U5665" t="b">
        <v>1</v>
      </c>
      <c r="V5665" t="s">
        <v>734</v>
      </c>
      <c r="W5665" t="s">
        <v>7200</v>
      </c>
      <c r="X5665" t="s">
        <v>14442</v>
      </c>
      <c r="Y5665">
        <v>17</v>
      </c>
      <c r="Z5665">
        <v>17</v>
      </c>
      <c r="AA5665">
        <v>8</v>
      </c>
      <c r="AB5665">
        <v>8</v>
      </c>
      <c r="AC5665">
        <v>57</v>
      </c>
    </row>
    <row r="5666" spans="1:29">
      <c r="A5666">
        <v>6316</v>
      </c>
      <c r="B5666" t="s">
        <v>805</v>
      </c>
      <c r="C5666" t="s">
        <v>7370</v>
      </c>
      <c r="J5666" t="s">
        <v>1462</v>
      </c>
      <c r="K5666">
        <v>0</v>
      </c>
      <c r="N5666" t="b">
        <v>0</v>
      </c>
      <c r="O5666" t="b">
        <v>1</v>
      </c>
      <c r="P5666" t="b">
        <v>0</v>
      </c>
      <c r="Q5666">
        <v>9</v>
      </c>
      <c r="R5666">
        <v>1</v>
      </c>
      <c r="S5666">
        <v>1</v>
      </c>
      <c r="T5666">
        <v>3</v>
      </c>
      <c r="U5666" t="b">
        <v>1</v>
      </c>
      <c r="V5666" t="s">
        <v>734</v>
      </c>
      <c r="W5666" t="s">
        <v>7200</v>
      </c>
      <c r="X5666" t="s">
        <v>14720</v>
      </c>
      <c r="Y5666">
        <v>18</v>
      </c>
      <c r="Z5666">
        <v>18</v>
      </c>
      <c r="AA5666">
        <v>8</v>
      </c>
      <c r="AB5666">
        <v>8</v>
      </c>
      <c r="AC5666">
        <v>57</v>
      </c>
    </row>
    <row r="5667" spans="1:29">
      <c r="A5667">
        <v>6317</v>
      </c>
      <c r="B5667" t="s">
        <v>805</v>
      </c>
      <c r="C5667" t="s">
        <v>7371</v>
      </c>
      <c r="J5667" t="s">
        <v>1462</v>
      </c>
      <c r="K5667">
        <v>0</v>
      </c>
      <c r="N5667" t="b">
        <v>0</v>
      </c>
      <c r="O5667" t="b">
        <v>1</v>
      </c>
      <c r="P5667" t="b">
        <v>0</v>
      </c>
      <c r="Q5667">
        <v>9</v>
      </c>
      <c r="R5667">
        <v>1</v>
      </c>
      <c r="S5667">
        <v>1</v>
      </c>
      <c r="T5667">
        <v>3</v>
      </c>
      <c r="U5667" t="b">
        <v>1</v>
      </c>
      <c r="V5667" t="s">
        <v>734</v>
      </c>
      <c r="W5667" t="s">
        <v>7200</v>
      </c>
      <c r="X5667" t="s">
        <v>14488</v>
      </c>
      <c r="Y5667">
        <v>19</v>
      </c>
      <c r="Z5667">
        <v>19</v>
      </c>
      <c r="AA5667">
        <v>8</v>
      </c>
      <c r="AB5667">
        <v>8</v>
      </c>
      <c r="AC5667">
        <v>57</v>
      </c>
    </row>
    <row r="5668" spans="1:29">
      <c r="A5668">
        <v>6318</v>
      </c>
      <c r="B5668" t="s">
        <v>805</v>
      </c>
      <c r="C5668" t="s">
        <v>7372</v>
      </c>
      <c r="J5668" t="s">
        <v>1462</v>
      </c>
      <c r="K5668">
        <v>0</v>
      </c>
      <c r="N5668" t="b">
        <v>0</v>
      </c>
      <c r="O5668" t="b">
        <v>1</v>
      </c>
      <c r="P5668" t="b">
        <v>0</v>
      </c>
      <c r="Q5668">
        <v>9</v>
      </c>
      <c r="R5668">
        <v>1</v>
      </c>
      <c r="S5668">
        <v>1</v>
      </c>
      <c r="T5668">
        <v>3</v>
      </c>
      <c r="U5668" t="b">
        <v>1</v>
      </c>
      <c r="V5668" t="s">
        <v>734</v>
      </c>
      <c r="W5668" t="s">
        <v>7200</v>
      </c>
      <c r="X5668" t="s">
        <v>14638</v>
      </c>
      <c r="Y5668">
        <v>20</v>
      </c>
      <c r="Z5668">
        <v>20</v>
      </c>
      <c r="AA5668">
        <v>8</v>
      </c>
      <c r="AB5668">
        <v>8</v>
      </c>
      <c r="AC5668">
        <v>57</v>
      </c>
    </row>
    <row r="5669" spans="1:29">
      <c r="A5669">
        <v>6319</v>
      </c>
      <c r="B5669" t="s">
        <v>805</v>
      </c>
      <c r="C5669" t="s">
        <v>7373</v>
      </c>
      <c r="J5669" t="s">
        <v>1462</v>
      </c>
      <c r="K5669">
        <v>0</v>
      </c>
      <c r="N5669" t="b">
        <v>0</v>
      </c>
      <c r="O5669" t="b">
        <v>1</v>
      </c>
      <c r="P5669" t="b">
        <v>0</v>
      </c>
      <c r="Q5669">
        <v>9</v>
      </c>
      <c r="R5669">
        <v>1</v>
      </c>
      <c r="S5669">
        <v>1</v>
      </c>
      <c r="T5669">
        <v>3</v>
      </c>
      <c r="U5669" t="b">
        <v>1</v>
      </c>
      <c r="V5669" t="s">
        <v>734</v>
      </c>
      <c r="W5669" t="s">
        <v>7200</v>
      </c>
      <c r="X5669" t="s">
        <v>14639</v>
      </c>
      <c r="Y5669">
        <v>21</v>
      </c>
      <c r="Z5669">
        <v>21</v>
      </c>
      <c r="AA5669">
        <v>8</v>
      </c>
      <c r="AB5669">
        <v>8</v>
      </c>
      <c r="AC5669">
        <v>57</v>
      </c>
    </row>
    <row r="5670" spans="1:29">
      <c r="A5670">
        <v>6320</v>
      </c>
      <c r="B5670" t="s">
        <v>805</v>
      </c>
      <c r="C5670" t="s">
        <v>7374</v>
      </c>
      <c r="J5670" t="s">
        <v>1462</v>
      </c>
      <c r="K5670">
        <v>0</v>
      </c>
      <c r="N5670" t="b">
        <v>0</v>
      </c>
      <c r="O5670" t="b">
        <v>1</v>
      </c>
      <c r="P5670" t="b">
        <v>0</v>
      </c>
      <c r="Q5670">
        <v>9</v>
      </c>
      <c r="R5670">
        <v>1</v>
      </c>
      <c r="S5670">
        <v>1</v>
      </c>
      <c r="T5670">
        <v>3</v>
      </c>
      <c r="U5670" t="b">
        <v>1</v>
      </c>
      <c r="V5670" t="s">
        <v>734</v>
      </c>
      <c r="W5670" t="s">
        <v>7200</v>
      </c>
      <c r="X5670" t="s">
        <v>14441</v>
      </c>
      <c r="Y5670">
        <v>22</v>
      </c>
      <c r="Z5670">
        <v>22</v>
      </c>
      <c r="AA5670">
        <v>8</v>
      </c>
      <c r="AB5670">
        <v>8</v>
      </c>
      <c r="AC5670">
        <v>57</v>
      </c>
    </row>
    <row r="5671" spans="1:29">
      <c r="A5671">
        <v>6321</v>
      </c>
      <c r="B5671" t="s">
        <v>805</v>
      </c>
      <c r="C5671" t="s">
        <v>7375</v>
      </c>
      <c r="J5671" t="s">
        <v>1462</v>
      </c>
      <c r="K5671">
        <v>0</v>
      </c>
      <c r="N5671" t="b">
        <v>0</v>
      </c>
      <c r="O5671" t="b">
        <v>1</v>
      </c>
      <c r="P5671" t="b">
        <v>0</v>
      </c>
      <c r="Q5671">
        <v>9</v>
      </c>
      <c r="R5671">
        <v>1</v>
      </c>
      <c r="S5671">
        <v>1</v>
      </c>
      <c r="T5671">
        <v>3</v>
      </c>
      <c r="U5671" t="b">
        <v>1</v>
      </c>
      <c r="V5671" t="s">
        <v>734</v>
      </c>
      <c r="W5671" t="s">
        <v>7200</v>
      </c>
      <c r="X5671" t="s">
        <v>14721</v>
      </c>
      <c r="Y5671">
        <v>23</v>
      </c>
      <c r="Z5671">
        <v>23</v>
      </c>
      <c r="AA5671">
        <v>8</v>
      </c>
      <c r="AB5671">
        <v>8</v>
      </c>
      <c r="AC5671">
        <v>57</v>
      </c>
    </row>
    <row r="5672" spans="1:29">
      <c r="A5672">
        <v>6322</v>
      </c>
      <c r="B5672" t="s">
        <v>805</v>
      </c>
      <c r="C5672" t="s">
        <v>7376</v>
      </c>
      <c r="J5672" t="s">
        <v>1462</v>
      </c>
      <c r="K5672">
        <v>0</v>
      </c>
      <c r="N5672" t="b">
        <v>0</v>
      </c>
      <c r="O5672" t="b">
        <v>1</v>
      </c>
      <c r="P5672" t="b">
        <v>0</v>
      </c>
      <c r="Q5672">
        <v>9</v>
      </c>
      <c r="R5672">
        <v>1</v>
      </c>
      <c r="S5672">
        <v>1</v>
      </c>
      <c r="T5672">
        <v>3</v>
      </c>
      <c r="U5672" t="b">
        <v>1</v>
      </c>
      <c r="V5672" t="s">
        <v>734</v>
      </c>
      <c r="W5672" t="s">
        <v>7200</v>
      </c>
      <c r="X5672" t="s">
        <v>14446</v>
      </c>
      <c r="Y5672">
        <v>24</v>
      </c>
      <c r="Z5672">
        <v>24</v>
      </c>
      <c r="AA5672">
        <v>8</v>
      </c>
      <c r="AB5672">
        <v>8</v>
      </c>
      <c r="AC5672">
        <v>57</v>
      </c>
    </row>
    <row r="5673" spans="1:29">
      <c r="A5673">
        <v>6323</v>
      </c>
      <c r="B5673" t="s">
        <v>805</v>
      </c>
      <c r="C5673" t="s">
        <v>7377</v>
      </c>
      <c r="J5673" t="s">
        <v>1462</v>
      </c>
      <c r="K5673">
        <v>0</v>
      </c>
      <c r="N5673" t="b">
        <v>0</v>
      </c>
      <c r="O5673" t="b">
        <v>1</v>
      </c>
      <c r="P5673" t="b">
        <v>0</v>
      </c>
      <c r="Q5673">
        <v>9</v>
      </c>
      <c r="R5673">
        <v>1</v>
      </c>
      <c r="S5673">
        <v>1</v>
      </c>
      <c r="T5673">
        <v>3</v>
      </c>
      <c r="U5673" t="b">
        <v>1</v>
      </c>
      <c r="V5673" t="s">
        <v>734</v>
      </c>
      <c r="W5673" t="s">
        <v>7200</v>
      </c>
      <c r="X5673" t="s">
        <v>14640</v>
      </c>
      <c r="Y5673">
        <v>25</v>
      </c>
      <c r="Z5673">
        <v>25</v>
      </c>
      <c r="AA5673">
        <v>8</v>
      </c>
      <c r="AB5673">
        <v>8</v>
      </c>
      <c r="AC5673">
        <v>57</v>
      </c>
    </row>
    <row r="5674" spans="1:29">
      <c r="A5674">
        <v>6324</v>
      </c>
      <c r="B5674" t="s">
        <v>805</v>
      </c>
      <c r="C5674" t="s">
        <v>7378</v>
      </c>
      <c r="J5674" t="s">
        <v>1462</v>
      </c>
      <c r="K5674">
        <v>0</v>
      </c>
      <c r="N5674" t="b">
        <v>0</v>
      </c>
      <c r="O5674" t="b">
        <v>1</v>
      </c>
      <c r="P5674" t="b">
        <v>0</v>
      </c>
      <c r="Q5674">
        <v>9</v>
      </c>
      <c r="R5674">
        <v>1</v>
      </c>
      <c r="S5674">
        <v>1</v>
      </c>
      <c r="T5674">
        <v>3</v>
      </c>
      <c r="U5674" t="b">
        <v>1</v>
      </c>
      <c r="V5674" t="s">
        <v>734</v>
      </c>
      <c r="W5674" t="s">
        <v>7200</v>
      </c>
      <c r="X5674" t="s">
        <v>14722</v>
      </c>
      <c r="Y5674">
        <v>26</v>
      </c>
      <c r="Z5674">
        <v>26</v>
      </c>
      <c r="AA5674">
        <v>8</v>
      </c>
      <c r="AB5674">
        <v>8</v>
      </c>
      <c r="AC5674">
        <v>57</v>
      </c>
    </row>
    <row r="5675" spans="1:29">
      <c r="A5675">
        <v>6325</v>
      </c>
      <c r="B5675" t="s">
        <v>805</v>
      </c>
      <c r="C5675" t="s">
        <v>7379</v>
      </c>
      <c r="J5675" t="s">
        <v>1462</v>
      </c>
      <c r="K5675">
        <v>0</v>
      </c>
      <c r="N5675" t="b">
        <v>0</v>
      </c>
      <c r="O5675" t="b">
        <v>1</v>
      </c>
      <c r="P5675" t="b">
        <v>0</v>
      </c>
      <c r="Q5675">
        <v>9</v>
      </c>
      <c r="R5675">
        <v>1</v>
      </c>
      <c r="S5675">
        <v>1</v>
      </c>
      <c r="T5675">
        <v>3</v>
      </c>
      <c r="U5675" t="b">
        <v>1</v>
      </c>
      <c r="V5675" t="s">
        <v>734</v>
      </c>
      <c r="W5675" t="s">
        <v>7200</v>
      </c>
      <c r="X5675" t="s">
        <v>14641</v>
      </c>
      <c r="Y5675">
        <v>27</v>
      </c>
      <c r="Z5675">
        <v>27</v>
      </c>
      <c r="AA5675">
        <v>8</v>
      </c>
      <c r="AB5675">
        <v>8</v>
      </c>
      <c r="AC5675">
        <v>57</v>
      </c>
    </row>
    <row r="5676" spans="1:29">
      <c r="A5676">
        <v>6326</v>
      </c>
      <c r="B5676" t="s">
        <v>805</v>
      </c>
      <c r="C5676" t="s">
        <v>7380</v>
      </c>
      <c r="J5676" t="s">
        <v>1462</v>
      </c>
      <c r="K5676">
        <v>0</v>
      </c>
      <c r="N5676" t="b">
        <v>0</v>
      </c>
      <c r="O5676" t="b">
        <v>1</v>
      </c>
      <c r="P5676" t="b">
        <v>0</v>
      </c>
      <c r="Q5676">
        <v>9</v>
      </c>
      <c r="R5676">
        <v>1</v>
      </c>
      <c r="S5676">
        <v>1</v>
      </c>
      <c r="T5676">
        <v>3</v>
      </c>
      <c r="U5676" t="b">
        <v>1</v>
      </c>
      <c r="V5676" t="s">
        <v>734</v>
      </c>
      <c r="W5676" t="s">
        <v>7200</v>
      </c>
      <c r="X5676" t="s">
        <v>14731</v>
      </c>
      <c r="Y5676">
        <v>28</v>
      </c>
      <c r="Z5676">
        <v>28</v>
      </c>
      <c r="AA5676">
        <v>8</v>
      </c>
      <c r="AB5676">
        <v>8</v>
      </c>
      <c r="AC5676">
        <v>57</v>
      </c>
    </row>
    <row r="5677" spans="1:29">
      <c r="A5677">
        <v>6327</v>
      </c>
      <c r="B5677" t="s">
        <v>805</v>
      </c>
      <c r="C5677" t="s">
        <v>7381</v>
      </c>
      <c r="J5677" t="s">
        <v>1462</v>
      </c>
      <c r="K5677">
        <v>0</v>
      </c>
      <c r="N5677" t="b">
        <v>0</v>
      </c>
      <c r="O5677" t="b">
        <v>1</v>
      </c>
      <c r="P5677" t="b">
        <v>0</v>
      </c>
      <c r="Q5677">
        <v>9</v>
      </c>
      <c r="R5677">
        <v>1</v>
      </c>
      <c r="S5677">
        <v>1</v>
      </c>
      <c r="T5677">
        <v>3</v>
      </c>
      <c r="U5677" t="b">
        <v>1</v>
      </c>
      <c r="V5677" t="s">
        <v>734</v>
      </c>
      <c r="W5677" t="s">
        <v>7200</v>
      </c>
      <c r="X5677" t="s">
        <v>14642</v>
      </c>
      <c r="Y5677">
        <v>29</v>
      </c>
      <c r="Z5677">
        <v>29</v>
      </c>
      <c r="AA5677">
        <v>8</v>
      </c>
      <c r="AB5677">
        <v>8</v>
      </c>
      <c r="AC5677">
        <v>57</v>
      </c>
    </row>
    <row r="5678" spans="1:29">
      <c r="A5678">
        <v>6328</v>
      </c>
      <c r="B5678" t="s">
        <v>805</v>
      </c>
      <c r="C5678" t="s">
        <v>7382</v>
      </c>
      <c r="J5678" t="s">
        <v>1462</v>
      </c>
      <c r="K5678">
        <v>0</v>
      </c>
      <c r="N5678" t="b">
        <v>0</v>
      </c>
      <c r="O5678" t="b">
        <v>1</v>
      </c>
      <c r="P5678" t="b">
        <v>0</v>
      </c>
      <c r="Q5678">
        <v>9</v>
      </c>
      <c r="R5678">
        <v>1</v>
      </c>
      <c r="S5678">
        <v>1</v>
      </c>
      <c r="T5678">
        <v>3</v>
      </c>
      <c r="U5678" t="b">
        <v>1</v>
      </c>
      <c r="V5678" t="s">
        <v>734</v>
      </c>
      <c r="W5678" t="s">
        <v>7200</v>
      </c>
      <c r="X5678" t="s">
        <v>14643</v>
      </c>
      <c r="Y5678">
        <v>30</v>
      </c>
      <c r="Z5678">
        <v>30</v>
      </c>
      <c r="AA5678">
        <v>8</v>
      </c>
      <c r="AB5678">
        <v>8</v>
      </c>
      <c r="AC5678">
        <v>57</v>
      </c>
    </row>
    <row r="5679" spans="1:29">
      <c r="A5679">
        <v>6329</v>
      </c>
      <c r="B5679" t="s">
        <v>805</v>
      </c>
      <c r="C5679" t="s">
        <v>7383</v>
      </c>
      <c r="J5679" t="s">
        <v>1462</v>
      </c>
      <c r="K5679">
        <v>0</v>
      </c>
      <c r="N5679" t="b">
        <v>0</v>
      </c>
      <c r="O5679" t="b">
        <v>1</v>
      </c>
      <c r="P5679" t="b">
        <v>0</v>
      </c>
      <c r="Q5679">
        <v>9</v>
      </c>
      <c r="R5679">
        <v>1</v>
      </c>
      <c r="S5679">
        <v>1</v>
      </c>
      <c r="T5679">
        <v>3</v>
      </c>
      <c r="U5679" t="b">
        <v>1</v>
      </c>
      <c r="V5679" t="s">
        <v>734</v>
      </c>
      <c r="W5679" t="s">
        <v>7200</v>
      </c>
      <c r="X5679" t="s">
        <v>14778</v>
      </c>
      <c r="Y5679">
        <v>31</v>
      </c>
      <c r="Z5679">
        <v>31</v>
      </c>
      <c r="AA5679">
        <v>8</v>
      </c>
      <c r="AB5679">
        <v>8</v>
      </c>
      <c r="AC5679">
        <v>57</v>
      </c>
    </row>
    <row r="5680" spans="1:29">
      <c r="A5680">
        <v>6330</v>
      </c>
      <c r="B5680" t="s">
        <v>805</v>
      </c>
      <c r="C5680" t="s">
        <v>7384</v>
      </c>
      <c r="J5680" t="s">
        <v>1462</v>
      </c>
      <c r="K5680">
        <v>0</v>
      </c>
      <c r="N5680" t="b">
        <v>0</v>
      </c>
      <c r="O5680" t="b">
        <v>1</v>
      </c>
      <c r="P5680" t="b">
        <v>0</v>
      </c>
      <c r="Q5680">
        <v>9</v>
      </c>
      <c r="R5680">
        <v>1</v>
      </c>
      <c r="S5680">
        <v>1</v>
      </c>
      <c r="T5680">
        <v>3</v>
      </c>
      <c r="U5680" t="b">
        <v>1</v>
      </c>
      <c r="V5680" t="s">
        <v>734</v>
      </c>
      <c r="W5680" t="s">
        <v>7200</v>
      </c>
      <c r="X5680" t="s">
        <v>14779</v>
      </c>
      <c r="Y5680">
        <v>32</v>
      </c>
      <c r="Z5680">
        <v>32</v>
      </c>
      <c r="AA5680">
        <v>8</v>
      </c>
      <c r="AB5680">
        <v>8</v>
      </c>
      <c r="AC5680">
        <v>57</v>
      </c>
    </row>
    <row r="5681" spans="1:29">
      <c r="A5681">
        <v>6331</v>
      </c>
      <c r="B5681" t="s">
        <v>805</v>
      </c>
      <c r="C5681" t="s">
        <v>7385</v>
      </c>
      <c r="J5681" t="s">
        <v>1462</v>
      </c>
      <c r="K5681">
        <v>0</v>
      </c>
      <c r="N5681" t="b">
        <v>0</v>
      </c>
      <c r="O5681" t="b">
        <v>1</v>
      </c>
      <c r="P5681" t="b">
        <v>0</v>
      </c>
      <c r="Q5681">
        <v>9</v>
      </c>
      <c r="R5681">
        <v>1</v>
      </c>
      <c r="S5681">
        <v>1</v>
      </c>
      <c r="T5681">
        <v>3</v>
      </c>
      <c r="U5681" t="b">
        <v>1</v>
      </c>
      <c r="V5681" t="s">
        <v>734</v>
      </c>
      <c r="W5681" t="s">
        <v>7200</v>
      </c>
      <c r="X5681" t="s">
        <v>14773</v>
      </c>
      <c r="Y5681">
        <v>33</v>
      </c>
      <c r="Z5681">
        <v>33</v>
      </c>
      <c r="AA5681">
        <v>8</v>
      </c>
      <c r="AB5681">
        <v>8</v>
      </c>
      <c r="AC5681">
        <v>57</v>
      </c>
    </row>
    <row r="5682" spans="1:29">
      <c r="A5682">
        <v>6332</v>
      </c>
      <c r="B5682" t="s">
        <v>805</v>
      </c>
      <c r="C5682" t="s">
        <v>7386</v>
      </c>
      <c r="J5682" t="s">
        <v>1462</v>
      </c>
      <c r="K5682">
        <v>0</v>
      </c>
      <c r="N5682" t="b">
        <v>0</v>
      </c>
      <c r="O5682" t="b">
        <v>1</v>
      </c>
      <c r="P5682" t="b">
        <v>0</v>
      </c>
      <c r="Q5682">
        <v>9</v>
      </c>
      <c r="R5682">
        <v>1</v>
      </c>
      <c r="S5682">
        <v>1</v>
      </c>
      <c r="T5682">
        <v>3</v>
      </c>
      <c r="U5682" t="b">
        <v>1</v>
      </c>
      <c r="V5682" t="s">
        <v>734</v>
      </c>
      <c r="W5682" t="s">
        <v>7200</v>
      </c>
      <c r="X5682" t="s">
        <v>14780</v>
      </c>
      <c r="Y5682">
        <v>34</v>
      </c>
      <c r="Z5682">
        <v>34</v>
      </c>
      <c r="AA5682">
        <v>8</v>
      </c>
      <c r="AB5682">
        <v>8</v>
      </c>
      <c r="AC5682">
        <v>57</v>
      </c>
    </row>
    <row r="5683" spans="1:29">
      <c r="A5683">
        <v>6333</v>
      </c>
      <c r="B5683" t="s">
        <v>805</v>
      </c>
      <c r="C5683" t="s">
        <v>7387</v>
      </c>
      <c r="J5683" t="s">
        <v>1462</v>
      </c>
      <c r="K5683">
        <v>0</v>
      </c>
      <c r="N5683" t="b">
        <v>0</v>
      </c>
      <c r="O5683" t="b">
        <v>1</v>
      </c>
      <c r="P5683" t="b">
        <v>0</v>
      </c>
      <c r="Q5683">
        <v>9</v>
      </c>
      <c r="R5683">
        <v>1</v>
      </c>
      <c r="S5683">
        <v>1</v>
      </c>
      <c r="T5683">
        <v>3</v>
      </c>
      <c r="U5683" t="b">
        <v>1</v>
      </c>
      <c r="V5683" t="s">
        <v>734</v>
      </c>
      <c r="W5683" t="s">
        <v>7200</v>
      </c>
      <c r="X5683" t="s">
        <v>14781</v>
      </c>
      <c r="Y5683">
        <v>35</v>
      </c>
      <c r="Z5683">
        <v>35</v>
      </c>
      <c r="AA5683">
        <v>8</v>
      </c>
      <c r="AB5683">
        <v>8</v>
      </c>
      <c r="AC5683">
        <v>57</v>
      </c>
    </row>
    <row r="5684" spans="1:29">
      <c r="A5684">
        <v>6334</v>
      </c>
      <c r="B5684" t="s">
        <v>805</v>
      </c>
      <c r="C5684" t="s">
        <v>7388</v>
      </c>
      <c r="J5684" t="s">
        <v>1462</v>
      </c>
      <c r="K5684">
        <v>0</v>
      </c>
      <c r="N5684" t="b">
        <v>0</v>
      </c>
      <c r="O5684" t="b">
        <v>1</v>
      </c>
      <c r="P5684" t="b">
        <v>0</v>
      </c>
      <c r="Q5684">
        <v>9</v>
      </c>
      <c r="R5684">
        <v>1</v>
      </c>
      <c r="S5684">
        <v>1</v>
      </c>
      <c r="T5684">
        <v>3</v>
      </c>
      <c r="U5684" t="b">
        <v>1</v>
      </c>
      <c r="V5684" t="s">
        <v>734</v>
      </c>
      <c r="W5684" t="s">
        <v>7200</v>
      </c>
      <c r="X5684" t="s">
        <v>14782</v>
      </c>
      <c r="Y5684">
        <v>36</v>
      </c>
      <c r="Z5684">
        <v>36</v>
      </c>
      <c r="AA5684">
        <v>8</v>
      </c>
      <c r="AB5684">
        <v>8</v>
      </c>
      <c r="AC5684">
        <v>57</v>
      </c>
    </row>
    <row r="5685" spans="1:29">
      <c r="A5685">
        <v>6335</v>
      </c>
      <c r="B5685" t="s">
        <v>805</v>
      </c>
      <c r="C5685" t="s">
        <v>7389</v>
      </c>
      <c r="J5685" t="s">
        <v>1462</v>
      </c>
      <c r="K5685">
        <v>0</v>
      </c>
      <c r="N5685" t="b">
        <v>0</v>
      </c>
      <c r="O5685" t="b">
        <v>1</v>
      </c>
      <c r="P5685" t="b">
        <v>0</v>
      </c>
      <c r="Q5685">
        <v>9</v>
      </c>
      <c r="R5685">
        <v>1</v>
      </c>
      <c r="S5685">
        <v>1</v>
      </c>
      <c r="T5685">
        <v>3</v>
      </c>
      <c r="U5685" t="b">
        <v>1</v>
      </c>
      <c r="V5685" t="s">
        <v>734</v>
      </c>
      <c r="W5685" t="s">
        <v>7200</v>
      </c>
      <c r="X5685" t="s">
        <v>14665</v>
      </c>
      <c r="Y5685">
        <v>37</v>
      </c>
      <c r="Z5685">
        <v>37</v>
      </c>
      <c r="AA5685">
        <v>8</v>
      </c>
      <c r="AB5685">
        <v>8</v>
      </c>
      <c r="AC5685">
        <v>57</v>
      </c>
    </row>
    <row r="5686" spans="1:29">
      <c r="A5686">
        <v>6336</v>
      </c>
      <c r="B5686" t="s">
        <v>805</v>
      </c>
      <c r="C5686" t="s">
        <v>7390</v>
      </c>
      <c r="J5686" t="s">
        <v>1462</v>
      </c>
      <c r="K5686">
        <v>0</v>
      </c>
      <c r="N5686" t="b">
        <v>0</v>
      </c>
      <c r="O5686" t="b">
        <v>1</v>
      </c>
      <c r="P5686" t="b">
        <v>0</v>
      </c>
      <c r="Q5686">
        <v>9</v>
      </c>
      <c r="R5686">
        <v>1</v>
      </c>
      <c r="S5686">
        <v>1</v>
      </c>
      <c r="T5686">
        <v>3</v>
      </c>
      <c r="U5686" t="b">
        <v>1</v>
      </c>
      <c r="V5686" t="s">
        <v>734</v>
      </c>
      <c r="W5686" t="s">
        <v>7200</v>
      </c>
      <c r="X5686" t="s">
        <v>14748</v>
      </c>
      <c r="Y5686">
        <v>38</v>
      </c>
      <c r="Z5686">
        <v>38</v>
      </c>
      <c r="AA5686">
        <v>8</v>
      </c>
      <c r="AB5686">
        <v>8</v>
      </c>
      <c r="AC5686">
        <v>57</v>
      </c>
    </row>
    <row r="5687" spans="1:29">
      <c r="A5687">
        <v>6337</v>
      </c>
      <c r="B5687" t="s">
        <v>805</v>
      </c>
      <c r="C5687" t="s">
        <v>7391</v>
      </c>
      <c r="J5687" t="s">
        <v>1462</v>
      </c>
      <c r="K5687">
        <v>0</v>
      </c>
      <c r="N5687" t="b">
        <v>0</v>
      </c>
      <c r="O5687" t="b">
        <v>1</v>
      </c>
      <c r="P5687" t="b">
        <v>0</v>
      </c>
      <c r="Q5687">
        <v>9</v>
      </c>
      <c r="R5687">
        <v>1</v>
      </c>
      <c r="S5687">
        <v>1</v>
      </c>
      <c r="T5687">
        <v>3</v>
      </c>
      <c r="U5687" t="b">
        <v>1</v>
      </c>
      <c r="V5687" t="s">
        <v>734</v>
      </c>
      <c r="W5687" t="s">
        <v>7200</v>
      </c>
      <c r="X5687" t="s">
        <v>14445</v>
      </c>
      <c r="Y5687">
        <v>39</v>
      </c>
      <c r="Z5687">
        <v>39</v>
      </c>
      <c r="AA5687">
        <v>8</v>
      </c>
      <c r="AB5687">
        <v>8</v>
      </c>
      <c r="AC5687">
        <v>57</v>
      </c>
    </row>
    <row r="5688" spans="1:29">
      <c r="A5688">
        <v>6338</v>
      </c>
      <c r="B5688" t="s">
        <v>805</v>
      </c>
      <c r="C5688" t="s">
        <v>7392</v>
      </c>
      <c r="J5688" t="s">
        <v>1462</v>
      </c>
      <c r="K5688">
        <v>0</v>
      </c>
      <c r="N5688" t="b">
        <v>0</v>
      </c>
      <c r="O5688" t="b">
        <v>1</v>
      </c>
      <c r="P5688" t="b">
        <v>0</v>
      </c>
      <c r="Q5688">
        <v>9</v>
      </c>
      <c r="R5688">
        <v>1</v>
      </c>
      <c r="S5688">
        <v>1</v>
      </c>
      <c r="T5688">
        <v>3</v>
      </c>
      <c r="U5688" t="b">
        <v>1</v>
      </c>
      <c r="V5688" t="s">
        <v>734</v>
      </c>
      <c r="W5688" t="s">
        <v>7200</v>
      </c>
      <c r="X5688" t="s">
        <v>14750</v>
      </c>
      <c r="Y5688">
        <v>40</v>
      </c>
      <c r="Z5688">
        <v>40</v>
      </c>
      <c r="AA5688">
        <v>8</v>
      </c>
      <c r="AB5688">
        <v>8</v>
      </c>
      <c r="AC5688">
        <v>57</v>
      </c>
    </row>
    <row r="5689" spans="1:29">
      <c r="A5689">
        <v>6339</v>
      </c>
      <c r="B5689" t="s">
        <v>805</v>
      </c>
      <c r="C5689" t="s">
        <v>7393</v>
      </c>
      <c r="J5689" t="s">
        <v>1462</v>
      </c>
      <c r="K5689">
        <v>0</v>
      </c>
      <c r="N5689" t="b">
        <v>0</v>
      </c>
      <c r="O5689" t="b">
        <v>1</v>
      </c>
      <c r="P5689" t="b">
        <v>0</v>
      </c>
      <c r="Q5689">
        <v>9</v>
      </c>
      <c r="R5689">
        <v>1</v>
      </c>
      <c r="S5689">
        <v>1</v>
      </c>
      <c r="T5689">
        <v>3</v>
      </c>
      <c r="U5689" t="b">
        <v>1</v>
      </c>
      <c r="V5689" t="s">
        <v>734</v>
      </c>
      <c r="W5689" t="s">
        <v>7200</v>
      </c>
      <c r="X5689" t="s">
        <v>14752</v>
      </c>
      <c r="Y5689">
        <v>41</v>
      </c>
      <c r="Z5689">
        <v>41</v>
      </c>
      <c r="AA5689">
        <v>8</v>
      </c>
      <c r="AB5689">
        <v>8</v>
      </c>
      <c r="AC5689">
        <v>57</v>
      </c>
    </row>
    <row r="5690" spans="1:29">
      <c r="A5690">
        <v>6340</v>
      </c>
      <c r="B5690" t="s">
        <v>805</v>
      </c>
      <c r="C5690" t="s">
        <v>7394</v>
      </c>
      <c r="J5690" t="s">
        <v>1462</v>
      </c>
      <c r="K5690">
        <v>0</v>
      </c>
      <c r="N5690" t="b">
        <v>0</v>
      </c>
      <c r="O5690" t="b">
        <v>1</v>
      </c>
      <c r="P5690" t="b">
        <v>0</v>
      </c>
      <c r="Q5690">
        <v>9</v>
      </c>
      <c r="R5690">
        <v>1</v>
      </c>
      <c r="S5690">
        <v>1</v>
      </c>
      <c r="T5690">
        <v>3</v>
      </c>
      <c r="U5690" t="b">
        <v>1</v>
      </c>
      <c r="V5690" t="s">
        <v>734</v>
      </c>
      <c r="W5690" t="s">
        <v>7200</v>
      </c>
      <c r="X5690" t="s">
        <v>14671</v>
      </c>
      <c r="Y5690">
        <v>42</v>
      </c>
      <c r="Z5690">
        <v>42</v>
      </c>
      <c r="AA5690">
        <v>8</v>
      </c>
      <c r="AB5690">
        <v>8</v>
      </c>
      <c r="AC5690">
        <v>57</v>
      </c>
    </row>
    <row r="5691" spans="1:29">
      <c r="A5691">
        <v>6341</v>
      </c>
      <c r="B5691" t="s">
        <v>805</v>
      </c>
      <c r="C5691" t="s">
        <v>7395</v>
      </c>
      <c r="J5691" t="s">
        <v>1462</v>
      </c>
      <c r="K5691">
        <v>0</v>
      </c>
      <c r="N5691" t="b">
        <v>0</v>
      </c>
      <c r="O5691" t="b">
        <v>1</v>
      </c>
      <c r="P5691" t="b">
        <v>0</v>
      </c>
      <c r="Q5691">
        <v>9</v>
      </c>
      <c r="R5691">
        <v>1</v>
      </c>
      <c r="S5691">
        <v>1</v>
      </c>
      <c r="T5691">
        <v>3</v>
      </c>
      <c r="U5691" t="b">
        <v>1</v>
      </c>
      <c r="V5691" t="s">
        <v>734</v>
      </c>
      <c r="W5691" t="s">
        <v>7200</v>
      </c>
      <c r="X5691" t="s">
        <v>14675</v>
      </c>
      <c r="Y5691">
        <v>43</v>
      </c>
      <c r="Z5691">
        <v>43</v>
      </c>
      <c r="AA5691">
        <v>8</v>
      </c>
      <c r="AB5691">
        <v>8</v>
      </c>
      <c r="AC5691">
        <v>57</v>
      </c>
    </row>
    <row r="5692" spans="1:29">
      <c r="A5692">
        <v>6342</v>
      </c>
      <c r="B5692" t="s">
        <v>805</v>
      </c>
      <c r="C5692" t="s">
        <v>7396</v>
      </c>
      <c r="J5692" t="s">
        <v>1462</v>
      </c>
      <c r="K5692">
        <v>0</v>
      </c>
      <c r="N5692" t="b">
        <v>0</v>
      </c>
      <c r="O5692" t="b">
        <v>1</v>
      </c>
      <c r="P5692" t="b">
        <v>0</v>
      </c>
      <c r="Q5692">
        <v>9</v>
      </c>
      <c r="R5692">
        <v>1</v>
      </c>
      <c r="S5692">
        <v>1</v>
      </c>
      <c r="T5692">
        <v>3</v>
      </c>
      <c r="U5692" t="b">
        <v>1</v>
      </c>
      <c r="V5692" t="s">
        <v>734</v>
      </c>
      <c r="W5692" t="s">
        <v>7200</v>
      </c>
      <c r="X5692" t="s">
        <v>14754</v>
      </c>
      <c r="Y5692">
        <v>44</v>
      </c>
      <c r="Z5692">
        <v>44</v>
      </c>
      <c r="AA5692">
        <v>8</v>
      </c>
      <c r="AB5692">
        <v>8</v>
      </c>
      <c r="AC5692">
        <v>57</v>
      </c>
    </row>
    <row r="5693" spans="1:29">
      <c r="A5693">
        <v>6343</v>
      </c>
      <c r="B5693" t="s">
        <v>805</v>
      </c>
      <c r="C5693" t="s">
        <v>7397</v>
      </c>
      <c r="J5693" t="s">
        <v>1462</v>
      </c>
      <c r="K5693">
        <v>0</v>
      </c>
      <c r="N5693" t="b">
        <v>0</v>
      </c>
      <c r="O5693" t="b">
        <v>1</v>
      </c>
      <c r="P5693" t="b">
        <v>0</v>
      </c>
      <c r="Q5693">
        <v>9</v>
      </c>
      <c r="R5693">
        <v>1</v>
      </c>
      <c r="S5693">
        <v>1</v>
      </c>
      <c r="T5693">
        <v>3</v>
      </c>
      <c r="U5693" t="b">
        <v>1</v>
      </c>
      <c r="V5693" t="s">
        <v>734</v>
      </c>
      <c r="W5693" t="s">
        <v>7200</v>
      </c>
      <c r="X5693" t="s">
        <v>14756</v>
      </c>
      <c r="Y5693">
        <v>45</v>
      </c>
      <c r="Z5693">
        <v>45</v>
      </c>
      <c r="AA5693">
        <v>8</v>
      </c>
      <c r="AB5693">
        <v>8</v>
      </c>
      <c r="AC5693">
        <v>57</v>
      </c>
    </row>
    <row r="5694" spans="1:29">
      <c r="A5694">
        <v>6344</v>
      </c>
      <c r="B5694" t="s">
        <v>805</v>
      </c>
      <c r="C5694" t="s">
        <v>7398</v>
      </c>
      <c r="J5694" t="s">
        <v>1462</v>
      </c>
      <c r="K5694">
        <v>0</v>
      </c>
      <c r="N5694" t="b">
        <v>0</v>
      </c>
      <c r="O5694" t="b">
        <v>1</v>
      </c>
      <c r="P5694" t="b">
        <v>0</v>
      </c>
      <c r="Q5694">
        <v>9</v>
      </c>
      <c r="R5694">
        <v>1</v>
      </c>
      <c r="S5694">
        <v>1</v>
      </c>
      <c r="T5694">
        <v>3</v>
      </c>
      <c r="U5694" t="b">
        <v>1</v>
      </c>
      <c r="V5694" t="s">
        <v>734</v>
      </c>
      <c r="W5694" t="s">
        <v>7200</v>
      </c>
      <c r="X5694" t="s">
        <v>14758</v>
      </c>
      <c r="Y5694">
        <v>46</v>
      </c>
      <c r="Z5694">
        <v>46</v>
      </c>
      <c r="AA5694">
        <v>8</v>
      </c>
      <c r="AB5694">
        <v>8</v>
      </c>
      <c r="AC5694">
        <v>57</v>
      </c>
    </row>
    <row r="5695" spans="1:29">
      <c r="A5695">
        <v>6345</v>
      </c>
      <c r="B5695" t="s">
        <v>805</v>
      </c>
      <c r="C5695" t="s">
        <v>7399</v>
      </c>
      <c r="J5695" t="s">
        <v>1462</v>
      </c>
      <c r="K5695">
        <v>0</v>
      </c>
      <c r="N5695" t="b">
        <v>0</v>
      </c>
      <c r="O5695" t="b">
        <v>1</v>
      </c>
      <c r="P5695" t="b">
        <v>0</v>
      </c>
      <c r="Q5695">
        <v>9</v>
      </c>
      <c r="R5695">
        <v>1</v>
      </c>
      <c r="S5695">
        <v>1</v>
      </c>
      <c r="T5695">
        <v>3</v>
      </c>
      <c r="U5695" t="b">
        <v>1</v>
      </c>
      <c r="V5695" t="s">
        <v>734</v>
      </c>
      <c r="W5695" t="s">
        <v>7200</v>
      </c>
      <c r="X5695" t="s">
        <v>14760</v>
      </c>
      <c r="Y5695">
        <v>47</v>
      </c>
      <c r="Z5695">
        <v>47</v>
      </c>
      <c r="AA5695">
        <v>8</v>
      </c>
      <c r="AB5695">
        <v>8</v>
      </c>
      <c r="AC5695">
        <v>57</v>
      </c>
    </row>
    <row r="5696" spans="1:29">
      <c r="A5696">
        <v>6346</v>
      </c>
      <c r="B5696" t="s">
        <v>805</v>
      </c>
      <c r="C5696" t="s">
        <v>7400</v>
      </c>
      <c r="J5696" t="s">
        <v>1462</v>
      </c>
      <c r="K5696">
        <v>0</v>
      </c>
      <c r="N5696" t="b">
        <v>0</v>
      </c>
      <c r="O5696" t="b">
        <v>1</v>
      </c>
      <c r="P5696" t="b">
        <v>0</v>
      </c>
      <c r="Q5696">
        <v>9</v>
      </c>
      <c r="R5696">
        <v>1</v>
      </c>
      <c r="S5696">
        <v>1</v>
      </c>
      <c r="T5696">
        <v>3</v>
      </c>
      <c r="U5696" t="b">
        <v>1</v>
      </c>
      <c r="V5696" t="s">
        <v>734</v>
      </c>
      <c r="W5696" t="s">
        <v>7200</v>
      </c>
      <c r="X5696" t="s">
        <v>14762</v>
      </c>
      <c r="Y5696">
        <v>48</v>
      </c>
      <c r="Z5696">
        <v>48</v>
      </c>
      <c r="AA5696">
        <v>8</v>
      </c>
      <c r="AB5696">
        <v>8</v>
      </c>
      <c r="AC5696">
        <v>57</v>
      </c>
    </row>
    <row r="5697" spans="1:29">
      <c r="A5697">
        <v>6347</v>
      </c>
      <c r="B5697" t="s">
        <v>805</v>
      </c>
      <c r="C5697" t="s">
        <v>7401</v>
      </c>
      <c r="J5697" t="s">
        <v>1462</v>
      </c>
      <c r="K5697">
        <v>0</v>
      </c>
      <c r="N5697" t="b">
        <v>0</v>
      </c>
      <c r="O5697" t="b">
        <v>1</v>
      </c>
      <c r="P5697" t="b">
        <v>0</v>
      </c>
      <c r="Q5697">
        <v>9</v>
      </c>
      <c r="R5697">
        <v>1</v>
      </c>
      <c r="S5697">
        <v>1</v>
      </c>
      <c r="T5697">
        <v>3</v>
      </c>
      <c r="U5697" t="b">
        <v>1</v>
      </c>
      <c r="V5697" t="s">
        <v>734</v>
      </c>
      <c r="W5697" t="s">
        <v>7200</v>
      </c>
      <c r="X5697" t="s">
        <v>14764</v>
      </c>
      <c r="Y5697">
        <v>49</v>
      </c>
      <c r="Z5697">
        <v>49</v>
      </c>
      <c r="AA5697">
        <v>8</v>
      </c>
      <c r="AB5697">
        <v>8</v>
      </c>
      <c r="AC5697">
        <v>57</v>
      </c>
    </row>
    <row r="5698" spans="1:29">
      <c r="A5698">
        <v>6348</v>
      </c>
      <c r="B5698" t="s">
        <v>805</v>
      </c>
      <c r="C5698" t="s">
        <v>7402</v>
      </c>
      <c r="J5698" t="s">
        <v>1462</v>
      </c>
      <c r="K5698">
        <v>0</v>
      </c>
      <c r="N5698" t="b">
        <v>0</v>
      </c>
      <c r="O5698" t="b">
        <v>1</v>
      </c>
      <c r="P5698" t="b">
        <v>0</v>
      </c>
      <c r="Q5698">
        <v>9</v>
      </c>
      <c r="R5698">
        <v>1</v>
      </c>
      <c r="S5698">
        <v>1</v>
      </c>
      <c r="T5698">
        <v>3</v>
      </c>
      <c r="U5698" t="b">
        <v>1</v>
      </c>
      <c r="V5698" t="s">
        <v>734</v>
      </c>
      <c r="W5698" t="s">
        <v>7200</v>
      </c>
      <c r="X5698" t="s">
        <v>14492</v>
      </c>
      <c r="Y5698">
        <v>50</v>
      </c>
      <c r="Z5698">
        <v>50</v>
      </c>
      <c r="AA5698">
        <v>8</v>
      </c>
      <c r="AB5698">
        <v>8</v>
      </c>
      <c r="AC5698">
        <v>57</v>
      </c>
    </row>
    <row r="5699" spans="1:29">
      <c r="A5699">
        <v>6355</v>
      </c>
      <c r="B5699" t="s">
        <v>805</v>
      </c>
      <c r="C5699" t="s">
        <v>7403</v>
      </c>
      <c r="J5699" t="s">
        <v>1462</v>
      </c>
      <c r="K5699">
        <v>0</v>
      </c>
      <c r="N5699" t="b">
        <v>0</v>
      </c>
      <c r="O5699" t="b">
        <v>1</v>
      </c>
      <c r="P5699" t="b">
        <v>0</v>
      </c>
      <c r="Q5699">
        <v>9</v>
      </c>
      <c r="R5699">
        <v>1</v>
      </c>
      <c r="S5699">
        <v>1</v>
      </c>
      <c r="T5699">
        <v>3</v>
      </c>
      <c r="U5699" t="b">
        <v>1</v>
      </c>
      <c r="V5699" t="s">
        <v>734</v>
      </c>
      <c r="W5699" t="s">
        <v>7200</v>
      </c>
      <c r="X5699" t="s">
        <v>14493</v>
      </c>
      <c r="Y5699">
        <v>51</v>
      </c>
      <c r="Z5699">
        <v>51</v>
      </c>
      <c r="AA5699">
        <v>8</v>
      </c>
      <c r="AB5699">
        <v>8</v>
      </c>
      <c r="AC5699">
        <v>57</v>
      </c>
    </row>
    <row r="5700" spans="1:29">
      <c r="A5700">
        <v>6356</v>
      </c>
      <c r="B5700" t="s">
        <v>805</v>
      </c>
      <c r="C5700" t="s">
        <v>7404</v>
      </c>
      <c r="J5700" t="s">
        <v>1462</v>
      </c>
      <c r="K5700">
        <v>0</v>
      </c>
      <c r="N5700" t="b">
        <v>0</v>
      </c>
      <c r="O5700" t="b">
        <v>1</v>
      </c>
      <c r="P5700" t="b">
        <v>0</v>
      </c>
      <c r="Q5700">
        <v>9</v>
      </c>
      <c r="R5700">
        <v>1</v>
      </c>
      <c r="S5700">
        <v>1</v>
      </c>
      <c r="T5700">
        <v>3</v>
      </c>
      <c r="U5700" t="b">
        <v>1</v>
      </c>
      <c r="V5700" t="s">
        <v>734</v>
      </c>
      <c r="W5700" t="s">
        <v>7200</v>
      </c>
      <c r="X5700" t="s">
        <v>14494</v>
      </c>
      <c r="Y5700">
        <v>52</v>
      </c>
      <c r="Z5700">
        <v>52</v>
      </c>
      <c r="AA5700">
        <v>8</v>
      </c>
      <c r="AB5700">
        <v>8</v>
      </c>
      <c r="AC5700">
        <v>57</v>
      </c>
    </row>
    <row r="5701" spans="1:29">
      <c r="A5701">
        <v>6357</v>
      </c>
      <c r="B5701" t="s">
        <v>805</v>
      </c>
      <c r="C5701" t="s">
        <v>7405</v>
      </c>
      <c r="J5701" t="s">
        <v>1462</v>
      </c>
      <c r="K5701">
        <v>0</v>
      </c>
      <c r="N5701" t="b">
        <v>0</v>
      </c>
      <c r="O5701" t="b">
        <v>1</v>
      </c>
      <c r="P5701" t="b">
        <v>0</v>
      </c>
      <c r="Q5701">
        <v>9</v>
      </c>
      <c r="R5701">
        <v>1</v>
      </c>
      <c r="S5701">
        <v>1</v>
      </c>
      <c r="T5701">
        <v>3</v>
      </c>
      <c r="U5701" t="b">
        <v>1</v>
      </c>
      <c r="V5701" t="s">
        <v>734</v>
      </c>
      <c r="W5701" t="s">
        <v>7200</v>
      </c>
      <c r="X5701" t="s">
        <v>14495</v>
      </c>
      <c r="Y5701">
        <v>53</v>
      </c>
      <c r="Z5701">
        <v>53</v>
      </c>
      <c r="AA5701">
        <v>8</v>
      </c>
      <c r="AB5701">
        <v>8</v>
      </c>
      <c r="AC5701">
        <v>57</v>
      </c>
    </row>
    <row r="5702" spans="1:29">
      <c r="A5702">
        <v>6358</v>
      </c>
      <c r="B5702" t="s">
        <v>805</v>
      </c>
      <c r="C5702" t="s">
        <v>7406</v>
      </c>
      <c r="J5702" t="s">
        <v>1462</v>
      </c>
      <c r="K5702">
        <v>0</v>
      </c>
      <c r="N5702" t="b">
        <v>0</v>
      </c>
      <c r="O5702" t="b">
        <v>1</v>
      </c>
      <c r="P5702" t="b">
        <v>0</v>
      </c>
      <c r="Q5702">
        <v>9</v>
      </c>
      <c r="R5702">
        <v>1</v>
      </c>
      <c r="S5702">
        <v>1</v>
      </c>
      <c r="T5702">
        <v>3</v>
      </c>
      <c r="U5702" t="b">
        <v>1</v>
      </c>
      <c r="V5702" t="s">
        <v>734</v>
      </c>
      <c r="W5702" t="s">
        <v>7200</v>
      </c>
      <c r="X5702" t="s">
        <v>14496</v>
      </c>
      <c r="Y5702">
        <v>54</v>
      </c>
      <c r="Z5702">
        <v>54</v>
      </c>
      <c r="AA5702">
        <v>8</v>
      </c>
      <c r="AB5702">
        <v>8</v>
      </c>
      <c r="AC5702">
        <v>57</v>
      </c>
    </row>
    <row r="5703" spans="1:29">
      <c r="A5703">
        <v>6359</v>
      </c>
      <c r="B5703" t="s">
        <v>805</v>
      </c>
      <c r="C5703" t="s">
        <v>7407</v>
      </c>
      <c r="J5703" t="s">
        <v>1462</v>
      </c>
      <c r="K5703">
        <v>0</v>
      </c>
      <c r="N5703" t="b">
        <v>0</v>
      </c>
      <c r="O5703" t="b">
        <v>1</v>
      </c>
      <c r="P5703" t="b">
        <v>0</v>
      </c>
      <c r="Q5703">
        <v>9</v>
      </c>
      <c r="R5703">
        <v>1</v>
      </c>
      <c r="S5703">
        <v>1</v>
      </c>
      <c r="T5703">
        <v>3</v>
      </c>
      <c r="U5703" t="b">
        <v>1</v>
      </c>
      <c r="V5703" t="s">
        <v>734</v>
      </c>
      <c r="W5703" t="s">
        <v>7200</v>
      </c>
      <c r="X5703" t="s">
        <v>14497</v>
      </c>
      <c r="Y5703">
        <v>55</v>
      </c>
      <c r="Z5703">
        <v>55</v>
      </c>
      <c r="AA5703">
        <v>8</v>
      </c>
      <c r="AB5703">
        <v>8</v>
      </c>
      <c r="AC5703">
        <v>57</v>
      </c>
    </row>
    <row r="5704" spans="1:29">
      <c r="A5704">
        <v>6360</v>
      </c>
      <c r="B5704" t="s">
        <v>805</v>
      </c>
      <c r="C5704" t="s">
        <v>7408</v>
      </c>
      <c r="J5704" t="s">
        <v>1462</v>
      </c>
      <c r="K5704">
        <v>0</v>
      </c>
      <c r="N5704" t="b">
        <v>0</v>
      </c>
      <c r="O5704" t="b">
        <v>1</v>
      </c>
      <c r="P5704" t="b">
        <v>0</v>
      </c>
      <c r="Q5704">
        <v>9</v>
      </c>
      <c r="R5704">
        <v>1</v>
      </c>
      <c r="S5704">
        <v>1</v>
      </c>
      <c r="T5704">
        <v>3</v>
      </c>
      <c r="U5704" t="b">
        <v>1</v>
      </c>
      <c r="V5704" t="s">
        <v>734</v>
      </c>
      <c r="W5704" t="s">
        <v>7200</v>
      </c>
      <c r="X5704" t="s">
        <v>14918</v>
      </c>
      <c r="Y5704">
        <v>56</v>
      </c>
      <c r="Z5704">
        <v>56</v>
      </c>
      <c r="AA5704">
        <v>8</v>
      </c>
      <c r="AB5704">
        <v>8</v>
      </c>
      <c r="AC5704">
        <v>57</v>
      </c>
    </row>
    <row r="5705" spans="1:29">
      <c r="A5705">
        <v>6361</v>
      </c>
      <c r="B5705" t="s">
        <v>805</v>
      </c>
      <c r="C5705" t="s">
        <v>7409</v>
      </c>
      <c r="J5705" t="s">
        <v>1444</v>
      </c>
      <c r="K5705">
        <v>0</v>
      </c>
      <c r="N5705" t="b">
        <v>1</v>
      </c>
      <c r="O5705" t="b">
        <v>0</v>
      </c>
      <c r="P5705" t="b">
        <v>0</v>
      </c>
      <c r="Q5705">
        <v>9</v>
      </c>
      <c r="R5705">
        <v>1</v>
      </c>
      <c r="S5705">
        <v>1</v>
      </c>
      <c r="T5705">
        <v>3</v>
      </c>
      <c r="U5705" t="b">
        <v>1</v>
      </c>
      <c r="V5705" t="s">
        <v>734</v>
      </c>
      <c r="W5705" t="s">
        <v>7200</v>
      </c>
      <c r="X5705" t="s">
        <v>14723</v>
      </c>
      <c r="Y5705">
        <v>16</v>
      </c>
      <c r="Z5705">
        <v>16</v>
      </c>
      <c r="AA5705">
        <v>9</v>
      </c>
      <c r="AB5705">
        <v>9</v>
      </c>
      <c r="AC5705">
        <v>57</v>
      </c>
    </row>
    <row r="5706" spans="1:29">
      <c r="A5706">
        <v>6362</v>
      </c>
      <c r="B5706" t="s">
        <v>805</v>
      </c>
      <c r="C5706" t="s">
        <v>7410</v>
      </c>
      <c r="J5706" t="s">
        <v>1444</v>
      </c>
      <c r="K5706">
        <v>0</v>
      </c>
      <c r="N5706" t="b">
        <v>1</v>
      </c>
      <c r="O5706" t="b">
        <v>0</v>
      </c>
      <c r="P5706" t="b">
        <v>0</v>
      </c>
      <c r="Q5706">
        <v>9</v>
      </c>
      <c r="R5706">
        <v>1</v>
      </c>
      <c r="S5706">
        <v>1</v>
      </c>
      <c r="T5706">
        <v>3</v>
      </c>
      <c r="U5706" t="b">
        <v>1</v>
      </c>
      <c r="V5706" t="s">
        <v>734</v>
      </c>
      <c r="W5706" t="s">
        <v>7200</v>
      </c>
      <c r="X5706" t="s">
        <v>14527</v>
      </c>
      <c r="Y5706">
        <v>17</v>
      </c>
      <c r="Z5706">
        <v>17</v>
      </c>
      <c r="AA5706">
        <v>9</v>
      </c>
      <c r="AB5706">
        <v>9</v>
      </c>
      <c r="AC5706">
        <v>57</v>
      </c>
    </row>
    <row r="5707" spans="1:29">
      <c r="A5707">
        <v>6363</v>
      </c>
      <c r="B5707" t="s">
        <v>805</v>
      </c>
      <c r="C5707" t="s">
        <v>7411</v>
      </c>
      <c r="J5707" t="s">
        <v>1444</v>
      </c>
      <c r="K5707">
        <v>0</v>
      </c>
      <c r="N5707" t="b">
        <v>1</v>
      </c>
      <c r="O5707" t="b">
        <v>0</v>
      </c>
      <c r="P5707" t="b">
        <v>0</v>
      </c>
      <c r="Q5707">
        <v>9</v>
      </c>
      <c r="R5707">
        <v>1</v>
      </c>
      <c r="S5707">
        <v>1</v>
      </c>
      <c r="T5707">
        <v>3</v>
      </c>
      <c r="U5707" t="b">
        <v>1</v>
      </c>
      <c r="V5707" t="s">
        <v>734</v>
      </c>
      <c r="W5707" t="s">
        <v>7200</v>
      </c>
      <c r="X5707" t="s">
        <v>14724</v>
      </c>
      <c r="Y5707">
        <v>18</v>
      </c>
      <c r="Z5707">
        <v>18</v>
      </c>
      <c r="AA5707">
        <v>9</v>
      </c>
      <c r="AB5707">
        <v>9</v>
      </c>
      <c r="AC5707">
        <v>57</v>
      </c>
    </row>
    <row r="5708" spans="1:29">
      <c r="A5708">
        <v>6364</v>
      </c>
      <c r="B5708" t="s">
        <v>805</v>
      </c>
      <c r="C5708" t="s">
        <v>7412</v>
      </c>
      <c r="J5708" t="s">
        <v>1444</v>
      </c>
      <c r="K5708">
        <v>0</v>
      </c>
      <c r="N5708" t="b">
        <v>1</v>
      </c>
      <c r="O5708" t="b">
        <v>0</v>
      </c>
      <c r="P5708" t="b">
        <v>0</v>
      </c>
      <c r="Q5708">
        <v>9</v>
      </c>
      <c r="R5708">
        <v>1</v>
      </c>
      <c r="S5708">
        <v>1</v>
      </c>
      <c r="T5708">
        <v>3</v>
      </c>
      <c r="U5708" t="b">
        <v>1</v>
      </c>
      <c r="V5708" t="s">
        <v>734</v>
      </c>
      <c r="W5708" t="s">
        <v>7200</v>
      </c>
      <c r="X5708" t="s">
        <v>14725</v>
      </c>
      <c r="Y5708">
        <v>19</v>
      </c>
      <c r="Z5708">
        <v>19</v>
      </c>
      <c r="AA5708">
        <v>9</v>
      </c>
      <c r="AB5708">
        <v>9</v>
      </c>
      <c r="AC5708">
        <v>57</v>
      </c>
    </row>
    <row r="5709" spans="1:29">
      <c r="A5709">
        <v>6365</v>
      </c>
      <c r="B5709" t="s">
        <v>805</v>
      </c>
      <c r="C5709" t="s">
        <v>7413</v>
      </c>
      <c r="J5709" t="s">
        <v>1444</v>
      </c>
      <c r="K5709">
        <v>0</v>
      </c>
      <c r="N5709" t="b">
        <v>1</v>
      </c>
      <c r="O5709" t="b">
        <v>0</v>
      </c>
      <c r="P5709" t="b">
        <v>0</v>
      </c>
      <c r="Q5709">
        <v>9</v>
      </c>
      <c r="R5709">
        <v>1</v>
      </c>
      <c r="S5709">
        <v>1</v>
      </c>
      <c r="T5709">
        <v>3</v>
      </c>
      <c r="U5709" t="b">
        <v>1</v>
      </c>
      <c r="V5709" t="s">
        <v>734</v>
      </c>
      <c r="W5709" t="s">
        <v>7200</v>
      </c>
      <c r="X5709" t="s">
        <v>14644</v>
      </c>
      <c r="Y5709">
        <v>20</v>
      </c>
      <c r="Z5709">
        <v>20</v>
      </c>
      <c r="AA5709">
        <v>9</v>
      </c>
      <c r="AB5709">
        <v>9</v>
      </c>
      <c r="AC5709">
        <v>57</v>
      </c>
    </row>
    <row r="5710" spans="1:29">
      <c r="A5710">
        <v>6366</v>
      </c>
      <c r="B5710" t="s">
        <v>805</v>
      </c>
      <c r="C5710" t="s">
        <v>7414</v>
      </c>
      <c r="J5710" t="s">
        <v>1444</v>
      </c>
      <c r="K5710">
        <v>0</v>
      </c>
      <c r="N5710" t="b">
        <v>1</v>
      </c>
      <c r="O5710" t="b">
        <v>0</v>
      </c>
      <c r="P5710" t="b">
        <v>0</v>
      </c>
      <c r="Q5710">
        <v>9</v>
      </c>
      <c r="R5710">
        <v>1</v>
      </c>
      <c r="S5710">
        <v>1</v>
      </c>
      <c r="T5710">
        <v>3</v>
      </c>
      <c r="U5710" t="b">
        <v>1</v>
      </c>
      <c r="V5710" t="s">
        <v>734</v>
      </c>
      <c r="W5710" t="s">
        <v>7200</v>
      </c>
      <c r="X5710" t="s">
        <v>14645</v>
      </c>
      <c r="Y5710">
        <v>21</v>
      </c>
      <c r="Z5710">
        <v>21</v>
      </c>
      <c r="AA5710">
        <v>9</v>
      </c>
      <c r="AB5710">
        <v>9</v>
      </c>
      <c r="AC5710">
        <v>57</v>
      </c>
    </row>
    <row r="5711" spans="1:29">
      <c r="A5711">
        <v>6367</v>
      </c>
      <c r="B5711" t="s">
        <v>805</v>
      </c>
      <c r="C5711" t="s">
        <v>7415</v>
      </c>
      <c r="J5711" t="s">
        <v>1444</v>
      </c>
      <c r="K5711">
        <v>0</v>
      </c>
      <c r="N5711" t="b">
        <v>1</v>
      </c>
      <c r="O5711" t="b">
        <v>0</v>
      </c>
      <c r="P5711" t="b">
        <v>0</v>
      </c>
      <c r="Q5711">
        <v>9</v>
      </c>
      <c r="R5711">
        <v>1</v>
      </c>
      <c r="S5711">
        <v>1</v>
      </c>
      <c r="T5711">
        <v>3</v>
      </c>
      <c r="U5711" t="b">
        <v>1</v>
      </c>
      <c r="V5711" t="s">
        <v>734</v>
      </c>
      <c r="W5711" t="s">
        <v>7200</v>
      </c>
      <c r="X5711" t="s">
        <v>14646</v>
      </c>
      <c r="Y5711">
        <v>22</v>
      </c>
      <c r="Z5711">
        <v>22</v>
      </c>
      <c r="AA5711">
        <v>9</v>
      </c>
      <c r="AB5711">
        <v>9</v>
      </c>
      <c r="AC5711">
        <v>57</v>
      </c>
    </row>
    <row r="5712" spans="1:29">
      <c r="A5712">
        <v>6368</v>
      </c>
      <c r="B5712" t="s">
        <v>805</v>
      </c>
      <c r="C5712" t="s">
        <v>7416</v>
      </c>
      <c r="J5712" t="s">
        <v>1444</v>
      </c>
      <c r="K5712">
        <v>0</v>
      </c>
      <c r="N5712" t="b">
        <v>1</v>
      </c>
      <c r="O5712" t="b">
        <v>0</v>
      </c>
      <c r="P5712" t="b">
        <v>0</v>
      </c>
      <c r="Q5712">
        <v>9</v>
      </c>
      <c r="R5712">
        <v>1</v>
      </c>
      <c r="S5712">
        <v>1</v>
      </c>
      <c r="T5712">
        <v>3</v>
      </c>
      <c r="U5712" t="b">
        <v>1</v>
      </c>
      <c r="V5712" t="s">
        <v>734</v>
      </c>
      <c r="W5712" t="s">
        <v>7200</v>
      </c>
      <c r="X5712" t="s">
        <v>14647</v>
      </c>
      <c r="Y5712">
        <v>23</v>
      </c>
      <c r="Z5712">
        <v>23</v>
      </c>
      <c r="AA5712">
        <v>9</v>
      </c>
      <c r="AB5712">
        <v>9</v>
      </c>
      <c r="AC5712">
        <v>57</v>
      </c>
    </row>
    <row r="5713" spans="1:29">
      <c r="A5713">
        <v>6369</v>
      </c>
      <c r="B5713" t="s">
        <v>805</v>
      </c>
      <c r="C5713" t="s">
        <v>7417</v>
      </c>
      <c r="J5713" t="s">
        <v>1444</v>
      </c>
      <c r="K5713">
        <v>0</v>
      </c>
      <c r="N5713" t="b">
        <v>1</v>
      </c>
      <c r="O5713" t="b">
        <v>0</v>
      </c>
      <c r="P5713" t="b">
        <v>0</v>
      </c>
      <c r="Q5713">
        <v>9</v>
      </c>
      <c r="R5713">
        <v>1</v>
      </c>
      <c r="S5713">
        <v>1</v>
      </c>
      <c r="T5713">
        <v>3</v>
      </c>
      <c r="U5713" t="b">
        <v>1</v>
      </c>
      <c r="V5713" t="s">
        <v>734</v>
      </c>
      <c r="W5713" t="s">
        <v>7200</v>
      </c>
      <c r="X5713" t="s">
        <v>14648</v>
      </c>
      <c r="Y5713">
        <v>24</v>
      </c>
      <c r="Z5713">
        <v>24</v>
      </c>
      <c r="AA5713">
        <v>9</v>
      </c>
      <c r="AB5713">
        <v>9</v>
      </c>
      <c r="AC5713">
        <v>57</v>
      </c>
    </row>
    <row r="5714" spans="1:29">
      <c r="A5714">
        <v>6370</v>
      </c>
      <c r="B5714" t="s">
        <v>805</v>
      </c>
      <c r="C5714" t="s">
        <v>7418</v>
      </c>
      <c r="J5714" t="s">
        <v>1444</v>
      </c>
      <c r="K5714">
        <v>0</v>
      </c>
      <c r="N5714" t="b">
        <v>1</v>
      </c>
      <c r="O5714" t="b">
        <v>0</v>
      </c>
      <c r="P5714" t="b">
        <v>0</v>
      </c>
      <c r="Q5714">
        <v>9</v>
      </c>
      <c r="R5714">
        <v>1</v>
      </c>
      <c r="S5714">
        <v>1</v>
      </c>
      <c r="T5714">
        <v>3</v>
      </c>
      <c r="U5714" t="b">
        <v>1</v>
      </c>
      <c r="V5714" t="s">
        <v>734</v>
      </c>
      <c r="W5714" t="s">
        <v>7200</v>
      </c>
      <c r="X5714" t="s">
        <v>14535</v>
      </c>
      <c r="Y5714">
        <v>25</v>
      </c>
      <c r="Z5714">
        <v>25</v>
      </c>
      <c r="AA5714">
        <v>9</v>
      </c>
      <c r="AB5714">
        <v>9</v>
      </c>
      <c r="AC5714">
        <v>57</v>
      </c>
    </row>
    <row r="5715" spans="1:29">
      <c r="A5715">
        <v>6371</v>
      </c>
      <c r="B5715" t="s">
        <v>805</v>
      </c>
      <c r="C5715" t="s">
        <v>7419</v>
      </c>
      <c r="J5715" t="s">
        <v>1444</v>
      </c>
      <c r="K5715">
        <v>0</v>
      </c>
      <c r="N5715" t="b">
        <v>1</v>
      </c>
      <c r="O5715" t="b">
        <v>0</v>
      </c>
      <c r="P5715" t="b">
        <v>0</v>
      </c>
      <c r="Q5715">
        <v>9</v>
      </c>
      <c r="R5715">
        <v>1</v>
      </c>
      <c r="S5715">
        <v>1</v>
      </c>
      <c r="T5715">
        <v>3</v>
      </c>
      <c r="U5715" t="b">
        <v>1</v>
      </c>
      <c r="V5715" t="s">
        <v>734</v>
      </c>
      <c r="W5715" t="s">
        <v>7200</v>
      </c>
      <c r="X5715" t="s">
        <v>14457</v>
      </c>
      <c r="Y5715">
        <v>26</v>
      </c>
      <c r="Z5715">
        <v>26</v>
      </c>
      <c r="AA5715">
        <v>9</v>
      </c>
      <c r="AB5715">
        <v>9</v>
      </c>
      <c r="AC5715">
        <v>57</v>
      </c>
    </row>
    <row r="5716" spans="1:29">
      <c r="A5716">
        <v>6372</v>
      </c>
      <c r="B5716" t="s">
        <v>805</v>
      </c>
      <c r="C5716" t="s">
        <v>7420</v>
      </c>
      <c r="J5716" t="s">
        <v>1444</v>
      </c>
      <c r="K5716">
        <v>0</v>
      </c>
      <c r="N5716" t="b">
        <v>1</v>
      </c>
      <c r="O5716" t="b">
        <v>0</v>
      </c>
      <c r="P5716" t="b">
        <v>0</v>
      </c>
      <c r="Q5716">
        <v>9</v>
      </c>
      <c r="R5716">
        <v>1</v>
      </c>
      <c r="S5716">
        <v>1</v>
      </c>
      <c r="T5716">
        <v>3</v>
      </c>
      <c r="U5716" t="b">
        <v>1</v>
      </c>
      <c r="V5716" t="s">
        <v>734</v>
      </c>
      <c r="W5716" t="s">
        <v>7200</v>
      </c>
      <c r="X5716" t="s">
        <v>14443</v>
      </c>
      <c r="Y5716">
        <v>27</v>
      </c>
      <c r="Z5716">
        <v>27</v>
      </c>
      <c r="AA5716">
        <v>9</v>
      </c>
      <c r="AB5716">
        <v>9</v>
      </c>
      <c r="AC5716">
        <v>57</v>
      </c>
    </row>
    <row r="5717" spans="1:29">
      <c r="A5717">
        <v>6373</v>
      </c>
      <c r="B5717" t="s">
        <v>805</v>
      </c>
      <c r="C5717" t="s">
        <v>7421</v>
      </c>
      <c r="J5717" t="s">
        <v>1444</v>
      </c>
      <c r="K5717">
        <v>0</v>
      </c>
      <c r="N5717" t="b">
        <v>1</v>
      </c>
      <c r="O5717" t="b">
        <v>0</v>
      </c>
      <c r="P5717" t="b">
        <v>0</v>
      </c>
      <c r="Q5717">
        <v>9</v>
      </c>
      <c r="R5717">
        <v>1</v>
      </c>
      <c r="S5717">
        <v>1</v>
      </c>
      <c r="T5717">
        <v>3</v>
      </c>
      <c r="U5717" t="b">
        <v>1</v>
      </c>
      <c r="V5717" t="s">
        <v>734</v>
      </c>
      <c r="W5717" t="s">
        <v>7200</v>
      </c>
      <c r="X5717" t="s">
        <v>14649</v>
      </c>
      <c r="Y5717">
        <v>28</v>
      </c>
      <c r="Z5717">
        <v>28</v>
      </c>
      <c r="AA5717">
        <v>9</v>
      </c>
      <c r="AB5717">
        <v>9</v>
      </c>
      <c r="AC5717">
        <v>57</v>
      </c>
    </row>
    <row r="5718" spans="1:29">
      <c r="A5718">
        <v>6374</v>
      </c>
      <c r="B5718" t="s">
        <v>805</v>
      </c>
      <c r="C5718" t="s">
        <v>7422</v>
      </c>
      <c r="J5718" t="s">
        <v>1444</v>
      </c>
      <c r="K5718">
        <v>0</v>
      </c>
      <c r="N5718" t="b">
        <v>1</v>
      </c>
      <c r="O5718" t="b">
        <v>0</v>
      </c>
      <c r="P5718" t="b">
        <v>0</v>
      </c>
      <c r="Q5718">
        <v>9</v>
      </c>
      <c r="R5718">
        <v>1</v>
      </c>
      <c r="S5718">
        <v>1</v>
      </c>
      <c r="T5718">
        <v>3</v>
      </c>
      <c r="U5718" t="b">
        <v>1</v>
      </c>
      <c r="V5718" t="s">
        <v>734</v>
      </c>
      <c r="W5718" t="s">
        <v>7200</v>
      </c>
      <c r="X5718" t="s">
        <v>14650</v>
      </c>
      <c r="Y5718">
        <v>29</v>
      </c>
      <c r="Z5718">
        <v>29</v>
      </c>
      <c r="AA5718">
        <v>9</v>
      </c>
      <c r="AB5718">
        <v>9</v>
      </c>
      <c r="AC5718">
        <v>57</v>
      </c>
    </row>
    <row r="5719" spans="1:29">
      <c r="A5719">
        <v>6375</v>
      </c>
      <c r="B5719" t="s">
        <v>805</v>
      </c>
      <c r="C5719" t="s">
        <v>7423</v>
      </c>
      <c r="J5719" t="s">
        <v>1444</v>
      </c>
      <c r="K5719">
        <v>0</v>
      </c>
      <c r="N5719" t="b">
        <v>1</v>
      </c>
      <c r="O5719" t="b">
        <v>0</v>
      </c>
      <c r="P5719" t="b">
        <v>0</v>
      </c>
      <c r="Q5719">
        <v>9</v>
      </c>
      <c r="R5719">
        <v>1</v>
      </c>
      <c r="S5719">
        <v>1</v>
      </c>
      <c r="T5719">
        <v>3</v>
      </c>
      <c r="U5719" t="b">
        <v>1</v>
      </c>
      <c r="V5719" t="s">
        <v>734</v>
      </c>
      <c r="W5719" t="s">
        <v>7200</v>
      </c>
      <c r="X5719" t="s">
        <v>14651</v>
      </c>
      <c r="Y5719">
        <v>30</v>
      </c>
      <c r="Z5719">
        <v>30</v>
      </c>
      <c r="AA5719">
        <v>9</v>
      </c>
      <c r="AB5719">
        <v>9</v>
      </c>
      <c r="AC5719">
        <v>57</v>
      </c>
    </row>
    <row r="5720" spans="1:29">
      <c r="A5720">
        <v>6376</v>
      </c>
      <c r="B5720" t="s">
        <v>805</v>
      </c>
      <c r="C5720" t="s">
        <v>7424</v>
      </c>
      <c r="J5720" t="s">
        <v>1444</v>
      </c>
      <c r="K5720">
        <v>0</v>
      </c>
      <c r="N5720" t="b">
        <v>1</v>
      </c>
      <c r="O5720" t="b">
        <v>0</v>
      </c>
      <c r="P5720" t="b">
        <v>0</v>
      </c>
      <c r="Q5720">
        <v>9</v>
      </c>
      <c r="R5720">
        <v>1</v>
      </c>
      <c r="S5720">
        <v>1</v>
      </c>
      <c r="T5720">
        <v>3</v>
      </c>
      <c r="U5720" t="b">
        <v>1</v>
      </c>
      <c r="V5720" t="s">
        <v>734</v>
      </c>
      <c r="W5720" t="s">
        <v>7200</v>
      </c>
      <c r="X5720" t="s">
        <v>14783</v>
      </c>
      <c r="Y5720">
        <v>31</v>
      </c>
      <c r="Z5720">
        <v>31</v>
      </c>
      <c r="AA5720">
        <v>9</v>
      </c>
      <c r="AB5720">
        <v>9</v>
      </c>
      <c r="AC5720">
        <v>57</v>
      </c>
    </row>
    <row r="5721" spans="1:29">
      <c r="A5721">
        <v>6377</v>
      </c>
      <c r="B5721" t="s">
        <v>805</v>
      </c>
      <c r="C5721" t="s">
        <v>7425</v>
      </c>
      <c r="J5721" t="s">
        <v>1444</v>
      </c>
      <c r="K5721">
        <v>0</v>
      </c>
      <c r="N5721" t="b">
        <v>1</v>
      </c>
      <c r="O5721" t="b">
        <v>0</v>
      </c>
      <c r="P5721" t="b">
        <v>0</v>
      </c>
      <c r="Q5721">
        <v>9</v>
      </c>
      <c r="R5721">
        <v>1</v>
      </c>
      <c r="S5721">
        <v>1</v>
      </c>
      <c r="T5721">
        <v>3</v>
      </c>
      <c r="U5721" t="b">
        <v>1</v>
      </c>
      <c r="V5721" t="s">
        <v>734</v>
      </c>
      <c r="W5721" t="s">
        <v>7200</v>
      </c>
      <c r="X5721" t="s">
        <v>14784</v>
      </c>
      <c r="Y5721">
        <v>32</v>
      </c>
      <c r="Z5721">
        <v>32</v>
      </c>
      <c r="AA5721">
        <v>9</v>
      </c>
      <c r="AB5721">
        <v>9</v>
      </c>
      <c r="AC5721">
        <v>57</v>
      </c>
    </row>
    <row r="5722" spans="1:29">
      <c r="A5722">
        <v>6378</v>
      </c>
      <c r="B5722" t="s">
        <v>805</v>
      </c>
      <c r="C5722" t="s">
        <v>7426</v>
      </c>
      <c r="J5722" t="s">
        <v>1444</v>
      </c>
      <c r="K5722">
        <v>0</v>
      </c>
      <c r="N5722" t="b">
        <v>1</v>
      </c>
      <c r="O5722" t="b">
        <v>0</v>
      </c>
      <c r="P5722" t="b">
        <v>0</v>
      </c>
      <c r="Q5722">
        <v>9</v>
      </c>
      <c r="R5722">
        <v>1</v>
      </c>
      <c r="S5722">
        <v>1</v>
      </c>
      <c r="T5722">
        <v>3</v>
      </c>
      <c r="U5722" t="b">
        <v>1</v>
      </c>
      <c r="V5722" t="s">
        <v>734</v>
      </c>
      <c r="W5722" t="s">
        <v>7200</v>
      </c>
      <c r="X5722" t="s">
        <v>14774</v>
      </c>
      <c r="Y5722">
        <v>33</v>
      </c>
      <c r="Z5722">
        <v>33</v>
      </c>
      <c r="AA5722">
        <v>9</v>
      </c>
      <c r="AB5722">
        <v>9</v>
      </c>
      <c r="AC5722">
        <v>57</v>
      </c>
    </row>
    <row r="5723" spans="1:29">
      <c r="A5723">
        <v>6379</v>
      </c>
      <c r="B5723" t="s">
        <v>805</v>
      </c>
      <c r="C5723" t="s">
        <v>7427</v>
      </c>
      <c r="J5723" t="s">
        <v>1444</v>
      </c>
      <c r="K5723">
        <v>0</v>
      </c>
      <c r="N5723" t="b">
        <v>1</v>
      </c>
      <c r="O5723" t="b">
        <v>0</v>
      </c>
      <c r="P5723" t="b">
        <v>0</v>
      </c>
      <c r="Q5723">
        <v>9</v>
      </c>
      <c r="R5723">
        <v>1</v>
      </c>
      <c r="S5723">
        <v>1</v>
      </c>
      <c r="T5723">
        <v>3</v>
      </c>
      <c r="U5723" t="b">
        <v>1</v>
      </c>
      <c r="V5723" t="s">
        <v>734</v>
      </c>
      <c r="W5723" t="s">
        <v>7200</v>
      </c>
      <c r="X5723" t="s">
        <v>14785</v>
      </c>
      <c r="Y5723">
        <v>34</v>
      </c>
      <c r="Z5723">
        <v>34</v>
      </c>
      <c r="AA5723">
        <v>9</v>
      </c>
      <c r="AB5723">
        <v>9</v>
      </c>
      <c r="AC5723">
        <v>57</v>
      </c>
    </row>
    <row r="5724" spans="1:29">
      <c r="A5724">
        <v>6380</v>
      </c>
      <c r="B5724" t="s">
        <v>805</v>
      </c>
      <c r="C5724" t="s">
        <v>7428</v>
      </c>
      <c r="J5724" t="s">
        <v>1444</v>
      </c>
      <c r="K5724">
        <v>0</v>
      </c>
      <c r="N5724" t="b">
        <v>1</v>
      </c>
      <c r="O5724" t="b">
        <v>0</v>
      </c>
      <c r="P5724" t="b">
        <v>0</v>
      </c>
      <c r="Q5724">
        <v>9</v>
      </c>
      <c r="R5724">
        <v>1</v>
      </c>
      <c r="S5724">
        <v>1</v>
      </c>
      <c r="T5724">
        <v>3</v>
      </c>
      <c r="U5724" t="b">
        <v>1</v>
      </c>
      <c r="V5724" t="s">
        <v>734</v>
      </c>
      <c r="W5724" t="s">
        <v>7200</v>
      </c>
      <c r="X5724" t="s">
        <v>14786</v>
      </c>
      <c r="Y5724">
        <v>35</v>
      </c>
      <c r="Z5724">
        <v>35</v>
      </c>
      <c r="AA5724">
        <v>9</v>
      </c>
      <c r="AB5724">
        <v>9</v>
      </c>
      <c r="AC5724">
        <v>57</v>
      </c>
    </row>
    <row r="5725" spans="1:29">
      <c r="A5725">
        <v>6381</v>
      </c>
      <c r="B5725" t="s">
        <v>805</v>
      </c>
      <c r="C5725" t="s">
        <v>7429</v>
      </c>
      <c r="J5725" t="s">
        <v>1444</v>
      </c>
      <c r="K5725">
        <v>0</v>
      </c>
      <c r="N5725" t="b">
        <v>1</v>
      </c>
      <c r="O5725" t="b">
        <v>0</v>
      </c>
      <c r="P5725" t="b">
        <v>0</v>
      </c>
      <c r="Q5725">
        <v>9</v>
      </c>
      <c r="R5725">
        <v>1</v>
      </c>
      <c r="S5725">
        <v>1</v>
      </c>
      <c r="T5725">
        <v>3</v>
      </c>
      <c r="U5725" t="b">
        <v>1</v>
      </c>
      <c r="V5725" t="s">
        <v>734</v>
      </c>
      <c r="W5725" t="s">
        <v>7200</v>
      </c>
      <c r="X5725" t="s">
        <v>14787</v>
      </c>
      <c r="Y5725">
        <v>36</v>
      </c>
      <c r="Z5725">
        <v>36</v>
      </c>
      <c r="AA5725">
        <v>9</v>
      </c>
      <c r="AB5725">
        <v>9</v>
      </c>
      <c r="AC5725">
        <v>57</v>
      </c>
    </row>
    <row r="5726" spans="1:29">
      <c r="A5726">
        <v>6382</v>
      </c>
      <c r="B5726" t="s">
        <v>805</v>
      </c>
      <c r="C5726" t="s">
        <v>7430</v>
      </c>
      <c r="J5726" t="s">
        <v>1444</v>
      </c>
      <c r="K5726">
        <v>0</v>
      </c>
      <c r="N5726" t="b">
        <v>1</v>
      </c>
      <c r="O5726" t="b">
        <v>0</v>
      </c>
      <c r="P5726" t="b">
        <v>0</v>
      </c>
      <c r="Q5726">
        <v>9</v>
      </c>
      <c r="R5726">
        <v>1</v>
      </c>
      <c r="S5726">
        <v>1</v>
      </c>
      <c r="T5726">
        <v>3</v>
      </c>
      <c r="U5726" t="b">
        <v>1</v>
      </c>
      <c r="V5726" t="s">
        <v>734</v>
      </c>
      <c r="W5726" t="s">
        <v>7200</v>
      </c>
      <c r="X5726" t="s">
        <v>14451</v>
      </c>
      <c r="Y5726">
        <v>37</v>
      </c>
      <c r="Z5726">
        <v>37</v>
      </c>
      <c r="AA5726">
        <v>9</v>
      </c>
      <c r="AB5726">
        <v>9</v>
      </c>
      <c r="AC5726">
        <v>57</v>
      </c>
    </row>
    <row r="5727" spans="1:29">
      <c r="A5727">
        <v>6383</v>
      </c>
      <c r="B5727" t="s">
        <v>805</v>
      </c>
      <c r="C5727" t="s">
        <v>7431</v>
      </c>
      <c r="J5727" t="s">
        <v>1444</v>
      </c>
      <c r="K5727">
        <v>0</v>
      </c>
      <c r="N5727" t="b">
        <v>1</v>
      </c>
      <c r="O5727" t="b">
        <v>0</v>
      </c>
      <c r="P5727" t="b">
        <v>0</v>
      </c>
      <c r="Q5727">
        <v>9</v>
      </c>
      <c r="R5727">
        <v>1</v>
      </c>
      <c r="S5727">
        <v>1</v>
      </c>
      <c r="T5727">
        <v>3</v>
      </c>
      <c r="U5727" t="b">
        <v>1</v>
      </c>
      <c r="V5727" t="s">
        <v>734</v>
      </c>
      <c r="W5727" t="s">
        <v>7200</v>
      </c>
      <c r="X5727" t="s">
        <v>14788</v>
      </c>
      <c r="Y5727">
        <v>38</v>
      </c>
      <c r="Z5727">
        <v>38</v>
      </c>
      <c r="AA5727">
        <v>9</v>
      </c>
      <c r="AB5727">
        <v>9</v>
      </c>
      <c r="AC5727">
        <v>57</v>
      </c>
    </row>
    <row r="5728" spans="1:29">
      <c r="A5728">
        <v>6384</v>
      </c>
      <c r="B5728" t="s">
        <v>805</v>
      </c>
      <c r="C5728" t="s">
        <v>7432</v>
      </c>
      <c r="J5728" t="s">
        <v>1444</v>
      </c>
      <c r="K5728">
        <v>0</v>
      </c>
      <c r="N5728" t="b">
        <v>1</v>
      </c>
      <c r="O5728" t="b">
        <v>0</v>
      </c>
      <c r="P5728" t="b">
        <v>0</v>
      </c>
      <c r="Q5728">
        <v>9</v>
      </c>
      <c r="R5728">
        <v>1</v>
      </c>
      <c r="S5728">
        <v>1</v>
      </c>
      <c r="T5728">
        <v>3</v>
      </c>
      <c r="U5728" t="b">
        <v>1</v>
      </c>
      <c r="V5728" t="s">
        <v>734</v>
      </c>
      <c r="W5728" t="s">
        <v>7200</v>
      </c>
      <c r="X5728" t="s">
        <v>14668</v>
      </c>
      <c r="Y5728">
        <v>39</v>
      </c>
      <c r="Z5728">
        <v>39</v>
      </c>
      <c r="AA5728">
        <v>9</v>
      </c>
      <c r="AB5728">
        <v>9</v>
      </c>
      <c r="AC5728">
        <v>57</v>
      </c>
    </row>
    <row r="5729" spans="1:29">
      <c r="A5729">
        <v>6385</v>
      </c>
      <c r="B5729" t="s">
        <v>805</v>
      </c>
      <c r="C5729" t="s">
        <v>7433</v>
      </c>
      <c r="J5729" t="s">
        <v>1444</v>
      </c>
      <c r="K5729">
        <v>0</v>
      </c>
      <c r="N5729" t="b">
        <v>1</v>
      </c>
      <c r="O5729" t="b">
        <v>0</v>
      </c>
      <c r="P5729" t="b">
        <v>0</v>
      </c>
      <c r="Q5729">
        <v>9</v>
      </c>
      <c r="R5729">
        <v>1</v>
      </c>
      <c r="S5729">
        <v>1</v>
      </c>
      <c r="T5729">
        <v>3</v>
      </c>
      <c r="U5729" t="b">
        <v>1</v>
      </c>
      <c r="V5729" t="s">
        <v>734</v>
      </c>
      <c r="W5729" t="s">
        <v>7200</v>
      </c>
      <c r="X5729" t="s">
        <v>14789</v>
      </c>
      <c r="Y5729">
        <v>40</v>
      </c>
      <c r="Z5729">
        <v>40</v>
      </c>
      <c r="AA5729">
        <v>9</v>
      </c>
      <c r="AB5729">
        <v>9</v>
      </c>
      <c r="AC5729">
        <v>57</v>
      </c>
    </row>
    <row r="5730" spans="1:29">
      <c r="A5730">
        <v>6386</v>
      </c>
      <c r="B5730" t="s">
        <v>805</v>
      </c>
      <c r="C5730" t="s">
        <v>7434</v>
      </c>
      <c r="J5730" t="s">
        <v>1444</v>
      </c>
      <c r="K5730">
        <v>0</v>
      </c>
      <c r="N5730" t="b">
        <v>1</v>
      </c>
      <c r="O5730" t="b">
        <v>0</v>
      </c>
      <c r="P5730" t="b">
        <v>0</v>
      </c>
      <c r="Q5730">
        <v>9</v>
      </c>
      <c r="R5730">
        <v>1</v>
      </c>
      <c r="S5730">
        <v>1</v>
      </c>
      <c r="T5730">
        <v>3</v>
      </c>
      <c r="U5730" t="b">
        <v>1</v>
      </c>
      <c r="V5730" t="s">
        <v>734</v>
      </c>
      <c r="W5730" t="s">
        <v>7200</v>
      </c>
      <c r="X5730" t="s">
        <v>14790</v>
      </c>
      <c r="Y5730">
        <v>41</v>
      </c>
      <c r="Z5730">
        <v>41</v>
      </c>
      <c r="AA5730">
        <v>9</v>
      </c>
      <c r="AB5730">
        <v>9</v>
      </c>
      <c r="AC5730">
        <v>57</v>
      </c>
    </row>
    <row r="5731" spans="1:29">
      <c r="A5731">
        <v>6387</v>
      </c>
      <c r="B5731" t="s">
        <v>805</v>
      </c>
      <c r="C5731" t="s">
        <v>7435</v>
      </c>
      <c r="J5731" t="s">
        <v>1444</v>
      </c>
      <c r="K5731">
        <v>0</v>
      </c>
      <c r="N5731" t="b">
        <v>1</v>
      </c>
      <c r="O5731" t="b">
        <v>0</v>
      </c>
      <c r="P5731" t="b">
        <v>0</v>
      </c>
      <c r="Q5731">
        <v>9</v>
      </c>
      <c r="R5731">
        <v>1</v>
      </c>
      <c r="S5731">
        <v>1</v>
      </c>
      <c r="T5731">
        <v>3</v>
      </c>
      <c r="U5731" t="b">
        <v>1</v>
      </c>
      <c r="V5731" t="s">
        <v>734</v>
      </c>
      <c r="W5731" t="s">
        <v>7200</v>
      </c>
      <c r="X5731" t="s">
        <v>14672</v>
      </c>
      <c r="Y5731">
        <v>42</v>
      </c>
      <c r="Z5731">
        <v>42</v>
      </c>
      <c r="AA5731">
        <v>9</v>
      </c>
      <c r="AB5731">
        <v>9</v>
      </c>
      <c r="AC5731">
        <v>57</v>
      </c>
    </row>
    <row r="5732" spans="1:29">
      <c r="A5732">
        <v>6388</v>
      </c>
      <c r="B5732" t="s">
        <v>805</v>
      </c>
      <c r="C5732" t="s">
        <v>7436</v>
      </c>
      <c r="J5732" t="s">
        <v>1444</v>
      </c>
      <c r="K5732">
        <v>0</v>
      </c>
      <c r="N5732" t="b">
        <v>1</v>
      </c>
      <c r="O5732" t="b">
        <v>0</v>
      </c>
      <c r="P5732" t="b">
        <v>0</v>
      </c>
      <c r="Q5732">
        <v>9</v>
      </c>
      <c r="R5732">
        <v>1</v>
      </c>
      <c r="S5732">
        <v>1</v>
      </c>
      <c r="T5732">
        <v>3</v>
      </c>
      <c r="U5732" t="b">
        <v>1</v>
      </c>
      <c r="V5732" t="s">
        <v>734</v>
      </c>
      <c r="W5732" t="s">
        <v>7200</v>
      </c>
      <c r="X5732" t="s">
        <v>14676</v>
      </c>
      <c r="Y5732">
        <v>43</v>
      </c>
      <c r="Z5732">
        <v>43</v>
      </c>
      <c r="AA5732">
        <v>9</v>
      </c>
      <c r="AB5732">
        <v>9</v>
      </c>
      <c r="AC5732">
        <v>57</v>
      </c>
    </row>
    <row r="5733" spans="1:29">
      <c r="A5733">
        <v>6389</v>
      </c>
      <c r="B5733" t="s">
        <v>805</v>
      </c>
      <c r="C5733" t="s">
        <v>7437</v>
      </c>
      <c r="J5733" t="s">
        <v>1444</v>
      </c>
      <c r="K5733">
        <v>0</v>
      </c>
      <c r="N5733" t="b">
        <v>1</v>
      </c>
      <c r="O5733" t="b">
        <v>0</v>
      </c>
      <c r="P5733" t="b">
        <v>0</v>
      </c>
      <c r="Q5733">
        <v>9</v>
      </c>
      <c r="R5733">
        <v>1</v>
      </c>
      <c r="S5733">
        <v>1</v>
      </c>
      <c r="T5733">
        <v>3</v>
      </c>
      <c r="U5733" t="b">
        <v>1</v>
      </c>
      <c r="V5733" t="s">
        <v>734</v>
      </c>
      <c r="W5733" t="s">
        <v>7200</v>
      </c>
      <c r="X5733" t="s">
        <v>14559</v>
      </c>
      <c r="Y5733">
        <v>44</v>
      </c>
      <c r="Z5733">
        <v>44</v>
      </c>
      <c r="AA5733">
        <v>9</v>
      </c>
      <c r="AB5733">
        <v>9</v>
      </c>
      <c r="AC5733">
        <v>57</v>
      </c>
    </row>
    <row r="5734" spans="1:29">
      <c r="A5734">
        <v>6390</v>
      </c>
      <c r="B5734" t="s">
        <v>805</v>
      </c>
      <c r="C5734" t="s">
        <v>7438</v>
      </c>
      <c r="J5734" t="s">
        <v>1444</v>
      </c>
      <c r="K5734">
        <v>0</v>
      </c>
      <c r="N5734" t="b">
        <v>1</v>
      </c>
      <c r="O5734" t="b">
        <v>0</v>
      </c>
      <c r="P5734" t="b">
        <v>0</v>
      </c>
      <c r="Q5734">
        <v>9</v>
      </c>
      <c r="R5734">
        <v>1</v>
      </c>
      <c r="S5734">
        <v>1</v>
      </c>
      <c r="T5734">
        <v>3</v>
      </c>
      <c r="U5734" t="b">
        <v>1</v>
      </c>
      <c r="V5734" t="s">
        <v>734</v>
      </c>
      <c r="W5734" t="s">
        <v>7200</v>
      </c>
      <c r="X5734" t="s">
        <v>15381</v>
      </c>
      <c r="Y5734">
        <v>45</v>
      </c>
      <c r="Z5734">
        <v>45</v>
      </c>
      <c r="AA5734">
        <v>9</v>
      </c>
      <c r="AB5734">
        <v>9</v>
      </c>
      <c r="AC5734">
        <v>57</v>
      </c>
    </row>
    <row r="5735" spans="1:29">
      <c r="A5735">
        <v>6391</v>
      </c>
      <c r="B5735" t="s">
        <v>805</v>
      </c>
      <c r="C5735" t="s">
        <v>7439</v>
      </c>
      <c r="J5735" t="s">
        <v>1444</v>
      </c>
      <c r="K5735">
        <v>0</v>
      </c>
      <c r="N5735" t="b">
        <v>1</v>
      </c>
      <c r="O5735" t="b">
        <v>0</v>
      </c>
      <c r="P5735" t="b">
        <v>0</v>
      </c>
      <c r="Q5735">
        <v>9</v>
      </c>
      <c r="R5735">
        <v>1</v>
      </c>
      <c r="S5735">
        <v>1</v>
      </c>
      <c r="T5735">
        <v>3</v>
      </c>
      <c r="U5735" t="b">
        <v>1</v>
      </c>
      <c r="V5735" t="s">
        <v>734</v>
      </c>
      <c r="W5735" t="s">
        <v>7200</v>
      </c>
      <c r="X5735" t="s">
        <v>15464</v>
      </c>
      <c r="Y5735">
        <v>46</v>
      </c>
      <c r="Z5735">
        <v>46</v>
      </c>
      <c r="AA5735">
        <v>9</v>
      </c>
      <c r="AB5735">
        <v>9</v>
      </c>
      <c r="AC5735">
        <v>57</v>
      </c>
    </row>
    <row r="5736" spans="1:29">
      <c r="A5736">
        <v>6392</v>
      </c>
      <c r="B5736" t="s">
        <v>805</v>
      </c>
      <c r="C5736" t="s">
        <v>7440</v>
      </c>
      <c r="J5736" t="s">
        <v>1444</v>
      </c>
      <c r="K5736">
        <v>0</v>
      </c>
      <c r="N5736" t="b">
        <v>1</v>
      </c>
      <c r="O5736" t="b">
        <v>0</v>
      </c>
      <c r="P5736" t="b">
        <v>0</v>
      </c>
      <c r="Q5736">
        <v>9</v>
      </c>
      <c r="R5736">
        <v>1</v>
      </c>
      <c r="S5736">
        <v>1</v>
      </c>
      <c r="T5736">
        <v>3</v>
      </c>
      <c r="U5736" t="b">
        <v>1</v>
      </c>
      <c r="V5736" t="s">
        <v>734</v>
      </c>
      <c r="W5736" t="s">
        <v>7200</v>
      </c>
      <c r="X5736" t="s">
        <v>14563</v>
      </c>
      <c r="Y5736">
        <v>47</v>
      </c>
      <c r="Z5736">
        <v>47</v>
      </c>
      <c r="AA5736">
        <v>9</v>
      </c>
      <c r="AB5736">
        <v>9</v>
      </c>
      <c r="AC5736">
        <v>57</v>
      </c>
    </row>
    <row r="5737" spans="1:29">
      <c r="A5737">
        <v>6393</v>
      </c>
      <c r="B5737" t="s">
        <v>805</v>
      </c>
      <c r="C5737" t="s">
        <v>7441</v>
      </c>
      <c r="J5737" t="s">
        <v>1444</v>
      </c>
      <c r="K5737">
        <v>0</v>
      </c>
      <c r="N5737" t="b">
        <v>1</v>
      </c>
      <c r="O5737" t="b">
        <v>0</v>
      </c>
      <c r="P5737" t="b">
        <v>0</v>
      </c>
      <c r="Q5737">
        <v>9</v>
      </c>
      <c r="R5737">
        <v>1</v>
      </c>
      <c r="S5737">
        <v>1</v>
      </c>
      <c r="T5737">
        <v>3</v>
      </c>
      <c r="U5737" t="b">
        <v>1</v>
      </c>
      <c r="V5737" t="s">
        <v>734</v>
      </c>
      <c r="W5737" t="s">
        <v>7200</v>
      </c>
      <c r="X5737" t="s">
        <v>14476</v>
      </c>
      <c r="Y5737">
        <v>48</v>
      </c>
      <c r="Z5737">
        <v>48</v>
      </c>
      <c r="AA5737">
        <v>9</v>
      </c>
      <c r="AB5737">
        <v>9</v>
      </c>
      <c r="AC5737">
        <v>57</v>
      </c>
    </row>
    <row r="5738" spans="1:29">
      <c r="A5738">
        <v>6394</v>
      </c>
      <c r="B5738" t="s">
        <v>805</v>
      </c>
      <c r="C5738" t="s">
        <v>7442</v>
      </c>
      <c r="J5738" t="s">
        <v>1444</v>
      </c>
      <c r="K5738">
        <v>0</v>
      </c>
      <c r="N5738" t="b">
        <v>1</v>
      </c>
      <c r="O5738" t="b">
        <v>0</v>
      </c>
      <c r="P5738" t="b">
        <v>0</v>
      </c>
      <c r="Q5738">
        <v>9</v>
      </c>
      <c r="R5738">
        <v>1</v>
      </c>
      <c r="S5738">
        <v>1</v>
      </c>
      <c r="T5738">
        <v>3</v>
      </c>
      <c r="U5738" t="b">
        <v>1</v>
      </c>
      <c r="V5738" t="s">
        <v>734</v>
      </c>
      <c r="W5738" t="s">
        <v>7200</v>
      </c>
      <c r="X5738" t="s">
        <v>14479</v>
      </c>
      <c r="Y5738">
        <v>49</v>
      </c>
      <c r="Z5738">
        <v>49</v>
      </c>
      <c r="AA5738">
        <v>9</v>
      </c>
      <c r="AB5738">
        <v>9</v>
      </c>
      <c r="AC5738">
        <v>57</v>
      </c>
    </row>
    <row r="5739" spans="1:29">
      <c r="A5739">
        <v>6395</v>
      </c>
      <c r="B5739" t="s">
        <v>805</v>
      </c>
      <c r="C5739" t="s">
        <v>7443</v>
      </c>
      <c r="J5739" t="s">
        <v>1444</v>
      </c>
      <c r="K5739">
        <v>0</v>
      </c>
      <c r="N5739" t="b">
        <v>1</v>
      </c>
      <c r="O5739" t="b">
        <v>0</v>
      </c>
      <c r="P5739" t="b">
        <v>0</v>
      </c>
      <c r="Q5739">
        <v>9</v>
      </c>
      <c r="R5739">
        <v>1</v>
      </c>
      <c r="S5739">
        <v>1</v>
      </c>
      <c r="T5739">
        <v>3</v>
      </c>
      <c r="U5739" t="b">
        <v>1</v>
      </c>
      <c r="V5739" t="s">
        <v>734</v>
      </c>
      <c r="W5739" t="s">
        <v>7200</v>
      </c>
      <c r="X5739" t="s">
        <v>14482</v>
      </c>
      <c r="Y5739">
        <v>50</v>
      </c>
      <c r="Z5739">
        <v>50</v>
      </c>
      <c r="AA5739">
        <v>9</v>
      </c>
      <c r="AB5739">
        <v>9</v>
      </c>
      <c r="AC5739">
        <v>57</v>
      </c>
    </row>
    <row r="5740" spans="1:29">
      <c r="A5740">
        <v>6402</v>
      </c>
      <c r="B5740" t="s">
        <v>805</v>
      </c>
      <c r="C5740" t="s">
        <v>7444</v>
      </c>
      <c r="J5740" t="s">
        <v>1444</v>
      </c>
      <c r="K5740">
        <v>0</v>
      </c>
      <c r="N5740" t="b">
        <v>1</v>
      </c>
      <c r="O5740" t="b">
        <v>0</v>
      </c>
      <c r="P5740" t="b">
        <v>0</v>
      </c>
      <c r="Q5740">
        <v>9</v>
      </c>
      <c r="R5740">
        <v>1</v>
      </c>
      <c r="S5740">
        <v>1</v>
      </c>
      <c r="T5740">
        <v>3</v>
      </c>
      <c r="U5740" t="b">
        <v>1</v>
      </c>
      <c r="V5740" t="s">
        <v>734</v>
      </c>
      <c r="W5740" t="s">
        <v>7200</v>
      </c>
      <c r="X5740" t="s">
        <v>14485</v>
      </c>
      <c r="Y5740">
        <v>51</v>
      </c>
      <c r="Z5740">
        <v>51</v>
      </c>
      <c r="AA5740">
        <v>9</v>
      </c>
      <c r="AB5740">
        <v>9</v>
      </c>
      <c r="AC5740">
        <v>57</v>
      </c>
    </row>
    <row r="5741" spans="1:29">
      <c r="A5741">
        <v>6403</v>
      </c>
      <c r="B5741" t="s">
        <v>805</v>
      </c>
      <c r="C5741" t="s">
        <v>7445</v>
      </c>
      <c r="J5741" t="s">
        <v>1444</v>
      </c>
      <c r="K5741">
        <v>0</v>
      </c>
      <c r="N5741" t="b">
        <v>1</v>
      </c>
      <c r="O5741" t="b">
        <v>0</v>
      </c>
      <c r="P5741" t="b">
        <v>0</v>
      </c>
      <c r="Q5741">
        <v>9</v>
      </c>
      <c r="R5741">
        <v>1</v>
      </c>
      <c r="S5741">
        <v>1</v>
      </c>
      <c r="T5741">
        <v>3</v>
      </c>
      <c r="U5741" t="b">
        <v>1</v>
      </c>
      <c r="V5741" t="s">
        <v>734</v>
      </c>
      <c r="W5741" t="s">
        <v>7200</v>
      </c>
      <c r="X5741" t="s">
        <v>14566</v>
      </c>
      <c r="Y5741">
        <v>52</v>
      </c>
      <c r="Z5741">
        <v>52</v>
      </c>
      <c r="AA5741">
        <v>9</v>
      </c>
      <c r="AB5741">
        <v>9</v>
      </c>
      <c r="AC5741">
        <v>57</v>
      </c>
    </row>
    <row r="5742" spans="1:29">
      <c r="A5742">
        <v>6404</v>
      </c>
      <c r="B5742" t="s">
        <v>805</v>
      </c>
      <c r="C5742" t="s">
        <v>7446</v>
      </c>
      <c r="J5742" t="s">
        <v>1444</v>
      </c>
      <c r="K5742">
        <v>0</v>
      </c>
      <c r="N5742" t="b">
        <v>1</v>
      </c>
      <c r="O5742" t="b">
        <v>0</v>
      </c>
      <c r="P5742" t="b">
        <v>0</v>
      </c>
      <c r="Q5742">
        <v>9</v>
      </c>
      <c r="R5742">
        <v>1</v>
      </c>
      <c r="S5742">
        <v>1</v>
      </c>
      <c r="T5742">
        <v>3</v>
      </c>
      <c r="U5742" t="b">
        <v>1</v>
      </c>
      <c r="V5742" t="s">
        <v>734</v>
      </c>
      <c r="W5742" t="s">
        <v>7200</v>
      </c>
      <c r="X5742" t="s">
        <v>14569</v>
      </c>
      <c r="Y5742">
        <v>53</v>
      </c>
      <c r="Z5742">
        <v>53</v>
      </c>
      <c r="AA5742">
        <v>9</v>
      </c>
      <c r="AB5742">
        <v>9</v>
      </c>
      <c r="AC5742">
        <v>57</v>
      </c>
    </row>
    <row r="5743" spans="1:29">
      <c r="A5743">
        <v>6405</v>
      </c>
      <c r="B5743" t="s">
        <v>805</v>
      </c>
      <c r="C5743" t="s">
        <v>7447</v>
      </c>
      <c r="J5743" t="s">
        <v>1444</v>
      </c>
      <c r="K5743">
        <v>0</v>
      </c>
      <c r="N5743" t="b">
        <v>1</v>
      </c>
      <c r="O5743" t="b">
        <v>0</v>
      </c>
      <c r="P5743" t="b">
        <v>0</v>
      </c>
      <c r="Q5743">
        <v>9</v>
      </c>
      <c r="R5743">
        <v>1</v>
      </c>
      <c r="S5743">
        <v>1</v>
      </c>
      <c r="T5743">
        <v>3</v>
      </c>
      <c r="U5743" t="b">
        <v>1</v>
      </c>
      <c r="V5743" t="s">
        <v>734</v>
      </c>
      <c r="W5743" t="s">
        <v>7200</v>
      </c>
      <c r="X5743" t="s">
        <v>14572</v>
      </c>
      <c r="Y5743">
        <v>54</v>
      </c>
      <c r="Z5743">
        <v>54</v>
      </c>
      <c r="AA5743">
        <v>9</v>
      </c>
      <c r="AB5743">
        <v>9</v>
      </c>
      <c r="AC5743">
        <v>57</v>
      </c>
    </row>
    <row r="5744" spans="1:29">
      <c r="A5744">
        <v>6406</v>
      </c>
      <c r="B5744" t="s">
        <v>805</v>
      </c>
      <c r="C5744" t="s">
        <v>7448</v>
      </c>
      <c r="J5744" t="s">
        <v>1444</v>
      </c>
      <c r="K5744">
        <v>0</v>
      </c>
      <c r="N5744" t="b">
        <v>1</v>
      </c>
      <c r="O5744" t="b">
        <v>0</v>
      </c>
      <c r="P5744" t="b">
        <v>0</v>
      </c>
      <c r="Q5744">
        <v>9</v>
      </c>
      <c r="R5744">
        <v>1</v>
      </c>
      <c r="S5744">
        <v>1</v>
      </c>
      <c r="T5744">
        <v>3</v>
      </c>
      <c r="U5744" t="b">
        <v>1</v>
      </c>
      <c r="V5744" t="s">
        <v>734</v>
      </c>
      <c r="W5744" t="s">
        <v>7200</v>
      </c>
      <c r="X5744" t="s">
        <v>14447</v>
      </c>
      <c r="Y5744">
        <v>55</v>
      </c>
      <c r="Z5744">
        <v>55</v>
      </c>
      <c r="AA5744">
        <v>9</v>
      </c>
      <c r="AB5744">
        <v>9</v>
      </c>
      <c r="AC5744">
        <v>57</v>
      </c>
    </row>
    <row r="5745" spans="1:29">
      <c r="A5745">
        <v>6407</v>
      </c>
      <c r="B5745" t="s">
        <v>805</v>
      </c>
      <c r="C5745" t="s">
        <v>7449</v>
      </c>
      <c r="J5745" t="s">
        <v>1444</v>
      </c>
      <c r="K5745">
        <v>0</v>
      </c>
      <c r="N5745" t="b">
        <v>1</v>
      </c>
      <c r="O5745" t="b">
        <v>0</v>
      </c>
      <c r="P5745" t="b">
        <v>0</v>
      </c>
      <c r="Q5745">
        <v>9</v>
      </c>
      <c r="R5745">
        <v>1</v>
      </c>
      <c r="S5745">
        <v>1</v>
      </c>
      <c r="T5745">
        <v>3</v>
      </c>
      <c r="U5745" t="b">
        <v>1</v>
      </c>
      <c r="V5745" t="s">
        <v>734</v>
      </c>
      <c r="W5745" t="s">
        <v>7200</v>
      </c>
      <c r="X5745" t="s">
        <v>14577</v>
      </c>
      <c r="Y5745">
        <v>56</v>
      </c>
      <c r="Z5745">
        <v>56</v>
      </c>
      <c r="AA5745">
        <v>9</v>
      </c>
      <c r="AB5745">
        <v>9</v>
      </c>
      <c r="AC5745">
        <v>57</v>
      </c>
    </row>
    <row r="5746" spans="1:29">
      <c r="A5746">
        <v>6408</v>
      </c>
      <c r="B5746" t="s">
        <v>805</v>
      </c>
      <c r="C5746" t="s">
        <v>7450</v>
      </c>
      <c r="J5746" t="s">
        <v>1444</v>
      </c>
      <c r="K5746">
        <v>0</v>
      </c>
      <c r="N5746" t="b">
        <v>0</v>
      </c>
      <c r="O5746" t="b">
        <v>1</v>
      </c>
      <c r="P5746" t="b">
        <v>0</v>
      </c>
      <c r="Q5746">
        <v>9</v>
      </c>
      <c r="R5746">
        <v>1</v>
      </c>
      <c r="S5746">
        <v>1</v>
      </c>
      <c r="T5746">
        <v>3</v>
      </c>
      <c r="U5746" t="b">
        <v>1</v>
      </c>
      <c r="V5746" t="s">
        <v>734</v>
      </c>
      <c r="W5746" t="s">
        <v>7200</v>
      </c>
      <c r="X5746" t="s">
        <v>14849</v>
      </c>
      <c r="Y5746">
        <v>58</v>
      </c>
      <c r="Z5746">
        <v>58</v>
      </c>
      <c r="AA5746">
        <v>5</v>
      </c>
      <c r="AB5746">
        <v>5</v>
      </c>
      <c r="AC5746">
        <v>57</v>
      </c>
    </row>
    <row r="5747" spans="1:29">
      <c r="A5747">
        <v>6409</v>
      </c>
      <c r="B5747" t="s">
        <v>805</v>
      </c>
      <c r="C5747" t="s">
        <v>7451</v>
      </c>
      <c r="J5747" t="s">
        <v>1444</v>
      </c>
      <c r="K5747">
        <v>0</v>
      </c>
      <c r="N5747" t="b">
        <v>0</v>
      </c>
      <c r="O5747" t="b">
        <v>1</v>
      </c>
      <c r="P5747" t="b">
        <v>0</v>
      </c>
      <c r="Q5747">
        <v>9</v>
      </c>
      <c r="R5747">
        <v>1</v>
      </c>
      <c r="S5747">
        <v>1</v>
      </c>
      <c r="T5747">
        <v>3</v>
      </c>
      <c r="U5747" t="b">
        <v>1</v>
      </c>
      <c r="V5747" t="s">
        <v>734</v>
      </c>
      <c r="W5747" t="s">
        <v>7200</v>
      </c>
      <c r="X5747" t="s">
        <v>14582</v>
      </c>
      <c r="Y5747">
        <v>58</v>
      </c>
      <c r="Z5747">
        <v>58</v>
      </c>
      <c r="AA5747">
        <v>6</v>
      </c>
      <c r="AB5747">
        <v>6</v>
      </c>
      <c r="AC5747">
        <v>57</v>
      </c>
    </row>
    <row r="5748" spans="1:29">
      <c r="A5748">
        <v>6410</v>
      </c>
      <c r="B5748" t="s">
        <v>805</v>
      </c>
      <c r="C5748" t="s">
        <v>7452</v>
      </c>
      <c r="J5748" t="s">
        <v>1444</v>
      </c>
      <c r="K5748">
        <v>0</v>
      </c>
      <c r="N5748" t="b">
        <v>0</v>
      </c>
      <c r="O5748" t="b">
        <v>1</v>
      </c>
      <c r="P5748" t="b">
        <v>0</v>
      </c>
      <c r="Q5748">
        <v>9</v>
      </c>
      <c r="R5748">
        <v>1</v>
      </c>
      <c r="S5748">
        <v>1</v>
      </c>
      <c r="T5748">
        <v>3</v>
      </c>
      <c r="U5748" t="b">
        <v>1</v>
      </c>
      <c r="V5748" t="s">
        <v>734</v>
      </c>
      <c r="W5748" t="s">
        <v>7200</v>
      </c>
      <c r="X5748" t="s">
        <v>14899</v>
      </c>
      <c r="Y5748">
        <v>58</v>
      </c>
      <c r="Z5748">
        <v>58</v>
      </c>
      <c r="AA5748">
        <v>7</v>
      </c>
      <c r="AB5748">
        <v>7</v>
      </c>
      <c r="AC5748">
        <v>57</v>
      </c>
    </row>
    <row r="5749" spans="1:29">
      <c r="A5749">
        <v>6411</v>
      </c>
      <c r="B5749" t="s">
        <v>805</v>
      </c>
      <c r="C5749" t="s">
        <v>7453</v>
      </c>
      <c r="J5749" t="s">
        <v>1444</v>
      </c>
      <c r="K5749">
        <v>0</v>
      </c>
      <c r="N5749" t="b">
        <v>0</v>
      </c>
      <c r="O5749" t="b">
        <v>1</v>
      </c>
      <c r="P5749" t="b">
        <v>0</v>
      </c>
      <c r="Q5749">
        <v>9</v>
      </c>
      <c r="R5749">
        <v>1</v>
      </c>
      <c r="S5749">
        <v>1</v>
      </c>
      <c r="T5749">
        <v>3</v>
      </c>
      <c r="U5749" t="b">
        <v>1</v>
      </c>
      <c r="V5749" t="s">
        <v>734</v>
      </c>
      <c r="W5749" t="s">
        <v>7200</v>
      </c>
      <c r="X5749" t="s">
        <v>14583</v>
      </c>
      <c r="Y5749">
        <v>58</v>
      </c>
      <c r="Z5749">
        <v>58</v>
      </c>
      <c r="AA5749">
        <v>9</v>
      </c>
      <c r="AB5749">
        <v>9</v>
      </c>
      <c r="AC5749">
        <v>57</v>
      </c>
    </row>
    <row r="5750" spans="1:29">
      <c r="A5750">
        <v>6412</v>
      </c>
      <c r="B5750" t="s">
        <v>805</v>
      </c>
      <c r="C5750" t="s">
        <v>7454</v>
      </c>
      <c r="J5750" t="s">
        <v>1462</v>
      </c>
      <c r="K5750">
        <v>0</v>
      </c>
      <c r="N5750" t="b">
        <v>0</v>
      </c>
      <c r="O5750" t="b">
        <v>1</v>
      </c>
      <c r="P5750" t="b">
        <v>0</v>
      </c>
      <c r="Q5750">
        <v>9</v>
      </c>
      <c r="R5750">
        <v>1</v>
      </c>
      <c r="S5750">
        <v>1</v>
      </c>
      <c r="T5750">
        <v>3</v>
      </c>
      <c r="U5750" t="b">
        <v>1</v>
      </c>
      <c r="V5750" t="s">
        <v>734</v>
      </c>
      <c r="W5750" t="s">
        <v>7200</v>
      </c>
      <c r="X5750" t="s">
        <v>14920</v>
      </c>
      <c r="Y5750">
        <v>58</v>
      </c>
      <c r="Z5750">
        <v>58</v>
      </c>
      <c r="AA5750">
        <v>8</v>
      </c>
      <c r="AB5750">
        <v>8</v>
      </c>
      <c r="AC5750">
        <v>57</v>
      </c>
    </row>
    <row r="5751" spans="1:29">
      <c r="A5751">
        <v>6413</v>
      </c>
      <c r="B5751" t="s">
        <v>805</v>
      </c>
      <c r="C5751" t="s">
        <v>7455</v>
      </c>
      <c r="J5751" t="s">
        <v>1444</v>
      </c>
      <c r="K5751">
        <v>0</v>
      </c>
      <c r="N5751" t="b">
        <v>0</v>
      </c>
      <c r="O5751" t="b">
        <v>1</v>
      </c>
      <c r="P5751" t="b">
        <v>0</v>
      </c>
      <c r="Q5751">
        <v>9</v>
      </c>
      <c r="R5751">
        <v>1</v>
      </c>
      <c r="S5751">
        <v>1</v>
      </c>
      <c r="T5751">
        <v>3</v>
      </c>
      <c r="U5751" t="b">
        <v>1</v>
      </c>
      <c r="V5751" t="s">
        <v>734</v>
      </c>
      <c r="W5751" t="s">
        <v>7200</v>
      </c>
      <c r="X5751" t="s">
        <v>14589</v>
      </c>
      <c r="Y5751">
        <v>60</v>
      </c>
      <c r="Z5751">
        <v>60</v>
      </c>
      <c r="AA5751">
        <v>9</v>
      </c>
      <c r="AB5751">
        <v>9</v>
      </c>
      <c r="AC5751">
        <v>57</v>
      </c>
    </row>
    <row r="5752" spans="1:29">
      <c r="A5752">
        <v>6414</v>
      </c>
      <c r="B5752" t="s">
        <v>805</v>
      </c>
      <c r="C5752" t="s">
        <v>7456</v>
      </c>
      <c r="J5752" t="s">
        <v>1444</v>
      </c>
      <c r="K5752">
        <v>0</v>
      </c>
      <c r="N5752" t="b">
        <v>1</v>
      </c>
      <c r="O5752" t="b">
        <v>0</v>
      </c>
      <c r="P5752" t="b">
        <v>0</v>
      </c>
      <c r="Q5752">
        <v>9</v>
      </c>
      <c r="R5752">
        <v>5</v>
      </c>
      <c r="S5752">
        <v>1</v>
      </c>
      <c r="T5752">
        <v>3</v>
      </c>
      <c r="U5752" t="b">
        <v>1</v>
      </c>
      <c r="V5752" t="s">
        <v>734</v>
      </c>
      <c r="W5752" t="s">
        <v>7200</v>
      </c>
      <c r="X5752" t="s">
        <v>15465</v>
      </c>
      <c r="Y5752">
        <v>62</v>
      </c>
      <c r="Z5752">
        <v>62</v>
      </c>
      <c r="AA5752">
        <v>9</v>
      </c>
      <c r="AB5752">
        <v>9</v>
      </c>
      <c r="AC5752">
        <v>57</v>
      </c>
    </row>
    <row r="5753" spans="1:29">
      <c r="A5753">
        <v>6415</v>
      </c>
      <c r="B5753" t="s">
        <v>805</v>
      </c>
      <c r="C5753" t="s">
        <v>7457</v>
      </c>
      <c r="J5753" t="s">
        <v>1444</v>
      </c>
      <c r="K5753">
        <v>0</v>
      </c>
      <c r="N5753" t="b">
        <v>1</v>
      </c>
      <c r="O5753" t="b">
        <v>0</v>
      </c>
      <c r="P5753" t="b">
        <v>0</v>
      </c>
      <c r="Q5753">
        <v>9</v>
      </c>
      <c r="R5753">
        <v>5</v>
      </c>
      <c r="S5753">
        <v>1</v>
      </c>
      <c r="T5753">
        <v>3</v>
      </c>
      <c r="U5753" t="b">
        <v>1</v>
      </c>
      <c r="V5753" t="s">
        <v>734</v>
      </c>
      <c r="W5753" t="s">
        <v>7200</v>
      </c>
      <c r="X5753" t="s">
        <v>15466</v>
      </c>
      <c r="Y5753">
        <v>63</v>
      </c>
      <c r="Z5753">
        <v>63</v>
      </c>
      <c r="AA5753">
        <v>9</v>
      </c>
      <c r="AB5753">
        <v>9</v>
      </c>
      <c r="AC5753">
        <v>57</v>
      </c>
    </row>
    <row r="5754" spans="1:29">
      <c r="A5754">
        <v>6416</v>
      </c>
      <c r="B5754" t="s">
        <v>805</v>
      </c>
      <c r="C5754" t="s">
        <v>7458</v>
      </c>
      <c r="J5754" t="s">
        <v>1444</v>
      </c>
      <c r="K5754">
        <v>0</v>
      </c>
      <c r="N5754" t="b">
        <v>0</v>
      </c>
      <c r="O5754" t="b">
        <v>1</v>
      </c>
      <c r="P5754" t="b">
        <v>0</v>
      </c>
      <c r="Q5754">
        <v>9</v>
      </c>
      <c r="R5754">
        <v>5</v>
      </c>
      <c r="S5754">
        <v>1</v>
      </c>
      <c r="T5754">
        <v>3</v>
      </c>
      <c r="U5754" t="b">
        <v>1</v>
      </c>
      <c r="V5754" t="s">
        <v>734</v>
      </c>
      <c r="W5754" t="s">
        <v>7200</v>
      </c>
      <c r="X5754" t="s">
        <v>15467</v>
      </c>
      <c r="Y5754">
        <v>64</v>
      </c>
      <c r="Z5754">
        <v>64</v>
      </c>
      <c r="AA5754">
        <v>9</v>
      </c>
      <c r="AB5754">
        <v>9</v>
      </c>
      <c r="AC5754">
        <v>57</v>
      </c>
    </row>
    <row r="5755" spans="1:29">
      <c r="A5755">
        <v>6417</v>
      </c>
      <c r="B5755" t="s">
        <v>1503</v>
      </c>
      <c r="C5755" t="s">
        <v>7459</v>
      </c>
      <c r="D5755" t="s">
        <v>7460</v>
      </c>
      <c r="E5755" t="s">
        <v>1104</v>
      </c>
      <c r="U5755" t="b">
        <v>1</v>
      </c>
      <c r="V5755" t="s">
        <v>1104</v>
      </c>
      <c r="W5755" t="s">
        <v>7461</v>
      </c>
      <c r="X5755" t="s">
        <v>15763</v>
      </c>
      <c r="Y5755">
        <v>12</v>
      </c>
      <c r="Z5755">
        <v>52</v>
      </c>
      <c r="AA5755">
        <v>2</v>
      </c>
      <c r="AB5755">
        <v>10</v>
      </c>
      <c r="AC5755">
        <v>58</v>
      </c>
    </row>
    <row r="5756" spans="1:29">
      <c r="A5756">
        <v>6418</v>
      </c>
      <c r="B5756" t="s">
        <v>827</v>
      </c>
      <c r="C5756" t="s">
        <v>7462</v>
      </c>
      <c r="U5756" t="b">
        <v>1</v>
      </c>
      <c r="V5756" t="s">
        <v>1104</v>
      </c>
      <c r="W5756" t="s">
        <v>7461</v>
      </c>
      <c r="X5756" t="s">
        <v>15764</v>
      </c>
      <c r="Y5756">
        <v>12</v>
      </c>
      <c r="Z5756">
        <v>52</v>
      </c>
      <c r="AA5756">
        <v>2</v>
      </c>
      <c r="AB5756">
        <v>9</v>
      </c>
      <c r="AC5756">
        <v>58</v>
      </c>
    </row>
    <row r="5757" spans="1:29">
      <c r="A5757">
        <v>6419</v>
      </c>
      <c r="B5757" t="s">
        <v>1508</v>
      </c>
      <c r="C5757" t="s">
        <v>7463</v>
      </c>
      <c r="U5757" t="b">
        <v>1</v>
      </c>
      <c r="V5757" t="s">
        <v>1104</v>
      </c>
      <c r="W5757" t="s">
        <v>7461</v>
      </c>
      <c r="X5757" t="s">
        <v>15765</v>
      </c>
      <c r="Y5757">
        <v>13</v>
      </c>
      <c r="Z5757">
        <v>52</v>
      </c>
      <c r="AA5757">
        <v>2</v>
      </c>
      <c r="AB5757">
        <v>10</v>
      </c>
      <c r="AC5757">
        <v>58</v>
      </c>
    </row>
    <row r="5758" spans="1:29">
      <c r="A5758">
        <v>6420</v>
      </c>
      <c r="B5758" t="s">
        <v>805</v>
      </c>
      <c r="C5758" t="s">
        <v>7464</v>
      </c>
      <c r="J5758" t="s">
        <v>1444</v>
      </c>
      <c r="K5758">
        <v>0</v>
      </c>
      <c r="N5758" t="b">
        <v>0</v>
      </c>
      <c r="O5758" t="b">
        <v>1</v>
      </c>
      <c r="P5758" t="b">
        <v>0</v>
      </c>
      <c r="Q5758">
        <v>9</v>
      </c>
      <c r="R5758">
        <v>1</v>
      </c>
      <c r="S5758">
        <v>1</v>
      </c>
      <c r="T5758">
        <v>3</v>
      </c>
      <c r="U5758" t="b">
        <v>1</v>
      </c>
      <c r="V5758" t="s">
        <v>1104</v>
      </c>
      <c r="W5758" t="s">
        <v>7461</v>
      </c>
      <c r="X5758" t="s">
        <v>14683</v>
      </c>
      <c r="Y5758">
        <v>17</v>
      </c>
      <c r="Z5758">
        <v>17</v>
      </c>
      <c r="AA5758">
        <v>3</v>
      </c>
      <c r="AB5758">
        <v>3</v>
      </c>
      <c r="AC5758">
        <v>58</v>
      </c>
    </row>
    <row r="5759" spans="1:29">
      <c r="A5759">
        <v>6421</v>
      </c>
      <c r="B5759" t="s">
        <v>805</v>
      </c>
      <c r="C5759" t="s">
        <v>7465</v>
      </c>
      <c r="J5759" t="s">
        <v>1444</v>
      </c>
      <c r="K5759">
        <v>0</v>
      </c>
      <c r="N5759" t="b">
        <v>1</v>
      </c>
      <c r="O5759" t="b">
        <v>0</v>
      </c>
      <c r="P5759" t="b">
        <v>0</v>
      </c>
      <c r="Q5759">
        <v>9</v>
      </c>
      <c r="R5759">
        <v>1</v>
      </c>
      <c r="S5759">
        <v>1</v>
      </c>
      <c r="T5759">
        <v>3</v>
      </c>
      <c r="U5759" t="b">
        <v>1</v>
      </c>
      <c r="V5759" t="s">
        <v>1104</v>
      </c>
      <c r="W5759" t="s">
        <v>7461</v>
      </c>
      <c r="X5759" t="s">
        <v>14465</v>
      </c>
      <c r="Y5759">
        <v>17</v>
      </c>
      <c r="Z5759">
        <v>17</v>
      </c>
      <c r="AA5759">
        <v>4</v>
      </c>
      <c r="AB5759">
        <v>4</v>
      </c>
      <c r="AC5759">
        <v>58</v>
      </c>
    </row>
    <row r="5760" spans="1:29">
      <c r="A5760">
        <v>6422</v>
      </c>
      <c r="B5760" t="s">
        <v>805</v>
      </c>
      <c r="C5760" t="s">
        <v>7466</v>
      </c>
      <c r="J5760" t="s">
        <v>1444</v>
      </c>
      <c r="K5760">
        <v>0</v>
      </c>
      <c r="N5760" t="b">
        <v>1</v>
      </c>
      <c r="O5760" t="b">
        <v>0</v>
      </c>
      <c r="P5760" t="b">
        <v>0</v>
      </c>
      <c r="Q5760">
        <v>9</v>
      </c>
      <c r="R5760">
        <v>1</v>
      </c>
      <c r="S5760">
        <v>1</v>
      </c>
      <c r="T5760">
        <v>3</v>
      </c>
      <c r="U5760" t="b">
        <v>1</v>
      </c>
      <c r="V5760" t="s">
        <v>1104</v>
      </c>
      <c r="W5760" t="s">
        <v>7461</v>
      </c>
      <c r="X5760" t="s">
        <v>14684</v>
      </c>
      <c r="Y5760">
        <v>17</v>
      </c>
      <c r="Z5760">
        <v>17</v>
      </c>
      <c r="AA5760">
        <v>5</v>
      </c>
      <c r="AB5760">
        <v>5</v>
      </c>
      <c r="AC5760">
        <v>58</v>
      </c>
    </row>
    <row r="5761" spans="1:29">
      <c r="A5761">
        <v>6423</v>
      </c>
      <c r="B5761" t="s">
        <v>805</v>
      </c>
      <c r="C5761" t="s">
        <v>7467</v>
      </c>
      <c r="J5761" t="s">
        <v>1444</v>
      </c>
      <c r="K5761">
        <v>0</v>
      </c>
      <c r="N5761" t="b">
        <v>0</v>
      </c>
      <c r="O5761" t="b">
        <v>1</v>
      </c>
      <c r="P5761" t="b">
        <v>0</v>
      </c>
      <c r="Q5761">
        <v>9</v>
      </c>
      <c r="R5761">
        <v>1</v>
      </c>
      <c r="S5761">
        <v>1</v>
      </c>
      <c r="T5761">
        <v>3</v>
      </c>
      <c r="U5761" t="b">
        <v>1</v>
      </c>
      <c r="V5761" t="s">
        <v>1104</v>
      </c>
      <c r="W5761" t="s">
        <v>7461</v>
      </c>
      <c r="X5761" t="s">
        <v>14526</v>
      </c>
      <c r="Y5761">
        <v>17</v>
      </c>
      <c r="Z5761">
        <v>17</v>
      </c>
      <c r="AA5761">
        <v>6</v>
      </c>
      <c r="AB5761">
        <v>6</v>
      </c>
      <c r="AC5761">
        <v>58</v>
      </c>
    </row>
    <row r="5762" spans="1:29">
      <c r="A5762">
        <v>6424</v>
      </c>
      <c r="B5762" t="s">
        <v>805</v>
      </c>
      <c r="C5762" t="s">
        <v>7468</v>
      </c>
      <c r="J5762" t="s">
        <v>1444</v>
      </c>
      <c r="K5762">
        <v>0</v>
      </c>
      <c r="N5762" t="b">
        <v>0</v>
      </c>
      <c r="O5762" t="b">
        <v>1</v>
      </c>
      <c r="P5762" t="b">
        <v>0</v>
      </c>
      <c r="Q5762">
        <v>9</v>
      </c>
      <c r="R5762">
        <v>1</v>
      </c>
      <c r="S5762">
        <v>1</v>
      </c>
      <c r="T5762">
        <v>3</v>
      </c>
      <c r="U5762" t="b">
        <v>1</v>
      </c>
      <c r="V5762" t="s">
        <v>1104</v>
      </c>
      <c r="W5762" t="s">
        <v>7461</v>
      </c>
      <c r="X5762" t="s">
        <v>14716</v>
      </c>
      <c r="Y5762">
        <v>17</v>
      </c>
      <c r="Z5762">
        <v>17</v>
      </c>
      <c r="AA5762">
        <v>7</v>
      </c>
      <c r="AB5762">
        <v>7</v>
      </c>
      <c r="AC5762">
        <v>58</v>
      </c>
    </row>
    <row r="5763" spans="1:29">
      <c r="A5763">
        <v>6425</v>
      </c>
      <c r="B5763" t="s">
        <v>805</v>
      </c>
      <c r="C5763" t="s">
        <v>7469</v>
      </c>
      <c r="J5763" t="s">
        <v>1462</v>
      </c>
      <c r="K5763">
        <v>0</v>
      </c>
      <c r="N5763" t="b">
        <v>0</v>
      </c>
      <c r="O5763" t="b">
        <v>1</v>
      </c>
      <c r="P5763" t="b">
        <v>0</v>
      </c>
      <c r="Q5763">
        <v>9</v>
      </c>
      <c r="R5763">
        <v>1</v>
      </c>
      <c r="S5763">
        <v>1</v>
      </c>
      <c r="T5763">
        <v>3</v>
      </c>
      <c r="U5763" t="b">
        <v>1</v>
      </c>
      <c r="V5763" t="s">
        <v>1104</v>
      </c>
      <c r="W5763" t="s">
        <v>7461</v>
      </c>
      <c r="X5763" t="s">
        <v>14442</v>
      </c>
      <c r="Y5763">
        <v>17</v>
      </c>
      <c r="Z5763">
        <v>17</v>
      </c>
      <c r="AA5763">
        <v>8</v>
      </c>
      <c r="AB5763">
        <v>8</v>
      </c>
      <c r="AC5763">
        <v>58</v>
      </c>
    </row>
    <row r="5764" spans="1:29">
      <c r="A5764">
        <v>6426</v>
      </c>
      <c r="B5764" t="s">
        <v>805</v>
      </c>
      <c r="C5764" t="s">
        <v>7470</v>
      </c>
      <c r="J5764" t="s">
        <v>1444</v>
      </c>
      <c r="K5764">
        <v>0</v>
      </c>
      <c r="N5764" t="b">
        <v>0</v>
      </c>
      <c r="O5764" t="b">
        <v>1</v>
      </c>
      <c r="P5764" t="b">
        <v>0</v>
      </c>
      <c r="Q5764">
        <v>9</v>
      </c>
      <c r="R5764">
        <v>1</v>
      </c>
      <c r="S5764">
        <v>1</v>
      </c>
      <c r="T5764">
        <v>3</v>
      </c>
      <c r="U5764" t="b">
        <v>1</v>
      </c>
      <c r="V5764" t="s">
        <v>1104</v>
      </c>
      <c r="W5764" t="s">
        <v>7461</v>
      </c>
      <c r="X5764" t="s">
        <v>14527</v>
      </c>
      <c r="Y5764">
        <v>17</v>
      </c>
      <c r="Z5764">
        <v>17</v>
      </c>
      <c r="AA5764">
        <v>9</v>
      </c>
      <c r="AB5764">
        <v>9</v>
      </c>
      <c r="AC5764">
        <v>58</v>
      </c>
    </row>
    <row r="5765" spans="1:29">
      <c r="A5765">
        <v>6427</v>
      </c>
      <c r="B5765" t="s">
        <v>805</v>
      </c>
      <c r="C5765" t="s">
        <v>7471</v>
      </c>
      <c r="J5765" t="s">
        <v>1444</v>
      </c>
      <c r="K5765">
        <v>0</v>
      </c>
      <c r="N5765" t="b">
        <v>0</v>
      </c>
      <c r="O5765" t="b">
        <v>1</v>
      </c>
      <c r="P5765" t="b">
        <v>0</v>
      </c>
      <c r="Q5765">
        <v>9</v>
      </c>
      <c r="R5765">
        <v>1</v>
      </c>
      <c r="S5765">
        <v>1</v>
      </c>
      <c r="T5765">
        <v>3</v>
      </c>
      <c r="U5765" t="b">
        <v>1</v>
      </c>
      <c r="V5765" t="s">
        <v>1104</v>
      </c>
      <c r="W5765" t="s">
        <v>7461</v>
      </c>
      <c r="X5765" t="s">
        <v>14692</v>
      </c>
      <c r="Y5765">
        <v>21</v>
      </c>
      <c r="Z5765">
        <v>21</v>
      </c>
      <c r="AA5765">
        <v>3</v>
      </c>
      <c r="AB5765">
        <v>3</v>
      </c>
      <c r="AC5765">
        <v>58</v>
      </c>
    </row>
    <row r="5766" spans="1:29">
      <c r="A5766">
        <v>6428</v>
      </c>
      <c r="B5766" t="s">
        <v>805</v>
      </c>
      <c r="C5766" t="s">
        <v>7472</v>
      </c>
      <c r="J5766" t="s">
        <v>1444</v>
      </c>
      <c r="K5766">
        <v>0</v>
      </c>
      <c r="N5766" t="b">
        <v>0</v>
      </c>
      <c r="O5766" t="b">
        <v>1</v>
      </c>
      <c r="P5766" t="b">
        <v>0</v>
      </c>
      <c r="Q5766">
        <v>9</v>
      </c>
      <c r="R5766">
        <v>1</v>
      </c>
      <c r="S5766">
        <v>1</v>
      </c>
      <c r="T5766">
        <v>3</v>
      </c>
      <c r="U5766" t="b">
        <v>1</v>
      </c>
      <c r="V5766" t="s">
        <v>1104</v>
      </c>
      <c r="W5766" t="s">
        <v>7461</v>
      </c>
      <c r="X5766" t="s">
        <v>14472</v>
      </c>
      <c r="Y5766">
        <v>22</v>
      </c>
      <c r="Z5766">
        <v>22</v>
      </c>
      <c r="AA5766">
        <v>3</v>
      </c>
      <c r="AB5766">
        <v>3</v>
      </c>
      <c r="AC5766">
        <v>58</v>
      </c>
    </row>
    <row r="5767" spans="1:29">
      <c r="A5767">
        <v>6429</v>
      </c>
      <c r="B5767" t="s">
        <v>805</v>
      </c>
      <c r="C5767" t="s">
        <v>7473</v>
      </c>
      <c r="J5767" t="s">
        <v>1444</v>
      </c>
      <c r="K5767">
        <v>0</v>
      </c>
      <c r="N5767" t="b">
        <v>0</v>
      </c>
      <c r="O5767" t="b">
        <v>1</v>
      </c>
      <c r="P5767" t="b">
        <v>0</v>
      </c>
      <c r="Q5767">
        <v>9</v>
      </c>
      <c r="R5767">
        <v>1</v>
      </c>
      <c r="S5767">
        <v>1</v>
      </c>
      <c r="T5767">
        <v>3</v>
      </c>
      <c r="U5767" t="b">
        <v>1</v>
      </c>
      <c r="V5767" t="s">
        <v>1104</v>
      </c>
      <c r="W5767" t="s">
        <v>7461</v>
      </c>
      <c r="X5767" t="s">
        <v>14695</v>
      </c>
      <c r="Y5767">
        <v>23</v>
      </c>
      <c r="Z5767">
        <v>23</v>
      </c>
      <c r="AA5767">
        <v>3</v>
      </c>
      <c r="AB5767">
        <v>3</v>
      </c>
      <c r="AC5767">
        <v>58</v>
      </c>
    </row>
    <row r="5768" spans="1:29">
      <c r="A5768">
        <v>6430</v>
      </c>
      <c r="B5768" t="s">
        <v>805</v>
      </c>
      <c r="C5768" t="s">
        <v>7474</v>
      </c>
      <c r="J5768" t="s">
        <v>1444</v>
      </c>
      <c r="K5768">
        <v>0</v>
      </c>
      <c r="N5768" t="b">
        <v>0</v>
      </c>
      <c r="O5768" t="b">
        <v>1</v>
      </c>
      <c r="P5768" t="b">
        <v>0</v>
      </c>
      <c r="Q5768">
        <v>9</v>
      </c>
      <c r="R5768">
        <v>1</v>
      </c>
      <c r="S5768">
        <v>1</v>
      </c>
      <c r="T5768">
        <v>3</v>
      </c>
      <c r="U5768" t="b">
        <v>1</v>
      </c>
      <c r="V5768" t="s">
        <v>1104</v>
      </c>
      <c r="W5768" t="s">
        <v>7461</v>
      </c>
      <c r="X5768" t="s">
        <v>15355</v>
      </c>
      <c r="Y5768">
        <v>27</v>
      </c>
      <c r="Z5768">
        <v>27</v>
      </c>
      <c r="AA5768">
        <v>3</v>
      </c>
      <c r="AB5768">
        <v>3</v>
      </c>
      <c r="AC5768">
        <v>58</v>
      </c>
    </row>
    <row r="5769" spans="1:29">
      <c r="A5769">
        <v>6431</v>
      </c>
      <c r="B5769" t="s">
        <v>805</v>
      </c>
      <c r="C5769" t="s">
        <v>7475</v>
      </c>
      <c r="J5769" t="s">
        <v>1444</v>
      </c>
      <c r="K5769">
        <v>0</v>
      </c>
      <c r="N5769" t="b">
        <v>0</v>
      </c>
      <c r="O5769" t="b">
        <v>1</v>
      </c>
      <c r="P5769" t="b">
        <v>0</v>
      </c>
      <c r="Q5769">
        <v>9</v>
      </c>
      <c r="R5769">
        <v>1</v>
      </c>
      <c r="S5769">
        <v>1</v>
      </c>
      <c r="T5769">
        <v>3</v>
      </c>
      <c r="U5769" t="b">
        <v>1</v>
      </c>
      <c r="V5769" t="s">
        <v>1104</v>
      </c>
      <c r="W5769" t="s">
        <v>7461</v>
      </c>
      <c r="X5769" t="s">
        <v>14624</v>
      </c>
      <c r="Y5769">
        <v>21</v>
      </c>
      <c r="Z5769">
        <v>21</v>
      </c>
      <c r="AA5769">
        <v>6</v>
      </c>
      <c r="AB5769">
        <v>6</v>
      </c>
      <c r="AC5769">
        <v>58</v>
      </c>
    </row>
    <row r="5770" spans="1:29">
      <c r="A5770">
        <v>6432</v>
      </c>
      <c r="B5770" t="s">
        <v>805</v>
      </c>
      <c r="C5770" t="s">
        <v>7476</v>
      </c>
      <c r="J5770" t="s">
        <v>1444</v>
      </c>
      <c r="K5770">
        <v>0</v>
      </c>
      <c r="N5770" t="b">
        <v>0</v>
      </c>
      <c r="O5770" t="b">
        <v>1</v>
      </c>
      <c r="P5770" t="b">
        <v>0</v>
      </c>
      <c r="Q5770">
        <v>9</v>
      </c>
      <c r="R5770">
        <v>1</v>
      </c>
      <c r="S5770">
        <v>1</v>
      </c>
      <c r="T5770">
        <v>3</v>
      </c>
      <c r="U5770" t="b">
        <v>1</v>
      </c>
      <c r="V5770" t="s">
        <v>1104</v>
      </c>
      <c r="W5770" t="s">
        <v>7461</v>
      </c>
      <c r="X5770" t="s">
        <v>14633</v>
      </c>
      <c r="Y5770">
        <v>21</v>
      </c>
      <c r="Z5770">
        <v>21</v>
      </c>
      <c r="AA5770">
        <v>7</v>
      </c>
      <c r="AB5770">
        <v>7</v>
      </c>
      <c r="AC5770">
        <v>58</v>
      </c>
    </row>
    <row r="5771" spans="1:29">
      <c r="A5771">
        <v>6433</v>
      </c>
      <c r="B5771" t="s">
        <v>805</v>
      </c>
      <c r="C5771" t="s">
        <v>7477</v>
      </c>
      <c r="J5771" t="s">
        <v>1444</v>
      </c>
      <c r="K5771">
        <v>0</v>
      </c>
      <c r="N5771" t="b">
        <v>0</v>
      </c>
      <c r="O5771" t="b">
        <v>1</v>
      </c>
      <c r="P5771" t="b">
        <v>0</v>
      </c>
      <c r="Q5771">
        <v>9</v>
      </c>
      <c r="R5771">
        <v>1</v>
      </c>
      <c r="S5771">
        <v>1</v>
      </c>
      <c r="T5771">
        <v>3</v>
      </c>
      <c r="U5771" t="b">
        <v>1</v>
      </c>
      <c r="V5771" t="s">
        <v>1104</v>
      </c>
      <c r="W5771" t="s">
        <v>7461</v>
      </c>
      <c r="X5771" t="s">
        <v>14625</v>
      </c>
      <c r="Y5771">
        <v>22</v>
      </c>
      <c r="Z5771">
        <v>22</v>
      </c>
      <c r="AA5771">
        <v>6</v>
      </c>
      <c r="AB5771">
        <v>6</v>
      </c>
      <c r="AC5771">
        <v>58</v>
      </c>
    </row>
    <row r="5772" spans="1:29">
      <c r="A5772">
        <v>6434</v>
      </c>
      <c r="B5772" t="s">
        <v>805</v>
      </c>
      <c r="C5772" t="s">
        <v>7478</v>
      </c>
      <c r="J5772" t="s">
        <v>1444</v>
      </c>
      <c r="K5772">
        <v>0</v>
      </c>
      <c r="N5772" t="b">
        <v>0</v>
      </c>
      <c r="O5772" t="b">
        <v>1</v>
      </c>
      <c r="P5772" t="b">
        <v>0</v>
      </c>
      <c r="Q5772">
        <v>9</v>
      </c>
      <c r="R5772">
        <v>1</v>
      </c>
      <c r="S5772">
        <v>1</v>
      </c>
      <c r="T5772">
        <v>3</v>
      </c>
      <c r="U5772" t="b">
        <v>1</v>
      </c>
      <c r="V5772" t="s">
        <v>1104</v>
      </c>
      <c r="W5772" t="s">
        <v>7461</v>
      </c>
      <c r="X5772" t="s">
        <v>14490</v>
      </c>
      <c r="Y5772">
        <v>22</v>
      </c>
      <c r="Z5772">
        <v>22</v>
      </c>
      <c r="AA5772">
        <v>7</v>
      </c>
      <c r="AB5772">
        <v>7</v>
      </c>
      <c r="AC5772">
        <v>58</v>
      </c>
    </row>
    <row r="5773" spans="1:29">
      <c r="A5773">
        <v>6435</v>
      </c>
      <c r="B5773" t="s">
        <v>805</v>
      </c>
      <c r="C5773" t="s">
        <v>7479</v>
      </c>
      <c r="J5773" t="s">
        <v>1444</v>
      </c>
      <c r="K5773">
        <v>0</v>
      </c>
      <c r="N5773" t="b">
        <v>0</v>
      </c>
      <c r="O5773" t="b">
        <v>1</v>
      </c>
      <c r="P5773" t="b">
        <v>0</v>
      </c>
      <c r="Q5773">
        <v>9</v>
      </c>
      <c r="R5773">
        <v>1</v>
      </c>
      <c r="S5773">
        <v>1</v>
      </c>
      <c r="T5773">
        <v>3</v>
      </c>
      <c r="U5773" t="b">
        <v>1</v>
      </c>
      <c r="V5773" t="s">
        <v>1104</v>
      </c>
      <c r="W5773" t="s">
        <v>7461</v>
      </c>
      <c r="X5773" t="s">
        <v>14626</v>
      </c>
      <c r="Y5773">
        <v>23</v>
      </c>
      <c r="Z5773">
        <v>23</v>
      </c>
      <c r="AA5773">
        <v>6</v>
      </c>
      <c r="AB5773">
        <v>6</v>
      </c>
      <c r="AC5773">
        <v>58</v>
      </c>
    </row>
    <row r="5774" spans="1:29">
      <c r="A5774">
        <v>6436</v>
      </c>
      <c r="B5774" t="s">
        <v>805</v>
      </c>
      <c r="C5774" t="s">
        <v>7480</v>
      </c>
      <c r="J5774" t="s">
        <v>1444</v>
      </c>
      <c r="K5774">
        <v>0</v>
      </c>
      <c r="N5774" t="b">
        <v>0</v>
      </c>
      <c r="O5774" t="b">
        <v>1</v>
      </c>
      <c r="P5774" t="b">
        <v>0</v>
      </c>
      <c r="Q5774">
        <v>9</v>
      </c>
      <c r="R5774">
        <v>1</v>
      </c>
      <c r="S5774">
        <v>1</v>
      </c>
      <c r="T5774">
        <v>3</v>
      </c>
      <c r="U5774" t="b">
        <v>1</v>
      </c>
      <c r="V5774" t="s">
        <v>1104</v>
      </c>
      <c r="W5774" t="s">
        <v>7461</v>
      </c>
      <c r="X5774" t="s">
        <v>14717</v>
      </c>
      <c r="Y5774">
        <v>23</v>
      </c>
      <c r="Z5774">
        <v>23</v>
      </c>
      <c r="AA5774">
        <v>7</v>
      </c>
      <c r="AB5774">
        <v>7</v>
      </c>
      <c r="AC5774">
        <v>58</v>
      </c>
    </row>
    <row r="5775" spans="1:29">
      <c r="A5775">
        <v>6437</v>
      </c>
      <c r="B5775" t="s">
        <v>805</v>
      </c>
      <c r="C5775" t="s">
        <v>7481</v>
      </c>
      <c r="J5775" t="s">
        <v>1444</v>
      </c>
      <c r="K5775">
        <v>0</v>
      </c>
      <c r="N5775" t="b">
        <v>0</v>
      </c>
      <c r="O5775" t="b">
        <v>1</v>
      </c>
      <c r="P5775" t="b">
        <v>0</v>
      </c>
      <c r="Q5775">
        <v>9</v>
      </c>
      <c r="R5775">
        <v>1</v>
      </c>
      <c r="S5775">
        <v>1</v>
      </c>
      <c r="T5775">
        <v>3</v>
      </c>
      <c r="U5775" t="b">
        <v>1</v>
      </c>
      <c r="V5775" t="s">
        <v>1104</v>
      </c>
      <c r="W5775" t="s">
        <v>7461</v>
      </c>
      <c r="X5775" t="s">
        <v>14634</v>
      </c>
      <c r="Y5775">
        <v>25</v>
      </c>
      <c r="Z5775">
        <v>25</v>
      </c>
      <c r="AA5775">
        <v>7</v>
      </c>
      <c r="AB5775">
        <v>7</v>
      </c>
      <c r="AC5775">
        <v>58</v>
      </c>
    </row>
    <row r="5776" spans="1:29">
      <c r="A5776">
        <v>6438</v>
      </c>
      <c r="B5776" t="s">
        <v>805</v>
      </c>
      <c r="C5776" t="s">
        <v>7482</v>
      </c>
      <c r="J5776" t="s">
        <v>1444</v>
      </c>
      <c r="K5776">
        <v>0</v>
      </c>
      <c r="N5776" t="b">
        <v>0</v>
      </c>
      <c r="O5776" t="b">
        <v>1</v>
      </c>
      <c r="P5776" t="b">
        <v>0</v>
      </c>
      <c r="Q5776">
        <v>9</v>
      </c>
      <c r="R5776">
        <v>1</v>
      </c>
      <c r="S5776">
        <v>1</v>
      </c>
      <c r="T5776">
        <v>3</v>
      </c>
      <c r="U5776" t="b">
        <v>1</v>
      </c>
      <c r="V5776" t="s">
        <v>1104</v>
      </c>
      <c r="W5776" t="s">
        <v>7461</v>
      </c>
      <c r="X5776" t="s">
        <v>14718</v>
      </c>
      <c r="Y5776">
        <v>26</v>
      </c>
      <c r="Z5776">
        <v>26</v>
      </c>
      <c r="AA5776">
        <v>7</v>
      </c>
      <c r="AB5776">
        <v>7</v>
      </c>
      <c r="AC5776">
        <v>58</v>
      </c>
    </row>
    <row r="5777" spans="1:29">
      <c r="A5777">
        <v>6439</v>
      </c>
      <c r="B5777" t="s">
        <v>805</v>
      </c>
      <c r="C5777" t="s">
        <v>7483</v>
      </c>
      <c r="J5777" t="s">
        <v>1444</v>
      </c>
      <c r="K5777">
        <v>0</v>
      </c>
      <c r="N5777" t="b">
        <v>0</v>
      </c>
      <c r="O5777" t="b">
        <v>1</v>
      </c>
      <c r="P5777" t="b">
        <v>0</v>
      </c>
      <c r="Q5777">
        <v>9</v>
      </c>
      <c r="R5777">
        <v>1</v>
      </c>
      <c r="S5777">
        <v>1</v>
      </c>
      <c r="T5777">
        <v>3</v>
      </c>
      <c r="U5777" t="b">
        <v>1</v>
      </c>
      <c r="V5777" t="s">
        <v>1104</v>
      </c>
      <c r="W5777" t="s">
        <v>7461</v>
      </c>
      <c r="X5777" t="s">
        <v>14628</v>
      </c>
      <c r="Y5777">
        <v>27</v>
      </c>
      <c r="Z5777">
        <v>27</v>
      </c>
      <c r="AA5777">
        <v>6</v>
      </c>
      <c r="AB5777">
        <v>6</v>
      </c>
      <c r="AC5777">
        <v>58</v>
      </c>
    </row>
    <row r="5778" spans="1:29">
      <c r="A5778">
        <v>6440</v>
      </c>
      <c r="B5778" t="s">
        <v>805</v>
      </c>
      <c r="C5778" t="s">
        <v>7484</v>
      </c>
      <c r="J5778" t="s">
        <v>1444</v>
      </c>
      <c r="K5778">
        <v>0</v>
      </c>
      <c r="N5778" t="b">
        <v>0</v>
      </c>
      <c r="O5778" t="b">
        <v>1</v>
      </c>
      <c r="P5778" t="b">
        <v>0</v>
      </c>
      <c r="Q5778">
        <v>9</v>
      </c>
      <c r="R5778">
        <v>1</v>
      </c>
      <c r="S5778">
        <v>1</v>
      </c>
      <c r="T5778">
        <v>3</v>
      </c>
      <c r="U5778" t="b">
        <v>1</v>
      </c>
      <c r="V5778" t="s">
        <v>1104</v>
      </c>
      <c r="W5778" t="s">
        <v>7461</v>
      </c>
      <c r="X5778" t="s">
        <v>14635</v>
      </c>
      <c r="Y5778">
        <v>27</v>
      </c>
      <c r="Z5778">
        <v>27</v>
      </c>
      <c r="AA5778">
        <v>7</v>
      </c>
      <c r="AB5778">
        <v>7</v>
      </c>
      <c r="AC5778">
        <v>58</v>
      </c>
    </row>
    <row r="5779" spans="1:29">
      <c r="A5779">
        <v>6441</v>
      </c>
      <c r="B5779" t="s">
        <v>805</v>
      </c>
      <c r="C5779" t="s">
        <v>7485</v>
      </c>
      <c r="J5779" t="s">
        <v>1444</v>
      </c>
      <c r="K5779">
        <v>0</v>
      </c>
      <c r="N5779" t="b">
        <v>0</v>
      </c>
      <c r="O5779" t="b">
        <v>1</v>
      </c>
      <c r="P5779" t="b">
        <v>0</v>
      </c>
      <c r="Q5779">
        <v>9</v>
      </c>
      <c r="R5779">
        <v>1</v>
      </c>
      <c r="S5779">
        <v>1</v>
      </c>
      <c r="T5779">
        <v>3</v>
      </c>
      <c r="U5779" t="b">
        <v>1</v>
      </c>
      <c r="V5779" t="s">
        <v>1104</v>
      </c>
      <c r="W5779" t="s">
        <v>7461</v>
      </c>
      <c r="X5779" t="s">
        <v>14730</v>
      </c>
      <c r="Y5779">
        <v>28</v>
      </c>
      <c r="Z5779">
        <v>28</v>
      </c>
      <c r="AA5779">
        <v>7</v>
      </c>
      <c r="AB5779">
        <v>7</v>
      </c>
      <c r="AC5779">
        <v>58</v>
      </c>
    </row>
    <row r="5780" spans="1:29">
      <c r="A5780">
        <v>6442</v>
      </c>
      <c r="B5780" t="s">
        <v>805</v>
      </c>
      <c r="C5780" t="s">
        <v>7486</v>
      </c>
      <c r="J5780" t="s">
        <v>1444</v>
      </c>
      <c r="K5780">
        <v>0</v>
      </c>
      <c r="N5780" t="b">
        <v>0</v>
      </c>
      <c r="O5780" t="b">
        <v>1</v>
      </c>
      <c r="P5780" t="b">
        <v>0</v>
      </c>
      <c r="Q5780">
        <v>9</v>
      </c>
      <c r="R5780">
        <v>1</v>
      </c>
      <c r="S5780">
        <v>1</v>
      </c>
      <c r="T5780">
        <v>3</v>
      </c>
      <c r="U5780" t="b">
        <v>1</v>
      </c>
      <c r="V5780" t="s">
        <v>1104</v>
      </c>
      <c r="W5780" t="s">
        <v>7461</v>
      </c>
      <c r="X5780" t="s">
        <v>14636</v>
      </c>
      <c r="Y5780">
        <v>29</v>
      </c>
      <c r="Z5780">
        <v>29</v>
      </c>
      <c r="AA5780">
        <v>7</v>
      </c>
      <c r="AB5780">
        <v>7</v>
      </c>
      <c r="AC5780">
        <v>58</v>
      </c>
    </row>
    <row r="5781" spans="1:29">
      <c r="A5781">
        <v>6443</v>
      </c>
      <c r="B5781" t="s">
        <v>805</v>
      </c>
      <c r="C5781" t="s">
        <v>7487</v>
      </c>
      <c r="J5781" t="s">
        <v>1444</v>
      </c>
      <c r="K5781">
        <v>0</v>
      </c>
      <c r="N5781" t="b">
        <v>0</v>
      </c>
      <c r="O5781" t="b">
        <v>1</v>
      </c>
      <c r="P5781" t="b">
        <v>0</v>
      </c>
      <c r="Q5781">
        <v>9</v>
      </c>
      <c r="R5781">
        <v>1</v>
      </c>
      <c r="S5781">
        <v>1</v>
      </c>
      <c r="T5781">
        <v>3</v>
      </c>
      <c r="U5781" t="b">
        <v>1</v>
      </c>
      <c r="V5781" t="s">
        <v>1104</v>
      </c>
      <c r="W5781" t="s">
        <v>7461</v>
      </c>
      <c r="X5781" t="s">
        <v>14637</v>
      </c>
      <c r="Y5781">
        <v>30</v>
      </c>
      <c r="Z5781">
        <v>30</v>
      </c>
      <c r="AA5781">
        <v>7</v>
      </c>
      <c r="AB5781">
        <v>7</v>
      </c>
      <c r="AC5781">
        <v>58</v>
      </c>
    </row>
    <row r="5782" spans="1:29">
      <c r="A5782">
        <v>6444</v>
      </c>
      <c r="B5782" t="s">
        <v>805</v>
      </c>
      <c r="C5782" t="s">
        <v>7488</v>
      </c>
      <c r="J5782" t="s">
        <v>1444</v>
      </c>
      <c r="K5782">
        <v>0</v>
      </c>
      <c r="N5782" t="b">
        <v>0</v>
      </c>
      <c r="O5782" t="b">
        <v>1</v>
      </c>
      <c r="P5782" t="b">
        <v>0</v>
      </c>
      <c r="Q5782">
        <v>9</v>
      </c>
      <c r="R5782">
        <v>1</v>
      </c>
      <c r="S5782">
        <v>1</v>
      </c>
      <c r="T5782">
        <v>3</v>
      </c>
      <c r="U5782" t="b">
        <v>1</v>
      </c>
      <c r="V5782" t="s">
        <v>1104</v>
      </c>
      <c r="W5782" t="s">
        <v>7461</v>
      </c>
      <c r="X5782" t="s">
        <v>14775</v>
      </c>
      <c r="Y5782">
        <v>34</v>
      </c>
      <c r="Z5782">
        <v>34</v>
      </c>
      <c r="AA5782">
        <v>7</v>
      </c>
      <c r="AB5782">
        <v>7</v>
      </c>
      <c r="AC5782">
        <v>58</v>
      </c>
    </row>
    <row r="5783" spans="1:29">
      <c r="A5783">
        <v>6446</v>
      </c>
      <c r="B5783" t="s">
        <v>805</v>
      </c>
      <c r="C5783" t="s">
        <v>7489</v>
      </c>
      <c r="J5783" t="s">
        <v>1444</v>
      </c>
      <c r="K5783">
        <v>0</v>
      </c>
      <c r="N5783" t="b">
        <v>1</v>
      </c>
      <c r="O5783" t="b">
        <v>0</v>
      </c>
      <c r="P5783" t="b">
        <v>0</v>
      </c>
      <c r="Q5783">
        <v>9</v>
      </c>
      <c r="R5783">
        <v>1</v>
      </c>
      <c r="S5783">
        <v>1</v>
      </c>
      <c r="T5783">
        <v>3</v>
      </c>
      <c r="U5783" t="b">
        <v>1</v>
      </c>
      <c r="V5783" t="s">
        <v>1104</v>
      </c>
      <c r="W5783" t="s">
        <v>7461</v>
      </c>
      <c r="X5783" t="s">
        <v>14693</v>
      </c>
      <c r="Y5783">
        <v>21</v>
      </c>
      <c r="Z5783">
        <v>21</v>
      </c>
      <c r="AA5783">
        <v>4</v>
      </c>
      <c r="AB5783">
        <v>4</v>
      </c>
      <c r="AC5783">
        <v>58</v>
      </c>
    </row>
    <row r="5784" spans="1:29">
      <c r="A5784">
        <v>6447</v>
      </c>
      <c r="B5784" t="s">
        <v>805</v>
      </c>
      <c r="C5784" t="s">
        <v>7490</v>
      </c>
      <c r="J5784" t="s">
        <v>1444</v>
      </c>
      <c r="K5784">
        <v>0</v>
      </c>
      <c r="N5784" t="b">
        <v>1</v>
      </c>
      <c r="O5784" t="b">
        <v>0</v>
      </c>
      <c r="P5784" t="b">
        <v>0</v>
      </c>
      <c r="Q5784">
        <v>9</v>
      </c>
      <c r="R5784">
        <v>1</v>
      </c>
      <c r="S5784">
        <v>1</v>
      </c>
      <c r="T5784">
        <v>3</v>
      </c>
      <c r="U5784" t="b">
        <v>1</v>
      </c>
      <c r="V5784" t="s">
        <v>1104</v>
      </c>
      <c r="W5784" t="s">
        <v>7461</v>
      </c>
      <c r="X5784" t="s">
        <v>14471</v>
      </c>
      <c r="Y5784">
        <v>21</v>
      </c>
      <c r="Z5784">
        <v>21</v>
      </c>
      <c r="AA5784">
        <v>5</v>
      </c>
      <c r="AB5784">
        <v>5</v>
      </c>
      <c r="AC5784">
        <v>58</v>
      </c>
    </row>
    <row r="5785" spans="1:29">
      <c r="A5785">
        <v>6448</v>
      </c>
      <c r="B5785" t="s">
        <v>805</v>
      </c>
      <c r="C5785" t="s">
        <v>7491</v>
      </c>
      <c r="J5785" t="s">
        <v>1444</v>
      </c>
      <c r="K5785">
        <v>0</v>
      </c>
      <c r="N5785" t="b">
        <v>1</v>
      </c>
      <c r="O5785" t="b">
        <v>0</v>
      </c>
      <c r="P5785" t="b">
        <v>0</v>
      </c>
      <c r="Q5785">
        <v>9</v>
      </c>
      <c r="R5785">
        <v>1</v>
      </c>
      <c r="S5785">
        <v>1</v>
      </c>
      <c r="T5785">
        <v>3</v>
      </c>
      <c r="U5785" t="b">
        <v>1</v>
      </c>
      <c r="V5785" t="s">
        <v>1104</v>
      </c>
      <c r="W5785" t="s">
        <v>7461</v>
      </c>
      <c r="X5785" t="s">
        <v>14531</v>
      </c>
      <c r="Y5785">
        <v>22</v>
      </c>
      <c r="Z5785">
        <v>22</v>
      </c>
      <c r="AA5785">
        <v>4</v>
      </c>
      <c r="AB5785">
        <v>4</v>
      </c>
      <c r="AC5785">
        <v>58</v>
      </c>
    </row>
    <row r="5786" spans="1:29">
      <c r="A5786">
        <v>6449</v>
      </c>
      <c r="B5786" t="s">
        <v>805</v>
      </c>
      <c r="C5786" t="s">
        <v>7492</v>
      </c>
      <c r="J5786" t="s">
        <v>1444</v>
      </c>
      <c r="K5786">
        <v>0</v>
      </c>
      <c r="N5786" t="b">
        <v>1</v>
      </c>
      <c r="O5786" t="b">
        <v>0</v>
      </c>
      <c r="P5786" t="b">
        <v>0</v>
      </c>
      <c r="Q5786">
        <v>9</v>
      </c>
      <c r="R5786">
        <v>1</v>
      </c>
      <c r="S5786">
        <v>1</v>
      </c>
      <c r="T5786">
        <v>3</v>
      </c>
      <c r="U5786" t="b">
        <v>1</v>
      </c>
      <c r="V5786" t="s">
        <v>1104</v>
      </c>
      <c r="W5786" t="s">
        <v>7461</v>
      </c>
      <c r="X5786" t="s">
        <v>14694</v>
      </c>
      <c r="Y5786">
        <v>22</v>
      </c>
      <c r="Z5786">
        <v>22</v>
      </c>
      <c r="AA5786">
        <v>5</v>
      </c>
      <c r="AB5786">
        <v>5</v>
      </c>
      <c r="AC5786">
        <v>58</v>
      </c>
    </row>
    <row r="5787" spans="1:29">
      <c r="A5787">
        <v>6450</v>
      </c>
      <c r="B5787" t="s">
        <v>805</v>
      </c>
      <c r="C5787" t="s">
        <v>7493</v>
      </c>
      <c r="J5787" t="s">
        <v>1444</v>
      </c>
      <c r="K5787">
        <v>0</v>
      </c>
      <c r="N5787" t="b">
        <v>1</v>
      </c>
      <c r="O5787" t="b">
        <v>0</v>
      </c>
      <c r="P5787" t="b">
        <v>0</v>
      </c>
      <c r="Q5787">
        <v>9</v>
      </c>
      <c r="R5787">
        <v>1</v>
      </c>
      <c r="S5787">
        <v>1</v>
      </c>
      <c r="T5787">
        <v>3</v>
      </c>
      <c r="U5787" t="b">
        <v>1</v>
      </c>
      <c r="V5787" t="s">
        <v>1104</v>
      </c>
      <c r="W5787" t="s">
        <v>7461</v>
      </c>
      <c r="X5787" t="s">
        <v>14532</v>
      </c>
      <c r="Y5787">
        <v>23</v>
      </c>
      <c r="Z5787">
        <v>23</v>
      </c>
      <c r="AA5787">
        <v>4</v>
      </c>
      <c r="AB5787">
        <v>4</v>
      </c>
      <c r="AC5787">
        <v>58</v>
      </c>
    </row>
    <row r="5788" spans="1:29">
      <c r="A5788">
        <v>6451</v>
      </c>
      <c r="B5788" t="s">
        <v>805</v>
      </c>
      <c r="C5788" t="s">
        <v>7494</v>
      </c>
      <c r="J5788" t="s">
        <v>1444</v>
      </c>
      <c r="K5788">
        <v>0</v>
      </c>
      <c r="N5788" t="b">
        <v>1</v>
      </c>
      <c r="O5788" t="b">
        <v>0</v>
      </c>
      <c r="P5788" t="b">
        <v>0</v>
      </c>
      <c r="Q5788">
        <v>9</v>
      </c>
      <c r="R5788">
        <v>1</v>
      </c>
      <c r="S5788">
        <v>1</v>
      </c>
      <c r="T5788">
        <v>3</v>
      </c>
      <c r="U5788" t="b">
        <v>1</v>
      </c>
      <c r="V5788" t="s">
        <v>1104</v>
      </c>
      <c r="W5788" t="s">
        <v>7461</v>
      </c>
      <c r="X5788" t="s">
        <v>14696</v>
      </c>
      <c r="Y5788">
        <v>23</v>
      </c>
      <c r="Z5788">
        <v>23</v>
      </c>
      <c r="AA5788">
        <v>5</v>
      </c>
      <c r="AB5788">
        <v>5</v>
      </c>
      <c r="AC5788">
        <v>58</v>
      </c>
    </row>
    <row r="5789" spans="1:29">
      <c r="A5789">
        <v>6452</v>
      </c>
      <c r="B5789" t="s">
        <v>805</v>
      </c>
      <c r="C5789" t="s">
        <v>7495</v>
      </c>
      <c r="J5789" t="s">
        <v>1444</v>
      </c>
      <c r="K5789">
        <v>0</v>
      </c>
      <c r="N5789" t="b">
        <v>1</v>
      </c>
      <c r="O5789" t="b">
        <v>0</v>
      </c>
      <c r="P5789" t="b">
        <v>0</v>
      </c>
      <c r="Q5789">
        <v>9</v>
      </c>
      <c r="R5789">
        <v>1</v>
      </c>
      <c r="S5789">
        <v>1</v>
      </c>
      <c r="T5789">
        <v>3</v>
      </c>
      <c r="U5789" t="b">
        <v>1</v>
      </c>
      <c r="V5789" t="s">
        <v>1104</v>
      </c>
      <c r="W5789" t="s">
        <v>7461</v>
      </c>
      <c r="X5789" t="s">
        <v>14699</v>
      </c>
      <c r="Y5789">
        <v>25</v>
      </c>
      <c r="Z5789">
        <v>25</v>
      </c>
      <c r="AA5789">
        <v>3</v>
      </c>
      <c r="AB5789">
        <v>3</v>
      </c>
      <c r="AC5789">
        <v>58</v>
      </c>
    </row>
    <row r="5790" spans="1:29">
      <c r="A5790">
        <v>6453</v>
      </c>
      <c r="B5790" t="s">
        <v>805</v>
      </c>
      <c r="C5790" t="s">
        <v>7496</v>
      </c>
      <c r="J5790" t="s">
        <v>1444</v>
      </c>
      <c r="K5790">
        <v>0</v>
      </c>
      <c r="N5790" t="b">
        <v>1</v>
      </c>
      <c r="O5790" t="b">
        <v>0</v>
      </c>
      <c r="P5790" t="b">
        <v>0</v>
      </c>
      <c r="Q5790">
        <v>9</v>
      </c>
      <c r="R5790">
        <v>1</v>
      </c>
      <c r="S5790">
        <v>1</v>
      </c>
      <c r="T5790">
        <v>3</v>
      </c>
      <c r="U5790" t="b">
        <v>1</v>
      </c>
      <c r="V5790" t="s">
        <v>1104</v>
      </c>
      <c r="W5790" t="s">
        <v>7461</v>
      </c>
      <c r="X5790" t="s">
        <v>14700</v>
      </c>
      <c r="Y5790">
        <v>25</v>
      </c>
      <c r="Z5790">
        <v>25</v>
      </c>
      <c r="AA5790">
        <v>4</v>
      </c>
      <c r="AB5790">
        <v>4</v>
      </c>
      <c r="AC5790">
        <v>58</v>
      </c>
    </row>
    <row r="5791" spans="1:29">
      <c r="A5791">
        <v>6454</v>
      </c>
      <c r="B5791" t="s">
        <v>805</v>
      </c>
      <c r="C5791" t="s">
        <v>7497</v>
      </c>
      <c r="J5791" t="s">
        <v>1444</v>
      </c>
      <c r="K5791">
        <v>0</v>
      </c>
      <c r="N5791" t="b">
        <v>1</v>
      </c>
      <c r="O5791" t="b">
        <v>0</v>
      </c>
      <c r="P5791" t="b">
        <v>0</v>
      </c>
      <c r="Q5791">
        <v>9</v>
      </c>
      <c r="R5791">
        <v>1</v>
      </c>
      <c r="S5791">
        <v>1</v>
      </c>
      <c r="T5791">
        <v>3</v>
      </c>
      <c r="U5791" t="b">
        <v>1</v>
      </c>
      <c r="V5791" t="s">
        <v>1104</v>
      </c>
      <c r="W5791" t="s">
        <v>7461</v>
      </c>
      <c r="X5791" t="s">
        <v>14701</v>
      </c>
      <c r="Y5791">
        <v>25</v>
      </c>
      <c r="Z5791">
        <v>25</v>
      </c>
      <c r="AA5791">
        <v>5</v>
      </c>
      <c r="AB5791">
        <v>5</v>
      </c>
      <c r="AC5791">
        <v>58</v>
      </c>
    </row>
    <row r="5792" spans="1:29">
      <c r="A5792">
        <v>6455</v>
      </c>
      <c r="B5792" t="s">
        <v>805</v>
      </c>
      <c r="C5792" t="s">
        <v>7498</v>
      </c>
      <c r="J5792" t="s">
        <v>1444</v>
      </c>
      <c r="K5792">
        <v>0</v>
      </c>
      <c r="N5792" t="b">
        <v>1</v>
      </c>
      <c r="O5792" t="b">
        <v>0</v>
      </c>
      <c r="P5792" t="b">
        <v>0</v>
      </c>
      <c r="Q5792">
        <v>9</v>
      </c>
      <c r="R5792">
        <v>1</v>
      </c>
      <c r="S5792">
        <v>1</v>
      </c>
      <c r="T5792">
        <v>3</v>
      </c>
      <c r="U5792" t="b">
        <v>1</v>
      </c>
      <c r="V5792" t="s">
        <v>1104</v>
      </c>
      <c r="W5792" t="s">
        <v>7461</v>
      </c>
      <c r="X5792" t="s">
        <v>14534</v>
      </c>
      <c r="Y5792">
        <v>25</v>
      </c>
      <c r="Z5792">
        <v>25</v>
      </c>
      <c r="AA5792">
        <v>6</v>
      </c>
      <c r="AB5792">
        <v>6</v>
      </c>
      <c r="AC5792">
        <v>58</v>
      </c>
    </row>
    <row r="5793" spans="1:29">
      <c r="A5793">
        <v>6456</v>
      </c>
      <c r="B5793" t="s">
        <v>805</v>
      </c>
      <c r="C5793" t="s">
        <v>7499</v>
      </c>
      <c r="J5793" t="s">
        <v>1444</v>
      </c>
      <c r="K5793">
        <v>0</v>
      </c>
      <c r="N5793" t="b">
        <v>1</v>
      </c>
      <c r="O5793" t="b">
        <v>0</v>
      </c>
      <c r="P5793" t="b">
        <v>0</v>
      </c>
      <c r="Q5793">
        <v>9</v>
      </c>
      <c r="R5793">
        <v>1</v>
      </c>
      <c r="S5793">
        <v>1</v>
      </c>
      <c r="T5793">
        <v>3</v>
      </c>
      <c r="U5793" t="b">
        <v>1</v>
      </c>
      <c r="V5793" t="s">
        <v>1104</v>
      </c>
      <c r="W5793" t="s">
        <v>7461</v>
      </c>
      <c r="X5793" t="s">
        <v>14702</v>
      </c>
      <c r="Y5793">
        <v>26</v>
      </c>
      <c r="Z5793">
        <v>26</v>
      </c>
      <c r="AA5793">
        <v>3</v>
      </c>
      <c r="AB5793">
        <v>3</v>
      </c>
      <c r="AC5793">
        <v>58</v>
      </c>
    </row>
    <row r="5794" spans="1:29">
      <c r="A5794">
        <v>6457</v>
      </c>
      <c r="B5794" t="s">
        <v>805</v>
      </c>
      <c r="C5794" t="s">
        <v>7500</v>
      </c>
      <c r="J5794" t="s">
        <v>1444</v>
      </c>
      <c r="K5794">
        <v>0</v>
      </c>
      <c r="N5794" t="b">
        <v>1</v>
      </c>
      <c r="O5794" t="b">
        <v>0</v>
      </c>
      <c r="P5794" t="b">
        <v>0</v>
      </c>
      <c r="Q5794">
        <v>9</v>
      </c>
      <c r="R5794">
        <v>1</v>
      </c>
      <c r="S5794">
        <v>1</v>
      </c>
      <c r="T5794">
        <v>3</v>
      </c>
      <c r="U5794" t="b">
        <v>1</v>
      </c>
      <c r="V5794" t="s">
        <v>1104</v>
      </c>
      <c r="W5794" t="s">
        <v>7461</v>
      </c>
      <c r="X5794" t="s">
        <v>14605</v>
      </c>
      <c r="Y5794">
        <v>26</v>
      </c>
      <c r="Z5794">
        <v>26</v>
      </c>
      <c r="AA5794">
        <v>4</v>
      </c>
      <c r="AB5794">
        <v>4</v>
      </c>
      <c r="AC5794">
        <v>58</v>
      </c>
    </row>
    <row r="5795" spans="1:29">
      <c r="A5795">
        <v>6458</v>
      </c>
      <c r="B5795" t="s">
        <v>805</v>
      </c>
      <c r="C5795" t="s">
        <v>7501</v>
      </c>
      <c r="J5795" t="s">
        <v>1444</v>
      </c>
      <c r="K5795">
        <v>0</v>
      </c>
      <c r="N5795" t="b">
        <v>1</v>
      </c>
      <c r="O5795" t="b">
        <v>0</v>
      </c>
      <c r="P5795" t="b">
        <v>0</v>
      </c>
      <c r="Q5795">
        <v>9</v>
      </c>
      <c r="R5795">
        <v>1</v>
      </c>
      <c r="S5795">
        <v>1</v>
      </c>
      <c r="T5795">
        <v>3</v>
      </c>
      <c r="U5795" t="b">
        <v>1</v>
      </c>
      <c r="V5795" t="s">
        <v>1104</v>
      </c>
      <c r="W5795" t="s">
        <v>7461</v>
      </c>
      <c r="X5795" t="s">
        <v>14703</v>
      </c>
      <c r="Y5795">
        <v>26</v>
      </c>
      <c r="Z5795">
        <v>26</v>
      </c>
      <c r="AA5795">
        <v>5</v>
      </c>
      <c r="AB5795">
        <v>5</v>
      </c>
      <c r="AC5795">
        <v>58</v>
      </c>
    </row>
    <row r="5796" spans="1:29">
      <c r="A5796">
        <v>6459</v>
      </c>
      <c r="B5796" t="s">
        <v>805</v>
      </c>
      <c r="C5796" t="s">
        <v>7502</v>
      </c>
      <c r="J5796" t="s">
        <v>1444</v>
      </c>
      <c r="K5796">
        <v>0</v>
      </c>
      <c r="N5796" t="b">
        <v>1</v>
      </c>
      <c r="O5796" t="b">
        <v>0</v>
      </c>
      <c r="P5796" t="b">
        <v>0</v>
      </c>
      <c r="Q5796">
        <v>9</v>
      </c>
      <c r="R5796">
        <v>1</v>
      </c>
      <c r="S5796">
        <v>1</v>
      </c>
      <c r="T5796">
        <v>3</v>
      </c>
      <c r="U5796" t="b">
        <v>1</v>
      </c>
      <c r="V5796" t="s">
        <v>1104</v>
      </c>
      <c r="W5796" t="s">
        <v>7461</v>
      </c>
      <c r="X5796" t="s">
        <v>14491</v>
      </c>
      <c r="Y5796">
        <v>26</v>
      </c>
      <c r="Z5796">
        <v>26</v>
      </c>
      <c r="AA5796">
        <v>6</v>
      </c>
      <c r="AB5796">
        <v>6</v>
      </c>
      <c r="AC5796">
        <v>58</v>
      </c>
    </row>
    <row r="5797" spans="1:29">
      <c r="A5797">
        <v>6460</v>
      </c>
      <c r="B5797" t="s">
        <v>805</v>
      </c>
      <c r="C5797" t="s">
        <v>7503</v>
      </c>
      <c r="J5797" t="s">
        <v>1444</v>
      </c>
      <c r="K5797">
        <v>0</v>
      </c>
      <c r="N5797" t="b">
        <v>1</v>
      </c>
      <c r="O5797" t="b">
        <v>0</v>
      </c>
      <c r="P5797" t="b">
        <v>0</v>
      </c>
      <c r="Q5797">
        <v>9</v>
      </c>
      <c r="R5797">
        <v>1</v>
      </c>
      <c r="S5797">
        <v>1</v>
      </c>
      <c r="T5797">
        <v>3</v>
      </c>
      <c r="U5797" t="b">
        <v>1</v>
      </c>
      <c r="V5797" t="s">
        <v>1104</v>
      </c>
      <c r="W5797" t="s">
        <v>7461</v>
      </c>
      <c r="X5797" t="s">
        <v>14802</v>
      </c>
      <c r="Y5797">
        <v>27</v>
      </c>
      <c r="Z5797">
        <v>27</v>
      </c>
      <c r="AA5797">
        <v>4</v>
      </c>
      <c r="AB5797">
        <v>4</v>
      </c>
      <c r="AC5797">
        <v>58</v>
      </c>
    </row>
    <row r="5798" spans="1:29">
      <c r="A5798">
        <v>6461</v>
      </c>
      <c r="B5798" t="s">
        <v>805</v>
      </c>
      <c r="C5798" t="s">
        <v>7504</v>
      </c>
      <c r="J5798" t="s">
        <v>1444</v>
      </c>
      <c r="K5798">
        <v>0</v>
      </c>
      <c r="N5798" t="b">
        <v>1</v>
      </c>
      <c r="O5798" t="b">
        <v>0</v>
      </c>
      <c r="P5798" t="b">
        <v>0</v>
      </c>
      <c r="Q5798">
        <v>9</v>
      </c>
      <c r="R5798">
        <v>1</v>
      </c>
      <c r="S5798">
        <v>1</v>
      </c>
      <c r="T5798">
        <v>3</v>
      </c>
      <c r="U5798" t="b">
        <v>1</v>
      </c>
      <c r="V5798" t="s">
        <v>1104</v>
      </c>
      <c r="W5798" t="s">
        <v>7461</v>
      </c>
      <c r="X5798" t="s">
        <v>14803</v>
      </c>
      <c r="Y5798">
        <v>27</v>
      </c>
      <c r="Z5798">
        <v>27</v>
      </c>
      <c r="AA5798">
        <v>5</v>
      </c>
      <c r="AB5798">
        <v>5</v>
      </c>
      <c r="AC5798">
        <v>58</v>
      </c>
    </row>
    <row r="5799" spans="1:29">
      <c r="A5799">
        <v>6462</v>
      </c>
      <c r="B5799" t="s">
        <v>805</v>
      </c>
      <c r="C5799" t="s">
        <v>7505</v>
      </c>
      <c r="J5799" t="s">
        <v>1444</v>
      </c>
      <c r="K5799">
        <v>0</v>
      </c>
      <c r="N5799" t="b">
        <v>1</v>
      </c>
      <c r="O5799" t="b">
        <v>0</v>
      </c>
      <c r="P5799" t="b">
        <v>0</v>
      </c>
      <c r="Q5799">
        <v>9</v>
      </c>
      <c r="R5799">
        <v>1</v>
      </c>
      <c r="S5799">
        <v>1</v>
      </c>
      <c r="T5799">
        <v>3</v>
      </c>
      <c r="U5799" t="b">
        <v>1</v>
      </c>
      <c r="V5799" t="s">
        <v>1104</v>
      </c>
      <c r="W5799" t="s">
        <v>7461</v>
      </c>
      <c r="X5799" t="s">
        <v>14728</v>
      </c>
      <c r="Y5799">
        <v>28</v>
      </c>
      <c r="Z5799">
        <v>28</v>
      </c>
      <c r="AA5799">
        <v>3</v>
      </c>
      <c r="AB5799">
        <v>3</v>
      </c>
      <c r="AC5799">
        <v>58</v>
      </c>
    </row>
    <row r="5800" spans="1:29">
      <c r="A5800">
        <v>6463</v>
      </c>
      <c r="B5800" t="s">
        <v>805</v>
      </c>
      <c r="C5800" t="s">
        <v>7506</v>
      </c>
      <c r="J5800" t="s">
        <v>1444</v>
      </c>
      <c r="K5800">
        <v>0</v>
      </c>
      <c r="N5800" t="b">
        <v>1</v>
      </c>
      <c r="O5800" t="b">
        <v>0</v>
      </c>
      <c r="P5800" t="b">
        <v>0</v>
      </c>
      <c r="Q5800">
        <v>9</v>
      </c>
      <c r="R5800">
        <v>1</v>
      </c>
      <c r="S5800">
        <v>1</v>
      </c>
      <c r="T5800">
        <v>3</v>
      </c>
      <c r="U5800" t="b">
        <v>1</v>
      </c>
      <c r="V5800" t="s">
        <v>1104</v>
      </c>
      <c r="W5800" t="s">
        <v>7461</v>
      </c>
      <c r="X5800" t="s">
        <v>14606</v>
      </c>
      <c r="Y5800">
        <v>28</v>
      </c>
      <c r="Z5800">
        <v>28</v>
      </c>
      <c r="AA5800">
        <v>4</v>
      </c>
      <c r="AB5800">
        <v>4</v>
      </c>
      <c r="AC5800">
        <v>58</v>
      </c>
    </row>
    <row r="5801" spans="1:29">
      <c r="A5801">
        <v>6464</v>
      </c>
      <c r="B5801" t="s">
        <v>805</v>
      </c>
      <c r="C5801" t="s">
        <v>7507</v>
      </c>
      <c r="J5801" t="s">
        <v>1444</v>
      </c>
      <c r="K5801">
        <v>0</v>
      </c>
      <c r="N5801" t="b">
        <v>1</v>
      </c>
      <c r="O5801" t="b">
        <v>0</v>
      </c>
      <c r="P5801" t="b">
        <v>0</v>
      </c>
      <c r="Q5801">
        <v>9</v>
      </c>
      <c r="R5801">
        <v>1</v>
      </c>
      <c r="S5801">
        <v>1</v>
      </c>
      <c r="T5801">
        <v>3</v>
      </c>
      <c r="U5801" t="b">
        <v>1</v>
      </c>
      <c r="V5801" t="s">
        <v>1104</v>
      </c>
      <c r="W5801" t="s">
        <v>7461</v>
      </c>
      <c r="X5801" t="s">
        <v>14729</v>
      </c>
      <c r="Y5801">
        <v>28</v>
      </c>
      <c r="Z5801">
        <v>28</v>
      </c>
      <c r="AA5801">
        <v>5</v>
      </c>
      <c r="AB5801">
        <v>5</v>
      </c>
      <c r="AC5801">
        <v>58</v>
      </c>
    </row>
    <row r="5802" spans="1:29">
      <c r="A5802">
        <v>6465</v>
      </c>
      <c r="B5802" t="s">
        <v>805</v>
      </c>
      <c r="C5802" t="s">
        <v>7508</v>
      </c>
      <c r="J5802" t="s">
        <v>1444</v>
      </c>
      <c r="K5802">
        <v>0</v>
      </c>
      <c r="N5802" t="b">
        <v>1</v>
      </c>
      <c r="O5802" t="b">
        <v>0</v>
      </c>
      <c r="P5802" t="b">
        <v>0</v>
      </c>
      <c r="Q5802">
        <v>9</v>
      </c>
      <c r="R5802">
        <v>1</v>
      </c>
      <c r="S5802">
        <v>1</v>
      </c>
      <c r="T5802">
        <v>3</v>
      </c>
      <c r="U5802" t="b">
        <v>1</v>
      </c>
      <c r="V5802" t="s">
        <v>1104</v>
      </c>
      <c r="W5802" t="s">
        <v>7461</v>
      </c>
      <c r="X5802" t="s">
        <v>14629</v>
      </c>
      <c r="Y5802">
        <v>28</v>
      </c>
      <c r="Z5802">
        <v>28</v>
      </c>
      <c r="AA5802">
        <v>6</v>
      </c>
      <c r="AB5802">
        <v>6</v>
      </c>
      <c r="AC5802">
        <v>58</v>
      </c>
    </row>
    <row r="5803" spans="1:29">
      <c r="A5803">
        <v>6466</v>
      </c>
      <c r="B5803" t="s">
        <v>805</v>
      </c>
      <c r="C5803" t="s">
        <v>7509</v>
      </c>
      <c r="J5803" t="s">
        <v>1444</v>
      </c>
      <c r="K5803">
        <v>0</v>
      </c>
      <c r="N5803" t="b">
        <v>1</v>
      </c>
      <c r="O5803" t="b">
        <v>0</v>
      </c>
      <c r="P5803" t="b">
        <v>0</v>
      </c>
      <c r="Q5803">
        <v>9</v>
      </c>
      <c r="R5803">
        <v>1</v>
      </c>
      <c r="S5803">
        <v>1</v>
      </c>
      <c r="T5803">
        <v>3</v>
      </c>
      <c r="U5803" t="b">
        <v>1</v>
      </c>
      <c r="V5803" t="s">
        <v>1104</v>
      </c>
      <c r="W5803" t="s">
        <v>7461</v>
      </c>
      <c r="X5803" t="s">
        <v>14540</v>
      </c>
      <c r="Y5803">
        <v>29</v>
      </c>
      <c r="Z5803">
        <v>29</v>
      </c>
      <c r="AA5803">
        <v>3</v>
      </c>
      <c r="AB5803">
        <v>3</v>
      </c>
      <c r="AC5803">
        <v>58</v>
      </c>
    </row>
    <row r="5804" spans="1:29">
      <c r="A5804">
        <v>6467</v>
      </c>
      <c r="B5804" t="s">
        <v>805</v>
      </c>
      <c r="C5804" t="s">
        <v>7510</v>
      </c>
      <c r="J5804" t="s">
        <v>1444</v>
      </c>
      <c r="K5804">
        <v>0</v>
      </c>
      <c r="N5804" t="b">
        <v>1</v>
      </c>
      <c r="O5804" t="b">
        <v>0</v>
      </c>
      <c r="P5804" t="b">
        <v>0</v>
      </c>
      <c r="Q5804">
        <v>9</v>
      </c>
      <c r="R5804">
        <v>1</v>
      </c>
      <c r="S5804">
        <v>1</v>
      </c>
      <c r="T5804">
        <v>3</v>
      </c>
      <c r="U5804" t="b">
        <v>1</v>
      </c>
      <c r="V5804" t="s">
        <v>1104</v>
      </c>
      <c r="W5804" t="s">
        <v>7461</v>
      </c>
      <c r="X5804" t="s">
        <v>14804</v>
      </c>
      <c r="Y5804">
        <v>29</v>
      </c>
      <c r="Z5804">
        <v>29</v>
      </c>
      <c r="AA5804">
        <v>4</v>
      </c>
      <c r="AB5804">
        <v>4</v>
      </c>
      <c r="AC5804">
        <v>58</v>
      </c>
    </row>
    <row r="5805" spans="1:29">
      <c r="A5805">
        <v>6468</v>
      </c>
      <c r="B5805" t="s">
        <v>805</v>
      </c>
      <c r="C5805" t="s">
        <v>7511</v>
      </c>
      <c r="J5805" t="s">
        <v>1444</v>
      </c>
      <c r="K5805">
        <v>0</v>
      </c>
      <c r="N5805" t="b">
        <v>1</v>
      </c>
      <c r="O5805" t="b">
        <v>0</v>
      </c>
      <c r="P5805" t="b">
        <v>0</v>
      </c>
      <c r="Q5805">
        <v>9</v>
      </c>
      <c r="R5805">
        <v>1</v>
      </c>
      <c r="S5805">
        <v>1</v>
      </c>
      <c r="T5805">
        <v>3</v>
      </c>
      <c r="U5805" t="b">
        <v>1</v>
      </c>
      <c r="V5805" t="s">
        <v>1104</v>
      </c>
      <c r="W5805" t="s">
        <v>7461</v>
      </c>
      <c r="X5805" t="s">
        <v>14805</v>
      </c>
      <c r="Y5805">
        <v>29</v>
      </c>
      <c r="Z5805">
        <v>29</v>
      </c>
      <c r="AA5805">
        <v>5</v>
      </c>
      <c r="AB5805">
        <v>5</v>
      </c>
      <c r="AC5805">
        <v>58</v>
      </c>
    </row>
    <row r="5806" spans="1:29">
      <c r="A5806">
        <v>6469</v>
      </c>
      <c r="B5806" t="s">
        <v>805</v>
      </c>
      <c r="C5806" t="s">
        <v>7512</v>
      </c>
      <c r="J5806" t="s">
        <v>1444</v>
      </c>
      <c r="K5806">
        <v>0</v>
      </c>
      <c r="N5806" t="b">
        <v>1</v>
      </c>
      <c r="O5806" t="b">
        <v>0</v>
      </c>
      <c r="P5806" t="b">
        <v>0</v>
      </c>
      <c r="Q5806">
        <v>9</v>
      </c>
      <c r="R5806">
        <v>1</v>
      </c>
      <c r="S5806">
        <v>1</v>
      </c>
      <c r="T5806">
        <v>3</v>
      </c>
      <c r="U5806" t="b">
        <v>1</v>
      </c>
      <c r="V5806" t="s">
        <v>1104</v>
      </c>
      <c r="W5806" t="s">
        <v>7461</v>
      </c>
      <c r="X5806" t="s">
        <v>14630</v>
      </c>
      <c r="Y5806">
        <v>29</v>
      </c>
      <c r="Z5806">
        <v>29</v>
      </c>
      <c r="AA5806">
        <v>6</v>
      </c>
      <c r="AB5806">
        <v>6</v>
      </c>
      <c r="AC5806">
        <v>58</v>
      </c>
    </row>
    <row r="5807" spans="1:29">
      <c r="A5807">
        <v>6470</v>
      </c>
      <c r="B5807" t="s">
        <v>805</v>
      </c>
      <c r="C5807" t="s">
        <v>7513</v>
      </c>
      <c r="J5807" t="s">
        <v>1444</v>
      </c>
      <c r="K5807">
        <v>0</v>
      </c>
      <c r="N5807" t="b">
        <v>1</v>
      </c>
      <c r="O5807" t="b">
        <v>0</v>
      </c>
      <c r="P5807" t="b">
        <v>0</v>
      </c>
      <c r="Q5807">
        <v>9</v>
      </c>
      <c r="R5807">
        <v>1</v>
      </c>
      <c r="S5807">
        <v>1</v>
      </c>
      <c r="T5807">
        <v>3</v>
      </c>
      <c r="U5807" t="b">
        <v>1</v>
      </c>
      <c r="V5807" t="s">
        <v>1104</v>
      </c>
      <c r="W5807" t="s">
        <v>7461</v>
      </c>
      <c r="X5807" t="s">
        <v>14541</v>
      </c>
      <c r="Y5807">
        <v>30</v>
      </c>
      <c r="Z5807">
        <v>30</v>
      </c>
      <c r="AA5807">
        <v>3</v>
      </c>
      <c r="AB5807">
        <v>3</v>
      </c>
      <c r="AC5807">
        <v>58</v>
      </c>
    </row>
    <row r="5808" spans="1:29">
      <c r="A5808">
        <v>6471</v>
      </c>
      <c r="B5808" t="s">
        <v>805</v>
      </c>
      <c r="C5808" t="s">
        <v>7514</v>
      </c>
      <c r="J5808" t="s">
        <v>1444</v>
      </c>
      <c r="K5808">
        <v>0</v>
      </c>
      <c r="N5808" t="b">
        <v>1</v>
      </c>
      <c r="O5808" t="b">
        <v>0</v>
      </c>
      <c r="P5808" t="b">
        <v>0</v>
      </c>
      <c r="Q5808">
        <v>9</v>
      </c>
      <c r="R5808">
        <v>1</v>
      </c>
      <c r="S5808">
        <v>1</v>
      </c>
      <c r="T5808">
        <v>3</v>
      </c>
      <c r="U5808" t="b">
        <v>1</v>
      </c>
      <c r="V5808" t="s">
        <v>1104</v>
      </c>
      <c r="W5808" t="s">
        <v>7461</v>
      </c>
      <c r="X5808" t="s">
        <v>14806</v>
      </c>
      <c r="Y5808">
        <v>30</v>
      </c>
      <c r="Z5808">
        <v>30</v>
      </c>
      <c r="AA5808">
        <v>4</v>
      </c>
      <c r="AB5808">
        <v>4</v>
      </c>
      <c r="AC5808">
        <v>58</v>
      </c>
    </row>
    <row r="5809" spans="1:29">
      <c r="A5809">
        <v>6472</v>
      </c>
      <c r="B5809" t="s">
        <v>805</v>
      </c>
      <c r="C5809" t="s">
        <v>7515</v>
      </c>
      <c r="J5809" t="s">
        <v>1444</v>
      </c>
      <c r="K5809">
        <v>0</v>
      </c>
      <c r="N5809" t="b">
        <v>1</v>
      </c>
      <c r="O5809" t="b">
        <v>0</v>
      </c>
      <c r="P5809" t="b">
        <v>0</v>
      </c>
      <c r="Q5809">
        <v>9</v>
      </c>
      <c r="R5809">
        <v>1</v>
      </c>
      <c r="S5809">
        <v>1</v>
      </c>
      <c r="T5809">
        <v>3</v>
      </c>
      <c r="U5809" t="b">
        <v>1</v>
      </c>
      <c r="V5809" t="s">
        <v>1104</v>
      </c>
      <c r="W5809" t="s">
        <v>7461</v>
      </c>
      <c r="X5809" t="s">
        <v>14622</v>
      </c>
      <c r="Y5809">
        <v>30</v>
      </c>
      <c r="Z5809">
        <v>30</v>
      </c>
      <c r="AA5809">
        <v>5</v>
      </c>
      <c r="AB5809">
        <v>5</v>
      </c>
      <c r="AC5809">
        <v>58</v>
      </c>
    </row>
    <row r="5810" spans="1:29">
      <c r="A5810">
        <v>6473</v>
      </c>
      <c r="B5810" t="s">
        <v>805</v>
      </c>
      <c r="C5810" t="s">
        <v>7516</v>
      </c>
      <c r="J5810" t="s">
        <v>1444</v>
      </c>
      <c r="K5810">
        <v>0</v>
      </c>
      <c r="N5810" t="b">
        <v>1</v>
      </c>
      <c r="O5810" t="b">
        <v>0</v>
      </c>
      <c r="P5810" t="b">
        <v>0</v>
      </c>
      <c r="Q5810">
        <v>9</v>
      </c>
      <c r="R5810">
        <v>1</v>
      </c>
      <c r="S5810">
        <v>1</v>
      </c>
      <c r="T5810">
        <v>3</v>
      </c>
      <c r="U5810" t="b">
        <v>1</v>
      </c>
      <c r="V5810" t="s">
        <v>1104</v>
      </c>
      <c r="W5810" t="s">
        <v>7461</v>
      </c>
      <c r="X5810" t="s">
        <v>14631</v>
      </c>
      <c r="Y5810">
        <v>30</v>
      </c>
      <c r="Z5810">
        <v>30</v>
      </c>
      <c r="AA5810">
        <v>6</v>
      </c>
      <c r="AB5810">
        <v>6</v>
      </c>
      <c r="AC5810">
        <v>58</v>
      </c>
    </row>
    <row r="5811" spans="1:29">
      <c r="A5811">
        <v>6474</v>
      </c>
      <c r="B5811" t="s">
        <v>805</v>
      </c>
      <c r="C5811" t="s">
        <v>7517</v>
      </c>
      <c r="J5811" t="s">
        <v>1444</v>
      </c>
      <c r="K5811">
        <v>0</v>
      </c>
      <c r="N5811" t="b">
        <v>1</v>
      </c>
      <c r="O5811" t="b">
        <v>0</v>
      </c>
      <c r="P5811" t="b">
        <v>0</v>
      </c>
      <c r="Q5811">
        <v>9</v>
      </c>
      <c r="R5811">
        <v>1</v>
      </c>
      <c r="S5811">
        <v>1</v>
      </c>
      <c r="T5811">
        <v>3</v>
      </c>
      <c r="U5811" t="b">
        <v>1</v>
      </c>
      <c r="V5811" t="s">
        <v>1104</v>
      </c>
      <c r="W5811" t="s">
        <v>7461</v>
      </c>
      <c r="X5811" t="s">
        <v>14546</v>
      </c>
      <c r="Y5811">
        <v>34</v>
      </c>
      <c r="Z5811">
        <v>34</v>
      </c>
      <c r="AA5811">
        <v>3</v>
      </c>
      <c r="AB5811">
        <v>3</v>
      </c>
      <c r="AC5811">
        <v>58</v>
      </c>
    </row>
    <row r="5812" spans="1:29">
      <c r="A5812">
        <v>6475</v>
      </c>
      <c r="B5812" t="s">
        <v>805</v>
      </c>
      <c r="C5812" t="s">
        <v>7518</v>
      </c>
      <c r="J5812" t="s">
        <v>1444</v>
      </c>
      <c r="K5812">
        <v>0</v>
      </c>
      <c r="N5812" t="b">
        <v>1</v>
      </c>
      <c r="O5812" t="b">
        <v>0</v>
      </c>
      <c r="P5812" t="b">
        <v>0</v>
      </c>
      <c r="Q5812">
        <v>9</v>
      </c>
      <c r="R5812">
        <v>1</v>
      </c>
      <c r="S5812">
        <v>1</v>
      </c>
      <c r="T5812">
        <v>3</v>
      </c>
      <c r="U5812" t="b">
        <v>1</v>
      </c>
      <c r="V5812" t="s">
        <v>1104</v>
      </c>
      <c r="W5812" t="s">
        <v>7461</v>
      </c>
      <c r="X5812" t="s">
        <v>14834</v>
      </c>
      <c r="Y5812">
        <v>34</v>
      </c>
      <c r="Z5812">
        <v>34</v>
      </c>
      <c r="AA5812">
        <v>4</v>
      </c>
      <c r="AB5812">
        <v>4</v>
      </c>
      <c r="AC5812">
        <v>58</v>
      </c>
    </row>
    <row r="5813" spans="1:29">
      <c r="A5813">
        <v>6476</v>
      </c>
      <c r="B5813" t="s">
        <v>805</v>
      </c>
      <c r="C5813" t="s">
        <v>7519</v>
      </c>
      <c r="J5813" t="s">
        <v>1444</v>
      </c>
      <c r="K5813">
        <v>0</v>
      </c>
      <c r="N5813" t="b">
        <v>1</v>
      </c>
      <c r="O5813" t="b">
        <v>0</v>
      </c>
      <c r="P5813" t="b">
        <v>0</v>
      </c>
      <c r="Q5813">
        <v>9</v>
      </c>
      <c r="R5813">
        <v>1</v>
      </c>
      <c r="S5813">
        <v>1</v>
      </c>
      <c r="T5813">
        <v>3</v>
      </c>
      <c r="U5813" t="b">
        <v>1</v>
      </c>
      <c r="V5813" t="s">
        <v>1104</v>
      </c>
      <c r="W5813" t="s">
        <v>7461</v>
      </c>
      <c r="X5813" t="s">
        <v>14835</v>
      </c>
      <c r="Y5813">
        <v>34</v>
      </c>
      <c r="Z5813">
        <v>34</v>
      </c>
      <c r="AA5813">
        <v>5</v>
      </c>
      <c r="AB5813">
        <v>5</v>
      </c>
      <c r="AC5813">
        <v>58</v>
      </c>
    </row>
    <row r="5814" spans="1:29">
      <c r="A5814">
        <v>6477</v>
      </c>
      <c r="B5814" t="s">
        <v>805</v>
      </c>
      <c r="C5814" t="s">
        <v>7520</v>
      </c>
      <c r="J5814" t="s">
        <v>1444</v>
      </c>
      <c r="K5814">
        <v>0</v>
      </c>
      <c r="N5814" t="b">
        <v>1</v>
      </c>
      <c r="O5814" t="b">
        <v>0</v>
      </c>
      <c r="P5814" t="b">
        <v>0</v>
      </c>
      <c r="Q5814">
        <v>9</v>
      </c>
      <c r="R5814">
        <v>1</v>
      </c>
      <c r="S5814">
        <v>1</v>
      </c>
      <c r="T5814">
        <v>3</v>
      </c>
      <c r="U5814" t="b">
        <v>1</v>
      </c>
      <c r="V5814" t="s">
        <v>1104</v>
      </c>
      <c r="W5814" t="s">
        <v>7461</v>
      </c>
      <c r="X5814" t="s">
        <v>14611</v>
      </c>
      <c r="Y5814">
        <v>34</v>
      </c>
      <c r="Z5814">
        <v>34</v>
      </c>
      <c r="AA5814">
        <v>6</v>
      </c>
      <c r="AB5814">
        <v>6</v>
      </c>
      <c r="AC5814">
        <v>58</v>
      </c>
    </row>
    <row r="5815" spans="1:29">
      <c r="A5815">
        <v>6482</v>
      </c>
      <c r="B5815" t="s">
        <v>805</v>
      </c>
      <c r="C5815" t="s">
        <v>7521</v>
      </c>
      <c r="J5815" t="s">
        <v>1444</v>
      </c>
      <c r="K5815">
        <v>0</v>
      </c>
      <c r="N5815" t="b">
        <v>1</v>
      </c>
      <c r="O5815" t="b">
        <v>0</v>
      </c>
      <c r="P5815" t="b">
        <v>0</v>
      </c>
      <c r="Q5815">
        <v>9</v>
      </c>
      <c r="R5815">
        <v>1</v>
      </c>
      <c r="S5815">
        <v>1</v>
      </c>
      <c r="T5815">
        <v>3</v>
      </c>
      <c r="U5815" t="b">
        <v>1</v>
      </c>
      <c r="V5815" t="s">
        <v>1104</v>
      </c>
      <c r="W5815" t="s">
        <v>7461</v>
      </c>
      <c r="X5815" t="s">
        <v>15357</v>
      </c>
      <c r="Y5815">
        <v>29</v>
      </c>
      <c r="Z5815">
        <v>29</v>
      </c>
      <c r="AA5815">
        <v>2</v>
      </c>
      <c r="AB5815">
        <v>2</v>
      </c>
      <c r="AC5815">
        <v>58</v>
      </c>
    </row>
    <row r="5816" spans="1:29">
      <c r="A5816">
        <v>6483</v>
      </c>
      <c r="B5816" t="s">
        <v>805</v>
      </c>
      <c r="C5816" t="s">
        <v>7522</v>
      </c>
      <c r="J5816" t="s">
        <v>1444</v>
      </c>
      <c r="K5816">
        <v>0</v>
      </c>
      <c r="N5816" t="b">
        <v>1</v>
      </c>
      <c r="O5816" t="b">
        <v>0</v>
      </c>
      <c r="P5816" t="b">
        <v>0</v>
      </c>
      <c r="Q5816">
        <v>9</v>
      </c>
      <c r="R5816">
        <v>1</v>
      </c>
      <c r="S5816">
        <v>1</v>
      </c>
      <c r="T5816">
        <v>3</v>
      </c>
      <c r="U5816" t="b">
        <v>1</v>
      </c>
      <c r="V5816" t="s">
        <v>1104</v>
      </c>
      <c r="W5816" t="s">
        <v>7461</v>
      </c>
      <c r="X5816" t="s">
        <v>15394</v>
      </c>
      <c r="Y5816">
        <v>30</v>
      </c>
      <c r="Z5816">
        <v>30</v>
      </c>
      <c r="AA5816">
        <v>2</v>
      </c>
      <c r="AB5816">
        <v>2</v>
      </c>
      <c r="AC5816">
        <v>58</v>
      </c>
    </row>
    <row r="5817" spans="1:29">
      <c r="A5817">
        <v>6484</v>
      </c>
      <c r="B5817" t="s">
        <v>805</v>
      </c>
      <c r="C5817" t="s">
        <v>7523</v>
      </c>
      <c r="J5817" t="s">
        <v>1444</v>
      </c>
      <c r="K5817">
        <v>0</v>
      </c>
      <c r="N5817" t="b">
        <v>1</v>
      </c>
      <c r="O5817" t="b">
        <v>0</v>
      </c>
      <c r="P5817" t="b">
        <v>0</v>
      </c>
      <c r="Q5817">
        <v>9</v>
      </c>
      <c r="R5817">
        <v>1</v>
      </c>
      <c r="S5817">
        <v>1</v>
      </c>
      <c r="T5817">
        <v>3</v>
      </c>
      <c r="U5817" t="b">
        <v>1</v>
      </c>
      <c r="V5817" t="s">
        <v>1104</v>
      </c>
      <c r="W5817" t="s">
        <v>7461</v>
      </c>
      <c r="X5817" t="s">
        <v>15400</v>
      </c>
      <c r="Y5817">
        <v>34</v>
      </c>
      <c r="Z5817">
        <v>34</v>
      </c>
      <c r="AA5817">
        <v>2</v>
      </c>
      <c r="AB5817">
        <v>2</v>
      </c>
      <c r="AC5817">
        <v>58</v>
      </c>
    </row>
    <row r="5818" spans="1:29">
      <c r="A5818">
        <v>6486</v>
      </c>
      <c r="B5818" t="s">
        <v>805</v>
      </c>
      <c r="C5818" t="s">
        <v>7524</v>
      </c>
      <c r="J5818" t="s">
        <v>1462</v>
      </c>
      <c r="K5818">
        <v>0</v>
      </c>
      <c r="N5818" t="b">
        <v>0</v>
      </c>
      <c r="O5818" t="b">
        <v>1</v>
      </c>
      <c r="P5818" t="b">
        <v>0</v>
      </c>
      <c r="Q5818">
        <v>9</v>
      </c>
      <c r="R5818">
        <v>1</v>
      </c>
      <c r="S5818">
        <v>1</v>
      </c>
      <c r="T5818">
        <v>3</v>
      </c>
      <c r="U5818" t="b">
        <v>1</v>
      </c>
      <c r="V5818" t="s">
        <v>1104</v>
      </c>
      <c r="W5818" t="s">
        <v>7461</v>
      </c>
      <c r="X5818" t="s">
        <v>14639</v>
      </c>
      <c r="Y5818">
        <v>21</v>
      </c>
      <c r="Z5818">
        <v>21</v>
      </c>
      <c r="AA5818">
        <v>8</v>
      </c>
      <c r="AB5818">
        <v>8</v>
      </c>
      <c r="AC5818">
        <v>58</v>
      </c>
    </row>
    <row r="5819" spans="1:29">
      <c r="A5819">
        <v>6487</v>
      </c>
      <c r="B5819" t="s">
        <v>805</v>
      </c>
      <c r="C5819" t="s">
        <v>7525</v>
      </c>
      <c r="J5819" t="s">
        <v>1462</v>
      </c>
      <c r="K5819">
        <v>0</v>
      </c>
      <c r="N5819" t="b">
        <v>0</v>
      </c>
      <c r="O5819" t="b">
        <v>1</v>
      </c>
      <c r="P5819" t="b">
        <v>0</v>
      </c>
      <c r="Q5819">
        <v>9</v>
      </c>
      <c r="R5819">
        <v>1</v>
      </c>
      <c r="S5819">
        <v>1</v>
      </c>
      <c r="T5819">
        <v>3</v>
      </c>
      <c r="U5819" t="b">
        <v>1</v>
      </c>
      <c r="V5819" t="s">
        <v>1104</v>
      </c>
      <c r="W5819" t="s">
        <v>7461</v>
      </c>
      <c r="X5819" t="s">
        <v>14441</v>
      </c>
      <c r="Y5819">
        <v>22</v>
      </c>
      <c r="Z5819">
        <v>22</v>
      </c>
      <c r="AA5819">
        <v>8</v>
      </c>
      <c r="AB5819">
        <v>8</v>
      </c>
      <c r="AC5819">
        <v>58</v>
      </c>
    </row>
    <row r="5820" spans="1:29">
      <c r="A5820">
        <v>6488</v>
      </c>
      <c r="B5820" t="s">
        <v>805</v>
      </c>
      <c r="C5820" t="s">
        <v>7526</v>
      </c>
      <c r="J5820" t="s">
        <v>1462</v>
      </c>
      <c r="K5820">
        <v>0</v>
      </c>
      <c r="N5820" t="b">
        <v>0</v>
      </c>
      <c r="O5820" t="b">
        <v>1</v>
      </c>
      <c r="P5820" t="b">
        <v>0</v>
      </c>
      <c r="Q5820">
        <v>9</v>
      </c>
      <c r="R5820">
        <v>1</v>
      </c>
      <c r="S5820">
        <v>1</v>
      </c>
      <c r="T5820">
        <v>3</v>
      </c>
      <c r="U5820" t="b">
        <v>1</v>
      </c>
      <c r="V5820" t="s">
        <v>1104</v>
      </c>
      <c r="W5820" t="s">
        <v>7461</v>
      </c>
      <c r="X5820" t="s">
        <v>14721</v>
      </c>
      <c r="Y5820">
        <v>23</v>
      </c>
      <c r="Z5820">
        <v>23</v>
      </c>
      <c r="AA5820">
        <v>8</v>
      </c>
      <c r="AB5820">
        <v>8</v>
      </c>
      <c r="AC5820">
        <v>58</v>
      </c>
    </row>
    <row r="5821" spans="1:29">
      <c r="A5821">
        <v>6489</v>
      </c>
      <c r="B5821" t="s">
        <v>805</v>
      </c>
      <c r="C5821" t="s">
        <v>7527</v>
      </c>
      <c r="J5821" t="s">
        <v>1462</v>
      </c>
      <c r="K5821">
        <v>0</v>
      </c>
      <c r="N5821" t="b">
        <v>0</v>
      </c>
      <c r="O5821" t="b">
        <v>1</v>
      </c>
      <c r="P5821" t="b">
        <v>0</v>
      </c>
      <c r="Q5821">
        <v>9</v>
      </c>
      <c r="R5821">
        <v>1</v>
      </c>
      <c r="S5821">
        <v>1</v>
      </c>
      <c r="T5821">
        <v>3</v>
      </c>
      <c r="U5821" t="b">
        <v>1</v>
      </c>
      <c r="V5821" t="s">
        <v>1104</v>
      </c>
      <c r="W5821" t="s">
        <v>7461</v>
      </c>
      <c r="X5821" t="s">
        <v>14640</v>
      </c>
      <c r="Y5821">
        <v>25</v>
      </c>
      <c r="Z5821">
        <v>25</v>
      </c>
      <c r="AA5821">
        <v>8</v>
      </c>
      <c r="AB5821">
        <v>8</v>
      </c>
      <c r="AC5821">
        <v>58</v>
      </c>
    </row>
    <row r="5822" spans="1:29">
      <c r="A5822">
        <v>6490</v>
      </c>
      <c r="B5822" t="s">
        <v>805</v>
      </c>
      <c r="C5822" t="s">
        <v>7528</v>
      </c>
      <c r="J5822" t="s">
        <v>1462</v>
      </c>
      <c r="K5822">
        <v>0</v>
      </c>
      <c r="N5822" t="b">
        <v>0</v>
      </c>
      <c r="O5822" t="b">
        <v>1</v>
      </c>
      <c r="P5822" t="b">
        <v>0</v>
      </c>
      <c r="Q5822">
        <v>9</v>
      </c>
      <c r="R5822">
        <v>1</v>
      </c>
      <c r="S5822">
        <v>1</v>
      </c>
      <c r="T5822">
        <v>3</v>
      </c>
      <c r="U5822" t="b">
        <v>1</v>
      </c>
      <c r="V5822" t="s">
        <v>1104</v>
      </c>
      <c r="W5822" t="s">
        <v>7461</v>
      </c>
      <c r="X5822" t="s">
        <v>14722</v>
      </c>
      <c r="Y5822">
        <v>26</v>
      </c>
      <c r="Z5822">
        <v>26</v>
      </c>
      <c r="AA5822">
        <v>8</v>
      </c>
      <c r="AB5822">
        <v>8</v>
      </c>
      <c r="AC5822">
        <v>58</v>
      </c>
    </row>
    <row r="5823" spans="1:29">
      <c r="A5823">
        <v>6491</v>
      </c>
      <c r="B5823" t="s">
        <v>805</v>
      </c>
      <c r="C5823" t="s">
        <v>7529</v>
      </c>
      <c r="J5823" t="s">
        <v>1462</v>
      </c>
      <c r="K5823">
        <v>0</v>
      </c>
      <c r="N5823" t="b">
        <v>0</v>
      </c>
      <c r="O5823" t="b">
        <v>1</v>
      </c>
      <c r="P5823" t="b">
        <v>0</v>
      </c>
      <c r="Q5823">
        <v>9</v>
      </c>
      <c r="R5823">
        <v>1</v>
      </c>
      <c r="S5823">
        <v>1</v>
      </c>
      <c r="T5823">
        <v>3</v>
      </c>
      <c r="U5823" t="b">
        <v>1</v>
      </c>
      <c r="V5823" t="s">
        <v>1104</v>
      </c>
      <c r="W5823" t="s">
        <v>7461</v>
      </c>
      <c r="X5823" t="s">
        <v>14641</v>
      </c>
      <c r="Y5823">
        <v>27</v>
      </c>
      <c r="Z5823">
        <v>27</v>
      </c>
      <c r="AA5823">
        <v>8</v>
      </c>
      <c r="AB5823">
        <v>8</v>
      </c>
      <c r="AC5823">
        <v>58</v>
      </c>
    </row>
    <row r="5824" spans="1:29">
      <c r="A5824">
        <v>6492</v>
      </c>
      <c r="B5824" t="s">
        <v>805</v>
      </c>
      <c r="C5824" t="s">
        <v>7530</v>
      </c>
      <c r="J5824" t="s">
        <v>1462</v>
      </c>
      <c r="K5824">
        <v>0</v>
      </c>
      <c r="N5824" t="b">
        <v>0</v>
      </c>
      <c r="O5824" t="b">
        <v>1</v>
      </c>
      <c r="P5824" t="b">
        <v>0</v>
      </c>
      <c r="Q5824">
        <v>9</v>
      </c>
      <c r="R5824">
        <v>1</v>
      </c>
      <c r="S5824">
        <v>1</v>
      </c>
      <c r="T5824">
        <v>3</v>
      </c>
      <c r="U5824" t="b">
        <v>1</v>
      </c>
      <c r="V5824" t="s">
        <v>1104</v>
      </c>
      <c r="W5824" t="s">
        <v>7461</v>
      </c>
      <c r="X5824" t="s">
        <v>14731</v>
      </c>
      <c r="Y5824">
        <v>28</v>
      </c>
      <c r="Z5824">
        <v>28</v>
      </c>
      <c r="AA5824">
        <v>8</v>
      </c>
      <c r="AB5824">
        <v>8</v>
      </c>
      <c r="AC5824">
        <v>58</v>
      </c>
    </row>
    <row r="5825" spans="1:29">
      <c r="A5825">
        <v>6493</v>
      </c>
      <c r="B5825" t="s">
        <v>805</v>
      </c>
      <c r="C5825" t="s">
        <v>7531</v>
      </c>
      <c r="J5825" t="s">
        <v>1462</v>
      </c>
      <c r="K5825">
        <v>0</v>
      </c>
      <c r="N5825" t="b">
        <v>0</v>
      </c>
      <c r="O5825" t="b">
        <v>1</v>
      </c>
      <c r="P5825" t="b">
        <v>0</v>
      </c>
      <c r="Q5825">
        <v>9</v>
      </c>
      <c r="R5825">
        <v>1</v>
      </c>
      <c r="S5825">
        <v>1</v>
      </c>
      <c r="T5825">
        <v>3</v>
      </c>
      <c r="U5825" t="b">
        <v>1</v>
      </c>
      <c r="V5825" t="s">
        <v>1104</v>
      </c>
      <c r="W5825" t="s">
        <v>7461</v>
      </c>
      <c r="X5825" t="s">
        <v>14642</v>
      </c>
      <c r="Y5825">
        <v>29</v>
      </c>
      <c r="Z5825">
        <v>29</v>
      </c>
      <c r="AA5825">
        <v>8</v>
      </c>
      <c r="AB5825">
        <v>8</v>
      </c>
      <c r="AC5825">
        <v>58</v>
      </c>
    </row>
    <row r="5826" spans="1:29">
      <c r="A5826">
        <v>6494</v>
      </c>
      <c r="B5826" t="s">
        <v>805</v>
      </c>
      <c r="C5826" t="s">
        <v>7532</v>
      </c>
      <c r="J5826" t="s">
        <v>1462</v>
      </c>
      <c r="K5826">
        <v>0</v>
      </c>
      <c r="N5826" t="b">
        <v>0</v>
      </c>
      <c r="O5826" t="b">
        <v>1</v>
      </c>
      <c r="P5826" t="b">
        <v>0</v>
      </c>
      <c r="Q5826">
        <v>9</v>
      </c>
      <c r="R5826">
        <v>1</v>
      </c>
      <c r="S5826">
        <v>1</v>
      </c>
      <c r="T5826">
        <v>3</v>
      </c>
      <c r="U5826" t="b">
        <v>1</v>
      </c>
      <c r="V5826" t="s">
        <v>1104</v>
      </c>
      <c r="W5826" t="s">
        <v>7461</v>
      </c>
      <c r="X5826" t="s">
        <v>14643</v>
      </c>
      <c r="Y5826">
        <v>30</v>
      </c>
      <c r="Z5826">
        <v>30</v>
      </c>
      <c r="AA5826">
        <v>8</v>
      </c>
      <c r="AB5826">
        <v>8</v>
      </c>
      <c r="AC5826">
        <v>58</v>
      </c>
    </row>
    <row r="5827" spans="1:29">
      <c r="A5827">
        <v>6495</v>
      </c>
      <c r="B5827" t="s">
        <v>805</v>
      </c>
      <c r="C5827" t="s">
        <v>7533</v>
      </c>
      <c r="J5827" t="s">
        <v>1462</v>
      </c>
      <c r="K5827">
        <v>0</v>
      </c>
      <c r="N5827" t="b">
        <v>0</v>
      </c>
      <c r="O5827" t="b">
        <v>1</v>
      </c>
      <c r="P5827" t="b">
        <v>0</v>
      </c>
      <c r="Q5827">
        <v>9</v>
      </c>
      <c r="R5827">
        <v>1</v>
      </c>
      <c r="S5827">
        <v>1</v>
      </c>
      <c r="T5827">
        <v>3</v>
      </c>
      <c r="U5827" t="b">
        <v>1</v>
      </c>
      <c r="V5827" t="s">
        <v>1104</v>
      </c>
      <c r="W5827" t="s">
        <v>7461</v>
      </c>
      <c r="X5827" t="s">
        <v>14780</v>
      </c>
      <c r="Y5827">
        <v>34</v>
      </c>
      <c r="Z5827">
        <v>34</v>
      </c>
      <c r="AA5827">
        <v>8</v>
      </c>
      <c r="AB5827">
        <v>8</v>
      </c>
      <c r="AC5827">
        <v>58</v>
      </c>
    </row>
    <row r="5828" spans="1:29">
      <c r="A5828">
        <v>6497</v>
      </c>
      <c r="B5828" t="s">
        <v>805</v>
      </c>
      <c r="C5828" t="s">
        <v>7534</v>
      </c>
      <c r="J5828" t="s">
        <v>1444</v>
      </c>
      <c r="K5828">
        <v>0</v>
      </c>
      <c r="N5828" t="b">
        <v>0</v>
      </c>
      <c r="O5828" t="b">
        <v>1</v>
      </c>
      <c r="P5828" t="b">
        <v>0</v>
      </c>
      <c r="Q5828">
        <v>9</v>
      </c>
      <c r="R5828">
        <v>1</v>
      </c>
      <c r="S5828">
        <v>1</v>
      </c>
      <c r="T5828">
        <v>3</v>
      </c>
      <c r="U5828" t="b">
        <v>1</v>
      </c>
      <c r="V5828" t="s">
        <v>1104</v>
      </c>
      <c r="W5828" t="s">
        <v>7461</v>
      </c>
      <c r="X5828" t="s">
        <v>14645</v>
      </c>
      <c r="Y5828">
        <v>21</v>
      </c>
      <c r="Z5828">
        <v>21</v>
      </c>
      <c r="AA5828">
        <v>9</v>
      </c>
      <c r="AB5828">
        <v>9</v>
      </c>
      <c r="AC5828">
        <v>58</v>
      </c>
    </row>
    <row r="5829" spans="1:29">
      <c r="A5829">
        <v>6498</v>
      </c>
      <c r="B5829" t="s">
        <v>805</v>
      </c>
      <c r="C5829" t="s">
        <v>7535</v>
      </c>
      <c r="J5829" t="s">
        <v>1444</v>
      </c>
      <c r="K5829">
        <v>0</v>
      </c>
      <c r="N5829" t="b">
        <v>0</v>
      </c>
      <c r="O5829" t="b">
        <v>1</v>
      </c>
      <c r="P5829" t="b">
        <v>0</v>
      </c>
      <c r="Q5829">
        <v>9</v>
      </c>
      <c r="R5829">
        <v>1</v>
      </c>
      <c r="S5829">
        <v>1</v>
      </c>
      <c r="T5829">
        <v>3</v>
      </c>
      <c r="U5829" t="b">
        <v>1</v>
      </c>
      <c r="V5829" t="s">
        <v>1104</v>
      </c>
      <c r="W5829" t="s">
        <v>7461</v>
      </c>
      <c r="X5829" t="s">
        <v>14646</v>
      </c>
      <c r="Y5829">
        <v>22</v>
      </c>
      <c r="Z5829">
        <v>22</v>
      </c>
      <c r="AA5829">
        <v>9</v>
      </c>
      <c r="AB5829">
        <v>9</v>
      </c>
      <c r="AC5829">
        <v>58</v>
      </c>
    </row>
    <row r="5830" spans="1:29">
      <c r="A5830">
        <v>6499</v>
      </c>
      <c r="B5830" t="s">
        <v>805</v>
      </c>
      <c r="C5830" t="s">
        <v>7536</v>
      </c>
      <c r="J5830" t="s">
        <v>1444</v>
      </c>
      <c r="K5830">
        <v>0</v>
      </c>
      <c r="N5830" t="b">
        <v>0</v>
      </c>
      <c r="O5830" t="b">
        <v>1</v>
      </c>
      <c r="P5830" t="b">
        <v>0</v>
      </c>
      <c r="Q5830">
        <v>9</v>
      </c>
      <c r="R5830">
        <v>1</v>
      </c>
      <c r="S5830">
        <v>1</v>
      </c>
      <c r="T5830">
        <v>3</v>
      </c>
      <c r="U5830" t="b">
        <v>1</v>
      </c>
      <c r="V5830" t="s">
        <v>1104</v>
      </c>
      <c r="W5830" t="s">
        <v>7461</v>
      </c>
      <c r="X5830" t="s">
        <v>14647</v>
      </c>
      <c r="Y5830">
        <v>23</v>
      </c>
      <c r="Z5830">
        <v>23</v>
      </c>
      <c r="AA5830">
        <v>9</v>
      </c>
      <c r="AB5830">
        <v>9</v>
      </c>
      <c r="AC5830">
        <v>58</v>
      </c>
    </row>
    <row r="5831" spans="1:29">
      <c r="A5831">
        <v>6500</v>
      </c>
      <c r="B5831" t="s">
        <v>805</v>
      </c>
      <c r="C5831" t="s">
        <v>7537</v>
      </c>
      <c r="J5831" t="s">
        <v>1444</v>
      </c>
      <c r="K5831">
        <v>0</v>
      </c>
      <c r="N5831" t="b">
        <v>0</v>
      </c>
      <c r="O5831" t="b">
        <v>1</v>
      </c>
      <c r="P5831" t="b">
        <v>0</v>
      </c>
      <c r="Q5831">
        <v>9</v>
      </c>
      <c r="R5831">
        <v>1</v>
      </c>
      <c r="S5831">
        <v>1</v>
      </c>
      <c r="T5831">
        <v>3</v>
      </c>
      <c r="U5831" t="b">
        <v>1</v>
      </c>
      <c r="V5831" t="s">
        <v>1104</v>
      </c>
      <c r="W5831" t="s">
        <v>7461</v>
      </c>
      <c r="X5831" t="s">
        <v>14535</v>
      </c>
      <c r="Y5831">
        <v>25</v>
      </c>
      <c r="Z5831">
        <v>25</v>
      </c>
      <c r="AA5831">
        <v>9</v>
      </c>
      <c r="AB5831">
        <v>9</v>
      </c>
      <c r="AC5831">
        <v>58</v>
      </c>
    </row>
    <row r="5832" spans="1:29">
      <c r="A5832">
        <v>6501</v>
      </c>
      <c r="B5832" t="s">
        <v>805</v>
      </c>
      <c r="C5832" t="s">
        <v>7538</v>
      </c>
      <c r="J5832" t="s">
        <v>1444</v>
      </c>
      <c r="K5832">
        <v>0</v>
      </c>
      <c r="N5832" t="b">
        <v>0</v>
      </c>
      <c r="O5832" t="b">
        <v>1</v>
      </c>
      <c r="P5832" t="b">
        <v>0</v>
      </c>
      <c r="Q5832">
        <v>9</v>
      </c>
      <c r="R5832">
        <v>1</v>
      </c>
      <c r="S5832">
        <v>1</v>
      </c>
      <c r="T5832">
        <v>3</v>
      </c>
      <c r="U5832" t="b">
        <v>1</v>
      </c>
      <c r="V5832" t="s">
        <v>1104</v>
      </c>
      <c r="W5832" t="s">
        <v>7461</v>
      </c>
      <c r="X5832" t="s">
        <v>14457</v>
      </c>
      <c r="Y5832">
        <v>26</v>
      </c>
      <c r="Z5832">
        <v>26</v>
      </c>
      <c r="AA5832">
        <v>9</v>
      </c>
      <c r="AB5832">
        <v>9</v>
      </c>
      <c r="AC5832">
        <v>58</v>
      </c>
    </row>
    <row r="5833" spans="1:29">
      <c r="A5833">
        <v>6502</v>
      </c>
      <c r="B5833" t="s">
        <v>805</v>
      </c>
      <c r="C5833" t="s">
        <v>7539</v>
      </c>
      <c r="J5833" t="s">
        <v>1444</v>
      </c>
      <c r="K5833">
        <v>0</v>
      </c>
      <c r="N5833" t="b">
        <v>0</v>
      </c>
      <c r="O5833" t="b">
        <v>1</v>
      </c>
      <c r="P5833" t="b">
        <v>0</v>
      </c>
      <c r="Q5833">
        <v>9</v>
      </c>
      <c r="R5833">
        <v>1</v>
      </c>
      <c r="S5833">
        <v>1</v>
      </c>
      <c r="T5833">
        <v>3</v>
      </c>
      <c r="U5833" t="b">
        <v>1</v>
      </c>
      <c r="V5833" t="s">
        <v>1104</v>
      </c>
      <c r="W5833" t="s">
        <v>7461</v>
      </c>
      <c r="X5833" t="s">
        <v>14443</v>
      </c>
      <c r="Y5833">
        <v>27</v>
      </c>
      <c r="Z5833">
        <v>27</v>
      </c>
      <c r="AA5833">
        <v>9</v>
      </c>
      <c r="AB5833">
        <v>9</v>
      </c>
      <c r="AC5833">
        <v>58</v>
      </c>
    </row>
    <row r="5834" spans="1:29">
      <c r="A5834">
        <v>6503</v>
      </c>
      <c r="B5834" t="s">
        <v>805</v>
      </c>
      <c r="C5834" t="s">
        <v>7540</v>
      </c>
      <c r="J5834" t="s">
        <v>1444</v>
      </c>
      <c r="K5834">
        <v>0</v>
      </c>
      <c r="N5834" t="b">
        <v>0</v>
      </c>
      <c r="O5834" t="b">
        <v>1</v>
      </c>
      <c r="P5834" t="b">
        <v>0</v>
      </c>
      <c r="Q5834">
        <v>9</v>
      </c>
      <c r="R5834">
        <v>1</v>
      </c>
      <c r="S5834">
        <v>1</v>
      </c>
      <c r="T5834">
        <v>3</v>
      </c>
      <c r="U5834" t="b">
        <v>1</v>
      </c>
      <c r="V5834" t="s">
        <v>1104</v>
      </c>
      <c r="W5834" t="s">
        <v>7461</v>
      </c>
      <c r="X5834" t="s">
        <v>14649</v>
      </c>
      <c r="Y5834">
        <v>28</v>
      </c>
      <c r="Z5834">
        <v>28</v>
      </c>
      <c r="AA5834">
        <v>9</v>
      </c>
      <c r="AB5834">
        <v>9</v>
      </c>
      <c r="AC5834">
        <v>58</v>
      </c>
    </row>
    <row r="5835" spans="1:29">
      <c r="A5835">
        <v>6504</v>
      </c>
      <c r="B5835" t="s">
        <v>805</v>
      </c>
      <c r="C5835" t="s">
        <v>7541</v>
      </c>
      <c r="J5835" t="s">
        <v>1444</v>
      </c>
      <c r="K5835">
        <v>0</v>
      </c>
      <c r="N5835" t="b">
        <v>0</v>
      </c>
      <c r="O5835" t="b">
        <v>1</v>
      </c>
      <c r="P5835" t="b">
        <v>0</v>
      </c>
      <c r="Q5835">
        <v>9</v>
      </c>
      <c r="R5835">
        <v>1</v>
      </c>
      <c r="S5835">
        <v>1</v>
      </c>
      <c r="T5835">
        <v>3</v>
      </c>
      <c r="U5835" t="b">
        <v>1</v>
      </c>
      <c r="V5835" t="s">
        <v>1104</v>
      </c>
      <c r="W5835" t="s">
        <v>7461</v>
      </c>
      <c r="X5835" t="s">
        <v>14650</v>
      </c>
      <c r="Y5835">
        <v>29</v>
      </c>
      <c r="Z5835">
        <v>29</v>
      </c>
      <c r="AA5835">
        <v>9</v>
      </c>
      <c r="AB5835">
        <v>9</v>
      </c>
      <c r="AC5835">
        <v>58</v>
      </c>
    </row>
    <row r="5836" spans="1:29">
      <c r="A5836">
        <v>6505</v>
      </c>
      <c r="B5836" t="s">
        <v>805</v>
      </c>
      <c r="C5836" t="s">
        <v>7542</v>
      </c>
      <c r="J5836" t="s">
        <v>1444</v>
      </c>
      <c r="K5836">
        <v>0</v>
      </c>
      <c r="N5836" t="b">
        <v>0</v>
      </c>
      <c r="O5836" t="b">
        <v>1</v>
      </c>
      <c r="P5836" t="b">
        <v>0</v>
      </c>
      <c r="Q5836">
        <v>9</v>
      </c>
      <c r="R5836">
        <v>1</v>
      </c>
      <c r="S5836">
        <v>1</v>
      </c>
      <c r="T5836">
        <v>3</v>
      </c>
      <c r="U5836" t="b">
        <v>1</v>
      </c>
      <c r="V5836" t="s">
        <v>1104</v>
      </c>
      <c r="W5836" t="s">
        <v>7461</v>
      </c>
      <c r="X5836" t="s">
        <v>14651</v>
      </c>
      <c r="Y5836">
        <v>30</v>
      </c>
      <c r="Z5836">
        <v>30</v>
      </c>
      <c r="AA5836">
        <v>9</v>
      </c>
      <c r="AB5836">
        <v>9</v>
      </c>
      <c r="AC5836">
        <v>58</v>
      </c>
    </row>
    <row r="5837" spans="1:29">
      <c r="A5837">
        <v>6506</v>
      </c>
      <c r="B5837" t="s">
        <v>805</v>
      </c>
      <c r="C5837" t="s">
        <v>7543</v>
      </c>
      <c r="J5837" t="s">
        <v>1444</v>
      </c>
      <c r="K5837">
        <v>0</v>
      </c>
      <c r="N5837" t="b">
        <v>0</v>
      </c>
      <c r="O5837" t="b">
        <v>1</v>
      </c>
      <c r="P5837" t="b">
        <v>0</v>
      </c>
      <c r="Q5837">
        <v>9</v>
      </c>
      <c r="R5837">
        <v>1</v>
      </c>
      <c r="S5837">
        <v>1</v>
      </c>
      <c r="T5837">
        <v>3</v>
      </c>
      <c r="U5837" t="b">
        <v>1</v>
      </c>
      <c r="V5837" t="s">
        <v>1104</v>
      </c>
      <c r="W5837" t="s">
        <v>7461</v>
      </c>
      <c r="X5837" t="s">
        <v>14785</v>
      </c>
      <c r="Y5837">
        <v>34</v>
      </c>
      <c r="Z5837">
        <v>34</v>
      </c>
      <c r="AA5837">
        <v>9</v>
      </c>
      <c r="AB5837">
        <v>9</v>
      </c>
      <c r="AC5837">
        <v>58</v>
      </c>
    </row>
    <row r="5838" spans="1:29">
      <c r="A5838">
        <v>6508</v>
      </c>
      <c r="B5838" t="s">
        <v>805</v>
      </c>
      <c r="C5838" t="s">
        <v>7544</v>
      </c>
      <c r="J5838" t="s">
        <v>1444</v>
      </c>
      <c r="K5838">
        <v>0</v>
      </c>
      <c r="N5838" t="b">
        <v>0</v>
      </c>
      <c r="O5838" t="b">
        <v>1</v>
      </c>
      <c r="P5838" t="b">
        <v>0</v>
      </c>
      <c r="Q5838">
        <v>9</v>
      </c>
      <c r="R5838">
        <v>1</v>
      </c>
      <c r="S5838">
        <v>1</v>
      </c>
      <c r="T5838">
        <v>3</v>
      </c>
      <c r="U5838" t="b">
        <v>1</v>
      </c>
      <c r="V5838" t="s">
        <v>1104</v>
      </c>
      <c r="W5838" t="s">
        <v>7461</v>
      </c>
      <c r="X5838" t="s">
        <v>14548</v>
      </c>
      <c r="Y5838">
        <v>36</v>
      </c>
      <c r="Z5838">
        <v>36</v>
      </c>
      <c r="AA5838">
        <v>3</v>
      </c>
      <c r="AB5838">
        <v>3</v>
      </c>
      <c r="AC5838">
        <v>58</v>
      </c>
    </row>
    <row r="5839" spans="1:29">
      <c r="A5839">
        <v>6509</v>
      </c>
      <c r="B5839" t="s">
        <v>805</v>
      </c>
      <c r="C5839" t="s">
        <v>7545</v>
      </c>
      <c r="J5839" t="s">
        <v>1444</v>
      </c>
      <c r="K5839">
        <v>0</v>
      </c>
      <c r="N5839" t="b">
        <v>0</v>
      </c>
      <c r="O5839" t="b">
        <v>1</v>
      </c>
      <c r="P5839" t="b">
        <v>0</v>
      </c>
      <c r="Q5839">
        <v>9</v>
      </c>
      <c r="R5839">
        <v>1</v>
      </c>
      <c r="S5839">
        <v>1</v>
      </c>
      <c r="T5839">
        <v>3</v>
      </c>
      <c r="U5839" t="b">
        <v>1</v>
      </c>
      <c r="V5839" t="s">
        <v>1104</v>
      </c>
      <c r="W5839" t="s">
        <v>7461</v>
      </c>
      <c r="X5839" t="s">
        <v>14812</v>
      </c>
      <c r="Y5839">
        <v>36</v>
      </c>
      <c r="Z5839">
        <v>36</v>
      </c>
      <c r="AA5839">
        <v>4</v>
      </c>
      <c r="AB5839">
        <v>4</v>
      </c>
      <c r="AC5839">
        <v>58</v>
      </c>
    </row>
    <row r="5840" spans="1:29">
      <c r="A5840">
        <v>6510</v>
      </c>
      <c r="B5840" t="s">
        <v>805</v>
      </c>
      <c r="C5840" t="s">
        <v>7546</v>
      </c>
      <c r="J5840" t="s">
        <v>1444</v>
      </c>
      <c r="K5840">
        <v>0</v>
      </c>
      <c r="N5840" t="b">
        <v>0</v>
      </c>
      <c r="O5840" t="b">
        <v>1</v>
      </c>
      <c r="P5840" t="b">
        <v>0</v>
      </c>
      <c r="Q5840">
        <v>9</v>
      </c>
      <c r="R5840">
        <v>1</v>
      </c>
      <c r="S5840">
        <v>1</v>
      </c>
      <c r="T5840">
        <v>3</v>
      </c>
      <c r="U5840" t="b">
        <v>1</v>
      </c>
      <c r="V5840" t="s">
        <v>1104</v>
      </c>
      <c r="W5840" t="s">
        <v>7461</v>
      </c>
      <c r="X5840" t="s">
        <v>14813</v>
      </c>
      <c r="Y5840">
        <v>36</v>
      </c>
      <c r="Z5840">
        <v>36</v>
      </c>
      <c r="AA5840">
        <v>5</v>
      </c>
      <c r="AB5840">
        <v>5</v>
      </c>
      <c r="AC5840">
        <v>58</v>
      </c>
    </row>
    <row r="5841" spans="1:29">
      <c r="A5841">
        <v>6511</v>
      </c>
      <c r="B5841" t="s">
        <v>805</v>
      </c>
      <c r="C5841" t="s">
        <v>7547</v>
      </c>
      <c r="J5841" t="s">
        <v>1444</v>
      </c>
      <c r="K5841">
        <v>0</v>
      </c>
      <c r="N5841" t="b">
        <v>0</v>
      </c>
      <c r="O5841" t="b">
        <v>1</v>
      </c>
      <c r="P5841" t="b">
        <v>0</v>
      </c>
      <c r="Q5841">
        <v>9</v>
      </c>
      <c r="R5841">
        <v>1</v>
      </c>
      <c r="S5841">
        <v>1</v>
      </c>
      <c r="T5841">
        <v>3</v>
      </c>
      <c r="U5841" t="b">
        <v>1</v>
      </c>
      <c r="V5841" t="s">
        <v>1104</v>
      </c>
      <c r="W5841" t="s">
        <v>7461</v>
      </c>
      <c r="X5841" t="s">
        <v>14613</v>
      </c>
      <c r="Y5841">
        <v>36</v>
      </c>
      <c r="Z5841">
        <v>36</v>
      </c>
      <c r="AA5841">
        <v>6</v>
      </c>
      <c r="AB5841">
        <v>6</v>
      </c>
      <c r="AC5841">
        <v>58</v>
      </c>
    </row>
    <row r="5842" spans="1:29">
      <c r="A5842">
        <v>6512</v>
      </c>
      <c r="B5842" t="s">
        <v>805</v>
      </c>
      <c r="C5842" t="s">
        <v>7548</v>
      </c>
      <c r="J5842" t="s">
        <v>1444</v>
      </c>
      <c r="K5842">
        <v>0</v>
      </c>
      <c r="N5842" t="b">
        <v>0</v>
      </c>
      <c r="O5842" t="b">
        <v>1</v>
      </c>
      <c r="P5842" t="b">
        <v>0</v>
      </c>
      <c r="Q5842">
        <v>9</v>
      </c>
      <c r="R5842">
        <v>1</v>
      </c>
      <c r="S5842">
        <v>1</v>
      </c>
      <c r="T5842">
        <v>3</v>
      </c>
      <c r="U5842" t="b">
        <v>1</v>
      </c>
      <c r="V5842" t="s">
        <v>1104</v>
      </c>
      <c r="W5842" t="s">
        <v>7461</v>
      </c>
      <c r="X5842" t="s">
        <v>14777</v>
      </c>
      <c r="Y5842">
        <v>36</v>
      </c>
      <c r="Z5842">
        <v>36</v>
      </c>
      <c r="AA5842">
        <v>7</v>
      </c>
      <c r="AB5842">
        <v>7</v>
      </c>
      <c r="AC5842">
        <v>58</v>
      </c>
    </row>
    <row r="5843" spans="1:29">
      <c r="A5843">
        <v>6513</v>
      </c>
      <c r="B5843" t="s">
        <v>805</v>
      </c>
      <c r="C5843" t="s">
        <v>7549</v>
      </c>
      <c r="J5843" t="s">
        <v>1444</v>
      </c>
      <c r="K5843">
        <v>0</v>
      </c>
      <c r="N5843" t="b">
        <v>0</v>
      </c>
      <c r="O5843" t="b">
        <v>1</v>
      </c>
      <c r="P5843" t="b">
        <v>0</v>
      </c>
      <c r="Q5843">
        <v>9</v>
      </c>
      <c r="R5843">
        <v>1</v>
      </c>
      <c r="S5843">
        <v>1</v>
      </c>
      <c r="T5843">
        <v>3</v>
      </c>
      <c r="U5843" t="b">
        <v>1</v>
      </c>
      <c r="V5843" t="s">
        <v>1104</v>
      </c>
      <c r="W5843" t="s">
        <v>7461</v>
      </c>
      <c r="X5843" t="s">
        <v>14787</v>
      </c>
      <c r="Y5843">
        <v>36</v>
      </c>
      <c r="Z5843">
        <v>36</v>
      </c>
      <c r="AA5843">
        <v>9</v>
      </c>
      <c r="AB5843">
        <v>9</v>
      </c>
      <c r="AC5843">
        <v>58</v>
      </c>
    </row>
    <row r="5844" spans="1:29">
      <c r="A5844">
        <v>6514</v>
      </c>
      <c r="B5844" t="s">
        <v>805</v>
      </c>
      <c r="C5844" t="s">
        <v>7550</v>
      </c>
      <c r="J5844" t="s">
        <v>1444</v>
      </c>
      <c r="K5844">
        <v>0</v>
      </c>
      <c r="N5844" t="b">
        <v>1</v>
      </c>
      <c r="O5844" t="b">
        <v>0</v>
      </c>
      <c r="P5844" t="b">
        <v>0</v>
      </c>
      <c r="Q5844">
        <v>9</v>
      </c>
      <c r="R5844">
        <v>1</v>
      </c>
      <c r="S5844">
        <v>1</v>
      </c>
      <c r="T5844">
        <v>26</v>
      </c>
      <c r="U5844" t="b">
        <v>1</v>
      </c>
      <c r="V5844" t="s">
        <v>1104</v>
      </c>
      <c r="W5844" t="s">
        <v>7461</v>
      </c>
      <c r="X5844" t="s">
        <v>15374</v>
      </c>
      <c r="Y5844">
        <v>42</v>
      </c>
      <c r="Z5844">
        <v>42</v>
      </c>
      <c r="AA5844">
        <v>3</v>
      </c>
      <c r="AB5844">
        <v>3</v>
      </c>
      <c r="AC5844">
        <v>58</v>
      </c>
    </row>
    <row r="5845" spans="1:29">
      <c r="A5845">
        <v>6515</v>
      </c>
      <c r="B5845" t="s">
        <v>805</v>
      </c>
      <c r="C5845" t="s">
        <v>7551</v>
      </c>
      <c r="J5845" t="s">
        <v>1444</v>
      </c>
      <c r="K5845">
        <v>0</v>
      </c>
      <c r="N5845" t="b">
        <v>1</v>
      </c>
      <c r="O5845" t="b">
        <v>0</v>
      </c>
      <c r="P5845" t="b">
        <v>0</v>
      </c>
      <c r="Q5845">
        <v>9</v>
      </c>
      <c r="R5845">
        <v>1</v>
      </c>
      <c r="S5845">
        <v>1</v>
      </c>
      <c r="T5845">
        <v>26</v>
      </c>
      <c r="U5845" t="b">
        <v>1</v>
      </c>
      <c r="V5845" t="s">
        <v>1104</v>
      </c>
      <c r="W5845" t="s">
        <v>7461</v>
      </c>
      <c r="X5845" t="s">
        <v>14818</v>
      </c>
      <c r="Y5845">
        <v>42</v>
      </c>
      <c r="Z5845">
        <v>42</v>
      </c>
      <c r="AA5845">
        <v>4</v>
      </c>
      <c r="AB5845">
        <v>4</v>
      </c>
      <c r="AC5845">
        <v>58</v>
      </c>
    </row>
    <row r="5846" spans="1:29">
      <c r="A5846">
        <v>6516</v>
      </c>
      <c r="B5846" t="s">
        <v>805</v>
      </c>
      <c r="C5846" t="s">
        <v>7552</v>
      </c>
      <c r="J5846" t="s">
        <v>1444</v>
      </c>
      <c r="K5846">
        <v>0</v>
      </c>
      <c r="N5846" t="b">
        <v>1</v>
      </c>
      <c r="O5846" t="b">
        <v>0</v>
      </c>
      <c r="P5846" t="b">
        <v>0</v>
      </c>
      <c r="Q5846">
        <v>9</v>
      </c>
      <c r="R5846">
        <v>1</v>
      </c>
      <c r="S5846">
        <v>1</v>
      </c>
      <c r="T5846">
        <v>26</v>
      </c>
      <c r="U5846" t="b">
        <v>1</v>
      </c>
      <c r="V5846" t="s">
        <v>1104</v>
      </c>
      <c r="W5846" t="s">
        <v>7461</v>
      </c>
      <c r="X5846" t="s">
        <v>14555</v>
      </c>
      <c r="Y5846">
        <v>42</v>
      </c>
      <c r="Z5846">
        <v>42</v>
      </c>
      <c r="AA5846">
        <v>5</v>
      </c>
      <c r="AB5846">
        <v>5</v>
      </c>
      <c r="AC5846">
        <v>58</v>
      </c>
    </row>
    <row r="5847" spans="1:29">
      <c r="A5847">
        <v>6517</v>
      </c>
      <c r="B5847" t="s">
        <v>805</v>
      </c>
      <c r="C5847" t="s">
        <v>7553</v>
      </c>
      <c r="J5847" t="s">
        <v>1444</v>
      </c>
      <c r="K5847">
        <v>0</v>
      </c>
      <c r="N5847" t="b">
        <v>1</v>
      </c>
      <c r="O5847" t="b">
        <v>0</v>
      </c>
      <c r="P5847" t="b">
        <v>0</v>
      </c>
      <c r="Q5847">
        <v>9</v>
      </c>
      <c r="R5847">
        <v>1</v>
      </c>
      <c r="S5847">
        <v>1</v>
      </c>
      <c r="T5847">
        <v>26</v>
      </c>
      <c r="U5847" t="b">
        <v>1</v>
      </c>
      <c r="V5847" t="s">
        <v>1104</v>
      </c>
      <c r="W5847" t="s">
        <v>7461</v>
      </c>
      <c r="X5847" t="s">
        <v>14736</v>
      </c>
      <c r="Y5847">
        <v>42</v>
      </c>
      <c r="Z5847">
        <v>42</v>
      </c>
      <c r="AA5847">
        <v>6</v>
      </c>
      <c r="AB5847">
        <v>6</v>
      </c>
      <c r="AC5847">
        <v>58</v>
      </c>
    </row>
    <row r="5848" spans="1:29">
      <c r="A5848">
        <v>6518</v>
      </c>
      <c r="B5848" t="s">
        <v>805</v>
      </c>
      <c r="C5848" t="s">
        <v>7554</v>
      </c>
      <c r="J5848" t="s">
        <v>1444</v>
      </c>
      <c r="K5848">
        <v>0</v>
      </c>
      <c r="N5848" t="b">
        <v>1</v>
      </c>
      <c r="O5848" t="b">
        <v>0</v>
      </c>
      <c r="P5848" t="b">
        <v>0</v>
      </c>
      <c r="Q5848">
        <v>9</v>
      </c>
      <c r="R5848">
        <v>1</v>
      </c>
      <c r="S5848">
        <v>1</v>
      </c>
      <c r="T5848">
        <v>26</v>
      </c>
      <c r="U5848" t="b">
        <v>1</v>
      </c>
      <c r="V5848" t="s">
        <v>1104</v>
      </c>
      <c r="W5848" t="s">
        <v>7461</v>
      </c>
      <c r="X5848" t="s">
        <v>14670</v>
      </c>
      <c r="Y5848">
        <v>42</v>
      </c>
      <c r="Z5848">
        <v>42</v>
      </c>
      <c r="AA5848">
        <v>7</v>
      </c>
      <c r="AB5848">
        <v>7</v>
      </c>
      <c r="AC5848">
        <v>58</v>
      </c>
    </row>
    <row r="5849" spans="1:29">
      <c r="A5849">
        <v>6519</v>
      </c>
      <c r="B5849" t="s">
        <v>805</v>
      </c>
      <c r="C5849" t="s">
        <v>7555</v>
      </c>
      <c r="J5849" t="s">
        <v>1444</v>
      </c>
      <c r="K5849">
        <v>0</v>
      </c>
      <c r="N5849" t="b">
        <v>1</v>
      </c>
      <c r="O5849" t="b">
        <v>0</v>
      </c>
      <c r="P5849" t="b">
        <v>0</v>
      </c>
      <c r="Q5849">
        <v>9</v>
      </c>
      <c r="R5849">
        <v>1</v>
      </c>
      <c r="S5849">
        <v>1</v>
      </c>
      <c r="T5849">
        <v>26</v>
      </c>
      <c r="U5849" t="b">
        <v>1</v>
      </c>
      <c r="V5849" t="s">
        <v>1104</v>
      </c>
      <c r="W5849" t="s">
        <v>7461</v>
      </c>
      <c r="X5849" t="s">
        <v>14671</v>
      </c>
      <c r="Y5849">
        <v>42</v>
      </c>
      <c r="Z5849">
        <v>42</v>
      </c>
      <c r="AA5849">
        <v>8</v>
      </c>
      <c r="AB5849">
        <v>8</v>
      </c>
      <c r="AC5849">
        <v>58</v>
      </c>
    </row>
    <row r="5850" spans="1:29">
      <c r="A5850">
        <v>6520</v>
      </c>
      <c r="B5850" t="s">
        <v>805</v>
      </c>
      <c r="C5850" t="s">
        <v>7556</v>
      </c>
      <c r="J5850" t="s">
        <v>1444</v>
      </c>
      <c r="K5850">
        <v>0</v>
      </c>
      <c r="N5850" t="b">
        <v>1</v>
      </c>
      <c r="O5850" t="b">
        <v>0</v>
      </c>
      <c r="P5850" t="b">
        <v>0</v>
      </c>
      <c r="Q5850">
        <v>9</v>
      </c>
      <c r="R5850">
        <v>1</v>
      </c>
      <c r="S5850">
        <v>1</v>
      </c>
      <c r="T5850">
        <v>26</v>
      </c>
      <c r="U5850" t="b">
        <v>1</v>
      </c>
      <c r="V5850" t="s">
        <v>1104</v>
      </c>
      <c r="W5850" t="s">
        <v>7461</v>
      </c>
      <c r="X5850" t="s">
        <v>14672</v>
      </c>
      <c r="Y5850">
        <v>42</v>
      </c>
      <c r="Z5850">
        <v>42</v>
      </c>
      <c r="AA5850">
        <v>9</v>
      </c>
      <c r="AB5850">
        <v>9</v>
      </c>
      <c r="AC5850">
        <v>58</v>
      </c>
    </row>
    <row r="5851" spans="1:29">
      <c r="A5851">
        <v>6521</v>
      </c>
      <c r="B5851" t="s">
        <v>805</v>
      </c>
      <c r="C5851" t="s">
        <v>7557</v>
      </c>
      <c r="J5851" t="s">
        <v>1444</v>
      </c>
      <c r="K5851">
        <v>0</v>
      </c>
      <c r="N5851" t="b">
        <v>1</v>
      </c>
      <c r="O5851" t="b">
        <v>0</v>
      </c>
      <c r="P5851" t="b">
        <v>0</v>
      </c>
      <c r="Q5851">
        <v>9</v>
      </c>
      <c r="R5851">
        <v>1</v>
      </c>
      <c r="S5851">
        <v>1</v>
      </c>
      <c r="T5851">
        <v>26</v>
      </c>
      <c r="U5851" t="b">
        <v>1</v>
      </c>
      <c r="V5851" t="s">
        <v>1104</v>
      </c>
      <c r="W5851" t="s">
        <v>7461</v>
      </c>
      <c r="X5851" t="s">
        <v>15376</v>
      </c>
      <c r="Y5851">
        <v>43</v>
      </c>
      <c r="Z5851">
        <v>43</v>
      </c>
      <c r="AA5851">
        <v>3</v>
      </c>
      <c r="AB5851">
        <v>3</v>
      </c>
      <c r="AC5851">
        <v>58</v>
      </c>
    </row>
    <row r="5852" spans="1:29">
      <c r="A5852">
        <v>6522</v>
      </c>
      <c r="B5852" t="s">
        <v>805</v>
      </c>
      <c r="C5852" t="s">
        <v>7558</v>
      </c>
      <c r="J5852" t="s">
        <v>1444</v>
      </c>
      <c r="K5852">
        <v>0</v>
      </c>
      <c r="N5852" t="b">
        <v>1</v>
      </c>
      <c r="O5852" t="b">
        <v>0</v>
      </c>
      <c r="P5852" t="b">
        <v>0</v>
      </c>
      <c r="Q5852">
        <v>9</v>
      </c>
      <c r="R5852">
        <v>1</v>
      </c>
      <c r="S5852">
        <v>1</v>
      </c>
      <c r="T5852">
        <v>26</v>
      </c>
      <c r="U5852" t="b">
        <v>1</v>
      </c>
      <c r="V5852" t="s">
        <v>1104</v>
      </c>
      <c r="W5852" t="s">
        <v>7461</v>
      </c>
      <c r="X5852" t="s">
        <v>14819</v>
      </c>
      <c r="Y5852">
        <v>43</v>
      </c>
      <c r="Z5852">
        <v>43</v>
      </c>
      <c r="AA5852">
        <v>4</v>
      </c>
      <c r="AB5852">
        <v>4</v>
      </c>
      <c r="AC5852">
        <v>58</v>
      </c>
    </row>
    <row r="5853" spans="1:29">
      <c r="A5853">
        <v>6523</v>
      </c>
      <c r="B5853" t="s">
        <v>805</v>
      </c>
      <c r="C5853" t="s">
        <v>7559</v>
      </c>
      <c r="J5853" t="s">
        <v>1444</v>
      </c>
      <c r="K5853">
        <v>0</v>
      </c>
      <c r="N5853" t="b">
        <v>1</v>
      </c>
      <c r="O5853" t="b">
        <v>0</v>
      </c>
      <c r="P5853" t="b">
        <v>0</v>
      </c>
      <c r="Q5853">
        <v>9</v>
      </c>
      <c r="R5853">
        <v>1</v>
      </c>
      <c r="S5853">
        <v>1</v>
      </c>
      <c r="T5853">
        <v>26</v>
      </c>
      <c r="U5853" t="b">
        <v>1</v>
      </c>
      <c r="V5853" t="s">
        <v>1104</v>
      </c>
      <c r="W5853" t="s">
        <v>7461</v>
      </c>
      <c r="X5853" t="s">
        <v>14556</v>
      </c>
      <c r="Y5853">
        <v>43</v>
      </c>
      <c r="Z5853">
        <v>43</v>
      </c>
      <c r="AA5853">
        <v>5</v>
      </c>
      <c r="AB5853">
        <v>5</v>
      </c>
      <c r="AC5853">
        <v>58</v>
      </c>
    </row>
    <row r="5854" spans="1:29">
      <c r="A5854">
        <v>6524</v>
      </c>
      <c r="B5854" t="s">
        <v>805</v>
      </c>
      <c r="C5854" t="s">
        <v>7560</v>
      </c>
      <c r="J5854" t="s">
        <v>1444</v>
      </c>
      <c r="K5854">
        <v>0</v>
      </c>
      <c r="N5854" t="b">
        <v>1</v>
      </c>
      <c r="O5854" t="b">
        <v>0</v>
      </c>
      <c r="P5854" t="b">
        <v>0</v>
      </c>
      <c r="Q5854">
        <v>9</v>
      </c>
      <c r="R5854">
        <v>1</v>
      </c>
      <c r="S5854">
        <v>1</v>
      </c>
      <c r="T5854">
        <v>26</v>
      </c>
      <c r="U5854" t="b">
        <v>1</v>
      </c>
      <c r="V5854" t="s">
        <v>1104</v>
      </c>
      <c r="W5854" t="s">
        <v>7461</v>
      </c>
      <c r="X5854" t="s">
        <v>14737</v>
      </c>
      <c r="Y5854">
        <v>43</v>
      </c>
      <c r="Z5854">
        <v>43</v>
      </c>
      <c r="AA5854">
        <v>6</v>
      </c>
      <c r="AB5854">
        <v>6</v>
      </c>
      <c r="AC5854">
        <v>58</v>
      </c>
    </row>
    <row r="5855" spans="1:29">
      <c r="A5855">
        <v>6525</v>
      </c>
      <c r="B5855" t="s">
        <v>805</v>
      </c>
      <c r="C5855" t="s">
        <v>7561</v>
      </c>
      <c r="J5855" t="s">
        <v>1444</v>
      </c>
      <c r="K5855">
        <v>0</v>
      </c>
      <c r="N5855" t="b">
        <v>1</v>
      </c>
      <c r="O5855" t="b">
        <v>0</v>
      </c>
      <c r="P5855" t="b">
        <v>0</v>
      </c>
      <c r="Q5855">
        <v>9</v>
      </c>
      <c r="R5855">
        <v>1</v>
      </c>
      <c r="S5855">
        <v>1</v>
      </c>
      <c r="T5855">
        <v>26</v>
      </c>
      <c r="U5855" t="b">
        <v>1</v>
      </c>
      <c r="V5855" t="s">
        <v>1104</v>
      </c>
      <c r="W5855" t="s">
        <v>7461</v>
      </c>
      <c r="X5855" t="s">
        <v>14674</v>
      </c>
      <c r="Y5855">
        <v>43</v>
      </c>
      <c r="Z5855">
        <v>43</v>
      </c>
      <c r="AA5855">
        <v>7</v>
      </c>
      <c r="AB5855">
        <v>7</v>
      </c>
      <c r="AC5855">
        <v>58</v>
      </c>
    </row>
    <row r="5856" spans="1:29">
      <c r="A5856">
        <v>6526</v>
      </c>
      <c r="B5856" t="s">
        <v>805</v>
      </c>
      <c r="C5856" t="s">
        <v>7562</v>
      </c>
      <c r="J5856" t="s">
        <v>1444</v>
      </c>
      <c r="K5856">
        <v>0</v>
      </c>
      <c r="N5856" t="b">
        <v>1</v>
      </c>
      <c r="O5856" t="b">
        <v>0</v>
      </c>
      <c r="P5856" t="b">
        <v>0</v>
      </c>
      <c r="Q5856">
        <v>9</v>
      </c>
      <c r="R5856">
        <v>1</v>
      </c>
      <c r="S5856">
        <v>1</v>
      </c>
      <c r="T5856">
        <v>26</v>
      </c>
      <c r="U5856" t="b">
        <v>1</v>
      </c>
      <c r="V5856" t="s">
        <v>1104</v>
      </c>
      <c r="W5856" t="s">
        <v>7461</v>
      </c>
      <c r="X5856" t="s">
        <v>14675</v>
      </c>
      <c r="Y5856">
        <v>43</v>
      </c>
      <c r="Z5856">
        <v>43</v>
      </c>
      <c r="AA5856">
        <v>8</v>
      </c>
      <c r="AB5856">
        <v>8</v>
      </c>
      <c r="AC5856">
        <v>58</v>
      </c>
    </row>
    <row r="5857" spans="1:29">
      <c r="A5857">
        <v>6527</v>
      </c>
      <c r="B5857" t="s">
        <v>805</v>
      </c>
      <c r="C5857" t="s">
        <v>7563</v>
      </c>
      <c r="J5857" t="s">
        <v>1444</v>
      </c>
      <c r="K5857">
        <v>0</v>
      </c>
      <c r="N5857" t="b">
        <v>1</v>
      </c>
      <c r="O5857" t="b">
        <v>0</v>
      </c>
      <c r="P5857" t="b">
        <v>0</v>
      </c>
      <c r="Q5857">
        <v>9</v>
      </c>
      <c r="R5857">
        <v>1</v>
      </c>
      <c r="S5857">
        <v>1</v>
      </c>
      <c r="T5857">
        <v>26</v>
      </c>
      <c r="U5857" t="b">
        <v>1</v>
      </c>
      <c r="V5857" t="s">
        <v>1104</v>
      </c>
      <c r="W5857" t="s">
        <v>7461</v>
      </c>
      <c r="X5857" t="s">
        <v>14676</v>
      </c>
      <c r="Y5857">
        <v>43</v>
      </c>
      <c r="Z5857">
        <v>43</v>
      </c>
      <c r="AA5857">
        <v>9</v>
      </c>
      <c r="AB5857">
        <v>9</v>
      </c>
      <c r="AC5857">
        <v>58</v>
      </c>
    </row>
    <row r="5858" spans="1:29">
      <c r="A5858">
        <v>6528</v>
      </c>
      <c r="B5858" t="s">
        <v>805</v>
      </c>
      <c r="C5858" t="s">
        <v>7564</v>
      </c>
      <c r="J5858" t="s">
        <v>1462</v>
      </c>
      <c r="K5858">
        <v>0</v>
      </c>
      <c r="N5858" t="b">
        <v>0</v>
      </c>
      <c r="O5858" t="b">
        <v>1</v>
      </c>
      <c r="P5858" t="b">
        <v>0</v>
      </c>
      <c r="Q5858">
        <v>9</v>
      </c>
      <c r="R5858">
        <v>1</v>
      </c>
      <c r="S5858">
        <v>1</v>
      </c>
      <c r="T5858">
        <v>26</v>
      </c>
      <c r="U5858" t="b">
        <v>1</v>
      </c>
      <c r="V5858" t="s">
        <v>1104</v>
      </c>
      <c r="W5858" t="s">
        <v>7461</v>
      </c>
      <c r="X5858" t="s">
        <v>15378</v>
      </c>
      <c r="Y5858">
        <v>44</v>
      </c>
      <c r="Z5858">
        <v>44</v>
      </c>
      <c r="AA5858">
        <v>3</v>
      </c>
      <c r="AB5858">
        <v>3</v>
      </c>
      <c r="AC5858">
        <v>58</v>
      </c>
    </row>
    <row r="5859" spans="1:29">
      <c r="A5859">
        <v>6529</v>
      </c>
      <c r="B5859" t="s">
        <v>805</v>
      </c>
      <c r="C5859" t="s">
        <v>7565</v>
      </c>
      <c r="J5859" t="s">
        <v>1462</v>
      </c>
      <c r="K5859">
        <v>0</v>
      </c>
      <c r="N5859" t="b">
        <v>0</v>
      </c>
      <c r="O5859" t="b">
        <v>1</v>
      </c>
      <c r="P5859" t="b">
        <v>0</v>
      </c>
      <c r="Q5859">
        <v>9</v>
      </c>
      <c r="R5859">
        <v>1</v>
      </c>
      <c r="S5859">
        <v>1</v>
      </c>
      <c r="T5859">
        <v>26</v>
      </c>
      <c r="U5859" t="b">
        <v>1</v>
      </c>
      <c r="V5859" t="s">
        <v>1104</v>
      </c>
      <c r="W5859" t="s">
        <v>7461</v>
      </c>
      <c r="X5859" t="s">
        <v>14820</v>
      </c>
      <c r="Y5859">
        <v>44</v>
      </c>
      <c r="Z5859">
        <v>44</v>
      </c>
      <c r="AA5859">
        <v>4</v>
      </c>
      <c r="AB5859">
        <v>4</v>
      </c>
      <c r="AC5859">
        <v>58</v>
      </c>
    </row>
    <row r="5860" spans="1:29">
      <c r="A5860">
        <v>6530</v>
      </c>
      <c r="B5860" t="s">
        <v>805</v>
      </c>
      <c r="C5860" t="s">
        <v>7566</v>
      </c>
      <c r="J5860" t="s">
        <v>1462</v>
      </c>
      <c r="K5860">
        <v>0</v>
      </c>
      <c r="N5860" t="b">
        <v>0</v>
      </c>
      <c r="O5860" t="b">
        <v>1</v>
      </c>
      <c r="P5860" t="b">
        <v>0</v>
      </c>
      <c r="Q5860">
        <v>9</v>
      </c>
      <c r="R5860">
        <v>1</v>
      </c>
      <c r="S5860">
        <v>1</v>
      </c>
      <c r="T5860">
        <v>26</v>
      </c>
      <c r="U5860" t="b">
        <v>1</v>
      </c>
      <c r="V5860" t="s">
        <v>1104</v>
      </c>
      <c r="W5860" t="s">
        <v>7461</v>
      </c>
      <c r="X5860" t="s">
        <v>14557</v>
      </c>
      <c r="Y5860">
        <v>44</v>
      </c>
      <c r="Z5860">
        <v>44</v>
      </c>
      <c r="AA5860">
        <v>5</v>
      </c>
      <c r="AB5860">
        <v>5</v>
      </c>
      <c r="AC5860">
        <v>58</v>
      </c>
    </row>
    <row r="5861" spans="1:29">
      <c r="A5861">
        <v>6531</v>
      </c>
      <c r="B5861" t="s">
        <v>805</v>
      </c>
      <c r="C5861" t="s">
        <v>7567</v>
      </c>
      <c r="J5861" t="s">
        <v>1462</v>
      </c>
      <c r="K5861">
        <v>0</v>
      </c>
      <c r="N5861" t="b">
        <v>0</v>
      </c>
      <c r="O5861" t="b">
        <v>1</v>
      </c>
      <c r="P5861" t="b">
        <v>0</v>
      </c>
      <c r="Q5861">
        <v>9</v>
      </c>
      <c r="R5861">
        <v>1</v>
      </c>
      <c r="S5861">
        <v>1</v>
      </c>
      <c r="T5861">
        <v>26</v>
      </c>
      <c r="U5861" t="b">
        <v>1</v>
      </c>
      <c r="V5861" t="s">
        <v>1104</v>
      </c>
      <c r="W5861" t="s">
        <v>7461</v>
      </c>
      <c r="X5861" t="s">
        <v>14738</v>
      </c>
      <c r="Y5861">
        <v>44</v>
      </c>
      <c r="Z5861">
        <v>44</v>
      </c>
      <c r="AA5861">
        <v>6</v>
      </c>
      <c r="AB5861">
        <v>6</v>
      </c>
      <c r="AC5861">
        <v>58</v>
      </c>
    </row>
    <row r="5862" spans="1:29">
      <c r="A5862">
        <v>6532</v>
      </c>
      <c r="B5862" t="s">
        <v>805</v>
      </c>
      <c r="C5862" t="s">
        <v>7568</v>
      </c>
      <c r="J5862" t="s">
        <v>1462</v>
      </c>
      <c r="K5862">
        <v>0</v>
      </c>
      <c r="N5862" t="b">
        <v>0</v>
      </c>
      <c r="O5862" t="b">
        <v>1</v>
      </c>
      <c r="P5862" t="b">
        <v>0</v>
      </c>
      <c r="Q5862">
        <v>9</v>
      </c>
      <c r="R5862">
        <v>1</v>
      </c>
      <c r="S5862">
        <v>1</v>
      </c>
      <c r="T5862">
        <v>26</v>
      </c>
      <c r="U5862" t="b">
        <v>1</v>
      </c>
      <c r="V5862" t="s">
        <v>1104</v>
      </c>
      <c r="W5862" t="s">
        <v>7461</v>
      </c>
      <c r="X5862" t="s">
        <v>14753</v>
      </c>
      <c r="Y5862">
        <v>44</v>
      </c>
      <c r="Z5862">
        <v>44</v>
      </c>
      <c r="AA5862">
        <v>7</v>
      </c>
      <c r="AB5862">
        <v>7</v>
      </c>
      <c r="AC5862">
        <v>58</v>
      </c>
    </row>
    <row r="5863" spans="1:29">
      <c r="A5863">
        <v>6533</v>
      </c>
      <c r="B5863" t="s">
        <v>805</v>
      </c>
      <c r="C5863" t="s">
        <v>7569</v>
      </c>
      <c r="J5863" t="s">
        <v>1462</v>
      </c>
      <c r="K5863">
        <v>0</v>
      </c>
      <c r="N5863" t="b">
        <v>0</v>
      </c>
      <c r="O5863" t="b">
        <v>1</v>
      </c>
      <c r="P5863" t="b">
        <v>0</v>
      </c>
      <c r="Q5863">
        <v>9</v>
      </c>
      <c r="R5863">
        <v>1</v>
      </c>
      <c r="S5863">
        <v>1</v>
      </c>
      <c r="T5863">
        <v>26</v>
      </c>
      <c r="U5863" t="b">
        <v>1</v>
      </c>
      <c r="V5863" t="s">
        <v>1104</v>
      </c>
      <c r="W5863" t="s">
        <v>7461</v>
      </c>
      <c r="X5863" t="s">
        <v>14754</v>
      </c>
      <c r="Y5863">
        <v>44</v>
      </c>
      <c r="Z5863">
        <v>44</v>
      </c>
      <c r="AA5863">
        <v>8</v>
      </c>
      <c r="AB5863">
        <v>8</v>
      </c>
      <c r="AC5863">
        <v>58</v>
      </c>
    </row>
    <row r="5864" spans="1:29">
      <c r="A5864">
        <v>6534</v>
      </c>
      <c r="B5864" t="s">
        <v>805</v>
      </c>
      <c r="C5864" t="s">
        <v>7570</v>
      </c>
      <c r="J5864" t="s">
        <v>1462</v>
      </c>
      <c r="K5864">
        <v>0</v>
      </c>
      <c r="N5864" t="b">
        <v>0</v>
      </c>
      <c r="O5864" t="b">
        <v>1</v>
      </c>
      <c r="P5864" t="b">
        <v>0</v>
      </c>
      <c r="Q5864">
        <v>9</v>
      </c>
      <c r="R5864">
        <v>1</v>
      </c>
      <c r="S5864">
        <v>1</v>
      </c>
      <c r="T5864">
        <v>26</v>
      </c>
      <c r="U5864" t="b">
        <v>1</v>
      </c>
      <c r="V5864" t="s">
        <v>1104</v>
      </c>
      <c r="W5864" t="s">
        <v>7461</v>
      </c>
      <c r="X5864" t="s">
        <v>14559</v>
      </c>
      <c r="Y5864">
        <v>44</v>
      </c>
      <c r="Z5864">
        <v>44</v>
      </c>
      <c r="AA5864">
        <v>9</v>
      </c>
      <c r="AB5864">
        <v>9</v>
      </c>
      <c r="AC5864">
        <v>58</v>
      </c>
    </row>
    <row r="5865" spans="1:29">
      <c r="A5865">
        <v>6535</v>
      </c>
      <c r="B5865" t="s">
        <v>805</v>
      </c>
      <c r="C5865" t="s">
        <v>7571</v>
      </c>
      <c r="J5865" t="s">
        <v>1444</v>
      </c>
      <c r="K5865">
        <v>0</v>
      </c>
      <c r="N5865" t="b">
        <v>1</v>
      </c>
      <c r="O5865" t="b">
        <v>0</v>
      </c>
      <c r="P5865" t="b">
        <v>0</v>
      </c>
      <c r="Q5865">
        <v>9</v>
      </c>
      <c r="R5865">
        <v>1</v>
      </c>
      <c r="S5865">
        <v>1</v>
      </c>
      <c r="T5865">
        <v>35</v>
      </c>
      <c r="U5865" t="b">
        <v>1</v>
      </c>
      <c r="V5865" t="s">
        <v>1104</v>
      </c>
      <c r="W5865" t="s">
        <v>7461</v>
      </c>
      <c r="X5865" t="s">
        <v>14480</v>
      </c>
      <c r="Y5865">
        <v>50</v>
      </c>
      <c r="Z5865">
        <v>50</v>
      </c>
      <c r="AA5865">
        <v>3</v>
      </c>
      <c r="AB5865">
        <v>3</v>
      </c>
      <c r="AC5865">
        <v>58</v>
      </c>
    </row>
    <row r="5866" spans="1:29">
      <c r="A5866">
        <v>6536</v>
      </c>
      <c r="B5866" t="s">
        <v>805</v>
      </c>
      <c r="C5866" t="s">
        <v>7572</v>
      </c>
      <c r="J5866" t="s">
        <v>1444</v>
      </c>
      <c r="K5866">
        <v>0</v>
      </c>
      <c r="N5866" t="b">
        <v>1</v>
      </c>
      <c r="O5866" t="b">
        <v>0</v>
      </c>
      <c r="P5866" t="b">
        <v>0</v>
      </c>
      <c r="Q5866">
        <v>9</v>
      </c>
      <c r="R5866">
        <v>1</v>
      </c>
      <c r="S5866">
        <v>1</v>
      </c>
      <c r="T5866">
        <v>35</v>
      </c>
      <c r="U5866" t="b">
        <v>1</v>
      </c>
      <c r="V5866" t="s">
        <v>1104</v>
      </c>
      <c r="W5866" t="s">
        <v>7461</v>
      </c>
      <c r="X5866" t="s">
        <v>14826</v>
      </c>
      <c r="Y5866">
        <v>50</v>
      </c>
      <c r="Z5866">
        <v>50</v>
      </c>
      <c r="AA5866">
        <v>4</v>
      </c>
      <c r="AB5866">
        <v>4</v>
      </c>
      <c r="AC5866">
        <v>58</v>
      </c>
    </row>
    <row r="5867" spans="1:29">
      <c r="A5867">
        <v>6537</v>
      </c>
      <c r="B5867" t="s">
        <v>805</v>
      </c>
      <c r="C5867" t="s">
        <v>7573</v>
      </c>
      <c r="J5867" t="s">
        <v>1444</v>
      </c>
      <c r="K5867">
        <v>0</v>
      </c>
      <c r="N5867" t="b">
        <v>1</v>
      </c>
      <c r="O5867" t="b">
        <v>0</v>
      </c>
      <c r="P5867" t="b">
        <v>0</v>
      </c>
      <c r="Q5867">
        <v>9</v>
      </c>
      <c r="R5867">
        <v>1</v>
      </c>
      <c r="S5867">
        <v>1</v>
      </c>
      <c r="T5867">
        <v>35</v>
      </c>
      <c r="U5867" t="b">
        <v>1</v>
      </c>
      <c r="V5867" t="s">
        <v>1104</v>
      </c>
      <c r="W5867" t="s">
        <v>7461</v>
      </c>
      <c r="X5867" t="s">
        <v>14483</v>
      </c>
      <c r="Y5867">
        <v>51</v>
      </c>
      <c r="Z5867">
        <v>51</v>
      </c>
      <c r="AA5867">
        <v>3</v>
      </c>
      <c r="AB5867">
        <v>3</v>
      </c>
      <c r="AC5867">
        <v>58</v>
      </c>
    </row>
    <row r="5868" spans="1:29">
      <c r="A5868">
        <v>6538</v>
      </c>
      <c r="B5868" t="s">
        <v>805</v>
      </c>
      <c r="C5868" t="s">
        <v>7574</v>
      </c>
      <c r="J5868" t="s">
        <v>1444</v>
      </c>
      <c r="K5868">
        <v>0</v>
      </c>
      <c r="N5868" t="b">
        <v>1</v>
      </c>
      <c r="O5868" t="b">
        <v>0</v>
      </c>
      <c r="P5868" t="b">
        <v>0</v>
      </c>
      <c r="Q5868">
        <v>9</v>
      </c>
      <c r="R5868">
        <v>1</v>
      </c>
      <c r="S5868">
        <v>1</v>
      </c>
      <c r="T5868">
        <v>35</v>
      </c>
      <c r="U5868" t="b">
        <v>1</v>
      </c>
      <c r="V5868" t="s">
        <v>1104</v>
      </c>
      <c r="W5868" t="s">
        <v>7461</v>
      </c>
      <c r="X5868" t="s">
        <v>14827</v>
      </c>
      <c r="Y5868">
        <v>51</v>
      </c>
      <c r="Z5868">
        <v>51</v>
      </c>
      <c r="AA5868">
        <v>4</v>
      </c>
      <c r="AB5868">
        <v>4</v>
      </c>
      <c r="AC5868">
        <v>58</v>
      </c>
    </row>
    <row r="5869" spans="1:29">
      <c r="A5869">
        <v>6539</v>
      </c>
      <c r="B5869" t="s">
        <v>805</v>
      </c>
      <c r="C5869" t="s">
        <v>7575</v>
      </c>
      <c r="J5869" t="s">
        <v>1462</v>
      </c>
      <c r="K5869">
        <v>0</v>
      </c>
      <c r="N5869" t="b">
        <v>0</v>
      </c>
      <c r="O5869" t="b">
        <v>1</v>
      </c>
      <c r="P5869" t="b">
        <v>0</v>
      </c>
      <c r="Q5869">
        <v>9</v>
      </c>
      <c r="R5869">
        <v>1</v>
      </c>
      <c r="S5869">
        <v>1</v>
      </c>
      <c r="T5869">
        <v>34</v>
      </c>
      <c r="U5869" t="b">
        <v>1</v>
      </c>
      <c r="V5869" t="s">
        <v>1104</v>
      </c>
      <c r="W5869" t="s">
        <v>7461</v>
      </c>
      <c r="X5869" t="s">
        <v>14564</v>
      </c>
      <c r="Y5869">
        <v>52</v>
      </c>
      <c r="Z5869">
        <v>52</v>
      </c>
      <c r="AA5869">
        <v>3</v>
      </c>
      <c r="AB5869">
        <v>3</v>
      </c>
      <c r="AC5869">
        <v>58</v>
      </c>
    </row>
    <row r="5870" spans="1:29">
      <c r="A5870">
        <v>6540</v>
      </c>
      <c r="B5870" t="s">
        <v>805</v>
      </c>
      <c r="C5870" t="s">
        <v>7576</v>
      </c>
      <c r="J5870" t="s">
        <v>1462</v>
      </c>
      <c r="K5870">
        <v>0</v>
      </c>
      <c r="N5870" t="b">
        <v>0</v>
      </c>
      <c r="O5870" t="b">
        <v>1</v>
      </c>
      <c r="P5870" t="b">
        <v>0</v>
      </c>
      <c r="Q5870">
        <v>9</v>
      </c>
      <c r="R5870">
        <v>1</v>
      </c>
      <c r="S5870">
        <v>1</v>
      </c>
      <c r="T5870">
        <v>34</v>
      </c>
      <c r="U5870" t="b">
        <v>1</v>
      </c>
      <c r="V5870" t="s">
        <v>1104</v>
      </c>
      <c r="W5870" t="s">
        <v>7461</v>
      </c>
      <c r="X5870" t="s">
        <v>14828</v>
      </c>
      <c r="Y5870">
        <v>52</v>
      </c>
      <c r="Z5870">
        <v>52</v>
      </c>
      <c r="AA5870">
        <v>4</v>
      </c>
      <c r="AB5870">
        <v>4</v>
      </c>
      <c r="AC5870">
        <v>58</v>
      </c>
    </row>
    <row r="5871" spans="1:29">
      <c r="A5871">
        <v>6541</v>
      </c>
      <c r="B5871" t="s">
        <v>1503</v>
      </c>
      <c r="C5871" t="s">
        <v>7577</v>
      </c>
      <c r="D5871" t="s">
        <v>7578</v>
      </c>
      <c r="E5871" t="s">
        <v>670</v>
      </c>
      <c r="U5871" t="b">
        <v>1</v>
      </c>
      <c r="V5871" t="s">
        <v>670</v>
      </c>
      <c r="W5871" t="s">
        <v>7579</v>
      </c>
      <c r="X5871" t="s">
        <v>15754</v>
      </c>
      <c r="Y5871">
        <v>12</v>
      </c>
      <c r="Z5871">
        <v>65</v>
      </c>
      <c r="AA5871">
        <v>2</v>
      </c>
      <c r="AB5871">
        <v>9</v>
      </c>
      <c r="AC5871">
        <v>59</v>
      </c>
    </row>
    <row r="5872" spans="1:29">
      <c r="A5872">
        <v>6542</v>
      </c>
      <c r="B5872" t="s">
        <v>827</v>
      </c>
      <c r="C5872" t="s">
        <v>7580</v>
      </c>
      <c r="U5872" t="b">
        <v>1</v>
      </c>
      <c r="V5872" t="s">
        <v>670</v>
      </c>
      <c r="W5872" t="s">
        <v>7579</v>
      </c>
      <c r="X5872" t="s">
        <v>15755</v>
      </c>
      <c r="Y5872">
        <v>12</v>
      </c>
      <c r="Z5872">
        <v>65</v>
      </c>
      <c r="AA5872">
        <v>2</v>
      </c>
      <c r="AB5872">
        <v>8</v>
      </c>
      <c r="AC5872">
        <v>59</v>
      </c>
    </row>
    <row r="5873" spans="1:29">
      <c r="A5873">
        <v>6543</v>
      </c>
      <c r="B5873" t="s">
        <v>1508</v>
      </c>
      <c r="C5873" t="s">
        <v>7581</v>
      </c>
      <c r="U5873" t="b">
        <v>1</v>
      </c>
      <c r="V5873" t="s">
        <v>670</v>
      </c>
      <c r="W5873" t="s">
        <v>7579</v>
      </c>
      <c r="X5873" t="s">
        <v>15756</v>
      </c>
      <c r="Y5873">
        <v>13</v>
      </c>
      <c r="Z5873">
        <v>65</v>
      </c>
      <c r="AA5873">
        <v>2</v>
      </c>
      <c r="AB5873">
        <v>9</v>
      </c>
      <c r="AC5873">
        <v>59</v>
      </c>
    </row>
    <row r="5874" spans="1:29">
      <c r="A5874">
        <v>6544</v>
      </c>
      <c r="B5874" t="s">
        <v>805</v>
      </c>
      <c r="C5874" t="s">
        <v>7582</v>
      </c>
      <c r="J5874" t="s">
        <v>1436</v>
      </c>
      <c r="K5874">
        <v>0</v>
      </c>
      <c r="N5874" t="b">
        <v>1</v>
      </c>
      <c r="O5874" t="b">
        <v>0</v>
      </c>
      <c r="P5874" t="b">
        <v>0</v>
      </c>
      <c r="Q5874">
        <v>8</v>
      </c>
      <c r="R5874">
        <v>1</v>
      </c>
      <c r="S5874">
        <v>1</v>
      </c>
      <c r="T5874">
        <v>2</v>
      </c>
      <c r="U5874" t="b">
        <v>1</v>
      </c>
      <c r="V5874" t="s">
        <v>670</v>
      </c>
      <c r="W5874" t="s">
        <v>7579</v>
      </c>
      <c r="X5874" t="s">
        <v>15395</v>
      </c>
      <c r="Y5874">
        <v>31</v>
      </c>
      <c r="Z5874">
        <v>31</v>
      </c>
      <c r="AA5874">
        <v>2</v>
      </c>
      <c r="AB5874">
        <v>2</v>
      </c>
      <c r="AC5874">
        <v>59</v>
      </c>
    </row>
    <row r="5875" spans="1:29">
      <c r="A5875">
        <v>6545</v>
      </c>
      <c r="B5875" t="s">
        <v>805</v>
      </c>
      <c r="C5875" t="s">
        <v>7583</v>
      </c>
      <c r="J5875" t="s">
        <v>1436</v>
      </c>
      <c r="K5875">
        <v>0</v>
      </c>
      <c r="N5875" t="b">
        <v>1</v>
      </c>
      <c r="O5875" t="b">
        <v>0</v>
      </c>
      <c r="P5875" t="b">
        <v>0</v>
      </c>
      <c r="Q5875">
        <v>8</v>
      </c>
      <c r="R5875">
        <v>1</v>
      </c>
      <c r="S5875">
        <v>1</v>
      </c>
      <c r="T5875">
        <v>2</v>
      </c>
      <c r="U5875" t="b">
        <v>1</v>
      </c>
      <c r="V5875" t="s">
        <v>670</v>
      </c>
      <c r="W5875" t="s">
        <v>7579</v>
      </c>
      <c r="X5875" t="s">
        <v>14542</v>
      </c>
      <c r="Y5875">
        <v>31</v>
      </c>
      <c r="Z5875">
        <v>31</v>
      </c>
      <c r="AA5875">
        <v>3</v>
      </c>
      <c r="AB5875">
        <v>3</v>
      </c>
      <c r="AC5875">
        <v>59</v>
      </c>
    </row>
    <row r="5876" spans="1:29">
      <c r="A5876">
        <v>6546</v>
      </c>
      <c r="B5876" t="s">
        <v>805</v>
      </c>
      <c r="C5876" t="s">
        <v>7584</v>
      </c>
      <c r="J5876" t="s">
        <v>1436</v>
      </c>
      <c r="K5876">
        <v>0</v>
      </c>
      <c r="N5876" t="b">
        <v>1</v>
      </c>
      <c r="O5876" t="b">
        <v>0</v>
      </c>
      <c r="P5876" t="b">
        <v>0</v>
      </c>
      <c r="Q5876">
        <v>8</v>
      </c>
      <c r="R5876">
        <v>1</v>
      </c>
      <c r="S5876">
        <v>1</v>
      </c>
      <c r="T5876">
        <v>2</v>
      </c>
      <c r="U5876" t="b">
        <v>1</v>
      </c>
      <c r="V5876" t="s">
        <v>670</v>
      </c>
      <c r="W5876" t="s">
        <v>7579</v>
      </c>
      <c r="X5876" t="s">
        <v>15396</v>
      </c>
      <c r="Y5876">
        <v>32</v>
      </c>
      <c r="Z5876">
        <v>32</v>
      </c>
      <c r="AA5876">
        <v>2</v>
      </c>
      <c r="AB5876">
        <v>2</v>
      </c>
      <c r="AC5876">
        <v>59</v>
      </c>
    </row>
    <row r="5877" spans="1:29">
      <c r="A5877">
        <v>6547</v>
      </c>
      <c r="B5877" t="s">
        <v>805</v>
      </c>
      <c r="C5877" t="s">
        <v>7585</v>
      </c>
      <c r="J5877" t="s">
        <v>1436</v>
      </c>
      <c r="K5877">
        <v>0</v>
      </c>
      <c r="N5877" t="b">
        <v>1</v>
      </c>
      <c r="O5877" t="b">
        <v>0</v>
      </c>
      <c r="P5877" t="b">
        <v>0</v>
      </c>
      <c r="Q5877">
        <v>8</v>
      </c>
      <c r="R5877">
        <v>1</v>
      </c>
      <c r="S5877">
        <v>1</v>
      </c>
      <c r="T5877">
        <v>2</v>
      </c>
      <c r="U5877" t="b">
        <v>1</v>
      </c>
      <c r="V5877" t="s">
        <v>670</v>
      </c>
      <c r="W5877" t="s">
        <v>7579</v>
      </c>
      <c r="X5877" t="s">
        <v>15397</v>
      </c>
      <c r="Y5877">
        <v>32</v>
      </c>
      <c r="Z5877">
        <v>32</v>
      </c>
      <c r="AA5877">
        <v>3</v>
      </c>
      <c r="AB5877">
        <v>3</v>
      </c>
      <c r="AC5877">
        <v>59</v>
      </c>
    </row>
    <row r="5878" spans="1:29">
      <c r="A5878">
        <v>6548</v>
      </c>
      <c r="B5878" t="s">
        <v>805</v>
      </c>
      <c r="C5878" t="s">
        <v>7586</v>
      </c>
      <c r="J5878" t="s">
        <v>1436</v>
      </c>
      <c r="K5878">
        <v>0</v>
      </c>
      <c r="N5878" t="b">
        <v>1</v>
      </c>
      <c r="O5878" t="b">
        <v>0</v>
      </c>
      <c r="P5878" t="b">
        <v>0</v>
      </c>
      <c r="Q5878">
        <v>8</v>
      </c>
      <c r="R5878">
        <v>1</v>
      </c>
      <c r="S5878">
        <v>1</v>
      </c>
      <c r="T5878">
        <v>2</v>
      </c>
      <c r="U5878" t="b">
        <v>1</v>
      </c>
      <c r="V5878" t="s">
        <v>670</v>
      </c>
      <c r="W5878" t="s">
        <v>7579</v>
      </c>
      <c r="X5878" t="s">
        <v>15398</v>
      </c>
      <c r="Y5878">
        <v>33</v>
      </c>
      <c r="Z5878">
        <v>33</v>
      </c>
      <c r="AA5878">
        <v>2</v>
      </c>
      <c r="AB5878">
        <v>2</v>
      </c>
      <c r="AC5878">
        <v>59</v>
      </c>
    </row>
    <row r="5879" spans="1:29">
      <c r="A5879">
        <v>6549</v>
      </c>
      <c r="B5879" t="s">
        <v>805</v>
      </c>
      <c r="C5879" t="s">
        <v>7587</v>
      </c>
      <c r="J5879" t="s">
        <v>1436</v>
      </c>
      <c r="K5879">
        <v>0</v>
      </c>
      <c r="N5879" t="b">
        <v>1</v>
      </c>
      <c r="O5879" t="b">
        <v>0</v>
      </c>
      <c r="P5879" t="b">
        <v>0</v>
      </c>
      <c r="Q5879">
        <v>8</v>
      </c>
      <c r="R5879">
        <v>1</v>
      </c>
      <c r="S5879">
        <v>1</v>
      </c>
      <c r="T5879">
        <v>2</v>
      </c>
      <c r="U5879" t="b">
        <v>1</v>
      </c>
      <c r="V5879" t="s">
        <v>670</v>
      </c>
      <c r="W5879" t="s">
        <v>7579</v>
      </c>
      <c r="X5879" t="s">
        <v>15399</v>
      </c>
      <c r="Y5879">
        <v>33</v>
      </c>
      <c r="Z5879">
        <v>33</v>
      </c>
      <c r="AA5879">
        <v>3</v>
      </c>
      <c r="AB5879">
        <v>3</v>
      </c>
      <c r="AC5879">
        <v>59</v>
      </c>
    </row>
    <row r="5880" spans="1:29">
      <c r="A5880">
        <v>6550</v>
      </c>
      <c r="B5880" t="s">
        <v>805</v>
      </c>
      <c r="C5880" t="s">
        <v>7588</v>
      </c>
      <c r="J5880" t="s">
        <v>1436</v>
      </c>
      <c r="K5880">
        <v>0</v>
      </c>
      <c r="N5880" t="b">
        <v>1</v>
      </c>
      <c r="O5880" t="b">
        <v>0</v>
      </c>
      <c r="P5880" t="b">
        <v>0</v>
      </c>
      <c r="Q5880">
        <v>8</v>
      </c>
      <c r="R5880">
        <v>1</v>
      </c>
      <c r="S5880">
        <v>1</v>
      </c>
      <c r="T5880">
        <v>2</v>
      </c>
      <c r="U5880" t="b">
        <v>1</v>
      </c>
      <c r="V5880" t="s">
        <v>670</v>
      </c>
      <c r="W5880" t="s">
        <v>7579</v>
      </c>
      <c r="X5880" t="s">
        <v>15400</v>
      </c>
      <c r="Y5880">
        <v>34</v>
      </c>
      <c r="Z5880">
        <v>34</v>
      </c>
      <c r="AA5880">
        <v>2</v>
      </c>
      <c r="AB5880">
        <v>2</v>
      </c>
      <c r="AC5880">
        <v>59</v>
      </c>
    </row>
    <row r="5881" spans="1:29">
      <c r="A5881">
        <v>6551</v>
      </c>
      <c r="B5881" t="s">
        <v>805</v>
      </c>
      <c r="C5881" t="s">
        <v>7589</v>
      </c>
      <c r="J5881" t="s">
        <v>1436</v>
      </c>
      <c r="K5881">
        <v>0</v>
      </c>
      <c r="N5881" t="b">
        <v>1</v>
      </c>
      <c r="O5881" t="b">
        <v>0</v>
      </c>
      <c r="P5881" t="b">
        <v>0</v>
      </c>
      <c r="Q5881">
        <v>8</v>
      </c>
      <c r="R5881">
        <v>1</v>
      </c>
      <c r="S5881">
        <v>1</v>
      </c>
      <c r="T5881">
        <v>2</v>
      </c>
      <c r="U5881" t="b">
        <v>1</v>
      </c>
      <c r="V5881" t="s">
        <v>670</v>
      </c>
      <c r="W5881" t="s">
        <v>7579</v>
      </c>
      <c r="X5881" t="s">
        <v>14546</v>
      </c>
      <c r="Y5881">
        <v>34</v>
      </c>
      <c r="Z5881">
        <v>34</v>
      </c>
      <c r="AA5881">
        <v>3</v>
      </c>
      <c r="AB5881">
        <v>3</v>
      </c>
      <c r="AC5881">
        <v>59</v>
      </c>
    </row>
    <row r="5882" spans="1:29">
      <c r="A5882">
        <v>6552</v>
      </c>
      <c r="B5882" t="s">
        <v>805</v>
      </c>
      <c r="C5882" t="s">
        <v>7590</v>
      </c>
      <c r="J5882" t="s">
        <v>1436</v>
      </c>
      <c r="K5882">
        <v>0</v>
      </c>
      <c r="N5882" t="b">
        <v>1</v>
      </c>
      <c r="O5882" t="b">
        <v>0</v>
      </c>
      <c r="P5882" t="b">
        <v>0</v>
      </c>
      <c r="Q5882">
        <v>8</v>
      </c>
      <c r="R5882">
        <v>1</v>
      </c>
      <c r="S5882">
        <v>1</v>
      </c>
      <c r="T5882">
        <v>2</v>
      </c>
      <c r="U5882" t="b">
        <v>1</v>
      </c>
      <c r="V5882" t="s">
        <v>670</v>
      </c>
      <c r="W5882" t="s">
        <v>7579</v>
      </c>
      <c r="X5882" t="s">
        <v>15401</v>
      </c>
      <c r="Y5882">
        <v>35</v>
      </c>
      <c r="Z5882">
        <v>35</v>
      </c>
      <c r="AA5882">
        <v>2</v>
      </c>
      <c r="AB5882">
        <v>2</v>
      </c>
      <c r="AC5882">
        <v>59</v>
      </c>
    </row>
    <row r="5883" spans="1:29">
      <c r="A5883">
        <v>6553</v>
      </c>
      <c r="B5883" t="s">
        <v>805</v>
      </c>
      <c r="C5883" t="s">
        <v>7591</v>
      </c>
      <c r="J5883" t="s">
        <v>1436</v>
      </c>
      <c r="K5883">
        <v>0</v>
      </c>
      <c r="N5883" t="b">
        <v>1</v>
      </c>
      <c r="O5883" t="b">
        <v>0</v>
      </c>
      <c r="P5883" t="b">
        <v>0</v>
      </c>
      <c r="Q5883">
        <v>8</v>
      </c>
      <c r="R5883">
        <v>1</v>
      </c>
      <c r="S5883">
        <v>1</v>
      </c>
      <c r="T5883">
        <v>2</v>
      </c>
      <c r="U5883" t="b">
        <v>1</v>
      </c>
      <c r="V5883" t="s">
        <v>670</v>
      </c>
      <c r="W5883" t="s">
        <v>7579</v>
      </c>
      <c r="X5883" t="s">
        <v>14547</v>
      </c>
      <c r="Y5883">
        <v>35</v>
      </c>
      <c r="Z5883">
        <v>35</v>
      </c>
      <c r="AA5883">
        <v>3</v>
      </c>
      <c r="AB5883">
        <v>3</v>
      </c>
      <c r="AC5883">
        <v>59</v>
      </c>
    </row>
    <row r="5884" spans="1:29">
      <c r="A5884">
        <v>6554</v>
      </c>
      <c r="B5884" t="s">
        <v>805</v>
      </c>
      <c r="C5884" t="s">
        <v>7592</v>
      </c>
      <c r="J5884" t="s">
        <v>1436</v>
      </c>
      <c r="K5884">
        <v>0</v>
      </c>
      <c r="N5884" t="b">
        <v>1</v>
      </c>
      <c r="O5884" t="b">
        <v>0</v>
      </c>
      <c r="P5884" t="b">
        <v>0</v>
      </c>
      <c r="Q5884">
        <v>8</v>
      </c>
      <c r="R5884">
        <v>1</v>
      </c>
      <c r="S5884">
        <v>1</v>
      </c>
      <c r="T5884">
        <v>2</v>
      </c>
      <c r="U5884" t="b">
        <v>1</v>
      </c>
      <c r="V5884" t="s">
        <v>670</v>
      </c>
      <c r="W5884" t="s">
        <v>7579</v>
      </c>
      <c r="X5884" t="s">
        <v>15402</v>
      </c>
      <c r="Y5884">
        <v>36</v>
      </c>
      <c r="Z5884">
        <v>36</v>
      </c>
      <c r="AA5884">
        <v>2</v>
      </c>
      <c r="AB5884">
        <v>2</v>
      </c>
      <c r="AC5884">
        <v>59</v>
      </c>
    </row>
    <row r="5885" spans="1:29">
      <c r="A5885">
        <v>6555</v>
      </c>
      <c r="B5885" t="s">
        <v>805</v>
      </c>
      <c r="C5885" t="s">
        <v>7593</v>
      </c>
      <c r="J5885" t="s">
        <v>1436</v>
      </c>
      <c r="K5885">
        <v>0</v>
      </c>
      <c r="N5885" t="b">
        <v>1</v>
      </c>
      <c r="O5885" t="b">
        <v>0</v>
      </c>
      <c r="P5885" t="b">
        <v>0</v>
      </c>
      <c r="Q5885">
        <v>8</v>
      </c>
      <c r="R5885">
        <v>1</v>
      </c>
      <c r="S5885">
        <v>1</v>
      </c>
      <c r="T5885">
        <v>2</v>
      </c>
      <c r="U5885" t="b">
        <v>1</v>
      </c>
      <c r="V5885" t="s">
        <v>670</v>
      </c>
      <c r="W5885" t="s">
        <v>7579</v>
      </c>
      <c r="X5885" t="s">
        <v>14548</v>
      </c>
      <c r="Y5885">
        <v>36</v>
      </c>
      <c r="Z5885">
        <v>36</v>
      </c>
      <c r="AA5885">
        <v>3</v>
      </c>
      <c r="AB5885">
        <v>3</v>
      </c>
      <c r="AC5885">
        <v>59</v>
      </c>
    </row>
    <row r="5886" spans="1:29">
      <c r="A5886">
        <v>6556</v>
      </c>
      <c r="B5886" t="s">
        <v>805</v>
      </c>
      <c r="C5886" t="s">
        <v>7594</v>
      </c>
      <c r="J5886" t="s">
        <v>1436</v>
      </c>
      <c r="K5886">
        <v>0</v>
      </c>
      <c r="N5886" t="b">
        <v>1</v>
      </c>
      <c r="O5886" t="b">
        <v>0</v>
      </c>
      <c r="P5886" t="b">
        <v>0</v>
      </c>
      <c r="Q5886">
        <v>8</v>
      </c>
      <c r="R5886">
        <v>1</v>
      </c>
      <c r="S5886">
        <v>1</v>
      </c>
      <c r="T5886">
        <v>2</v>
      </c>
      <c r="U5886" t="b">
        <v>1</v>
      </c>
      <c r="V5886" t="s">
        <v>670</v>
      </c>
      <c r="W5886" t="s">
        <v>7579</v>
      </c>
      <c r="X5886" t="s">
        <v>15403</v>
      </c>
      <c r="Y5886">
        <v>37</v>
      </c>
      <c r="Z5886">
        <v>37</v>
      </c>
      <c r="AA5886">
        <v>2</v>
      </c>
      <c r="AB5886">
        <v>2</v>
      </c>
      <c r="AC5886">
        <v>59</v>
      </c>
    </row>
    <row r="5887" spans="1:29">
      <c r="A5887">
        <v>6557</v>
      </c>
      <c r="B5887" t="s">
        <v>805</v>
      </c>
      <c r="C5887" t="s">
        <v>7595</v>
      </c>
      <c r="J5887" t="s">
        <v>1436</v>
      </c>
      <c r="K5887">
        <v>0</v>
      </c>
      <c r="N5887" t="b">
        <v>1</v>
      </c>
      <c r="O5887" t="b">
        <v>0</v>
      </c>
      <c r="P5887" t="b">
        <v>0</v>
      </c>
      <c r="Q5887">
        <v>8</v>
      </c>
      <c r="R5887">
        <v>1</v>
      </c>
      <c r="S5887">
        <v>1</v>
      </c>
      <c r="T5887">
        <v>2</v>
      </c>
      <c r="U5887" t="b">
        <v>1</v>
      </c>
      <c r="V5887" t="s">
        <v>670</v>
      </c>
      <c r="W5887" t="s">
        <v>7579</v>
      </c>
      <c r="X5887" t="s">
        <v>14549</v>
      </c>
      <c r="Y5887">
        <v>37</v>
      </c>
      <c r="Z5887">
        <v>37</v>
      </c>
      <c r="AA5887">
        <v>3</v>
      </c>
      <c r="AB5887">
        <v>3</v>
      </c>
      <c r="AC5887">
        <v>59</v>
      </c>
    </row>
    <row r="5888" spans="1:29">
      <c r="A5888">
        <v>6558</v>
      </c>
      <c r="B5888" t="s">
        <v>805</v>
      </c>
      <c r="C5888" t="s">
        <v>7596</v>
      </c>
      <c r="J5888" t="s">
        <v>1436</v>
      </c>
      <c r="K5888">
        <v>0</v>
      </c>
      <c r="N5888" t="b">
        <v>1</v>
      </c>
      <c r="O5888" t="b">
        <v>0</v>
      </c>
      <c r="P5888" t="b">
        <v>0</v>
      </c>
      <c r="Q5888">
        <v>8</v>
      </c>
      <c r="R5888">
        <v>1</v>
      </c>
      <c r="S5888">
        <v>1</v>
      </c>
      <c r="T5888">
        <v>2</v>
      </c>
      <c r="U5888" t="b">
        <v>1</v>
      </c>
      <c r="V5888" t="s">
        <v>670</v>
      </c>
      <c r="W5888" t="s">
        <v>7579</v>
      </c>
      <c r="X5888" t="s">
        <v>15405</v>
      </c>
      <c r="Y5888">
        <v>38</v>
      </c>
      <c r="Z5888">
        <v>38</v>
      </c>
      <c r="AA5888">
        <v>2</v>
      </c>
      <c r="AB5888">
        <v>2</v>
      </c>
      <c r="AC5888">
        <v>59</v>
      </c>
    </row>
    <row r="5889" spans="1:29">
      <c r="A5889">
        <v>6559</v>
      </c>
      <c r="B5889" t="s">
        <v>805</v>
      </c>
      <c r="C5889" t="s">
        <v>7597</v>
      </c>
      <c r="J5889" t="s">
        <v>1436</v>
      </c>
      <c r="K5889">
        <v>0</v>
      </c>
      <c r="N5889" t="b">
        <v>1</v>
      </c>
      <c r="O5889" t="b">
        <v>0</v>
      </c>
      <c r="P5889" t="b">
        <v>0</v>
      </c>
      <c r="Q5889">
        <v>8</v>
      </c>
      <c r="R5889">
        <v>1</v>
      </c>
      <c r="S5889">
        <v>1</v>
      </c>
      <c r="T5889">
        <v>2</v>
      </c>
      <c r="U5889" t="b">
        <v>1</v>
      </c>
      <c r="V5889" t="s">
        <v>670</v>
      </c>
      <c r="W5889" t="s">
        <v>7579</v>
      </c>
      <c r="X5889" t="s">
        <v>15406</v>
      </c>
      <c r="Y5889">
        <v>38</v>
      </c>
      <c r="Z5889">
        <v>38</v>
      </c>
      <c r="AA5889">
        <v>3</v>
      </c>
      <c r="AB5889">
        <v>3</v>
      </c>
      <c r="AC5889">
        <v>59</v>
      </c>
    </row>
    <row r="5890" spans="1:29">
      <c r="A5890">
        <v>6560</v>
      </c>
      <c r="B5890" t="s">
        <v>805</v>
      </c>
      <c r="C5890" t="s">
        <v>7598</v>
      </c>
      <c r="J5890" t="s">
        <v>1436</v>
      </c>
      <c r="K5890">
        <v>0</v>
      </c>
      <c r="N5890" t="b">
        <v>1</v>
      </c>
      <c r="O5890" t="b">
        <v>0</v>
      </c>
      <c r="P5890" t="b">
        <v>0</v>
      </c>
      <c r="Q5890">
        <v>8</v>
      </c>
      <c r="R5890">
        <v>1</v>
      </c>
      <c r="S5890">
        <v>1</v>
      </c>
      <c r="T5890">
        <v>2</v>
      </c>
      <c r="U5890" t="b">
        <v>1</v>
      </c>
      <c r="V5890" t="s">
        <v>670</v>
      </c>
      <c r="W5890" t="s">
        <v>7579</v>
      </c>
      <c r="X5890" t="s">
        <v>15407</v>
      </c>
      <c r="Y5890">
        <v>39</v>
      </c>
      <c r="Z5890">
        <v>39</v>
      </c>
      <c r="AA5890">
        <v>2</v>
      </c>
      <c r="AB5890">
        <v>2</v>
      </c>
      <c r="AC5890">
        <v>59</v>
      </c>
    </row>
    <row r="5891" spans="1:29">
      <c r="A5891">
        <v>6561</v>
      </c>
      <c r="B5891" t="s">
        <v>805</v>
      </c>
      <c r="C5891" t="s">
        <v>7599</v>
      </c>
      <c r="J5891" t="s">
        <v>1436</v>
      </c>
      <c r="K5891">
        <v>0</v>
      </c>
      <c r="N5891" t="b">
        <v>1</v>
      </c>
      <c r="O5891" t="b">
        <v>0</v>
      </c>
      <c r="P5891" t="b">
        <v>0</v>
      </c>
      <c r="Q5891">
        <v>8</v>
      </c>
      <c r="R5891">
        <v>1</v>
      </c>
      <c r="S5891">
        <v>1</v>
      </c>
      <c r="T5891">
        <v>2</v>
      </c>
      <c r="U5891" t="b">
        <v>1</v>
      </c>
      <c r="V5891" t="s">
        <v>670</v>
      </c>
      <c r="W5891" t="s">
        <v>7579</v>
      </c>
      <c r="X5891" t="s">
        <v>15408</v>
      </c>
      <c r="Y5891">
        <v>39</v>
      </c>
      <c r="Z5891">
        <v>39</v>
      </c>
      <c r="AA5891">
        <v>3</v>
      </c>
      <c r="AB5891">
        <v>3</v>
      </c>
      <c r="AC5891">
        <v>59</v>
      </c>
    </row>
    <row r="5892" spans="1:29">
      <c r="A5892">
        <v>6562</v>
      </c>
      <c r="B5892" t="s">
        <v>805</v>
      </c>
      <c r="C5892" t="s">
        <v>7600</v>
      </c>
      <c r="J5892" t="s">
        <v>1436</v>
      </c>
      <c r="K5892">
        <v>0</v>
      </c>
      <c r="N5892" t="b">
        <v>1</v>
      </c>
      <c r="O5892" t="b">
        <v>0</v>
      </c>
      <c r="P5892" t="b">
        <v>0</v>
      </c>
      <c r="Q5892">
        <v>8</v>
      </c>
      <c r="R5892">
        <v>1</v>
      </c>
      <c r="S5892">
        <v>1</v>
      </c>
      <c r="T5892">
        <v>2</v>
      </c>
      <c r="U5892" t="b">
        <v>1</v>
      </c>
      <c r="V5892" t="s">
        <v>670</v>
      </c>
      <c r="W5892" t="s">
        <v>7579</v>
      </c>
      <c r="X5892" t="s">
        <v>15409</v>
      </c>
      <c r="Y5892">
        <v>40</v>
      </c>
      <c r="Z5892">
        <v>40</v>
      </c>
      <c r="AA5892">
        <v>2</v>
      </c>
      <c r="AB5892">
        <v>2</v>
      </c>
      <c r="AC5892">
        <v>59</v>
      </c>
    </row>
    <row r="5893" spans="1:29">
      <c r="A5893">
        <v>6563</v>
      </c>
      <c r="B5893" t="s">
        <v>805</v>
      </c>
      <c r="C5893" t="s">
        <v>7601</v>
      </c>
      <c r="J5893" t="s">
        <v>1436</v>
      </c>
      <c r="K5893">
        <v>0</v>
      </c>
      <c r="N5893" t="b">
        <v>1</v>
      </c>
      <c r="O5893" t="b">
        <v>0</v>
      </c>
      <c r="P5893" t="b">
        <v>0</v>
      </c>
      <c r="Q5893">
        <v>8</v>
      </c>
      <c r="R5893">
        <v>1</v>
      </c>
      <c r="S5893">
        <v>1</v>
      </c>
      <c r="T5893">
        <v>2</v>
      </c>
      <c r="U5893" t="b">
        <v>1</v>
      </c>
      <c r="V5893" t="s">
        <v>670</v>
      </c>
      <c r="W5893" t="s">
        <v>7579</v>
      </c>
      <c r="X5893" t="s">
        <v>15410</v>
      </c>
      <c r="Y5893">
        <v>40</v>
      </c>
      <c r="Z5893">
        <v>40</v>
      </c>
      <c r="AA5893">
        <v>3</v>
      </c>
      <c r="AB5893">
        <v>3</v>
      </c>
      <c r="AC5893">
        <v>59</v>
      </c>
    </row>
    <row r="5894" spans="1:29">
      <c r="A5894">
        <v>6564</v>
      </c>
      <c r="B5894" t="s">
        <v>805</v>
      </c>
      <c r="C5894" t="s">
        <v>7602</v>
      </c>
      <c r="J5894" t="s">
        <v>1436</v>
      </c>
      <c r="K5894">
        <v>0</v>
      </c>
      <c r="N5894" t="b">
        <v>1</v>
      </c>
      <c r="O5894" t="b">
        <v>0</v>
      </c>
      <c r="P5894" t="b">
        <v>0</v>
      </c>
      <c r="Q5894">
        <v>8</v>
      </c>
      <c r="R5894">
        <v>1</v>
      </c>
      <c r="S5894">
        <v>1</v>
      </c>
      <c r="T5894">
        <v>2</v>
      </c>
      <c r="U5894" t="b">
        <v>1</v>
      </c>
      <c r="V5894" t="s">
        <v>670</v>
      </c>
      <c r="W5894" t="s">
        <v>7579</v>
      </c>
      <c r="X5894" t="s">
        <v>15371</v>
      </c>
      <c r="Y5894">
        <v>41</v>
      </c>
      <c r="Z5894">
        <v>41</v>
      </c>
      <c r="AA5894">
        <v>2</v>
      </c>
      <c r="AB5894">
        <v>2</v>
      </c>
      <c r="AC5894">
        <v>59</v>
      </c>
    </row>
    <row r="5895" spans="1:29">
      <c r="A5895">
        <v>6565</v>
      </c>
      <c r="B5895" t="s">
        <v>805</v>
      </c>
      <c r="C5895" t="s">
        <v>7603</v>
      </c>
      <c r="J5895" t="s">
        <v>1436</v>
      </c>
      <c r="K5895">
        <v>0</v>
      </c>
      <c r="N5895" t="b">
        <v>1</v>
      </c>
      <c r="O5895" t="b">
        <v>0</v>
      </c>
      <c r="P5895" t="b">
        <v>0</v>
      </c>
      <c r="Q5895">
        <v>8</v>
      </c>
      <c r="R5895">
        <v>1</v>
      </c>
      <c r="S5895">
        <v>1</v>
      </c>
      <c r="T5895">
        <v>2</v>
      </c>
      <c r="U5895" t="b">
        <v>1</v>
      </c>
      <c r="V5895" t="s">
        <v>670</v>
      </c>
      <c r="W5895" t="s">
        <v>7579</v>
      </c>
      <c r="X5895" t="s">
        <v>15372</v>
      </c>
      <c r="Y5895">
        <v>41</v>
      </c>
      <c r="Z5895">
        <v>41</v>
      </c>
      <c r="AA5895">
        <v>3</v>
      </c>
      <c r="AB5895">
        <v>3</v>
      </c>
      <c r="AC5895">
        <v>59</v>
      </c>
    </row>
    <row r="5896" spans="1:29">
      <c r="A5896">
        <v>6566</v>
      </c>
      <c r="B5896" t="s">
        <v>805</v>
      </c>
      <c r="C5896" t="s">
        <v>7604</v>
      </c>
      <c r="J5896" t="s">
        <v>1436</v>
      </c>
      <c r="K5896">
        <v>0</v>
      </c>
      <c r="N5896" t="b">
        <v>1</v>
      </c>
      <c r="O5896" t="b">
        <v>0</v>
      </c>
      <c r="P5896" t="b">
        <v>0</v>
      </c>
      <c r="Q5896">
        <v>8</v>
      </c>
      <c r="R5896">
        <v>1</v>
      </c>
      <c r="S5896">
        <v>1</v>
      </c>
      <c r="T5896">
        <v>2</v>
      </c>
      <c r="U5896" t="b">
        <v>1</v>
      </c>
      <c r="V5896" t="s">
        <v>670</v>
      </c>
      <c r="W5896" t="s">
        <v>7579</v>
      </c>
      <c r="X5896" t="s">
        <v>15373</v>
      </c>
      <c r="Y5896">
        <v>42</v>
      </c>
      <c r="Z5896">
        <v>42</v>
      </c>
      <c r="AA5896">
        <v>2</v>
      </c>
      <c r="AB5896">
        <v>2</v>
      </c>
      <c r="AC5896">
        <v>59</v>
      </c>
    </row>
    <row r="5897" spans="1:29">
      <c r="A5897">
        <v>6567</v>
      </c>
      <c r="B5897" t="s">
        <v>805</v>
      </c>
      <c r="C5897" t="s">
        <v>7605</v>
      </c>
      <c r="J5897" t="s">
        <v>1436</v>
      </c>
      <c r="K5897">
        <v>0</v>
      </c>
      <c r="N5897" t="b">
        <v>1</v>
      </c>
      <c r="O5897" t="b">
        <v>0</v>
      </c>
      <c r="P5897" t="b">
        <v>0</v>
      </c>
      <c r="Q5897">
        <v>8</v>
      </c>
      <c r="R5897">
        <v>1</v>
      </c>
      <c r="S5897">
        <v>1</v>
      </c>
      <c r="T5897">
        <v>2</v>
      </c>
      <c r="U5897" t="b">
        <v>1</v>
      </c>
      <c r="V5897" t="s">
        <v>670</v>
      </c>
      <c r="W5897" t="s">
        <v>7579</v>
      </c>
      <c r="X5897" t="s">
        <v>15374</v>
      </c>
      <c r="Y5897">
        <v>42</v>
      </c>
      <c r="Z5897">
        <v>42</v>
      </c>
      <c r="AA5897">
        <v>3</v>
      </c>
      <c r="AB5897">
        <v>3</v>
      </c>
      <c r="AC5897">
        <v>59</v>
      </c>
    </row>
    <row r="5898" spans="1:29">
      <c r="A5898">
        <v>6568</v>
      </c>
      <c r="B5898" t="s">
        <v>805</v>
      </c>
      <c r="C5898" t="s">
        <v>7606</v>
      </c>
      <c r="J5898" t="s">
        <v>1436</v>
      </c>
      <c r="K5898">
        <v>0</v>
      </c>
      <c r="N5898" t="b">
        <v>1</v>
      </c>
      <c r="O5898" t="b">
        <v>0</v>
      </c>
      <c r="P5898" t="b">
        <v>0</v>
      </c>
      <c r="Q5898">
        <v>8</v>
      </c>
      <c r="R5898">
        <v>1</v>
      </c>
      <c r="S5898">
        <v>1</v>
      </c>
      <c r="T5898">
        <v>2</v>
      </c>
      <c r="U5898" t="b">
        <v>1</v>
      </c>
      <c r="V5898" t="s">
        <v>670</v>
      </c>
      <c r="W5898" t="s">
        <v>7579</v>
      </c>
      <c r="X5898" t="s">
        <v>15375</v>
      </c>
      <c r="Y5898">
        <v>43</v>
      </c>
      <c r="Z5898">
        <v>43</v>
      </c>
      <c r="AA5898">
        <v>2</v>
      </c>
      <c r="AB5898">
        <v>2</v>
      </c>
      <c r="AC5898">
        <v>59</v>
      </c>
    </row>
    <row r="5899" spans="1:29">
      <c r="A5899">
        <v>6569</v>
      </c>
      <c r="B5899" t="s">
        <v>805</v>
      </c>
      <c r="C5899" t="s">
        <v>7607</v>
      </c>
      <c r="J5899" t="s">
        <v>1436</v>
      </c>
      <c r="K5899">
        <v>0</v>
      </c>
      <c r="N5899" t="b">
        <v>1</v>
      </c>
      <c r="O5899" t="b">
        <v>0</v>
      </c>
      <c r="P5899" t="b">
        <v>0</v>
      </c>
      <c r="Q5899">
        <v>8</v>
      </c>
      <c r="R5899">
        <v>1</v>
      </c>
      <c r="S5899">
        <v>1</v>
      </c>
      <c r="T5899">
        <v>2</v>
      </c>
      <c r="U5899" t="b">
        <v>1</v>
      </c>
      <c r="V5899" t="s">
        <v>670</v>
      </c>
      <c r="W5899" t="s">
        <v>7579</v>
      </c>
      <c r="X5899" t="s">
        <v>15376</v>
      </c>
      <c r="Y5899">
        <v>43</v>
      </c>
      <c r="Z5899">
        <v>43</v>
      </c>
      <c r="AA5899">
        <v>3</v>
      </c>
      <c r="AB5899">
        <v>3</v>
      </c>
      <c r="AC5899">
        <v>59</v>
      </c>
    </row>
    <row r="5900" spans="1:29">
      <c r="A5900">
        <v>6570</v>
      </c>
      <c r="B5900" t="s">
        <v>805</v>
      </c>
      <c r="C5900" t="s">
        <v>7608</v>
      </c>
      <c r="J5900" t="s">
        <v>1436</v>
      </c>
      <c r="K5900">
        <v>0</v>
      </c>
      <c r="N5900" t="b">
        <v>1</v>
      </c>
      <c r="O5900" t="b">
        <v>0</v>
      </c>
      <c r="P5900" t="b">
        <v>0</v>
      </c>
      <c r="Q5900">
        <v>8</v>
      </c>
      <c r="R5900">
        <v>1</v>
      </c>
      <c r="S5900">
        <v>1</v>
      </c>
      <c r="T5900">
        <v>2</v>
      </c>
      <c r="U5900" t="b">
        <v>1</v>
      </c>
      <c r="V5900" t="s">
        <v>670</v>
      </c>
      <c r="W5900" t="s">
        <v>7579</v>
      </c>
      <c r="X5900" t="s">
        <v>15377</v>
      </c>
      <c r="Y5900">
        <v>44</v>
      </c>
      <c r="Z5900">
        <v>44</v>
      </c>
      <c r="AA5900">
        <v>2</v>
      </c>
      <c r="AB5900">
        <v>2</v>
      </c>
      <c r="AC5900">
        <v>59</v>
      </c>
    </row>
    <row r="5901" spans="1:29">
      <c r="A5901">
        <v>6571</v>
      </c>
      <c r="B5901" t="s">
        <v>805</v>
      </c>
      <c r="C5901" t="s">
        <v>7609</v>
      </c>
      <c r="J5901" t="s">
        <v>1436</v>
      </c>
      <c r="K5901">
        <v>0</v>
      </c>
      <c r="N5901" t="b">
        <v>1</v>
      </c>
      <c r="O5901" t="b">
        <v>0</v>
      </c>
      <c r="P5901" t="b">
        <v>0</v>
      </c>
      <c r="Q5901">
        <v>8</v>
      </c>
      <c r="R5901">
        <v>1</v>
      </c>
      <c r="S5901">
        <v>1</v>
      </c>
      <c r="T5901">
        <v>2</v>
      </c>
      <c r="U5901" t="b">
        <v>1</v>
      </c>
      <c r="V5901" t="s">
        <v>670</v>
      </c>
      <c r="W5901" t="s">
        <v>7579</v>
      </c>
      <c r="X5901" t="s">
        <v>15378</v>
      </c>
      <c r="Y5901">
        <v>44</v>
      </c>
      <c r="Z5901">
        <v>44</v>
      </c>
      <c r="AA5901">
        <v>3</v>
      </c>
      <c r="AB5901">
        <v>3</v>
      </c>
      <c r="AC5901">
        <v>59</v>
      </c>
    </row>
    <row r="5902" spans="1:29">
      <c r="A5902">
        <v>6572</v>
      </c>
      <c r="B5902" t="s">
        <v>805</v>
      </c>
      <c r="C5902" t="s">
        <v>7610</v>
      </c>
      <c r="J5902" t="s">
        <v>1436</v>
      </c>
      <c r="K5902">
        <v>0</v>
      </c>
      <c r="N5902" t="b">
        <v>1</v>
      </c>
      <c r="O5902" t="b">
        <v>0</v>
      </c>
      <c r="P5902" t="b">
        <v>0</v>
      </c>
      <c r="Q5902">
        <v>8</v>
      </c>
      <c r="R5902">
        <v>1</v>
      </c>
      <c r="S5902">
        <v>1</v>
      </c>
      <c r="T5902">
        <v>2</v>
      </c>
      <c r="U5902" t="b">
        <v>1</v>
      </c>
      <c r="V5902" t="s">
        <v>670</v>
      </c>
      <c r="W5902" t="s">
        <v>7579</v>
      </c>
      <c r="X5902" t="s">
        <v>15379</v>
      </c>
      <c r="Y5902">
        <v>45</v>
      </c>
      <c r="Z5902">
        <v>45</v>
      </c>
      <c r="AA5902">
        <v>2</v>
      </c>
      <c r="AB5902">
        <v>2</v>
      </c>
      <c r="AC5902">
        <v>59</v>
      </c>
    </row>
    <row r="5903" spans="1:29">
      <c r="A5903">
        <v>6573</v>
      </c>
      <c r="B5903" t="s">
        <v>805</v>
      </c>
      <c r="C5903" t="s">
        <v>7611</v>
      </c>
      <c r="J5903" t="s">
        <v>1436</v>
      </c>
      <c r="K5903">
        <v>0</v>
      </c>
      <c r="N5903" t="b">
        <v>1</v>
      </c>
      <c r="O5903" t="b">
        <v>0</v>
      </c>
      <c r="P5903" t="b">
        <v>0</v>
      </c>
      <c r="Q5903">
        <v>8</v>
      </c>
      <c r="R5903">
        <v>1</v>
      </c>
      <c r="S5903">
        <v>1</v>
      </c>
      <c r="T5903">
        <v>2</v>
      </c>
      <c r="U5903" t="b">
        <v>1</v>
      </c>
      <c r="V5903" t="s">
        <v>670</v>
      </c>
      <c r="W5903" t="s">
        <v>7579</v>
      </c>
      <c r="X5903" t="s">
        <v>15380</v>
      </c>
      <c r="Y5903">
        <v>45</v>
      </c>
      <c r="Z5903">
        <v>45</v>
      </c>
      <c r="AA5903">
        <v>3</v>
      </c>
      <c r="AB5903">
        <v>3</v>
      </c>
      <c r="AC5903">
        <v>59</v>
      </c>
    </row>
    <row r="5904" spans="1:29">
      <c r="A5904">
        <v>6574</v>
      </c>
      <c r="B5904" t="s">
        <v>805</v>
      </c>
      <c r="C5904" t="s">
        <v>7612</v>
      </c>
      <c r="J5904" t="s">
        <v>1436</v>
      </c>
      <c r="K5904">
        <v>0</v>
      </c>
      <c r="N5904" t="b">
        <v>1</v>
      </c>
      <c r="O5904" t="b">
        <v>0</v>
      </c>
      <c r="P5904" t="b">
        <v>0</v>
      </c>
      <c r="Q5904">
        <v>8</v>
      </c>
      <c r="R5904">
        <v>1</v>
      </c>
      <c r="S5904">
        <v>1</v>
      </c>
      <c r="T5904">
        <v>2</v>
      </c>
      <c r="U5904" t="b">
        <v>1</v>
      </c>
      <c r="V5904" t="s">
        <v>670</v>
      </c>
      <c r="W5904" t="s">
        <v>7579</v>
      </c>
      <c r="X5904" t="s">
        <v>15689</v>
      </c>
      <c r="Y5904">
        <v>46</v>
      </c>
      <c r="Z5904">
        <v>46</v>
      </c>
      <c r="AA5904">
        <v>2</v>
      </c>
      <c r="AB5904">
        <v>2</v>
      </c>
      <c r="AC5904">
        <v>59</v>
      </c>
    </row>
    <row r="5905" spans="1:29">
      <c r="A5905">
        <v>6575</v>
      </c>
      <c r="B5905" t="s">
        <v>805</v>
      </c>
      <c r="C5905" t="s">
        <v>7613</v>
      </c>
      <c r="J5905" t="s">
        <v>1436</v>
      </c>
      <c r="K5905">
        <v>0</v>
      </c>
      <c r="N5905" t="b">
        <v>1</v>
      </c>
      <c r="O5905" t="b">
        <v>0</v>
      </c>
      <c r="P5905" t="b">
        <v>0</v>
      </c>
      <c r="Q5905">
        <v>8</v>
      </c>
      <c r="R5905">
        <v>1</v>
      </c>
      <c r="S5905">
        <v>1</v>
      </c>
      <c r="T5905">
        <v>2</v>
      </c>
      <c r="U5905" t="b">
        <v>1</v>
      </c>
      <c r="V5905" t="s">
        <v>670</v>
      </c>
      <c r="W5905" t="s">
        <v>7579</v>
      </c>
      <c r="X5905" t="s">
        <v>15766</v>
      </c>
      <c r="Y5905">
        <v>46</v>
      </c>
      <c r="Z5905">
        <v>46</v>
      </c>
      <c r="AA5905">
        <v>3</v>
      </c>
      <c r="AB5905">
        <v>3</v>
      </c>
      <c r="AC5905">
        <v>59</v>
      </c>
    </row>
    <row r="5906" spans="1:29">
      <c r="A5906">
        <v>6576</v>
      </c>
      <c r="B5906" t="s">
        <v>805</v>
      </c>
      <c r="C5906" t="s">
        <v>7614</v>
      </c>
      <c r="J5906" t="s">
        <v>1436</v>
      </c>
      <c r="K5906">
        <v>0</v>
      </c>
      <c r="N5906" t="b">
        <v>1</v>
      </c>
      <c r="O5906" t="b">
        <v>0</v>
      </c>
      <c r="P5906" t="b">
        <v>0</v>
      </c>
      <c r="Q5906">
        <v>8</v>
      </c>
      <c r="R5906">
        <v>1</v>
      </c>
      <c r="S5906">
        <v>1</v>
      </c>
      <c r="T5906">
        <v>2</v>
      </c>
      <c r="U5906" t="b">
        <v>1</v>
      </c>
      <c r="V5906" t="s">
        <v>670</v>
      </c>
      <c r="W5906" t="s">
        <v>7579</v>
      </c>
      <c r="X5906" t="s">
        <v>15690</v>
      </c>
      <c r="Y5906">
        <v>47</v>
      </c>
      <c r="Z5906">
        <v>47</v>
      </c>
      <c r="AA5906">
        <v>2</v>
      </c>
      <c r="AB5906">
        <v>2</v>
      </c>
      <c r="AC5906">
        <v>59</v>
      </c>
    </row>
    <row r="5907" spans="1:29">
      <c r="A5907">
        <v>6577</v>
      </c>
      <c r="B5907" t="s">
        <v>805</v>
      </c>
      <c r="C5907" t="s">
        <v>7615</v>
      </c>
      <c r="J5907" t="s">
        <v>1436</v>
      </c>
      <c r="K5907">
        <v>0</v>
      </c>
      <c r="N5907" t="b">
        <v>1</v>
      </c>
      <c r="O5907" t="b">
        <v>0</v>
      </c>
      <c r="P5907" t="b">
        <v>0</v>
      </c>
      <c r="Q5907">
        <v>8</v>
      </c>
      <c r="R5907">
        <v>1</v>
      </c>
      <c r="S5907">
        <v>1</v>
      </c>
      <c r="T5907">
        <v>2</v>
      </c>
      <c r="U5907" t="b">
        <v>1</v>
      </c>
      <c r="V5907" t="s">
        <v>670</v>
      </c>
      <c r="W5907" t="s">
        <v>7579</v>
      </c>
      <c r="X5907" t="s">
        <v>14561</v>
      </c>
      <c r="Y5907">
        <v>47</v>
      </c>
      <c r="Z5907">
        <v>47</v>
      </c>
      <c r="AA5907">
        <v>3</v>
      </c>
      <c r="AB5907">
        <v>3</v>
      </c>
      <c r="AC5907">
        <v>59</v>
      </c>
    </row>
    <row r="5908" spans="1:29">
      <c r="A5908">
        <v>6578</v>
      </c>
      <c r="B5908" t="s">
        <v>805</v>
      </c>
      <c r="C5908" t="s">
        <v>7616</v>
      </c>
      <c r="J5908" t="s">
        <v>1444</v>
      </c>
      <c r="K5908">
        <v>0</v>
      </c>
      <c r="N5908" t="b">
        <v>1</v>
      </c>
      <c r="O5908" t="b">
        <v>0</v>
      </c>
      <c r="P5908" t="b">
        <v>0</v>
      </c>
      <c r="Q5908">
        <v>8</v>
      </c>
      <c r="R5908">
        <v>1</v>
      </c>
      <c r="S5908">
        <v>1</v>
      </c>
      <c r="T5908">
        <v>2</v>
      </c>
      <c r="U5908" t="b">
        <v>1</v>
      </c>
      <c r="V5908" t="s">
        <v>670</v>
      </c>
      <c r="W5908" t="s">
        <v>7579</v>
      </c>
      <c r="X5908" t="s">
        <v>14462</v>
      </c>
      <c r="Y5908">
        <v>15</v>
      </c>
      <c r="Z5908">
        <v>15</v>
      </c>
      <c r="AA5908">
        <v>5</v>
      </c>
      <c r="AB5908">
        <v>5</v>
      </c>
      <c r="AC5908">
        <v>59</v>
      </c>
    </row>
    <row r="5909" spans="1:29">
      <c r="A5909">
        <v>6579</v>
      </c>
      <c r="B5909" t="s">
        <v>805</v>
      </c>
      <c r="C5909" t="s">
        <v>7617</v>
      </c>
      <c r="J5909" t="s">
        <v>1444</v>
      </c>
      <c r="K5909">
        <v>0</v>
      </c>
      <c r="N5909" t="b">
        <v>1</v>
      </c>
      <c r="O5909" t="b">
        <v>0</v>
      </c>
      <c r="P5909" t="b">
        <v>0</v>
      </c>
      <c r="Q5909">
        <v>8</v>
      </c>
      <c r="R5909">
        <v>1</v>
      </c>
      <c r="S5909">
        <v>1</v>
      </c>
      <c r="T5909">
        <v>2</v>
      </c>
      <c r="U5909" t="b">
        <v>1</v>
      </c>
      <c r="V5909" t="s">
        <v>670</v>
      </c>
      <c r="W5909" t="s">
        <v>7579</v>
      </c>
      <c r="X5909" t="s">
        <v>14621</v>
      </c>
      <c r="Y5909">
        <v>15</v>
      </c>
      <c r="Z5909">
        <v>15</v>
      </c>
      <c r="AA5909">
        <v>6</v>
      </c>
      <c r="AB5909">
        <v>6</v>
      </c>
      <c r="AC5909">
        <v>59</v>
      </c>
    </row>
    <row r="5910" spans="1:29">
      <c r="A5910">
        <v>6580</v>
      </c>
      <c r="B5910" t="s">
        <v>805</v>
      </c>
      <c r="C5910" t="s">
        <v>7618</v>
      </c>
      <c r="J5910" t="s">
        <v>1444</v>
      </c>
      <c r="K5910">
        <v>0</v>
      </c>
      <c r="N5910" t="b">
        <v>1</v>
      </c>
      <c r="O5910" t="b">
        <v>0</v>
      </c>
      <c r="P5910" t="b">
        <v>0</v>
      </c>
      <c r="Q5910">
        <v>8</v>
      </c>
      <c r="R5910">
        <v>1</v>
      </c>
      <c r="S5910">
        <v>1</v>
      </c>
      <c r="T5910">
        <v>2</v>
      </c>
      <c r="U5910" t="b">
        <v>1</v>
      </c>
      <c r="V5910" t="s">
        <v>670</v>
      </c>
      <c r="W5910" t="s">
        <v>7579</v>
      </c>
      <c r="X5910" t="s">
        <v>14460</v>
      </c>
      <c r="Y5910">
        <v>15</v>
      </c>
      <c r="Z5910">
        <v>15</v>
      </c>
      <c r="AA5910">
        <v>7</v>
      </c>
      <c r="AB5910">
        <v>7</v>
      </c>
      <c r="AC5910">
        <v>59</v>
      </c>
    </row>
    <row r="5911" spans="1:29">
      <c r="A5911">
        <v>6581</v>
      </c>
      <c r="B5911" t="s">
        <v>805</v>
      </c>
      <c r="C5911" t="s">
        <v>7619</v>
      </c>
      <c r="J5911" t="s">
        <v>1444</v>
      </c>
      <c r="K5911">
        <v>0</v>
      </c>
      <c r="N5911" t="b">
        <v>1</v>
      </c>
      <c r="O5911" t="b">
        <v>0</v>
      </c>
      <c r="P5911" t="b">
        <v>0</v>
      </c>
      <c r="Q5911">
        <v>8</v>
      </c>
      <c r="R5911">
        <v>1</v>
      </c>
      <c r="S5911">
        <v>1</v>
      </c>
      <c r="T5911">
        <v>2</v>
      </c>
      <c r="U5911" t="b">
        <v>1</v>
      </c>
      <c r="V5911" t="s">
        <v>670</v>
      </c>
      <c r="W5911" t="s">
        <v>7579</v>
      </c>
      <c r="X5911" t="s">
        <v>14458</v>
      </c>
      <c r="Y5911">
        <v>16</v>
      </c>
      <c r="Z5911">
        <v>16</v>
      </c>
      <c r="AA5911">
        <v>5</v>
      </c>
      <c r="AB5911">
        <v>5</v>
      </c>
      <c r="AC5911">
        <v>59</v>
      </c>
    </row>
    <row r="5912" spans="1:29">
      <c r="A5912">
        <v>6582</v>
      </c>
      <c r="B5912" t="s">
        <v>805</v>
      </c>
      <c r="C5912" t="s">
        <v>7620</v>
      </c>
      <c r="J5912" t="s">
        <v>1444</v>
      </c>
      <c r="K5912">
        <v>0</v>
      </c>
      <c r="N5912" t="b">
        <v>1</v>
      </c>
      <c r="O5912" t="b">
        <v>0</v>
      </c>
      <c r="P5912" t="b">
        <v>0</v>
      </c>
      <c r="Q5912">
        <v>8</v>
      </c>
      <c r="R5912">
        <v>1</v>
      </c>
      <c r="S5912">
        <v>1</v>
      </c>
      <c r="T5912">
        <v>2</v>
      </c>
      <c r="U5912" t="b">
        <v>1</v>
      </c>
      <c r="V5912" t="s">
        <v>670</v>
      </c>
      <c r="W5912" t="s">
        <v>7579</v>
      </c>
      <c r="X5912" t="s">
        <v>14469</v>
      </c>
      <c r="Y5912">
        <v>16</v>
      </c>
      <c r="Z5912">
        <v>16</v>
      </c>
      <c r="AA5912">
        <v>6</v>
      </c>
      <c r="AB5912">
        <v>6</v>
      </c>
      <c r="AC5912">
        <v>59</v>
      </c>
    </row>
    <row r="5913" spans="1:29">
      <c r="A5913">
        <v>6583</v>
      </c>
      <c r="B5913" t="s">
        <v>805</v>
      </c>
      <c r="C5913" t="s">
        <v>7621</v>
      </c>
      <c r="J5913" t="s">
        <v>1444</v>
      </c>
      <c r="K5913">
        <v>0</v>
      </c>
      <c r="N5913" t="b">
        <v>1</v>
      </c>
      <c r="O5913" t="b">
        <v>0</v>
      </c>
      <c r="P5913" t="b">
        <v>0</v>
      </c>
      <c r="Q5913">
        <v>8</v>
      </c>
      <c r="R5913">
        <v>1</v>
      </c>
      <c r="S5913">
        <v>1</v>
      </c>
      <c r="T5913">
        <v>2</v>
      </c>
      <c r="U5913" t="b">
        <v>1</v>
      </c>
      <c r="V5913" t="s">
        <v>670</v>
      </c>
      <c r="W5913" t="s">
        <v>7579</v>
      </c>
      <c r="X5913" t="s">
        <v>14470</v>
      </c>
      <c r="Y5913">
        <v>16</v>
      </c>
      <c r="Z5913">
        <v>16</v>
      </c>
      <c r="AA5913">
        <v>7</v>
      </c>
      <c r="AB5913">
        <v>7</v>
      </c>
      <c r="AC5913">
        <v>59</v>
      </c>
    </row>
    <row r="5914" spans="1:29">
      <c r="A5914">
        <v>6584</v>
      </c>
      <c r="B5914" t="s">
        <v>805</v>
      </c>
      <c r="C5914" t="s">
        <v>7622</v>
      </c>
      <c r="J5914" t="s">
        <v>1444</v>
      </c>
      <c r="K5914">
        <v>0</v>
      </c>
      <c r="N5914" t="b">
        <v>1</v>
      </c>
      <c r="O5914" t="b">
        <v>0</v>
      </c>
      <c r="P5914" t="b">
        <v>0</v>
      </c>
      <c r="Q5914">
        <v>8</v>
      </c>
      <c r="R5914">
        <v>1</v>
      </c>
      <c r="S5914">
        <v>1</v>
      </c>
      <c r="T5914">
        <v>2</v>
      </c>
      <c r="U5914" t="b">
        <v>1</v>
      </c>
      <c r="V5914" t="s">
        <v>670</v>
      </c>
      <c r="W5914" t="s">
        <v>7579</v>
      </c>
      <c r="X5914" t="s">
        <v>14684</v>
      </c>
      <c r="Y5914">
        <v>17</v>
      </c>
      <c r="Z5914">
        <v>17</v>
      </c>
      <c r="AA5914">
        <v>5</v>
      </c>
      <c r="AB5914">
        <v>5</v>
      </c>
      <c r="AC5914">
        <v>59</v>
      </c>
    </row>
    <row r="5915" spans="1:29">
      <c r="A5915">
        <v>6585</v>
      </c>
      <c r="B5915" t="s">
        <v>805</v>
      </c>
      <c r="C5915" t="s">
        <v>7623</v>
      </c>
      <c r="J5915" t="s">
        <v>1444</v>
      </c>
      <c r="K5915">
        <v>0</v>
      </c>
      <c r="N5915" t="b">
        <v>1</v>
      </c>
      <c r="O5915" t="b">
        <v>0</v>
      </c>
      <c r="P5915" t="b">
        <v>0</v>
      </c>
      <c r="Q5915">
        <v>8</v>
      </c>
      <c r="R5915">
        <v>1</v>
      </c>
      <c r="S5915">
        <v>1</v>
      </c>
      <c r="T5915">
        <v>2</v>
      </c>
      <c r="U5915" t="b">
        <v>1</v>
      </c>
      <c r="V5915" t="s">
        <v>670</v>
      </c>
      <c r="W5915" t="s">
        <v>7579</v>
      </c>
      <c r="X5915" t="s">
        <v>14526</v>
      </c>
      <c r="Y5915">
        <v>17</v>
      </c>
      <c r="Z5915">
        <v>17</v>
      </c>
      <c r="AA5915">
        <v>6</v>
      </c>
      <c r="AB5915">
        <v>6</v>
      </c>
      <c r="AC5915">
        <v>59</v>
      </c>
    </row>
    <row r="5916" spans="1:29">
      <c r="A5916">
        <v>6586</v>
      </c>
      <c r="B5916" t="s">
        <v>805</v>
      </c>
      <c r="C5916" t="s">
        <v>7624</v>
      </c>
      <c r="J5916" t="s">
        <v>1444</v>
      </c>
      <c r="K5916">
        <v>0</v>
      </c>
      <c r="N5916" t="b">
        <v>1</v>
      </c>
      <c r="O5916" t="b">
        <v>0</v>
      </c>
      <c r="P5916" t="b">
        <v>0</v>
      </c>
      <c r="Q5916">
        <v>8</v>
      </c>
      <c r="R5916">
        <v>1</v>
      </c>
      <c r="S5916">
        <v>1</v>
      </c>
      <c r="T5916">
        <v>2</v>
      </c>
      <c r="U5916" t="b">
        <v>1</v>
      </c>
      <c r="V5916" t="s">
        <v>670</v>
      </c>
      <c r="W5916" t="s">
        <v>7579</v>
      </c>
      <c r="X5916" t="s">
        <v>14716</v>
      </c>
      <c r="Y5916">
        <v>17</v>
      </c>
      <c r="Z5916">
        <v>17</v>
      </c>
      <c r="AA5916">
        <v>7</v>
      </c>
      <c r="AB5916">
        <v>7</v>
      </c>
      <c r="AC5916">
        <v>59</v>
      </c>
    </row>
    <row r="5917" spans="1:29">
      <c r="A5917">
        <v>6587</v>
      </c>
      <c r="B5917" t="s">
        <v>805</v>
      </c>
      <c r="C5917" t="s">
        <v>7625</v>
      </c>
      <c r="J5917" t="s">
        <v>1444</v>
      </c>
      <c r="K5917">
        <v>0</v>
      </c>
      <c r="N5917" t="b">
        <v>1</v>
      </c>
      <c r="O5917" t="b">
        <v>0</v>
      </c>
      <c r="P5917" t="b">
        <v>0</v>
      </c>
      <c r="Q5917">
        <v>8</v>
      </c>
      <c r="R5917">
        <v>1</v>
      </c>
      <c r="S5917">
        <v>1</v>
      </c>
      <c r="T5917">
        <v>2</v>
      </c>
      <c r="U5917" t="b">
        <v>1</v>
      </c>
      <c r="V5917" t="s">
        <v>670</v>
      </c>
      <c r="W5917" t="s">
        <v>7579</v>
      </c>
      <c r="X5917" t="s">
        <v>14687</v>
      </c>
      <c r="Y5917">
        <v>18</v>
      </c>
      <c r="Z5917">
        <v>18</v>
      </c>
      <c r="AA5917">
        <v>5</v>
      </c>
      <c r="AB5917">
        <v>5</v>
      </c>
      <c r="AC5917">
        <v>59</v>
      </c>
    </row>
    <row r="5918" spans="1:29">
      <c r="A5918">
        <v>6588</v>
      </c>
      <c r="B5918" t="s">
        <v>805</v>
      </c>
      <c r="C5918" t="s">
        <v>7626</v>
      </c>
      <c r="J5918" t="s">
        <v>1444</v>
      </c>
      <c r="K5918">
        <v>0</v>
      </c>
      <c r="N5918" t="b">
        <v>1</v>
      </c>
      <c r="O5918" t="b">
        <v>0</v>
      </c>
      <c r="P5918" t="b">
        <v>0</v>
      </c>
      <c r="Q5918">
        <v>8</v>
      </c>
      <c r="R5918">
        <v>1</v>
      </c>
      <c r="S5918">
        <v>1</v>
      </c>
      <c r="T5918">
        <v>2</v>
      </c>
      <c r="U5918" t="b">
        <v>1</v>
      </c>
      <c r="V5918" t="s">
        <v>670</v>
      </c>
      <c r="W5918" t="s">
        <v>7579</v>
      </c>
      <c r="X5918" t="s">
        <v>14688</v>
      </c>
      <c r="Y5918">
        <v>18</v>
      </c>
      <c r="Z5918">
        <v>18</v>
      </c>
      <c r="AA5918">
        <v>6</v>
      </c>
      <c r="AB5918">
        <v>6</v>
      </c>
      <c r="AC5918">
        <v>59</v>
      </c>
    </row>
    <row r="5919" spans="1:29">
      <c r="A5919">
        <v>6589</v>
      </c>
      <c r="B5919" t="s">
        <v>805</v>
      </c>
      <c r="C5919" t="s">
        <v>7627</v>
      </c>
      <c r="J5919" t="s">
        <v>1444</v>
      </c>
      <c r="K5919">
        <v>0</v>
      </c>
      <c r="N5919" t="b">
        <v>1</v>
      </c>
      <c r="O5919" t="b">
        <v>0</v>
      </c>
      <c r="P5919" t="b">
        <v>0</v>
      </c>
      <c r="Q5919">
        <v>8</v>
      </c>
      <c r="R5919">
        <v>1</v>
      </c>
      <c r="S5919">
        <v>1</v>
      </c>
      <c r="T5919">
        <v>2</v>
      </c>
      <c r="U5919" t="b">
        <v>1</v>
      </c>
      <c r="V5919" t="s">
        <v>670</v>
      </c>
      <c r="W5919" t="s">
        <v>7579</v>
      </c>
      <c r="X5919" t="s">
        <v>14487</v>
      </c>
      <c r="Y5919">
        <v>18</v>
      </c>
      <c r="Z5919">
        <v>18</v>
      </c>
      <c r="AA5919">
        <v>7</v>
      </c>
      <c r="AB5919">
        <v>7</v>
      </c>
      <c r="AC5919">
        <v>59</v>
      </c>
    </row>
    <row r="5920" spans="1:29">
      <c r="A5920">
        <v>6590</v>
      </c>
      <c r="B5920" t="s">
        <v>805</v>
      </c>
      <c r="C5920" t="s">
        <v>7628</v>
      </c>
      <c r="J5920" t="s">
        <v>1444</v>
      </c>
      <c r="K5920">
        <v>0</v>
      </c>
      <c r="N5920" t="b">
        <v>1</v>
      </c>
      <c r="O5920" t="b">
        <v>0</v>
      </c>
      <c r="P5920" t="b">
        <v>0</v>
      </c>
      <c r="Q5920">
        <v>8</v>
      </c>
      <c r="R5920">
        <v>1</v>
      </c>
      <c r="S5920">
        <v>1</v>
      </c>
      <c r="T5920">
        <v>2</v>
      </c>
      <c r="U5920" t="b">
        <v>1</v>
      </c>
      <c r="V5920" t="s">
        <v>670</v>
      </c>
      <c r="W5920" t="s">
        <v>7579</v>
      </c>
      <c r="X5920" t="s">
        <v>14689</v>
      </c>
      <c r="Y5920">
        <v>19</v>
      </c>
      <c r="Z5920">
        <v>19</v>
      </c>
      <c r="AA5920">
        <v>5</v>
      </c>
      <c r="AB5920">
        <v>5</v>
      </c>
      <c r="AC5920">
        <v>59</v>
      </c>
    </row>
    <row r="5921" spans="1:29">
      <c r="A5921">
        <v>6591</v>
      </c>
      <c r="B5921" t="s">
        <v>805</v>
      </c>
      <c r="C5921" t="s">
        <v>7629</v>
      </c>
      <c r="J5921" t="s">
        <v>1444</v>
      </c>
      <c r="K5921">
        <v>0</v>
      </c>
      <c r="N5921" t="b">
        <v>1</v>
      </c>
      <c r="O5921" t="b">
        <v>0</v>
      </c>
      <c r="P5921" t="b">
        <v>0</v>
      </c>
      <c r="Q5921">
        <v>8</v>
      </c>
      <c r="R5921">
        <v>1</v>
      </c>
      <c r="S5921">
        <v>1</v>
      </c>
      <c r="T5921">
        <v>2</v>
      </c>
      <c r="U5921" t="b">
        <v>1</v>
      </c>
      <c r="V5921" t="s">
        <v>670</v>
      </c>
      <c r="W5921" t="s">
        <v>7579</v>
      </c>
      <c r="X5921" t="s">
        <v>14448</v>
      </c>
      <c r="Y5921">
        <v>19</v>
      </c>
      <c r="Z5921">
        <v>19</v>
      </c>
      <c r="AA5921">
        <v>6</v>
      </c>
      <c r="AB5921">
        <v>6</v>
      </c>
      <c r="AC5921">
        <v>59</v>
      </c>
    </row>
    <row r="5922" spans="1:29">
      <c r="A5922">
        <v>6592</v>
      </c>
      <c r="B5922" t="s">
        <v>805</v>
      </c>
      <c r="C5922" t="s">
        <v>7630</v>
      </c>
      <c r="J5922" t="s">
        <v>1444</v>
      </c>
      <c r="K5922">
        <v>0</v>
      </c>
      <c r="N5922" t="b">
        <v>1</v>
      </c>
      <c r="O5922" t="b">
        <v>0</v>
      </c>
      <c r="P5922" t="b">
        <v>0</v>
      </c>
      <c r="Q5922">
        <v>8</v>
      </c>
      <c r="R5922">
        <v>1</v>
      </c>
      <c r="S5922">
        <v>1</v>
      </c>
      <c r="T5922">
        <v>2</v>
      </c>
      <c r="U5922" t="b">
        <v>1</v>
      </c>
      <c r="V5922" t="s">
        <v>670</v>
      </c>
      <c r="W5922" t="s">
        <v>7579</v>
      </c>
      <c r="X5922" t="s">
        <v>14461</v>
      </c>
      <c r="Y5922">
        <v>19</v>
      </c>
      <c r="Z5922">
        <v>19</v>
      </c>
      <c r="AA5922">
        <v>7</v>
      </c>
      <c r="AB5922">
        <v>7</v>
      </c>
      <c r="AC5922">
        <v>59</v>
      </c>
    </row>
    <row r="5923" spans="1:29">
      <c r="A5923">
        <v>6593</v>
      </c>
      <c r="B5923" t="s">
        <v>805</v>
      </c>
      <c r="C5923" t="s">
        <v>7631</v>
      </c>
      <c r="J5923" t="s">
        <v>1444</v>
      </c>
      <c r="K5923">
        <v>0</v>
      </c>
      <c r="N5923" t="b">
        <v>1</v>
      </c>
      <c r="O5923" t="b">
        <v>0</v>
      </c>
      <c r="P5923" t="b">
        <v>0</v>
      </c>
      <c r="Q5923">
        <v>8</v>
      </c>
      <c r="R5923">
        <v>1</v>
      </c>
      <c r="S5923">
        <v>1</v>
      </c>
      <c r="T5923">
        <v>2</v>
      </c>
      <c r="U5923" t="b">
        <v>1</v>
      </c>
      <c r="V5923" t="s">
        <v>670</v>
      </c>
      <c r="W5923" t="s">
        <v>7579</v>
      </c>
      <c r="X5923" t="s">
        <v>14691</v>
      </c>
      <c r="Y5923">
        <v>20</v>
      </c>
      <c r="Z5923">
        <v>20</v>
      </c>
      <c r="AA5923">
        <v>5</v>
      </c>
      <c r="AB5923">
        <v>5</v>
      </c>
      <c r="AC5923">
        <v>59</v>
      </c>
    </row>
    <row r="5924" spans="1:29">
      <c r="A5924">
        <v>6594</v>
      </c>
      <c r="B5924" t="s">
        <v>805</v>
      </c>
      <c r="C5924" t="s">
        <v>7632</v>
      </c>
      <c r="J5924" t="s">
        <v>1444</v>
      </c>
      <c r="K5924">
        <v>0</v>
      </c>
      <c r="N5924" t="b">
        <v>1</v>
      </c>
      <c r="O5924" t="b">
        <v>0</v>
      </c>
      <c r="P5924" t="b">
        <v>0</v>
      </c>
      <c r="Q5924">
        <v>8</v>
      </c>
      <c r="R5924">
        <v>1</v>
      </c>
      <c r="S5924">
        <v>1</v>
      </c>
      <c r="T5924">
        <v>2</v>
      </c>
      <c r="U5924" t="b">
        <v>1</v>
      </c>
      <c r="V5924" t="s">
        <v>670</v>
      </c>
      <c r="W5924" t="s">
        <v>7579</v>
      </c>
      <c r="X5924" t="s">
        <v>14623</v>
      </c>
      <c r="Y5924">
        <v>20</v>
      </c>
      <c r="Z5924">
        <v>20</v>
      </c>
      <c r="AA5924">
        <v>6</v>
      </c>
      <c r="AB5924">
        <v>6</v>
      </c>
      <c r="AC5924">
        <v>59</v>
      </c>
    </row>
    <row r="5925" spans="1:29">
      <c r="A5925">
        <v>6595</v>
      </c>
      <c r="B5925" t="s">
        <v>805</v>
      </c>
      <c r="C5925" t="s">
        <v>7633</v>
      </c>
      <c r="J5925" t="s">
        <v>1444</v>
      </c>
      <c r="K5925">
        <v>0</v>
      </c>
      <c r="N5925" t="b">
        <v>1</v>
      </c>
      <c r="O5925" t="b">
        <v>0</v>
      </c>
      <c r="P5925" t="b">
        <v>0</v>
      </c>
      <c r="Q5925">
        <v>8</v>
      </c>
      <c r="R5925">
        <v>1</v>
      </c>
      <c r="S5925">
        <v>1</v>
      </c>
      <c r="T5925">
        <v>2</v>
      </c>
      <c r="U5925" t="b">
        <v>1</v>
      </c>
      <c r="V5925" t="s">
        <v>670</v>
      </c>
      <c r="W5925" t="s">
        <v>7579</v>
      </c>
      <c r="X5925" t="s">
        <v>14632</v>
      </c>
      <c r="Y5925">
        <v>20</v>
      </c>
      <c r="Z5925">
        <v>20</v>
      </c>
      <c r="AA5925">
        <v>7</v>
      </c>
      <c r="AB5925">
        <v>7</v>
      </c>
      <c r="AC5925">
        <v>59</v>
      </c>
    </row>
    <row r="5926" spans="1:29">
      <c r="A5926">
        <v>6596</v>
      </c>
      <c r="B5926" t="s">
        <v>805</v>
      </c>
      <c r="C5926" t="s">
        <v>7634</v>
      </c>
      <c r="J5926" t="s">
        <v>1444</v>
      </c>
      <c r="K5926">
        <v>0</v>
      </c>
      <c r="N5926" t="b">
        <v>1</v>
      </c>
      <c r="O5926" t="b">
        <v>0</v>
      </c>
      <c r="P5926" t="b">
        <v>0</v>
      </c>
      <c r="Q5926">
        <v>8</v>
      </c>
      <c r="R5926">
        <v>1</v>
      </c>
      <c r="S5926">
        <v>1</v>
      </c>
      <c r="T5926">
        <v>2</v>
      </c>
      <c r="U5926" t="b">
        <v>1</v>
      </c>
      <c r="V5926" t="s">
        <v>670</v>
      </c>
      <c r="W5926" t="s">
        <v>7579</v>
      </c>
      <c r="X5926" t="s">
        <v>14471</v>
      </c>
      <c r="Y5926">
        <v>21</v>
      </c>
      <c r="Z5926">
        <v>21</v>
      </c>
      <c r="AA5926">
        <v>5</v>
      </c>
      <c r="AB5926">
        <v>5</v>
      </c>
      <c r="AC5926">
        <v>59</v>
      </c>
    </row>
    <row r="5927" spans="1:29">
      <c r="A5927">
        <v>6597</v>
      </c>
      <c r="B5927" t="s">
        <v>805</v>
      </c>
      <c r="C5927" t="s">
        <v>7635</v>
      </c>
      <c r="J5927" t="s">
        <v>1444</v>
      </c>
      <c r="K5927">
        <v>0</v>
      </c>
      <c r="N5927" t="b">
        <v>1</v>
      </c>
      <c r="O5927" t="b">
        <v>0</v>
      </c>
      <c r="P5927" t="b">
        <v>0</v>
      </c>
      <c r="Q5927">
        <v>8</v>
      </c>
      <c r="R5927">
        <v>1</v>
      </c>
      <c r="S5927">
        <v>1</v>
      </c>
      <c r="T5927">
        <v>2</v>
      </c>
      <c r="U5927" t="b">
        <v>1</v>
      </c>
      <c r="V5927" t="s">
        <v>670</v>
      </c>
      <c r="W5927" t="s">
        <v>7579</v>
      </c>
      <c r="X5927" t="s">
        <v>14624</v>
      </c>
      <c r="Y5927">
        <v>21</v>
      </c>
      <c r="Z5927">
        <v>21</v>
      </c>
      <c r="AA5927">
        <v>6</v>
      </c>
      <c r="AB5927">
        <v>6</v>
      </c>
      <c r="AC5927">
        <v>59</v>
      </c>
    </row>
    <row r="5928" spans="1:29">
      <c r="A5928">
        <v>6598</v>
      </c>
      <c r="B5928" t="s">
        <v>805</v>
      </c>
      <c r="C5928" t="s">
        <v>7636</v>
      </c>
      <c r="J5928" t="s">
        <v>1444</v>
      </c>
      <c r="K5928">
        <v>0</v>
      </c>
      <c r="N5928" t="b">
        <v>1</v>
      </c>
      <c r="O5928" t="b">
        <v>0</v>
      </c>
      <c r="P5928" t="b">
        <v>0</v>
      </c>
      <c r="Q5928">
        <v>8</v>
      </c>
      <c r="R5928">
        <v>1</v>
      </c>
      <c r="S5928">
        <v>1</v>
      </c>
      <c r="T5928">
        <v>2</v>
      </c>
      <c r="U5928" t="b">
        <v>1</v>
      </c>
      <c r="V5928" t="s">
        <v>670</v>
      </c>
      <c r="W5928" t="s">
        <v>7579</v>
      </c>
      <c r="X5928" t="s">
        <v>14633</v>
      </c>
      <c r="Y5928">
        <v>21</v>
      </c>
      <c r="Z5928">
        <v>21</v>
      </c>
      <c r="AA5928">
        <v>7</v>
      </c>
      <c r="AB5928">
        <v>7</v>
      </c>
      <c r="AC5928">
        <v>59</v>
      </c>
    </row>
    <row r="5929" spans="1:29">
      <c r="A5929">
        <v>6599</v>
      </c>
      <c r="B5929" t="s">
        <v>805</v>
      </c>
      <c r="C5929" t="s">
        <v>7637</v>
      </c>
      <c r="J5929" t="s">
        <v>1444</v>
      </c>
      <c r="K5929">
        <v>0</v>
      </c>
      <c r="N5929" t="b">
        <v>1</v>
      </c>
      <c r="O5929" t="b">
        <v>0</v>
      </c>
      <c r="P5929" t="b">
        <v>0</v>
      </c>
      <c r="Q5929">
        <v>8</v>
      </c>
      <c r="R5929">
        <v>1</v>
      </c>
      <c r="S5929">
        <v>1</v>
      </c>
      <c r="T5929">
        <v>2</v>
      </c>
      <c r="U5929" t="b">
        <v>1</v>
      </c>
      <c r="V5929" t="s">
        <v>670</v>
      </c>
      <c r="W5929" t="s">
        <v>7579</v>
      </c>
      <c r="X5929" t="s">
        <v>14694</v>
      </c>
      <c r="Y5929">
        <v>22</v>
      </c>
      <c r="Z5929">
        <v>22</v>
      </c>
      <c r="AA5929">
        <v>5</v>
      </c>
      <c r="AB5929">
        <v>5</v>
      </c>
      <c r="AC5929">
        <v>59</v>
      </c>
    </row>
    <row r="5930" spans="1:29">
      <c r="A5930">
        <v>6600</v>
      </c>
      <c r="B5930" t="s">
        <v>805</v>
      </c>
      <c r="C5930" t="s">
        <v>7638</v>
      </c>
      <c r="J5930" t="s">
        <v>1444</v>
      </c>
      <c r="K5930">
        <v>0</v>
      </c>
      <c r="N5930" t="b">
        <v>1</v>
      </c>
      <c r="O5930" t="b">
        <v>0</v>
      </c>
      <c r="P5930" t="b">
        <v>0</v>
      </c>
      <c r="Q5930">
        <v>8</v>
      </c>
      <c r="R5930">
        <v>1</v>
      </c>
      <c r="S5930">
        <v>1</v>
      </c>
      <c r="T5930">
        <v>2</v>
      </c>
      <c r="U5930" t="b">
        <v>1</v>
      </c>
      <c r="V5930" t="s">
        <v>670</v>
      </c>
      <c r="W5930" t="s">
        <v>7579</v>
      </c>
      <c r="X5930" t="s">
        <v>14625</v>
      </c>
      <c r="Y5930">
        <v>22</v>
      </c>
      <c r="Z5930">
        <v>22</v>
      </c>
      <c r="AA5930">
        <v>6</v>
      </c>
      <c r="AB5930">
        <v>6</v>
      </c>
      <c r="AC5930">
        <v>59</v>
      </c>
    </row>
    <row r="5931" spans="1:29">
      <c r="A5931">
        <v>6601</v>
      </c>
      <c r="B5931" t="s">
        <v>805</v>
      </c>
      <c r="C5931" t="s">
        <v>7639</v>
      </c>
      <c r="J5931" t="s">
        <v>1444</v>
      </c>
      <c r="K5931">
        <v>0</v>
      </c>
      <c r="N5931" t="b">
        <v>1</v>
      </c>
      <c r="O5931" t="b">
        <v>0</v>
      </c>
      <c r="P5931" t="b">
        <v>0</v>
      </c>
      <c r="Q5931">
        <v>8</v>
      </c>
      <c r="R5931">
        <v>1</v>
      </c>
      <c r="S5931">
        <v>1</v>
      </c>
      <c r="T5931">
        <v>2</v>
      </c>
      <c r="U5931" t="b">
        <v>1</v>
      </c>
      <c r="V5931" t="s">
        <v>670</v>
      </c>
      <c r="W5931" t="s">
        <v>7579</v>
      </c>
      <c r="X5931" t="s">
        <v>14490</v>
      </c>
      <c r="Y5931">
        <v>22</v>
      </c>
      <c r="Z5931">
        <v>22</v>
      </c>
      <c r="AA5931">
        <v>7</v>
      </c>
      <c r="AB5931">
        <v>7</v>
      </c>
      <c r="AC5931">
        <v>59</v>
      </c>
    </row>
    <row r="5932" spans="1:29">
      <c r="A5932">
        <v>6602</v>
      </c>
      <c r="B5932" t="s">
        <v>805</v>
      </c>
      <c r="C5932" t="s">
        <v>7640</v>
      </c>
      <c r="J5932" t="s">
        <v>1444</v>
      </c>
      <c r="K5932">
        <v>0</v>
      </c>
      <c r="N5932" t="b">
        <v>1</v>
      </c>
      <c r="O5932" t="b">
        <v>0</v>
      </c>
      <c r="P5932" t="b">
        <v>0</v>
      </c>
      <c r="Q5932">
        <v>8</v>
      </c>
      <c r="R5932">
        <v>1</v>
      </c>
      <c r="S5932">
        <v>1</v>
      </c>
      <c r="T5932">
        <v>2</v>
      </c>
      <c r="U5932" t="b">
        <v>1</v>
      </c>
      <c r="V5932" t="s">
        <v>670</v>
      </c>
      <c r="W5932" t="s">
        <v>7579</v>
      </c>
      <c r="X5932" t="s">
        <v>14696</v>
      </c>
      <c r="Y5932">
        <v>23</v>
      </c>
      <c r="Z5932">
        <v>23</v>
      </c>
      <c r="AA5932">
        <v>5</v>
      </c>
      <c r="AB5932">
        <v>5</v>
      </c>
      <c r="AC5932">
        <v>59</v>
      </c>
    </row>
    <row r="5933" spans="1:29">
      <c r="A5933">
        <v>6603</v>
      </c>
      <c r="B5933" t="s">
        <v>805</v>
      </c>
      <c r="C5933" t="s">
        <v>7641</v>
      </c>
      <c r="J5933" t="s">
        <v>1444</v>
      </c>
      <c r="K5933">
        <v>0</v>
      </c>
      <c r="N5933" t="b">
        <v>1</v>
      </c>
      <c r="O5933" t="b">
        <v>0</v>
      </c>
      <c r="P5933" t="b">
        <v>0</v>
      </c>
      <c r="Q5933">
        <v>8</v>
      </c>
      <c r="R5933">
        <v>1</v>
      </c>
      <c r="S5933">
        <v>1</v>
      </c>
      <c r="T5933">
        <v>2</v>
      </c>
      <c r="U5933" t="b">
        <v>1</v>
      </c>
      <c r="V5933" t="s">
        <v>670</v>
      </c>
      <c r="W5933" t="s">
        <v>7579</v>
      </c>
      <c r="X5933" t="s">
        <v>14626</v>
      </c>
      <c r="Y5933">
        <v>23</v>
      </c>
      <c r="Z5933">
        <v>23</v>
      </c>
      <c r="AA5933">
        <v>6</v>
      </c>
      <c r="AB5933">
        <v>6</v>
      </c>
      <c r="AC5933">
        <v>59</v>
      </c>
    </row>
    <row r="5934" spans="1:29">
      <c r="A5934">
        <v>6604</v>
      </c>
      <c r="B5934" t="s">
        <v>805</v>
      </c>
      <c r="C5934" t="s">
        <v>7642</v>
      </c>
      <c r="J5934" t="s">
        <v>1444</v>
      </c>
      <c r="K5934">
        <v>0</v>
      </c>
      <c r="N5934" t="b">
        <v>1</v>
      </c>
      <c r="O5934" t="b">
        <v>0</v>
      </c>
      <c r="P5934" t="b">
        <v>0</v>
      </c>
      <c r="Q5934">
        <v>8</v>
      </c>
      <c r="R5934">
        <v>1</v>
      </c>
      <c r="S5934">
        <v>1</v>
      </c>
      <c r="T5934">
        <v>2</v>
      </c>
      <c r="U5934" t="b">
        <v>1</v>
      </c>
      <c r="V5934" t="s">
        <v>670</v>
      </c>
      <c r="W5934" t="s">
        <v>7579</v>
      </c>
      <c r="X5934" t="s">
        <v>14717</v>
      </c>
      <c r="Y5934">
        <v>23</v>
      </c>
      <c r="Z5934">
        <v>23</v>
      </c>
      <c r="AA5934">
        <v>7</v>
      </c>
      <c r="AB5934">
        <v>7</v>
      </c>
      <c r="AC5934">
        <v>59</v>
      </c>
    </row>
    <row r="5935" spans="1:29">
      <c r="A5935">
        <v>6605</v>
      </c>
      <c r="B5935" t="s">
        <v>805</v>
      </c>
      <c r="C5935" t="s">
        <v>7643</v>
      </c>
      <c r="J5935" t="s">
        <v>1444</v>
      </c>
      <c r="K5935">
        <v>0</v>
      </c>
      <c r="N5935" t="b">
        <v>1</v>
      </c>
      <c r="O5935" t="b">
        <v>0</v>
      </c>
      <c r="P5935" t="b">
        <v>0</v>
      </c>
      <c r="Q5935">
        <v>8</v>
      </c>
      <c r="R5935">
        <v>1</v>
      </c>
      <c r="S5935">
        <v>1</v>
      </c>
      <c r="T5935">
        <v>2</v>
      </c>
      <c r="U5935" t="b">
        <v>1</v>
      </c>
      <c r="V5935" t="s">
        <v>670</v>
      </c>
      <c r="W5935" t="s">
        <v>7579</v>
      </c>
      <c r="X5935" t="s">
        <v>14698</v>
      </c>
      <c r="Y5935">
        <v>24</v>
      </c>
      <c r="Z5935">
        <v>24</v>
      </c>
      <c r="AA5935">
        <v>5</v>
      </c>
      <c r="AB5935">
        <v>5</v>
      </c>
      <c r="AC5935">
        <v>59</v>
      </c>
    </row>
    <row r="5936" spans="1:29">
      <c r="A5936">
        <v>6606</v>
      </c>
      <c r="B5936" t="s">
        <v>805</v>
      </c>
      <c r="C5936" t="s">
        <v>7644</v>
      </c>
      <c r="J5936" t="s">
        <v>1444</v>
      </c>
      <c r="K5936">
        <v>0</v>
      </c>
      <c r="N5936" t="b">
        <v>1</v>
      </c>
      <c r="O5936" t="b">
        <v>0</v>
      </c>
      <c r="P5936" t="b">
        <v>0</v>
      </c>
      <c r="Q5936">
        <v>8</v>
      </c>
      <c r="R5936">
        <v>1</v>
      </c>
      <c r="S5936">
        <v>1</v>
      </c>
      <c r="T5936">
        <v>2</v>
      </c>
      <c r="U5936" t="b">
        <v>1</v>
      </c>
      <c r="V5936" t="s">
        <v>670</v>
      </c>
      <c r="W5936" t="s">
        <v>7579</v>
      </c>
      <c r="X5936" t="s">
        <v>14627</v>
      </c>
      <c r="Y5936">
        <v>24</v>
      </c>
      <c r="Z5936">
        <v>24</v>
      </c>
      <c r="AA5936">
        <v>6</v>
      </c>
      <c r="AB5936">
        <v>6</v>
      </c>
      <c r="AC5936">
        <v>59</v>
      </c>
    </row>
    <row r="5937" spans="1:29">
      <c r="A5937">
        <v>6607</v>
      </c>
      <c r="B5937" t="s">
        <v>805</v>
      </c>
      <c r="C5937" t="s">
        <v>7645</v>
      </c>
      <c r="J5937" t="s">
        <v>1444</v>
      </c>
      <c r="K5937">
        <v>0</v>
      </c>
      <c r="N5937" t="b">
        <v>1</v>
      </c>
      <c r="O5937" t="b">
        <v>0</v>
      </c>
      <c r="P5937" t="b">
        <v>0</v>
      </c>
      <c r="Q5937">
        <v>8</v>
      </c>
      <c r="R5937">
        <v>1</v>
      </c>
      <c r="S5937">
        <v>1</v>
      </c>
      <c r="T5937">
        <v>2</v>
      </c>
      <c r="U5937" t="b">
        <v>1</v>
      </c>
      <c r="V5937" t="s">
        <v>670</v>
      </c>
      <c r="W5937" t="s">
        <v>7579</v>
      </c>
      <c r="X5937" t="s">
        <v>14489</v>
      </c>
      <c r="Y5937">
        <v>24</v>
      </c>
      <c r="Z5937">
        <v>24</v>
      </c>
      <c r="AA5937">
        <v>7</v>
      </c>
      <c r="AB5937">
        <v>7</v>
      </c>
      <c r="AC5937">
        <v>59</v>
      </c>
    </row>
    <row r="5938" spans="1:29">
      <c r="A5938">
        <v>6608</v>
      </c>
      <c r="B5938" t="s">
        <v>805</v>
      </c>
      <c r="C5938" t="s">
        <v>7646</v>
      </c>
      <c r="J5938" t="s">
        <v>1444</v>
      </c>
      <c r="K5938">
        <v>0</v>
      </c>
      <c r="N5938" t="b">
        <v>1</v>
      </c>
      <c r="O5938" t="b">
        <v>0</v>
      </c>
      <c r="P5938" t="b">
        <v>0</v>
      </c>
      <c r="Q5938">
        <v>8</v>
      </c>
      <c r="R5938">
        <v>1</v>
      </c>
      <c r="S5938">
        <v>1</v>
      </c>
      <c r="T5938">
        <v>2</v>
      </c>
      <c r="U5938" t="b">
        <v>1</v>
      </c>
      <c r="V5938" t="s">
        <v>670</v>
      </c>
      <c r="W5938" t="s">
        <v>7579</v>
      </c>
      <c r="X5938" t="s">
        <v>14701</v>
      </c>
      <c r="Y5938">
        <v>25</v>
      </c>
      <c r="Z5938">
        <v>25</v>
      </c>
      <c r="AA5938">
        <v>5</v>
      </c>
      <c r="AB5938">
        <v>5</v>
      </c>
      <c r="AC5938">
        <v>59</v>
      </c>
    </row>
    <row r="5939" spans="1:29">
      <c r="A5939">
        <v>6609</v>
      </c>
      <c r="B5939" t="s">
        <v>805</v>
      </c>
      <c r="C5939" t="s">
        <v>7647</v>
      </c>
      <c r="J5939" t="s">
        <v>1444</v>
      </c>
      <c r="K5939">
        <v>0</v>
      </c>
      <c r="N5939" t="b">
        <v>1</v>
      </c>
      <c r="O5939" t="b">
        <v>0</v>
      </c>
      <c r="P5939" t="b">
        <v>0</v>
      </c>
      <c r="Q5939">
        <v>8</v>
      </c>
      <c r="R5939">
        <v>1</v>
      </c>
      <c r="S5939">
        <v>1</v>
      </c>
      <c r="T5939">
        <v>2</v>
      </c>
      <c r="U5939" t="b">
        <v>1</v>
      </c>
      <c r="V5939" t="s">
        <v>670</v>
      </c>
      <c r="W5939" t="s">
        <v>7579</v>
      </c>
      <c r="X5939" t="s">
        <v>14534</v>
      </c>
      <c r="Y5939">
        <v>25</v>
      </c>
      <c r="Z5939">
        <v>25</v>
      </c>
      <c r="AA5939">
        <v>6</v>
      </c>
      <c r="AB5939">
        <v>6</v>
      </c>
      <c r="AC5939">
        <v>59</v>
      </c>
    </row>
    <row r="5940" spans="1:29">
      <c r="A5940">
        <v>6610</v>
      </c>
      <c r="B5940" t="s">
        <v>805</v>
      </c>
      <c r="C5940" t="s">
        <v>7648</v>
      </c>
      <c r="J5940" t="s">
        <v>1444</v>
      </c>
      <c r="K5940">
        <v>0</v>
      </c>
      <c r="N5940" t="b">
        <v>1</v>
      </c>
      <c r="O5940" t="b">
        <v>0</v>
      </c>
      <c r="P5940" t="b">
        <v>0</v>
      </c>
      <c r="Q5940">
        <v>8</v>
      </c>
      <c r="R5940">
        <v>1</v>
      </c>
      <c r="S5940">
        <v>1</v>
      </c>
      <c r="T5940">
        <v>2</v>
      </c>
      <c r="U5940" t="b">
        <v>1</v>
      </c>
      <c r="V5940" t="s">
        <v>670</v>
      </c>
      <c r="W5940" t="s">
        <v>7579</v>
      </c>
      <c r="X5940" t="s">
        <v>14634</v>
      </c>
      <c r="Y5940">
        <v>25</v>
      </c>
      <c r="Z5940">
        <v>25</v>
      </c>
      <c r="AA5940">
        <v>7</v>
      </c>
      <c r="AB5940">
        <v>7</v>
      </c>
      <c r="AC5940">
        <v>59</v>
      </c>
    </row>
    <row r="5941" spans="1:29">
      <c r="A5941">
        <v>6611</v>
      </c>
      <c r="B5941" t="s">
        <v>805</v>
      </c>
      <c r="C5941" t="s">
        <v>7649</v>
      </c>
      <c r="J5941" t="s">
        <v>1444</v>
      </c>
      <c r="K5941">
        <v>0</v>
      </c>
      <c r="N5941" t="b">
        <v>1</v>
      </c>
      <c r="O5941" t="b">
        <v>0</v>
      </c>
      <c r="P5941" t="b">
        <v>0</v>
      </c>
      <c r="Q5941">
        <v>8</v>
      </c>
      <c r="R5941">
        <v>1</v>
      </c>
      <c r="S5941">
        <v>1</v>
      </c>
      <c r="T5941">
        <v>2</v>
      </c>
      <c r="U5941" t="b">
        <v>1</v>
      </c>
      <c r="V5941" t="s">
        <v>670</v>
      </c>
      <c r="W5941" t="s">
        <v>7579</v>
      </c>
      <c r="X5941" t="s">
        <v>14703</v>
      </c>
      <c r="Y5941">
        <v>26</v>
      </c>
      <c r="Z5941">
        <v>26</v>
      </c>
      <c r="AA5941">
        <v>5</v>
      </c>
      <c r="AB5941">
        <v>5</v>
      </c>
      <c r="AC5941">
        <v>59</v>
      </c>
    </row>
    <row r="5942" spans="1:29">
      <c r="A5942">
        <v>6612</v>
      </c>
      <c r="B5942" t="s">
        <v>805</v>
      </c>
      <c r="C5942" t="s">
        <v>7650</v>
      </c>
      <c r="J5942" t="s">
        <v>1444</v>
      </c>
      <c r="K5942">
        <v>0</v>
      </c>
      <c r="N5942" t="b">
        <v>1</v>
      </c>
      <c r="O5942" t="b">
        <v>0</v>
      </c>
      <c r="P5942" t="b">
        <v>0</v>
      </c>
      <c r="Q5942">
        <v>8</v>
      </c>
      <c r="R5942">
        <v>1</v>
      </c>
      <c r="S5942">
        <v>1</v>
      </c>
      <c r="T5942">
        <v>2</v>
      </c>
      <c r="U5942" t="b">
        <v>1</v>
      </c>
      <c r="V5942" t="s">
        <v>670</v>
      </c>
      <c r="W5942" t="s">
        <v>7579</v>
      </c>
      <c r="X5942" t="s">
        <v>14491</v>
      </c>
      <c r="Y5942">
        <v>26</v>
      </c>
      <c r="Z5942">
        <v>26</v>
      </c>
      <c r="AA5942">
        <v>6</v>
      </c>
      <c r="AB5942">
        <v>6</v>
      </c>
      <c r="AC5942">
        <v>59</v>
      </c>
    </row>
    <row r="5943" spans="1:29">
      <c r="A5943">
        <v>6613</v>
      </c>
      <c r="B5943" t="s">
        <v>805</v>
      </c>
      <c r="C5943" t="s">
        <v>7651</v>
      </c>
      <c r="J5943" t="s">
        <v>1444</v>
      </c>
      <c r="K5943">
        <v>0</v>
      </c>
      <c r="N5943" t="b">
        <v>1</v>
      </c>
      <c r="O5943" t="b">
        <v>0</v>
      </c>
      <c r="P5943" t="b">
        <v>0</v>
      </c>
      <c r="Q5943">
        <v>8</v>
      </c>
      <c r="R5943">
        <v>1</v>
      </c>
      <c r="S5943">
        <v>1</v>
      </c>
      <c r="T5943">
        <v>2</v>
      </c>
      <c r="U5943" t="b">
        <v>1</v>
      </c>
      <c r="V5943" t="s">
        <v>670</v>
      </c>
      <c r="W5943" t="s">
        <v>7579</v>
      </c>
      <c r="X5943" t="s">
        <v>14718</v>
      </c>
      <c r="Y5943">
        <v>26</v>
      </c>
      <c r="Z5943">
        <v>26</v>
      </c>
      <c r="AA5943">
        <v>7</v>
      </c>
      <c r="AB5943">
        <v>7</v>
      </c>
      <c r="AC5943">
        <v>59</v>
      </c>
    </row>
    <row r="5944" spans="1:29">
      <c r="A5944">
        <v>6614</v>
      </c>
      <c r="B5944" t="s">
        <v>805</v>
      </c>
      <c r="C5944" t="s">
        <v>7652</v>
      </c>
      <c r="J5944" t="s">
        <v>1444</v>
      </c>
      <c r="K5944">
        <v>0</v>
      </c>
      <c r="N5944" t="b">
        <v>1</v>
      </c>
      <c r="O5944" t="b">
        <v>0</v>
      </c>
      <c r="P5944" t="b">
        <v>0</v>
      </c>
      <c r="Q5944">
        <v>8</v>
      </c>
      <c r="R5944">
        <v>1</v>
      </c>
      <c r="S5944">
        <v>1</v>
      </c>
      <c r="T5944">
        <v>2</v>
      </c>
      <c r="U5944" t="b">
        <v>1</v>
      </c>
      <c r="V5944" t="s">
        <v>670</v>
      </c>
      <c r="W5944" t="s">
        <v>7579</v>
      </c>
      <c r="X5944" t="s">
        <v>14803</v>
      </c>
      <c r="Y5944">
        <v>27</v>
      </c>
      <c r="Z5944">
        <v>27</v>
      </c>
      <c r="AA5944">
        <v>5</v>
      </c>
      <c r="AB5944">
        <v>5</v>
      </c>
      <c r="AC5944">
        <v>59</v>
      </c>
    </row>
    <row r="5945" spans="1:29">
      <c r="A5945">
        <v>6615</v>
      </c>
      <c r="B5945" t="s">
        <v>805</v>
      </c>
      <c r="C5945" t="s">
        <v>7653</v>
      </c>
      <c r="J5945" t="s">
        <v>1444</v>
      </c>
      <c r="K5945">
        <v>0</v>
      </c>
      <c r="N5945" t="b">
        <v>1</v>
      </c>
      <c r="O5945" t="b">
        <v>0</v>
      </c>
      <c r="P5945" t="b">
        <v>0</v>
      </c>
      <c r="Q5945">
        <v>8</v>
      </c>
      <c r="R5945">
        <v>1</v>
      </c>
      <c r="S5945">
        <v>1</v>
      </c>
      <c r="T5945">
        <v>2</v>
      </c>
      <c r="U5945" t="b">
        <v>1</v>
      </c>
      <c r="V5945" t="s">
        <v>670</v>
      </c>
      <c r="W5945" t="s">
        <v>7579</v>
      </c>
      <c r="X5945" t="s">
        <v>14628</v>
      </c>
      <c r="Y5945">
        <v>27</v>
      </c>
      <c r="Z5945">
        <v>27</v>
      </c>
      <c r="AA5945">
        <v>6</v>
      </c>
      <c r="AB5945">
        <v>6</v>
      </c>
      <c r="AC5945">
        <v>59</v>
      </c>
    </row>
    <row r="5946" spans="1:29">
      <c r="A5946">
        <v>6616</v>
      </c>
      <c r="B5946" t="s">
        <v>805</v>
      </c>
      <c r="C5946" t="s">
        <v>7654</v>
      </c>
      <c r="J5946" t="s">
        <v>1444</v>
      </c>
      <c r="K5946">
        <v>0</v>
      </c>
      <c r="N5946" t="b">
        <v>1</v>
      </c>
      <c r="O5946" t="b">
        <v>0</v>
      </c>
      <c r="P5946" t="b">
        <v>0</v>
      </c>
      <c r="Q5946">
        <v>8</v>
      </c>
      <c r="R5946">
        <v>1</v>
      </c>
      <c r="S5946">
        <v>1</v>
      </c>
      <c r="T5946">
        <v>2</v>
      </c>
      <c r="U5946" t="b">
        <v>1</v>
      </c>
      <c r="V5946" t="s">
        <v>670</v>
      </c>
      <c r="W5946" t="s">
        <v>7579</v>
      </c>
      <c r="X5946" t="s">
        <v>14635</v>
      </c>
      <c r="Y5946">
        <v>27</v>
      </c>
      <c r="Z5946">
        <v>27</v>
      </c>
      <c r="AA5946">
        <v>7</v>
      </c>
      <c r="AB5946">
        <v>7</v>
      </c>
      <c r="AC5946">
        <v>59</v>
      </c>
    </row>
    <row r="5947" spans="1:29">
      <c r="A5947">
        <v>6617</v>
      </c>
      <c r="B5947" t="s">
        <v>805</v>
      </c>
      <c r="C5947" t="s">
        <v>7655</v>
      </c>
      <c r="J5947" t="s">
        <v>1444</v>
      </c>
      <c r="K5947">
        <v>0</v>
      </c>
      <c r="N5947" t="b">
        <v>1</v>
      </c>
      <c r="O5947" t="b">
        <v>0</v>
      </c>
      <c r="P5947" t="b">
        <v>0</v>
      </c>
      <c r="Q5947">
        <v>8</v>
      </c>
      <c r="R5947">
        <v>1</v>
      </c>
      <c r="S5947">
        <v>1</v>
      </c>
      <c r="T5947">
        <v>2</v>
      </c>
      <c r="U5947" t="b">
        <v>1</v>
      </c>
      <c r="V5947" t="s">
        <v>670</v>
      </c>
      <c r="W5947" t="s">
        <v>7579</v>
      </c>
      <c r="X5947" t="s">
        <v>14729</v>
      </c>
      <c r="Y5947">
        <v>28</v>
      </c>
      <c r="Z5947">
        <v>28</v>
      </c>
      <c r="AA5947">
        <v>5</v>
      </c>
      <c r="AB5947">
        <v>5</v>
      </c>
      <c r="AC5947">
        <v>59</v>
      </c>
    </row>
    <row r="5948" spans="1:29">
      <c r="A5948">
        <v>6618</v>
      </c>
      <c r="B5948" t="s">
        <v>805</v>
      </c>
      <c r="C5948" t="s">
        <v>7656</v>
      </c>
      <c r="J5948" t="s">
        <v>1444</v>
      </c>
      <c r="K5948">
        <v>0</v>
      </c>
      <c r="N5948" t="b">
        <v>1</v>
      </c>
      <c r="O5948" t="b">
        <v>0</v>
      </c>
      <c r="P5948" t="b">
        <v>0</v>
      </c>
      <c r="Q5948">
        <v>8</v>
      </c>
      <c r="R5948">
        <v>1</v>
      </c>
      <c r="S5948">
        <v>1</v>
      </c>
      <c r="T5948">
        <v>2</v>
      </c>
      <c r="U5948" t="b">
        <v>1</v>
      </c>
      <c r="V5948" t="s">
        <v>670</v>
      </c>
      <c r="W5948" t="s">
        <v>7579</v>
      </c>
      <c r="X5948" t="s">
        <v>14629</v>
      </c>
      <c r="Y5948">
        <v>28</v>
      </c>
      <c r="Z5948">
        <v>28</v>
      </c>
      <c r="AA5948">
        <v>6</v>
      </c>
      <c r="AB5948">
        <v>6</v>
      </c>
      <c r="AC5948">
        <v>59</v>
      </c>
    </row>
    <row r="5949" spans="1:29">
      <c r="A5949">
        <v>6619</v>
      </c>
      <c r="B5949" t="s">
        <v>805</v>
      </c>
      <c r="C5949" t="s">
        <v>7657</v>
      </c>
      <c r="J5949" t="s">
        <v>1444</v>
      </c>
      <c r="K5949">
        <v>0</v>
      </c>
      <c r="N5949" t="b">
        <v>1</v>
      </c>
      <c r="O5949" t="b">
        <v>0</v>
      </c>
      <c r="P5949" t="b">
        <v>0</v>
      </c>
      <c r="Q5949">
        <v>8</v>
      </c>
      <c r="R5949">
        <v>1</v>
      </c>
      <c r="S5949">
        <v>1</v>
      </c>
      <c r="T5949">
        <v>2</v>
      </c>
      <c r="U5949" t="b">
        <v>1</v>
      </c>
      <c r="V5949" t="s">
        <v>670</v>
      </c>
      <c r="W5949" t="s">
        <v>7579</v>
      </c>
      <c r="X5949" t="s">
        <v>14730</v>
      </c>
      <c r="Y5949">
        <v>28</v>
      </c>
      <c r="Z5949">
        <v>28</v>
      </c>
      <c r="AA5949">
        <v>7</v>
      </c>
      <c r="AB5949">
        <v>7</v>
      </c>
      <c r="AC5949">
        <v>59</v>
      </c>
    </row>
    <row r="5950" spans="1:29">
      <c r="A5950">
        <v>6620</v>
      </c>
      <c r="B5950" t="s">
        <v>805</v>
      </c>
      <c r="C5950" t="s">
        <v>7658</v>
      </c>
      <c r="J5950" t="s">
        <v>1444</v>
      </c>
      <c r="K5950">
        <v>0</v>
      </c>
      <c r="N5950" t="b">
        <v>1</v>
      </c>
      <c r="O5950" t="b">
        <v>0</v>
      </c>
      <c r="P5950" t="b">
        <v>0</v>
      </c>
      <c r="Q5950">
        <v>8</v>
      </c>
      <c r="R5950">
        <v>1</v>
      </c>
      <c r="S5950">
        <v>1</v>
      </c>
      <c r="T5950">
        <v>2</v>
      </c>
      <c r="U5950" t="b">
        <v>1</v>
      </c>
      <c r="V5950" t="s">
        <v>670</v>
      </c>
      <c r="W5950" t="s">
        <v>7579</v>
      </c>
      <c r="X5950" t="s">
        <v>14805</v>
      </c>
      <c r="Y5950">
        <v>29</v>
      </c>
      <c r="Z5950">
        <v>29</v>
      </c>
      <c r="AA5950">
        <v>5</v>
      </c>
      <c r="AB5950">
        <v>5</v>
      </c>
      <c r="AC5950">
        <v>59</v>
      </c>
    </row>
    <row r="5951" spans="1:29">
      <c r="A5951">
        <v>6621</v>
      </c>
      <c r="B5951" t="s">
        <v>805</v>
      </c>
      <c r="C5951" t="s">
        <v>7659</v>
      </c>
      <c r="J5951" t="s">
        <v>1444</v>
      </c>
      <c r="K5951">
        <v>0</v>
      </c>
      <c r="N5951" t="b">
        <v>1</v>
      </c>
      <c r="O5951" t="b">
        <v>0</v>
      </c>
      <c r="P5951" t="b">
        <v>0</v>
      </c>
      <c r="Q5951">
        <v>8</v>
      </c>
      <c r="R5951">
        <v>1</v>
      </c>
      <c r="S5951">
        <v>1</v>
      </c>
      <c r="T5951">
        <v>2</v>
      </c>
      <c r="U5951" t="b">
        <v>1</v>
      </c>
      <c r="V5951" t="s">
        <v>670</v>
      </c>
      <c r="W5951" t="s">
        <v>7579</v>
      </c>
      <c r="X5951" t="s">
        <v>14630</v>
      </c>
      <c r="Y5951">
        <v>29</v>
      </c>
      <c r="Z5951">
        <v>29</v>
      </c>
      <c r="AA5951">
        <v>6</v>
      </c>
      <c r="AB5951">
        <v>6</v>
      </c>
      <c r="AC5951">
        <v>59</v>
      </c>
    </row>
    <row r="5952" spans="1:29">
      <c r="A5952">
        <v>6622</v>
      </c>
      <c r="B5952" t="s">
        <v>805</v>
      </c>
      <c r="C5952" t="s">
        <v>7660</v>
      </c>
      <c r="J5952" t="s">
        <v>1444</v>
      </c>
      <c r="K5952">
        <v>0</v>
      </c>
      <c r="N5952" t="b">
        <v>1</v>
      </c>
      <c r="O5952" t="b">
        <v>0</v>
      </c>
      <c r="P5952" t="b">
        <v>0</v>
      </c>
      <c r="Q5952">
        <v>8</v>
      </c>
      <c r="R5952">
        <v>1</v>
      </c>
      <c r="S5952">
        <v>1</v>
      </c>
      <c r="T5952">
        <v>2</v>
      </c>
      <c r="U5952" t="b">
        <v>1</v>
      </c>
      <c r="V5952" t="s">
        <v>670</v>
      </c>
      <c r="W5952" t="s">
        <v>7579</v>
      </c>
      <c r="X5952" t="s">
        <v>14636</v>
      </c>
      <c r="Y5952">
        <v>29</v>
      </c>
      <c r="Z5952">
        <v>29</v>
      </c>
      <c r="AA5952">
        <v>7</v>
      </c>
      <c r="AB5952">
        <v>7</v>
      </c>
      <c r="AC5952">
        <v>59</v>
      </c>
    </row>
    <row r="5953" spans="1:29">
      <c r="A5953">
        <v>6623</v>
      </c>
      <c r="B5953" t="s">
        <v>805</v>
      </c>
      <c r="C5953" t="s">
        <v>7661</v>
      </c>
      <c r="J5953" t="s">
        <v>1444</v>
      </c>
      <c r="K5953">
        <v>0</v>
      </c>
      <c r="N5953" t="b">
        <v>1</v>
      </c>
      <c r="O5953" t="b">
        <v>0</v>
      </c>
      <c r="P5953" t="b">
        <v>0</v>
      </c>
      <c r="Q5953">
        <v>8</v>
      </c>
      <c r="R5953">
        <v>1</v>
      </c>
      <c r="S5953">
        <v>1</v>
      </c>
      <c r="T5953">
        <v>2</v>
      </c>
      <c r="U5953" t="b">
        <v>1</v>
      </c>
      <c r="V5953" t="s">
        <v>670</v>
      </c>
      <c r="W5953" t="s">
        <v>7579</v>
      </c>
      <c r="X5953" t="s">
        <v>14622</v>
      </c>
      <c r="Y5953">
        <v>30</v>
      </c>
      <c r="Z5953">
        <v>30</v>
      </c>
      <c r="AA5953">
        <v>5</v>
      </c>
      <c r="AB5953">
        <v>5</v>
      </c>
      <c r="AC5953">
        <v>59</v>
      </c>
    </row>
    <row r="5954" spans="1:29">
      <c r="A5954">
        <v>6624</v>
      </c>
      <c r="B5954" t="s">
        <v>805</v>
      </c>
      <c r="C5954" t="s">
        <v>7662</v>
      </c>
      <c r="J5954" t="s">
        <v>1444</v>
      </c>
      <c r="K5954">
        <v>0</v>
      </c>
      <c r="N5954" t="b">
        <v>1</v>
      </c>
      <c r="O5954" t="b">
        <v>0</v>
      </c>
      <c r="P5954" t="b">
        <v>0</v>
      </c>
      <c r="Q5954">
        <v>8</v>
      </c>
      <c r="R5954">
        <v>1</v>
      </c>
      <c r="S5954">
        <v>1</v>
      </c>
      <c r="T5954">
        <v>2</v>
      </c>
      <c r="U5954" t="b">
        <v>1</v>
      </c>
      <c r="V5954" t="s">
        <v>670</v>
      </c>
      <c r="W5954" t="s">
        <v>7579</v>
      </c>
      <c r="X5954" t="s">
        <v>14631</v>
      </c>
      <c r="Y5954">
        <v>30</v>
      </c>
      <c r="Z5954">
        <v>30</v>
      </c>
      <c r="AA5954">
        <v>6</v>
      </c>
      <c r="AB5954">
        <v>6</v>
      </c>
      <c r="AC5954">
        <v>59</v>
      </c>
    </row>
    <row r="5955" spans="1:29">
      <c r="A5955">
        <v>6625</v>
      </c>
      <c r="B5955" t="s">
        <v>805</v>
      </c>
      <c r="C5955" t="s">
        <v>7663</v>
      </c>
      <c r="J5955" t="s">
        <v>1444</v>
      </c>
      <c r="K5955">
        <v>0</v>
      </c>
      <c r="N5955" t="b">
        <v>1</v>
      </c>
      <c r="O5955" t="b">
        <v>0</v>
      </c>
      <c r="P5955" t="b">
        <v>0</v>
      </c>
      <c r="Q5955">
        <v>8</v>
      </c>
      <c r="R5955">
        <v>1</v>
      </c>
      <c r="S5955">
        <v>1</v>
      </c>
      <c r="T5955">
        <v>2</v>
      </c>
      <c r="U5955" t="b">
        <v>1</v>
      </c>
      <c r="V5955" t="s">
        <v>670</v>
      </c>
      <c r="W5955" t="s">
        <v>7579</v>
      </c>
      <c r="X5955" t="s">
        <v>14637</v>
      </c>
      <c r="Y5955">
        <v>30</v>
      </c>
      <c r="Z5955">
        <v>30</v>
      </c>
      <c r="AA5955">
        <v>7</v>
      </c>
      <c r="AB5955">
        <v>7</v>
      </c>
      <c r="AC5955">
        <v>59</v>
      </c>
    </row>
    <row r="5956" spans="1:29">
      <c r="A5956">
        <v>6626</v>
      </c>
      <c r="B5956" t="s">
        <v>805</v>
      </c>
      <c r="C5956" t="s">
        <v>7664</v>
      </c>
      <c r="J5956" t="s">
        <v>1444</v>
      </c>
      <c r="K5956">
        <v>0</v>
      </c>
      <c r="N5956" t="b">
        <v>1</v>
      </c>
      <c r="O5956" t="b">
        <v>0</v>
      </c>
      <c r="P5956" t="b">
        <v>0</v>
      </c>
      <c r="Q5956">
        <v>8</v>
      </c>
      <c r="R5956">
        <v>1</v>
      </c>
      <c r="S5956">
        <v>1</v>
      </c>
      <c r="T5956">
        <v>2</v>
      </c>
      <c r="U5956" t="b">
        <v>1</v>
      </c>
      <c r="V5956" t="s">
        <v>670</v>
      </c>
      <c r="W5956" t="s">
        <v>7579</v>
      </c>
      <c r="X5956" t="s">
        <v>14808</v>
      </c>
      <c r="Y5956">
        <v>31</v>
      </c>
      <c r="Z5956">
        <v>31</v>
      </c>
      <c r="AA5956">
        <v>5</v>
      </c>
      <c r="AB5956">
        <v>5</v>
      </c>
      <c r="AC5956">
        <v>59</v>
      </c>
    </row>
    <row r="5957" spans="1:29">
      <c r="A5957">
        <v>6627</v>
      </c>
      <c r="B5957" t="s">
        <v>805</v>
      </c>
      <c r="C5957" t="s">
        <v>7665</v>
      </c>
      <c r="J5957" t="s">
        <v>1444</v>
      </c>
      <c r="K5957">
        <v>0</v>
      </c>
      <c r="N5957" t="b">
        <v>1</v>
      </c>
      <c r="O5957" t="b">
        <v>0</v>
      </c>
      <c r="P5957" t="b">
        <v>0</v>
      </c>
      <c r="Q5957">
        <v>8</v>
      </c>
      <c r="R5957">
        <v>1</v>
      </c>
      <c r="S5957">
        <v>1</v>
      </c>
      <c r="T5957">
        <v>2</v>
      </c>
      <c r="U5957" t="b">
        <v>1</v>
      </c>
      <c r="V5957" t="s">
        <v>670</v>
      </c>
      <c r="W5957" t="s">
        <v>7579</v>
      </c>
      <c r="X5957" t="s">
        <v>14809</v>
      </c>
      <c r="Y5957">
        <v>31</v>
      </c>
      <c r="Z5957">
        <v>31</v>
      </c>
      <c r="AA5957">
        <v>6</v>
      </c>
      <c r="AB5957">
        <v>6</v>
      </c>
      <c r="AC5957">
        <v>59</v>
      </c>
    </row>
    <row r="5958" spans="1:29">
      <c r="A5958">
        <v>6628</v>
      </c>
      <c r="B5958" t="s">
        <v>805</v>
      </c>
      <c r="C5958" t="s">
        <v>7666</v>
      </c>
      <c r="J5958" t="s">
        <v>1444</v>
      </c>
      <c r="K5958">
        <v>0</v>
      </c>
      <c r="N5958" t="b">
        <v>1</v>
      </c>
      <c r="O5958" t="b">
        <v>0</v>
      </c>
      <c r="P5958" t="b">
        <v>0</v>
      </c>
      <c r="Q5958">
        <v>8</v>
      </c>
      <c r="R5958">
        <v>1</v>
      </c>
      <c r="S5958">
        <v>1</v>
      </c>
      <c r="T5958">
        <v>2</v>
      </c>
      <c r="U5958" t="b">
        <v>1</v>
      </c>
      <c r="V5958" t="s">
        <v>670</v>
      </c>
      <c r="W5958" t="s">
        <v>7579</v>
      </c>
      <c r="X5958" t="s">
        <v>14770</v>
      </c>
      <c r="Y5958">
        <v>31</v>
      </c>
      <c r="Z5958">
        <v>31</v>
      </c>
      <c r="AA5958">
        <v>7</v>
      </c>
      <c r="AB5958">
        <v>7</v>
      </c>
      <c r="AC5958">
        <v>59</v>
      </c>
    </row>
    <row r="5959" spans="1:29">
      <c r="A5959">
        <v>6629</v>
      </c>
      <c r="B5959" t="s">
        <v>805</v>
      </c>
      <c r="C5959" t="s">
        <v>7667</v>
      </c>
      <c r="J5959" t="s">
        <v>1444</v>
      </c>
      <c r="K5959">
        <v>0</v>
      </c>
      <c r="N5959" t="b">
        <v>1</v>
      </c>
      <c r="O5959" t="b">
        <v>0</v>
      </c>
      <c r="P5959" t="b">
        <v>0</v>
      </c>
      <c r="Q5959">
        <v>8</v>
      </c>
      <c r="R5959">
        <v>1</v>
      </c>
      <c r="S5959">
        <v>1</v>
      </c>
      <c r="T5959">
        <v>2</v>
      </c>
      <c r="U5959" t="b">
        <v>1</v>
      </c>
      <c r="V5959" t="s">
        <v>670</v>
      </c>
      <c r="W5959" t="s">
        <v>7579</v>
      </c>
      <c r="X5959" t="s">
        <v>14831</v>
      </c>
      <c r="Y5959">
        <v>32</v>
      </c>
      <c r="Z5959">
        <v>32</v>
      </c>
      <c r="AA5959">
        <v>5</v>
      </c>
      <c r="AB5959">
        <v>5</v>
      </c>
      <c r="AC5959">
        <v>59</v>
      </c>
    </row>
    <row r="5960" spans="1:29">
      <c r="A5960">
        <v>6630</v>
      </c>
      <c r="B5960" t="s">
        <v>805</v>
      </c>
      <c r="C5960" t="s">
        <v>7668</v>
      </c>
      <c r="J5960" t="s">
        <v>1444</v>
      </c>
      <c r="K5960">
        <v>0</v>
      </c>
      <c r="N5960" t="b">
        <v>1</v>
      </c>
      <c r="O5960" t="b">
        <v>0</v>
      </c>
      <c r="P5960" t="b">
        <v>0</v>
      </c>
      <c r="Q5960">
        <v>8</v>
      </c>
      <c r="R5960">
        <v>1</v>
      </c>
      <c r="S5960">
        <v>1</v>
      </c>
      <c r="T5960">
        <v>2</v>
      </c>
      <c r="U5960" t="b">
        <v>1</v>
      </c>
      <c r="V5960" t="s">
        <v>670</v>
      </c>
      <c r="W5960" t="s">
        <v>7579</v>
      </c>
      <c r="X5960" t="s">
        <v>14836</v>
      </c>
      <c r="Y5960">
        <v>32</v>
      </c>
      <c r="Z5960">
        <v>32</v>
      </c>
      <c r="AA5960">
        <v>6</v>
      </c>
      <c r="AB5960">
        <v>6</v>
      </c>
      <c r="AC5960">
        <v>59</v>
      </c>
    </row>
    <row r="5961" spans="1:29">
      <c r="A5961">
        <v>6631</v>
      </c>
      <c r="B5961" t="s">
        <v>805</v>
      </c>
      <c r="C5961" t="s">
        <v>7669</v>
      </c>
      <c r="J5961" t="s">
        <v>1444</v>
      </c>
      <c r="K5961">
        <v>0</v>
      </c>
      <c r="N5961" t="b">
        <v>1</v>
      </c>
      <c r="O5961" t="b">
        <v>0</v>
      </c>
      <c r="P5961" t="b">
        <v>0</v>
      </c>
      <c r="Q5961">
        <v>8</v>
      </c>
      <c r="R5961">
        <v>1</v>
      </c>
      <c r="S5961">
        <v>1</v>
      </c>
      <c r="T5961">
        <v>2</v>
      </c>
      <c r="U5961" t="b">
        <v>1</v>
      </c>
      <c r="V5961" t="s">
        <v>670</v>
      </c>
      <c r="W5961" t="s">
        <v>7579</v>
      </c>
      <c r="X5961" t="s">
        <v>14771</v>
      </c>
      <c r="Y5961">
        <v>32</v>
      </c>
      <c r="Z5961">
        <v>32</v>
      </c>
      <c r="AA5961">
        <v>7</v>
      </c>
      <c r="AB5961">
        <v>7</v>
      </c>
      <c r="AC5961">
        <v>59</v>
      </c>
    </row>
    <row r="5962" spans="1:29">
      <c r="A5962">
        <v>6632</v>
      </c>
      <c r="B5962" t="s">
        <v>805</v>
      </c>
      <c r="C5962" t="s">
        <v>7670</v>
      </c>
      <c r="J5962" t="s">
        <v>1444</v>
      </c>
      <c r="K5962">
        <v>0</v>
      </c>
      <c r="N5962" t="b">
        <v>1</v>
      </c>
      <c r="O5962" t="b">
        <v>0</v>
      </c>
      <c r="P5962" t="b">
        <v>0</v>
      </c>
      <c r="Q5962">
        <v>8</v>
      </c>
      <c r="R5962">
        <v>1</v>
      </c>
      <c r="S5962">
        <v>1</v>
      </c>
      <c r="T5962">
        <v>2</v>
      </c>
      <c r="U5962" t="b">
        <v>1</v>
      </c>
      <c r="V5962" t="s">
        <v>670</v>
      </c>
      <c r="W5962" t="s">
        <v>7579</v>
      </c>
      <c r="X5962" t="s">
        <v>14833</v>
      </c>
      <c r="Y5962">
        <v>33</v>
      </c>
      <c r="Z5962">
        <v>33</v>
      </c>
      <c r="AA5962">
        <v>5</v>
      </c>
      <c r="AB5962">
        <v>5</v>
      </c>
      <c r="AC5962">
        <v>59</v>
      </c>
    </row>
    <row r="5963" spans="1:29">
      <c r="A5963">
        <v>6633</v>
      </c>
      <c r="B5963" t="s">
        <v>805</v>
      </c>
      <c r="C5963" t="s">
        <v>7671</v>
      </c>
      <c r="J5963" t="s">
        <v>1444</v>
      </c>
      <c r="K5963">
        <v>0</v>
      </c>
      <c r="N5963" t="b">
        <v>1</v>
      </c>
      <c r="O5963" t="b">
        <v>0</v>
      </c>
      <c r="P5963" t="b">
        <v>0</v>
      </c>
      <c r="Q5963">
        <v>8</v>
      </c>
      <c r="R5963">
        <v>1</v>
      </c>
      <c r="S5963">
        <v>1</v>
      </c>
      <c r="T5963">
        <v>2</v>
      </c>
      <c r="U5963" t="b">
        <v>1</v>
      </c>
      <c r="V5963" t="s">
        <v>670</v>
      </c>
      <c r="W5963" t="s">
        <v>7579</v>
      </c>
      <c r="X5963" t="s">
        <v>14610</v>
      </c>
      <c r="Y5963">
        <v>33</v>
      </c>
      <c r="Z5963">
        <v>33</v>
      </c>
      <c r="AA5963">
        <v>6</v>
      </c>
      <c r="AB5963">
        <v>6</v>
      </c>
      <c r="AC5963">
        <v>59</v>
      </c>
    </row>
    <row r="5964" spans="1:29">
      <c r="A5964">
        <v>6634</v>
      </c>
      <c r="B5964" t="s">
        <v>805</v>
      </c>
      <c r="C5964" t="s">
        <v>7672</v>
      </c>
      <c r="J5964" t="s">
        <v>1444</v>
      </c>
      <c r="K5964">
        <v>0</v>
      </c>
      <c r="N5964" t="b">
        <v>1</v>
      </c>
      <c r="O5964" t="b">
        <v>0</v>
      </c>
      <c r="P5964" t="b">
        <v>0</v>
      </c>
      <c r="Q5964">
        <v>8</v>
      </c>
      <c r="R5964">
        <v>1</v>
      </c>
      <c r="S5964">
        <v>1</v>
      </c>
      <c r="T5964">
        <v>2</v>
      </c>
      <c r="U5964" t="b">
        <v>1</v>
      </c>
      <c r="V5964" t="s">
        <v>670</v>
      </c>
      <c r="W5964" t="s">
        <v>7579</v>
      </c>
      <c r="X5964" t="s">
        <v>14772</v>
      </c>
      <c r="Y5964">
        <v>33</v>
      </c>
      <c r="Z5964">
        <v>33</v>
      </c>
      <c r="AA5964">
        <v>7</v>
      </c>
      <c r="AB5964">
        <v>7</v>
      </c>
      <c r="AC5964">
        <v>59</v>
      </c>
    </row>
    <row r="5965" spans="1:29">
      <c r="A5965">
        <v>6635</v>
      </c>
      <c r="B5965" t="s">
        <v>805</v>
      </c>
      <c r="C5965" t="s">
        <v>7673</v>
      </c>
      <c r="J5965" t="s">
        <v>1444</v>
      </c>
      <c r="K5965">
        <v>0</v>
      </c>
      <c r="N5965" t="b">
        <v>1</v>
      </c>
      <c r="O5965" t="b">
        <v>0</v>
      </c>
      <c r="P5965" t="b">
        <v>0</v>
      </c>
      <c r="Q5965">
        <v>8</v>
      </c>
      <c r="R5965">
        <v>1</v>
      </c>
      <c r="S5965">
        <v>1</v>
      </c>
      <c r="T5965">
        <v>2</v>
      </c>
      <c r="U5965" t="b">
        <v>1</v>
      </c>
      <c r="V5965" t="s">
        <v>670</v>
      </c>
      <c r="W5965" t="s">
        <v>7579</v>
      </c>
      <c r="X5965" t="s">
        <v>14835</v>
      </c>
      <c r="Y5965">
        <v>34</v>
      </c>
      <c r="Z5965">
        <v>34</v>
      </c>
      <c r="AA5965">
        <v>5</v>
      </c>
      <c r="AB5965">
        <v>5</v>
      </c>
      <c r="AC5965">
        <v>59</v>
      </c>
    </row>
    <row r="5966" spans="1:29">
      <c r="A5966">
        <v>6636</v>
      </c>
      <c r="B5966" t="s">
        <v>805</v>
      </c>
      <c r="C5966" t="s">
        <v>7674</v>
      </c>
      <c r="J5966" t="s">
        <v>1444</v>
      </c>
      <c r="K5966">
        <v>0</v>
      </c>
      <c r="N5966" t="b">
        <v>1</v>
      </c>
      <c r="O5966" t="b">
        <v>0</v>
      </c>
      <c r="P5966" t="b">
        <v>0</v>
      </c>
      <c r="Q5966">
        <v>8</v>
      </c>
      <c r="R5966">
        <v>1</v>
      </c>
      <c r="S5966">
        <v>1</v>
      </c>
      <c r="T5966">
        <v>2</v>
      </c>
      <c r="U5966" t="b">
        <v>1</v>
      </c>
      <c r="V5966" t="s">
        <v>670</v>
      </c>
      <c r="W5966" t="s">
        <v>7579</v>
      </c>
      <c r="X5966" t="s">
        <v>14611</v>
      </c>
      <c r="Y5966">
        <v>34</v>
      </c>
      <c r="Z5966">
        <v>34</v>
      </c>
      <c r="AA5966">
        <v>6</v>
      </c>
      <c r="AB5966">
        <v>6</v>
      </c>
      <c r="AC5966">
        <v>59</v>
      </c>
    </row>
    <row r="5967" spans="1:29">
      <c r="A5967">
        <v>6637</v>
      </c>
      <c r="B5967" t="s">
        <v>805</v>
      </c>
      <c r="C5967" t="s">
        <v>7675</v>
      </c>
      <c r="J5967" t="s">
        <v>1444</v>
      </c>
      <c r="K5967">
        <v>0</v>
      </c>
      <c r="N5967" t="b">
        <v>1</v>
      </c>
      <c r="O5967" t="b">
        <v>0</v>
      </c>
      <c r="P5967" t="b">
        <v>0</v>
      </c>
      <c r="Q5967">
        <v>8</v>
      </c>
      <c r="R5967">
        <v>1</v>
      </c>
      <c r="S5967">
        <v>1</v>
      </c>
      <c r="T5967">
        <v>2</v>
      </c>
      <c r="U5967" t="b">
        <v>1</v>
      </c>
      <c r="V5967" t="s">
        <v>670</v>
      </c>
      <c r="W5967" t="s">
        <v>7579</v>
      </c>
      <c r="X5967" t="s">
        <v>14775</v>
      </c>
      <c r="Y5967">
        <v>34</v>
      </c>
      <c r="Z5967">
        <v>34</v>
      </c>
      <c r="AA5967">
        <v>7</v>
      </c>
      <c r="AB5967">
        <v>7</v>
      </c>
      <c r="AC5967">
        <v>59</v>
      </c>
    </row>
    <row r="5968" spans="1:29">
      <c r="A5968">
        <v>6638</v>
      </c>
      <c r="B5968" t="s">
        <v>805</v>
      </c>
      <c r="C5968" t="s">
        <v>7676</v>
      </c>
      <c r="J5968" t="s">
        <v>1444</v>
      </c>
      <c r="K5968">
        <v>0</v>
      </c>
      <c r="N5968" t="b">
        <v>1</v>
      </c>
      <c r="O5968" t="b">
        <v>0</v>
      </c>
      <c r="P5968" t="b">
        <v>0</v>
      </c>
      <c r="Q5968">
        <v>8</v>
      </c>
      <c r="R5968">
        <v>1</v>
      </c>
      <c r="S5968">
        <v>1</v>
      </c>
      <c r="T5968">
        <v>2</v>
      </c>
      <c r="U5968" t="b">
        <v>1</v>
      </c>
      <c r="V5968" t="s">
        <v>670</v>
      </c>
      <c r="W5968" t="s">
        <v>7579</v>
      </c>
      <c r="X5968" t="s">
        <v>14811</v>
      </c>
      <c r="Y5968">
        <v>35</v>
      </c>
      <c r="Z5968">
        <v>35</v>
      </c>
      <c r="AA5968">
        <v>5</v>
      </c>
      <c r="AB5968">
        <v>5</v>
      </c>
      <c r="AC5968">
        <v>59</v>
      </c>
    </row>
    <row r="5969" spans="1:29">
      <c r="A5969">
        <v>6639</v>
      </c>
      <c r="B5969" t="s">
        <v>805</v>
      </c>
      <c r="C5969" t="s">
        <v>7677</v>
      </c>
      <c r="J5969" t="s">
        <v>1444</v>
      </c>
      <c r="K5969">
        <v>0</v>
      </c>
      <c r="N5969" t="b">
        <v>1</v>
      </c>
      <c r="O5969" t="b">
        <v>0</v>
      </c>
      <c r="P5969" t="b">
        <v>0</v>
      </c>
      <c r="Q5969">
        <v>8</v>
      </c>
      <c r="R5969">
        <v>1</v>
      </c>
      <c r="S5969">
        <v>1</v>
      </c>
      <c r="T5969">
        <v>2</v>
      </c>
      <c r="U5969" t="b">
        <v>1</v>
      </c>
      <c r="V5969" t="s">
        <v>670</v>
      </c>
      <c r="W5969" t="s">
        <v>7579</v>
      </c>
      <c r="X5969" t="s">
        <v>14612</v>
      </c>
      <c r="Y5969">
        <v>35</v>
      </c>
      <c r="Z5969">
        <v>35</v>
      </c>
      <c r="AA5969">
        <v>6</v>
      </c>
      <c r="AB5969">
        <v>6</v>
      </c>
      <c r="AC5969">
        <v>59</v>
      </c>
    </row>
    <row r="5970" spans="1:29">
      <c r="A5970">
        <v>6640</v>
      </c>
      <c r="B5970" t="s">
        <v>805</v>
      </c>
      <c r="C5970" t="s">
        <v>7678</v>
      </c>
      <c r="J5970" t="s">
        <v>1444</v>
      </c>
      <c r="K5970">
        <v>0</v>
      </c>
      <c r="N5970" t="b">
        <v>1</v>
      </c>
      <c r="O5970" t="b">
        <v>0</v>
      </c>
      <c r="P5970" t="b">
        <v>0</v>
      </c>
      <c r="Q5970">
        <v>8</v>
      </c>
      <c r="R5970">
        <v>1</v>
      </c>
      <c r="S5970">
        <v>1</v>
      </c>
      <c r="T5970">
        <v>2</v>
      </c>
      <c r="U5970" t="b">
        <v>1</v>
      </c>
      <c r="V5970" t="s">
        <v>670</v>
      </c>
      <c r="W5970" t="s">
        <v>7579</v>
      </c>
      <c r="X5970" t="s">
        <v>14776</v>
      </c>
      <c r="Y5970">
        <v>35</v>
      </c>
      <c r="Z5970">
        <v>35</v>
      </c>
      <c r="AA5970">
        <v>7</v>
      </c>
      <c r="AB5970">
        <v>7</v>
      </c>
      <c r="AC5970">
        <v>59</v>
      </c>
    </row>
    <row r="5971" spans="1:29">
      <c r="A5971">
        <v>6641</v>
      </c>
      <c r="B5971" t="s">
        <v>805</v>
      </c>
      <c r="C5971" t="s">
        <v>7679</v>
      </c>
      <c r="J5971" t="s">
        <v>1444</v>
      </c>
      <c r="K5971">
        <v>0</v>
      </c>
      <c r="N5971" t="b">
        <v>1</v>
      </c>
      <c r="O5971" t="b">
        <v>0</v>
      </c>
      <c r="P5971" t="b">
        <v>0</v>
      </c>
      <c r="Q5971">
        <v>8</v>
      </c>
      <c r="R5971">
        <v>1</v>
      </c>
      <c r="S5971">
        <v>1</v>
      </c>
      <c r="T5971">
        <v>2</v>
      </c>
      <c r="U5971" t="b">
        <v>1</v>
      </c>
      <c r="V5971" t="s">
        <v>670</v>
      </c>
      <c r="W5971" t="s">
        <v>7579</v>
      </c>
      <c r="X5971" t="s">
        <v>14813</v>
      </c>
      <c r="Y5971">
        <v>36</v>
      </c>
      <c r="Z5971">
        <v>36</v>
      </c>
      <c r="AA5971">
        <v>5</v>
      </c>
      <c r="AB5971">
        <v>5</v>
      </c>
      <c r="AC5971">
        <v>59</v>
      </c>
    </row>
    <row r="5972" spans="1:29">
      <c r="A5972">
        <v>6642</v>
      </c>
      <c r="B5972" t="s">
        <v>805</v>
      </c>
      <c r="C5972" t="s">
        <v>7680</v>
      </c>
      <c r="J5972" t="s">
        <v>1444</v>
      </c>
      <c r="K5972">
        <v>0</v>
      </c>
      <c r="N5972" t="b">
        <v>1</v>
      </c>
      <c r="O5972" t="b">
        <v>0</v>
      </c>
      <c r="P5972" t="b">
        <v>0</v>
      </c>
      <c r="Q5972">
        <v>8</v>
      </c>
      <c r="R5972">
        <v>1</v>
      </c>
      <c r="S5972">
        <v>1</v>
      </c>
      <c r="T5972">
        <v>2</v>
      </c>
      <c r="U5972" t="b">
        <v>1</v>
      </c>
      <c r="V5972" t="s">
        <v>670</v>
      </c>
      <c r="W5972" t="s">
        <v>7579</v>
      </c>
      <c r="X5972" t="s">
        <v>14613</v>
      </c>
      <c r="Y5972">
        <v>36</v>
      </c>
      <c r="Z5972">
        <v>36</v>
      </c>
      <c r="AA5972">
        <v>6</v>
      </c>
      <c r="AB5972">
        <v>6</v>
      </c>
      <c r="AC5972">
        <v>59</v>
      </c>
    </row>
    <row r="5973" spans="1:29">
      <c r="A5973">
        <v>6643</v>
      </c>
      <c r="B5973" t="s">
        <v>805</v>
      </c>
      <c r="C5973" t="s">
        <v>7681</v>
      </c>
      <c r="J5973" t="s">
        <v>1444</v>
      </c>
      <c r="K5973">
        <v>0</v>
      </c>
      <c r="N5973" t="b">
        <v>1</v>
      </c>
      <c r="O5973" t="b">
        <v>0</v>
      </c>
      <c r="P5973" t="b">
        <v>0</v>
      </c>
      <c r="Q5973">
        <v>8</v>
      </c>
      <c r="R5973">
        <v>1</v>
      </c>
      <c r="S5973">
        <v>1</v>
      </c>
      <c r="T5973">
        <v>2</v>
      </c>
      <c r="U5973" t="b">
        <v>1</v>
      </c>
      <c r="V5973" t="s">
        <v>670</v>
      </c>
      <c r="W5973" t="s">
        <v>7579</v>
      </c>
      <c r="X5973" t="s">
        <v>14777</v>
      </c>
      <c r="Y5973">
        <v>36</v>
      </c>
      <c r="Z5973">
        <v>36</v>
      </c>
      <c r="AA5973">
        <v>7</v>
      </c>
      <c r="AB5973">
        <v>7</v>
      </c>
      <c r="AC5973">
        <v>59</v>
      </c>
    </row>
    <row r="5974" spans="1:29">
      <c r="A5974">
        <v>6644</v>
      </c>
      <c r="B5974" t="s">
        <v>805</v>
      </c>
      <c r="C5974" t="s">
        <v>7682</v>
      </c>
      <c r="J5974" t="s">
        <v>1444</v>
      </c>
      <c r="K5974">
        <v>0</v>
      </c>
      <c r="N5974" t="b">
        <v>1</v>
      </c>
      <c r="O5974" t="b">
        <v>0</v>
      </c>
      <c r="P5974" t="b">
        <v>0</v>
      </c>
      <c r="Q5974">
        <v>8</v>
      </c>
      <c r="R5974">
        <v>1</v>
      </c>
      <c r="S5974">
        <v>1</v>
      </c>
      <c r="T5974">
        <v>2</v>
      </c>
      <c r="U5974" t="b">
        <v>1</v>
      </c>
      <c r="V5974" t="s">
        <v>670</v>
      </c>
      <c r="W5974" t="s">
        <v>7579</v>
      </c>
      <c r="X5974" t="s">
        <v>15635</v>
      </c>
      <c r="Y5974">
        <v>37</v>
      </c>
      <c r="Z5974">
        <v>37</v>
      </c>
      <c r="AA5974">
        <v>5</v>
      </c>
      <c r="AB5974">
        <v>5</v>
      </c>
      <c r="AC5974">
        <v>59</v>
      </c>
    </row>
    <row r="5975" spans="1:29">
      <c r="A5975">
        <v>6645</v>
      </c>
      <c r="B5975" t="s">
        <v>805</v>
      </c>
      <c r="C5975" t="s">
        <v>7683</v>
      </c>
      <c r="J5975" t="s">
        <v>1444</v>
      </c>
      <c r="K5975">
        <v>0</v>
      </c>
      <c r="N5975" t="b">
        <v>1</v>
      </c>
      <c r="O5975" t="b">
        <v>0</v>
      </c>
      <c r="P5975" t="b">
        <v>0</v>
      </c>
      <c r="Q5975">
        <v>8</v>
      </c>
      <c r="R5975">
        <v>1</v>
      </c>
      <c r="S5975">
        <v>1</v>
      </c>
      <c r="T5975">
        <v>2</v>
      </c>
      <c r="U5975" t="b">
        <v>1</v>
      </c>
      <c r="V5975" t="s">
        <v>670</v>
      </c>
      <c r="W5975" t="s">
        <v>7579</v>
      </c>
      <c r="X5975" t="s">
        <v>14614</v>
      </c>
      <c r="Y5975">
        <v>37</v>
      </c>
      <c r="Z5975">
        <v>37</v>
      </c>
      <c r="AA5975">
        <v>6</v>
      </c>
      <c r="AB5975">
        <v>6</v>
      </c>
      <c r="AC5975">
        <v>59</v>
      </c>
    </row>
    <row r="5976" spans="1:29">
      <c r="A5976">
        <v>6646</v>
      </c>
      <c r="B5976" t="s">
        <v>805</v>
      </c>
      <c r="C5976" t="s">
        <v>7684</v>
      </c>
      <c r="J5976" t="s">
        <v>1444</v>
      </c>
      <c r="K5976">
        <v>0</v>
      </c>
      <c r="N5976" t="b">
        <v>1</v>
      </c>
      <c r="O5976" t="b">
        <v>0</v>
      </c>
      <c r="P5976" t="b">
        <v>0</v>
      </c>
      <c r="Q5976">
        <v>8</v>
      </c>
      <c r="R5976">
        <v>1</v>
      </c>
      <c r="S5976">
        <v>1</v>
      </c>
      <c r="T5976">
        <v>2</v>
      </c>
      <c r="U5976" t="b">
        <v>1</v>
      </c>
      <c r="V5976" t="s">
        <v>670</v>
      </c>
      <c r="W5976" t="s">
        <v>7579</v>
      </c>
      <c r="X5976" t="s">
        <v>14664</v>
      </c>
      <c r="Y5976">
        <v>37</v>
      </c>
      <c r="Z5976">
        <v>37</v>
      </c>
      <c r="AA5976">
        <v>7</v>
      </c>
      <c r="AB5976">
        <v>7</v>
      </c>
      <c r="AC5976">
        <v>59</v>
      </c>
    </row>
    <row r="5977" spans="1:29">
      <c r="A5977">
        <v>6647</v>
      </c>
      <c r="B5977" t="s">
        <v>805</v>
      </c>
      <c r="C5977" t="s">
        <v>7685</v>
      </c>
      <c r="J5977" t="s">
        <v>1444</v>
      </c>
      <c r="K5977">
        <v>0</v>
      </c>
      <c r="N5977" t="b">
        <v>1</v>
      </c>
      <c r="O5977" t="b">
        <v>0</v>
      </c>
      <c r="P5977" t="b">
        <v>0</v>
      </c>
      <c r="Q5977">
        <v>8</v>
      </c>
      <c r="R5977">
        <v>1</v>
      </c>
      <c r="S5977">
        <v>1</v>
      </c>
      <c r="T5977">
        <v>2</v>
      </c>
      <c r="U5977" t="b">
        <v>1</v>
      </c>
      <c r="V5977" t="s">
        <v>670</v>
      </c>
      <c r="W5977" t="s">
        <v>7579</v>
      </c>
      <c r="X5977" t="s">
        <v>14732</v>
      </c>
      <c r="Y5977">
        <v>38</v>
      </c>
      <c r="Z5977">
        <v>38</v>
      </c>
      <c r="AA5977">
        <v>5</v>
      </c>
      <c r="AB5977">
        <v>5</v>
      </c>
      <c r="AC5977">
        <v>59</v>
      </c>
    </row>
    <row r="5978" spans="1:29">
      <c r="A5978">
        <v>6648</v>
      </c>
      <c r="B5978" t="s">
        <v>805</v>
      </c>
      <c r="C5978" t="s">
        <v>7686</v>
      </c>
      <c r="J5978" t="s">
        <v>1444</v>
      </c>
      <c r="K5978">
        <v>0</v>
      </c>
      <c r="N5978" t="b">
        <v>1</v>
      </c>
      <c r="O5978" t="b">
        <v>0</v>
      </c>
      <c r="P5978" t="b">
        <v>0</v>
      </c>
      <c r="Q5978">
        <v>8</v>
      </c>
      <c r="R5978">
        <v>1</v>
      </c>
      <c r="S5978">
        <v>1</v>
      </c>
      <c r="T5978">
        <v>2</v>
      </c>
      <c r="U5978" t="b">
        <v>1</v>
      </c>
      <c r="V5978" t="s">
        <v>670</v>
      </c>
      <c r="W5978" t="s">
        <v>7579</v>
      </c>
      <c r="X5978" t="s">
        <v>14615</v>
      </c>
      <c r="Y5978">
        <v>38</v>
      </c>
      <c r="Z5978">
        <v>38</v>
      </c>
      <c r="AA5978">
        <v>6</v>
      </c>
      <c r="AB5978">
        <v>6</v>
      </c>
      <c r="AC5978">
        <v>59</v>
      </c>
    </row>
    <row r="5979" spans="1:29">
      <c r="A5979">
        <v>6649</v>
      </c>
      <c r="B5979" t="s">
        <v>805</v>
      </c>
      <c r="C5979" t="s">
        <v>7687</v>
      </c>
      <c r="J5979" t="s">
        <v>1444</v>
      </c>
      <c r="K5979">
        <v>0</v>
      </c>
      <c r="N5979" t="b">
        <v>1</v>
      </c>
      <c r="O5979" t="b">
        <v>0</v>
      </c>
      <c r="P5979" t="b">
        <v>0</v>
      </c>
      <c r="Q5979">
        <v>8</v>
      </c>
      <c r="R5979">
        <v>1</v>
      </c>
      <c r="S5979">
        <v>1</v>
      </c>
      <c r="T5979">
        <v>2</v>
      </c>
      <c r="U5979" t="b">
        <v>1</v>
      </c>
      <c r="V5979" t="s">
        <v>670</v>
      </c>
      <c r="W5979" t="s">
        <v>7579</v>
      </c>
      <c r="X5979" t="s">
        <v>14747</v>
      </c>
      <c r="Y5979">
        <v>38</v>
      </c>
      <c r="Z5979">
        <v>38</v>
      </c>
      <c r="AA5979">
        <v>7</v>
      </c>
      <c r="AB5979">
        <v>7</v>
      </c>
      <c r="AC5979">
        <v>59</v>
      </c>
    </row>
    <row r="5980" spans="1:29">
      <c r="A5980">
        <v>6650</v>
      </c>
      <c r="B5980" t="s">
        <v>805</v>
      </c>
      <c r="C5980" t="s">
        <v>7688</v>
      </c>
      <c r="J5980" t="s">
        <v>1444</v>
      </c>
      <c r="K5980">
        <v>0</v>
      </c>
      <c r="N5980" t="b">
        <v>1</v>
      </c>
      <c r="O5980" t="b">
        <v>0</v>
      </c>
      <c r="P5980" t="b">
        <v>0</v>
      </c>
      <c r="Q5980">
        <v>8</v>
      </c>
      <c r="R5980">
        <v>1</v>
      </c>
      <c r="S5980">
        <v>1</v>
      </c>
      <c r="T5980">
        <v>2</v>
      </c>
      <c r="U5980" t="b">
        <v>1</v>
      </c>
      <c r="V5980" t="s">
        <v>670</v>
      </c>
      <c r="W5980" t="s">
        <v>7579</v>
      </c>
      <c r="X5980" t="s">
        <v>14733</v>
      </c>
      <c r="Y5980">
        <v>39</v>
      </c>
      <c r="Z5980">
        <v>39</v>
      </c>
      <c r="AA5980">
        <v>5</v>
      </c>
      <c r="AB5980">
        <v>5</v>
      </c>
      <c r="AC5980">
        <v>59</v>
      </c>
    </row>
    <row r="5981" spans="1:29">
      <c r="A5981">
        <v>6651</v>
      </c>
      <c r="B5981" t="s">
        <v>805</v>
      </c>
      <c r="C5981" t="s">
        <v>7689</v>
      </c>
      <c r="J5981" t="s">
        <v>1444</v>
      </c>
      <c r="K5981">
        <v>0</v>
      </c>
      <c r="N5981" t="b">
        <v>1</v>
      </c>
      <c r="O5981" t="b">
        <v>0</v>
      </c>
      <c r="P5981" t="b">
        <v>0</v>
      </c>
      <c r="Q5981">
        <v>8</v>
      </c>
      <c r="R5981">
        <v>1</v>
      </c>
      <c r="S5981">
        <v>1</v>
      </c>
      <c r="T5981">
        <v>2</v>
      </c>
      <c r="U5981" t="b">
        <v>1</v>
      </c>
      <c r="V5981" t="s">
        <v>670</v>
      </c>
      <c r="W5981" t="s">
        <v>7579</v>
      </c>
      <c r="X5981" t="s">
        <v>14616</v>
      </c>
      <c r="Y5981">
        <v>39</v>
      </c>
      <c r="Z5981">
        <v>39</v>
      </c>
      <c r="AA5981">
        <v>6</v>
      </c>
      <c r="AB5981">
        <v>6</v>
      </c>
      <c r="AC5981">
        <v>59</v>
      </c>
    </row>
    <row r="5982" spans="1:29">
      <c r="A5982">
        <v>6652</v>
      </c>
      <c r="B5982" t="s">
        <v>805</v>
      </c>
      <c r="C5982" t="s">
        <v>7690</v>
      </c>
      <c r="J5982" t="s">
        <v>1444</v>
      </c>
      <c r="K5982">
        <v>0</v>
      </c>
      <c r="N5982" t="b">
        <v>1</v>
      </c>
      <c r="O5982" t="b">
        <v>0</v>
      </c>
      <c r="P5982" t="b">
        <v>0</v>
      </c>
      <c r="Q5982">
        <v>8</v>
      </c>
      <c r="R5982">
        <v>1</v>
      </c>
      <c r="S5982">
        <v>1</v>
      </c>
      <c r="T5982">
        <v>2</v>
      </c>
      <c r="U5982" t="b">
        <v>1</v>
      </c>
      <c r="V5982" t="s">
        <v>670</v>
      </c>
      <c r="W5982" t="s">
        <v>7579</v>
      </c>
      <c r="X5982" t="s">
        <v>14667</v>
      </c>
      <c r="Y5982">
        <v>39</v>
      </c>
      <c r="Z5982">
        <v>39</v>
      </c>
      <c r="AA5982">
        <v>7</v>
      </c>
      <c r="AB5982">
        <v>7</v>
      </c>
      <c r="AC5982">
        <v>59</v>
      </c>
    </row>
    <row r="5983" spans="1:29">
      <c r="A5983">
        <v>6653</v>
      </c>
      <c r="B5983" t="s">
        <v>805</v>
      </c>
      <c r="C5983" t="s">
        <v>7691</v>
      </c>
      <c r="J5983" t="s">
        <v>1444</v>
      </c>
      <c r="K5983">
        <v>0</v>
      </c>
      <c r="N5983" t="b">
        <v>1</v>
      </c>
      <c r="O5983" t="b">
        <v>0</v>
      </c>
      <c r="P5983" t="b">
        <v>0</v>
      </c>
      <c r="Q5983">
        <v>8</v>
      </c>
      <c r="R5983">
        <v>1</v>
      </c>
      <c r="S5983">
        <v>1</v>
      </c>
      <c r="T5983">
        <v>2</v>
      </c>
      <c r="U5983" t="b">
        <v>1</v>
      </c>
      <c r="V5983" t="s">
        <v>670</v>
      </c>
      <c r="W5983" t="s">
        <v>7579</v>
      </c>
      <c r="X5983" t="s">
        <v>14553</v>
      </c>
      <c r="Y5983">
        <v>40</v>
      </c>
      <c r="Z5983">
        <v>40</v>
      </c>
      <c r="AA5983">
        <v>5</v>
      </c>
      <c r="AB5983">
        <v>5</v>
      </c>
      <c r="AC5983">
        <v>59</v>
      </c>
    </row>
    <row r="5984" spans="1:29">
      <c r="A5984">
        <v>6654</v>
      </c>
      <c r="B5984" t="s">
        <v>805</v>
      </c>
      <c r="C5984" t="s">
        <v>7692</v>
      </c>
      <c r="J5984" t="s">
        <v>1444</v>
      </c>
      <c r="K5984">
        <v>0</v>
      </c>
      <c r="N5984" t="b">
        <v>1</v>
      </c>
      <c r="O5984" t="b">
        <v>0</v>
      </c>
      <c r="P5984" t="b">
        <v>0</v>
      </c>
      <c r="Q5984">
        <v>8</v>
      </c>
      <c r="R5984">
        <v>1</v>
      </c>
      <c r="S5984">
        <v>1</v>
      </c>
      <c r="T5984">
        <v>2</v>
      </c>
      <c r="U5984" t="b">
        <v>1</v>
      </c>
      <c r="V5984" t="s">
        <v>670</v>
      </c>
      <c r="W5984" t="s">
        <v>7579</v>
      </c>
      <c r="X5984" t="s">
        <v>14734</v>
      </c>
      <c r="Y5984">
        <v>40</v>
      </c>
      <c r="Z5984">
        <v>40</v>
      </c>
      <c r="AA5984">
        <v>6</v>
      </c>
      <c r="AB5984">
        <v>6</v>
      </c>
      <c r="AC5984">
        <v>59</v>
      </c>
    </row>
    <row r="5985" spans="1:29">
      <c r="A5985">
        <v>6655</v>
      </c>
      <c r="B5985" t="s">
        <v>805</v>
      </c>
      <c r="C5985" t="s">
        <v>7693</v>
      </c>
      <c r="J5985" t="s">
        <v>1444</v>
      </c>
      <c r="K5985">
        <v>0</v>
      </c>
      <c r="N5985" t="b">
        <v>1</v>
      </c>
      <c r="O5985" t="b">
        <v>0</v>
      </c>
      <c r="P5985" t="b">
        <v>0</v>
      </c>
      <c r="Q5985">
        <v>8</v>
      </c>
      <c r="R5985">
        <v>1</v>
      </c>
      <c r="S5985">
        <v>1</v>
      </c>
      <c r="T5985">
        <v>2</v>
      </c>
      <c r="U5985" t="b">
        <v>1</v>
      </c>
      <c r="V5985" t="s">
        <v>670</v>
      </c>
      <c r="W5985" t="s">
        <v>7579</v>
      </c>
      <c r="X5985" t="s">
        <v>14749</v>
      </c>
      <c r="Y5985">
        <v>40</v>
      </c>
      <c r="Z5985">
        <v>40</v>
      </c>
      <c r="AA5985">
        <v>7</v>
      </c>
      <c r="AB5985">
        <v>7</v>
      </c>
      <c r="AC5985">
        <v>59</v>
      </c>
    </row>
    <row r="5986" spans="1:29">
      <c r="A5986">
        <v>6656</v>
      </c>
      <c r="B5986" t="s">
        <v>805</v>
      </c>
      <c r="C5986" t="s">
        <v>7694</v>
      </c>
      <c r="J5986" t="s">
        <v>1444</v>
      </c>
      <c r="K5986">
        <v>0</v>
      </c>
      <c r="N5986" t="b">
        <v>1</v>
      </c>
      <c r="O5986" t="b">
        <v>0</v>
      </c>
      <c r="P5986" t="b">
        <v>0</v>
      </c>
      <c r="Q5986">
        <v>8</v>
      </c>
      <c r="R5986">
        <v>1</v>
      </c>
      <c r="S5986">
        <v>1</v>
      </c>
      <c r="T5986">
        <v>2</v>
      </c>
      <c r="U5986" t="b">
        <v>1</v>
      </c>
      <c r="V5986" t="s">
        <v>670</v>
      </c>
      <c r="W5986" t="s">
        <v>7579</v>
      </c>
      <c r="X5986" t="s">
        <v>14554</v>
      </c>
      <c r="Y5986">
        <v>41</v>
      </c>
      <c r="Z5986">
        <v>41</v>
      </c>
      <c r="AA5986">
        <v>5</v>
      </c>
      <c r="AB5986">
        <v>5</v>
      </c>
      <c r="AC5986">
        <v>59</v>
      </c>
    </row>
    <row r="5987" spans="1:29">
      <c r="A5987">
        <v>6657</v>
      </c>
      <c r="B5987" t="s">
        <v>805</v>
      </c>
      <c r="C5987" t="s">
        <v>7695</v>
      </c>
      <c r="J5987" t="s">
        <v>1444</v>
      </c>
      <c r="K5987">
        <v>0</v>
      </c>
      <c r="N5987" t="b">
        <v>1</v>
      </c>
      <c r="O5987" t="b">
        <v>0</v>
      </c>
      <c r="P5987" t="b">
        <v>0</v>
      </c>
      <c r="Q5987">
        <v>8</v>
      </c>
      <c r="R5987">
        <v>1</v>
      </c>
      <c r="S5987">
        <v>1</v>
      </c>
      <c r="T5987">
        <v>2</v>
      </c>
      <c r="U5987" t="b">
        <v>1</v>
      </c>
      <c r="V5987" t="s">
        <v>670</v>
      </c>
      <c r="W5987" t="s">
        <v>7579</v>
      </c>
      <c r="X5987" t="s">
        <v>14735</v>
      </c>
      <c r="Y5987">
        <v>41</v>
      </c>
      <c r="Z5987">
        <v>41</v>
      </c>
      <c r="AA5987">
        <v>6</v>
      </c>
      <c r="AB5987">
        <v>6</v>
      </c>
      <c r="AC5987">
        <v>59</v>
      </c>
    </row>
    <row r="5988" spans="1:29">
      <c r="A5988">
        <v>6658</v>
      </c>
      <c r="B5988" t="s">
        <v>805</v>
      </c>
      <c r="C5988" t="s">
        <v>7696</v>
      </c>
      <c r="J5988" t="s">
        <v>1444</v>
      </c>
      <c r="K5988">
        <v>0</v>
      </c>
      <c r="N5988" t="b">
        <v>1</v>
      </c>
      <c r="O5988" t="b">
        <v>0</v>
      </c>
      <c r="P5988" t="b">
        <v>0</v>
      </c>
      <c r="Q5988">
        <v>8</v>
      </c>
      <c r="R5988">
        <v>1</v>
      </c>
      <c r="S5988">
        <v>1</v>
      </c>
      <c r="T5988">
        <v>2</v>
      </c>
      <c r="U5988" t="b">
        <v>1</v>
      </c>
      <c r="V5988" t="s">
        <v>670</v>
      </c>
      <c r="W5988" t="s">
        <v>7579</v>
      </c>
      <c r="X5988" t="s">
        <v>14751</v>
      </c>
      <c r="Y5988">
        <v>41</v>
      </c>
      <c r="Z5988">
        <v>41</v>
      </c>
      <c r="AA5988">
        <v>7</v>
      </c>
      <c r="AB5988">
        <v>7</v>
      </c>
      <c r="AC5988">
        <v>59</v>
      </c>
    </row>
    <row r="5989" spans="1:29">
      <c r="A5989">
        <v>6659</v>
      </c>
      <c r="B5989" t="s">
        <v>805</v>
      </c>
      <c r="C5989" t="s">
        <v>7697</v>
      </c>
      <c r="J5989" t="s">
        <v>1444</v>
      </c>
      <c r="K5989">
        <v>0</v>
      </c>
      <c r="N5989" t="b">
        <v>1</v>
      </c>
      <c r="O5989" t="b">
        <v>0</v>
      </c>
      <c r="P5989" t="b">
        <v>0</v>
      </c>
      <c r="Q5989">
        <v>8</v>
      </c>
      <c r="R5989">
        <v>1</v>
      </c>
      <c r="S5989">
        <v>1</v>
      </c>
      <c r="T5989">
        <v>2</v>
      </c>
      <c r="U5989" t="b">
        <v>1</v>
      </c>
      <c r="V5989" t="s">
        <v>670</v>
      </c>
      <c r="W5989" t="s">
        <v>7579</v>
      </c>
      <c r="X5989" t="s">
        <v>14555</v>
      </c>
      <c r="Y5989">
        <v>42</v>
      </c>
      <c r="Z5989">
        <v>42</v>
      </c>
      <c r="AA5989">
        <v>5</v>
      </c>
      <c r="AB5989">
        <v>5</v>
      </c>
      <c r="AC5989">
        <v>59</v>
      </c>
    </row>
    <row r="5990" spans="1:29">
      <c r="A5990">
        <v>6660</v>
      </c>
      <c r="B5990" t="s">
        <v>805</v>
      </c>
      <c r="C5990" t="s">
        <v>7698</v>
      </c>
      <c r="J5990" t="s">
        <v>1444</v>
      </c>
      <c r="K5990">
        <v>0</v>
      </c>
      <c r="N5990" t="b">
        <v>1</v>
      </c>
      <c r="O5990" t="b">
        <v>0</v>
      </c>
      <c r="P5990" t="b">
        <v>0</v>
      </c>
      <c r="Q5990">
        <v>8</v>
      </c>
      <c r="R5990">
        <v>1</v>
      </c>
      <c r="S5990">
        <v>1</v>
      </c>
      <c r="T5990">
        <v>2</v>
      </c>
      <c r="U5990" t="b">
        <v>1</v>
      </c>
      <c r="V5990" t="s">
        <v>670</v>
      </c>
      <c r="W5990" t="s">
        <v>7579</v>
      </c>
      <c r="X5990" t="s">
        <v>14736</v>
      </c>
      <c r="Y5990">
        <v>42</v>
      </c>
      <c r="Z5990">
        <v>42</v>
      </c>
      <c r="AA5990">
        <v>6</v>
      </c>
      <c r="AB5990">
        <v>6</v>
      </c>
      <c r="AC5990">
        <v>59</v>
      </c>
    </row>
    <row r="5991" spans="1:29">
      <c r="A5991">
        <v>6661</v>
      </c>
      <c r="B5991" t="s">
        <v>805</v>
      </c>
      <c r="C5991" t="s">
        <v>7699</v>
      </c>
      <c r="J5991" t="s">
        <v>1444</v>
      </c>
      <c r="K5991">
        <v>0</v>
      </c>
      <c r="N5991" t="b">
        <v>1</v>
      </c>
      <c r="O5991" t="b">
        <v>0</v>
      </c>
      <c r="P5991" t="b">
        <v>0</v>
      </c>
      <c r="Q5991">
        <v>8</v>
      </c>
      <c r="R5991">
        <v>1</v>
      </c>
      <c r="S5991">
        <v>1</v>
      </c>
      <c r="T5991">
        <v>2</v>
      </c>
      <c r="U5991" t="b">
        <v>1</v>
      </c>
      <c r="V5991" t="s">
        <v>670</v>
      </c>
      <c r="W5991" t="s">
        <v>7579</v>
      </c>
      <c r="X5991" t="s">
        <v>14670</v>
      </c>
      <c r="Y5991">
        <v>42</v>
      </c>
      <c r="Z5991">
        <v>42</v>
      </c>
      <c r="AA5991">
        <v>7</v>
      </c>
      <c r="AB5991">
        <v>7</v>
      </c>
      <c r="AC5991">
        <v>59</v>
      </c>
    </row>
    <row r="5992" spans="1:29">
      <c r="A5992">
        <v>6662</v>
      </c>
      <c r="B5992" t="s">
        <v>805</v>
      </c>
      <c r="C5992" t="s">
        <v>7700</v>
      </c>
      <c r="J5992" t="s">
        <v>1444</v>
      </c>
      <c r="K5992">
        <v>0</v>
      </c>
      <c r="N5992" t="b">
        <v>1</v>
      </c>
      <c r="O5992" t="b">
        <v>0</v>
      </c>
      <c r="P5992" t="b">
        <v>0</v>
      </c>
      <c r="Q5992">
        <v>8</v>
      </c>
      <c r="R5992">
        <v>1</v>
      </c>
      <c r="S5992">
        <v>1</v>
      </c>
      <c r="T5992">
        <v>2</v>
      </c>
      <c r="U5992" t="b">
        <v>1</v>
      </c>
      <c r="V5992" t="s">
        <v>670</v>
      </c>
      <c r="W5992" t="s">
        <v>7579</v>
      </c>
      <c r="X5992" t="s">
        <v>14556</v>
      </c>
      <c r="Y5992">
        <v>43</v>
      </c>
      <c r="Z5992">
        <v>43</v>
      </c>
      <c r="AA5992">
        <v>5</v>
      </c>
      <c r="AB5992">
        <v>5</v>
      </c>
      <c r="AC5992">
        <v>59</v>
      </c>
    </row>
    <row r="5993" spans="1:29">
      <c r="A5993">
        <v>6663</v>
      </c>
      <c r="B5993" t="s">
        <v>805</v>
      </c>
      <c r="C5993" t="s">
        <v>7701</v>
      </c>
      <c r="J5993" t="s">
        <v>1444</v>
      </c>
      <c r="K5993">
        <v>0</v>
      </c>
      <c r="N5993" t="b">
        <v>1</v>
      </c>
      <c r="O5993" t="b">
        <v>0</v>
      </c>
      <c r="P5993" t="b">
        <v>0</v>
      </c>
      <c r="Q5993">
        <v>8</v>
      </c>
      <c r="R5993">
        <v>1</v>
      </c>
      <c r="S5993">
        <v>1</v>
      </c>
      <c r="T5993">
        <v>2</v>
      </c>
      <c r="U5993" t="b">
        <v>1</v>
      </c>
      <c r="V5993" t="s">
        <v>670</v>
      </c>
      <c r="W5993" t="s">
        <v>7579</v>
      </c>
      <c r="X5993" t="s">
        <v>14737</v>
      </c>
      <c r="Y5993">
        <v>43</v>
      </c>
      <c r="Z5993">
        <v>43</v>
      </c>
      <c r="AA5993">
        <v>6</v>
      </c>
      <c r="AB5993">
        <v>6</v>
      </c>
      <c r="AC5993">
        <v>59</v>
      </c>
    </row>
    <row r="5994" spans="1:29">
      <c r="A5994">
        <v>6664</v>
      </c>
      <c r="B5994" t="s">
        <v>805</v>
      </c>
      <c r="C5994" t="s">
        <v>7702</v>
      </c>
      <c r="J5994" t="s">
        <v>1444</v>
      </c>
      <c r="K5994">
        <v>0</v>
      </c>
      <c r="N5994" t="b">
        <v>1</v>
      </c>
      <c r="O5994" t="b">
        <v>0</v>
      </c>
      <c r="P5994" t="b">
        <v>0</v>
      </c>
      <c r="Q5994">
        <v>8</v>
      </c>
      <c r="R5994">
        <v>1</v>
      </c>
      <c r="S5994">
        <v>1</v>
      </c>
      <c r="T5994">
        <v>2</v>
      </c>
      <c r="U5994" t="b">
        <v>1</v>
      </c>
      <c r="V5994" t="s">
        <v>670</v>
      </c>
      <c r="W5994" t="s">
        <v>7579</v>
      </c>
      <c r="X5994" t="s">
        <v>14674</v>
      </c>
      <c r="Y5994">
        <v>43</v>
      </c>
      <c r="Z5994">
        <v>43</v>
      </c>
      <c r="AA5994">
        <v>7</v>
      </c>
      <c r="AB5994">
        <v>7</v>
      </c>
      <c r="AC5994">
        <v>59</v>
      </c>
    </row>
    <row r="5995" spans="1:29">
      <c r="A5995">
        <v>6665</v>
      </c>
      <c r="B5995" t="s">
        <v>805</v>
      </c>
      <c r="C5995" t="s">
        <v>7703</v>
      </c>
      <c r="J5995" t="s">
        <v>1444</v>
      </c>
      <c r="K5995">
        <v>0</v>
      </c>
      <c r="N5995" t="b">
        <v>1</v>
      </c>
      <c r="O5995" t="b">
        <v>0</v>
      </c>
      <c r="P5995" t="b">
        <v>0</v>
      </c>
      <c r="Q5995">
        <v>8</v>
      </c>
      <c r="R5995">
        <v>1</v>
      </c>
      <c r="S5995">
        <v>1</v>
      </c>
      <c r="T5995">
        <v>2</v>
      </c>
      <c r="U5995" t="b">
        <v>1</v>
      </c>
      <c r="V5995" t="s">
        <v>670</v>
      </c>
      <c r="W5995" t="s">
        <v>7579</v>
      </c>
      <c r="X5995" t="s">
        <v>14557</v>
      </c>
      <c r="Y5995">
        <v>44</v>
      </c>
      <c r="Z5995">
        <v>44</v>
      </c>
      <c r="AA5995">
        <v>5</v>
      </c>
      <c r="AB5995">
        <v>5</v>
      </c>
      <c r="AC5995">
        <v>59</v>
      </c>
    </row>
    <row r="5996" spans="1:29">
      <c r="A5996">
        <v>6666</v>
      </c>
      <c r="B5996" t="s">
        <v>805</v>
      </c>
      <c r="C5996" t="s">
        <v>7704</v>
      </c>
      <c r="J5996" t="s">
        <v>1444</v>
      </c>
      <c r="K5996">
        <v>0</v>
      </c>
      <c r="N5996" t="b">
        <v>1</v>
      </c>
      <c r="O5996" t="b">
        <v>0</v>
      </c>
      <c r="P5996" t="b">
        <v>0</v>
      </c>
      <c r="Q5996">
        <v>8</v>
      </c>
      <c r="R5996">
        <v>1</v>
      </c>
      <c r="S5996">
        <v>1</v>
      </c>
      <c r="T5996">
        <v>2</v>
      </c>
      <c r="U5996" t="b">
        <v>1</v>
      </c>
      <c r="V5996" t="s">
        <v>670</v>
      </c>
      <c r="W5996" t="s">
        <v>7579</v>
      </c>
      <c r="X5996" t="s">
        <v>14738</v>
      </c>
      <c r="Y5996">
        <v>44</v>
      </c>
      <c r="Z5996">
        <v>44</v>
      </c>
      <c r="AA5996">
        <v>6</v>
      </c>
      <c r="AB5996">
        <v>6</v>
      </c>
      <c r="AC5996">
        <v>59</v>
      </c>
    </row>
    <row r="5997" spans="1:29">
      <c r="A5997">
        <v>6667</v>
      </c>
      <c r="B5997" t="s">
        <v>805</v>
      </c>
      <c r="C5997" t="s">
        <v>7705</v>
      </c>
      <c r="J5997" t="s">
        <v>1444</v>
      </c>
      <c r="K5997">
        <v>0</v>
      </c>
      <c r="N5997" t="b">
        <v>1</v>
      </c>
      <c r="O5997" t="b">
        <v>0</v>
      </c>
      <c r="P5997" t="b">
        <v>0</v>
      </c>
      <c r="Q5997">
        <v>8</v>
      </c>
      <c r="R5997">
        <v>1</v>
      </c>
      <c r="S5997">
        <v>1</v>
      </c>
      <c r="T5997">
        <v>2</v>
      </c>
      <c r="U5997" t="b">
        <v>1</v>
      </c>
      <c r="V5997" t="s">
        <v>670</v>
      </c>
      <c r="W5997" t="s">
        <v>7579</v>
      </c>
      <c r="X5997" t="s">
        <v>14753</v>
      </c>
      <c r="Y5997">
        <v>44</v>
      </c>
      <c r="Z5997">
        <v>44</v>
      </c>
      <c r="AA5997">
        <v>7</v>
      </c>
      <c r="AB5997">
        <v>7</v>
      </c>
      <c r="AC5997">
        <v>59</v>
      </c>
    </row>
    <row r="5998" spans="1:29">
      <c r="A5998">
        <v>6668</v>
      </c>
      <c r="B5998" t="s">
        <v>805</v>
      </c>
      <c r="C5998" t="s">
        <v>7706</v>
      </c>
      <c r="J5998" t="s">
        <v>1444</v>
      </c>
      <c r="K5998">
        <v>0</v>
      </c>
      <c r="N5998" t="b">
        <v>1</v>
      </c>
      <c r="O5998" t="b">
        <v>0</v>
      </c>
      <c r="P5998" t="b">
        <v>0</v>
      </c>
      <c r="Q5998">
        <v>8</v>
      </c>
      <c r="R5998">
        <v>1</v>
      </c>
      <c r="S5998">
        <v>1</v>
      </c>
      <c r="T5998">
        <v>2</v>
      </c>
      <c r="U5998" t="b">
        <v>1</v>
      </c>
      <c r="V5998" t="s">
        <v>670</v>
      </c>
      <c r="W5998" t="s">
        <v>7579</v>
      </c>
      <c r="X5998" t="s">
        <v>14558</v>
      </c>
      <c r="Y5998">
        <v>45</v>
      </c>
      <c r="Z5998">
        <v>45</v>
      </c>
      <c r="AA5998">
        <v>5</v>
      </c>
      <c r="AB5998">
        <v>5</v>
      </c>
      <c r="AC5998">
        <v>59</v>
      </c>
    </row>
    <row r="5999" spans="1:29">
      <c r="A5999">
        <v>6669</v>
      </c>
      <c r="B5999" t="s">
        <v>805</v>
      </c>
      <c r="C5999" t="s">
        <v>7707</v>
      </c>
      <c r="J5999" t="s">
        <v>1444</v>
      </c>
      <c r="K5999">
        <v>0</v>
      </c>
      <c r="N5999" t="b">
        <v>1</v>
      </c>
      <c r="O5999" t="b">
        <v>0</v>
      </c>
      <c r="P5999" t="b">
        <v>0</v>
      </c>
      <c r="Q5999">
        <v>8</v>
      </c>
      <c r="R5999">
        <v>1</v>
      </c>
      <c r="S5999">
        <v>1</v>
      </c>
      <c r="T5999">
        <v>2</v>
      </c>
      <c r="U5999" t="b">
        <v>1</v>
      </c>
      <c r="V5999" t="s">
        <v>670</v>
      </c>
      <c r="W5999" t="s">
        <v>7579</v>
      </c>
      <c r="X5999" t="s">
        <v>14739</v>
      </c>
      <c r="Y5999">
        <v>45</v>
      </c>
      <c r="Z5999">
        <v>45</v>
      </c>
      <c r="AA5999">
        <v>6</v>
      </c>
      <c r="AB5999">
        <v>6</v>
      </c>
      <c r="AC5999">
        <v>59</v>
      </c>
    </row>
    <row r="6000" spans="1:29">
      <c r="A6000">
        <v>6670</v>
      </c>
      <c r="B6000" t="s">
        <v>805</v>
      </c>
      <c r="C6000" t="s">
        <v>7708</v>
      </c>
      <c r="J6000" t="s">
        <v>1444</v>
      </c>
      <c r="K6000">
        <v>0</v>
      </c>
      <c r="N6000" t="b">
        <v>1</v>
      </c>
      <c r="O6000" t="b">
        <v>0</v>
      </c>
      <c r="P6000" t="b">
        <v>0</v>
      </c>
      <c r="Q6000">
        <v>8</v>
      </c>
      <c r="R6000">
        <v>1</v>
      </c>
      <c r="S6000">
        <v>1</v>
      </c>
      <c r="T6000">
        <v>2</v>
      </c>
      <c r="U6000" t="b">
        <v>1</v>
      </c>
      <c r="V6000" t="s">
        <v>670</v>
      </c>
      <c r="W6000" t="s">
        <v>7579</v>
      </c>
      <c r="X6000" t="s">
        <v>14755</v>
      </c>
      <c r="Y6000">
        <v>45</v>
      </c>
      <c r="Z6000">
        <v>45</v>
      </c>
      <c r="AA6000">
        <v>7</v>
      </c>
      <c r="AB6000">
        <v>7</v>
      </c>
      <c r="AC6000">
        <v>59</v>
      </c>
    </row>
    <row r="6001" spans="1:29">
      <c r="A6001">
        <v>6671</v>
      </c>
      <c r="B6001" t="s">
        <v>805</v>
      </c>
      <c r="C6001" t="s">
        <v>7709</v>
      </c>
      <c r="J6001" t="s">
        <v>1444</v>
      </c>
      <c r="K6001">
        <v>0</v>
      </c>
      <c r="N6001" t="b">
        <v>1</v>
      </c>
      <c r="O6001" t="b">
        <v>0</v>
      </c>
      <c r="P6001" t="b">
        <v>0</v>
      </c>
      <c r="Q6001">
        <v>8</v>
      </c>
      <c r="R6001">
        <v>1</v>
      </c>
      <c r="S6001">
        <v>1</v>
      </c>
      <c r="T6001">
        <v>2</v>
      </c>
      <c r="U6001" t="b">
        <v>1</v>
      </c>
      <c r="V6001" t="s">
        <v>670</v>
      </c>
      <c r="W6001" t="s">
        <v>7579</v>
      </c>
      <c r="X6001" t="s">
        <v>14740</v>
      </c>
      <c r="Y6001">
        <v>46</v>
      </c>
      <c r="Z6001">
        <v>46</v>
      </c>
      <c r="AA6001">
        <v>5</v>
      </c>
      <c r="AB6001">
        <v>5</v>
      </c>
      <c r="AC6001">
        <v>59</v>
      </c>
    </row>
    <row r="6002" spans="1:29">
      <c r="A6002">
        <v>6672</v>
      </c>
      <c r="B6002" t="s">
        <v>805</v>
      </c>
      <c r="C6002" t="s">
        <v>7710</v>
      </c>
      <c r="J6002" t="s">
        <v>1444</v>
      </c>
      <c r="K6002">
        <v>0</v>
      </c>
      <c r="N6002" t="b">
        <v>1</v>
      </c>
      <c r="O6002" t="b">
        <v>0</v>
      </c>
      <c r="P6002" t="b">
        <v>0</v>
      </c>
      <c r="Q6002">
        <v>8</v>
      </c>
      <c r="R6002">
        <v>1</v>
      </c>
      <c r="S6002">
        <v>1</v>
      </c>
      <c r="T6002">
        <v>2</v>
      </c>
      <c r="U6002" t="b">
        <v>1</v>
      </c>
      <c r="V6002" t="s">
        <v>670</v>
      </c>
      <c r="W6002" t="s">
        <v>7579</v>
      </c>
      <c r="X6002" t="s">
        <v>14741</v>
      </c>
      <c r="Y6002">
        <v>46</v>
      </c>
      <c r="Z6002">
        <v>46</v>
      </c>
      <c r="AA6002">
        <v>6</v>
      </c>
      <c r="AB6002">
        <v>6</v>
      </c>
      <c r="AC6002">
        <v>59</v>
      </c>
    </row>
    <row r="6003" spans="1:29">
      <c r="A6003">
        <v>6673</v>
      </c>
      <c r="B6003" t="s">
        <v>805</v>
      </c>
      <c r="C6003" t="s">
        <v>7711</v>
      </c>
      <c r="J6003" t="s">
        <v>1444</v>
      </c>
      <c r="K6003">
        <v>0</v>
      </c>
      <c r="N6003" t="b">
        <v>1</v>
      </c>
      <c r="O6003" t="b">
        <v>0</v>
      </c>
      <c r="P6003" t="b">
        <v>0</v>
      </c>
      <c r="Q6003">
        <v>8</v>
      </c>
      <c r="R6003">
        <v>1</v>
      </c>
      <c r="S6003">
        <v>1</v>
      </c>
      <c r="T6003">
        <v>2</v>
      </c>
      <c r="U6003" t="b">
        <v>1</v>
      </c>
      <c r="V6003" t="s">
        <v>670</v>
      </c>
      <c r="W6003" t="s">
        <v>7579</v>
      </c>
      <c r="X6003" t="s">
        <v>14757</v>
      </c>
      <c r="Y6003">
        <v>46</v>
      </c>
      <c r="Z6003">
        <v>46</v>
      </c>
      <c r="AA6003">
        <v>7</v>
      </c>
      <c r="AB6003">
        <v>7</v>
      </c>
      <c r="AC6003">
        <v>59</v>
      </c>
    </row>
    <row r="6004" spans="1:29">
      <c r="A6004">
        <v>6674</v>
      </c>
      <c r="B6004" t="s">
        <v>805</v>
      </c>
      <c r="C6004" t="s">
        <v>7712</v>
      </c>
      <c r="J6004" t="s">
        <v>1444</v>
      </c>
      <c r="K6004">
        <v>0</v>
      </c>
      <c r="N6004" t="b">
        <v>1</v>
      </c>
      <c r="O6004" t="b">
        <v>0</v>
      </c>
      <c r="P6004" t="b">
        <v>0</v>
      </c>
      <c r="Q6004">
        <v>8</v>
      </c>
      <c r="R6004">
        <v>1</v>
      </c>
      <c r="S6004">
        <v>1</v>
      </c>
      <c r="T6004">
        <v>2</v>
      </c>
      <c r="U6004" t="b">
        <v>1</v>
      </c>
      <c r="V6004" t="s">
        <v>670</v>
      </c>
      <c r="W6004" t="s">
        <v>7579</v>
      </c>
      <c r="X6004" t="s">
        <v>14742</v>
      </c>
      <c r="Y6004">
        <v>47</v>
      </c>
      <c r="Z6004">
        <v>47</v>
      </c>
      <c r="AA6004">
        <v>5</v>
      </c>
      <c r="AB6004">
        <v>5</v>
      </c>
      <c r="AC6004">
        <v>59</v>
      </c>
    </row>
    <row r="6005" spans="1:29">
      <c r="A6005">
        <v>6675</v>
      </c>
      <c r="B6005" t="s">
        <v>805</v>
      </c>
      <c r="C6005" t="s">
        <v>7713</v>
      </c>
      <c r="J6005" t="s">
        <v>1444</v>
      </c>
      <c r="K6005">
        <v>0</v>
      </c>
      <c r="N6005" t="b">
        <v>1</v>
      </c>
      <c r="O6005" t="b">
        <v>0</v>
      </c>
      <c r="P6005" t="b">
        <v>0</v>
      </c>
      <c r="Q6005">
        <v>8</v>
      </c>
      <c r="R6005">
        <v>1</v>
      </c>
      <c r="S6005">
        <v>1</v>
      </c>
      <c r="T6005">
        <v>2</v>
      </c>
      <c r="U6005" t="b">
        <v>1</v>
      </c>
      <c r="V6005" t="s">
        <v>670</v>
      </c>
      <c r="W6005" t="s">
        <v>7579</v>
      </c>
      <c r="X6005" t="s">
        <v>14562</v>
      </c>
      <c r="Y6005">
        <v>47</v>
      </c>
      <c r="Z6005">
        <v>47</v>
      </c>
      <c r="AA6005">
        <v>6</v>
      </c>
      <c r="AB6005">
        <v>6</v>
      </c>
      <c r="AC6005">
        <v>59</v>
      </c>
    </row>
    <row r="6006" spans="1:29">
      <c r="A6006">
        <v>6676</v>
      </c>
      <c r="B6006" t="s">
        <v>805</v>
      </c>
      <c r="C6006" t="s">
        <v>7714</v>
      </c>
      <c r="J6006" t="s">
        <v>1444</v>
      </c>
      <c r="K6006">
        <v>0</v>
      </c>
      <c r="N6006" t="b">
        <v>1</v>
      </c>
      <c r="O6006" t="b">
        <v>0</v>
      </c>
      <c r="P6006" t="b">
        <v>0</v>
      </c>
      <c r="Q6006">
        <v>8</v>
      </c>
      <c r="R6006">
        <v>1</v>
      </c>
      <c r="S6006">
        <v>1</v>
      </c>
      <c r="T6006">
        <v>2</v>
      </c>
      <c r="U6006" t="b">
        <v>1</v>
      </c>
      <c r="V6006" t="s">
        <v>670</v>
      </c>
      <c r="W6006" t="s">
        <v>7579</v>
      </c>
      <c r="X6006" t="s">
        <v>14759</v>
      </c>
      <c r="Y6006">
        <v>47</v>
      </c>
      <c r="Z6006">
        <v>47</v>
      </c>
      <c r="AA6006">
        <v>7</v>
      </c>
      <c r="AB6006">
        <v>7</v>
      </c>
      <c r="AC6006">
        <v>59</v>
      </c>
    </row>
    <row r="6007" spans="1:29">
      <c r="A6007">
        <v>6677</v>
      </c>
      <c r="B6007" t="s">
        <v>805</v>
      </c>
      <c r="C6007" t="s">
        <v>7715</v>
      </c>
      <c r="J6007" t="s">
        <v>1444</v>
      </c>
      <c r="K6007">
        <v>0</v>
      </c>
      <c r="N6007" t="b">
        <v>0</v>
      </c>
      <c r="O6007" t="b">
        <v>1</v>
      </c>
      <c r="P6007" t="b">
        <v>0</v>
      </c>
      <c r="Q6007">
        <v>8</v>
      </c>
      <c r="R6007">
        <v>1</v>
      </c>
      <c r="S6007">
        <v>1</v>
      </c>
      <c r="T6007">
        <v>2</v>
      </c>
      <c r="U6007" t="b">
        <v>1</v>
      </c>
      <c r="V6007" t="s">
        <v>670</v>
      </c>
      <c r="W6007" t="s">
        <v>7579</v>
      </c>
      <c r="X6007" t="s">
        <v>14463</v>
      </c>
      <c r="Y6007">
        <v>15</v>
      </c>
      <c r="Z6007">
        <v>15</v>
      </c>
      <c r="AA6007">
        <v>8</v>
      </c>
      <c r="AB6007">
        <v>8</v>
      </c>
      <c r="AC6007">
        <v>59</v>
      </c>
    </row>
    <row r="6008" spans="1:29">
      <c r="A6008">
        <v>6678</v>
      </c>
      <c r="B6008" t="s">
        <v>805</v>
      </c>
      <c r="C6008" t="s">
        <v>7716</v>
      </c>
      <c r="J6008" t="s">
        <v>1444</v>
      </c>
      <c r="K6008">
        <v>0</v>
      </c>
      <c r="N6008" t="b">
        <v>0</v>
      </c>
      <c r="O6008" t="b">
        <v>1</v>
      </c>
      <c r="P6008" t="b">
        <v>0</v>
      </c>
      <c r="Q6008">
        <v>8</v>
      </c>
      <c r="R6008">
        <v>1</v>
      </c>
      <c r="S6008">
        <v>1</v>
      </c>
      <c r="T6008">
        <v>2</v>
      </c>
      <c r="U6008" t="b">
        <v>1</v>
      </c>
      <c r="V6008" t="s">
        <v>670</v>
      </c>
      <c r="W6008" t="s">
        <v>7579</v>
      </c>
      <c r="X6008" t="s">
        <v>14719</v>
      </c>
      <c r="Y6008">
        <v>16</v>
      </c>
      <c r="Z6008">
        <v>16</v>
      </c>
      <c r="AA6008">
        <v>8</v>
      </c>
      <c r="AB6008">
        <v>8</v>
      </c>
      <c r="AC6008">
        <v>59</v>
      </c>
    </row>
    <row r="6009" spans="1:29">
      <c r="A6009">
        <v>6679</v>
      </c>
      <c r="B6009" t="s">
        <v>805</v>
      </c>
      <c r="C6009" t="s">
        <v>7717</v>
      </c>
      <c r="J6009" t="s">
        <v>1444</v>
      </c>
      <c r="K6009">
        <v>0</v>
      </c>
      <c r="N6009" t="b">
        <v>0</v>
      </c>
      <c r="O6009" t="b">
        <v>1</v>
      </c>
      <c r="P6009" t="b">
        <v>0</v>
      </c>
      <c r="Q6009">
        <v>8</v>
      </c>
      <c r="R6009">
        <v>1</v>
      </c>
      <c r="S6009">
        <v>1</v>
      </c>
      <c r="T6009">
        <v>2</v>
      </c>
      <c r="U6009" t="b">
        <v>1</v>
      </c>
      <c r="V6009" t="s">
        <v>670</v>
      </c>
      <c r="W6009" t="s">
        <v>7579</v>
      </c>
      <c r="X6009" t="s">
        <v>14442</v>
      </c>
      <c r="Y6009">
        <v>17</v>
      </c>
      <c r="Z6009">
        <v>17</v>
      </c>
      <c r="AA6009">
        <v>8</v>
      </c>
      <c r="AB6009">
        <v>8</v>
      </c>
      <c r="AC6009">
        <v>59</v>
      </c>
    </row>
    <row r="6010" spans="1:29">
      <c r="A6010">
        <v>6680</v>
      </c>
      <c r="B6010" t="s">
        <v>805</v>
      </c>
      <c r="C6010" t="s">
        <v>7718</v>
      </c>
      <c r="J6010" t="s">
        <v>1444</v>
      </c>
      <c r="K6010">
        <v>0</v>
      </c>
      <c r="N6010" t="b">
        <v>0</v>
      </c>
      <c r="O6010" t="b">
        <v>1</v>
      </c>
      <c r="P6010" t="b">
        <v>0</v>
      </c>
      <c r="Q6010">
        <v>8</v>
      </c>
      <c r="R6010">
        <v>1</v>
      </c>
      <c r="S6010">
        <v>1</v>
      </c>
      <c r="T6010">
        <v>2</v>
      </c>
      <c r="U6010" t="b">
        <v>1</v>
      </c>
      <c r="V6010" t="s">
        <v>670</v>
      </c>
      <c r="W6010" t="s">
        <v>7579</v>
      </c>
      <c r="X6010" t="s">
        <v>14720</v>
      </c>
      <c r="Y6010">
        <v>18</v>
      </c>
      <c r="Z6010">
        <v>18</v>
      </c>
      <c r="AA6010">
        <v>8</v>
      </c>
      <c r="AB6010">
        <v>8</v>
      </c>
      <c r="AC6010">
        <v>59</v>
      </c>
    </row>
    <row r="6011" spans="1:29">
      <c r="A6011">
        <v>6681</v>
      </c>
      <c r="B6011" t="s">
        <v>805</v>
      </c>
      <c r="C6011" t="s">
        <v>7719</v>
      </c>
      <c r="J6011" t="s">
        <v>1444</v>
      </c>
      <c r="K6011">
        <v>0</v>
      </c>
      <c r="N6011" t="b">
        <v>0</v>
      </c>
      <c r="O6011" t="b">
        <v>1</v>
      </c>
      <c r="P6011" t="b">
        <v>0</v>
      </c>
      <c r="Q6011">
        <v>8</v>
      </c>
      <c r="R6011">
        <v>1</v>
      </c>
      <c r="S6011">
        <v>1</v>
      </c>
      <c r="T6011">
        <v>2</v>
      </c>
      <c r="U6011" t="b">
        <v>1</v>
      </c>
      <c r="V6011" t="s">
        <v>670</v>
      </c>
      <c r="W6011" t="s">
        <v>7579</v>
      </c>
      <c r="X6011" t="s">
        <v>14488</v>
      </c>
      <c r="Y6011">
        <v>19</v>
      </c>
      <c r="Z6011">
        <v>19</v>
      </c>
      <c r="AA6011">
        <v>8</v>
      </c>
      <c r="AB6011">
        <v>8</v>
      </c>
      <c r="AC6011">
        <v>59</v>
      </c>
    </row>
    <row r="6012" spans="1:29">
      <c r="A6012">
        <v>6682</v>
      </c>
      <c r="B6012" t="s">
        <v>805</v>
      </c>
      <c r="C6012" t="s">
        <v>7720</v>
      </c>
      <c r="J6012" t="s">
        <v>1444</v>
      </c>
      <c r="K6012">
        <v>0</v>
      </c>
      <c r="N6012" t="b">
        <v>0</v>
      </c>
      <c r="O6012" t="b">
        <v>1</v>
      </c>
      <c r="P6012" t="b">
        <v>0</v>
      </c>
      <c r="Q6012">
        <v>8</v>
      </c>
      <c r="R6012">
        <v>1</v>
      </c>
      <c r="S6012">
        <v>1</v>
      </c>
      <c r="T6012">
        <v>2</v>
      </c>
      <c r="U6012" t="b">
        <v>1</v>
      </c>
      <c r="V6012" t="s">
        <v>670</v>
      </c>
      <c r="W6012" t="s">
        <v>7579</v>
      </c>
      <c r="X6012" t="s">
        <v>14638</v>
      </c>
      <c r="Y6012">
        <v>20</v>
      </c>
      <c r="Z6012">
        <v>20</v>
      </c>
      <c r="AA6012">
        <v>8</v>
      </c>
      <c r="AB6012">
        <v>8</v>
      </c>
      <c r="AC6012">
        <v>59</v>
      </c>
    </row>
    <row r="6013" spans="1:29">
      <c r="A6013">
        <v>6683</v>
      </c>
      <c r="B6013" t="s">
        <v>805</v>
      </c>
      <c r="C6013" t="s">
        <v>7721</v>
      </c>
      <c r="J6013" t="s">
        <v>1444</v>
      </c>
      <c r="K6013">
        <v>0</v>
      </c>
      <c r="N6013" t="b">
        <v>0</v>
      </c>
      <c r="O6013" t="b">
        <v>1</v>
      </c>
      <c r="P6013" t="b">
        <v>0</v>
      </c>
      <c r="Q6013">
        <v>8</v>
      </c>
      <c r="R6013">
        <v>1</v>
      </c>
      <c r="S6013">
        <v>1</v>
      </c>
      <c r="T6013">
        <v>2</v>
      </c>
      <c r="U6013" t="b">
        <v>1</v>
      </c>
      <c r="V6013" t="s">
        <v>670</v>
      </c>
      <c r="W6013" t="s">
        <v>7579</v>
      </c>
      <c r="X6013" t="s">
        <v>14639</v>
      </c>
      <c r="Y6013">
        <v>21</v>
      </c>
      <c r="Z6013">
        <v>21</v>
      </c>
      <c r="AA6013">
        <v>8</v>
      </c>
      <c r="AB6013">
        <v>8</v>
      </c>
      <c r="AC6013">
        <v>59</v>
      </c>
    </row>
    <row r="6014" spans="1:29">
      <c r="A6014">
        <v>6684</v>
      </c>
      <c r="B6014" t="s">
        <v>805</v>
      </c>
      <c r="C6014" t="s">
        <v>7722</v>
      </c>
      <c r="J6014" t="s">
        <v>1444</v>
      </c>
      <c r="K6014">
        <v>0</v>
      </c>
      <c r="N6014" t="b">
        <v>0</v>
      </c>
      <c r="O6014" t="b">
        <v>1</v>
      </c>
      <c r="P6014" t="b">
        <v>0</v>
      </c>
      <c r="Q6014">
        <v>8</v>
      </c>
      <c r="R6014">
        <v>1</v>
      </c>
      <c r="S6014">
        <v>1</v>
      </c>
      <c r="T6014">
        <v>2</v>
      </c>
      <c r="U6014" t="b">
        <v>1</v>
      </c>
      <c r="V6014" t="s">
        <v>670</v>
      </c>
      <c r="W6014" t="s">
        <v>7579</v>
      </c>
      <c r="X6014" t="s">
        <v>14441</v>
      </c>
      <c r="Y6014">
        <v>22</v>
      </c>
      <c r="Z6014">
        <v>22</v>
      </c>
      <c r="AA6014">
        <v>8</v>
      </c>
      <c r="AB6014">
        <v>8</v>
      </c>
      <c r="AC6014">
        <v>59</v>
      </c>
    </row>
    <row r="6015" spans="1:29">
      <c r="A6015">
        <v>6685</v>
      </c>
      <c r="B6015" t="s">
        <v>805</v>
      </c>
      <c r="C6015" t="s">
        <v>7723</v>
      </c>
      <c r="J6015" t="s">
        <v>1444</v>
      </c>
      <c r="K6015">
        <v>0</v>
      </c>
      <c r="N6015" t="b">
        <v>0</v>
      </c>
      <c r="O6015" t="b">
        <v>1</v>
      </c>
      <c r="P6015" t="b">
        <v>0</v>
      </c>
      <c r="Q6015">
        <v>8</v>
      </c>
      <c r="R6015">
        <v>1</v>
      </c>
      <c r="S6015">
        <v>1</v>
      </c>
      <c r="T6015">
        <v>2</v>
      </c>
      <c r="U6015" t="b">
        <v>1</v>
      </c>
      <c r="V6015" t="s">
        <v>670</v>
      </c>
      <c r="W6015" t="s">
        <v>7579</v>
      </c>
      <c r="X6015" t="s">
        <v>14721</v>
      </c>
      <c r="Y6015">
        <v>23</v>
      </c>
      <c r="Z6015">
        <v>23</v>
      </c>
      <c r="AA6015">
        <v>8</v>
      </c>
      <c r="AB6015">
        <v>8</v>
      </c>
      <c r="AC6015">
        <v>59</v>
      </c>
    </row>
    <row r="6016" spans="1:29">
      <c r="A6016">
        <v>6686</v>
      </c>
      <c r="B6016" t="s">
        <v>805</v>
      </c>
      <c r="C6016" t="s">
        <v>7724</v>
      </c>
      <c r="J6016" t="s">
        <v>1444</v>
      </c>
      <c r="K6016">
        <v>0</v>
      </c>
      <c r="N6016" t="b">
        <v>0</v>
      </c>
      <c r="O6016" t="b">
        <v>1</v>
      </c>
      <c r="P6016" t="b">
        <v>0</v>
      </c>
      <c r="Q6016">
        <v>8</v>
      </c>
      <c r="R6016">
        <v>1</v>
      </c>
      <c r="S6016">
        <v>1</v>
      </c>
      <c r="T6016">
        <v>2</v>
      </c>
      <c r="U6016" t="b">
        <v>1</v>
      </c>
      <c r="V6016" t="s">
        <v>670</v>
      </c>
      <c r="W6016" t="s">
        <v>7579</v>
      </c>
      <c r="X6016" t="s">
        <v>14446</v>
      </c>
      <c r="Y6016">
        <v>24</v>
      </c>
      <c r="Z6016">
        <v>24</v>
      </c>
      <c r="AA6016">
        <v>8</v>
      </c>
      <c r="AB6016">
        <v>8</v>
      </c>
      <c r="AC6016">
        <v>59</v>
      </c>
    </row>
    <row r="6017" spans="1:29">
      <c r="A6017">
        <v>6687</v>
      </c>
      <c r="B6017" t="s">
        <v>805</v>
      </c>
      <c r="C6017" t="s">
        <v>7725</v>
      </c>
      <c r="J6017" t="s">
        <v>1444</v>
      </c>
      <c r="K6017">
        <v>0</v>
      </c>
      <c r="N6017" t="b">
        <v>0</v>
      </c>
      <c r="O6017" t="b">
        <v>1</v>
      </c>
      <c r="P6017" t="b">
        <v>0</v>
      </c>
      <c r="Q6017">
        <v>8</v>
      </c>
      <c r="R6017">
        <v>1</v>
      </c>
      <c r="S6017">
        <v>1</v>
      </c>
      <c r="T6017">
        <v>2</v>
      </c>
      <c r="U6017" t="b">
        <v>1</v>
      </c>
      <c r="V6017" t="s">
        <v>670</v>
      </c>
      <c r="W6017" t="s">
        <v>7579</v>
      </c>
      <c r="X6017" t="s">
        <v>14640</v>
      </c>
      <c r="Y6017">
        <v>25</v>
      </c>
      <c r="Z6017">
        <v>25</v>
      </c>
      <c r="AA6017">
        <v>8</v>
      </c>
      <c r="AB6017">
        <v>8</v>
      </c>
      <c r="AC6017">
        <v>59</v>
      </c>
    </row>
    <row r="6018" spans="1:29">
      <c r="A6018">
        <v>6688</v>
      </c>
      <c r="B6018" t="s">
        <v>805</v>
      </c>
      <c r="C6018" t="s">
        <v>7726</v>
      </c>
      <c r="J6018" t="s">
        <v>1444</v>
      </c>
      <c r="K6018">
        <v>0</v>
      </c>
      <c r="N6018" t="b">
        <v>0</v>
      </c>
      <c r="O6018" t="b">
        <v>1</v>
      </c>
      <c r="P6018" t="b">
        <v>0</v>
      </c>
      <c r="Q6018">
        <v>8</v>
      </c>
      <c r="R6018">
        <v>1</v>
      </c>
      <c r="S6018">
        <v>1</v>
      </c>
      <c r="T6018">
        <v>2</v>
      </c>
      <c r="U6018" t="b">
        <v>1</v>
      </c>
      <c r="V6018" t="s">
        <v>670</v>
      </c>
      <c r="W6018" t="s">
        <v>7579</v>
      </c>
      <c r="X6018" t="s">
        <v>14722</v>
      </c>
      <c r="Y6018">
        <v>26</v>
      </c>
      <c r="Z6018">
        <v>26</v>
      </c>
      <c r="AA6018">
        <v>8</v>
      </c>
      <c r="AB6018">
        <v>8</v>
      </c>
      <c r="AC6018">
        <v>59</v>
      </c>
    </row>
    <row r="6019" spans="1:29">
      <c r="A6019">
        <v>6689</v>
      </c>
      <c r="B6019" t="s">
        <v>805</v>
      </c>
      <c r="C6019" t="s">
        <v>7727</v>
      </c>
      <c r="J6019" t="s">
        <v>1444</v>
      </c>
      <c r="K6019">
        <v>0</v>
      </c>
      <c r="N6019" t="b">
        <v>0</v>
      </c>
      <c r="O6019" t="b">
        <v>1</v>
      </c>
      <c r="P6019" t="b">
        <v>0</v>
      </c>
      <c r="Q6019">
        <v>8</v>
      </c>
      <c r="R6019">
        <v>1</v>
      </c>
      <c r="S6019">
        <v>1</v>
      </c>
      <c r="T6019">
        <v>2</v>
      </c>
      <c r="U6019" t="b">
        <v>1</v>
      </c>
      <c r="V6019" t="s">
        <v>670</v>
      </c>
      <c r="W6019" t="s">
        <v>7579</v>
      </c>
      <c r="X6019" t="s">
        <v>14641</v>
      </c>
      <c r="Y6019">
        <v>27</v>
      </c>
      <c r="Z6019">
        <v>27</v>
      </c>
      <c r="AA6019">
        <v>8</v>
      </c>
      <c r="AB6019">
        <v>8</v>
      </c>
      <c r="AC6019">
        <v>59</v>
      </c>
    </row>
    <row r="6020" spans="1:29">
      <c r="A6020">
        <v>6690</v>
      </c>
      <c r="B6020" t="s">
        <v>805</v>
      </c>
      <c r="C6020" t="s">
        <v>7728</v>
      </c>
      <c r="J6020" t="s">
        <v>1444</v>
      </c>
      <c r="K6020">
        <v>0</v>
      </c>
      <c r="N6020" t="b">
        <v>0</v>
      </c>
      <c r="O6020" t="b">
        <v>1</v>
      </c>
      <c r="P6020" t="b">
        <v>0</v>
      </c>
      <c r="Q6020">
        <v>8</v>
      </c>
      <c r="R6020">
        <v>1</v>
      </c>
      <c r="S6020">
        <v>1</v>
      </c>
      <c r="T6020">
        <v>2</v>
      </c>
      <c r="U6020" t="b">
        <v>1</v>
      </c>
      <c r="V6020" t="s">
        <v>670</v>
      </c>
      <c r="W6020" t="s">
        <v>7579</v>
      </c>
      <c r="X6020" t="s">
        <v>14731</v>
      </c>
      <c r="Y6020">
        <v>28</v>
      </c>
      <c r="Z6020">
        <v>28</v>
      </c>
      <c r="AA6020">
        <v>8</v>
      </c>
      <c r="AB6020">
        <v>8</v>
      </c>
      <c r="AC6020">
        <v>59</v>
      </c>
    </row>
    <row r="6021" spans="1:29">
      <c r="A6021">
        <v>6691</v>
      </c>
      <c r="B6021" t="s">
        <v>805</v>
      </c>
      <c r="C6021" t="s">
        <v>7729</v>
      </c>
      <c r="J6021" t="s">
        <v>1444</v>
      </c>
      <c r="K6021">
        <v>0</v>
      </c>
      <c r="N6021" t="b">
        <v>0</v>
      </c>
      <c r="O6021" t="b">
        <v>1</v>
      </c>
      <c r="P6021" t="b">
        <v>0</v>
      </c>
      <c r="Q6021">
        <v>8</v>
      </c>
      <c r="R6021">
        <v>1</v>
      </c>
      <c r="S6021">
        <v>1</v>
      </c>
      <c r="T6021">
        <v>2</v>
      </c>
      <c r="U6021" t="b">
        <v>1</v>
      </c>
      <c r="V6021" t="s">
        <v>670</v>
      </c>
      <c r="W6021" t="s">
        <v>7579</v>
      </c>
      <c r="X6021" t="s">
        <v>14642</v>
      </c>
      <c r="Y6021">
        <v>29</v>
      </c>
      <c r="Z6021">
        <v>29</v>
      </c>
      <c r="AA6021">
        <v>8</v>
      </c>
      <c r="AB6021">
        <v>8</v>
      </c>
      <c r="AC6021">
        <v>59</v>
      </c>
    </row>
    <row r="6022" spans="1:29">
      <c r="A6022">
        <v>6692</v>
      </c>
      <c r="B6022" t="s">
        <v>805</v>
      </c>
      <c r="C6022" t="s">
        <v>7730</v>
      </c>
      <c r="J6022" t="s">
        <v>1444</v>
      </c>
      <c r="K6022">
        <v>0</v>
      </c>
      <c r="N6022" t="b">
        <v>0</v>
      </c>
      <c r="O6022" t="b">
        <v>1</v>
      </c>
      <c r="P6022" t="b">
        <v>0</v>
      </c>
      <c r="Q6022">
        <v>8</v>
      </c>
      <c r="R6022">
        <v>1</v>
      </c>
      <c r="S6022">
        <v>1</v>
      </c>
      <c r="T6022">
        <v>2</v>
      </c>
      <c r="U6022" t="b">
        <v>1</v>
      </c>
      <c r="V6022" t="s">
        <v>670</v>
      </c>
      <c r="W6022" t="s">
        <v>7579</v>
      </c>
      <c r="X6022" t="s">
        <v>14643</v>
      </c>
      <c r="Y6022">
        <v>30</v>
      </c>
      <c r="Z6022">
        <v>30</v>
      </c>
      <c r="AA6022">
        <v>8</v>
      </c>
      <c r="AB6022">
        <v>8</v>
      </c>
      <c r="AC6022">
        <v>59</v>
      </c>
    </row>
    <row r="6023" spans="1:29">
      <c r="A6023">
        <v>6693</v>
      </c>
      <c r="B6023" t="s">
        <v>805</v>
      </c>
      <c r="C6023" t="s">
        <v>7731</v>
      </c>
      <c r="J6023" t="s">
        <v>1444</v>
      </c>
      <c r="K6023">
        <v>0</v>
      </c>
      <c r="N6023" t="b">
        <v>0</v>
      </c>
      <c r="O6023" t="b">
        <v>1</v>
      </c>
      <c r="P6023" t="b">
        <v>0</v>
      </c>
      <c r="Q6023">
        <v>8</v>
      </c>
      <c r="R6023">
        <v>1</v>
      </c>
      <c r="S6023">
        <v>1</v>
      </c>
      <c r="T6023">
        <v>2</v>
      </c>
      <c r="U6023" t="b">
        <v>1</v>
      </c>
      <c r="V6023" t="s">
        <v>670</v>
      </c>
      <c r="W6023" t="s">
        <v>7579</v>
      </c>
      <c r="X6023" t="s">
        <v>14778</v>
      </c>
      <c r="Y6023">
        <v>31</v>
      </c>
      <c r="Z6023">
        <v>31</v>
      </c>
      <c r="AA6023">
        <v>8</v>
      </c>
      <c r="AB6023">
        <v>8</v>
      </c>
      <c r="AC6023">
        <v>59</v>
      </c>
    </row>
    <row r="6024" spans="1:29">
      <c r="A6024">
        <v>6694</v>
      </c>
      <c r="B6024" t="s">
        <v>805</v>
      </c>
      <c r="C6024" t="s">
        <v>7732</v>
      </c>
      <c r="J6024" t="s">
        <v>1444</v>
      </c>
      <c r="K6024">
        <v>0</v>
      </c>
      <c r="N6024" t="b">
        <v>0</v>
      </c>
      <c r="O6024" t="b">
        <v>1</v>
      </c>
      <c r="P6024" t="b">
        <v>0</v>
      </c>
      <c r="Q6024">
        <v>8</v>
      </c>
      <c r="R6024">
        <v>1</v>
      </c>
      <c r="S6024">
        <v>1</v>
      </c>
      <c r="T6024">
        <v>2</v>
      </c>
      <c r="U6024" t="b">
        <v>1</v>
      </c>
      <c r="V6024" t="s">
        <v>670</v>
      </c>
      <c r="W6024" t="s">
        <v>7579</v>
      </c>
      <c r="X6024" t="s">
        <v>14779</v>
      </c>
      <c r="Y6024">
        <v>32</v>
      </c>
      <c r="Z6024">
        <v>32</v>
      </c>
      <c r="AA6024">
        <v>8</v>
      </c>
      <c r="AB6024">
        <v>8</v>
      </c>
      <c r="AC6024">
        <v>59</v>
      </c>
    </row>
    <row r="6025" spans="1:29">
      <c r="A6025">
        <v>6695</v>
      </c>
      <c r="B6025" t="s">
        <v>805</v>
      </c>
      <c r="C6025" t="s">
        <v>7733</v>
      </c>
      <c r="J6025" t="s">
        <v>1444</v>
      </c>
      <c r="K6025">
        <v>0</v>
      </c>
      <c r="N6025" t="b">
        <v>0</v>
      </c>
      <c r="O6025" t="b">
        <v>1</v>
      </c>
      <c r="P6025" t="b">
        <v>0</v>
      </c>
      <c r="Q6025">
        <v>8</v>
      </c>
      <c r="R6025">
        <v>1</v>
      </c>
      <c r="S6025">
        <v>1</v>
      </c>
      <c r="T6025">
        <v>2</v>
      </c>
      <c r="U6025" t="b">
        <v>1</v>
      </c>
      <c r="V6025" t="s">
        <v>670</v>
      </c>
      <c r="W6025" t="s">
        <v>7579</v>
      </c>
      <c r="X6025" t="s">
        <v>14773</v>
      </c>
      <c r="Y6025">
        <v>33</v>
      </c>
      <c r="Z6025">
        <v>33</v>
      </c>
      <c r="AA6025">
        <v>8</v>
      </c>
      <c r="AB6025">
        <v>8</v>
      </c>
      <c r="AC6025">
        <v>59</v>
      </c>
    </row>
    <row r="6026" spans="1:29">
      <c r="A6026">
        <v>6696</v>
      </c>
      <c r="B6026" t="s">
        <v>805</v>
      </c>
      <c r="C6026" t="s">
        <v>7734</v>
      </c>
      <c r="J6026" t="s">
        <v>1444</v>
      </c>
      <c r="K6026">
        <v>0</v>
      </c>
      <c r="N6026" t="b">
        <v>0</v>
      </c>
      <c r="O6026" t="b">
        <v>1</v>
      </c>
      <c r="P6026" t="b">
        <v>0</v>
      </c>
      <c r="Q6026">
        <v>8</v>
      </c>
      <c r="R6026">
        <v>1</v>
      </c>
      <c r="S6026">
        <v>1</v>
      </c>
      <c r="T6026">
        <v>2</v>
      </c>
      <c r="U6026" t="b">
        <v>1</v>
      </c>
      <c r="V6026" t="s">
        <v>670</v>
      </c>
      <c r="W6026" t="s">
        <v>7579</v>
      </c>
      <c r="X6026" t="s">
        <v>14780</v>
      </c>
      <c r="Y6026">
        <v>34</v>
      </c>
      <c r="Z6026">
        <v>34</v>
      </c>
      <c r="AA6026">
        <v>8</v>
      </c>
      <c r="AB6026">
        <v>8</v>
      </c>
      <c r="AC6026">
        <v>59</v>
      </c>
    </row>
    <row r="6027" spans="1:29">
      <c r="A6027">
        <v>6697</v>
      </c>
      <c r="B6027" t="s">
        <v>805</v>
      </c>
      <c r="C6027" t="s">
        <v>7735</v>
      </c>
      <c r="J6027" t="s">
        <v>1444</v>
      </c>
      <c r="K6027">
        <v>0</v>
      </c>
      <c r="N6027" t="b">
        <v>0</v>
      </c>
      <c r="O6027" t="b">
        <v>1</v>
      </c>
      <c r="P6027" t="b">
        <v>0</v>
      </c>
      <c r="Q6027">
        <v>8</v>
      </c>
      <c r="R6027">
        <v>1</v>
      </c>
      <c r="S6027">
        <v>1</v>
      </c>
      <c r="T6027">
        <v>2</v>
      </c>
      <c r="U6027" t="b">
        <v>1</v>
      </c>
      <c r="V6027" t="s">
        <v>670</v>
      </c>
      <c r="W6027" t="s">
        <v>7579</v>
      </c>
      <c r="X6027" t="s">
        <v>14781</v>
      </c>
      <c r="Y6027">
        <v>35</v>
      </c>
      <c r="Z6027">
        <v>35</v>
      </c>
      <c r="AA6027">
        <v>8</v>
      </c>
      <c r="AB6027">
        <v>8</v>
      </c>
      <c r="AC6027">
        <v>59</v>
      </c>
    </row>
    <row r="6028" spans="1:29">
      <c r="A6028">
        <v>6698</v>
      </c>
      <c r="B6028" t="s">
        <v>805</v>
      </c>
      <c r="C6028" t="s">
        <v>7736</v>
      </c>
      <c r="J6028" t="s">
        <v>1444</v>
      </c>
      <c r="K6028">
        <v>0</v>
      </c>
      <c r="N6028" t="b">
        <v>0</v>
      </c>
      <c r="O6028" t="b">
        <v>1</v>
      </c>
      <c r="P6028" t="b">
        <v>0</v>
      </c>
      <c r="Q6028">
        <v>8</v>
      </c>
      <c r="R6028">
        <v>1</v>
      </c>
      <c r="S6028">
        <v>1</v>
      </c>
      <c r="T6028">
        <v>2</v>
      </c>
      <c r="U6028" t="b">
        <v>1</v>
      </c>
      <c r="V6028" t="s">
        <v>670</v>
      </c>
      <c r="W6028" t="s">
        <v>7579</v>
      </c>
      <c r="X6028" t="s">
        <v>14782</v>
      </c>
      <c r="Y6028">
        <v>36</v>
      </c>
      <c r="Z6028">
        <v>36</v>
      </c>
      <c r="AA6028">
        <v>8</v>
      </c>
      <c r="AB6028">
        <v>8</v>
      </c>
      <c r="AC6028">
        <v>59</v>
      </c>
    </row>
    <row r="6029" spans="1:29">
      <c r="A6029">
        <v>6699</v>
      </c>
      <c r="B6029" t="s">
        <v>805</v>
      </c>
      <c r="C6029" t="s">
        <v>7737</v>
      </c>
      <c r="J6029" t="s">
        <v>1444</v>
      </c>
      <c r="K6029">
        <v>0</v>
      </c>
      <c r="N6029" t="b">
        <v>0</v>
      </c>
      <c r="O6029" t="b">
        <v>1</v>
      </c>
      <c r="P6029" t="b">
        <v>0</v>
      </c>
      <c r="Q6029">
        <v>8</v>
      </c>
      <c r="R6029">
        <v>1</v>
      </c>
      <c r="S6029">
        <v>1</v>
      </c>
      <c r="T6029">
        <v>2</v>
      </c>
      <c r="U6029" t="b">
        <v>1</v>
      </c>
      <c r="V6029" t="s">
        <v>670</v>
      </c>
      <c r="W6029" t="s">
        <v>7579</v>
      </c>
      <c r="X6029" t="s">
        <v>14665</v>
      </c>
      <c r="Y6029">
        <v>37</v>
      </c>
      <c r="Z6029">
        <v>37</v>
      </c>
      <c r="AA6029">
        <v>8</v>
      </c>
      <c r="AB6029">
        <v>8</v>
      </c>
      <c r="AC6029">
        <v>59</v>
      </c>
    </row>
    <row r="6030" spans="1:29">
      <c r="A6030">
        <v>6700</v>
      </c>
      <c r="B6030" t="s">
        <v>805</v>
      </c>
      <c r="C6030" t="s">
        <v>7738</v>
      </c>
      <c r="J6030" t="s">
        <v>1444</v>
      </c>
      <c r="K6030">
        <v>0</v>
      </c>
      <c r="N6030" t="b">
        <v>0</v>
      </c>
      <c r="O6030" t="b">
        <v>1</v>
      </c>
      <c r="P6030" t="b">
        <v>0</v>
      </c>
      <c r="Q6030">
        <v>8</v>
      </c>
      <c r="R6030">
        <v>1</v>
      </c>
      <c r="S6030">
        <v>1</v>
      </c>
      <c r="T6030">
        <v>2</v>
      </c>
      <c r="U6030" t="b">
        <v>1</v>
      </c>
      <c r="V6030" t="s">
        <v>670</v>
      </c>
      <c r="W6030" t="s">
        <v>7579</v>
      </c>
      <c r="X6030" t="s">
        <v>14748</v>
      </c>
      <c r="Y6030">
        <v>38</v>
      </c>
      <c r="Z6030">
        <v>38</v>
      </c>
      <c r="AA6030">
        <v>8</v>
      </c>
      <c r="AB6030">
        <v>8</v>
      </c>
      <c r="AC6030">
        <v>59</v>
      </c>
    </row>
    <row r="6031" spans="1:29">
      <c r="A6031">
        <v>6701</v>
      </c>
      <c r="B6031" t="s">
        <v>805</v>
      </c>
      <c r="C6031" t="s">
        <v>7739</v>
      </c>
      <c r="J6031" t="s">
        <v>1444</v>
      </c>
      <c r="K6031">
        <v>0</v>
      </c>
      <c r="N6031" t="b">
        <v>0</v>
      </c>
      <c r="O6031" t="b">
        <v>1</v>
      </c>
      <c r="P6031" t="b">
        <v>0</v>
      </c>
      <c r="Q6031">
        <v>8</v>
      </c>
      <c r="R6031">
        <v>1</v>
      </c>
      <c r="S6031">
        <v>1</v>
      </c>
      <c r="T6031">
        <v>2</v>
      </c>
      <c r="U6031" t="b">
        <v>1</v>
      </c>
      <c r="V6031" t="s">
        <v>670</v>
      </c>
      <c r="W6031" t="s">
        <v>7579</v>
      </c>
      <c r="X6031" t="s">
        <v>14445</v>
      </c>
      <c r="Y6031">
        <v>39</v>
      </c>
      <c r="Z6031">
        <v>39</v>
      </c>
      <c r="AA6031">
        <v>8</v>
      </c>
      <c r="AB6031">
        <v>8</v>
      </c>
      <c r="AC6031">
        <v>59</v>
      </c>
    </row>
    <row r="6032" spans="1:29">
      <c r="A6032">
        <v>6702</v>
      </c>
      <c r="B6032" t="s">
        <v>805</v>
      </c>
      <c r="C6032" t="s">
        <v>7740</v>
      </c>
      <c r="J6032" t="s">
        <v>1444</v>
      </c>
      <c r="K6032">
        <v>0</v>
      </c>
      <c r="N6032" t="b">
        <v>0</v>
      </c>
      <c r="O6032" t="b">
        <v>1</v>
      </c>
      <c r="P6032" t="b">
        <v>0</v>
      </c>
      <c r="Q6032">
        <v>8</v>
      </c>
      <c r="R6032">
        <v>1</v>
      </c>
      <c r="S6032">
        <v>1</v>
      </c>
      <c r="T6032">
        <v>2</v>
      </c>
      <c r="U6032" t="b">
        <v>1</v>
      </c>
      <c r="V6032" t="s">
        <v>670</v>
      </c>
      <c r="W6032" t="s">
        <v>7579</v>
      </c>
      <c r="X6032" t="s">
        <v>14750</v>
      </c>
      <c r="Y6032">
        <v>40</v>
      </c>
      <c r="Z6032">
        <v>40</v>
      </c>
      <c r="AA6032">
        <v>8</v>
      </c>
      <c r="AB6032">
        <v>8</v>
      </c>
      <c r="AC6032">
        <v>59</v>
      </c>
    </row>
    <row r="6033" spans="1:29">
      <c r="A6033">
        <v>6703</v>
      </c>
      <c r="B6033" t="s">
        <v>805</v>
      </c>
      <c r="C6033" t="s">
        <v>7741</v>
      </c>
      <c r="J6033" t="s">
        <v>1444</v>
      </c>
      <c r="K6033">
        <v>0</v>
      </c>
      <c r="N6033" t="b">
        <v>0</v>
      </c>
      <c r="O6033" t="b">
        <v>1</v>
      </c>
      <c r="P6033" t="b">
        <v>0</v>
      </c>
      <c r="Q6033">
        <v>8</v>
      </c>
      <c r="R6033">
        <v>1</v>
      </c>
      <c r="S6033">
        <v>1</v>
      </c>
      <c r="T6033">
        <v>2</v>
      </c>
      <c r="U6033" t="b">
        <v>1</v>
      </c>
      <c r="V6033" t="s">
        <v>670</v>
      </c>
      <c r="W6033" t="s">
        <v>7579</v>
      </c>
      <c r="X6033" t="s">
        <v>14752</v>
      </c>
      <c r="Y6033">
        <v>41</v>
      </c>
      <c r="Z6033">
        <v>41</v>
      </c>
      <c r="AA6033">
        <v>8</v>
      </c>
      <c r="AB6033">
        <v>8</v>
      </c>
      <c r="AC6033">
        <v>59</v>
      </c>
    </row>
    <row r="6034" spans="1:29">
      <c r="A6034">
        <v>6704</v>
      </c>
      <c r="B6034" t="s">
        <v>805</v>
      </c>
      <c r="C6034" t="s">
        <v>7742</v>
      </c>
      <c r="J6034" t="s">
        <v>1444</v>
      </c>
      <c r="K6034">
        <v>0</v>
      </c>
      <c r="N6034" t="b">
        <v>0</v>
      </c>
      <c r="O6034" t="b">
        <v>1</v>
      </c>
      <c r="P6034" t="b">
        <v>0</v>
      </c>
      <c r="Q6034">
        <v>8</v>
      </c>
      <c r="R6034">
        <v>1</v>
      </c>
      <c r="S6034">
        <v>1</v>
      </c>
      <c r="T6034">
        <v>2</v>
      </c>
      <c r="U6034" t="b">
        <v>1</v>
      </c>
      <c r="V6034" t="s">
        <v>670</v>
      </c>
      <c r="W6034" t="s">
        <v>7579</v>
      </c>
      <c r="X6034" t="s">
        <v>14671</v>
      </c>
      <c r="Y6034">
        <v>42</v>
      </c>
      <c r="Z6034">
        <v>42</v>
      </c>
      <c r="AA6034">
        <v>8</v>
      </c>
      <c r="AB6034">
        <v>8</v>
      </c>
      <c r="AC6034">
        <v>59</v>
      </c>
    </row>
    <row r="6035" spans="1:29">
      <c r="A6035">
        <v>6705</v>
      </c>
      <c r="B6035" t="s">
        <v>805</v>
      </c>
      <c r="C6035" t="s">
        <v>7743</v>
      </c>
      <c r="J6035" t="s">
        <v>1444</v>
      </c>
      <c r="K6035">
        <v>0</v>
      </c>
      <c r="N6035" t="b">
        <v>0</v>
      </c>
      <c r="O6035" t="b">
        <v>1</v>
      </c>
      <c r="P6035" t="b">
        <v>0</v>
      </c>
      <c r="Q6035">
        <v>8</v>
      </c>
      <c r="R6035">
        <v>1</v>
      </c>
      <c r="S6035">
        <v>1</v>
      </c>
      <c r="T6035">
        <v>2</v>
      </c>
      <c r="U6035" t="b">
        <v>1</v>
      </c>
      <c r="V6035" t="s">
        <v>670</v>
      </c>
      <c r="W6035" t="s">
        <v>7579</v>
      </c>
      <c r="X6035" t="s">
        <v>14675</v>
      </c>
      <c r="Y6035">
        <v>43</v>
      </c>
      <c r="Z6035">
        <v>43</v>
      </c>
      <c r="AA6035">
        <v>8</v>
      </c>
      <c r="AB6035">
        <v>8</v>
      </c>
      <c r="AC6035">
        <v>59</v>
      </c>
    </row>
    <row r="6036" spans="1:29">
      <c r="A6036">
        <v>6706</v>
      </c>
      <c r="B6036" t="s">
        <v>805</v>
      </c>
      <c r="C6036" t="s">
        <v>7744</v>
      </c>
      <c r="J6036" t="s">
        <v>1444</v>
      </c>
      <c r="K6036">
        <v>0</v>
      </c>
      <c r="N6036" t="b">
        <v>0</v>
      </c>
      <c r="O6036" t="b">
        <v>1</v>
      </c>
      <c r="P6036" t="b">
        <v>0</v>
      </c>
      <c r="Q6036">
        <v>8</v>
      </c>
      <c r="R6036">
        <v>1</v>
      </c>
      <c r="S6036">
        <v>1</v>
      </c>
      <c r="T6036">
        <v>2</v>
      </c>
      <c r="U6036" t="b">
        <v>1</v>
      </c>
      <c r="V6036" t="s">
        <v>670</v>
      </c>
      <c r="W6036" t="s">
        <v>7579</v>
      </c>
      <c r="X6036" t="s">
        <v>14754</v>
      </c>
      <c r="Y6036">
        <v>44</v>
      </c>
      <c r="Z6036">
        <v>44</v>
      </c>
      <c r="AA6036">
        <v>8</v>
      </c>
      <c r="AB6036">
        <v>8</v>
      </c>
      <c r="AC6036">
        <v>59</v>
      </c>
    </row>
    <row r="6037" spans="1:29">
      <c r="A6037">
        <v>6707</v>
      </c>
      <c r="B6037" t="s">
        <v>805</v>
      </c>
      <c r="C6037" t="s">
        <v>7745</v>
      </c>
      <c r="J6037" t="s">
        <v>1444</v>
      </c>
      <c r="K6037">
        <v>0</v>
      </c>
      <c r="N6037" t="b">
        <v>0</v>
      </c>
      <c r="O6037" t="b">
        <v>1</v>
      </c>
      <c r="P6037" t="b">
        <v>0</v>
      </c>
      <c r="Q6037">
        <v>8</v>
      </c>
      <c r="R6037">
        <v>1</v>
      </c>
      <c r="S6037">
        <v>1</v>
      </c>
      <c r="T6037">
        <v>2</v>
      </c>
      <c r="U6037" t="b">
        <v>1</v>
      </c>
      <c r="V6037" t="s">
        <v>670</v>
      </c>
      <c r="W6037" t="s">
        <v>7579</v>
      </c>
      <c r="X6037" t="s">
        <v>14756</v>
      </c>
      <c r="Y6037">
        <v>45</v>
      </c>
      <c r="Z6037">
        <v>45</v>
      </c>
      <c r="AA6037">
        <v>8</v>
      </c>
      <c r="AB6037">
        <v>8</v>
      </c>
      <c r="AC6037">
        <v>59</v>
      </c>
    </row>
    <row r="6038" spans="1:29">
      <c r="A6038">
        <v>6708</v>
      </c>
      <c r="B6038" t="s">
        <v>805</v>
      </c>
      <c r="C6038" t="s">
        <v>7746</v>
      </c>
      <c r="J6038" t="s">
        <v>1444</v>
      </c>
      <c r="K6038">
        <v>0</v>
      </c>
      <c r="N6038" t="b">
        <v>0</v>
      </c>
      <c r="O6038" t="b">
        <v>1</v>
      </c>
      <c r="P6038" t="b">
        <v>0</v>
      </c>
      <c r="Q6038">
        <v>8</v>
      </c>
      <c r="R6038">
        <v>1</v>
      </c>
      <c r="S6038">
        <v>1</v>
      </c>
      <c r="T6038">
        <v>2</v>
      </c>
      <c r="U6038" t="b">
        <v>1</v>
      </c>
      <c r="V6038" t="s">
        <v>670</v>
      </c>
      <c r="W6038" t="s">
        <v>7579</v>
      </c>
      <c r="X6038" t="s">
        <v>14758</v>
      </c>
      <c r="Y6038">
        <v>46</v>
      </c>
      <c r="Z6038">
        <v>46</v>
      </c>
      <c r="AA6038">
        <v>8</v>
      </c>
      <c r="AB6038">
        <v>8</v>
      </c>
      <c r="AC6038">
        <v>59</v>
      </c>
    </row>
    <row r="6039" spans="1:29">
      <c r="A6039">
        <v>6709</v>
      </c>
      <c r="B6039" t="s">
        <v>805</v>
      </c>
      <c r="C6039" t="s">
        <v>7747</v>
      </c>
      <c r="J6039" t="s">
        <v>1444</v>
      </c>
      <c r="K6039">
        <v>0</v>
      </c>
      <c r="N6039" t="b">
        <v>0</v>
      </c>
      <c r="O6039" t="b">
        <v>1</v>
      </c>
      <c r="P6039" t="b">
        <v>0</v>
      </c>
      <c r="Q6039">
        <v>8</v>
      </c>
      <c r="R6039">
        <v>1</v>
      </c>
      <c r="S6039">
        <v>1</v>
      </c>
      <c r="T6039">
        <v>2</v>
      </c>
      <c r="U6039" t="b">
        <v>1</v>
      </c>
      <c r="V6039" t="s">
        <v>670</v>
      </c>
      <c r="W6039" t="s">
        <v>7579</v>
      </c>
      <c r="X6039" t="s">
        <v>14760</v>
      </c>
      <c r="Y6039">
        <v>47</v>
      </c>
      <c r="Z6039">
        <v>47</v>
      </c>
      <c r="AA6039">
        <v>8</v>
      </c>
      <c r="AB6039">
        <v>8</v>
      </c>
      <c r="AC6039">
        <v>59</v>
      </c>
    </row>
    <row r="6040" spans="1:29">
      <c r="A6040">
        <v>6710</v>
      </c>
      <c r="B6040" t="s">
        <v>805</v>
      </c>
      <c r="C6040" t="s">
        <v>7748</v>
      </c>
      <c r="J6040" t="s">
        <v>1444</v>
      </c>
      <c r="K6040">
        <v>0</v>
      </c>
      <c r="N6040" t="b">
        <v>0</v>
      </c>
      <c r="O6040" t="b">
        <v>1</v>
      </c>
      <c r="P6040" t="b">
        <v>0</v>
      </c>
      <c r="Q6040">
        <v>8</v>
      </c>
      <c r="R6040">
        <v>1</v>
      </c>
      <c r="S6040">
        <v>1</v>
      </c>
      <c r="T6040">
        <v>2</v>
      </c>
      <c r="U6040" t="b">
        <v>1</v>
      </c>
      <c r="V6040" t="s">
        <v>670</v>
      </c>
      <c r="W6040" t="s">
        <v>7579</v>
      </c>
      <c r="X6040" t="s">
        <v>14744</v>
      </c>
      <c r="Y6040">
        <v>49</v>
      </c>
      <c r="Z6040">
        <v>49</v>
      </c>
      <c r="AA6040">
        <v>5</v>
      </c>
      <c r="AB6040">
        <v>5</v>
      </c>
      <c r="AC6040">
        <v>59</v>
      </c>
    </row>
    <row r="6041" spans="1:29">
      <c r="A6041">
        <v>6711</v>
      </c>
      <c r="B6041" t="s">
        <v>805</v>
      </c>
      <c r="C6041" t="s">
        <v>7749</v>
      </c>
      <c r="J6041" t="s">
        <v>1444</v>
      </c>
      <c r="K6041">
        <v>0</v>
      </c>
      <c r="N6041" t="b">
        <v>0</v>
      </c>
      <c r="O6041" t="b">
        <v>1</v>
      </c>
      <c r="P6041" t="b">
        <v>0</v>
      </c>
      <c r="Q6041">
        <v>8</v>
      </c>
      <c r="R6041">
        <v>1</v>
      </c>
      <c r="S6041">
        <v>1</v>
      </c>
      <c r="T6041">
        <v>2</v>
      </c>
      <c r="U6041" t="b">
        <v>1</v>
      </c>
      <c r="V6041" t="s">
        <v>670</v>
      </c>
      <c r="W6041" t="s">
        <v>7579</v>
      </c>
      <c r="X6041" t="s">
        <v>14478</v>
      </c>
      <c r="Y6041">
        <v>49</v>
      </c>
      <c r="Z6041">
        <v>49</v>
      </c>
      <c r="AA6041">
        <v>6</v>
      </c>
      <c r="AB6041">
        <v>6</v>
      </c>
      <c r="AC6041">
        <v>59</v>
      </c>
    </row>
    <row r="6042" spans="1:29">
      <c r="A6042">
        <v>6712</v>
      </c>
      <c r="B6042" t="s">
        <v>805</v>
      </c>
      <c r="C6042" t="s">
        <v>7750</v>
      </c>
      <c r="J6042" t="s">
        <v>1444</v>
      </c>
      <c r="K6042">
        <v>0</v>
      </c>
      <c r="N6042" t="b">
        <v>0</v>
      </c>
      <c r="O6042" t="b">
        <v>1</v>
      </c>
      <c r="P6042" t="b">
        <v>0</v>
      </c>
      <c r="Q6042">
        <v>8</v>
      </c>
      <c r="R6042">
        <v>1</v>
      </c>
      <c r="S6042">
        <v>1</v>
      </c>
      <c r="T6042">
        <v>2</v>
      </c>
      <c r="U6042" t="b">
        <v>1</v>
      </c>
      <c r="V6042" t="s">
        <v>670</v>
      </c>
      <c r="W6042" t="s">
        <v>7579</v>
      </c>
      <c r="X6042" t="s">
        <v>14763</v>
      </c>
      <c r="Y6042">
        <v>49</v>
      </c>
      <c r="Z6042">
        <v>49</v>
      </c>
      <c r="AA6042">
        <v>7</v>
      </c>
      <c r="AB6042">
        <v>7</v>
      </c>
      <c r="AC6042">
        <v>59</v>
      </c>
    </row>
    <row r="6043" spans="1:29">
      <c r="A6043">
        <v>6713</v>
      </c>
      <c r="B6043" t="s">
        <v>805</v>
      </c>
      <c r="C6043" t="s">
        <v>7751</v>
      </c>
      <c r="J6043" t="s">
        <v>1444</v>
      </c>
      <c r="K6043">
        <v>0</v>
      </c>
      <c r="N6043" t="b">
        <v>0</v>
      </c>
      <c r="O6043" t="b">
        <v>1</v>
      </c>
      <c r="P6043" t="b">
        <v>0</v>
      </c>
      <c r="Q6043">
        <v>8</v>
      </c>
      <c r="R6043">
        <v>1</v>
      </c>
      <c r="S6043">
        <v>1</v>
      </c>
      <c r="T6043">
        <v>2</v>
      </c>
      <c r="U6043" t="b">
        <v>1</v>
      </c>
      <c r="V6043" t="s">
        <v>670</v>
      </c>
      <c r="W6043" t="s">
        <v>7579</v>
      </c>
      <c r="X6043" t="s">
        <v>14764</v>
      </c>
      <c r="Y6043">
        <v>49</v>
      </c>
      <c r="Z6043">
        <v>49</v>
      </c>
      <c r="AA6043">
        <v>8</v>
      </c>
      <c r="AB6043">
        <v>8</v>
      </c>
      <c r="AC6043">
        <v>59</v>
      </c>
    </row>
    <row r="6044" spans="1:29">
      <c r="A6044">
        <v>6714</v>
      </c>
      <c r="B6044" t="s">
        <v>805</v>
      </c>
      <c r="C6044" t="s">
        <v>7752</v>
      </c>
      <c r="J6044" t="s">
        <v>1444</v>
      </c>
      <c r="K6044">
        <v>0</v>
      </c>
      <c r="N6044" t="b">
        <v>0</v>
      </c>
      <c r="O6044" t="b">
        <v>1</v>
      </c>
      <c r="P6044" t="b">
        <v>0</v>
      </c>
      <c r="Q6044">
        <v>8</v>
      </c>
      <c r="R6044">
        <v>1</v>
      </c>
      <c r="S6044">
        <v>1</v>
      </c>
      <c r="T6044">
        <v>2</v>
      </c>
      <c r="U6044" t="b">
        <v>1</v>
      </c>
      <c r="V6044" t="s">
        <v>670</v>
      </c>
      <c r="W6044" t="s">
        <v>7579</v>
      </c>
      <c r="X6044" t="s">
        <v>14847</v>
      </c>
      <c r="Y6044">
        <v>57</v>
      </c>
      <c r="Z6044">
        <v>57</v>
      </c>
      <c r="AA6044">
        <v>5</v>
      </c>
      <c r="AB6044">
        <v>5</v>
      </c>
      <c r="AC6044">
        <v>59</v>
      </c>
    </row>
    <row r="6045" spans="1:29">
      <c r="A6045">
        <v>6715</v>
      </c>
      <c r="B6045" t="s">
        <v>805</v>
      </c>
      <c r="C6045" t="s">
        <v>7753</v>
      </c>
      <c r="J6045" t="s">
        <v>1444</v>
      </c>
      <c r="K6045">
        <v>0</v>
      </c>
      <c r="N6045" t="b">
        <v>0</v>
      </c>
      <c r="O6045" t="b">
        <v>1</v>
      </c>
      <c r="P6045" t="b">
        <v>0</v>
      </c>
      <c r="Q6045">
        <v>8</v>
      </c>
      <c r="R6045">
        <v>1</v>
      </c>
      <c r="S6045">
        <v>1</v>
      </c>
      <c r="T6045">
        <v>2</v>
      </c>
      <c r="U6045" t="b">
        <v>1</v>
      </c>
      <c r="V6045" t="s">
        <v>670</v>
      </c>
      <c r="W6045" t="s">
        <v>7579</v>
      </c>
      <c r="X6045" t="s">
        <v>14849</v>
      </c>
      <c r="Y6045">
        <v>58</v>
      </c>
      <c r="Z6045">
        <v>58</v>
      </c>
      <c r="AA6045">
        <v>5</v>
      </c>
      <c r="AB6045">
        <v>5</v>
      </c>
      <c r="AC6045">
        <v>59</v>
      </c>
    </row>
    <row r="6046" spans="1:29">
      <c r="A6046">
        <v>6716</v>
      </c>
      <c r="B6046" t="s">
        <v>805</v>
      </c>
      <c r="C6046" t="s">
        <v>7754</v>
      </c>
      <c r="J6046" t="s">
        <v>1444</v>
      </c>
      <c r="K6046">
        <v>0</v>
      </c>
      <c r="N6046" t="b">
        <v>0</v>
      </c>
      <c r="O6046" t="b">
        <v>1</v>
      </c>
      <c r="P6046" t="b">
        <v>0</v>
      </c>
      <c r="Q6046">
        <v>8</v>
      </c>
      <c r="R6046">
        <v>1</v>
      </c>
      <c r="S6046">
        <v>1</v>
      </c>
      <c r="T6046">
        <v>2</v>
      </c>
      <c r="U6046" t="b">
        <v>1</v>
      </c>
      <c r="V6046" t="s">
        <v>670</v>
      </c>
      <c r="W6046" t="s">
        <v>7579</v>
      </c>
      <c r="X6046" t="s">
        <v>14851</v>
      </c>
      <c r="Y6046">
        <v>59</v>
      </c>
      <c r="Z6046">
        <v>59</v>
      </c>
      <c r="AA6046">
        <v>5</v>
      </c>
      <c r="AB6046">
        <v>5</v>
      </c>
      <c r="AC6046">
        <v>59</v>
      </c>
    </row>
    <row r="6047" spans="1:29">
      <c r="A6047">
        <v>6717</v>
      </c>
      <c r="B6047" t="s">
        <v>805</v>
      </c>
      <c r="C6047" t="s">
        <v>7755</v>
      </c>
      <c r="J6047" t="s">
        <v>1444</v>
      </c>
      <c r="K6047">
        <v>0</v>
      </c>
      <c r="N6047" t="b">
        <v>0</v>
      </c>
      <c r="O6047" t="b">
        <v>1</v>
      </c>
      <c r="P6047" t="b">
        <v>0</v>
      </c>
      <c r="Q6047">
        <v>8</v>
      </c>
      <c r="R6047">
        <v>1</v>
      </c>
      <c r="S6047">
        <v>1</v>
      </c>
      <c r="T6047">
        <v>2</v>
      </c>
      <c r="U6047" t="b">
        <v>1</v>
      </c>
      <c r="V6047" t="s">
        <v>670</v>
      </c>
      <c r="W6047" t="s">
        <v>7579</v>
      </c>
      <c r="X6047" t="s">
        <v>14853</v>
      </c>
      <c r="Y6047">
        <v>60</v>
      </c>
      <c r="Z6047">
        <v>60</v>
      </c>
      <c r="AA6047">
        <v>5</v>
      </c>
      <c r="AB6047">
        <v>5</v>
      </c>
      <c r="AC6047">
        <v>59</v>
      </c>
    </row>
    <row r="6048" spans="1:29">
      <c r="A6048">
        <v>6718</v>
      </c>
      <c r="B6048" t="s">
        <v>805</v>
      </c>
      <c r="C6048" t="s">
        <v>7756</v>
      </c>
      <c r="J6048" t="s">
        <v>1444</v>
      </c>
      <c r="K6048">
        <v>0</v>
      </c>
      <c r="N6048" t="b">
        <v>0</v>
      </c>
      <c r="O6048" t="b">
        <v>1</v>
      </c>
      <c r="P6048" t="b">
        <v>0</v>
      </c>
      <c r="Q6048">
        <v>8</v>
      </c>
      <c r="R6048">
        <v>1</v>
      </c>
      <c r="S6048">
        <v>1</v>
      </c>
      <c r="T6048">
        <v>2</v>
      </c>
      <c r="U6048" t="b">
        <v>1</v>
      </c>
      <c r="V6048" t="s">
        <v>670</v>
      </c>
      <c r="W6048" t="s">
        <v>7579</v>
      </c>
      <c r="X6048" t="s">
        <v>14855</v>
      </c>
      <c r="Y6048">
        <v>61</v>
      </c>
      <c r="Z6048">
        <v>61</v>
      </c>
      <c r="AA6048">
        <v>5</v>
      </c>
      <c r="AB6048">
        <v>5</v>
      </c>
      <c r="AC6048">
        <v>59</v>
      </c>
    </row>
    <row r="6049" spans="1:29">
      <c r="A6049">
        <v>6719</v>
      </c>
      <c r="B6049" t="s">
        <v>805</v>
      </c>
      <c r="C6049" t="s">
        <v>7757</v>
      </c>
      <c r="J6049" t="s">
        <v>1444</v>
      </c>
      <c r="K6049">
        <v>0</v>
      </c>
      <c r="N6049" t="b">
        <v>0</v>
      </c>
      <c r="O6049" t="b">
        <v>1</v>
      </c>
      <c r="P6049" t="b">
        <v>0</v>
      </c>
      <c r="Q6049">
        <v>8</v>
      </c>
      <c r="R6049">
        <v>1</v>
      </c>
      <c r="S6049">
        <v>1</v>
      </c>
      <c r="T6049">
        <v>2</v>
      </c>
      <c r="U6049" t="b">
        <v>1</v>
      </c>
      <c r="V6049" t="s">
        <v>670</v>
      </c>
      <c r="W6049" t="s">
        <v>7579</v>
      </c>
      <c r="X6049" t="s">
        <v>14857</v>
      </c>
      <c r="Y6049">
        <v>62</v>
      </c>
      <c r="Z6049">
        <v>62</v>
      </c>
      <c r="AA6049">
        <v>5</v>
      </c>
      <c r="AB6049">
        <v>5</v>
      </c>
      <c r="AC6049">
        <v>59</v>
      </c>
    </row>
    <row r="6050" spans="1:29">
      <c r="A6050">
        <v>6720</v>
      </c>
      <c r="B6050" t="s">
        <v>805</v>
      </c>
      <c r="C6050" t="s">
        <v>7758</v>
      </c>
      <c r="J6050" t="s">
        <v>1444</v>
      </c>
      <c r="K6050">
        <v>0</v>
      </c>
      <c r="N6050" t="b">
        <v>0</v>
      </c>
      <c r="O6050" t="b">
        <v>1</v>
      </c>
      <c r="P6050" t="b">
        <v>0</v>
      </c>
      <c r="Q6050">
        <v>8</v>
      </c>
      <c r="R6050">
        <v>1</v>
      </c>
      <c r="S6050">
        <v>1</v>
      </c>
      <c r="T6050">
        <v>2</v>
      </c>
      <c r="U6050" t="b">
        <v>1</v>
      </c>
      <c r="V6050" t="s">
        <v>670</v>
      </c>
      <c r="W6050" t="s">
        <v>7579</v>
      </c>
      <c r="X6050" t="s">
        <v>14919</v>
      </c>
      <c r="Y6050">
        <v>57</v>
      </c>
      <c r="Z6050">
        <v>57</v>
      </c>
      <c r="AA6050">
        <v>8</v>
      </c>
      <c r="AB6050">
        <v>8</v>
      </c>
      <c r="AC6050">
        <v>59</v>
      </c>
    </row>
    <row r="6051" spans="1:29">
      <c r="A6051">
        <v>6721</v>
      </c>
      <c r="B6051" t="s">
        <v>805</v>
      </c>
      <c r="C6051" t="s">
        <v>7759</v>
      </c>
      <c r="J6051" t="s">
        <v>1444</v>
      </c>
      <c r="K6051">
        <v>0</v>
      </c>
      <c r="N6051" t="b">
        <v>0</v>
      </c>
      <c r="O6051" t="b">
        <v>1</v>
      </c>
      <c r="P6051" t="b">
        <v>0</v>
      </c>
      <c r="Q6051">
        <v>8</v>
      </c>
      <c r="R6051">
        <v>1</v>
      </c>
      <c r="S6051">
        <v>1</v>
      </c>
      <c r="T6051">
        <v>2</v>
      </c>
      <c r="U6051" t="b">
        <v>1</v>
      </c>
      <c r="V6051" t="s">
        <v>670</v>
      </c>
      <c r="W6051" t="s">
        <v>7579</v>
      </c>
      <c r="X6051" t="s">
        <v>14920</v>
      </c>
      <c r="Y6051">
        <v>58</v>
      </c>
      <c r="Z6051">
        <v>58</v>
      </c>
      <c r="AA6051">
        <v>8</v>
      </c>
      <c r="AB6051">
        <v>8</v>
      </c>
      <c r="AC6051">
        <v>59</v>
      </c>
    </row>
    <row r="6052" spans="1:29">
      <c r="A6052">
        <v>6722</v>
      </c>
      <c r="B6052" t="s">
        <v>805</v>
      </c>
      <c r="C6052" t="s">
        <v>7760</v>
      </c>
      <c r="J6052" t="s">
        <v>1444</v>
      </c>
      <c r="K6052">
        <v>0</v>
      </c>
      <c r="N6052" t="b">
        <v>0</v>
      </c>
      <c r="O6052" t="b">
        <v>1</v>
      </c>
      <c r="P6052" t="b">
        <v>0</v>
      </c>
      <c r="Q6052">
        <v>8</v>
      </c>
      <c r="R6052">
        <v>1</v>
      </c>
      <c r="S6052">
        <v>1</v>
      </c>
      <c r="T6052">
        <v>2</v>
      </c>
      <c r="U6052" t="b">
        <v>1</v>
      </c>
      <c r="V6052" t="s">
        <v>670</v>
      </c>
      <c r="W6052" t="s">
        <v>7579</v>
      </c>
      <c r="X6052" t="s">
        <v>14921</v>
      </c>
      <c r="Y6052">
        <v>59</v>
      </c>
      <c r="Z6052">
        <v>59</v>
      </c>
      <c r="AA6052">
        <v>8</v>
      </c>
      <c r="AB6052">
        <v>8</v>
      </c>
      <c r="AC6052">
        <v>59</v>
      </c>
    </row>
    <row r="6053" spans="1:29">
      <c r="A6053">
        <v>6723</v>
      </c>
      <c r="B6053" t="s">
        <v>805</v>
      </c>
      <c r="C6053" t="s">
        <v>7761</v>
      </c>
      <c r="J6053" t="s">
        <v>1444</v>
      </c>
      <c r="K6053">
        <v>0</v>
      </c>
      <c r="N6053" t="b">
        <v>0</v>
      </c>
      <c r="O6053" t="b">
        <v>1</v>
      </c>
      <c r="P6053" t="b">
        <v>0</v>
      </c>
      <c r="Q6053">
        <v>8</v>
      </c>
      <c r="R6053">
        <v>1</v>
      </c>
      <c r="S6053">
        <v>1</v>
      </c>
      <c r="T6053">
        <v>2</v>
      </c>
      <c r="U6053" t="b">
        <v>1</v>
      </c>
      <c r="V6053" t="s">
        <v>670</v>
      </c>
      <c r="W6053" t="s">
        <v>7579</v>
      </c>
      <c r="X6053" t="s">
        <v>14922</v>
      </c>
      <c r="Y6053">
        <v>60</v>
      </c>
      <c r="Z6053">
        <v>60</v>
      </c>
      <c r="AA6053">
        <v>8</v>
      </c>
      <c r="AB6053">
        <v>8</v>
      </c>
      <c r="AC6053">
        <v>59</v>
      </c>
    </row>
    <row r="6054" spans="1:29">
      <c r="A6054">
        <v>6724</v>
      </c>
      <c r="B6054" t="s">
        <v>805</v>
      </c>
      <c r="C6054" t="s">
        <v>7762</v>
      </c>
      <c r="J6054" t="s">
        <v>1444</v>
      </c>
      <c r="K6054">
        <v>0</v>
      </c>
      <c r="N6054" t="b">
        <v>0</v>
      </c>
      <c r="O6054" t="b">
        <v>1</v>
      </c>
      <c r="P6054" t="b">
        <v>0</v>
      </c>
      <c r="Q6054">
        <v>8</v>
      </c>
      <c r="R6054">
        <v>1</v>
      </c>
      <c r="S6054">
        <v>1</v>
      </c>
      <c r="T6054">
        <v>2</v>
      </c>
      <c r="U6054" t="b">
        <v>1</v>
      </c>
      <c r="V6054" t="s">
        <v>670</v>
      </c>
      <c r="W6054" t="s">
        <v>7579</v>
      </c>
      <c r="X6054" t="s">
        <v>14923</v>
      </c>
      <c r="Y6054">
        <v>61</v>
      </c>
      <c r="Z6054">
        <v>61</v>
      </c>
      <c r="AA6054">
        <v>8</v>
      </c>
      <c r="AB6054">
        <v>8</v>
      </c>
      <c r="AC6054">
        <v>59</v>
      </c>
    </row>
    <row r="6055" spans="1:29">
      <c r="A6055">
        <v>6725</v>
      </c>
      <c r="B6055" t="s">
        <v>805</v>
      </c>
      <c r="C6055" t="s">
        <v>7763</v>
      </c>
      <c r="J6055" t="s">
        <v>1444</v>
      </c>
      <c r="K6055">
        <v>0</v>
      </c>
      <c r="N6055" t="b">
        <v>0</v>
      </c>
      <c r="O6055" t="b">
        <v>1</v>
      </c>
      <c r="P6055" t="b">
        <v>0</v>
      </c>
      <c r="Q6055">
        <v>8</v>
      </c>
      <c r="R6055">
        <v>1</v>
      </c>
      <c r="S6055">
        <v>1</v>
      </c>
      <c r="T6055">
        <v>2</v>
      </c>
      <c r="U6055" t="b">
        <v>1</v>
      </c>
      <c r="V6055" t="s">
        <v>670</v>
      </c>
      <c r="W6055" t="s">
        <v>7579</v>
      </c>
      <c r="X6055" t="s">
        <v>14924</v>
      </c>
      <c r="Y6055">
        <v>62</v>
      </c>
      <c r="Z6055">
        <v>62</v>
      </c>
      <c r="AA6055">
        <v>8</v>
      </c>
      <c r="AB6055">
        <v>8</v>
      </c>
      <c r="AC6055">
        <v>59</v>
      </c>
    </row>
    <row r="6056" spans="1:29">
      <c r="A6056">
        <v>6726</v>
      </c>
      <c r="B6056" t="s">
        <v>805</v>
      </c>
      <c r="C6056" t="s">
        <v>7764</v>
      </c>
      <c r="J6056" t="s">
        <v>1444</v>
      </c>
      <c r="K6056">
        <v>0</v>
      </c>
      <c r="N6056" t="b">
        <v>0</v>
      </c>
      <c r="O6056" t="b">
        <v>1</v>
      </c>
      <c r="P6056" t="b">
        <v>0</v>
      </c>
      <c r="Q6056">
        <v>8</v>
      </c>
      <c r="R6056">
        <v>1</v>
      </c>
      <c r="S6056">
        <v>1</v>
      </c>
      <c r="T6056">
        <v>2</v>
      </c>
      <c r="U6056" t="b">
        <v>1</v>
      </c>
      <c r="V6056" t="s">
        <v>670</v>
      </c>
      <c r="W6056" t="s">
        <v>7579</v>
      </c>
      <c r="X6056" t="s">
        <v>14862</v>
      </c>
      <c r="Y6056">
        <v>65</v>
      </c>
      <c r="Z6056">
        <v>65</v>
      </c>
      <c r="AA6056">
        <v>5</v>
      </c>
      <c r="AB6056">
        <v>5</v>
      </c>
      <c r="AC6056">
        <v>59</v>
      </c>
    </row>
    <row r="6057" spans="1:29">
      <c r="A6057">
        <v>6727</v>
      </c>
      <c r="B6057" t="s">
        <v>805</v>
      </c>
      <c r="C6057" t="s">
        <v>7765</v>
      </c>
      <c r="J6057" t="s">
        <v>1444</v>
      </c>
      <c r="K6057">
        <v>0</v>
      </c>
      <c r="N6057" t="b">
        <v>0</v>
      </c>
      <c r="O6057" t="b">
        <v>1</v>
      </c>
      <c r="P6057" t="b">
        <v>0</v>
      </c>
      <c r="Q6057">
        <v>8</v>
      </c>
      <c r="R6057">
        <v>1</v>
      </c>
      <c r="S6057">
        <v>1</v>
      </c>
      <c r="T6057">
        <v>2</v>
      </c>
      <c r="U6057" t="b">
        <v>1</v>
      </c>
      <c r="V6057" t="s">
        <v>670</v>
      </c>
      <c r="W6057" t="s">
        <v>7579</v>
      </c>
      <c r="X6057" t="s">
        <v>14885</v>
      </c>
      <c r="Y6057">
        <v>65</v>
      </c>
      <c r="Z6057">
        <v>65</v>
      </c>
      <c r="AA6057">
        <v>6</v>
      </c>
      <c r="AB6057">
        <v>6</v>
      </c>
      <c r="AC6057">
        <v>59</v>
      </c>
    </row>
    <row r="6058" spans="1:29">
      <c r="A6058">
        <v>6728</v>
      </c>
      <c r="B6058" t="s">
        <v>805</v>
      </c>
      <c r="C6058" t="s">
        <v>7766</v>
      </c>
      <c r="J6058" t="s">
        <v>1444</v>
      </c>
      <c r="K6058">
        <v>0</v>
      </c>
      <c r="N6058" t="b">
        <v>0</v>
      </c>
      <c r="O6058" t="b">
        <v>1</v>
      </c>
      <c r="P6058" t="b">
        <v>0</v>
      </c>
      <c r="Q6058">
        <v>8</v>
      </c>
      <c r="R6058">
        <v>1</v>
      </c>
      <c r="S6058">
        <v>1</v>
      </c>
      <c r="T6058">
        <v>2</v>
      </c>
      <c r="U6058" t="b">
        <v>1</v>
      </c>
      <c r="V6058" t="s">
        <v>670</v>
      </c>
      <c r="W6058" t="s">
        <v>7579</v>
      </c>
      <c r="X6058" t="s">
        <v>14906</v>
      </c>
      <c r="Y6058">
        <v>65</v>
      </c>
      <c r="Z6058">
        <v>65</v>
      </c>
      <c r="AA6058">
        <v>7</v>
      </c>
      <c r="AB6058">
        <v>7</v>
      </c>
      <c r="AC6058">
        <v>59</v>
      </c>
    </row>
    <row r="6059" spans="1:29">
      <c r="A6059">
        <v>6729</v>
      </c>
      <c r="B6059" t="s">
        <v>805</v>
      </c>
      <c r="C6059" t="s">
        <v>7767</v>
      </c>
      <c r="J6059" t="s">
        <v>1444</v>
      </c>
      <c r="K6059">
        <v>0</v>
      </c>
      <c r="N6059" t="b">
        <v>0</v>
      </c>
      <c r="O6059" t="b">
        <v>1</v>
      </c>
      <c r="P6059" t="b">
        <v>0</v>
      </c>
      <c r="Q6059">
        <v>8</v>
      </c>
      <c r="R6059">
        <v>1</v>
      </c>
      <c r="S6059">
        <v>1</v>
      </c>
      <c r="T6059">
        <v>2</v>
      </c>
      <c r="U6059" t="b">
        <v>1</v>
      </c>
      <c r="V6059" t="s">
        <v>670</v>
      </c>
      <c r="W6059" t="s">
        <v>7579</v>
      </c>
      <c r="X6059" t="s">
        <v>14927</v>
      </c>
      <c r="Y6059">
        <v>65</v>
      </c>
      <c r="Z6059">
        <v>65</v>
      </c>
      <c r="AA6059">
        <v>8</v>
      </c>
      <c r="AB6059">
        <v>8</v>
      </c>
      <c r="AC6059">
        <v>59</v>
      </c>
    </row>
    <row r="6060" spans="1:29">
      <c r="A6060">
        <v>6730</v>
      </c>
      <c r="B6060" t="s">
        <v>1503</v>
      </c>
      <c r="C6060" t="s">
        <v>7770</v>
      </c>
      <c r="D6060" t="s">
        <v>7771</v>
      </c>
      <c r="E6060" t="s">
        <v>945</v>
      </c>
      <c r="U6060" t="b">
        <v>1</v>
      </c>
      <c r="V6060" t="s">
        <v>945</v>
      </c>
      <c r="W6060" t="s">
        <v>7772</v>
      </c>
      <c r="X6060" t="s">
        <v>15767</v>
      </c>
      <c r="Y6060">
        <v>12</v>
      </c>
      <c r="Z6060">
        <v>42</v>
      </c>
      <c r="AA6060">
        <v>2</v>
      </c>
      <c r="AB6060">
        <v>8</v>
      </c>
      <c r="AC6060">
        <v>60</v>
      </c>
    </row>
    <row r="6061" spans="1:29">
      <c r="A6061">
        <v>6731</v>
      </c>
      <c r="B6061" t="s">
        <v>827</v>
      </c>
      <c r="C6061" t="s">
        <v>7773</v>
      </c>
      <c r="U6061" t="b">
        <v>1</v>
      </c>
      <c r="V6061" t="s">
        <v>945</v>
      </c>
      <c r="W6061" t="s">
        <v>7772</v>
      </c>
      <c r="X6061" t="s">
        <v>15768</v>
      </c>
      <c r="Y6061">
        <v>12</v>
      </c>
      <c r="Z6061">
        <v>42</v>
      </c>
      <c r="AA6061">
        <v>2</v>
      </c>
      <c r="AB6061">
        <v>7</v>
      </c>
      <c r="AC6061">
        <v>60</v>
      </c>
    </row>
    <row r="6062" spans="1:29">
      <c r="A6062">
        <v>6732</v>
      </c>
      <c r="B6062" t="s">
        <v>1508</v>
      </c>
      <c r="C6062" t="s">
        <v>7774</v>
      </c>
      <c r="U6062" t="b">
        <v>1</v>
      </c>
      <c r="V6062" t="s">
        <v>945</v>
      </c>
      <c r="W6062" t="s">
        <v>7772</v>
      </c>
      <c r="X6062" t="s">
        <v>15769</v>
      </c>
      <c r="Y6062">
        <v>13</v>
      </c>
      <c r="Z6062">
        <v>42</v>
      </c>
      <c r="AA6062">
        <v>2</v>
      </c>
      <c r="AB6062">
        <v>8</v>
      </c>
      <c r="AC6062">
        <v>60</v>
      </c>
    </row>
    <row r="6063" spans="1:29">
      <c r="A6063">
        <v>6733</v>
      </c>
      <c r="B6063" t="s">
        <v>805</v>
      </c>
      <c r="C6063" t="s">
        <v>7775</v>
      </c>
      <c r="J6063" t="s">
        <v>1436</v>
      </c>
      <c r="K6063">
        <v>0</v>
      </c>
      <c r="N6063" t="b">
        <v>1</v>
      </c>
      <c r="O6063" t="b">
        <v>0</v>
      </c>
      <c r="P6063" t="b">
        <v>0</v>
      </c>
      <c r="Q6063">
        <v>7</v>
      </c>
      <c r="R6063">
        <v>1</v>
      </c>
      <c r="S6063">
        <v>1</v>
      </c>
      <c r="T6063">
        <v>2</v>
      </c>
      <c r="U6063" t="b">
        <v>1</v>
      </c>
      <c r="V6063" t="s">
        <v>945</v>
      </c>
      <c r="W6063" t="s">
        <v>7772</v>
      </c>
      <c r="X6063" t="s">
        <v>14682</v>
      </c>
      <c r="Y6063">
        <v>16</v>
      </c>
      <c r="Z6063">
        <v>16</v>
      </c>
      <c r="AA6063">
        <v>3</v>
      </c>
      <c r="AB6063">
        <v>3</v>
      </c>
      <c r="AC6063">
        <v>60</v>
      </c>
    </row>
    <row r="6064" spans="1:29">
      <c r="A6064">
        <v>6734</v>
      </c>
      <c r="B6064" t="s">
        <v>805</v>
      </c>
      <c r="C6064" t="s">
        <v>7776</v>
      </c>
      <c r="J6064" t="s">
        <v>1436</v>
      </c>
      <c r="K6064">
        <v>0</v>
      </c>
      <c r="N6064" t="b">
        <v>1</v>
      </c>
      <c r="O6064" t="b">
        <v>0</v>
      </c>
      <c r="P6064" t="b">
        <v>0</v>
      </c>
      <c r="Q6064">
        <v>7</v>
      </c>
      <c r="R6064">
        <v>1</v>
      </c>
      <c r="S6064">
        <v>1</v>
      </c>
      <c r="T6064">
        <v>2</v>
      </c>
      <c r="U6064" t="b">
        <v>1</v>
      </c>
      <c r="V6064" t="s">
        <v>945</v>
      </c>
      <c r="W6064" t="s">
        <v>7772</v>
      </c>
      <c r="X6064" t="s">
        <v>14685</v>
      </c>
      <c r="Y6064">
        <v>18</v>
      </c>
      <c r="Z6064">
        <v>18</v>
      </c>
      <c r="AA6064">
        <v>3</v>
      </c>
      <c r="AB6064">
        <v>3</v>
      </c>
      <c r="AC6064">
        <v>60</v>
      </c>
    </row>
    <row r="6065" spans="1:29">
      <c r="A6065">
        <v>6735</v>
      </c>
      <c r="B6065" t="s">
        <v>805</v>
      </c>
      <c r="C6065" t="s">
        <v>7777</v>
      </c>
      <c r="J6065" t="s">
        <v>1444</v>
      </c>
      <c r="K6065">
        <v>0</v>
      </c>
      <c r="N6065" t="b">
        <v>1</v>
      </c>
      <c r="O6065" t="b">
        <v>0</v>
      </c>
      <c r="P6065" t="b">
        <v>0</v>
      </c>
      <c r="Q6065">
        <v>7</v>
      </c>
      <c r="R6065">
        <v>1</v>
      </c>
      <c r="S6065">
        <v>1</v>
      </c>
      <c r="T6065">
        <v>2</v>
      </c>
      <c r="U6065" t="b">
        <v>1</v>
      </c>
      <c r="V6065" t="s">
        <v>945</v>
      </c>
      <c r="W6065" t="s">
        <v>7772</v>
      </c>
      <c r="X6065" t="s">
        <v>14458</v>
      </c>
      <c r="Y6065">
        <v>16</v>
      </c>
      <c r="Z6065">
        <v>16</v>
      </c>
      <c r="AA6065">
        <v>5</v>
      </c>
      <c r="AB6065">
        <v>5</v>
      </c>
      <c r="AC6065">
        <v>60</v>
      </c>
    </row>
    <row r="6066" spans="1:29">
      <c r="A6066">
        <v>6736</v>
      </c>
      <c r="B6066" t="s">
        <v>805</v>
      </c>
      <c r="C6066" t="s">
        <v>7778</v>
      </c>
      <c r="J6066" t="s">
        <v>1444</v>
      </c>
      <c r="K6066">
        <v>0</v>
      </c>
      <c r="N6066" t="b">
        <v>1</v>
      </c>
      <c r="O6066" t="b">
        <v>0</v>
      </c>
      <c r="P6066" t="b">
        <v>0</v>
      </c>
      <c r="Q6066">
        <v>7</v>
      </c>
      <c r="R6066">
        <v>1</v>
      </c>
      <c r="S6066">
        <v>1</v>
      </c>
      <c r="T6066">
        <v>2</v>
      </c>
      <c r="U6066" t="b">
        <v>1</v>
      </c>
      <c r="V6066" t="s">
        <v>945</v>
      </c>
      <c r="W6066" t="s">
        <v>7772</v>
      </c>
      <c r="X6066" t="s">
        <v>14687</v>
      </c>
      <c r="Y6066">
        <v>18</v>
      </c>
      <c r="Z6066">
        <v>18</v>
      </c>
      <c r="AA6066">
        <v>5</v>
      </c>
      <c r="AB6066">
        <v>5</v>
      </c>
      <c r="AC6066">
        <v>60</v>
      </c>
    </row>
    <row r="6067" spans="1:29">
      <c r="A6067">
        <v>6737</v>
      </c>
      <c r="B6067" t="s">
        <v>805</v>
      </c>
      <c r="C6067" t="s">
        <v>7779</v>
      </c>
      <c r="J6067" t="s">
        <v>1444</v>
      </c>
      <c r="K6067">
        <v>0</v>
      </c>
      <c r="N6067" t="b">
        <v>1</v>
      </c>
      <c r="O6067" t="b">
        <v>0</v>
      </c>
      <c r="P6067" t="b">
        <v>0</v>
      </c>
      <c r="Q6067">
        <v>7</v>
      </c>
      <c r="R6067">
        <v>1</v>
      </c>
      <c r="S6067">
        <v>1</v>
      </c>
      <c r="T6067">
        <v>2</v>
      </c>
      <c r="U6067" t="b">
        <v>1</v>
      </c>
      <c r="V6067" t="s">
        <v>945</v>
      </c>
      <c r="W6067" t="s">
        <v>7772</v>
      </c>
      <c r="X6067" t="s">
        <v>14694</v>
      </c>
      <c r="Y6067">
        <v>22</v>
      </c>
      <c r="Z6067">
        <v>22</v>
      </c>
      <c r="AA6067">
        <v>5</v>
      </c>
      <c r="AB6067">
        <v>5</v>
      </c>
      <c r="AC6067">
        <v>60</v>
      </c>
    </row>
    <row r="6068" spans="1:29">
      <c r="A6068">
        <v>6738</v>
      </c>
      <c r="B6068" t="s">
        <v>805</v>
      </c>
      <c r="C6068" t="s">
        <v>7780</v>
      </c>
      <c r="J6068" t="s">
        <v>1444</v>
      </c>
      <c r="K6068">
        <v>0</v>
      </c>
      <c r="N6068" t="b">
        <v>1</v>
      </c>
      <c r="O6068" t="b">
        <v>0</v>
      </c>
      <c r="P6068" t="b">
        <v>0</v>
      </c>
      <c r="Q6068">
        <v>7</v>
      </c>
      <c r="R6068">
        <v>1</v>
      </c>
      <c r="S6068">
        <v>1</v>
      </c>
      <c r="T6068">
        <v>2</v>
      </c>
      <c r="U6068" t="b">
        <v>1</v>
      </c>
      <c r="V6068" t="s">
        <v>945</v>
      </c>
      <c r="W6068" t="s">
        <v>7772</v>
      </c>
      <c r="X6068" t="s">
        <v>14696</v>
      </c>
      <c r="Y6068">
        <v>23</v>
      </c>
      <c r="Z6068">
        <v>23</v>
      </c>
      <c r="AA6068">
        <v>5</v>
      </c>
      <c r="AB6068">
        <v>5</v>
      </c>
      <c r="AC6068">
        <v>60</v>
      </c>
    </row>
    <row r="6069" spans="1:29">
      <c r="A6069">
        <v>6739</v>
      </c>
      <c r="B6069" t="s">
        <v>805</v>
      </c>
      <c r="C6069" t="s">
        <v>7781</v>
      </c>
      <c r="J6069" t="s">
        <v>1444</v>
      </c>
      <c r="K6069">
        <v>0</v>
      </c>
      <c r="N6069" t="b">
        <v>1</v>
      </c>
      <c r="O6069" t="b">
        <v>0</v>
      </c>
      <c r="P6069" t="b">
        <v>0</v>
      </c>
      <c r="Q6069">
        <v>7</v>
      </c>
      <c r="R6069">
        <v>1</v>
      </c>
      <c r="S6069">
        <v>1</v>
      </c>
      <c r="T6069">
        <v>2</v>
      </c>
      <c r="U6069" t="b">
        <v>1</v>
      </c>
      <c r="V6069" t="s">
        <v>945</v>
      </c>
      <c r="W6069" t="s">
        <v>7772</v>
      </c>
      <c r="X6069" t="s">
        <v>14698</v>
      </c>
      <c r="Y6069">
        <v>24</v>
      </c>
      <c r="Z6069">
        <v>24</v>
      </c>
      <c r="AA6069">
        <v>5</v>
      </c>
      <c r="AB6069">
        <v>5</v>
      </c>
      <c r="AC6069">
        <v>60</v>
      </c>
    </row>
    <row r="6070" spans="1:29">
      <c r="A6070">
        <v>6740</v>
      </c>
      <c r="B6070" t="s">
        <v>805</v>
      </c>
      <c r="C6070" t="s">
        <v>7782</v>
      </c>
      <c r="J6070" t="s">
        <v>1444</v>
      </c>
      <c r="K6070">
        <v>0</v>
      </c>
      <c r="N6070" t="b">
        <v>1</v>
      </c>
      <c r="O6070" t="b">
        <v>0</v>
      </c>
      <c r="P6070" t="b">
        <v>0</v>
      </c>
      <c r="Q6070">
        <v>7</v>
      </c>
      <c r="R6070">
        <v>1</v>
      </c>
      <c r="S6070">
        <v>1</v>
      </c>
      <c r="T6070">
        <v>2</v>
      </c>
      <c r="U6070" t="b">
        <v>1</v>
      </c>
      <c r="V6070" t="s">
        <v>945</v>
      </c>
      <c r="W6070" t="s">
        <v>7772</v>
      </c>
      <c r="X6070" t="s">
        <v>14701</v>
      </c>
      <c r="Y6070">
        <v>25</v>
      </c>
      <c r="Z6070">
        <v>25</v>
      </c>
      <c r="AA6070">
        <v>5</v>
      </c>
      <c r="AB6070">
        <v>5</v>
      </c>
      <c r="AC6070">
        <v>60</v>
      </c>
    </row>
    <row r="6071" spans="1:29">
      <c r="A6071">
        <v>6741</v>
      </c>
      <c r="B6071" t="s">
        <v>805</v>
      </c>
      <c r="C6071" t="s">
        <v>7783</v>
      </c>
      <c r="J6071" t="s">
        <v>1444</v>
      </c>
      <c r="K6071">
        <v>0</v>
      </c>
      <c r="N6071" t="b">
        <v>1</v>
      </c>
      <c r="O6071" t="b">
        <v>0</v>
      </c>
      <c r="P6071" t="b">
        <v>0</v>
      </c>
      <c r="Q6071">
        <v>7</v>
      </c>
      <c r="R6071">
        <v>1</v>
      </c>
      <c r="S6071">
        <v>1</v>
      </c>
      <c r="T6071">
        <v>2</v>
      </c>
      <c r="U6071" t="b">
        <v>1</v>
      </c>
      <c r="V6071" t="s">
        <v>945</v>
      </c>
      <c r="W6071" t="s">
        <v>7772</v>
      </c>
      <c r="X6071" t="s">
        <v>14703</v>
      </c>
      <c r="Y6071">
        <v>26</v>
      </c>
      <c r="Z6071">
        <v>26</v>
      </c>
      <c r="AA6071">
        <v>5</v>
      </c>
      <c r="AB6071">
        <v>5</v>
      </c>
      <c r="AC6071">
        <v>60</v>
      </c>
    </row>
    <row r="6072" spans="1:29">
      <c r="A6072">
        <v>6742</v>
      </c>
      <c r="B6072" t="s">
        <v>805</v>
      </c>
      <c r="C6072" t="s">
        <v>7784</v>
      </c>
      <c r="J6072" t="s">
        <v>1444</v>
      </c>
      <c r="K6072">
        <v>0</v>
      </c>
      <c r="N6072" t="b">
        <v>1</v>
      </c>
      <c r="O6072" t="b">
        <v>0</v>
      </c>
      <c r="P6072" t="b">
        <v>0</v>
      </c>
      <c r="Q6072">
        <v>7</v>
      </c>
      <c r="R6072">
        <v>1</v>
      </c>
      <c r="S6072">
        <v>1</v>
      </c>
      <c r="T6072">
        <v>2</v>
      </c>
      <c r="U6072" t="b">
        <v>1</v>
      </c>
      <c r="V6072" t="s">
        <v>945</v>
      </c>
      <c r="W6072" t="s">
        <v>7772</v>
      </c>
      <c r="X6072" t="s">
        <v>14803</v>
      </c>
      <c r="Y6072">
        <v>27</v>
      </c>
      <c r="Z6072">
        <v>27</v>
      </c>
      <c r="AA6072">
        <v>5</v>
      </c>
      <c r="AB6072">
        <v>5</v>
      </c>
      <c r="AC6072">
        <v>60</v>
      </c>
    </row>
    <row r="6073" spans="1:29">
      <c r="A6073">
        <v>6743</v>
      </c>
      <c r="B6073" t="s">
        <v>805</v>
      </c>
      <c r="C6073" t="s">
        <v>7785</v>
      </c>
      <c r="J6073" t="s">
        <v>1444</v>
      </c>
      <c r="K6073">
        <v>0</v>
      </c>
      <c r="N6073" t="b">
        <v>1</v>
      </c>
      <c r="O6073" t="b">
        <v>0</v>
      </c>
      <c r="P6073" t="b">
        <v>0</v>
      </c>
      <c r="Q6073">
        <v>7</v>
      </c>
      <c r="R6073">
        <v>1</v>
      </c>
      <c r="S6073">
        <v>1</v>
      </c>
      <c r="T6073">
        <v>2</v>
      </c>
      <c r="U6073" t="b">
        <v>1</v>
      </c>
      <c r="V6073" t="s">
        <v>945</v>
      </c>
      <c r="W6073" t="s">
        <v>7772</v>
      </c>
      <c r="X6073" t="s">
        <v>14729</v>
      </c>
      <c r="Y6073">
        <v>28</v>
      </c>
      <c r="Z6073">
        <v>28</v>
      </c>
      <c r="AA6073">
        <v>5</v>
      </c>
      <c r="AB6073">
        <v>5</v>
      </c>
      <c r="AC6073">
        <v>60</v>
      </c>
    </row>
    <row r="6074" spans="1:29">
      <c r="A6074">
        <v>6744</v>
      </c>
      <c r="B6074" t="s">
        <v>805</v>
      </c>
      <c r="C6074" t="s">
        <v>7786</v>
      </c>
      <c r="J6074" t="s">
        <v>1444</v>
      </c>
      <c r="K6074">
        <v>0</v>
      </c>
      <c r="N6074" t="b">
        <v>1</v>
      </c>
      <c r="O6074" t="b">
        <v>0</v>
      </c>
      <c r="P6074" t="b">
        <v>0</v>
      </c>
      <c r="Q6074">
        <v>7</v>
      </c>
      <c r="R6074">
        <v>1</v>
      </c>
      <c r="S6074">
        <v>1</v>
      </c>
      <c r="T6074">
        <v>2</v>
      </c>
      <c r="U6074" t="b">
        <v>1</v>
      </c>
      <c r="V6074" t="s">
        <v>945</v>
      </c>
      <c r="W6074" t="s">
        <v>7772</v>
      </c>
      <c r="X6074" t="s">
        <v>14805</v>
      </c>
      <c r="Y6074">
        <v>29</v>
      </c>
      <c r="Z6074">
        <v>29</v>
      </c>
      <c r="AA6074">
        <v>5</v>
      </c>
      <c r="AB6074">
        <v>5</v>
      </c>
      <c r="AC6074">
        <v>60</v>
      </c>
    </row>
    <row r="6075" spans="1:29">
      <c r="A6075">
        <v>6745</v>
      </c>
      <c r="B6075" t="s">
        <v>805</v>
      </c>
      <c r="C6075" t="s">
        <v>7787</v>
      </c>
      <c r="J6075" t="s">
        <v>1444</v>
      </c>
      <c r="K6075">
        <v>0</v>
      </c>
      <c r="N6075" t="b">
        <v>0</v>
      </c>
      <c r="O6075" t="b">
        <v>1</v>
      </c>
      <c r="P6075" t="b">
        <v>0</v>
      </c>
      <c r="Q6075">
        <v>7</v>
      </c>
      <c r="R6075">
        <v>1</v>
      </c>
      <c r="S6075">
        <v>1</v>
      </c>
      <c r="T6075">
        <v>2</v>
      </c>
      <c r="U6075" t="b">
        <v>1</v>
      </c>
      <c r="V6075" t="s">
        <v>945</v>
      </c>
      <c r="W6075" t="s">
        <v>7772</v>
      </c>
      <c r="X6075" t="s">
        <v>14691</v>
      </c>
      <c r="Y6075">
        <v>20</v>
      </c>
      <c r="Z6075">
        <v>20</v>
      </c>
      <c r="AA6075">
        <v>5</v>
      </c>
      <c r="AB6075">
        <v>5</v>
      </c>
      <c r="AC6075">
        <v>60</v>
      </c>
    </row>
    <row r="6076" spans="1:29">
      <c r="A6076">
        <v>6746</v>
      </c>
      <c r="B6076" t="s">
        <v>805</v>
      </c>
      <c r="C6076" t="s">
        <v>7788</v>
      </c>
      <c r="J6076" t="s">
        <v>1444</v>
      </c>
      <c r="K6076">
        <v>0</v>
      </c>
      <c r="N6076" t="b">
        <v>0</v>
      </c>
      <c r="O6076" t="b">
        <v>1</v>
      </c>
      <c r="P6076" t="b">
        <v>0</v>
      </c>
      <c r="Q6076">
        <v>7</v>
      </c>
      <c r="R6076">
        <v>1</v>
      </c>
      <c r="S6076">
        <v>1</v>
      </c>
      <c r="T6076">
        <v>2</v>
      </c>
      <c r="U6076" t="b">
        <v>1</v>
      </c>
      <c r="V6076" t="s">
        <v>945</v>
      </c>
      <c r="W6076" t="s">
        <v>7772</v>
      </c>
      <c r="X6076" t="s">
        <v>14831</v>
      </c>
      <c r="Y6076">
        <v>32</v>
      </c>
      <c r="Z6076">
        <v>32</v>
      </c>
      <c r="AA6076">
        <v>5</v>
      </c>
      <c r="AB6076">
        <v>5</v>
      </c>
      <c r="AC6076">
        <v>60</v>
      </c>
    </row>
    <row r="6077" spans="1:29">
      <c r="A6077">
        <v>6747</v>
      </c>
      <c r="B6077" t="s">
        <v>1503</v>
      </c>
      <c r="C6077" t="s">
        <v>7789</v>
      </c>
      <c r="D6077" t="s">
        <v>7790</v>
      </c>
      <c r="E6077" t="s">
        <v>1105</v>
      </c>
      <c r="U6077" t="b">
        <v>1</v>
      </c>
      <c r="V6077" t="s">
        <v>1105</v>
      </c>
      <c r="W6077" t="s">
        <v>7791</v>
      </c>
      <c r="X6077" t="s">
        <v>15770</v>
      </c>
      <c r="Y6077">
        <v>12</v>
      </c>
      <c r="Z6077">
        <v>49</v>
      </c>
      <c r="AA6077">
        <v>2</v>
      </c>
      <c r="AB6077">
        <v>14</v>
      </c>
      <c r="AC6077">
        <v>61</v>
      </c>
    </row>
    <row r="6078" spans="1:29">
      <c r="A6078">
        <v>6748</v>
      </c>
      <c r="B6078" t="s">
        <v>827</v>
      </c>
      <c r="C6078" t="s">
        <v>7792</v>
      </c>
      <c r="U6078" t="b">
        <v>1</v>
      </c>
      <c r="V6078" t="s">
        <v>1105</v>
      </c>
      <c r="W6078" t="s">
        <v>7791</v>
      </c>
      <c r="X6078" t="s">
        <v>15771</v>
      </c>
      <c r="Y6078">
        <v>12</v>
      </c>
      <c r="Z6078">
        <v>49</v>
      </c>
      <c r="AA6078">
        <v>2</v>
      </c>
      <c r="AB6078">
        <v>13</v>
      </c>
      <c r="AC6078">
        <v>61</v>
      </c>
    </row>
    <row r="6079" spans="1:29">
      <c r="A6079">
        <v>6749</v>
      </c>
      <c r="B6079" t="s">
        <v>1508</v>
      </c>
      <c r="C6079" t="s">
        <v>7793</v>
      </c>
      <c r="U6079" t="b">
        <v>1</v>
      </c>
      <c r="V6079" t="s">
        <v>1105</v>
      </c>
      <c r="W6079" t="s">
        <v>7791</v>
      </c>
      <c r="X6079" t="s">
        <v>15772</v>
      </c>
      <c r="Y6079">
        <v>13</v>
      </c>
      <c r="Z6079">
        <v>49</v>
      </c>
      <c r="AA6079">
        <v>2</v>
      </c>
      <c r="AB6079">
        <v>14</v>
      </c>
      <c r="AC6079">
        <v>61</v>
      </c>
    </row>
    <row r="6080" spans="1:29">
      <c r="A6080">
        <v>6750</v>
      </c>
      <c r="B6080" t="s">
        <v>805</v>
      </c>
      <c r="C6080" t="s">
        <v>7794</v>
      </c>
      <c r="J6080" t="s">
        <v>1444</v>
      </c>
      <c r="K6080">
        <v>0</v>
      </c>
      <c r="N6080" t="b">
        <v>0</v>
      </c>
      <c r="O6080" t="b">
        <v>1</v>
      </c>
      <c r="P6080" t="b">
        <v>0</v>
      </c>
      <c r="Q6080">
        <v>13</v>
      </c>
      <c r="R6080">
        <v>2</v>
      </c>
      <c r="S6080">
        <v>1</v>
      </c>
      <c r="T6080">
        <v>4</v>
      </c>
      <c r="U6080" t="b">
        <v>1</v>
      </c>
      <c r="V6080" t="s">
        <v>1105</v>
      </c>
      <c r="W6080" t="s">
        <v>7791</v>
      </c>
      <c r="X6080" t="s">
        <v>14458</v>
      </c>
      <c r="Y6080">
        <v>16</v>
      </c>
      <c r="Z6080">
        <v>16</v>
      </c>
      <c r="AA6080">
        <v>5</v>
      </c>
      <c r="AB6080">
        <v>5</v>
      </c>
      <c r="AC6080">
        <v>61</v>
      </c>
    </row>
    <row r="6081" spans="1:29">
      <c r="A6081">
        <v>6751</v>
      </c>
      <c r="B6081" t="s">
        <v>805</v>
      </c>
      <c r="C6081" t="s">
        <v>7795</v>
      </c>
      <c r="J6081" t="s">
        <v>1444</v>
      </c>
      <c r="K6081">
        <v>0</v>
      </c>
      <c r="N6081" t="b">
        <v>0</v>
      </c>
      <c r="O6081" t="b">
        <v>1</v>
      </c>
      <c r="P6081" t="b">
        <v>0</v>
      </c>
      <c r="Q6081">
        <v>13</v>
      </c>
      <c r="R6081">
        <v>2</v>
      </c>
      <c r="S6081">
        <v>1</v>
      </c>
      <c r="T6081">
        <v>4</v>
      </c>
      <c r="U6081" t="b">
        <v>1</v>
      </c>
      <c r="V6081" t="s">
        <v>1105</v>
      </c>
      <c r="W6081" t="s">
        <v>7791</v>
      </c>
      <c r="X6081" t="s">
        <v>14684</v>
      </c>
      <c r="Y6081">
        <v>17</v>
      </c>
      <c r="Z6081">
        <v>17</v>
      </c>
      <c r="AA6081">
        <v>5</v>
      </c>
      <c r="AB6081">
        <v>5</v>
      </c>
      <c r="AC6081">
        <v>61</v>
      </c>
    </row>
    <row r="6082" spans="1:29">
      <c r="A6082">
        <v>6752</v>
      </c>
      <c r="B6082" t="s">
        <v>805</v>
      </c>
      <c r="C6082" t="s">
        <v>7796</v>
      </c>
      <c r="J6082" t="s">
        <v>1444</v>
      </c>
      <c r="K6082">
        <v>0</v>
      </c>
      <c r="N6082" t="b">
        <v>0</v>
      </c>
      <c r="O6082" t="b">
        <v>1</v>
      </c>
      <c r="P6082" t="b">
        <v>0</v>
      </c>
      <c r="Q6082">
        <v>13</v>
      </c>
      <c r="R6082">
        <v>2</v>
      </c>
      <c r="S6082">
        <v>1</v>
      </c>
      <c r="T6082">
        <v>4</v>
      </c>
      <c r="U6082" t="b">
        <v>1</v>
      </c>
      <c r="V6082" t="s">
        <v>1105</v>
      </c>
      <c r="W6082" t="s">
        <v>7791</v>
      </c>
      <c r="X6082" t="s">
        <v>14687</v>
      </c>
      <c r="Y6082">
        <v>18</v>
      </c>
      <c r="Z6082">
        <v>18</v>
      </c>
      <c r="AA6082">
        <v>5</v>
      </c>
      <c r="AB6082">
        <v>5</v>
      </c>
      <c r="AC6082">
        <v>61</v>
      </c>
    </row>
    <row r="6083" spans="1:29">
      <c r="A6083">
        <v>6753</v>
      </c>
      <c r="B6083" t="s">
        <v>805</v>
      </c>
      <c r="C6083" t="s">
        <v>7797</v>
      </c>
      <c r="J6083" t="s">
        <v>1444</v>
      </c>
      <c r="K6083">
        <v>0</v>
      </c>
      <c r="N6083" t="b">
        <v>0</v>
      </c>
      <c r="O6083" t="b">
        <v>1</v>
      </c>
      <c r="P6083" t="b">
        <v>0</v>
      </c>
      <c r="Q6083">
        <v>13</v>
      </c>
      <c r="R6083">
        <v>1</v>
      </c>
      <c r="S6083">
        <v>1</v>
      </c>
      <c r="T6083">
        <v>4</v>
      </c>
      <c r="U6083" t="b">
        <v>1</v>
      </c>
      <c r="V6083" t="s">
        <v>1105</v>
      </c>
      <c r="W6083" t="s">
        <v>7791</v>
      </c>
      <c r="X6083" t="s">
        <v>14689</v>
      </c>
      <c r="Y6083">
        <v>19</v>
      </c>
      <c r="Z6083">
        <v>19</v>
      </c>
      <c r="AA6083">
        <v>5</v>
      </c>
      <c r="AB6083">
        <v>5</v>
      </c>
      <c r="AC6083">
        <v>61</v>
      </c>
    </row>
    <row r="6084" spans="1:29">
      <c r="A6084">
        <v>6754</v>
      </c>
      <c r="B6084" t="s">
        <v>805</v>
      </c>
      <c r="C6084" t="s">
        <v>7798</v>
      </c>
      <c r="J6084" t="s">
        <v>1444</v>
      </c>
      <c r="K6084">
        <v>0</v>
      </c>
      <c r="N6084" t="b">
        <v>0</v>
      </c>
      <c r="O6084" t="b">
        <v>1</v>
      </c>
      <c r="P6084" t="b">
        <v>0</v>
      </c>
      <c r="Q6084">
        <v>13</v>
      </c>
      <c r="R6084">
        <v>1</v>
      </c>
      <c r="S6084">
        <v>1</v>
      </c>
      <c r="T6084">
        <v>4</v>
      </c>
      <c r="U6084" t="b">
        <v>1</v>
      </c>
      <c r="V6084" t="s">
        <v>1105</v>
      </c>
      <c r="W6084" t="s">
        <v>7791</v>
      </c>
      <c r="X6084" t="s">
        <v>14691</v>
      </c>
      <c r="Y6084">
        <v>20</v>
      </c>
      <c r="Z6084">
        <v>20</v>
      </c>
      <c r="AA6084">
        <v>5</v>
      </c>
      <c r="AB6084">
        <v>5</v>
      </c>
      <c r="AC6084">
        <v>61</v>
      </c>
    </row>
    <row r="6085" spans="1:29">
      <c r="A6085">
        <v>6755</v>
      </c>
      <c r="B6085" t="s">
        <v>805</v>
      </c>
      <c r="C6085" t="s">
        <v>7799</v>
      </c>
      <c r="J6085" t="s">
        <v>1444</v>
      </c>
      <c r="K6085">
        <v>0</v>
      </c>
      <c r="N6085" t="b">
        <v>0</v>
      </c>
      <c r="O6085" t="b">
        <v>1</v>
      </c>
      <c r="P6085" t="b">
        <v>0</v>
      </c>
      <c r="Q6085">
        <v>13</v>
      </c>
      <c r="R6085">
        <v>2</v>
      </c>
      <c r="S6085">
        <v>1</v>
      </c>
      <c r="T6085">
        <v>4</v>
      </c>
      <c r="U6085" t="b">
        <v>1</v>
      </c>
      <c r="V6085" t="s">
        <v>1105</v>
      </c>
      <c r="W6085" t="s">
        <v>7791</v>
      </c>
      <c r="X6085" t="s">
        <v>14694</v>
      </c>
      <c r="Y6085">
        <v>22</v>
      </c>
      <c r="Z6085">
        <v>22</v>
      </c>
      <c r="AA6085">
        <v>5</v>
      </c>
      <c r="AB6085">
        <v>5</v>
      </c>
      <c r="AC6085">
        <v>61</v>
      </c>
    </row>
    <row r="6086" spans="1:29">
      <c r="A6086">
        <v>6756</v>
      </c>
      <c r="B6086" t="s">
        <v>805</v>
      </c>
      <c r="C6086" t="s">
        <v>7800</v>
      </c>
      <c r="J6086" t="s">
        <v>1444</v>
      </c>
      <c r="K6086">
        <v>0</v>
      </c>
      <c r="N6086" t="b">
        <v>0</v>
      </c>
      <c r="O6086" t="b">
        <v>1</v>
      </c>
      <c r="P6086" t="b">
        <v>0</v>
      </c>
      <c r="Q6086">
        <v>13</v>
      </c>
      <c r="R6086">
        <v>2</v>
      </c>
      <c r="S6086">
        <v>1</v>
      </c>
      <c r="T6086">
        <v>4</v>
      </c>
      <c r="U6086" t="b">
        <v>1</v>
      </c>
      <c r="V6086" t="s">
        <v>1105</v>
      </c>
      <c r="W6086" t="s">
        <v>7791</v>
      </c>
      <c r="X6086" t="s">
        <v>14701</v>
      </c>
      <c r="Y6086">
        <v>25</v>
      </c>
      <c r="Z6086">
        <v>25</v>
      </c>
      <c r="AA6086">
        <v>5</v>
      </c>
      <c r="AB6086">
        <v>5</v>
      </c>
      <c r="AC6086">
        <v>61</v>
      </c>
    </row>
    <row r="6087" spans="1:29">
      <c r="A6087">
        <v>6757</v>
      </c>
      <c r="B6087" t="s">
        <v>805</v>
      </c>
      <c r="C6087" t="s">
        <v>7801</v>
      </c>
      <c r="J6087" t="s">
        <v>1444</v>
      </c>
      <c r="K6087">
        <v>0</v>
      </c>
      <c r="N6087" t="b">
        <v>0</v>
      </c>
      <c r="O6087" t="b">
        <v>1</v>
      </c>
      <c r="P6087" t="b">
        <v>0</v>
      </c>
      <c r="Q6087">
        <v>13</v>
      </c>
      <c r="R6087">
        <v>2</v>
      </c>
      <c r="S6087">
        <v>1</v>
      </c>
      <c r="T6087">
        <v>4</v>
      </c>
      <c r="U6087" t="b">
        <v>1</v>
      </c>
      <c r="V6087" t="s">
        <v>1105</v>
      </c>
      <c r="W6087" t="s">
        <v>7791</v>
      </c>
      <c r="X6087" t="s">
        <v>14703</v>
      </c>
      <c r="Y6087">
        <v>26</v>
      </c>
      <c r="Z6087">
        <v>26</v>
      </c>
      <c r="AA6087">
        <v>5</v>
      </c>
      <c r="AB6087">
        <v>5</v>
      </c>
      <c r="AC6087">
        <v>61</v>
      </c>
    </row>
    <row r="6088" spans="1:29">
      <c r="A6088">
        <v>6758</v>
      </c>
      <c r="B6088" t="s">
        <v>805</v>
      </c>
      <c r="C6088" t="s">
        <v>7802</v>
      </c>
      <c r="J6088" t="s">
        <v>1444</v>
      </c>
      <c r="K6088">
        <v>0</v>
      </c>
      <c r="N6088" t="b">
        <v>0</v>
      </c>
      <c r="O6088" t="b">
        <v>1</v>
      </c>
      <c r="P6088" t="b">
        <v>0</v>
      </c>
      <c r="Q6088">
        <v>13</v>
      </c>
      <c r="R6088">
        <v>2</v>
      </c>
      <c r="S6088">
        <v>1</v>
      </c>
      <c r="T6088">
        <v>4</v>
      </c>
      <c r="U6088" t="b">
        <v>1</v>
      </c>
      <c r="V6088" t="s">
        <v>1105</v>
      </c>
      <c r="W6088" t="s">
        <v>7791</v>
      </c>
      <c r="X6088" t="s">
        <v>14803</v>
      </c>
      <c r="Y6088">
        <v>27</v>
      </c>
      <c r="Z6088">
        <v>27</v>
      </c>
      <c r="AA6088">
        <v>5</v>
      </c>
      <c r="AB6088">
        <v>5</v>
      </c>
      <c r="AC6088">
        <v>61</v>
      </c>
    </row>
    <row r="6089" spans="1:29">
      <c r="A6089">
        <v>6759</v>
      </c>
      <c r="B6089" t="s">
        <v>805</v>
      </c>
      <c r="C6089" t="s">
        <v>7804</v>
      </c>
      <c r="J6089" t="s">
        <v>1444</v>
      </c>
      <c r="K6089">
        <v>0</v>
      </c>
      <c r="N6089" t="b">
        <v>1</v>
      </c>
      <c r="O6089" t="b">
        <v>0</v>
      </c>
      <c r="P6089" t="b">
        <v>0</v>
      </c>
      <c r="Q6089">
        <v>13</v>
      </c>
      <c r="R6089">
        <v>8</v>
      </c>
      <c r="S6089">
        <v>1</v>
      </c>
      <c r="T6089">
        <v>4</v>
      </c>
      <c r="U6089" t="b">
        <v>1</v>
      </c>
      <c r="V6089" t="s">
        <v>1105</v>
      </c>
      <c r="W6089" t="s">
        <v>7791</v>
      </c>
      <c r="X6089" t="s">
        <v>15358</v>
      </c>
      <c r="Y6089">
        <v>16</v>
      </c>
      <c r="Z6089">
        <v>16</v>
      </c>
      <c r="AA6089">
        <v>11</v>
      </c>
      <c r="AB6089">
        <v>11</v>
      </c>
      <c r="AC6089">
        <v>61</v>
      </c>
    </row>
    <row r="6090" spans="1:29">
      <c r="A6090">
        <v>6760</v>
      </c>
      <c r="B6090" t="s">
        <v>805</v>
      </c>
      <c r="C6090" t="s">
        <v>7805</v>
      </c>
      <c r="J6090" t="s">
        <v>1444</v>
      </c>
      <c r="K6090">
        <v>0</v>
      </c>
      <c r="N6090" t="b">
        <v>1</v>
      </c>
      <c r="O6090" t="b">
        <v>0</v>
      </c>
      <c r="P6090" t="b">
        <v>0</v>
      </c>
      <c r="Q6090">
        <v>13</v>
      </c>
      <c r="R6090">
        <v>8</v>
      </c>
      <c r="S6090">
        <v>1</v>
      </c>
      <c r="T6090">
        <v>4</v>
      </c>
      <c r="U6090" t="b">
        <v>1</v>
      </c>
      <c r="V6090" t="s">
        <v>1105</v>
      </c>
      <c r="W6090" t="s">
        <v>7791</v>
      </c>
      <c r="X6090" t="s">
        <v>14528</v>
      </c>
      <c r="Y6090">
        <v>17</v>
      </c>
      <c r="Z6090">
        <v>17</v>
      </c>
      <c r="AA6090">
        <v>11</v>
      </c>
      <c r="AB6090">
        <v>11</v>
      </c>
      <c r="AC6090">
        <v>61</v>
      </c>
    </row>
    <row r="6091" spans="1:29">
      <c r="A6091">
        <v>6761</v>
      </c>
      <c r="B6091" t="s">
        <v>805</v>
      </c>
      <c r="C6091" t="s">
        <v>7806</v>
      </c>
      <c r="J6091" t="s">
        <v>1444</v>
      </c>
      <c r="K6091">
        <v>0</v>
      </c>
      <c r="N6091" t="b">
        <v>1</v>
      </c>
      <c r="O6091" t="b">
        <v>0</v>
      </c>
      <c r="P6091" t="b">
        <v>0</v>
      </c>
      <c r="Q6091">
        <v>13</v>
      </c>
      <c r="R6091">
        <v>8</v>
      </c>
      <c r="S6091">
        <v>1</v>
      </c>
      <c r="T6091">
        <v>4</v>
      </c>
      <c r="U6091" t="b">
        <v>1</v>
      </c>
      <c r="V6091" t="s">
        <v>1105</v>
      </c>
      <c r="W6091" t="s">
        <v>7791</v>
      </c>
      <c r="X6091" t="s">
        <v>15359</v>
      </c>
      <c r="Y6091">
        <v>18</v>
      </c>
      <c r="Z6091">
        <v>18</v>
      </c>
      <c r="AA6091">
        <v>11</v>
      </c>
      <c r="AB6091">
        <v>11</v>
      </c>
      <c r="AC6091">
        <v>61</v>
      </c>
    </row>
    <row r="6092" spans="1:29">
      <c r="A6092">
        <v>6762</v>
      </c>
      <c r="B6092" t="s">
        <v>805</v>
      </c>
      <c r="C6092" t="s">
        <v>7807</v>
      </c>
      <c r="J6092" t="s">
        <v>1444</v>
      </c>
      <c r="K6092">
        <v>0</v>
      </c>
      <c r="N6092" t="b">
        <v>1</v>
      </c>
      <c r="O6092" t="b">
        <v>0</v>
      </c>
      <c r="P6092" t="b">
        <v>0</v>
      </c>
      <c r="Q6092">
        <v>13</v>
      </c>
      <c r="R6092">
        <v>8</v>
      </c>
      <c r="S6092">
        <v>1</v>
      </c>
      <c r="T6092">
        <v>4</v>
      </c>
      <c r="U6092" t="b">
        <v>1</v>
      </c>
      <c r="V6092" t="s">
        <v>1105</v>
      </c>
      <c r="W6092" t="s">
        <v>7791</v>
      </c>
      <c r="X6092" t="s">
        <v>15360</v>
      </c>
      <c r="Y6092">
        <v>19</v>
      </c>
      <c r="Z6092">
        <v>19</v>
      </c>
      <c r="AA6092">
        <v>11</v>
      </c>
      <c r="AB6092">
        <v>11</v>
      </c>
      <c r="AC6092">
        <v>61</v>
      </c>
    </row>
    <row r="6093" spans="1:29">
      <c r="A6093">
        <v>6763</v>
      </c>
      <c r="B6093" t="s">
        <v>805</v>
      </c>
      <c r="C6093" t="s">
        <v>7808</v>
      </c>
      <c r="J6093" t="s">
        <v>1444</v>
      </c>
      <c r="K6093">
        <v>0</v>
      </c>
      <c r="N6093" t="b">
        <v>1</v>
      </c>
      <c r="O6093" t="b">
        <v>0</v>
      </c>
      <c r="P6093" t="b">
        <v>0</v>
      </c>
      <c r="Q6093">
        <v>13</v>
      </c>
      <c r="R6093">
        <v>8</v>
      </c>
      <c r="S6093">
        <v>1</v>
      </c>
      <c r="T6093">
        <v>4</v>
      </c>
      <c r="U6093" t="b">
        <v>1</v>
      </c>
      <c r="V6093" t="s">
        <v>1105</v>
      </c>
      <c r="W6093" t="s">
        <v>7791</v>
      </c>
      <c r="X6093" t="s">
        <v>15361</v>
      </c>
      <c r="Y6093">
        <v>20</v>
      </c>
      <c r="Z6093">
        <v>20</v>
      </c>
      <c r="AA6093">
        <v>11</v>
      </c>
      <c r="AB6093">
        <v>11</v>
      </c>
      <c r="AC6093">
        <v>61</v>
      </c>
    </row>
    <row r="6094" spans="1:29">
      <c r="A6094">
        <v>6764</v>
      </c>
      <c r="B6094" t="s">
        <v>805</v>
      </c>
      <c r="C6094" t="s">
        <v>7809</v>
      </c>
      <c r="J6094" t="s">
        <v>1444</v>
      </c>
      <c r="K6094">
        <v>0</v>
      </c>
      <c r="N6094" t="b">
        <v>1</v>
      </c>
      <c r="O6094" t="b">
        <v>0</v>
      </c>
      <c r="P6094" t="b">
        <v>0</v>
      </c>
      <c r="Q6094">
        <v>13</v>
      </c>
      <c r="R6094">
        <v>8</v>
      </c>
      <c r="S6094">
        <v>1</v>
      </c>
      <c r="T6094">
        <v>4</v>
      </c>
      <c r="U6094" t="b">
        <v>1</v>
      </c>
      <c r="V6094" t="s">
        <v>1105</v>
      </c>
      <c r="W6094" t="s">
        <v>7791</v>
      </c>
      <c r="X6094" t="s">
        <v>15362</v>
      </c>
      <c r="Y6094">
        <v>21</v>
      </c>
      <c r="Z6094">
        <v>21</v>
      </c>
      <c r="AA6094">
        <v>11</v>
      </c>
      <c r="AB6094">
        <v>11</v>
      </c>
      <c r="AC6094">
        <v>61</v>
      </c>
    </row>
    <row r="6095" spans="1:29">
      <c r="A6095">
        <v>6765</v>
      </c>
      <c r="B6095" t="s">
        <v>805</v>
      </c>
      <c r="C6095" t="s">
        <v>7810</v>
      </c>
      <c r="J6095" t="s">
        <v>1444</v>
      </c>
      <c r="K6095">
        <v>0</v>
      </c>
      <c r="N6095" t="b">
        <v>0</v>
      </c>
      <c r="O6095" t="b">
        <v>1</v>
      </c>
      <c r="P6095" t="b">
        <v>0</v>
      </c>
      <c r="Q6095">
        <v>13</v>
      </c>
      <c r="R6095">
        <v>8</v>
      </c>
      <c r="S6095">
        <v>1</v>
      </c>
      <c r="T6095">
        <v>4</v>
      </c>
      <c r="U6095" t="b">
        <v>1</v>
      </c>
      <c r="V6095" t="s">
        <v>1105</v>
      </c>
      <c r="W6095" t="s">
        <v>7791</v>
      </c>
      <c r="X6095" t="s">
        <v>15364</v>
      </c>
      <c r="Y6095">
        <v>23</v>
      </c>
      <c r="Z6095">
        <v>23</v>
      </c>
      <c r="AA6095">
        <v>11</v>
      </c>
      <c r="AB6095">
        <v>11</v>
      </c>
      <c r="AC6095">
        <v>61</v>
      </c>
    </row>
    <row r="6096" spans="1:29">
      <c r="A6096">
        <v>6766</v>
      </c>
      <c r="B6096" t="s">
        <v>805</v>
      </c>
      <c r="C6096" t="s">
        <v>7811</v>
      </c>
      <c r="J6096" t="s">
        <v>1444</v>
      </c>
      <c r="K6096">
        <v>0</v>
      </c>
      <c r="N6096" t="b">
        <v>0</v>
      </c>
      <c r="O6096" t="b">
        <v>1</v>
      </c>
      <c r="P6096" t="b">
        <v>0</v>
      </c>
      <c r="Q6096">
        <v>13</v>
      </c>
      <c r="R6096">
        <v>8</v>
      </c>
      <c r="S6096">
        <v>1</v>
      </c>
      <c r="T6096">
        <v>4</v>
      </c>
      <c r="U6096" t="b">
        <v>1</v>
      </c>
      <c r="V6096" t="s">
        <v>1105</v>
      </c>
      <c r="W6096" t="s">
        <v>7791</v>
      </c>
      <c r="X6096" t="s">
        <v>15365</v>
      </c>
      <c r="Y6096">
        <v>24</v>
      </c>
      <c r="Z6096">
        <v>24</v>
      </c>
      <c r="AA6096">
        <v>11</v>
      </c>
      <c r="AB6096">
        <v>11</v>
      </c>
      <c r="AC6096">
        <v>61</v>
      </c>
    </row>
    <row r="6097" spans="1:29">
      <c r="A6097">
        <v>6767</v>
      </c>
      <c r="B6097" t="s">
        <v>805</v>
      </c>
      <c r="C6097" t="s">
        <v>7812</v>
      </c>
      <c r="J6097" t="s">
        <v>1444</v>
      </c>
      <c r="K6097">
        <v>0</v>
      </c>
      <c r="N6097" t="b">
        <v>0</v>
      </c>
      <c r="O6097" t="b">
        <v>1</v>
      </c>
      <c r="P6097" t="b">
        <v>0</v>
      </c>
      <c r="Q6097">
        <v>13</v>
      </c>
      <c r="R6097">
        <v>8</v>
      </c>
      <c r="S6097">
        <v>1</v>
      </c>
      <c r="T6097">
        <v>4</v>
      </c>
      <c r="U6097" t="b">
        <v>1</v>
      </c>
      <c r="V6097" t="s">
        <v>1105</v>
      </c>
      <c r="W6097" t="s">
        <v>7791</v>
      </c>
      <c r="X6097" t="s">
        <v>15366</v>
      </c>
      <c r="Y6097">
        <v>25</v>
      </c>
      <c r="Z6097">
        <v>25</v>
      </c>
      <c r="AA6097">
        <v>11</v>
      </c>
      <c r="AB6097">
        <v>11</v>
      </c>
      <c r="AC6097">
        <v>61</v>
      </c>
    </row>
    <row r="6098" spans="1:29">
      <c r="A6098">
        <v>6768</v>
      </c>
      <c r="B6098" t="s">
        <v>805</v>
      </c>
      <c r="C6098" t="s">
        <v>7813</v>
      </c>
      <c r="I6098" t="s">
        <v>7814</v>
      </c>
      <c r="J6098" t="s">
        <v>1444</v>
      </c>
      <c r="K6098">
        <v>0</v>
      </c>
      <c r="N6098" t="b">
        <v>1</v>
      </c>
      <c r="O6098" t="b">
        <v>0</v>
      </c>
      <c r="P6098" t="b">
        <v>0</v>
      </c>
      <c r="Q6098">
        <v>13</v>
      </c>
      <c r="R6098">
        <v>7</v>
      </c>
      <c r="S6098">
        <v>1</v>
      </c>
      <c r="T6098">
        <v>0</v>
      </c>
      <c r="U6098" t="b">
        <v>1</v>
      </c>
      <c r="V6098" t="s">
        <v>1105</v>
      </c>
      <c r="W6098" t="s">
        <v>7791</v>
      </c>
      <c r="X6098" t="s">
        <v>15369</v>
      </c>
      <c r="Y6098">
        <v>28</v>
      </c>
      <c r="Z6098">
        <v>28</v>
      </c>
      <c r="AA6098">
        <v>11</v>
      </c>
      <c r="AB6098">
        <v>11</v>
      </c>
      <c r="AC6098">
        <v>61</v>
      </c>
    </row>
    <row r="6099" spans="1:29">
      <c r="A6099">
        <v>6769</v>
      </c>
      <c r="B6099" t="s">
        <v>805</v>
      </c>
      <c r="C6099" t="s">
        <v>7815</v>
      </c>
      <c r="I6099" t="s">
        <v>7814</v>
      </c>
      <c r="J6099" t="s">
        <v>1444</v>
      </c>
      <c r="K6099">
        <v>0</v>
      </c>
      <c r="N6099" t="b">
        <v>1</v>
      </c>
      <c r="O6099" t="b">
        <v>0</v>
      </c>
      <c r="P6099" t="b">
        <v>0</v>
      </c>
      <c r="Q6099">
        <v>13</v>
      </c>
      <c r="R6099">
        <v>7</v>
      </c>
      <c r="S6099">
        <v>1</v>
      </c>
      <c r="T6099">
        <v>0</v>
      </c>
      <c r="U6099" t="b">
        <v>1</v>
      </c>
      <c r="V6099" t="s">
        <v>1105</v>
      </c>
      <c r="W6099" t="s">
        <v>7791</v>
      </c>
      <c r="X6099" t="s">
        <v>15370</v>
      </c>
      <c r="Y6099">
        <v>29</v>
      </c>
      <c r="Z6099">
        <v>29</v>
      </c>
      <c r="AA6099">
        <v>11</v>
      </c>
      <c r="AB6099">
        <v>11</v>
      </c>
      <c r="AC6099">
        <v>61</v>
      </c>
    </row>
    <row r="6100" spans="1:29">
      <c r="A6100">
        <v>6770</v>
      </c>
      <c r="B6100" t="s">
        <v>805</v>
      </c>
      <c r="C6100" t="s">
        <v>7816</v>
      </c>
      <c r="I6100" t="s">
        <v>804</v>
      </c>
      <c r="J6100" t="s">
        <v>1462</v>
      </c>
      <c r="K6100">
        <v>0</v>
      </c>
      <c r="N6100" t="b">
        <v>0</v>
      </c>
      <c r="O6100" t="b">
        <v>1</v>
      </c>
      <c r="P6100" t="b">
        <v>0</v>
      </c>
      <c r="Q6100">
        <v>13</v>
      </c>
      <c r="R6100">
        <v>7</v>
      </c>
      <c r="S6100">
        <v>1</v>
      </c>
      <c r="T6100">
        <v>0</v>
      </c>
      <c r="U6100" t="b">
        <v>1</v>
      </c>
      <c r="V6100" t="s">
        <v>1105</v>
      </c>
      <c r="W6100" t="s">
        <v>7791</v>
      </c>
      <c r="X6100" t="s">
        <v>15721</v>
      </c>
      <c r="Y6100">
        <v>30</v>
      </c>
      <c r="Z6100">
        <v>30</v>
      </c>
      <c r="AA6100">
        <v>11</v>
      </c>
      <c r="AB6100">
        <v>11</v>
      </c>
      <c r="AC6100">
        <v>61</v>
      </c>
    </row>
    <row r="6101" spans="1:29">
      <c r="A6101">
        <v>6771</v>
      </c>
      <c r="B6101" t="s">
        <v>805</v>
      </c>
      <c r="C6101" t="s">
        <v>7817</v>
      </c>
      <c r="I6101" t="s">
        <v>807</v>
      </c>
      <c r="J6101" t="s">
        <v>1444</v>
      </c>
      <c r="K6101">
        <v>0</v>
      </c>
      <c r="N6101" t="b">
        <v>0</v>
      </c>
      <c r="O6101" t="b">
        <v>1</v>
      </c>
      <c r="P6101" t="b">
        <v>0</v>
      </c>
      <c r="Q6101">
        <v>13</v>
      </c>
      <c r="R6101">
        <v>7</v>
      </c>
      <c r="S6101">
        <v>1</v>
      </c>
      <c r="T6101">
        <v>0</v>
      </c>
      <c r="U6101" t="b">
        <v>1</v>
      </c>
      <c r="V6101" t="s">
        <v>1105</v>
      </c>
      <c r="W6101" t="s">
        <v>7791</v>
      </c>
      <c r="X6101" t="s">
        <v>15722</v>
      </c>
      <c r="Y6101">
        <v>31</v>
      </c>
      <c r="Z6101">
        <v>31</v>
      </c>
      <c r="AA6101">
        <v>11</v>
      </c>
      <c r="AB6101">
        <v>11</v>
      </c>
      <c r="AC6101">
        <v>61</v>
      </c>
    </row>
    <row r="6102" spans="1:29">
      <c r="A6102">
        <v>6772</v>
      </c>
      <c r="B6102" t="s">
        <v>805</v>
      </c>
      <c r="C6102" t="s">
        <v>7818</v>
      </c>
      <c r="I6102" t="s">
        <v>827</v>
      </c>
      <c r="J6102" t="s">
        <v>1444</v>
      </c>
      <c r="K6102">
        <v>0</v>
      </c>
      <c r="N6102" t="b">
        <v>0</v>
      </c>
      <c r="O6102" t="b">
        <v>1</v>
      </c>
      <c r="P6102" t="b">
        <v>0</v>
      </c>
      <c r="Q6102">
        <v>13</v>
      </c>
      <c r="R6102">
        <v>7</v>
      </c>
      <c r="S6102">
        <v>1</v>
      </c>
      <c r="T6102">
        <v>0</v>
      </c>
      <c r="U6102" t="b">
        <v>1</v>
      </c>
      <c r="V6102" t="s">
        <v>1105</v>
      </c>
      <c r="W6102" t="s">
        <v>7791</v>
      </c>
      <c r="X6102" t="s">
        <v>15723</v>
      </c>
      <c r="Y6102">
        <v>32</v>
      </c>
      <c r="Z6102">
        <v>32</v>
      </c>
      <c r="AA6102">
        <v>11</v>
      </c>
      <c r="AB6102">
        <v>11</v>
      </c>
      <c r="AC6102">
        <v>61</v>
      </c>
    </row>
    <row r="6103" spans="1:29">
      <c r="A6103">
        <v>6773</v>
      </c>
      <c r="B6103" t="s">
        <v>805</v>
      </c>
      <c r="C6103" t="s">
        <v>7819</v>
      </c>
      <c r="J6103" t="s">
        <v>1462</v>
      </c>
      <c r="K6103">
        <v>0</v>
      </c>
      <c r="N6103" t="b">
        <v>0</v>
      </c>
      <c r="O6103" t="b">
        <v>1</v>
      </c>
      <c r="P6103" t="b">
        <v>0</v>
      </c>
      <c r="Q6103">
        <v>13</v>
      </c>
      <c r="R6103">
        <v>8</v>
      </c>
      <c r="S6103">
        <v>1</v>
      </c>
      <c r="T6103">
        <v>4</v>
      </c>
      <c r="U6103" t="b">
        <v>1</v>
      </c>
      <c r="V6103" t="s">
        <v>1105</v>
      </c>
      <c r="W6103" t="s">
        <v>7791</v>
      </c>
      <c r="X6103" t="s">
        <v>15427</v>
      </c>
      <c r="Y6103">
        <v>17</v>
      </c>
      <c r="Z6103">
        <v>17</v>
      </c>
      <c r="AA6103">
        <v>12</v>
      </c>
      <c r="AB6103">
        <v>12</v>
      </c>
      <c r="AC6103">
        <v>61</v>
      </c>
    </row>
    <row r="6104" spans="1:29">
      <c r="A6104">
        <v>6774</v>
      </c>
      <c r="B6104" t="s">
        <v>805</v>
      </c>
      <c r="C6104" t="s">
        <v>7820</v>
      </c>
      <c r="J6104" t="s">
        <v>1444</v>
      </c>
      <c r="K6104">
        <v>0</v>
      </c>
      <c r="N6104" t="b">
        <v>1</v>
      </c>
      <c r="O6104" t="b">
        <v>0</v>
      </c>
      <c r="P6104" t="b">
        <v>0</v>
      </c>
      <c r="Q6104">
        <v>13</v>
      </c>
      <c r="R6104">
        <v>2</v>
      </c>
      <c r="S6104">
        <v>1</v>
      </c>
      <c r="T6104">
        <v>25</v>
      </c>
      <c r="U6104" t="b">
        <v>1</v>
      </c>
      <c r="V6104" t="s">
        <v>1105</v>
      </c>
      <c r="W6104" t="s">
        <v>7791</v>
      </c>
      <c r="X6104" t="s">
        <v>14732</v>
      </c>
      <c r="Y6104">
        <v>38</v>
      </c>
      <c r="Z6104">
        <v>38</v>
      </c>
      <c r="AA6104">
        <v>5</v>
      </c>
      <c r="AB6104">
        <v>5</v>
      </c>
      <c r="AC6104">
        <v>61</v>
      </c>
    </row>
    <row r="6105" spans="1:29">
      <c r="A6105">
        <v>6775</v>
      </c>
      <c r="B6105" t="s">
        <v>805</v>
      </c>
      <c r="C6105" t="s">
        <v>7821</v>
      </c>
      <c r="J6105" t="s">
        <v>1444</v>
      </c>
      <c r="K6105">
        <v>0</v>
      </c>
      <c r="N6105" t="b">
        <v>1</v>
      </c>
      <c r="O6105" t="b">
        <v>0</v>
      </c>
      <c r="P6105" t="b">
        <v>0</v>
      </c>
      <c r="Q6105">
        <v>13</v>
      </c>
      <c r="R6105">
        <v>2</v>
      </c>
      <c r="S6105">
        <v>1</v>
      </c>
      <c r="T6105">
        <v>25</v>
      </c>
      <c r="U6105" t="b">
        <v>1</v>
      </c>
      <c r="V6105" t="s">
        <v>1105</v>
      </c>
      <c r="W6105" t="s">
        <v>7791</v>
      </c>
      <c r="X6105" t="s">
        <v>14733</v>
      </c>
      <c r="Y6105">
        <v>39</v>
      </c>
      <c r="Z6105">
        <v>39</v>
      </c>
      <c r="AA6105">
        <v>5</v>
      </c>
      <c r="AB6105">
        <v>5</v>
      </c>
      <c r="AC6105">
        <v>61</v>
      </c>
    </row>
    <row r="6106" spans="1:29">
      <c r="A6106">
        <v>6776</v>
      </c>
      <c r="B6106" t="s">
        <v>805</v>
      </c>
      <c r="C6106" t="s">
        <v>7822</v>
      </c>
      <c r="J6106" t="s">
        <v>1444</v>
      </c>
      <c r="K6106">
        <v>0</v>
      </c>
      <c r="N6106" t="b">
        <v>1</v>
      </c>
      <c r="O6106" t="b">
        <v>0</v>
      </c>
      <c r="P6106" t="b">
        <v>0</v>
      </c>
      <c r="Q6106">
        <v>13</v>
      </c>
      <c r="R6106">
        <v>2</v>
      </c>
      <c r="S6106">
        <v>1</v>
      </c>
      <c r="T6106">
        <v>25</v>
      </c>
      <c r="U6106" t="b">
        <v>1</v>
      </c>
      <c r="V6106" t="s">
        <v>1105</v>
      </c>
      <c r="W6106" t="s">
        <v>7791</v>
      </c>
      <c r="X6106" t="s">
        <v>14553</v>
      </c>
      <c r="Y6106">
        <v>40</v>
      </c>
      <c r="Z6106">
        <v>40</v>
      </c>
      <c r="AA6106">
        <v>5</v>
      </c>
      <c r="AB6106">
        <v>5</v>
      </c>
      <c r="AC6106">
        <v>61</v>
      </c>
    </row>
    <row r="6107" spans="1:29">
      <c r="A6107">
        <v>6777</v>
      </c>
      <c r="B6107" t="s">
        <v>805</v>
      </c>
      <c r="C6107" t="s">
        <v>7823</v>
      </c>
      <c r="J6107" t="s">
        <v>1444</v>
      </c>
      <c r="K6107">
        <v>0</v>
      </c>
      <c r="N6107" t="b">
        <v>0</v>
      </c>
      <c r="O6107" t="b">
        <v>1</v>
      </c>
      <c r="P6107" t="b">
        <v>0</v>
      </c>
      <c r="Q6107">
        <v>13</v>
      </c>
      <c r="R6107">
        <v>2</v>
      </c>
      <c r="S6107">
        <v>1</v>
      </c>
      <c r="T6107">
        <v>25</v>
      </c>
      <c r="U6107" t="b">
        <v>1</v>
      </c>
      <c r="V6107" t="s">
        <v>1105</v>
      </c>
      <c r="W6107" t="s">
        <v>7791</v>
      </c>
      <c r="X6107" t="s">
        <v>14814</v>
      </c>
      <c r="Y6107">
        <v>38</v>
      </c>
      <c r="Z6107">
        <v>38</v>
      </c>
      <c r="AA6107">
        <v>4</v>
      </c>
      <c r="AB6107">
        <v>4</v>
      </c>
      <c r="AC6107">
        <v>61</v>
      </c>
    </row>
    <row r="6108" spans="1:29">
      <c r="A6108">
        <v>6778</v>
      </c>
      <c r="B6108" t="s">
        <v>805</v>
      </c>
      <c r="C6108" t="s">
        <v>7824</v>
      </c>
      <c r="J6108" t="s">
        <v>1444</v>
      </c>
      <c r="K6108">
        <v>0</v>
      </c>
      <c r="N6108" t="b">
        <v>0</v>
      </c>
      <c r="O6108" t="b">
        <v>1</v>
      </c>
      <c r="P6108" t="b">
        <v>0</v>
      </c>
      <c r="Q6108">
        <v>13</v>
      </c>
      <c r="R6108">
        <v>2</v>
      </c>
      <c r="S6108">
        <v>1</v>
      </c>
      <c r="T6108">
        <v>25</v>
      </c>
      <c r="U6108" t="b">
        <v>1</v>
      </c>
      <c r="V6108" t="s">
        <v>1105</v>
      </c>
      <c r="W6108" t="s">
        <v>7791</v>
      </c>
      <c r="X6108" t="s">
        <v>14815</v>
      </c>
      <c r="Y6108">
        <v>39</v>
      </c>
      <c r="Z6108">
        <v>39</v>
      </c>
      <c r="AA6108">
        <v>4</v>
      </c>
      <c r="AB6108">
        <v>4</v>
      </c>
      <c r="AC6108">
        <v>61</v>
      </c>
    </row>
    <row r="6109" spans="1:29">
      <c r="A6109">
        <v>6779</v>
      </c>
      <c r="B6109" t="s">
        <v>805</v>
      </c>
      <c r="C6109" t="s">
        <v>7825</v>
      </c>
      <c r="J6109" t="s">
        <v>1444</v>
      </c>
      <c r="K6109">
        <v>0</v>
      </c>
      <c r="N6109" t="b">
        <v>0</v>
      </c>
      <c r="O6109" t="b">
        <v>1</v>
      </c>
      <c r="P6109" t="b">
        <v>0</v>
      </c>
      <c r="Q6109">
        <v>13</v>
      </c>
      <c r="R6109">
        <v>2</v>
      </c>
      <c r="S6109">
        <v>1</v>
      </c>
      <c r="T6109">
        <v>25</v>
      </c>
      <c r="U6109" t="b">
        <v>1</v>
      </c>
      <c r="V6109" t="s">
        <v>1105</v>
      </c>
      <c r="W6109" t="s">
        <v>7791</v>
      </c>
      <c r="X6109" t="s">
        <v>14816</v>
      </c>
      <c r="Y6109">
        <v>40</v>
      </c>
      <c r="Z6109">
        <v>40</v>
      </c>
      <c r="AA6109">
        <v>4</v>
      </c>
      <c r="AB6109">
        <v>4</v>
      </c>
      <c r="AC6109">
        <v>61</v>
      </c>
    </row>
    <row r="6110" spans="1:29">
      <c r="A6110">
        <v>6780</v>
      </c>
      <c r="B6110" t="s">
        <v>805</v>
      </c>
      <c r="C6110" t="s">
        <v>7826</v>
      </c>
      <c r="J6110" t="s">
        <v>1444</v>
      </c>
      <c r="K6110">
        <v>0</v>
      </c>
      <c r="N6110" t="b">
        <v>0</v>
      </c>
      <c r="O6110" t="b">
        <v>1</v>
      </c>
      <c r="P6110" t="b">
        <v>0</v>
      </c>
      <c r="Q6110">
        <v>13</v>
      </c>
      <c r="R6110">
        <v>2</v>
      </c>
      <c r="S6110">
        <v>1</v>
      </c>
      <c r="T6110">
        <v>25</v>
      </c>
      <c r="U6110" t="b">
        <v>1</v>
      </c>
      <c r="V6110" t="s">
        <v>1105</v>
      </c>
      <c r="W6110" t="s">
        <v>7791</v>
      </c>
      <c r="X6110" t="s">
        <v>14667</v>
      </c>
      <c r="Y6110">
        <v>39</v>
      </c>
      <c r="Z6110">
        <v>39</v>
      </c>
      <c r="AA6110">
        <v>7</v>
      </c>
      <c r="AB6110">
        <v>7</v>
      </c>
      <c r="AC6110">
        <v>61</v>
      </c>
    </row>
    <row r="6111" spans="1:29">
      <c r="A6111">
        <v>6781</v>
      </c>
      <c r="B6111" t="s">
        <v>805</v>
      </c>
      <c r="C6111" t="s">
        <v>7827</v>
      </c>
      <c r="J6111" t="s">
        <v>1444</v>
      </c>
      <c r="K6111">
        <v>0</v>
      </c>
      <c r="N6111" t="b">
        <v>0</v>
      </c>
      <c r="O6111" t="b">
        <v>1</v>
      </c>
      <c r="P6111" t="b">
        <v>0</v>
      </c>
      <c r="Q6111">
        <v>13</v>
      </c>
      <c r="R6111">
        <v>2</v>
      </c>
      <c r="S6111">
        <v>1</v>
      </c>
      <c r="T6111">
        <v>25</v>
      </c>
      <c r="U6111" t="b">
        <v>1</v>
      </c>
      <c r="V6111" t="s">
        <v>1105</v>
      </c>
      <c r="W6111" t="s">
        <v>7791</v>
      </c>
      <c r="X6111" t="s">
        <v>14749</v>
      </c>
      <c r="Y6111">
        <v>40</v>
      </c>
      <c r="Z6111">
        <v>40</v>
      </c>
      <c r="AA6111">
        <v>7</v>
      </c>
      <c r="AB6111">
        <v>7</v>
      </c>
      <c r="AC6111">
        <v>61</v>
      </c>
    </row>
    <row r="6112" spans="1:29">
      <c r="A6112">
        <v>6782</v>
      </c>
      <c r="B6112" t="s">
        <v>805</v>
      </c>
      <c r="C6112" t="s">
        <v>7828</v>
      </c>
      <c r="J6112" t="s">
        <v>1444</v>
      </c>
      <c r="K6112">
        <v>0</v>
      </c>
      <c r="N6112" t="b">
        <v>1</v>
      </c>
      <c r="O6112" t="b">
        <v>0</v>
      </c>
      <c r="P6112" t="b">
        <v>0</v>
      </c>
      <c r="Q6112">
        <v>13</v>
      </c>
      <c r="R6112">
        <v>2</v>
      </c>
      <c r="S6112">
        <v>1</v>
      </c>
      <c r="T6112">
        <v>25</v>
      </c>
      <c r="U6112" t="b">
        <v>1</v>
      </c>
      <c r="V6112" t="s">
        <v>1105</v>
      </c>
      <c r="W6112" t="s">
        <v>7791</v>
      </c>
      <c r="X6112" t="s">
        <v>14445</v>
      </c>
      <c r="Y6112">
        <v>39</v>
      </c>
      <c r="Z6112">
        <v>39</v>
      </c>
      <c r="AA6112">
        <v>8</v>
      </c>
      <c r="AB6112">
        <v>8</v>
      </c>
      <c r="AC6112">
        <v>61</v>
      </c>
    </row>
    <row r="6113" spans="1:29">
      <c r="A6113">
        <v>6783</v>
      </c>
      <c r="B6113" t="s">
        <v>805</v>
      </c>
      <c r="C6113" t="s">
        <v>7829</v>
      </c>
      <c r="J6113" t="s">
        <v>1444</v>
      </c>
      <c r="K6113">
        <v>0</v>
      </c>
      <c r="N6113" t="b">
        <v>1</v>
      </c>
      <c r="O6113" t="b">
        <v>0</v>
      </c>
      <c r="P6113" t="b">
        <v>0</v>
      </c>
      <c r="Q6113">
        <v>13</v>
      </c>
      <c r="R6113">
        <v>2</v>
      </c>
      <c r="S6113">
        <v>1</v>
      </c>
      <c r="T6113">
        <v>25</v>
      </c>
      <c r="U6113" t="b">
        <v>1</v>
      </c>
      <c r="V6113" t="s">
        <v>1105</v>
      </c>
      <c r="W6113" t="s">
        <v>7791</v>
      </c>
      <c r="X6113" t="s">
        <v>14750</v>
      </c>
      <c r="Y6113">
        <v>40</v>
      </c>
      <c r="Z6113">
        <v>40</v>
      </c>
      <c r="AA6113">
        <v>8</v>
      </c>
      <c r="AB6113">
        <v>8</v>
      </c>
      <c r="AC6113">
        <v>61</v>
      </c>
    </row>
    <row r="6114" spans="1:29">
      <c r="A6114">
        <v>6784</v>
      </c>
      <c r="B6114" t="s">
        <v>805</v>
      </c>
      <c r="C6114" t="s">
        <v>7830</v>
      </c>
      <c r="J6114" t="s">
        <v>1444</v>
      </c>
      <c r="K6114">
        <v>0</v>
      </c>
      <c r="N6114" t="b">
        <v>0</v>
      </c>
      <c r="O6114" t="b">
        <v>1</v>
      </c>
      <c r="P6114" t="b">
        <v>0</v>
      </c>
      <c r="Q6114">
        <v>13</v>
      </c>
      <c r="R6114">
        <v>2</v>
      </c>
      <c r="S6114">
        <v>1</v>
      </c>
      <c r="T6114">
        <v>25</v>
      </c>
      <c r="U6114" t="b">
        <v>1</v>
      </c>
      <c r="V6114" t="s">
        <v>1105</v>
      </c>
      <c r="W6114" t="s">
        <v>7791</v>
      </c>
      <c r="X6114" t="s">
        <v>14669</v>
      </c>
      <c r="Y6114">
        <v>39</v>
      </c>
      <c r="Z6114">
        <v>39</v>
      </c>
      <c r="AA6114">
        <v>10</v>
      </c>
      <c r="AB6114">
        <v>10</v>
      </c>
      <c r="AC6114">
        <v>61</v>
      </c>
    </row>
    <row r="6115" spans="1:29">
      <c r="A6115">
        <v>6785</v>
      </c>
      <c r="B6115" t="s">
        <v>805</v>
      </c>
      <c r="C6115" t="s">
        <v>7831</v>
      </c>
      <c r="J6115" t="s">
        <v>1444</v>
      </c>
      <c r="K6115">
        <v>0</v>
      </c>
      <c r="N6115" t="b">
        <v>0</v>
      </c>
      <c r="O6115" t="b">
        <v>1</v>
      </c>
      <c r="P6115" t="b">
        <v>0</v>
      </c>
      <c r="Q6115">
        <v>13</v>
      </c>
      <c r="R6115">
        <v>2</v>
      </c>
      <c r="S6115">
        <v>1</v>
      </c>
      <c r="T6115">
        <v>25</v>
      </c>
      <c r="U6115" t="b">
        <v>1</v>
      </c>
      <c r="V6115" t="s">
        <v>1105</v>
      </c>
      <c r="W6115" t="s">
        <v>7791</v>
      </c>
      <c r="X6115" t="s">
        <v>14797</v>
      </c>
      <c r="Y6115">
        <v>40</v>
      </c>
      <c r="Z6115">
        <v>40</v>
      </c>
      <c r="AA6115">
        <v>10</v>
      </c>
      <c r="AB6115">
        <v>10</v>
      </c>
      <c r="AC6115">
        <v>61</v>
      </c>
    </row>
    <row r="6116" spans="1:29">
      <c r="A6116">
        <v>6786</v>
      </c>
      <c r="B6116" t="s">
        <v>805</v>
      </c>
      <c r="C6116" t="s">
        <v>7832</v>
      </c>
      <c r="J6116" t="s">
        <v>1444</v>
      </c>
      <c r="K6116">
        <v>0</v>
      </c>
      <c r="N6116" t="b">
        <v>0</v>
      </c>
      <c r="O6116" t="b">
        <v>1</v>
      </c>
      <c r="P6116" t="b">
        <v>0</v>
      </c>
      <c r="Q6116">
        <v>13</v>
      </c>
      <c r="R6116">
        <v>2</v>
      </c>
      <c r="S6116">
        <v>1</v>
      </c>
      <c r="T6116">
        <v>25</v>
      </c>
      <c r="U6116" t="b">
        <v>1</v>
      </c>
      <c r="V6116" t="s">
        <v>1105</v>
      </c>
      <c r="W6116" t="s">
        <v>7791</v>
      </c>
      <c r="X6116" t="s">
        <v>14673</v>
      </c>
      <c r="Y6116">
        <v>42</v>
      </c>
      <c r="Z6116">
        <v>42</v>
      </c>
      <c r="AA6116">
        <v>10</v>
      </c>
      <c r="AB6116">
        <v>10</v>
      </c>
      <c r="AC6116">
        <v>61</v>
      </c>
    </row>
    <row r="6117" spans="1:29">
      <c r="A6117">
        <v>6787</v>
      </c>
      <c r="B6117" t="s">
        <v>805</v>
      </c>
      <c r="C6117" t="s">
        <v>7833</v>
      </c>
      <c r="J6117" t="s">
        <v>1444</v>
      </c>
      <c r="K6117">
        <v>0</v>
      </c>
      <c r="N6117" t="b">
        <v>0</v>
      </c>
      <c r="O6117" t="b">
        <v>1</v>
      </c>
      <c r="P6117" t="b">
        <v>0</v>
      </c>
      <c r="Q6117">
        <v>13</v>
      </c>
      <c r="R6117">
        <v>2</v>
      </c>
      <c r="S6117">
        <v>1</v>
      </c>
      <c r="T6117">
        <v>25</v>
      </c>
      <c r="U6117" t="b">
        <v>1</v>
      </c>
      <c r="V6117" t="s">
        <v>1105</v>
      </c>
      <c r="W6117" t="s">
        <v>7791</v>
      </c>
      <c r="X6117" t="s">
        <v>14818</v>
      </c>
      <c r="Y6117">
        <v>42</v>
      </c>
      <c r="Z6117">
        <v>42</v>
      </c>
      <c r="AA6117">
        <v>4</v>
      </c>
      <c r="AB6117">
        <v>4</v>
      </c>
      <c r="AC6117">
        <v>61</v>
      </c>
    </row>
    <row r="6118" spans="1:29">
      <c r="A6118">
        <v>6788</v>
      </c>
      <c r="B6118" t="s">
        <v>805</v>
      </c>
      <c r="C6118" t="s">
        <v>7834</v>
      </c>
      <c r="J6118" t="s">
        <v>1444</v>
      </c>
      <c r="K6118">
        <v>0</v>
      </c>
      <c r="N6118" t="b">
        <v>0</v>
      </c>
      <c r="O6118" t="b">
        <v>1</v>
      </c>
      <c r="P6118" t="b">
        <v>0</v>
      </c>
      <c r="Q6118">
        <v>13</v>
      </c>
      <c r="R6118">
        <v>2</v>
      </c>
      <c r="S6118">
        <v>1</v>
      </c>
      <c r="T6118">
        <v>25</v>
      </c>
      <c r="U6118" t="b">
        <v>1</v>
      </c>
      <c r="V6118" t="s">
        <v>1105</v>
      </c>
      <c r="W6118" t="s">
        <v>7791</v>
      </c>
      <c r="X6118" t="s">
        <v>14555</v>
      </c>
      <c r="Y6118">
        <v>42</v>
      </c>
      <c r="Z6118">
        <v>42</v>
      </c>
      <c r="AA6118">
        <v>5</v>
      </c>
      <c r="AB6118">
        <v>5</v>
      </c>
      <c r="AC6118">
        <v>61</v>
      </c>
    </row>
    <row r="6119" spans="1:29">
      <c r="A6119">
        <v>6789</v>
      </c>
      <c r="B6119" t="s">
        <v>805</v>
      </c>
      <c r="C6119" t="s">
        <v>7835</v>
      </c>
      <c r="J6119" t="s">
        <v>1452</v>
      </c>
      <c r="K6119">
        <v>0</v>
      </c>
      <c r="N6119" t="b">
        <v>0</v>
      </c>
      <c r="O6119" t="b">
        <v>1</v>
      </c>
      <c r="P6119" t="b">
        <v>0</v>
      </c>
      <c r="Q6119">
        <v>13</v>
      </c>
      <c r="R6119">
        <v>3</v>
      </c>
      <c r="S6119">
        <v>1</v>
      </c>
      <c r="T6119">
        <v>25</v>
      </c>
      <c r="U6119" t="b">
        <v>1</v>
      </c>
      <c r="V6119" t="s">
        <v>1105</v>
      </c>
      <c r="W6119" t="s">
        <v>7791</v>
      </c>
      <c r="X6119" t="s">
        <v>14556</v>
      </c>
      <c r="Y6119">
        <v>43</v>
      </c>
      <c r="Z6119">
        <v>43</v>
      </c>
      <c r="AA6119">
        <v>5</v>
      </c>
      <c r="AB6119">
        <v>5</v>
      </c>
      <c r="AC6119">
        <v>61</v>
      </c>
    </row>
    <row r="6120" spans="1:29">
      <c r="A6120">
        <v>6790</v>
      </c>
      <c r="B6120" t="s">
        <v>805</v>
      </c>
      <c r="C6120" t="s">
        <v>7836</v>
      </c>
      <c r="J6120" t="s">
        <v>1444</v>
      </c>
      <c r="K6120">
        <v>0</v>
      </c>
      <c r="N6120" t="b">
        <v>0</v>
      </c>
      <c r="O6120" t="b">
        <v>1</v>
      </c>
      <c r="P6120" t="b">
        <v>0</v>
      </c>
      <c r="Q6120">
        <v>13</v>
      </c>
      <c r="R6120">
        <v>2</v>
      </c>
      <c r="S6120">
        <v>1</v>
      </c>
      <c r="T6120">
        <v>25</v>
      </c>
      <c r="U6120" t="b">
        <v>1</v>
      </c>
      <c r="V6120" t="s">
        <v>1105</v>
      </c>
      <c r="W6120" t="s">
        <v>7791</v>
      </c>
      <c r="X6120" t="s">
        <v>14670</v>
      </c>
      <c r="Y6120">
        <v>42</v>
      </c>
      <c r="Z6120">
        <v>42</v>
      </c>
      <c r="AA6120">
        <v>7</v>
      </c>
      <c r="AB6120">
        <v>7</v>
      </c>
      <c r="AC6120">
        <v>61</v>
      </c>
    </row>
    <row r="6121" spans="1:29">
      <c r="A6121">
        <v>6791</v>
      </c>
      <c r="B6121" t="s">
        <v>805</v>
      </c>
      <c r="C6121" t="s">
        <v>7837</v>
      </c>
      <c r="J6121" t="s">
        <v>1452</v>
      </c>
      <c r="K6121">
        <v>0</v>
      </c>
      <c r="N6121" t="b">
        <v>0</v>
      </c>
      <c r="O6121" t="b">
        <v>1</v>
      </c>
      <c r="P6121" t="b">
        <v>0</v>
      </c>
      <c r="Q6121">
        <v>13</v>
      </c>
      <c r="R6121">
        <v>3</v>
      </c>
      <c r="S6121">
        <v>1</v>
      </c>
      <c r="T6121">
        <v>25</v>
      </c>
      <c r="U6121" t="b">
        <v>1</v>
      </c>
      <c r="V6121" t="s">
        <v>1105</v>
      </c>
      <c r="W6121" t="s">
        <v>7791</v>
      </c>
      <c r="X6121" t="s">
        <v>14675</v>
      </c>
      <c r="Y6121">
        <v>43</v>
      </c>
      <c r="Z6121">
        <v>43</v>
      </c>
      <c r="AA6121">
        <v>8</v>
      </c>
      <c r="AB6121">
        <v>8</v>
      </c>
      <c r="AC6121">
        <v>61</v>
      </c>
    </row>
    <row r="6122" spans="1:29">
      <c r="A6122">
        <v>6792</v>
      </c>
      <c r="B6122" t="s">
        <v>805</v>
      </c>
      <c r="C6122" t="s">
        <v>7838</v>
      </c>
      <c r="J6122" t="s">
        <v>1444</v>
      </c>
      <c r="K6122">
        <v>0</v>
      </c>
      <c r="N6122" t="b">
        <v>0</v>
      </c>
      <c r="O6122" t="b">
        <v>1</v>
      </c>
      <c r="P6122" t="b">
        <v>0</v>
      </c>
      <c r="Q6122">
        <v>13</v>
      </c>
      <c r="R6122">
        <v>2</v>
      </c>
      <c r="S6122">
        <v>1</v>
      </c>
      <c r="T6122">
        <v>25</v>
      </c>
      <c r="U6122" t="b">
        <v>1</v>
      </c>
      <c r="V6122" t="s">
        <v>1105</v>
      </c>
      <c r="W6122" t="s">
        <v>7791</v>
      </c>
      <c r="X6122" t="s">
        <v>14671</v>
      </c>
      <c r="Y6122">
        <v>42</v>
      </c>
      <c r="Z6122">
        <v>42</v>
      </c>
      <c r="AA6122">
        <v>8</v>
      </c>
      <c r="AB6122">
        <v>8</v>
      </c>
      <c r="AC6122">
        <v>61</v>
      </c>
    </row>
    <row r="6123" spans="1:29">
      <c r="A6123">
        <v>6793</v>
      </c>
      <c r="B6123" t="s">
        <v>805</v>
      </c>
      <c r="C6123" t="s">
        <v>7839</v>
      </c>
      <c r="I6123" t="s">
        <v>7840</v>
      </c>
      <c r="J6123" t="s">
        <v>1444</v>
      </c>
      <c r="K6123">
        <v>0</v>
      </c>
      <c r="N6123" t="b">
        <v>1</v>
      </c>
      <c r="O6123" t="b">
        <v>0</v>
      </c>
      <c r="P6123" t="b">
        <v>0</v>
      </c>
      <c r="Q6123">
        <v>13</v>
      </c>
      <c r="R6123">
        <v>6</v>
      </c>
      <c r="S6123">
        <v>1</v>
      </c>
      <c r="T6123">
        <v>0</v>
      </c>
      <c r="U6123" t="b">
        <v>1</v>
      </c>
      <c r="V6123" t="s">
        <v>1105</v>
      </c>
      <c r="W6123" t="s">
        <v>7791</v>
      </c>
      <c r="X6123" t="s">
        <v>14679</v>
      </c>
      <c r="Y6123">
        <v>45</v>
      </c>
      <c r="Z6123">
        <v>45</v>
      </c>
      <c r="AA6123">
        <v>10</v>
      </c>
      <c r="AB6123">
        <v>10</v>
      </c>
      <c r="AC6123">
        <v>61</v>
      </c>
    </row>
    <row r="6124" spans="1:29">
      <c r="A6124">
        <v>6794</v>
      </c>
      <c r="B6124" t="s">
        <v>805</v>
      </c>
      <c r="C6124" t="s">
        <v>7841</v>
      </c>
      <c r="I6124" t="s">
        <v>7840</v>
      </c>
      <c r="J6124" t="s">
        <v>1444</v>
      </c>
      <c r="K6124">
        <v>0</v>
      </c>
      <c r="N6124" t="b">
        <v>1</v>
      </c>
      <c r="O6124" t="b">
        <v>0</v>
      </c>
      <c r="P6124" t="b">
        <v>0</v>
      </c>
      <c r="Q6124">
        <v>13</v>
      </c>
      <c r="R6124">
        <v>6</v>
      </c>
      <c r="S6124">
        <v>1</v>
      </c>
      <c r="T6124">
        <v>0</v>
      </c>
      <c r="U6124" t="b">
        <v>1</v>
      </c>
      <c r="V6124" t="s">
        <v>1105</v>
      </c>
      <c r="W6124" t="s">
        <v>7791</v>
      </c>
      <c r="X6124" t="s">
        <v>14680</v>
      </c>
      <c r="Y6124">
        <v>46</v>
      </c>
      <c r="Z6124">
        <v>46</v>
      </c>
      <c r="AA6124">
        <v>10</v>
      </c>
      <c r="AB6124">
        <v>10</v>
      </c>
      <c r="AC6124">
        <v>61</v>
      </c>
    </row>
    <row r="6125" spans="1:29">
      <c r="A6125">
        <v>6795</v>
      </c>
      <c r="B6125" t="s">
        <v>805</v>
      </c>
      <c r="C6125" t="s">
        <v>7842</v>
      </c>
      <c r="I6125" t="s">
        <v>7840</v>
      </c>
      <c r="J6125" t="s">
        <v>1444</v>
      </c>
      <c r="K6125">
        <v>0</v>
      </c>
      <c r="N6125" t="b">
        <v>1</v>
      </c>
      <c r="O6125" t="b">
        <v>0</v>
      </c>
      <c r="P6125" t="b">
        <v>0</v>
      </c>
      <c r="Q6125">
        <v>13</v>
      </c>
      <c r="R6125">
        <v>6</v>
      </c>
      <c r="S6125">
        <v>1</v>
      </c>
      <c r="T6125">
        <v>0</v>
      </c>
      <c r="U6125" t="b">
        <v>1</v>
      </c>
      <c r="V6125" t="s">
        <v>1105</v>
      </c>
      <c r="W6125" t="s">
        <v>7791</v>
      </c>
      <c r="X6125" t="s">
        <v>15773</v>
      </c>
      <c r="Y6125">
        <v>48</v>
      </c>
      <c r="Z6125">
        <v>48</v>
      </c>
      <c r="AA6125">
        <v>10</v>
      </c>
      <c r="AB6125">
        <v>10</v>
      </c>
      <c r="AC6125">
        <v>61</v>
      </c>
    </row>
    <row r="6126" spans="1:29">
      <c r="A6126">
        <v>6796</v>
      </c>
      <c r="B6126" t="s">
        <v>805</v>
      </c>
      <c r="C6126" t="s">
        <v>7843</v>
      </c>
      <c r="I6126" t="s">
        <v>7840</v>
      </c>
      <c r="J6126" t="s">
        <v>1444</v>
      </c>
      <c r="K6126">
        <v>0</v>
      </c>
      <c r="N6126" t="b">
        <v>0</v>
      </c>
      <c r="O6126" t="b">
        <v>1</v>
      </c>
      <c r="P6126" t="b">
        <v>0</v>
      </c>
      <c r="Q6126">
        <v>13</v>
      </c>
      <c r="R6126">
        <v>8</v>
      </c>
      <c r="S6126">
        <v>1</v>
      </c>
      <c r="T6126">
        <v>0</v>
      </c>
      <c r="U6126" t="b">
        <v>1</v>
      </c>
      <c r="V6126" t="s">
        <v>1105</v>
      </c>
      <c r="W6126" t="s">
        <v>7791</v>
      </c>
      <c r="X6126" t="s">
        <v>15774</v>
      </c>
      <c r="Y6126">
        <v>47</v>
      </c>
      <c r="Z6126">
        <v>47</v>
      </c>
      <c r="AA6126">
        <v>10</v>
      </c>
      <c r="AB6126">
        <v>10</v>
      </c>
      <c r="AC6126">
        <v>61</v>
      </c>
    </row>
    <row r="6127" spans="1:29">
      <c r="A6127">
        <v>6797</v>
      </c>
      <c r="B6127" t="s">
        <v>805</v>
      </c>
      <c r="C6127" t="s">
        <v>7844</v>
      </c>
      <c r="I6127" t="s">
        <v>7840</v>
      </c>
      <c r="J6127" t="s">
        <v>1444</v>
      </c>
      <c r="K6127">
        <v>0</v>
      </c>
      <c r="N6127" t="b">
        <v>0</v>
      </c>
      <c r="O6127" t="b">
        <v>1</v>
      </c>
      <c r="P6127" t="b">
        <v>0</v>
      </c>
      <c r="Q6127">
        <v>13</v>
      </c>
      <c r="R6127">
        <v>7</v>
      </c>
      <c r="S6127">
        <v>1</v>
      </c>
      <c r="T6127">
        <v>0</v>
      </c>
      <c r="U6127" t="b">
        <v>1</v>
      </c>
      <c r="V6127" t="s">
        <v>1105</v>
      </c>
      <c r="W6127" t="s">
        <v>7791</v>
      </c>
      <c r="X6127" t="s">
        <v>15386</v>
      </c>
      <c r="Y6127">
        <v>49</v>
      </c>
      <c r="Z6127">
        <v>49</v>
      </c>
      <c r="AA6127">
        <v>10</v>
      </c>
      <c r="AB6127">
        <v>10</v>
      </c>
      <c r="AC6127">
        <v>61</v>
      </c>
    </row>
    <row r="6128" spans="1:29">
      <c r="A6128">
        <v>6798</v>
      </c>
      <c r="B6128" t="s">
        <v>1503</v>
      </c>
      <c r="C6128" t="s">
        <v>7845</v>
      </c>
      <c r="D6128" t="s">
        <v>7846</v>
      </c>
      <c r="E6128" t="s">
        <v>1242</v>
      </c>
      <c r="U6128" t="b">
        <v>1</v>
      </c>
      <c r="V6128" t="s">
        <v>1242</v>
      </c>
      <c r="W6128" t="s">
        <v>7847</v>
      </c>
      <c r="X6128" t="s">
        <v>15775</v>
      </c>
      <c r="Y6128">
        <v>12</v>
      </c>
      <c r="Z6128">
        <v>164</v>
      </c>
      <c r="AA6128">
        <v>2</v>
      </c>
      <c r="AB6128">
        <v>9</v>
      </c>
      <c r="AC6128">
        <v>63</v>
      </c>
    </row>
    <row r="6129" spans="1:29">
      <c r="A6129">
        <v>6799</v>
      </c>
      <c r="B6129" t="s">
        <v>827</v>
      </c>
      <c r="C6129" t="s">
        <v>7848</v>
      </c>
      <c r="U6129" t="b">
        <v>1</v>
      </c>
      <c r="V6129" t="s">
        <v>1242</v>
      </c>
      <c r="W6129" t="s">
        <v>7847</v>
      </c>
      <c r="X6129" t="s">
        <v>15776</v>
      </c>
      <c r="Y6129">
        <v>12</v>
      </c>
      <c r="Z6129">
        <v>164</v>
      </c>
      <c r="AA6129">
        <v>2</v>
      </c>
      <c r="AB6129">
        <v>8</v>
      </c>
      <c r="AC6129">
        <v>63</v>
      </c>
    </row>
    <row r="6130" spans="1:29">
      <c r="A6130">
        <v>6800</v>
      </c>
      <c r="B6130" t="s">
        <v>1508</v>
      </c>
      <c r="C6130" t="s">
        <v>7849</v>
      </c>
      <c r="U6130" t="b">
        <v>1</v>
      </c>
      <c r="V6130" t="s">
        <v>1242</v>
      </c>
      <c r="W6130" t="s">
        <v>7847</v>
      </c>
      <c r="X6130" t="s">
        <v>15777</v>
      </c>
      <c r="Y6130">
        <v>13</v>
      </c>
      <c r="Z6130">
        <v>164</v>
      </c>
      <c r="AA6130">
        <v>2</v>
      </c>
      <c r="AB6130">
        <v>9</v>
      </c>
      <c r="AC6130">
        <v>63</v>
      </c>
    </row>
    <row r="6131" spans="1:29">
      <c r="A6131">
        <v>6801</v>
      </c>
      <c r="B6131" t="s">
        <v>805</v>
      </c>
      <c r="C6131" t="s">
        <v>7850</v>
      </c>
      <c r="J6131" t="s">
        <v>1436</v>
      </c>
      <c r="K6131">
        <v>0</v>
      </c>
      <c r="N6131" t="b">
        <v>1</v>
      </c>
      <c r="O6131" t="b">
        <v>0</v>
      </c>
      <c r="P6131" t="b">
        <v>0</v>
      </c>
      <c r="Q6131">
        <v>8</v>
      </c>
      <c r="R6131">
        <v>8</v>
      </c>
      <c r="S6131">
        <v>1</v>
      </c>
      <c r="T6131">
        <v>2</v>
      </c>
      <c r="U6131" t="b">
        <v>1</v>
      </c>
      <c r="V6131" t="s">
        <v>1242</v>
      </c>
      <c r="W6131" t="s">
        <v>7847</v>
      </c>
      <c r="X6131" t="s">
        <v>15717</v>
      </c>
      <c r="Y6131">
        <v>14</v>
      </c>
      <c r="Z6131">
        <v>14</v>
      </c>
      <c r="AA6131">
        <v>2</v>
      </c>
      <c r="AB6131">
        <v>2</v>
      </c>
      <c r="AC6131">
        <v>63</v>
      </c>
    </row>
    <row r="6132" spans="1:29">
      <c r="A6132">
        <v>6802</v>
      </c>
      <c r="B6132" t="s">
        <v>805</v>
      </c>
      <c r="C6132" t="s">
        <v>7851</v>
      </c>
      <c r="J6132" t="s">
        <v>1436</v>
      </c>
      <c r="K6132">
        <v>0</v>
      </c>
      <c r="N6132" t="b">
        <v>1</v>
      </c>
      <c r="O6132" t="b">
        <v>0</v>
      </c>
      <c r="P6132" t="b">
        <v>0</v>
      </c>
      <c r="Q6132">
        <v>8</v>
      </c>
      <c r="R6132">
        <v>8</v>
      </c>
      <c r="S6132">
        <v>1</v>
      </c>
      <c r="T6132">
        <v>2</v>
      </c>
      <c r="U6132" t="b">
        <v>1</v>
      </c>
      <c r="V6132" t="s">
        <v>1242</v>
      </c>
      <c r="W6132" t="s">
        <v>7847</v>
      </c>
      <c r="X6132" t="s">
        <v>14473</v>
      </c>
      <c r="Y6132">
        <v>14</v>
      </c>
      <c r="Z6132">
        <v>14</v>
      </c>
      <c r="AA6132">
        <v>3</v>
      </c>
      <c r="AB6132">
        <v>3</v>
      </c>
      <c r="AC6132">
        <v>63</v>
      </c>
    </row>
    <row r="6133" spans="1:29">
      <c r="A6133">
        <v>6803</v>
      </c>
      <c r="B6133" t="s">
        <v>805</v>
      </c>
      <c r="C6133" t="s">
        <v>7852</v>
      </c>
      <c r="J6133" t="s">
        <v>1436</v>
      </c>
      <c r="K6133">
        <v>0</v>
      </c>
      <c r="N6133" t="b">
        <v>1</v>
      </c>
      <c r="O6133" t="b">
        <v>0</v>
      </c>
      <c r="P6133" t="b">
        <v>0</v>
      </c>
      <c r="Q6133">
        <v>8</v>
      </c>
      <c r="R6133">
        <v>8</v>
      </c>
      <c r="S6133">
        <v>1</v>
      </c>
      <c r="T6133">
        <v>2</v>
      </c>
      <c r="U6133" t="b">
        <v>1</v>
      </c>
      <c r="V6133" t="s">
        <v>1242</v>
      </c>
      <c r="W6133" t="s">
        <v>7847</v>
      </c>
      <c r="X6133" t="s">
        <v>14468</v>
      </c>
      <c r="Y6133">
        <v>14</v>
      </c>
      <c r="Z6133">
        <v>14</v>
      </c>
      <c r="AA6133">
        <v>4</v>
      </c>
      <c r="AB6133">
        <v>4</v>
      </c>
      <c r="AC6133">
        <v>63</v>
      </c>
    </row>
    <row r="6134" spans="1:29">
      <c r="A6134">
        <v>6804</v>
      </c>
      <c r="B6134" t="s">
        <v>805</v>
      </c>
      <c r="C6134" t="s">
        <v>7853</v>
      </c>
      <c r="J6134" t="s">
        <v>1436</v>
      </c>
      <c r="K6134">
        <v>0</v>
      </c>
      <c r="N6134" t="b">
        <v>1</v>
      </c>
      <c r="O6134" t="b">
        <v>0</v>
      </c>
      <c r="P6134" t="b">
        <v>0</v>
      </c>
      <c r="Q6134">
        <v>8</v>
      </c>
      <c r="R6134">
        <v>8</v>
      </c>
      <c r="S6134">
        <v>1</v>
      </c>
      <c r="T6134">
        <v>2</v>
      </c>
      <c r="U6134" t="b">
        <v>1</v>
      </c>
      <c r="V6134" t="s">
        <v>1242</v>
      </c>
      <c r="W6134" t="s">
        <v>7847</v>
      </c>
      <c r="X6134" t="s">
        <v>15545</v>
      </c>
      <c r="Y6134">
        <v>14</v>
      </c>
      <c r="Z6134">
        <v>14</v>
      </c>
      <c r="AA6134">
        <v>5</v>
      </c>
      <c r="AB6134">
        <v>5</v>
      </c>
      <c r="AC6134">
        <v>63</v>
      </c>
    </row>
    <row r="6135" spans="1:29">
      <c r="A6135">
        <v>6805</v>
      </c>
      <c r="B6135" t="s">
        <v>805</v>
      </c>
      <c r="C6135" t="s">
        <v>7854</v>
      </c>
      <c r="J6135" t="s">
        <v>1436</v>
      </c>
      <c r="K6135">
        <v>0</v>
      </c>
      <c r="N6135" t="b">
        <v>1</v>
      </c>
      <c r="O6135" t="b">
        <v>0</v>
      </c>
      <c r="P6135" t="b">
        <v>0</v>
      </c>
      <c r="Q6135">
        <v>8</v>
      </c>
      <c r="R6135">
        <v>8</v>
      </c>
      <c r="S6135">
        <v>1</v>
      </c>
      <c r="T6135">
        <v>2</v>
      </c>
      <c r="U6135" t="b">
        <v>1</v>
      </c>
      <c r="V6135" t="s">
        <v>1242</v>
      </c>
      <c r="W6135" t="s">
        <v>7847</v>
      </c>
      <c r="X6135" t="s">
        <v>14704</v>
      </c>
      <c r="Y6135">
        <v>15</v>
      </c>
      <c r="Z6135">
        <v>15</v>
      </c>
      <c r="AA6135">
        <v>2</v>
      </c>
      <c r="AB6135">
        <v>2</v>
      </c>
      <c r="AC6135">
        <v>63</v>
      </c>
    </row>
    <row r="6136" spans="1:29">
      <c r="A6136">
        <v>6806</v>
      </c>
      <c r="B6136" t="s">
        <v>805</v>
      </c>
      <c r="C6136" t="s">
        <v>7855</v>
      </c>
      <c r="J6136" t="s">
        <v>1436</v>
      </c>
      <c r="K6136">
        <v>0</v>
      </c>
      <c r="N6136" t="b">
        <v>1</v>
      </c>
      <c r="O6136" t="b">
        <v>0</v>
      </c>
      <c r="P6136" t="b">
        <v>0</v>
      </c>
      <c r="Q6136">
        <v>8</v>
      </c>
      <c r="R6136">
        <v>8</v>
      </c>
      <c r="S6136">
        <v>1</v>
      </c>
      <c r="T6136">
        <v>2</v>
      </c>
      <c r="U6136" t="b">
        <v>1</v>
      </c>
      <c r="V6136" t="s">
        <v>1242</v>
      </c>
      <c r="W6136" t="s">
        <v>7847</v>
      </c>
      <c r="X6136" t="s">
        <v>14681</v>
      </c>
      <c r="Y6136">
        <v>15</v>
      </c>
      <c r="Z6136">
        <v>15</v>
      </c>
      <c r="AA6136">
        <v>3</v>
      </c>
      <c r="AB6136">
        <v>3</v>
      </c>
      <c r="AC6136">
        <v>63</v>
      </c>
    </row>
    <row r="6137" spans="1:29">
      <c r="A6137">
        <v>6807</v>
      </c>
      <c r="B6137" t="s">
        <v>805</v>
      </c>
      <c r="C6137" t="s">
        <v>7856</v>
      </c>
      <c r="J6137" t="s">
        <v>1436</v>
      </c>
      <c r="K6137">
        <v>0</v>
      </c>
      <c r="N6137" t="b">
        <v>1</v>
      </c>
      <c r="O6137" t="b">
        <v>0</v>
      </c>
      <c r="P6137" t="b">
        <v>0</v>
      </c>
      <c r="Q6137">
        <v>8</v>
      </c>
      <c r="R6137">
        <v>8</v>
      </c>
      <c r="S6137">
        <v>1</v>
      </c>
      <c r="T6137">
        <v>2</v>
      </c>
      <c r="U6137" t="b">
        <v>1</v>
      </c>
      <c r="V6137" t="s">
        <v>1242</v>
      </c>
      <c r="W6137" t="s">
        <v>7847</v>
      </c>
      <c r="X6137" t="s">
        <v>14444</v>
      </c>
      <c r="Y6137">
        <v>15</v>
      </c>
      <c r="Z6137">
        <v>15</v>
      </c>
      <c r="AA6137">
        <v>4</v>
      </c>
      <c r="AB6137">
        <v>4</v>
      </c>
      <c r="AC6137">
        <v>63</v>
      </c>
    </row>
    <row r="6138" spans="1:29">
      <c r="A6138">
        <v>6808</v>
      </c>
      <c r="B6138" t="s">
        <v>805</v>
      </c>
      <c r="C6138" t="s">
        <v>7857</v>
      </c>
      <c r="J6138" t="s">
        <v>1436</v>
      </c>
      <c r="K6138">
        <v>0</v>
      </c>
      <c r="N6138" t="b">
        <v>1</v>
      </c>
      <c r="O6138" t="b">
        <v>0</v>
      </c>
      <c r="P6138" t="b">
        <v>0</v>
      </c>
      <c r="Q6138">
        <v>8</v>
      </c>
      <c r="R6138">
        <v>8</v>
      </c>
      <c r="S6138">
        <v>1</v>
      </c>
      <c r="T6138">
        <v>2</v>
      </c>
      <c r="U6138" t="b">
        <v>1</v>
      </c>
      <c r="V6138" t="s">
        <v>1242</v>
      </c>
      <c r="W6138" t="s">
        <v>7847</v>
      </c>
      <c r="X6138" t="s">
        <v>14462</v>
      </c>
      <c r="Y6138">
        <v>15</v>
      </c>
      <c r="Z6138">
        <v>15</v>
      </c>
      <c r="AA6138">
        <v>5</v>
      </c>
      <c r="AB6138">
        <v>5</v>
      </c>
      <c r="AC6138">
        <v>63</v>
      </c>
    </row>
    <row r="6139" spans="1:29">
      <c r="A6139">
        <v>6809</v>
      </c>
      <c r="B6139" t="s">
        <v>805</v>
      </c>
      <c r="C6139" t="s">
        <v>7858</v>
      </c>
      <c r="J6139" t="s">
        <v>1436</v>
      </c>
      <c r="K6139">
        <v>0</v>
      </c>
      <c r="N6139" t="b">
        <v>1</v>
      </c>
      <c r="O6139" t="b">
        <v>0</v>
      </c>
      <c r="P6139" t="b">
        <v>0</v>
      </c>
      <c r="Q6139">
        <v>8</v>
      </c>
      <c r="R6139">
        <v>8</v>
      </c>
      <c r="S6139">
        <v>1</v>
      </c>
      <c r="T6139">
        <v>2</v>
      </c>
      <c r="U6139" t="b">
        <v>1</v>
      </c>
      <c r="V6139" t="s">
        <v>1242</v>
      </c>
      <c r="W6139" t="s">
        <v>7847</v>
      </c>
      <c r="X6139" t="s">
        <v>14705</v>
      </c>
      <c r="Y6139">
        <v>16</v>
      </c>
      <c r="Z6139">
        <v>16</v>
      </c>
      <c r="AA6139">
        <v>2</v>
      </c>
      <c r="AB6139">
        <v>2</v>
      </c>
      <c r="AC6139">
        <v>63</v>
      </c>
    </row>
    <row r="6140" spans="1:29">
      <c r="A6140">
        <v>6810</v>
      </c>
      <c r="B6140" t="s">
        <v>805</v>
      </c>
      <c r="C6140" t="s">
        <v>7859</v>
      </c>
      <c r="J6140" t="s">
        <v>1436</v>
      </c>
      <c r="K6140">
        <v>0</v>
      </c>
      <c r="N6140" t="b">
        <v>1</v>
      </c>
      <c r="O6140" t="b">
        <v>0</v>
      </c>
      <c r="P6140" t="b">
        <v>0</v>
      </c>
      <c r="Q6140">
        <v>8</v>
      </c>
      <c r="R6140">
        <v>8</v>
      </c>
      <c r="S6140">
        <v>1</v>
      </c>
      <c r="T6140">
        <v>2</v>
      </c>
      <c r="U6140" t="b">
        <v>1</v>
      </c>
      <c r="V6140" t="s">
        <v>1242</v>
      </c>
      <c r="W6140" t="s">
        <v>7847</v>
      </c>
      <c r="X6140" t="s">
        <v>14682</v>
      </c>
      <c r="Y6140">
        <v>16</v>
      </c>
      <c r="Z6140">
        <v>16</v>
      </c>
      <c r="AA6140">
        <v>3</v>
      </c>
      <c r="AB6140">
        <v>3</v>
      </c>
      <c r="AC6140">
        <v>63</v>
      </c>
    </row>
    <row r="6141" spans="1:29">
      <c r="A6141">
        <v>6811</v>
      </c>
      <c r="B6141" t="s">
        <v>805</v>
      </c>
      <c r="C6141" t="s">
        <v>7860</v>
      </c>
      <c r="J6141" t="s">
        <v>1436</v>
      </c>
      <c r="K6141">
        <v>0</v>
      </c>
      <c r="N6141" t="b">
        <v>1</v>
      </c>
      <c r="O6141" t="b">
        <v>0</v>
      </c>
      <c r="P6141" t="b">
        <v>0</v>
      </c>
      <c r="Q6141">
        <v>8</v>
      </c>
      <c r="R6141">
        <v>8</v>
      </c>
      <c r="S6141">
        <v>1</v>
      </c>
      <c r="T6141">
        <v>2</v>
      </c>
      <c r="U6141" t="b">
        <v>1</v>
      </c>
      <c r="V6141" t="s">
        <v>1242</v>
      </c>
      <c r="W6141" t="s">
        <v>7847</v>
      </c>
      <c r="X6141" t="s">
        <v>14464</v>
      </c>
      <c r="Y6141">
        <v>16</v>
      </c>
      <c r="Z6141">
        <v>16</v>
      </c>
      <c r="AA6141">
        <v>4</v>
      </c>
      <c r="AB6141">
        <v>4</v>
      </c>
      <c r="AC6141">
        <v>63</v>
      </c>
    </row>
    <row r="6142" spans="1:29">
      <c r="A6142">
        <v>6812</v>
      </c>
      <c r="B6142" t="s">
        <v>805</v>
      </c>
      <c r="C6142" t="s">
        <v>7861</v>
      </c>
      <c r="J6142" t="s">
        <v>1436</v>
      </c>
      <c r="K6142">
        <v>0</v>
      </c>
      <c r="N6142" t="b">
        <v>1</v>
      </c>
      <c r="O6142" t="b">
        <v>0</v>
      </c>
      <c r="P6142" t="b">
        <v>0</v>
      </c>
      <c r="Q6142">
        <v>8</v>
      </c>
      <c r="R6142">
        <v>8</v>
      </c>
      <c r="S6142">
        <v>1</v>
      </c>
      <c r="T6142">
        <v>2</v>
      </c>
      <c r="U6142" t="b">
        <v>1</v>
      </c>
      <c r="V6142" t="s">
        <v>1242</v>
      </c>
      <c r="W6142" t="s">
        <v>7847</v>
      </c>
      <c r="X6142" t="s">
        <v>14458</v>
      </c>
      <c r="Y6142">
        <v>16</v>
      </c>
      <c r="Z6142">
        <v>16</v>
      </c>
      <c r="AA6142">
        <v>5</v>
      </c>
      <c r="AB6142">
        <v>5</v>
      </c>
      <c r="AC6142">
        <v>63</v>
      </c>
    </row>
    <row r="6143" spans="1:29">
      <c r="A6143">
        <v>6813</v>
      </c>
      <c r="B6143" t="s">
        <v>805</v>
      </c>
      <c r="C6143" t="s">
        <v>7862</v>
      </c>
      <c r="J6143" t="s">
        <v>1436</v>
      </c>
      <c r="K6143">
        <v>0</v>
      </c>
      <c r="N6143" t="b">
        <v>1</v>
      </c>
      <c r="O6143" t="b">
        <v>0</v>
      </c>
      <c r="P6143" t="b">
        <v>0</v>
      </c>
      <c r="Q6143">
        <v>8</v>
      </c>
      <c r="R6143">
        <v>8</v>
      </c>
      <c r="S6143">
        <v>1</v>
      </c>
      <c r="T6143">
        <v>2</v>
      </c>
      <c r="U6143" t="b">
        <v>1</v>
      </c>
      <c r="V6143" t="s">
        <v>1242</v>
      </c>
      <c r="W6143" t="s">
        <v>7847</v>
      </c>
      <c r="X6143" t="s">
        <v>14706</v>
      </c>
      <c r="Y6143">
        <v>17</v>
      </c>
      <c r="Z6143">
        <v>17</v>
      </c>
      <c r="AA6143">
        <v>2</v>
      </c>
      <c r="AB6143">
        <v>2</v>
      </c>
      <c r="AC6143">
        <v>63</v>
      </c>
    </row>
    <row r="6144" spans="1:29">
      <c r="A6144">
        <v>6814</v>
      </c>
      <c r="B6144" t="s">
        <v>805</v>
      </c>
      <c r="C6144" t="s">
        <v>7863</v>
      </c>
      <c r="J6144" t="s">
        <v>1436</v>
      </c>
      <c r="K6144">
        <v>0</v>
      </c>
      <c r="N6144" t="b">
        <v>1</v>
      </c>
      <c r="O6144" t="b">
        <v>0</v>
      </c>
      <c r="P6144" t="b">
        <v>0</v>
      </c>
      <c r="Q6144">
        <v>8</v>
      </c>
      <c r="R6144">
        <v>8</v>
      </c>
      <c r="S6144">
        <v>1</v>
      </c>
      <c r="T6144">
        <v>2</v>
      </c>
      <c r="U6144" t="b">
        <v>1</v>
      </c>
      <c r="V6144" t="s">
        <v>1242</v>
      </c>
      <c r="W6144" t="s">
        <v>7847</v>
      </c>
      <c r="X6144" t="s">
        <v>14683</v>
      </c>
      <c r="Y6144">
        <v>17</v>
      </c>
      <c r="Z6144">
        <v>17</v>
      </c>
      <c r="AA6144">
        <v>3</v>
      </c>
      <c r="AB6144">
        <v>3</v>
      </c>
      <c r="AC6144">
        <v>63</v>
      </c>
    </row>
    <row r="6145" spans="1:29">
      <c r="A6145">
        <v>6815</v>
      </c>
      <c r="B6145" t="s">
        <v>805</v>
      </c>
      <c r="C6145" t="s">
        <v>7864</v>
      </c>
      <c r="J6145" t="s">
        <v>1436</v>
      </c>
      <c r="K6145">
        <v>0</v>
      </c>
      <c r="N6145" t="b">
        <v>1</v>
      </c>
      <c r="O6145" t="b">
        <v>0</v>
      </c>
      <c r="P6145" t="b">
        <v>0</v>
      </c>
      <c r="Q6145">
        <v>8</v>
      </c>
      <c r="R6145">
        <v>8</v>
      </c>
      <c r="S6145">
        <v>1</v>
      </c>
      <c r="T6145">
        <v>2</v>
      </c>
      <c r="U6145" t="b">
        <v>1</v>
      </c>
      <c r="V6145" t="s">
        <v>1242</v>
      </c>
      <c r="W6145" t="s">
        <v>7847</v>
      </c>
      <c r="X6145" t="s">
        <v>14465</v>
      </c>
      <c r="Y6145">
        <v>17</v>
      </c>
      <c r="Z6145">
        <v>17</v>
      </c>
      <c r="AA6145">
        <v>4</v>
      </c>
      <c r="AB6145">
        <v>4</v>
      </c>
      <c r="AC6145">
        <v>63</v>
      </c>
    </row>
    <row r="6146" spans="1:29">
      <c r="A6146">
        <v>6816</v>
      </c>
      <c r="B6146" t="s">
        <v>805</v>
      </c>
      <c r="C6146" t="s">
        <v>7865</v>
      </c>
      <c r="J6146" t="s">
        <v>1436</v>
      </c>
      <c r="K6146">
        <v>0</v>
      </c>
      <c r="N6146" t="b">
        <v>1</v>
      </c>
      <c r="O6146" t="b">
        <v>0</v>
      </c>
      <c r="P6146" t="b">
        <v>0</v>
      </c>
      <c r="Q6146">
        <v>8</v>
      </c>
      <c r="R6146">
        <v>8</v>
      </c>
      <c r="S6146">
        <v>1</v>
      </c>
      <c r="T6146">
        <v>2</v>
      </c>
      <c r="U6146" t="b">
        <v>1</v>
      </c>
      <c r="V6146" t="s">
        <v>1242</v>
      </c>
      <c r="W6146" t="s">
        <v>7847</v>
      </c>
      <c r="X6146" t="s">
        <v>14684</v>
      </c>
      <c r="Y6146">
        <v>17</v>
      </c>
      <c r="Z6146">
        <v>17</v>
      </c>
      <c r="AA6146">
        <v>5</v>
      </c>
      <c r="AB6146">
        <v>5</v>
      </c>
      <c r="AC6146">
        <v>63</v>
      </c>
    </row>
    <row r="6147" spans="1:29">
      <c r="A6147">
        <v>6817</v>
      </c>
      <c r="B6147" t="s">
        <v>805</v>
      </c>
      <c r="C6147" t="s">
        <v>7866</v>
      </c>
      <c r="J6147" t="s">
        <v>1436</v>
      </c>
      <c r="K6147">
        <v>0</v>
      </c>
      <c r="N6147" t="b">
        <v>1</v>
      </c>
      <c r="O6147" t="b">
        <v>0</v>
      </c>
      <c r="P6147" t="b">
        <v>0</v>
      </c>
      <c r="Q6147">
        <v>8</v>
      </c>
      <c r="R6147">
        <v>8</v>
      </c>
      <c r="S6147">
        <v>1</v>
      </c>
      <c r="T6147">
        <v>2</v>
      </c>
      <c r="U6147" t="b">
        <v>1</v>
      </c>
      <c r="V6147" t="s">
        <v>1242</v>
      </c>
      <c r="W6147" t="s">
        <v>7847</v>
      </c>
      <c r="X6147" t="s">
        <v>14707</v>
      </c>
      <c r="Y6147">
        <v>18</v>
      </c>
      <c r="Z6147">
        <v>18</v>
      </c>
      <c r="AA6147">
        <v>2</v>
      </c>
      <c r="AB6147">
        <v>2</v>
      </c>
      <c r="AC6147">
        <v>63</v>
      </c>
    </row>
    <row r="6148" spans="1:29">
      <c r="A6148">
        <v>6818</v>
      </c>
      <c r="B6148" t="s">
        <v>805</v>
      </c>
      <c r="C6148" t="s">
        <v>7867</v>
      </c>
      <c r="J6148" t="s">
        <v>1436</v>
      </c>
      <c r="K6148">
        <v>0</v>
      </c>
      <c r="N6148" t="b">
        <v>1</v>
      </c>
      <c r="O6148" t="b">
        <v>0</v>
      </c>
      <c r="P6148" t="b">
        <v>0</v>
      </c>
      <c r="Q6148">
        <v>8</v>
      </c>
      <c r="R6148">
        <v>8</v>
      </c>
      <c r="S6148">
        <v>1</v>
      </c>
      <c r="T6148">
        <v>2</v>
      </c>
      <c r="U6148" t="b">
        <v>1</v>
      </c>
      <c r="V6148" t="s">
        <v>1242</v>
      </c>
      <c r="W6148" t="s">
        <v>7847</v>
      </c>
      <c r="X6148" t="s">
        <v>14685</v>
      </c>
      <c r="Y6148">
        <v>18</v>
      </c>
      <c r="Z6148">
        <v>18</v>
      </c>
      <c r="AA6148">
        <v>3</v>
      </c>
      <c r="AB6148">
        <v>3</v>
      </c>
      <c r="AC6148">
        <v>63</v>
      </c>
    </row>
    <row r="6149" spans="1:29">
      <c r="A6149">
        <v>6819</v>
      </c>
      <c r="B6149" t="s">
        <v>805</v>
      </c>
      <c r="C6149" t="s">
        <v>7868</v>
      </c>
      <c r="J6149" t="s">
        <v>1436</v>
      </c>
      <c r="K6149">
        <v>0</v>
      </c>
      <c r="N6149" t="b">
        <v>1</v>
      </c>
      <c r="O6149" t="b">
        <v>0</v>
      </c>
      <c r="P6149" t="b">
        <v>0</v>
      </c>
      <c r="Q6149">
        <v>8</v>
      </c>
      <c r="R6149">
        <v>8</v>
      </c>
      <c r="S6149">
        <v>1</v>
      </c>
      <c r="T6149">
        <v>2</v>
      </c>
      <c r="U6149" t="b">
        <v>1</v>
      </c>
      <c r="V6149" t="s">
        <v>1242</v>
      </c>
      <c r="W6149" t="s">
        <v>7847</v>
      </c>
      <c r="X6149" t="s">
        <v>14686</v>
      </c>
      <c r="Y6149">
        <v>18</v>
      </c>
      <c r="Z6149">
        <v>18</v>
      </c>
      <c r="AA6149">
        <v>4</v>
      </c>
      <c r="AB6149">
        <v>4</v>
      </c>
      <c r="AC6149">
        <v>63</v>
      </c>
    </row>
    <row r="6150" spans="1:29">
      <c r="A6150">
        <v>6820</v>
      </c>
      <c r="B6150" t="s">
        <v>805</v>
      </c>
      <c r="C6150" t="s">
        <v>7869</v>
      </c>
      <c r="J6150" t="s">
        <v>1436</v>
      </c>
      <c r="K6150">
        <v>0</v>
      </c>
      <c r="N6150" t="b">
        <v>1</v>
      </c>
      <c r="O6150" t="b">
        <v>0</v>
      </c>
      <c r="P6150" t="b">
        <v>0</v>
      </c>
      <c r="Q6150">
        <v>8</v>
      </c>
      <c r="R6150">
        <v>8</v>
      </c>
      <c r="S6150">
        <v>1</v>
      </c>
      <c r="T6150">
        <v>2</v>
      </c>
      <c r="U6150" t="b">
        <v>1</v>
      </c>
      <c r="V6150" t="s">
        <v>1242</v>
      </c>
      <c r="W6150" t="s">
        <v>7847</v>
      </c>
      <c r="X6150" t="s">
        <v>14687</v>
      </c>
      <c r="Y6150">
        <v>18</v>
      </c>
      <c r="Z6150">
        <v>18</v>
      </c>
      <c r="AA6150">
        <v>5</v>
      </c>
      <c r="AB6150">
        <v>5</v>
      </c>
      <c r="AC6150">
        <v>63</v>
      </c>
    </row>
    <row r="6151" spans="1:29">
      <c r="A6151">
        <v>6821</v>
      </c>
      <c r="B6151" t="s">
        <v>805</v>
      </c>
      <c r="C6151" t="s">
        <v>7870</v>
      </c>
      <c r="J6151" t="s">
        <v>1436</v>
      </c>
      <c r="K6151">
        <v>0</v>
      </c>
      <c r="N6151" t="b">
        <v>1</v>
      </c>
      <c r="O6151" t="b">
        <v>0</v>
      </c>
      <c r="P6151" t="b">
        <v>0</v>
      </c>
      <c r="Q6151">
        <v>8</v>
      </c>
      <c r="R6151">
        <v>8</v>
      </c>
      <c r="S6151">
        <v>1</v>
      </c>
      <c r="T6151">
        <v>2</v>
      </c>
      <c r="U6151" t="b">
        <v>1</v>
      </c>
      <c r="V6151" t="s">
        <v>1242</v>
      </c>
      <c r="W6151" t="s">
        <v>7847</v>
      </c>
      <c r="X6151" t="s">
        <v>14708</v>
      </c>
      <c r="Y6151">
        <v>19</v>
      </c>
      <c r="Z6151">
        <v>19</v>
      </c>
      <c r="AA6151">
        <v>2</v>
      </c>
      <c r="AB6151">
        <v>2</v>
      </c>
      <c r="AC6151">
        <v>63</v>
      </c>
    </row>
    <row r="6152" spans="1:29">
      <c r="A6152">
        <v>6822</v>
      </c>
      <c r="B6152" t="s">
        <v>805</v>
      </c>
      <c r="C6152" t="s">
        <v>7871</v>
      </c>
      <c r="J6152" t="s">
        <v>1436</v>
      </c>
      <c r="K6152">
        <v>0</v>
      </c>
      <c r="N6152" t="b">
        <v>1</v>
      </c>
      <c r="O6152" t="b">
        <v>0</v>
      </c>
      <c r="P6152" t="b">
        <v>0</v>
      </c>
      <c r="Q6152">
        <v>8</v>
      </c>
      <c r="R6152">
        <v>8</v>
      </c>
      <c r="S6152">
        <v>1</v>
      </c>
      <c r="T6152">
        <v>2</v>
      </c>
      <c r="U6152" t="b">
        <v>1</v>
      </c>
      <c r="V6152" t="s">
        <v>1242</v>
      </c>
      <c r="W6152" t="s">
        <v>7847</v>
      </c>
      <c r="X6152" t="s">
        <v>14529</v>
      </c>
      <c r="Y6152">
        <v>19</v>
      </c>
      <c r="Z6152">
        <v>19</v>
      </c>
      <c r="AA6152">
        <v>3</v>
      </c>
      <c r="AB6152">
        <v>3</v>
      </c>
      <c r="AC6152">
        <v>63</v>
      </c>
    </row>
    <row r="6153" spans="1:29">
      <c r="A6153">
        <v>6823</v>
      </c>
      <c r="B6153" t="s">
        <v>805</v>
      </c>
      <c r="C6153" t="s">
        <v>7872</v>
      </c>
      <c r="J6153" t="s">
        <v>1436</v>
      </c>
      <c r="K6153">
        <v>0</v>
      </c>
      <c r="N6153" t="b">
        <v>1</v>
      </c>
      <c r="O6153" t="b">
        <v>0</v>
      </c>
      <c r="P6153" t="b">
        <v>0</v>
      </c>
      <c r="Q6153">
        <v>8</v>
      </c>
      <c r="R6153">
        <v>8</v>
      </c>
      <c r="S6153">
        <v>1</v>
      </c>
      <c r="T6153">
        <v>2</v>
      </c>
      <c r="U6153" t="b">
        <v>1</v>
      </c>
      <c r="V6153" t="s">
        <v>1242</v>
      </c>
      <c r="W6153" t="s">
        <v>7847</v>
      </c>
      <c r="X6153" t="s">
        <v>14450</v>
      </c>
      <c r="Y6153">
        <v>19</v>
      </c>
      <c r="Z6153">
        <v>19</v>
      </c>
      <c r="AA6153">
        <v>4</v>
      </c>
      <c r="AB6153">
        <v>4</v>
      </c>
      <c r="AC6153">
        <v>63</v>
      </c>
    </row>
    <row r="6154" spans="1:29">
      <c r="A6154">
        <v>6824</v>
      </c>
      <c r="B6154" t="s">
        <v>805</v>
      </c>
      <c r="C6154" t="s">
        <v>7873</v>
      </c>
      <c r="J6154" t="s">
        <v>1436</v>
      </c>
      <c r="K6154">
        <v>0</v>
      </c>
      <c r="N6154" t="b">
        <v>1</v>
      </c>
      <c r="O6154" t="b">
        <v>0</v>
      </c>
      <c r="P6154" t="b">
        <v>0</v>
      </c>
      <c r="Q6154">
        <v>8</v>
      </c>
      <c r="R6154">
        <v>8</v>
      </c>
      <c r="S6154">
        <v>1</v>
      </c>
      <c r="T6154">
        <v>2</v>
      </c>
      <c r="U6154" t="b">
        <v>1</v>
      </c>
      <c r="V6154" t="s">
        <v>1242</v>
      </c>
      <c r="W6154" t="s">
        <v>7847</v>
      </c>
      <c r="X6154" t="s">
        <v>14689</v>
      </c>
      <c r="Y6154">
        <v>19</v>
      </c>
      <c r="Z6154">
        <v>19</v>
      </c>
      <c r="AA6154">
        <v>5</v>
      </c>
      <c r="AB6154">
        <v>5</v>
      </c>
      <c r="AC6154">
        <v>63</v>
      </c>
    </row>
    <row r="6155" spans="1:29">
      <c r="A6155">
        <v>6825</v>
      </c>
      <c r="B6155" t="s">
        <v>805</v>
      </c>
      <c r="C6155" t="s">
        <v>7874</v>
      </c>
      <c r="J6155" t="s">
        <v>1436</v>
      </c>
      <c r="K6155">
        <v>0</v>
      </c>
      <c r="N6155" t="b">
        <v>1</v>
      </c>
      <c r="O6155" t="b">
        <v>0</v>
      </c>
      <c r="P6155" t="b">
        <v>0</v>
      </c>
      <c r="Q6155">
        <v>8</v>
      </c>
      <c r="R6155">
        <v>8</v>
      </c>
      <c r="S6155">
        <v>1</v>
      </c>
      <c r="T6155">
        <v>2</v>
      </c>
      <c r="U6155" t="b">
        <v>1</v>
      </c>
      <c r="V6155" t="s">
        <v>1242</v>
      </c>
      <c r="W6155" t="s">
        <v>7847</v>
      </c>
      <c r="X6155" t="s">
        <v>14709</v>
      </c>
      <c r="Y6155">
        <v>20</v>
      </c>
      <c r="Z6155">
        <v>20</v>
      </c>
      <c r="AA6155">
        <v>2</v>
      </c>
      <c r="AB6155">
        <v>2</v>
      </c>
      <c r="AC6155">
        <v>63</v>
      </c>
    </row>
    <row r="6156" spans="1:29">
      <c r="A6156">
        <v>6826</v>
      </c>
      <c r="B6156" t="s">
        <v>805</v>
      </c>
      <c r="C6156" t="s">
        <v>7875</v>
      </c>
      <c r="J6156" t="s">
        <v>1436</v>
      </c>
      <c r="K6156">
        <v>0</v>
      </c>
      <c r="N6156" t="b">
        <v>1</v>
      </c>
      <c r="O6156" t="b">
        <v>0</v>
      </c>
      <c r="P6156" t="b">
        <v>0</v>
      </c>
      <c r="Q6156">
        <v>8</v>
      </c>
      <c r="R6156">
        <v>8</v>
      </c>
      <c r="S6156">
        <v>1</v>
      </c>
      <c r="T6156">
        <v>2</v>
      </c>
      <c r="U6156" t="b">
        <v>1</v>
      </c>
      <c r="V6156" t="s">
        <v>1242</v>
      </c>
      <c r="W6156" t="s">
        <v>7847</v>
      </c>
      <c r="X6156" t="s">
        <v>14530</v>
      </c>
      <c r="Y6156">
        <v>20</v>
      </c>
      <c r="Z6156">
        <v>20</v>
      </c>
      <c r="AA6156">
        <v>3</v>
      </c>
      <c r="AB6156">
        <v>3</v>
      </c>
      <c r="AC6156">
        <v>63</v>
      </c>
    </row>
    <row r="6157" spans="1:29">
      <c r="A6157">
        <v>6827</v>
      </c>
      <c r="B6157" t="s">
        <v>805</v>
      </c>
      <c r="C6157" t="s">
        <v>7876</v>
      </c>
      <c r="J6157" t="s">
        <v>1436</v>
      </c>
      <c r="K6157">
        <v>0</v>
      </c>
      <c r="N6157" t="b">
        <v>1</v>
      </c>
      <c r="O6157" t="b">
        <v>0</v>
      </c>
      <c r="P6157" t="b">
        <v>0</v>
      </c>
      <c r="Q6157">
        <v>8</v>
      </c>
      <c r="R6157">
        <v>8</v>
      </c>
      <c r="S6157">
        <v>1</v>
      </c>
      <c r="T6157">
        <v>2</v>
      </c>
      <c r="U6157" t="b">
        <v>1</v>
      </c>
      <c r="V6157" t="s">
        <v>1242</v>
      </c>
      <c r="W6157" t="s">
        <v>7847</v>
      </c>
      <c r="X6157" t="s">
        <v>14690</v>
      </c>
      <c r="Y6157">
        <v>20</v>
      </c>
      <c r="Z6157">
        <v>20</v>
      </c>
      <c r="AA6157">
        <v>4</v>
      </c>
      <c r="AB6157">
        <v>4</v>
      </c>
      <c r="AC6157">
        <v>63</v>
      </c>
    </row>
    <row r="6158" spans="1:29">
      <c r="A6158">
        <v>6828</v>
      </c>
      <c r="B6158" t="s">
        <v>805</v>
      </c>
      <c r="C6158" t="s">
        <v>7877</v>
      </c>
      <c r="J6158" t="s">
        <v>1436</v>
      </c>
      <c r="K6158">
        <v>0</v>
      </c>
      <c r="N6158" t="b">
        <v>1</v>
      </c>
      <c r="O6158" t="b">
        <v>0</v>
      </c>
      <c r="P6158" t="b">
        <v>0</v>
      </c>
      <c r="Q6158">
        <v>8</v>
      </c>
      <c r="R6158">
        <v>8</v>
      </c>
      <c r="S6158">
        <v>1</v>
      </c>
      <c r="T6158">
        <v>2</v>
      </c>
      <c r="U6158" t="b">
        <v>1</v>
      </c>
      <c r="V6158" t="s">
        <v>1242</v>
      </c>
      <c r="W6158" t="s">
        <v>7847</v>
      </c>
      <c r="X6158" t="s">
        <v>14691</v>
      </c>
      <c r="Y6158">
        <v>20</v>
      </c>
      <c r="Z6158">
        <v>20</v>
      </c>
      <c r="AA6158">
        <v>5</v>
      </c>
      <c r="AB6158">
        <v>5</v>
      </c>
      <c r="AC6158">
        <v>63</v>
      </c>
    </row>
    <row r="6159" spans="1:29">
      <c r="A6159">
        <v>6829</v>
      </c>
      <c r="B6159" t="s">
        <v>805</v>
      </c>
      <c r="C6159" t="s">
        <v>7878</v>
      </c>
      <c r="J6159" t="s">
        <v>1436</v>
      </c>
      <c r="K6159">
        <v>0</v>
      </c>
      <c r="N6159" t="b">
        <v>1</v>
      </c>
      <c r="O6159" t="b">
        <v>0</v>
      </c>
      <c r="P6159" t="b">
        <v>0</v>
      </c>
      <c r="Q6159">
        <v>8</v>
      </c>
      <c r="R6159">
        <v>8</v>
      </c>
      <c r="S6159">
        <v>1</v>
      </c>
      <c r="T6159">
        <v>2</v>
      </c>
      <c r="U6159" t="b">
        <v>1</v>
      </c>
      <c r="V6159" t="s">
        <v>1242</v>
      </c>
      <c r="W6159" t="s">
        <v>7847</v>
      </c>
      <c r="X6159" t="s">
        <v>14710</v>
      </c>
      <c r="Y6159">
        <v>21</v>
      </c>
      <c r="Z6159">
        <v>21</v>
      </c>
      <c r="AA6159">
        <v>2</v>
      </c>
      <c r="AB6159">
        <v>2</v>
      </c>
      <c r="AC6159">
        <v>63</v>
      </c>
    </row>
    <row r="6160" spans="1:29">
      <c r="A6160">
        <v>6830</v>
      </c>
      <c r="B6160" t="s">
        <v>805</v>
      </c>
      <c r="C6160" t="s">
        <v>7879</v>
      </c>
      <c r="J6160" t="s">
        <v>1436</v>
      </c>
      <c r="K6160">
        <v>0</v>
      </c>
      <c r="N6160" t="b">
        <v>1</v>
      </c>
      <c r="O6160" t="b">
        <v>0</v>
      </c>
      <c r="P6160" t="b">
        <v>0</v>
      </c>
      <c r="Q6160">
        <v>8</v>
      </c>
      <c r="R6160">
        <v>8</v>
      </c>
      <c r="S6160">
        <v>1</v>
      </c>
      <c r="T6160">
        <v>2</v>
      </c>
      <c r="U6160" t="b">
        <v>1</v>
      </c>
      <c r="V6160" t="s">
        <v>1242</v>
      </c>
      <c r="W6160" t="s">
        <v>7847</v>
      </c>
      <c r="X6160" t="s">
        <v>14692</v>
      </c>
      <c r="Y6160">
        <v>21</v>
      </c>
      <c r="Z6160">
        <v>21</v>
      </c>
      <c r="AA6160">
        <v>3</v>
      </c>
      <c r="AB6160">
        <v>3</v>
      </c>
      <c r="AC6160">
        <v>63</v>
      </c>
    </row>
    <row r="6161" spans="1:29">
      <c r="A6161">
        <v>6831</v>
      </c>
      <c r="B6161" t="s">
        <v>805</v>
      </c>
      <c r="C6161" t="s">
        <v>7880</v>
      </c>
      <c r="J6161" t="s">
        <v>1436</v>
      </c>
      <c r="K6161">
        <v>0</v>
      </c>
      <c r="N6161" t="b">
        <v>1</v>
      </c>
      <c r="O6161" t="b">
        <v>0</v>
      </c>
      <c r="P6161" t="b">
        <v>0</v>
      </c>
      <c r="Q6161">
        <v>8</v>
      </c>
      <c r="R6161">
        <v>8</v>
      </c>
      <c r="S6161">
        <v>1</v>
      </c>
      <c r="T6161">
        <v>2</v>
      </c>
      <c r="U6161" t="b">
        <v>1</v>
      </c>
      <c r="V6161" t="s">
        <v>1242</v>
      </c>
      <c r="W6161" t="s">
        <v>7847</v>
      </c>
      <c r="X6161" t="s">
        <v>14693</v>
      </c>
      <c r="Y6161">
        <v>21</v>
      </c>
      <c r="Z6161">
        <v>21</v>
      </c>
      <c r="AA6161">
        <v>4</v>
      </c>
      <c r="AB6161">
        <v>4</v>
      </c>
      <c r="AC6161">
        <v>63</v>
      </c>
    </row>
    <row r="6162" spans="1:29">
      <c r="A6162">
        <v>6832</v>
      </c>
      <c r="B6162" t="s">
        <v>805</v>
      </c>
      <c r="C6162" t="s">
        <v>7881</v>
      </c>
      <c r="J6162" t="s">
        <v>1436</v>
      </c>
      <c r="K6162">
        <v>0</v>
      </c>
      <c r="N6162" t="b">
        <v>1</v>
      </c>
      <c r="O6162" t="b">
        <v>0</v>
      </c>
      <c r="P6162" t="b">
        <v>0</v>
      </c>
      <c r="Q6162">
        <v>8</v>
      </c>
      <c r="R6162">
        <v>8</v>
      </c>
      <c r="S6162">
        <v>1</v>
      </c>
      <c r="T6162">
        <v>2</v>
      </c>
      <c r="U6162" t="b">
        <v>1</v>
      </c>
      <c r="V6162" t="s">
        <v>1242</v>
      </c>
      <c r="W6162" t="s">
        <v>7847</v>
      </c>
      <c r="X6162" t="s">
        <v>14471</v>
      </c>
      <c r="Y6162">
        <v>21</v>
      </c>
      <c r="Z6162">
        <v>21</v>
      </c>
      <c r="AA6162">
        <v>5</v>
      </c>
      <c r="AB6162">
        <v>5</v>
      </c>
      <c r="AC6162">
        <v>63</v>
      </c>
    </row>
    <row r="6163" spans="1:29">
      <c r="A6163">
        <v>6833</v>
      </c>
      <c r="B6163" t="s">
        <v>805</v>
      </c>
      <c r="C6163" t="s">
        <v>7882</v>
      </c>
      <c r="J6163" t="s">
        <v>1436</v>
      </c>
      <c r="K6163">
        <v>0</v>
      </c>
      <c r="N6163" t="b">
        <v>1</v>
      </c>
      <c r="O6163" t="b">
        <v>0</v>
      </c>
      <c r="P6163" t="b">
        <v>0</v>
      </c>
      <c r="Q6163">
        <v>8</v>
      </c>
      <c r="R6163">
        <v>8</v>
      </c>
      <c r="S6163">
        <v>1</v>
      </c>
      <c r="T6163">
        <v>2</v>
      </c>
      <c r="U6163" t="b">
        <v>1</v>
      </c>
      <c r="V6163" t="s">
        <v>1242</v>
      </c>
      <c r="W6163" t="s">
        <v>7847</v>
      </c>
      <c r="X6163" t="s">
        <v>14711</v>
      </c>
      <c r="Y6163">
        <v>22</v>
      </c>
      <c r="Z6163">
        <v>22</v>
      </c>
      <c r="AA6163">
        <v>2</v>
      </c>
      <c r="AB6163">
        <v>2</v>
      </c>
      <c r="AC6163">
        <v>63</v>
      </c>
    </row>
    <row r="6164" spans="1:29">
      <c r="A6164">
        <v>6834</v>
      </c>
      <c r="B6164" t="s">
        <v>805</v>
      </c>
      <c r="C6164" t="s">
        <v>7883</v>
      </c>
      <c r="J6164" t="s">
        <v>1436</v>
      </c>
      <c r="K6164">
        <v>0</v>
      </c>
      <c r="N6164" t="b">
        <v>1</v>
      </c>
      <c r="O6164" t="b">
        <v>0</v>
      </c>
      <c r="P6164" t="b">
        <v>0</v>
      </c>
      <c r="Q6164">
        <v>8</v>
      </c>
      <c r="R6164">
        <v>8</v>
      </c>
      <c r="S6164">
        <v>1</v>
      </c>
      <c r="T6164">
        <v>2</v>
      </c>
      <c r="U6164" t="b">
        <v>1</v>
      </c>
      <c r="V6164" t="s">
        <v>1242</v>
      </c>
      <c r="W6164" t="s">
        <v>7847</v>
      </c>
      <c r="X6164" t="s">
        <v>14472</v>
      </c>
      <c r="Y6164">
        <v>22</v>
      </c>
      <c r="Z6164">
        <v>22</v>
      </c>
      <c r="AA6164">
        <v>3</v>
      </c>
      <c r="AB6164">
        <v>3</v>
      </c>
      <c r="AC6164">
        <v>63</v>
      </c>
    </row>
    <row r="6165" spans="1:29">
      <c r="A6165">
        <v>6835</v>
      </c>
      <c r="B6165" t="s">
        <v>805</v>
      </c>
      <c r="C6165" t="s">
        <v>7884</v>
      </c>
      <c r="J6165" t="s">
        <v>1436</v>
      </c>
      <c r="K6165">
        <v>0</v>
      </c>
      <c r="N6165" t="b">
        <v>1</v>
      </c>
      <c r="O6165" t="b">
        <v>0</v>
      </c>
      <c r="P6165" t="b">
        <v>0</v>
      </c>
      <c r="Q6165">
        <v>8</v>
      </c>
      <c r="R6165">
        <v>8</v>
      </c>
      <c r="S6165">
        <v>1</v>
      </c>
      <c r="T6165">
        <v>2</v>
      </c>
      <c r="U6165" t="b">
        <v>1</v>
      </c>
      <c r="V6165" t="s">
        <v>1242</v>
      </c>
      <c r="W6165" t="s">
        <v>7847</v>
      </c>
      <c r="X6165" t="s">
        <v>14531</v>
      </c>
      <c r="Y6165">
        <v>22</v>
      </c>
      <c r="Z6165">
        <v>22</v>
      </c>
      <c r="AA6165">
        <v>4</v>
      </c>
      <c r="AB6165">
        <v>4</v>
      </c>
      <c r="AC6165">
        <v>63</v>
      </c>
    </row>
    <row r="6166" spans="1:29">
      <c r="A6166">
        <v>6836</v>
      </c>
      <c r="B6166" t="s">
        <v>805</v>
      </c>
      <c r="C6166" t="s">
        <v>7885</v>
      </c>
      <c r="J6166" t="s">
        <v>1436</v>
      </c>
      <c r="K6166">
        <v>0</v>
      </c>
      <c r="N6166" t="b">
        <v>1</v>
      </c>
      <c r="O6166" t="b">
        <v>0</v>
      </c>
      <c r="P6166" t="b">
        <v>0</v>
      </c>
      <c r="Q6166">
        <v>8</v>
      </c>
      <c r="R6166">
        <v>8</v>
      </c>
      <c r="S6166">
        <v>1</v>
      </c>
      <c r="T6166">
        <v>2</v>
      </c>
      <c r="U6166" t="b">
        <v>1</v>
      </c>
      <c r="V6166" t="s">
        <v>1242</v>
      </c>
      <c r="W6166" t="s">
        <v>7847</v>
      </c>
      <c r="X6166" t="s">
        <v>14694</v>
      </c>
      <c r="Y6166">
        <v>22</v>
      </c>
      <c r="Z6166">
        <v>22</v>
      </c>
      <c r="AA6166">
        <v>5</v>
      </c>
      <c r="AB6166">
        <v>5</v>
      </c>
      <c r="AC6166">
        <v>63</v>
      </c>
    </row>
    <row r="6167" spans="1:29">
      <c r="A6167">
        <v>6837</v>
      </c>
      <c r="B6167" t="s">
        <v>805</v>
      </c>
      <c r="C6167" t="s">
        <v>7886</v>
      </c>
      <c r="J6167" t="s">
        <v>1436</v>
      </c>
      <c r="K6167">
        <v>0</v>
      </c>
      <c r="N6167" t="b">
        <v>1</v>
      </c>
      <c r="O6167" t="b">
        <v>0</v>
      </c>
      <c r="P6167" t="b">
        <v>0</v>
      </c>
      <c r="Q6167">
        <v>8</v>
      </c>
      <c r="R6167">
        <v>8</v>
      </c>
      <c r="S6167">
        <v>1</v>
      </c>
      <c r="T6167">
        <v>2</v>
      </c>
      <c r="U6167" t="b">
        <v>1</v>
      </c>
      <c r="V6167" t="s">
        <v>1242</v>
      </c>
      <c r="W6167" t="s">
        <v>7847</v>
      </c>
      <c r="X6167" t="s">
        <v>14712</v>
      </c>
      <c r="Y6167">
        <v>23</v>
      </c>
      <c r="Z6167">
        <v>23</v>
      </c>
      <c r="AA6167">
        <v>2</v>
      </c>
      <c r="AB6167">
        <v>2</v>
      </c>
      <c r="AC6167">
        <v>63</v>
      </c>
    </row>
    <row r="6168" spans="1:29">
      <c r="A6168">
        <v>6838</v>
      </c>
      <c r="B6168" t="s">
        <v>805</v>
      </c>
      <c r="C6168" t="s">
        <v>7887</v>
      </c>
      <c r="J6168" t="s">
        <v>1436</v>
      </c>
      <c r="K6168">
        <v>0</v>
      </c>
      <c r="N6168" t="b">
        <v>1</v>
      </c>
      <c r="O6168" t="b">
        <v>0</v>
      </c>
      <c r="P6168" t="b">
        <v>0</v>
      </c>
      <c r="Q6168">
        <v>8</v>
      </c>
      <c r="R6168">
        <v>8</v>
      </c>
      <c r="S6168">
        <v>1</v>
      </c>
      <c r="T6168">
        <v>2</v>
      </c>
      <c r="U6168" t="b">
        <v>1</v>
      </c>
      <c r="V6168" t="s">
        <v>1242</v>
      </c>
      <c r="W6168" t="s">
        <v>7847</v>
      </c>
      <c r="X6168" t="s">
        <v>14695</v>
      </c>
      <c r="Y6168">
        <v>23</v>
      </c>
      <c r="Z6168">
        <v>23</v>
      </c>
      <c r="AA6168">
        <v>3</v>
      </c>
      <c r="AB6168">
        <v>3</v>
      </c>
      <c r="AC6168">
        <v>63</v>
      </c>
    </row>
    <row r="6169" spans="1:29">
      <c r="A6169">
        <v>6839</v>
      </c>
      <c r="B6169" t="s">
        <v>805</v>
      </c>
      <c r="C6169" t="s">
        <v>7888</v>
      </c>
      <c r="J6169" t="s">
        <v>1436</v>
      </c>
      <c r="K6169">
        <v>0</v>
      </c>
      <c r="N6169" t="b">
        <v>1</v>
      </c>
      <c r="O6169" t="b">
        <v>0</v>
      </c>
      <c r="P6169" t="b">
        <v>0</v>
      </c>
      <c r="Q6169">
        <v>8</v>
      </c>
      <c r="R6169">
        <v>8</v>
      </c>
      <c r="S6169">
        <v>1</v>
      </c>
      <c r="T6169">
        <v>2</v>
      </c>
      <c r="U6169" t="b">
        <v>1</v>
      </c>
      <c r="V6169" t="s">
        <v>1242</v>
      </c>
      <c r="W6169" t="s">
        <v>7847</v>
      </c>
      <c r="X6169" t="s">
        <v>14532</v>
      </c>
      <c r="Y6169">
        <v>23</v>
      </c>
      <c r="Z6169">
        <v>23</v>
      </c>
      <c r="AA6169">
        <v>4</v>
      </c>
      <c r="AB6169">
        <v>4</v>
      </c>
      <c r="AC6169">
        <v>63</v>
      </c>
    </row>
    <row r="6170" spans="1:29">
      <c r="A6170">
        <v>6840</v>
      </c>
      <c r="B6170" t="s">
        <v>805</v>
      </c>
      <c r="C6170" t="s">
        <v>7889</v>
      </c>
      <c r="J6170" t="s">
        <v>1436</v>
      </c>
      <c r="K6170">
        <v>0</v>
      </c>
      <c r="N6170" t="b">
        <v>1</v>
      </c>
      <c r="O6170" t="b">
        <v>0</v>
      </c>
      <c r="P6170" t="b">
        <v>0</v>
      </c>
      <c r="Q6170">
        <v>8</v>
      </c>
      <c r="R6170">
        <v>8</v>
      </c>
      <c r="S6170">
        <v>1</v>
      </c>
      <c r="T6170">
        <v>2</v>
      </c>
      <c r="U6170" t="b">
        <v>1</v>
      </c>
      <c r="V6170" t="s">
        <v>1242</v>
      </c>
      <c r="W6170" t="s">
        <v>7847</v>
      </c>
      <c r="X6170" t="s">
        <v>14696</v>
      </c>
      <c r="Y6170">
        <v>23</v>
      </c>
      <c r="Z6170">
        <v>23</v>
      </c>
      <c r="AA6170">
        <v>5</v>
      </c>
      <c r="AB6170">
        <v>5</v>
      </c>
      <c r="AC6170">
        <v>63</v>
      </c>
    </row>
    <row r="6171" spans="1:29">
      <c r="A6171">
        <v>6841</v>
      </c>
      <c r="B6171" t="s">
        <v>805</v>
      </c>
      <c r="C6171" t="s">
        <v>7890</v>
      </c>
      <c r="J6171" t="s">
        <v>1436</v>
      </c>
      <c r="K6171">
        <v>0</v>
      </c>
      <c r="N6171" t="b">
        <v>1</v>
      </c>
      <c r="O6171" t="b">
        <v>0</v>
      </c>
      <c r="P6171" t="b">
        <v>0</v>
      </c>
      <c r="Q6171">
        <v>8</v>
      </c>
      <c r="R6171">
        <v>8</v>
      </c>
      <c r="S6171">
        <v>1</v>
      </c>
      <c r="T6171">
        <v>2</v>
      </c>
      <c r="U6171" t="b">
        <v>1</v>
      </c>
      <c r="V6171" t="s">
        <v>1242</v>
      </c>
      <c r="W6171" t="s">
        <v>7847</v>
      </c>
      <c r="X6171" t="s">
        <v>14713</v>
      </c>
      <c r="Y6171">
        <v>24</v>
      </c>
      <c r="Z6171">
        <v>24</v>
      </c>
      <c r="AA6171">
        <v>2</v>
      </c>
      <c r="AB6171">
        <v>2</v>
      </c>
      <c r="AC6171">
        <v>63</v>
      </c>
    </row>
    <row r="6172" spans="1:29">
      <c r="A6172">
        <v>6842</v>
      </c>
      <c r="B6172" t="s">
        <v>805</v>
      </c>
      <c r="C6172" t="s">
        <v>7891</v>
      </c>
      <c r="J6172" t="s">
        <v>1436</v>
      </c>
      <c r="K6172">
        <v>0</v>
      </c>
      <c r="N6172" t="b">
        <v>1</v>
      </c>
      <c r="O6172" t="b">
        <v>0</v>
      </c>
      <c r="P6172" t="b">
        <v>0</v>
      </c>
      <c r="Q6172">
        <v>8</v>
      </c>
      <c r="R6172">
        <v>8</v>
      </c>
      <c r="S6172">
        <v>1</v>
      </c>
      <c r="T6172">
        <v>2</v>
      </c>
      <c r="U6172" t="b">
        <v>1</v>
      </c>
      <c r="V6172" t="s">
        <v>1242</v>
      </c>
      <c r="W6172" t="s">
        <v>7847</v>
      </c>
      <c r="X6172" t="s">
        <v>14697</v>
      </c>
      <c r="Y6172">
        <v>24</v>
      </c>
      <c r="Z6172">
        <v>24</v>
      </c>
      <c r="AA6172">
        <v>3</v>
      </c>
      <c r="AB6172">
        <v>3</v>
      </c>
      <c r="AC6172">
        <v>63</v>
      </c>
    </row>
    <row r="6173" spans="1:29">
      <c r="A6173">
        <v>6843</v>
      </c>
      <c r="B6173" t="s">
        <v>805</v>
      </c>
      <c r="C6173" t="s">
        <v>7892</v>
      </c>
      <c r="J6173" t="s">
        <v>1436</v>
      </c>
      <c r="K6173">
        <v>0</v>
      </c>
      <c r="N6173" t="b">
        <v>1</v>
      </c>
      <c r="O6173" t="b">
        <v>0</v>
      </c>
      <c r="P6173" t="b">
        <v>0</v>
      </c>
      <c r="Q6173">
        <v>8</v>
      </c>
      <c r="R6173">
        <v>8</v>
      </c>
      <c r="S6173">
        <v>1</v>
      </c>
      <c r="T6173">
        <v>2</v>
      </c>
      <c r="U6173" t="b">
        <v>1</v>
      </c>
      <c r="V6173" t="s">
        <v>1242</v>
      </c>
      <c r="W6173" t="s">
        <v>7847</v>
      </c>
      <c r="X6173" t="s">
        <v>14533</v>
      </c>
      <c r="Y6173">
        <v>24</v>
      </c>
      <c r="Z6173">
        <v>24</v>
      </c>
      <c r="AA6173">
        <v>4</v>
      </c>
      <c r="AB6173">
        <v>4</v>
      </c>
      <c r="AC6173">
        <v>63</v>
      </c>
    </row>
    <row r="6174" spans="1:29">
      <c r="A6174">
        <v>6844</v>
      </c>
      <c r="B6174" t="s">
        <v>805</v>
      </c>
      <c r="C6174" t="s">
        <v>7893</v>
      </c>
      <c r="J6174" t="s">
        <v>1436</v>
      </c>
      <c r="K6174">
        <v>0</v>
      </c>
      <c r="N6174" t="b">
        <v>1</v>
      </c>
      <c r="O6174" t="b">
        <v>0</v>
      </c>
      <c r="P6174" t="b">
        <v>0</v>
      </c>
      <c r="Q6174">
        <v>8</v>
      </c>
      <c r="R6174">
        <v>8</v>
      </c>
      <c r="S6174">
        <v>1</v>
      </c>
      <c r="T6174">
        <v>2</v>
      </c>
      <c r="U6174" t="b">
        <v>1</v>
      </c>
      <c r="V6174" t="s">
        <v>1242</v>
      </c>
      <c r="W6174" t="s">
        <v>7847</v>
      </c>
      <c r="X6174" t="s">
        <v>14698</v>
      </c>
      <c r="Y6174">
        <v>24</v>
      </c>
      <c r="Z6174">
        <v>24</v>
      </c>
      <c r="AA6174">
        <v>5</v>
      </c>
      <c r="AB6174">
        <v>5</v>
      </c>
      <c r="AC6174">
        <v>63</v>
      </c>
    </row>
    <row r="6175" spans="1:29">
      <c r="A6175">
        <v>6845</v>
      </c>
      <c r="B6175" t="s">
        <v>805</v>
      </c>
      <c r="C6175" t="s">
        <v>7894</v>
      </c>
      <c r="J6175" t="s">
        <v>1436</v>
      </c>
      <c r="K6175">
        <v>0</v>
      </c>
      <c r="N6175" t="b">
        <v>1</v>
      </c>
      <c r="O6175" t="b">
        <v>0</v>
      </c>
      <c r="P6175" t="b">
        <v>0</v>
      </c>
      <c r="Q6175">
        <v>8</v>
      </c>
      <c r="R6175">
        <v>8</v>
      </c>
      <c r="S6175">
        <v>1</v>
      </c>
      <c r="T6175">
        <v>2</v>
      </c>
      <c r="U6175" t="b">
        <v>1</v>
      </c>
      <c r="V6175" t="s">
        <v>1242</v>
      </c>
      <c r="W6175" t="s">
        <v>7847</v>
      </c>
      <c r="X6175" t="s">
        <v>14714</v>
      </c>
      <c r="Y6175">
        <v>25</v>
      </c>
      <c r="Z6175">
        <v>25</v>
      </c>
      <c r="AA6175">
        <v>2</v>
      </c>
      <c r="AB6175">
        <v>2</v>
      </c>
      <c r="AC6175">
        <v>63</v>
      </c>
    </row>
    <row r="6176" spans="1:29">
      <c r="A6176">
        <v>6846</v>
      </c>
      <c r="B6176" t="s">
        <v>805</v>
      </c>
      <c r="C6176" t="s">
        <v>7895</v>
      </c>
      <c r="J6176" t="s">
        <v>1436</v>
      </c>
      <c r="K6176">
        <v>0</v>
      </c>
      <c r="N6176" t="b">
        <v>1</v>
      </c>
      <c r="O6176" t="b">
        <v>0</v>
      </c>
      <c r="P6176" t="b">
        <v>0</v>
      </c>
      <c r="Q6176">
        <v>8</v>
      </c>
      <c r="R6176">
        <v>8</v>
      </c>
      <c r="S6176">
        <v>1</v>
      </c>
      <c r="T6176">
        <v>2</v>
      </c>
      <c r="U6176" t="b">
        <v>1</v>
      </c>
      <c r="V6176" t="s">
        <v>1242</v>
      </c>
      <c r="W6176" t="s">
        <v>7847</v>
      </c>
      <c r="X6176" t="s">
        <v>14699</v>
      </c>
      <c r="Y6176">
        <v>25</v>
      </c>
      <c r="Z6176">
        <v>25</v>
      </c>
      <c r="AA6176">
        <v>3</v>
      </c>
      <c r="AB6176">
        <v>3</v>
      </c>
      <c r="AC6176">
        <v>63</v>
      </c>
    </row>
    <row r="6177" spans="1:29">
      <c r="A6177">
        <v>6847</v>
      </c>
      <c r="B6177" t="s">
        <v>805</v>
      </c>
      <c r="C6177" t="s">
        <v>7896</v>
      </c>
      <c r="J6177" t="s">
        <v>1436</v>
      </c>
      <c r="K6177">
        <v>0</v>
      </c>
      <c r="N6177" t="b">
        <v>1</v>
      </c>
      <c r="O6177" t="b">
        <v>0</v>
      </c>
      <c r="P6177" t="b">
        <v>0</v>
      </c>
      <c r="Q6177">
        <v>8</v>
      </c>
      <c r="R6177">
        <v>8</v>
      </c>
      <c r="S6177">
        <v>1</v>
      </c>
      <c r="T6177">
        <v>2</v>
      </c>
      <c r="U6177" t="b">
        <v>1</v>
      </c>
      <c r="V6177" t="s">
        <v>1242</v>
      </c>
      <c r="W6177" t="s">
        <v>7847</v>
      </c>
      <c r="X6177" t="s">
        <v>14700</v>
      </c>
      <c r="Y6177">
        <v>25</v>
      </c>
      <c r="Z6177">
        <v>25</v>
      </c>
      <c r="AA6177">
        <v>4</v>
      </c>
      <c r="AB6177">
        <v>4</v>
      </c>
      <c r="AC6177">
        <v>63</v>
      </c>
    </row>
    <row r="6178" spans="1:29">
      <c r="A6178">
        <v>6848</v>
      </c>
      <c r="B6178" t="s">
        <v>805</v>
      </c>
      <c r="C6178" t="s">
        <v>7897</v>
      </c>
      <c r="J6178" t="s">
        <v>1436</v>
      </c>
      <c r="K6178">
        <v>0</v>
      </c>
      <c r="N6178" t="b">
        <v>1</v>
      </c>
      <c r="O6178" t="b">
        <v>0</v>
      </c>
      <c r="P6178" t="b">
        <v>0</v>
      </c>
      <c r="Q6178">
        <v>8</v>
      </c>
      <c r="R6178">
        <v>8</v>
      </c>
      <c r="S6178">
        <v>1</v>
      </c>
      <c r="T6178">
        <v>2</v>
      </c>
      <c r="U6178" t="b">
        <v>1</v>
      </c>
      <c r="V6178" t="s">
        <v>1242</v>
      </c>
      <c r="W6178" t="s">
        <v>7847</v>
      </c>
      <c r="X6178" t="s">
        <v>14701</v>
      </c>
      <c r="Y6178">
        <v>25</v>
      </c>
      <c r="Z6178">
        <v>25</v>
      </c>
      <c r="AA6178">
        <v>5</v>
      </c>
      <c r="AB6178">
        <v>5</v>
      </c>
      <c r="AC6178">
        <v>63</v>
      </c>
    </row>
    <row r="6179" spans="1:29">
      <c r="A6179">
        <v>6849</v>
      </c>
      <c r="B6179" t="s">
        <v>805</v>
      </c>
      <c r="C6179" t="s">
        <v>7898</v>
      </c>
      <c r="J6179" t="s">
        <v>1436</v>
      </c>
      <c r="K6179">
        <v>0</v>
      </c>
      <c r="N6179" t="b">
        <v>1</v>
      </c>
      <c r="O6179" t="b">
        <v>0</v>
      </c>
      <c r="P6179" t="b">
        <v>0</v>
      </c>
      <c r="Q6179">
        <v>8</v>
      </c>
      <c r="R6179">
        <v>8</v>
      </c>
      <c r="S6179">
        <v>1</v>
      </c>
      <c r="T6179">
        <v>2</v>
      </c>
      <c r="U6179" t="b">
        <v>1</v>
      </c>
      <c r="V6179" t="s">
        <v>1242</v>
      </c>
      <c r="W6179" t="s">
        <v>7847</v>
      </c>
      <c r="X6179" t="s">
        <v>14715</v>
      </c>
      <c r="Y6179">
        <v>26</v>
      </c>
      <c r="Z6179">
        <v>26</v>
      </c>
      <c r="AA6179">
        <v>2</v>
      </c>
      <c r="AB6179">
        <v>2</v>
      </c>
      <c r="AC6179">
        <v>63</v>
      </c>
    </row>
    <row r="6180" spans="1:29">
      <c r="A6180">
        <v>6850</v>
      </c>
      <c r="B6180" t="s">
        <v>805</v>
      </c>
      <c r="C6180" t="s">
        <v>7899</v>
      </c>
      <c r="J6180" t="s">
        <v>1436</v>
      </c>
      <c r="K6180">
        <v>0</v>
      </c>
      <c r="N6180" t="b">
        <v>1</v>
      </c>
      <c r="O6180" t="b">
        <v>0</v>
      </c>
      <c r="P6180" t="b">
        <v>0</v>
      </c>
      <c r="Q6180">
        <v>8</v>
      </c>
      <c r="R6180">
        <v>8</v>
      </c>
      <c r="S6180">
        <v>1</v>
      </c>
      <c r="T6180">
        <v>2</v>
      </c>
      <c r="U6180" t="b">
        <v>1</v>
      </c>
      <c r="V6180" t="s">
        <v>1242</v>
      </c>
      <c r="W6180" t="s">
        <v>7847</v>
      </c>
      <c r="X6180" t="s">
        <v>14702</v>
      </c>
      <c r="Y6180">
        <v>26</v>
      </c>
      <c r="Z6180">
        <v>26</v>
      </c>
      <c r="AA6180">
        <v>3</v>
      </c>
      <c r="AB6180">
        <v>3</v>
      </c>
      <c r="AC6180">
        <v>63</v>
      </c>
    </row>
    <row r="6181" spans="1:29">
      <c r="A6181">
        <v>6851</v>
      </c>
      <c r="B6181" t="s">
        <v>805</v>
      </c>
      <c r="C6181" t="s">
        <v>7900</v>
      </c>
      <c r="J6181" t="s">
        <v>1436</v>
      </c>
      <c r="K6181">
        <v>0</v>
      </c>
      <c r="N6181" t="b">
        <v>1</v>
      </c>
      <c r="O6181" t="b">
        <v>0</v>
      </c>
      <c r="P6181" t="b">
        <v>0</v>
      </c>
      <c r="Q6181">
        <v>8</v>
      </c>
      <c r="R6181">
        <v>8</v>
      </c>
      <c r="S6181">
        <v>1</v>
      </c>
      <c r="T6181">
        <v>2</v>
      </c>
      <c r="U6181" t="b">
        <v>1</v>
      </c>
      <c r="V6181" t="s">
        <v>1242</v>
      </c>
      <c r="W6181" t="s">
        <v>7847</v>
      </c>
      <c r="X6181" t="s">
        <v>14605</v>
      </c>
      <c r="Y6181">
        <v>26</v>
      </c>
      <c r="Z6181">
        <v>26</v>
      </c>
      <c r="AA6181">
        <v>4</v>
      </c>
      <c r="AB6181">
        <v>4</v>
      </c>
      <c r="AC6181">
        <v>63</v>
      </c>
    </row>
    <row r="6182" spans="1:29">
      <c r="A6182">
        <v>6852</v>
      </c>
      <c r="B6182" t="s">
        <v>805</v>
      </c>
      <c r="C6182" t="s">
        <v>7901</v>
      </c>
      <c r="J6182" t="s">
        <v>1436</v>
      </c>
      <c r="K6182">
        <v>0</v>
      </c>
      <c r="N6182" t="b">
        <v>1</v>
      </c>
      <c r="O6182" t="b">
        <v>0</v>
      </c>
      <c r="P6182" t="b">
        <v>0</v>
      </c>
      <c r="Q6182">
        <v>8</v>
      </c>
      <c r="R6182">
        <v>8</v>
      </c>
      <c r="S6182">
        <v>1</v>
      </c>
      <c r="T6182">
        <v>2</v>
      </c>
      <c r="U6182" t="b">
        <v>1</v>
      </c>
      <c r="V6182" t="s">
        <v>1242</v>
      </c>
      <c r="W6182" t="s">
        <v>7847</v>
      </c>
      <c r="X6182" t="s">
        <v>14703</v>
      </c>
      <c r="Y6182">
        <v>26</v>
      </c>
      <c r="Z6182">
        <v>26</v>
      </c>
      <c r="AA6182">
        <v>5</v>
      </c>
      <c r="AB6182">
        <v>5</v>
      </c>
      <c r="AC6182">
        <v>63</v>
      </c>
    </row>
    <row r="6183" spans="1:29">
      <c r="A6183">
        <v>6853</v>
      </c>
      <c r="B6183" t="s">
        <v>805</v>
      </c>
      <c r="C6183" t="s">
        <v>7902</v>
      </c>
      <c r="J6183" t="s">
        <v>1436</v>
      </c>
      <c r="K6183">
        <v>0</v>
      </c>
      <c r="N6183" t="b">
        <v>1</v>
      </c>
      <c r="O6183" t="b">
        <v>0</v>
      </c>
      <c r="P6183" t="b">
        <v>0</v>
      </c>
      <c r="Q6183">
        <v>8</v>
      </c>
      <c r="R6183">
        <v>8</v>
      </c>
      <c r="S6183">
        <v>1</v>
      </c>
      <c r="T6183">
        <v>2</v>
      </c>
      <c r="U6183" t="b">
        <v>1</v>
      </c>
      <c r="V6183" t="s">
        <v>1242</v>
      </c>
      <c r="W6183" t="s">
        <v>7847</v>
      </c>
      <c r="X6183" t="s">
        <v>15354</v>
      </c>
      <c r="Y6183">
        <v>27</v>
      </c>
      <c r="Z6183">
        <v>27</v>
      </c>
      <c r="AA6183">
        <v>2</v>
      </c>
      <c r="AB6183">
        <v>2</v>
      </c>
      <c r="AC6183">
        <v>63</v>
      </c>
    </row>
    <row r="6184" spans="1:29">
      <c r="A6184">
        <v>6854</v>
      </c>
      <c r="B6184" t="s">
        <v>805</v>
      </c>
      <c r="C6184" t="s">
        <v>7903</v>
      </c>
      <c r="J6184" t="s">
        <v>1436</v>
      </c>
      <c r="K6184">
        <v>0</v>
      </c>
      <c r="N6184" t="b">
        <v>1</v>
      </c>
      <c r="O6184" t="b">
        <v>0</v>
      </c>
      <c r="P6184" t="b">
        <v>0</v>
      </c>
      <c r="Q6184">
        <v>8</v>
      </c>
      <c r="R6184">
        <v>8</v>
      </c>
      <c r="S6184">
        <v>1</v>
      </c>
      <c r="T6184">
        <v>2</v>
      </c>
      <c r="U6184" t="b">
        <v>1</v>
      </c>
      <c r="V6184" t="s">
        <v>1242</v>
      </c>
      <c r="W6184" t="s">
        <v>7847</v>
      </c>
      <c r="X6184" t="s">
        <v>15355</v>
      </c>
      <c r="Y6184">
        <v>27</v>
      </c>
      <c r="Z6184">
        <v>27</v>
      </c>
      <c r="AA6184">
        <v>3</v>
      </c>
      <c r="AB6184">
        <v>3</v>
      </c>
      <c r="AC6184">
        <v>63</v>
      </c>
    </row>
    <row r="6185" spans="1:29">
      <c r="A6185">
        <v>6855</v>
      </c>
      <c r="B6185" t="s">
        <v>805</v>
      </c>
      <c r="C6185" t="s">
        <v>7904</v>
      </c>
      <c r="J6185" t="s">
        <v>1436</v>
      </c>
      <c r="K6185">
        <v>0</v>
      </c>
      <c r="N6185" t="b">
        <v>1</v>
      </c>
      <c r="O6185" t="b">
        <v>0</v>
      </c>
      <c r="P6185" t="b">
        <v>0</v>
      </c>
      <c r="Q6185">
        <v>8</v>
      </c>
      <c r="R6185">
        <v>8</v>
      </c>
      <c r="S6185">
        <v>1</v>
      </c>
      <c r="T6185">
        <v>2</v>
      </c>
      <c r="U6185" t="b">
        <v>1</v>
      </c>
      <c r="V6185" t="s">
        <v>1242</v>
      </c>
      <c r="W6185" t="s">
        <v>7847</v>
      </c>
      <c r="X6185" t="s">
        <v>14802</v>
      </c>
      <c r="Y6185">
        <v>27</v>
      </c>
      <c r="Z6185">
        <v>27</v>
      </c>
      <c r="AA6185">
        <v>4</v>
      </c>
      <c r="AB6185">
        <v>4</v>
      </c>
      <c r="AC6185">
        <v>63</v>
      </c>
    </row>
    <row r="6186" spans="1:29">
      <c r="A6186">
        <v>6856</v>
      </c>
      <c r="B6186" t="s">
        <v>805</v>
      </c>
      <c r="C6186" t="s">
        <v>7905</v>
      </c>
      <c r="J6186" t="s">
        <v>1436</v>
      </c>
      <c r="K6186">
        <v>0</v>
      </c>
      <c r="N6186" t="b">
        <v>1</v>
      </c>
      <c r="O6186" t="b">
        <v>0</v>
      </c>
      <c r="P6186" t="b">
        <v>0</v>
      </c>
      <c r="Q6186">
        <v>8</v>
      </c>
      <c r="R6186">
        <v>8</v>
      </c>
      <c r="S6186">
        <v>1</v>
      </c>
      <c r="T6186">
        <v>2</v>
      </c>
      <c r="U6186" t="b">
        <v>1</v>
      </c>
      <c r="V6186" t="s">
        <v>1242</v>
      </c>
      <c r="W6186" t="s">
        <v>7847</v>
      </c>
      <c r="X6186" t="s">
        <v>14803</v>
      </c>
      <c r="Y6186">
        <v>27</v>
      </c>
      <c r="Z6186">
        <v>27</v>
      </c>
      <c r="AA6186">
        <v>5</v>
      </c>
      <c r="AB6186">
        <v>5</v>
      </c>
      <c r="AC6186">
        <v>63</v>
      </c>
    </row>
    <row r="6187" spans="1:29">
      <c r="A6187">
        <v>6857</v>
      </c>
      <c r="B6187" t="s">
        <v>805</v>
      </c>
      <c r="C6187" t="s">
        <v>7906</v>
      </c>
      <c r="J6187" t="s">
        <v>1436</v>
      </c>
      <c r="K6187">
        <v>0</v>
      </c>
      <c r="N6187" t="b">
        <v>1</v>
      </c>
      <c r="O6187" t="b">
        <v>0</v>
      </c>
      <c r="P6187" t="b">
        <v>0</v>
      </c>
      <c r="Q6187">
        <v>8</v>
      </c>
      <c r="R6187">
        <v>8</v>
      </c>
      <c r="S6187">
        <v>1</v>
      </c>
      <c r="T6187">
        <v>2</v>
      </c>
      <c r="U6187" t="b">
        <v>1</v>
      </c>
      <c r="V6187" t="s">
        <v>1242</v>
      </c>
      <c r="W6187" t="s">
        <v>7847</v>
      </c>
      <c r="X6187" t="s">
        <v>15356</v>
      </c>
      <c r="Y6187">
        <v>28</v>
      </c>
      <c r="Z6187">
        <v>28</v>
      </c>
      <c r="AA6187">
        <v>2</v>
      </c>
      <c r="AB6187">
        <v>2</v>
      </c>
      <c r="AC6187">
        <v>63</v>
      </c>
    </row>
    <row r="6188" spans="1:29">
      <c r="A6188">
        <v>6858</v>
      </c>
      <c r="B6188" t="s">
        <v>805</v>
      </c>
      <c r="C6188" t="s">
        <v>7907</v>
      </c>
      <c r="J6188" t="s">
        <v>1436</v>
      </c>
      <c r="K6188">
        <v>0</v>
      </c>
      <c r="N6188" t="b">
        <v>1</v>
      </c>
      <c r="O6188" t="b">
        <v>0</v>
      </c>
      <c r="P6188" t="b">
        <v>0</v>
      </c>
      <c r="Q6188">
        <v>8</v>
      </c>
      <c r="R6188">
        <v>8</v>
      </c>
      <c r="S6188">
        <v>1</v>
      </c>
      <c r="T6188">
        <v>2</v>
      </c>
      <c r="U6188" t="b">
        <v>1</v>
      </c>
      <c r="V6188" t="s">
        <v>1242</v>
      </c>
      <c r="W6188" t="s">
        <v>7847</v>
      </c>
      <c r="X6188" t="s">
        <v>14728</v>
      </c>
      <c r="Y6188">
        <v>28</v>
      </c>
      <c r="Z6188">
        <v>28</v>
      </c>
      <c r="AA6188">
        <v>3</v>
      </c>
      <c r="AB6188">
        <v>3</v>
      </c>
      <c r="AC6188">
        <v>63</v>
      </c>
    </row>
    <row r="6189" spans="1:29">
      <c r="A6189">
        <v>6859</v>
      </c>
      <c r="B6189" t="s">
        <v>805</v>
      </c>
      <c r="C6189" t="s">
        <v>7908</v>
      </c>
      <c r="J6189" t="s">
        <v>1436</v>
      </c>
      <c r="K6189">
        <v>0</v>
      </c>
      <c r="N6189" t="b">
        <v>1</v>
      </c>
      <c r="O6189" t="b">
        <v>0</v>
      </c>
      <c r="P6189" t="b">
        <v>0</v>
      </c>
      <c r="Q6189">
        <v>8</v>
      </c>
      <c r="R6189">
        <v>8</v>
      </c>
      <c r="S6189">
        <v>1</v>
      </c>
      <c r="T6189">
        <v>2</v>
      </c>
      <c r="U6189" t="b">
        <v>1</v>
      </c>
      <c r="V6189" t="s">
        <v>1242</v>
      </c>
      <c r="W6189" t="s">
        <v>7847</v>
      </c>
      <c r="X6189" t="s">
        <v>14606</v>
      </c>
      <c r="Y6189">
        <v>28</v>
      </c>
      <c r="Z6189">
        <v>28</v>
      </c>
      <c r="AA6189">
        <v>4</v>
      </c>
      <c r="AB6189">
        <v>4</v>
      </c>
      <c r="AC6189">
        <v>63</v>
      </c>
    </row>
    <row r="6190" spans="1:29">
      <c r="A6190">
        <v>6860</v>
      </c>
      <c r="B6190" t="s">
        <v>805</v>
      </c>
      <c r="C6190" t="s">
        <v>7909</v>
      </c>
      <c r="J6190" t="s">
        <v>1436</v>
      </c>
      <c r="K6190">
        <v>0</v>
      </c>
      <c r="N6190" t="b">
        <v>1</v>
      </c>
      <c r="O6190" t="b">
        <v>0</v>
      </c>
      <c r="P6190" t="b">
        <v>0</v>
      </c>
      <c r="Q6190">
        <v>8</v>
      </c>
      <c r="R6190">
        <v>8</v>
      </c>
      <c r="S6190">
        <v>1</v>
      </c>
      <c r="T6190">
        <v>2</v>
      </c>
      <c r="U6190" t="b">
        <v>1</v>
      </c>
      <c r="V6190" t="s">
        <v>1242</v>
      </c>
      <c r="W6190" t="s">
        <v>7847</v>
      </c>
      <c r="X6190" t="s">
        <v>14729</v>
      </c>
      <c r="Y6190">
        <v>28</v>
      </c>
      <c r="Z6190">
        <v>28</v>
      </c>
      <c r="AA6190">
        <v>5</v>
      </c>
      <c r="AB6190">
        <v>5</v>
      </c>
      <c r="AC6190">
        <v>63</v>
      </c>
    </row>
    <row r="6191" spans="1:29">
      <c r="A6191">
        <v>6861</v>
      </c>
      <c r="B6191" t="s">
        <v>805</v>
      </c>
      <c r="C6191" t="s">
        <v>7910</v>
      </c>
      <c r="J6191" t="s">
        <v>1436</v>
      </c>
      <c r="K6191">
        <v>0</v>
      </c>
      <c r="N6191" t="b">
        <v>1</v>
      </c>
      <c r="O6191" t="b">
        <v>0</v>
      </c>
      <c r="P6191" t="b">
        <v>0</v>
      </c>
      <c r="Q6191">
        <v>8</v>
      </c>
      <c r="R6191">
        <v>8</v>
      </c>
      <c r="S6191">
        <v>1</v>
      </c>
      <c r="T6191">
        <v>2</v>
      </c>
      <c r="U6191" t="b">
        <v>1</v>
      </c>
      <c r="V6191" t="s">
        <v>1242</v>
      </c>
      <c r="W6191" t="s">
        <v>7847</v>
      </c>
      <c r="X6191" t="s">
        <v>15357</v>
      </c>
      <c r="Y6191">
        <v>29</v>
      </c>
      <c r="Z6191">
        <v>29</v>
      </c>
      <c r="AA6191">
        <v>2</v>
      </c>
      <c r="AB6191">
        <v>2</v>
      </c>
      <c r="AC6191">
        <v>63</v>
      </c>
    </row>
    <row r="6192" spans="1:29">
      <c r="A6192">
        <v>6862</v>
      </c>
      <c r="B6192" t="s">
        <v>805</v>
      </c>
      <c r="C6192" t="s">
        <v>7911</v>
      </c>
      <c r="J6192" t="s">
        <v>1436</v>
      </c>
      <c r="K6192">
        <v>0</v>
      </c>
      <c r="N6192" t="b">
        <v>1</v>
      </c>
      <c r="O6192" t="b">
        <v>0</v>
      </c>
      <c r="P6192" t="b">
        <v>0</v>
      </c>
      <c r="Q6192">
        <v>8</v>
      </c>
      <c r="R6192">
        <v>8</v>
      </c>
      <c r="S6192">
        <v>1</v>
      </c>
      <c r="T6192">
        <v>2</v>
      </c>
      <c r="U6192" t="b">
        <v>1</v>
      </c>
      <c r="V6192" t="s">
        <v>1242</v>
      </c>
      <c r="W6192" t="s">
        <v>7847</v>
      </c>
      <c r="X6192" t="s">
        <v>14540</v>
      </c>
      <c r="Y6192">
        <v>29</v>
      </c>
      <c r="Z6192">
        <v>29</v>
      </c>
      <c r="AA6192">
        <v>3</v>
      </c>
      <c r="AB6192">
        <v>3</v>
      </c>
      <c r="AC6192">
        <v>63</v>
      </c>
    </row>
    <row r="6193" spans="1:29">
      <c r="A6193">
        <v>6863</v>
      </c>
      <c r="B6193" t="s">
        <v>805</v>
      </c>
      <c r="C6193" t="s">
        <v>7912</v>
      </c>
      <c r="J6193" t="s">
        <v>1436</v>
      </c>
      <c r="K6193">
        <v>0</v>
      </c>
      <c r="N6193" t="b">
        <v>1</v>
      </c>
      <c r="O6193" t="b">
        <v>0</v>
      </c>
      <c r="P6193" t="b">
        <v>0</v>
      </c>
      <c r="Q6193">
        <v>8</v>
      </c>
      <c r="R6193">
        <v>8</v>
      </c>
      <c r="S6193">
        <v>1</v>
      </c>
      <c r="T6193">
        <v>2</v>
      </c>
      <c r="U6193" t="b">
        <v>1</v>
      </c>
      <c r="V6193" t="s">
        <v>1242</v>
      </c>
      <c r="W6193" t="s">
        <v>7847</v>
      </c>
      <c r="X6193" t="s">
        <v>14804</v>
      </c>
      <c r="Y6193">
        <v>29</v>
      </c>
      <c r="Z6193">
        <v>29</v>
      </c>
      <c r="AA6193">
        <v>4</v>
      </c>
      <c r="AB6193">
        <v>4</v>
      </c>
      <c r="AC6193">
        <v>63</v>
      </c>
    </row>
    <row r="6194" spans="1:29">
      <c r="A6194">
        <v>6864</v>
      </c>
      <c r="B6194" t="s">
        <v>805</v>
      </c>
      <c r="C6194" t="s">
        <v>7913</v>
      </c>
      <c r="J6194" t="s">
        <v>1436</v>
      </c>
      <c r="K6194">
        <v>0</v>
      </c>
      <c r="N6194" t="b">
        <v>1</v>
      </c>
      <c r="O6194" t="b">
        <v>0</v>
      </c>
      <c r="P6194" t="b">
        <v>0</v>
      </c>
      <c r="Q6194">
        <v>8</v>
      </c>
      <c r="R6194">
        <v>8</v>
      </c>
      <c r="S6194">
        <v>1</v>
      </c>
      <c r="T6194">
        <v>2</v>
      </c>
      <c r="U6194" t="b">
        <v>1</v>
      </c>
      <c r="V6194" t="s">
        <v>1242</v>
      </c>
      <c r="W6194" t="s">
        <v>7847</v>
      </c>
      <c r="X6194" t="s">
        <v>14805</v>
      </c>
      <c r="Y6194">
        <v>29</v>
      </c>
      <c r="Z6194">
        <v>29</v>
      </c>
      <c r="AA6194">
        <v>5</v>
      </c>
      <c r="AB6194">
        <v>5</v>
      </c>
      <c r="AC6194">
        <v>63</v>
      </c>
    </row>
    <row r="6195" spans="1:29">
      <c r="A6195">
        <v>6865</v>
      </c>
      <c r="B6195" t="s">
        <v>805</v>
      </c>
      <c r="C6195" t="s">
        <v>7914</v>
      </c>
      <c r="J6195" t="s">
        <v>1436</v>
      </c>
      <c r="K6195">
        <v>0</v>
      </c>
      <c r="N6195" t="b">
        <v>1</v>
      </c>
      <c r="O6195" t="b">
        <v>0</v>
      </c>
      <c r="P6195" t="b">
        <v>0</v>
      </c>
      <c r="Q6195">
        <v>8</v>
      </c>
      <c r="R6195">
        <v>8</v>
      </c>
      <c r="S6195">
        <v>1</v>
      </c>
      <c r="T6195">
        <v>2</v>
      </c>
      <c r="U6195" t="b">
        <v>1</v>
      </c>
      <c r="V6195" t="s">
        <v>1242</v>
      </c>
      <c r="W6195" t="s">
        <v>7847</v>
      </c>
      <c r="X6195" t="s">
        <v>15394</v>
      </c>
      <c r="Y6195">
        <v>30</v>
      </c>
      <c r="Z6195">
        <v>30</v>
      </c>
      <c r="AA6195">
        <v>2</v>
      </c>
      <c r="AB6195">
        <v>2</v>
      </c>
      <c r="AC6195">
        <v>63</v>
      </c>
    </row>
    <row r="6196" spans="1:29">
      <c r="A6196">
        <v>6866</v>
      </c>
      <c r="B6196" t="s">
        <v>805</v>
      </c>
      <c r="C6196" t="s">
        <v>7915</v>
      </c>
      <c r="J6196" t="s">
        <v>1436</v>
      </c>
      <c r="K6196">
        <v>0</v>
      </c>
      <c r="N6196" t="b">
        <v>1</v>
      </c>
      <c r="O6196" t="b">
        <v>0</v>
      </c>
      <c r="P6196" t="b">
        <v>0</v>
      </c>
      <c r="Q6196">
        <v>8</v>
      </c>
      <c r="R6196">
        <v>8</v>
      </c>
      <c r="S6196">
        <v>1</v>
      </c>
      <c r="T6196">
        <v>2</v>
      </c>
      <c r="U6196" t="b">
        <v>1</v>
      </c>
      <c r="V6196" t="s">
        <v>1242</v>
      </c>
      <c r="W6196" t="s">
        <v>7847</v>
      </c>
      <c r="X6196" t="s">
        <v>14541</v>
      </c>
      <c r="Y6196">
        <v>30</v>
      </c>
      <c r="Z6196">
        <v>30</v>
      </c>
      <c r="AA6196">
        <v>3</v>
      </c>
      <c r="AB6196">
        <v>3</v>
      </c>
      <c r="AC6196">
        <v>63</v>
      </c>
    </row>
    <row r="6197" spans="1:29">
      <c r="A6197">
        <v>6867</v>
      </c>
      <c r="B6197" t="s">
        <v>805</v>
      </c>
      <c r="C6197" t="s">
        <v>7916</v>
      </c>
      <c r="J6197" t="s">
        <v>1436</v>
      </c>
      <c r="K6197">
        <v>0</v>
      </c>
      <c r="N6197" t="b">
        <v>1</v>
      </c>
      <c r="O6197" t="b">
        <v>0</v>
      </c>
      <c r="P6197" t="b">
        <v>0</v>
      </c>
      <c r="Q6197">
        <v>8</v>
      </c>
      <c r="R6197">
        <v>8</v>
      </c>
      <c r="S6197">
        <v>1</v>
      </c>
      <c r="T6197">
        <v>2</v>
      </c>
      <c r="U6197" t="b">
        <v>1</v>
      </c>
      <c r="V6197" t="s">
        <v>1242</v>
      </c>
      <c r="W6197" t="s">
        <v>7847</v>
      </c>
      <c r="X6197" t="s">
        <v>14806</v>
      </c>
      <c r="Y6197">
        <v>30</v>
      </c>
      <c r="Z6197">
        <v>30</v>
      </c>
      <c r="AA6197">
        <v>4</v>
      </c>
      <c r="AB6197">
        <v>4</v>
      </c>
      <c r="AC6197">
        <v>63</v>
      </c>
    </row>
    <row r="6198" spans="1:29">
      <c r="A6198">
        <v>6868</v>
      </c>
      <c r="B6198" t="s">
        <v>805</v>
      </c>
      <c r="C6198" t="s">
        <v>7917</v>
      </c>
      <c r="J6198" t="s">
        <v>1436</v>
      </c>
      <c r="K6198">
        <v>0</v>
      </c>
      <c r="N6198" t="b">
        <v>1</v>
      </c>
      <c r="O6198" t="b">
        <v>0</v>
      </c>
      <c r="P6198" t="b">
        <v>0</v>
      </c>
      <c r="Q6198">
        <v>8</v>
      </c>
      <c r="R6198">
        <v>8</v>
      </c>
      <c r="S6198">
        <v>1</v>
      </c>
      <c r="T6198">
        <v>2</v>
      </c>
      <c r="U6198" t="b">
        <v>1</v>
      </c>
      <c r="V6198" t="s">
        <v>1242</v>
      </c>
      <c r="W6198" t="s">
        <v>7847</v>
      </c>
      <c r="X6198" t="s">
        <v>14622</v>
      </c>
      <c r="Y6198">
        <v>30</v>
      </c>
      <c r="Z6198">
        <v>30</v>
      </c>
      <c r="AA6198">
        <v>5</v>
      </c>
      <c r="AB6198">
        <v>5</v>
      </c>
      <c r="AC6198">
        <v>63</v>
      </c>
    </row>
    <row r="6199" spans="1:29">
      <c r="A6199">
        <v>6869</v>
      </c>
      <c r="B6199" t="s">
        <v>805</v>
      </c>
      <c r="C6199" t="s">
        <v>7918</v>
      </c>
      <c r="J6199" t="s">
        <v>1436</v>
      </c>
      <c r="K6199">
        <v>0</v>
      </c>
      <c r="N6199" t="b">
        <v>1</v>
      </c>
      <c r="O6199" t="b">
        <v>0</v>
      </c>
      <c r="P6199" t="b">
        <v>0</v>
      </c>
      <c r="Q6199">
        <v>8</v>
      </c>
      <c r="R6199">
        <v>8</v>
      </c>
      <c r="S6199">
        <v>1</v>
      </c>
      <c r="T6199">
        <v>2</v>
      </c>
      <c r="U6199" t="b">
        <v>1</v>
      </c>
      <c r="V6199" t="s">
        <v>1242</v>
      </c>
      <c r="W6199" t="s">
        <v>7847</v>
      </c>
      <c r="X6199" t="s">
        <v>15395</v>
      </c>
      <c r="Y6199">
        <v>31</v>
      </c>
      <c r="Z6199">
        <v>31</v>
      </c>
      <c r="AA6199">
        <v>2</v>
      </c>
      <c r="AB6199">
        <v>2</v>
      </c>
      <c r="AC6199">
        <v>63</v>
      </c>
    </row>
    <row r="6200" spans="1:29">
      <c r="A6200">
        <v>6870</v>
      </c>
      <c r="B6200" t="s">
        <v>805</v>
      </c>
      <c r="C6200" t="s">
        <v>7919</v>
      </c>
      <c r="J6200" t="s">
        <v>1436</v>
      </c>
      <c r="K6200">
        <v>0</v>
      </c>
      <c r="N6200" t="b">
        <v>1</v>
      </c>
      <c r="O6200" t="b">
        <v>0</v>
      </c>
      <c r="P6200" t="b">
        <v>0</v>
      </c>
      <c r="Q6200">
        <v>8</v>
      </c>
      <c r="R6200">
        <v>8</v>
      </c>
      <c r="S6200">
        <v>1</v>
      </c>
      <c r="T6200">
        <v>2</v>
      </c>
      <c r="U6200" t="b">
        <v>1</v>
      </c>
      <c r="V6200" t="s">
        <v>1242</v>
      </c>
      <c r="W6200" t="s">
        <v>7847</v>
      </c>
      <c r="X6200" t="s">
        <v>14542</v>
      </c>
      <c r="Y6200">
        <v>31</v>
      </c>
      <c r="Z6200">
        <v>31</v>
      </c>
      <c r="AA6200">
        <v>3</v>
      </c>
      <c r="AB6200">
        <v>3</v>
      </c>
      <c r="AC6200">
        <v>63</v>
      </c>
    </row>
    <row r="6201" spans="1:29">
      <c r="A6201">
        <v>6871</v>
      </c>
      <c r="B6201" t="s">
        <v>805</v>
      </c>
      <c r="C6201" t="s">
        <v>7920</v>
      </c>
      <c r="J6201" t="s">
        <v>1436</v>
      </c>
      <c r="K6201">
        <v>0</v>
      </c>
      <c r="N6201" t="b">
        <v>1</v>
      </c>
      <c r="O6201" t="b">
        <v>0</v>
      </c>
      <c r="P6201" t="b">
        <v>0</v>
      </c>
      <c r="Q6201">
        <v>8</v>
      </c>
      <c r="R6201">
        <v>8</v>
      </c>
      <c r="S6201">
        <v>1</v>
      </c>
      <c r="T6201">
        <v>2</v>
      </c>
      <c r="U6201" t="b">
        <v>1</v>
      </c>
      <c r="V6201" t="s">
        <v>1242</v>
      </c>
      <c r="W6201" t="s">
        <v>7847</v>
      </c>
      <c r="X6201" t="s">
        <v>14807</v>
      </c>
      <c r="Y6201">
        <v>31</v>
      </c>
      <c r="Z6201">
        <v>31</v>
      </c>
      <c r="AA6201">
        <v>4</v>
      </c>
      <c r="AB6201">
        <v>4</v>
      </c>
      <c r="AC6201">
        <v>63</v>
      </c>
    </row>
    <row r="6202" spans="1:29">
      <c r="A6202">
        <v>6872</v>
      </c>
      <c r="B6202" t="s">
        <v>805</v>
      </c>
      <c r="C6202" t="s">
        <v>7921</v>
      </c>
      <c r="J6202" t="s">
        <v>1436</v>
      </c>
      <c r="K6202">
        <v>0</v>
      </c>
      <c r="N6202" t="b">
        <v>1</v>
      </c>
      <c r="O6202" t="b">
        <v>0</v>
      </c>
      <c r="P6202" t="b">
        <v>0</v>
      </c>
      <c r="Q6202">
        <v>8</v>
      </c>
      <c r="R6202">
        <v>8</v>
      </c>
      <c r="S6202">
        <v>1</v>
      </c>
      <c r="T6202">
        <v>2</v>
      </c>
      <c r="U6202" t="b">
        <v>1</v>
      </c>
      <c r="V6202" t="s">
        <v>1242</v>
      </c>
      <c r="W6202" t="s">
        <v>7847</v>
      </c>
      <c r="X6202" t="s">
        <v>14808</v>
      </c>
      <c r="Y6202">
        <v>31</v>
      </c>
      <c r="Z6202">
        <v>31</v>
      </c>
      <c r="AA6202">
        <v>5</v>
      </c>
      <c r="AB6202">
        <v>5</v>
      </c>
      <c r="AC6202">
        <v>63</v>
      </c>
    </row>
    <row r="6203" spans="1:29">
      <c r="A6203">
        <v>6873</v>
      </c>
      <c r="B6203" t="s">
        <v>805</v>
      </c>
      <c r="C6203" t="s">
        <v>7922</v>
      </c>
      <c r="J6203" t="s">
        <v>1436</v>
      </c>
      <c r="K6203">
        <v>0</v>
      </c>
      <c r="N6203" t="b">
        <v>1</v>
      </c>
      <c r="O6203" t="b">
        <v>0</v>
      </c>
      <c r="P6203" t="b">
        <v>0</v>
      </c>
      <c r="Q6203">
        <v>8</v>
      </c>
      <c r="R6203">
        <v>8</v>
      </c>
      <c r="S6203">
        <v>1</v>
      </c>
      <c r="T6203">
        <v>2</v>
      </c>
      <c r="U6203" t="b">
        <v>1</v>
      </c>
      <c r="V6203" t="s">
        <v>1242</v>
      </c>
      <c r="W6203" t="s">
        <v>7847</v>
      </c>
      <c r="X6203" t="s">
        <v>15396</v>
      </c>
      <c r="Y6203">
        <v>32</v>
      </c>
      <c r="Z6203">
        <v>32</v>
      </c>
      <c r="AA6203">
        <v>2</v>
      </c>
      <c r="AB6203">
        <v>2</v>
      </c>
      <c r="AC6203">
        <v>63</v>
      </c>
    </row>
    <row r="6204" spans="1:29">
      <c r="A6204">
        <v>6874</v>
      </c>
      <c r="B6204" t="s">
        <v>805</v>
      </c>
      <c r="C6204" t="s">
        <v>7923</v>
      </c>
      <c r="J6204" t="s">
        <v>1436</v>
      </c>
      <c r="K6204">
        <v>0</v>
      </c>
      <c r="N6204" t="b">
        <v>1</v>
      </c>
      <c r="O6204" t="b">
        <v>0</v>
      </c>
      <c r="P6204" t="b">
        <v>0</v>
      </c>
      <c r="Q6204">
        <v>8</v>
      </c>
      <c r="R6204">
        <v>8</v>
      </c>
      <c r="S6204">
        <v>1</v>
      </c>
      <c r="T6204">
        <v>2</v>
      </c>
      <c r="U6204" t="b">
        <v>1</v>
      </c>
      <c r="V6204" t="s">
        <v>1242</v>
      </c>
      <c r="W6204" t="s">
        <v>7847</v>
      </c>
      <c r="X6204" t="s">
        <v>15397</v>
      </c>
      <c r="Y6204">
        <v>32</v>
      </c>
      <c r="Z6204">
        <v>32</v>
      </c>
      <c r="AA6204">
        <v>3</v>
      </c>
      <c r="AB6204">
        <v>3</v>
      </c>
      <c r="AC6204">
        <v>63</v>
      </c>
    </row>
    <row r="6205" spans="1:29">
      <c r="A6205">
        <v>6875</v>
      </c>
      <c r="B6205" t="s">
        <v>805</v>
      </c>
      <c r="C6205" t="s">
        <v>7924</v>
      </c>
      <c r="J6205" t="s">
        <v>1436</v>
      </c>
      <c r="K6205">
        <v>0</v>
      </c>
      <c r="N6205" t="b">
        <v>1</v>
      </c>
      <c r="O6205" t="b">
        <v>0</v>
      </c>
      <c r="P6205" t="b">
        <v>0</v>
      </c>
      <c r="Q6205">
        <v>8</v>
      </c>
      <c r="R6205">
        <v>8</v>
      </c>
      <c r="S6205">
        <v>1</v>
      </c>
      <c r="T6205">
        <v>2</v>
      </c>
      <c r="U6205" t="b">
        <v>1</v>
      </c>
      <c r="V6205" t="s">
        <v>1242</v>
      </c>
      <c r="W6205" t="s">
        <v>7847</v>
      </c>
      <c r="X6205" t="s">
        <v>14830</v>
      </c>
      <c r="Y6205">
        <v>32</v>
      </c>
      <c r="Z6205">
        <v>32</v>
      </c>
      <c r="AA6205">
        <v>4</v>
      </c>
      <c r="AB6205">
        <v>4</v>
      </c>
      <c r="AC6205">
        <v>63</v>
      </c>
    </row>
    <row r="6206" spans="1:29">
      <c r="A6206">
        <v>6876</v>
      </c>
      <c r="B6206" t="s">
        <v>805</v>
      </c>
      <c r="C6206" t="s">
        <v>7925</v>
      </c>
      <c r="J6206" t="s">
        <v>1436</v>
      </c>
      <c r="K6206">
        <v>0</v>
      </c>
      <c r="N6206" t="b">
        <v>1</v>
      </c>
      <c r="O6206" t="b">
        <v>0</v>
      </c>
      <c r="P6206" t="b">
        <v>0</v>
      </c>
      <c r="Q6206">
        <v>8</v>
      </c>
      <c r="R6206">
        <v>8</v>
      </c>
      <c r="S6206">
        <v>1</v>
      </c>
      <c r="T6206">
        <v>2</v>
      </c>
      <c r="U6206" t="b">
        <v>1</v>
      </c>
      <c r="V6206" t="s">
        <v>1242</v>
      </c>
      <c r="W6206" t="s">
        <v>7847</v>
      </c>
      <c r="X6206" t="s">
        <v>14831</v>
      </c>
      <c r="Y6206">
        <v>32</v>
      </c>
      <c r="Z6206">
        <v>32</v>
      </c>
      <c r="AA6206">
        <v>5</v>
      </c>
      <c r="AB6206">
        <v>5</v>
      </c>
      <c r="AC6206">
        <v>63</v>
      </c>
    </row>
    <row r="6207" spans="1:29">
      <c r="A6207">
        <v>6877</v>
      </c>
      <c r="B6207" t="s">
        <v>805</v>
      </c>
      <c r="C6207" t="s">
        <v>7926</v>
      </c>
      <c r="J6207" t="s">
        <v>1436</v>
      </c>
      <c r="K6207">
        <v>0</v>
      </c>
      <c r="N6207" t="b">
        <v>1</v>
      </c>
      <c r="O6207" t="b">
        <v>0</v>
      </c>
      <c r="P6207" t="b">
        <v>0</v>
      </c>
      <c r="Q6207">
        <v>8</v>
      </c>
      <c r="R6207">
        <v>8</v>
      </c>
      <c r="S6207">
        <v>1</v>
      </c>
      <c r="T6207">
        <v>2</v>
      </c>
      <c r="U6207" t="b">
        <v>1</v>
      </c>
      <c r="V6207" t="s">
        <v>1242</v>
      </c>
      <c r="W6207" t="s">
        <v>7847</v>
      </c>
      <c r="X6207" t="s">
        <v>15398</v>
      </c>
      <c r="Y6207">
        <v>33</v>
      </c>
      <c r="Z6207">
        <v>33</v>
      </c>
      <c r="AA6207">
        <v>2</v>
      </c>
      <c r="AB6207">
        <v>2</v>
      </c>
      <c r="AC6207">
        <v>63</v>
      </c>
    </row>
    <row r="6208" spans="1:29">
      <c r="A6208">
        <v>6878</v>
      </c>
      <c r="B6208" t="s">
        <v>805</v>
      </c>
      <c r="C6208" t="s">
        <v>7927</v>
      </c>
      <c r="J6208" t="s">
        <v>1436</v>
      </c>
      <c r="K6208">
        <v>0</v>
      </c>
      <c r="N6208" t="b">
        <v>1</v>
      </c>
      <c r="O6208" t="b">
        <v>0</v>
      </c>
      <c r="P6208" t="b">
        <v>0</v>
      </c>
      <c r="Q6208">
        <v>8</v>
      </c>
      <c r="R6208">
        <v>8</v>
      </c>
      <c r="S6208">
        <v>1</v>
      </c>
      <c r="T6208">
        <v>2</v>
      </c>
      <c r="U6208" t="b">
        <v>1</v>
      </c>
      <c r="V6208" t="s">
        <v>1242</v>
      </c>
      <c r="W6208" t="s">
        <v>7847</v>
      </c>
      <c r="X6208" t="s">
        <v>15399</v>
      </c>
      <c r="Y6208">
        <v>33</v>
      </c>
      <c r="Z6208">
        <v>33</v>
      </c>
      <c r="AA6208">
        <v>3</v>
      </c>
      <c r="AB6208">
        <v>3</v>
      </c>
      <c r="AC6208">
        <v>63</v>
      </c>
    </row>
    <row r="6209" spans="1:29">
      <c r="A6209">
        <v>6879</v>
      </c>
      <c r="B6209" t="s">
        <v>805</v>
      </c>
      <c r="C6209" t="s">
        <v>7928</v>
      </c>
      <c r="J6209" t="s">
        <v>1436</v>
      </c>
      <c r="K6209">
        <v>0</v>
      </c>
      <c r="N6209" t="b">
        <v>1</v>
      </c>
      <c r="O6209" t="b">
        <v>0</v>
      </c>
      <c r="P6209" t="b">
        <v>0</v>
      </c>
      <c r="Q6209">
        <v>8</v>
      </c>
      <c r="R6209">
        <v>8</v>
      </c>
      <c r="S6209">
        <v>1</v>
      </c>
      <c r="T6209">
        <v>2</v>
      </c>
      <c r="U6209" t="b">
        <v>1</v>
      </c>
      <c r="V6209" t="s">
        <v>1242</v>
      </c>
      <c r="W6209" t="s">
        <v>7847</v>
      </c>
      <c r="X6209" t="s">
        <v>14832</v>
      </c>
      <c r="Y6209">
        <v>33</v>
      </c>
      <c r="Z6209">
        <v>33</v>
      </c>
      <c r="AA6209">
        <v>4</v>
      </c>
      <c r="AB6209">
        <v>4</v>
      </c>
      <c r="AC6209">
        <v>63</v>
      </c>
    </row>
    <row r="6210" spans="1:29">
      <c r="A6210">
        <v>6880</v>
      </c>
      <c r="B6210" t="s">
        <v>805</v>
      </c>
      <c r="C6210" t="s">
        <v>7929</v>
      </c>
      <c r="J6210" t="s">
        <v>1436</v>
      </c>
      <c r="K6210">
        <v>0</v>
      </c>
      <c r="N6210" t="b">
        <v>1</v>
      </c>
      <c r="O6210" t="b">
        <v>0</v>
      </c>
      <c r="P6210" t="b">
        <v>0</v>
      </c>
      <c r="Q6210">
        <v>8</v>
      </c>
      <c r="R6210">
        <v>8</v>
      </c>
      <c r="S6210">
        <v>1</v>
      </c>
      <c r="T6210">
        <v>2</v>
      </c>
      <c r="U6210" t="b">
        <v>1</v>
      </c>
      <c r="V6210" t="s">
        <v>1242</v>
      </c>
      <c r="W6210" t="s">
        <v>7847</v>
      </c>
      <c r="X6210" t="s">
        <v>14833</v>
      </c>
      <c r="Y6210">
        <v>33</v>
      </c>
      <c r="Z6210">
        <v>33</v>
      </c>
      <c r="AA6210">
        <v>5</v>
      </c>
      <c r="AB6210">
        <v>5</v>
      </c>
      <c r="AC6210">
        <v>63</v>
      </c>
    </row>
    <row r="6211" spans="1:29">
      <c r="A6211">
        <v>6881</v>
      </c>
      <c r="B6211" t="s">
        <v>805</v>
      </c>
      <c r="C6211" t="s">
        <v>7930</v>
      </c>
      <c r="J6211" t="s">
        <v>1436</v>
      </c>
      <c r="K6211">
        <v>0</v>
      </c>
      <c r="N6211" t="b">
        <v>1</v>
      </c>
      <c r="O6211" t="b">
        <v>0</v>
      </c>
      <c r="P6211" t="b">
        <v>0</v>
      </c>
      <c r="Q6211">
        <v>8</v>
      </c>
      <c r="R6211">
        <v>8</v>
      </c>
      <c r="S6211">
        <v>1</v>
      </c>
      <c r="T6211">
        <v>2</v>
      </c>
      <c r="U6211" t="b">
        <v>1</v>
      </c>
      <c r="V6211" t="s">
        <v>1242</v>
      </c>
      <c r="W6211" t="s">
        <v>7847</v>
      </c>
      <c r="X6211" t="s">
        <v>15400</v>
      </c>
      <c r="Y6211">
        <v>34</v>
      </c>
      <c r="Z6211">
        <v>34</v>
      </c>
      <c r="AA6211">
        <v>2</v>
      </c>
      <c r="AB6211">
        <v>2</v>
      </c>
      <c r="AC6211">
        <v>63</v>
      </c>
    </row>
    <row r="6212" spans="1:29">
      <c r="A6212">
        <v>6882</v>
      </c>
      <c r="B6212" t="s">
        <v>805</v>
      </c>
      <c r="C6212" t="s">
        <v>7931</v>
      </c>
      <c r="J6212" t="s">
        <v>1436</v>
      </c>
      <c r="K6212">
        <v>0</v>
      </c>
      <c r="N6212" t="b">
        <v>1</v>
      </c>
      <c r="O6212" t="b">
        <v>0</v>
      </c>
      <c r="P6212" t="b">
        <v>0</v>
      </c>
      <c r="Q6212">
        <v>8</v>
      </c>
      <c r="R6212">
        <v>8</v>
      </c>
      <c r="S6212">
        <v>1</v>
      </c>
      <c r="T6212">
        <v>2</v>
      </c>
      <c r="U6212" t="b">
        <v>1</v>
      </c>
      <c r="V6212" t="s">
        <v>1242</v>
      </c>
      <c r="W6212" t="s">
        <v>7847</v>
      </c>
      <c r="X6212" t="s">
        <v>14546</v>
      </c>
      <c r="Y6212">
        <v>34</v>
      </c>
      <c r="Z6212">
        <v>34</v>
      </c>
      <c r="AA6212">
        <v>3</v>
      </c>
      <c r="AB6212">
        <v>3</v>
      </c>
      <c r="AC6212">
        <v>63</v>
      </c>
    </row>
    <row r="6213" spans="1:29">
      <c r="A6213">
        <v>6883</v>
      </c>
      <c r="B6213" t="s">
        <v>805</v>
      </c>
      <c r="C6213" t="s">
        <v>7932</v>
      </c>
      <c r="J6213" t="s">
        <v>1436</v>
      </c>
      <c r="K6213">
        <v>0</v>
      </c>
      <c r="N6213" t="b">
        <v>1</v>
      </c>
      <c r="O6213" t="b">
        <v>0</v>
      </c>
      <c r="P6213" t="b">
        <v>0</v>
      </c>
      <c r="Q6213">
        <v>8</v>
      </c>
      <c r="R6213">
        <v>8</v>
      </c>
      <c r="S6213">
        <v>1</v>
      </c>
      <c r="T6213">
        <v>2</v>
      </c>
      <c r="U6213" t="b">
        <v>1</v>
      </c>
      <c r="V6213" t="s">
        <v>1242</v>
      </c>
      <c r="W6213" t="s">
        <v>7847</v>
      </c>
      <c r="X6213" t="s">
        <v>14834</v>
      </c>
      <c r="Y6213">
        <v>34</v>
      </c>
      <c r="Z6213">
        <v>34</v>
      </c>
      <c r="AA6213">
        <v>4</v>
      </c>
      <c r="AB6213">
        <v>4</v>
      </c>
      <c r="AC6213">
        <v>63</v>
      </c>
    </row>
    <row r="6214" spans="1:29">
      <c r="A6214">
        <v>6884</v>
      </c>
      <c r="B6214" t="s">
        <v>805</v>
      </c>
      <c r="C6214" t="s">
        <v>7933</v>
      </c>
      <c r="J6214" t="s">
        <v>1436</v>
      </c>
      <c r="K6214">
        <v>0</v>
      </c>
      <c r="N6214" t="b">
        <v>1</v>
      </c>
      <c r="O6214" t="b">
        <v>0</v>
      </c>
      <c r="P6214" t="b">
        <v>0</v>
      </c>
      <c r="Q6214">
        <v>8</v>
      </c>
      <c r="R6214">
        <v>8</v>
      </c>
      <c r="S6214">
        <v>1</v>
      </c>
      <c r="T6214">
        <v>2</v>
      </c>
      <c r="U6214" t="b">
        <v>1</v>
      </c>
      <c r="V6214" t="s">
        <v>1242</v>
      </c>
      <c r="W6214" t="s">
        <v>7847</v>
      </c>
      <c r="X6214" t="s">
        <v>14835</v>
      </c>
      <c r="Y6214">
        <v>34</v>
      </c>
      <c r="Z6214">
        <v>34</v>
      </c>
      <c r="AA6214">
        <v>5</v>
      </c>
      <c r="AB6214">
        <v>5</v>
      </c>
      <c r="AC6214">
        <v>63</v>
      </c>
    </row>
    <row r="6215" spans="1:29">
      <c r="A6215">
        <v>6885</v>
      </c>
      <c r="B6215" t="s">
        <v>805</v>
      </c>
      <c r="C6215" t="s">
        <v>7934</v>
      </c>
      <c r="J6215" t="s">
        <v>1436</v>
      </c>
      <c r="K6215">
        <v>0</v>
      </c>
      <c r="N6215" t="b">
        <v>1</v>
      </c>
      <c r="O6215" t="b">
        <v>0</v>
      </c>
      <c r="P6215" t="b">
        <v>0</v>
      </c>
      <c r="Q6215">
        <v>8</v>
      </c>
      <c r="R6215">
        <v>8</v>
      </c>
      <c r="S6215">
        <v>1</v>
      </c>
      <c r="T6215">
        <v>2</v>
      </c>
      <c r="U6215" t="b">
        <v>1</v>
      </c>
      <c r="V6215" t="s">
        <v>1242</v>
      </c>
      <c r="W6215" t="s">
        <v>7847</v>
      </c>
      <c r="X6215" t="s">
        <v>15401</v>
      </c>
      <c r="Y6215">
        <v>35</v>
      </c>
      <c r="Z6215">
        <v>35</v>
      </c>
      <c r="AA6215">
        <v>2</v>
      </c>
      <c r="AB6215">
        <v>2</v>
      </c>
      <c r="AC6215">
        <v>63</v>
      </c>
    </row>
    <row r="6216" spans="1:29">
      <c r="A6216">
        <v>6886</v>
      </c>
      <c r="B6216" t="s">
        <v>805</v>
      </c>
      <c r="C6216" t="s">
        <v>7935</v>
      </c>
      <c r="J6216" t="s">
        <v>1436</v>
      </c>
      <c r="K6216">
        <v>0</v>
      </c>
      <c r="N6216" t="b">
        <v>1</v>
      </c>
      <c r="O6216" t="b">
        <v>0</v>
      </c>
      <c r="P6216" t="b">
        <v>0</v>
      </c>
      <c r="Q6216">
        <v>8</v>
      </c>
      <c r="R6216">
        <v>8</v>
      </c>
      <c r="S6216">
        <v>1</v>
      </c>
      <c r="T6216">
        <v>2</v>
      </c>
      <c r="U6216" t="b">
        <v>1</v>
      </c>
      <c r="V6216" t="s">
        <v>1242</v>
      </c>
      <c r="W6216" t="s">
        <v>7847</v>
      </c>
      <c r="X6216" t="s">
        <v>14547</v>
      </c>
      <c r="Y6216">
        <v>35</v>
      </c>
      <c r="Z6216">
        <v>35</v>
      </c>
      <c r="AA6216">
        <v>3</v>
      </c>
      <c r="AB6216">
        <v>3</v>
      </c>
      <c r="AC6216">
        <v>63</v>
      </c>
    </row>
    <row r="6217" spans="1:29">
      <c r="A6217">
        <v>6887</v>
      </c>
      <c r="B6217" t="s">
        <v>805</v>
      </c>
      <c r="C6217" t="s">
        <v>7936</v>
      </c>
      <c r="J6217" t="s">
        <v>1436</v>
      </c>
      <c r="K6217">
        <v>0</v>
      </c>
      <c r="N6217" t="b">
        <v>1</v>
      </c>
      <c r="O6217" t="b">
        <v>0</v>
      </c>
      <c r="P6217" t="b">
        <v>0</v>
      </c>
      <c r="Q6217">
        <v>8</v>
      </c>
      <c r="R6217">
        <v>8</v>
      </c>
      <c r="S6217">
        <v>1</v>
      </c>
      <c r="T6217">
        <v>2</v>
      </c>
      <c r="U6217" t="b">
        <v>1</v>
      </c>
      <c r="V6217" t="s">
        <v>1242</v>
      </c>
      <c r="W6217" t="s">
        <v>7847</v>
      </c>
      <c r="X6217" t="s">
        <v>14810</v>
      </c>
      <c r="Y6217">
        <v>35</v>
      </c>
      <c r="Z6217">
        <v>35</v>
      </c>
      <c r="AA6217">
        <v>4</v>
      </c>
      <c r="AB6217">
        <v>4</v>
      </c>
      <c r="AC6217">
        <v>63</v>
      </c>
    </row>
    <row r="6218" spans="1:29">
      <c r="A6218">
        <v>6888</v>
      </c>
      <c r="B6218" t="s">
        <v>805</v>
      </c>
      <c r="C6218" t="s">
        <v>7937</v>
      </c>
      <c r="J6218" t="s">
        <v>1436</v>
      </c>
      <c r="K6218">
        <v>0</v>
      </c>
      <c r="N6218" t="b">
        <v>1</v>
      </c>
      <c r="O6218" t="b">
        <v>0</v>
      </c>
      <c r="P6218" t="b">
        <v>0</v>
      </c>
      <c r="Q6218">
        <v>8</v>
      </c>
      <c r="R6218">
        <v>8</v>
      </c>
      <c r="S6218">
        <v>1</v>
      </c>
      <c r="T6218">
        <v>2</v>
      </c>
      <c r="U6218" t="b">
        <v>1</v>
      </c>
      <c r="V6218" t="s">
        <v>1242</v>
      </c>
      <c r="W6218" t="s">
        <v>7847</v>
      </c>
      <c r="X6218" t="s">
        <v>14811</v>
      </c>
      <c r="Y6218">
        <v>35</v>
      </c>
      <c r="Z6218">
        <v>35</v>
      </c>
      <c r="AA6218">
        <v>5</v>
      </c>
      <c r="AB6218">
        <v>5</v>
      </c>
      <c r="AC6218">
        <v>63</v>
      </c>
    </row>
    <row r="6219" spans="1:29">
      <c r="A6219">
        <v>6889</v>
      </c>
      <c r="B6219" t="s">
        <v>805</v>
      </c>
      <c r="C6219" t="s">
        <v>7938</v>
      </c>
      <c r="J6219" t="s">
        <v>1436</v>
      </c>
      <c r="K6219">
        <v>0</v>
      </c>
      <c r="N6219" t="b">
        <v>1</v>
      </c>
      <c r="O6219" t="b">
        <v>0</v>
      </c>
      <c r="P6219" t="b">
        <v>0</v>
      </c>
      <c r="Q6219">
        <v>8</v>
      </c>
      <c r="R6219">
        <v>8</v>
      </c>
      <c r="S6219">
        <v>1</v>
      </c>
      <c r="T6219">
        <v>2</v>
      </c>
      <c r="U6219" t="b">
        <v>1</v>
      </c>
      <c r="V6219" t="s">
        <v>1242</v>
      </c>
      <c r="W6219" t="s">
        <v>7847</v>
      </c>
      <c r="X6219" t="s">
        <v>15402</v>
      </c>
      <c r="Y6219">
        <v>36</v>
      </c>
      <c r="Z6219">
        <v>36</v>
      </c>
      <c r="AA6219">
        <v>2</v>
      </c>
      <c r="AB6219">
        <v>2</v>
      </c>
      <c r="AC6219">
        <v>63</v>
      </c>
    </row>
    <row r="6220" spans="1:29">
      <c r="A6220">
        <v>6890</v>
      </c>
      <c r="B6220" t="s">
        <v>805</v>
      </c>
      <c r="C6220" t="s">
        <v>7939</v>
      </c>
      <c r="J6220" t="s">
        <v>1436</v>
      </c>
      <c r="K6220">
        <v>0</v>
      </c>
      <c r="N6220" t="b">
        <v>1</v>
      </c>
      <c r="O6220" t="b">
        <v>0</v>
      </c>
      <c r="P6220" t="b">
        <v>0</v>
      </c>
      <c r="Q6220">
        <v>8</v>
      </c>
      <c r="R6220">
        <v>8</v>
      </c>
      <c r="S6220">
        <v>1</v>
      </c>
      <c r="T6220">
        <v>2</v>
      </c>
      <c r="U6220" t="b">
        <v>1</v>
      </c>
      <c r="V6220" t="s">
        <v>1242</v>
      </c>
      <c r="W6220" t="s">
        <v>7847</v>
      </c>
      <c r="X6220" t="s">
        <v>14548</v>
      </c>
      <c r="Y6220">
        <v>36</v>
      </c>
      <c r="Z6220">
        <v>36</v>
      </c>
      <c r="AA6220">
        <v>3</v>
      </c>
      <c r="AB6220">
        <v>3</v>
      </c>
      <c r="AC6220">
        <v>63</v>
      </c>
    </row>
    <row r="6221" spans="1:29">
      <c r="A6221">
        <v>6891</v>
      </c>
      <c r="B6221" t="s">
        <v>805</v>
      </c>
      <c r="C6221" t="s">
        <v>7940</v>
      </c>
      <c r="J6221" t="s">
        <v>1436</v>
      </c>
      <c r="K6221">
        <v>0</v>
      </c>
      <c r="N6221" t="b">
        <v>1</v>
      </c>
      <c r="O6221" t="b">
        <v>0</v>
      </c>
      <c r="P6221" t="b">
        <v>0</v>
      </c>
      <c r="Q6221">
        <v>8</v>
      </c>
      <c r="R6221">
        <v>8</v>
      </c>
      <c r="S6221">
        <v>1</v>
      </c>
      <c r="T6221">
        <v>2</v>
      </c>
      <c r="U6221" t="b">
        <v>1</v>
      </c>
      <c r="V6221" t="s">
        <v>1242</v>
      </c>
      <c r="W6221" t="s">
        <v>7847</v>
      </c>
      <c r="X6221" t="s">
        <v>14812</v>
      </c>
      <c r="Y6221">
        <v>36</v>
      </c>
      <c r="Z6221">
        <v>36</v>
      </c>
      <c r="AA6221">
        <v>4</v>
      </c>
      <c r="AB6221">
        <v>4</v>
      </c>
      <c r="AC6221">
        <v>63</v>
      </c>
    </row>
    <row r="6222" spans="1:29">
      <c r="A6222">
        <v>6892</v>
      </c>
      <c r="B6222" t="s">
        <v>805</v>
      </c>
      <c r="C6222" t="s">
        <v>7941</v>
      </c>
      <c r="J6222" t="s">
        <v>1436</v>
      </c>
      <c r="K6222">
        <v>0</v>
      </c>
      <c r="N6222" t="b">
        <v>1</v>
      </c>
      <c r="O6222" t="b">
        <v>0</v>
      </c>
      <c r="P6222" t="b">
        <v>0</v>
      </c>
      <c r="Q6222">
        <v>8</v>
      </c>
      <c r="R6222">
        <v>8</v>
      </c>
      <c r="S6222">
        <v>1</v>
      </c>
      <c r="T6222">
        <v>2</v>
      </c>
      <c r="U6222" t="b">
        <v>1</v>
      </c>
      <c r="V6222" t="s">
        <v>1242</v>
      </c>
      <c r="W6222" t="s">
        <v>7847</v>
      </c>
      <c r="X6222" t="s">
        <v>14813</v>
      </c>
      <c r="Y6222">
        <v>36</v>
      </c>
      <c r="Z6222">
        <v>36</v>
      </c>
      <c r="AA6222">
        <v>5</v>
      </c>
      <c r="AB6222">
        <v>5</v>
      </c>
      <c r="AC6222">
        <v>63</v>
      </c>
    </row>
    <row r="6223" spans="1:29">
      <c r="A6223">
        <v>6893</v>
      </c>
      <c r="B6223" t="s">
        <v>805</v>
      </c>
      <c r="C6223" t="s">
        <v>7942</v>
      </c>
      <c r="J6223" t="s">
        <v>1436</v>
      </c>
      <c r="K6223">
        <v>0</v>
      </c>
      <c r="N6223" t="b">
        <v>1</v>
      </c>
      <c r="O6223" t="b">
        <v>0</v>
      </c>
      <c r="P6223" t="b">
        <v>0</v>
      </c>
      <c r="Q6223">
        <v>8</v>
      </c>
      <c r="R6223">
        <v>8</v>
      </c>
      <c r="S6223">
        <v>1</v>
      </c>
      <c r="T6223">
        <v>2</v>
      </c>
      <c r="U6223" t="b">
        <v>1</v>
      </c>
      <c r="V6223" t="s">
        <v>1242</v>
      </c>
      <c r="W6223" t="s">
        <v>7847</v>
      </c>
      <c r="X6223" t="s">
        <v>15403</v>
      </c>
      <c r="Y6223">
        <v>37</v>
      </c>
      <c r="Z6223">
        <v>37</v>
      </c>
      <c r="AA6223">
        <v>2</v>
      </c>
      <c r="AB6223">
        <v>2</v>
      </c>
      <c r="AC6223">
        <v>63</v>
      </c>
    </row>
    <row r="6224" spans="1:29">
      <c r="A6224">
        <v>6894</v>
      </c>
      <c r="B6224" t="s">
        <v>805</v>
      </c>
      <c r="C6224" t="s">
        <v>7943</v>
      </c>
      <c r="J6224" t="s">
        <v>1436</v>
      </c>
      <c r="K6224">
        <v>0</v>
      </c>
      <c r="N6224" t="b">
        <v>1</v>
      </c>
      <c r="O6224" t="b">
        <v>0</v>
      </c>
      <c r="P6224" t="b">
        <v>0</v>
      </c>
      <c r="Q6224">
        <v>8</v>
      </c>
      <c r="R6224">
        <v>8</v>
      </c>
      <c r="S6224">
        <v>1</v>
      </c>
      <c r="T6224">
        <v>2</v>
      </c>
      <c r="U6224" t="b">
        <v>1</v>
      </c>
      <c r="V6224" t="s">
        <v>1242</v>
      </c>
      <c r="W6224" t="s">
        <v>7847</v>
      </c>
      <c r="X6224" t="s">
        <v>14549</v>
      </c>
      <c r="Y6224">
        <v>37</v>
      </c>
      <c r="Z6224">
        <v>37</v>
      </c>
      <c r="AA6224">
        <v>3</v>
      </c>
      <c r="AB6224">
        <v>3</v>
      </c>
      <c r="AC6224">
        <v>63</v>
      </c>
    </row>
    <row r="6225" spans="1:29">
      <c r="A6225">
        <v>6895</v>
      </c>
      <c r="B6225" t="s">
        <v>805</v>
      </c>
      <c r="C6225" t="s">
        <v>7944</v>
      </c>
      <c r="J6225" t="s">
        <v>1436</v>
      </c>
      <c r="K6225">
        <v>0</v>
      </c>
      <c r="N6225" t="b">
        <v>1</v>
      </c>
      <c r="O6225" t="b">
        <v>0</v>
      </c>
      <c r="P6225" t="b">
        <v>0</v>
      </c>
      <c r="Q6225">
        <v>8</v>
      </c>
      <c r="R6225">
        <v>8</v>
      </c>
      <c r="S6225">
        <v>1</v>
      </c>
      <c r="T6225">
        <v>2</v>
      </c>
      <c r="U6225" t="b">
        <v>1</v>
      </c>
      <c r="V6225" t="s">
        <v>1242</v>
      </c>
      <c r="W6225" t="s">
        <v>7847</v>
      </c>
      <c r="X6225" t="s">
        <v>15404</v>
      </c>
      <c r="Y6225">
        <v>37</v>
      </c>
      <c r="Z6225">
        <v>37</v>
      </c>
      <c r="AA6225">
        <v>4</v>
      </c>
      <c r="AB6225">
        <v>4</v>
      </c>
      <c r="AC6225">
        <v>63</v>
      </c>
    </row>
    <row r="6226" spans="1:29">
      <c r="A6226">
        <v>6896</v>
      </c>
      <c r="B6226" t="s">
        <v>805</v>
      </c>
      <c r="C6226" t="s">
        <v>7945</v>
      </c>
      <c r="J6226" t="s">
        <v>1436</v>
      </c>
      <c r="K6226">
        <v>0</v>
      </c>
      <c r="N6226" t="b">
        <v>1</v>
      </c>
      <c r="O6226" t="b">
        <v>0</v>
      </c>
      <c r="P6226" t="b">
        <v>0</v>
      </c>
      <c r="Q6226">
        <v>8</v>
      </c>
      <c r="R6226">
        <v>8</v>
      </c>
      <c r="S6226">
        <v>1</v>
      </c>
      <c r="T6226">
        <v>2</v>
      </c>
      <c r="U6226" t="b">
        <v>1</v>
      </c>
      <c r="V6226" t="s">
        <v>1242</v>
      </c>
      <c r="W6226" t="s">
        <v>7847</v>
      </c>
      <c r="X6226" t="s">
        <v>15635</v>
      </c>
      <c r="Y6226">
        <v>37</v>
      </c>
      <c r="Z6226">
        <v>37</v>
      </c>
      <c r="AA6226">
        <v>5</v>
      </c>
      <c r="AB6226">
        <v>5</v>
      </c>
      <c r="AC6226">
        <v>63</v>
      </c>
    </row>
    <row r="6227" spans="1:29">
      <c r="A6227">
        <v>6897</v>
      </c>
      <c r="B6227" t="s">
        <v>805</v>
      </c>
      <c r="C6227" t="s">
        <v>7946</v>
      </c>
      <c r="J6227" t="s">
        <v>1436</v>
      </c>
      <c r="K6227">
        <v>0</v>
      </c>
      <c r="N6227" t="b">
        <v>1</v>
      </c>
      <c r="O6227" t="b">
        <v>0</v>
      </c>
      <c r="P6227" t="b">
        <v>0</v>
      </c>
      <c r="Q6227">
        <v>8</v>
      </c>
      <c r="R6227">
        <v>8</v>
      </c>
      <c r="S6227">
        <v>1</v>
      </c>
      <c r="T6227">
        <v>2</v>
      </c>
      <c r="U6227" t="b">
        <v>1</v>
      </c>
      <c r="V6227" t="s">
        <v>1242</v>
      </c>
      <c r="W6227" t="s">
        <v>7847</v>
      </c>
      <c r="X6227" t="s">
        <v>15405</v>
      </c>
      <c r="Y6227">
        <v>38</v>
      </c>
      <c r="Z6227">
        <v>38</v>
      </c>
      <c r="AA6227">
        <v>2</v>
      </c>
      <c r="AB6227">
        <v>2</v>
      </c>
      <c r="AC6227">
        <v>63</v>
      </c>
    </row>
    <row r="6228" spans="1:29">
      <c r="A6228">
        <v>6898</v>
      </c>
      <c r="B6228" t="s">
        <v>805</v>
      </c>
      <c r="C6228" t="s">
        <v>7947</v>
      </c>
      <c r="J6228" t="s">
        <v>1436</v>
      </c>
      <c r="K6228">
        <v>0</v>
      </c>
      <c r="N6228" t="b">
        <v>1</v>
      </c>
      <c r="O6228" t="b">
        <v>0</v>
      </c>
      <c r="P6228" t="b">
        <v>0</v>
      </c>
      <c r="Q6228">
        <v>8</v>
      </c>
      <c r="R6228">
        <v>8</v>
      </c>
      <c r="S6228">
        <v>1</v>
      </c>
      <c r="T6228">
        <v>2</v>
      </c>
      <c r="U6228" t="b">
        <v>1</v>
      </c>
      <c r="V6228" t="s">
        <v>1242</v>
      </c>
      <c r="W6228" t="s">
        <v>7847</v>
      </c>
      <c r="X6228" t="s">
        <v>15406</v>
      </c>
      <c r="Y6228">
        <v>38</v>
      </c>
      <c r="Z6228">
        <v>38</v>
      </c>
      <c r="AA6228">
        <v>3</v>
      </c>
      <c r="AB6228">
        <v>3</v>
      </c>
      <c r="AC6228">
        <v>63</v>
      </c>
    </row>
    <row r="6229" spans="1:29">
      <c r="A6229">
        <v>6899</v>
      </c>
      <c r="B6229" t="s">
        <v>805</v>
      </c>
      <c r="C6229" t="s">
        <v>7948</v>
      </c>
      <c r="J6229" t="s">
        <v>1436</v>
      </c>
      <c r="K6229">
        <v>0</v>
      </c>
      <c r="N6229" t="b">
        <v>1</v>
      </c>
      <c r="O6229" t="b">
        <v>0</v>
      </c>
      <c r="P6229" t="b">
        <v>0</v>
      </c>
      <c r="Q6229">
        <v>8</v>
      </c>
      <c r="R6229">
        <v>8</v>
      </c>
      <c r="S6229">
        <v>1</v>
      </c>
      <c r="T6229">
        <v>2</v>
      </c>
      <c r="U6229" t="b">
        <v>1</v>
      </c>
      <c r="V6229" t="s">
        <v>1242</v>
      </c>
      <c r="W6229" t="s">
        <v>7847</v>
      </c>
      <c r="X6229" t="s">
        <v>14814</v>
      </c>
      <c r="Y6229">
        <v>38</v>
      </c>
      <c r="Z6229">
        <v>38</v>
      </c>
      <c r="AA6229">
        <v>4</v>
      </c>
      <c r="AB6229">
        <v>4</v>
      </c>
      <c r="AC6229">
        <v>63</v>
      </c>
    </row>
    <row r="6230" spans="1:29">
      <c r="A6230">
        <v>6900</v>
      </c>
      <c r="B6230" t="s">
        <v>805</v>
      </c>
      <c r="C6230" t="s">
        <v>7949</v>
      </c>
      <c r="J6230" t="s">
        <v>1436</v>
      </c>
      <c r="K6230">
        <v>0</v>
      </c>
      <c r="N6230" t="b">
        <v>1</v>
      </c>
      <c r="O6230" t="b">
        <v>0</v>
      </c>
      <c r="P6230" t="b">
        <v>0</v>
      </c>
      <c r="Q6230">
        <v>8</v>
      </c>
      <c r="R6230">
        <v>8</v>
      </c>
      <c r="S6230">
        <v>1</v>
      </c>
      <c r="T6230">
        <v>2</v>
      </c>
      <c r="U6230" t="b">
        <v>1</v>
      </c>
      <c r="V6230" t="s">
        <v>1242</v>
      </c>
      <c r="W6230" t="s">
        <v>7847</v>
      </c>
      <c r="X6230" t="s">
        <v>14732</v>
      </c>
      <c r="Y6230">
        <v>38</v>
      </c>
      <c r="Z6230">
        <v>38</v>
      </c>
      <c r="AA6230">
        <v>5</v>
      </c>
      <c r="AB6230">
        <v>5</v>
      </c>
      <c r="AC6230">
        <v>63</v>
      </c>
    </row>
    <row r="6231" spans="1:29">
      <c r="A6231">
        <v>6901</v>
      </c>
      <c r="B6231" t="s">
        <v>805</v>
      </c>
      <c r="C6231" t="s">
        <v>7950</v>
      </c>
      <c r="J6231" t="s">
        <v>1436</v>
      </c>
      <c r="K6231">
        <v>0</v>
      </c>
      <c r="N6231" t="b">
        <v>1</v>
      </c>
      <c r="O6231" t="b">
        <v>0</v>
      </c>
      <c r="P6231" t="b">
        <v>0</v>
      </c>
      <c r="Q6231">
        <v>8</v>
      </c>
      <c r="R6231">
        <v>8</v>
      </c>
      <c r="S6231">
        <v>1</v>
      </c>
      <c r="T6231">
        <v>2</v>
      </c>
      <c r="U6231" t="b">
        <v>1</v>
      </c>
      <c r="V6231" t="s">
        <v>1242</v>
      </c>
      <c r="W6231" t="s">
        <v>7847</v>
      </c>
      <c r="X6231" t="s">
        <v>15407</v>
      </c>
      <c r="Y6231">
        <v>39</v>
      </c>
      <c r="Z6231">
        <v>39</v>
      </c>
      <c r="AA6231">
        <v>2</v>
      </c>
      <c r="AB6231">
        <v>2</v>
      </c>
      <c r="AC6231">
        <v>63</v>
      </c>
    </row>
    <row r="6232" spans="1:29">
      <c r="A6232">
        <v>6902</v>
      </c>
      <c r="B6232" t="s">
        <v>805</v>
      </c>
      <c r="C6232" t="s">
        <v>7951</v>
      </c>
      <c r="J6232" t="s">
        <v>1436</v>
      </c>
      <c r="K6232">
        <v>0</v>
      </c>
      <c r="N6232" t="b">
        <v>1</v>
      </c>
      <c r="O6232" t="b">
        <v>0</v>
      </c>
      <c r="P6232" t="b">
        <v>0</v>
      </c>
      <c r="Q6232">
        <v>8</v>
      </c>
      <c r="R6232">
        <v>8</v>
      </c>
      <c r="S6232">
        <v>1</v>
      </c>
      <c r="T6232">
        <v>2</v>
      </c>
      <c r="U6232" t="b">
        <v>1</v>
      </c>
      <c r="V6232" t="s">
        <v>1242</v>
      </c>
      <c r="W6232" t="s">
        <v>7847</v>
      </c>
      <c r="X6232" t="s">
        <v>15408</v>
      </c>
      <c r="Y6232">
        <v>39</v>
      </c>
      <c r="Z6232">
        <v>39</v>
      </c>
      <c r="AA6232">
        <v>3</v>
      </c>
      <c r="AB6232">
        <v>3</v>
      </c>
      <c r="AC6232">
        <v>63</v>
      </c>
    </row>
    <row r="6233" spans="1:29">
      <c r="A6233">
        <v>6903</v>
      </c>
      <c r="B6233" t="s">
        <v>805</v>
      </c>
      <c r="C6233" t="s">
        <v>7952</v>
      </c>
      <c r="J6233" t="s">
        <v>1436</v>
      </c>
      <c r="K6233">
        <v>0</v>
      </c>
      <c r="N6233" t="b">
        <v>1</v>
      </c>
      <c r="O6233" t="b">
        <v>0</v>
      </c>
      <c r="P6233" t="b">
        <v>0</v>
      </c>
      <c r="Q6233">
        <v>8</v>
      </c>
      <c r="R6233">
        <v>8</v>
      </c>
      <c r="S6233">
        <v>1</v>
      </c>
      <c r="T6233">
        <v>2</v>
      </c>
      <c r="U6233" t="b">
        <v>1</v>
      </c>
      <c r="V6233" t="s">
        <v>1242</v>
      </c>
      <c r="W6233" t="s">
        <v>7847</v>
      </c>
      <c r="X6233" t="s">
        <v>14815</v>
      </c>
      <c r="Y6233">
        <v>39</v>
      </c>
      <c r="Z6233">
        <v>39</v>
      </c>
      <c r="AA6233">
        <v>4</v>
      </c>
      <c r="AB6233">
        <v>4</v>
      </c>
      <c r="AC6233">
        <v>63</v>
      </c>
    </row>
    <row r="6234" spans="1:29">
      <c r="A6234">
        <v>6904</v>
      </c>
      <c r="B6234" t="s">
        <v>805</v>
      </c>
      <c r="C6234" t="s">
        <v>7953</v>
      </c>
      <c r="J6234" t="s">
        <v>1436</v>
      </c>
      <c r="K6234">
        <v>0</v>
      </c>
      <c r="N6234" t="b">
        <v>1</v>
      </c>
      <c r="O6234" t="b">
        <v>0</v>
      </c>
      <c r="P6234" t="b">
        <v>0</v>
      </c>
      <c r="Q6234">
        <v>8</v>
      </c>
      <c r="R6234">
        <v>8</v>
      </c>
      <c r="S6234">
        <v>1</v>
      </c>
      <c r="T6234">
        <v>2</v>
      </c>
      <c r="U6234" t="b">
        <v>1</v>
      </c>
      <c r="V6234" t="s">
        <v>1242</v>
      </c>
      <c r="W6234" t="s">
        <v>7847</v>
      </c>
      <c r="X6234" t="s">
        <v>14733</v>
      </c>
      <c r="Y6234">
        <v>39</v>
      </c>
      <c r="Z6234">
        <v>39</v>
      </c>
      <c r="AA6234">
        <v>5</v>
      </c>
      <c r="AB6234">
        <v>5</v>
      </c>
      <c r="AC6234">
        <v>63</v>
      </c>
    </row>
    <row r="6235" spans="1:29">
      <c r="A6235">
        <v>6905</v>
      </c>
      <c r="B6235" t="s">
        <v>805</v>
      </c>
      <c r="C6235" t="s">
        <v>7954</v>
      </c>
      <c r="J6235" t="s">
        <v>1436</v>
      </c>
      <c r="K6235">
        <v>0</v>
      </c>
      <c r="N6235" t="b">
        <v>1</v>
      </c>
      <c r="O6235" t="b">
        <v>0</v>
      </c>
      <c r="P6235" t="b">
        <v>0</v>
      </c>
      <c r="Q6235">
        <v>8</v>
      </c>
      <c r="R6235">
        <v>8</v>
      </c>
      <c r="S6235">
        <v>1</v>
      </c>
      <c r="T6235">
        <v>2</v>
      </c>
      <c r="U6235" t="b">
        <v>1</v>
      </c>
      <c r="V6235" t="s">
        <v>1242</v>
      </c>
      <c r="W6235" t="s">
        <v>7847</v>
      </c>
      <c r="X6235" t="s">
        <v>15409</v>
      </c>
      <c r="Y6235">
        <v>40</v>
      </c>
      <c r="Z6235">
        <v>40</v>
      </c>
      <c r="AA6235">
        <v>2</v>
      </c>
      <c r="AB6235">
        <v>2</v>
      </c>
      <c r="AC6235">
        <v>63</v>
      </c>
    </row>
    <row r="6236" spans="1:29">
      <c r="A6236">
        <v>6906</v>
      </c>
      <c r="B6236" t="s">
        <v>805</v>
      </c>
      <c r="C6236" t="s">
        <v>7955</v>
      </c>
      <c r="J6236" t="s">
        <v>1436</v>
      </c>
      <c r="K6236">
        <v>0</v>
      </c>
      <c r="N6236" t="b">
        <v>1</v>
      </c>
      <c r="O6236" t="b">
        <v>0</v>
      </c>
      <c r="P6236" t="b">
        <v>0</v>
      </c>
      <c r="Q6236">
        <v>8</v>
      </c>
      <c r="R6236">
        <v>8</v>
      </c>
      <c r="S6236">
        <v>1</v>
      </c>
      <c r="T6236">
        <v>2</v>
      </c>
      <c r="U6236" t="b">
        <v>1</v>
      </c>
      <c r="V6236" t="s">
        <v>1242</v>
      </c>
      <c r="W6236" t="s">
        <v>7847</v>
      </c>
      <c r="X6236" t="s">
        <v>15410</v>
      </c>
      <c r="Y6236">
        <v>40</v>
      </c>
      <c r="Z6236">
        <v>40</v>
      </c>
      <c r="AA6236">
        <v>3</v>
      </c>
      <c r="AB6236">
        <v>3</v>
      </c>
      <c r="AC6236">
        <v>63</v>
      </c>
    </row>
    <row r="6237" spans="1:29">
      <c r="A6237">
        <v>6907</v>
      </c>
      <c r="B6237" t="s">
        <v>805</v>
      </c>
      <c r="C6237" t="s">
        <v>7956</v>
      </c>
      <c r="J6237" t="s">
        <v>1436</v>
      </c>
      <c r="K6237">
        <v>0</v>
      </c>
      <c r="N6237" t="b">
        <v>1</v>
      </c>
      <c r="O6237" t="b">
        <v>0</v>
      </c>
      <c r="P6237" t="b">
        <v>0</v>
      </c>
      <c r="Q6237">
        <v>8</v>
      </c>
      <c r="R6237">
        <v>8</v>
      </c>
      <c r="S6237">
        <v>1</v>
      </c>
      <c r="T6237">
        <v>2</v>
      </c>
      <c r="U6237" t="b">
        <v>1</v>
      </c>
      <c r="V6237" t="s">
        <v>1242</v>
      </c>
      <c r="W6237" t="s">
        <v>7847</v>
      </c>
      <c r="X6237" t="s">
        <v>14816</v>
      </c>
      <c r="Y6237">
        <v>40</v>
      </c>
      <c r="Z6237">
        <v>40</v>
      </c>
      <c r="AA6237">
        <v>4</v>
      </c>
      <c r="AB6237">
        <v>4</v>
      </c>
      <c r="AC6237">
        <v>63</v>
      </c>
    </row>
    <row r="6238" spans="1:29">
      <c r="A6238">
        <v>6908</v>
      </c>
      <c r="B6238" t="s">
        <v>805</v>
      </c>
      <c r="C6238" t="s">
        <v>7957</v>
      </c>
      <c r="J6238" t="s">
        <v>1436</v>
      </c>
      <c r="K6238">
        <v>0</v>
      </c>
      <c r="N6238" t="b">
        <v>1</v>
      </c>
      <c r="O6238" t="b">
        <v>0</v>
      </c>
      <c r="P6238" t="b">
        <v>0</v>
      </c>
      <c r="Q6238">
        <v>8</v>
      </c>
      <c r="R6238">
        <v>8</v>
      </c>
      <c r="S6238">
        <v>1</v>
      </c>
      <c r="T6238">
        <v>2</v>
      </c>
      <c r="U6238" t="b">
        <v>1</v>
      </c>
      <c r="V6238" t="s">
        <v>1242</v>
      </c>
      <c r="W6238" t="s">
        <v>7847</v>
      </c>
      <c r="X6238" t="s">
        <v>14553</v>
      </c>
      <c r="Y6238">
        <v>40</v>
      </c>
      <c r="Z6238">
        <v>40</v>
      </c>
      <c r="AA6238">
        <v>5</v>
      </c>
      <c r="AB6238">
        <v>5</v>
      </c>
      <c r="AC6238">
        <v>63</v>
      </c>
    </row>
    <row r="6239" spans="1:29">
      <c r="A6239">
        <v>6909</v>
      </c>
      <c r="B6239" t="s">
        <v>805</v>
      </c>
      <c r="C6239" t="s">
        <v>7958</v>
      </c>
      <c r="J6239" t="s">
        <v>1436</v>
      </c>
      <c r="K6239">
        <v>0</v>
      </c>
      <c r="N6239" t="b">
        <v>1</v>
      </c>
      <c r="O6239" t="b">
        <v>0</v>
      </c>
      <c r="P6239" t="b">
        <v>0</v>
      </c>
      <c r="Q6239">
        <v>8</v>
      </c>
      <c r="R6239">
        <v>8</v>
      </c>
      <c r="S6239">
        <v>1</v>
      </c>
      <c r="T6239">
        <v>2</v>
      </c>
      <c r="U6239" t="b">
        <v>1</v>
      </c>
      <c r="V6239" t="s">
        <v>1242</v>
      </c>
      <c r="W6239" t="s">
        <v>7847</v>
      </c>
      <c r="X6239" t="s">
        <v>15371</v>
      </c>
      <c r="Y6239">
        <v>41</v>
      </c>
      <c r="Z6239">
        <v>41</v>
      </c>
      <c r="AA6239">
        <v>2</v>
      </c>
      <c r="AB6239">
        <v>2</v>
      </c>
      <c r="AC6239">
        <v>63</v>
      </c>
    </row>
    <row r="6240" spans="1:29">
      <c r="A6240">
        <v>6910</v>
      </c>
      <c r="B6240" t="s">
        <v>805</v>
      </c>
      <c r="C6240" t="s">
        <v>7959</v>
      </c>
      <c r="J6240" t="s">
        <v>1436</v>
      </c>
      <c r="K6240">
        <v>0</v>
      </c>
      <c r="N6240" t="b">
        <v>1</v>
      </c>
      <c r="O6240" t="b">
        <v>0</v>
      </c>
      <c r="P6240" t="b">
        <v>0</v>
      </c>
      <c r="Q6240">
        <v>8</v>
      </c>
      <c r="R6240">
        <v>8</v>
      </c>
      <c r="S6240">
        <v>1</v>
      </c>
      <c r="T6240">
        <v>2</v>
      </c>
      <c r="U6240" t="b">
        <v>1</v>
      </c>
      <c r="V6240" t="s">
        <v>1242</v>
      </c>
      <c r="W6240" t="s">
        <v>7847</v>
      </c>
      <c r="X6240" t="s">
        <v>15372</v>
      </c>
      <c r="Y6240">
        <v>41</v>
      </c>
      <c r="Z6240">
        <v>41</v>
      </c>
      <c r="AA6240">
        <v>3</v>
      </c>
      <c r="AB6240">
        <v>3</v>
      </c>
      <c r="AC6240">
        <v>63</v>
      </c>
    </row>
    <row r="6241" spans="1:29">
      <c r="A6241">
        <v>6911</v>
      </c>
      <c r="B6241" t="s">
        <v>805</v>
      </c>
      <c r="C6241" t="s">
        <v>7960</v>
      </c>
      <c r="J6241" t="s">
        <v>1436</v>
      </c>
      <c r="K6241">
        <v>0</v>
      </c>
      <c r="N6241" t="b">
        <v>1</v>
      </c>
      <c r="O6241" t="b">
        <v>0</v>
      </c>
      <c r="P6241" t="b">
        <v>0</v>
      </c>
      <c r="Q6241">
        <v>8</v>
      </c>
      <c r="R6241">
        <v>8</v>
      </c>
      <c r="S6241">
        <v>1</v>
      </c>
      <c r="T6241">
        <v>2</v>
      </c>
      <c r="U6241" t="b">
        <v>1</v>
      </c>
      <c r="V6241" t="s">
        <v>1242</v>
      </c>
      <c r="W6241" t="s">
        <v>7847</v>
      </c>
      <c r="X6241" t="s">
        <v>14817</v>
      </c>
      <c r="Y6241">
        <v>41</v>
      </c>
      <c r="Z6241">
        <v>41</v>
      </c>
      <c r="AA6241">
        <v>4</v>
      </c>
      <c r="AB6241">
        <v>4</v>
      </c>
      <c r="AC6241">
        <v>63</v>
      </c>
    </row>
    <row r="6242" spans="1:29">
      <c r="A6242">
        <v>6912</v>
      </c>
      <c r="B6242" t="s">
        <v>805</v>
      </c>
      <c r="C6242" t="s">
        <v>7961</v>
      </c>
      <c r="J6242" t="s">
        <v>1436</v>
      </c>
      <c r="K6242">
        <v>0</v>
      </c>
      <c r="N6242" t="b">
        <v>1</v>
      </c>
      <c r="O6242" t="b">
        <v>0</v>
      </c>
      <c r="P6242" t="b">
        <v>0</v>
      </c>
      <c r="Q6242">
        <v>8</v>
      </c>
      <c r="R6242">
        <v>8</v>
      </c>
      <c r="S6242">
        <v>1</v>
      </c>
      <c r="T6242">
        <v>2</v>
      </c>
      <c r="U6242" t="b">
        <v>1</v>
      </c>
      <c r="V6242" t="s">
        <v>1242</v>
      </c>
      <c r="W6242" t="s">
        <v>7847</v>
      </c>
      <c r="X6242" t="s">
        <v>14554</v>
      </c>
      <c r="Y6242">
        <v>41</v>
      </c>
      <c r="Z6242">
        <v>41</v>
      </c>
      <c r="AA6242">
        <v>5</v>
      </c>
      <c r="AB6242">
        <v>5</v>
      </c>
      <c r="AC6242">
        <v>63</v>
      </c>
    </row>
    <row r="6243" spans="1:29">
      <c r="A6243">
        <v>6913</v>
      </c>
      <c r="B6243" t="s">
        <v>805</v>
      </c>
      <c r="C6243" t="s">
        <v>7962</v>
      </c>
      <c r="J6243" t="s">
        <v>1436</v>
      </c>
      <c r="K6243">
        <v>0</v>
      </c>
      <c r="N6243" t="b">
        <v>1</v>
      </c>
      <c r="O6243" t="b">
        <v>0</v>
      </c>
      <c r="P6243" t="b">
        <v>0</v>
      </c>
      <c r="Q6243">
        <v>8</v>
      </c>
      <c r="R6243">
        <v>8</v>
      </c>
      <c r="S6243">
        <v>1</v>
      </c>
      <c r="T6243">
        <v>2</v>
      </c>
      <c r="U6243" t="b">
        <v>1</v>
      </c>
      <c r="V6243" t="s">
        <v>1242</v>
      </c>
      <c r="W6243" t="s">
        <v>7847</v>
      </c>
      <c r="X6243" t="s">
        <v>15373</v>
      </c>
      <c r="Y6243">
        <v>42</v>
      </c>
      <c r="Z6243">
        <v>42</v>
      </c>
      <c r="AA6243">
        <v>2</v>
      </c>
      <c r="AB6243">
        <v>2</v>
      </c>
      <c r="AC6243">
        <v>63</v>
      </c>
    </row>
    <row r="6244" spans="1:29">
      <c r="A6244">
        <v>6914</v>
      </c>
      <c r="B6244" t="s">
        <v>805</v>
      </c>
      <c r="C6244" t="s">
        <v>7963</v>
      </c>
      <c r="J6244" t="s">
        <v>1436</v>
      </c>
      <c r="K6244">
        <v>0</v>
      </c>
      <c r="N6244" t="b">
        <v>1</v>
      </c>
      <c r="O6244" t="b">
        <v>0</v>
      </c>
      <c r="P6244" t="b">
        <v>0</v>
      </c>
      <c r="Q6244">
        <v>8</v>
      </c>
      <c r="R6244">
        <v>8</v>
      </c>
      <c r="S6244">
        <v>1</v>
      </c>
      <c r="T6244">
        <v>2</v>
      </c>
      <c r="U6244" t="b">
        <v>1</v>
      </c>
      <c r="V6244" t="s">
        <v>1242</v>
      </c>
      <c r="W6244" t="s">
        <v>7847</v>
      </c>
      <c r="X6244" t="s">
        <v>15374</v>
      </c>
      <c r="Y6244">
        <v>42</v>
      </c>
      <c r="Z6244">
        <v>42</v>
      </c>
      <c r="AA6244">
        <v>3</v>
      </c>
      <c r="AB6244">
        <v>3</v>
      </c>
      <c r="AC6244">
        <v>63</v>
      </c>
    </row>
    <row r="6245" spans="1:29">
      <c r="A6245">
        <v>6915</v>
      </c>
      <c r="B6245" t="s">
        <v>805</v>
      </c>
      <c r="C6245" t="s">
        <v>7964</v>
      </c>
      <c r="J6245" t="s">
        <v>1436</v>
      </c>
      <c r="K6245">
        <v>0</v>
      </c>
      <c r="N6245" t="b">
        <v>1</v>
      </c>
      <c r="O6245" t="b">
        <v>0</v>
      </c>
      <c r="P6245" t="b">
        <v>0</v>
      </c>
      <c r="Q6245">
        <v>8</v>
      </c>
      <c r="R6245">
        <v>8</v>
      </c>
      <c r="S6245">
        <v>1</v>
      </c>
      <c r="T6245">
        <v>2</v>
      </c>
      <c r="U6245" t="b">
        <v>1</v>
      </c>
      <c r="V6245" t="s">
        <v>1242</v>
      </c>
      <c r="W6245" t="s">
        <v>7847</v>
      </c>
      <c r="X6245" t="s">
        <v>14818</v>
      </c>
      <c r="Y6245">
        <v>42</v>
      </c>
      <c r="Z6245">
        <v>42</v>
      </c>
      <c r="AA6245">
        <v>4</v>
      </c>
      <c r="AB6245">
        <v>4</v>
      </c>
      <c r="AC6245">
        <v>63</v>
      </c>
    </row>
    <row r="6246" spans="1:29">
      <c r="A6246">
        <v>6916</v>
      </c>
      <c r="B6246" t="s">
        <v>805</v>
      </c>
      <c r="C6246" t="s">
        <v>7965</v>
      </c>
      <c r="J6246" t="s">
        <v>1436</v>
      </c>
      <c r="K6246">
        <v>0</v>
      </c>
      <c r="N6246" t="b">
        <v>1</v>
      </c>
      <c r="O6246" t="b">
        <v>0</v>
      </c>
      <c r="P6246" t="b">
        <v>0</v>
      </c>
      <c r="Q6246">
        <v>8</v>
      </c>
      <c r="R6246">
        <v>8</v>
      </c>
      <c r="S6246">
        <v>1</v>
      </c>
      <c r="T6246">
        <v>2</v>
      </c>
      <c r="U6246" t="b">
        <v>1</v>
      </c>
      <c r="V6246" t="s">
        <v>1242</v>
      </c>
      <c r="W6246" t="s">
        <v>7847</v>
      </c>
      <c r="X6246" t="s">
        <v>14555</v>
      </c>
      <c r="Y6246">
        <v>42</v>
      </c>
      <c r="Z6246">
        <v>42</v>
      </c>
      <c r="AA6246">
        <v>5</v>
      </c>
      <c r="AB6246">
        <v>5</v>
      </c>
      <c r="AC6246">
        <v>63</v>
      </c>
    </row>
    <row r="6247" spans="1:29">
      <c r="A6247">
        <v>6917</v>
      </c>
      <c r="B6247" t="s">
        <v>805</v>
      </c>
      <c r="C6247" t="s">
        <v>7966</v>
      </c>
      <c r="J6247" t="s">
        <v>1436</v>
      </c>
      <c r="K6247">
        <v>0</v>
      </c>
      <c r="N6247" t="b">
        <v>1</v>
      </c>
      <c r="O6247" t="b">
        <v>0</v>
      </c>
      <c r="P6247" t="b">
        <v>0</v>
      </c>
      <c r="Q6247">
        <v>8</v>
      </c>
      <c r="R6247">
        <v>8</v>
      </c>
      <c r="S6247">
        <v>1</v>
      </c>
      <c r="T6247">
        <v>2</v>
      </c>
      <c r="U6247" t="b">
        <v>1</v>
      </c>
      <c r="V6247" t="s">
        <v>1242</v>
      </c>
      <c r="W6247" t="s">
        <v>7847</v>
      </c>
      <c r="X6247" t="s">
        <v>15375</v>
      </c>
      <c r="Y6247">
        <v>43</v>
      </c>
      <c r="Z6247">
        <v>43</v>
      </c>
      <c r="AA6247">
        <v>2</v>
      </c>
      <c r="AB6247">
        <v>2</v>
      </c>
      <c r="AC6247">
        <v>63</v>
      </c>
    </row>
    <row r="6248" spans="1:29">
      <c r="A6248">
        <v>6918</v>
      </c>
      <c r="B6248" t="s">
        <v>805</v>
      </c>
      <c r="C6248" t="s">
        <v>7967</v>
      </c>
      <c r="J6248" t="s">
        <v>1436</v>
      </c>
      <c r="K6248">
        <v>0</v>
      </c>
      <c r="N6248" t="b">
        <v>1</v>
      </c>
      <c r="O6248" t="b">
        <v>0</v>
      </c>
      <c r="P6248" t="b">
        <v>0</v>
      </c>
      <c r="Q6248">
        <v>8</v>
      </c>
      <c r="R6248">
        <v>8</v>
      </c>
      <c r="S6248">
        <v>1</v>
      </c>
      <c r="T6248">
        <v>2</v>
      </c>
      <c r="U6248" t="b">
        <v>1</v>
      </c>
      <c r="V6248" t="s">
        <v>1242</v>
      </c>
      <c r="W6248" t="s">
        <v>7847</v>
      </c>
      <c r="X6248" t="s">
        <v>15376</v>
      </c>
      <c r="Y6248">
        <v>43</v>
      </c>
      <c r="Z6248">
        <v>43</v>
      </c>
      <c r="AA6248">
        <v>3</v>
      </c>
      <c r="AB6248">
        <v>3</v>
      </c>
      <c r="AC6248">
        <v>63</v>
      </c>
    </row>
    <row r="6249" spans="1:29">
      <c r="A6249">
        <v>6919</v>
      </c>
      <c r="B6249" t="s">
        <v>805</v>
      </c>
      <c r="C6249" t="s">
        <v>7968</v>
      </c>
      <c r="J6249" t="s">
        <v>1436</v>
      </c>
      <c r="K6249">
        <v>0</v>
      </c>
      <c r="N6249" t="b">
        <v>1</v>
      </c>
      <c r="O6249" t="b">
        <v>0</v>
      </c>
      <c r="P6249" t="b">
        <v>0</v>
      </c>
      <c r="Q6249">
        <v>8</v>
      </c>
      <c r="R6249">
        <v>8</v>
      </c>
      <c r="S6249">
        <v>1</v>
      </c>
      <c r="T6249">
        <v>2</v>
      </c>
      <c r="U6249" t="b">
        <v>1</v>
      </c>
      <c r="V6249" t="s">
        <v>1242</v>
      </c>
      <c r="W6249" t="s">
        <v>7847</v>
      </c>
      <c r="X6249" t="s">
        <v>14819</v>
      </c>
      <c r="Y6249">
        <v>43</v>
      </c>
      <c r="Z6249">
        <v>43</v>
      </c>
      <c r="AA6249">
        <v>4</v>
      </c>
      <c r="AB6249">
        <v>4</v>
      </c>
      <c r="AC6249">
        <v>63</v>
      </c>
    </row>
    <row r="6250" spans="1:29">
      <c r="A6250">
        <v>6920</v>
      </c>
      <c r="B6250" t="s">
        <v>805</v>
      </c>
      <c r="C6250" t="s">
        <v>7969</v>
      </c>
      <c r="J6250" t="s">
        <v>1436</v>
      </c>
      <c r="K6250">
        <v>0</v>
      </c>
      <c r="N6250" t="b">
        <v>1</v>
      </c>
      <c r="O6250" t="b">
        <v>0</v>
      </c>
      <c r="P6250" t="b">
        <v>0</v>
      </c>
      <c r="Q6250">
        <v>8</v>
      </c>
      <c r="R6250">
        <v>8</v>
      </c>
      <c r="S6250">
        <v>1</v>
      </c>
      <c r="T6250">
        <v>2</v>
      </c>
      <c r="U6250" t="b">
        <v>1</v>
      </c>
      <c r="V6250" t="s">
        <v>1242</v>
      </c>
      <c r="W6250" t="s">
        <v>7847</v>
      </c>
      <c r="X6250" t="s">
        <v>14556</v>
      </c>
      <c r="Y6250">
        <v>43</v>
      </c>
      <c r="Z6250">
        <v>43</v>
      </c>
      <c r="AA6250">
        <v>5</v>
      </c>
      <c r="AB6250">
        <v>5</v>
      </c>
      <c r="AC6250">
        <v>63</v>
      </c>
    </row>
    <row r="6251" spans="1:29">
      <c r="A6251">
        <v>6921</v>
      </c>
      <c r="B6251" t="s">
        <v>805</v>
      </c>
      <c r="C6251" t="s">
        <v>7970</v>
      </c>
      <c r="J6251" t="s">
        <v>1436</v>
      </c>
      <c r="K6251">
        <v>0</v>
      </c>
      <c r="N6251" t="b">
        <v>1</v>
      </c>
      <c r="O6251" t="b">
        <v>0</v>
      </c>
      <c r="P6251" t="b">
        <v>0</v>
      </c>
      <c r="Q6251">
        <v>8</v>
      </c>
      <c r="R6251">
        <v>8</v>
      </c>
      <c r="S6251">
        <v>1</v>
      </c>
      <c r="T6251">
        <v>2</v>
      </c>
      <c r="U6251" t="b">
        <v>1</v>
      </c>
      <c r="V6251" t="s">
        <v>1242</v>
      </c>
      <c r="W6251" t="s">
        <v>7847</v>
      </c>
      <c r="X6251" t="s">
        <v>15377</v>
      </c>
      <c r="Y6251">
        <v>44</v>
      </c>
      <c r="Z6251">
        <v>44</v>
      </c>
      <c r="AA6251">
        <v>2</v>
      </c>
      <c r="AB6251">
        <v>2</v>
      </c>
      <c r="AC6251">
        <v>63</v>
      </c>
    </row>
    <row r="6252" spans="1:29">
      <c r="A6252">
        <v>6922</v>
      </c>
      <c r="B6252" t="s">
        <v>805</v>
      </c>
      <c r="C6252" t="s">
        <v>7971</v>
      </c>
      <c r="J6252" t="s">
        <v>1436</v>
      </c>
      <c r="K6252">
        <v>0</v>
      </c>
      <c r="N6252" t="b">
        <v>1</v>
      </c>
      <c r="O6252" t="b">
        <v>0</v>
      </c>
      <c r="P6252" t="b">
        <v>0</v>
      </c>
      <c r="Q6252">
        <v>8</v>
      </c>
      <c r="R6252">
        <v>8</v>
      </c>
      <c r="S6252">
        <v>1</v>
      </c>
      <c r="T6252">
        <v>2</v>
      </c>
      <c r="U6252" t="b">
        <v>1</v>
      </c>
      <c r="V6252" t="s">
        <v>1242</v>
      </c>
      <c r="W6252" t="s">
        <v>7847</v>
      </c>
      <c r="X6252" t="s">
        <v>15378</v>
      </c>
      <c r="Y6252">
        <v>44</v>
      </c>
      <c r="Z6252">
        <v>44</v>
      </c>
      <c r="AA6252">
        <v>3</v>
      </c>
      <c r="AB6252">
        <v>3</v>
      </c>
      <c r="AC6252">
        <v>63</v>
      </c>
    </row>
    <row r="6253" spans="1:29">
      <c r="A6253">
        <v>6923</v>
      </c>
      <c r="B6253" t="s">
        <v>805</v>
      </c>
      <c r="C6253" t="s">
        <v>7972</v>
      </c>
      <c r="J6253" t="s">
        <v>1436</v>
      </c>
      <c r="K6253">
        <v>0</v>
      </c>
      <c r="N6253" t="b">
        <v>1</v>
      </c>
      <c r="O6253" t="b">
        <v>0</v>
      </c>
      <c r="P6253" t="b">
        <v>0</v>
      </c>
      <c r="Q6253">
        <v>8</v>
      </c>
      <c r="R6253">
        <v>8</v>
      </c>
      <c r="S6253">
        <v>1</v>
      </c>
      <c r="T6253">
        <v>2</v>
      </c>
      <c r="U6253" t="b">
        <v>1</v>
      </c>
      <c r="V6253" t="s">
        <v>1242</v>
      </c>
      <c r="W6253" t="s">
        <v>7847</v>
      </c>
      <c r="X6253" t="s">
        <v>14820</v>
      </c>
      <c r="Y6253">
        <v>44</v>
      </c>
      <c r="Z6253">
        <v>44</v>
      </c>
      <c r="AA6253">
        <v>4</v>
      </c>
      <c r="AB6253">
        <v>4</v>
      </c>
      <c r="AC6253">
        <v>63</v>
      </c>
    </row>
    <row r="6254" spans="1:29">
      <c r="A6254">
        <v>6924</v>
      </c>
      <c r="B6254" t="s">
        <v>805</v>
      </c>
      <c r="C6254" t="s">
        <v>7973</v>
      </c>
      <c r="J6254" t="s">
        <v>1436</v>
      </c>
      <c r="K6254">
        <v>0</v>
      </c>
      <c r="N6254" t="b">
        <v>1</v>
      </c>
      <c r="O6254" t="b">
        <v>0</v>
      </c>
      <c r="P6254" t="b">
        <v>0</v>
      </c>
      <c r="Q6254">
        <v>8</v>
      </c>
      <c r="R6254">
        <v>8</v>
      </c>
      <c r="S6254">
        <v>1</v>
      </c>
      <c r="T6254">
        <v>2</v>
      </c>
      <c r="U6254" t="b">
        <v>1</v>
      </c>
      <c r="V6254" t="s">
        <v>1242</v>
      </c>
      <c r="W6254" t="s">
        <v>7847</v>
      </c>
      <c r="X6254" t="s">
        <v>14557</v>
      </c>
      <c r="Y6254">
        <v>44</v>
      </c>
      <c r="Z6254">
        <v>44</v>
      </c>
      <c r="AA6254">
        <v>5</v>
      </c>
      <c r="AB6254">
        <v>5</v>
      </c>
      <c r="AC6254">
        <v>63</v>
      </c>
    </row>
    <row r="6255" spans="1:29">
      <c r="A6255">
        <v>6925</v>
      </c>
      <c r="B6255" t="s">
        <v>805</v>
      </c>
      <c r="C6255" t="s">
        <v>7974</v>
      </c>
      <c r="J6255" t="s">
        <v>1436</v>
      </c>
      <c r="K6255">
        <v>0</v>
      </c>
      <c r="N6255" t="b">
        <v>1</v>
      </c>
      <c r="O6255" t="b">
        <v>0</v>
      </c>
      <c r="P6255" t="b">
        <v>0</v>
      </c>
      <c r="Q6255">
        <v>8</v>
      </c>
      <c r="R6255">
        <v>8</v>
      </c>
      <c r="S6255">
        <v>1</v>
      </c>
      <c r="T6255">
        <v>2</v>
      </c>
      <c r="U6255" t="b">
        <v>1</v>
      </c>
      <c r="V6255" t="s">
        <v>1242</v>
      </c>
      <c r="W6255" t="s">
        <v>7847</v>
      </c>
      <c r="X6255" t="s">
        <v>15379</v>
      </c>
      <c r="Y6255">
        <v>45</v>
      </c>
      <c r="Z6255">
        <v>45</v>
      </c>
      <c r="AA6255">
        <v>2</v>
      </c>
      <c r="AB6255">
        <v>2</v>
      </c>
      <c r="AC6255">
        <v>63</v>
      </c>
    </row>
    <row r="6256" spans="1:29">
      <c r="A6256">
        <v>6926</v>
      </c>
      <c r="B6256" t="s">
        <v>805</v>
      </c>
      <c r="C6256" t="s">
        <v>7975</v>
      </c>
      <c r="J6256" t="s">
        <v>1436</v>
      </c>
      <c r="K6256">
        <v>0</v>
      </c>
      <c r="N6256" t="b">
        <v>1</v>
      </c>
      <c r="O6256" t="b">
        <v>0</v>
      </c>
      <c r="P6256" t="b">
        <v>0</v>
      </c>
      <c r="Q6256">
        <v>8</v>
      </c>
      <c r="R6256">
        <v>8</v>
      </c>
      <c r="S6256">
        <v>1</v>
      </c>
      <c r="T6256">
        <v>2</v>
      </c>
      <c r="U6256" t="b">
        <v>1</v>
      </c>
      <c r="V6256" t="s">
        <v>1242</v>
      </c>
      <c r="W6256" t="s">
        <v>7847</v>
      </c>
      <c r="X6256" t="s">
        <v>15380</v>
      </c>
      <c r="Y6256">
        <v>45</v>
      </c>
      <c r="Z6256">
        <v>45</v>
      </c>
      <c r="AA6256">
        <v>3</v>
      </c>
      <c r="AB6256">
        <v>3</v>
      </c>
      <c r="AC6256">
        <v>63</v>
      </c>
    </row>
    <row r="6257" spans="1:29">
      <c r="A6257">
        <v>6927</v>
      </c>
      <c r="B6257" t="s">
        <v>805</v>
      </c>
      <c r="C6257" t="s">
        <v>7976</v>
      </c>
      <c r="J6257" t="s">
        <v>1436</v>
      </c>
      <c r="K6257">
        <v>0</v>
      </c>
      <c r="N6257" t="b">
        <v>1</v>
      </c>
      <c r="O6257" t="b">
        <v>0</v>
      </c>
      <c r="P6257" t="b">
        <v>0</v>
      </c>
      <c r="Q6257">
        <v>8</v>
      </c>
      <c r="R6257">
        <v>8</v>
      </c>
      <c r="S6257">
        <v>1</v>
      </c>
      <c r="T6257">
        <v>2</v>
      </c>
      <c r="U6257" t="b">
        <v>1</v>
      </c>
      <c r="V6257" t="s">
        <v>1242</v>
      </c>
      <c r="W6257" t="s">
        <v>7847</v>
      </c>
      <c r="X6257" t="s">
        <v>14821</v>
      </c>
      <c r="Y6257">
        <v>45</v>
      </c>
      <c r="Z6257">
        <v>45</v>
      </c>
      <c r="AA6257">
        <v>4</v>
      </c>
      <c r="AB6257">
        <v>4</v>
      </c>
      <c r="AC6257">
        <v>63</v>
      </c>
    </row>
    <row r="6258" spans="1:29">
      <c r="A6258">
        <v>6928</v>
      </c>
      <c r="B6258" t="s">
        <v>805</v>
      </c>
      <c r="C6258" t="s">
        <v>7977</v>
      </c>
      <c r="J6258" t="s">
        <v>1436</v>
      </c>
      <c r="K6258">
        <v>0</v>
      </c>
      <c r="N6258" t="b">
        <v>1</v>
      </c>
      <c r="O6258" t="b">
        <v>0</v>
      </c>
      <c r="P6258" t="b">
        <v>0</v>
      </c>
      <c r="Q6258">
        <v>8</v>
      </c>
      <c r="R6258">
        <v>8</v>
      </c>
      <c r="S6258">
        <v>1</v>
      </c>
      <c r="T6258">
        <v>2</v>
      </c>
      <c r="U6258" t="b">
        <v>1</v>
      </c>
      <c r="V6258" t="s">
        <v>1242</v>
      </c>
      <c r="W6258" t="s">
        <v>7847</v>
      </c>
      <c r="X6258" t="s">
        <v>14558</v>
      </c>
      <c r="Y6258">
        <v>45</v>
      </c>
      <c r="Z6258">
        <v>45</v>
      </c>
      <c r="AA6258">
        <v>5</v>
      </c>
      <c r="AB6258">
        <v>5</v>
      </c>
      <c r="AC6258">
        <v>63</v>
      </c>
    </row>
    <row r="6259" spans="1:29">
      <c r="A6259">
        <v>6929</v>
      </c>
      <c r="B6259" t="s">
        <v>805</v>
      </c>
      <c r="C6259" t="s">
        <v>7978</v>
      </c>
      <c r="J6259" t="s">
        <v>1436</v>
      </c>
      <c r="K6259">
        <v>0</v>
      </c>
      <c r="N6259" t="b">
        <v>1</v>
      </c>
      <c r="O6259" t="b">
        <v>0</v>
      </c>
      <c r="P6259" t="b">
        <v>0</v>
      </c>
      <c r="Q6259">
        <v>8</v>
      </c>
      <c r="R6259">
        <v>8</v>
      </c>
      <c r="S6259">
        <v>1</v>
      </c>
      <c r="T6259">
        <v>2</v>
      </c>
      <c r="U6259" t="b">
        <v>1</v>
      </c>
      <c r="V6259" t="s">
        <v>1242</v>
      </c>
      <c r="W6259" t="s">
        <v>7847</v>
      </c>
      <c r="X6259" t="s">
        <v>15689</v>
      </c>
      <c r="Y6259">
        <v>46</v>
      </c>
      <c r="Z6259">
        <v>46</v>
      </c>
      <c r="AA6259">
        <v>2</v>
      </c>
      <c r="AB6259">
        <v>2</v>
      </c>
      <c r="AC6259">
        <v>63</v>
      </c>
    </row>
    <row r="6260" spans="1:29">
      <c r="A6260">
        <v>6930</v>
      </c>
      <c r="B6260" t="s">
        <v>805</v>
      </c>
      <c r="C6260" t="s">
        <v>7979</v>
      </c>
      <c r="J6260" t="s">
        <v>1436</v>
      </c>
      <c r="K6260">
        <v>0</v>
      </c>
      <c r="N6260" t="b">
        <v>1</v>
      </c>
      <c r="O6260" t="b">
        <v>0</v>
      </c>
      <c r="P6260" t="b">
        <v>0</v>
      </c>
      <c r="Q6260">
        <v>8</v>
      </c>
      <c r="R6260">
        <v>8</v>
      </c>
      <c r="S6260">
        <v>1</v>
      </c>
      <c r="T6260">
        <v>2</v>
      </c>
      <c r="U6260" t="b">
        <v>1</v>
      </c>
      <c r="V6260" t="s">
        <v>1242</v>
      </c>
      <c r="W6260" t="s">
        <v>7847</v>
      </c>
      <c r="X6260" t="s">
        <v>15766</v>
      </c>
      <c r="Y6260">
        <v>46</v>
      </c>
      <c r="Z6260">
        <v>46</v>
      </c>
      <c r="AA6260">
        <v>3</v>
      </c>
      <c r="AB6260">
        <v>3</v>
      </c>
      <c r="AC6260">
        <v>63</v>
      </c>
    </row>
    <row r="6261" spans="1:29">
      <c r="A6261">
        <v>6931</v>
      </c>
      <c r="B6261" t="s">
        <v>805</v>
      </c>
      <c r="C6261" t="s">
        <v>7980</v>
      </c>
      <c r="J6261" t="s">
        <v>1436</v>
      </c>
      <c r="K6261">
        <v>0</v>
      </c>
      <c r="N6261" t="b">
        <v>1</v>
      </c>
      <c r="O6261" t="b">
        <v>0</v>
      </c>
      <c r="P6261" t="b">
        <v>0</v>
      </c>
      <c r="Q6261">
        <v>8</v>
      </c>
      <c r="R6261">
        <v>8</v>
      </c>
      <c r="S6261">
        <v>1</v>
      </c>
      <c r="T6261">
        <v>2</v>
      </c>
      <c r="U6261" t="b">
        <v>1</v>
      </c>
      <c r="V6261" t="s">
        <v>1242</v>
      </c>
      <c r="W6261" t="s">
        <v>7847</v>
      </c>
      <c r="X6261" t="s">
        <v>14822</v>
      </c>
      <c r="Y6261">
        <v>46</v>
      </c>
      <c r="Z6261">
        <v>46</v>
      </c>
      <c r="AA6261">
        <v>4</v>
      </c>
      <c r="AB6261">
        <v>4</v>
      </c>
      <c r="AC6261">
        <v>63</v>
      </c>
    </row>
    <row r="6262" spans="1:29">
      <c r="A6262">
        <v>6932</v>
      </c>
      <c r="B6262" t="s">
        <v>805</v>
      </c>
      <c r="C6262" t="s">
        <v>7981</v>
      </c>
      <c r="J6262" t="s">
        <v>1436</v>
      </c>
      <c r="K6262">
        <v>0</v>
      </c>
      <c r="N6262" t="b">
        <v>1</v>
      </c>
      <c r="O6262" t="b">
        <v>0</v>
      </c>
      <c r="P6262" t="b">
        <v>0</v>
      </c>
      <c r="Q6262">
        <v>8</v>
      </c>
      <c r="R6262">
        <v>8</v>
      </c>
      <c r="S6262">
        <v>1</v>
      </c>
      <c r="T6262">
        <v>2</v>
      </c>
      <c r="U6262" t="b">
        <v>1</v>
      </c>
      <c r="V6262" t="s">
        <v>1242</v>
      </c>
      <c r="W6262" t="s">
        <v>7847</v>
      </c>
      <c r="X6262" t="s">
        <v>14740</v>
      </c>
      <c r="Y6262">
        <v>46</v>
      </c>
      <c r="Z6262">
        <v>46</v>
      </c>
      <c r="AA6262">
        <v>5</v>
      </c>
      <c r="AB6262">
        <v>5</v>
      </c>
      <c r="AC6262">
        <v>63</v>
      </c>
    </row>
    <row r="6263" spans="1:29">
      <c r="A6263">
        <v>6933</v>
      </c>
      <c r="B6263" t="s">
        <v>805</v>
      </c>
      <c r="C6263" t="s">
        <v>7982</v>
      </c>
      <c r="J6263" t="s">
        <v>1436</v>
      </c>
      <c r="K6263">
        <v>0</v>
      </c>
      <c r="N6263" t="b">
        <v>1</v>
      </c>
      <c r="O6263" t="b">
        <v>0</v>
      </c>
      <c r="P6263" t="b">
        <v>0</v>
      </c>
      <c r="Q6263">
        <v>8</v>
      </c>
      <c r="R6263">
        <v>8</v>
      </c>
      <c r="S6263">
        <v>1</v>
      </c>
      <c r="T6263">
        <v>2</v>
      </c>
      <c r="U6263" t="b">
        <v>1</v>
      </c>
      <c r="V6263" t="s">
        <v>1242</v>
      </c>
      <c r="W6263" t="s">
        <v>7847</v>
      </c>
      <c r="X6263" t="s">
        <v>15690</v>
      </c>
      <c r="Y6263">
        <v>47</v>
      </c>
      <c r="Z6263">
        <v>47</v>
      </c>
      <c r="AA6263">
        <v>2</v>
      </c>
      <c r="AB6263">
        <v>2</v>
      </c>
      <c r="AC6263">
        <v>63</v>
      </c>
    </row>
    <row r="6264" spans="1:29">
      <c r="A6264">
        <v>6934</v>
      </c>
      <c r="B6264" t="s">
        <v>805</v>
      </c>
      <c r="C6264" t="s">
        <v>7983</v>
      </c>
      <c r="J6264" t="s">
        <v>1436</v>
      </c>
      <c r="K6264">
        <v>0</v>
      </c>
      <c r="N6264" t="b">
        <v>1</v>
      </c>
      <c r="O6264" t="b">
        <v>0</v>
      </c>
      <c r="P6264" t="b">
        <v>0</v>
      </c>
      <c r="Q6264">
        <v>8</v>
      </c>
      <c r="R6264">
        <v>8</v>
      </c>
      <c r="S6264">
        <v>1</v>
      </c>
      <c r="T6264">
        <v>2</v>
      </c>
      <c r="U6264" t="b">
        <v>1</v>
      </c>
      <c r="V6264" t="s">
        <v>1242</v>
      </c>
      <c r="W6264" t="s">
        <v>7847</v>
      </c>
      <c r="X6264" t="s">
        <v>14561</v>
      </c>
      <c r="Y6264">
        <v>47</v>
      </c>
      <c r="Z6264">
        <v>47</v>
      </c>
      <c r="AA6264">
        <v>3</v>
      </c>
      <c r="AB6264">
        <v>3</v>
      </c>
      <c r="AC6264">
        <v>63</v>
      </c>
    </row>
    <row r="6265" spans="1:29">
      <c r="A6265">
        <v>6935</v>
      </c>
      <c r="B6265" t="s">
        <v>805</v>
      </c>
      <c r="C6265" t="s">
        <v>7984</v>
      </c>
      <c r="J6265" t="s">
        <v>1436</v>
      </c>
      <c r="K6265">
        <v>0</v>
      </c>
      <c r="N6265" t="b">
        <v>1</v>
      </c>
      <c r="O6265" t="b">
        <v>0</v>
      </c>
      <c r="P6265" t="b">
        <v>0</v>
      </c>
      <c r="Q6265">
        <v>8</v>
      </c>
      <c r="R6265">
        <v>8</v>
      </c>
      <c r="S6265">
        <v>1</v>
      </c>
      <c r="T6265">
        <v>2</v>
      </c>
      <c r="U6265" t="b">
        <v>1</v>
      </c>
      <c r="V6265" t="s">
        <v>1242</v>
      </c>
      <c r="W6265" t="s">
        <v>7847</v>
      </c>
      <c r="X6265" t="s">
        <v>14823</v>
      </c>
      <c r="Y6265">
        <v>47</v>
      </c>
      <c r="Z6265">
        <v>47</v>
      </c>
      <c r="AA6265">
        <v>4</v>
      </c>
      <c r="AB6265">
        <v>4</v>
      </c>
      <c r="AC6265">
        <v>63</v>
      </c>
    </row>
    <row r="6266" spans="1:29">
      <c r="A6266">
        <v>6936</v>
      </c>
      <c r="B6266" t="s">
        <v>805</v>
      </c>
      <c r="C6266" t="s">
        <v>7985</v>
      </c>
      <c r="J6266" t="s">
        <v>1436</v>
      </c>
      <c r="K6266">
        <v>0</v>
      </c>
      <c r="N6266" t="b">
        <v>1</v>
      </c>
      <c r="O6266" t="b">
        <v>0</v>
      </c>
      <c r="P6266" t="b">
        <v>0</v>
      </c>
      <c r="Q6266">
        <v>8</v>
      </c>
      <c r="R6266">
        <v>8</v>
      </c>
      <c r="S6266">
        <v>1</v>
      </c>
      <c r="T6266">
        <v>2</v>
      </c>
      <c r="U6266" t="b">
        <v>1</v>
      </c>
      <c r="V6266" t="s">
        <v>1242</v>
      </c>
      <c r="W6266" t="s">
        <v>7847</v>
      </c>
      <c r="X6266" t="s">
        <v>14742</v>
      </c>
      <c r="Y6266">
        <v>47</v>
      </c>
      <c r="Z6266">
        <v>47</v>
      </c>
      <c r="AA6266">
        <v>5</v>
      </c>
      <c r="AB6266">
        <v>5</v>
      </c>
      <c r="AC6266">
        <v>63</v>
      </c>
    </row>
    <row r="6267" spans="1:29">
      <c r="A6267">
        <v>6937</v>
      </c>
      <c r="B6267" t="s">
        <v>805</v>
      </c>
      <c r="C6267" t="s">
        <v>7986</v>
      </c>
      <c r="J6267" t="s">
        <v>1436</v>
      </c>
      <c r="K6267">
        <v>0</v>
      </c>
      <c r="N6267" t="b">
        <v>1</v>
      </c>
      <c r="O6267" t="b">
        <v>0</v>
      </c>
      <c r="P6267" t="b">
        <v>0</v>
      </c>
      <c r="Q6267">
        <v>8</v>
      </c>
      <c r="R6267">
        <v>8</v>
      </c>
      <c r="S6267">
        <v>1</v>
      </c>
      <c r="T6267">
        <v>2</v>
      </c>
      <c r="U6267" t="b">
        <v>1</v>
      </c>
      <c r="V6267" t="s">
        <v>1242</v>
      </c>
      <c r="W6267" t="s">
        <v>7847</v>
      </c>
      <c r="X6267" t="s">
        <v>15334</v>
      </c>
      <c r="Y6267">
        <v>48</v>
      </c>
      <c r="Z6267">
        <v>48</v>
      </c>
      <c r="AA6267">
        <v>2</v>
      </c>
      <c r="AB6267">
        <v>2</v>
      </c>
      <c r="AC6267">
        <v>63</v>
      </c>
    </row>
    <row r="6268" spans="1:29">
      <c r="A6268">
        <v>6938</v>
      </c>
      <c r="B6268" t="s">
        <v>805</v>
      </c>
      <c r="C6268" t="s">
        <v>7987</v>
      </c>
      <c r="J6268" t="s">
        <v>1436</v>
      </c>
      <c r="K6268">
        <v>0</v>
      </c>
      <c r="N6268" t="b">
        <v>1</v>
      </c>
      <c r="O6268" t="b">
        <v>0</v>
      </c>
      <c r="P6268" t="b">
        <v>0</v>
      </c>
      <c r="Q6268">
        <v>8</v>
      </c>
      <c r="R6268">
        <v>8</v>
      </c>
      <c r="S6268">
        <v>1</v>
      </c>
      <c r="T6268">
        <v>2</v>
      </c>
      <c r="U6268" t="b">
        <v>1</v>
      </c>
      <c r="V6268" t="s">
        <v>1242</v>
      </c>
      <c r="W6268" t="s">
        <v>7847</v>
      </c>
      <c r="X6268" t="s">
        <v>14474</v>
      </c>
      <c r="Y6268">
        <v>48</v>
      </c>
      <c r="Z6268">
        <v>48</v>
      </c>
      <c r="AA6268">
        <v>3</v>
      </c>
      <c r="AB6268">
        <v>3</v>
      </c>
      <c r="AC6268">
        <v>63</v>
      </c>
    </row>
    <row r="6269" spans="1:29">
      <c r="A6269">
        <v>6939</v>
      </c>
      <c r="B6269" t="s">
        <v>805</v>
      </c>
      <c r="C6269" t="s">
        <v>7988</v>
      </c>
      <c r="J6269" t="s">
        <v>1436</v>
      </c>
      <c r="K6269">
        <v>0</v>
      </c>
      <c r="N6269" t="b">
        <v>1</v>
      </c>
      <c r="O6269" t="b">
        <v>0</v>
      </c>
      <c r="P6269" t="b">
        <v>0</v>
      </c>
      <c r="Q6269">
        <v>8</v>
      </c>
      <c r="R6269">
        <v>8</v>
      </c>
      <c r="S6269">
        <v>1</v>
      </c>
      <c r="T6269">
        <v>2</v>
      </c>
      <c r="U6269" t="b">
        <v>1</v>
      </c>
      <c r="V6269" t="s">
        <v>1242</v>
      </c>
      <c r="W6269" t="s">
        <v>7847</v>
      </c>
      <c r="X6269" t="s">
        <v>14824</v>
      </c>
      <c r="Y6269">
        <v>48</v>
      </c>
      <c r="Z6269">
        <v>48</v>
      </c>
      <c r="AA6269">
        <v>4</v>
      </c>
      <c r="AB6269">
        <v>4</v>
      </c>
      <c r="AC6269">
        <v>63</v>
      </c>
    </row>
    <row r="6270" spans="1:29">
      <c r="A6270">
        <v>6940</v>
      </c>
      <c r="B6270" t="s">
        <v>805</v>
      </c>
      <c r="C6270" t="s">
        <v>7989</v>
      </c>
      <c r="J6270" t="s">
        <v>1436</v>
      </c>
      <c r="K6270">
        <v>0</v>
      </c>
      <c r="N6270" t="b">
        <v>1</v>
      </c>
      <c r="O6270" t="b">
        <v>0</v>
      </c>
      <c r="P6270" t="b">
        <v>0</v>
      </c>
      <c r="Q6270">
        <v>8</v>
      </c>
      <c r="R6270">
        <v>8</v>
      </c>
      <c r="S6270">
        <v>1</v>
      </c>
      <c r="T6270">
        <v>2</v>
      </c>
      <c r="U6270" t="b">
        <v>1</v>
      </c>
      <c r="V6270" t="s">
        <v>1242</v>
      </c>
      <c r="W6270" t="s">
        <v>7847</v>
      </c>
      <c r="X6270" t="s">
        <v>14743</v>
      </c>
      <c r="Y6270">
        <v>48</v>
      </c>
      <c r="Z6270">
        <v>48</v>
      </c>
      <c r="AA6270">
        <v>5</v>
      </c>
      <c r="AB6270">
        <v>5</v>
      </c>
      <c r="AC6270">
        <v>63</v>
      </c>
    </row>
    <row r="6271" spans="1:29">
      <c r="A6271">
        <v>6941</v>
      </c>
      <c r="B6271" t="s">
        <v>805</v>
      </c>
      <c r="C6271" t="s">
        <v>7990</v>
      </c>
      <c r="J6271" t="s">
        <v>1436</v>
      </c>
      <c r="K6271">
        <v>0</v>
      </c>
      <c r="N6271" t="b">
        <v>1</v>
      </c>
      <c r="O6271" t="b">
        <v>0</v>
      </c>
      <c r="P6271" t="b">
        <v>0</v>
      </c>
      <c r="Q6271">
        <v>8</v>
      </c>
      <c r="R6271">
        <v>8</v>
      </c>
      <c r="S6271">
        <v>1</v>
      </c>
      <c r="T6271">
        <v>2</v>
      </c>
      <c r="U6271" t="b">
        <v>1</v>
      </c>
      <c r="V6271" t="s">
        <v>1242</v>
      </c>
      <c r="W6271" t="s">
        <v>7847</v>
      </c>
      <c r="X6271" t="s">
        <v>15335</v>
      </c>
      <c r="Y6271">
        <v>49</v>
      </c>
      <c r="Z6271">
        <v>49</v>
      </c>
      <c r="AA6271">
        <v>2</v>
      </c>
      <c r="AB6271">
        <v>2</v>
      </c>
      <c r="AC6271">
        <v>63</v>
      </c>
    </row>
    <row r="6272" spans="1:29">
      <c r="A6272">
        <v>6942</v>
      </c>
      <c r="B6272" t="s">
        <v>805</v>
      </c>
      <c r="C6272" t="s">
        <v>7991</v>
      </c>
      <c r="J6272" t="s">
        <v>1436</v>
      </c>
      <c r="K6272">
        <v>0</v>
      </c>
      <c r="N6272" t="b">
        <v>1</v>
      </c>
      <c r="O6272" t="b">
        <v>0</v>
      </c>
      <c r="P6272" t="b">
        <v>0</v>
      </c>
      <c r="Q6272">
        <v>8</v>
      </c>
      <c r="R6272">
        <v>8</v>
      </c>
      <c r="S6272">
        <v>1</v>
      </c>
      <c r="T6272">
        <v>2</v>
      </c>
      <c r="U6272" t="b">
        <v>1</v>
      </c>
      <c r="V6272" t="s">
        <v>1242</v>
      </c>
      <c r="W6272" t="s">
        <v>7847</v>
      </c>
      <c r="X6272" t="s">
        <v>14477</v>
      </c>
      <c r="Y6272">
        <v>49</v>
      </c>
      <c r="Z6272">
        <v>49</v>
      </c>
      <c r="AA6272">
        <v>3</v>
      </c>
      <c r="AB6272">
        <v>3</v>
      </c>
      <c r="AC6272">
        <v>63</v>
      </c>
    </row>
    <row r="6273" spans="1:29">
      <c r="A6273">
        <v>6943</v>
      </c>
      <c r="B6273" t="s">
        <v>805</v>
      </c>
      <c r="C6273" t="s">
        <v>7992</v>
      </c>
      <c r="J6273" t="s">
        <v>1436</v>
      </c>
      <c r="K6273">
        <v>0</v>
      </c>
      <c r="N6273" t="b">
        <v>1</v>
      </c>
      <c r="O6273" t="b">
        <v>0</v>
      </c>
      <c r="P6273" t="b">
        <v>0</v>
      </c>
      <c r="Q6273">
        <v>8</v>
      </c>
      <c r="R6273">
        <v>8</v>
      </c>
      <c r="S6273">
        <v>1</v>
      </c>
      <c r="T6273">
        <v>2</v>
      </c>
      <c r="U6273" t="b">
        <v>1</v>
      </c>
      <c r="V6273" t="s">
        <v>1242</v>
      </c>
      <c r="W6273" t="s">
        <v>7847</v>
      </c>
      <c r="X6273" t="s">
        <v>14825</v>
      </c>
      <c r="Y6273">
        <v>49</v>
      </c>
      <c r="Z6273">
        <v>49</v>
      </c>
      <c r="AA6273">
        <v>4</v>
      </c>
      <c r="AB6273">
        <v>4</v>
      </c>
      <c r="AC6273">
        <v>63</v>
      </c>
    </row>
    <row r="6274" spans="1:29">
      <c r="A6274">
        <v>6944</v>
      </c>
      <c r="B6274" t="s">
        <v>805</v>
      </c>
      <c r="C6274" t="s">
        <v>7993</v>
      </c>
      <c r="J6274" t="s">
        <v>1436</v>
      </c>
      <c r="K6274">
        <v>0</v>
      </c>
      <c r="N6274" t="b">
        <v>1</v>
      </c>
      <c r="O6274" t="b">
        <v>0</v>
      </c>
      <c r="P6274" t="b">
        <v>0</v>
      </c>
      <c r="Q6274">
        <v>8</v>
      </c>
      <c r="R6274">
        <v>8</v>
      </c>
      <c r="S6274">
        <v>1</v>
      </c>
      <c r="T6274">
        <v>2</v>
      </c>
      <c r="U6274" t="b">
        <v>1</v>
      </c>
      <c r="V6274" t="s">
        <v>1242</v>
      </c>
      <c r="W6274" t="s">
        <v>7847</v>
      </c>
      <c r="X6274" t="s">
        <v>14744</v>
      </c>
      <c r="Y6274">
        <v>49</v>
      </c>
      <c r="Z6274">
        <v>49</v>
      </c>
      <c r="AA6274">
        <v>5</v>
      </c>
      <c r="AB6274">
        <v>5</v>
      </c>
      <c r="AC6274">
        <v>63</v>
      </c>
    </row>
    <row r="6275" spans="1:29">
      <c r="A6275">
        <v>6945</v>
      </c>
      <c r="B6275" t="s">
        <v>805</v>
      </c>
      <c r="C6275" t="s">
        <v>7994</v>
      </c>
      <c r="J6275" t="s">
        <v>1436</v>
      </c>
      <c r="K6275">
        <v>0</v>
      </c>
      <c r="N6275" t="b">
        <v>1</v>
      </c>
      <c r="O6275" t="b">
        <v>0</v>
      </c>
      <c r="P6275" t="b">
        <v>0</v>
      </c>
      <c r="Q6275">
        <v>8</v>
      </c>
      <c r="R6275">
        <v>8</v>
      </c>
      <c r="S6275">
        <v>1</v>
      </c>
      <c r="T6275">
        <v>2</v>
      </c>
      <c r="U6275" t="b">
        <v>1</v>
      </c>
      <c r="V6275" t="s">
        <v>1242</v>
      </c>
      <c r="W6275" t="s">
        <v>7847</v>
      </c>
      <c r="X6275" t="s">
        <v>15336</v>
      </c>
      <c r="Y6275">
        <v>50</v>
      </c>
      <c r="Z6275">
        <v>50</v>
      </c>
      <c r="AA6275">
        <v>2</v>
      </c>
      <c r="AB6275">
        <v>2</v>
      </c>
      <c r="AC6275">
        <v>63</v>
      </c>
    </row>
    <row r="6276" spans="1:29">
      <c r="A6276">
        <v>6946</v>
      </c>
      <c r="B6276" t="s">
        <v>805</v>
      </c>
      <c r="C6276" t="s">
        <v>7995</v>
      </c>
      <c r="J6276" t="s">
        <v>1436</v>
      </c>
      <c r="K6276">
        <v>0</v>
      </c>
      <c r="N6276" t="b">
        <v>1</v>
      </c>
      <c r="O6276" t="b">
        <v>0</v>
      </c>
      <c r="P6276" t="b">
        <v>0</v>
      </c>
      <c r="Q6276">
        <v>8</v>
      </c>
      <c r="R6276">
        <v>8</v>
      </c>
      <c r="S6276">
        <v>1</v>
      </c>
      <c r="T6276">
        <v>2</v>
      </c>
      <c r="U6276" t="b">
        <v>1</v>
      </c>
      <c r="V6276" t="s">
        <v>1242</v>
      </c>
      <c r="W6276" t="s">
        <v>7847</v>
      </c>
      <c r="X6276" t="s">
        <v>14480</v>
      </c>
      <c r="Y6276">
        <v>50</v>
      </c>
      <c r="Z6276">
        <v>50</v>
      </c>
      <c r="AA6276">
        <v>3</v>
      </c>
      <c r="AB6276">
        <v>3</v>
      </c>
      <c r="AC6276">
        <v>63</v>
      </c>
    </row>
    <row r="6277" spans="1:29">
      <c r="A6277">
        <v>6947</v>
      </c>
      <c r="B6277" t="s">
        <v>805</v>
      </c>
      <c r="C6277" t="s">
        <v>7996</v>
      </c>
      <c r="J6277" t="s">
        <v>1436</v>
      </c>
      <c r="K6277">
        <v>0</v>
      </c>
      <c r="N6277" t="b">
        <v>1</v>
      </c>
      <c r="O6277" t="b">
        <v>0</v>
      </c>
      <c r="P6277" t="b">
        <v>0</v>
      </c>
      <c r="Q6277">
        <v>8</v>
      </c>
      <c r="R6277">
        <v>8</v>
      </c>
      <c r="S6277">
        <v>1</v>
      </c>
      <c r="T6277">
        <v>2</v>
      </c>
      <c r="U6277" t="b">
        <v>1</v>
      </c>
      <c r="V6277" t="s">
        <v>1242</v>
      </c>
      <c r="W6277" t="s">
        <v>7847</v>
      </c>
      <c r="X6277" t="s">
        <v>14826</v>
      </c>
      <c r="Y6277">
        <v>50</v>
      </c>
      <c r="Z6277">
        <v>50</v>
      </c>
      <c r="AA6277">
        <v>4</v>
      </c>
      <c r="AB6277">
        <v>4</v>
      </c>
      <c r="AC6277">
        <v>63</v>
      </c>
    </row>
    <row r="6278" spans="1:29">
      <c r="A6278">
        <v>6948</v>
      </c>
      <c r="B6278" t="s">
        <v>805</v>
      </c>
      <c r="C6278" t="s">
        <v>7997</v>
      </c>
      <c r="J6278" t="s">
        <v>1436</v>
      </c>
      <c r="K6278">
        <v>0</v>
      </c>
      <c r="N6278" t="b">
        <v>1</v>
      </c>
      <c r="O6278" t="b">
        <v>0</v>
      </c>
      <c r="P6278" t="b">
        <v>0</v>
      </c>
      <c r="Q6278">
        <v>8</v>
      </c>
      <c r="R6278">
        <v>8</v>
      </c>
      <c r="S6278">
        <v>1</v>
      </c>
      <c r="T6278">
        <v>2</v>
      </c>
      <c r="U6278" t="b">
        <v>1</v>
      </c>
      <c r="V6278" t="s">
        <v>1242</v>
      </c>
      <c r="W6278" t="s">
        <v>7847</v>
      </c>
      <c r="X6278" t="s">
        <v>14745</v>
      </c>
      <c r="Y6278">
        <v>50</v>
      </c>
      <c r="Z6278">
        <v>50</v>
      </c>
      <c r="AA6278">
        <v>5</v>
      </c>
      <c r="AB6278">
        <v>5</v>
      </c>
      <c r="AC6278">
        <v>63</v>
      </c>
    </row>
    <row r="6279" spans="1:29">
      <c r="A6279">
        <v>6949</v>
      </c>
      <c r="B6279" t="s">
        <v>805</v>
      </c>
      <c r="C6279" t="s">
        <v>7998</v>
      </c>
      <c r="J6279" t="s">
        <v>1436</v>
      </c>
      <c r="K6279">
        <v>0</v>
      </c>
      <c r="N6279" t="b">
        <v>1</v>
      </c>
      <c r="O6279" t="b">
        <v>0</v>
      </c>
      <c r="P6279" t="b">
        <v>0</v>
      </c>
      <c r="Q6279">
        <v>8</v>
      </c>
      <c r="R6279">
        <v>8</v>
      </c>
      <c r="S6279">
        <v>1</v>
      </c>
      <c r="T6279">
        <v>2</v>
      </c>
      <c r="U6279" t="b">
        <v>1</v>
      </c>
      <c r="V6279" t="s">
        <v>1242</v>
      </c>
      <c r="W6279" t="s">
        <v>7847</v>
      </c>
      <c r="X6279" t="s">
        <v>15337</v>
      </c>
      <c r="Y6279">
        <v>51</v>
      </c>
      <c r="Z6279">
        <v>51</v>
      </c>
      <c r="AA6279">
        <v>2</v>
      </c>
      <c r="AB6279">
        <v>2</v>
      </c>
      <c r="AC6279">
        <v>63</v>
      </c>
    </row>
    <row r="6280" spans="1:29">
      <c r="A6280">
        <v>6950</v>
      </c>
      <c r="B6280" t="s">
        <v>805</v>
      </c>
      <c r="C6280" t="s">
        <v>7999</v>
      </c>
      <c r="J6280" t="s">
        <v>1436</v>
      </c>
      <c r="K6280">
        <v>0</v>
      </c>
      <c r="N6280" t="b">
        <v>1</v>
      </c>
      <c r="O6280" t="b">
        <v>0</v>
      </c>
      <c r="P6280" t="b">
        <v>0</v>
      </c>
      <c r="Q6280">
        <v>8</v>
      </c>
      <c r="R6280">
        <v>8</v>
      </c>
      <c r="S6280">
        <v>1</v>
      </c>
      <c r="T6280">
        <v>2</v>
      </c>
      <c r="U6280" t="b">
        <v>1</v>
      </c>
      <c r="V6280" t="s">
        <v>1242</v>
      </c>
      <c r="W6280" t="s">
        <v>7847</v>
      </c>
      <c r="X6280" t="s">
        <v>14483</v>
      </c>
      <c r="Y6280">
        <v>51</v>
      </c>
      <c r="Z6280">
        <v>51</v>
      </c>
      <c r="AA6280">
        <v>3</v>
      </c>
      <c r="AB6280">
        <v>3</v>
      </c>
      <c r="AC6280">
        <v>63</v>
      </c>
    </row>
    <row r="6281" spans="1:29">
      <c r="A6281">
        <v>6951</v>
      </c>
      <c r="B6281" t="s">
        <v>805</v>
      </c>
      <c r="C6281" t="s">
        <v>8000</v>
      </c>
      <c r="J6281" t="s">
        <v>1436</v>
      </c>
      <c r="K6281">
        <v>0</v>
      </c>
      <c r="N6281" t="b">
        <v>1</v>
      </c>
      <c r="O6281" t="b">
        <v>0</v>
      </c>
      <c r="P6281" t="b">
        <v>0</v>
      </c>
      <c r="Q6281">
        <v>8</v>
      </c>
      <c r="R6281">
        <v>8</v>
      </c>
      <c r="S6281">
        <v>1</v>
      </c>
      <c r="T6281">
        <v>2</v>
      </c>
      <c r="U6281" t="b">
        <v>1</v>
      </c>
      <c r="V6281" t="s">
        <v>1242</v>
      </c>
      <c r="W6281" t="s">
        <v>7847</v>
      </c>
      <c r="X6281" t="s">
        <v>14827</v>
      </c>
      <c r="Y6281">
        <v>51</v>
      </c>
      <c r="Z6281">
        <v>51</v>
      </c>
      <c r="AA6281">
        <v>4</v>
      </c>
      <c r="AB6281">
        <v>4</v>
      </c>
      <c r="AC6281">
        <v>63</v>
      </c>
    </row>
    <row r="6282" spans="1:29">
      <c r="A6282">
        <v>6952</v>
      </c>
      <c r="B6282" t="s">
        <v>805</v>
      </c>
      <c r="C6282" t="s">
        <v>8001</v>
      </c>
      <c r="J6282" t="s">
        <v>1436</v>
      </c>
      <c r="K6282">
        <v>0</v>
      </c>
      <c r="N6282" t="b">
        <v>1</v>
      </c>
      <c r="O6282" t="b">
        <v>0</v>
      </c>
      <c r="P6282" t="b">
        <v>0</v>
      </c>
      <c r="Q6282">
        <v>8</v>
      </c>
      <c r="R6282">
        <v>8</v>
      </c>
      <c r="S6282">
        <v>1</v>
      </c>
      <c r="T6282">
        <v>2</v>
      </c>
      <c r="U6282" t="b">
        <v>1</v>
      </c>
      <c r="V6282" t="s">
        <v>1242</v>
      </c>
      <c r="W6282" t="s">
        <v>7847</v>
      </c>
      <c r="X6282" t="s">
        <v>14746</v>
      </c>
      <c r="Y6282">
        <v>51</v>
      </c>
      <c r="Z6282">
        <v>51</v>
      </c>
      <c r="AA6282">
        <v>5</v>
      </c>
      <c r="AB6282">
        <v>5</v>
      </c>
      <c r="AC6282">
        <v>63</v>
      </c>
    </row>
    <row r="6283" spans="1:29">
      <c r="A6283">
        <v>6953</v>
      </c>
      <c r="B6283" t="s">
        <v>805</v>
      </c>
      <c r="C6283" t="s">
        <v>8002</v>
      </c>
      <c r="J6283" t="s">
        <v>1436</v>
      </c>
      <c r="K6283">
        <v>0</v>
      </c>
      <c r="N6283" t="b">
        <v>1</v>
      </c>
      <c r="O6283" t="b">
        <v>0</v>
      </c>
      <c r="P6283" t="b">
        <v>0</v>
      </c>
      <c r="Q6283">
        <v>8</v>
      </c>
      <c r="R6283">
        <v>8</v>
      </c>
      <c r="S6283">
        <v>1</v>
      </c>
      <c r="T6283">
        <v>2</v>
      </c>
      <c r="U6283" t="b">
        <v>1</v>
      </c>
      <c r="V6283" t="s">
        <v>1242</v>
      </c>
      <c r="W6283" t="s">
        <v>7847</v>
      </c>
      <c r="X6283" t="s">
        <v>15338</v>
      </c>
      <c r="Y6283">
        <v>52</v>
      </c>
      <c r="Z6283">
        <v>52</v>
      </c>
      <c r="AA6283">
        <v>2</v>
      </c>
      <c r="AB6283">
        <v>2</v>
      </c>
      <c r="AC6283">
        <v>63</v>
      </c>
    </row>
    <row r="6284" spans="1:29">
      <c r="A6284">
        <v>6954</v>
      </c>
      <c r="B6284" t="s">
        <v>805</v>
      </c>
      <c r="C6284" t="s">
        <v>8003</v>
      </c>
      <c r="J6284" t="s">
        <v>1436</v>
      </c>
      <c r="K6284">
        <v>0</v>
      </c>
      <c r="N6284" t="b">
        <v>1</v>
      </c>
      <c r="O6284" t="b">
        <v>0</v>
      </c>
      <c r="P6284" t="b">
        <v>0</v>
      </c>
      <c r="Q6284">
        <v>8</v>
      </c>
      <c r="R6284">
        <v>8</v>
      </c>
      <c r="S6284">
        <v>1</v>
      </c>
      <c r="T6284">
        <v>2</v>
      </c>
      <c r="U6284" t="b">
        <v>1</v>
      </c>
      <c r="V6284" t="s">
        <v>1242</v>
      </c>
      <c r="W6284" t="s">
        <v>7847</v>
      </c>
      <c r="X6284" t="s">
        <v>14564</v>
      </c>
      <c r="Y6284">
        <v>52</v>
      </c>
      <c r="Z6284">
        <v>52</v>
      </c>
      <c r="AA6284">
        <v>3</v>
      </c>
      <c r="AB6284">
        <v>3</v>
      </c>
      <c r="AC6284">
        <v>63</v>
      </c>
    </row>
    <row r="6285" spans="1:29">
      <c r="A6285">
        <v>6955</v>
      </c>
      <c r="B6285" t="s">
        <v>805</v>
      </c>
      <c r="C6285" t="s">
        <v>8004</v>
      </c>
      <c r="J6285" t="s">
        <v>1436</v>
      </c>
      <c r="K6285">
        <v>0</v>
      </c>
      <c r="N6285" t="b">
        <v>1</v>
      </c>
      <c r="O6285" t="b">
        <v>0</v>
      </c>
      <c r="P6285" t="b">
        <v>0</v>
      </c>
      <c r="Q6285">
        <v>8</v>
      </c>
      <c r="R6285">
        <v>8</v>
      </c>
      <c r="S6285">
        <v>1</v>
      </c>
      <c r="T6285">
        <v>2</v>
      </c>
      <c r="U6285" t="b">
        <v>1</v>
      </c>
      <c r="V6285" t="s">
        <v>1242</v>
      </c>
      <c r="W6285" t="s">
        <v>7847</v>
      </c>
      <c r="X6285" t="s">
        <v>14828</v>
      </c>
      <c r="Y6285">
        <v>52</v>
      </c>
      <c r="Z6285">
        <v>52</v>
      </c>
      <c r="AA6285">
        <v>4</v>
      </c>
      <c r="AB6285">
        <v>4</v>
      </c>
      <c r="AC6285">
        <v>63</v>
      </c>
    </row>
    <row r="6286" spans="1:29">
      <c r="A6286">
        <v>6956</v>
      </c>
      <c r="B6286" t="s">
        <v>805</v>
      </c>
      <c r="C6286" t="s">
        <v>8005</v>
      </c>
      <c r="J6286" t="s">
        <v>1436</v>
      </c>
      <c r="K6286">
        <v>0</v>
      </c>
      <c r="N6286" t="b">
        <v>1</v>
      </c>
      <c r="O6286" t="b">
        <v>0</v>
      </c>
      <c r="P6286" t="b">
        <v>0</v>
      </c>
      <c r="Q6286">
        <v>8</v>
      </c>
      <c r="R6286">
        <v>8</v>
      </c>
      <c r="S6286">
        <v>1</v>
      </c>
      <c r="T6286">
        <v>2</v>
      </c>
      <c r="U6286" t="b">
        <v>1</v>
      </c>
      <c r="V6286" t="s">
        <v>1242</v>
      </c>
      <c r="W6286" t="s">
        <v>7847</v>
      </c>
      <c r="X6286" t="s">
        <v>14829</v>
      </c>
      <c r="Y6286">
        <v>52</v>
      </c>
      <c r="Z6286">
        <v>52</v>
      </c>
      <c r="AA6286">
        <v>5</v>
      </c>
      <c r="AB6286">
        <v>5</v>
      </c>
      <c r="AC6286">
        <v>63</v>
      </c>
    </row>
    <row r="6287" spans="1:29">
      <c r="A6287">
        <v>6957</v>
      </c>
      <c r="B6287" t="s">
        <v>805</v>
      </c>
      <c r="C6287" t="s">
        <v>8006</v>
      </c>
      <c r="J6287" t="s">
        <v>1436</v>
      </c>
      <c r="K6287">
        <v>0</v>
      </c>
      <c r="N6287" t="b">
        <v>1</v>
      </c>
      <c r="O6287" t="b">
        <v>0</v>
      </c>
      <c r="P6287" t="b">
        <v>0</v>
      </c>
      <c r="Q6287">
        <v>8</v>
      </c>
      <c r="R6287">
        <v>8</v>
      </c>
      <c r="S6287">
        <v>1</v>
      </c>
      <c r="T6287">
        <v>2</v>
      </c>
      <c r="U6287" t="b">
        <v>1</v>
      </c>
      <c r="V6287" t="s">
        <v>1242</v>
      </c>
      <c r="W6287" t="s">
        <v>7847</v>
      </c>
      <c r="X6287" t="s">
        <v>15414</v>
      </c>
      <c r="Y6287">
        <v>53</v>
      </c>
      <c r="Z6287">
        <v>53</v>
      </c>
      <c r="AA6287">
        <v>2</v>
      </c>
      <c r="AB6287">
        <v>2</v>
      </c>
      <c r="AC6287">
        <v>63</v>
      </c>
    </row>
    <row r="6288" spans="1:29">
      <c r="A6288">
        <v>6958</v>
      </c>
      <c r="B6288" t="s">
        <v>805</v>
      </c>
      <c r="C6288" t="s">
        <v>8007</v>
      </c>
      <c r="J6288" t="s">
        <v>1436</v>
      </c>
      <c r="K6288">
        <v>0</v>
      </c>
      <c r="N6288" t="b">
        <v>1</v>
      </c>
      <c r="O6288" t="b">
        <v>0</v>
      </c>
      <c r="P6288" t="b">
        <v>0</v>
      </c>
      <c r="Q6288">
        <v>8</v>
      </c>
      <c r="R6288">
        <v>8</v>
      </c>
      <c r="S6288">
        <v>1</v>
      </c>
      <c r="T6288">
        <v>2</v>
      </c>
      <c r="U6288" t="b">
        <v>1</v>
      </c>
      <c r="V6288" t="s">
        <v>1242</v>
      </c>
      <c r="W6288" t="s">
        <v>7847</v>
      </c>
      <c r="X6288" t="s">
        <v>14567</v>
      </c>
      <c r="Y6288">
        <v>53</v>
      </c>
      <c r="Z6288">
        <v>53</v>
      </c>
      <c r="AA6288">
        <v>3</v>
      </c>
      <c r="AB6288">
        <v>3</v>
      </c>
      <c r="AC6288">
        <v>63</v>
      </c>
    </row>
    <row r="6289" spans="1:29">
      <c r="A6289">
        <v>6959</v>
      </c>
      <c r="B6289" t="s">
        <v>805</v>
      </c>
      <c r="C6289" t="s">
        <v>8008</v>
      </c>
      <c r="J6289" t="s">
        <v>1436</v>
      </c>
      <c r="K6289">
        <v>0</v>
      </c>
      <c r="N6289" t="b">
        <v>1</v>
      </c>
      <c r="O6289" t="b">
        <v>0</v>
      </c>
      <c r="P6289" t="b">
        <v>0</v>
      </c>
      <c r="Q6289">
        <v>8</v>
      </c>
      <c r="R6289">
        <v>8</v>
      </c>
      <c r="S6289">
        <v>1</v>
      </c>
      <c r="T6289">
        <v>2</v>
      </c>
      <c r="U6289" t="b">
        <v>1</v>
      </c>
      <c r="V6289" t="s">
        <v>1242</v>
      </c>
      <c r="W6289" t="s">
        <v>7847</v>
      </c>
      <c r="X6289" t="s">
        <v>14838</v>
      </c>
      <c r="Y6289">
        <v>53</v>
      </c>
      <c r="Z6289">
        <v>53</v>
      </c>
      <c r="AA6289">
        <v>4</v>
      </c>
      <c r="AB6289">
        <v>4</v>
      </c>
      <c r="AC6289">
        <v>63</v>
      </c>
    </row>
    <row r="6290" spans="1:29">
      <c r="A6290">
        <v>6960</v>
      </c>
      <c r="B6290" t="s">
        <v>805</v>
      </c>
      <c r="C6290" t="s">
        <v>8009</v>
      </c>
      <c r="J6290" t="s">
        <v>1436</v>
      </c>
      <c r="K6290">
        <v>0</v>
      </c>
      <c r="N6290" t="b">
        <v>1</v>
      </c>
      <c r="O6290" t="b">
        <v>0</v>
      </c>
      <c r="P6290" t="b">
        <v>0</v>
      </c>
      <c r="Q6290">
        <v>8</v>
      </c>
      <c r="R6290">
        <v>8</v>
      </c>
      <c r="S6290">
        <v>1</v>
      </c>
      <c r="T6290">
        <v>2</v>
      </c>
      <c r="U6290" t="b">
        <v>1</v>
      </c>
      <c r="V6290" t="s">
        <v>1242</v>
      </c>
      <c r="W6290" t="s">
        <v>7847</v>
      </c>
      <c r="X6290" t="s">
        <v>14839</v>
      </c>
      <c r="Y6290">
        <v>53</v>
      </c>
      <c r="Z6290">
        <v>53</v>
      </c>
      <c r="AA6290">
        <v>5</v>
      </c>
      <c r="AB6290">
        <v>5</v>
      </c>
      <c r="AC6290">
        <v>63</v>
      </c>
    </row>
    <row r="6291" spans="1:29">
      <c r="A6291">
        <v>6961</v>
      </c>
      <c r="B6291" t="s">
        <v>805</v>
      </c>
      <c r="C6291" t="s">
        <v>8010</v>
      </c>
      <c r="J6291" t="s">
        <v>1436</v>
      </c>
      <c r="K6291">
        <v>0</v>
      </c>
      <c r="N6291" t="b">
        <v>1</v>
      </c>
      <c r="O6291" t="b">
        <v>0</v>
      </c>
      <c r="P6291" t="b">
        <v>0</v>
      </c>
      <c r="Q6291">
        <v>8</v>
      </c>
      <c r="R6291">
        <v>8</v>
      </c>
      <c r="S6291">
        <v>1</v>
      </c>
      <c r="T6291">
        <v>2</v>
      </c>
      <c r="U6291" t="b">
        <v>1</v>
      </c>
      <c r="V6291" t="s">
        <v>1242</v>
      </c>
      <c r="W6291" t="s">
        <v>7847</v>
      </c>
      <c r="X6291" t="s">
        <v>15415</v>
      </c>
      <c r="Y6291">
        <v>54</v>
      </c>
      <c r="Z6291">
        <v>54</v>
      </c>
      <c r="AA6291">
        <v>2</v>
      </c>
      <c r="AB6291">
        <v>2</v>
      </c>
      <c r="AC6291">
        <v>63</v>
      </c>
    </row>
    <row r="6292" spans="1:29">
      <c r="A6292">
        <v>6962</v>
      </c>
      <c r="B6292" t="s">
        <v>805</v>
      </c>
      <c r="C6292" t="s">
        <v>8011</v>
      </c>
      <c r="J6292" t="s">
        <v>1436</v>
      </c>
      <c r="K6292">
        <v>0</v>
      </c>
      <c r="N6292" t="b">
        <v>1</v>
      </c>
      <c r="O6292" t="b">
        <v>0</v>
      </c>
      <c r="P6292" t="b">
        <v>0</v>
      </c>
      <c r="Q6292">
        <v>8</v>
      </c>
      <c r="R6292">
        <v>8</v>
      </c>
      <c r="S6292">
        <v>1</v>
      </c>
      <c r="T6292">
        <v>2</v>
      </c>
      <c r="U6292" t="b">
        <v>1</v>
      </c>
      <c r="V6292" t="s">
        <v>1242</v>
      </c>
      <c r="W6292" t="s">
        <v>7847</v>
      </c>
      <c r="X6292" t="s">
        <v>14570</v>
      </c>
      <c r="Y6292">
        <v>54</v>
      </c>
      <c r="Z6292">
        <v>54</v>
      </c>
      <c r="AA6292">
        <v>3</v>
      </c>
      <c r="AB6292">
        <v>3</v>
      </c>
      <c r="AC6292">
        <v>63</v>
      </c>
    </row>
    <row r="6293" spans="1:29">
      <c r="A6293">
        <v>6963</v>
      </c>
      <c r="B6293" t="s">
        <v>805</v>
      </c>
      <c r="C6293" t="s">
        <v>8012</v>
      </c>
      <c r="J6293" t="s">
        <v>1436</v>
      </c>
      <c r="K6293">
        <v>0</v>
      </c>
      <c r="N6293" t="b">
        <v>1</v>
      </c>
      <c r="O6293" t="b">
        <v>0</v>
      </c>
      <c r="P6293" t="b">
        <v>0</v>
      </c>
      <c r="Q6293">
        <v>8</v>
      </c>
      <c r="R6293">
        <v>8</v>
      </c>
      <c r="S6293">
        <v>1</v>
      </c>
      <c r="T6293">
        <v>2</v>
      </c>
      <c r="U6293" t="b">
        <v>1</v>
      </c>
      <c r="V6293" t="s">
        <v>1242</v>
      </c>
      <c r="W6293" t="s">
        <v>7847</v>
      </c>
      <c r="X6293" t="s">
        <v>14841</v>
      </c>
      <c r="Y6293">
        <v>54</v>
      </c>
      <c r="Z6293">
        <v>54</v>
      </c>
      <c r="AA6293">
        <v>4</v>
      </c>
      <c r="AB6293">
        <v>4</v>
      </c>
      <c r="AC6293">
        <v>63</v>
      </c>
    </row>
    <row r="6294" spans="1:29">
      <c r="A6294">
        <v>6964</v>
      </c>
      <c r="B6294" t="s">
        <v>805</v>
      </c>
      <c r="C6294" t="s">
        <v>8013</v>
      </c>
      <c r="J6294" t="s">
        <v>1436</v>
      </c>
      <c r="K6294">
        <v>0</v>
      </c>
      <c r="N6294" t="b">
        <v>1</v>
      </c>
      <c r="O6294" t="b">
        <v>0</v>
      </c>
      <c r="P6294" t="b">
        <v>0</v>
      </c>
      <c r="Q6294">
        <v>8</v>
      </c>
      <c r="R6294">
        <v>8</v>
      </c>
      <c r="S6294">
        <v>1</v>
      </c>
      <c r="T6294">
        <v>2</v>
      </c>
      <c r="U6294" t="b">
        <v>1</v>
      </c>
      <c r="V6294" t="s">
        <v>1242</v>
      </c>
      <c r="W6294" t="s">
        <v>7847</v>
      </c>
      <c r="X6294" t="s">
        <v>14842</v>
      </c>
      <c r="Y6294">
        <v>54</v>
      </c>
      <c r="Z6294">
        <v>54</v>
      </c>
      <c r="AA6294">
        <v>5</v>
      </c>
      <c r="AB6294">
        <v>5</v>
      </c>
      <c r="AC6294">
        <v>63</v>
      </c>
    </row>
    <row r="6295" spans="1:29">
      <c r="A6295">
        <v>6965</v>
      </c>
      <c r="B6295" t="s">
        <v>805</v>
      </c>
      <c r="C6295" t="s">
        <v>8014</v>
      </c>
      <c r="J6295" t="s">
        <v>1436</v>
      </c>
      <c r="K6295">
        <v>0</v>
      </c>
      <c r="N6295" t="b">
        <v>1</v>
      </c>
      <c r="O6295" t="b">
        <v>0</v>
      </c>
      <c r="P6295" t="b">
        <v>0</v>
      </c>
      <c r="Q6295">
        <v>8</v>
      </c>
      <c r="R6295">
        <v>8</v>
      </c>
      <c r="S6295">
        <v>1</v>
      </c>
      <c r="T6295">
        <v>2</v>
      </c>
      <c r="U6295" t="b">
        <v>1</v>
      </c>
      <c r="V6295" t="s">
        <v>1242</v>
      </c>
      <c r="W6295" t="s">
        <v>7847</v>
      </c>
      <c r="X6295" t="s">
        <v>15416</v>
      </c>
      <c r="Y6295">
        <v>55</v>
      </c>
      <c r="Z6295">
        <v>55</v>
      </c>
      <c r="AA6295">
        <v>2</v>
      </c>
      <c r="AB6295">
        <v>2</v>
      </c>
      <c r="AC6295">
        <v>63</v>
      </c>
    </row>
    <row r="6296" spans="1:29">
      <c r="A6296">
        <v>6966</v>
      </c>
      <c r="B6296" t="s">
        <v>805</v>
      </c>
      <c r="C6296" t="s">
        <v>8015</v>
      </c>
      <c r="J6296" t="s">
        <v>1436</v>
      </c>
      <c r="K6296">
        <v>0</v>
      </c>
      <c r="N6296" t="b">
        <v>1</v>
      </c>
      <c r="O6296" t="b">
        <v>0</v>
      </c>
      <c r="P6296" t="b">
        <v>0</v>
      </c>
      <c r="Q6296">
        <v>8</v>
      </c>
      <c r="R6296">
        <v>8</v>
      </c>
      <c r="S6296">
        <v>1</v>
      </c>
      <c r="T6296">
        <v>2</v>
      </c>
      <c r="U6296" t="b">
        <v>1</v>
      </c>
      <c r="V6296" t="s">
        <v>1242</v>
      </c>
      <c r="W6296" t="s">
        <v>7847</v>
      </c>
      <c r="X6296" t="s">
        <v>14573</v>
      </c>
      <c r="Y6296">
        <v>55</v>
      </c>
      <c r="Z6296">
        <v>55</v>
      </c>
      <c r="AA6296">
        <v>3</v>
      </c>
      <c r="AB6296">
        <v>3</v>
      </c>
      <c r="AC6296">
        <v>63</v>
      </c>
    </row>
    <row r="6297" spans="1:29">
      <c r="A6297">
        <v>6967</v>
      </c>
      <c r="B6297" t="s">
        <v>805</v>
      </c>
      <c r="C6297" t="s">
        <v>8016</v>
      </c>
      <c r="J6297" t="s">
        <v>1436</v>
      </c>
      <c r="K6297">
        <v>0</v>
      </c>
      <c r="N6297" t="b">
        <v>1</v>
      </c>
      <c r="O6297" t="b">
        <v>0</v>
      </c>
      <c r="P6297" t="b">
        <v>0</v>
      </c>
      <c r="Q6297">
        <v>8</v>
      </c>
      <c r="R6297">
        <v>8</v>
      </c>
      <c r="S6297">
        <v>1</v>
      </c>
      <c r="T6297">
        <v>2</v>
      </c>
      <c r="U6297" t="b">
        <v>1</v>
      </c>
      <c r="V6297" t="s">
        <v>1242</v>
      </c>
      <c r="W6297" t="s">
        <v>7847</v>
      </c>
      <c r="X6297" t="s">
        <v>15417</v>
      </c>
      <c r="Y6297">
        <v>55</v>
      </c>
      <c r="Z6297">
        <v>55</v>
      </c>
      <c r="AA6297">
        <v>4</v>
      </c>
      <c r="AB6297">
        <v>4</v>
      </c>
      <c r="AC6297">
        <v>63</v>
      </c>
    </row>
    <row r="6298" spans="1:29">
      <c r="A6298">
        <v>6968</v>
      </c>
      <c r="B6298" t="s">
        <v>805</v>
      </c>
      <c r="C6298" t="s">
        <v>8017</v>
      </c>
      <c r="J6298" t="s">
        <v>1436</v>
      </c>
      <c r="K6298">
        <v>0</v>
      </c>
      <c r="N6298" t="b">
        <v>1</v>
      </c>
      <c r="O6298" t="b">
        <v>0</v>
      </c>
      <c r="P6298" t="b">
        <v>0</v>
      </c>
      <c r="Q6298">
        <v>8</v>
      </c>
      <c r="R6298">
        <v>8</v>
      </c>
      <c r="S6298">
        <v>1</v>
      </c>
      <c r="T6298">
        <v>2</v>
      </c>
      <c r="U6298" t="b">
        <v>1</v>
      </c>
      <c r="V6298" t="s">
        <v>1242</v>
      </c>
      <c r="W6298" t="s">
        <v>7847</v>
      </c>
      <c r="X6298" t="s">
        <v>15642</v>
      </c>
      <c r="Y6298">
        <v>55</v>
      </c>
      <c r="Z6298">
        <v>55</v>
      </c>
      <c r="AA6298">
        <v>5</v>
      </c>
      <c r="AB6298">
        <v>5</v>
      </c>
      <c r="AC6298">
        <v>63</v>
      </c>
    </row>
    <row r="6299" spans="1:29">
      <c r="A6299">
        <v>6969</v>
      </c>
      <c r="B6299" t="s">
        <v>805</v>
      </c>
      <c r="C6299" t="s">
        <v>8018</v>
      </c>
      <c r="J6299" t="s">
        <v>1436</v>
      </c>
      <c r="K6299">
        <v>0</v>
      </c>
      <c r="N6299" t="b">
        <v>1</v>
      </c>
      <c r="O6299" t="b">
        <v>0</v>
      </c>
      <c r="P6299" t="b">
        <v>0</v>
      </c>
      <c r="Q6299">
        <v>8</v>
      </c>
      <c r="R6299">
        <v>8</v>
      </c>
      <c r="S6299">
        <v>1</v>
      </c>
      <c r="T6299">
        <v>2</v>
      </c>
      <c r="U6299" t="b">
        <v>1</v>
      </c>
      <c r="V6299" t="s">
        <v>1242</v>
      </c>
      <c r="W6299" t="s">
        <v>7847</v>
      </c>
      <c r="X6299" t="s">
        <v>15418</v>
      </c>
      <c r="Y6299">
        <v>56</v>
      </c>
      <c r="Z6299">
        <v>56</v>
      </c>
      <c r="AA6299">
        <v>2</v>
      </c>
      <c r="AB6299">
        <v>2</v>
      </c>
      <c r="AC6299">
        <v>63</v>
      </c>
    </row>
    <row r="6300" spans="1:29">
      <c r="A6300">
        <v>6970</v>
      </c>
      <c r="B6300" t="s">
        <v>805</v>
      </c>
      <c r="C6300" t="s">
        <v>8019</v>
      </c>
      <c r="J6300" t="s">
        <v>1436</v>
      </c>
      <c r="K6300">
        <v>0</v>
      </c>
      <c r="N6300" t="b">
        <v>1</v>
      </c>
      <c r="O6300" t="b">
        <v>0</v>
      </c>
      <c r="P6300" t="b">
        <v>0</v>
      </c>
      <c r="Q6300">
        <v>8</v>
      </c>
      <c r="R6300">
        <v>8</v>
      </c>
      <c r="S6300">
        <v>1</v>
      </c>
      <c r="T6300">
        <v>2</v>
      </c>
      <c r="U6300" t="b">
        <v>1</v>
      </c>
      <c r="V6300" t="s">
        <v>1242</v>
      </c>
      <c r="W6300" t="s">
        <v>7847</v>
      </c>
      <c r="X6300" t="s">
        <v>14575</v>
      </c>
      <c r="Y6300">
        <v>56</v>
      </c>
      <c r="Z6300">
        <v>56</v>
      </c>
      <c r="AA6300">
        <v>3</v>
      </c>
      <c r="AB6300">
        <v>3</v>
      </c>
      <c r="AC6300">
        <v>63</v>
      </c>
    </row>
    <row r="6301" spans="1:29">
      <c r="A6301">
        <v>6971</v>
      </c>
      <c r="B6301" t="s">
        <v>805</v>
      </c>
      <c r="C6301" t="s">
        <v>8020</v>
      </c>
      <c r="J6301" t="s">
        <v>1436</v>
      </c>
      <c r="K6301">
        <v>0</v>
      </c>
      <c r="N6301" t="b">
        <v>1</v>
      </c>
      <c r="O6301" t="b">
        <v>0</v>
      </c>
      <c r="P6301" t="b">
        <v>0</v>
      </c>
      <c r="Q6301">
        <v>8</v>
      </c>
      <c r="R6301">
        <v>8</v>
      </c>
      <c r="S6301">
        <v>1</v>
      </c>
      <c r="T6301">
        <v>2</v>
      </c>
      <c r="U6301" t="b">
        <v>1</v>
      </c>
      <c r="V6301" t="s">
        <v>1242</v>
      </c>
      <c r="W6301" t="s">
        <v>7847</v>
      </c>
      <c r="X6301" t="s">
        <v>14844</v>
      </c>
      <c r="Y6301">
        <v>56</v>
      </c>
      <c r="Z6301">
        <v>56</v>
      </c>
      <c r="AA6301">
        <v>4</v>
      </c>
      <c r="AB6301">
        <v>4</v>
      </c>
      <c r="AC6301">
        <v>63</v>
      </c>
    </row>
    <row r="6302" spans="1:29">
      <c r="A6302">
        <v>6972</v>
      </c>
      <c r="B6302" t="s">
        <v>805</v>
      </c>
      <c r="C6302" t="s">
        <v>8021</v>
      </c>
      <c r="J6302" t="s">
        <v>1436</v>
      </c>
      <c r="K6302">
        <v>0</v>
      </c>
      <c r="N6302" t="b">
        <v>1</v>
      </c>
      <c r="O6302" t="b">
        <v>0</v>
      </c>
      <c r="P6302" t="b">
        <v>0</v>
      </c>
      <c r="Q6302">
        <v>8</v>
      </c>
      <c r="R6302">
        <v>8</v>
      </c>
      <c r="S6302">
        <v>1</v>
      </c>
      <c r="T6302">
        <v>2</v>
      </c>
      <c r="U6302" t="b">
        <v>1</v>
      </c>
      <c r="V6302" t="s">
        <v>1242</v>
      </c>
      <c r="W6302" t="s">
        <v>7847</v>
      </c>
      <c r="X6302" t="s">
        <v>14845</v>
      </c>
      <c r="Y6302">
        <v>56</v>
      </c>
      <c r="Z6302">
        <v>56</v>
      </c>
      <c r="AA6302">
        <v>5</v>
      </c>
      <c r="AB6302">
        <v>5</v>
      </c>
      <c r="AC6302">
        <v>63</v>
      </c>
    </row>
    <row r="6303" spans="1:29">
      <c r="A6303">
        <v>6973</v>
      </c>
      <c r="B6303" t="s">
        <v>805</v>
      </c>
      <c r="C6303" t="s">
        <v>8022</v>
      </c>
      <c r="J6303" t="s">
        <v>1436</v>
      </c>
      <c r="K6303">
        <v>0</v>
      </c>
      <c r="N6303" t="b">
        <v>1</v>
      </c>
      <c r="O6303" t="b">
        <v>0</v>
      </c>
      <c r="P6303" t="b">
        <v>0</v>
      </c>
      <c r="Q6303">
        <v>8</v>
      </c>
      <c r="R6303">
        <v>8</v>
      </c>
      <c r="S6303">
        <v>1</v>
      </c>
      <c r="T6303">
        <v>2</v>
      </c>
      <c r="U6303" t="b">
        <v>1</v>
      </c>
      <c r="V6303" t="s">
        <v>1242</v>
      </c>
      <c r="W6303" t="s">
        <v>7847</v>
      </c>
      <c r="X6303" t="s">
        <v>15342</v>
      </c>
      <c r="Y6303">
        <v>57</v>
      </c>
      <c r="Z6303">
        <v>57</v>
      </c>
      <c r="AA6303">
        <v>2</v>
      </c>
      <c r="AB6303">
        <v>2</v>
      </c>
      <c r="AC6303">
        <v>63</v>
      </c>
    </row>
    <row r="6304" spans="1:29">
      <c r="A6304">
        <v>6974</v>
      </c>
      <c r="B6304" t="s">
        <v>805</v>
      </c>
      <c r="C6304" t="s">
        <v>8023</v>
      </c>
      <c r="J6304" t="s">
        <v>1436</v>
      </c>
      <c r="K6304">
        <v>0</v>
      </c>
      <c r="N6304" t="b">
        <v>1</v>
      </c>
      <c r="O6304" t="b">
        <v>0</v>
      </c>
      <c r="P6304" t="b">
        <v>0</v>
      </c>
      <c r="Q6304">
        <v>8</v>
      </c>
      <c r="R6304">
        <v>8</v>
      </c>
      <c r="S6304">
        <v>1</v>
      </c>
      <c r="T6304">
        <v>2</v>
      </c>
      <c r="U6304" t="b">
        <v>1</v>
      </c>
      <c r="V6304" t="s">
        <v>1242</v>
      </c>
      <c r="W6304" t="s">
        <v>7847</v>
      </c>
      <c r="X6304" t="s">
        <v>14578</v>
      </c>
      <c r="Y6304">
        <v>57</v>
      </c>
      <c r="Z6304">
        <v>57</v>
      </c>
      <c r="AA6304">
        <v>3</v>
      </c>
      <c r="AB6304">
        <v>3</v>
      </c>
      <c r="AC6304">
        <v>63</v>
      </c>
    </row>
    <row r="6305" spans="1:29">
      <c r="A6305">
        <v>6975</v>
      </c>
      <c r="B6305" t="s">
        <v>805</v>
      </c>
      <c r="C6305" t="s">
        <v>8024</v>
      </c>
      <c r="J6305" t="s">
        <v>1436</v>
      </c>
      <c r="K6305">
        <v>0</v>
      </c>
      <c r="N6305" t="b">
        <v>1</v>
      </c>
      <c r="O6305" t="b">
        <v>0</v>
      </c>
      <c r="P6305" t="b">
        <v>0</v>
      </c>
      <c r="Q6305">
        <v>8</v>
      </c>
      <c r="R6305">
        <v>8</v>
      </c>
      <c r="S6305">
        <v>1</v>
      </c>
      <c r="T6305">
        <v>2</v>
      </c>
      <c r="U6305" t="b">
        <v>1</v>
      </c>
      <c r="V6305" t="s">
        <v>1242</v>
      </c>
      <c r="W6305" t="s">
        <v>7847</v>
      </c>
      <c r="X6305" t="s">
        <v>14846</v>
      </c>
      <c r="Y6305">
        <v>57</v>
      </c>
      <c r="Z6305">
        <v>57</v>
      </c>
      <c r="AA6305">
        <v>4</v>
      </c>
      <c r="AB6305">
        <v>4</v>
      </c>
      <c r="AC6305">
        <v>63</v>
      </c>
    </row>
    <row r="6306" spans="1:29">
      <c r="A6306">
        <v>6976</v>
      </c>
      <c r="B6306" t="s">
        <v>805</v>
      </c>
      <c r="C6306" t="s">
        <v>8025</v>
      </c>
      <c r="J6306" t="s">
        <v>1436</v>
      </c>
      <c r="K6306">
        <v>0</v>
      </c>
      <c r="N6306" t="b">
        <v>1</v>
      </c>
      <c r="O6306" t="b">
        <v>0</v>
      </c>
      <c r="P6306" t="b">
        <v>0</v>
      </c>
      <c r="Q6306">
        <v>8</v>
      </c>
      <c r="R6306">
        <v>8</v>
      </c>
      <c r="S6306">
        <v>1</v>
      </c>
      <c r="T6306">
        <v>2</v>
      </c>
      <c r="U6306" t="b">
        <v>1</v>
      </c>
      <c r="V6306" t="s">
        <v>1242</v>
      </c>
      <c r="W6306" t="s">
        <v>7847</v>
      </c>
      <c r="X6306" t="s">
        <v>14847</v>
      </c>
      <c r="Y6306">
        <v>57</v>
      </c>
      <c r="Z6306">
        <v>57</v>
      </c>
      <c r="AA6306">
        <v>5</v>
      </c>
      <c r="AB6306">
        <v>5</v>
      </c>
      <c r="AC6306">
        <v>63</v>
      </c>
    </row>
    <row r="6307" spans="1:29">
      <c r="A6307">
        <v>6977</v>
      </c>
      <c r="B6307" t="s">
        <v>805</v>
      </c>
      <c r="C6307" t="s">
        <v>8026</v>
      </c>
      <c r="J6307" t="s">
        <v>1436</v>
      </c>
      <c r="K6307">
        <v>0</v>
      </c>
      <c r="N6307" t="b">
        <v>1</v>
      </c>
      <c r="O6307" t="b">
        <v>0</v>
      </c>
      <c r="P6307" t="b">
        <v>0</v>
      </c>
      <c r="Q6307">
        <v>8</v>
      </c>
      <c r="R6307">
        <v>8</v>
      </c>
      <c r="S6307">
        <v>1</v>
      </c>
      <c r="T6307">
        <v>2</v>
      </c>
      <c r="U6307" t="b">
        <v>1</v>
      </c>
      <c r="V6307" t="s">
        <v>1242</v>
      </c>
      <c r="W6307" t="s">
        <v>7847</v>
      </c>
      <c r="X6307" t="s">
        <v>15343</v>
      </c>
      <c r="Y6307">
        <v>58</v>
      </c>
      <c r="Z6307">
        <v>58</v>
      </c>
      <c r="AA6307">
        <v>2</v>
      </c>
      <c r="AB6307">
        <v>2</v>
      </c>
      <c r="AC6307">
        <v>63</v>
      </c>
    </row>
    <row r="6308" spans="1:29">
      <c r="A6308">
        <v>6978</v>
      </c>
      <c r="B6308" t="s">
        <v>805</v>
      </c>
      <c r="C6308" t="s">
        <v>8027</v>
      </c>
      <c r="J6308" t="s">
        <v>1436</v>
      </c>
      <c r="K6308">
        <v>0</v>
      </c>
      <c r="N6308" t="b">
        <v>1</v>
      </c>
      <c r="O6308" t="b">
        <v>0</v>
      </c>
      <c r="P6308" t="b">
        <v>0</v>
      </c>
      <c r="Q6308">
        <v>8</v>
      </c>
      <c r="R6308">
        <v>8</v>
      </c>
      <c r="S6308">
        <v>1</v>
      </c>
      <c r="T6308">
        <v>2</v>
      </c>
      <c r="U6308" t="b">
        <v>1</v>
      </c>
      <c r="V6308" t="s">
        <v>1242</v>
      </c>
      <c r="W6308" t="s">
        <v>7847</v>
      </c>
      <c r="X6308" t="s">
        <v>14581</v>
      </c>
      <c r="Y6308">
        <v>58</v>
      </c>
      <c r="Z6308">
        <v>58</v>
      </c>
      <c r="AA6308">
        <v>3</v>
      </c>
      <c r="AB6308">
        <v>3</v>
      </c>
      <c r="AC6308">
        <v>63</v>
      </c>
    </row>
    <row r="6309" spans="1:29">
      <c r="A6309">
        <v>6979</v>
      </c>
      <c r="B6309" t="s">
        <v>805</v>
      </c>
      <c r="C6309" t="s">
        <v>8028</v>
      </c>
      <c r="J6309" t="s">
        <v>1436</v>
      </c>
      <c r="K6309">
        <v>0</v>
      </c>
      <c r="N6309" t="b">
        <v>1</v>
      </c>
      <c r="O6309" t="b">
        <v>0</v>
      </c>
      <c r="P6309" t="b">
        <v>0</v>
      </c>
      <c r="Q6309">
        <v>8</v>
      </c>
      <c r="R6309">
        <v>8</v>
      </c>
      <c r="S6309">
        <v>1</v>
      </c>
      <c r="T6309">
        <v>2</v>
      </c>
      <c r="U6309" t="b">
        <v>1</v>
      </c>
      <c r="V6309" t="s">
        <v>1242</v>
      </c>
      <c r="W6309" t="s">
        <v>7847</v>
      </c>
      <c r="X6309" t="s">
        <v>14848</v>
      </c>
      <c r="Y6309">
        <v>58</v>
      </c>
      <c r="Z6309">
        <v>58</v>
      </c>
      <c r="AA6309">
        <v>4</v>
      </c>
      <c r="AB6309">
        <v>4</v>
      </c>
      <c r="AC6309">
        <v>63</v>
      </c>
    </row>
    <row r="6310" spans="1:29">
      <c r="A6310">
        <v>6980</v>
      </c>
      <c r="B6310" t="s">
        <v>805</v>
      </c>
      <c r="C6310" t="s">
        <v>8029</v>
      </c>
      <c r="J6310" t="s">
        <v>1436</v>
      </c>
      <c r="K6310">
        <v>0</v>
      </c>
      <c r="N6310" t="b">
        <v>1</v>
      </c>
      <c r="O6310" t="b">
        <v>0</v>
      </c>
      <c r="P6310" t="b">
        <v>0</v>
      </c>
      <c r="Q6310">
        <v>8</v>
      </c>
      <c r="R6310">
        <v>8</v>
      </c>
      <c r="S6310">
        <v>1</v>
      </c>
      <c r="T6310">
        <v>2</v>
      </c>
      <c r="U6310" t="b">
        <v>1</v>
      </c>
      <c r="V6310" t="s">
        <v>1242</v>
      </c>
      <c r="W6310" t="s">
        <v>7847</v>
      </c>
      <c r="X6310" t="s">
        <v>14849</v>
      </c>
      <c r="Y6310">
        <v>58</v>
      </c>
      <c r="Z6310">
        <v>58</v>
      </c>
      <c r="AA6310">
        <v>5</v>
      </c>
      <c r="AB6310">
        <v>5</v>
      </c>
      <c r="AC6310">
        <v>63</v>
      </c>
    </row>
    <row r="6311" spans="1:29">
      <c r="A6311">
        <v>6981</v>
      </c>
      <c r="B6311" t="s">
        <v>805</v>
      </c>
      <c r="C6311" t="s">
        <v>8030</v>
      </c>
      <c r="J6311" t="s">
        <v>1436</v>
      </c>
      <c r="K6311">
        <v>0</v>
      </c>
      <c r="N6311" t="b">
        <v>1</v>
      </c>
      <c r="O6311" t="b">
        <v>0</v>
      </c>
      <c r="P6311" t="b">
        <v>0</v>
      </c>
      <c r="Q6311">
        <v>8</v>
      </c>
      <c r="R6311">
        <v>8</v>
      </c>
      <c r="S6311">
        <v>1</v>
      </c>
      <c r="T6311">
        <v>2</v>
      </c>
      <c r="U6311" t="b">
        <v>1</v>
      </c>
      <c r="V6311" t="s">
        <v>1242</v>
      </c>
      <c r="W6311" t="s">
        <v>7847</v>
      </c>
      <c r="X6311" t="s">
        <v>15344</v>
      </c>
      <c r="Y6311">
        <v>59</v>
      </c>
      <c r="Z6311">
        <v>59</v>
      </c>
      <c r="AA6311">
        <v>2</v>
      </c>
      <c r="AB6311">
        <v>2</v>
      </c>
      <c r="AC6311">
        <v>63</v>
      </c>
    </row>
    <row r="6312" spans="1:29">
      <c r="A6312">
        <v>6982</v>
      </c>
      <c r="B6312" t="s">
        <v>805</v>
      </c>
      <c r="C6312" t="s">
        <v>8031</v>
      </c>
      <c r="J6312" t="s">
        <v>1436</v>
      </c>
      <c r="K6312">
        <v>0</v>
      </c>
      <c r="N6312" t="b">
        <v>1</v>
      </c>
      <c r="O6312" t="b">
        <v>0</v>
      </c>
      <c r="P6312" t="b">
        <v>0</v>
      </c>
      <c r="Q6312">
        <v>8</v>
      </c>
      <c r="R6312">
        <v>8</v>
      </c>
      <c r="S6312">
        <v>1</v>
      </c>
      <c r="T6312">
        <v>2</v>
      </c>
      <c r="U6312" t="b">
        <v>1</v>
      </c>
      <c r="V6312" t="s">
        <v>1242</v>
      </c>
      <c r="W6312" t="s">
        <v>7847</v>
      </c>
      <c r="X6312" t="s">
        <v>14584</v>
      </c>
      <c r="Y6312">
        <v>59</v>
      </c>
      <c r="Z6312">
        <v>59</v>
      </c>
      <c r="AA6312">
        <v>3</v>
      </c>
      <c r="AB6312">
        <v>3</v>
      </c>
      <c r="AC6312">
        <v>63</v>
      </c>
    </row>
    <row r="6313" spans="1:29">
      <c r="A6313">
        <v>6983</v>
      </c>
      <c r="B6313" t="s">
        <v>805</v>
      </c>
      <c r="C6313" t="s">
        <v>8032</v>
      </c>
      <c r="J6313" t="s">
        <v>1436</v>
      </c>
      <c r="K6313">
        <v>0</v>
      </c>
      <c r="N6313" t="b">
        <v>1</v>
      </c>
      <c r="O6313" t="b">
        <v>0</v>
      </c>
      <c r="P6313" t="b">
        <v>0</v>
      </c>
      <c r="Q6313">
        <v>8</v>
      </c>
      <c r="R6313">
        <v>8</v>
      </c>
      <c r="S6313">
        <v>1</v>
      </c>
      <c r="T6313">
        <v>2</v>
      </c>
      <c r="U6313" t="b">
        <v>1</v>
      </c>
      <c r="V6313" t="s">
        <v>1242</v>
      </c>
      <c r="W6313" t="s">
        <v>7847</v>
      </c>
      <c r="X6313" t="s">
        <v>14850</v>
      </c>
      <c r="Y6313">
        <v>59</v>
      </c>
      <c r="Z6313">
        <v>59</v>
      </c>
      <c r="AA6313">
        <v>4</v>
      </c>
      <c r="AB6313">
        <v>4</v>
      </c>
      <c r="AC6313">
        <v>63</v>
      </c>
    </row>
    <row r="6314" spans="1:29">
      <c r="A6314">
        <v>6984</v>
      </c>
      <c r="B6314" t="s">
        <v>805</v>
      </c>
      <c r="C6314" t="s">
        <v>8033</v>
      </c>
      <c r="J6314" t="s">
        <v>1436</v>
      </c>
      <c r="K6314">
        <v>0</v>
      </c>
      <c r="N6314" t="b">
        <v>1</v>
      </c>
      <c r="O6314" t="b">
        <v>0</v>
      </c>
      <c r="P6314" t="b">
        <v>0</v>
      </c>
      <c r="Q6314">
        <v>8</v>
      </c>
      <c r="R6314">
        <v>8</v>
      </c>
      <c r="S6314">
        <v>1</v>
      </c>
      <c r="T6314">
        <v>2</v>
      </c>
      <c r="U6314" t="b">
        <v>1</v>
      </c>
      <c r="V6314" t="s">
        <v>1242</v>
      </c>
      <c r="W6314" t="s">
        <v>7847</v>
      </c>
      <c r="X6314" t="s">
        <v>14851</v>
      </c>
      <c r="Y6314">
        <v>59</v>
      </c>
      <c r="Z6314">
        <v>59</v>
      </c>
      <c r="AA6314">
        <v>5</v>
      </c>
      <c r="AB6314">
        <v>5</v>
      </c>
      <c r="AC6314">
        <v>63</v>
      </c>
    </row>
    <row r="6315" spans="1:29">
      <c r="A6315">
        <v>6985</v>
      </c>
      <c r="B6315" t="s">
        <v>805</v>
      </c>
      <c r="C6315" t="s">
        <v>8034</v>
      </c>
      <c r="J6315" t="s">
        <v>1436</v>
      </c>
      <c r="K6315">
        <v>0</v>
      </c>
      <c r="N6315" t="b">
        <v>1</v>
      </c>
      <c r="O6315" t="b">
        <v>0</v>
      </c>
      <c r="P6315" t="b">
        <v>0</v>
      </c>
      <c r="Q6315">
        <v>8</v>
      </c>
      <c r="R6315">
        <v>8</v>
      </c>
      <c r="S6315">
        <v>1</v>
      </c>
      <c r="T6315">
        <v>2</v>
      </c>
      <c r="U6315" t="b">
        <v>1</v>
      </c>
      <c r="V6315" t="s">
        <v>1242</v>
      </c>
      <c r="W6315" t="s">
        <v>7847</v>
      </c>
      <c r="X6315" t="s">
        <v>15345</v>
      </c>
      <c r="Y6315">
        <v>60</v>
      </c>
      <c r="Z6315">
        <v>60</v>
      </c>
      <c r="AA6315">
        <v>2</v>
      </c>
      <c r="AB6315">
        <v>2</v>
      </c>
      <c r="AC6315">
        <v>63</v>
      </c>
    </row>
    <row r="6316" spans="1:29">
      <c r="A6316">
        <v>6986</v>
      </c>
      <c r="B6316" t="s">
        <v>805</v>
      </c>
      <c r="C6316" t="s">
        <v>8035</v>
      </c>
      <c r="J6316" t="s">
        <v>1436</v>
      </c>
      <c r="K6316">
        <v>0</v>
      </c>
      <c r="N6316" t="b">
        <v>1</v>
      </c>
      <c r="O6316" t="b">
        <v>0</v>
      </c>
      <c r="P6316" t="b">
        <v>0</v>
      </c>
      <c r="Q6316">
        <v>8</v>
      </c>
      <c r="R6316">
        <v>8</v>
      </c>
      <c r="S6316">
        <v>1</v>
      </c>
      <c r="T6316">
        <v>2</v>
      </c>
      <c r="U6316" t="b">
        <v>1</v>
      </c>
      <c r="V6316" t="s">
        <v>1242</v>
      </c>
      <c r="W6316" t="s">
        <v>7847</v>
      </c>
      <c r="X6316" t="s">
        <v>14587</v>
      </c>
      <c r="Y6316">
        <v>60</v>
      </c>
      <c r="Z6316">
        <v>60</v>
      </c>
      <c r="AA6316">
        <v>3</v>
      </c>
      <c r="AB6316">
        <v>3</v>
      </c>
      <c r="AC6316">
        <v>63</v>
      </c>
    </row>
    <row r="6317" spans="1:29">
      <c r="A6317">
        <v>6987</v>
      </c>
      <c r="B6317" t="s">
        <v>805</v>
      </c>
      <c r="C6317" t="s">
        <v>8036</v>
      </c>
      <c r="J6317" t="s">
        <v>1436</v>
      </c>
      <c r="K6317">
        <v>0</v>
      </c>
      <c r="N6317" t="b">
        <v>1</v>
      </c>
      <c r="O6317" t="b">
        <v>0</v>
      </c>
      <c r="P6317" t="b">
        <v>0</v>
      </c>
      <c r="Q6317">
        <v>8</v>
      </c>
      <c r="R6317">
        <v>8</v>
      </c>
      <c r="S6317">
        <v>1</v>
      </c>
      <c r="T6317">
        <v>2</v>
      </c>
      <c r="U6317" t="b">
        <v>1</v>
      </c>
      <c r="V6317" t="s">
        <v>1242</v>
      </c>
      <c r="W6317" t="s">
        <v>7847</v>
      </c>
      <c r="X6317" t="s">
        <v>14852</v>
      </c>
      <c r="Y6317">
        <v>60</v>
      </c>
      <c r="Z6317">
        <v>60</v>
      </c>
      <c r="AA6317">
        <v>4</v>
      </c>
      <c r="AB6317">
        <v>4</v>
      </c>
      <c r="AC6317">
        <v>63</v>
      </c>
    </row>
    <row r="6318" spans="1:29">
      <c r="A6318">
        <v>6988</v>
      </c>
      <c r="B6318" t="s">
        <v>805</v>
      </c>
      <c r="C6318" t="s">
        <v>8037</v>
      </c>
      <c r="J6318" t="s">
        <v>1436</v>
      </c>
      <c r="K6318">
        <v>0</v>
      </c>
      <c r="N6318" t="b">
        <v>1</v>
      </c>
      <c r="O6318" t="b">
        <v>0</v>
      </c>
      <c r="P6318" t="b">
        <v>0</v>
      </c>
      <c r="Q6318">
        <v>8</v>
      </c>
      <c r="R6318">
        <v>8</v>
      </c>
      <c r="S6318">
        <v>1</v>
      </c>
      <c r="T6318">
        <v>2</v>
      </c>
      <c r="U6318" t="b">
        <v>1</v>
      </c>
      <c r="V6318" t="s">
        <v>1242</v>
      </c>
      <c r="W6318" t="s">
        <v>7847</v>
      </c>
      <c r="X6318" t="s">
        <v>14853</v>
      </c>
      <c r="Y6318">
        <v>60</v>
      </c>
      <c r="Z6318">
        <v>60</v>
      </c>
      <c r="AA6318">
        <v>5</v>
      </c>
      <c r="AB6318">
        <v>5</v>
      </c>
      <c r="AC6318">
        <v>63</v>
      </c>
    </row>
    <row r="6319" spans="1:29">
      <c r="A6319">
        <v>6989</v>
      </c>
      <c r="B6319" t="s">
        <v>805</v>
      </c>
      <c r="C6319" t="s">
        <v>8038</v>
      </c>
      <c r="J6319" t="s">
        <v>1436</v>
      </c>
      <c r="K6319">
        <v>0</v>
      </c>
      <c r="N6319" t="b">
        <v>1</v>
      </c>
      <c r="O6319" t="b">
        <v>0</v>
      </c>
      <c r="P6319" t="b">
        <v>0</v>
      </c>
      <c r="Q6319">
        <v>8</v>
      </c>
      <c r="R6319">
        <v>8</v>
      </c>
      <c r="S6319">
        <v>1</v>
      </c>
      <c r="T6319">
        <v>2</v>
      </c>
      <c r="U6319" t="b">
        <v>1</v>
      </c>
      <c r="V6319" t="s">
        <v>1242</v>
      </c>
      <c r="W6319" t="s">
        <v>7847</v>
      </c>
      <c r="X6319" t="s">
        <v>15346</v>
      </c>
      <c r="Y6319">
        <v>61</v>
      </c>
      <c r="Z6319">
        <v>61</v>
      </c>
      <c r="AA6319">
        <v>2</v>
      </c>
      <c r="AB6319">
        <v>2</v>
      </c>
      <c r="AC6319">
        <v>63</v>
      </c>
    </row>
    <row r="6320" spans="1:29">
      <c r="A6320">
        <v>6990</v>
      </c>
      <c r="B6320" t="s">
        <v>805</v>
      </c>
      <c r="C6320" t="s">
        <v>8039</v>
      </c>
      <c r="J6320" t="s">
        <v>1436</v>
      </c>
      <c r="K6320">
        <v>0</v>
      </c>
      <c r="N6320" t="b">
        <v>1</v>
      </c>
      <c r="O6320" t="b">
        <v>0</v>
      </c>
      <c r="P6320" t="b">
        <v>0</v>
      </c>
      <c r="Q6320">
        <v>8</v>
      </c>
      <c r="R6320">
        <v>8</v>
      </c>
      <c r="S6320">
        <v>1</v>
      </c>
      <c r="T6320">
        <v>2</v>
      </c>
      <c r="U6320" t="b">
        <v>1</v>
      </c>
      <c r="V6320" t="s">
        <v>1242</v>
      </c>
      <c r="W6320" t="s">
        <v>7847</v>
      </c>
      <c r="X6320" t="s">
        <v>14590</v>
      </c>
      <c r="Y6320">
        <v>61</v>
      </c>
      <c r="Z6320">
        <v>61</v>
      </c>
      <c r="AA6320">
        <v>3</v>
      </c>
      <c r="AB6320">
        <v>3</v>
      </c>
      <c r="AC6320">
        <v>63</v>
      </c>
    </row>
    <row r="6321" spans="1:29">
      <c r="A6321">
        <v>6991</v>
      </c>
      <c r="B6321" t="s">
        <v>805</v>
      </c>
      <c r="C6321" t="s">
        <v>8040</v>
      </c>
      <c r="J6321" t="s">
        <v>1436</v>
      </c>
      <c r="K6321">
        <v>0</v>
      </c>
      <c r="N6321" t="b">
        <v>1</v>
      </c>
      <c r="O6321" t="b">
        <v>0</v>
      </c>
      <c r="P6321" t="b">
        <v>0</v>
      </c>
      <c r="Q6321">
        <v>8</v>
      </c>
      <c r="R6321">
        <v>8</v>
      </c>
      <c r="S6321">
        <v>1</v>
      </c>
      <c r="T6321">
        <v>2</v>
      </c>
      <c r="U6321" t="b">
        <v>1</v>
      </c>
      <c r="V6321" t="s">
        <v>1242</v>
      </c>
      <c r="W6321" t="s">
        <v>7847</v>
      </c>
      <c r="X6321" t="s">
        <v>14854</v>
      </c>
      <c r="Y6321">
        <v>61</v>
      </c>
      <c r="Z6321">
        <v>61</v>
      </c>
      <c r="AA6321">
        <v>4</v>
      </c>
      <c r="AB6321">
        <v>4</v>
      </c>
      <c r="AC6321">
        <v>63</v>
      </c>
    </row>
    <row r="6322" spans="1:29">
      <c r="A6322">
        <v>6992</v>
      </c>
      <c r="B6322" t="s">
        <v>805</v>
      </c>
      <c r="C6322" t="s">
        <v>8041</v>
      </c>
      <c r="J6322" t="s">
        <v>1436</v>
      </c>
      <c r="K6322">
        <v>0</v>
      </c>
      <c r="N6322" t="b">
        <v>1</v>
      </c>
      <c r="O6322" t="b">
        <v>0</v>
      </c>
      <c r="P6322" t="b">
        <v>0</v>
      </c>
      <c r="Q6322">
        <v>8</v>
      </c>
      <c r="R6322">
        <v>8</v>
      </c>
      <c r="S6322">
        <v>1</v>
      </c>
      <c r="T6322">
        <v>2</v>
      </c>
      <c r="U6322" t="b">
        <v>1</v>
      </c>
      <c r="V6322" t="s">
        <v>1242</v>
      </c>
      <c r="W6322" t="s">
        <v>7847</v>
      </c>
      <c r="X6322" t="s">
        <v>14855</v>
      </c>
      <c r="Y6322">
        <v>61</v>
      </c>
      <c r="Z6322">
        <v>61</v>
      </c>
      <c r="AA6322">
        <v>5</v>
      </c>
      <c r="AB6322">
        <v>5</v>
      </c>
      <c r="AC6322">
        <v>63</v>
      </c>
    </row>
    <row r="6323" spans="1:29">
      <c r="A6323">
        <v>6993</v>
      </c>
      <c r="B6323" t="s">
        <v>805</v>
      </c>
      <c r="C6323" t="s">
        <v>8042</v>
      </c>
      <c r="J6323" t="s">
        <v>1436</v>
      </c>
      <c r="K6323">
        <v>0</v>
      </c>
      <c r="N6323" t="b">
        <v>1</v>
      </c>
      <c r="O6323" t="b">
        <v>0</v>
      </c>
      <c r="P6323" t="b">
        <v>0</v>
      </c>
      <c r="Q6323">
        <v>8</v>
      </c>
      <c r="R6323">
        <v>8</v>
      </c>
      <c r="S6323">
        <v>1</v>
      </c>
      <c r="T6323">
        <v>2</v>
      </c>
      <c r="U6323" t="b">
        <v>1</v>
      </c>
      <c r="V6323" t="s">
        <v>1242</v>
      </c>
      <c r="W6323" t="s">
        <v>7847</v>
      </c>
      <c r="X6323" t="s">
        <v>15347</v>
      </c>
      <c r="Y6323">
        <v>62</v>
      </c>
      <c r="Z6323">
        <v>62</v>
      </c>
      <c r="AA6323">
        <v>2</v>
      </c>
      <c r="AB6323">
        <v>2</v>
      </c>
      <c r="AC6323">
        <v>63</v>
      </c>
    </row>
    <row r="6324" spans="1:29">
      <c r="A6324">
        <v>6994</v>
      </c>
      <c r="B6324" t="s">
        <v>805</v>
      </c>
      <c r="C6324" t="s">
        <v>8043</v>
      </c>
      <c r="J6324" t="s">
        <v>1436</v>
      </c>
      <c r="K6324">
        <v>0</v>
      </c>
      <c r="N6324" t="b">
        <v>1</v>
      </c>
      <c r="O6324" t="b">
        <v>0</v>
      </c>
      <c r="P6324" t="b">
        <v>0</v>
      </c>
      <c r="Q6324">
        <v>8</v>
      </c>
      <c r="R6324">
        <v>8</v>
      </c>
      <c r="S6324">
        <v>1</v>
      </c>
      <c r="T6324">
        <v>2</v>
      </c>
      <c r="U6324" t="b">
        <v>1</v>
      </c>
      <c r="V6324" t="s">
        <v>1242</v>
      </c>
      <c r="W6324" t="s">
        <v>7847</v>
      </c>
      <c r="X6324" t="s">
        <v>15348</v>
      </c>
      <c r="Y6324">
        <v>62</v>
      </c>
      <c r="Z6324">
        <v>62</v>
      </c>
      <c r="AA6324">
        <v>3</v>
      </c>
      <c r="AB6324">
        <v>3</v>
      </c>
      <c r="AC6324">
        <v>63</v>
      </c>
    </row>
    <row r="6325" spans="1:29">
      <c r="A6325">
        <v>6995</v>
      </c>
      <c r="B6325" t="s">
        <v>805</v>
      </c>
      <c r="C6325" t="s">
        <v>8044</v>
      </c>
      <c r="J6325" t="s">
        <v>1436</v>
      </c>
      <c r="K6325">
        <v>0</v>
      </c>
      <c r="N6325" t="b">
        <v>1</v>
      </c>
      <c r="O6325" t="b">
        <v>0</v>
      </c>
      <c r="P6325" t="b">
        <v>0</v>
      </c>
      <c r="Q6325">
        <v>8</v>
      </c>
      <c r="R6325">
        <v>8</v>
      </c>
      <c r="S6325">
        <v>1</v>
      </c>
      <c r="T6325">
        <v>2</v>
      </c>
      <c r="U6325" t="b">
        <v>1</v>
      </c>
      <c r="V6325" t="s">
        <v>1242</v>
      </c>
      <c r="W6325" t="s">
        <v>7847</v>
      </c>
      <c r="X6325" t="s">
        <v>14856</v>
      </c>
      <c r="Y6325">
        <v>62</v>
      </c>
      <c r="Z6325">
        <v>62</v>
      </c>
      <c r="AA6325">
        <v>4</v>
      </c>
      <c r="AB6325">
        <v>4</v>
      </c>
      <c r="AC6325">
        <v>63</v>
      </c>
    </row>
    <row r="6326" spans="1:29">
      <c r="A6326">
        <v>6996</v>
      </c>
      <c r="B6326" t="s">
        <v>805</v>
      </c>
      <c r="C6326" t="s">
        <v>8045</v>
      </c>
      <c r="J6326" t="s">
        <v>1436</v>
      </c>
      <c r="K6326">
        <v>0</v>
      </c>
      <c r="N6326" t="b">
        <v>1</v>
      </c>
      <c r="O6326" t="b">
        <v>0</v>
      </c>
      <c r="P6326" t="b">
        <v>0</v>
      </c>
      <c r="Q6326">
        <v>8</v>
      </c>
      <c r="R6326">
        <v>8</v>
      </c>
      <c r="S6326">
        <v>1</v>
      </c>
      <c r="T6326">
        <v>2</v>
      </c>
      <c r="U6326" t="b">
        <v>1</v>
      </c>
      <c r="V6326" t="s">
        <v>1242</v>
      </c>
      <c r="W6326" t="s">
        <v>7847</v>
      </c>
      <c r="X6326" t="s">
        <v>14857</v>
      </c>
      <c r="Y6326">
        <v>62</v>
      </c>
      <c r="Z6326">
        <v>62</v>
      </c>
      <c r="AA6326">
        <v>5</v>
      </c>
      <c r="AB6326">
        <v>5</v>
      </c>
      <c r="AC6326">
        <v>63</v>
      </c>
    </row>
    <row r="6327" spans="1:29">
      <c r="A6327">
        <v>6997</v>
      </c>
      <c r="B6327" t="s">
        <v>805</v>
      </c>
      <c r="C6327" t="s">
        <v>8046</v>
      </c>
      <c r="J6327" t="s">
        <v>1436</v>
      </c>
      <c r="K6327">
        <v>0</v>
      </c>
      <c r="N6327" t="b">
        <v>1</v>
      </c>
      <c r="O6327" t="b">
        <v>0</v>
      </c>
      <c r="P6327" t="b">
        <v>0</v>
      </c>
      <c r="Q6327">
        <v>8</v>
      </c>
      <c r="R6327">
        <v>8</v>
      </c>
      <c r="S6327">
        <v>1</v>
      </c>
      <c r="T6327">
        <v>2</v>
      </c>
      <c r="U6327" t="b">
        <v>1</v>
      </c>
      <c r="V6327" t="s">
        <v>1242</v>
      </c>
      <c r="W6327" t="s">
        <v>7847</v>
      </c>
      <c r="X6327" t="s">
        <v>15349</v>
      </c>
      <c r="Y6327">
        <v>63</v>
      </c>
      <c r="Z6327">
        <v>63</v>
      </c>
      <c r="AA6327">
        <v>2</v>
      </c>
      <c r="AB6327">
        <v>2</v>
      </c>
      <c r="AC6327">
        <v>63</v>
      </c>
    </row>
    <row r="6328" spans="1:29">
      <c r="A6328">
        <v>6998</v>
      </c>
      <c r="B6328" t="s">
        <v>805</v>
      </c>
      <c r="C6328" t="s">
        <v>8047</v>
      </c>
      <c r="J6328" t="s">
        <v>1436</v>
      </c>
      <c r="K6328">
        <v>0</v>
      </c>
      <c r="N6328" t="b">
        <v>1</v>
      </c>
      <c r="O6328" t="b">
        <v>0</v>
      </c>
      <c r="P6328" t="b">
        <v>0</v>
      </c>
      <c r="Q6328">
        <v>8</v>
      </c>
      <c r="R6328">
        <v>8</v>
      </c>
      <c r="S6328">
        <v>1</v>
      </c>
      <c r="T6328">
        <v>2</v>
      </c>
      <c r="U6328" t="b">
        <v>1</v>
      </c>
      <c r="V6328" t="s">
        <v>1242</v>
      </c>
      <c r="W6328" t="s">
        <v>7847</v>
      </c>
      <c r="X6328" t="s">
        <v>15350</v>
      </c>
      <c r="Y6328">
        <v>63</v>
      </c>
      <c r="Z6328">
        <v>63</v>
      </c>
      <c r="AA6328">
        <v>3</v>
      </c>
      <c r="AB6328">
        <v>3</v>
      </c>
      <c r="AC6328">
        <v>63</v>
      </c>
    </row>
    <row r="6329" spans="1:29">
      <c r="A6329">
        <v>6999</v>
      </c>
      <c r="B6329" t="s">
        <v>805</v>
      </c>
      <c r="C6329" t="s">
        <v>8048</v>
      </c>
      <c r="J6329" t="s">
        <v>1436</v>
      </c>
      <c r="K6329">
        <v>0</v>
      </c>
      <c r="N6329" t="b">
        <v>1</v>
      </c>
      <c r="O6329" t="b">
        <v>0</v>
      </c>
      <c r="P6329" t="b">
        <v>0</v>
      </c>
      <c r="Q6329">
        <v>8</v>
      </c>
      <c r="R6329">
        <v>8</v>
      </c>
      <c r="S6329">
        <v>1</v>
      </c>
      <c r="T6329">
        <v>2</v>
      </c>
      <c r="U6329" t="b">
        <v>1</v>
      </c>
      <c r="V6329" t="s">
        <v>1242</v>
      </c>
      <c r="W6329" t="s">
        <v>7847</v>
      </c>
      <c r="X6329" t="s">
        <v>14858</v>
      </c>
      <c r="Y6329">
        <v>63</v>
      </c>
      <c r="Z6329">
        <v>63</v>
      </c>
      <c r="AA6329">
        <v>4</v>
      </c>
      <c r="AB6329">
        <v>4</v>
      </c>
      <c r="AC6329">
        <v>63</v>
      </c>
    </row>
    <row r="6330" spans="1:29">
      <c r="A6330">
        <v>7000</v>
      </c>
      <c r="B6330" t="s">
        <v>805</v>
      </c>
      <c r="C6330" t="s">
        <v>8049</v>
      </c>
      <c r="J6330" t="s">
        <v>1436</v>
      </c>
      <c r="K6330">
        <v>0</v>
      </c>
      <c r="N6330" t="b">
        <v>1</v>
      </c>
      <c r="O6330" t="b">
        <v>0</v>
      </c>
      <c r="P6330" t="b">
        <v>0</v>
      </c>
      <c r="Q6330">
        <v>8</v>
      </c>
      <c r="R6330">
        <v>8</v>
      </c>
      <c r="S6330">
        <v>1</v>
      </c>
      <c r="T6330">
        <v>2</v>
      </c>
      <c r="U6330" t="b">
        <v>1</v>
      </c>
      <c r="V6330" t="s">
        <v>1242</v>
      </c>
      <c r="W6330" t="s">
        <v>7847</v>
      </c>
      <c r="X6330" t="s">
        <v>14859</v>
      </c>
      <c r="Y6330">
        <v>63</v>
      </c>
      <c r="Z6330">
        <v>63</v>
      </c>
      <c r="AA6330">
        <v>5</v>
      </c>
      <c r="AB6330">
        <v>5</v>
      </c>
      <c r="AC6330">
        <v>63</v>
      </c>
    </row>
    <row r="6331" spans="1:29">
      <c r="A6331">
        <v>7001</v>
      </c>
      <c r="B6331" t="s">
        <v>805</v>
      </c>
      <c r="C6331" t="s">
        <v>8050</v>
      </c>
      <c r="J6331" t="s">
        <v>1436</v>
      </c>
      <c r="K6331">
        <v>0</v>
      </c>
      <c r="N6331" t="b">
        <v>1</v>
      </c>
      <c r="O6331" t="b">
        <v>0</v>
      </c>
      <c r="P6331" t="b">
        <v>0</v>
      </c>
      <c r="Q6331">
        <v>8</v>
      </c>
      <c r="R6331">
        <v>8</v>
      </c>
      <c r="S6331">
        <v>1</v>
      </c>
      <c r="T6331">
        <v>2</v>
      </c>
      <c r="U6331" t="b">
        <v>1</v>
      </c>
      <c r="V6331" t="s">
        <v>1242</v>
      </c>
      <c r="W6331" t="s">
        <v>7847</v>
      </c>
      <c r="X6331" t="s">
        <v>15691</v>
      </c>
      <c r="Y6331">
        <v>64</v>
      </c>
      <c r="Z6331">
        <v>64</v>
      </c>
      <c r="AA6331">
        <v>2</v>
      </c>
      <c r="AB6331">
        <v>2</v>
      </c>
      <c r="AC6331">
        <v>63</v>
      </c>
    </row>
    <row r="6332" spans="1:29">
      <c r="A6332">
        <v>7002</v>
      </c>
      <c r="B6332" t="s">
        <v>805</v>
      </c>
      <c r="C6332" t="s">
        <v>8051</v>
      </c>
      <c r="J6332" t="s">
        <v>1436</v>
      </c>
      <c r="K6332">
        <v>0</v>
      </c>
      <c r="N6332" t="b">
        <v>1</v>
      </c>
      <c r="O6332" t="b">
        <v>0</v>
      </c>
      <c r="P6332" t="b">
        <v>0</v>
      </c>
      <c r="Q6332">
        <v>8</v>
      </c>
      <c r="R6332">
        <v>8</v>
      </c>
      <c r="S6332">
        <v>1</v>
      </c>
      <c r="T6332">
        <v>2</v>
      </c>
      <c r="U6332" t="b">
        <v>1</v>
      </c>
      <c r="V6332" t="s">
        <v>1242</v>
      </c>
      <c r="W6332" t="s">
        <v>7847</v>
      </c>
      <c r="X6332" t="s">
        <v>15501</v>
      </c>
      <c r="Y6332">
        <v>64</v>
      </c>
      <c r="Z6332">
        <v>64</v>
      </c>
      <c r="AA6332">
        <v>3</v>
      </c>
      <c r="AB6332">
        <v>3</v>
      </c>
      <c r="AC6332">
        <v>63</v>
      </c>
    </row>
    <row r="6333" spans="1:29">
      <c r="A6333">
        <v>7003</v>
      </c>
      <c r="B6333" t="s">
        <v>805</v>
      </c>
      <c r="C6333" t="s">
        <v>8052</v>
      </c>
      <c r="J6333" t="s">
        <v>1436</v>
      </c>
      <c r="K6333">
        <v>0</v>
      </c>
      <c r="N6333" t="b">
        <v>1</v>
      </c>
      <c r="O6333" t="b">
        <v>0</v>
      </c>
      <c r="P6333" t="b">
        <v>0</v>
      </c>
      <c r="Q6333">
        <v>8</v>
      </c>
      <c r="R6333">
        <v>8</v>
      </c>
      <c r="S6333">
        <v>1</v>
      </c>
      <c r="T6333">
        <v>2</v>
      </c>
      <c r="U6333" t="b">
        <v>1</v>
      </c>
      <c r="V6333" t="s">
        <v>1242</v>
      </c>
      <c r="W6333" t="s">
        <v>7847</v>
      </c>
      <c r="X6333" t="s">
        <v>14860</v>
      </c>
      <c r="Y6333">
        <v>64</v>
      </c>
      <c r="Z6333">
        <v>64</v>
      </c>
      <c r="AA6333">
        <v>4</v>
      </c>
      <c r="AB6333">
        <v>4</v>
      </c>
      <c r="AC6333">
        <v>63</v>
      </c>
    </row>
    <row r="6334" spans="1:29">
      <c r="A6334">
        <v>7004</v>
      </c>
      <c r="B6334" t="s">
        <v>805</v>
      </c>
      <c r="C6334" t="s">
        <v>8053</v>
      </c>
      <c r="J6334" t="s">
        <v>1436</v>
      </c>
      <c r="K6334">
        <v>0</v>
      </c>
      <c r="N6334" t="b">
        <v>1</v>
      </c>
      <c r="O6334" t="b">
        <v>0</v>
      </c>
      <c r="P6334" t="b">
        <v>0</v>
      </c>
      <c r="Q6334">
        <v>8</v>
      </c>
      <c r="R6334">
        <v>8</v>
      </c>
      <c r="S6334">
        <v>1</v>
      </c>
      <c r="T6334">
        <v>2</v>
      </c>
      <c r="U6334" t="b">
        <v>1</v>
      </c>
      <c r="V6334" t="s">
        <v>1242</v>
      </c>
      <c r="W6334" t="s">
        <v>7847</v>
      </c>
      <c r="X6334" t="s">
        <v>14861</v>
      </c>
      <c r="Y6334">
        <v>64</v>
      </c>
      <c r="Z6334">
        <v>64</v>
      </c>
      <c r="AA6334">
        <v>5</v>
      </c>
      <c r="AB6334">
        <v>5</v>
      </c>
      <c r="AC6334">
        <v>63</v>
      </c>
    </row>
    <row r="6335" spans="1:29">
      <c r="A6335">
        <v>7005</v>
      </c>
      <c r="B6335" t="s">
        <v>805</v>
      </c>
      <c r="C6335" t="s">
        <v>8054</v>
      </c>
      <c r="J6335" t="s">
        <v>1436</v>
      </c>
      <c r="K6335">
        <v>0</v>
      </c>
      <c r="N6335" t="b">
        <v>1</v>
      </c>
      <c r="O6335" t="b">
        <v>0</v>
      </c>
      <c r="P6335" t="b">
        <v>0</v>
      </c>
      <c r="Q6335">
        <v>8</v>
      </c>
      <c r="R6335">
        <v>8</v>
      </c>
      <c r="S6335">
        <v>1</v>
      </c>
      <c r="T6335">
        <v>2</v>
      </c>
      <c r="U6335" t="b">
        <v>1</v>
      </c>
      <c r="V6335" t="s">
        <v>1242</v>
      </c>
      <c r="W6335" t="s">
        <v>7847</v>
      </c>
      <c r="X6335" t="s">
        <v>15692</v>
      </c>
      <c r="Y6335">
        <v>65</v>
      </c>
      <c r="Z6335">
        <v>65</v>
      </c>
      <c r="AA6335">
        <v>2</v>
      </c>
      <c r="AB6335">
        <v>2</v>
      </c>
      <c r="AC6335">
        <v>63</v>
      </c>
    </row>
    <row r="6336" spans="1:29">
      <c r="A6336">
        <v>7006</v>
      </c>
      <c r="B6336" t="s">
        <v>805</v>
      </c>
      <c r="C6336" t="s">
        <v>8055</v>
      </c>
      <c r="J6336" t="s">
        <v>1436</v>
      </c>
      <c r="K6336">
        <v>0</v>
      </c>
      <c r="N6336" t="b">
        <v>1</v>
      </c>
      <c r="O6336" t="b">
        <v>0</v>
      </c>
      <c r="P6336" t="b">
        <v>0</v>
      </c>
      <c r="Q6336">
        <v>8</v>
      </c>
      <c r="R6336">
        <v>8</v>
      </c>
      <c r="S6336">
        <v>1</v>
      </c>
      <c r="T6336">
        <v>2</v>
      </c>
      <c r="U6336" t="b">
        <v>1</v>
      </c>
      <c r="V6336" t="s">
        <v>1242</v>
      </c>
      <c r="W6336" t="s">
        <v>7847</v>
      </c>
      <c r="X6336" t="s">
        <v>15502</v>
      </c>
      <c r="Y6336">
        <v>65</v>
      </c>
      <c r="Z6336">
        <v>65</v>
      </c>
      <c r="AA6336">
        <v>3</v>
      </c>
      <c r="AB6336">
        <v>3</v>
      </c>
      <c r="AC6336">
        <v>63</v>
      </c>
    </row>
    <row r="6337" spans="1:29">
      <c r="A6337">
        <v>7007</v>
      </c>
      <c r="B6337" t="s">
        <v>805</v>
      </c>
      <c r="C6337" t="s">
        <v>8056</v>
      </c>
      <c r="J6337" t="s">
        <v>1436</v>
      </c>
      <c r="K6337">
        <v>0</v>
      </c>
      <c r="N6337" t="b">
        <v>1</v>
      </c>
      <c r="O6337" t="b">
        <v>0</v>
      </c>
      <c r="P6337" t="b">
        <v>0</v>
      </c>
      <c r="Q6337">
        <v>8</v>
      </c>
      <c r="R6337">
        <v>8</v>
      </c>
      <c r="S6337">
        <v>1</v>
      </c>
      <c r="T6337">
        <v>2</v>
      </c>
      <c r="U6337" t="b">
        <v>1</v>
      </c>
      <c r="V6337" t="s">
        <v>1242</v>
      </c>
      <c r="W6337" t="s">
        <v>7847</v>
      </c>
      <c r="X6337" t="s">
        <v>14597</v>
      </c>
      <c r="Y6337">
        <v>65</v>
      </c>
      <c r="Z6337">
        <v>65</v>
      </c>
      <c r="AA6337">
        <v>4</v>
      </c>
      <c r="AB6337">
        <v>4</v>
      </c>
      <c r="AC6337">
        <v>63</v>
      </c>
    </row>
    <row r="6338" spans="1:29">
      <c r="A6338">
        <v>7008</v>
      </c>
      <c r="B6338" t="s">
        <v>805</v>
      </c>
      <c r="C6338" t="s">
        <v>8057</v>
      </c>
      <c r="J6338" t="s">
        <v>1436</v>
      </c>
      <c r="K6338">
        <v>0</v>
      </c>
      <c r="N6338" t="b">
        <v>1</v>
      </c>
      <c r="O6338" t="b">
        <v>0</v>
      </c>
      <c r="P6338" t="b">
        <v>0</v>
      </c>
      <c r="Q6338">
        <v>8</v>
      </c>
      <c r="R6338">
        <v>8</v>
      </c>
      <c r="S6338">
        <v>1</v>
      </c>
      <c r="T6338">
        <v>2</v>
      </c>
      <c r="U6338" t="b">
        <v>1</v>
      </c>
      <c r="V6338" t="s">
        <v>1242</v>
      </c>
      <c r="W6338" t="s">
        <v>7847</v>
      </c>
      <c r="X6338" t="s">
        <v>14862</v>
      </c>
      <c r="Y6338">
        <v>65</v>
      </c>
      <c r="Z6338">
        <v>65</v>
      </c>
      <c r="AA6338">
        <v>5</v>
      </c>
      <c r="AB6338">
        <v>5</v>
      </c>
      <c r="AC6338">
        <v>63</v>
      </c>
    </row>
    <row r="6339" spans="1:29">
      <c r="A6339">
        <v>7009</v>
      </c>
      <c r="B6339" t="s">
        <v>805</v>
      </c>
      <c r="C6339" t="s">
        <v>8058</v>
      </c>
      <c r="J6339" t="s">
        <v>1436</v>
      </c>
      <c r="K6339">
        <v>0</v>
      </c>
      <c r="N6339" t="b">
        <v>1</v>
      </c>
      <c r="O6339" t="b">
        <v>0</v>
      </c>
      <c r="P6339" t="b">
        <v>0</v>
      </c>
      <c r="Q6339">
        <v>8</v>
      </c>
      <c r="R6339">
        <v>8</v>
      </c>
      <c r="S6339">
        <v>1</v>
      </c>
      <c r="T6339">
        <v>2</v>
      </c>
      <c r="U6339" t="b">
        <v>1</v>
      </c>
      <c r="V6339" t="s">
        <v>1242</v>
      </c>
      <c r="W6339" t="s">
        <v>7847</v>
      </c>
      <c r="X6339" t="s">
        <v>15693</v>
      </c>
      <c r="Y6339">
        <v>66</v>
      </c>
      <c r="Z6339">
        <v>66</v>
      </c>
      <c r="AA6339">
        <v>2</v>
      </c>
      <c r="AB6339">
        <v>2</v>
      </c>
      <c r="AC6339">
        <v>63</v>
      </c>
    </row>
    <row r="6340" spans="1:29">
      <c r="A6340">
        <v>7010</v>
      </c>
      <c r="B6340" t="s">
        <v>805</v>
      </c>
      <c r="C6340" t="s">
        <v>8059</v>
      </c>
      <c r="J6340" t="s">
        <v>1436</v>
      </c>
      <c r="K6340">
        <v>0</v>
      </c>
      <c r="N6340" t="b">
        <v>1</v>
      </c>
      <c r="O6340" t="b">
        <v>0</v>
      </c>
      <c r="P6340" t="b">
        <v>0</v>
      </c>
      <c r="Q6340">
        <v>8</v>
      </c>
      <c r="R6340">
        <v>8</v>
      </c>
      <c r="S6340">
        <v>1</v>
      </c>
      <c r="T6340">
        <v>2</v>
      </c>
      <c r="U6340" t="b">
        <v>1</v>
      </c>
      <c r="V6340" t="s">
        <v>1242</v>
      </c>
      <c r="W6340" t="s">
        <v>7847</v>
      </c>
      <c r="X6340" t="s">
        <v>15503</v>
      </c>
      <c r="Y6340">
        <v>66</v>
      </c>
      <c r="Z6340">
        <v>66</v>
      </c>
      <c r="AA6340">
        <v>3</v>
      </c>
      <c r="AB6340">
        <v>3</v>
      </c>
      <c r="AC6340">
        <v>63</v>
      </c>
    </row>
    <row r="6341" spans="1:29">
      <c r="A6341">
        <v>7011</v>
      </c>
      <c r="B6341" t="s">
        <v>805</v>
      </c>
      <c r="C6341" t="s">
        <v>8060</v>
      </c>
      <c r="J6341" t="s">
        <v>1436</v>
      </c>
      <c r="K6341">
        <v>0</v>
      </c>
      <c r="N6341" t="b">
        <v>1</v>
      </c>
      <c r="O6341" t="b">
        <v>0</v>
      </c>
      <c r="P6341" t="b">
        <v>0</v>
      </c>
      <c r="Q6341">
        <v>8</v>
      </c>
      <c r="R6341">
        <v>8</v>
      </c>
      <c r="S6341">
        <v>1</v>
      </c>
      <c r="T6341">
        <v>2</v>
      </c>
      <c r="U6341" t="b">
        <v>1</v>
      </c>
      <c r="V6341" t="s">
        <v>1242</v>
      </c>
      <c r="W6341" t="s">
        <v>7847</v>
      </c>
      <c r="X6341" t="s">
        <v>14598</v>
      </c>
      <c r="Y6341">
        <v>66</v>
      </c>
      <c r="Z6341">
        <v>66</v>
      </c>
      <c r="AA6341">
        <v>4</v>
      </c>
      <c r="AB6341">
        <v>4</v>
      </c>
      <c r="AC6341">
        <v>63</v>
      </c>
    </row>
    <row r="6342" spans="1:29">
      <c r="A6342">
        <v>7012</v>
      </c>
      <c r="B6342" t="s">
        <v>805</v>
      </c>
      <c r="C6342" t="s">
        <v>8061</v>
      </c>
      <c r="J6342" t="s">
        <v>1436</v>
      </c>
      <c r="K6342">
        <v>0</v>
      </c>
      <c r="N6342" t="b">
        <v>1</v>
      </c>
      <c r="O6342" t="b">
        <v>0</v>
      </c>
      <c r="P6342" t="b">
        <v>0</v>
      </c>
      <c r="Q6342">
        <v>8</v>
      </c>
      <c r="R6342">
        <v>8</v>
      </c>
      <c r="S6342">
        <v>1</v>
      </c>
      <c r="T6342">
        <v>2</v>
      </c>
      <c r="U6342" t="b">
        <v>1</v>
      </c>
      <c r="V6342" t="s">
        <v>1242</v>
      </c>
      <c r="W6342" t="s">
        <v>7847</v>
      </c>
      <c r="X6342" t="s">
        <v>14863</v>
      </c>
      <c r="Y6342">
        <v>66</v>
      </c>
      <c r="Z6342">
        <v>66</v>
      </c>
      <c r="AA6342">
        <v>5</v>
      </c>
      <c r="AB6342">
        <v>5</v>
      </c>
      <c r="AC6342">
        <v>63</v>
      </c>
    </row>
    <row r="6343" spans="1:29">
      <c r="A6343">
        <v>7013</v>
      </c>
      <c r="B6343" t="s">
        <v>805</v>
      </c>
      <c r="C6343" t="s">
        <v>8062</v>
      </c>
      <c r="J6343" t="s">
        <v>1436</v>
      </c>
      <c r="K6343">
        <v>0</v>
      </c>
      <c r="N6343" t="b">
        <v>1</v>
      </c>
      <c r="O6343" t="b">
        <v>0</v>
      </c>
      <c r="P6343" t="b">
        <v>0</v>
      </c>
      <c r="Q6343">
        <v>8</v>
      </c>
      <c r="R6343">
        <v>8</v>
      </c>
      <c r="S6343">
        <v>1</v>
      </c>
      <c r="T6343">
        <v>2</v>
      </c>
      <c r="U6343" t="b">
        <v>1</v>
      </c>
      <c r="V6343" t="s">
        <v>1242</v>
      </c>
      <c r="W6343" t="s">
        <v>7847</v>
      </c>
      <c r="X6343" t="s">
        <v>15694</v>
      </c>
      <c r="Y6343">
        <v>67</v>
      </c>
      <c r="Z6343">
        <v>67</v>
      </c>
      <c r="AA6343">
        <v>2</v>
      </c>
      <c r="AB6343">
        <v>2</v>
      </c>
      <c r="AC6343">
        <v>63</v>
      </c>
    </row>
    <row r="6344" spans="1:29">
      <c r="A6344">
        <v>7014</v>
      </c>
      <c r="B6344" t="s">
        <v>805</v>
      </c>
      <c r="C6344" t="s">
        <v>8063</v>
      </c>
      <c r="J6344" t="s">
        <v>1436</v>
      </c>
      <c r="K6344">
        <v>0</v>
      </c>
      <c r="N6344" t="b">
        <v>1</v>
      </c>
      <c r="O6344" t="b">
        <v>0</v>
      </c>
      <c r="P6344" t="b">
        <v>0</v>
      </c>
      <c r="Q6344">
        <v>8</v>
      </c>
      <c r="R6344">
        <v>8</v>
      </c>
      <c r="S6344">
        <v>1</v>
      </c>
      <c r="T6344">
        <v>2</v>
      </c>
      <c r="U6344" t="b">
        <v>1</v>
      </c>
      <c r="V6344" t="s">
        <v>1242</v>
      </c>
      <c r="W6344" t="s">
        <v>7847</v>
      </c>
      <c r="X6344" t="s">
        <v>15504</v>
      </c>
      <c r="Y6344">
        <v>67</v>
      </c>
      <c r="Z6344">
        <v>67</v>
      </c>
      <c r="AA6344">
        <v>3</v>
      </c>
      <c r="AB6344">
        <v>3</v>
      </c>
      <c r="AC6344">
        <v>63</v>
      </c>
    </row>
    <row r="6345" spans="1:29">
      <c r="A6345">
        <v>7015</v>
      </c>
      <c r="B6345" t="s">
        <v>805</v>
      </c>
      <c r="C6345" t="s">
        <v>8064</v>
      </c>
      <c r="J6345" t="s">
        <v>1436</v>
      </c>
      <c r="K6345">
        <v>0</v>
      </c>
      <c r="N6345" t="b">
        <v>1</v>
      </c>
      <c r="O6345" t="b">
        <v>0</v>
      </c>
      <c r="P6345" t="b">
        <v>0</v>
      </c>
      <c r="Q6345">
        <v>8</v>
      </c>
      <c r="R6345">
        <v>8</v>
      </c>
      <c r="S6345">
        <v>1</v>
      </c>
      <c r="T6345">
        <v>2</v>
      </c>
      <c r="U6345" t="b">
        <v>1</v>
      </c>
      <c r="V6345" t="s">
        <v>1242</v>
      </c>
      <c r="W6345" t="s">
        <v>7847</v>
      </c>
      <c r="X6345" t="s">
        <v>14599</v>
      </c>
      <c r="Y6345">
        <v>67</v>
      </c>
      <c r="Z6345">
        <v>67</v>
      </c>
      <c r="AA6345">
        <v>4</v>
      </c>
      <c r="AB6345">
        <v>4</v>
      </c>
      <c r="AC6345">
        <v>63</v>
      </c>
    </row>
    <row r="6346" spans="1:29">
      <c r="A6346">
        <v>7016</v>
      </c>
      <c r="B6346" t="s">
        <v>805</v>
      </c>
      <c r="C6346" t="s">
        <v>8065</v>
      </c>
      <c r="J6346" t="s">
        <v>1436</v>
      </c>
      <c r="K6346">
        <v>0</v>
      </c>
      <c r="N6346" t="b">
        <v>1</v>
      </c>
      <c r="O6346" t="b">
        <v>0</v>
      </c>
      <c r="P6346" t="b">
        <v>0</v>
      </c>
      <c r="Q6346">
        <v>8</v>
      </c>
      <c r="R6346">
        <v>8</v>
      </c>
      <c r="S6346">
        <v>1</v>
      </c>
      <c r="T6346">
        <v>2</v>
      </c>
      <c r="U6346" t="b">
        <v>1</v>
      </c>
      <c r="V6346" t="s">
        <v>1242</v>
      </c>
      <c r="W6346" t="s">
        <v>7847</v>
      </c>
      <c r="X6346" t="s">
        <v>14864</v>
      </c>
      <c r="Y6346">
        <v>67</v>
      </c>
      <c r="Z6346">
        <v>67</v>
      </c>
      <c r="AA6346">
        <v>5</v>
      </c>
      <c r="AB6346">
        <v>5</v>
      </c>
      <c r="AC6346">
        <v>63</v>
      </c>
    </row>
    <row r="6347" spans="1:29">
      <c r="A6347">
        <v>7017</v>
      </c>
      <c r="B6347" t="s">
        <v>805</v>
      </c>
      <c r="C6347" t="s">
        <v>8066</v>
      </c>
      <c r="J6347" t="s">
        <v>1436</v>
      </c>
      <c r="K6347">
        <v>0</v>
      </c>
      <c r="N6347" t="b">
        <v>1</v>
      </c>
      <c r="O6347" t="b">
        <v>0</v>
      </c>
      <c r="P6347" t="b">
        <v>0</v>
      </c>
      <c r="Q6347">
        <v>8</v>
      </c>
      <c r="R6347">
        <v>8</v>
      </c>
      <c r="S6347">
        <v>1</v>
      </c>
      <c r="T6347">
        <v>2</v>
      </c>
      <c r="U6347" t="b">
        <v>1</v>
      </c>
      <c r="V6347" t="s">
        <v>1242</v>
      </c>
      <c r="W6347" t="s">
        <v>7847</v>
      </c>
      <c r="X6347" t="s">
        <v>15695</v>
      </c>
      <c r="Y6347">
        <v>68</v>
      </c>
      <c r="Z6347">
        <v>68</v>
      </c>
      <c r="AA6347">
        <v>2</v>
      </c>
      <c r="AB6347">
        <v>2</v>
      </c>
      <c r="AC6347">
        <v>63</v>
      </c>
    </row>
    <row r="6348" spans="1:29">
      <c r="A6348">
        <v>7018</v>
      </c>
      <c r="B6348" t="s">
        <v>805</v>
      </c>
      <c r="C6348" t="s">
        <v>8067</v>
      </c>
      <c r="J6348" t="s">
        <v>1436</v>
      </c>
      <c r="K6348">
        <v>0</v>
      </c>
      <c r="N6348" t="b">
        <v>1</v>
      </c>
      <c r="O6348" t="b">
        <v>0</v>
      </c>
      <c r="P6348" t="b">
        <v>0</v>
      </c>
      <c r="Q6348">
        <v>8</v>
      </c>
      <c r="R6348">
        <v>8</v>
      </c>
      <c r="S6348">
        <v>1</v>
      </c>
      <c r="T6348">
        <v>2</v>
      </c>
      <c r="U6348" t="b">
        <v>1</v>
      </c>
      <c r="V6348" t="s">
        <v>1242</v>
      </c>
      <c r="W6348" t="s">
        <v>7847</v>
      </c>
      <c r="X6348" t="s">
        <v>15565</v>
      </c>
      <c r="Y6348">
        <v>68</v>
      </c>
      <c r="Z6348">
        <v>68</v>
      </c>
      <c r="AA6348">
        <v>3</v>
      </c>
      <c r="AB6348">
        <v>3</v>
      </c>
      <c r="AC6348">
        <v>63</v>
      </c>
    </row>
    <row r="6349" spans="1:29">
      <c r="A6349">
        <v>7019</v>
      </c>
      <c r="B6349" t="s">
        <v>805</v>
      </c>
      <c r="C6349" t="s">
        <v>8068</v>
      </c>
      <c r="J6349" t="s">
        <v>1436</v>
      </c>
      <c r="K6349">
        <v>0</v>
      </c>
      <c r="N6349" t="b">
        <v>1</v>
      </c>
      <c r="O6349" t="b">
        <v>0</v>
      </c>
      <c r="P6349" t="b">
        <v>0</v>
      </c>
      <c r="Q6349">
        <v>8</v>
      </c>
      <c r="R6349">
        <v>8</v>
      </c>
      <c r="S6349">
        <v>1</v>
      </c>
      <c r="T6349">
        <v>2</v>
      </c>
      <c r="U6349" t="b">
        <v>1</v>
      </c>
      <c r="V6349" t="s">
        <v>1242</v>
      </c>
      <c r="W6349" t="s">
        <v>7847</v>
      </c>
      <c r="X6349" t="s">
        <v>14865</v>
      </c>
      <c r="Y6349">
        <v>68</v>
      </c>
      <c r="Z6349">
        <v>68</v>
      </c>
      <c r="AA6349">
        <v>4</v>
      </c>
      <c r="AB6349">
        <v>4</v>
      </c>
      <c r="AC6349">
        <v>63</v>
      </c>
    </row>
    <row r="6350" spans="1:29">
      <c r="A6350">
        <v>7020</v>
      </c>
      <c r="B6350" t="s">
        <v>805</v>
      </c>
      <c r="C6350" t="s">
        <v>8069</v>
      </c>
      <c r="J6350" t="s">
        <v>1436</v>
      </c>
      <c r="K6350">
        <v>0</v>
      </c>
      <c r="N6350" t="b">
        <v>1</v>
      </c>
      <c r="O6350" t="b">
        <v>0</v>
      </c>
      <c r="P6350" t="b">
        <v>0</v>
      </c>
      <c r="Q6350">
        <v>8</v>
      </c>
      <c r="R6350">
        <v>8</v>
      </c>
      <c r="S6350">
        <v>1</v>
      </c>
      <c r="T6350">
        <v>2</v>
      </c>
      <c r="U6350" t="b">
        <v>1</v>
      </c>
      <c r="V6350" t="s">
        <v>1242</v>
      </c>
      <c r="W6350" t="s">
        <v>7847</v>
      </c>
      <c r="X6350" t="s">
        <v>14866</v>
      </c>
      <c r="Y6350">
        <v>68</v>
      </c>
      <c r="Z6350">
        <v>68</v>
      </c>
      <c r="AA6350">
        <v>5</v>
      </c>
      <c r="AB6350">
        <v>5</v>
      </c>
      <c r="AC6350">
        <v>63</v>
      </c>
    </row>
    <row r="6351" spans="1:29">
      <c r="A6351">
        <v>7021</v>
      </c>
      <c r="B6351" t="s">
        <v>805</v>
      </c>
      <c r="C6351" t="s">
        <v>8070</v>
      </c>
      <c r="J6351" t="s">
        <v>1436</v>
      </c>
      <c r="K6351">
        <v>0</v>
      </c>
      <c r="N6351" t="b">
        <v>1</v>
      </c>
      <c r="O6351" t="b">
        <v>0</v>
      </c>
      <c r="P6351" t="b">
        <v>0</v>
      </c>
      <c r="Q6351">
        <v>8</v>
      </c>
      <c r="R6351">
        <v>8</v>
      </c>
      <c r="S6351">
        <v>1</v>
      </c>
      <c r="T6351">
        <v>2</v>
      </c>
      <c r="U6351" t="b">
        <v>1</v>
      </c>
      <c r="V6351" t="s">
        <v>1242</v>
      </c>
      <c r="W6351" t="s">
        <v>7847</v>
      </c>
      <c r="X6351" t="s">
        <v>15696</v>
      </c>
      <c r="Y6351">
        <v>69</v>
      </c>
      <c r="Z6351">
        <v>69</v>
      </c>
      <c r="AA6351">
        <v>2</v>
      </c>
      <c r="AB6351">
        <v>2</v>
      </c>
      <c r="AC6351">
        <v>63</v>
      </c>
    </row>
    <row r="6352" spans="1:29">
      <c r="A6352">
        <v>7022</v>
      </c>
      <c r="B6352" t="s">
        <v>805</v>
      </c>
      <c r="C6352" t="s">
        <v>8071</v>
      </c>
      <c r="J6352" t="s">
        <v>1436</v>
      </c>
      <c r="K6352">
        <v>0</v>
      </c>
      <c r="N6352" t="b">
        <v>1</v>
      </c>
      <c r="O6352" t="b">
        <v>0</v>
      </c>
      <c r="P6352" t="b">
        <v>0</v>
      </c>
      <c r="Q6352">
        <v>8</v>
      </c>
      <c r="R6352">
        <v>8</v>
      </c>
      <c r="S6352">
        <v>1</v>
      </c>
      <c r="T6352">
        <v>2</v>
      </c>
      <c r="U6352" t="b">
        <v>1</v>
      </c>
      <c r="V6352" t="s">
        <v>1242</v>
      </c>
      <c r="W6352" t="s">
        <v>7847</v>
      </c>
      <c r="X6352" t="s">
        <v>15566</v>
      </c>
      <c r="Y6352">
        <v>69</v>
      </c>
      <c r="Z6352">
        <v>69</v>
      </c>
      <c r="AA6352">
        <v>3</v>
      </c>
      <c r="AB6352">
        <v>3</v>
      </c>
      <c r="AC6352">
        <v>63</v>
      </c>
    </row>
    <row r="6353" spans="1:29">
      <c r="A6353">
        <v>7023</v>
      </c>
      <c r="B6353" t="s">
        <v>805</v>
      </c>
      <c r="C6353" t="s">
        <v>8072</v>
      </c>
      <c r="J6353" t="s">
        <v>1436</v>
      </c>
      <c r="K6353">
        <v>0</v>
      </c>
      <c r="N6353" t="b">
        <v>1</v>
      </c>
      <c r="O6353" t="b">
        <v>0</v>
      </c>
      <c r="P6353" t="b">
        <v>0</v>
      </c>
      <c r="Q6353">
        <v>8</v>
      </c>
      <c r="R6353">
        <v>8</v>
      </c>
      <c r="S6353">
        <v>1</v>
      </c>
      <c r="T6353">
        <v>2</v>
      </c>
      <c r="U6353" t="b">
        <v>1</v>
      </c>
      <c r="V6353" t="s">
        <v>1242</v>
      </c>
      <c r="W6353" t="s">
        <v>7847</v>
      </c>
      <c r="X6353" t="s">
        <v>14867</v>
      </c>
      <c r="Y6353">
        <v>69</v>
      </c>
      <c r="Z6353">
        <v>69</v>
      </c>
      <c r="AA6353">
        <v>4</v>
      </c>
      <c r="AB6353">
        <v>4</v>
      </c>
      <c r="AC6353">
        <v>63</v>
      </c>
    </row>
    <row r="6354" spans="1:29">
      <c r="A6354">
        <v>7024</v>
      </c>
      <c r="B6354" t="s">
        <v>805</v>
      </c>
      <c r="C6354" t="s">
        <v>8073</v>
      </c>
      <c r="J6354" t="s">
        <v>1436</v>
      </c>
      <c r="K6354">
        <v>0</v>
      </c>
      <c r="N6354" t="b">
        <v>1</v>
      </c>
      <c r="O6354" t="b">
        <v>0</v>
      </c>
      <c r="P6354" t="b">
        <v>0</v>
      </c>
      <c r="Q6354">
        <v>8</v>
      </c>
      <c r="R6354">
        <v>8</v>
      </c>
      <c r="S6354">
        <v>1</v>
      </c>
      <c r="T6354">
        <v>2</v>
      </c>
      <c r="U6354" t="b">
        <v>1</v>
      </c>
      <c r="V6354" t="s">
        <v>1242</v>
      </c>
      <c r="W6354" t="s">
        <v>7847</v>
      </c>
      <c r="X6354" t="s">
        <v>14868</v>
      </c>
      <c r="Y6354">
        <v>69</v>
      </c>
      <c r="Z6354">
        <v>69</v>
      </c>
      <c r="AA6354">
        <v>5</v>
      </c>
      <c r="AB6354">
        <v>5</v>
      </c>
      <c r="AC6354">
        <v>63</v>
      </c>
    </row>
    <row r="6355" spans="1:29">
      <c r="A6355">
        <v>7025</v>
      </c>
      <c r="B6355" t="s">
        <v>805</v>
      </c>
      <c r="C6355" t="s">
        <v>8074</v>
      </c>
      <c r="J6355" t="s">
        <v>1436</v>
      </c>
      <c r="K6355">
        <v>0</v>
      </c>
      <c r="N6355" t="b">
        <v>1</v>
      </c>
      <c r="O6355" t="b">
        <v>0</v>
      </c>
      <c r="P6355" t="b">
        <v>0</v>
      </c>
      <c r="Q6355">
        <v>8</v>
      </c>
      <c r="R6355">
        <v>8</v>
      </c>
      <c r="S6355">
        <v>1</v>
      </c>
      <c r="T6355">
        <v>2</v>
      </c>
      <c r="U6355" t="b">
        <v>1</v>
      </c>
      <c r="V6355" t="s">
        <v>1242</v>
      </c>
      <c r="W6355" t="s">
        <v>7847</v>
      </c>
      <c r="X6355" t="s">
        <v>15697</v>
      </c>
      <c r="Y6355">
        <v>70</v>
      </c>
      <c r="Z6355">
        <v>70</v>
      </c>
      <c r="AA6355">
        <v>2</v>
      </c>
      <c r="AB6355">
        <v>2</v>
      </c>
      <c r="AC6355">
        <v>63</v>
      </c>
    </row>
    <row r="6356" spans="1:29">
      <c r="A6356">
        <v>7026</v>
      </c>
      <c r="B6356" t="s">
        <v>805</v>
      </c>
      <c r="C6356" t="s">
        <v>8075</v>
      </c>
      <c r="J6356" t="s">
        <v>1436</v>
      </c>
      <c r="K6356">
        <v>0</v>
      </c>
      <c r="N6356" t="b">
        <v>1</v>
      </c>
      <c r="O6356" t="b">
        <v>0</v>
      </c>
      <c r="P6356" t="b">
        <v>0</v>
      </c>
      <c r="Q6356">
        <v>8</v>
      </c>
      <c r="R6356">
        <v>8</v>
      </c>
      <c r="S6356">
        <v>1</v>
      </c>
      <c r="T6356">
        <v>2</v>
      </c>
      <c r="U6356" t="b">
        <v>1</v>
      </c>
      <c r="V6356" t="s">
        <v>1242</v>
      </c>
      <c r="W6356" t="s">
        <v>7847</v>
      </c>
      <c r="X6356" t="s">
        <v>15567</v>
      </c>
      <c r="Y6356">
        <v>70</v>
      </c>
      <c r="Z6356">
        <v>70</v>
      </c>
      <c r="AA6356">
        <v>3</v>
      </c>
      <c r="AB6356">
        <v>3</v>
      </c>
      <c r="AC6356">
        <v>63</v>
      </c>
    </row>
    <row r="6357" spans="1:29">
      <c r="A6357">
        <v>7027</v>
      </c>
      <c r="B6357" t="s">
        <v>805</v>
      </c>
      <c r="C6357" t="s">
        <v>8076</v>
      </c>
      <c r="J6357" t="s">
        <v>1436</v>
      </c>
      <c r="K6357">
        <v>0</v>
      </c>
      <c r="N6357" t="b">
        <v>1</v>
      </c>
      <c r="O6357" t="b">
        <v>0</v>
      </c>
      <c r="P6357" t="b">
        <v>0</v>
      </c>
      <c r="Q6357">
        <v>8</v>
      </c>
      <c r="R6357">
        <v>8</v>
      </c>
      <c r="S6357">
        <v>1</v>
      </c>
      <c r="T6357">
        <v>2</v>
      </c>
      <c r="U6357" t="b">
        <v>1</v>
      </c>
      <c r="V6357" t="s">
        <v>1242</v>
      </c>
      <c r="W6357" t="s">
        <v>7847</v>
      </c>
      <c r="X6357" t="s">
        <v>14869</v>
      </c>
      <c r="Y6357">
        <v>70</v>
      </c>
      <c r="Z6357">
        <v>70</v>
      </c>
      <c r="AA6357">
        <v>4</v>
      </c>
      <c r="AB6357">
        <v>4</v>
      </c>
      <c r="AC6357">
        <v>63</v>
      </c>
    </row>
    <row r="6358" spans="1:29">
      <c r="A6358">
        <v>7028</v>
      </c>
      <c r="B6358" t="s">
        <v>805</v>
      </c>
      <c r="C6358" t="s">
        <v>8077</v>
      </c>
      <c r="J6358" t="s">
        <v>1436</v>
      </c>
      <c r="K6358">
        <v>0</v>
      </c>
      <c r="N6358" t="b">
        <v>1</v>
      </c>
      <c r="O6358" t="b">
        <v>0</v>
      </c>
      <c r="P6358" t="b">
        <v>0</v>
      </c>
      <c r="Q6358">
        <v>8</v>
      </c>
      <c r="R6358">
        <v>8</v>
      </c>
      <c r="S6358">
        <v>1</v>
      </c>
      <c r="T6358">
        <v>2</v>
      </c>
      <c r="U6358" t="b">
        <v>1</v>
      </c>
      <c r="V6358" t="s">
        <v>1242</v>
      </c>
      <c r="W6358" t="s">
        <v>7847</v>
      </c>
      <c r="X6358" t="s">
        <v>14870</v>
      </c>
      <c r="Y6358">
        <v>70</v>
      </c>
      <c r="Z6358">
        <v>70</v>
      </c>
      <c r="AA6358">
        <v>5</v>
      </c>
      <c r="AB6358">
        <v>5</v>
      </c>
      <c r="AC6358">
        <v>63</v>
      </c>
    </row>
    <row r="6359" spans="1:29">
      <c r="A6359">
        <v>7029</v>
      </c>
      <c r="B6359" t="s">
        <v>805</v>
      </c>
      <c r="C6359" t="s">
        <v>8078</v>
      </c>
      <c r="J6359" t="s">
        <v>1436</v>
      </c>
      <c r="K6359">
        <v>0</v>
      </c>
      <c r="N6359" t="b">
        <v>1</v>
      </c>
      <c r="O6359" t="b">
        <v>0</v>
      </c>
      <c r="P6359" t="b">
        <v>0</v>
      </c>
      <c r="Q6359">
        <v>8</v>
      </c>
      <c r="R6359">
        <v>8</v>
      </c>
      <c r="S6359">
        <v>1</v>
      </c>
      <c r="T6359">
        <v>2</v>
      </c>
      <c r="U6359" t="b">
        <v>1</v>
      </c>
      <c r="V6359" t="s">
        <v>1242</v>
      </c>
      <c r="W6359" t="s">
        <v>7847</v>
      </c>
      <c r="X6359" t="s">
        <v>15698</v>
      </c>
      <c r="Y6359">
        <v>71</v>
      </c>
      <c r="Z6359">
        <v>71</v>
      </c>
      <c r="AA6359">
        <v>2</v>
      </c>
      <c r="AB6359">
        <v>2</v>
      </c>
      <c r="AC6359">
        <v>63</v>
      </c>
    </row>
    <row r="6360" spans="1:29">
      <c r="A6360">
        <v>7030</v>
      </c>
      <c r="B6360" t="s">
        <v>805</v>
      </c>
      <c r="C6360" t="s">
        <v>8079</v>
      </c>
      <c r="J6360" t="s">
        <v>1436</v>
      </c>
      <c r="K6360">
        <v>0</v>
      </c>
      <c r="N6360" t="b">
        <v>1</v>
      </c>
      <c r="O6360" t="b">
        <v>0</v>
      </c>
      <c r="P6360" t="b">
        <v>0</v>
      </c>
      <c r="Q6360">
        <v>8</v>
      </c>
      <c r="R6360">
        <v>8</v>
      </c>
      <c r="S6360">
        <v>1</v>
      </c>
      <c r="T6360">
        <v>2</v>
      </c>
      <c r="U6360" t="b">
        <v>1</v>
      </c>
      <c r="V6360" t="s">
        <v>1242</v>
      </c>
      <c r="W6360" t="s">
        <v>7847</v>
      </c>
      <c r="X6360" t="s">
        <v>15650</v>
      </c>
      <c r="Y6360">
        <v>71</v>
      </c>
      <c r="Z6360">
        <v>71</v>
      </c>
      <c r="AA6360">
        <v>3</v>
      </c>
      <c r="AB6360">
        <v>3</v>
      </c>
      <c r="AC6360">
        <v>63</v>
      </c>
    </row>
    <row r="6361" spans="1:29">
      <c r="A6361">
        <v>7031</v>
      </c>
      <c r="B6361" t="s">
        <v>805</v>
      </c>
      <c r="C6361" t="s">
        <v>8080</v>
      </c>
      <c r="J6361" t="s">
        <v>1436</v>
      </c>
      <c r="K6361">
        <v>0</v>
      </c>
      <c r="N6361" t="b">
        <v>1</v>
      </c>
      <c r="O6361" t="b">
        <v>0</v>
      </c>
      <c r="P6361" t="b">
        <v>0</v>
      </c>
      <c r="Q6361">
        <v>8</v>
      </c>
      <c r="R6361">
        <v>8</v>
      </c>
      <c r="S6361">
        <v>1</v>
      </c>
      <c r="T6361">
        <v>2</v>
      </c>
      <c r="U6361" t="b">
        <v>1</v>
      </c>
      <c r="V6361" t="s">
        <v>1242</v>
      </c>
      <c r="W6361" t="s">
        <v>7847</v>
      </c>
      <c r="X6361" t="s">
        <v>14871</v>
      </c>
      <c r="Y6361">
        <v>71</v>
      </c>
      <c r="Z6361">
        <v>71</v>
      </c>
      <c r="AA6361">
        <v>4</v>
      </c>
      <c r="AB6361">
        <v>4</v>
      </c>
      <c r="AC6361">
        <v>63</v>
      </c>
    </row>
    <row r="6362" spans="1:29">
      <c r="A6362">
        <v>7032</v>
      </c>
      <c r="B6362" t="s">
        <v>805</v>
      </c>
      <c r="C6362" t="s">
        <v>8081</v>
      </c>
      <c r="J6362" t="s">
        <v>1436</v>
      </c>
      <c r="K6362">
        <v>0</v>
      </c>
      <c r="N6362" t="b">
        <v>1</v>
      </c>
      <c r="O6362" t="b">
        <v>0</v>
      </c>
      <c r="P6362" t="b">
        <v>0</v>
      </c>
      <c r="Q6362">
        <v>8</v>
      </c>
      <c r="R6362">
        <v>8</v>
      </c>
      <c r="S6362">
        <v>1</v>
      </c>
      <c r="T6362">
        <v>2</v>
      </c>
      <c r="U6362" t="b">
        <v>1</v>
      </c>
      <c r="V6362" t="s">
        <v>1242</v>
      </c>
      <c r="W6362" t="s">
        <v>7847</v>
      </c>
      <c r="X6362" t="s">
        <v>14872</v>
      </c>
      <c r="Y6362">
        <v>71</v>
      </c>
      <c r="Z6362">
        <v>71</v>
      </c>
      <c r="AA6362">
        <v>5</v>
      </c>
      <c r="AB6362">
        <v>5</v>
      </c>
      <c r="AC6362">
        <v>63</v>
      </c>
    </row>
    <row r="6363" spans="1:29">
      <c r="A6363">
        <v>7033</v>
      </c>
      <c r="B6363" t="s">
        <v>805</v>
      </c>
      <c r="C6363" t="s">
        <v>8082</v>
      </c>
      <c r="J6363" t="s">
        <v>1436</v>
      </c>
      <c r="K6363">
        <v>0</v>
      </c>
      <c r="N6363" t="b">
        <v>1</v>
      </c>
      <c r="O6363" t="b">
        <v>0</v>
      </c>
      <c r="P6363" t="b">
        <v>0</v>
      </c>
      <c r="Q6363">
        <v>8</v>
      </c>
      <c r="R6363">
        <v>8</v>
      </c>
      <c r="S6363">
        <v>1</v>
      </c>
      <c r="T6363">
        <v>2</v>
      </c>
      <c r="U6363" t="b">
        <v>1</v>
      </c>
      <c r="V6363" t="s">
        <v>1242</v>
      </c>
      <c r="W6363" t="s">
        <v>7847</v>
      </c>
      <c r="X6363" t="s">
        <v>15699</v>
      </c>
      <c r="Y6363">
        <v>72</v>
      </c>
      <c r="Z6363">
        <v>72</v>
      </c>
      <c r="AA6363">
        <v>2</v>
      </c>
      <c r="AB6363">
        <v>2</v>
      </c>
      <c r="AC6363">
        <v>63</v>
      </c>
    </row>
    <row r="6364" spans="1:29">
      <c r="A6364">
        <v>7034</v>
      </c>
      <c r="B6364" t="s">
        <v>805</v>
      </c>
      <c r="C6364" t="s">
        <v>8083</v>
      </c>
      <c r="J6364" t="s">
        <v>1436</v>
      </c>
      <c r="K6364">
        <v>0</v>
      </c>
      <c r="N6364" t="b">
        <v>1</v>
      </c>
      <c r="O6364" t="b">
        <v>0</v>
      </c>
      <c r="P6364" t="b">
        <v>0</v>
      </c>
      <c r="Q6364">
        <v>8</v>
      </c>
      <c r="R6364">
        <v>8</v>
      </c>
      <c r="S6364">
        <v>1</v>
      </c>
      <c r="T6364">
        <v>2</v>
      </c>
      <c r="U6364" t="b">
        <v>1</v>
      </c>
      <c r="V6364" t="s">
        <v>1242</v>
      </c>
      <c r="W6364" t="s">
        <v>7847</v>
      </c>
      <c r="X6364" t="s">
        <v>15651</v>
      </c>
      <c r="Y6364">
        <v>72</v>
      </c>
      <c r="Z6364">
        <v>72</v>
      </c>
      <c r="AA6364">
        <v>3</v>
      </c>
      <c r="AB6364">
        <v>3</v>
      </c>
      <c r="AC6364">
        <v>63</v>
      </c>
    </row>
    <row r="6365" spans="1:29">
      <c r="A6365">
        <v>7035</v>
      </c>
      <c r="B6365" t="s">
        <v>805</v>
      </c>
      <c r="C6365" t="s">
        <v>8084</v>
      </c>
      <c r="J6365" t="s">
        <v>1436</v>
      </c>
      <c r="K6365">
        <v>0</v>
      </c>
      <c r="N6365" t="b">
        <v>1</v>
      </c>
      <c r="O6365" t="b">
        <v>0</v>
      </c>
      <c r="P6365" t="b">
        <v>0</v>
      </c>
      <c r="Q6365">
        <v>8</v>
      </c>
      <c r="R6365">
        <v>8</v>
      </c>
      <c r="S6365">
        <v>1</v>
      </c>
      <c r="T6365">
        <v>2</v>
      </c>
      <c r="U6365" t="b">
        <v>1</v>
      </c>
      <c r="V6365" t="s">
        <v>1242</v>
      </c>
      <c r="W6365" t="s">
        <v>7847</v>
      </c>
      <c r="X6365" t="s">
        <v>14873</v>
      </c>
      <c r="Y6365">
        <v>72</v>
      </c>
      <c r="Z6365">
        <v>72</v>
      </c>
      <c r="AA6365">
        <v>4</v>
      </c>
      <c r="AB6365">
        <v>4</v>
      </c>
      <c r="AC6365">
        <v>63</v>
      </c>
    </row>
    <row r="6366" spans="1:29">
      <c r="A6366">
        <v>7036</v>
      </c>
      <c r="B6366" t="s">
        <v>805</v>
      </c>
      <c r="C6366" t="s">
        <v>8085</v>
      </c>
      <c r="J6366" t="s">
        <v>1436</v>
      </c>
      <c r="K6366">
        <v>0</v>
      </c>
      <c r="N6366" t="b">
        <v>1</v>
      </c>
      <c r="O6366" t="b">
        <v>0</v>
      </c>
      <c r="P6366" t="b">
        <v>0</v>
      </c>
      <c r="Q6366">
        <v>8</v>
      </c>
      <c r="R6366">
        <v>8</v>
      </c>
      <c r="S6366">
        <v>1</v>
      </c>
      <c r="T6366">
        <v>2</v>
      </c>
      <c r="U6366" t="b">
        <v>1</v>
      </c>
      <c r="V6366" t="s">
        <v>1242</v>
      </c>
      <c r="W6366" t="s">
        <v>7847</v>
      </c>
      <c r="X6366" t="s">
        <v>14874</v>
      </c>
      <c r="Y6366">
        <v>72</v>
      </c>
      <c r="Z6366">
        <v>72</v>
      </c>
      <c r="AA6366">
        <v>5</v>
      </c>
      <c r="AB6366">
        <v>5</v>
      </c>
      <c r="AC6366">
        <v>63</v>
      </c>
    </row>
    <row r="6367" spans="1:29">
      <c r="A6367">
        <v>7037</v>
      </c>
      <c r="B6367" t="s">
        <v>805</v>
      </c>
      <c r="C6367" t="s">
        <v>8086</v>
      </c>
      <c r="J6367" t="s">
        <v>1436</v>
      </c>
      <c r="K6367">
        <v>0</v>
      </c>
      <c r="N6367" t="b">
        <v>1</v>
      </c>
      <c r="O6367" t="b">
        <v>0</v>
      </c>
      <c r="P6367" t="b">
        <v>0</v>
      </c>
      <c r="Q6367">
        <v>8</v>
      </c>
      <c r="R6367">
        <v>8</v>
      </c>
      <c r="S6367">
        <v>1</v>
      </c>
      <c r="T6367">
        <v>2</v>
      </c>
      <c r="U6367" t="b">
        <v>1</v>
      </c>
      <c r="V6367" t="s">
        <v>1242</v>
      </c>
      <c r="W6367" t="s">
        <v>7847</v>
      </c>
      <c r="X6367" t="s">
        <v>15700</v>
      </c>
      <c r="Y6367">
        <v>73</v>
      </c>
      <c r="Z6367">
        <v>73</v>
      </c>
      <c r="AA6367">
        <v>2</v>
      </c>
      <c r="AB6367">
        <v>2</v>
      </c>
      <c r="AC6367">
        <v>63</v>
      </c>
    </row>
    <row r="6368" spans="1:29">
      <c r="A6368">
        <v>7038</v>
      </c>
      <c r="B6368" t="s">
        <v>805</v>
      </c>
      <c r="C6368" t="s">
        <v>8087</v>
      </c>
      <c r="J6368" t="s">
        <v>1436</v>
      </c>
      <c r="K6368">
        <v>0</v>
      </c>
      <c r="N6368" t="b">
        <v>1</v>
      </c>
      <c r="O6368" t="b">
        <v>0</v>
      </c>
      <c r="P6368" t="b">
        <v>0</v>
      </c>
      <c r="Q6368">
        <v>8</v>
      </c>
      <c r="R6368">
        <v>8</v>
      </c>
      <c r="S6368">
        <v>1</v>
      </c>
      <c r="T6368">
        <v>2</v>
      </c>
      <c r="U6368" t="b">
        <v>1</v>
      </c>
      <c r="V6368" t="s">
        <v>1242</v>
      </c>
      <c r="W6368" t="s">
        <v>7847</v>
      </c>
      <c r="X6368" t="s">
        <v>15652</v>
      </c>
      <c r="Y6368">
        <v>73</v>
      </c>
      <c r="Z6368">
        <v>73</v>
      </c>
      <c r="AA6368">
        <v>3</v>
      </c>
      <c r="AB6368">
        <v>3</v>
      </c>
      <c r="AC6368">
        <v>63</v>
      </c>
    </row>
    <row r="6369" spans="1:29">
      <c r="A6369">
        <v>7039</v>
      </c>
      <c r="B6369" t="s">
        <v>805</v>
      </c>
      <c r="C6369" t="s">
        <v>8088</v>
      </c>
      <c r="J6369" t="s">
        <v>1436</v>
      </c>
      <c r="K6369">
        <v>0</v>
      </c>
      <c r="N6369" t="b">
        <v>1</v>
      </c>
      <c r="O6369" t="b">
        <v>0</v>
      </c>
      <c r="P6369" t="b">
        <v>0</v>
      </c>
      <c r="Q6369">
        <v>8</v>
      </c>
      <c r="R6369">
        <v>8</v>
      </c>
      <c r="S6369">
        <v>1</v>
      </c>
      <c r="T6369">
        <v>2</v>
      </c>
      <c r="U6369" t="b">
        <v>1</v>
      </c>
      <c r="V6369" t="s">
        <v>1242</v>
      </c>
      <c r="W6369" t="s">
        <v>7847</v>
      </c>
      <c r="X6369" t="s">
        <v>14875</v>
      </c>
      <c r="Y6369">
        <v>73</v>
      </c>
      <c r="Z6369">
        <v>73</v>
      </c>
      <c r="AA6369">
        <v>4</v>
      </c>
      <c r="AB6369">
        <v>4</v>
      </c>
      <c r="AC6369">
        <v>63</v>
      </c>
    </row>
    <row r="6370" spans="1:29">
      <c r="A6370">
        <v>7040</v>
      </c>
      <c r="B6370" t="s">
        <v>805</v>
      </c>
      <c r="C6370" t="s">
        <v>8089</v>
      </c>
      <c r="J6370" t="s">
        <v>1436</v>
      </c>
      <c r="K6370">
        <v>0</v>
      </c>
      <c r="N6370" t="b">
        <v>1</v>
      </c>
      <c r="O6370" t="b">
        <v>0</v>
      </c>
      <c r="P6370" t="b">
        <v>0</v>
      </c>
      <c r="Q6370">
        <v>8</v>
      </c>
      <c r="R6370">
        <v>8</v>
      </c>
      <c r="S6370">
        <v>1</v>
      </c>
      <c r="T6370">
        <v>2</v>
      </c>
      <c r="U6370" t="b">
        <v>1</v>
      </c>
      <c r="V6370" t="s">
        <v>1242</v>
      </c>
      <c r="W6370" t="s">
        <v>7847</v>
      </c>
      <c r="X6370" t="s">
        <v>14876</v>
      </c>
      <c r="Y6370">
        <v>73</v>
      </c>
      <c r="Z6370">
        <v>73</v>
      </c>
      <c r="AA6370">
        <v>5</v>
      </c>
      <c r="AB6370">
        <v>5</v>
      </c>
      <c r="AC6370">
        <v>63</v>
      </c>
    </row>
    <row r="6371" spans="1:29">
      <c r="A6371">
        <v>7041</v>
      </c>
      <c r="B6371" t="s">
        <v>805</v>
      </c>
      <c r="C6371" t="s">
        <v>8090</v>
      </c>
      <c r="J6371" t="s">
        <v>1436</v>
      </c>
      <c r="K6371">
        <v>0</v>
      </c>
      <c r="N6371" t="b">
        <v>1</v>
      </c>
      <c r="O6371" t="b">
        <v>0</v>
      </c>
      <c r="P6371" t="b">
        <v>0</v>
      </c>
      <c r="Q6371">
        <v>8</v>
      </c>
      <c r="R6371">
        <v>8</v>
      </c>
      <c r="S6371">
        <v>1</v>
      </c>
      <c r="T6371">
        <v>2</v>
      </c>
      <c r="U6371" t="b">
        <v>1</v>
      </c>
      <c r="V6371" t="s">
        <v>1242</v>
      </c>
      <c r="W6371" t="s">
        <v>7847</v>
      </c>
      <c r="X6371" t="s">
        <v>15701</v>
      </c>
      <c r="Y6371">
        <v>74</v>
      </c>
      <c r="Z6371">
        <v>74</v>
      </c>
      <c r="AA6371">
        <v>2</v>
      </c>
      <c r="AB6371">
        <v>2</v>
      </c>
      <c r="AC6371">
        <v>63</v>
      </c>
    </row>
    <row r="6372" spans="1:29">
      <c r="A6372">
        <v>7042</v>
      </c>
      <c r="B6372" t="s">
        <v>805</v>
      </c>
      <c r="C6372" t="s">
        <v>8091</v>
      </c>
      <c r="J6372" t="s">
        <v>1436</v>
      </c>
      <c r="K6372">
        <v>0</v>
      </c>
      <c r="N6372" t="b">
        <v>1</v>
      </c>
      <c r="O6372" t="b">
        <v>0</v>
      </c>
      <c r="P6372" t="b">
        <v>0</v>
      </c>
      <c r="Q6372">
        <v>8</v>
      </c>
      <c r="R6372">
        <v>8</v>
      </c>
      <c r="S6372">
        <v>1</v>
      </c>
      <c r="T6372">
        <v>2</v>
      </c>
      <c r="U6372" t="b">
        <v>1</v>
      </c>
      <c r="V6372" t="s">
        <v>1242</v>
      </c>
      <c r="W6372" t="s">
        <v>7847</v>
      </c>
      <c r="X6372" t="s">
        <v>15653</v>
      </c>
      <c r="Y6372">
        <v>74</v>
      </c>
      <c r="Z6372">
        <v>74</v>
      </c>
      <c r="AA6372">
        <v>3</v>
      </c>
      <c r="AB6372">
        <v>3</v>
      </c>
      <c r="AC6372">
        <v>63</v>
      </c>
    </row>
    <row r="6373" spans="1:29">
      <c r="A6373">
        <v>7043</v>
      </c>
      <c r="B6373" t="s">
        <v>805</v>
      </c>
      <c r="C6373" t="s">
        <v>8092</v>
      </c>
      <c r="J6373" t="s">
        <v>1436</v>
      </c>
      <c r="K6373">
        <v>0</v>
      </c>
      <c r="N6373" t="b">
        <v>1</v>
      </c>
      <c r="O6373" t="b">
        <v>0</v>
      </c>
      <c r="P6373" t="b">
        <v>0</v>
      </c>
      <c r="Q6373">
        <v>8</v>
      </c>
      <c r="R6373">
        <v>8</v>
      </c>
      <c r="S6373">
        <v>1</v>
      </c>
      <c r="T6373">
        <v>2</v>
      </c>
      <c r="U6373" t="b">
        <v>1</v>
      </c>
      <c r="V6373" t="s">
        <v>1242</v>
      </c>
      <c r="W6373" t="s">
        <v>7847</v>
      </c>
      <c r="X6373" t="s">
        <v>14877</v>
      </c>
      <c r="Y6373">
        <v>74</v>
      </c>
      <c r="Z6373">
        <v>74</v>
      </c>
      <c r="AA6373">
        <v>4</v>
      </c>
      <c r="AB6373">
        <v>4</v>
      </c>
      <c r="AC6373">
        <v>63</v>
      </c>
    </row>
    <row r="6374" spans="1:29">
      <c r="A6374">
        <v>7044</v>
      </c>
      <c r="B6374" t="s">
        <v>805</v>
      </c>
      <c r="C6374" t="s">
        <v>8093</v>
      </c>
      <c r="J6374" t="s">
        <v>1436</v>
      </c>
      <c r="K6374">
        <v>0</v>
      </c>
      <c r="N6374" t="b">
        <v>1</v>
      </c>
      <c r="O6374" t="b">
        <v>0</v>
      </c>
      <c r="P6374" t="b">
        <v>0</v>
      </c>
      <c r="Q6374">
        <v>8</v>
      </c>
      <c r="R6374">
        <v>8</v>
      </c>
      <c r="S6374">
        <v>1</v>
      </c>
      <c r="T6374">
        <v>2</v>
      </c>
      <c r="U6374" t="b">
        <v>1</v>
      </c>
      <c r="V6374" t="s">
        <v>1242</v>
      </c>
      <c r="W6374" t="s">
        <v>7847</v>
      </c>
      <c r="X6374" t="s">
        <v>14878</v>
      </c>
      <c r="Y6374">
        <v>74</v>
      </c>
      <c r="Z6374">
        <v>74</v>
      </c>
      <c r="AA6374">
        <v>5</v>
      </c>
      <c r="AB6374">
        <v>5</v>
      </c>
      <c r="AC6374">
        <v>63</v>
      </c>
    </row>
    <row r="6375" spans="1:29">
      <c r="A6375">
        <v>7045</v>
      </c>
      <c r="B6375" t="s">
        <v>805</v>
      </c>
      <c r="C6375" t="s">
        <v>8094</v>
      </c>
      <c r="J6375" t="s">
        <v>1436</v>
      </c>
      <c r="K6375">
        <v>0</v>
      </c>
      <c r="N6375" t="b">
        <v>1</v>
      </c>
      <c r="O6375" t="b">
        <v>0</v>
      </c>
      <c r="P6375" t="b">
        <v>0</v>
      </c>
      <c r="Q6375">
        <v>8</v>
      </c>
      <c r="R6375">
        <v>8</v>
      </c>
      <c r="S6375">
        <v>1</v>
      </c>
      <c r="T6375">
        <v>2</v>
      </c>
      <c r="U6375" t="b">
        <v>1</v>
      </c>
      <c r="V6375" t="s">
        <v>1242</v>
      </c>
      <c r="W6375" t="s">
        <v>7847</v>
      </c>
      <c r="X6375" t="s">
        <v>15702</v>
      </c>
      <c r="Y6375">
        <v>75</v>
      </c>
      <c r="Z6375">
        <v>75</v>
      </c>
      <c r="AA6375">
        <v>2</v>
      </c>
      <c r="AB6375">
        <v>2</v>
      </c>
      <c r="AC6375">
        <v>63</v>
      </c>
    </row>
    <row r="6376" spans="1:29">
      <c r="A6376">
        <v>7046</v>
      </c>
      <c r="B6376" t="s">
        <v>805</v>
      </c>
      <c r="C6376" t="s">
        <v>8095</v>
      </c>
      <c r="J6376" t="s">
        <v>1436</v>
      </c>
      <c r="K6376">
        <v>0</v>
      </c>
      <c r="N6376" t="b">
        <v>1</v>
      </c>
      <c r="O6376" t="b">
        <v>0</v>
      </c>
      <c r="P6376" t="b">
        <v>0</v>
      </c>
      <c r="Q6376">
        <v>8</v>
      </c>
      <c r="R6376">
        <v>8</v>
      </c>
      <c r="S6376">
        <v>1</v>
      </c>
      <c r="T6376">
        <v>2</v>
      </c>
      <c r="U6376" t="b">
        <v>1</v>
      </c>
      <c r="V6376" t="s">
        <v>1242</v>
      </c>
      <c r="W6376" t="s">
        <v>7847</v>
      </c>
      <c r="X6376" t="s">
        <v>15654</v>
      </c>
      <c r="Y6376">
        <v>75</v>
      </c>
      <c r="Z6376">
        <v>75</v>
      </c>
      <c r="AA6376">
        <v>3</v>
      </c>
      <c r="AB6376">
        <v>3</v>
      </c>
      <c r="AC6376">
        <v>63</v>
      </c>
    </row>
    <row r="6377" spans="1:29">
      <c r="A6377">
        <v>7047</v>
      </c>
      <c r="B6377" t="s">
        <v>805</v>
      </c>
      <c r="C6377" t="s">
        <v>8096</v>
      </c>
      <c r="J6377" t="s">
        <v>1436</v>
      </c>
      <c r="K6377">
        <v>0</v>
      </c>
      <c r="N6377" t="b">
        <v>1</v>
      </c>
      <c r="O6377" t="b">
        <v>0</v>
      </c>
      <c r="P6377" t="b">
        <v>0</v>
      </c>
      <c r="Q6377">
        <v>8</v>
      </c>
      <c r="R6377">
        <v>8</v>
      </c>
      <c r="S6377">
        <v>1</v>
      </c>
      <c r="T6377">
        <v>2</v>
      </c>
      <c r="U6377" t="b">
        <v>1</v>
      </c>
      <c r="V6377" t="s">
        <v>1242</v>
      </c>
      <c r="W6377" t="s">
        <v>7847</v>
      </c>
      <c r="X6377" t="s">
        <v>14879</v>
      </c>
      <c r="Y6377">
        <v>75</v>
      </c>
      <c r="Z6377">
        <v>75</v>
      </c>
      <c r="AA6377">
        <v>4</v>
      </c>
      <c r="AB6377">
        <v>4</v>
      </c>
      <c r="AC6377">
        <v>63</v>
      </c>
    </row>
    <row r="6378" spans="1:29">
      <c r="A6378">
        <v>7048</v>
      </c>
      <c r="B6378" t="s">
        <v>805</v>
      </c>
      <c r="C6378" t="s">
        <v>8097</v>
      </c>
      <c r="J6378" t="s">
        <v>1436</v>
      </c>
      <c r="K6378">
        <v>0</v>
      </c>
      <c r="N6378" t="b">
        <v>1</v>
      </c>
      <c r="O6378" t="b">
        <v>0</v>
      </c>
      <c r="P6378" t="b">
        <v>0</v>
      </c>
      <c r="Q6378">
        <v>8</v>
      </c>
      <c r="R6378">
        <v>8</v>
      </c>
      <c r="S6378">
        <v>1</v>
      </c>
      <c r="T6378">
        <v>2</v>
      </c>
      <c r="U6378" t="b">
        <v>1</v>
      </c>
      <c r="V6378" t="s">
        <v>1242</v>
      </c>
      <c r="W6378" t="s">
        <v>7847</v>
      </c>
      <c r="X6378" t="s">
        <v>14880</v>
      </c>
      <c r="Y6378">
        <v>75</v>
      </c>
      <c r="Z6378">
        <v>75</v>
      </c>
      <c r="AA6378">
        <v>5</v>
      </c>
      <c r="AB6378">
        <v>5</v>
      </c>
      <c r="AC6378">
        <v>63</v>
      </c>
    </row>
    <row r="6379" spans="1:29">
      <c r="A6379">
        <v>7049</v>
      </c>
      <c r="B6379" t="s">
        <v>805</v>
      </c>
      <c r="C6379" t="s">
        <v>8098</v>
      </c>
      <c r="J6379" t="s">
        <v>1436</v>
      </c>
      <c r="K6379">
        <v>0</v>
      </c>
      <c r="N6379" t="b">
        <v>1</v>
      </c>
      <c r="O6379" t="b">
        <v>0</v>
      </c>
      <c r="P6379" t="b">
        <v>0</v>
      </c>
      <c r="Q6379">
        <v>8</v>
      </c>
      <c r="R6379">
        <v>8</v>
      </c>
      <c r="S6379">
        <v>1</v>
      </c>
      <c r="T6379">
        <v>2</v>
      </c>
      <c r="U6379" t="b">
        <v>1</v>
      </c>
      <c r="V6379" t="s">
        <v>1242</v>
      </c>
      <c r="W6379" t="s">
        <v>7847</v>
      </c>
      <c r="X6379" t="s">
        <v>15703</v>
      </c>
      <c r="Y6379">
        <v>76</v>
      </c>
      <c r="Z6379">
        <v>76</v>
      </c>
      <c r="AA6379">
        <v>2</v>
      </c>
      <c r="AB6379">
        <v>2</v>
      </c>
      <c r="AC6379">
        <v>63</v>
      </c>
    </row>
    <row r="6380" spans="1:29">
      <c r="A6380">
        <v>7050</v>
      </c>
      <c r="B6380" t="s">
        <v>805</v>
      </c>
      <c r="C6380" t="s">
        <v>8099</v>
      </c>
      <c r="J6380" t="s">
        <v>1436</v>
      </c>
      <c r="K6380">
        <v>0</v>
      </c>
      <c r="N6380" t="b">
        <v>1</v>
      </c>
      <c r="O6380" t="b">
        <v>0</v>
      </c>
      <c r="P6380" t="b">
        <v>0</v>
      </c>
      <c r="Q6380">
        <v>8</v>
      </c>
      <c r="R6380">
        <v>8</v>
      </c>
      <c r="S6380">
        <v>1</v>
      </c>
      <c r="T6380">
        <v>2</v>
      </c>
      <c r="U6380" t="b">
        <v>1</v>
      </c>
      <c r="V6380" t="s">
        <v>1242</v>
      </c>
      <c r="W6380" t="s">
        <v>7847</v>
      </c>
      <c r="X6380" t="s">
        <v>15655</v>
      </c>
      <c r="Y6380">
        <v>76</v>
      </c>
      <c r="Z6380">
        <v>76</v>
      </c>
      <c r="AA6380">
        <v>3</v>
      </c>
      <c r="AB6380">
        <v>3</v>
      </c>
      <c r="AC6380">
        <v>63</v>
      </c>
    </row>
    <row r="6381" spans="1:29">
      <c r="A6381">
        <v>7051</v>
      </c>
      <c r="B6381" t="s">
        <v>805</v>
      </c>
      <c r="C6381" t="s">
        <v>8100</v>
      </c>
      <c r="J6381" t="s">
        <v>1436</v>
      </c>
      <c r="K6381">
        <v>0</v>
      </c>
      <c r="N6381" t="b">
        <v>1</v>
      </c>
      <c r="O6381" t="b">
        <v>0</v>
      </c>
      <c r="P6381" t="b">
        <v>0</v>
      </c>
      <c r="Q6381">
        <v>8</v>
      </c>
      <c r="R6381">
        <v>8</v>
      </c>
      <c r="S6381">
        <v>1</v>
      </c>
      <c r="T6381">
        <v>2</v>
      </c>
      <c r="U6381" t="b">
        <v>1</v>
      </c>
      <c r="V6381" t="s">
        <v>1242</v>
      </c>
      <c r="W6381" t="s">
        <v>7847</v>
      </c>
      <c r="X6381" t="s">
        <v>14881</v>
      </c>
      <c r="Y6381">
        <v>76</v>
      </c>
      <c r="Z6381">
        <v>76</v>
      </c>
      <c r="AA6381">
        <v>4</v>
      </c>
      <c r="AB6381">
        <v>4</v>
      </c>
      <c r="AC6381">
        <v>63</v>
      </c>
    </row>
    <row r="6382" spans="1:29">
      <c r="A6382">
        <v>7052</v>
      </c>
      <c r="B6382" t="s">
        <v>805</v>
      </c>
      <c r="C6382" t="s">
        <v>8101</v>
      </c>
      <c r="J6382" t="s">
        <v>1436</v>
      </c>
      <c r="K6382">
        <v>0</v>
      </c>
      <c r="N6382" t="b">
        <v>1</v>
      </c>
      <c r="O6382" t="b">
        <v>0</v>
      </c>
      <c r="P6382" t="b">
        <v>0</v>
      </c>
      <c r="Q6382">
        <v>8</v>
      </c>
      <c r="R6382">
        <v>8</v>
      </c>
      <c r="S6382">
        <v>1</v>
      </c>
      <c r="T6382">
        <v>2</v>
      </c>
      <c r="U6382" t="b">
        <v>1</v>
      </c>
      <c r="V6382" t="s">
        <v>1242</v>
      </c>
      <c r="W6382" t="s">
        <v>7847</v>
      </c>
      <c r="X6382" t="s">
        <v>14882</v>
      </c>
      <c r="Y6382">
        <v>76</v>
      </c>
      <c r="Z6382">
        <v>76</v>
      </c>
      <c r="AA6382">
        <v>5</v>
      </c>
      <c r="AB6382">
        <v>5</v>
      </c>
      <c r="AC6382">
        <v>63</v>
      </c>
    </row>
    <row r="6383" spans="1:29">
      <c r="A6383">
        <v>7053</v>
      </c>
      <c r="B6383" t="s">
        <v>805</v>
      </c>
      <c r="C6383" t="s">
        <v>8102</v>
      </c>
      <c r="J6383" t="s">
        <v>1436</v>
      </c>
      <c r="K6383">
        <v>0</v>
      </c>
      <c r="N6383" t="b">
        <v>1</v>
      </c>
      <c r="O6383" t="b">
        <v>0</v>
      </c>
      <c r="P6383" t="b">
        <v>0</v>
      </c>
      <c r="Q6383">
        <v>8</v>
      </c>
      <c r="R6383">
        <v>8</v>
      </c>
      <c r="S6383">
        <v>1</v>
      </c>
      <c r="T6383">
        <v>2</v>
      </c>
      <c r="U6383" t="b">
        <v>1</v>
      </c>
      <c r="V6383" t="s">
        <v>1242</v>
      </c>
      <c r="W6383" t="s">
        <v>7847</v>
      </c>
      <c r="X6383" t="s">
        <v>15704</v>
      </c>
      <c r="Y6383">
        <v>77</v>
      </c>
      <c r="Z6383">
        <v>77</v>
      </c>
      <c r="AA6383">
        <v>2</v>
      </c>
      <c r="AB6383">
        <v>2</v>
      </c>
      <c r="AC6383">
        <v>63</v>
      </c>
    </row>
    <row r="6384" spans="1:29">
      <c r="A6384">
        <v>7054</v>
      </c>
      <c r="B6384" t="s">
        <v>805</v>
      </c>
      <c r="C6384" t="s">
        <v>8103</v>
      </c>
      <c r="J6384" t="s">
        <v>1436</v>
      </c>
      <c r="K6384">
        <v>0</v>
      </c>
      <c r="N6384" t="b">
        <v>1</v>
      </c>
      <c r="O6384" t="b">
        <v>0</v>
      </c>
      <c r="P6384" t="b">
        <v>0</v>
      </c>
      <c r="Q6384">
        <v>8</v>
      </c>
      <c r="R6384">
        <v>8</v>
      </c>
      <c r="S6384">
        <v>1</v>
      </c>
      <c r="T6384">
        <v>2</v>
      </c>
      <c r="U6384" t="b">
        <v>1</v>
      </c>
      <c r="V6384" t="s">
        <v>1242</v>
      </c>
      <c r="W6384" t="s">
        <v>7847</v>
      </c>
      <c r="X6384" t="s">
        <v>15656</v>
      </c>
      <c r="Y6384">
        <v>77</v>
      </c>
      <c r="Z6384">
        <v>77</v>
      </c>
      <c r="AA6384">
        <v>3</v>
      </c>
      <c r="AB6384">
        <v>3</v>
      </c>
      <c r="AC6384">
        <v>63</v>
      </c>
    </row>
    <row r="6385" spans="1:29">
      <c r="A6385">
        <v>7055</v>
      </c>
      <c r="B6385" t="s">
        <v>805</v>
      </c>
      <c r="C6385" t="s">
        <v>8104</v>
      </c>
      <c r="J6385" t="s">
        <v>1436</v>
      </c>
      <c r="K6385">
        <v>0</v>
      </c>
      <c r="N6385" t="b">
        <v>1</v>
      </c>
      <c r="O6385" t="b">
        <v>0</v>
      </c>
      <c r="P6385" t="b">
        <v>0</v>
      </c>
      <c r="Q6385">
        <v>8</v>
      </c>
      <c r="R6385">
        <v>8</v>
      </c>
      <c r="S6385">
        <v>1</v>
      </c>
      <c r="T6385">
        <v>2</v>
      </c>
      <c r="U6385" t="b">
        <v>1</v>
      </c>
      <c r="V6385" t="s">
        <v>1242</v>
      </c>
      <c r="W6385" t="s">
        <v>7847</v>
      </c>
      <c r="X6385" t="s">
        <v>14939</v>
      </c>
      <c r="Y6385">
        <v>77</v>
      </c>
      <c r="Z6385">
        <v>77</v>
      </c>
      <c r="AA6385">
        <v>4</v>
      </c>
      <c r="AB6385">
        <v>4</v>
      </c>
      <c r="AC6385">
        <v>63</v>
      </c>
    </row>
    <row r="6386" spans="1:29">
      <c r="A6386">
        <v>7056</v>
      </c>
      <c r="B6386" t="s">
        <v>805</v>
      </c>
      <c r="C6386" t="s">
        <v>8105</v>
      </c>
      <c r="J6386" t="s">
        <v>1436</v>
      </c>
      <c r="K6386">
        <v>0</v>
      </c>
      <c r="N6386" t="b">
        <v>1</v>
      </c>
      <c r="O6386" t="b">
        <v>0</v>
      </c>
      <c r="P6386" t="b">
        <v>0</v>
      </c>
      <c r="Q6386">
        <v>8</v>
      </c>
      <c r="R6386">
        <v>8</v>
      </c>
      <c r="S6386">
        <v>1</v>
      </c>
      <c r="T6386">
        <v>2</v>
      </c>
      <c r="U6386" t="b">
        <v>1</v>
      </c>
      <c r="V6386" t="s">
        <v>1242</v>
      </c>
      <c r="W6386" t="s">
        <v>7847</v>
      </c>
      <c r="X6386" t="s">
        <v>14940</v>
      </c>
      <c r="Y6386">
        <v>77</v>
      </c>
      <c r="Z6386">
        <v>77</v>
      </c>
      <c r="AA6386">
        <v>5</v>
      </c>
      <c r="AB6386">
        <v>5</v>
      </c>
      <c r="AC6386">
        <v>63</v>
      </c>
    </row>
    <row r="6387" spans="1:29">
      <c r="A6387">
        <v>7057</v>
      </c>
      <c r="B6387" t="s">
        <v>805</v>
      </c>
      <c r="C6387" t="s">
        <v>8106</v>
      </c>
      <c r="J6387" t="s">
        <v>1436</v>
      </c>
      <c r="K6387">
        <v>0</v>
      </c>
      <c r="N6387" t="b">
        <v>1</v>
      </c>
      <c r="O6387" t="b">
        <v>0</v>
      </c>
      <c r="P6387" t="b">
        <v>0</v>
      </c>
      <c r="Q6387">
        <v>8</v>
      </c>
      <c r="R6387">
        <v>8</v>
      </c>
      <c r="S6387">
        <v>1</v>
      </c>
      <c r="T6387">
        <v>2</v>
      </c>
      <c r="U6387" t="b">
        <v>1</v>
      </c>
      <c r="V6387" t="s">
        <v>1242</v>
      </c>
      <c r="W6387" t="s">
        <v>7847</v>
      </c>
      <c r="X6387" t="s">
        <v>15705</v>
      </c>
      <c r="Y6387">
        <v>78</v>
      </c>
      <c r="Z6387">
        <v>78</v>
      </c>
      <c r="AA6387">
        <v>2</v>
      </c>
      <c r="AB6387">
        <v>2</v>
      </c>
      <c r="AC6387">
        <v>63</v>
      </c>
    </row>
    <row r="6388" spans="1:29">
      <c r="A6388">
        <v>7058</v>
      </c>
      <c r="B6388" t="s">
        <v>805</v>
      </c>
      <c r="C6388" t="s">
        <v>8107</v>
      </c>
      <c r="J6388" t="s">
        <v>1436</v>
      </c>
      <c r="K6388">
        <v>0</v>
      </c>
      <c r="N6388" t="b">
        <v>1</v>
      </c>
      <c r="O6388" t="b">
        <v>0</v>
      </c>
      <c r="P6388" t="b">
        <v>0</v>
      </c>
      <c r="Q6388">
        <v>8</v>
      </c>
      <c r="R6388">
        <v>8</v>
      </c>
      <c r="S6388">
        <v>1</v>
      </c>
      <c r="T6388">
        <v>2</v>
      </c>
      <c r="U6388" t="b">
        <v>1</v>
      </c>
      <c r="V6388" t="s">
        <v>1242</v>
      </c>
      <c r="W6388" t="s">
        <v>7847</v>
      </c>
      <c r="X6388" t="s">
        <v>15657</v>
      </c>
      <c r="Y6388">
        <v>78</v>
      </c>
      <c r="Z6388">
        <v>78</v>
      </c>
      <c r="AA6388">
        <v>3</v>
      </c>
      <c r="AB6388">
        <v>3</v>
      </c>
      <c r="AC6388">
        <v>63</v>
      </c>
    </row>
    <row r="6389" spans="1:29">
      <c r="A6389">
        <v>7059</v>
      </c>
      <c r="B6389" t="s">
        <v>805</v>
      </c>
      <c r="C6389" t="s">
        <v>8108</v>
      </c>
      <c r="J6389" t="s">
        <v>1436</v>
      </c>
      <c r="K6389">
        <v>0</v>
      </c>
      <c r="N6389" t="b">
        <v>1</v>
      </c>
      <c r="O6389" t="b">
        <v>0</v>
      </c>
      <c r="P6389" t="b">
        <v>0</v>
      </c>
      <c r="Q6389">
        <v>8</v>
      </c>
      <c r="R6389">
        <v>8</v>
      </c>
      <c r="S6389">
        <v>1</v>
      </c>
      <c r="T6389">
        <v>2</v>
      </c>
      <c r="U6389" t="b">
        <v>1</v>
      </c>
      <c r="V6389" t="s">
        <v>1242</v>
      </c>
      <c r="W6389" t="s">
        <v>7847</v>
      </c>
      <c r="X6389" t="s">
        <v>14944</v>
      </c>
      <c r="Y6389">
        <v>78</v>
      </c>
      <c r="Z6389">
        <v>78</v>
      </c>
      <c r="AA6389">
        <v>4</v>
      </c>
      <c r="AB6389">
        <v>4</v>
      </c>
      <c r="AC6389">
        <v>63</v>
      </c>
    </row>
    <row r="6390" spans="1:29">
      <c r="A6390">
        <v>7060</v>
      </c>
      <c r="B6390" t="s">
        <v>805</v>
      </c>
      <c r="C6390" t="s">
        <v>8109</v>
      </c>
      <c r="J6390" t="s">
        <v>1436</v>
      </c>
      <c r="K6390">
        <v>0</v>
      </c>
      <c r="N6390" t="b">
        <v>1</v>
      </c>
      <c r="O6390" t="b">
        <v>0</v>
      </c>
      <c r="P6390" t="b">
        <v>0</v>
      </c>
      <c r="Q6390">
        <v>8</v>
      </c>
      <c r="R6390">
        <v>8</v>
      </c>
      <c r="S6390">
        <v>1</v>
      </c>
      <c r="T6390">
        <v>2</v>
      </c>
      <c r="U6390" t="b">
        <v>1</v>
      </c>
      <c r="V6390" t="s">
        <v>1242</v>
      </c>
      <c r="W6390" t="s">
        <v>7847</v>
      </c>
      <c r="X6390" t="s">
        <v>14945</v>
      </c>
      <c r="Y6390">
        <v>78</v>
      </c>
      <c r="Z6390">
        <v>78</v>
      </c>
      <c r="AA6390">
        <v>5</v>
      </c>
      <c r="AB6390">
        <v>5</v>
      </c>
      <c r="AC6390">
        <v>63</v>
      </c>
    </row>
    <row r="6391" spans="1:29">
      <c r="A6391">
        <v>7061</v>
      </c>
      <c r="B6391" t="s">
        <v>805</v>
      </c>
      <c r="C6391" t="s">
        <v>8110</v>
      </c>
      <c r="J6391" t="s">
        <v>1436</v>
      </c>
      <c r="K6391">
        <v>0</v>
      </c>
      <c r="N6391" t="b">
        <v>1</v>
      </c>
      <c r="O6391" t="b">
        <v>0</v>
      </c>
      <c r="P6391" t="b">
        <v>0</v>
      </c>
      <c r="Q6391">
        <v>8</v>
      </c>
      <c r="R6391">
        <v>8</v>
      </c>
      <c r="S6391">
        <v>1</v>
      </c>
      <c r="T6391">
        <v>2</v>
      </c>
      <c r="U6391" t="b">
        <v>1</v>
      </c>
      <c r="V6391" t="s">
        <v>1242</v>
      </c>
      <c r="W6391" t="s">
        <v>7847</v>
      </c>
      <c r="X6391" t="s">
        <v>15706</v>
      </c>
      <c r="Y6391">
        <v>79</v>
      </c>
      <c r="Z6391">
        <v>79</v>
      </c>
      <c r="AA6391">
        <v>2</v>
      </c>
      <c r="AB6391">
        <v>2</v>
      </c>
      <c r="AC6391">
        <v>63</v>
      </c>
    </row>
    <row r="6392" spans="1:29">
      <c r="A6392">
        <v>7062</v>
      </c>
      <c r="B6392" t="s">
        <v>805</v>
      </c>
      <c r="C6392" t="s">
        <v>8111</v>
      </c>
      <c r="J6392" t="s">
        <v>1436</v>
      </c>
      <c r="K6392">
        <v>0</v>
      </c>
      <c r="N6392" t="b">
        <v>1</v>
      </c>
      <c r="O6392" t="b">
        <v>0</v>
      </c>
      <c r="P6392" t="b">
        <v>0</v>
      </c>
      <c r="Q6392">
        <v>8</v>
      </c>
      <c r="R6392">
        <v>8</v>
      </c>
      <c r="S6392">
        <v>1</v>
      </c>
      <c r="T6392">
        <v>2</v>
      </c>
      <c r="U6392" t="b">
        <v>1</v>
      </c>
      <c r="V6392" t="s">
        <v>1242</v>
      </c>
      <c r="W6392" t="s">
        <v>7847</v>
      </c>
      <c r="X6392" t="s">
        <v>15658</v>
      </c>
      <c r="Y6392">
        <v>79</v>
      </c>
      <c r="Z6392">
        <v>79</v>
      </c>
      <c r="AA6392">
        <v>3</v>
      </c>
      <c r="AB6392">
        <v>3</v>
      </c>
      <c r="AC6392">
        <v>63</v>
      </c>
    </row>
    <row r="6393" spans="1:29">
      <c r="A6393">
        <v>7063</v>
      </c>
      <c r="B6393" t="s">
        <v>805</v>
      </c>
      <c r="C6393" t="s">
        <v>8112</v>
      </c>
      <c r="J6393" t="s">
        <v>1436</v>
      </c>
      <c r="K6393">
        <v>0</v>
      </c>
      <c r="N6393" t="b">
        <v>1</v>
      </c>
      <c r="O6393" t="b">
        <v>0</v>
      </c>
      <c r="P6393" t="b">
        <v>0</v>
      </c>
      <c r="Q6393">
        <v>8</v>
      </c>
      <c r="R6393">
        <v>8</v>
      </c>
      <c r="S6393">
        <v>1</v>
      </c>
      <c r="T6393">
        <v>2</v>
      </c>
      <c r="U6393" t="b">
        <v>1</v>
      </c>
      <c r="V6393" t="s">
        <v>1242</v>
      </c>
      <c r="W6393" t="s">
        <v>7847</v>
      </c>
      <c r="X6393" t="s">
        <v>15778</v>
      </c>
      <c r="Y6393">
        <v>79</v>
      </c>
      <c r="Z6393">
        <v>79</v>
      </c>
      <c r="AA6393">
        <v>4</v>
      </c>
      <c r="AB6393">
        <v>4</v>
      </c>
      <c r="AC6393">
        <v>63</v>
      </c>
    </row>
    <row r="6394" spans="1:29">
      <c r="A6394">
        <v>7064</v>
      </c>
      <c r="B6394" t="s">
        <v>805</v>
      </c>
      <c r="C6394" t="s">
        <v>8113</v>
      </c>
      <c r="J6394" t="s">
        <v>1436</v>
      </c>
      <c r="K6394">
        <v>0</v>
      </c>
      <c r="N6394" t="b">
        <v>1</v>
      </c>
      <c r="O6394" t="b">
        <v>0</v>
      </c>
      <c r="P6394" t="b">
        <v>0</v>
      </c>
      <c r="Q6394">
        <v>8</v>
      </c>
      <c r="R6394">
        <v>8</v>
      </c>
      <c r="S6394">
        <v>1</v>
      </c>
      <c r="T6394">
        <v>2</v>
      </c>
      <c r="U6394" t="b">
        <v>1</v>
      </c>
      <c r="V6394" t="s">
        <v>1242</v>
      </c>
      <c r="W6394" t="s">
        <v>7847</v>
      </c>
      <c r="X6394" t="s">
        <v>15710</v>
      </c>
      <c r="Y6394">
        <v>79</v>
      </c>
      <c r="Z6394">
        <v>79</v>
      </c>
      <c r="AA6394">
        <v>5</v>
      </c>
      <c r="AB6394">
        <v>5</v>
      </c>
      <c r="AC6394">
        <v>63</v>
      </c>
    </row>
    <row r="6395" spans="1:29">
      <c r="A6395">
        <v>7065</v>
      </c>
      <c r="B6395" t="s">
        <v>805</v>
      </c>
      <c r="C6395" t="s">
        <v>8114</v>
      </c>
      <c r="J6395" t="s">
        <v>1436</v>
      </c>
      <c r="K6395">
        <v>0</v>
      </c>
      <c r="N6395" t="b">
        <v>1</v>
      </c>
      <c r="O6395" t="b">
        <v>0</v>
      </c>
      <c r="P6395" t="b">
        <v>0</v>
      </c>
      <c r="Q6395">
        <v>8</v>
      </c>
      <c r="R6395">
        <v>8</v>
      </c>
      <c r="S6395">
        <v>1</v>
      </c>
      <c r="T6395">
        <v>2</v>
      </c>
      <c r="U6395" t="b">
        <v>1</v>
      </c>
      <c r="V6395" t="s">
        <v>1242</v>
      </c>
      <c r="W6395" t="s">
        <v>7847</v>
      </c>
      <c r="X6395" t="s">
        <v>15578</v>
      </c>
      <c r="Y6395">
        <v>80</v>
      </c>
      <c r="Z6395">
        <v>80</v>
      </c>
      <c r="AA6395">
        <v>2</v>
      </c>
      <c r="AB6395">
        <v>2</v>
      </c>
      <c r="AC6395">
        <v>63</v>
      </c>
    </row>
    <row r="6396" spans="1:29">
      <c r="A6396">
        <v>7066</v>
      </c>
      <c r="B6396" t="s">
        <v>805</v>
      </c>
      <c r="C6396" t="s">
        <v>8115</v>
      </c>
      <c r="J6396" t="s">
        <v>1436</v>
      </c>
      <c r="K6396">
        <v>0</v>
      </c>
      <c r="N6396" t="b">
        <v>1</v>
      </c>
      <c r="O6396" t="b">
        <v>0</v>
      </c>
      <c r="P6396" t="b">
        <v>0</v>
      </c>
      <c r="Q6396">
        <v>8</v>
      </c>
      <c r="R6396">
        <v>8</v>
      </c>
      <c r="S6396">
        <v>1</v>
      </c>
      <c r="T6396">
        <v>2</v>
      </c>
      <c r="U6396" t="b">
        <v>1</v>
      </c>
      <c r="V6396" t="s">
        <v>1242</v>
      </c>
      <c r="W6396" t="s">
        <v>7847</v>
      </c>
      <c r="X6396" t="s">
        <v>15659</v>
      </c>
      <c r="Y6396">
        <v>80</v>
      </c>
      <c r="Z6396">
        <v>80</v>
      </c>
      <c r="AA6396">
        <v>3</v>
      </c>
      <c r="AB6396">
        <v>3</v>
      </c>
      <c r="AC6396">
        <v>63</v>
      </c>
    </row>
    <row r="6397" spans="1:29">
      <c r="A6397">
        <v>7067</v>
      </c>
      <c r="B6397" t="s">
        <v>805</v>
      </c>
      <c r="C6397" t="s">
        <v>8116</v>
      </c>
      <c r="J6397" t="s">
        <v>1436</v>
      </c>
      <c r="K6397">
        <v>0</v>
      </c>
      <c r="N6397" t="b">
        <v>1</v>
      </c>
      <c r="O6397" t="b">
        <v>0</v>
      </c>
      <c r="P6397" t="b">
        <v>0</v>
      </c>
      <c r="Q6397">
        <v>8</v>
      </c>
      <c r="R6397">
        <v>8</v>
      </c>
      <c r="S6397">
        <v>1</v>
      </c>
      <c r="T6397">
        <v>2</v>
      </c>
      <c r="U6397" t="b">
        <v>1</v>
      </c>
      <c r="V6397" t="s">
        <v>1242</v>
      </c>
      <c r="W6397" t="s">
        <v>7847</v>
      </c>
      <c r="X6397" t="s">
        <v>14949</v>
      </c>
      <c r="Y6397">
        <v>80</v>
      </c>
      <c r="Z6397">
        <v>80</v>
      </c>
      <c r="AA6397">
        <v>4</v>
      </c>
      <c r="AB6397">
        <v>4</v>
      </c>
      <c r="AC6397">
        <v>63</v>
      </c>
    </row>
    <row r="6398" spans="1:29">
      <c r="A6398">
        <v>7068</v>
      </c>
      <c r="B6398" t="s">
        <v>805</v>
      </c>
      <c r="C6398" t="s">
        <v>8117</v>
      </c>
      <c r="J6398" t="s">
        <v>1436</v>
      </c>
      <c r="K6398">
        <v>0</v>
      </c>
      <c r="N6398" t="b">
        <v>1</v>
      </c>
      <c r="O6398" t="b">
        <v>0</v>
      </c>
      <c r="P6398" t="b">
        <v>0</v>
      </c>
      <c r="Q6398">
        <v>8</v>
      </c>
      <c r="R6398">
        <v>8</v>
      </c>
      <c r="S6398">
        <v>1</v>
      </c>
      <c r="T6398">
        <v>2</v>
      </c>
      <c r="U6398" t="b">
        <v>1</v>
      </c>
      <c r="V6398" t="s">
        <v>1242</v>
      </c>
      <c r="W6398" t="s">
        <v>7847</v>
      </c>
      <c r="X6398" t="s">
        <v>14950</v>
      </c>
      <c r="Y6398">
        <v>80</v>
      </c>
      <c r="Z6398">
        <v>80</v>
      </c>
      <c r="AA6398">
        <v>5</v>
      </c>
      <c r="AB6398">
        <v>5</v>
      </c>
      <c r="AC6398">
        <v>63</v>
      </c>
    </row>
    <row r="6399" spans="1:29">
      <c r="A6399">
        <v>7069</v>
      </c>
      <c r="B6399" t="s">
        <v>805</v>
      </c>
      <c r="C6399" t="s">
        <v>8118</v>
      </c>
      <c r="J6399" t="s">
        <v>1436</v>
      </c>
      <c r="K6399">
        <v>0</v>
      </c>
      <c r="N6399" t="b">
        <v>1</v>
      </c>
      <c r="O6399" t="b">
        <v>0</v>
      </c>
      <c r="P6399" t="b">
        <v>0</v>
      </c>
      <c r="Q6399">
        <v>8</v>
      </c>
      <c r="R6399">
        <v>8</v>
      </c>
      <c r="S6399">
        <v>1</v>
      </c>
      <c r="T6399">
        <v>2</v>
      </c>
      <c r="U6399" t="b">
        <v>1</v>
      </c>
      <c r="V6399" t="s">
        <v>1242</v>
      </c>
      <c r="W6399" t="s">
        <v>7847</v>
      </c>
      <c r="X6399" t="s">
        <v>15579</v>
      </c>
      <c r="Y6399">
        <v>81</v>
      </c>
      <c r="Z6399">
        <v>81</v>
      </c>
      <c r="AA6399">
        <v>2</v>
      </c>
      <c r="AB6399">
        <v>2</v>
      </c>
      <c r="AC6399">
        <v>63</v>
      </c>
    </row>
    <row r="6400" spans="1:29">
      <c r="A6400">
        <v>7070</v>
      </c>
      <c r="B6400" t="s">
        <v>805</v>
      </c>
      <c r="C6400" t="s">
        <v>8119</v>
      </c>
      <c r="J6400" t="s">
        <v>1436</v>
      </c>
      <c r="K6400">
        <v>0</v>
      </c>
      <c r="N6400" t="b">
        <v>1</v>
      </c>
      <c r="O6400" t="b">
        <v>0</v>
      </c>
      <c r="P6400" t="b">
        <v>0</v>
      </c>
      <c r="Q6400">
        <v>8</v>
      </c>
      <c r="R6400">
        <v>8</v>
      </c>
      <c r="S6400">
        <v>1</v>
      </c>
      <c r="T6400">
        <v>2</v>
      </c>
      <c r="U6400" t="b">
        <v>1</v>
      </c>
      <c r="V6400" t="s">
        <v>1242</v>
      </c>
      <c r="W6400" t="s">
        <v>7847</v>
      </c>
      <c r="X6400" t="s">
        <v>15660</v>
      </c>
      <c r="Y6400">
        <v>81</v>
      </c>
      <c r="Z6400">
        <v>81</v>
      </c>
      <c r="AA6400">
        <v>3</v>
      </c>
      <c r="AB6400">
        <v>3</v>
      </c>
      <c r="AC6400">
        <v>63</v>
      </c>
    </row>
    <row r="6401" spans="1:29">
      <c r="A6401">
        <v>7071</v>
      </c>
      <c r="B6401" t="s">
        <v>805</v>
      </c>
      <c r="C6401" t="s">
        <v>8120</v>
      </c>
      <c r="J6401" t="s">
        <v>1436</v>
      </c>
      <c r="K6401">
        <v>0</v>
      </c>
      <c r="N6401" t="b">
        <v>1</v>
      </c>
      <c r="O6401" t="b">
        <v>0</v>
      </c>
      <c r="P6401" t="b">
        <v>0</v>
      </c>
      <c r="Q6401">
        <v>8</v>
      </c>
      <c r="R6401">
        <v>8</v>
      </c>
      <c r="S6401">
        <v>1</v>
      </c>
      <c r="T6401">
        <v>2</v>
      </c>
      <c r="U6401" t="b">
        <v>1</v>
      </c>
      <c r="V6401" t="s">
        <v>1242</v>
      </c>
      <c r="W6401" t="s">
        <v>7847</v>
      </c>
      <c r="X6401" t="s">
        <v>14951</v>
      </c>
      <c r="Y6401">
        <v>81</v>
      </c>
      <c r="Z6401">
        <v>81</v>
      </c>
      <c r="AA6401">
        <v>4</v>
      </c>
      <c r="AB6401">
        <v>4</v>
      </c>
      <c r="AC6401">
        <v>63</v>
      </c>
    </row>
    <row r="6402" spans="1:29">
      <c r="A6402">
        <v>7072</v>
      </c>
      <c r="B6402" t="s">
        <v>805</v>
      </c>
      <c r="C6402" t="s">
        <v>8121</v>
      </c>
      <c r="J6402" t="s">
        <v>1436</v>
      </c>
      <c r="K6402">
        <v>0</v>
      </c>
      <c r="N6402" t="b">
        <v>1</v>
      </c>
      <c r="O6402" t="b">
        <v>0</v>
      </c>
      <c r="P6402" t="b">
        <v>0</v>
      </c>
      <c r="Q6402">
        <v>8</v>
      </c>
      <c r="R6402">
        <v>8</v>
      </c>
      <c r="S6402">
        <v>1</v>
      </c>
      <c r="T6402">
        <v>2</v>
      </c>
      <c r="U6402" t="b">
        <v>1</v>
      </c>
      <c r="V6402" t="s">
        <v>1242</v>
      </c>
      <c r="W6402" t="s">
        <v>7847</v>
      </c>
      <c r="X6402" t="s">
        <v>14952</v>
      </c>
      <c r="Y6402">
        <v>81</v>
      </c>
      <c r="Z6402">
        <v>81</v>
      </c>
      <c r="AA6402">
        <v>5</v>
      </c>
      <c r="AB6402">
        <v>5</v>
      </c>
      <c r="AC6402">
        <v>63</v>
      </c>
    </row>
    <row r="6403" spans="1:29">
      <c r="A6403">
        <v>7073</v>
      </c>
      <c r="B6403" t="s">
        <v>805</v>
      </c>
      <c r="C6403" t="s">
        <v>8122</v>
      </c>
      <c r="J6403" t="s">
        <v>1436</v>
      </c>
      <c r="K6403">
        <v>0</v>
      </c>
      <c r="N6403" t="b">
        <v>1</v>
      </c>
      <c r="O6403" t="b">
        <v>0</v>
      </c>
      <c r="P6403" t="b">
        <v>0</v>
      </c>
      <c r="Q6403">
        <v>8</v>
      </c>
      <c r="R6403">
        <v>8</v>
      </c>
      <c r="S6403">
        <v>1</v>
      </c>
      <c r="T6403">
        <v>2</v>
      </c>
      <c r="U6403" t="b">
        <v>1</v>
      </c>
      <c r="V6403" t="s">
        <v>1242</v>
      </c>
      <c r="W6403" t="s">
        <v>7847</v>
      </c>
      <c r="X6403" t="s">
        <v>15580</v>
      </c>
      <c r="Y6403">
        <v>82</v>
      </c>
      <c r="Z6403">
        <v>82</v>
      </c>
      <c r="AA6403">
        <v>2</v>
      </c>
      <c r="AB6403">
        <v>2</v>
      </c>
      <c r="AC6403">
        <v>63</v>
      </c>
    </row>
    <row r="6404" spans="1:29">
      <c r="A6404">
        <v>7074</v>
      </c>
      <c r="B6404" t="s">
        <v>805</v>
      </c>
      <c r="C6404" t="s">
        <v>8123</v>
      </c>
      <c r="J6404" t="s">
        <v>1436</v>
      </c>
      <c r="K6404">
        <v>0</v>
      </c>
      <c r="N6404" t="b">
        <v>1</v>
      </c>
      <c r="O6404" t="b">
        <v>0</v>
      </c>
      <c r="P6404" t="b">
        <v>0</v>
      </c>
      <c r="Q6404">
        <v>8</v>
      </c>
      <c r="R6404">
        <v>8</v>
      </c>
      <c r="S6404">
        <v>1</v>
      </c>
      <c r="T6404">
        <v>2</v>
      </c>
      <c r="U6404" t="b">
        <v>1</v>
      </c>
      <c r="V6404" t="s">
        <v>1242</v>
      </c>
      <c r="W6404" t="s">
        <v>7847</v>
      </c>
      <c r="X6404" t="s">
        <v>15661</v>
      </c>
      <c r="Y6404">
        <v>82</v>
      </c>
      <c r="Z6404">
        <v>82</v>
      </c>
      <c r="AA6404">
        <v>3</v>
      </c>
      <c r="AB6404">
        <v>3</v>
      </c>
      <c r="AC6404">
        <v>63</v>
      </c>
    </row>
    <row r="6405" spans="1:29">
      <c r="A6405">
        <v>7075</v>
      </c>
      <c r="B6405" t="s">
        <v>805</v>
      </c>
      <c r="C6405" t="s">
        <v>8124</v>
      </c>
      <c r="J6405" t="s">
        <v>1436</v>
      </c>
      <c r="K6405">
        <v>0</v>
      </c>
      <c r="N6405" t="b">
        <v>1</v>
      </c>
      <c r="O6405" t="b">
        <v>0</v>
      </c>
      <c r="P6405" t="b">
        <v>0</v>
      </c>
      <c r="Q6405">
        <v>8</v>
      </c>
      <c r="R6405">
        <v>8</v>
      </c>
      <c r="S6405">
        <v>1</v>
      </c>
      <c r="T6405">
        <v>2</v>
      </c>
      <c r="U6405" t="b">
        <v>1</v>
      </c>
      <c r="V6405" t="s">
        <v>1242</v>
      </c>
      <c r="W6405" t="s">
        <v>7847</v>
      </c>
      <c r="X6405" t="s">
        <v>14953</v>
      </c>
      <c r="Y6405">
        <v>82</v>
      </c>
      <c r="Z6405">
        <v>82</v>
      </c>
      <c r="AA6405">
        <v>4</v>
      </c>
      <c r="AB6405">
        <v>4</v>
      </c>
      <c r="AC6405">
        <v>63</v>
      </c>
    </row>
    <row r="6406" spans="1:29">
      <c r="A6406">
        <v>7076</v>
      </c>
      <c r="B6406" t="s">
        <v>805</v>
      </c>
      <c r="C6406" t="s">
        <v>8125</v>
      </c>
      <c r="J6406" t="s">
        <v>1436</v>
      </c>
      <c r="K6406">
        <v>0</v>
      </c>
      <c r="N6406" t="b">
        <v>1</v>
      </c>
      <c r="O6406" t="b">
        <v>0</v>
      </c>
      <c r="P6406" t="b">
        <v>0</v>
      </c>
      <c r="Q6406">
        <v>8</v>
      </c>
      <c r="R6406">
        <v>8</v>
      </c>
      <c r="S6406">
        <v>1</v>
      </c>
      <c r="T6406">
        <v>2</v>
      </c>
      <c r="U6406" t="b">
        <v>1</v>
      </c>
      <c r="V6406" t="s">
        <v>1242</v>
      </c>
      <c r="W6406" t="s">
        <v>7847</v>
      </c>
      <c r="X6406" t="s">
        <v>14954</v>
      </c>
      <c r="Y6406">
        <v>82</v>
      </c>
      <c r="Z6406">
        <v>82</v>
      </c>
      <c r="AA6406">
        <v>5</v>
      </c>
      <c r="AB6406">
        <v>5</v>
      </c>
      <c r="AC6406">
        <v>63</v>
      </c>
    </row>
    <row r="6407" spans="1:29">
      <c r="A6407">
        <v>7077</v>
      </c>
      <c r="B6407" t="s">
        <v>805</v>
      </c>
      <c r="C6407" t="s">
        <v>8126</v>
      </c>
      <c r="J6407" t="s">
        <v>1436</v>
      </c>
      <c r="K6407">
        <v>0</v>
      </c>
      <c r="N6407" t="b">
        <v>1</v>
      </c>
      <c r="O6407" t="b">
        <v>0</v>
      </c>
      <c r="P6407" t="b">
        <v>0</v>
      </c>
      <c r="Q6407">
        <v>8</v>
      </c>
      <c r="R6407">
        <v>8</v>
      </c>
      <c r="S6407">
        <v>1</v>
      </c>
      <c r="T6407">
        <v>2</v>
      </c>
      <c r="U6407" t="b">
        <v>1</v>
      </c>
      <c r="V6407" t="s">
        <v>1242</v>
      </c>
      <c r="W6407" t="s">
        <v>7847</v>
      </c>
      <c r="X6407" t="s">
        <v>15581</v>
      </c>
      <c r="Y6407">
        <v>83</v>
      </c>
      <c r="Z6407">
        <v>83</v>
      </c>
      <c r="AA6407">
        <v>2</v>
      </c>
      <c r="AB6407">
        <v>2</v>
      </c>
      <c r="AC6407">
        <v>63</v>
      </c>
    </row>
    <row r="6408" spans="1:29">
      <c r="A6408">
        <v>7078</v>
      </c>
      <c r="B6408" t="s">
        <v>805</v>
      </c>
      <c r="C6408" t="s">
        <v>8127</v>
      </c>
      <c r="J6408" t="s">
        <v>1436</v>
      </c>
      <c r="K6408">
        <v>0</v>
      </c>
      <c r="N6408" t="b">
        <v>1</v>
      </c>
      <c r="O6408" t="b">
        <v>0</v>
      </c>
      <c r="P6408" t="b">
        <v>0</v>
      </c>
      <c r="Q6408">
        <v>8</v>
      </c>
      <c r="R6408">
        <v>8</v>
      </c>
      <c r="S6408">
        <v>1</v>
      </c>
      <c r="T6408">
        <v>2</v>
      </c>
      <c r="U6408" t="b">
        <v>1</v>
      </c>
      <c r="V6408" t="s">
        <v>1242</v>
      </c>
      <c r="W6408" t="s">
        <v>7847</v>
      </c>
      <c r="X6408" t="s">
        <v>15662</v>
      </c>
      <c r="Y6408">
        <v>83</v>
      </c>
      <c r="Z6408">
        <v>83</v>
      </c>
      <c r="AA6408">
        <v>3</v>
      </c>
      <c r="AB6408">
        <v>3</v>
      </c>
      <c r="AC6408">
        <v>63</v>
      </c>
    </row>
    <row r="6409" spans="1:29">
      <c r="A6409">
        <v>7079</v>
      </c>
      <c r="B6409" t="s">
        <v>805</v>
      </c>
      <c r="C6409" t="s">
        <v>8128</v>
      </c>
      <c r="J6409" t="s">
        <v>1436</v>
      </c>
      <c r="K6409">
        <v>0</v>
      </c>
      <c r="N6409" t="b">
        <v>1</v>
      </c>
      <c r="O6409" t="b">
        <v>0</v>
      </c>
      <c r="P6409" t="b">
        <v>0</v>
      </c>
      <c r="Q6409">
        <v>8</v>
      </c>
      <c r="R6409">
        <v>8</v>
      </c>
      <c r="S6409">
        <v>1</v>
      </c>
      <c r="T6409">
        <v>2</v>
      </c>
      <c r="U6409" t="b">
        <v>1</v>
      </c>
      <c r="V6409" t="s">
        <v>1242</v>
      </c>
      <c r="W6409" t="s">
        <v>7847</v>
      </c>
      <c r="X6409" t="s">
        <v>14955</v>
      </c>
      <c r="Y6409">
        <v>83</v>
      </c>
      <c r="Z6409">
        <v>83</v>
      </c>
      <c r="AA6409">
        <v>4</v>
      </c>
      <c r="AB6409">
        <v>4</v>
      </c>
      <c r="AC6409">
        <v>63</v>
      </c>
    </row>
    <row r="6410" spans="1:29">
      <c r="A6410">
        <v>7080</v>
      </c>
      <c r="B6410" t="s">
        <v>805</v>
      </c>
      <c r="C6410" t="s">
        <v>8129</v>
      </c>
      <c r="J6410" t="s">
        <v>1436</v>
      </c>
      <c r="K6410">
        <v>0</v>
      </c>
      <c r="N6410" t="b">
        <v>1</v>
      </c>
      <c r="O6410" t="b">
        <v>0</v>
      </c>
      <c r="P6410" t="b">
        <v>0</v>
      </c>
      <c r="Q6410">
        <v>8</v>
      </c>
      <c r="R6410">
        <v>8</v>
      </c>
      <c r="S6410">
        <v>1</v>
      </c>
      <c r="T6410">
        <v>2</v>
      </c>
      <c r="U6410" t="b">
        <v>1</v>
      </c>
      <c r="V6410" t="s">
        <v>1242</v>
      </c>
      <c r="W6410" t="s">
        <v>7847</v>
      </c>
      <c r="X6410" t="s">
        <v>14956</v>
      </c>
      <c r="Y6410">
        <v>83</v>
      </c>
      <c r="Z6410">
        <v>83</v>
      </c>
      <c r="AA6410">
        <v>5</v>
      </c>
      <c r="AB6410">
        <v>5</v>
      </c>
      <c r="AC6410">
        <v>63</v>
      </c>
    </row>
    <row r="6411" spans="1:29">
      <c r="A6411">
        <v>7081</v>
      </c>
      <c r="B6411" t="s">
        <v>805</v>
      </c>
      <c r="C6411" t="s">
        <v>8130</v>
      </c>
      <c r="J6411" t="s">
        <v>1436</v>
      </c>
      <c r="K6411">
        <v>0</v>
      </c>
      <c r="N6411" t="b">
        <v>1</v>
      </c>
      <c r="O6411" t="b">
        <v>0</v>
      </c>
      <c r="P6411" t="b">
        <v>0</v>
      </c>
      <c r="Q6411">
        <v>8</v>
      </c>
      <c r="R6411">
        <v>8</v>
      </c>
      <c r="S6411">
        <v>1</v>
      </c>
      <c r="T6411">
        <v>2</v>
      </c>
      <c r="U6411" t="b">
        <v>1</v>
      </c>
      <c r="V6411" t="s">
        <v>1242</v>
      </c>
      <c r="W6411" t="s">
        <v>7847</v>
      </c>
      <c r="X6411" t="s">
        <v>15582</v>
      </c>
      <c r="Y6411">
        <v>84</v>
      </c>
      <c r="Z6411">
        <v>84</v>
      </c>
      <c r="AA6411">
        <v>2</v>
      </c>
      <c r="AB6411">
        <v>2</v>
      </c>
      <c r="AC6411">
        <v>63</v>
      </c>
    </row>
    <row r="6412" spans="1:29">
      <c r="A6412">
        <v>7082</v>
      </c>
      <c r="B6412" t="s">
        <v>805</v>
      </c>
      <c r="C6412" t="s">
        <v>8131</v>
      </c>
      <c r="J6412" t="s">
        <v>1436</v>
      </c>
      <c r="K6412">
        <v>0</v>
      </c>
      <c r="N6412" t="b">
        <v>1</v>
      </c>
      <c r="O6412" t="b">
        <v>0</v>
      </c>
      <c r="P6412" t="b">
        <v>0</v>
      </c>
      <c r="Q6412">
        <v>8</v>
      </c>
      <c r="R6412">
        <v>8</v>
      </c>
      <c r="S6412">
        <v>1</v>
      </c>
      <c r="T6412">
        <v>2</v>
      </c>
      <c r="U6412" t="b">
        <v>1</v>
      </c>
      <c r="V6412" t="s">
        <v>1242</v>
      </c>
      <c r="W6412" t="s">
        <v>7847</v>
      </c>
      <c r="X6412" t="s">
        <v>15663</v>
      </c>
      <c r="Y6412">
        <v>84</v>
      </c>
      <c r="Z6412">
        <v>84</v>
      </c>
      <c r="AA6412">
        <v>3</v>
      </c>
      <c r="AB6412">
        <v>3</v>
      </c>
      <c r="AC6412">
        <v>63</v>
      </c>
    </row>
    <row r="6413" spans="1:29">
      <c r="A6413">
        <v>7083</v>
      </c>
      <c r="B6413" t="s">
        <v>805</v>
      </c>
      <c r="C6413" t="s">
        <v>8132</v>
      </c>
      <c r="J6413" t="s">
        <v>1436</v>
      </c>
      <c r="K6413">
        <v>0</v>
      </c>
      <c r="N6413" t="b">
        <v>1</v>
      </c>
      <c r="O6413" t="b">
        <v>0</v>
      </c>
      <c r="P6413" t="b">
        <v>0</v>
      </c>
      <c r="Q6413">
        <v>8</v>
      </c>
      <c r="R6413">
        <v>8</v>
      </c>
      <c r="S6413">
        <v>1</v>
      </c>
      <c r="T6413">
        <v>2</v>
      </c>
      <c r="U6413" t="b">
        <v>1</v>
      </c>
      <c r="V6413" t="s">
        <v>1242</v>
      </c>
      <c r="W6413" t="s">
        <v>7847</v>
      </c>
      <c r="X6413" t="s">
        <v>14957</v>
      </c>
      <c r="Y6413">
        <v>84</v>
      </c>
      <c r="Z6413">
        <v>84</v>
      </c>
      <c r="AA6413">
        <v>4</v>
      </c>
      <c r="AB6413">
        <v>4</v>
      </c>
      <c r="AC6413">
        <v>63</v>
      </c>
    </row>
    <row r="6414" spans="1:29">
      <c r="A6414">
        <v>7084</v>
      </c>
      <c r="B6414" t="s">
        <v>805</v>
      </c>
      <c r="C6414" t="s">
        <v>8133</v>
      </c>
      <c r="J6414" t="s">
        <v>1436</v>
      </c>
      <c r="K6414">
        <v>0</v>
      </c>
      <c r="N6414" t="b">
        <v>1</v>
      </c>
      <c r="O6414" t="b">
        <v>0</v>
      </c>
      <c r="P6414" t="b">
        <v>0</v>
      </c>
      <c r="Q6414">
        <v>8</v>
      </c>
      <c r="R6414">
        <v>8</v>
      </c>
      <c r="S6414">
        <v>1</v>
      </c>
      <c r="T6414">
        <v>2</v>
      </c>
      <c r="U6414" t="b">
        <v>1</v>
      </c>
      <c r="V6414" t="s">
        <v>1242</v>
      </c>
      <c r="W6414" t="s">
        <v>7847</v>
      </c>
      <c r="X6414" t="s">
        <v>14958</v>
      </c>
      <c r="Y6414">
        <v>84</v>
      </c>
      <c r="Z6414">
        <v>84</v>
      </c>
      <c r="AA6414">
        <v>5</v>
      </c>
      <c r="AB6414">
        <v>5</v>
      </c>
      <c r="AC6414">
        <v>63</v>
      </c>
    </row>
    <row r="6415" spans="1:29">
      <c r="A6415">
        <v>7085</v>
      </c>
      <c r="B6415" t="s">
        <v>805</v>
      </c>
      <c r="C6415" t="s">
        <v>8134</v>
      </c>
      <c r="J6415" t="s">
        <v>1436</v>
      </c>
      <c r="K6415">
        <v>0</v>
      </c>
      <c r="N6415" t="b">
        <v>1</v>
      </c>
      <c r="O6415" t="b">
        <v>0</v>
      </c>
      <c r="P6415" t="b">
        <v>0</v>
      </c>
      <c r="Q6415">
        <v>8</v>
      </c>
      <c r="R6415">
        <v>8</v>
      </c>
      <c r="S6415">
        <v>1</v>
      </c>
      <c r="T6415">
        <v>2</v>
      </c>
      <c r="U6415" t="b">
        <v>1</v>
      </c>
      <c r="V6415" t="s">
        <v>1242</v>
      </c>
      <c r="W6415" t="s">
        <v>7847</v>
      </c>
      <c r="X6415" t="s">
        <v>15583</v>
      </c>
      <c r="Y6415">
        <v>85</v>
      </c>
      <c r="Z6415">
        <v>85</v>
      </c>
      <c r="AA6415">
        <v>2</v>
      </c>
      <c r="AB6415">
        <v>2</v>
      </c>
      <c r="AC6415">
        <v>63</v>
      </c>
    </row>
    <row r="6416" spans="1:29">
      <c r="A6416">
        <v>7086</v>
      </c>
      <c r="B6416" t="s">
        <v>805</v>
      </c>
      <c r="C6416" t="s">
        <v>8135</v>
      </c>
      <c r="J6416" t="s">
        <v>1436</v>
      </c>
      <c r="K6416">
        <v>0</v>
      </c>
      <c r="N6416" t="b">
        <v>1</v>
      </c>
      <c r="O6416" t="b">
        <v>0</v>
      </c>
      <c r="P6416" t="b">
        <v>0</v>
      </c>
      <c r="Q6416">
        <v>8</v>
      </c>
      <c r="R6416">
        <v>8</v>
      </c>
      <c r="S6416">
        <v>1</v>
      </c>
      <c r="T6416">
        <v>2</v>
      </c>
      <c r="U6416" t="b">
        <v>1</v>
      </c>
      <c r="V6416" t="s">
        <v>1242</v>
      </c>
      <c r="W6416" t="s">
        <v>7847</v>
      </c>
      <c r="X6416" t="s">
        <v>15664</v>
      </c>
      <c r="Y6416">
        <v>85</v>
      </c>
      <c r="Z6416">
        <v>85</v>
      </c>
      <c r="AA6416">
        <v>3</v>
      </c>
      <c r="AB6416">
        <v>3</v>
      </c>
      <c r="AC6416">
        <v>63</v>
      </c>
    </row>
    <row r="6417" spans="1:29">
      <c r="A6417">
        <v>7087</v>
      </c>
      <c r="B6417" t="s">
        <v>805</v>
      </c>
      <c r="C6417" t="s">
        <v>8136</v>
      </c>
      <c r="J6417" t="s">
        <v>1436</v>
      </c>
      <c r="K6417">
        <v>0</v>
      </c>
      <c r="N6417" t="b">
        <v>1</v>
      </c>
      <c r="O6417" t="b">
        <v>0</v>
      </c>
      <c r="P6417" t="b">
        <v>0</v>
      </c>
      <c r="Q6417">
        <v>8</v>
      </c>
      <c r="R6417">
        <v>8</v>
      </c>
      <c r="S6417">
        <v>1</v>
      </c>
      <c r="T6417">
        <v>2</v>
      </c>
      <c r="U6417" t="b">
        <v>1</v>
      </c>
      <c r="V6417" t="s">
        <v>1242</v>
      </c>
      <c r="W6417" t="s">
        <v>7847</v>
      </c>
      <c r="X6417" t="s">
        <v>14959</v>
      </c>
      <c r="Y6417">
        <v>85</v>
      </c>
      <c r="Z6417">
        <v>85</v>
      </c>
      <c r="AA6417">
        <v>4</v>
      </c>
      <c r="AB6417">
        <v>4</v>
      </c>
      <c r="AC6417">
        <v>63</v>
      </c>
    </row>
    <row r="6418" spans="1:29">
      <c r="A6418">
        <v>7088</v>
      </c>
      <c r="B6418" t="s">
        <v>805</v>
      </c>
      <c r="C6418" t="s">
        <v>8137</v>
      </c>
      <c r="J6418" t="s">
        <v>1436</v>
      </c>
      <c r="K6418">
        <v>0</v>
      </c>
      <c r="N6418" t="b">
        <v>1</v>
      </c>
      <c r="O6418" t="b">
        <v>0</v>
      </c>
      <c r="P6418" t="b">
        <v>0</v>
      </c>
      <c r="Q6418">
        <v>8</v>
      </c>
      <c r="R6418">
        <v>8</v>
      </c>
      <c r="S6418">
        <v>1</v>
      </c>
      <c r="T6418">
        <v>2</v>
      </c>
      <c r="U6418" t="b">
        <v>1</v>
      </c>
      <c r="V6418" t="s">
        <v>1242</v>
      </c>
      <c r="W6418" t="s">
        <v>7847</v>
      </c>
      <c r="X6418" t="s">
        <v>14960</v>
      </c>
      <c r="Y6418">
        <v>85</v>
      </c>
      <c r="Z6418">
        <v>85</v>
      </c>
      <c r="AA6418">
        <v>5</v>
      </c>
      <c r="AB6418">
        <v>5</v>
      </c>
      <c r="AC6418">
        <v>63</v>
      </c>
    </row>
    <row r="6419" spans="1:29">
      <c r="A6419">
        <v>7089</v>
      </c>
      <c r="B6419" t="s">
        <v>805</v>
      </c>
      <c r="C6419" t="s">
        <v>8138</v>
      </c>
      <c r="J6419" t="s">
        <v>1436</v>
      </c>
      <c r="K6419">
        <v>0</v>
      </c>
      <c r="N6419" t="b">
        <v>1</v>
      </c>
      <c r="O6419" t="b">
        <v>0</v>
      </c>
      <c r="P6419" t="b">
        <v>0</v>
      </c>
      <c r="Q6419">
        <v>8</v>
      </c>
      <c r="R6419">
        <v>8</v>
      </c>
      <c r="S6419">
        <v>1</v>
      </c>
      <c r="T6419">
        <v>2</v>
      </c>
      <c r="U6419" t="b">
        <v>1</v>
      </c>
      <c r="V6419" t="s">
        <v>1242</v>
      </c>
      <c r="W6419" t="s">
        <v>7847</v>
      </c>
      <c r="X6419" t="s">
        <v>15584</v>
      </c>
      <c r="Y6419">
        <v>86</v>
      </c>
      <c r="Z6419">
        <v>86</v>
      </c>
      <c r="AA6419">
        <v>2</v>
      </c>
      <c r="AB6419">
        <v>2</v>
      </c>
      <c r="AC6419">
        <v>63</v>
      </c>
    </row>
    <row r="6420" spans="1:29">
      <c r="A6420">
        <v>7090</v>
      </c>
      <c r="B6420" t="s">
        <v>805</v>
      </c>
      <c r="C6420" t="s">
        <v>8139</v>
      </c>
      <c r="J6420" t="s">
        <v>1436</v>
      </c>
      <c r="K6420">
        <v>0</v>
      </c>
      <c r="N6420" t="b">
        <v>1</v>
      </c>
      <c r="O6420" t="b">
        <v>0</v>
      </c>
      <c r="P6420" t="b">
        <v>0</v>
      </c>
      <c r="Q6420">
        <v>8</v>
      </c>
      <c r="R6420">
        <v>8</v>
      </c>
      <c r="S6420">
        <v>1</v>
      </c>
      <c r="T6420">
        <v>2</v>
      </c>
      <c r="U6420" t="b">
        <v>1</v>
      </c>
      <c r="V6420" t="s">
        <v>1242</v>
      </c>
      <c r="W6420" t="s">
        <v>7847</v>
      </c>
      <c r="X6420" t="s">
        <v>15665</v>
      </c>
      <c r="Y6420">
        <v>86</v>
      </c>
      <c r="Z6420">
        <v>86</v>
      </c>
      <c r="AA6420">
        <v>3</v>
      </c>
      <c r="AB6420">
        <v>3</v>
      </c>
      <c r="AC6420">
        <v>63</v>
      </c>
    </row>
    <row r="6421" spans="1:29">
      <c r="A6421">
        <v>7091</v>
      </c>
      <c r="B6421" t="s">
        <v>805</v>
      </c>
      <c r="C6421" t="s">
        <v>8140</v>
      </c>
      <c r="J6421" t="s">
        <v>1436</v>
      </c>
      <c r="K6421">
        <v>0</v>
      </c>
      <c r="N6421" t="b">
        <v>1</v>
      </c>
      <c r="O6421" t="b">
        <v>0</v>
      </c>
      <c r="P6421" t="b">
        <v>0</v>
      </c>
      <c r="Q6421">
        <v>8</v>
      </c>
      <c r="R6421">
        <v>8</v>
      </c>
      <c r="S6421">
        <v>1</v>
      </c>
      <c r="T6421">
        <v>2</v>
      </c>
      <c r="U6421" t="b">
        <v>1</v>
      </c>
      <c r="V6421" t="s">
        <v>1242</v>
      </c>
      <c r="W6421" t="s">
        <v>7847</v>
      </c>
      <c r="X6421" t="s">
        <v>14961</v>
      </c>
      <c r="Y6421">
        <v>86</v>
      </c>
      <c r="Z6421">
        <v>86</v>
      </c>
      <c r="AA6421">
        <v>4</v>
      </c>
      <c r="AB6421">
        <v>4</v>
      </c>
      <c r="AC6421">
        <v>63</v>
      </c>
    </row>
    <row r="6422" spans="1:29">
      <c r="A6422">
        <v>7092</v>
      </c>
      <c r="B6422" t="s">
        <v>805</v>
      </c>
      <c r="C6422" t="s">
        <v>8141</v>
      </c>
      <c r="J6422" t="s">
        <v>1436</v>
      </c>
      <c r="K6422">
        <v>0</v>
      </c>
      <c r="N6422" t="b">
        <v>1</v>
      </c>
      <c r="O6422" t="b">
        <v>0</v>
      </c>
      <c r="P6422" t="b">
        <v>0</v>
      </c>
      <c r="Q6422">
        <v>8</v>
      </c>
      <c r="R6422">
        <v>8</v>
      </c>
      <c r="S6422">
        <v>1</v>
      </c>
      <c r="T6422">
        <v>2</v>
      </c>
      <c r="U6422" t="b">
        <v>1</v>
      </c>
      <c r="V6422" t="s">
        <v>1242</v>
      </c>
      <c r="W6422" t="s">
        <v>7847</v>
      </c>
      <c r="X6422" t="s">
        <v>14962</v>
      </c>
      <c r="Y6422">
        <v>86</v>
      </c>
      <c r="Z6422">
        <v>86</v>
      </c>
      <c r="AA6422">
        <v>5</v>
      </c>
      <c r="AB6422">
        <v>5</v>
      </c>
      <c r="AC6422">
        <v>63</v>
      </c>
    </row>
    <row r="6423" spans="1:29">
      <c r="A6423">
        <v>7093</v>
      </c>
      <c r="B6423" t="s">
        <v>805</v>
      </c>
      <c r="C6423" t="s">
        <v>8142</v>
      </c>
      <c r="J6423" t="s">
        <v>1436</v>
      </c>
      <c r="K6423">
        <v>0</v>
      </c>
      <c r="N6423" t="b">
        <v>1</v>
      </c>
      <c r="O6423" t="b">
        <v>0</v>
      </c>
      <c r="P6423" t="b">
        <v>0</v>
      </c>
      <c r="Q6423">
        <v>8</v>
      </c>
      <c r="R6423">
        <v>8</v>
      </c>
      <c r="S6423">
        <v>1</v>
      </c>
      <c r="T6423">
        <v>2</v>
      </c>
      <c r="U6423" t="b">
        <v>1</v>
      </c>
      <c r="V6423" t="s">
        <v>1242</v>
      </c>
      <c r="W6423" t="s">
        <v>7847</v>
      </c>
      <c r="X6423" t="s">
        <v>15585</v>
      </c>
      <c r="Y6423">
        <v>87</v>
      </c>
      <c r="Z6423">
        <v>87</v>
      </c>
      <c r="AA6423">
        <v>2</v>
      </c>
      <c r="AB6423">
        <v>2</v>
      </c>
      <c r="AC6423">
        <v>63</v>
      </c>
    </row>
    <row r="6424" spans="1:29">
      <c r="A6424">
        <v>7094</v>
      </c>
      <c r="B6424" t="s">
        <v>805</v>
      </c>
      <c r="C6424" t="s">
        <v>8143</v>
      </c>
      <c r="J6424" t="s">
        <v>1436</v>
      </c>
      <c r="K6424">
        <v>0</v>
      </c>
      <c r="N6424" t="b">
        <v>1</v>
      </c>
      <c r="O6424" t="b">
        <v>0</v>
      </c>
      <c r="P6424" t="b">
        <v>0</v>
      </c>
      <c r="Q6424">
        <v>8</v>
      </c>
      <c r="R6424">
        <v>8</v>
      </c>
      <c r="S6424">
        <v>1</v>
      </c>
      <c r="T6424">
        <v>2</v>
      </c>
      <c r="U6424" t="b">
        <v>1</v>
      </c>
      <c r="V6424" t="s">
        <v>1242</v>
      </c>
      <c r="W6424" t="s">
        <v>7847</v>
      </c>
      <c r="X6424" t="s">
        <v>15666</v>
      </c>
      <c r="Y6424">
        <v>87</v>
      </c>
      <c r="Z6424">
        <v>87</v>
      </c>
      <c r="AA6424">
        <v>3</v>
      </c>
      <c r="AB6424">
        <v>3</v>
      </c>
      <c r="AC6424">
        <v>63</v>
      </c>
    </row>
    <row r="6425" spans="1:29">
      <c r="A6425">
        <v>7095</v>
      </c>
      <c r="B6425" t="s">
        <v>805</v>
      </c>
      <c r="C6425" t="s">
        <v>8144</v>
      </c>
      <c r="J6425" t="s">
        <v>1436</v>
      </c>
      <c r="K6425">
        <v>0</v>
      </c>
      <c r="N6425" t="b">
        <v>1</v>
      </c>
      <c r="O6425" t="b">
        <v>0</v>
      </c>
      <c r="P6425" t="b">
        <v>0</v>
      </c>
      <c r="Q6425">
        <v>8</v>
      </c>
      <c r="R6425">
        <v>8</v>
      </c>
      <c r="S6425">
        <v>1</v>
      </c>
      <c r="T6425">
        <v>2</v>
      </c>
      <c r="U6425" t="b">
        <v>1</v>
      </c>
      <c r="V6425" t="s">
        <v>1242</v>
      </c>
      <c r="W6425" t="s">
        <v>7847</v>
      </c>
      <c r="X6425" t="s">
        <v>14963</v>
      </c>
      <c r="Y6425">
        <v>87</v>
      </c>
      <c r="Z6425">
        <v>87</v>
      </c>
      <c r="AA6425">
        <v>4</v>
      </c>
      <c r="AB6425">
        <v>4</v>
      </c>
      <c r="AC6425">
        <v>63</v>
      </c>
    </row>
    <row r="6426" spans="1:29">
      <c r="A6426">
        <v>7096</v>
      </c>
      <c r="B6426" t="s">
        <v>805</v>
      </c>
      <c r="C6426" t="s">
        <v>8145</v>
      </c>
      <c r="J6426" t="s">
        <v>1436</v>
      </c>
      <c r="K6426">
        <v>0</v>
      </c>
      <c r="N6426" t="b">
        <v>1</v>
      </c>
      <c r="O6426" t="b">
        <v>0</v>
      </c>
      <c r="P6426" t="b">
        <v>0</v>
      </c>
      <c r="Q6426">
        <v>8</v>
      </c>
      <c r="R6426">
        <v>8</v>
      </c>
      <c r="S6426">
        <v>1</v>
      </c>
      <c r="T6426">
        <v>2</v>
      </c>
      <c r="U6426" t="b">
        <v>1</v>
      </c>
      <c r="V6426" t="s">
        <v>1242</v>
      </c>
      <c r="W6426" t="s">
        <v>7847</v>
      </c>
      <c r="X6426" t="s">
        <v>14964</v>
      </c>
      <c r="Y6426">
        <v>87</v>
      </c>
      <c r="Z6426">
        <v>87</v>
      </c>
      <c r="AA6426">
        <v>5</v>
      </c>
      <c r="AB6426">
        <v>5</v>
      </c>
      <c r="AC6426">
        <v>63</v>
      </c>
    </row>
    <row r="6427" spans="1:29">
      <c r="A6427">
        <v>7097</v>
      </c>
      <c r="B6427" t="s">
        <v>805</v>
      </c>
      <c r="C6427" t="s">
        <v>8146</v>
      </c>
      <c r="J6427" t="s">
        <v>1436</v>
      </c>
      <c r="K6427">
        <v>0</v>
      </c>
      <c r="N6427" t="b">
        <v>1</v>
      </c>
      <c r="O6427" t="b">
        <v>0</v>
      </c>
      <c r="P6427" t="b">
        <v>0</v>
      </c>
      <c r="Q6427">
        <v>8</v>
      </c>
      <c r="R6427">
        <v>8</v>
      </c>
      <c r="S6427">
        <v>1</v>
      </c>
      <c r="T6427">
        <v>2</v>
      </c>
      <c r="U6427" t="b">
        <v>1</v>
      </c>
      <c r="V6427" t="s">
        <v>1242</v>
      </c>
      <c r="W6427" t="s">
        <v>7847</v>
      </c>
      <c r="X6427" t="s">
        <v>15586</v>
      </c>
      <c r="Y6427">
        <v>88</v>
      </c>
      <c r="Z6427">
        <v>88</v>
      </c>
      <c r="AA6427">
        <v>2</v>
      </c>
      <c r="AB6427">
        <v>2</v>
      </c>
      <c r="AC6427">
        <v>63</v>
      </c>
    </row>
    <row r="6428" spans="1:29">
      <c r="A6428">
        <v>7098</v>
      </c>
      <c r="B6428" t="s">
        <v>805</v>
      </c>
      <c r="C6428" t="s">
        <v>8147</v>
      </c>
      <c r="J6428" t="s">
        <v>1436</v>
      </c>
      <c r="K6428">
        <v>0</v>
      </c>
      <c r="N6428" t="b">
        <v>1</v>
      </c>
      <c r="O6428" t="b">
        <v>0</v>
      </c>
      <c r="P6428" t="b">
        <v>0</v>
      </c>
      <c r="Q6428">
        <v>8</v>
      </c>
      <c r="R6428">
        <v>8</v>
      </c>
      <c r="S6428">
        <v>1</v>
      </c>
      <c r="T6428">
        <v>2</v>
      </c>
      <c r="U6428" t="b">
        <v>1</v>
      </c>
      <c r="V6428" t="s">
        <v>1242</v>
      </c>
      <c r="W6428" t="s">
        <v>7847</v>
      </c>
      <c r="X6428" t="s">
        <v>15667</v>
      </c>
      <c r="Y6428">
        <v>88</v>
      </c>
      <c r="Z6428">
        <v>88</v>
      </c>
      <c r="AA6428">
        <v>3</v>
      </c>
      <c r="AB6428">
        <v>3</v>
      </c>
      <c r="AC6428">
        <v>63</v>
      </c>
    </row>
    <row r="6429" spans="1:29">
      <c r="A6429">
        <v>7099</v>
      </c>
      <c r="B6429" t="s">
        <v>805</v>
      </c>
      <c r="C6429" t="s">
        <v>8148</v>
      </c>
      <c r="J6429" t="s">
        <v>1436</v>
      </c>
      <c r="K6429">
        <v>0</v>
      </c>
      <c r="N6429" t="b">
        <v>1</v>
      </c>
      <c r="O6429" t="b">
        <v>0</v>
      </c>
      <c r="P6429" t="b">
        <v>0</v>
      </c>
      <c r="Q6429">
        <v>8</v>
      </c>
      <c r="R6429">
        <v>8</v>
      </c>
      <c r="S6429">
        <v>1</v>
      </c>
      <c r="T6429">
        <v>2</v>
      </c>
      <c r="U6429" t="b">
        <v>1</v>
      </c>
      <c r="V6429" t="s">
        <v>1242</v>
      </c>
      <c r="W6429" t="s">
        <v>7847</v>
      </c>
      <c r="X6429" t="s">
        <v>14965</v>
      </c>
      <c r="Y6429">
        <v>88</v>
      </c>
      <c r="Z6429">
        <v>88</v>
      </c>
      <c r="AA6429">
        <v>4</v>
      </c>
      <c r="AB6429">
        <v>4</v>
      </c>
      <c r="AC6429">
        <v>63</v>
      </c>
    </row>
    <row r="6430" spans="1:29">
      <c r="A6430">
        <v>7100</v>
      </c>
      <c r="B6430" t="s">
        <v>805</v>
      </c>
      <c r="C6430" t="s">
        <v>8149</v>
      </c>
      <c r="J6430" t="s">
        <v>1436</v>
      </c>
      <c r="K6430">
        <v>0</v>
      </c>
      <c r="N6430" t="b">
        <v>1</v>
      </c>
      <c r="O6430" t="b">
        <v>0</v>
      </c>
      <c r="P6430" t="b">
        <v>0</v>
      </c>
      <c r="Q6430">
        <v>8</v>
      </c>
      <c r="R6430">
        <v>8</v>
      </c>
      <c r="S6430">
        <v>1</v>
      </c>
      <c r="T6430">
        <v>2</v>
      </c>
      <c r="U6430" t="b">
        <v>1</v>
      </c>
      <c r="V6430" t="s">
        <v>1242</v>
      </c>
      <c r="W6430" t="s">
        <v>7847</v>
      </c>
      <c r="X6430" t="s">
        <v>14966</v>
      </c>
      <c r="Y6430">
        <v>88</v>
      </c>
      <c r="Z6430">
        <v>88</v>
      </c>
      <c r="AA6430">
        <v>5</v>
      </c>
      <c r="AB6430">
        <v>5</v>
      </c>
      <c r="AC6430">
        <v>63</v>
      </c>
    </row>
    <row r="6431" spans="1:29">
      <c r="A6431">
        <v>7101</v>
      </c>
      <c r="B6431" t="s">
        <v>805</v>
      </c>
      <c r="C6431" t="s">
        <v>8150</v>
      </c>
      <c r="J6431" t="s">
        <v>1436</v>
      </c>
      <c r="K6431">
        <v>0</v>
      </c>
      <c r="N6431" t="b">
        <v>1</v>
      </c>
      <c r="O6431" t="b">
        <v>0</v>
      </c>
      <c r="P6431" t="b">
        <v>0</v>
      </c>
      <c r="Q6431">
        <v>8</v>
      </c>
      <c r="R6431">
        <v>8</v>
      </c>
      <c r="S6431">
        <v>1</v>
      </c>
      <c r="T6431">
        <v>2</v>
      </c>
      <c r="U6431" t="b">
        <v>1</v>
      </c>
      <c r="V6431" t="s">
        <v>1242</v>
      </c>
      <c r="W6431" t="s">
        <v>7847</v>
      </c>
      <c r="X6431" t="s">
        <v>15707</v>
      </c>
      <c r="Y6431">
        <v>89</v>
      </c>
      <c r="Z6431">
        <v>89</v>
      </c>
      <c r="AA6431">
        <v>2</v>
      </c>
      <c r="AB6431">
        <v>2</v>
      </c>
      <c r="AC6431">
        <v>63</v>
      </c>
    </row>
    <row r="6432" spans="1:29">
      <c r="A6432">
        <v>7102</v>
      </c>
      <c r="B6432" t="s">
        <v>805</v>
      </c>
      <c r="C6432" t="s">
        <v>8151</v>
      </c>
      <c r="J6432" t="s">
        <v>1436</v>
      </c>
      <c r="K6432">
        <v>0</v>
      </c>
      <c r="N6432" t="b">
        <v>1</v>
      </c>
      <c r="O6432" t="b">
        <v>0</v>
      </c>
      <c r="P6432" t="b">
        <v>0</v>
      </c>
      <c r="Q6432">
        <v>8</v>
      </c>
      <c r="R6432">
        <v>8</v>
      </c>
      <c r="S6432">
        <v>1</v>
      </c>
      <c r="T6432">
        <v>2</v>
      </c>
      <c r="U6432" t="b">
        <v>1</v>
      </c>
      <c r="V6432" t="s">
        <v>1242</v>
      </c>
      <c r="W6432" t="s">
        <v>7847</v>
      </c>
      <c r="X6432" t="s">
        <v>15668</v>
      </c>
      <c r="Y6432">
        <v>89</v>
      </c>
      <c r="Z6432">
        <v>89</v>
      </c>
      <c r="AA6432">
        <v>3</v>
      </c>
      <c r="AB6432">
        <v>3</v>
      </c>
      <c r="AC6432">
        <v>63</v>
      </c>
    </row>
    <row r="6433" spans="1:29">
      <c r="A6433">
        <v>7103</v>
      </c>
      <c r="B6433" t="s">
        <v>805</v>
      </c>
      <c r="C6433" t="s">
        <v>8152</v>
      </c>
      <c r="J6433" t="s">
        <v>1436</v>
      </c>
      <c r="K6433">
        <v>0</v>
      </c>
      <c r="N6433" t="b">
        <v>1</v>
      </c>
      <c r="O6433" t="b">
        <v>0</v>
      </c>
      <c r="P6433" t="b">
        <v>0</v>
      </c>
      <c r="Q6433">
        <v>8</v>
      </c>
      <c r="R6433">
        <v>8</v>
      </c>
      <c r="S6433">
        <v>1</v>
      </c>
      <c r="T6433">
        <v>2</v>
      </c>
      <c r="U6433" t="b">
        <v>1</v>
      </c>
      <c r="V6433" t="s">
        <v>1242</v>
      </c>
      <c r="W6433" t="s">
        <v>7847</v>
      </c>
      <c r="X6433" t="s">
        <v>14967</v>
      </c>
      <c r="Y6433">
        <v>89</v>
      </c>
      <c r="Z6433">
        <v>89</v>
      </c>
      <c r="AA6433">
        <v>4</v>
      </c>
      <c r="AB6433">
        <v>4</v>
      </c>
      <c r="AC6433">
        <v>63</v>
      </c>
    </row>
    <row r="6434" spans="1:29">
      <c r="A6434">
        <v>7104</v>
      </c>
      <c r="B6434" t="s">
        <v>805</v>
      </c>
      <c r="C6434" t="s">
        <v>8153</v>
      </c>
      <c r="J6434" t="s">
        <v>1436</v>
      </c>
      <c r="K6434">
        <v>0</v>
      </c>
      <c r="N6434" t="b">
        <v>1</v>
      </c>
      <c r="O6434" t="b">
        <v>0</v>
      </c>
      <c r="P6434" t="b">
        <v>0</v>
      </c>
      <c r="Q6434">
        <v>8</v>
      </c>
      <c r="R6434">
        <v>8</v>
      </c>
      <c r="S6434">
        <v>1</v>
      </c>
      <c r="T6434">
        <v>2</v>
      </c>
      <c r="U6434" t="b">
        <v>1</v>
      </c>
      <c r="V6434" t="s">
        <v>1242</v>
      </c>
      <c r="W6434" t="s">
        <v>7847</v>
      </c>
      <c r="X6434" t="s">
        <v>14968</v>
      </c>
      <c r="Y6434">
        <v>89</v>
      </c>
      <c r="Z6434">
        <v>89</v>
      </c>
      <c r="AA6434">
        <v>5</v>
      </c>
      <c r="AB6434">
        <v>5</v>
      </c>
      <c r="AC6434">
        <v>63</v>
      </c>
    </row>
    <row r="6435" spans="1:29">
      <c r="A6435">
        <v>7105</v>
      </c>
      <c r="B6435" t="s">
        <v>805</v>
      </c>
      <c r="C6435" t="s">
        <v>8154</v>
      </c>
      <c r="J6435" t="s">
        <v>1436</v>
      </c>
      <c r="K6435">
        <v>0</v>
      </c>
      <c r="N6435" t="b">
        <v>1</v>
      </c>
      <c r="O6435" t="b">
        <v>0</v>
      </c>
      <c r="P6435" t="b">
        <v>0</v>
      </c>
      <c r="Q6435">
        <v>8</v>
      </c>
      <c r="R6435">
        <v>8</v>
      </c>
      <c r="S6435">
        <v>1</v>
      </c>
      <c r="T6435">
        <v>2</v>
      </c>
      <c r="U6435" t="b">
        <v>1</v>
      </c>
      <c r="V6435" t="s">
        <v>1242</v>
      </c>
      <c r="W6435" t="s">
        <v>7847</v>
      </c>
      <c r="X6435" t="s">
        <v>15779</v>
      </c>
      <c r="Y6435">
        <v>90</v>
      </c>
      <c r="Z6435">
        <v>90</v>
      </c>
      <c r="AA6435">
        <v>2</v>
      </c>
      <c r="AB6435">
        <v>2</v>
      </c>
      <c r="AC6435">
        <v>63</v>
      </c>
    </row>
    <row r="6436" spans="1:29">
      <c r="A6436">
        <v>7106</v>
      </c>
      <c r="B6436" t="s">
        <v>805</v>
      </c>
      <c r="C6436" t="s">
        <v>8155</v>
      </c>
      <c r="J6436" t="s">
        <v>1436</v>
      </c>
      <c r="K6436">
        <v>0</v>
      </c>
      <c r="N6436" t="b">
        <v>1</v>
      </c>
      <c r="O6436" t="b">
        <v>0</v>
      </c>
      <c r="P6436" t="b">
        <v>0</v>
      </c>
      <c r="Q6436">
        <v>8</v>
      </c>
      <c r="R6436">
        <v>8</v>
      </c>
      <c r="S6436">
        <v>1</v>
      </c>
      <c r="T6436">
        <v>2</v>
      </c>
      <c r="U6436" t="b">
        <v>1</v>
      </c>
      <c r="V6436" t="s">
        <v>1242</v>
      </c>
      <c r="W6436" t="s">
        <v>7847</v>
      </c>
      <c r="X6436" t="s">
        <v>15669</v>
      </c>
      <c r="Y6436">
        <v>90</v>
      </c>
      <c r="Z6436">
        <v>90</v>
      </c>
      <c r="AA6436">
        <v>3</v>
      </c>
      <c r="AB6436">
        <v>3</v>
      </c>
      <c r="AC6436">
        <v>63</v>
      </c>
    </row>
    <row r="6437" spans="1:29">
      <c r="A6437">
        <v>7107</v>
      </c>
      <c r="B6437" t="s">
        <v>805</v>
      </c>
      <c r="C6437" t="s">
        <v>8156</v>
      </c>
      <c r="J6437" t="s">
        <v>1436</v>
      </c>
      <c r="K6437">
        <v>0</v>
      </c>
      <c r="N6437" t="b">
        <v>1</v>
      </c>
      <c r="O6437" t="b">
        <v>0</v>
      </c>
      <c r="P6437" t="b">
        <v>0</v>
      </c>
      <c r="Q6437">
        <v>8</v>
      </c>
      <c r="R6437">
        <v>8</v>
      </c>
      <c r="S6437">
        <v>1</v>
      </c>
      <c r="T6437">
        <v>2</v>
      </c>
      <c r="U6437" t="b">
        <v>1</v>
      </c>
      <c r="V6437" t="s">
        <v>1242</v>
      </c>
      <c r="W6437" t="s">
        <v>7847</v>
      </c>
      <c r="X6437" t="s">
        <v>14969</v>
      </c>
      <c r="Y6437">
        <v>90</v>
      </c>
      <c r="Z6437">
        <v>90</v>
      </c>
      <c r="AA6437">
        <v>4</v>
      </c>
      <c r="AB6437">
        <v>4</v>
      </c>
      <c r="AC6437">
        <v>63</v>
      </c>
    </row>
    <row r="6438" spans="1:29">
      <c r="A6438">
        <v>7108</v>
      </c>
      <c r="B6438" t="s">
        <v>805</v>
      </c>
      <c r="C6438" t="s">
        <v>8157</v>
      </c>
      <c r="J6438" t="s">
        <v>1436</v>
      </c>
      <c r="K6438">
        <v>0</v>
      </c>
      <c r="N6438" t="b">
        <v>1</v>
      </c>
      <c r="O6438" t="b">
        <v>0</v>
      </c>
      <c r="P6438" t="b">
        <v>0</v>
      </c>
      <c r="Q6438">
        <v>8</v>
      </c>
      <c r="R6438">
        <v>8</v>
      </c>
      <c r="S6438">
        <v>1</v>
      </c>
      <c r="T6438">
        <v>2</v>
      </c>
      <c r="U6438" t="b">
        <v>1</v>
      </c>
      <c r="V6438" t="s">
        <v>1242</v>
      </c>
      <c r="W6438" t="s">
        <v>7847</v>
      </c>
      <c r="X6438" t="s">
        <v>14970</v>
      </c>
      <c r="Y6438">
        <v>90</v>
      </c>
      <c r="Z6438">
        <v>90</v>
      </c>
      <c r="AA6438">
        <v>5</v>
      </c>
      <c r="AB6438">
        <v>5</v>
      </c>
      <c r="AC6438">
        <v>63</v>
      </c>
    </row>
    <row r="6439" spans="1:29">
      <c r="A6439">
        <v>7109</v>
      </c>
      <c r="B6439" t="s">
        <v>805</v>
      </c>
      <c r="C6439" t="s">
        <v>8158</v>
      </c>
      <c r="J6439" t="s">
        <v>1436</v>
      </c>
      <c r="K6439">
        <v>0</v>
      </c>
      <c r="N6439" t="b">
        <v>1</v>
      </c>
      <c r="O6439" t="b">
        <v>0</v>
      </c>
      <c r="P6439" t="b">
        <v>0</v>
      </c>
      <c r="Q6439">
        <v>8</v>
      </c>
      <c r="R6439">
        <v>8</v>
      </c>
      <c r="S6439">
        <v>1</v>
      </c>
      <c r="T6439">
        <v>2</v>
      </c>
      <c r="U6439" t="b">
        <v>1</v>
      </c>
      <c r="V6439" t="s">
        <v>1242</v>
      </c>
      <c r="W6439" t="s">
        <v>7847</v>
      </c>
      <c r="X6439" t="s">
        <v>15780</v>
      </c>
      <c r="Y6439">
        <v>91</v>
      </c>
      <c r="Z6439">
        <v>91</v>
      </c>
      <c r="AA6439">
        <v>2</v>
      </c>
      <c r="AB6439">
        <v>2</v>
      </c>
      <c r="AC6439">
        <v>63</v>
      </c>
    </row>
    <row r="6440" spans="1:29">
      <c r="A6440">
        <v>7110</v>
      </c>
      <c r="B6440" t="s">
        <v>805</v>
      </c>
      <c r="C6440" t="s">
        <v>8159</v>
      </c>
      <c r="J6440" t="s">
        <v>1436</v>
      </c>
      <c r="K6440">
        <v>0</v>
      </c>
      <c r="N6440" t="b">
        <v>1</v>
      </c>
      <c r="O6440" t="b">
        <v>0</v>
      </c>
      <c r="P6440" t="b">
        <v>0</v>
      </c>
      <c r="Q6440">
        <v>8</v>
      </c>
      <c r="R6440">
        <v>8</v>
      </c>
      <c r="S6440">
        <v>1</v>
      </c>
      <c r="T6440">
        <v>2</v>
      </c>
      <c r="U6440" t="b">
        <v>1</v>
      </c>
      <c r="V6440" t="s">
        <v>1242</v>
      </c>
      <c r="W6440" t="s">
        <v>7847</v>
      </c>
      <c r="X6440" t="s">
        <v>15670</v>
      </c>
      <c r="Y6440">
        <v>91</v>
      </c>
      <c r="Z6440">
        <v>91</v>
      </c>
      <c r="AA6440">
        <v>3</v>
      </c>
      <c r="AB6440">
        <v>3</v>
      </c>
      <c r="AC6440">
        <v>63</v>
      </c>
    </row>
    <row r="6441" spans="1:29">
      <c r="A6441">
        <v>7111</v>
      </c>
      <c r="B6441" t="s">
        <v>805</v>
      </c>
      <c r="C6441" t="s">
        <v>8160</v>
      </c>
      <c r="J6441" t="s">
        <v>1436</v>
      </c>
      <c r="K6441">
        <v>0</v>
      </c>
      <c r="N6441" t="b">
        <v>1</v>
      </c>
      <c r="O6441" t="b">
        <v>0</v>
      </c>
      <c r="P6441" t="b">
        <v>0</v>
      </c>
      <c r="Q6441">
        <v>8</v>
      </c>
      <c r="R6441">
        <v>8</v>
      </c>
      <c r="S6441">
        <v>1</v>
      </c>
      <c r="T6441">
        <v>2</v>
      </c>
      <c r="U6441" t="b">
        <v>1</v>
      </c>
      <c r="V6441" t="s">
        <v>1242</v>
      </c>
      <c r="W6441" t="s">
        <v>7847</v>
      </c>
      <c r="X6441" t="s">
        <v>14971</v>
      </c>
      <c r="Y6441">
        <v>91</v>
      </c>
      <c r="Z6441">
        <v>91</v>
      </c>
      <c r="AA6441">
        <v>4</v>
      </c>
      <c r="AB6441">
        <v>4</v>
      </c>
      <c r="AC6441">
        <v>63</v>
      </c>
    </row>
    <row r="6442" spans="1:29">
      <c r="A6442">
        <v>7112</v>
      </c>
      <c r="B6442" t="s">
        <v>805</v>
      </c>
      <c r="C6442" t="s">
        <v>8161</v>
      </c>
      <c r="J6442" t="s">
        <v>1436</v>
      </c>
      <c r="K6442">
        <v>0</v>
      </c>
      <c r="N6442" t="b">
        <v>1</v>
      </c>
      <c r="O6442" t="b">
        <v>0</v>
      </c>
      <c r="P6442" t="b">
        <v>0</v>
      </c>
      <c r="Q6442">
        <v>8</v>
      </c>
      <c r="R6442">
        <v>8</v>
      </c>
      <c r="S6442">
        <v>1</v>
      </c>
      <c r="T6442">
        <v>2</v>
      </c>
      <c r="U6442" t="b">
        <v>1</v>
      </c>
      <c r="V6442" t="s">
        <v>1242</v>
      </c>
      <c r="W6442" t="s">
        <v>7847</v>
      </c>
      <c r="X6442" t="s">
        <v>14972</v>
      </c>
      <c r="Y6442">
        <v>91</v>
      </c>
      <c r="Z6442">
        <v>91</v>
      </c>
      <c r="AA6442">
        <v>5</v>
      </c>
      <c r="AB6442">
        <v>5</v>
      </c>
      <c r="AC6442">
        <v>63</v>
      </c>
    </row>
    <row r="6443" spans="1:29">
      <c r="A6443">
        <v>7113</v>
      </c>
      <c r="B6443" t="s">
        <v>805</v>
      </c>
      <c r="C6443" t="s">
        <v>8162</v>
      </c>
      <c r="J6443" t="s">
        <v>1436</v>
      </c>
      <c r="K6443">
        <v>0</v>
      </c>
      <c r="N6443" t="b">
        <v>1</v>
      </c>
      <c r="O6443" t="b">
        <v>0</v>
      </c>
      <c r="P6443" t="b">
        <v>0</v>
      </c>
      <c r="Q6443">
        <v>8</v>
      </c>
      <c r="R6443">
        <v>8</v>
      </c>
      <c r="S6443">
        <v>1</v>
      </c>
      <c r="T6443">
        <v>2</v>
      </c>
      <c r="U6443" t="b">
        <v>1</v>
      </c>
      <c r="V6443" t="s">
        <v>1242</v>
      </c>
      <c r="W6443" t="s">
        <v>7847</v>
      </c>
      <c r="X6443" t="s">
        <v>15781</v>
      </c>
      <c r="Y6443">
        <v>92</v>
      </c>
      <c r="Z6443">
        <v>92</v>
      </c>
      <c r="AA6443">
        <v>2</v>
      </c>
      <c r="AB6443">
        <v>2</v>
      </c>
      <c r="AC6443">
        <v>63</v>
      </c>
    </row>
    <row r="6444" spans="1:29">
      <c r="A6444">
        <v>7114</v>
      </c>
      <c r="B6444" t="s">
        <v>805</v>
      </c>
      <c r="C6444" t="s">
        <v>8163</v>
      </c>
      <c r="J6444" t="s">
        <v>1436</v>
      </c>
      <c r="K6444">
        <v>0</v>
      </c>
      <c r="N6444" t="b">
        <v>1</v>
      </c>
      <c r="O6444" t="b">
        <v>0</v>
      </c>
      <c r="P6444" t="b">
        <v>0</v>
      </c>
      <c r="Q6444">
        <v>8</v>
      </c>
      <c r="R6444">
        <v>8</v>
      </c>
      <c r="S6444">
        <v>1</v>
      </c>
      <c r="T6444">
        <v>2</v>
      </c>
      <c r="U6444" t="b">
        <v>1</v>
      </c>
      <c r="V6444" t="s">
        <v>1242</v>
      </c>
      <c r="W6444" t="s">
        <v>7847</v>
      </c>
      <c r="X6444" t="s">
        <v>15671</v>
      </c>
      <c r="Y6444">
        <v>92</v>
      </c>
      <c r="Z6444">
        <v>92</v>
      </c>
      <c r="AA6444">
        <v>3</v>
      </c>
      <c r="AB6444">
        <v>3</v>
      </c>
      <c r="AC6444">
        <v>63</v>
      </c>
    </row>
    <row r="6445" spans="1:29">
      <c r="A6445">
        <v>7115</v>
      </c>
      <c r="B6445" t="s">
        <v>805</v>
      </c>
      <c r="C6445" t="s">
        <v>8164</v>
      </c>
      <c r="J6445" t="s">
        <v>1436</v>
      </c>
      <c r="K6445">
        <v>0</v>
      </c>
      <c r="N6445" t="b">
        <v>1</v>
      </c>
      <c r="O6445" t="b">
        <v>0</v>
      </c>
      <c r="P6445" t="b">
        <v>0</v>
      </c>
      <c r="Q6445">
        <v>8</v>
      </c>
      <c r="R6445">
        <v>8</v>
      </c>
      <c r="S6445">
        <v>1</v>
      </c>
      <c r="T6445">
        <v>2</v>
      </c>
      <c r="U6445" t="b">
        <v>1</v>
      </c>
      <c r="V6445" t="s">
        <v>1242</v>
      </c>
      <c r="W6445" t="s">
        <v>7847</v>
      </c>
      <c r="X6445" t="s">
        <v>14973</v>
      </c>
      <c r="Y6445">
        <v>92</v>
      </c>
      <c r="Z6445">
        <v>92</v>
      </c>
      <c r="AA6445">
        <v>4</v>
      </c>
      <c r="AB6445">
        <v>4</v>
      </c>
      <c r="AC6445">
        <v>63</v>
      </c>
    </row>
    <row r="6446" spans="1:29">
      <c r="A6446">
        <v>7116</v>
      </c>
      <c r="B6446" t="s">
        <v>805</v>
      </c>
      <c r="C6446" t="s">
        <v>8165</v>
      </c>
      <c r="J6446" t="s">
        <v>1436</v>
      </c>
      <c r="K6446">
        <v>0</v>
      </c>
      <c r="N6446" t="b">
        <v>1</v>
      </c>
      <c r="O6446" t="b">
        <v>0</v>
      </c>
      <c r="P6446" t="b">
        <v>0</v>
      </c>
      <c r="Q6446">
        <v>8</v>
      </c>
      <c r="R6446">
        <v>8</v>
      </c>
      <c r="S6446">
        <v>1</v>
      </c>
      <c r="T6446">
        <v>2</v>
      </c>
      <c r="U6446" t="b">
        <v>1</v>
      </c>
      <c r="V6446" t="s">
        <v>1242</v>
      </c>
      <c r="W6446" t="s">
        <v>7847</v>
      </c>
      <c r="X6446" t="s">
        <v>14974</v>
      </c>
      <c r="Y6446">
        <v>92</v>
      </c>
      <c r="Z6446">
        <v>92</v>
      </c>
      <c r="AA6446">
        <v>5</v>
      </c>
      <c r="AB6446">
        <v>5</v>
      </c>
      <c r="AC6446">
        <v>63</v>
      </c>
    </row>
    <row r="6447" spans="1:29">
      <c r="A6447">
        <v>7117</v>
      </c>
      <c r="B6447" t="s">
        <v>805</v>
      </c>
      <c r="C6447" t="s">
        <v>8166</v>
      </c>
      <c r="J6447" t="s">
        <v>1436</v>
      </c>
      <c r="K6447">
        <v>0</v>
      </c>
      <c r="N6447" t="b">
        <v>1</v>
      </c>
      <c r="O6447" t="b">
        <v>0</v>
      </c>
      <c r="P6447" t="b">
        <v>0</v>
      </c>
      <c r="Q6447">
        <v>8</v>
      </c>
      <c r="R6447">
        <v>8</v>
      </c>
      <c r="S6447">
        <v>1</v>
      </c>
      <c r="T6447">
        <v>2</v>
      </c>
      <c r="U6447" t="b">
        <v>1</v>
      </c>
      <c r="V6447" t="s">
        <v>1242</v>
      </c>
      <c r="W6447" t="s">
        <v>7847</v>
      </c>
      <c r="X6447" t="s">
        <v>15708</v>
      </c>
      <c r="Y6447">
        <v>93</v>
      </c>
      <c r="Z6447">
        <v>93</v>
      </c>
      <c r="AA6447">
        <v>2</v>
      </c>
      <c r="AB6447">
        <v>2</v>
      </c>
      <c r="AC6447">
        <v>63</v>
      </c>
    </row>
    <row r="6448" spans="1:29">
      <c r="A6448">
        <v>7118</v>
      </c>
      <c r="B6448" t="s">
        <v>805</v>
      </c>
      <c r="C6448" t="s">
        <v>8167</v>
      </c>
      <c r="J6448" t="s">
        <v>1436</v>
      </c>
      <c r="K6448">
        <v>0</v>
      </c>
      <c r="N6448" t="b">
        <v>1</v>
      </c>
      <c r="O6448" t="b">
        <v>0</v>
      </c>
      <c r="P6448" t="b">
        <v>0</v>
      </c>
      <c r="Q6448">
        <v>8</v>
      </c>
      <c r="R6448">
        <v>8</v>
      </c>
      <c r="S6448">
        <v>1</v>
      </c>
      <c r="T6448">
        <v>2</v>
      </c>
      <c r="U6448" t="b">
        <v>1</v>
      </c>
      <c r="V6448" t="s">
        <v>1242</v>
      </c>
      <c r="W6448" t="s">
        <v>7847</v>
      </c>
      <c r="X6448" t="s">
        <v>15672</v>
      </c>
      <c r="Y6448">
        <v>93</v>
      </c>
      <c r="Z6448">
        <v>93</v>
      </c>
      <c r="AA6448">
        <v>3</v>
      </c>
      <c r="AB6448">
        <v>3</v>
      </c>
      <c r="AC6448">
        <v>63</v>
      </c>
    </row>
    <row r="6449" spans="1:29">
      <c r="A6449">
        <v>7119</v>
      </c>
      <c r="B6449" t="s">
        <v>805</v>
      </c>
      <c r="C6449" t="s">
        <v>8168</v>
      </c>
      <c r="J6449" t="s">
        <v>1436</v>
      </c>
      <c r="K6449">
        <v>0</v>
      </c>
      <c r="N6449" t="b">
        <v>1</v>
      </c>
      <c r="O6449" t="b">
        <v>0</v>
      </c>
      <c r="P6449" t="b">
        <v>0</v>
      </c>
      <c r="Q6449">
        <v>8</v>
      </c>
      <c r="R6449">
        <v>8</v>
      </c>
      <c r="S6449">
        <v>1</v>
      </c>
      <c r="T6449">
        <v>2</v>
      </c>
      <c r="U6449" t="b">
        <v>1</v>
      </c>
      <c r="V6449" t="s">
        <v>1242</v>
      </c>
      <c r="W6449" t="s">
        <v>7847</v>
      </c>
      <c r="X6449" t="s">
        <v>14975</v>
      </c>
      <c r="Y6449">
        <v>93</v>
      </c>
      <c r="Z6449">
        <v>93</v>
      </c>
      <c r="AA6449">
        <v>4</v>
      </c>
      <c r="AB6449">
        <v>4</v>
      </c>
      <c r="AC6449">
        <v>63</v>
      </c>
    </row>
    <row r="6450" spans="1:29">
      <c r="A6450">
        <v>7120</v>
      </c>
      <c r="B6450" t="s">
        <v>805</v>
      </c>
      <c r="C6450" t="s">
        <v>8169</v>
      </c>
      <c r="J6450" t="s">
        <v>1436</v>
      </c>
      <c r="K6450">
        <v>0</v>
      </c>
      <c r="N6450" t="b">
        <v>1</v>
      </c>
      <c r="O6450" t="b">
        <v>0</v>
      </c>
      <c r="P6450" t="b">
        <v>0</v>
      </c>
      <c r="Q6450">
        <v>8</v>
      </c>
      <c r="R6450">
        <v>8</v>
      </c>
      <c r="S6450">
        <v>1</v>
      </c>
      <c r="T6450">
        <v>2</v>
      </c>
      <c r="U6450" t="b">
        <v>1</v>
      </c>
      <c r="V6450" t="s">
        <v>1242</v>
      </c>
      <c r="W6450" t="s">
        <v>7847</v>
      </c>
      <c r="X6450" t="s">
        <v>14976</v>
      </c>
      <c r="Y6450">
        <v>93</v>
      </c>
      <c r="Z6450">
        <v>93</v>
      </c>
      <c r="AA6450">
        <v>5</v>
      </c>
      <c r="AB6450">
        <v>5</v>
      </c>
      <c r="AC6450">
        <v>63</v>
      </c>
    </row>
    <row r="6451" spans="1:29">
      <c r="A6451">
        <v>7133</v>
      </c>
      <c r="B6451" t="s">
        <v>805</v>
      </c>
      <c r="C6451" t="s">
        <v>8170</v>
      </c>
      <c r="J6451" t="s">
        <v>1444</v>
      </c>
      <c r="K6451">
        <v>0</v>
      </c>
      <c r="N6451" t="b">
        <v>1</v>
      </c>
      <c r="O6451" t="b">
        <v>0</v>
      </c>
      <c r="P6451" t="b">
        <v>0</v>
      </c>
      <c r="Q6451">
        <v>8</v>
      </c>
      <c r="R6451">
        <v>8</v>
      </c>
      <c r="S6451">
        <v>1</v>
      </c>
      <c r="T6451">
        <v>2</v>
      </c>
      <c r="U6451" t="b">
        <v>1</v>
      </c>
      <c r="V6451" t="s">
        <v>1242</v>
      </c>
      <c r="W6451" t="s">
        <v>7847</v>
      </c>
      <c r="X6451" t="s">
        <v>14521</v>
      </c>
      <c r="Y6451">
        <v>14</v>
      </c>
      <c r="Z6451">
        <v>14</v>
      </c>
      <c r="AA6451">
        <v>7</v>
      </c>
      <c r="AB6451">
        <v>7</v>
      </c>
      <c r="AC6451">
        <v>63</v>
      </c>
    </row>
    <row r="6452" spans="1:29">
      <c r="A6452">
        <v>7134</v>
      </c>
      <c r="B6452" t="s">
        <v>805</v>
      </c>
      <c r="C6452" t="s">
        <v>8171</v>
      </c>
      <c r="J6452" t="s">
        <v>1444</v>
      </c>
      <c r="K6452">
        <v>0</v>
      </c>
      <c r="N6452" t="b">
        <v>1</v>
      </c>
      <c r="O6452" t="b">
        <v>0</v>
      </c>
      <c r="P6452" t="b">
        <v>0</v>
      </c>
      <c r="Q6452">
        <v>8</v>
      </c>
      <c r="R6452">
        <v>8</v>
      </c>
      <c r="S6452">
        <v>1</v>
      </c>
      <c r="T6452">
        <v>2</v>
      </c>
      <c r="U6452" t="b">
        <v>1</v>
      </c>
      <c r="V6452" t="s">
        <v>1242</v>
      </c>
      <c r="W6452" t="s">
        <v>7847</v>
      </c>
      <c r="X6452" t="s">
        <v>14466</v>
      </c>
      <c r="Y6452">
        <v>14</v>
      </c>
      <c r="Z6452">
        <v>14</v>
      </c>
      <c r="AA6452">
        <v>8</v>
      </c>
      <c r="AB6452">
        <v>8</v>
      </c>
      <c r="AC6452">
        <v>63</v>
      </c>
    </row>
    <row r="6453" spans="1:29">
      <c r="A6453">
        <v>7135</v>
      </c>
      <c r="B6453" t="s">
        <v>805</v>
      </c>
      <c r="C6453" t="s">
        <v>8172</v>
      </c>
      <c r="J6453" t="s">
        <v>1444</v>
      </c>
      <c r="K6453">
        <v>0</v>
      </c>
      <c r="N6453" t="b">
        <v>1</v>
      </c>
      <c r="O6453" t="b">
        <v>0</v>
      </c>
      <c r="P6453" t="b">
        <v>0</v>
      </c>
      <c r="Q6453">
        <v>8</v>
      </c>
      <c r="R6453">
        <v>8</v>
      </c>
      <c r="S6453">
        <v>1</v>
      </c>
      <c r="T6453">
        <v>2</v>
      </c>
      <c r="U6453" t="b">
        <v>1</v>
      </c>
      <c r="V6453" t="s">
        <v>1242</v>
      </c>
      <c r="W6453" t="s">
        <v>7847</v>
      </c>
      <c r="X6453" t="s">
        <v>14460</v>
      </c>
      <c r="Y6453">
        <v>15</v>
      </c>
      <c r="Z6453">
        <v>15</v>
      </c>
      <c r="AA6453">
        <v>7</v>
      </c>
      <c r="AB6453">
        <v>7</v>
      </c>
      <c r="AC6453">
        <v>63</v>
      </c>
    </row>
    <row r="6454" spans="1:29">
      <c r="A6454">
        <v>7136</v>
      </c>
      <c r="B6454" t="s">
        <v>805</v>
      </c>
      <c r="C6454" t="s">
        <v>8173</v>
      </c>
      <c r="J6454" t="s">
        <v>1444</v>
      </c>
      <c r="K6454">
        <v>0</v>
      </c>
      <c r="N6454" t="b">
        <v>1</v>
      </c>
      <c r="O6454" t="b">
        <v>0</v>
      </c>
      <c r="P6454" t="b">
        <v>0</v>
      </c>
      <c r="Q6454">
        <v>8</v>
      </c>
      <c r="R6454">
        <v>8</v>
      </c>
      <c r="S6454">
        <v>1</v>
      </c>
      <c r="T6454">
        <v>2</v>
      </c>
      <c r="U6454" t="b">
        <v>1</v>
      </c>
      <c r="V6454" t="s">
        <v>1242</v>
      </c>
      <c r="W6454" t="s">
        <v>7847</v>
      </c>
      <c r="X6454" t="s">
        <v>14463</v>
      </c>
      <c r="Y6454">
        <v>15</v>
      </c>
      <c r="Z6454">
        <v>15</v>
      </c>
      <c r="AA6454">
        <v>8</v>
      </c>
      <c r="AB6454">
        <v>8</v>
      </c>
      <c r="AC6454">
        <v>63</v>
      </c>
    </row>
    <row r="6455" spans="1:29">
      <c r="A6455">
        <v>7137</v>
      </c>
      <c r="B6455" t="s">
        <v>805</v>
      </c>
      <c r="C6455" t="s">
        <v>8174</v>
      </c>
      <c r="J6455" t="s">
        <v>1444</v>
      </c>
      <c r="K6455">
        <v>0</v>
      </c>
      <c r="N6455" t="b">
        <v>1</v>
      </c>
      <c r="O6455" t="b">
        <v>0</v>
      </c>
      <c r="P6455" t="b">
        <v>0</v>
      </c>
      <c r="Q6455">
        <v>8</v>
      </c>
      <c r="R6455">
        <v>8</v>
      </c>
      <c r="S6455">
        <v>1</v>
      </c>
      <c r="T6455">
        <v>2</v>
      </c>
      <c r="U6455" t="b">
        <v>1</v>
      </c>
      <c r="V6455" t="s">
        <v>1242</v>
      </c>
      <c r="W6455" t="s">
        <v>7847</v>
      </c>
      <c r="X6455" t="s">
        <v>14470</v>
      </c>
      <c r="Y6455">
        <v>16</v>
      </c>
      <c r="Z6455">
        <v>16</v>
      </c>
      <c r="AA6455">
        <v>7</v>
      </c>
      <c r="AB6455">
        <v>7</v>
      </c>
      <c r="AC6455">
        <v>63</v>
      </c>
    </row>
    <row r="6456" spans="1:29">
      <c r="A6456">
        <v>7138</v>
      </c>
      <c r="B6456" t="s">
        <v>805</v>
      </c>
      <c r="C6456" t="s">
        <v>8175</v>
      </c>
      <c r="J6456" t="s">
        <v>1444</v>
      </c>
      <c r="K6456">
        <v>0</v>
      </c>
      <c r="N6456" t="b">
        <v>1</v>
      </c>
      <c r="O6456" t="b">
        <v>0</v>
      </c>
      <c r="P6456" t="b">
        <v>0</v>
      </c>
      <c r="Q6456">
        <v>8</v>
      </c>
      <c r="R6456">
        <v>8</v>
      </c>
      <c r="S6456">
        <v>1</v>
      </c>
      <c r="T6456">
        <v>2</v>
      </c>
      <c r="U6456" t="b">
        <v>1</v>
      </c>
      <c r="V6456" t="s">
        <v>1242</v>
      </c>
      <c r="W6456" t="s">
        <v>7847</v>
      </c>
      <c r="X6456" t="s">
        <v>14719</v>
      </c>
      <c r="Y6456">
        <v>16</v>
      </c>
      <c r="Z6456">
        <v>16</v>
      </c>
      <c r="AA6456">
        <v>8</v>
      </c>
      <c r="AB6456">
        <v>8</v>
      </c>
      <c r="AC6456">
        <v>63</v>
      </c>
    </row>
    <row r="6457" spans="1:29">
      <c r="A6457">
        <v>7139</v>
      </c>
      <c r="B6457" t="s">
        <v>805</v>
      </c>
      <c r="C6457" t="s">
        <v>8176</v>
      </c>
      <c r="J6457" t="s">
        <v>1444</v>
      </c>
      <c r="K6457">
        <v>0</v>
      </c>
      <c r="N6457" t="b">
        <v>1</v>
      </c>
      <c r="O6457" t="b">
        <v>0</v>
      </c>
      <c r="P6457" t="b">
        <v>0</v>
      </c>
      <c r="Q6457">
        <v>8</v>
      </c>
      <c r="R6457">
        <v>8</v>
      </c>
      <c r="S6457">
        <v>1</v>
      </c>
      <c r="T6457">
        <v>2</v>
      </c>
      <c r="U6457" t="b">
        <v>1</v>
      </c>
      <c r="V6457" t="s">
        <v>1242</v>
      </c>
      <c r="W6457" t="s">
        <v>7847</v>
      </c>
      <c r="X6457" t="s">
        <v>14716</v>
      </c>
      <c r="Y6457">
        <v>17</v>
      </c>
      <c r="Z6457">
        <v>17</v>
      </c>
      <c r="AA6457">
        <v>7</v>
      </c>
      <c r="AB6457">
        <v>7</v>
      </c>
      <c r="AC6457">
        <v>63</v>
      </c>
    </row>
    <row r="6458" spans="1:29">
      <c r="A6458">
        <v>7140</v>
      </c>
      <c r="B6458" t="s">
        <v>805</v>
      </c>
      <c r="C6458" t="s">
        <v>8177</v>
      </c>
      <c r="J6458" t="s">
        <v>1444</v>
      </c>
      <c r="K6458">
        <v>0</v>
      </c>
      <c r="N6458" t="b">
        <v>1</v>
      </c>
      <c r="O6458" t="b">
        <v>0</v>
      </c>
      <c r="P6458" t="b">
        <v>0</v>
      </c>
      <c r="Q6458">
        <v>8</v>
      </c>
      <c r="R6458">
        <v>8</v>
      </c>
      <c r="S6458">
        <v>1</v>
      </c>
      <c r="T6458">
        <v>2</v>
      </c>
      <c r="U6458" t="b">
        <v>1</v>
      </c>
      <c r="V6458" t="s">
        <v>1242</v>
      </c>
      <c r="W6458" t="s">
        <v>7847</v>
      </c>
      <c r="X6458" t="s">
        <v>14442</v>
      </c>
      <c r="Y6458">
        <v>17</v>
      </c>
      <c r="Z6458">
        <v>17</v>
      </c>
      <c r="AA6458">
        <v>8</v>
      </c>
      <c r="AB6458">
        <v>8</v>
      </c>
      <c r="AC6458">
        <v>63</v>
      </c>
    </row>
    <row r="6459" spans="1:29">
      <c r="A6459">
        <v>7141</v>
      </c>
      <c r="B6459" t="s">
        <v>805</v>
      </c>
      <c r="C6459" t="s">
        <v>8178</v>
      </c>
      <c r="J6459" t="s">
        <v>1444</v>
      </c>
      <c r="K6459">
        <v>0</v>
      </c>
      <c r="N6459" t="b">
        <v>1</v>
      </c>
      <c r="O6459" t="b">
        <v>0</v>
      </c>
      <c r="P6459" t="b">
        <v>0</v>
      </c>
      <c r="Q6459">
        <v>8</v>
      </c>
      <c r="R6459">
        <v>8</v>
      </c>
      <c r="S6459">
        <v>1</v>
      </c>
      <c r="T6459">
        <v>2</v>
      </c>
      <c r="U6459" t="b">
        <v>1</v>
      </c>
      <c r="V6459" t="s">
        <v>1242</v>
      </c>
      <c r="W6459" t="s">
        <v>7847</v>
      </c>
      <c r="X6459" t="s">
        <v>14487</v>
      </c>
      <c r="Y6459">
        <v>18</v>
      </c>
      <c r="Z6459">
        <v>18</v>
      </c>
      <c r="AA6459">
        <v>7</v>
      </c>
      <c r="AB6459">
        <v>7</v>
      </c>
      <c r="AC6459">
        <v>63</v>
      </c>
    </row>
    <row r="6460" spans="1:29">
      <c r="A6460">
        <v>7142</v>
      </c>
      <c r="B6460" t="s">
        <v>805</v>
      </c>
      <c r="C6460" t="s">
        <v>8179</v>
      </c>
      <c r="J6460" t="s">
        <v>1444</v>
      </c>
      <c r="K6460">
        <v>0</v>
      </c>
      <c r="N6460" t="b">
        <v>1</v>
      </c>
      <c r="O6460" t="b">
        <v>0</v>
      </c>
      <c r="P6460" t="b">
        <v>0</v>
      </c>
      <c r="Q6460">
        <v>8</v>
      </c>
      <c r="R6460">
        <v>8</v>
      </c>
      <c r="S6460">
        <v>1</v>
      </c>
      <c r="T6460">
        <v>2</v>
      </c>
      <c r="U6460" t="b">
        <v>1</v>
      </c>
      <c r="V6460" t="s">
        <v>1242</v>
      </c>
      <c r="W6460" t="s">
        <v>7847</v>
      </c>
      <c r="X6460" t="s">
        <v>14720</v>
      </c>
      <c r="Y6460">
        <v>18</v>
      </c>
      <c r="Z6460">
        <v>18</v>
      </c>
      <c r="AA6460">
        <v>8</v>
      </c>
      <c r="AB6460">
        <v>8</v>
      </c>
      <c r="AC6460">
        <v>63</v>
      </c>
    </row>
    <row r="6461" spans="1:29">
      <c r="A6461">
        <v>7143</v>
      </c>
      <c r="B6461" t="s">
        <v>805</v>
      </c>
      <c r="C6461" t="s">
        <v>8180</v>
      </c>
      <c r="J6461" t="s">
        <v>1444</v>
      </c>
      <c r="K6461">
        <v>0</v>
      </c>
      <c r="N6461" t="b">
        <v>1</v>
      </c>
      <c r="O6461" t="b">
        <v>0</v>
      </c>
      <c r="P6461" t="b">
        <v>0</v>
      </c>
      <c r="Q6461">
        <v>8</v>
      </c>
      <c r="R6461">
        <v>8</v>
      </c>
      <c r="S6461">
        <v>1</v>
      </c>
      <c r="T6461">
        <v>2</v>
      </c>
      <c r="U6461" t="b">
        <v>1</v>
      </c>
      <c r="V6461" t="s">
        <v>1242</v>
      </c>
      <c r="W6461" t="s">
        <v>7847</v>
      </c>
      <c r="X6461" t="s">
        <v>14461</v>
      </c>
      <c r="Y6461">
        <v>19</v>
      </c>
      <c r="Z6461">
        <v>19</v>
      </c>
      <c r="AA6461">
        <v>7</v>
      </c>
      <c r="AB6461">
        <v>7</v>
      </c>
      <c r="AC6461">
        <v>63</v>
      </c>
    </row>
    <row r="6462" spans="1:29">
      <c r="A6462">
        <v>7144</v>
      </c>
      <c r="B6462" t="s">
        <v>805</v>
      </c>
      <c r="C6462" t="s">
        <v>8181</v>
      </c>
      <c r="J6462" t="s">
        <v>1444</v>
      </c>
      <c r="K6462">
        <v>0</v>
      </c>
      <c r="N6462" t="b">
        <v>1</v>
      </c>
      <c r="O6462" t="b">
        <v>0</v>
      </c>
      <c r="P6462" t="b">
        <v>0</v>
      </c>
      <c r="Q6462">
        <v>8</v>
      </c>
      <c r="R6462">
        <v>8</v>
      </c>
      <c r="S6462">
        <v>1</v>
      </c>
      <c r="T6462">
        <v>2</v>
      </c>
      <c r="U6462" t="b">
        <v>1</v>
      </c>
      <c r="V6462" t="s">
        <v>1242</v>
      </c>
      <c r="W6462" t="s">
        <v>7847</v>
      </c>
      <c r="X6462" t="s">
        <v>14488</v>
      </c>
      <c r="Y6462">
        <v>19</v>
      </c>
      <c r="Z6462">
        <v>19</v>
      </c>
      <c r="AA6462">
        <v>8</v>
      </c>
      <c r="AB6462">
        <v>8</v>
      </c>
      <c r="AC6462">
        <v>63</v>
      </c>
    </row>
    <row r="6463" spans="1:29">
      <c r="A6463">
        <v>7145</v>
      </c>
      <c r="B6463" t="s">
        <v>805</v>
      </c>
      <c r="C6463" t="s">
        <v>8182</v>
      </c>
      <c r="J6463" t="s">
        <v>1444</v>
      </c>
      <c r="K6463">
        <v>0</v>
      </c>
      <c r="N6463" t="b">
        <v>1</v>
      </c>
      <c r="O6463" t="b">
        <v>0</v>
      </c>
      <c r="P6463" t="b">
        <v>0</v>
      </c>
      <c r="Q6463">
        <v>8</v>
      </c>
      <c r="R6463">
        <v>8</v>
      </c>
      <c r="S6463">
        <v>1</v>
      </c>
      <c r="T6463">
        <v>2</v>
      </c>
      <c r="U6463" t="b">
        <v>1</v>
      </c>
      <c r="V6463" t="s">
        <v>1242</v>
      </c>
      <c r="W6463" t="s">
        <v>7847</v>
      </c>
      <c r="X6463" t="s">
        <v>14632</v>
      </c>
      <c r="Y6463">
        <v>20</v>
      </c>
      <c r="Z6463">
        <v>20</v>
      </c>
      <c r="AA6463">
        <v>7</v>
      </c>
      <c r="AB6463">
        <v>7</v>
      </c>
      <c r="AC6463">
        <v>63</v>
      </c>
    </row>
    <row r="6464" spans="1:29">
      <c r="A6464">
        <v>7146</v>
      </c>
      <c r="B6464" t="s">
        <v>805</v>
      </c>
      <c r="C6464" t="s">
        <v>8183</v>
      </c>
      <c r="J6464" t="s">
        <v>1444</v>
      </c>
      <c r="K6464">
        <v>0</v>
      </c>
      <c r="N6464" t="b">
        <v>1</v>
      </c>
      <c r="O6464" t="b">
        <v>0</v>
      </c>
      <c r="P6464" t="b">
        <v>0</v>
      </c>
      <c r="Q6464">
        <v>8</v>
      </c>
      <c r="R6464">
        <v>8</v>
      </c>
      <c r="S6464">
        <v>1</v>
      </c>
      <c r="T6464">
        <v>2</v>
      </c>
      <c r="U6464" t="b">
        <v>1</v>
      </c>
      <c r="V6464" t="s">
        <v>1242</v>
      </c>
      <c r="W6464" t="s">
        <v>7847</v>
      </c>
      <c r="X6464" t="s">
        <v>14638</v>
      </c>
      <c r="Y6464">
        <v>20</v>
      </c>
      <c r="Z6464">
        <v>20</v>
      </c>
      <c r="AA6464">
        <v>8</v>
      </c>
      <c r="AB6464">
        <v>8</v>
      </c>
      <c r="AC6464">
        <v>63</v>
      </c>
    </row>
    <row r="6465" spans="1:29">
      <c r="A6465">
        <v>7147</v>
      </c>
      <c r="B6465" t="s">
        <v>805</v>
      </c>
      <c r="C6465" t="s">
        <v>8184</v>
      </c>
      <c r="J6465" t="s">
        <v>1444</v>
      </c>
      <c r="K6465">
        <v>0</v>
      </c>
      <c r="N6465" t="b">
        <v>1</v>
      </c>
      <c r="O6465" t="b">
        <v>0</v>
      </c>
      <c r="P6465" t="b">
        <v>0</v>
      </c>
      <c r="Q6465">
        <v>8</v>
      </c>
      <c r="R6465">
        <v>8</v>
      </c>
      <c r="S6465">
        <v>1</v>
      </c>
      <c r="T6465">
        <v>2</v>
      </c>
      <c r="U6465" t="b">
        <v>1</v>
      </c>
      <c r="V6465" t="s">
        <v>1242</v>
      </c>
      <c r="W6465" t="s">
        <v>7847</v>
      </c>
      <c r="X6465" t="s">
        <v>14633</v>
      </c>
      <c r="Y6465">
        <v>21</v>
      </c>
      <c r="Z6465">
        <v>21</v>
      </c>
      <c r="AA6465">
        <v>7</v>
      </c>
      <c r="AB6465">
        <v>7</v>
      </c>
      <c r="AC6465">
        <v>63</v>
      </c>
    </row>
    <row r="6466" spans="1:29">
      <c r="A6466">
        <v>7148</v>
      </c>
      <c r="B6466" t="s">
        <v>805</v>
      </c>
      <c r="C6466" t="s">
        <v>8185</v>
      </c>
      <c r="J6466" t="s">
        <v>1444</v>
      </c>
      <c r="K6466">
        <v>0</v>
      </c>
      <c r="N6466" t="b">
        <v>1</v>
      </c>
      <c r="O6466" t="b">
        <v>0</v>
      </c>
      <c r="P6466" t="b">
        <v>0</v>
      </c>
      <c r="Q6466">
        <v>8</v>
      </c>
      <c r="R6466">
        <v>8</v>
      </c>
      <c r="S6466">
        <v>1</v>
      </c>
      <c r="T6466">
        <v>2</v>
      </c>
      <c r="U6466" t="b">
        <v>1</v>
      </c>
      <c r="V6466" t="s">
        <v>1242</v>
      </c>
      <c r="W6466" t="s">
        <v>7847</v>
      </c>
      <c r="X6466" t="s">
        <v>14639</v>
      </c>
      <c r="Y6466">
        <v>21</v>
      </c>
      <c r="Z6466">
        <v>21</v>
      </c>
      <c r="AA6466">
        <v>8</v>
      </c>
      <c r="AB6466">
        <v>8</v>
      </c>
      <c r="AC6466">
        <v>63</v>
      </c>
    </row>
    <row r="6467" spans="1:29">
      <c r="A6467">
        <v>7149</v>
      </c>
      <c r="B6467" t="s">
        <v>805</v>
      </c>
      <c r="C6467" t="s">
        <v>8186</v>
      </c>
      <c r="J6467" t="s">
        <v>1444</v>
      </c>
      <c r="K6467">
        <v>0</v>
      </c>
      <c r="N6467" t="b">
        <v>1</v>
      </c>
      <c r="O6467" t="b">
        <v>0</v>
      </c>
      <c r="P6467" t="b">
        <v>0</v>
      </c>
      <c r="Q6467">
        <v>8</v>
      </c>
      <c r="R6467">
        <v>8</v>
      </c>
      <c r="S6467">
        <v>1</v>
      </c>
      <c r="T6467">
        <v>2</v>
      </c>
      <c r="U6467" t="b">
        <v>1</v>
      </c>
      <c r="V6467" t="s">
        <v>1242</v>
      </c>
      <c r="W6467" t="s">
        <v>7847</v>
      </c>
      <c r="X6467" t="s">
        <v>14490</v>
      </c>
      <c r="Y6467">
        <v>22</v>
      </c>
      <c r="Z6467">
        <v>22</v>
      </c>
      <c r="AA6467">
        <v>7</v>
      </c>
      <c r="AB6467">
        <v>7</v>
      </c>
      <c r="AC6467">
        <v>63</v>
      </c>
    </row>
    <row r="6468" spans="1:29">
      <c r="A6468">
        <v>7150</v>
      </c>
      <c r="B6468" t="s">
        <v>805</v>
      </c>
      <c r="C6468" t="s">
        <v>8187</v>
      </c>
      <c r="J6468" t="s">
        <v>1444</v>
      </c>
      <c r="K6468">
        <v>0</v>
      </c>
      <c r="N6468" t="b">
        <v>1</v>
      </c>
      <c r="O6468" t="b">
        <v>0</v>
      </c>
      <c r="P6468" t="b">
        <v>0</v>
      </c>
      <c r="Q6468">
        <v>8</v>
      </c>
      <c r="R6468">
        <v>8</v>
      </c>
      <c r="S6468">
        <v>1</v>
      </c>
      <c r="T6468">
        <v>2</v>
      </c>
      <c r="U6468" t="b">
        <v>1</v>
      </c>
      <c r="V6468" t="s">
        <v>1242</v>
      </c>
      <c r="W6468" t="s">
        <v>7847</v>
      </c>
      <c r="X6468" t="s">
        <v>14441</v>
      </c>
      <c r="Y6468">
        <v>22</v>
      </c>
      <c r="Z6468">
        <v>22</v>
      </c>
      <c r="AA6468">
        <v>8</v>
      </c>
      <c r="AB6468">
        <v>8</v>
      </c>
      <c r="AC6468">
        <v>63</v>
      </c>
    </row>
    <row r="6469" spans="1:29">
      <c r="A6469">
        <v>7151</v>
      </c>
      <c r="B6469" t="s">
        <v>805</v>
      </c>
      <c r="C6469" t="s">
        <v>8188</v>
      </c>
      <c r="J6469" t="s">
        <v>1444</v>
      </c>
      <c r="K6469">
        <v>0</v>
      </c>
      <c r="N6469" t="b">
        <v>1</v>
      </c>
      <c r="O6469" t="b">
        <v>0</v>
      </c>
      <c r="P6469" t="b">
        <v>0</v>
      </c>
      <c r="Q6469">
        <v>8</v>
      </c>
      <c r="R6469">
        <v>8</v>
      </c>
      <c r="S6469">
        <v>1</v>
      </c>
      <c r="T6469">
        <v>2</v>
      </c>
      <c r="U6469" t="b">
        <v>1</v>
      </c>
      <c r="V6469" t="s">
        <v>1242</v>
      </c>
      <c r="W6469" t="s">
        <v>7847</v>
      </c>
      <c r="X6469" t="s">
        <v>14717</v>
      </c>
      <c r="Y6469">
        <v>23</v>
      </c>
      <c r="Z6469">
        <v>23</v>
      </c>
      <c r="AA6469">
        <v>7</v>
      </c>
      <c r="AB6469">
        <v>7</v>
      </c>
      <c r="AC6469">
        <v>63</v>
      </c>
    </row>
    <row r="6470" spans="1:29">
      <c r="A6470">
        <v>7152</v>
      </c>
      <c r="B6470" t="s">
        <v>805</v>
      </c>
      <c r="C6470" t="s">
        <v>8189</v>
      </c>
      <c r="J6470" t="s">
        <v>1444</v>
      </c>
      <c r="K6470">
        <v>0</v>
      </c>
      <c r="N6470" t="b">
        <v>1</v>
      </c>
      <c r="O6470" t="b">
        <v>0</v>
      </c>
      <c r="P6470" t="b">
        <v>0</v>
      </c>
      <c r="Q6470">
        <v>8</v>
      </c>
      <c r="R6470">
        <v>8</v>
      </c>
      <c r="S6470">
        <v>1</v>
      </c>
      <c r="T6470">
        <v>2</v>
      </c>
      <c r="U6470" t="b">
        <v>1</v>
      </c>
      <c r="V6470" t="s">
        <v>1242</v>
      </c>
      <c r="W6470" t="s">
        <v>7847</v>
      </c>
      <c r="X6470" t="s">
        <v>14721</v>
      </c>
      <c r="Y6470">
        <v>23</v>
      </c>
      <c r="Z6470">
        <v>23</v>
      </c>
      <c r="AA6470">
        <v>8</v>
      </c>
      <c r="AB6470">
        <v>8</v>
      </c>
      <c r="AC6470">
        <v>63</v>
      </c>
    </row>
    <row r="6471" spans="1:29">
      <c r="A6471">
        <v>7153</v>
      </c>
      <c r="B6471" t="s">
        <v>805</v>
      </c>
      <c r="C6471" t="s">
        <v>8190</v>
      </c>
      <c r="J6471" t="s">
        <v>1444</v>
      </c>
      <c r="K6471">
        <v>0</v>
      </c>
      <c r="N6471" t="b">
        <v>1</v>
      </c>
      <c r="O6471" t="b">
        <v>0</v>
      </c>
      <c r="P6471" t="b">
        <v>0</v>
      </c>
      <c r="Q6471">
        <v>8</v>
      </c>
      <c r="R6471">
        <v>8</v>
      </c>
      <c r="S6471">
        <v>1</v>
      </c>
      <c r="T6471">
        <v>2</v>
      </c>
      <c r="U6471" t="b">
        <v>1</v>
      </c>
      <c r="V6471" t="s">
        <v>1242</v>
      </c>
      <c r="W6471" t="s">
        <v>7847</v>
      </c>
      <c r="X6471" t="s">
        <v>14489</v>
      </c>
      <c r="Y6471">
        <v>24</v>
      </c>
      <c r="Z6471">
        <v>24</v>
      </c>
      <c r="AA6471">
        <v>7</v>
      </c>
      <c r="AB6471">
        <v>7</v>
      </c>
      <c r="AC6471">
        <v>63</v>
      </c>
    </row>
    <row r="6472" spans="1:29">
      <c r="A6472">
        <v>7154</v>
      </c>
      <c r="B6472" t="s">
        <v>805</v>
      </c>
      <c r="C6472" t="s">
        <v>8191</v>
      </c>
      <c r="J6472" t="s">
        <v>1444</v>
      </c>
      <c r="K6472">
        <v>0</v>
      </c>
      <c r="N6472" t="b">
        <v>1</v>
      </c>
      <c r="O6472" t="b">
        <v>0</v>
      </c>
      <c r="P6472" t="b">
        <v>0</v>
      </c>
      <c r="Q6472">
        <v>8</v>
      </c>
      <c r="R6472">
        <v>8</v>
      </c>
      <c r="S6472">
        <v>1</v>
      </c>
      <c r="T6472">
        <v>2</v>
      </c>
      <c r="U6472" t="b">
        <v>1</v>
      </c>
      <c r="V6472" t="s">
        <v>1242</v>
      </c>
      <c r="W6472" t="s">
        <v>7847</v>
      </c>
      <c r="X6472" t="s">
        <v>14446</v>
      </c>
      <c r="Y6472">
        <v>24</v>
      </c>
      <c r="Z6472">
        <v>24</v>
      </c>
      <c r="AA6472">
        <v>8</v>
      </c>
      <c r="AB6472">
        <v>8</v>
      </c>
      <c r="AC6472">
        <v>63</v>
      </c>
    </row>
    <row r="6473" spans="1:29">
      <c r="A6473">
        <v>7155</v>
      </c>
      <c r="B6473" t="s">
        <v>805</v>
      </c>
      <c r="C6473" t="s">
        <v>8192</v>
      </c>
      <c r="J6473" t="s">
        <v>1444</v>
      </c>
      <c r="K6473">
        <v>0</v>
      </c>
      <c r="N6473" t="b">
        <v>1</v>
      </c>
      <c r="O6473" t="b">
        <v>0</v>
      </c>
      <c r="P6473" t="b">
        <v>0</v>
      </c>
      <c r="Q6473">
        <v>8</v>
      </c>
      <c r="R6473">
        <v>8</v>
      </c>
      <c r="S6473">
        <v>1</v>
      </c>
      <c r="T6473">
        <v>2</v>
      </c>
      <c r="U6473" t="b">
        <v>1</v>
      </c>
      <c r="V6473" t="s">
        <v>1242</v>
      </c>
      <c r="W6473" t="s">
        <v>7847</v>
      </c>
      <c r="X6473" t="s">
        <v>14634</v>
      </c>
      <c r="Y6473">
        <v>25</v>
      </c>
      <c r="Z6473">
        <v>25</v>
      </c>
      <c r="AA6473">
        <v>7</v>
      </c>
      <c r="AB6473">
        <v>7</v>
      </c>
      <c r="AC6473">
        <v>63</v>
      </c>
    </row>
    <row r="6474" spans="1:29">
      <c r="A6474">
        <v>7156</v>
      </c>
      <c r="B6474" t="s">
        <v>805</v>
      </c>
      <c r="C6474" t="s">
        <v>8193</v>
      </c>
      <c r="J6474" t="s">
        <v>1444</v>
      </c>
      <c r="K6474">
        <v>0</v>
      </c>
      <c r="N6474" t="b">
        <v>1</v>
      </c>
      <c r="O6474" t="b">
        <v>0</v>
      </c>
      <c r="P6474" t="b">
        <v>0</v>
      </c>
      <c r="Q6474">
        <v>8</v>
      </c>
      <c r="R6474">
        <v>8</v>
      </c>
      <c r="S6474">
        <v>1</v>
      </c>
      <c r="T6474">
        <v>2</v>
      </c>
      <c r="U6474" t="b">
        <v>1</v>
      </c>
      <c r="V6474" t="s">
        <v>1242</v>
      </c>
      <c r="W6474" t="s">
        <v>7847</v>
      </c>
      <c r="X6474" t="s">
        <v>14640</v>
      </c>
      <c r="Y6474">
        <v>25</v>
      </c>
      <c r="Z6474">
        <v>25</v>
      </c>
      <c r="AA6474">
        <v>8</v>
      </c>
      <c r="AB6474">
        <v>8</v>
      </c>
      <c r="AC6474">
        <v>63</v>
      </c>
    </row>
    <row r="6475" spans="1:29">
      <c r="A6475">
        <v>7157</v>
      </c>
      <c r="B6475" t="s">
        <v>805</v>
      </c>
      <c r="C6475" t="s">
        <v>8194</v>
      </c>
      <c r="J6475" t="s">
        <v>1444</v>
      </c>
      <c r="K6475">
        <v>0</v>
      </c>
      <c r="N6475" t="b">
        <v>1</v>
      </c>
      <c r="O6475" t="b">
        <v>0</v>
      </c>
      <c r="P6475" t="b">
        <v>0</v>
      </c>
      <c r="Q6475">
        <v>8</v>
      </c>
      <c r="R6475">
        <v>8</v>
      </c>
      <c r="S6475">
        <v>1</v>
      </c>
      <c r="T6475">
        <v>2</v>
      </c>
      <c r="U6475" t="b">
        <v>1</v>
      </c>
      <c r="V6475" t="s">
        <v>1242</v>
      </c>
      <c r="W6475" t="s">
        <v>7847</v>
      </c>
      <c r="X6475" t="s">
        <v>14718</v>
      </c>
      <c r="Y6475">
        <v>26</v>
      </c>
      <c r="Z6475">
        <v>26</v>
      </c>
      <c r="AA6475">
        <v>7</v>
      </c>
      <c r="AB6475">
        <v>7</v>
      </c>
      <c r="AC6475">
        <v>63</v>
      </c>
    </row>
    <row r="6476" spans="1:29">
      <c r="A6476">
        <v>7158</v>
      </c>
      <c r="B6476" t="s">
        <v>805</v>
      </c>
      <c r="C6476" t="s">
        <v>8195</v>
      </c>
      <c r="J6476" t="s">
        <v>1444</v>
      </c>
      <c r="K6476">
        <v>0</v>
      </c>
      <c r="N6476" t="b">
        <v>1</v>
      </c>
      <c r="O6476" t="b">
        <v>0</v>
      </c>
      <c r="P6476" t="b">
        <v>0</v>
      </c>
      <c r="Q6476">
        <v>8</v>
      </c>
      <c r="R6476">
        <v>8</v>
      </c>
      <c r="S6476">
        <v>1</v>
      </c>
      <c r="T6476">
        <v>2</v>
      </c>
      <c r="U6476" t="b">
        <v>1</v>
      </c>
      <c r="V6476" t="s">
        <v>1242</v>
      </c>
      <c r="W6476" t="s">
        <v>7847</v>
      </c>
      <c r="X6476" t="s">
        <v>14722</v>
      </c>
      <c r="Y6476">
        <v>26</v>
      </c>
      <c r="Z6476">
        <v>26</v>
      </c>
      <c r="AA6476">
        <v>8</v>
      </c>
      <c r="AB6476">
        <v>8</v>
      </c>
      <c r="AC6476">
        <v>63</v>
      </c>
    </row>
    <row r="6477" spans="1:29">
      <c r="A6477">
        <v>7159</v>
      </c>
      <c r="B6477" t="s">
        <v>805</v>
      </c>
      <c r="C6477" t="s">
        <v>8196</v>
      </c>
      <c r="J6477" t="s">
        <v>1444</v>
      </c>
      <c r="K6477">
        <v>0</v>
      </c>
      <c r="N6477" t="b">
        <v>1</v>
      </c>
      <c r="O6477" t="b">
        <v>0</v>
      </c>
      <c r="P6477" t="b">
        <v>0</v>
      </c>
      <c r="Q6477">
        <v>8</v>
      </c>
      <c r="R6477">
        <v>8</v>
      </c>
      <c r="S6477">
        <v>1</v>
      </c>
      <c r="T6477">
        <v>2</v>
      </c>
      <c r="U6477" t="b">
        <v>1</v>
      </c>
      <c r="V6477" t="s">
        <v>1242</v>
      </c>
      <c r="W6477" t="s">
        <v>7847</v>
      </c>
      <c r="X6477" t="s">
        <v>14635</v>
      </c>
      <c r="Y6477">
        <v>27</v>
      </c>
      <c r="Z6477">
        <v>27</v>
      </c>
      <c r="AA6477">
        <v>7</v>
      </c>
      <c r="AB6477">
        <v>7</v>
      </c>
      <c r="AC6477">
        <v>63</v>
      </c>
    </row>
    <row r="6478" spans="1:29">
      <c r="A6478">
        <v>7160</v>
      </c>
      <c r="B6478" t="s">
        <v>805</v>
      </c>
      <c r="C6478" t="s">
        <v>8197</v>
      </c>
      <c r="J6478" t="s">
        <v>1444</v>
      </c>
      <c r="K6478">
        <v>0</v>
      </c>
      <c r="N6478" t="b">
        <v>1</v>
      </c>
      <c r="O6478" t="b">
        <v>0</v>
      </c>
      <c r="P6478" t="b">
        <v>0</v>
      </c>
      <c r="Q6478">
        <v>8</v>
      </c>
      <c r="R6478">
        <v>8</v>
      </c>
      <c r="S6478">
        <v>1</v>
      </c>
      <c r="T6478">
        <v>2</v>
      </c>
      <c r="U6478" t="b">
        <v>1</v>
      </c>
      <c r="V6478" t="s">
        <v>1242</v>
      </c>
      <c r="W6478" t="s">
        <v>7847</v>
      </c>
      <c r="X6478" t="s">
        <v>14641</v>
      </c>
      <c r="Y6478">
        <v>27</v>
      </c>
      <c r="Z6478">
        <v>27</v>
      </c>
      <c r="AA6478">
        <v>8</v>
      </c>
      <c r="AB6478">
        <v>8</v>
      </c>
      <c r="AC6478">
        <v>63</v>
      </c>
    </row>
    <row r="6479" spans="1:29">
      <c r="A6479">
        <v>7161</v>
      </c>
      <c r="B6479" t="s">
        <v>805</v>
      </c>
      <c r="C6479" t="s">
        <v>8198</v>
      </c>
      <c r="J6479" t="s">
        <v>1444</v>
      </c>
      <c r="K6479">
        <v>0</v>
      </c>
      <c r="N6479" t="b">
        <v>1</v>
      </c>
      <c r="O6479" t="b">
        <v>0</v>
      </c>
      <c r="P6479" t="b">
        <v>0</v>
      </c>
      <c r="Q6479">
        <v>8</v>
      </c>
      <c r="R6479">
        <v>8</v>
      </c>
      <c r="S6479">
        <v>1</v>
      </c>
      <c r="T6479">
        <v>2</v>
      </c>
      <c r="U6479" t="b">
        <v>1</v>
      </c>
      <c r="V6479" t="s">
        <v>1242</v>
      </c>
      <c r="W6479" t="s">
        <v>7847</v>
      </c>
      <c r="X6479" t="s">
        <v>14730</v>
      </c>
      <c r="Y6479">
        <v>28</v>
      </c>
      <c r="Z6479">
        <v>28</v>
      </c>
      <c r="AA6479">
        <v>7</v>
      </c>
      <c r="AB6479">
        <v>7</v>
      </c>
      <c r="AC6479">
        <v>63</v>
      </c>
    </row>
    <row r="6480" spans="1:29">
      <c r="A6480">
        <v>7162</v>
      </c>
      <c r="B6480" t="s">
        <v>805</v>
      </c>
      <c r="C6480" t="s">
        <v>8199</v>
      </c>
      <c r="J6480" t="s">
        <v>1444</v>
      </c>
      <c r="K6480">
        <v>0</v>
      </c>
      <c r="N6480" t="b">
        <v>1</v>
      </c>
      <c r="O6480" t="b">
        <v>0</v>
      </c>
      <c r="P6480" t="b">
        <v>0</v>
      </c>
      <c r="Q6480">
        <v>8</v>
      </c>
      <c r="R6480">
        <v>8</v>
      </c>
      <c r="S6480">
        <v>1</v>
      </c>
      <c r="T6480">
        <v>2</v>
      </c>
      <c r="U6480" t="b">
        <v>1</v>
      </c>
      <c r="V6480" t="s">
        <v>1242</v>
      </c>
      <c r="W6480" t="s">
        <v>7847</v>
      </c>
      <c r="X6480" t="s">
        <v>14731</v>
      </c>
      <c r="Y6480">
        <v>28</v>
      </c>
      <c r="Z6480">
        <v>28</v>
      </c>
      <c r="AA6480">
        <v>8</v>
      </c>
      <c r="AB6480">
        <v>8</v>
      </c>
      <c r="AC6480">
        <v>63</v>
      </c>
    </row>
    <row r="6481" spans="1:29">
      <c r="A6481">
        <v>7163</v>
      </c>
      <c r="B6481" t="s">
        <v>805</v>
      </c>
      <c r="C6481" t="s">
        <v>8200</v>
      </c>
      <c r="J6481" t="s">
        <v>1444</v>
      </c>
      <c r="K6481">
        <v>0</v>
      </c>
      <c r="N6481" t="b">
        <v>1</v>
      </c>
      <c r="O6481" t="b">
        <v>0</v>
      </c>
      <c r="P6481" t="b">
        <v>0</v>
      </c>
      <c r="Q6481">
        <v>8</v>
      </c>
      <c r="R6481">
        <v>8</v>
      </c>
      <c r="S6481">
        <v>1</v>
      </c>
      <c r="T6481">
        <v>2</v>
      </c>
      <c r="U6481" t="b">
        <v>1</v>
      </c>
      <c r="V6481" t="s">
        <v>1242</v>
      </c>
      <c r="W6481" t="s">
        <v>7847</v>
      </c>
      <c r="X6481" t="s">
        <v>14636</v>
      </c>
      <c r="Y6481">
        <v>29</v>
      </c>
      <c r="Z6481">
        <v>29</v>
      </c>
      <c r="AA6481">
        <v>7</v>
      </c>
      <c r="AB6481">
        <v>7</v>
      </c>
      <c r="AC6481">
        <v>63</v>
      </c>
    </row>
    <row r="6482" spans="1:29">
      <c r="A6482">
        <v>7164</v>
      </c>
      <c r="B6482" t="s">
        <v>805</v>
      </c>
      <c r="C6482" t="s">
        <v>8201</v>
      </c>
      <c r="J6482" t="s">
        <v>1444</v>
      </c>
      <c r="K6482">
        <v>0</v>
      </c>
      <c r="N6482" t="b">
        <v>1</v>
      </c>
      <c r="O6482" t="b">
        <v>0</v>
      </c>
      <c r="P6482" t="b">
        <v>0</v>
      </c>
      <c r="Q6482">
        <v>8</v>
      </c>
      <c r="R6482">
        <v>8</v>
      </c>
      <c r="S6482">
        <v>1</v>
      </c>
      <c r="T6482">
        <v>2</v>
      </c>
      <c r="U6482" t="b">
        <v>1</v>
      </c>
      <c r="V6482" t="s">
        <v>1242</v>
      </c>
      <c r="W6482" t="s">
        <v>7847</v>
      </c>
      <c r="X6482" t="s">
        <v>14642</v>
      </c>
      <c r="Y6482">
        <v>29</v>
      </c>
      <c r="Z6482">
        <v>29</v>
      </c>
      <c r="AA6482">
        <v>8</v>
      </c>
      <c r="AB6482">
        <v>8</v>
      </c>
      <c r="AC6482">
        <v>63</v>
      </c>
    </row>
    <row r="6483" spans="1:29">
      <c r="A6483">
        <v>7165</v>
      </c>
      <c r="B6483" t="s">
        <v>805</v>
      </c>
      <c r="C6483" t="s">
        <v>8202</v>
      </c>
      <c r="J6483" t="s">
        <v>1444</v>
      </c>
      <c r="K6483">
        <v>0</v>
      </c>
      <c r="N6483" t="b">
        <v>1</v>
      </c>
      <c r="O6483" t="b">
        <v>0</v>
      </c>
      <c r="P6483" t="b">
        <v>0</v>
      </c>
      <c r="Q6483">
        <v>8</v>
      </c>
      <c r="R6483">
        <v>8</v>
      </c>
      <c r="S6483">
        <v>1</v>
      </c>
      <c r="T6483">
        <v>2</v>
      </c>
      <c r="U6483" t="b">
        <v>1</v>
      </c>
      <c r="V6483" t="s">
        <v>1242</v>
      </c>
      <c r="W6483" t="s">
        <v>7847</v>
      </c>
      <c r="X6483" t="s">
        <v>14637</v>
      </c>
      <c r="Y6483">
        <v>30</v>
      </c>
      <c r="Z6483">
        <v>30</v>
      </c>
      <c r="AA6483">
        <v>7</v>
      </c>
      <c r="AB6483">
        <v>7</v>
      </c>
      <c r="AC6483">
        <v>63</v>
      </c>
    </row>
    <row r="6484" spans="1:29">
      <c r="A6484">
        <v>7166</v>
      </c>
      <c r="B6484" t="s">
        <v>805</v>
      </c>
      <c r="C6484" t="s">
        <v>8203</v>
      </c>
      <c r="J6484" t="s">
        <v>1444</v>
      </c>
      <c r="K6484">
        <v>0</v>
      </c>
      <c r="N6484" t="b">
        <v>1</v>
      </c>
      <c r="O6484" t="b">
        <v>0</v>
      </c>
      <c r="P6484" t="b">
        <v>0</v>
      </c>
      <c r="Q6484">
        <v>8</v>
      </c>
      <c r="R6484">
        <v>8</v>
      </c>
      <c r="S6484">
        <v>1</v>
      </c>
      <c r="T6484">
        <v>2</v>
      </c>
      <c r="U6484" t="b">
        <v>1</v>
      </c>
      <c r="V6484" t="s">
        <v>1242</v>
      </c>
      <c r="W6484" t="s">
        <v>7847</v>
      </c>
      <c r="X6484" t="s">
        <v>14643</v>
      </c>
      <c r="Y6484">
        <v>30</v>
      </c>
      <c r="Z6484">
        <v>30</v>
      </c>
      <c r="AA6484">
        <v>8</v>
      </c>
      <c r="AB6484">
        <v>8</v>
      </c>
      <c r="AC6484">
        <v>63</v>
      </c>
    </row>
    <row r="6485" spans="1:29">
      <c r="A6485">
        <v>7167</v>
      </c>
      <c r="B6485" t="s">
        <v>805</v>
      </c>
      <c r="C6485" t="s">
        <v>8204</v>
      </c>
      <c r="J6485" t="s">
        <v>1444</v>
      </c>
      <c r="K6485">
        <v>0</v>
      </c>
      <c r="N6485" t="b">
        <v>1</v>
      </c>
      <c r="O6485" t="b">
        <v>0</v>
      </c>
      <c r="P6485" t="b">
        <v>0</v>
      </c>
      <c r="Q6485">
        <v>8</v>
      </c>
      <c r="R6485">
        <v>8</v>
      </c>
      <c r="S6485">
        <v>1</v>
      </c>
      <c r="T6485">
        <v>2</v>
      </c>
      <c r="U6485" t="b">
        <v>1</v>
      </c>
      <c r="V6485" t="s">
        <v>1242</v>
      </c>
      <c r="W6485" t="s">
        <v>7847</v>
      </c>
      <c r="X6485" t="s">
        <v>14770</v>
      </c>
      <c r="Y6485">
        <v>31</v>
      </c>
      <c r="Z6485">
        <v>31</v>
      </c>
      <c r="AA6485">
        <v>7</v>
      </c>
      <c r="AB6485">
        <v>7</v>
      </c>
      <c r="AC6485">
        <v>63</v>
      </c>
    </row>
    <row r="6486" spans="1:29">
      <c r="A6486">
        <v>7168</v>
      </c>
      <c r="B6486" t="s">
        <v>805</v>
      </c>
      <c r="C6486" t="s">
        <v>8205</v>
      </c>
      <c r="J6486" t="s">
        <v>1444</v>
      </c>
      <c r="K6486">
        <v>0</v>
      </c>
      <c r="N6486" t="b">
        <v>1</v>
      </c>
      <c r="O6486" t="b">
        <v>0</v>
      </c>
      <c r="P6486" t="b">
        <v>0</v>
      </c>
      <c r="Q6486">
        <v>8</v>
      </c>
      <c r="R6486">
        <v>8</v>
      </c>
      <c r="S6486">
        <v>1</v>
      </c>
      <c r="T6486">
        <v>2</v>
      </c>
      <c r="U6486" t="b">
        <v>1</v>
      </c>
      <c r="V6486" t="s">
        <v>1242</v>
      </c>
      <c r="W6486" t="s">
        <v>7847</v>
      </c>
      <c r="X6486" t="s">
        <v>14778</v>
      </c>
      <c r="Y6486">
        <v>31</v>
      </c>
      <c r="Z6486">
        <v>31</v>
      </c>
      <c r="AA6486">
        <v>8</v>
      </c>
      <c r="AB6486">
        <v>8</v>
      </c>
      <c r="AC6486">
        <v>63</v>
      </c>
    </row>
    <row r="6487" spans="1:29">
      <c r="A6487">
        <v>7169</v>
      </c>
      <c r="B6487" t="s">
        <v>805</v>
      </c>
      <c r="C6487" t="s">
        <v>8206</v>
      </c>
      <c r="J6487" t="s">
        <v>1444</v>
      </c>
      <c r="K6487">
        <v>0</v>
      </c>
      <c r="N6487" t="b">
        <v>1</v>
      </c>
      <c r="O6487" t="b">
        <v>0</v>
      </c>
      <c r="P6487" t="b">
        <v>0</v>
      </c>
      <c r="Q6487">
        <v>8</v>
      </c>
      <c r="R6487">
        <v>8</v>
      </c>
      <c r="S6487">
        <v>1</v>
      </c>
      <c r="T6487">
        <v>2</v>
      </c>
      <c r="U6487" t="b">
        <v>1</v>
      </c>
      <c r="V6487" t="s">
        <v>1242</v>
      </c>
      <c r="W6487" t="s">
        <v>7847</v>
      </c>
      <c r="X6487" t="s">
        <v>14771</v>
      </c>
      <c r="Y6487">
        <v>32</v>
      </c>
      <c r="Z6487">
        <v>32</v>
      </c>
      <c r="AA6487">
        <v>7</v>
      </c>
      <c r="AB6487">
        <v>7</v>
      </c>
      <c r="AC6487">
        <v>63</v>
      </c>
    </row>
    <row r="6488" spans="1:29">
      <c r="A6488">
        <v>7170</v>
      </c>
      <c r="B6488" t="s">
        <v>805</v>
      </c>
      <c r="C6488" t="s">
        <v>8207</v>
      </c>
      <c r="J6488" t="s">
        <v>1444</v>
      </c>
      <c r="K6488">
        <v>0</v>
      </c>
      <c r="N6488" t="b">
        <v>1</v>
      </c>
      <c r="O6488" t="b">
        <v>0</v>
      </c>
      <c r="P6488" t="b">
        <v>0</v>
      </c>
      <c r="Q6488">
        <v>8</v>
      </c>
      <c r="R6488">
        <v>8</v>
      </c>
      <c r="S6488">
        <v>1</v>
      </c>
      <c r="T6488">
        <v>2</v>
      </c>
      <c r="U6488" t="b">
        <v>1</v>
      </c>
      <c r="V6488" t="s">
        <v>1242</v>
      </c>
      <c r="W6488" t="s">
        <v>7847</v>
      </c>
      <c r="X6488" t="s">
        <v>14779</v>
      </c>
      <c r="Y6488">
        <v>32</v>
      </c>
      <c r="Z6488">
        <v>32</v>
      </c>
      <c r="AA6488">
        <v>8</v>
      </c>
      <c r="AB6488">
        <v>8</v>
      </c>
      <c r="AC6488">
        <v>63</v>
      </c>
    </row>
    <row r="6489" spans="1:29">
      <c r="A6489">
        <v>7171</v>
      </c>
      <c r="B6489" t="s">
        <v>805</v>
      </c>
      <c r="C6489" t="s">
        <v>8208</v>
      </c>
      <c r="J6489" t="s">
        <v>1444</v>
      </c>
      <c r="K6489">
        <v>0</v>
      </c>
      <c r="N6489" t="b">
        <v>1</v>
      </c>
      <c r="O6489" t="b">
        <v>0</v>
      </c>
      <c r="P6489" t="b">
        <v>0</v>
      </c>
      <c r="Q6489">
        <v>8</v>
      </c>
      <c r="R6489">
        <v>8</v>
      </c>
      <c r="S6489">
        <v>1</v>
      </c>
      <c r="T6489">
        <v>2</v>
      </c>
      <c r="U6489" t="b">
        <v>1</v>
      </c>
      <c r="V6489" t="s">
        <v>1242</v>
      </c>
      <c r="W6489" t="s">
        <v>7847</v>
      </c>
      <c r="X6489" t="s">
        <v>14772</v>
      </c>
      <c r="Y6489">
        <v>33</v>
      </c>
      <c r="Z6489">
        <v>33</v>
      </c>
      <c r="AA6489">
        <v>7</v>
      </c>
      <c r="AB6489">
        <v>7</v>
      </c>
      <c r="AC6489">
        <v>63</v>
      </c>
    </row>
    <row r="6490" spans="1:29">
      <c r="A6490">
        <v>7172</v>
      </c>
      <c r="B6490" t="s">
        <v>805</v>
      </c>
      <c r="C6490" t="s">
        <v>8209</v>
      </c>
      <c r="J6490" t="s">
        <v>1444</v>
      </c>
      <c r="K6490">
        <v>0</v>
      </c>
      <c r="N6490" t="b">
        <v>1</v>
      </c>
      <c r="O6490" t="b">
        <v>0</v>
      </c>
      <c r="P6490" t="b">
        <v>0</v>
      </c>
      <c r="Q6490">
        <v>8</v>
      </c>
      <c r="R6490">
        <v>8</v>
      </c>
      <c r="S6490">
        <v>1</v>
      </c>
      <c r="T6490">
        <v>2</v>
      </c>
      <c r="U6490" t="b">
        <v>1</v>
      </c>
      <c r="V6490" t="s">
        <v>1242</v>
      </c>
      <c r="W6490" t="s">
        <v>7847</v>
      </c>
      <c r="X6490" t="s">
        <v>14773</v>
      </c>
      <c r="Y6490">
        <v>33</v>
      </c>
      <c r="Z6490">
        <v>33</v>
      </c>
      <c r="AA6490">
        <v>8</v>
      </c>
      <c r="AB6490">
        <v>8</v>
      </c>
      <c r="AC6490">
        <v>63</v>
      </c>
    </row>
    <row r="6491" spans="1:29">
      <c r="A6491">
        <v>7173</v>
      </c>
      <c r="B6491" t="s">
        <v>805</v>
      </c>
      <c r="C6491" t="s">
        <v>8210</v>
      </c>
      <c r="J6491" t="s">
        <v>1444</v>
      </c>
      <c r="K6491">
        <v>0</v>
      </c>
      <c r="N6491" t="b">
        <v>1</v>
      </c>
      <c r="O6491" t="b">
        <v>0</v>
      </c>
      <c r="P6491" t="b">
        <v>0</v>
      </c>
      <c r="Q6491">
        <v>8</v>
      </c>
      <c r="R6491">
        <v>8</v>
      </c>
      <c r="S6491">
        <v>1</v>
      </c>
      <c r="T6491">
        <v>2</v>
      </c>
      <c r="U6491" t="b">
        <v>1</v>
      </c>
      <c r="V6491" t="s">
        <v>1242</v>
      </c>
      <c r="W6491" t="s">
        <v>7847</v>
      </c>
      <c r="X6491" t="s">
        <v>14775</v>
      </c>
      <c r="Y6491">
        <v>34</v>
      </c>
      <c r="Z6491">
        <v>34</v>
      </c>
      <c r="AA6491">
        <v>7</v>
      </c>
      <c r="AB6491">
        <v>7</v>
      </c>
      <c r="AC6491">
        <v>63</v>
      </c>
    </row>
    <row r="6492" spans="1:29">
      <c r="A6492">
        <v>7174</v>
      </c>
      <c r="B6492" t="s">
        <v>805</v>
      </c>
      <c r="C6492" t="s">
        <v>8211</v>
      </c>
      <c r="J6492" t="s">
        <v>1444</v>
      </c>
      <c r="K6492">
        <v>0</v>
      </c>
      <c r="N6492" t="b">
        <v>1</v>
      </c>
      <c r="O6492" t="b">
        <v>0</v>
      </c>
      <c r="P6492" t="b">
        <v>0</v>
      </c>
      <c r="Q6492">
        <v>8</v>
      </c>
      <c r="R6492">
        <v>8</v>
      </c>
      <c r="S6492">
        <v>1</v>
      </c>
      <c r="T6492">
        <v>2</v>
      </c>
      <c r="U6492" t="b">
        <v>1</v>
      </c>
      <c r="V6492" t="s">
        <v>1242</v>
      </c>
      <c r="W6492" t="s">
        <v>7847</v>
      </c>
      <c r="X6492" t="s">
        <v>14780</v>
      </c>
      <c r="Y6492">
        <v>34</v>
      </c>
      <c r="Z6492">
        <v>34</v>
      </c>
      <c r="AA6492">
        <v>8</v>
      </c>
      <c r="AB6492">
        <v>8</v>
      </c>
      <c r="AC6492">
        <v>63</v>
      </c>
    </row>
    <row r="6493" spans="1:29">
      <c r="A6493">
        <v>7175</v>
      </c>
      <c r="B6493" t="s">
        <v>805</v>
      </c>
      <c r="C6493" t="s">
        <v>8212</v>
      </c>
      <c r="J6493" t="s">
        <v>1444</v>
      </c>
      <c r="K6493">
        <v>0</v>
      </c>
      <c r="N6493" t="b">
        <v>1</v>
      </c>
      <c r="O6493" t="b">
        <v>0</v>
      </c>
      <c r="P6493" t="b">
        <v>0</v>
      </c>
      <c r="Q6493">
        <v>8</v>
      </c>
      <c r="R6493">
        <v>8</v>
      </c>
      <c r="S6493">
        <v>1</v>
      </c>
      <c r="T6493">
        <v>2</v>
      </c>
      <c r="U6493" t="b">
        <v>1</v>
      </c>
      <c r="V6493" t="s">
        <v>1242</v>
      </c>
      <c r="W6493" t="s">
        <v>7847</v>
      </c>
      <c r="X6493" t="s">
        <v>14776</v>
      </c>
      <c r="Y6493">
        <v>35</v>
      </c>
      <c r="Z6493">
        <v>35</v>
      </c>
      <c r="AA6493">
        <v>7</v>
      </c>
      <c r="AB6493">
        <v>7</v>
      </c>
      <c r="AC6493">
        <v>63</v>
      </c>
    </row>
    <row r="6494" spans="1:29">
      <c r="A6494">
        <v>7176</v>
      </c>
      <c r="B6494" t="s">
        <v>805</v>
      </c>
      <c r="C6494" t="s">
        <v>8213</v>
      </c>
      <c r="J6494" t="s">
        <v>1444</v>
      </c>
      <c r="K6494">
        <v>0</v>
      </c>
      <c r="N6494" t="b">
        <v>1</v>
      </c>
      <c r="O6494" t="b">
        <v>0</v>
      </c>
      <c r="P6494" t="b">
        <v>0</v>
      </c>
      <c r="Q6494">
        <v>8</v>
      </c>
      <c r="R6494">
        <v>8</v>
      </c>
      <c r="S6494">
        <v>1</v>
      </c>
      <c r="T6494">
        <v>2</v>
      </c>
      <c r="U6494" t="b">
        <v>1</v>
      </c>
      <c r="V6494" t="s">
        <v>1242</v>
      </c>
      <c r="W6494" t="s">
        <v>7847</v>
      </c>
      <c r="X6494" t="s">
        <v>14781</v>
      </c>
      <c r="Y6494">
        <v>35</v>
      </c>
      <c r="Z6494">
        <v>35</v>
      </c>
      <c r="AA6494">
        <v>8</v>
      </c>
      <c r="AB6494">
        <v>8</v>
      </c>
      <c r="AC6494">
        <v>63</v>
      </c>
    </row>
    <row r="6495" spans="1:29">
      <c r="A6495">
        <v>7177</v>
      </c>
      <c r="B6495" t="s">
        <v>805</v>
      </c>
      <c r="C6495" t="s">
        <v>8214</v>
      </c>
      <c r="J6495" t="s">
        <v>1444</v>
      </c>
      <c r="K6495">
        <v>0</v>
      </c>
      <c r="N6495" t="b">
        <v>1</v>
      </c>
      <c r="O6495" t="b">
        <v>0</v>
      </c>
      <c r="P6495" t="b">
        <v>0</v>
      </c>
      <c r="Q6495">
        <v>8</v>
      </c>
      <c r="R6495">
        <v>8</v>
      </c>
      <c r="S6495">
        <v>1</v>
      </c>
      <c r="T6495">
        <v>2</v>
      </c>
      <c r="U6495" t="b">
        <v>1</v>
      </c>
      <c r="V6495" t="s">
        <v>1242</v>
      </c>
      <c r="W6495" t="s">
        <v>7847</v>
      </c>
      <c r="X6495" t="s">
        <v>14777</v>
      </c>
      <c r="Y6495">
        <v>36</v>
      </c>
      <c r="Z6495">
        <v>36</v>
      </c>
      <c r="AA6495">
        <v>7</v>
      </c>
      <c r="AB6495">
        <v>7</v>
      </c>
      <c r="AC6495">
        <v>63</v>
      </c>
    </row>
    <row r="6496" spans="1:29">
      <c r="A6496">
        <v>7178</v>
      </c>
      <c r="B6496" t="s">
        <v>805</v>
      </c>
      <c r="C6496" t="s">
        <v>8215</v>
      </c>
      <c r="J6496" t="s">
        <v>1444</v>
      </c>
      <c r="K6496">
        <v>0</v>
      </c>
      <c r="N6496" t="b">
        <v>1</v>
      </c>
      <c r="O6496" t="b">
        <v>0</v>
      </c>
      <c r="P6496" t="b">
        <v>0</v>
      </c>
      <c r="Q6496">
        <v>8</v>
      </c>
      <c r="R6496">
        <v>8</v>
      </c>
      <c r="S6496">
        <v>1</v>
      </c>
      <c r="T6496">
        <v>2</v>
      </c>
      <c r="U6496" t="b">
        <v>1</v>
      </c>
      <c r="V6496" t="s">
        <v>1242</v>
      </c>
      <c r="W6496" t="s">
        <v>7847</v>
      </c>
      <c r="X6496" t="s">
        <v>14782</v>
      </c>
      <c r="Y6496">
        <v>36</v>
      </c>
      <c r="Z6496">
        <v>36</v>
      </c>
      <c r="AA6496">
        <v>8</v>
      </c>
      <c r="AB6496">
        <v>8</v>
      </c>
      <c r="AC6496">
        <v>63</v>
      </c>
    </row>
    <row r="6497" spans="1:29">
      <c r="A6497">
        <v>7179</v>
      </c>
      <c r="B6497" t="s">
        <v>805</v>
      </c>
      <c r="C6497" t="s">
        <v>8216</v>
      </c>
      <c r="J6497" t="s">
        <v>1444</v>
      </c>
      <c r="K6497">
        <v>0</v>
      </c>
      <c r="N6497" t="b">
        <v>1</v>
      </c>
      <c r="O6497" t="b">
        <v>0</v>
      </c>
      <c r="P6497" t="b">
        <v>0</v>
      </c>
      <c r="Q6497">
        <v>8</v>
      </c>
      <c r="R6497">
        <v>8</v>
      </c>
      <c r="S6497">
        <v>1</v>
      </c>
      <c r="T6497">
        <v>2</v>
      </c>
      <c r="U6497" t="b">
        <v>1</v>
      </c>
      <c r="V6497" t="s">
        <v>1242</v>
      </c>
      <c r="W6497" t="s">
        <v>7847</v>
      </c>
      <c r="X6497" t="s">
        <v>14664</v>
      </c>
      <c r="Y6497">
        <v>37</v>
      </c>
      <c r="Z6497">
        <v>37</v>
      </c>
      <c r="AA6497">
        <v>7</v>
      </c>
      <c r="AB6497">
        <v>7</v>
      </c>
      <c r="AC6497">
        <v>63</v>
      </c>
    </row>
    <row r="6498" spans="1:29">
      <c r="A6498">
        <v>7180</v>
      </c>
      <c r="B6498" t="s">
        <v>805</v>
      </c>
      <c r="C6498" t="s">
        <v>8217</v>
      </c>
      <c r="J6498" t="s">
        <v>1444</v>
      </c>
      <c r="K6498">
        <v>0</v>
      </c>
      <c r="N6498" t="b">
        <v>1</v>
      </c>
      <c r="O6498" t="b">
        <v>0</v>
      </c>
      <c r="P6498" t="b">
        <v>0</v>
      </c>
      <c r="Q6498">
        <v>8</v>
      </c>
      <c r="R6498">
        <v>8</v>
      </c>
      <c r="S6498">
        <v>1</v>
      </c>
      <c r="T6498">
        <v>2</v>
      </c>
      <c r="U6498" t="b">
        <v>1</v>
      </c>
      <c r="V6498" t="s">
        <v>1242</v>
      </c>
      <c r="W6498" t="s">
        <v>7847</v>
      </c>
      <c r="X6498" t="s">
        <v>14665</v>
      </c>
      <c r="Y6498">
        <v>37</v>
      </c>
      <c r="Z6498">
        <v>37</v>
      </c>
      <c r="AA6498">
        <v>8</v>
      </c>
      <c r="AB6498">
        <v>8</v>
      </c>
      <c r="AC6498">
        <v>63</v>
      </c>
    </row>
    <row r="6499" spans="1:29">
      <c r="A6499">
        <v>7181</v>
      </c>
      <c r="B6499" t="s">
        <v>805</v>
      </c>
      <c r="C6499" t="s">
        <v>8218</v>
      </c>
      <c r="J6499" t="s">
        <v>1444</v>
      </c>
      <c r="K6499">
        <v>0</v>
      </c>
      <c r="N6499" t="b">
        <v>1</v>
      </c>
      <c r="O6499" t="b">
        <v>0</v>
      </c>
      <c r="P6499" t="b">
        <v>0</v>
      </c>
      <c r="Q6499">
        <v>8</v>
      </c>
      <c r="R6499">
        <v>8</v>
      </c>
      <c r="S6499">
        <v>1</v>
      </c>
      <c r="T6499">
        <v>2</v>
      </c>
      <c r="U6499" t="b">
        <v>1</v>
      </c>
      <c r="V6499" t="s">
        <v>1242</v>
      </c>
      <c r="W6499" t="s">
        <v>7847</v>
      </c>
      <c r="X6499" t="s">
        <v>14747</v>
      </c>
      <c r="Y6499">
        <v>38</v>
      </c>
      <c r="Z6499">
        <v>38</v>
      </c>
      <c r="AA6499">
        <v>7</v>
      </c>
      <c r="AB6499">
        <v>7</v>
      </c>
      <c r="AC6499">
        <v>63</v>
      </c>
    </row>
    <row r="6500" spans="1:29">
      <c r="A6500">
        <v>7182</v>
      </c>
      <c r="B6500" t="s">
        <v>805</v>
      </c>
      <c r="C6500" t="s">
        <v>8219</v>
      </c>
      <c r="J6500" t="s">
        <v>1444</v>
      </c>
      <c r="K6500">
        <v>0</v>
      </c>
      <c r="N6500" t="b">
        <v>1</v>
      </c>
      <c r="O6500" t="b">
        <v>0</v>
      </c>
      <c r="P6500" t="b">
        <v>0</v>
      </c>
      <c r="Q6500">
        <v>8</v>
      </c>
      <c r="R6500">
        <v>8</v>
      </c>
      <c r="S6500">
        <v>1</v>
      </c>
      <c r="T6500">
        <v>2</v>
      </c>
      <c r="U6500" t="b">
        <v>1</v>
      </c>
      <c r="V6500" t="s">
        <v>1242</v>
      </c>
      <c r="W6500" t="s">
        <v>7847</v>
      </c>
      <c r="X6500" t="s">
        <v>14748</v>
      </c>
      <c r="Y6500">
        <v>38</v>
      </c>
      <c r="Z6500">
        <v>38</v>
      </c>
      <c r="AA6500">
        <v>8</v>
      </c>
      <c r="AB6500">
        <v>8</v>
      </c>
      <c r="AC6500">
        <v>63</v>
      </c>
    </row>
    <row r="6501" spans="1:29">
      <c r="A6501">
        <v>7183</v>
      </c>
      <c r="B6501" t="s">
        <v>805</v>
      </c>
      <c r="C6501" t="s">
        <v>8220</v>
      </c>
      <c r="J6501" t="s">
        <v>1444</v>
      </c>
      <c r="K6501">
        <v>0</v>
      </c>
      <c r="N6501" t="b">
        <v>1</v>
      </c>
      <c r="O6501" t="b">
        <v>0</v>
      </c>
      <c r="P6501" t="b">
        <v>0</v>
      </c>
      <c r="Q6501">
        <v>8</v>
      </c>
      <c r="R6501">
        <v>8</v>
      </c>
      <c r="S6501">
        <v>1</v>
      </c>
      <c r="T6501">
        <v>2</v>
      </c>
      <c r="U6501" t="b">
        <v>1</v>
      </c>
      <c r="V6501" t="s">
        <v>1242</v>
      </c>
      <c r="W6501" t="s">
        <v>7847</v>
      </c>
      <c r="X6501" t="s">
        <v>14667</v>
      </c>
      <c r="Y6501">
        <v>39</v>
      </c>
      <c r="Z6501">
        <v>39</v>
      </c>
      <c r="AA6501">
        <v>7</v>
      </c>
      <c r="AB6501">
        <v>7</v>
      </c>
      <c r="AC6501">
        <v>63</v>
      </c>
    </row>
    <row r="6502" spans="1:29">
      <c r="A6502">
        <v>7184</v>
      </c>
      <c r="B6502" t="s">
        <v>805</v>
      </c>
      <c r="C6502" t="s">
        <v>8221</v>
      </c>
      <c r="J6502" t="s">
        <v>1444</v>
      </c>
      <c r="K6502">
        <v>0</v>
      </c>
      <c r="N6502" t="b">
        <v>1</v>
      </c>
      <c r="O6502" t="b">
        <v>0</v>
      </c>
      <c r="P6502" t="b">
        <v>0</v>
      </c>
      <c r="Q6502">
        <v>8</v>
      </c>
      <c r="R6502">
        <v>8</v>
      </c>
      <c r="S6502">
        <v>1</v>
      </c>
      <c r="T6502">
        <v>2</v>
      </c>
      <c r="U6502" t="b">
        <v>1</v>
      </c>
      <c r="V6502" t="s">
        <v>1242</v>
      </c>
      <c r="W6502" t="s">
        <v>7847</v>
      </c>
      <c r="X6502" t="s">
        <v>14445</v>
      </c>
      <c r="Y6502">
        <v>39</v>
      </c>
      <c r="Z6502">
        <v>39</v>
      </c>
      <c r="AA6502">
        <v>8</v>
      </c>
      <c r="AB6502">
        <v>8</v>
      </c>
      <c r="AC6502">
        <v>63</v>
      </c>
    </row>
    <row r="6503" spans="1:29">
      <c r="A6503">
        <v>7185</v>
      </c>
      <c r="B6503" t="s">
        <v>805</v>
      </c>
      <c r="C6503" t="s">
        <v>8222</v>
      </c>
      <c r="J6503" t="s">
        <v>1444</v>
      </c>
      <c r="K6503">
        <v>0</v>
      </c>
      <c r="N6503" t="b">
        <v>1</v>
      </c>
      <c r="O6503" t="b">
        <v>0</v>
      </c>
      <c r="P6503" t="b">
        <v>0</v>
      </c>
      <c r="Q6503">
        <v>8</v>
      </c>
      <c r="R6503">
        <v>8</v>
      </c>
      <c r="S6503">
        <v>1</v>
      </c>
      <c r="T6503">
        <v>2</v>
      </c>
      <c r="U6503" t="b">
        <v>1</v>
      </c>
      <c r="V6503" t="s">
        <v>1242</v>
      </c>
      <c r="W6503" t="s">
        <v>7847</v>
      </c>
      <c r="X6503" t="s">
        <v>14749</v>
      </c>
      <c r="Y6503">
        <v>40</v>
      </c>
      <c r="Z6503">
        <v>40</v>
      </c>
      <c r="AA6503">
        <v>7</v>
      </c>
      <c r="AB6503">
        <v>7</v>
      </c>
      <c r="AC6503">
        <v>63</v>
      </c>
    </row>
    <row r="6504" spans="1:29">
      <c r="A6504">
        <v>7186</v>
      </c>
      <c r="B6504" t="s">
        <v>805</v>
      </c>
      <c r="C6504" t="s">
        <v>8223</v>
      </c>
      <c r="J6504" t="s">
        <v>1444</v>
      </c>
      <c r="K6504">
        <v>0</v>
      </c>
      <c r="N6504" t="b">
        <v>1</v>
      </c>
      <c r="O6504" t="b">
        <v>0</v>
      </c>
      <c r="P6504" t="b">
        <v>0</v>
      </c>
      <c r="Q6504">
        <v>8</v>
      </c>
      <c r="R6504">
        <v>8</v>
      </c>
      <c r="S6504">
        <v>1</v>
      </c>
      <c r="T6504">
        <v>2</v>
      </c>
      <c r="U6504" t="b">
        <v>1</v>
      </c>
      <c r="V6504" t="s">
        <v>1242</v>
      </c>
      <c r="W6504" t="s">
        <v>7847</v>
      </c>
      <c r="X6504" t="s">
        <v>14750</v>
      </c>
      <c r="Y6504">
        <v>40</v>
      </c>
      <c r="Z6504">
        <v>40</v>
      </c>
      <c r="AA6504">
        <v>8</v>
      </c>
      <c r="AB6504">
        <v>8</v>
      </c>
      <c r="AC6504">
        <v>63</v>
      </c>
    </row>
    <row r="6505" spans="1:29">
      <c r="A6505">
        <v>7187</v>
      </c>
      <c r="B6505" t="s">
        <v>805</v>
      </c>
      <c r="C6505" t="s">
        <v>8224</v>
      </c>
      <c r="J6505" t="s">
        <v>1444</v>
      </c>
      <c r="K6505">
        <v>0</v>
      </c>
      <c r="N6505" t="b">
        <v>1</v>
      </c>
      <c r="O6505" t="b">
        <v>0</v>
      </c>
      <c r="P6505" t="b">
        <v>0</v>
      </c>
      <c r="Q6505">
        <v>8</v>
      </c>
      <c r="R6505">
        <v>8</v>
      </c>
      <c r="S6505">
        <v>1</v>
      </c>
      <c r="T6505">
        <v>2</v>
      </c>
      <c r="U6505" t="b">
        <v>1</v>
      </c>
      <c r="V6505" t="s">
        <v>1242</v>
      </c>
      <c r="W6505" t="s">
        <v>7847</v>
      </c>
      <c r="X6505" t="s">
        <v>14751</v>
      </c>
      <c r="Y6505">
        <v>41</v>
      </c>
      <c r="Z6505">
        <v>41</v>
      </c>
      <c r="AA6505">
        <v>7</v>
      </c>
      <c r="AB6505">
        <v>7</v>
      </c>
      <c r="AC6505">
        <v>63</v>
      </c>
    </row>
    <row r="6506" spans="1:29">
      <c r="A6506">
        <v>7188</v>
      </c>
      <c r="B6506" t="s">
        <v>805</v>
      </c>
      <c r="C6506" t="s">
        <v>8225</v>
      </c>
      <c r="J6506" t="s">
        <v>1444</v>
      </c>
      <c r="K6506">
        <v>0</v>
      </c>
      <c r="N6506" t="b">
        <v>1</v>
      </c>
      <c r="O6506" t="b">
        <v>0</v>
      </c>
      <c r="P6506" t="b">
        <v>0</v>
      </c>
      <c r="Q6506">
        <v>8</v>
      </c>
      <c r="R6506">
        <v>8</v>
      </c>
      <c r="S6506">
        <v>1</v>
      </c>
      <c r="T6506">
        <v>2</v>
      </c>
      <c r="U6506" t="b">
        <v>1</v>
      </c>
      <c r="V6506" t="s">
        <v>1242</v>
      </c>
      <c r="W6506" t="s">
        <v>7847</v>
      </c>
      <c r="X6506" t="s">
        <v>14752</v>
      </c>
      <c r="Y6506">
        <v>41</v>
      </c>
      <c r="Z6506">
        <v>41</v>
      </c>
      <c r="AA6506">
        <v>8</v>
      </c>
      <c r="AB6506">
        <v>8</v>
      </c>
      <c r="AC6506">
        <v>63</v>
      </c>
    </row>
    <row r="6507" spans="1:29">
      <c r="A6507">
        <v>7189</v>
      </c>
      <c r="B6507" t="s">
        <v>805</v>
      </c>
      <c r="C6507" t="s">
        <v>8226</v>
      </c>
      <c r="J6507" t="s">
        <v>1444</v>
      </c>
      <c r="K6507">
        <v>0</v>
      </c>
      <c r="N6507" t="b">
        <v>1</v>
      </c>
      <c r="O6507" t="b">
        <v>0</v>
      </c>
      <c r="P6507" t="b">
        <v>0</v>
      </c>
      <c r="Q6507">
        <v>8</v>
      </c>
      <c r="R6507">
        <v>8</v>
      </c>
      <c r="S6507">
        <v>1</v>
      </c>
      <c r="T6507">
        <v>2</v>
      </c>
      <c r="U6507" t="b">
        <v>1</v>
      </c>
      <c r="V6507" t="s">
        <v>1242</v>
      </c>
      <c r="W6507" t="s">
        <v>7847</v>
      </c>
      <c r="X6507" t="s">
        <v>14670</v>
      </c>
      <c r="Y6507">
        <v>42</v>
      </c>
      <c r="Z6507">
        <v>42</v>
      </c>
      <c r="AA6507">
        <v>7</v>
      </c>
      <c r="AB6507">
        <v>7</v>
      </c>
      <c r="AC6507">
        <v>63</v>
      </c>
    </row>
    <row r="6508" spans="1:29">
      <c r="A6508">
        <v>7190</v>
      </c>
      <c r="B6508" t="s">
        <v>805</v>
      </c>
      <c r="C6508" t="s">
        <v>8227</v>
      </c>
      <c r="J6508" t="s">
        <v>1444</v>
      </c>
      <c r="K6508">
        <v>0</v>
      </c>
      <c r="N6508" t="b">
        <v>1</v>
      </c>
      <c r="O6508" t="b">
        <v>0</v>
      </c>
      <c r="P6508" t="b">
        <v>0</v>
      </c>
      <c r="Q6508">
        <v>8</v>
      </c>
      <c r="R6508">
        <v>8</v>
      </c>
      <c r="S6508">
        <v>1</v>
      </c>
      <c r="T6508">
        <v>2</v>
      </c>
      <c r="U6508" t="b">
        <v>1</v>
      </c>
      <c r="V6508" t="s">
        <v>1242</v>
      </c>
      <c r="W6508" t="s">
        <v>7847</v>
      </c>
      <c r="X6508" t="s">
        <v>14671</v>
      </c>
      <c r="Y6508">
        <v>42</v>
      </c>
      <c r="Z6508">
        <v>42</v>
      </c>
      <c r="AA6508">
        <v>8</v>
      </c>
      <c r="AB6508">
        <v>8</v>
      </c>
      <c r="AC6508">
        <v>63</v>
      </c>
    </row>
    <row r="6509" spans="1:29">
      <c r="A6509">
        <v>7191</v>
      </c>
      <c r="B6509" t="s">
        <v>805</v>
      </c>
      <c r="C6509" t="s">
        <v>8228</v>
      </c>
      <c r="J6509" t="s">
        <v>1444</v>
      </c>
      <c r="K6509">
        <v>0</v>
      </c>
      <c r="N6509" t="b">
        <v>1</v>
      </c>
      <c r="O6509" t="b">
        <v>0</v>
      </c>
      <c r="P6509" t="b">
        <v>0</v>
      </c>
      <c r="Q6509">
        <v>8</v>
      </c>
      <c r="R6509">
        <v>8</v>
      </c>
      <c r="S6509">
        <v>1</v>
      </c>
      <c r="T6509">
        <v>2</v>
      </c>
      <c r="U6509" t="b">
        <v>1</v>
      </c>
      <c r="V6509" t="s">
        <v>1242</v>
      </c>
      <c r="W6509" t="s">
        <v>7847</v>
      </c>
      <c r="X6509" t="s">
        <v>14674</v>
      </c>
      <c r="Y6509">
        <v>43</v>
      </c>
      <c r="Z6509">
        <v>43</v>
      </c>
      <c r="AA6509">
        <v>7</v>
      </c>
      <c r="AB6509">
        <v>7</v>
      </c>
      <c r="AC6509">
        <v>63</v>
      </c>
    </row>
    <row r="6510" spans="1:29">
      <c r="A6510">
        <v>7192</v>
      </c>
      <c r="B6510" t="s">
        <v>805</v>
      </c>
      <c r="C6510" t="s">
        <v>8229</v>
      </c>
      <c r="J6510" t="s">
        <v>1444</v>
      </c>
      <c r="K6510">
        <v>0</v>
      </c>
      <c r="N6510" t="b">
        <v>1</v>
      </c>
      <c r="O6510" t="b">
        <v>0</v>
      </c>
      <c r="P6510" t="b">
        <v>0</v>
      </c>
      <c r="Q6510">
        <v>8</v>
      </c>
      <c r="R6510">
        <v>8</v>
      </c>
      <c r="S6510">
        <v>1</v>
      </c>
      <c r="T6510">
        <v>2</v>
      </c>
      <c r="U6510" t="b">
        <v>1</v>
      </c>
      <c r="V6510" t="s">
        <v>1242</v>
      </c>
      <c r="W6510" t="s">
        <v>7847</v>
      </c>
      <c r="X6510" t="s">
        <v>14675</v>
      </c>
      <c r="Y6510">
        <v>43</v>
      </c>
      <c r="Z6510">
        <v>43</v>
      </c>
      <c r="AA6510">
        <v>8</v>
      </c>
      <c r="AB6510">
        <v>8</v>
      </c>
      <c r="AC6510">
        <v>63</v>
      </c>
    </row>
    <row r="6511" spans="1:29">
      <c r="A6511">
        <v>7193</v>
      </c>
      <c r="B6511" t="s">
        <v>805</v>
      </c>
      <c r="C6511" t="s">
        <v>8230</v>
      </c>
      <c r="J6511" t="s">
        <v>1444</v>
      </c>
      <c r="K6511">
        <v>0</v>
      </c>
      <c r="N6511" t="b">
        <v>1</v>
      </c>
      <c r="O6511" t="b">
        <v>0</v>
      </c>
      <c r="P6511" t="b">
        <v>0</v>
      </c>
      <c r="Q6511">
        <v>8</v>
      </c>
      <c r="R6511">
        <v>8</v>
      </c>
      <c r="S6511">
        <v>1</v>
      </c>
      <c r="T6511">
        <v>2</v>
      </c>
      <c r="U6511" t="b">
        <v>1</v>
      </c>
      <c r="V6511" t="s">
        <v>1242</v>
      </c>
      <c r="W6511" t="s">
        <v>7847</v>
      </c>
      <c r="X6511" t="s">
        <v>14753</v>
      </c>
      <c r="Y6511">
        <v>44</v>
      </c>
      <c r="Z6511">
        <v>44</v>
      </c>
      <c r="AA6511">
        <v>7</v>
      </c>
      <c r="AB6511">
        <v>7</v>
      </c>
      <c r="AC6511">
        <v>63</v>
      </c>
    </row>
    <row r="6512" spans="1:29">
      <c r="A6512">
        <v>7194</v>
      </c>
      <c r="B6512" t="s">
        <v>805</v>
      </c>
      <c r="C6512" t="s">
        <v>8231</v>
      </c>
      <c r="J6512" t="s">
        <v>1444</v>
      </c>
      <c r="K6512">
        <v>0</v>
      </c>
      <c r="N6512" t="b">
        <v>1</v>
      </c>
      <c r="O6512" t="b">
        <v>0</v>
      </c>
      <c r="P6512" t="b">
        <v>0</v>
      </c>
      <c r="Q6512">
        <v>8</v>
      </c>
      <c r="R6512">
        <v>8</v>
      </c>
      <c r="S6512">
        <v>1</v>
      </c>
      <c r="T6512">
        <v>2</v>
      </c>
      <c r="U6512" t="b">
        <v>1</v>
      </c>
      <c r="V6512" t="s">
        <v>1242</v>
      </c>
      <c r="W6512" t="s">
        <v>7847</v>
      </c>
      <c r="X6512" t="s">
        <v>14754</v>
      </c>
      <c r="Y6512">
        <v>44</v>
      </c>
      <c r="Z6512">
        <v>44</v>
      </c>
      <c r="AA6512">
        <v>8</v>
      </c>
      <c r="AB6512">
        <v>8</v>
      </c>
      <c r="AC6512">
        <v>63</v>
      </c>
    </row>
    <row r="6513" spans="1:29">
      <c r="A6513">
        <v>7195</v>
      </c>
      <c r="B6513" t="s">
        <v>805</v>
      </c>
      <c r="C6513" t="s">
        <v>8232</v>
      </c>
      <c r="J6513" t="s">
        <v>1444</v>
      </c>
      <c r="K6513">
        <v>0</v>
      </c>
      <c r="N6513" t="b">
        <v>1</v>
      </c>
      <c r="O6513" t="b">
        <v>0</v>
      </c>
      <c r="P6513" t="b">
        <v>0</v>
      </c>
      <c r="Q6513">
        <v>8</v>
      </c>
      <c r="R6513">
        <v>8</v>
      </c>
      <c r="S6513">
        <v>1</v>
      </c>
      <c r="T6513">
        <v>2</v>
      </c>
      <c r="U6513" t="b">
        <v>1</v>
      </c>
      <c r="V6513" t="s">
        <v>1242</v>
      </c>
      <c r="W6513" t="s">
        <v>7847</v>
      </c>
      <c r="X6513" t="s">
        <v>14755</v>
      </c>
      <c r="Y6513">
        <v>45</v>
      </c>
      <c r="Z6513">
        <v>45</v>
      </c>
      <c r="AA6513">
        <v>7</v>
      </c>
      <c r="AB6513">
        <v>7</v>
      </c>
      <c r="AC6513">
        <v>63</v>
      </c>
    </row>
    <row r="6514" spans="1:29">
      <c r="A6514">
        <v>7196</v>
      </c>
      <c r="B6514" t="s">
        <v>805</v>
      </c>
      <c r="C6514" t="s">
        <v>8233</v>
      </c>
      <c r="J6514" t="s">
        <v>1444</v>
      </c>
      <c r="K6514">
        <v>0</v>
      </c>
      <c r="N6514" t="b">
        <v>1</v>
      </c>
      <c r="O6514" t="b">
        <v>0</v>
      </c>
      <c r="P6514" t="b">
        <v>0</v>
      </c>
      <c r="Q6514">
        <v>8</v>
      </c>
      <c r="R6514">
        <v>8</v>
      </c>
      <c r="S6514">
        <v>1</v>
      </c>
      <c r="T6514">
        <v>2</v>
      </c>
      <c r="U6514" t="b">
        <v>1</v>
      </c>
      <c r="V6514" t="s">
        <v>1242</v>
      </c>
      <c r="W6514" t="s">
        <v>7847</v>
      </c>
      <c r="X6514" t="s">
        <v>14756</v>
      </c>
      <c r="Y6514">
        <v>45</v>
      </c>
      <c r="Z6514">
        <v>45</v>
      </c>
      <c r="AA6514">
        <v>8</v>
      </c>
      <c r="AB6514">
        <v>8</v>
      </c>
      <c r="AC6514">
        <v>63</v>
      </c>
    </row>
    <row r="6515" spans="1:29">
      <c r="A6515">
        <v>7197</v>
      </c>
      <c r="B6515" t="s">
        <v>805</v>
      </c>
      <c r="C6515" t="s">
        <v>8234</v>
      </c>
      <c r="J6515" t="s">
        <v>1444</v>
      </c>
      <c r="K6515">
        <v>0</v>
      </c>
      <c r="N6515" t="b">
        <v>1</v>
      </c>
      <c r="O6515" t="b">
        <v>0</v>
      </c>
      <c r="P6515" t="b">
        <v>0</v>
      </c>
      <c r="Q6515">
        <v>8</v>
      </c>
      <c r="R6515">
        <v>8</v>
      </c>
      <c r="S6515">
        <v>1</v>
      </c>
      <c r="T6515">
        <v>2</v>
      </c>
      <c r="U6515" t="b">
        <v>1</v>
      </c>
      <c r="V6515" t="s">
        <v>1242</v>
      </c>
      <c r="W6515" t="s">
        <v>7847</v>
      </c>
      <c r="X6515" t="s">
        <v>14757</v>
      </c>
      <c r="Y6515">
        <v>46</v>
      </c>
      <c r="Z6515">
        <v>46</v>
      </c>
      <c r="AA6515">
        <v>7</v>
      </c>
      <c r="AB6515">
        <v>7</v>
      </c>
      <c r="AC6515">
        <v>63</v>
      </c>
    </row>
    <row r="6516" spans="1:29">
      <c r="A6516">
        <v>7198</v>
      </c>
      <c r="B6516" t="s">
        <v>805</v>
      </c>
      <c r="C6516" t="s">
        <v>8235</v>
      </c>
      <c r="J6516" t="s">
        <v>1444</v>
      </c>
      <c r="K6516">
        <v>0</v>
      </c>
      <c r="N6516" t="b">
        <v>1</v>
      </c>
      <c r="O6516" t="b">
        <v>0</v>
      </c>
      <c r="P6516" t="b">
        <v>0</v>
      </c>
      <c r="Q6516">
        <v>8</v>
      </c>
      <c r="R6516">
        <v>8</v>
      </c>
      <c r="S6516">
        <v>1</v>
      </c>
      <c r="T6516">
        <v>2</v>
      </c>
      <c r="U6516" t="b">
        <v>1</v>
      </c>
      <c r="V6516" t="s">
        <v>1242</v>
      </c>
      <c r="W6516" t="s">
        <v>7847</v>
      </c>
      <c r="X6516" t="s">
        <v>14758</v>
      </c>
      <c r="Y6516">
        <v>46</v>
      </c>
      <c r="Z6516">
        <v>46</v>
      </c>
      <c r="AA6516">
        <v>8</v>
      </c>
      <c r="AB6516">
        <v>8</v>
      </c>
      <c r="AC6516">
        <v>63</v>
      </c>
    </row>
    <row r="6517" spans="1:29">
      <c r="A6517">
        <v>7199</v>
      </c>
      <c r="B6517" t="s">
        <v>805</v>
      </c>
      <c r="C6517" t="s">
        <v>8236</v>
      </c>
      <c r="J6517" t="s">
        <v>1444</v>
      </c>
      <c r="K6517">
        <v>0</v>
      </c>
      <c r="N6517" t="b">
        <v>1</v>
      </c>
      <c r="O6517" t="b">
        <v>0</v>
      </c>
      <c r="P6517" t="b">
        <v>0</v>
      </c>
      <c r="Q6517">
        <v>8</v>
      </c>
      <c r="R6517">
        <v>8</v>
      </c>
      <c r="S6517">
        <v>1</v>
      </c>
      <c r="T6517">
        <v>2</v>
      </c>
      <c r="U6517" t="b">
        <v>1</v>
      </c>
      <c r="V6517" t="s">
        <v>1242</v>
      </c>
      <c r="W6517" t="s">
        <v>7847</v>
      </c>
      <c r="X6517" t="s">
        <v>14759</v>
      </c>
      <c r="Y6517">
        <v>47</v>
      </c>
      <c r="Z6517">
        <v>47</v>
      </c>
      <c r="AA6517">
        <v>7</v>
      </c>
      <c r="AB6517">
        <v>7</v>
      </c>
      <c r="AC6517">
        <v>63</v>
      </c>
    </row>
    <row r="6518" spans="1:29">
      <c r="A6518">
        <v>7200</v>
      </c>
      <c r="B6518" t="s">
        <v>805</v>
      </c>
      <c r="C6518" t="s">
        <v>8237</v>
      </c>
      <c r="J6518" t="s">
        <v>1444</v>
      </c>
      <c r="K6518">
        <v>0</v>
      </c>
      <c r="N6518" t="b">
        <v>1</v>
      </c>
      <c r="O6518" t="b">
        <v>0</v>
      </c>
      <c r="P6518" t="b">
        <v>0</v>
      </c>
      <c r="Q6518">
        <v>8</v>
      </c>
      <c r="R6518">
        <v>8</v>
      </c>
      <c r="S6518">
        <v>1</v>
      </c>
      <c r="T6518">
        <v>2</v>
      </c>
      <c r="U6518" t="b">
        <v>1</v>
      </c>
      <c r="V6518" t="s">
        <v>1242</v>
      </c>
      <c r="W6518" t="s">
        <v>7847</v>
      </c>
      <c r="X6518" t="s">
        <v>14760</v>
      </c>
      <c r="Y6518">
        <v>47</v>
      </c>
      <c r="Z6518">
        <v>47</v>
      </c>
      <c r="AA6518">
        <v>8</v>
      </c>
      <c r="AB6518">
        <v>8</v>
      </c>
      <c r="AC6518">
        <v>63</v>
      </c>
    </row>
    <row r="6519" spans="1:29">
      <c r="A6519">
        <v>7201</v>
      </c>
      <c r="B6519" t="s">
        <v>805</v>
      </c>
      <c r="C6519" t="s">
        <v>8238</v>
      </c>
      <c r="J6519" t="s">
        <v>1444</v>
      </c>
      <c r="K6519">
        <v>0</v>
      </c>
      <c r="N6519" t="b">
        <v>1</v>
      </c>
      <c r="O6519" t="b">
        <v>0</v>
      </c>
      <c r="P6519" t="b">
        <v>0</v>
      </c>
      <c r="Q6519">
        <v>8</v>
      </c>
      <c r="R6519">
        <v>8</v>
      </c>
      <c r="S6519">
        <v>1</v>
      </c>
      <c r="T6519">
        <v>2</v>
      </c>
      <c r="U6519" t="b">
        <v>1</v>
      </c>
      <c r="V6519" t="s">
        <v>1242</v>
      </c>
      <c r="W6519" t="s">
        <v>7847</v>
      </c>
      <c r="X6519" t="s">
        <v>14761</v>
      </c>
      <c r="Y6519">
        <v>48</v>
      </c>
      <c r="Z6519">
        <v>48</v>
      </c>
      <c r="AA6519">
        <v>7</v>
      </c>
      <c r="AB6519">
        <v>7</v>
      </c>
      <c r="AC6519">
        <v>63</v>
      </c>
    </row>
    <row r="6520" spans="1:29">
      <c r="A6520">
        <v>7202</v>
      </c>
      <c r="B6520" t="s">
        <v>805</v>
      </c>
      <c r="C6520" t="s">
        <v>8239</v>
      </c>
      <c r="J6520" t="s">
        <v>1444</v>
      </c>
      <c r="K6520">
        <v>0</v>
      </c>
      <c r="N6520" t="b">
        <v>1</v>
      </c>
      <c r="O6520" t="b">
        <v>0</v>
      </c>
      <c r="P6520" t="b">
        <v>0</v>
      </c>
      <c r="Q6520">
        <v>8</v>
      </c>
      <c r="R6520">
        <v>8</v>
      </c>
      <c r="S6520">
        <v>1</v>
      </c>
      <c r="T6520">
        <v>2</v>
      </c>
      <c r="U6520" t="b">
        <v>1</v>
      </c>
      <c r="V6520" t="s">
        <v>1242</v>
      </c>
      <c r="W6520" t="s">
        <v>7847</v>
      </c>
      <c r="X6520" t="s">
        <v>14762</v>
      </c>
      <c r="Y6520">
        <v>48</v>
      </c>
      <c r="Z6520">
        <v>48</v>
      </c>
      <c r="AA6520">
        <v>8</v>
      </c>
      <c r="AB6520">
        <v>8</v>
      </c>
      <c r="AC6520">
        <v>63</v>
      </c>
    </row>
    <row r="6521" spans="1:29">
      <c r="A6521">
        <v>7203</v>
      </c>
      <c r="B6521" t="s">
        <v>805</v>
      </c>
      <c r="C6521" t="s">
        <v>8240</v>
      </c>
      <c r="J6521" t="s">
        <v>1444</v>
      </c>
      <c r="K6521">
        <v>0</v>
      </c>
      <c r="N6521" t="b">
        <v>1</v>
      </c>
      <c r="O6521" t="b">
        <v>0</v>
      </c>
      <c r="P6521" t="b">
        <v>0</v>
      </c>
      <c r="Q6521">
        <v>8</v>
      </c>
      <c r="R6521">
        <v>8</v>
      </c>
      <c r="S6521">
        <v>1</v>
      </c>
      <c r="T6521">
        <v>2</v>
      </c>
      <c r="U6521" t="b">
        <v>1</v>
      </c>
      <c r="V6521" t="s">
        <v>1242</v>
      </c>
      <c r="W6521" t="s">
        <v>7847</v>
      </c>
      <c r="X6521" t="s">
        <v>14763</v>
      </c>
      <c r="Y6521">
        <v>49</v>
      </c>
      <c r="Z6521">
        <v>49</v>
      </c>
      <c r="AA6521">
        <v>7</v>
      </c>
      <c r="AB6521">
        <v>7</v>
      </c>
      <c r="AC6521">
        <v>63</v>
      </c>
    </row>
    <row r="6522" spans="1:29">
      <c r="A6522">
        <v>7204</v>
      </c>
      <c r="B6522" t="s">
        <v>805</v>
      </c>
      <c r="C6522" t="s">
        <v>8241</v>
      </c>
      <c r="J6522" t="s">
        <v>1444</v>
      </c>
      <c r="K6522">
        <v>0</v>
      </c>
      <c r="N6522" t="b">
        <v>1</v>
      </c>
      <c r="O6522" t="b">
        <v>0</v>
      </c>
      <c r="P6522" t="b">
        <v>0</v>
      </c>
      <c r="Q6522">
        <v>8</v>
      </c>
      <c r="R6522">
        <v>8</v>
      </c>
      <c r="S6522">
        <v>1</v>
      </c>
      <c r="T6522">
        <v>2</v>
      </c>
      <c r="U6522" t="b">
        <v>1</v>
      </c>
      <c r="V6522" t="s">
        <v>1242</v>
      </c>
      <c r="W6522" t="s">
        <v>7847</v>
      </c>
      <c r="X6522" t="s">
        <v>14764</v>
      </c>
      <c r="Y6522">
        <v>49</v>
      </c>
      <c r="Z6522">
        <v>49</v>
      </c>
      <c r="AA6522">
        <v>8</v>
      </c>
      <c r="AB6522">
        <v>8</v>
      </c>
      <c r="AC6522">
        <v>63</v>
      </c>
    </row>
    <row r="6523" spans="1:29">
      <c r="A6523">
        <v>7205</v>
      </c>
      <c r="B6523" t="s">
        <v>805</v>
      </c>
      <c r="C6523" t="s">
        <v>8242</v>
      </c>
      <c r="J6523" t="s">
        <v>1444</v>
      </c>
      <c r="K6523">
        <v>0</v>
      </c>
      <c r="N6523" t="b">
        <v>1</v>
      </c>
      <c r="O6523" t="b">
        <v>0</v>
      </c>
      <c r="P6523" t="b">
        <v>0</v>
      </c>
      <c r="Q6523">
        <v>8</v>
      </c>
      <c r="R6523">
        <v>8</v>
      </c>
      <c r="S6523">
        <v>1</v>
      </c>
      <c r="T6523">
        <v>2</v>
      </c>
      <c r="U6523" t="b">
        <v>1</v>
      </c>
      <c r="V6523" t="s">
        <v>1242</v>
      </c>
      <c r="W6523" t="s">
        <v>7847</v>
      </c>
      <c r="X6523" t="s">
        <v>14765</v>
      </c>
      <c r="Y6523">
        <v>50</v>
      </c>
      <c r="Z6523">
        <v>50</v>
      </c>
      <c r="AA6523">
        <v>7</v>
      </c>
      <c r="AB6523">
        <v>7</v>
      </c>
      <c r="AC6523">
        <v>63</v>
      </c>
    </row>
    <row r="6524" spans="1:29">
      <c r="A6524">
        <v>7206</v>
      </c>
      <c r="B6524" t="s">
        <v>805</v>
      </c>
      <c r="C6524" t="s">
        <v>8243</v>
      </c>
      <c r="J6524" t="s">
        <v>1444</v>
      </c>
      <c r="K6524">
        <v>0</v>
      </c>
      <c r="N6524" t="b">
        <v>1</v>
      </c>
      <c r="O6524" t="b">
        <v>0</v>
      </c>
      <c r="P6524" t="b">
        <v>0</v>
      </c>
      <c r="Q6524">
        <v>8</v>
      </c>
      <c r="R6524">
        <v>8</v>
      </c>
      <c r="S6524">
        <v>1</v>
      </c>
      <c r="T6524">
        <v>2</v>
      </c>
      <c r="U6524" t="b">
        <v>1</v>
      </c>
      <c r="V6524" t="s">
        <v>1242</v>
      </c>
      <c r="W6524" t="s">
        <v>7847</v>
      </c>
      <c r="X6524" t="s">
        <v>14492</v>
      </c>
      <c r="Y6524">
        <v>50</v>
      </c>
      <c r="Z6524">
        <v>50</v>
      </c>
      <c r="AA6524">
        <v>8</v>
      </c>
      <c r="AB6524">
        <v>8</v>
      </c>
      <c r="AC6524">
        <v>63</v>
      </c>
    </row>
    <row r="6525" spans="1:29">
      <c r="A6525">
        <v>7207</v>
      </c>
      <c r="B6525" t="s">
        <v>805</v>
      </c>
      <c r="C6525" t="s">
        <v>8244</v>
      </c>
      <c r="J6525" t="s">
        <v>1444</v>
      </c>
      <c r="K6525">
        <v>0</v>
      </c>
      <c r="N6525" t="b">
        <v>1</v>
      </c>
      <c r="O6525" t="b">
        <v>0</v>
      </c>
      <c r="P6525" t="b">
        <v>0</v>
      </c>
      <c r="Q6525">
        <v>8</v>
      </c>
      <c r="R6525">
        <v>8</v>
      </c>
      <c r="S6525">
        <v>1</v>
      </c>
      <c r="T6525">
        <v>2</v>
      </c>
      <c r="U6525" t="b">
        <v>1</v>
      </c>
      <c r="V6525" t="s">
        <v>1242</v>
      </c>
      <c r="W6525" t="s">
        <v>7847</v>
      </c>
      <c r="X6525" t="s">
        <v>14766</v>
      </c>
      <c r="Y6525">
        <v>51</v>
      </c>
      <c r="Z6525">
        <v>51</v>
      </c>
      <c r="AA6525">
        <v>7</v>
      </c>
      <c r="AB6525">
        <v>7</v>
      </c>
      <c r="AC6525">
        <v>63</v>
      </c>
    </row>
    <row r="6526" spans="1:29">
      <c r="A6526">
        <v>7208</v>
      </c>
      <c r="B6526" t="s">
        <v>805</v>
      </c>
      <c r="C6526" t="s">
        <v>8245</v>
      </c>
      <c r="J6526" t="s">
        <v>1444</v>
      </c>
      <c r="K6526">
        <v>0</v>
      </c>
      <c r="N6526" t="b">
        <v>1</v>
      </c>
      <c r="O6526" t="b">
        <v>0</v>
      </c>
      <c r="P6526" t="b">
        <v>0</v>
      </c>
      <c r="Q6526">
        <v>8</v>
      </c>
      <c r="R6526">
        <v>8</v>
      </c>
      <c r="S6526">
        <v>1</v>
      </c>
      <c r="T6526">
        <v>2</v>
      </c>
      <c r="U6526" t="b">
        <v>1</v>
      </c>
      <c r="V6526" t="s">
        <v>1242</v>
      </c>
      <c r="W6526" t="s">
        <v>7847</v>
      </c>
      <c r="X6526" t="s">
        <v>14493</v>
      </c>
      <c r="Y6526">
        <v>51</v>
      </c>
      <c r="Z6526">
        <v>51</v>
      </c>
      <c r="AA6526">
        <v>8</v>
      </c>
      <c r="AB6526">
        <v>8</v>
      </c>
      <c r="AC6526">
        <v>63</v>
      </c>
    </row>
    <row r="6527" spans="1:29">
      <c r="A6527">
        <v>7209</v>
      </c>
      <c r="B6527" t="s">
        <v>805</v>
      </c>
      <c r="C6527" t="s">
        <v>8246</v>
      </c>
      <c r="J6527" t="s">
        <v>1444</v>
      </c>
      <c r="K6527">
        <v>0</v>
      </c>
      <c r="N6527" t="b">
        <v>1</v>
      </c>
      <c r="O6527" t="b">
        <v>0</v>
      </c>
      <c r="P6527" t="b">
        <v>0</v>
      </c>
      <c r="Q6527">
        <v>8</v>
      </c>
      <c r="R6527">
        <v>8</v>
      </c>
      <c r="S6527">
        <v>1</v>
      </c>
      <c r="T6527">
        <v>2</v>
      </c>
      <c r="U6527" t="b">
        <v>1</v>
      </c>
      <c r="V6527" t="s">
        <v>1242</v>
      </c>
      <c r="W6527" t="s">
        <v>7847</v>
      </c>
      <c r="X6527" t="s">
        <v>14837</v>
      </c>
      <c r="Y6527">
        <v>52</v>
      </c>
      <c r="Z6527">
        <v>52</v>
      </c>
      <c r="AA6527">
        <v>7</v>
      </c>
      <c r="AB6527">
        <v>7</v>
      </c>
      <c r="AC6527">
        <v>63</v>
      </c>
    </row>
    <row r="6528" spans="1:29">
      <c r="A6528">
        <v>7210</v>
      </c>
      <c r="B6528" t="s">
        <v>805</v>
      </c>
      <c r="C6528" t="s">
        <v>8247</v>
      </c>
      <c r="J6528" t="s">
        <v>1444</v>
      </c>
      <c r="K6528">
        <v>0</v>
      </c>
      <c r="N6528" t="b">
        <v>1</v>
      </c>
      <c r="O6528" t="b">
        <v>0</v>
      </c>
      <c r="P6528" t="b">
        <v>0</v>
      </c>
      <c r="Q6528">
        <v>8</v>
      </c>
      <c r="R6528">
        <v>8</v>
      </c>
      <c r="S6528">
        <v>1</v>
      </c>
      <c r="T6528">
        <v>2</v>
      </c>
      <c r="U6528" t="b">
        <v>1</v>
      </c>
      <c r="V6528" t="s">
        <v>1242</v>
      </c>
      <c r="W6528" t="s">
        <v>7847</v>
      </c>
      <c r="X6528" t="s">
        <v>14494</v>
      </c>
      <c r="Y6528">
        <v>52</v>
      </c>
      <c r="Z6528">
        <v>52</v>
      </c>
      <c r="AA6528">
        <v>8</v>
      </c>
      <c r="AB6528">
        <v>8</v>
      </c>
      <c r="AC6528">
        <v>63</v>
      </c>
    </row>
    <row r="6529" spans="1:29">
      <c r="A6529">
        <v>7211</v>
      </c>
      <c r="B6529" t="s">
        <v>805</v>
      </c>
      <c r="C6529" t="s">
        <v>8248</v>
      </c>
      <c r="J6529" t="s">
        <v>1444</v>
      </c>
      <c r="K6529">
        <v>0</v>
      </c>
      <c r="N6529" t="b">
        <v>1</v>
      </c>
      <c r="O6529" t="b">
        <v>0</v>
      </c>
      <c r="P6529" t="b">
        <v>0</v>
      </c>
      <c r="Q6529">
        <v>8</v>
      </c>
      <c r="R6529">
        <v>8</v>
      </c>
      <c r="S6529">
        <v>1</v>
      </c>
      <c r="T6529">
        <v>2</v>
      </c>
      <c r="U6529" t="b">
        <v>1</v>
      </c>
      <c r="V6529" t="s">
        <v>1242</v>
      </c>
      <c r="W6529" t="s">
        <v>7847</v>
      </c>
      <c r="X6529" t="s">
        <v>14840</v>
      </c>
      <c r="Y6529">
        <v>53</v>
      </c>
      <c r="Z6529">
        <v>53</v>
      </c>
      <c r="AA6529">
        <v>7</v>
      </c>
      <c r="AB6529">
        <v>7</v>
      </c>
      <c r="AC6529">
        <v>63</v>
      </c>
    </row>
    <row r="6530" spans="1:29">
      <c r="A6530">
        <v>7212</v>
      </c>
      <c r="B6530" t="s">
        <v>805</v>
      </c>
      <c r="C6530" t="s">
        <v>8249</v>
      </c>
      <c r="J6530" t="s">
        <v>1444</v>
      </c>
      <c r="K6530">
        <v>0</v>
      </c>
      <c r="N6530" t="b">
        <v>1</v>
      </c>
      <c r="O6530" t="b">
        <v>0</v>
      </c>
      <c r="P6530" t="b">
        <v>0</v>
      </c>
      <c r="Q6530">
        <v>8</v>
      </c>
      <c r="R6530">
        <v>8</v>
      </c>
      <c r="S6530">
        <v>1</v>
      </c>
      <c r="T6530">
        <v>2</v>
      </c>
      <c r="U6530" t="b">
        <v>1</v>
      </c>
      <c r="V6530" t="s">
        <v>1242</v>
      </c>
      <c r="W6530" t="s">
        <v>7847</v>
      </c>
      <c r="X6530" t="s">
        <v>14495</v>
      </c>
      <c r="Y6530">
        <v>53</v>
      </c>
      <c r="Z6530">
        <v>53</v>
      </c>
      <c r="AA6530">
        <v>8</v>
      </c>
      <c r="AB6530">
        <v>8</v>
      </c>
      <c r="AC6530">
        <v>63</v>
      </c>
    </row>
    <row r="6531" spans="1:29">
      <c r="A6531">
        <v>7213</v>
      </c>
      <c r="B6531" t="s">
        <v>805</v>
      </c>
      <c r="C6531" t="s">
        <v>8250</v>
      </c>
      <c r="J6531" t="s">
        <v>1444</v>
      </c>
      <c r="K6531">
        <v>0</v>
      </c>
      <c r="N6531" t="b">
        <v>1</v>
      </c>
      <c r="O6531" t="b">
        <v>0</v>
      </c>
      <c r="P6531" t="b">
        <v>0</v>
      </c>
      <c r="Q6531">
        <v>8</v>
      </c>
      <c r="R6531">
        <v>8</v>
      </c>
      <c r="S6531">
        <v>1</v>
      </c>
      <c r="T6531">
        <v>2</v>
      </c>
      <c r="U6531" t="b">
        <v>1</v>
      </c>
      <c r="V6531" t="s">
        <v>1242</v>
      </c>
      <c r="W6531" t="s">
        <v>7847</v>
      </c>
      <c r="X6531" t="s">
        <v>14843</v>
      </c>
      <c r="Y6531">
        <v>54</v>
      </c>
      <c r="Z6531">
        <v>54</v>
      </c>
      <c r="AA6531">
        <v>7</v>
      </c>
      <c r="AB6531">
        <v>7</v>
      </c>
      <c r="AC6531">
        <v>63</v>
      </c>
    </row>
    <row r="6532" spans="1:29">
      <c r="A6532">
        <v>7214</v>
      </c>
      <c r="B6532" t="s">
        <v>805</v>
      </c>
      <c r="C6532" t="s">
        <v>8251</v>
      </c>
      <c r="J6532" t="s">
        <v>1444</v>
      </c>
      <c r="K6532">
        <v>0</v>
      </c>
      <c r="N6532" t="b">
        <v>1</v>
      </c>
      <c r="O6532" t="b">
        <v>0</v>
      </c>
      <c r="P6532" t="b">
        <v>0</v>
      </c>
      <c r="Q6532">
        <v>8</v>
      </c>
      <c r="R6532">
        <v>8</v>
      </c>
      <c r="S6532">
        <v>1</v>
      </c>
      <c r="T6532">
        <v>2</v>
      </c>
      <c r="U6532" t="b">
        <v>1</v>
      </c>
      <c r="V6532" t="s">
        <v>1242</v>
      </c>
      <c r="W6532" t="s">
        <v>7847</v>
      </c>
      <c r="X6532" t="s">
        <v>14496</v>
      </c>
      <c r="Y6532">
        <v>54</v>
      </c>
      <c r="Z6532">
        <v>54</v>
      </c>
      <c r="AA6532">
        <v>8</v>
      </c>
      <c r="AB6532">
        <v>8</v>
      </c>
      <c r="AC6532">
        <v>63</v>
      </c>
    </row>
    <row r="6533" spans="1:29">
      <c r="A6533">
        <v>7215</v>
      </c>
      <c r="B6533" t="s">
        <v>805</v>
      </c>
      <c r="C6533" t="s">
        <v>8252</v>
      </c>
      <c r="J6533" t="s">
        <v>1444</v>
      </c>
      <c r="K6533">
        <v>0</v>
      </c>
      <c r="N6533" t="b">
        <v>1</v>
      </c>
      <c r="O6533" t="b">
        <v>0</v>
      </c>
      <c r="P6533" t="b">
        <v>0</v>
      </c>
      <c r="Q6533">
        <v>8</v>
      </c>
      <c r="R6533">
        <v>8</v>
      </c>
      <c r="S6533">
        <v>1</v>
      </c>
      <c r="T6533">
        <v>2</v>
      </c>
      <c r="U6533" t="b">
        <v>1</v>
      </c>
      <c r="V6533" t="s">
        <v>1242</v>
      </c>
      <c r="W6533" t="s">
        <v>7847</v>
      </c>
      <c r="X6533" t="s">
        <v>15643</v>
      </c>
      <c r="Y6533">
        <v>55</v>
      </c>
      <c r="Z6533">
        <v>55</v>
      </c>
      <c r="AA6533">
        <v>7</v>
      </c>
      <c r="AB6533">
        <v>7</v>
      </c>
      <c r="AC6533">
        <v>63</v>
      </c>
    </row>
    <row r="6534" spans="1:29">
      <c r="A6534">
        <v>7216</v>
      </c>
      <c r="B6534" t="s">
        <v>805</v>
      </c>
      <c r="C6534" t="s">
        <v>8253</v>
      </c>
      <c r="J6534" t="s">
        <v>1444</v>
      </c>
      <c r="K6534">
        <v>0</v>
      </c>
      <c r="N6534" t="b">
        <v>1</v>
      </c>
      <c r="O6534" t="b">
        <v>0</v>
      </c>
      <c r="P6534" t="b">
        <v>0</v>
      </c>
      <c r="Q6534">
        <v>8</v>
      </c>
      <c r="R6534">
        <v>8</v>
      </c>
      <c r="S6534">
        <v>1</v>
      </c>
      <c r="T6534">
        <v>2</v>
      </c>
      <c r="U6534" t="b">
        <v>1</v>
      </c>
      <c r="V6534" t="s">
        <v>1242</v>
      </c>
      <c r="W6534" t="s">
        <v>7847</v>
      </c>
      <c r="X6534" t="s">
        <v>14497</v>
      </c>
      <c r="Y6534">
        <v>55</v>
      </c>
      <c r="Z6534">
        <v>55</v>
      </c>
      <c r="AA6534">
        <v>8</v>
      </c>
      <c r="AB6534">
        <v>8</v>
      </c>
      <c r="AC6534">
        <v>63</v>
      </c>
    </row>
    <row r="6535" spans="1:29">
      <c r="A6535">
        <v>7217</v>
      </c>
      <c r="B6535" t="s">
        <v>805</v>
      </c>
      <c r="C6535" t="s">
        <v>8254</v>
      </c>
      <c r="J6535" t="s">
        <v>1444</v>
      </c>
      <c r="K6535">
        <v>0</v>
      </c>
      <c r="N6535" t="b">
        <v>1</v>
      </c>
      <c r="O6535" t="b">
        <v>0</v>
      </c>
      <c r="P6535" t="b">
        <v>0</v>
      </c>
      <c r="Q6535">
        <v>8</v>
      </c>
      <c r="R6535">
        <v>8</v>
      </c>
      <c r="S6535">
        <v>1</v>
      </c>
      <c r="T6535">
        <v>2</v>
      </c>
      <c r="U6535" t="b">
        <v>1</v>
      </c>
      <c r="V6535" t="s">
        <v>1242</v>
      </c>
      <c r="W6535" t="s">
        <v>7847</v>
      </c>
      <c r="X6535" t="s">
        <v>14897</v>
      </c>
      <c r="Y6535">
        <v>56</v>
      </c>
      <c r="Z6535">
        <v>56</v>
      </c>
      <c r="AA6535">
        <v>7</v>
      </c>
      <c r="AB6535">
        <v>7</v>
      </c>
      <c r="AC6535">
        <v>63</v>
      </c>
    </row>
    <row r="6536" spans="1:29">
      <c r="A6536">
        <v>7218</v>
      </c>
      <c r="B6536" t="s">
        <v>805</v>
      </c>
      <c r="C6536" t="s">
        <v>8255</v>
      </c>
      <c r="J6536" t="s">
        <v>1444</v>
      </c>
      <c r="K6536">
        <v>0</v>
      </c>
      <c r="N6536" t="b">
        <v>1</v>
      </c>
      <c r="O6536" t="b">
        <v>0</v>
      </c>
      <c r="P6536" t="b">
        <v>0</v>
      </c>
      <c r="Q6536">
        <v>8</v>
      </c>
      <c r="R6536">
        <v>8</v>
      </c>
      <c r="S6536">
        <v>1</v>
      </c>
      <c r="T6536">
        <v>2</v>
      </c>
      <c r="U6536" t="b">
        <v>1</v>
      </c>
      <c r="V6536" t="s">
        <v>1242</v>
      </c>
      <c r="W6536" t="s">
        <v>7847</v>
      </c>
      <c r="X6536" t="s">
        <v>14918</v>
      </c>
      <c r="Y6536">
        <v>56</v>
      </c>
      <c r="Z6536">
        <v>56</v>
      </c>
      <c r="AA6536">
        <v>8</v>
      </c>
      <c r="AB6536">
        <v>8</v>
      </c>
      <c r="AC6536">
        <v>63</v>
      </c>
    </row>
    <row r="6537" spans="1:29">
      <c r="A6537">
        <v>7219</v>
      </c>
      <c r="B6537" t="s">
        <v>805</v>
      </c>
      <c r="C6537" t="s">
        <v>8256</v>
      </c>
      <c r="J6537" t="s">
        <v>1444</v>
      </c>
      <c r="K6537">
        <v>0</v>
      </c>
      <c r="N6537" t="b">
        <v>1</v>
      </c>
      <c r="O6537" t="b">
        <v>0</v>
      </c>
      <c r="P6537" t="b">
        <v>0</v>
      </c>
      <c r="Q6537">
        <v>8</v>
      </c>
      <c r="R6537">
        <v>8</v>
      </c>
      <c r="S6537">
        <v>1</v>
      </c>
      <c r="T6537">
        <v>2</v>
      </c>
      <c r="U6537" t="b">
        <v>1</v>
      </c>
      <c r="V6537" t="s">
        <v>1242</v>
      </c>
      <c r="W6537" t="s">
        <v>7847</v>
      </c>
      <c r="X6537" t="s">
        <v>14898</v>
      </c>
      <c r="Y6537">
        <v>57</v>
      </c>
      <c r="Z6537">
        <v>57</v>
      </c>
      <c r="AA6537">
        <v>7</v>
      </c>
      <c r="AB6537">
        <v>7</v>
      </c>
      <c r="AC6537">
        <v>63</v>
      </c>
    </row>
    <row r="6538" spans="1:29">
      <c r="A6538">
        <v>7220</v>
      </c>
      <c r="B6538" t="s">
        <v>805</v>
      </c>
      <c r="C6538" t="s">
        <v>8257</v>
      </c>
      <c r="J6538" t="s">
        <v>1444</v>
      </c>
      <c r="K6538">
        <v>0</v>
      </c>
      <c r="N6538" t="b">
        <v>1</v>
      </c>
      <c r="O6538" t="b">
        <v>0</v>
      </c>
      <c r="P6538" t="b">
        <v>0</v>
      </c>
      <c r="Q6538">
        <v>8</v>
      </c>
      <c r="R6538">
        <v>8</v>
      </c>
      <c r="S6538">
        <v>1</v>
      </c>
      <c r="T6538">
        <v>2</v>
      </c>
      <c r="U6538" t="b">
        <v>1</v>
      </c>
      <c r="V6538" t="s">
        <v>1242</v>
      </c>
      <c r="W6538" t="s">
        <v>7847</v>
      </c>
      <c r="X6538" t="s">
        <v>14919</v>
      </c>
      <c r="Y6538">
        <v>57</v>
      </c>
      <c r="Z6538">
        <v>57</v>
      </c>
      <c r="AA6538">
        <v>8</v>
      </c>
      <c r="AB6538">
        <v>8</v>
      </c>
      <c r="AC6538">
        <v>63</v>
      </c>
    </row>
    <row r="6539" spans="1:29">
      <c r="A6539">
        <v>7221</v>
      </c>
      <c r="B6539" t="s">
        <v>805</v>
      </c>
      <c r="C6539" t="s">
        <v>8258</v>
      </c>
      <c r="J6539" t="s">
        <v>1444</v>
      </c>
      <c r="K6539">
        <v>0</v>
      </c>
      <c r="N6539" t="b">
        <v>1</v>
      </c>
      <c r="O6539" t="b">
        <v>0</v>
      </c>
      <c r="P6539" t="b">
        <v>0</v>
      </c>
      <c r="Q6539">
        <v>8</v>
      </c>
      <c r="R6539">
        <v>8</v>
      </c>
      <c r="S6539">
        <v>1</v>
      </c>
      <c r="T6539">
        <v>2</v>
      </c>
      <c r="U6539" t="b">
        <v>1</v>
      </c>
      <c r="V6539" t="s">
        <v>1242</v>
      </c>
      <c r="W6539" t="s">
        <v>7847</v>
      </c>
      <c r="X6539" t="s">
        <v>14899</v>
      </c>
      <c r="Y6539">
        <v>58</v>
      </c>
      <c r="Z6539">
        <v>58</v>
      </c>
      <c r="AA6539">
        <v>7</v>
      </c>
      <c r="AB6539">
        <v>7</v>
      </c>
      <c r="AC6539">
        <v>63</v>
      </c>
    </row>
    <row r="6540" spans="1:29">
      <c r="A6540">
        <v>7222</v>
      </c>
      <c r="B6540" t="s">
        <v>805</v>
      </c>
      <c r="C6540" t="s">
        <v>8259</v>
      </c>
      <c r="J6540" t="s">
        <v>1444</v>
      </c>
      <c r="K6540">
        <v>0</v>
      </c>
      <c r="N6540" t="b">
        <v>1</v>
      </c>
      <c r="O6540" t="b">
        <v>0</v>
      </c>
      <c r="P6540" t="b">
        <v>0</v>
      </c>
      <c r="Q6540">
        <v>8</v>
      </c>
      <c r="R6540">
        <v>8</v>
      </c>
      <c r="S6540">
        <v>1</v>
      </c>
      <c r="T6540">
        <v>2</v>
      </c>
      <c r="U6540" t="b">
        <v>1</v>
      </c>
      <c r="V6540" t="s">
        <v>1242</v>
      </c>
      <c r="W6540" t="s">
        <v>7847</v>
      </c>
      <c r="X6540" t="s">
        <v>14920</v>
      </c>
      <c r="Y6540">
        <v>58</v>
      </c>
      <c r="Z6540">
        <v>58</v>
      </c>
      <c r="AA6540">
        <v>8</v>
      </c>
      <c r="AB6540">
        <v>8</v>
      </c>
      <c r="AC6540">
        <v>63</v>
      </c>
    </row>
    <row r="6541" spans="1:29">
      <c r="A6541">
        <v>7223</v>
      </c>
      <c r="B6541" t="s">
        <v>805</v>
      </c>
      <c r="C6541" t="s">
        <v>8260</v>
      </c>
      <c r="J6541" t="s">
        <v>1444</v>
      </c>
      <c r="K6541">
        <v>0</v>
      </c>
      <c r="N6541" t="b">
        <v>1</v>
      </c>
      <c r="O6541" t="b">
        <v>0</v>
      </c>
      <c r="P6541" t="b">
        <v>0</v>
      </c>
      <c r="Q6541">
        <v>8</v>
      </c>
      <c r="R6541">
        <v>8</v>
      </c>
      <c r="S6541">
        <v>1</v>
      </c>
      <c r="T6541">
        <v>2</v>
      </c>
      <c r="U6541" t="b">
        <v>1</v>
      </c>
      <c r="V6541" t="s">
        <v>1242</v>
      </c>
      <c r="W6541" t="s">
        <v>7847</v>
      </c>
      <c r="X6541" t="s">
        <v>14900</v>
      </c>
      <c r="Y6541">
        <v>59</v>
      </c>
      <c r="Z6541">
        <v>59</v>
      </c>
      <c r="AA6541">
        <v>7</v>
      </c>
      <c r="AB6541">
        <v>7</v>
      </c>
      <c r="AC6541">
        <v>63</v>
      </c>
    </row>
    <row r="6542" spans="1:29">
      <c r="A6542">
        <v>7224</v>
      </c>
      <c r="B6542" t="s">
        <v>805</v>
      </c>
      <c r="C6542" t="s">
        <v>8261</v>
      </c>
      <c r="J6542" t="s">
        <v>1444</v>
      </c>
      <c r="K6542">
        <v>0</v>
      </c>
      <c r="N6542" t="b">
        <v>1</v>
      </c>
      <c r="O6542" t="b">
        <v>0</v>
      </c>
      <c r="P6542" t="b">
        <v>0</v>
      </c>
      <c r="Q6542">
        <v>8</v>
      </c>
      <c r="R6542">
        <v>8</v>
      </c>
      <c r="S6542">
        <v>1</v>
      </c>
      <c r="T6542">
        <v>2</v>
      </c>
      <c r="U6542" t="b">
        <v>1</v>
      </c>
      <c r="V6542" t="s">
        <v>1242</v>
      </c>
      <c r="W6542" t="s">
        <v>7847</v>
      </c>
      <c r="X6542" t="s">
        <v>14921</v>
      </c>
      <c r="Y6542">
        <v>59</v>
      </c>
      <c r="Z6542">
        <v>59</v>
      </c>
      <c r="AA6542">
        <v>8</v>
      </c>
      <c r="AB6542">
        <v>8</v>
      </c>
      <c r="AC6542">
        <v>63</v>
      </c>
    </row>
    <row r="6543" spans="1:29">
      <c r="A6543">
        <v>7225</v>
      </c>
      <c r="B6543" t="s">
        <v>805</v>
      </c>
      <c r="C6543" t="s">
        <v>8262</v>
      </c>
      <c r="J6543" t="s">
        <v>1444</v>
      </c>
      <c r="K6543">
        <v>0</v>
      </c>
      <c r="N6543" t="b">
        <v>1</v>
      </c>
      <c r="O6543" t="b">
        <v>0</v>
      </c>
      <c r="P6543" t="b">
        <v>0</v>
      </c>
      <c r="Q6543">
        <v>8</v>
      </c>
      <c r="R6543">
        <v>8</v>
      </c>
      <c r="S6543">
        <v>1</v>
      </c>
      <c r="T6543">
        <v>2</v>
      </c>
      <c r="U6543" t="b">
        <v>1</v>
      </c>
      <c r="V6543" t="s">
        <v>1242</v>
      </c>
      <c r="W6543" t="s">
        <v>7847</v>
      </c>
      <c r="X6543" t="s">
        <v>14901</v>
      </c>
      <c r="Y6543">
        <v>60</v>
      </c>
      <c r="Z6543">
        <v>60</v>
      </c>
      <c r="AA6543">
        <v>7</v>
      </c>
      <c r="AB6543">
        <v>7</v>
      </c>
      <c r="AC6543">
        <v>63</v>
      </c>
    </row>
    <row r="6544" spans="1:29">
      <c r="A6544">
        <v>7226</v>
      </c>
      <c r="B6544" t="s">
        <v>805</v>
      </c>
      <c r="C6544" t="s">
        <v>8263</v>
      </c>
      <c r="J6544" t="s">
        <v>1444</v>
      </c>
      <c r="K6544">
        <v>0</v>
      </c>
      <c r="N6544" t="b">
        <v>1</v>
      </c>
      <c r="O6544" t="b">
        <v>0</v>
      </c>
      <c r="P6544" t="b">
        <v>0</v>
      </c>
      <c r="Q6544">
        <v>8</v>
      </c>
      <c r="R6544">
        <v>8</v>
      </c>
      <c r="S6544">
        <v>1</v>
      </c>
      <c r="T6544">
        <v>2</v>
      </c>
      <c r="U6544" t="b">
        <v>1</v>
      </c>
      <c r="V6544" t="s">
        <v>1242</v>
      </c>
      <c r="W6544" t="s">
        <v>7847</v>
      </c>
      <c r="X6544" t="s">
        <v>14922</v>
      </c>
      <c r="Y6544">
        <v>60</v>
      </c>
      <c r="Z6544">
        <v>60</v>
      </c>
      <c r="AA6544">
        <v>8</v>
      </c>
      <c r="AB6544">
        <v>8</v>
      </c>
      <c r="AC6544">
        <v>63</v>
      </c>
    </row>
    <row r="6545" spans="1:29">
      <c r="A6545">
        <v>7227</v>
      </c>
      <c r="B6545" t="s">
        <v>805</v>
      </c>
      <c r="C6545" t="s">
        <v>8264</v>
      </c>
      <c r="J6545" t="s">
        <v>1444</v>
      </c>
      <c r="K6545">
        <v>0</v>
      </c>
      <c r="N6545" t="b">
        <v>1</v>
      </c>
      <c r="O6545" t="b">
        <v>0</v>
      </c>
      <c r="P6545" t="b">
        <v>0</v>
      </c>
      <c r="Q6545">
        <v>8</v>
      </c>
      <c r="R6545">
        <v>8</v>
      </c>
      <c r="S6545">
        <v>1</v>
      </c>
      <c r="T6545">
        <v>2</v>
      </c>
      <c r="U6545" t="b">
        <v>1</v>
      </c>
      <c r="V6545" t="s">
        <v>1242</v>
      </c>
      <c r="W6545" t="s">
        <v>7847</v>
      </c>
      <c r="X6545" t="s">
        <v>14902</v>
      </c>
      <c r="Y6545">
        <v>61</v>
      </c>
      <c r="Z6545">
        <v>61</v>
      </c>
      <c r="AA6545">
        <v>7</v>
      </c>
      <c r="AB6545">
        <v>7</v>
      </c>
      <c r="AC6545">
        <v>63</v>
      </c>
    </row>
    <row r="6546" spans="1:29">
      <c r="A6546">
        <v>7228</v>
      </c>
      <c r="B6546" t="s">
        <v>805</v>
      </c>
      <c r="C6546" t="s">
        <v>8265</v>
      </c>
      <c r="J6546" t="s">
        <v>1444</v>
      </c>
      <c r="K6546">
        <v>0</v>
      </c>
      <c r="N6546" t="b">
        <v>1</v>
      </c>
      <c r="O6546" t="b">
        <v>0</v>
      </c>
      <c r="P6546" t="b">
        <v>0</v>
      </c>
      <c r="Q6546">
        <v>8</v>
      </c>
      <c r="R6546">
        <v>8</v>
      </c>
      <c r="S6546">
        <v>1</v>
      </c>
      <c r="T6546">
        <v>2</v>
      </c>
      <c r="U6546" t="b">
        <v>1</v>
      </c>
      <c r="V6546" t="s">
        <v>1242</v>
      </c>
      <c r="W6546" t="s">
        <v>7847</v>
      </c>
      <c r="X6546" t="s">
        <v>14923</v>
      </c>
      <c r="Y6546">
        <v>61</v>
      </c>
      <c r="Z6546">
        <v>61</v>
      </c>
      <c r="AA6546">
        <v>8</v>
      </c>
      <c r="AB6546">
        <v>8</v>
      </c>
      <c r="AC6546">
        <v>63</v>
      </c>
    </row>
    <row r="6547" spans="1:29">
      <c r="A6547">
        <v>7229</v>
      </c>
      <c r="B6547" t="s">
        <v>805</v>
      </c>
      <c r="C6547" t="s">
        <v>8266</v>
      </c>
      <c r="J6547" t="s">
        <v>1444</v>
      </c>
      <c r="K6547">
        <v>0</v>
      </c>
      <c r="N6547" t="b">
        <v>1</v>
      </c>
      <c r="O6547" t="b">
        <v>0</v>
      </c>
      <c r="P6547" t="b">
        <v>0</v>
      </c>
      <c r="Q6547">
        <v>8</v>
      </c>
      <c r="R6547">
        <v>8</v>
      </c>
      <c r="S6547">
        <v>1</v>
      </c>
      <c r="T6547">
        <v>2</v>
      </c>
      <c r="U6547" t="b">
        <v>1</v>
      </c>
      <c r="V6547" t="s">
        <v>1242</v>
      </c>
      <c r="W6547" t="s">
        <v>7847</v>
      </c>
      <c r="X6547" t="s">
        <v>14903</v>
      </c>
      <c r="Y6547">
        <v>62</v>
      </c>
      <c r="Z6547">
        <v>62</v>
      </c>
      <c r="AA6547">
        <v>7</v>
      </c>
      <c r="AB6547">
        <v>7</v>
      </c>
      <c r="AC6547">
        <v>63</v>
      </c>
    </row>
    <row r="6548" spans="1:29">
      <c r="A6548">
        <v>7230</v>
      </c>
      <c r="B6548" t="s">
        <v>805</v>
      </c>
      <c r="C6548" t="s">
        <v>8267</v>
      </c>
      <c r="J6548" t="s">
        <v>1444</v>
      </c>
      <c r="K6548">
        <v>0</v>
      </c>
      <c r="N6548" t="b">
        <v>1</v>
      </c>
      <c r="O6548" t="b">
        <v>0</v>
      </c>
      <c r="P6548" t="b">
        <v>0</v>
      </c>
      <c r="Q6548">
        <v>8</v>
      </c>
      <c r="R6548">
        <v>8</v>
      </c>
      <c r="S6548">
        <v>1</v>
      </c>
      <c r="T6548">
        <v>2</v>
      </c>
      <c r="U6548" t="b">
        <v>1</v>
      </c>
      <c r="V6548" t="s">
        <v>1242</v>
      </c>
      <c r="W6548" t="s">
        <v>7847</v>
      </c>
      <c r="X6548" t="s">
        <v>14924</v>
      </c>
      <c r="Y6548">
        <v>62</v>
      </c>
      <c r="Z6548">
        <v>62</v>
      </c>
      <c r="AA6548">
        <v>8</v>
      </c>
      <c r="AB6548">
        <v>8</v>
      </c>
      <c r="AC6548">
        <v>63</v>
      </c>
    </row>
    <row r="6549" spans="1:29">
      <c r="A6549">
        <v>7231</v>
      </c>
      <c r="B6549" t="s">
        <v>805</v>
      </c>
      <c r="C6549" t="s">
        <v>8268</v>
      </c>
      <c r="J6549" t="s">
        <v>1444</v>
      </c>
      <c r="K6549">
        <v>0</v>
      </c>
      <c r="N6549" t="b">
        <v>1</v>
      </c>
      <c r="O6549" t="b">
        <v>0</v>
      </c>
      <c r="P6549" t="b">
        <v>0</v>
      </c>
      <c r="Q6549">
        <v>8</v>
      </c>
      <c r="R6549">
        <v>8</v>
      </c>
      <c r="S6549">
        <v>1</v>
      </c>
      <c r="T6549">
        <v>2</v>
      </c>
      <c r="U6549" t="b">
        <v>1</v>
      </c>
      <c r="V6549" t="s">
        <v>1242</v>
      </c>
      <c r="W6549" t="s">
        <v>7847</v>
      </c>
      <c r="X6549" t="s">
        <v>14904</v>
      </c>
      <c r="Y6549">
        <v>63</v>
      </c>
      <c r="Z6549">
        <v>63</v>
      </c>
      <c r="AA6549">
        <v>7</v>
      </c>
      <c r="AB6549">
        <v>7</v>
      </c>
      <c r="AC6549">
        <v>63</v>
      </c>
    </row>
    <row r="6550" spans="1:29">
      <c r="A6550">
        <v>7232</v>
      </c>
      <c r="B6550" t="s">
        <v>805</v>
      </c>
      <c r="C6550" t="s">
        <v>8269</v>
      </c>
      <c r="J6550" t="s">
        <v>1444</v>
      </c>
      <c r="K6550">
        <v>0</v>
      </c>
      <c r="N6550" t="b">
        <v>1</v>
      </c>
      <c r="O6550" t="b">
        <v>0</v>
      </c>
      <c r="P6550" t="b">
        <v>0</v>
      </c>
      <c r="Q6550">
        <v>8</v>
      </c>
      <c r="R6550">
        <v>8</v>
      </c>
      <c r="S6550">
        <v>1</v>
      </c>
      <c r="T6550">
        <v>2</v>
      </c>
      <c r="U6550" t="b">
        <v>1</v>
      </c>
      <c r="V6550" t="s">
        <v>1242</v>
      </c>
      <c r="W6550" t="s">
        <v>7847</v>
      </c>
      <c r="X6550" t="s">
        <v>14925</v>
      </c>
      <c r="Y6550">
        <v>63</v>
      </c>
      <c r="Z6550">
        <v>63</v>
      </c>
      <c r="AA6550">
        <v>8</v>
      </c>
      <c r="AB6550">
        <v>8</v>
      </c>
      <c r="AC6550">
        <v>63</v>
      </c>
    </row>
    <row r="6551" spans="1:29">
      <c r="A6551">
        <v>7233</v>
      </c>
      <c r="B6551" t="s">
        <v>805</v>
      </c>
      <c r="C6551" t="s">
        <v>8270</v>
      </c>
      <c r="J6551" t="s">
        <v>1444</v>
      </c>
      <c r="K6551">
        <v>0</v>
      </c>
      <c r="N6551" t="b">
        <v>1</v>
      </c>
      <c r="O6551" t="b">
        <v>0</v>
      </c>
      <c r="P6551" t="b">
        <v>0</v>
      </c>
      <c r="Q6551">
        <v>8</v>
      </c>
      <c r="R6551">
        <v>8</v>
      </c>
      <c r="S6551">
        <v>1</v>
      </c>
      <c r="T6551">
        <v>2</v>
      </c>
      <c r="U6551" t="b">
        <v>1</v>
      </c>
      <c r="V6551" t="s">
        <v>1242</v>
      </c>
      <c r="W6551" t="s">
        <v>7847</v>
      </c>
      <c r="X6551" t="s">
        <v>14905</v>
      </c>
      <c r="Y6551">
        <v>64</v>
      </c>
      <c r="Z6551">
        <v>64</v>
      </c>
      <c r="AA6551">
        <v>7</v>
      </c>
      <c r="AB6551">
        <v>7</v>
      </c>
      <c r="AC6551">
        <v>63</v>
      </c>
    </row>
    <row r="6552" spans="1:29">
      <c r="A6552">
        <v>7234</v>
      </c>
      <c r="B6552" t="s">
        <v>805</v>
      </c>
      <c r="C6552" t="s">
        <v>8271</v>
      </c>
      <c r="J6552" t="s">
        <v>1444</v>
      </c>
      <c r="K6552">
        <v>0</v>
      </c>
      <c r="N6552" t="b">
        <v>1</v>
      </c>
      <c r="O6552" t="b">
        <v>0</v>
      </c>
      <c r="P6552" t="b">
        <v>0</v>
      </c>
      <c r="Q6552">
        <v>8</v>
      </c>
      <c r="R6552">
        <v>8</v>
      </c>
      <c r="S6552">
        <v>1</v>
      </c>
      <c r="T6552">
        <v>2</v>
      </c>
      <c r="U6552" t="b">
        <v>1</v>
      </c>
      <c r="V6552" t="s">
        <v>1242</v>
      </c>
      <c r="W6552" t="s">
        <v>7847</v>
      </c>
      <c r="X6552" t="s">
        <v>14926</v>
      </c>
      <c r="Y6552">
        <v>64</v>
      </c>
      <c r="Z6552">
        <v>64</v>
      </c>
      <c r="AA6552">
        <v>8</v>
      </c>
      <c r="AB6552">
        <v>8</v>
      </c>
      <c r="AC6552">
        <v>63</v>
      </c>
    </row>
    <row r="6553" spans="1:29">
      <c r="A6553">
        <v>7235</v>
      </c>
      <c r="B6553" t="s">
        <v>805</v>
      </c>
      <c r="C6553" t="s">
        <v>8272</v>
      </c>
      <c r="J6553" t="s">
        <v>1444</v>
      </c>
      <c r="K6553">
        <v>0</v>
      </c>
      <c r="N6553" t="b">
        <v>1</v>
      </c>
      <c r="O6553" t="b">
        <v>0</v>
      </c>
      <c r="P6553" t="b">
        <v>0</v>
      </c>
      <c r="Q6553">
        <v>8</v>
      </c>
      <c r="R6553">
        <v>8</v>
      </c>
      <c r="S6553">
        <v>1</v>
      </c>
      <c r="T6553">
        <v>2</v>
      </c>
      <c r="U6553" t="b">
        <v>1</v>
      </c>
      <c r="V6553" t="s">
        <v>1242</v>
      </c>
      <c r="W6553" t="s">
        <v>7847</v>
      </c>
      <c r="X6553" t="s">
        <v>14906</v>
      </c>
      <c r="Y6553">
        <v>65</v>
      </c>
      <c r="Z6553">
        <v>65</v>
      </c>
      <c r="AA6553">
        <v>7</v>
      </c>
      <c r="AB6553">
        <v>7</v>
      </c>
      <c r="AC6553">
        <v>63</v>
      </c>
    </row>
    <row r="6554" spans="1:29">
      <c r="A6554">
        <v>7236</v>
      </c>
      <c r="B6554" t="s">
        <v>805</v>
      </c>
      <c r="C6554" t="s">
        <v>8273</v>
      </c>
      <c r="J6554" t="s">
        <v>1444</v>
      </c>
      <c r="K6554">
        <v>0</v>
      </c>
      <c r="N6554" t="b">
        <v>1</v>
      </c>
      <c r="O6554" t="b">
        <v>0</v>
      </c>
      <c r="P6554" t="b">
        <v>0</v>
      </c>
      <c r="Q6554">
        <v>8</v>
      </c>
      <c r="R6554">
        <v>8</v>
      </c>
      <c r="S6554">
        <v>1</v>
      </c>
      <c r="T6554">
        <v>2</v>
      </c>
      <c r="U6554" t="b">
        <v>1</v>
      </c>
      <c r="V6554" t="s">
        <v>1242</v>
      </c>
      <c r="W6554" t="s">
        <v>7847</v>
      </c>
      <c r="X6554" t="s">
        <v>14927</v>
      </c>
      <c r="Y6554">
        <v>65</v>
      </c>
      <c r="Z6554">
        <v>65</v>
      </c>
      <c r="AA6554">
        <v>8</v>
      </c>
      <c r="AB6554">
        <v>8</v>
      </c>
      <c r="AC6554">
        <v>63</v>
      </c>
    </row>
    <row r="6555" spans="1:29">
      <c r="A6555">
        <v>7237</v>
      </c>
      <c r="B6555" t="s">
        <v>805</v>
      </c>
      <c r="C6555" t="s">
        <v>8274</v>
      </c>
      <c r="J6555" t="s">
        <v>1444</v>
      </c>
      <c r="K6555">
        <v>0</v>
      </c>
      <c r="N6555" t="b">
        <v>1</v>
      </c>
      <c r="O6555" t="b">
        <v>0</v>
      </c>
      <c r="P6555" t="b">
        <v>0</v>
      </c>
      <c r="Q6555">
        <v>8</v>
      </c>
      <c r="R6555">
        <v>8</v>
      </c>
      <c r="S6555">
        <v>1</v>
      </c>
      <c r="T6555">
        <v>2</v>
      </c>
      <c r="U6555" t="b">
        <v>1</v>
      </c>
      <c r="V6555" t="s">
        <v>1242</v>
      </c>
      <c r="W6555" t="s">
        <v>7847</v>
      </c>
      <c r="X6555" t="s">
        <v>14907</v>
      </c>
      <c r="Y6555">
        <v>66</v>
      </c>
      <c r="Z6555">
        <v>66</v>
      </c>
      <c r="AA6555">
        <v>7</v>
      </c>
      <c r="AB6555">
        <v>7</v>
      </c>
      <c r="AC6555">
        <v>63</v>
      </c>
    </row>
    <row r="6556" spans="1:29">
      <c r="A6556">
        <v>7238</v>
      </c>
      <c r="B6556" t="s">
        <v>805</v>
      </c>
      <c r="C6556" t="s">
        <v>8275</v>
      </c>
      <c r="J6556" t="s">
        <v>1444</v>
      </c>
      <c r="K6556">
        <v>0</v>
      </c>
      <c r="N6556" t="b">
        <v>1</v>
      </c>
      <c r="O6556" t="b">
        <v>0</v>
      </c>
      <c r="P6556" t="b">
        <v>0</v>
      </c>
      <c r="Q6556">
        <v>8</v>
      </c>
      <c r="R6556">
        <v>8</v>
      </c>
      <c r="S6556">
        <v>1</v>
      </c>
      <c r="T6556">
        <v>2</v>
      </c>
      <c r="U6556" t="b">
        <v>1</v>
      </c>
      <c r="V6556" t="s">
        <v>1242</v>
      </c>
      <c r="W6556" t="s">
        <v>7847</v>
      </c>
      <c r="X6556" t="s">
        <v>14928</v>
      </c>
      <c r="Y6556">
        <v>66</v>
      </c>
      <c r="Z6556">
        <v>66</v>
      </c>
      <c r="AA6556">
        <v>8</v>
      </c>
      <c r="AB6556">
        <v>8</v>
      </c>
      <c r="AC6556">
        <v>63</v>
      </c>
    </row>
    <row r="6557" spans="1:29">
      <c r="A6557">
        <v>7239</v>
      </c>
      <c r="B6557" t="s">
        <v>805</v>
      </c>
      <c r="C6557" t="s">
        <v>8276</v>
      </c>
      <c r="J6557" t="s">
        <v>1444</v>
      </c>
      <c r="K6557">
        <v>0</v>
      </c>
      <c r="N6557" t="b">
        <v>1</v>
      </c>
      <c r="O6557" t="b">
        <v>0</v>
      </c>
      <c r="P6557" t="b">
        <v>0</v>
      </c>
      <c r="Q6557">
        <v>8</v>
      </c>
      <c r="R6557">
        <v>8</v>
      </c>
      <c r="S6557">
        <v>1</v>
      </c>
      <c r="T6557">
        <v>2</v>
      </c>
      <c r="U6557" t="b">
        <v>1</v>
      </c>
      <c r="V6557" t="s">
        <v>1242</v>
      </c>
      <c r="W6557" t="s">
        <v>7847</v>
      </c>
      <c r="X6557" t="s">
        <v>14908</v>
      </c>
      <c r="Y6557">
        <v>67</v>
      </c>
      <c r="Z6557">
        <v>67</v>
      </c>
      <c r="AA6557">
        <v>7</v>
      </c>
      <c r="AB6557">
        <v>7</v>
      </c>
      <c r="AC6557">
        <v>63</v>
      </c>
    </row>
    <row r="6558" spans="1:29">
      <c r="A6558">
        <v>7240</v>
      </c>
      <c r="B6558" t="s">
        <v>805</v>
      </c>
      <c r="C6558" t="s">
        <v>8277</v>
      </c>
      <c r="J6558" t="s">
        <v>1444</v>
      </c>
      <c r="K6558">
        <v>0</v>
      </c>
      <c r="N6558" t="b">
        <v>1</v>
      </c>
      <c r="O6558" t="b">
        <v>0</v>
      </c>
      <c r="P6558" t="b">
        <v>0</v>
      </c>
      <c r="Q6558">
        <v>8</v>
      </c>
      <c r="R6558">
        <v>8</v>
      </c>
      <c r="S6558">
        <v>1</v>
      </c>
      <c r="T6558">
        <v>2</v>
      </c>
      <c r="U6558" t="b">
        <v>1</v>
      </c>
      <c r="V6558" t="s">
        <v>1242</v>
      </c>
      <c r="W6558" t="s">
        <v>7847</v>
      </c>
      <c r="X6558" t="s">
        <v>14929</v>
      </c>
      <c r="Y6558">
        <v>67</v>
      </c>
      <c r="Z6558">
        <v>67</v>
      </c>
      <c r="AA6558">
        <v>8</v>
      </c>
      <c r="AB6558">
        <v>8</v>
      </c>
      <c r="AC6558">
        <v>63</v>
      </c>
    </row>
    <row r="6559" spans="1:29">
      <c r="A6559">
        <v>7241</v>
      </c>
      <c r="B6559" t="s">
        <v>805</v>
      </c>
      <c r="C6559" t="s">
        <v>8278</v>
      </c>
      <c r="J6559" t="s">
        <v>1444</v>
      </c>
      <c r="K6559">
        <v>0</v>
      </c>
      <c r="N6559" t="b">
        <v>1</v>
      </c>
      <c r="O6559" t="b">
        <v>0</v>
      </c>
      <c r="P6559" t="b">
        <v>0</v>
      </c>
      <c r="Q6559">
        <v>8</v>
      </c>
      <c r="R6559">
        <v>8</v>
      </c>
      <c r="S6559">
        <v>1</v>
      </c>
      <c r="T6559">
        <v>2</v>
      </c>
      <c r="U6559" t="b">
        <v>1</v>
      </c>
      <c r="V6559" t="s">
        <v>1242</v>
      </c>
      <c r="W6559" t="s">
        <v>7847</v>
      </c>
      <c r="X6559" t="s">
        <v>14909</v>
      </c>
      <c r="Y6559">
        <v>68</v>
      </c>
      <c r="Z6559">
        <v>68</v>
      </c>
      <c r="AA6559">
        <v>7</v>
      </c>
      <c r="AB6559">
        <v>7</v>
      </c>
      <c r="AC6559">
        <v>63</v>
      </c>
    </row>
    <row r="6560" spans="1:29">
      <c r="A6560">
        <v>7242</v>
      </c>
      <c r="B6560" t="s">
        <v>805</v>
      </c>
      <c r="C6560" t="s">
        <v>8279</v>
      </c>
      <c r="J6560" t="s">
        <v>1444</v>
      </c>
      <c r="K6560">
        <v>0</v>
      </c>
      <c r="N6560" t="b">
        <v>1</v>
      </c>
      <c r="O6560" t="b">
        <v>0</v>
      </c>
      <c r="P6560" t="b">
        <v>0</v>
      </c>
      <c r="Q6560">
        <v>8</v>
      </c>
      <c r="R6560">
        <v>8</v>
      </c>
      <c r="S6560">
        <v>1</v>
      </c>
      <c r="T6560">
        <v>2</v>
      </c>
      <c r="U6560" t="b">
        <v>1</v>
      </c>
      <c r="V6560" t="s">
        <v>1242</v>
      </c>
      <c r="W6560" t="s">
        <v>7847</v>
      </c>
      <c r="X6560" t="s">
        <v>14930</v>
      </c>
      <c r="Y6560">
        <v>68</v>
      </c>
      <c r="Z6560">
        <v>68</v>
      </c>
      <c r="AA6560">
        <v>8</v>
      </c>
      <c r="AB6560">
        <v>8</v>
      </c>
      <c r="AC6560">
        <v>63</v>
      </c>
    </row>
    <row r="6561" spans="1:29">
      <c r="A6561">
        <v>7243</v>
      </c>
      <c r="B6561" t="s">
        <v>805</v>
      </c>
      <c r="C6561" t="s">
        <v>8280</v>
      </c>
      <c r="J6561" t="s">
        <v>1444</v>
      </c>
      <c r="K6561">
        <v>0</v>
      </c>
      <c r="N6561" t="b">
        <v>1</v>
      </c>
      <c r="O6561" t="b">
        <v>0</v>
      </c>
      <c r="P6561" t="b">
        <v>0</v>
      </c>
      <c r="Q6561">
        <v>8</v>
      </c>
      <c r="R6561">
        <v>8</v>
      </c>
      <c r="S6561">
        <v>1</v>
      </c>
      <c r="T6561">
        <v>2</v>
      </c>
      <c r="U6561" t="b">
        <v>1</v>
      </c>
      <c r="V6561" t="s">
        <v>1242</v>
      </c>
      <c r="W6561" t="s">
        <v>7847</v>
      </c>
      <c r="X6561" t="s">
        <v>14910</v>
      </c>
      <c r="Y6561">
        <v>69</v>
      </c>
      <c r="Z6561">
        <v>69</v>
      </c>
      <c r="AA6561">
        <v>7</v>
      </c>
      <c r="AB6561">
        <v>7</v>
      </c>
      <c r="AC6561">
        <v>63</v>
      </c>
    </row>
    <row r="6562" spans="1:29">
      <c r="A6562">
        <v>7244</v>
      </c>
      <c r="B6562" t="s">
        <v>805</v>
      </c>
      <c r="C6562" t="s">
        <v>8281</v>
      </c>
      <c r="J6562" t="s">
        <v>1444</v>
      </c>
      <c r="K6562">
        <v>0</v>
      </c>
      <c r="N6562" t="b">
        <v>1</v>
      </c>
      <c r="O6562" t="b">
        <v>0</v>
      </c>
      <c r="P6562" t="b">
        <v>0</v>
      </c>
      <c r="Q6562">
        <v>8</v>
      </c>
      <c r="R6562">
        <v>8</v>
      </c>
      <c r="S6562">
        <v>1</v>
      </c>
      <c r="T6562">
        <v>2</v>
      </c>
      <c r="U6562" t="b">
        <v>1</v>
      </c>
      <c r="V6562" t="s">
        <v>1242</v>
      </c>
      <c r="W6562" t="s">
        <v>7847</v>
      </c>
      <c r="X6562" t="s">
        <v>14931</v>
      </c>
      <c r="Y6562">
        <v>69</v>
      </c>
      <c r="Z6562">
        <v>69</v>
      </c>
      <c r="AA6562">
        <v>8</v>
      </c>
      <c r="AB6562">
        <v>8</v>
      </c>
      <c r="AC6562">
        <v>63</v>
      </c>
    </row>
    <row r="6563" spans="1:29">
      <c r="A6563">
        <v>7245</v>
      </c>
      <c r="B6563" t="s">
        <v>805</v>
      </c>
      <c r="C6563" t="s">
        <v>8282</v>
      </c>
      <c r="J6563" t="s">
        <v>1444</v>
      </c>
      <c r="K6563">
        <v>0</v>
      </c>
      <c r="N6563" t="b">
        <v>1</v>
      </c>
      <c r="O6563" t="b">
        <v>0</v>
      </c>
      <c r="P6563" t="b">
        <v>0</v>
      </c>
      <c r="Q6563">
        <v>8</v>
      </c>
      <c r="R6563">
        <v>8</v>
      </c>
      <c r="S6563">
        <v>1</v>
      </c>
      <c r="T6563">
        <v>2</v>
      </c>
      <c r="U6563" t="b">
        <v>1</v>
      </c>
      <c r="V6563" t="s">
        <v>1242</v>
      </c>
      <c r="W6563" t="s">
        <v>7847</v>
      </c>
      <c r="X6563" t="s">
        <v>14911</v>
      </c>
      <c r="Y6563">
        <v>70</v>
      </c>
      <c r="Z6563">
        <v>70</v>
      </c>
      <c r="AA6563">
        <v>7</v>
      </c>
      <c r="AB6563">
        <v>7</v>
      </c>
      <c r="AC6563">
        <v>63</v>
      </c>
    </row>
    <row r="6564" spans="1:29">
      <c r="A6564">
        <v>7246</v>
      </c>
      <c r="B6564" t="s">
        <v>805</v>
      </c>
      <c r="C6564" t="s">
        <v>8283</v>
      </c>
      <c r="J6564" t="s">
        <v>1444</v>
      </c>
      <c r="K6564">
        <v>0</v>
      </c>
      <c r="N6564" t="b">
        <v>1</v>
      </c>
      <c r="O6564" t="b">
        <v>0</v>
      </c>
      <c r="P6564" t="b">
        <v>0</v>
      </c>
      <c r="Q6564">
        <v>8</v>
      </c>
      <c r="R6564">
        <v>8</v>
      </c>
      <c r="S6564">
        <v>1</v>
      </c>
      <c r="T6564">
        <v>2</v>
      </c>
      <c r="U6564" t="b">
        <v>1</v>
      </c>
      <c r="V6564" t="s">
        <v>1242</v>
      </c>
      <c r="W6564" t="s">
        <v>7847</v>
      </c>
      <c r="X6564" t="s">
        <v>14932</v>
      </c>
      <c r="Y6564">
        <v>70</v>
      </c>
      <c r="Z6564">
        <v>70</v>
      </c>
      <c r="AA6564">
        <v>8</v>
      </c>
      <c r="AB6564">
        <v>8</v>
      </c>
      <c r="AC6564">
        <v>63</v>
      </c>
    </row>
    <row r="6565" spans="1:29">
      <c r="A6565">
        <v>7247</v>
      </c>
      <c r="B6565" t="s">
        <v>805</v>
      </c>
      <c r="C6565" t="s">
        <v>8284</v>
      </c>
      <c r="J6565" t="s">
        <v>1444</v>
      </c>
      <c r="K6565">
        <v>0</v>
      </c>
      <c r="N6565" t="b">
        <v>1</v>
      </c>
      <c r="O6565" t="b">
        <v>0</v>
      </c>
      <c r="P6565" t="b">
        <v>0</v>
      </c>
      <c r="Q6565">
        <v>8</v>
      </c>
      <c r="R6565">
        <v>8</v>
      </c>
      <c r="S6565">
        <v>1</v>
      </c>
      <c r="T6565">
        <v>2</v>
      </c>
      <c r="U6565" t="b">
        <v>1</v>
      </c>
      <c r="V6565" t="s">
        <v>1242</v>
      </c>
      <c r="W6565" t="s">
        <v>7847</v>
      </c>
      <c r="X6565" t="s">
        <v>14912</v>
      </c>
      <c r="Y6565">
        <v>71</v>
      </c>
      <c r="Z6565">
        <v>71</v>
      </c>
      <c r="AA6565">
        <v>7</v>
      </c>
      <c r="AB6565">
        <v>7</v>
      </c>
      <c r="AC6565">
        <v>63</v>
      </c>
    </row>
    <row r="6566" spans="1:29">
      <c r="A6566">
        <v>7248</v>
      </c>
      <c r="B6566" t="s">
        <v>805</v>
      </c>
      <c r="C6566" t="s">
        <v>8285</v>
      </c>
      <c r="J6566" t="s">
        <v>1444</v>
      </c>
      <c r="K6566">
        <v>0</v>
      </c>
      <c r="N6566" t="b">
        <v>1</v>
      </c>
      <c r="O6566" t="b">
        <v>0</v>
      </c>
      <c r="P6566" t="b">
        <v>0</v>
      </c>
      <c r="Q6566">
        <v>8</v>
      </c>
      <c r="R6566">
        <v>8</v>
      </c>
      <c r="S6566">
        <v>1</v>
      </c>
      <c r="T6566">
        <v>2</v>
      </c>
      <c r="U6566" t="b">
        <v>1</v>
      </c>
      <c r="V6566" t="s">
        <v>1242</v>
      </c>
      <c r="W6566" t="s">
        <v>7847</v>
      </c>
      <c r="X6566" t="s">
        <v>14933</v>
      </c>
      <c r="Y6566">
        <v>71</v>
      </c>
      <c r="Z6566">
        <v>71</v>
      </c>
      <c r="AA6566">
        <v>8</v>
      </c>
      <c r="AB6566">
        <v>8</v>
      </c>
      <c r="AC6566">
        <v>63</v>
      </c>
    </row>
    <row r="6567" spans="1:29">
      <c r="A6567">
        <v>7249</v>
      </c>
      <c r="B6567" t="s">
        <v>805</v>
      </c>
      <c r="C6567" t="s">
        <v>8286</v>
      </c>
      <c r="J6567" t="s">
        <v>1444</v>
      </c>
      <c r="K6567">
        <v>0</v>
      </c>
      <c r="N6567" t="b">
        <v>1</v>
      </c>
      <c r="O6567" t="b">
        <v>0</v>
      </c>
      <c r="P6567" t="b">
        <v>0</v>
      </c>
      <c r="Q6567">
        <v>8</v>
      </c>
      <c r="R6567">
        <v>8</v>
      </c>
      <c r="S6567">
        <v>1</v>
      </c>
      <c r="T6567">
        <v>2</v>
      </c>
      <c r="U6567" t="b">
        <v>1</v>
      </c>
      <c r="V6567" t="s">
        <v>1242</v>
      </c>
      <c r="W6567" t="s">
        <v>7847</v>
      </c>
      <c r="X6567" t="s">
        <v>14913</v>
      </c>
      <c r="Y6567">
        <v>72</v>
      </c>
      <c r="Z6567">
        <v>72</v>
      </c>
      <c r="AA6567">
        <v>7</v>
      </c>
      <c r="AB6567">
        <v>7</v>
      </c>
      <c r="AC6567">
        <v>63</v>
      </c>
    </row>
    <row r="6568" spans="1:29">
      <c r="A6568">
        <v>7250</v>
      </c>
      <c r="B6568" t="s">
        <v>805</v>
      </c>
      <c r="C6568" t="s">
        <v>8287</v>
      </c>
      <c r="J6568" t="s">
        <v>1444</v>
      </c>
      <c r="K6568">
        <v>0</v>
      </c>
      <c r="N6568" t="b">
        <v>1</v>
      </c>
      <c r="O6568" t="b">
        <v>0</v>
      </c>
      <c r="P6568" t="b">
        <v>0</v>
      </c>
      <c r="Q6568">
        <v>8</v>
      </c>
      <c r="R6568">
        <v>8</v>
      </c>
      <c r="S6568">
        <v>1</v>
      </c>
      <c r="T6568">
        <v>2</v>
      </c>
      <c r="U6568" t="b">
        <v>1</v>
      </c>
      <c r="V6568" t="s">
        <v>1242</v>
      </c>
      <c r="W6568" t="s">
        <v>7847</v>
      </c>
      <c r="X6568" t="s">
        <v>14934</v>
      </c>
      <c r="Y6568">
        <v>72</v>
      </c>
      <c r="Z6568">
        <v>72</v>
      </c>
      <c r="AA6568">
        <v>8</v>
      </c>
      <c r="AB6568">
        <v>8</v>
      </c>
      <c r="AC6568">
        <v>63</v>
      </c>
    </row>
    <row r="6569" spans="1:29">
      <c r="A6569">
        <v>7251</v>
      </c>
      <c r="B6569" t="s">
        <v>805</v>
      </c>
      <c r="C6569" t="s">
        <v>8288</v>
      </c>
      <c r="J6569" t="s">
        <v>1444</v>
      </c>
      <c r="K6569">
        <v>0</v>
      </c>
      <c r="N6569" t="b">
        <v>1</v>
      </c>
      <c r="O6569" t="b">
        <v>0</v>
      </c>
      <c r="P6569" t="b">
        <v>0</v>
      </c>
      <c r="Q6569">
        <v>8</v>
      </c>
      <c r="R6569">
        <v>8</v>
      </c>
      <c r="S6569">
        <v>1</v>
      </c>
      <c r="T6569">
        <v>2</v>
      </c>
      <c r="U6569" t="b">
        <v>1</v>
      </c>
      <c r="V6569" t="s">
        <v>1242</v>
      </c>
      <c r="W6569" t="s">
        <v>7847</v>
      </c>
      <c r="X6569" t="s">
        <v>14914</v>
      </c>
      <c r="Y6569">
        <v>73</v>
      </c>
      <c r="Z6569">
        <v>73</v>
      </c>
      <c r="AA6569">
        <v>7</v>
      </c>
      <c r="AB6569">
        <v>7</v>
      </c>
      <c r="AC6569">
        <v>63</v>
      </c>
    </row>
    <row r="6570" spans="1:29">
      <c r="A6570">
        <v>7252</v>
      </c>
      <c r="B6570" t="s">
        <v>805</v>
      </c>
      <c r="C6570" t="s">
        <v>8289</v>
      </c>
      <c r="J6570" t="s">
        <v>1444</v>
      </c>
      <c r="K6570">
        <v>0</v>
      </c>
      <c r="N6570" t="b">
        <v>1</v>
      </c>
      <c r="O6570" t="b">
        <v>0</v>
      </c>
      <c r="P6570" t="b">
        <v>0</v>
      </c>
      <c r="Q6570">
        <v>8</v>
      </c>
      <c r="R6570">
        <v>8</v>
      </c>
      <c r="S6570">
        <v>1</v>
      </c>
      <c r="T6570">
        <v>2</v>
      </c>
      <c r="U6570" t="b">
        <v>1</v>
      </c>
      <c r="V6570" t="s">
        <v>1242</v>
      </c>
      <c r="W6570" t="s">
        <v>7847</v>
      </c>
      <c r="X6570" t="s">
        <v>14935</v>
      </c>
      <c r="Y6570">
        <v>73</v>
      </c>
      <c r="Z6570">
        <v>73</v>
      </c>
      <c r="AA6570">
        <v>8</v>
      </c>
      <c r="AB6570">
        <v>8</v>
      </c>
      <c r="AC6570">
        <v>63</v>
      </c>
    </row>
    <row r="6571" spans="1:29">
      <c r="A6571">
        <v>7253</v>
      </c>
      <c r="B6571" t="s">
        <v>805</v>
      </c>
      <c r="C6571" t="s">
        <v>8290</v>
      </c>
      <c r="J6571" t="s">
        <v>1444</v>
      </c>
      <c r="K6571">
        <v>0</v>
      </c>
      <c r="N6571" t="b">
        <v>1</v>
      </c>
      <c r="O6571" t="b">
        <v>0</v>
      </c>
      <c r="P6571" t="b">
        <v>0</v>
      </c>
      <c r="Q6571">
        <v>8</v>
      </c>
      <c r="R6571">
        <v>8</v>
      </c>
      <c r="S6571">
        <v>1</v>
      </c>
      <c r="T6571">
        <v>2</v>
      </c>
      <c r="U6571" t="b">
        <v>1</v>
      </c>
      <c r="V6571" t="s">
        <v>1242</v>
      </c>
      <c r="W6571" t="s">
        <v>7847</v>
      </c>
      <c r="X6571" t="s">
        <v>14915</v>
      </c>
      <c r="Y6571">
        <v>74</v>
      </c>
      <c r="Z6571">
        <v>74</v>
      </c>
      <c r="AA6571">
        <v>7</v>
      </c>
      <c r="AB6571">
        <v>7</v>
      </c>
      <c r="AC6571">
        <v>63</v>
      </c>
    </row>
    <row r="6572" spans="1:29">
      <c r="A6572">
        <v>7254</v>
      </c>
      <c r="B6572" t="s">
        <v>805</v>
      </c>
      <c r="C6572" t="s">
        <v>8291</v>
      </c>
      <c r="J6572" t="s">
        <v>1444</v>
      </c>
      <c r="K6572">
        <v>0</v>
      </c>
      <c r="N6572" t="b">
        <v>1</v>
      </c>
      <c r="O6572" t="b">
        <v>0</v>
      </c>
      <c r="P6572" t="b">
        <v>0</v>
      </c>
      <c r="Q6572">
        <v>8</v>
      </c>
      <c r="R6572">
        <v>8</v>
      </c>
      <c r="S6572">
        <v>1</v>
      </c>
      <c r="T6572">
        <v>2</v>
      </c>
      <c r="U6572" t="b">
        <v>1</v>
      </c>
      <c r="V6572" t="s">
        <v>1242</v>
      </c>
      <c r="W6572" t="s">
        <v>7847</v>
      </c>
      <c r="X6572" t="s">
        <v>14936</v>
      </c>
      <c r="Y6572">
        <v>74</v>
      </c>
      <c r="Z6572">
        <v>74</v>
      </c>
      <c r="AA6572">
        <v>8</v>
      </c>
      <c r="AB6572">
        <v>8</v>
      </c>
      <c r="AC6572">
        <v>63</v>
      </c>
    </row>
    <row r="6573" spans="1:29">
      <c r="A6573">
        <v>7255</v>
      </c>
      <c r="B6573" t="s">
        <v>805</v>
      </c>
      <c r="C6573" t="s">
        <v>8292</v>
      </c>
      <c r="J6573" t="s">
        <v>1444</v>
      </c>
      <c r="K6573">
        <v>0</v>
      </c>
      <c r="N6573" t="b">
        <v>1</v>
      </c>
      <c r="O6573" t="b">
        <v>0</v>
      </c>
      <c r="P6573" t="b">
        <v>0</v>
      </c>
      <c r="Q6573">
        <v>8</v>
      </c>
      <c r="R6573">
        <v>8</v>
      </c>
      <c r="S6573">
        <v>1</v>
      </c>
      <c r="T6573">
        <v>2</v>
      </c>
      <c r="U6573" t="b">
        <v>1</v>
      </c>
      <c r="V6573" t="s">
        <v>1242</v>
      </c>
      <c r="W6573" t="s">
        <v>7847</v>
      </c>
      <c r="X6573" t="s">
        <v>14916</v>
      </c>
      <c r="Y6573">
        <v>75</v>
      </c>
      <c r="Z6573">
        <v>75</v>
      </c>
      <c r="AA6573">
        <v>7</v>
      </c>
      <c r="AB6573">
        <v>7</v>
      </c>
      <c r="AC6573">
        <v>63</v>
      </c>
    </row>
    <row r="6574" spans="1:29">
      <c r="A6574">
        <v>7256</v>
      </c>
      <c r="B6574" t="s">
        <v>805</v>
      </c>
      <c r="C6574" t="s">
        <v>8293</v>
      </c>
      <c r="J6574" t="s">
        <v>1444</v>
      </c>
      <c r="K6574">
        <v>0</v>
      </c>
      <c r="N6574" t="b">
        <v>1</v>
      </c>
      <c r="O6574" t="b">
        <v>0</v>
      </c>
      <c r="P6574" t="b">
        <v>0</v>
      </c>
      <c r="Q6574">
        <v>8</v>
      </c>
      <c r="R6574">
        <v>8</v>
      </c>
      <c r="S6574">
        <v>1</v>
      </c>
      <c r="T6574">
        <v>2</v>
      </c>
      <c r="U6574" t="b">
        <v>1</v>
      </c>
      <c r="V6574" t="s">
        <v>1242</v>
      </c>
      <c r="W6574" t="s">
        <v>7847</v>
      </c>
      <c r="X6574" t="s">
        <v>14937</v>
      </c>
      <c r="Y6574">
        <v>75</v>
      </c>
      <c r="Z6574">
        <v>75</v>
      </c>
      <c r="AA6574">
        <v>8</v>
      </c>
      <c r="AB6574">
        <v>8</v>
      </c>
      <c r="AC6574">
        <v>63</v>
      </c>
    </row>
    <row r="6575" spans="1:29">
      <c r="A6575">
        <v>7257</v>
      </c>
      <c r="B6575" t="s">
        <v>805</v>
      </c>
      <c r="C6575" t="s">
        <v>8294</v>
      </c>
      <c r="J6575" t="s">
        <v>1444</v>
      </c>
      <c r="K6575">
        <v>0</v>
      </c>
      <c r="N6575" t="b">
        <v>1</v>
      </c>
      <c r="O6575" t="b">
        <v>0</v>
      </c>
      <c r="P6575" t="b">
        <v>0</v>
      </c>
      <c r="Q6575">
        <v>8</v>
      </c>
      <c r="R6575">
        <v>8</v>
      </c>
      <c r="S6575">
        <v>1</v>
      </c>
      <c r="T6575">
        <v>2</v>
      </c>
      <c r="U6575" t="b">
        <v>1</v>
      </c>
      <c r="V6575" t="s">
        <v>1242</v>
      </c>
      <c r="W6575" t="s">
        <v>7847</v>
      </c>
      <c r="X6575" t="s">
        <v>14917</v>
      </c>
      <c r="Y6575">
        <v>76</v>
      </c>
      <c r="Z6575">
        <v>76</v>
      </c>
      <c r="AA6575">
        <v>7</v>
      </c>
      <c r="AB6575">
        <v>7</v>
      </c>
      <c r="AC6575">
        <v>63</v>
      </c>
    </row>
    <row r="6576" spans="1:29">
      <c r="A6576">
        <v>7258</v>
      </c>
      <c r="B6576" t="s">
        <v>805</v>
      </c>
      <c r="C6576" t="s">
        <v>8295</v>
      </c>
      <c r="J6576" t="s">
        <v>1444</v>
      </c>
      <c r="K6576">
        <v>0</v>
      </c>
      <c r="N6576" t="b">
        <v>1</v>
      </c>
      <c r="O6576" t="b">
        <v>0</v>
      </c>
      <c r="P6576" t="b">
        <v>0</v>
      </c>
      <c r="Q6576">
        <v>8</v>
      </c>
      <c r="R6576">
        <v>8</v>
      </c>
      <c r="S6576">
        <v>1</v>
      </c>
      <c r="T6576">
        <v>2</v>
      </c>
      <c r="U6576" t="b">
        <v>1</v>
      </c>
      <c r="V6576" t="s">
        <v>1242</v>
      </c>
      <c r="W6576" t="s">
        <v>7847</v>
      </c>
      <c r="X6576" t="s">
        <v>14938</v>
      </c>
      <c r="Y6576">
        <v>76</v>
      </c>
      <c r="Z6576">
        <v>76</v>
      </c>
      <c r="AA6576">
        <v>8</v>
      </c>
      <c r="AB6576">
        <v>8</v>
      </c>
      <c r="AC6576">
        <v>63</v>
      </c>
    </row>
    <row r="6577" spans="1:29">
      <c r="A6577">
        <v>7259</v>
      </c>
      <c r="B6577" t="s">
        <v>805</v>
      </c>
      <c r="C6577" t="s">
        <v>8296</v>
      </c>
      <c r="J6577" t="s">
        <v>1444</v>
      </c>
      <c r="K6577">
        <v>0</v>
      </c>
      <c r="N6577" t="b">
        <v>1</v>
      </c>
      <c r="O6577" t="b">
        <v>0</v>
      </c>
      <c r="P6577" t="b">
        <v>0</v>
      </c>
      <c r="Q6577">
        <v>8</v>
      </c>
      <c r="R6577">
        <v>8</v>
      </c>
      <c r="S6577">
        <v>1</v>
      </c>
      <c r="T6577">
        <v>2</v>
      </c>
      <c r="U6577" t="b">
        <v>1</v>
      </c>
      <c r="V6577" t="s">
        <v>1242</v>
      </c>
      <c r="W6577" t="s">
        <v>7847</v>
      </c>
      <c r="X6577" t="s">
        <v>14942</v>
      </c>
      <c r="Y6577">
        <v>77</v>
      </c>
      <c r="Z6577">
        <v>77</v>
      </c>
      <c r="AA6577">
        <v>7</v>
      </c>
      <c r="AB6577">
        <v>7</v>
      </c>
      <c r="AC6577">
        <v>63</v>
      </c>
    </row>
    <row r="6578" spans="1:29">
      <c r="A6578">
        <v>7260</v>
      </c>
      <c r="B6578" t="s">
        <v>805</v>
      </c>
      <c r="C6578" t="s">
        <v>8297</v>
      </c>
      <c r="J6578" t="s">
        <v>1444</v>
      </c>
      <c r="K6578">
        <v>0</v>
      </c>
      <c r="N6578" t="b">
        <v>1</v>
      </c>
      <c r="O6578" t="b">
        <v>0</v>
      </c>
      <c r="P6578" t="b">
        <v>0</v>
      </c>
      <c r="Q6578">
        <v>8</v>
      </c>
      <c r="R6578">
        <v>8</v>
      </c>
      <c r="S6578">
        <v>1</v>
      </c>
      <c r="T6578">
        <v>2</v>
      </c>
      <c r="U6578" t="b">
        <v>1</v>
      </c>
      <c r="V6578" t="s">
        <v>1242</v>
      </c>
      <c r="W6578" t="s">
        <v>7847</v>
      </c>
      <c r="X6578" t="s">
        <v>14943</v>
      </c>
      <c r="Y6578">
        <v>77</v>
      </c>
      <c r="Z6578">
        <v>77</v>
      </c>
      <c r="AA6578">
        <v>8</v>
      </c>
      <c r="AB6578">
        <v>8</v>
      </c>
      <c r="AC6578">
        <v>63</v>
      </c>
    </row>
    <row r="6579" spans="1:29">
      <c r="A6579">
        <v>7261</v>
      </c>
      <c r="B6579" t="s">
        <v>805</v>
      </c>
      <c r="C6579" t="s">
        <v>8298</v>
      </c>
      <c r="J6579" t="s">
        <v>1444</v>
      </c>
      <c r="K6579">
        <v>0</v>
      </c>
      <c r="N6579" t="b">
        <v>1</v>
      </c>
      <c r="O6579" t="b">
        <v>0</v>
      </c>
      <c r="P6579" t="b">
        <v>0</v>
      </c>
      <c r="Q6579">
        <v>8</v>
      </c>
      <c r="R6579">
        <v>8</v>
      </c>
      <c r="S6579">
        <v>1</v>
      </c>
      <c r="T6579">
        <v>2</v>
      </c>
      <c r="U6579" t="b">
        <v>1</v>
      </c>
      <c r="V6579" t="s">
        <v>1242</v>
      </c>
      <c r="W6579" t="s">
        <v>7847</v>
      </c>
      <c r="X6579" t="s">
        <v>14947</v>
      </c>
      <c r="Y6579">
        <v>78</v>
      </c>
      <c r="Z6579">
        <v>78</v>
      </c>
      <c r="AA6579">
        <v>7</v>
      </c>
      <c r="AB6579">
        <v>7</v>
      </c>
      <c r="AC6579">
        <v>63</v>
      </c>
    </row>
    <row r="6580" spans="1:29">
      <c r="A6580">
        <v>7262</v>
      </c>
      <c r="B6580" t="s">
        <v>805</v>
      </c>
      <c r="C6580" t="s">
        <v>8299</v>
      </c>
      <c r="J6580" t="s">
        <v>1444</v>
      </c>
      <c r="K6580">
        <v>0</v>
      </c>
      <c r="N6580" t="b">
        <v>1</v>
      </c>
      <c r="O6580" t="b">
        <v>0</v>
      </c>
      <c r="P6580" t="b">
        <v>0</v>
      </c>
      <c r="Q6580">
        <v>8</v>
      </c>
      <c r="R6580">
        <v>8</v>
      </c>
      <c r="S6580">
        <v>1</v>
      </c>
      <c r="T6580">
        <v>2</v>
      </c>
      <c r="U6580" t="b">
        <v>1</v>
      </c>
      <c r="V6580" t="s">
        <v>1242</v>
      </c>
      <c r="W6580" t="s">
        <v>7847</v>
      </c>
      <c r="X6580" t="s">
        <v>14948</v>
      </c>
      <c r="Y6580">
        <v>78</v>
      </c>
      <c r="Z6580">
        <v>78</v>
      </c>
      <c r="AA6580">
        <v>8</v>
      </c>
      <c r="AB6580">
        <v>8</v>
      </c>
      <c r="AC6580">
        <v>63</v>
      </c>
    </row>
    <row r="6581" spans="1:29">
      <c r="A6581">
        <v>7263</v>
      </c>
      <c r="B6581" t="s">
        <v>805</v>
      </c>
      <c r="C6581" t="s">
        <v>8300</v>
      </c>
      <c r="J6581" t="s">
        <v>1444</v>
      </c>
      <c r="K6581">
        <v>0</v>
      </c>
      <c r="N6581" t="b">
        <v>1</v>
      </c>
      <c r="O6581" t="b">
        <v>0</v>
      </c>
      <c r="P6581" t="b">
        <v>0</v>
      </c>
      <c r="Q6581">
        <v>8</v>
      </c>
      <c r="R6581">
        <v>8</v>
      </c>
      <c r="S6581">
        <v>1</v>
      </c>
      <c r="T6581">
        <v>2</v>
      </c>
      <c r="U6581" t="b">
        <v>1</v>
      </c>
      <c r="V6581" t="s">
        <v>1242</v>
      </c>
      <c r="W6581" t="s">
        <v>7847</v>
      </c>
      <c r="X6581" t="s">
        <v>15673</v>
      </c>
      <c r="Y6581">
        <v>79</v>
      </c>
      <c r="Z6581">
        <v>79</v>
      </c>
      <c r="AA6581">
        <v>7</v>
      </c>
      <c r="AB6581">
        <v>7</v>
      </c>
      <c r="AC6581">
        <v>63</v>
      </c>
    </row>
    <row r="6582" spans="1:29">
      <c r="A6582">
        <v>7264</v>
      </c>
      <c r="B6582" t="s">
        <v>805</v>
      </c>
      <c r="C6582" t="s">
        <v>8301</v>
      </c>
      <c r="J6582" t="s">
        <v>1444</v>
      </c>
      <c r="K6582">
        <v>0</v>
      </c>
      <c r="N6582" t="b">
        <v>1</v>
      </c>
      <c r="O6582" t="b">
        <v>0</v>
      </c>
      <c r="P6582" t="b">
        <v>0</v>
      </c>
      <c r="Q6582">
        <v>8</v>
      </c>
      <c r="R6582">
        <v>8</v>
      </c>
      <c r="S6582">
        <v>1</v>
      </c>
      <c r="T6582">
        <v>2</v>
      </c>
      <c r="U6582" t="b">
        <v>1</v>
      </c>
      <c r="V6582" t="s">
        <v>1242</v>
      </c>
      <c r="W6582" t="s">
        <v>7847</v>
      </c>
      <c r="X6582" t="s">
        <v>15479</v>
      </c>
      <c r="Y6582">
        <v>79</v>
      </c>
      <c r="Z6582">
        <v>79</v>
      </c>
      <c r="AA6582">
        <v>8</v>
      </c>
      <c r="AB6582">
        <v>8</v>
      </c>
      <c r="AC6582">
        <v>63</v>
      </c>
    </row>
    <row r="6583" spans="1:29">
      <c r="A6583">
        <v>7265</v>
      </c>
      <c r="B6583" t="s">
        <v>805</v>
      </c>
      <c r="C6583" t="s">
        <v>8302</v>
      </c>
      <c r="J6583" t="s">
        <v>1444</v>
      </c>
      <c r="K6583">
        <v>0</v>
      </c>
      <c r="N6583" t="b">
        <v>1</v>
      </c>
      <c r="O6583" t="b">
        <v>0</v>
      </c>
      <c r="P6583" t="b">
        <v>0</v>
      </c>
      <c r="Q6583">
        <v>8</v>
      </c>
      <c r="R6583">
        <v>8</v>
      </c>
      <c r="S6583">
        <v>1</v>
      </c>
      <c r="T6583">
        <v>2</v>
      </c>
      <c r="U6583" t="b">
        <v>1</v>
      </c>
      <c r="V6583" t="s">
        <v>1242</v>
      </c>
      <c r="W6583" t="s">
        <v>7847</v>
      </c>
      <c r="X6583" t="s">
        <v>15089</v>
      </c>
      <c r="Y6583">
        <v>80</v>
      </c>
      <c r="Z6583">
        <v>80</v>
      </c>
      <c r="AA6583">
        <v>7</v>
      </c>
      <c r="AB6583">
        <v>7</v>
      </c>
      <c r="AC6583">
        <v>63</v>
      </c>
    </row>
    <row r="6584" spans="1:29">
      <c r="A6584">
        <v>7266</v>
      </c>
      <c r="B6584" t="s">
        <v>805</v>
      </c>
      <c r="C6584" t="s">
        <v>8303</v>
      </c>
      <c r="J6584" t="s">
        <v>1444</v>
      </c>
      <c r="K6584">
        <v>0</v>
      </c>
      <c r="N6584" t="b">
        <v>1</v>
      </c>
      <c r="O6584" t="b">
        <v>0</v>
      </c>
      <c r="P6584" t="b">
        <v>0</v>
      </c>
      <c r="Q6584">
        <v>8</v>
      </c>
      <c r="R6584">
        <v>8</v>
      </c>
      <c r="S6584">
        <v>1</v>
      </c>
      <c r="T6584">
        <v>2</v>
      </c>
      <c r="U6584" t="b">
        <v>1</v>
      </c>
      <c r="V6584" t="s">
        <v>1242</v>
      </c>
      <c r="W6584" t="s">
        <v>7847</v>
      </c>
      <c r="X6584" t="s">
        <v>15125</v>
      </c>
      <c r="Y6584">
        <v>80</v>
      </c>
      <c r="Z6584">
        <v>80</v>
      </c>
      <c r="AA6584">
        <v>8</v>
      </c>
      <c r="AB6584">
        <v>8</v>
      </c>
      <c r="AC6584">
        <v>63</v>
      </c>
    </row>
    <row r="6585" spans="1:29">
      <c r="A6585">
        <v>7267</v>
      </c>
      <c r="B6585" t="s">
        <v>805</v>
      </c>
      <c r="C6585" t="s">
        <v>8304</v>
      </c>
      <c r="J6585" t="s">
        <v>1444</v>
      </c>
      <c r="K6585">
        <v>0</v>
      </c>
      <c r="N6585" t="b">
        <v>1</v>
      </c>
      <c r="O6585" t="b">
        <v>0</v>
      </c>
      <c r="P6585" t="b">
        <v>0</v>
      </c>
      <c r="Q6585">
        <v>8</v>
      </c>
      <c r="R6585">
        <v>8</v>
      </c>
      <c r="S6585">
        <v>1</v>
      </c>
      <c r="T6585">
        <v>2</v>
      </c>
      <c r="U6585" t="b">
        <v>1</v>
      </c>
      <c r="V6585" t="s">
        <v>1242</v>
      </c>
      <c r="W6585" t="s">
        <v>7847</v>
      </c>
      <c r="X6585" t="s">
        <v>15090</v>
      </c>
      <c r="Y6585">
        <v>81</v>
      </c>
      <c r="Z6585">
        <v>81</v>
      </c>
      <c r="AA6585">
        <v>7</v>
      </c>
      <c r="AB6585">
        <v>7</v>
      </c>
      <c r="AC6585">
        <v>63</v>
      </c>
    </row>
    <row r="6586" spans="1:29">
      <c r="A6586">
        <v>7268</v>
      </c>
      <c r="B6586" t="s">
        <v>805</v>
      </c>
      <c r="C6586" t="s">
        <v>8305</v>
      </c>
      <c r="J6586" t="s">
        <v>1444</v>
      </c>
      <c r="K6586">
        <v>0</v>
      </c>
      <c r="N6586" t="b">
        <v>1</v>
      </c>
      <c r="O6586" t="b">
        <v>0</v>
      </c>
      <c r="P6586" t="b">
        <v>0</v>
      </c>
      <c r="Q6586">
        <v>8</v>
      </c>
      <c r="R6586">
        <v>8</v>
      </c>
      <c r="S6586">
        <v>1</v>
      </c>
      <c r="T6586">
        <v>2</v>
      </c>
      <c r="U6586" t="b">
        <v>1</v>
      </c>
      <c r="V6586" t="s">
        <v>1242</v>
      </c>
      <c r="W6586" t="s">
        <v>7847</v>
      </c>
      <c r="X6586" t="s">
        <v>15126</v>
      </c>
      <c r="Y6586">
        <v>81</v>
      </c>
      <c r="Z6586">
        <v>81</v>
      </c>
      <c r="AA6586">
        <v>8</v>
      </c>
      <c r="AB6586">
        <v>8</v>
      </c>
      <c r="AC6586">
        <v>63</v>
      </c>
    </row>
    <row r="6587" spans="1:29">
      <c r="A6587">
        <v>7269</v>
      </c>
      <c r="B6587" t="s">
        <v>805</v>
      </c>
      <c r="C6587" t="s">
        <v>8306</v>
      </c>
      <c r="J6587" t="s">
        <v>1444</v>
      </c>
      <c r="K6587">
        <v>0</v>
      </c>
      <c r="N6587" t="b">
        <v>1</v>
      </c>
      <c r="O6587" t="b">
        <v>0</v>
      </c>
      <c r="P6587" t="b">
        <v>0</v>
      </c>
      <c r="Q6587">
        <v>8</v>
      </c>
      <c r="R6587">
        <v>8</v>
      </c>
      <c r="S6587">
        <v>1</v>
      </c>
      <c r="T6587">
        <v>2</v>
      </c>
      <c r="U6587" t="b">
        <v>1</v>
      </c>
      <c r="V6587" t="s">
        <v>1242</v>
      </c>
      <c r="W6587" t="s">
        <v>7847</v>
      </c>
      <c r="X6587" t="s">
        <v>15091</v>
      </c>
      <c r="Y6587">
        <v>82</v>
      </c>
      <c r="Z6587">
        <v>82</v>
      </c>
      <c r="AA6587">
        <v>7</v>
      </c>
      <c r="AB6587">
        <v>7</v>
      </c>
      <c r="AC6587">
        <v>63</v>
      </c>
    </row>
    <row r="6588" spans="1:29">
      <c r="A6588">
        <v>7270</v>
      </c>
      <c r="B6588" t="s">
        <v>805</v>
      </c>
      <c r="C6588" t="s">
        <v>8307</v>
      </c>
      <c r="J6588" t="s">
        <v>1444</v>
      </c>
      <c r="K6588">
        <v>0</v>
      </c>
      <c r="N6588" t="b">
        <v>1</v>
      </c>
      <c r="O6588" t="b">
        <v>0</v>
      </c>
      <c r="P6588" t="b">
        <v>0</v>
      </c>
      <c r="Q6588">
        <v>8</v>
      </c>
      <c r="R6588">
        <v>8</v>
      </c>
      <c r="S6588">
        <v>1</v>
      </c>
      <c r="T6588">
        <v>2</v>
      </c>
      <c r="U6588" t="b">
        <v>1</v>
      </c>
      <c r="V6588" t="s">
        <v>1242</v>
      </c>
      <c r="W6588" t="s">
        <v>7847</v>
      </c>
      <c r="X6588" t="s">
        <v>15127</v>
      </c>
      <c r="Y6588">
        <v>82</v>
      </c>
      <c r="Z6588">
        <v>82</v>
      </c>
      <c r="AA6588">
        <v>8</v>
      </c>
      <c r="AB6588">
        <v>8</v>
      </c>
      <c r="AC6588">
        <v>63</v>
      </c>
    </row>
    <row r="6589" spans="1:29">
      <c r="A6589">
        <v>7271</v>
      </c>
      <c r="B6589" t="s">
        <v>805</v>
      </c>
      <c r="C6589" t="s">
        <v>8308</v>
      </c>
      <c r="J6589" t="s">
        <v>1444</v>
      </c>
      <c r="K6589">
        <v>0</v>
      </c>
      <c r="N6589" t="b">
        <v>1</v>
      </c>
      <c r="O6589" t="b">
        <v>0</v>
      </c>
      <c r="P6589" t="b">
        <v>0</v>
      </c>
      <c r="Q6589">
        <v>8</v>
      </c>
      <c r="R6589">
        <v>8</v>
      </c>
      <c r="S6589">
        <v>1</v>
      </c>
      <c r="T6589">
        <v>2</v>
      </c>
      <c r="U6589" t="b">
        <v>1</v>
      </c>
      <c r="V6589" t="s">
        <v>1242</v>
      </c>
      <c r="W6589" t="s">
        <v>7847</v>
      </c>
      <c r="X6589" t="s">
        <v>15092</v>
      </c>
      <c r="Y6589">
        <v>83</v>
      </c>
      <c r="Z6589">
        <v>83</v>
      </c>
      <c r="AA6589">
        <v>7</v>
      </c>
      <c r="AB6589">
        <v>7</v>
      </c>
      <c r="AC6589">
        <v>63</v>
      </c>
    </row>
    <row r="6590" spans="1:29">
      <c r="A6590">
        <v>7272</v>
      </c>
      <c r="B6590" t="s">
        <v>805</v>
      </c>
      <c r="C6590" t="s">
        <v>8309</v>
      </c>
      <c r="J6590" t="s">
        <v>1444</v>
      </c>
      <c r="K6590">
        <v>0</v>
      </c>
      <c r="N6590" t="b">
        <v>1</v>
      </c>
      <c r="O6590" t="b">
        <v>0</v>
      </c>
      <c r="P6590" t="b">
        <v>0</v>
      </c>
      <c r="Q6590">
        <v>8</v>
      </c>
      <c r="R6590">
        <v>8</v>
      </c>
      <c r="S6590">
        <v>1</v>
      </c>
      <c r="T6590">
        <v>2</v>
      </c>
      <c r="U6590" t="b">
        <v>1</v>
      </c>
      <c r="V6590" t="s">
        <v>1242</v>
      </c>
      <c r="W6590" t="s">
        <v>7847</v>
      </c>
      <c r="X6590" t="s">
        <v>15128</v>
      </c>
      <c r="Y6590">
        <v>83</v>
      </c>
      <c r="Z6590">
        <v>83</v>
      </c>
      <c r="AA6590">
        <v>8</v>
      </c>
      <c r="AB6590">
        <v>8</v>
      </c>
      <c r="AC6590">
        <v>63</v>
      </c>
    </row>
    <row r="6591" spans="1:29">
      <c r="A6591">
        <v>7273</v>
      </c>
      <c r="B6591" t="s">
        <v>805</v>
      </c>
      <c r="C6591" t="s">
        <v>8310</v>
      </c>
      <c r="J6591" t="s">
        <v>1444</v>
      </c>
      <c r="K6591">
        <v>0</v>
      </c>
      <c r="N6591" t="b">
        <v>1</v>
      </c>
      <c r="O6591" t="b">
        <v>0</v>
      </c>
      <c r="P6591" t="b">
        <v>0</v>
      </c>
      <c r="Q6591">
        <v>8</v>
      </c>
      <c r="R6591">
        <v>8</v>
      </c>
      <c r="S6591">
        <v>1</v>
      </c>
      <c r="T6591">
        <v>2</v>
      </c>
      <c r="U6591" t="b">
        <v>1</v>
      </c>
      <c r="V6591" t="s">
        <v>1242</v>
      </c>
      <c r="W6591" t="s">
        <v>7847</v>
      </c>
      <c r="X6591" t="s">
        <v>15093</v>
      </c>
      <c r="Y6591">
        <v>84</v>
      </c>
      <c r="Z6591">
        <v>84</v>
      </c>
      <c r="AA6591">
        <v>7</v>
      </c>
      <c r="AB6591">
        <v>7</v>
      </c>
      <c r="AC6591">
        <v>63</v>
      </c>
    </row>
    <row r="6592" spans="1:29">
      <c r="A6592">
        <v>7274</v>
      </c>
      <c r="B6592" t="s">
        <v>805</v>
      </c>
      <c r="C6592" t="s">
        <v>8311</v>
      </c>
      <c r="J6592" t="s">
        <v>1444</v>
      </c>
      <c r="K6592">
        <v>0</v>
      </c>
      <c r="N6592" t="b">
        <v>1</v>
      </c>
      <c r="O6592" t="b">
        <v>0</v>
      </c>
      <c r="P6592" t="b">
        <v>0</v>
      </c>
      <c r="Q6592">
        <v>8</v>
      </c>
      <c r="R6592">
        <v>8</v>
      </c>
      <c r="S6592">
        <v>1</v>
      </c>
      <c r="T6592">
        <v>2</v>
      </c>
      <c r="U6592" t="b">
        <v>1</v>
      </c>
      <c r="V6592" t="s">
        <v>1242</v>
      </c>
      <c r="W6592" t="s">
        <v>7847</v>
      </c>
      <c r="X6592" t="s">
        <v>15129</v>
      </c>
      <c r="Y6592">
        <v>84</v>
      </c>
      <c r="Z6592">
        <v>84</v>
      </c>
      <c r="AA6592">
        <v>8</v>
      </c>
      <c r="AB6592">
        <v>8</v>
      </c>
      <c r="AC6592">
        <v>63</v>
      </c>
    </row>
    <row r="6593" spans="1:29">
      <c r="A6593">
        <v>7275</v>
      </c>
      <c r="B6593" t="s">
        <v>805</v>
      </c>
      <c r="C6593" t="s">
        <v>8312</v>
      </c>
      <c r="J6593" t="s">
        <v>1444</v>
      </c>
      <c r="K6593">
        <v>0</v>
      </c>
      <c r="N6593" t="b">
        <v>1</v>
      </c>
      <c r="O6593" t="b">
        <v>0</v>
      </c>
      <c r="P6593" t="b">
        <v>0</v>
      </c>
      <c r="Q6593">
        <v>8</v>
      </c>
      <c r="R6593">
        <v>8</v>
      </c>
      <c r="S6593">
        <v>1</v>
      </c>
      <c r="T6593">
        <v>2</v>
      </c>
      <c r="U6593" t="b">
        <v>1</v>
      </c>
      <c r="V6593" t="s">
        <v>1242</v>
      </c>
      <c r="W6593" t="s">
        <v>7847</v>
      </c>
      <c r="X6593" t="s">
        <v>15094</v>
      </c>
      <c r="Y6593">
        <v>85</v>
      </c>
      <c r="Z6593">
        <v>85</v>
      </c>
      <c r="AA6593">
        <v>7</v>
      </c>
      <c r="AB6593">
        <v>7</v>
      </c>
      <c r="AC6593">
        <v>63</v>
      </c>
    </row>
    <row r="6594" spans="1:29">
      <c r="A6594">
        <v>7276</v>
      </c>
      <c r="B6594" t="s">
        <v>805</v>
      </c>
      <c r="C6594" t="s">
        <v>8313</v>
      </c>
      <c r="J6594" t="s">
        <v>1444</v>
      </c>
      <c r="K6594">
        <v>0</v>
      </c>
      <c r="N6594" t="b">
        <v>1</v>
      </c>
      <c r="O6594" t="b">
        <v>0</v>
      </c>
      <c r="P6594" t="b">
        <v>0</v>
      </c>
      <c r="Q6594">
        <v>8</v>
      </c>
      <c r="R6594">
        <v>8</v>
      </c>
      <c r="S6594">
        <v>1</v>
      </c>
      <c r="T6594">
        <v>2</v>
      </c>
      <c r="U6594" t="b">
        <v>1</v>
      </c>
      <c r="V6594" t="s">
        <v>1242</v>
      </c>
      <c r="W6594" t="s">
        <v>7847</v>
      </c>
      <c r="X6594" t="s">
        <v>15130</v>
      </c>
      <c r="Y6594">
        <v>85</v>
      </c>
      <c r="Z6594">
        <v>85</v>
      </c>
      <c r="AA6594">
        <v>8</v>
      </c>
      <c r="AB6594">
        <v>8</v>
      </c>
      <c r="AC6594">
        <v>63</v>
      </c>
    </row>
    <row r="6595" spans="1:29">
      <c r="A6595">
        <v>7277</v>
      </c>
      <c r="B6595" t="s">
        <v>805</v>
      </c>
      <c r="C6595" t="s">
        <v>8314</v>
      </c>
      <c r="J6595" t="s">
        <v>1444</v>
      </c>
      <c r="K6595">
        <v>0</v>
      </c>
      <c r="N6595" t="b">
        <v>1</v>
      </c>
      <c r="O6595" t="b">
        <v>0</v>
      </c>
      <c r="P6595" t="b">
        <v>0</v>
      </c>
      <c r="Q6595">
        <v>8</v>
      </c>
      <c r="R6595">
        <v>8</v>
      </c>
      <c r="S6595">
        <v>1</v>
      </c>
      <c r="T6595">
        <v>2</v>
      </c>
      <c r="U6595" t="b">
        <v>1</v>
      </c>
      <c r="V6595" t="s">
        <v>1242</v>
      </c>
      <c r="W6595" t="s">
        <v>7847</v>
      </c>
      <c r="X6595" t="s">
        <v>15095</v>
      </c>
      <c r="Y6595">
        <v>86</v>
      </c>
      <c r="Z6595">
        <v>86</v>
      </c>
      <c r="AA6595">
        <v>7</v>
      </c>
      <c r="AB6595">
        <v>7</v>
      </c>
      <c r="AC6595">
        <v>63</v>
      </c>
    </row>
    <row r="6596" spans="1:29">
      <c r="A6596">
        <v>7278</v>
      </c>
      <c r="B6596" t="s">
        <v>805</v>
      </c>
      <c r="C6596" t="s">
        <v>8315</v>
      </c>
      <c r="J6596" t="s">
        <v>1444</v>
      </c>
      <c r="K6596">
        <v>0</v>
      </c>
      <c r="N6596" t="b">
        <v>1</v>
      </c>
      <c r="O6596" t="b">
        <v>0</v>
      </c>
      <c r="P6596" t="b">
        <v>0</v>
      </c>
      <c r="Q6596">
        <v>8</v>
      </c>
      <c r="R6596">
        <v>8</v>
      </c>
      <c r="S6596">
        <v>1</v>
      </c>
      <c r="T6596">
        <v>2</v>
      </c>
      <c r="U6596" t="b">
        <v>1</v>
      </c>
      <c r="V6596" t="s">
        <v>1242</v>
      </c>
      <c r="W6596" t="s">
        <v>7847</v>
      </c>
      <c r="X6596" t="s">
        <v>15131</v>
      </c>
      <c r="Y6596">
        <v>86</v>
      </c>
      <c r="Z6596">
        <v>86</v>
      </c>
      <c r="AA6596">
        <v>8</v>
      </c>
      <c r="AB6596">
        <v>8</v>
      </c>
      <c r="AC6596">
        <v>63</v>
      </c>
    </row>
    <row r="6597" spans="1:29">
      <c r="A6597">
        <v>7279</v>
      </c>
      <c r="B6597" t="s">
        <v>805</v>
      </c>
      <c r="C6597" t="s">
        <v>8316</v>
      </c>
      <c r="J6597" t="s">
        <v>1444</v>
      </c>
      <c r="K6597">
        <v>0</v>
      </c>
      <c r="N6597" t="b">
        <v>1</v>
      </c>
      <c r="O6597" t="b">
        <v>0</v>
      </c>
      <c r="P6597" t="b">
        <v>0</v>
      </c>
      <c r="Q6597">
        <v>8</v>
      </c>
      <c r="R6597">
        <v>8</v>
      </c>
      <c r="S6597">
        <v>1</v>
      </c>
      <c r="T6597">
        <v>2</v>
      </c>
      <c r="U6597" t="b">
        <v>1</v>
      </c>
      <c r="V6597" t="s">
        <v>1242</v>
      </c>
      <c r="W6597" t="s">
        <v>7847</v>
      </c>
      <c r="X6597" t="s">
        <v>15096</v>
      </c>
      <c r="Y6597">
        <v>87</v>
      </c>
      <c r="Z6597">
        <v>87</v>
      </c>
      <c r="AA6597">
        <v>7</v>
      </c>
      <c r="AB6597">
        <v>7</v>
      </c>
      <c r="AC6597">
        <v>63</v>
      </c>
    </row>
    <row r="6598" spans="1:29">
      <c r="A6598">
        <v>7280</v>
      </c>
      <c r="B6598" t="s">
        <v>805</v>
      </c>
      <c r="C6598" t="s">
        <v>8317</v>
      </c>
      <c r="J6598" t="s">
        <v>1444</v>
      </c>
      <c r="K6598">
        <v>0</v>
      </c>
      <c r="N6598" t="b">
        <v>1</v>
      </c>
      <c r="O6598" t="b">
        <v>0</v>
      </c>
      <c r="P6598" t="b">
        <v>0</v>
      </c>
      <c r="Q6598">
        <v>8</v>
      </c>
      <c r="R6598">
        <v>8</v>
      </c>
      <c r="S6598">
        <v>1</v>
      </c>
      <c r="T6598">
        <v>2</v>
      </c>
      <c r="U6598" t="b">
        <v>1</v>
      </c>
      <c r="V6598" t="s">
        <v>1242</v>
      </c>
      <c r="W6598" t="s">
        <v>7847</v>
      </c>
      <c r="X6598" t="s">
        <v>15132</v>
      </c>
      <c r="Y6598">
        <v>87</v>
      </c>
      <c r="Z6598">
        <v>87</v>
      </c>
      <c r="AA6598">
        <v>8</v>
      </c>
      <c r="AB6598">
        <v>8</v>
      </c>
      <c r="AC6598">
        <v>63</v>
      </c>
    </row>
    <row r="6599" spans="1:29">
      <c r="A6599">
        <v>7281</v>
      </c>
      <c r="B6599" t="s">
        <v>805</v>
      </c>
      <c r="C6599" t="s">
        <v>8318</v>
      </c>
      <c r="J6599" t="s">
        <v>1444</v>
      </c>
      <c r="K6599">
        <v>0</v>
      </c>
      <c r="N6599" t="b">
        <v>1</v>
      </c>
      <c r="O6599" t="b">
        <v>0</v>
      </c>
      <c r="P6599" t="b">
        <v>0</v>
      </c>
      <c r="Q6599">
        <v>8</v>
      </c>
      <c r="R6599">
        <v>8</v>
      </c>
      <c r="S6599">
        <v>1</v>
      </c>
      <c r="T6599">
        <v>2</v>
      </c>
      <c r="U6599" t="b">
        <v>1</v>
      </c>
      <c r="V6599" t="s">
        <v>1242</v>
      </c>
      <c r="W6599" t="s">
        <v>7847</v>
      </c>
      <c r="X6599" t="s">
        <v>15097</v>
      </c>
      <c r="Y6599">
        <v>88</v>
      </c>
      <c r="Z6599">
        <v>88</v>
      </c>
      <c r="AA6599">
        <v>7</v>
      </c>
      <c r="AB6599">
        <v>7</v>
      </c>
      <c r="AC6599">
        <v>63</v>
      </c>
    </row>
    <row r="6600" spans="1:29">
      <c r="A6600">
        <v>7282</v>
      </c>
      <c r="B6600" t="s">
        <v>805</v>
      </c>
      <c r="C6600" t="s">
        <v>8319</v>
      </c>
      <c r="J6600" t="s">
        <v>1444</v>
      </c>
      <c r="K6600">
        <v>0</v>
      </c>
      <c r="N6600" t="b">
        <v>1</v>
      </c>
      <c r="O6600" t="b">
        <v>0</v>
      </c>
      <c r="P6600" t="b">
        <v>0</v>
      </c>
      <c r="Q6600">
        <v>8</v>
      </c>
      <c r="R6600">
        <v>8</v>
      </c>
      <c r="S6600">
        <v>1</v>
      </c>
      <c r="T6600">
        <v>2</v>
      </c>
      <c r="U6600" t="b">
        <v>1</v>
      </c>
      <c r="V6600" t="s">
        <v>1242</v>
      </c>
      <c r="W6600" t="s">
        <v>7847</v>
      </c>
      <c r="X6600" t="s">
        <v>15133</v>
      </c>
      <c r="Y6600">
        <v>88</v>
      </c>
      <c r="Z6600">
        <v>88</v>
      </c>
      <c r="AA6600">
        <v>8</v>
      </c>
      <c r="AB6600">
        <v>8</v>
      </c>
      <c r="AC6600">
        <v>63</v>
      </c>
    </row>
    <row r="6601" spans="1:29">
      <c r="A6601">
        <v>7283</v>
      </c>
      <c r="B6601" t="s">
        <v>805</v>
      </c>
      <c r="C6601" t="s">
        <v>8320</v>
      </c>
      <c r="J6601" t="s">
        <v>1444</v>
      </c>
      <c r="K6601">
        <v>0</v>
      </c>
      <c r="N6601" t="b">
        <v>1</v>
      </c>
      <c r="O6601" t="b">
        <v>0</v>
      </c>
      <c r="P6601" t="b">
        <v>0</v>
      </c>
      <c r="Q6601">
        <v>8</v>
      </c>
      <c r="R6601">
        <v>8</v>
      </c>
      <c r="S6601">
        <v>1</v>
      </c>
      <c r="T6601">
        <v>2</v>
      </c>
      <c r="U6601" t="b">
        <v>1</v>
      </c>
      <c r="V6601" t="s">
        <v>1242</v>
      </c>
      <c r="W6601" t="s">
        <v>7847</v>
      </c>
      <c r="X6601" t="s">
        <v>15098</v>
      </c>
      <c r="Y6601">
        <v>89</v>
      </c>
      <c r="Z6601">
        <v>89</v>
      </c>
      <c r="AA6601">
        <v>7</v>
      </c>
      <c r="AB6601">
        <v>7</v>
      </c>
      <c r="AC6601">
        <v>63</v>
      </c>
    </row>
    <row r="6602" spans="1:29">
      <c r="A6602">
        <v>7284</v>
      </c>
      <c r="B6602" t="s">
        <v>805</v>
      </c>
      <c r="C6602" t="s">
        <v>8321</v>
      </c>
      <c r="J6602" t="s">
        <v>1444</v>
      </c>
      <c r="K6602">
        <v>0</v>
      </c>
      <c r="N6602" t="b">
        <v>1</v>
      </c>
      <c r="O6602" t="b">
        <v>0</v>
      </c>
      <c r="P6602" t="b">
        <v>0</v>
      </c>
      <c r="Q6602">
        <v>8</v>
      </c>
      <c r="R6602">
        <v>8</v>
      </c>
      <c r="S6602">
        <v>1</v>
      </c>
      <c r="T6602">
        <v>2</v>
      </c>
      <c r="U6602" t="b">
        <v>1</v>
      </c>
      <c r="V6602" t="s">
        <v>1242</v>
      </c>
      <c r="W6602" t="s">
        <v>7847</v>
      </c>
      <c r="X6602" t="s">
        <v>15134</v>
      </c>
      <c r="Y6602">
        <v>89</v>
      </c>
      <c r="Z6602">
        <v>89</v>
      </c>
      <c r="AA6602">
        <v>8</v>
      </c>
      <c r="AB6602">
        <v>8</v>
      </c>
      <c r="AC6602">
        <v>63</v>
      </c>
    </row>
    <row r="6603" spans="1:29">
      <c r="A6603">
        <v>7285</v>
      </c>
      <c r="B6603" t="s">
        <v>805</v>
      </c>
      <c r="C6603" t="s">
        <v>8322</v>
      </c>
      <c r="J6603" t="s">
        <v>1444</v>
      </c>
      <c r="K6603">
        <v>0</v>
      </c>
      <c r="N6603" t="b">
        <v>1</v>
      </c>
      <c r="O6603" t="b">
        <v>0</v>
      </c>
      <c r="P6603" t="b">
        <v>0</v>
      </c>
      <c r="Q6603">
        <v>8</v>
      </c>
      <c r="R6603">
        <v>8</v>
      </c>
      <c r="S6603">
        <v>1</v>
      </c>
      <c r="T6603">
        <v>2</v>
      </c>
      <c r="U6603" t="b">
        <v>1</v>
      </c>
      <c r="V6603" t="s">
        <v>1242</v>
      </c>
      <c r="W6603" t="s">
        <v>7847</v>
      </c>
      <c r="X6603" t="s">
        <v>15099</v>
      </c>
      <c r="Y6603">
        <v>90</v>
      </c>
      <c r="Z6603">
        <v>90</v>
      </c>
      <c r="AA6603">
        <v>7</v>
      </c>
      <c r="AB6603">
        <v>7</v>
      </c>
      <c r="AC6603">
        <v>63</v>
      </c>
    </row>
    <row r="6604" spans="1:29">
      <c r="A6604">
        <v>7286</v>
      </c>
      <c r="B6604" t="s">
        <v>805</v>
      </c>
      <c r="C6604" t="s">
        <v>8323</v>
      </c>
      <c r="J6604" t="s">
        <v>1444</v>
      </c>
      <c r="K6604">
        <v>0</v>
      </c>
      <c r="N6604" t="b">
        <v>1</v>
      </c>
      <c r="O6604" t="b">
        <v>0</v>
      </c>
      <c r="P6604" t="b">
        <v>0</v>
      </c>
      <c r="Q6604">
        <v>8</v>
      </c>
      <c r="R6604">
        <v>8</v>
      </c>
      <c r="S6604">
        <v>1</v>
      </c>
      <c r="T6604">
        <v>2</v>
      </c>
      <c r="U6604" t="b">
        <v>1</v>
      </c>
      <c r="V6604" t="s">
        <v>1242</v>
      </c>
      <c r="W6604" t="s">
        <v>7847</v>
      </c>
      <c r="X6604" t="s">
        <v>15135</v>
      </c>
      <c r="Y6604">
        <v>90</v>
      </c>
      <c r="Z6604">
        <v>90</v>
      </c>
      <c r="AA6604">
        <v>8</v>
      </c>
      <c r="AB6604">
        <v>8</v>
      </c>
      <c r="AC6604">
        <v>63</v>
      </c>
    </row>
    <row r="6605" spans="1:29">
      <c r="A6605">
        <v>7287</v>
      </c>
      <c r="B6605" t="s">
        <v>805</v>
      </c>
      <c r="C6605" t="s">
        <v>8324</v>
      </c>
      <c r="J6605" t="s">
        <v>1444</v>
      </c>
      <c r="K6605">
        <v>0</v>
      </c>
      <c r="N6605" t="b">
        <v>1</v>
      </c>
      <c r="O6605" t="b">
        <v>0</v>
      </c>
      <c r="P6605" t="b">
        <v>0</v>
      </c>
      <c r="Q6605">
        <v>8</v>
      </c>
      <c r="R6605">
        <v>8</v>
      </c>
      <c r="S6605">
        <v>1</v>
      </c>
      <c r="T6605">
        <v>2</v>
      </c>
      <c r="U6605" t="b">
        <v>1</v>
      </c>
      <c r="V6605" t="s">
        <v>1242</v>
      </c>
      <c r="W6605" t="s">
        <v>7847</v>
      </c>
      <c r="X6605" t="s">
        <v>15100</v>
      </c>
      <c r="Y6605">
        <v>91</v>
      </c>
      <c r="Z6605">
        <v>91</v>
      </c>
      <c r="AA6605">
        <v>7</v>
      </c>
      <c r="AB6605">
        <v>7</v>
      </c>
      <c r="AC6605">
        <v>63</v>
      </c>
    </row>
    <row r="6606" spans="1:29">
      <c r="A6606">
        <v>7288</v>
      </c>
      <c r="B6606" t="s">
        <v>805</v>
      </c>
      <c r="C6606" t="s">
        <v>8325</v>
      </c>
      <c r="J6606" t="s">
        <v>1444</v>
      </c>
      <c r="K6606">
        <v>0</v>
      </c>
      <c r="N6606" t="b">
        <v>1</v>
      </c>
      <c r="O6606" t="b">
        <v>0</v>
      </c>
      <c r="P6606" t="b">
        <v>0</v>
      </c>
      <c r="Q6606">
        <v>8</v>
      </c>
      <c r="R6606">
        <v>8</v>
      </c>
      <c r="S6606">
        <v>1</v>
      </c>
      <c r="T6606">
        <v>2</v>
      </c>
      <c r="U6606" t="b">
        <v>1</v>
      </c>
      <c r="V6606" t="s">
        <v>1242</v>
      </c>
      <c r="W6606" t="s">
        <v>7847</v>
      </c>
      <c r="X6606" t="s">
        <v>15136</v>
      </c>
      <c r="Y6606">
        <v>91</v>
      </c>
      <c r="Z6606">
        <v>91</v>
      </c>
      <c r="AA6606">
        <v>8</v>
      </c>
      <c r="AB6606">
        <v>8</v>
      </c>
      <c r="AC6606">
        <v>63</v>
      </c>
    </row>
    <row r="6607" spans="1:29">
      <c r="A6607">
        <v>7289</v>
      </c>
      <c r="B6607" t="s">
        <v>805</v>
      </c>
      <c r="C6607" t="s">
        <v>8326</v>
      </c>
      <c r="J6607" t="s">
        <v>1444</v>
      </c>
      <c r="K6607">
        <v>0</v>
      </c>
      <c r="N6607" t="b">
        <v>1</v>
      </c>
      <c r="O6607" t="b">
        <v>0</v>
      </c>
      <c r="P6607" t="b">
        <v>0</v>
      </c>
      <c r="Q6607">
        <v>8</v>
      </c>
      <c r="R6607">
        <v>8</v>
      </c>
      <c r="S6607">
        <v>1</v>
      </c>
      <c r="T6607">
        <v>2</v>
      </c>
      <c r="U6607" t="b">
        <v>1</v>
      </c>
      <c r="V6607" t="s">
        <v>1242</v>
      </c>
      <c r="W6607" t="s">
        <v>7847</v>
      </c>
      <c r="X6607" t="s">
        <v>15101</v>
      </c>
      <c r="Y6607">
        <v>92</v>
      </c>
      <c r="Z6607">
        <v>92</v>
      </c>
      <c r="AA6607">
        <v>7</v>
      </c>
      <c r="AB6607">
        <v>7</v>
      </c>
      <c r="AC6607">
        <v>63</v>
      </c>
    </row>
    <row r="6608" spans="1:29">
      <c r="A6608">
        <v>7290</v>
      </c>
      <c r="B6608" t="s">
        <v>805</v>
      </c>
      <c r="C6608" t="s">
        <v>8327</v>
      </c>
      <c r="J6608" t="s">
        <v>1444</v>
      </c>
      <c r="K6608">
        <v>0</v>
      </c>
      <c r="N6608" t="b">
        <v>1</v>
      </c>
      <c r="O6608" t="b">
        <v>0</v>
      </c>
      <c r="P6608" t="b">
        <v>0</v>
      </c>
      <c r="Q6608">
        <v>8</v>
      </c>
      <c r="R6608">
        <v>8</v>
      </c>
      <c r="S6608">
        <v>1</v>
      </c>
      <c r="T6608">
        <v>2</v>
      </c>
      <c r="U6608" t="b">
        <v>1</v>
      </c>
      <c r="V6608" t="s">
        <v>1242</v>
      </c>
      <c r="W6608" t="s">
        <v>7847</v>
      </c>
      <c r="X6608" t="s">
        <v>15137</v>
      </c>
      <c r="Y6608">
        <v>92</v>
      </c>
      <c r="Z6608">
        <v>92</v>
      </c>
      <c r="AA6608">
        <v>8</v>
      </c>
      <c r="AB6608">
        <v>8</v>
      </c>
      <c r="AC6608">
        <v>63</v>
      </c>
    </row>
    <row r="6609" spans="1:29">
      <c r="A6609">
        <v>7291</v>
      </c>
      <c r="B6609" t="s">
        <v>805</v>
      </c>
      <c r="C6609" t="s">
        <v>8328</v>
      </c>
      <c r="J6609" t="s">
        <v>1444</v>
      </c>
      <c r="K6609">
        <v>0</v>
      </c>
      <c r="N6609" t="b">
        <v>1</v>
      </c>
      <c r="O6609" t="b">
        <v>0</v>
      </c>
      <c r="P6609" t="b">
        <v>0</v>
      </c>
      <c r="Q6609">
        <v>8</v>
      </c>
      <c r="R6609">
        <v>8</v>
      </c>
      <c r="S6609">
        <v>1</v>
      </c>
      <c r="T6609">
        <v>2</v>
      </c>
      <c r="U6609" t="b">
        <v>1</v>
      </c>
      <c r="V6609" t="s">
        <v>1242</v>
      </c>
      <c r="W6609" t="s">
        <v>7847</v>
      </c>
      <c r="X6609" t="s">
        <v>15102</v>
      </c>
      <c r="Y6609">
        <v>93</v>
      </c>
      <c r="Z6609">
        <v>93</v>
      </c>
      <c r="AA6609">
        <v>7</v>
      </c>
      <c r="AB6609">
        <v>7</v>
      </c>
      <c r="AC6609">
        <v>63</v>
      </c>
    </row>
    <row r="6610" spans="1:29">
      <c r="A6610">
        <v>7292</v>
      </c>
      <c r="B6610" t="s">
        <v>805</v>
      </c>
      <c r="C6610" t="s">
        <v>8329</v>
      </c>
      <c r="J6610" t="s">
        <v>1444</v>
      </c>
      <c r="K6610">
        <v>0</v>
      </c>
      <c r="N6610" t="b">
        <v>1</v>
      </c>
      <c r="O6610" t="b">
        <v>0</v>
      </c>
      <c r="P6610" t="b">
        <v>0</v>
      </c>
      <c r="Q6610">
        <v>8</v>
      </c>
      <c r="R6610">
        <v>8</v>
      </c>
      <c r="S6610">
        <v>1</v>
      </c>
      <c r="T6610">
        <v>2</v>
      </c>
      <c r="U6610" t="b">
        <v>1</v>
      </c>
      <c r="V6610" t="s">
        <v>1242</v>
      </c>
      <c r="W6610" t="s">
        <v>7847</v>
      </c>
      <c r="X6610" t="s">
        <v>15138</v>
      </c>
      <c r="Y6610">
        <v>93</v>
      </c>
      <c r="Z6610">
        <v>93</v>
      </c>
      <c r="AA6610">
        <v>8</v>
      </c>
      <c r="AB6610">
        <v>8</v>
      </c>
      <c r="AC6610">
        <v>63</v>
      </c>
    </row>
    <row r="6611" spans="1:29">
      <c r="A6611">
        <v>7299</v>
      </c>
      <c r="B6611" t="s">
        <v>805</v>
      </c>
      <c r="C6611" t="s">
        <v>8330</v>
      </c>
      <c r="J6611" t="s">
        <v>1444</v>
      </c>
      <c r="K6611">
        <v>0</v>
      </c>
      <c r="N6611" t="b">
        <v>0</v>
      </c>
      <c r="O6611" t="b">
        <v>1</v>
      </c>
      <c r="P6611" t="b">
        <v>0</v>
      </c>
      <c r="Q6611">
        <v>8</v>
      </c>
      <c r="R6611">
        <v>2</v>
      </c>
      <c r="S6611">
        <v>1</v>
      </c>
      <c r="T6611">
        <v>2</v>
      </c>
      <c r="U6611" t="b">
        <v>1</v>
      </c>
      <c r="V6611" t="s">
        <v>1242</v>
      </c>
      <c r="W6611" t="s">
        <v>7847</v>
      </c>
      <c r="X6611" t="s">
        <v>15315</v>
      </c>
      <c r="Y6611">
        <v>164</v>
      </c>
      <c r="Z6611">
        <v>164</v>
      </c>
      <c r="AA6611">
        <v>7</v>
      </c>
      <c r="AB6611">
        <v>7</v>
      </c>
      <c r="AC6611">
        <v>63</v>
      </c>
    </row>
    <row r="6612" spans="1:29">
      <c r="A6612">
        <v>7300</v>
      </c>
      <c r="B6612" t="s">
        <v>805</v>
      </c>
      <c r="C6612" t="s">
        <v>8331</v>
      </c>
      <c r="J6612" t="s">
        <v>1444</v>
      </c>
      <c r="K6612">
        <v>0</v>
      </c>
      <c r="N6612" t="b">
        <v>0</v>
      </c>
      <c r="O6612" t="b">
        <v>1</v>
      </c>
      <c r="P6612" t="b">
        <v>0</v>
      </c>
      <c r="Q6612">
        <v>8</v>
      </c>
      <c r="R6612">
        <v>2</v>
      </c>
      <c r="S6612">
        <v>1</v>
      </c>
      <c r="T6612">
        <v>2</v>
      </c>
      <c r="U6612" t="b">
        <v>1</v>
      </c>
      <c r="V6612" t="s">
        <v>1242</v>
      </c>
      <c r="W6612" t="s">
        <v>7847</v>
      </c>
      <c r="X6612" t="s">
        <v>15321</v>
      </c>
      <c r="Y6612">
        <v>164</v>
      </c>
      <c r="Z6612">
        <v>164</v>
      </c>
      <c r="AA6612">
        <v>8</v>
      </c>
      <c r="AB6612">
        <v>8</v>
      </c>
      <c r="AC6612">
        <v>63</v>
      </c>
    </row>
    <row r="6613" spans="1:29">
      <c r="A6613">
        <v>7301</v>
      </c>
      <c r="B6613" t="s">
        <v>1503</v>
      </c>
      <c r="C6613" t="s">
        <v>8332</v>
      </c>
      <c r="D6613" t="s">
        <v>8333</v>
      </c>
      <c r="E6613" t="s">
        <v>160</v>
      </c>
      <c r="U6613" t="b">
        <v>1</v>
      </c>
      <c r="V6613" t="s">
        <v>160</v>
      </c>
      <c r="W6613" t="s">
        <v>1075</v>
      </c>
      <c r="X6613" t="s">
        <v>15782</v>
      </c>
      <c r="Y6613">
        <v>12</v>
      </c>
      <c r="Z6613">
        <v>165</v>
      </c>
      <c r="AA6613">
        <v>2</v>
      </c>
      <c r="AB6613">
        <v>9</v>
      </c>
      <c r="AC6613">
        <v>64</v>
      </c>
    </row>
    <row r="6614" spans="1:29">
      <c r="A6614">
        <v>7302</v>
      </c>
      <c r="B6614" t="s">
        <v>827</v>
      </c>
      <c r="C6614" t="s">
        <v>8334</v>
      </c>
      <c r="U6614" t="b">
        <v>1</v>
      </c>
      <c r="V6614" t="s">
        <v>160</v>
      </c>
      <c r="W6614" t="s">
        <v>1075</v>
      </c>
      <c r="X6614" t="s">
        <v>15783</v>
      </c>
      <c r="Y6614">
        <v>12</v>
      </c>
      <c r="Z6614">
        <v>165</v>
      </c>
      <c r="AA6614">
        <v>2</v>
      </c>
      <c r="AB6614">
        <v>8</v>
      </c>
      <c r="AC6614">
        <v>64</v>
      </c>
    </row>
    <row r="6615" spans="1:29">
      <c r="A6615">
        <v>7303</v>
      </c>
      <c r="B6615" t="s">
        <v>1508</v>
      </c>
      <c r="C6615" t="s">
        <v>8335</v>
      </c>
      <c r="U6615" t="b">
        <v>1</v>
      </c>
      <c r="V6615" t="s">
        <v>160</v>
      </c>
      <c r="W6615" t="s">
        <v>1075</v>
      </c>
      <c r="X6615" t="s">
        <v>15784</v>
      </c>
      <c r="Y6615">
        <v>13</v>
      </c>
      <c r="Z6615">
        <v>165</v>
      </c>
      <c r="AA6615">
        <v>2</v>
      </c>
      <c r="AB6615">
        <v>9</v>
      </c>
      <c r="AC6615">
        <v>64</v>
      </c>
    </row>
    <row r="6616" spans="1:29">
      <c r="A6616">
        <v>7304</v>
      </c>
      <c r="B6616" t="s">
        <v>805</v>
      </c>
      <c r="C6616" t="s">
        <v>8336</v>
      </c>
      <c r="J6616" t="s">
        <v>1436</v>
      </c>
      <c r="K6616">
        <v>0</v>
      </c>
      <c r="N6616" t="b">
        <v>1</v>
      </c>
      <c r="O6616" t="b">
        <v>0</v>
      </c>
      <c r="P6616" t="b">
        <v>0</v>
      </c>
      <c r="Q6616">
        <v>8</v>
      </c>
      <c r="R6616">
        <v>8</v>
      </c>
      <c r="S6616">
        <v>1</v>
      </c>
      <c r="T6616">
        <v>2</v>
      </c>
      <c r="U6616" t="b">
        <v>1</v>
      </c>
      <c r="V6616" t="s">
        <v>160</v>
      </c>
      <c r="W6616" t="s">
        <v>1075</v>
      </c>
      <c r="X6616" t="s">
        <v>15717</v>
      </c>
      <c r="Y6616">
        <v>14</v>
      </c>
      <c r="Z6616">
        <v>14</v>
      </c>
      <c r="AA6616">
        <v>2</v>
      </c>
      <c r="AB6616">
        <v>2</v>
      </c>
      <c r="AC6616">
        <v>64</v>
      </c>
    </row>
    <row r="6617" spans="1:29">
      <c r="A6617">
        <v>7305</v>
      </c>
      <c r="B6617" t="s">
        <v>805</v>
      </c>
      <c r="C6617" t="s">
        <v>8337</v>
      </c>
      <c r="J6617" t="s">
        <v>1436</v>
      </c>
      <c r="K6617">
        <v>0</v>
      </c>
      <c r="N6617" t="b">
        <v>1</v>
      </c>
      <c r="O6617" t="b">
        <v>0</v>
      </c>
      <c r="P6617" t="b">
        <v>0</v>
      </c>
      <c r="Q6617">
        <v>8</v>
      </c>
      <c r="R6617">
        <v>8</v>
      </c>
      <c r="S6617">
        <v>1</v>
      </c>
      <c r="T6617">
        <v>2</v>
      </c>
      <c r="U6617" t="b">
        <v>1</v>
      </c>
      <c r="V6617" t="s">
        <v>160</v>
      </c>
      <c r="W6617" t="s">
        <v>1075</v>
      </c>
      <c r="X6617" t="s">
        <v>14473</v>
      </c>
      <c r="Y6617">
        <v>14</v>
      </c>
      <c r="Z6617">
        <v>14</v>
      </c>
      <c r="AA6617">
        <v>3</v>
      </c>
      <c r="AB6617">
        <v>3</v>
      </c>
      <c r="AC6617">
        <v>64</v>
      </c>
    </row>
    <row r="6618" spans="1:29">
      <c r="A6618">
        <v>7306</v>
      </c>
      <c r="B6618" t="s">
        <v>805</v>
      </c>
      <c r="C6618" t="s">
        <v>8338</v>
      </c>
      <c r="J6618" t="s">
        <v>1436</v>
      </c>
      <c r="K6618">
        <v>0</v>
      </c>
      <c r="N6618" t="b">
        <v>1</v>
      </c>
      <c r="O6618" t="b">
        <v>0</v>
      </c>
      <c r="P6618" t="b">
        <v>0</v>
      </c>
      <c r="Q6618">
        <v>8</v>
      </c>
      <c r="R6618">
        <v>8</v>
      </c>
      <c r="S6618">
        <v>1</v>
      </c>
      <c r="T6618">
        <v>2</v>
      </c>
      <c r="U6618" t="b">
        <v>1</v>
      </c>
      <c r="V6618" t="s">
        <v>160</v>
      </c>
      <c r="W6618" t="s">
        <v>1075</v>
      </c>
      <c r="X6618" t="s">
        <v>14468</v>
      </c>
      <c r="Y6618">
        <v>14</v>
      </c>
      <c r="Z6618">
        <v>14</v>
      </c>
      <c r="AA6618">
        <v>4</v>
      </c>
      <c r="AB6618">
        <v>4</v>
      </c>
      <c r="AC6618">
        <v>64</v>
      </c>
    </row>
    <row r="6619" spans="1:29">
      <c r="A6619">
        <v>7307</v>
      </c>
      <c r="B6619" t="s">
        <v>805</v>
      </c>
      <c r="C6619" t="s">
        <v>8339</v>
      </c>
      <c r="J6619" t="s">
        <v>1436</v>
      </c>
      <c r="K6619">
        <v>0</v>
      </c>
      <c r="N6619" t="b">
        <v>1</v>
      </c>
      <c r="O6619" t="b">
        <v>0</v>
      </c>
      <c r="P6619" t="b">
        <v>0</v>
      </c>
      <c r="Q6619">
        <v>8</v>
      </c>
      <c r="R6619">
        <v>8</v>
      </c>
      <c r="S6619">
        <v>1</v>
      </c>
      <c r="T6619">
        <v>2</v>
      </c>
      <c r="U6619" t="b">
        <v>1</v>
      </c>
      <c r="V6619" t="s">
        <v>160</v>
      </c>
      <c r="W6619" t="s">
        <v>1075</v>
      </c>
      <c r="X6619" t="s">
        <v>15545</v>
      </c>
      <c r="Y6619">
        <v>14</v>
      </c>
      <c r="Z6619">
        <v>14</v>
      </c>
      <c r="AA6619">
        <v>5</v>
      </c>
      <c r="AB6619">
        <v>5</v>
      </c>
      <c r="AC6619">
        <v>64</v>
      </c>
    </row>
    <row r="6620" spans="1:29">
      <c r="A6620">
        <v>7308</v>
      </c>
      <c r="B6620" t="s">
        <v>805</v>
      </c>
      <c r="C6620" t="s">
        <v>8340</v>
      </c>
      <c r="J6620" t="s">
        <v>1436</v>
      </c>
      <c r="K6620">
        <v>0</v>
      </c>
      <c r="N6620" t="b">
        <v>1</v>
      </c>
      <c r="O6620" t="b">
        <v>0</v>
      </c>
      <c r="P6620" t="b">
        <v>0</v>
      </c>
      <c r="Q6620">
        <v>8</v>
      </c>
      <c r="R6620">
        <v>8</v>
      </c>
      <c r="S6620">
        <v>1</v>
      </c>
      <c r="T6620">
        <v>2</v>
      </c>
      <c r="U6620" t="b">
        <v>1</v>
      </c>
      <c r="V6620" t="s">
        <v>160</v>
      </c>
      <c r="W6620" t="s">
        <v>1075</v>
      </c>
      <c r="X6620" t="s">
        <v>14704</v>
      </c>
      <c r="Y6620">
        <v>15</v>
      </c>
      <c r="Z6620">
        <v>15</v>
      </c>
      <c r="AA6620">
        <v>2</v>
      </c>
      <c r="AB6620">
        <v>2</v>
      </c>
      <c r="AC6620">
        <v>64</v>
      </c>
    </row>
    <row r="6621" spans="1:29">
      <c r="A6621">
        <v>7309</v>
      </c>
      <c r="B6621" t="s">
        <v>805</v>
      </c>
      <c r="C6621" t="s">
        <v>8341</v>
      </c>
      <c r="J6621" t="s">
        <v>1436</v>
      </c>
      <c r="K6621">
        <v>0</v>
      </c>
      <c r="N6621" t="b">
        <v>1</v>
      </c>
      <c r="O6621" t="b">
        <v>0</v>
      </c>
      <c r="P6621" t="b">
        <v>0</v>
      </c>
      <c r="Q6621">
        <v>8</v>
      </c>
      <c r="R6621">
        <v>8</v>
      </c>
      <c r="S6621">
        <v>1</v>
      </c>
      <c r="T6621">
        <v>2</v>
      </c>
      <c r="U6621" t="b">
        <v>1</v>
      </c>
      <c r="V6621" t="s">
        <v>160</v>
      </c>
      <c r="W6621" t="s">
        <v>1075</v>
      </c>
      <c r="X6621" t="s">
        <v>14681</v>
      </c>
      <c r="Y6621">
        <v>15</v>
      </c>
      <c r="Z6621">
        <v>15</v>
      </c>
      <c r="AA6621">
        <v>3</v>
      </c>
      <c r="AB6621">
        <v>3</v>
      </c>
      <c r="AC6621">
        <v>64</v>
      </c>
    </row>
    <row r="6622" spans="1:29">
      <c r="A6622">
        <v>7310</v>
      </c>
      <c r="B6622" t="s">
        <v>805</v>
      </c>
      <c r="C6622" t="s">
        <v>8342</v>
      </c>
      <c r="J6622" t="s">
        <v>1436</v>
      </c>
      <c r="K6622">
        <v>0</v>
      </c>
      <c r="N6622" t="b">
        <v>1</v>
      </c>
      <c r="O6622" t="b">
        <v>0</v>
      </c>
      <c r="P6622" t="b">
        <v>0</v>
      </c>
      <c r="Q6622">
        <v>8</v>
      </c>
      <c r="R6622">
        <v>8</v>
      </c>
      <c r="S6622">
        <v>1</v>
      </c>
      <c r="T6622">
        <v>2</v>
      </c>
      <c r="U6622" t="b">
        <v>1</v>
      </c>
      <c r="V6622" t="s">
        <v>160</v>
      </c>
      <c r="W6622" t="s">
        <v>1075</v>
      </c>
      <c r="X6622" t="s">
        <v>14444</v>
      </c>
      <c r="Y6622">
        <v>15</v>
      </c>
      <c r="Z6622">
        <v>15</v>
      </c>
      <c r="AA6622">
        <v>4</v>
      </c>
      <c r="AB6622">
        <v>4</v>
      </c>
      <c r="AC6622">
        <v>64</v>
      </c>
    </row>
    <row r="6623" spans="1:29">
      <c r="A6623">
        <v>7311</v>
      </c>
      <c r="B6623" t="s">
        <v>805</v>
      </c>
      <c r="C6623" t="s">
        <v>8343</v>
      </c>
      <c r="J6623" t="s">
        <v>1436</v>
      </c>
      <c r="K6623">
        <v>0</v>
      </c>
      <c r="N6623" t="b">
        <v>1</v>
      </c>
      <c r="O6623" t="b">
        <v>0</v>
      </c>
      <c r="P6623" t="b">
        <v>0</v>
      </c>
      <c r="Q6623">
        <v>8</v>
      </c>
      <c r="R6623">
        <v>8</v>
      </c>
      <c r="S6623">
        <v>1</v>
      </c>
      <c r="T6623">
        <v>2</v>
      </c>
      <c r="U6623" t="b">
        <v>1</v>
      </c>
      <c r="V6623" t="s">
        <v>160</v>
      </c>
      <c r="W6623" t="s">
        <v>1075</v>
      </c>
      <c r="X6623" t="s">
        <v>14462</v>
      </c>
      <c r="Y6623">
        <v>15</v>
      </c>
      <c r="Z6623">
        <v>15</v>
      </c>
      <c r="AA6623">
        <v>5</v>
      </c>
      <c r="AB6623">
        <v>5</v>
      </c>
      <c r="AC6623">
        <v>64</v>
      </c>
    </row>
    <row r="6624" spans="1:29">
      <c r="A6624">
        <v>7312</v>
      </c>
      <c r="B6624" t="s">
        <v>805</v>
      </c>
      <c r="C6624" t="s">
        <v>8344</v>
      </c>
      <c r="J6624" t="s">
        <v>1436</v>
      </c>
      <c r="K6624">
        <v>0</v>
      </c>
      <c r="N6624" t="b">
        <v>1</v>
      </c>
      <c r="O6624" t="b">
        <v>0</v>
      </c>
      <c r="P6624" t="b">
        <v>0</v>
      </c>
      <c r="Q6624">
        <v>8</v>
      </c>
      <c r="R6624">
        <v>8</v>
      </c>
      <c r="S6624">
        <v>1</v>
      </c>
      <c r="T6624">
        <v>2</v>
      </c>
      <c r="U6624" t="b">
        <v>1</v>
      </c>
      <c r="V6624" t="s">
        <v>160</v>
      </c>
      <c r="W6624" t="s">
        <v>1075</v>
      </c>
      <c r="X6624" t="s">
        <v>14705</v>
      </c>
      <c r="Y6624">
        <v>16</v>
      </c>
      <c r="Z6624">
        <v>16</v>
      </c>
      <c r="AA6624">
        <v>2</v>
      </c>
      <c r="AB6624">
        <v>2</v>
      </c>
      <c r="AC6624">
        <v>64</v>
      </c>
    </row>
    <row r="6625" spans="1:29">
      <c r="A6625">
        <v>7313</v>
      </c>
      <c r="B6625" t="s">
        <v>805</v>
      </c>
      <c r="C6625" t="s">
        <v>8345</v>
      </c>
      <c r="J6625" t="s">
        <v>1436</v>
      </c>
      <c r="K6625">
        <v>0</v>
      </c>
      <c r="N6625" t="b">
        <v>1</v>
      </c>
      <c r="O6625" t="b">
        <v>0</v>
      </c>
      <c r="P6625" t="b">
        <v>0</v>
      </c>
      <c r="Q6625">
        <v>8</v>
      </c>
      <c r="R6625">
        <v>8</v>
      </c>
      <c r="S6625">
        <v>1</v>
      </c>
      <c r="T6625">
        <v>2</v>
      </c>
      <c r="U6625" t="b">
        <v>1</v>
      </c>
      <c r="V6625" t="s">
        <v>160</v>
      </c>
      <c r="W6625" t="s">
        <v>1075</v>
      </c>
      <c r="X6625" t="s">
        <v>14682</v>
      </c>
      <c r="Y6625">
        <v>16</v>
      </c>
      <c r="Z6625">
        <v>16</v>
      </c>
      <c r="AA6625">
        <v>3</v>
      </c>
      <c r="AB6625">
        <v>3</v>
      </c>
      <c r="AC6625">
        <v>64</v>
      </c>
    </row>
    <row r="6626" spans="1:29">
      <c r="A6626">
        <v>7314</v>
      </c>
      <c r="B6626" t="s">
        <v>805</v>
      </c>
      <c r="C6626" t="s">
        <v>8346</v>
      </c>
      <c r="J6626" t="s">
        <v>1436</v>
      </c>
      <c r="K6626">
        <v>0</v>
      </c>
      <c r="N6626" t="b">
        <v>1</v>
      </c>
      <c r="O6626" t="b">
        <v>0</v>
      </c>
      <c r="P6626" t="b">
        <v>0</v>
      </c>
      <c r="Q6626">
        <v>8</v>
      </c>
      <c r="R6626">
        <v>8</v>
      </c>
      <c r="S6626">
        <v>1</v>
      </c>
      <c r="T6626">
        <v>2</v>
      </c>
      <c r="U6626" t="b">
        <v>1</v>
      </c>
      <c r="V6626" t="s">
        <v>160</v>
      </c>
      <c r="W6626" t="s">
        <v>1075</v>
      </c>
      <c r="X6626" t="s">
        <v>14464</v>
      </c>
      <c r="Y6626">
        <v>16</v>
      </c>
      <c r="Z6626">
        <v>16</v>
      </c>
      <c r="AA6626">
        <v>4</v>
      </c>
      <c r="AB6626">
        <v>4</v>
      </c>
      <c r="AC6626">
        <v>64</v>
      </c>
    </row>
    <row r="6627" spans="1:29">
      <c r="A6627">
        <v>7315</v>
      </c>
      <c r="B6627" t="s">
        <v>805</v>
      </c>
      <c r="C6627" t="s">
        <v>8347</v>
      </c>
      <c r="J6627" t="s">
        <v>1436</v>
      </c>
      <c r="K6627">
        <v>0</v>
      </c>
      <c r="N6627" t="b">
        <v>1</v>
      </c>
      <c r="O6627" t="b">
        <v>0</v>
      </c>
      <c r="P6627" t="b">
        <v>0</v>
      </c>
      <c r="Q6627">
        <v>8</v>
      </c>
      <c r="R6627">
        <v>8</v>
      </c>
      <c r="S6627">
        <v>1</v>
      </c>
      <c r="T6627">
        <v>2</v>
      </c>
      <c r="U6627" t="b">
        <v>1</v>
      </c>
      <c r="V6627" t="s">
        <v>160</v>
      </c>
      <c r="W6627" t="s">
        <v>1075</v>
      </c>
      <c r="X6627" t="s">
        <v>14458</v>
      </c>
      <c r="Y6627">
        <v>16</v>
      </c>
      <c r="Z6627">
        <v>16</v>
      </c>
      <c r="AA6627">
        <v>5</v>
      </c>
      <c r="AB6627">
        <v>5</v>
      </c>
      <c r="AC6627">
        <v>64</v>
      </c>
    </row>
    <row r="6628" spans="1:29">
      <c r="A6628">
        <v>7316</v>
      </c>
      <c r="B6628" t="s">
        <v>805</v>
      </c>
      <c r="C6628" t="s">
        <v>8348</v>
      </c>
      <c r="J6628" t="s">
        <v>1436</v>
      </c>
      <c r="K6628">
        <v>0</v>
      </c>
      <c r="N6628" t="b">
        <v>1</v>
      </c>
      <c r="O6628" t="b">
        <v>0</v>
      </c>
      <c r="P6628" t="b">
        <v>0</v>
      </c>
      <c r="Q6628">
        <v>8</v>
      </c>
      <c r="R6628">
        <v>8</v>
      </c>
      <c r="S6628">
        <v>1</v>
      </c>
      <c r="T6628">
        <v>2</v>
      </c>
      <c r="U6628" t="b">
        <v>1</v>
      </c>
      <c r="V6628" t="s">
        <v>160</v>
      </c>
      <c r="W6628" t="s">
        <v>1075</v>
      </c>
      <c r="X6628" t="s">
        <v>14706</v>
      </c>
      <c r="Y6628">
        <v>17</v>
      </c>
      <c r="Z6628">
        <v>17</v>
      </c>
      <c r="AA6628">
        <v>2</v>
      </c>
      <c r="AB6628">
        <v>2</v>
      </c>
      <c r="AC6628">
        <v>64</v>
      </c>
    </row>
    <row r="6629" spans="1:29">
      <c r="A6629">
        <v>7317</v>
      </c>
      <c r="B6629" t="s">
        <v>805</v>
      </c>
      <c r="C6629" t="s">
        <v>8349</v>
      </c>
      <c r="J6629" t="s">
        <v>1436</v>
      </c>
      <c r="K6629">
        <v>0</v>
      </c>
      <c r="N6629" t="b">
        <v>1</v>
      </c>
      <c r="O6629" t="b">
        <v>0</v>
      </c>
      <c r="P6629" t="b">
        <v>0</v>
      </c>
      <c r="Q6629">
        <v>8</v>
      </c>
      <c r="R6629">
        <v>8</v>
      </c>
      <c r="S6629">
        <v>1</v>
      </c>
      <c r="T6629">
        <v>2</v>
      </c>
      <c r="U6629" t="b">
        <v>1</v>
      </c>
      <c r="V6629" t="s">
        <v>160</v>
      </c>
      <c r="W6629" t="s">
        <v>1075</v>
      </c>
      <c r="X6629" t="s">
        <v>14683</v>
      </c>
      <c r="Y6629">
        <v>17</v>
      </c>
      <c r="Z6629">
        <v>17</v>
      </c>
      <c r="AA6629">
        <v>3</v>
      </c>
      <c r="AB6629">
        <v>3</v>
      </c>
      <c r="AC6629">
        <v>64</v>
      </c>
    </row>
    <row r="6630" spans="1:29">
      <c r="A6630">
        <v>7318</v>
      </c>
      <c r="B6630" t="s">
        <v>805</v>
      </c>
      <c r="C6630" t="s">
        <v>8350</v>
      </c>
      <c r="J6630" t="s">
        <v>1436</v>
      </c>
      <c r="K6630">
        <v>0</v>
      </c>
      <c r="N6630" t="b">
        <v>1</v>
      </c>
      <c r="O6630" t="b">
        <v>0</v>
      </c>
      <c r="P6630" t="b">
        <v>0</v>
      </c>
      <c r="Q6630">
        <v>8</v>
      </c>
      <c r="R6630">
        <v>8</v>
      </c>
      <c r="S6630">
        <v>1</v>
      </c>
      <c r="T6630">
        <v>2</v>
      </c>
      <c r="U6630" t="b">
        <v>1</v>
      </c>
      <c r="V6630" t="s">
        <v>160</v>
      </c>
      <c r="W6630" t="s">
        <v>1075</v>
      </c>
      <c r="X6630" t="s">
        <v>14465</v>
      </c>
      <c r="Y6630">
        <v>17</v>
      </c>
      <c r="Z6630">
        <v>17</v>
      </c>
      <c r="AA6630">
        <v>4</v>
      </c>
      <c r="AB6630">
        <v>4</v>
      </c>
      <c r="AC6630">
        <v>64</v>
      </c>
    </row>
    <row r="6631" spans="1:29">
      <c r="A6631">
        <v>7319</v>
      </c>
      <c r="B6631" t="s">
        <v>805</v>
      </c>
      <c r="C6631" t="s">
        <v>8351</v>
      </c>
      <c r="J6631" t="s">
        <v>1436</v>
      </c>
      <c r="K6631">
        <v>0</v>
      </c>
      <c r="N6631" t="b">
        <v>1</v>
      </c>
      <c r="O6631" t="b">
        <v>0</v>
      </c>
      <c r="P6631" t="b">
        <v>0</v>
      </c>
      <c r="Q6631">
        <v>8</v>
      </c>
      <c r="R6631">
        <v>8</v>
      </c>
      <c r="S6631">
        <v>1</v>
      </c>
      <c r="T6631">
        <v>2</v>
      </c>
      <c r="U6631" t="b">
        <v>1</v>
      </c>
      <c r="V6631" t="s">
        <v>160</v>
      </c>
      <c r="W6631" t="s">
        <v>1075</v>
      </c>
      <c r="X6631" t="s">
        <v>14684</v>
      </c>
      <c r="Y6631">
        <v>17</v>
      </c>
      <c r="Z6631">
        <v>17</v>
      </c>
      <c r="AA6631">
        <v>5</v>
      </c>
      <c r="AB6631">
        <v>5</v>
      </c>
      <c r="AC6631">
        <v>64</v>
      </c>
    </row>
    <row r="6632" spans="1:29">
      <c r="A6632">
        <v>7320</v>
      </c>
      <c r="B6632" t="s">
        <v>805</v>
      </c>
      <c r="C6632" t="s">
        <v>8352</v>
      </c>
      <c r="J6632" t="s">
        <v>1436</v>
      </c>
      <c r="K6632">
        <v>0</v>
      </c>
      <c r="N6632" t="b">
        <v>1</v>
      </c>
      <c r="O6632" t="b">
        <v>0</v>
      </c>
      <c r="P6632" t="b">
        <v>0</v>
      </c>
      <c r="Q6632">
        <v>8</v>
      </c>
      <c r="R6632">
        <v>8</v>
      </c>
      <c r="S6632">
        <v>1</v>
      </c>
      <c r="T6632">
        <v>2</v>
      </c>
      <c r="U6632" t="b">
        <v>1</v>
      </c>
      <c r="V6632" t="s">
        <v>160</v>
      </c>
      <c r="W6632" t="s">
        <v>1075</v>
      </c>
      <c r="X6632" t="s">
        <v>14707</v>
      </c>
      <c r="Y6632">
        <v>18</v>
      </c>
      <c r="Z6632">
        <v>18</v>
      </c>
      <c r="AA6632">
        <v>2</v>
      </c>
      <c r="AB6632">
        <v>2</v>
      </c>
      <c r="AC6632">
        <v>64</v>
      </c>
    </row>
    <row r="6633" spans="1:29">
      <c r="A6633">
        <v>7321</v>
      </c>
      <c r="B6633" t="s">
        <v>805</v>
      </c>
      <c r="C6633" t="s">
        <v>8353</v>
      </c>
      <c r="J6633" t="s">
        <v>1436</v>
      </c>
      <c r="K6633">
        <v>0</v>
      </c>
      <c r="N6633" t="b">
        <v>1</v>
      </c>
      <c r="O6633" t="b">
        <v>0</v>
      </c>
      <c r="P6633" t="b">
        <v>0</v>
      </c>
      <c r="Q6633">
        <v>8</v>
      </c>
      <c r="R6633">
        <v>8</v>
      </c>
      <c r="S6633">
        <v>1</v>
      </c>
      <c r="T6633">
        <v>2</v>
      </c>
      <c r="U6633" t="b">
        <v>1</v>
      </c>
      <c r="V6633" t="s">
        <v>160</v>
      </c>
      <c r="W6633" t="s">
        <v>1075</v>
      </c>
      <c r="X6633" t="s">
        <v>14685</v>
      </c>
      <c r="Y6633">
        <v>18</v>
      </c>
      <c r="Z6633">
        <v>18</v>
      </c>
      <c r="AA6633">
        <v>3</v>
      </c>
      <c r="AB6633">
        <v>3</v>
      </c>
      <c r="AC6633">
        <v>64</v>
      </c>
    </row>
    <row r="6634" spans="1:29">
      <c r="A6634">
        <v>7322</v>
      </c>
      <c r="B6634" t="s">
        <v>805</v>
      </c>
      <c r="C6634" t="s">
        <v>8354</v>
      </c>
      <c r="J6634" t="s">
        <v>1436</v>
      </c>
      <c r="K6634">
        <v>0</v>
      </c>
      <c r="N6634" t="b">
        <v>1</v>
      </c>
      <c r="O6634" t="b">
        <v>0</v>
      </c>
      <c r="P6634" t="b">
        <v>0</v>
      </c>
      <c r="Q6634">
        <v>8</v>
      </c>
      <c r="R6634">
        <v>8</v>
      </c>
      <c r="S6634">
        <v>1</v>
      </c>
      <c r="T6634">
        <v>2</v>
      </c>
      <c r="U6634" t="b">
        <v>1</v>
      </c>
      <c r="V6634" t="s">
        <v>160</v>
      </c>
      <c r="W6634" t="s">
        <v>1075</v>
      </c>
      <c r="X6634" t="s">
        <v>14686</v>
      </c>
      <c r="Y6634">
        <v>18</v>
      </c>
      <c r="Z6634">
        <v>18</v>
      </c>
      <c r="AA6634">
        <v>4</v>
      </c>
      <c r="AB6634">
        <v>4</v>
      </c>
      <c r="AC6634">
        <v>64</v>
      </c>
    </row>
    <row r="6635" spans="1:29">
      <c r="A6635">
        <v>7323</v>
      </c>
      <c r="B6635" t="s">
        <v>805</v>
      </c>
      <c r="C6635" t="s">
        <v>8355</v>
      </c>
      <c r="J6635" t="s">
        <v>1436</v>
      </c>
      <c r="K6635">
        <v>0</v>
      </c>
      <c r="N6635" t="b">
        <v>1</v>
      </c>
      <c r="O6635" t="b">
        <v>0</v>
      </c>
      <c r="P6635" t="b">
        <v>0</v>
      </c>
      <c r="Q6635">
        <v>8</v>
      </c>
      <c r="R6635">
        <v>8</v>
      </c>
      <c r="S6635">
        <v>1</v>
      </c>
      <c r="T6635">
        <v>2</v>
      </c>
      <c r="U6635" t="b">
        <v>1</v>
      </c>
      <c r="V6635" t="s">
        <v>160</v>
      </c>
      <c r="W6635" t="s">
        <v>1075</v>
      </c>
      <c r="X6635" t="s">
        <v>14687</v>
      </c>
      <c r="Y6635">
        <v>18</v>
      </c>
      <c r="Z6635">
        <v>18</v>
      </c>
      <c r="AA6635">
        <v>5</v>
      </c>
      <c r="AB6635">
        <v>5</v>
      </c>
      <c r="AC6635">
        <v>64</v>
      </c>
    </row>
    <row r="6636" spans="1:29">
      <c r="A6636">
        <v>7324</v>
      </c>
      <c r="B6636" t="s">
        <v>805</v>
      </c>
      <c r="C6636" t="s">
        <v>8356</v>
      </c>
      <c r="J6636" t="s">
        <v>1436</v>
      </c>
      <c r="K6636">
        <v>0</v>
      </c>
      <c r="N6636" t="b">
        <v>1</v>
      </c>
      <c r="O6636" t="b">
        <v>0</v>
      </c>
      <c r="P6636" t="b">
        <v>0</v>
      </c>
      <c r="Q6636">
        <v>8</v>
      </c>
      <c r="R6636">
        <v>8</v>
      </c>
      <c r="S6636">
        <v>1</v>
      </c>
      <c r="T6636">
        <v>2</v>
      </c>
      <c r="U6636" t="b">
        <v>1</v>
      </c>
      <c r="V6636" t="s">
        <v>160</v>
      </c>
      <c r="W6636" t="s">
        <v>1075</v>
      </c>
      <c r="X6636" t="s">
        <v>14708</v>
      </c>
      <c r="Y6636">
        <v>19</v>
      </c>
      <c r="Z6636">
        <v>19</v>
      </c>
      <c r="AA6636">
        <v>2</v>
      </c>
      <c r="AB6636">
        <v>2</v>
      </c>
      <c r="AC6636">
        <v>64</v>
      </c>
    </row>
    <row r="6637" spans="1:29">
      <c r="A6637">
        <v>7325</v>
      </c>
      <c r="B6637" t="s">
        <v>805</v>
      </c>
      <c r="C6637" t="s">
        <v>8357</v>
      </c>
      <c r="J6637" t="s">
        <v>1436</v>
      </c>
      <c r="K6637">
        <v>0</v>
      </c>
      <c r="N6637" t="b">
        <v>1</v>
      </c>
      <c r="O6637" t="b">
        <v>0</v>
      </c>
      <c r="P6637" t="b">
        <v>0</v>
      </c>
      <c r="Q6637">
        <v>8</v>
      </c>
      <c r="R6637">
        <v>8</v>
      </c>
      <c r="S6637">
        <v>1</v>
      </c>
      <c r="T6637">
        <v>2</v>
      </c>
      <c r="U6637" t="b">
        <v>1</v>
      </c>
      <c r="V6637" t="s">
        <v>160</v>
      </c>
      <c r="W6637" t="s">
        <v>1075</v>
      </c>
      <c r="X6637" t="s">
        <v>14529</v>
      </c>
      <c r="Y6637">
        <v>19</v>
      </c>
      <c r="Z6637">
        <v>19</v>
      </c>
      <c r="AA6637">
        <v>3</v>
      </c>
      <c r="AB6637">
        <v>3</v>
      </c>
      <c r="AC6637">
        <v>64</v>
      </c>
    </row>
    <row r="6638" spans="1:29">
      <c r="A6638">
        <v>7326</v>
      </c>
      <c r="B6638" t="s">
        <v>805</v>
      </c>
      <c r="C6638" t="s">
        <v>8358</v>
      </c>
      <c r="J6638" t="s">
        <v>1436</v>
      </c>
      <c r="K6638">
        <v>0</v>
      </c>
      <c r="N6638" t="b">
        <v>1</v>
      </c>
      <c r="O6638" t="b">
        <v>0</v>
      </c>
      <c r="P6638" t="b">
        <v>0</v>
      </c>
      <c r="Q6638">
        <v>8</v>
      </c>
      <c r="R6638">
        <v>8</v>
      </c>
      <c r="S6638">
        <v>1</v>
      </c>
      <c r="T6638">
        <v>2</v>
      </c>
      <c r="U6638" t="b">
        <v>1</v>
      </c>
      <c r="V6638" t="s">
        <v>160</v>
      </c>
      <c r="W6638" t="s">
        <v>1075</v>
      </c>
      <c r="X6638" t="s">
        <v>14450</v>
      </c>
      <c r="Y6638">
        <v>19</v>
      </c>
      <c r="Z6638">
        <v>19</v>
      </c>
      <c r="AA6638">
        <v>4</v>
      </c>
      <c r="AB6638">
        <v>4</v>
      </c>
      <c r="AC6638">
        <v>64</v>
      </c>
    </row>
    <row r="6639" spans="1:29">
      <c r="A6639">
        <v>7327</v>
      </c>
      <c r="B6639" t="s">
        <v>805</v>
      </c>
      <c r="C6639" t="s">
        <v>8359</v>
      </c>
      <c r="J6639" t="s">
        <v>1436</v>
      </c>
      <c r="K6639">
        <v>0</v>
      </c>
      <c r="N6639" t="b">
        <v>1</v>
      </c>
      <c r="O6639" t="b">
        <v>0</v>
      </c>
      <c r="P6639" t="b">
        <v>0</v>
      </c>
      <c r="Q6639">
        <v>8</v>
      </c>
      <c r="R6639">
        <v>8</v>
      </c>
      <c r="S6639">
        <v>1</v>
      </c>
      <c r="T6639">
        <v>2</v>
      </c>
      <c r="U6639" t="b">
        <v>1</v>
      </c>
      <c r="V6639" t="s">
        <v>160</v>
      </c>
      <c r="W6639" t="s">
        <v>1075</v>
      </c>
      <c r="X6639" t="s">
        <v>14689</v>
      </c>
      <c r="Y6639">
        <v>19</v>
      </c>
      <c r="Z6639">
        <v>19</v>
      </c>
      <c r="AA6639">
        <v>5</v>
      </c>
      <c r="AB6639">
        <v>5</v>
      </c>
      <c r="AC6639">
        <v>64</v>
      </c>
    </row>
    <row r="6640" spans="1:29">
      <c r="A6640">
        <v>7328</v>
      </c>
      <c r="B6640" t="s">
        <v>805</v>
      </c>
      <c r="C6640" t="s">
        <v>8360</v>
      </c>
      <c r="J6640" t="s">
        <v>1436</v>
      </c>
      <c r="K6640">
        <v>0</v>
      </c>
      <c r="N6640" t="b">
        <v>1</v>
      </c>
      <c r="O6640" t="b">
        <v>0</v>
      </c>
      <c r="P6640" t="b">
        <v>0</v>
      </c>
      <c r="Q6640">
        <v>8</v>
      </c>
      <c r="R6640">
        <v>8</v>
      </c>
      <c r="S6640">
        <v>1</v>
      </c>
      <c r="T6640">
        <v>2</v>
      </c>
      <c r="U6640" t="b">
        <v>1</v>
      </c>
      <c r="V6640" t="s">
        <v>160</v>
      </c>
      <c r="W6640" t="s">
        <v>1075</v>
      </c>
      <c r="X6640" t="s">
        <v>14709</v>
      </c>
      <c r="Y6640">
        <v>20</v>
      </c>
      <c r="Z6640">
        <v>20</v>
      </c>
      <c r="AA6640">
        <v>2</v>
      </c>
      <c r="AB6640">
        <v>2</v>
      </c>
      <c r="AC6640">
        <v>64</v>
      </c>
    </row>
    <row r="6641" spans="1:29">
      <c r="A6641">
        <v>7329</v>
      </c>
      <c r="B6641" t="s">
        <v>805</v>
      </c>
      <c r="C6641" t="s">
        <v>8361</v>
      </c>
      <c r="J6641" t="s">
        <v>1436</v>
      </c>
      <c r="K6641">
        <v>0</v>
      </c>
      <c r="N6641" t="b">
        <v>1</v>
      </c>
      <c r="O6641" t="b">
        <v>0</v>
      </c>
      <c r="P6641" t="b">
        <v>0</v>
      </c>
      <c r="Q6641">
        <v>8</v>
      </c>
      <c r="R6641">
        <v>8</v>
      </c>
      <c r="S6641">
        <v>1</v>
      </c>
      <c r="T6641">
        <v>2</v>
      </c>
      <c r="U6641" t="b">
        <v>1</v>
      </c>
      <c r="V6641" t="s">
        <v>160</v>
      </c>
      <c r="W6641" t="s">
        <v>1075</v>
      </c>
      <c r="X6641" t="s">
        <v>14530</v>
      </c>
      <c r="Y6641">
        <v>20</v>
      </c>
      <c r="Z6641">
        <v>20</v>
      </c>
      <c r="AA6641">
        <v>3</v>
      </c>
      <c r="AB6641">
        <v>3</v>
      </c>
      <c r="AC6641">
        <v>64</v>
      </c>
    </row>
    <row r="6642" spans="1:29">
      <c r="A6642">
        <v>7330</v>
      </c>
      <c r="B6642" t="s">
        <v>805</v>
      </c>
      <c r="C6642" t="s">
        <v>8362</v>
      </c>
      <c r="J6642" t="s">
        <v>1436</v>
      </c>
      <c r="K6642">
        <v>0</v>
      </c>
      <c r="N6642" t="b">
        <v>1</v>
      </c>
      <c r="O6642" t="b">
        <v>0</v>
      </c>
      <c r="P6642" t="b">
        <v>0</v>
      </c>
      <c r="Q6642">
        <v>8</v>
      </c>
      <c r="R6642">
        <v>8</v>
      </c>
      <c r="S6642">
        <v>1</v>
      </c>
      <c r="T6642">
        <v>2</v>
      </c>
      <c r="U6642" t="b">
        <v>1</v>
      </c>
      <c r="V6642" t="s">
        <v>160</v>
      </c>
      <c r="W6642" t="s">
        <v>1075</v>
      </c>
      <c r="X6642" t="s">
        <v>14690</v>
      </c>
      <c r="Y6642">
        <v>20</v>
      </c>
      <c r="Z6642">
        <v>20</v>
      </c>
      <c r="AA6642">
        <v>4</v>
      </c>
      <c r="AB6642">
        <v>4</v>
      </c>
      <c r="AC6642">
        <v>64</v>
      </c>
    </row>
    <row r="6643" spans="1:29">
      <c r="A6643">
        <v>7331</v>
      </c>
      <c r="B6643" t="s">
        <v>805</v>
      </c>
      <c r="C6643" t="s">
        <v>8363</v>
      </c>
      <c r="J6643" t="s">
        <v>1436</v>
      </c>
      <c r="K6643">
        <v>0</v>
      </c>
      <c r="N6643" t="b">
        <v>1</v>
      </c>
      <c r="O6643" t="b">
        <v>0</v>
      </c>
      <c r="P6643" t="b">
        <v>0</v>
      </c>
      <c r="Q6643">
        <v>8</v>
      </c>
      <c r="R6643">
        <v>8</v>
      </c>
      <c r="S6643">
        <v>1</v>
      </c>
      <c r="T6643">
        <v>2</v>
      </c>
      <c r="U6643" t="b">
        <v>1</v>
      </c>
      <c r="V6643" t="s">
        <v>160</v>
      </c>
      <c r="W6643" t="s">
        <v>1075</v>
      </c>
      <c r="X6643" t="s">
        <v>14691</v>
      </c>
      <c r="Y6643">
        <v>20</v>
      </c>
      <c r="Z6643">
        <v>20</v>
      </c>
      <c r="AA6643">
        <v>5</v>
      </c>
      <c r="AB6643">
        <v>5</v>
      </c>
      <c r="AC6643">
        <v>64</v>
      </c>
    </row>
    <row r="6644" spans="1:29">
      <c r="A6644">
        <v>7332</v>
      </c>
      <c r="B6644" t="s">
        <v>805</v>
      </c>
      <c r="C6644" t="s">
        <v>8364</v>
      </c>
      <c r="J6644" t="s">
        <v>1436</v>
      </c>
      <c r="K6644">
        <v>0</v>
      </c>
      <c r="N6644" t="b">
        <v>1</v>
      </c>
      <c r="O6644" t="b">
        <v>0</v>
      </c>
      <c r="P6644" t="b">
        <v>0</v>
      </c>
      <c r="Q6644">
        <v>8</v>
      </c>
      <c r="R6644">
        <v>8</v>
      </c>
      <c r="S6644">
        <v>1</v>
      </c>
      <c r="T6644">
        <v>2</v>
      </c>
      <c r="U6644" t="b">
        <v>1</v>
      </c>
      <c r="V6644" t="s">
        <v>160</v>
      </c>
      <c r="W6644" t="s">
        <v>1075</v>
      </c>
      <c r="X6644" t="s">
        <v>14710</v>
      </c>
      <c r="Y6644">
        <v>21</v>
      </c>
      <c r="Z6644">
        <v>21</v>
      </c>
      <c r="AA6644">
        <v>2</v>
      </c>
      <c r="AB6644">
        <v>2</v>
      </c>
      <c r="AC6644">
        <v>64</v>
      </c>
    </row>
    <row r="6645" spans="1:29">
      <c r="A6645">
        <v>7333</v>
      </c>
      <c r="B6645" t="s">
        <v>805</v>
      </c>
      <c r="C6645" t="s">
        <v>8365</v>
      </c>
      <c r="J6645" t="s">
        <v>1436</v>
      </c>
      <c r="K6645">
        <v>0</v>
      </c>
      <c r="N6645" t="b">
        <v>1</v>
      </c>
      <c r="O6645" t="b">
        <v>0</v>
      </c>
      <c r="P6645" t="b">
        <v>0</v>
      </c>
      <c r="Q6645">
        <v>8</v>
      </c>
      <c r="R6645">
        <v>8</v>
      </c>
      <c r="S6645">
        <v>1</v>
      </c>
      <c r="T6645">
        <v>2</v>
      </c>
      <c r="U6645" t="b">
        <v>1</v>
      </c>
      <c r="V6645" t="s">
        <v>160</v>
      </c>
      <c r="W6645" t="s">
        <v>1075</v>
      </c>
      <c r="X6645" t="s">
        <v>14692</v>
      </c>
      <c r="Y6645">
        <v>21</v>
      </c>
      <c r="Z6645">
        <v>21</v>
      </c>
      <c r="AA6645">
        <v>3</v>
      </c>
      <c r="AB6645">
        <v>3</v>
      </c>
      <c r="AC6645">
        <v>64</v>
      </c>
    </row>
    <row r="6646" spans="1:29">
      <c r="A6646">
        <v>7334</v>
      </c>
      <c r="B6646" t="s">
        <v>805</v>
      </c>
      <c r="C6646" t="s">
        <v>8366</v>
      </c>
      <c r="J6646" t="s">
        <v>1436</v>
      </c>
      <c r="K6646">
        <v>0</v>
      </c>
      <c r="N6646" t="b">
        <v>1</v>
      </c>
      <c r="O6646" t="b">
        <v>0</v>
      </c>
      <c r="P6646" t="b">
        <v>0</v>
      </c>
      <c r="Q6646">
        <v>8</v>
      </c>
      <c r="R6646">
        <v>8</v>
      </c>
      <c r="S6646">
        <v>1</v>
      </c>
      <c r="T6646">
        <v>2</v>
      </c>
      <c r="U6646" t="b">
        <v>1</v>
      </c>
      <c r="V6646" t="s">
        <v>160</v>
      </c>
      <c r="W6646" t="s">
        <v>1075</v>
      </c>
      <c r="X6646" t="s">
        <v>14693</v>
      </c>
      <c r="Y6646">
        <v>21</v>
      </c>
      <c r="Z6646">
        <v>21</v>
      </c>
      <c r="AA6646">
        <v>4</v>
      </c>
      <c r="AB6646">
        <v>4</v>
      </c>
      <c r="AC6646">
        <v>64</v>
      </c>
    </row>
    <row r="6647" spans="1:29">
      <c r="A6647">
        <v>7335</v>
      </c>
      <c r="B6647" t="s">
        <v>805</v>
      </c>
      <c r="C6647" t="s">
        <v>8367</v>
      </c>
      <c r="J6647" t="s">
        <v>1436</v>
      </c>
      <c r="K6647">
        <v>0</v>
      </c>
      <c r="N6647" t="b">
        <v>1</v>
      </c>
      <c r="O6647" t="b">
        <v>0</v>
      </c>
      <c r="P6647" t="b">
        <v>0</v>
      </c>
      <c r="Q6647">
        <v>8</v>
      </c>
      <c r="R6647">
        <v>8</v>
      </c>
      <c r="S6647">
        <v>1</v>
      </c>
      <c r="T6647">
        <v>2</v>
      </c>
      <c r="U6647" t="b">
        <v>1</v>
      </c>
      <c r="V6647" t="s">
        <v>160</v>
      </c>
      <c r="W6647" t="s">
        <v>1075</v>
      </c>
      <c r="X6647" t="s">
        <v>14471</v>
      </c>
      <c r="Y6647">
        <v>21</v>
      </c>
      <c r="Z6647">
        <v>21</v>
      </c>
      <c r="AA6647">
        <v>5</v>
      </c>
      <c r="AB6647">
        <v>5</v>
      </c>
      <c r="AC6647">
        <v>64</v>
      </c>
    </row>
    <row r="6648" spans="1:29">
      <c r="A6648">
        <v>7336</v>
      </c>
      <c r="B6648" t="s">
        <v>805</v>
      </c>
      <c r="C6648" t="s">
        <v>8368</v>
      </c>
      <c r="J6648" t="s">
        <v>1436</v>
      </c>
      <c r="K6648">
        <v>0</v>
      </c>
      <c r="N6648" t="b">
        <v>1</v>
      </c>
      <c r="O6648" t="b">
        <v>0</v>
      </c>
      <c r="P6648" t="b">
        <v>0</v>
      </c>
      <c r="Q6648">
        <v>8</v>
      </c>
      <c r="R6648">
        <v>8</v>
      </c>
      <c r="S6648">
        <v>1</v>
      </c>
      <c r="T6648">
        <v>2</v>
      </c>
      <c r="U6648" t="b">
        <v>1</v>
      </c>
      <c r="V6648" t="s">
        <v>160</v>
      </c>
      <c r="W6648" t="s">
        <v>1075</v>
      </c>
      <c r="X6648" t="s">
        <v>14711</v>
      </c>
      <c r="Y6648">
        <v>22</v>
      </c>
      <c r="Z6648">
        <v>22</v>
      </c>
      <c r="AA6648">
        <v>2</v>
      </c>
      <c r="AB6648">
        <v>2</v>
      </c>
      <c r="AC6648">
        <v>64</v>
      </c>
    </row>
    <row r="6649" spans="1:29">
      <c r="A6649">
        <v>7337</v>
      </c>
      <c r="B6649" t="s">
        <v>805</v>
      </c>
      <c r="C6649" t="s">
        <v>8369</v>
      </c>
      <c r="J6649" t="s">
        <v>1436</v>
      </c>
      <c r="K6649">
        <v>0</v>
      </c>
      <c r="N6649" t="b">
        <v>1</v>
      </c>
      <c r="O6649" t="b">
        <v>0</v>
      </c>
      <c r="P6649" t="b">
        <v>0</v>
      </c>
      <c r="Q6649">
        <v>8</v>
      </c>
      <c r="R6649">
        <v>8</v>
      </c>
      <c r="S6649">
        <v>1</v>
      </c>
      <c r="T6649">
        <v>2</v>
      </c>
      <c r="U6649" t="b">
        <v>1</v>
      </c>
      <c r="V6649" t="s">
        <v>160</v>
      </c>
      <c r="W6649" t="s">
        <v>1075</v>
      </c>
      <c r="X6649" t="s">
        <v>14472</v>
      </c>
      <c r="Y6649">
        <v>22</v>
      </c>
      <c r="Z6649">
        <v>22</v>
      </c>
      <c r="AA6649">
        <v>3</v>
      </c>
      <c r="AB6649">
        <v>3</v>
      </c>
      <c r="AC6649">
        <v>64</v>
      </c>
    </row>
    <row r="6650" spans="1:29">
      <c r="A6650">
        <v>7338</v>
      </c>
      <c r="B6650" t="s">
        <v>805</v>
      </c>
      <c r="C6650" t="s">
        <v>8370</v>
      </c>
      <c r="J6650" t="s">
        <v>1436</v>
      </c>
      <c r="K6650">
        <v>0</v>
      </c>
      <c r="N6650" t="b">
        <v>1</v>
      </c>
      <c r="O6650" t="b">
        <v>0</v>
      </c>
      <c r="P6650" t="b">
        <v>0</v>
      </c>
      <c r="Q6650">
        <v>8</v>
      </c>
      <c r="R6650">
        <v>8</v>
      </c>
      <c r="S6650">
        <v>1</v>
      </c>
      <c r="T6650">
        <v>2</v>
      </c>
      <c r="U6650" t="b">
        <v>1</v>
      </c>
      <c r="V6650" t="s">
        <v>160</v>
      </c>
      <c r="W6650" t="s">
        <v>1075</v>
      </c>
      <c r="X6650" t="s">
        <v>14531</v>
      </c>
      <c r="Y6650">
        <v>22</v>
      </c>
      <c r="Z6650">
        <v>22</v>
      </c>
      <c r="AA6650">
        <v>4</v>
      </c>
      <c r="AB6650">
        <v>4</v>
      </c>
      <c r="AC6650">
        <v>64</v>
      </c>
    </row>
    <row r="6651" spans="1:29">
      <c r="A6651">
        <v>7339</v>
      </c>
      <c r="B6651" t="s">
        <v>805</v>
      </c>
      <c r="C6651" t="s">
        <v>8371</v>
      </c>
      <c r="J6651" t="s">
        <v>1436</v>
      </c>
      <c r="K6651">
        <v>0</v>
      </c>
      <c r="N6651" t="b">
        <v>1</v>
      </c>
      <c r="O6651" t="b">
        <v>0</v>
      </c>
      <c r="P6651" t="b">
        <v>0</v>
      </c>
      <c r="Q6651">
        <v>8</v>
      </c>
      <c r="R6651">
        <v>8</v>
      </c>
      <c r="S6651">
        <v>1</v>
      </c>
      <c r="T6651">
        <v>2</v>
      </c>
      <c r="U6651" t="b">
        <v>1</v>
      </c>
      <c r="V6651" t="s">
        <v>160</v>
      </c>
      <c r="W6651" t="s">
        <v>1075</v>
      </c>
      <c r="X6651" t="s">
        <v>14694</v>
      </c>
      <c r="Y6651">
        <v>22</v>
      </c>
      <c r="Z6651">
        <v>22</v>
      </c>
      <c r="AA6651">
        <v>5</v>
      </c>
      <c r="AB6651">
        <v>5</v>
      </c>
      <c r="AC6651">
        <v>64</v>
      </c>
    </row>
    <row r="6652" spans="1:29">
      <c r="A6652">
        <v>7340</v>
      </c>
      <c r="B6652" t="s">
        <v>805</v>
      </c>
      <c r="C6652" t="s">
        <v>8372</v>
      </c>
      <c r="J6652" t="s">
        <v>1436</v>
      </c>
      <c r="K6652">
        <v>0</v>
      </c>
      <c r="N6652" t="b">
        <v>1</v>
      </c>
      <c r="O6652" t="b">
        <v>0</v>
      </c>
      <c r="P6652" t="b">
        <v>0</v>
      </c>
      <c r="Q6652">
        <v>8</v>
      </c>
      <c r="R6652">
        <v>8</v>
      </c>
      <c r="S6652">
        <v>1</v>
      </c>
      <c r="T6652">
        <v>2</v>
      </c>
      <c r="U6652" t="b">
        <v>1</v>
      </c>
      <c r="V6652" t="s">
        <v>160</v>
      </c>
      <c r="W6652" t="s">
        <v>1075</v>
      </c>
      <c r="X6652" t="s">
        <v>14712</v>
      </c>
      <c r="Y6652">
        <v>23</v>
      </c>
      <c r="Z6652">
        <v>23</v>
      </c>
      <c r="AA6652">
        <v>2</v>
      </c>
      <c r="AB6652">
        <v>2</v>
      </c>
      <c r="AC6652">
        <v>64</v>
      </c>
    </row>
    <row r="6653" spans="1:29">
      <c r="A6653">
        <v>7341</v>
      </c>
      <c r="B6653" t="s">
        <v>805</v>
      </c>
      <c r="C6653" t="s">
        <v>8373</v>
      </c>
      <c r="J6653" t="s">
        <v>1436</v>
      </c>
      <c r="K6653">
        <v>0</v>
      </c>
      <c r="N6653" t="b">
        <v>1</v>
      </c>
      <c r="O6653" t="b">
        <v>0</v>
      </c>
      <c r="P6653" t="b">
        <v>0</v>
      </c>
      <c r="Q6653">
        <v>8</v>
      </c>
      <c r="R6653">
        <v>8</v>
      </c>
      <c r="S6653">
        <v>1</v>
      </c>
      <c r="T6653">
        <v>2</v>
      </c>
      <c r="U6653" t="b">
        <v>1</v>
      </c>
      <c r="V6653" t="s">
        <v>160</v>
      </c>
      <c r="W6653" t="s">
        <v>1075</v>
      </c>
      <c r="X6653" t="s">
        <v>14695</v>
      </c>
      <c r="Y6653">
        <v>23</v>
      </c>
      <c r="Z6653">
        <v>23</v>
      </c>
      <c r="AA6653">
        <v>3</v>
      </c>
      <c r="AB6653">
        <v>3</v>
      </c>
      <c r="AC6653">
        <v>64</v>
      </c>
    </row>
    <row r="6654" spans="1:29">
      <c r="A6654">
        <v>7342</v>
      </c>
      <c r="B6654" t="s">
        <v>805</v>
      </c>
      <c r="C6654" t="s">
        <v>8374</v>
      </c>
      <c r="J6654" t="s">
        <v>1436</v>
      </c>
      <c r="K6654">
        <v>0</v>
      </c>
      <c r="N6654" t="b">
        <v>1</v>
      </c>
      <c r="O6654" t="b">
        <v>0</v>
      </c>
      <c r="P6654" t="b">
        <v>0</v>
      </c>
      <c r="Q6654">
        <v>8</v>
      </c>
      <c r="R6654">
        <v>8</v>
      </c>
      <c r="S6654">
        <v>1</v>
      </c>
      <c r="T6654">
        <v>2</v>
      </c>
      <c r="U6654" t="b">
        <v>1</v>
      </c>
      <c r="V6654" t="s">
        <v>160</v>
      </c>
      <c r="W6654" t="s">
        <v>1075</v>
      </c>
      <c r="X6654" t="s">
        <v>14532</v>
      </c>
      <c r="Y6654">
        <v>23</v>
      </c>
      <c r="Z6654">
        <v>23</v>
      </c>
      <c r="AA6654">
        <v>4</v>
      </c>
      <c r="AB6654">
        <v>4</v>
      </c>
      <c r="AC6654">
        <v>64</v>
      </c>
    </row>
    <row r="6655" spans="1:29">
      <c r="A6655">
        <v>7343</v>
      </c>
      <c r="B6655" t="s">
        <v>805</v>
      </c>
      <c r="C6655" t="s">
        <v>8375</v>
      </c>
      <c r="J6655" t="s">
        <v>1436</v>
      </c>
      <c r="K6655">
        <v>0</v>
      </c>
      <c r="N6655" t="b">
        <v>1</v>
      </c>
      <c r="O6655" t="b">
        <v>0</v>
      </c>
      <c r="P6655" t="b">
        <v>0</v>
      </c>
      <c r="Q6655">
        <v>8</v>
      </c>
      <c r="R6655">
        <v>8</v>
      </c>
      <c r="S6655">
        <v>1</v>
      </c>
      <c r="T6655">
        <v>2</v>
      </c>
      <c r="U6655" t="b">
        <v>1</v>
      </c>
      <c r="V6655" t="s">
        <v>160</v>
      </c>
      <c r="W6655" t="s">
        <v>1075</v>
      </c>
      <c r="X6655" t="s">
        <v>14696</v>
      </c>
      <c r="Y6655">
        <v>23</v>
      </c>
      <c r="Z6655">
        <v>23</v>
      </c>
      <c r="AA6655">
        <v>5</v>
      </c>
      <c r="AB6655">
        <v>5</v>
      </c>
      <c r="AC6655">
        <v>64</v>
      </c>
    </row>
    <row r="6656" spans="1:29">
      <c r="A6656">
        <v>7344</v>
      </c>
      <c r="B6656" t="s">
        <v>805</v>
      </c>
      <c r="C6656" t="s">
        <v>8376</v>
      </c>
      <c r="J6656" t="s">
        <v>1436</v>
      </c>
      <c r="K6656">
        <v>0</v>
      </c>
      <c r="N6656" t="b">
        <v>1</v>
      </c>
      <c r="O6656" t="b">
        <v>0</v>
      </c>
      <c r="P6656" t="b">
        <v>0</v>
      </c>
      <c r="Q6656">
        <v>8</v>
      </c>
      <c r="R6656">
        <v>8</v>
      </c>
      <c r="S6656">
        <v>1</v>
      </c>
      <c r="T6656">
        <v>2</v>
      </c>
      <c r="U6656" t="b">
        <v>1</v>
      </c>
      <c r="V6656" t="s">
        <v>160</v>
      </c>
      <c r="W6656" t="s">
        <v>1075</v>
      </c>
      <c r="X6656" t="s">
        <v>14713</v>
      </c>
      <c r="Y6656">
        <v>24</v>
      </c>
      <c r="Z6656">
        <v>24</v>
      </c>
      <c r="AA6656">
        <v>2</v>
      </c>
      <c r="AB6656">
        <v>2</v>
      </c>
      <c r="AC6656">
        <v>64</v>
      </c>
    </row>
    <row r="6657" spans="1:29">
      <c r="A6657">
        <v>7345</v>
      </c>
      <c r="B6657" t="s">
        <v>805</v>
      </c>
      <c r="C6657" t="s">
        <v>8377</v>
      </c>
      <c r="J6657" t="s">
        <v>1436</v>
      </c>
      <c r="K6657">
        <v>0</v>
      </c>
      <c r="N6657" t="b">
        <v>1</v>
      </c>
      <c r="O6657" t="b">
        <v>0</v>
      </c>
      <c r="P6657" t="b">
        <v>0</v>
      </c>
      <c r="Q6657">
        <v>8</v>
      </c>
      <c r="R6657">
        <v>8</v>
      </c>
      <c r="S6657">
        <v>1</v>
      </c>
      <c r="T6657">
        <v>2</v>
      </c>
      <c r="U6657" t="b">
        <v>1</v>
      </c>
      <c r="V6657" t="s">
        <v>160</v>
      </c>
      <c r="W6657" t="s">
        <v>1075</v>
      </c>
      <c r="X6657" t="s">
        <v>14697</v>
      </c>
      <c r="Y6657">
        <v>24</v>
      </c>
      <c r="Z6657">
        <v>24</v>
      </c>
      <c r="AA6657">
        <v>3</v>
      </c>
      <c r="AB6657">
        <v>3</v>
      </c>
      <c r="AC6657">
        <v>64</v>
      </c>
    </row>
    <row r="6658" spans="1:29">
      <c r="A6658">
        <v>7346</v>
      </c>
      <c r="B6658" t="s">
        <v>805</v>
      </c>
      <c r="C6658" t="s">
        <v>8378</v>
      </c>
      <c r="J6658" t="s">
        <v>1436</v>
      </c>
      <c r="K6658">
        <v>0</v>
      </c>
      <c r="N6658" t="b">
        <v>1</v>
      </c>
      <c r="O6658" t="b">
        <v>0</v>
      </c>
      <c r="P6658" t="b">
        <v>0</v>
      </c>
      <c r="Q6658">
        <v>8</v>
      </c>
      <c r="R6658">
        <v>8</v>
      </c>
      <c r="S6658">
        <v>1</v>
      </c>
      <c r="T6658">
        <v>2</v>
      </c>
      <c r="U6658" t="b">
        <v>1</v>
      </c>
      <c r="V6658" t="s">
        <v>160</v>
      </c>
      <c r="W6658" t="s">
        <v>1075</v>
      </c>
      <c r="X6658" t="s">
        <v>14533</v>
      </c>
      <c r="Y6658">
        <v>24</v>
      </c>
      <c r="Z6658">
        <v>24</v>
      </c>
      <c r="AA6658">
        <v>4</v>
      </c>
      <c r="AB6658">
        <v>4</v>
      </c>
      <c r="AC6658">
        <v>64</v>
      </c>
    </row>
    <row r="6659" spans="1:29">
      <c r="A6659">
        <v>7347</v>
      </c>
      <c r="B6659" t="s">
        <v>805</v>
      </c>
      <c r="C6659" t="s">
        <v>8379</v>
      </c>
      <c r="J6659" t="s">
        <v>1436</v>
      </c>
      <c r="K6659">
        <v>0</v>
      </c>
      <c r="N6659" t="b">
        <v>1</v>
      </c>
      <c r="O6659" t="b">
        <v>0</v>
      </c>
      <c r="P6659" t="b">
        <v>0</v>
      </c>
      <c r="Q6659">
        <v>8</v>
      </c>
      <c r="R6659">
        <v>8</v>
      </c>
      <c r="S6659">
        <v>1</v>
      </c>
      <c r="T6659">
        <v>2</v>
      </c>
      <c r="U6659" t="b">
        <v>1</v>
      </c>
      <c r="V6659" t="s">
        <v>160</v>
      </c>
      <c r="W6659" t="s">
        <v>1075</v>
      </c>
      <c r="X6659" t="s">
        <v>14698</v>
      </c>
      <c r="Y6659">
        <v>24</v>
      </c>
      <c r="Z6659">
        <v>24</v>
      </c>
      <c r="AA6659">
        <v>5</v>
      </c>
      <c r="AB6659">
        <v>5</v>
      </c>
      <c r="AC6659">
        <v>64</v>
      </c>
    </row>
    <row r="6660" spans="1:29">
      <c r="A6660">
        <v>7348</v>
      </c>
      <c r="B6660" t="s">
        <v>805</v>
      </c>
      <c r="C6660" t="s">
        <v>8380</v>
      </c>
      <c r="J6660" t="s">
        <v>1436</v>
      </c>
      <c r="K6660">
        <v>0</v>
      </c>
      <c r="N6660" t="b">
        <v>1</v>
      </c>
      <c r="O6660" t="b">
        <v>0</v>
      </c>
      <c r="P6660" t="b">
        <v>0</v>
      </c>
      <c r="Q6660">
        <v>8</v>
      </c>
      <c r="R6660">
        <v>8</v>
      </c>
      <c r="S6660">
        <v>1</v>
      </c>
      <c r="T6660">
        <v>2</v>
      </c>
      <c r="U6660" t="b">
        <v>1</v>
      </c>
      <c r="V6660" t="s">
        <v>160</v>
      </c>
      <c r="W6660" t="s">
        <v>1075</v>
      </c>
      <c r="X6660" t="s">
        <v>14714</v>
      </c>
      <c r="Y6660">
        <v>25</v>
      </c>
      <c r="Z6660">
        <v>25</v>
      </c>
      <c r="AA6660">
        <v>2</v>
      </c>
      <c r="AB6660">
        <v>2</v>
      </c>
      <c r="AC6660">
        <v>64</v>
      </c>
    </row>
    <row r="6661" spans="1:29">
      <c r="A6661">
        <v>7349</v>
      </c>
      <c r="B6661" t="s">
        <v>805</v>
      </c>
      <c r="C6661" t="s">
        <v>8381</v>
      </c>
      <c r="J6661" t="s">
        <v>1436</v>
      </c>
      <c r="K6661">
        <v>0</v>
      </c>
      <c r="N6661" t="b">
        <v>1</v>
      </c>
      <c r="O6661" t="b">
        <v>0</v>
      </c>
      <c r="P6661" t="b">
        <v>0</v>
      </c>
      <c r="Q6661">
        <v>8</v>
      </c>
      <c r="R6661">
        <v>8</v>
      </c>
      <c r="S6661">
        <v>1</v>
      </c>
      <c r="T6661">
        <v>2</v>
      </c>
      <c r="U6661" t="b">
        <v>1</v>
      </c>
      <c r="V6661" t="s">
        <v>160</v>
      </c>
      <c r="W6661" t="s">
        <v>1075</v>
      </c>
      <c r="X6661" t="s">
        <v>14699</v>
      </c>
      <c r="Y6661">
        <v>25</v>
      </c>
      <c r="Z6661">
        <v>25</v>
      </c>
      <c r="AA6661">
        <v>3</v>
      </c>
      <c r="AB6661">
        <v>3</v>
      </c>
      <c r="AC6661">
        <v>64</v>
      </c>
    </row>
    <row r="6662" spans="1:29">
      <c r="A6662">
        <v>7350</v>
      </c>
      <c r="B6662" t="s">
        <v>805</v>
      </c>
      <c r="C6662" t="s">
        <v>8382</v>
      </c>
      <c r="J6662" t="s">
        <v>1436</v>
      </c>
      <c r="K6662">
        <v>0</v>
      </c>
      <c r="N6662" t="b">
        <v>1</v>
      </c>
      <c r="O6662" t="b">
        <v>0</v>
      </c>
      <c r="P6662" t="b">
        <v>0</v>
      </c>
      <c r="Q6662">
        <v>8</v>
      </c>
      <c r="R6662">
        <v>8</v>
      </c>
      <c r="S6662">
        <v>1</v>
      </c>
      <c r="T6662">
        <v>2</v>
      </c>
      <c r="U6662" t="b">
        <v>1</v>
      </c>
      <c r="V6662" t="s">
        <v>160</v>
      </c>
      <c r="W6662" t="s">
        <v>1075</v>
      </c>
      <c r="X6662" t="s">
        <v>14700</v>
      </c>
      <c r="Y6662">
        <v>25</v>
      </c>
      <c r="Z6662">
        <v>25</v>
      </c>
      <c r="AA6662">
        <v>4</v>
      </c>
      <c r="AB6662">
        <v>4</v>
      </c>
      <c r="AC6662">
        <v>64</v>
      </c>
    </row>
    <row r="6663" spans="1:29">
      <c r="A6663">
        <v>7351</v>
      </c>
      <c r="B6663" t="s">
        <v>805</v>
      </c>
      <c r="C6663" t="s">
        <v>8383</v>
      </c>
      <c r="J6663" t="s">
        <v>1436</v>
      </c>
      <c r="K6663">
        <v>0</v>
      </c>
      <c r="N6663" t="b">
        <v>1</v>
      </c>
      <c r="O6663" t="b">
        <v>0</v>
      </c>
      <c r="P6663" t="b">
        <v>0</v>
      </c>
      <c r="Q6663">
        <v>8</v>
      </c>
      <c r="R6663">
        <v>8</v>
      </c>
      <c r="S6663">
        <v>1</v>
      </c>
      <c r="T6663">
        <v>2</v>
      </c>
      <c r="U6663" t="b">
        <v>1</v>
      </c>
      <c r="V6663" t="s">
        <v>160</v>
      </c>
      <c r="W6663" t="s">
        <v>1075</v>
      </c>
      <c r="X6663" t="s">
        <v>14701</v>
      </c>
      <c r="Y6663">
        <v>25</v>
      </c>
      <c r="Z6663">
        <v>25</v>
      </c>
      <c r="AA6663">
        <v>5</v>
      </c>
      <c r="AB6663">
        <v>5</v>
      </c>
      <c r="AC6663">
        <v>64</v>
      </c>
    </row>
    <row r="6664" spans="1:29">
      <c r="A6664">
        <v>7352</v>
      </c>
      <c r="B6664" t="s">
        <v>805</v>
      </c>
      <c r="C6664" t="s">
        <v>8384</v>
      </c>
      <c r="J6664" t="s">
        <v>1436</v>
      </c>
      <c r="K6664">
        <v>0</v>
      </c>
      <c r="N6664" t="b">
        <v>1</v>
      </c>
      <c r="O6664" t="b">
        <v>0</v>
      </c>
      <c r="P6664" t="b">
        <v>0</v>
      </c>
      <c r="Q6664">
        <v>8</v>
      </c>
      <c r="R6664">
        <v>8</v>
      </c>
      <c r="S6664">
        <v>1</v>
      </c>
      <c r="T6664">
        <v>2</v>
      </c>
      <c r="U6664" t="b">
        <v>1</v>
      </c>
      <c r="V6664" t="s">
        <v>160</v>
      </c>
      <c r="W6664" t="s">
        <v>1075</v>
      </c>
      <c r="X6664" t="s">
        <v>14715</v>
      </c>
      <c r="Y6664">
        <v>26</v>
      </c>
      <c r="Z6664">
        <v>26</v>
      </c>
      <c r="AA6664">
        <v>2</v>
      </c>
      <c r="AB6664">
        <v>2</v>
      </c>
      <c r="AC6664">
        <v>64</v>
      </c>
    </row>
    <row r="6665" spans="1:29">
      <c r="A6665">
        <v>7353</v>
      </c>
      <c r="B6665" t="s">
        <v>805</v>
      </c>
      <c r="C6665" t="s">
        <v>8385</v>
      </c>
      <c r="J6665" t="s">
        <v>1436</v>
      </c>
      <c r="K6665">
        <v>0</v>
      </c>
      <c r="N6665" t="b">
        <v>1</v>
      </c>
      <c r="O6665" t="b">
        <v>0</v>
      </c>
      <c r="P6665" t="b">
        <v>0</v>
      </c>
      <c r="Q6665">
        <v>8</v>
      </c>
      <c r="R6665">
        <v>8</v>
      </c>
      <c r="S6665">
        <v>1</v>
      </c>
      <c r="T6665">
        <v>2</v>
      </c>
      <c r="U6665" t="b">
        <v>1</v>
      </c>
      <c r="V6665" t="s">
        <v>160</v>
      </c>
      <c r="W6665" t="s">
        <v>1075</v>
      </c>
      <c r="X6665" t="s">
        <v>14702</v>
      </c>
      <c r="Y6665">
        <v>26</v>
      </c>
      <c r="Z6665">
        <v>26</v>
      </c>
      <c r="AA6665">
        <v>3</v>
      </c>
      <c r="AB6665">
        <v>3</v>
      </c>
      <c r="AC6665">
        <v>64</v>
      </c>
    </row>
    <row r="6666" spans="1:29">
      <c r="A6666">
        <v>7354</v>
      </c>
      <c r="B6666" t="s">
        <v>805</v>
      </c>
      <c r="C6666" t="s">
        <v>8386</v>
      </c>
      <c r="J6666" t="s">
        <v>1436</v>
      </c>
      <c r="K6666">
        <v>0</v>
      </c>
      <c r="N6666" t="b">
        <v>1</v>
      </c>
      <c r="O6666" t="b">
        <v>0</v>
      </c>
      <c r="P6666" t="b">
        <v>0</v>
      </c>
      <c r="Q6666">
        <v>8</v>
      </c>
      <c r="R6666">
        <v>8</v>
      </c>
      <c r="S6666">
        <v>1</v>
      </c>
      <c r="T6666">
        <v>2</v>
      </c>
      <c r="U6666" t="b">
        <v>1</v>
      </c>
      <c r="V6666" t="s">
        <v>160</v>
      </c>
      <c r="W6666" t="s">
        <v>1075</v>
      </c>
      <c r="X6666" t="s">
        <v>14605</v>
      </c>
      <c r="Y6666">
        <v>26</v>
      </c>
      <c r="Z6666">
        <v>26</v>
      </c>
      <c r="AA6666">
        <v>4</v>
      </c>
      <c r="AB6666">
        <v>4</v>
      </c>
      <c r="AC6666">
        <v>64</v>
      </c>
    </row>
    <row r="6667" spans="1:29">
      <c r="A6667">
        <v>7355</v>
      </c>
      <c r="B6667" t="s">
        <v>805</v>
      </c>
      <c r="C6667" t="s">
        <v>8387</v>
      </c>
      <c r="J6667" t="s">
        <v>1436</v>
      </c>
      <c r="K6667">
        <v>0</v>
      </c>
      <c r="N6667" t="b">
        <v>1</v>
      </c>
      <c r="O6667" t="b">
        <v>0</v>
      </c>
      <c r="P6667" t="b">
        <v>0</v>
      </c>
      <c r="Q6667">
        <v>8</v>
      </c>
      <c r="R6667">
        <v>8</v>
      </c>
      <c r="S6667">
        <v>1</v>
      </c>
      <c r="T6667">
        <v>2</v>
      </c>
      <c r="U6667" t="b">
        <v>1</v>
      </c>
      <c r="V6667" t="s">
        <v>160</v>
      </c>
      <c r="W6667" t="s">
        <v>1075</v>
      </c>
      <c r="X6667" t="s">
        <v>14703</v>
      </c>
      <c r="Y6667">
        <v>26</v>
      </c>
      <c r="Z6667">
        <v>26</v>
      </c>
      <c r="AA6667">
        <v>5</v>
      </c>
      <c r="AB6667">
        <v>5</v>
      </c>
      <c r="AC6667">
        <v>64</v>
      </c>
    </row>
    <row r="6668" spans="1:29">
      <c r="A6668">
        <v>7356</v>
      </c>
      <c r="B6668" t="s">
        <v>805</v>
      </c>
      <c r="C6668" t="s">
        <v>8388</v>
      </c>
      <c r="J6668" t="s">
        <v>1436</v>
      </c>
      <c r="K6668">
        <v>0</v>
      </c>
      <c r="N6668" t="b">
        <v>1</v>
      </c>
      <c r="O6668" t="b">
        <v>0</v>
      </c>
      <c r="P6668" t="b">
        <v>0</v>
      </c>
      <c r="Q6668">
        <v>8</v>
      </c>
      <c r="R6668">
        <v>8</v>
      </c>
      <c r="S6668">
        <v>1</v>
      </c>
      <c r="T6668">
        <v>2</v>
      </c>
      <c r="U6668" t="b">
        <v>1</v>
      </c>
      <c r="V6668" t="s">
        <v>160</v>
      </c>
      <c r="W6668" t="s">
        <v>1075</v>
      </c>
      <c r="X6668" t="s">
        <v>15354</v>
      </c>
      <c r="Y6668">
        <v>27</v>
      </c>
      <c r="Z6668">
        <v>27</v>
      </c>
      <c r="AA6668">
        <v>2</v>
      </c>
      <c r="AB6668">
        <v>2</v>
      </c>
      <c r="AC6668">
        <v>64</v>
      </c>
    </row>
    <row r="6669" spans="1:29">
      <c r="A6669">
        <v>7357</v>
      </c>
      <c r="B6669" t="s">
        <v>805</v>
      </c>
      <c r="C6669" t="s">
        <v>8389</v>
      </c>
      <c r="J6669" t="s">
        <v>1436</v>
      </c>
      <c r="K6669">
        <v>0</v>
      </c>
      <c r="N6669" t="b">
        <v>1</v>
      </c>
      <c r="O6669" t="b">
        <v>0</v>
      </c>
      <c r="P6669" t="b">
        <v>0</v>
      </c>
      <c r="Q6669">
        <v>8</v>
      </c>
      <c r="R6669">
        <v>8</v>
      </c>
      <c r="S6669">
        <v>1</v>
      </c>
      <c r="T6669">
        <v>2</v>
      </c>
      <c r="U6669" t="b">
        <v>1</v>
      </c>
      <c r="V6669" t="s">
        <v>160</v>
      </c>
      <c r="W6669" t="s">
        <v>1075</v>
      </c>
      <c r="X6669" t="s">
        <v>15355</v>
      </c>
      <c r="Y6669">
        <v>27</v>
      </c>
      <c r="Z6669">
        <v>27</v>
      </c>
      <c r="AA6669">
        <v>3</v>
      </c>
      <c r="AB6669">
        <v>3</v>
      </c>
      <c r="AC6669">
        <v>64</v>
      </c>
    </row>
    <row r="6670" spans="1:29">
      <c r="A6670">
        <v>7358</v>
      </c>
      <c r="B6670" t="s">
        <v>805</v>
      </c>
      <c r="C6670" t="s">
        <v>8390</v>
      </c>
      <c r="J6670" t="s">
        <v>1436</v>
      </c>
      <c r="K6670">
        <v>0</v>
      </c>
      <c r="N6670" t="b">
        <v>1</v>
      </c>
      <c r="O6670" t="b">
        <v>0</v>
      </c>
      <c r="P6670" t="b">
        <v>0</v>
      </c>
      <c r="Q6670">
        <v>8</v>
      </c>
      <c r="R6670">
        <v>8</v>
      </c>
      <c r="S6670">
        <v>1</v>
      </c>
      <c r="T6670">
        <v>2</v>
      </c>
      <c r="U6670" t="b">
        <v>1</v>
      </c>
      <c r="V6670" t="s">
        <v>160</v>
      </c>
      <c r="W6670" t="s">
        <v>1075</v>
      </c>
      <c r="X6670" t="s">
        <v>14802</v>
      </c>
      <c r="Y6670">
        <v>27</v>
      </c>
      <c r="Z6670">
        <v>27</v>
      </c>
      <c r="AA6670">
        <v>4</v>
      </c>
      <c r="AB6670">
        <v>4</v>
      </c>
      <c r="AC6670">
        <v>64</v>
      </c>
    </row>
    <row r="6671" spans="1:29">
      <c r="A6671">
        <v>7359</v>
      </c>
      <c r="B6671" t="s">
        <v>805</v>
      </c>
      <c r="C6671" t="s">
        <v>8391</v>
      </c>
      <c r="J6671" t="s">
        <v>1436</v>
      </c>
      <c r="K6671">
        <v>0</v>
      </c>
      <c r="N6671" t="b">
        <v>1</v>
      </c>
      <c r="O6671" t="b">
        <v>0</v>
      </c>
      <c r="P6671" t="b">
        <v>0</v>
      </c>
      <c r="Q6671">
        <v>8</v>
      </c>
      <c r="R6671">
        <v>8</v>
      </c>
      <c r="S6671">
        <v>1</v>
      </c>
      <c r="T6671">
        <v>2</v>
      </c>
      <c r="U6671" t="b">
        <v>1</v>
      </c>
      <c r="V6671" t="s">
        <v>160</v>
      </c>
      <c r="W6671" t="s">
        <v>1075</v>
      </c>
      <c r="X6671" t="s">
        <v>14803</v>
      </c>
      <c r="Y6671">
        <v>27</v>
      </c>
      <c r="Z6671">
        <v>27</v>
      </c>
      <c r="AA6671">
        <v>5</v>
      </c>
      <c r="AB6671">
        <v>5</v>
      </c>
      <c r="AC6671">
        <v>64</v>
      </c>
    </row>
    <row r="6672" spans="1:29">
      <c r="A6672">
        <v>7360</v>
      </c>
      <c r="B6672" t="s">
        <v>805</v>
      </c>
      <c r="C6672" t="s">
        <v>8392</v>
      </c>
      <c r="J6672" t="s">
        <v>1436</v>
      </c>
      <c r="K6672">
        <v>0</v>
      </c>
      <c r="N6672" t="b">
        <v>1</v>
      </c>
      <c r="O6672" t="b">
        <v>0</v>
      </c>
      <c r="P6672" t="b">
        <v>0</v>
      </c>
      <c r="Q6672">
        <v>8</v>
      </c>
      <c r="R6672">
        <v>8</v>
      </c>
      <c r="S6672">
        <v>1</v>
      </c>
      <c r="T6672">
        <v>2</v>
      </c>
      <c r="U6672" t="b">
        <v>1</v>
      </c>
      <c r="V6672" t="s">
        <v>160</v>
      </c>
      <c r="W6672" t="s">
        <v>1075</v>
      </c>
      <c r="X6672" t="s">
        <v>15356</v>
      </c>
      <c r="Y6672">
        <v>28</v>
      </c>
      <c r="Z6672">
        <v>28</v>
      </c>
      <c r="AA6672">
        <v>2</v>
      </c>
      <c r="AB6672">
        <v>2</v>
      </c>
      <c r="AC6672">
        <v>64</v>
      </c>
    </row>
    <row r="6673" spans="1:29">
      <c r="A6673">
        <v>7361</v>
      </c>
      <c r="B6673" t="s">
        <v>805</v>
      </c>
      <c r="C6673" t="s">
        <v>8393</v>
      </c>
      <c r="J6673" t="s">
        <v>1436</v>
      </c>
      <c r="K6673">
        <v>0</v>
      </c>
      <c r="N6673" t="b">
        <v>1</v>
      </c>
      <c r="O6673" t="b">
        <v>0</v>
      </c>
      <c r="P6673" t="b">
        <v>0</v>
      </c>
      <c r="Q6673">
        <v>8</v>
      </c>
      <c r="R6673">
        <v>8</v>
      </c>
      <c r="S6673">
        <v>1</v>
      </c>
      <c r="T6673">
        <v>2</v>
      </c>
      <c r="U6673" t="b">
        <v>1</v>
      </c>
      <c r="V6673" t="s">
        <v>160</v>
      </c>
      <c r="W6673" t="s">
        <v>1075</v>
      </c>
      <c r="X6673" t="s">
        <v>14728</v>
      </c>
      <c r="Y6673">
        <v>28</v>
      </c>
      <c r="Z6673">
        <v>28</v>
      </c>
      <c r="AA6673">
        <v>3</v>
      </c>
      <c r="AB6673">
        <v>3</v>
      </c>
      <c r="AC6673">
        <v>64</v>
      </c>
    </row>
    <row r="6674" spans="1:29">
      <c r="A6674">
        <v>7362</v>
      </c>
      <c r="B6674" t="s">
        <v>805</v>
      </c>
      <c r="C6674" t="s">
        <v>8394</v>
      </c>
      <c r="J6674" t="s">
        <v>1436</v>
      </c>
      <c r="K6674">
        <v>0</v>
      </c>
      <c r="N6674" t="b">
        <v>1</v>
      </c>
      <c r="O6674" t="b">
        <v>0</v>
      </c>
      <c r="P6674" t="b">
        <v>0</v>
      </c>
      <c r="Q6674">
        <v>8</v>
      </c>
      <c r="R6674">
        <v>8</v>
      </c>
      <c r="S6674">
        <v>1</v>
      </c>
      <c r="T6674">
        <v>2</v>
      </c>
      <c r="U6674" t="b">
        <v>1</v>
      </c>
      <c r="V6674" t="s">
        <v>160</v>
      </c>
      <c r="W6674" t="s">
        <v>1075</v>
      </c>
      <c r="X6674" t="s">
        <v>14606</v>
      </c>
      <c r="Y6674">
        <v>28</v>
      </c>
      <c r="Z6674">
        <v>28</v>
      </c>
      <c r="AA6674">
        <v>4</v>
      </c>
      <c r="AB6674">
        <v>4</v>
      </c>
      <c r="AC6674">
        <v>64</v>
      </c>
    </row>
    <row r="6675" spans="1:29">
      <c r="A6675">
        <v>7363</v>
      </c>
      <c r="B6675" t="s">
        <v>805</v>
      </c>
      <c r="C6675" t="s">
        <v>8395</v>
      </c>
      <c r="J6675" t="s">
        <v>1436</v>
      </c>
      <c r="K6675">
        <v>0</v>
      </c>
      <c r="N6675" t="b">
        <v>1</v>
      </c>
      <c r="O6675" t="b">
        <v>0</v>
      </c>
      <c r="P6675" t="b">
        <v>0</v>
      </c>
      <c r="Q6675">
        <v>8</v>
      </c>
      <c r="R6675">
        <v>8</v>
      </c>
      <c r="S6675">
        <v>1</v>
      </c>
      <c r="T6675">
        <v>2</v>
      </c>
      <c r="U6675" t="b">
        <v>1</v>
      </c>
      <c r="V6675" t="s">
        <v>160</v>
      </c>
      <c r="W6675" t="s">
        <v>1075</v>
      </c>
      <c r="X6675" t="s">
        <v>14729</v>
      </c>
      <c r="Y6675">
        <v>28</v>
      </c>
      <c r="Z6675">
        <v>28</v>
      </c>
      <c r="AA6675">
        <v>5</v>
      </c>
      <c r="AB6675">
        <v>5</v>
      </c>
      <c r="AC6675">
        <v>64</v>
      </c>
    </row>
    <row r="6676" spans="1:29">
      <c r="A6676">
        <v>7364</v>
      </c>
      <c r="B6676" t="s">
        <v>805</v>
      </c>
      <c r="C6676" t="s">
        <v>8396</v>
      </c>
      <c r="J6676" t="s">
        <v>1436</v>
      </c>
      <c r="K6676">
        <v>0</v>
      </c>
      <c r="N6676" t="b">
        <v>1</v>
      </c>
      <c r="O6676" t="b">
        <v>0</v>
      </c>
      <c r="P6676" t="b">
        <v>0</v>
      </c>
      <c r="Q6676">
        <v>8</v>
      </c>
      <c r="R6676">
        <v>8</v>
      </c>
      <c r="S6676">
        <v>1</v>
      </c>
      <c r="T6676">
        <v>2</v>
      </c>
      <c r="U6676" t="b">
        <v>1</v>
      </c>
      <c r="V6676" t="s">
        <v>160</v>
      </c>
      <c r="W6676" t="s">
        <v>1075</v>
      </c>
      <c r="X6676" t="s">
        <v>15357</v>
      </c>
      <c r="Y6676">
        <v>29</v>
      </c>
      <c r="Z6676">
        <v>29</v>
      </c>
      <c r="AA6676">
        <v>2</v>
      </c>
      <c r="AB6676">
        <v>2</v>
      </c>
      <c r="AC6676">
        <v>64</v>
      </c>
    </row>
    <row r="6677" spans="1:29">
      <c r="A6677">
        <v>7365</v>
      </c>
      <c r="B6677" t="s">
        <v>805</v>
      </c>
      <c r="C6677" t="s">
        <v>8397</v>
      </c>
      <c r="J6677" t="s">
        <v>1436</v>
      </c>
      <c r="K6677">
        <v>0</v>
      </c>
      <c r="N6677" t="b">
        <v>1</v>
      </c>
      <c r="O6677" t="b">
        <v>0</v>
      </c>
      <c r="P6677" t="b">
        <v>0</v>
      </c>
      <c r="Q6677">
        <v>8</v>
      </c>
      <c r="R6677">
        <v>8</v>
      </c>
      <c r="S6677">
        <v>1</v>
      </c>
      <c r="T6677">
        <v>2</v>
      </c>
      <c r="U6677" t="b">
        <v>1</v>
      </c>
      <c r="V6677" t="s">
        <v>160</v>
      </c>
      <c r="W6677" t="s">
        <v>1075</v>
      </c>
      <c r="X6677" t="s">
        <v>14540</v>
      </c>
      <c r="Y6677">
        <v>29</v>
      </c>
      <c r="Z6677">
        <v>29</v>
      </c>
      <c r="AA6677">
        <v>3</v>
      </c>
      <c r="AB6677">
        <v>3</v>
      </c>
      <c r="AC6677">
        <v>64</v>
      </c>
    </row>
    <row r="6678" spans="1:29">
      <c r="A6678">
        <v>7366</v>
      </c>
      <c r="B6678" t="s">
        <v>805</v>
      </c>
      <c r="C6678" t="s">
        <v>8398</v>
      </c>
      <c r="J6678" t="s">
        <v>1436</v>
      </c>
      <c r="K6678">
        <v>0</v>
      </c>
      <c r="N6678" t="b">
        <v>1</v>
      </c>
      <c r="O6678" t="b">
        <v>0</v>
      </c>
      <c r="P6678" t="b">
        <v>0</v>
      </c>
      <c r="Q6678">
        <v>8</v>
      </c>
      <c r="R6678">
        <v>8</v>
      </c>
      <c r="S6678">
        <v>1</v>
      </c>
      <c r="T6678">
        <v>2</v>
      </c>
      <c r="U6678" t="b">
        <v>1</v>
      </c>
      <c r="V6678" t="s">
        <v>160</v>
      </c>
      <c r="W6678" t="s">
        <v>1075</v>
      </c>
      <c r="X6678" t="s">
        <v>14804</v>
      </c>
      <c r="Y6678">
        <v>29</v>
      </c>
      <c r="Z6678">
        <v>29</v>
      </c>
      <c r="AA6678">
        <v>4</v>
      </c>
      <c r="AB6678">
        <v>4</v>
      </c>
      <c r="AC6678">
        <v>64</v>
      </c>
    </row>
    <row r="6679" spans="1:29">
      <c r="A6679">
        <v>7367</v>
      </c>
      <c r="B6679" t="s">
        <v>805</v>
      </c>
      <c r="C6679" t="s">
        <v>8399</v>
      </c>
      <c r="J6679" t="s">
        <v>1436</v>
      </c>
      <c r="K6679">
        <v>0</v>
      </c>
      <c r="N6679" t="b">
        <v>1</v>
      </c>
      <c r="O6679" t="b">
        <v>0</v>
      </c>
      <c r="P6679" t="b">
        <v>0</v>
      </c>
      <c r="Q6679">
        <v>8</v>
      </c>
      <c r="R6679">
        <v>8</v>
      </c>
      <c r="S6679">
        <v>1</v>
      </c>
      <c r="T6679">
        <v>2</v>
      </c>
      <c r="U6679" t="b">
        <v>1</v>
      </c>
      <c r="V6679" t="s">
        <v>160</v>
      </c>
      <c r="W6679" t="s">
        <v>1075</v>
      </c>
      <c r="X6679" t="s">
        <v>14805</v>
      </c>
      <c r="Y6679">
        <v>29</v>
      </c>
      <c r="Z6679">
        <v>29</v>
      </c>
      <c r="AA6679">
        <v>5</v>
      </c>
      <c r="AB6679">
        <v>5</v>
      </c>
      <c r="AC6679">
        <v>64</v>
      </c>
    </row>
    <row r="6680" spans="1:29">
      <c r="A6680">
        <v>7368</v>
      </c>
      <c r="B6680" t="s">
        <v>805</v>
      </c>
      <c r="C6680" t="s">
        <v>8400</v>
      </c>
      <c r="J6680" t="s">
        <v>1436</v>
      </c>
      <c r="K6680">
        <v>0</v>
      </c>
      <c r="N6680" t="b">
        <v>1</v>
      </c>
      <c r="O6680" t="b">
        <v>0</v>
      </c>
      <c r="P6680" t="b">
        <v>0</v>
      </c>
      <c r="Q6680">
        <v>8</v>
      </c>
      <c r="R6680">
        <v>8</v>
      </c>
      <c r="S6680">
        <v>1</v>
      </c>
      <c r="T6680">
        <v>2</v>
      </c>
      <c r="U6680" t="b">
        <v>1</v>
      </c>
      <c r="V6680" t="s">
        <v>160</v>
      </c>
      <c r="W6680" t="s">
        <v>1075</v>
      </c>
      <c r="X6680" t="s">
        <v>15394</v>
      </c>
      <c r="Y6680">
        <v>30</v>
      </c>
      <c r="Z6680">
        <v>30</v>
      </c>
      <c r="AA6680">
        <v>2</v>
      </c>
      <c r="AB6680">
        <v>2</v>
      </c>
      <c r="AC6680">
        <v>64</v>
      </c>
    </row>
    <row r="6681" spans="1:29">
      <c r="A6681">
        <v>7369</v>
      </c>
      <c r="B6681" t="s">
        <v>805</v>
      </c>
      <c r="C6681" t="s">
        <v>8401</v>
      </c>
      <c r="J6681" t="s">
        <v>1436</v>
      </c>
      <c r="K6681">
        <v>0</v>
      </c>
      <c r="N6681" t="b">
        <v>1</v>
      </c>
      <c r="O6681" t="b">
        <v>0</v>
      </c>
      <c r="P6681" t="b">
        <v>0</v>
      </c>
      <c r="Q6681">
        <v>8</v>
      </c>
      <c r="R6681">
        <v>8</v>
      </c>
      <c r="S6681">
        <v>1</v>
      </c>
      <c r="T6681">
        <v>2</v>
      </c>
      <c r="U6681" t="b">
        <v>1</v>
      </c>
      <c r="V6681" t="s">
        <v>160</v>
      </c>
      <c r="W6681" t="s">
        <v>1075</v>
      </c>
      <c r="X6681" t="s">
        <v>14541</v>
      </c>
      <c r="Y6681">
        <v>30</v>
      </c>
      <c r="Z6681">
        <v>30</v>
      </c>
      <c r="AA6681">
        <v>3</v>
      </c>
      <c r="AB6681">
        <v>3</v>
      </c>
      <c r="AC6681">
        <v>64</v>
      </c>
    </row>
    <row r="6682" spans="1:29">
      <c r="A6682">
        <v>7370</v>
      </c>
      <c r="B6682" t="s">
        <v>805</v>
      </c>
      <c r="C6682" t="s">
        <v>8402</v>
      </c>
      <c r="J6682" t="s">
        <v>1436</v>
      </c>
      <c r="K6682">
        <v>0</v>
      </c>
      <c r="N6682" t="b">
        <v>1</v>
      </c>
      <c r="O6682" t="b">
        <v>0</v>
      </c>
      <c r="P6682" t="b">
        <v>0</v>
      </c>
      <c r="Q6682">
        <v>8</v>
      </c>
      <c r="R6682">
        <v>8</v>
      </c>
      <c r="S6682">
        <v>1</v>
      </c>
      <c r="T6682">
        <v>2</v>
      </c>
      <c r="U6682" t="b">
        <v>1</v>
      </c>
      <c r="V6682" t="s">
        <v>160</v>
      </c>
      <c r="W6682" t="s">
        <v>1075</v>
      </c>
      <c r="X6682" t="s">
        <v>14806</v>
      </c>
      <c r="Y6682">
        <v>30</v>
      </c>
      <c r="Z6682">
        <v>30</v>
      </c>
      <c r="AA6682">
        <v>4</v>
      </c>
      <c r="AB6682">
        <v>4</v>
      </c>
      <c r="AC6682">
        <v>64</v>
      </c>
    </row>
    <row r="6683" spans="1:29">
      <c r="A6683">
        <v>7371</v>
      </c>
      <c r="B6683" t="s">
        <v>805</v>
      </c>
      <c r="C6683" t="s">
        <v>8403</v>
      </c>
      <c r="J6683" t="s">
        <v>1436</v>
      </c>
      <c r="K6683">
        <v>0</v>
      </c>
      <c r="N6683" t="b">
        <v>1</v>
      </c>
      <c r="O6683" t="b">
        <v>0</v>
      </c>
      <c r="P6683" t="b">
        <v>0</v>
      </c>
      <c r="Q6683">
        <v>8</v>
      </c>
      <c r="R6683">
        <v>8</v>
      </c>
      <c r="S6683">
        <v>1</v>
      </c>
      <c r="T6683">
        <v>2</v>
      </c>
      <c r="U6683" t="b">
        <v>1</v>
      </c>
      <c r="V6683" t="s">
        <v>160</v>
      </c>
      <c r="W6683" t="s">
        <v>1075</v>
      </c>
      <c r="X6683" t="s">
        <v>14622</v>
      </c>
      <c r="Y6683">
        <v>30</v>
      </c>
      <c r="Z6683">
        <v>30</v>
      </c>
      <c r="AA6683">
        <v>5</v>
      </c>
      <c r="AB6683">
        <v>5</v>
      </c>
      <c r="AC6683">
        <v>64</v>
      </c>
    </row>
    <row r="6684" spans="1:29">
      <c r="A6684">
        <v>7372</v>
      </c>
      <c r="B6684" t="s">
        <v>805</v>
      </c>
      <c r="C6684" t="s">
        <v>8404</v>
      </c>
      <c r="J6684" t="s">
        <v>1436</v>
      </c>
      <c r="K6684">
        <v>0</v>
      </c>
      <c r="N6684" t="b">
        <v>1</v>
      </c>
      <c r="O6684" t="b">
        <v>0</v>
      </c>
      <c r="P6684" t="b">
        <v>0</v>
      </c>
      <c r="Q6684">
        <v>8</v>
      </c>
      <c r="R6684">
        <v>8</v>
      </c>
      <c r="S6684">
        <v>1</v>
      </c>
      <c r="T6684">
        <v>2</v>
      </c>
      <c r="U6684" t="b">
        <v>1</v>
      </c>
      <c r="V6684" t="s">
        <v>160</v>
      </c>
      <c r="W6684" t="s">
        <v>1075</v>
      </c>
      <c r="X6684" t="s">
        <v>15395</v>
      </c>
      <c r="Y6684">
        <v>31</v>
      </c>
      <c r="Z6684">
        <v>31</v>
      </c>
      <c r="AA6684">
        <v>2</v>
      </c>
      <c r="AB6684">
        <v>2</v>
      </c>
      <c r="AC6684">
        <v>64</v>
      </c>
    </row>
    <row r="6685" spans="1:29">
      <c r="A6685">
        <v>7373</v>
      </c>
      <c r="B6685" t="s">
        <v>805</v>
      </c>
      <c r="C6685" t="s">
        <v>8405</v>
      </c>
      <c r="J6685" t="s">
        <v>1436</v>
      </c>
      <c r="K6685">
        <v>0</v>
      </c>
      <c r="N6685" t="b">
        <v>1</v>
      </c>
      <c r="O6685" t="b">
        <v>0</v>
      </c>
      <c r="P6685" t="b">
        <v>0</v>
      </c>
      <c r="Q6685">
        <v>8</v>
      </c>
      <c r="R6685">
        <v>8</v>
      </c>
      <c r="S6685">
        <v>1</v>
      </c>
      <c r="T6685">
        <v>2</v>
      </c>
      <c r="U6685" t="b">
        <v>1</v>
      </c>
      <c r="V6685" t="s">
        <v>160</v>
      </c>
      <c r="W6685" t="s">
        <v>1075</v>
      </c>
      <c r="X6685" t="s">
        <v>14542</v>
      </c>
      <c r="Y6685">
        <v>31</v>
      </c>
      <c r="Z6685">
        <v>31</v>
      </c>
      <c r="AA6685">
        <v>3</v>
      </c>
      <c r="AB6685">
        <v>3</v>
      </c>
      <c r="AC6685">
        <v>64</v>
      </c>
    </row>
    <row r="6686" spans="1:29">
      <c r="A6686">
        <v>7374</v>
      </c>
      <c r="B6686" t="s">
        <v>805</v>
      </c>
      <c r="C6686" t="s">
        <v>8406</v>
      </c>
      <c r="J6686" t="s">
        <v>1436</v>
      </c>
      <c r="K6686">
        <v>0</v>
      </c>
      <c r="N6686" t="b">
        <v>1</v>
      </c>
      <c r="O6686" t="b">
        <v>0</v>
      </c>
      <c r="P6686" t="b">
        <v>0</v>
      </c>
      <c r="Q6686">
        <v>8</v>
      </c>
      <c r="R6686">
        <v>8</v>
      </c>
      <c r="S6686">
        <v>1</v>
      </c>
      <c r="T6686">
        <v>2</v>
      </c>
      <c r="U6686" t="b">
        <v>1</v>
      </c>
      <c r="V6686" t="s">
        <v>160</v>
      </c>
      <c r="W6686" t="s">
        <v>1075</v>
      </c>
      <c r="X6686" t="s">
        <v>14807</v>
      </c>
      <c r="Y6686">
        <v>31</v>
      </c>
      <c r="Z6686">
        <v>31</v>
      </c>
      <c r="AA6686">
        <v>4</v>
      </c>
      <c r="AB6686">
        <v>4</v>
      </c>
      <c r="AC6686">
        <v>64</v>
      </c>
    </row>
    <row r="6687" spans="1:29">
      <c r="A6687">
        <v>7375</v>
      </c>
      <c r="B6687" t="s">
        <v>805</v>
      </c>
      <c r="C6687" t="s">
        <v>8407</v>
      </c>
      <c r="J6687" t="s">
        <v>1436</v>
      </c>
      <c r="K6687">
        <v>0</v>
      </c>
      <c r="N6687" t="b">
        <v>1</v>
      </c>
      <c r="O6687" t="b">
        <v>0</v>
      </c>
      <c r="P6687" t="b">
        <v>0</v>
      </c>
      <c r="Q6687">
        <v>8</v>
      </c>
      <c r="R6687">
        <v>8</v>
      </c>
      <c r="S6687">
        <v>1</v>
      </c>
      <c r="T6687">
        <v>2</v>
      </c>
      <c r="U6687" t="b">
        <v>1</v>
      </c>
      <c r="V6687" t="s">
        <v>160</v>
      </c>
      <c r="W6687" t="s">
        <v>1075</v>
      </c>
      <c r="X6687" t="s">
        <v>14808</v>
      </c>
      <c r="Y6687">
        <v>31</v>
      </c>
      <c r="Z6687">
        <v>31</v>
      </c>
      <c r="AA6687">
        <v>5</v>
      </c>
      <c r="AB6687">
        <v>5</v>
      </c>
      <c r="AC6687">
        <v>64</v>
      </c>
    </row>
    <row r="6688" spans="1:29">
      <c r="A6688">
        <v>7376</v>
      </c>
      <c r="B6688" t="s">
        <v>805</v>
      </c>
      <c r="C6688" t="s">
        <v>8408</v>
      </c>
      <c r="J6688" t="s">
        <v>1436</v>
      </c>
      <c r="K6688">
        <v>0</v>
      </c>
      <c r="N6688" t="b">
        <v>1</v>
      </c>
      <c r="O6688" t="b">
        <v>0</v>
      </c>
      <c r="P6688" t="b">
        <v>0</v>
      </c>
      <c r="Q6688">
        <v>8</v>
      </c>
      <c r="R6688">
        <v>8</v>
      </c>
      <c r="S6688">
        <v>1</v>
      </c>
      <c r="T6688">
        <v>2</v>
      </c>
      <c r="U6688" t="b">
        <v>1</v>
      </c>
      <c r="V6688" t="s">
        <v>160</v>
      </c>
      <c r="W6688" t="s">
        <v>1075</v>
      </c>
      <c r="X6688" t="s">
        <v>15396</v>
      </c>
      <c r="Y6688">
        <v>32</v>
      </c>
      <c r="Z6688">
        <v>32</v>
      </c>
      <c r="AA6688">
        <v>2</v>
      </c>
      <c r="AB6688">
        <v>2</v>
      </c>
      <c r="AC6688">
        <v>64</v>
      </c>
    </row>
    <row r="6689" spans="1:29">
      <c r="A6689">
        <v>7377</v>
      </c>
      <c r="B6689" t="s">
        <v>805</v>
      </c>
      <c r="C6689" t="s">
        <v>8409</v>
      </c>
      <c r="J6689" t="s">
        <v>1436</v>
      </c>
      <c r="K6689">
        <v>0</v>
      </c>
      <c r="N6689" t="b">
        <v>1</v>
      </c>
      <c r="O6689" t="b">
        <v>0</v>
      </c>
      <c r="P6689" t="b">
        <v>0</v>
      </c>
      <c r="Q6689">
        <v>8</v>
      </c>
      <c r="R6689">
        <v>8</v>
      </c>
      <c r="S6689">
        <v>1</v>
      </c>
      <c r="T6689">
        <v>2</v>
      </c>
      <c r="U6689" t="b">
        <v>1</v>
      </c>
      <c r="V6689" t="s">
        <v>160</v>
      </c>
      <c r="W6689" t="s">
        <v>1075</v>
      </c>
      <c r="X6689" t="s">
        <v>15397</v>
      </c>
      <c r="Y6689">
        <v>32</v>
      </c>
      <c r="Z6689">
        <v>32</v>
      </c>
      <c r="AA6689">
        <v>3</v>
      </c>
      <c r="AB6689">
        <v>3</v>
      </c>
      <c r="AC6689">
        <v>64</v>
      </c>
    </row>
    <row r="6690" spans="1:29">
      <c r="A6690">
        <v>7378</v>
      </c>
      <c r="B6690" t="s">
        <v>805</v>
      </c>
      <c r="C6690" t="s">
        <v>8410</v>
      </c>
      <c r="J6690" t="s">
        <v>1436</v>
      </c>
      <c r="K6690">
        <v>0</v>
      </c>
      <c r="N6690" t="b">
        <v>1</v>
      </c>
      <c r="O6690" t="b">
        <v>0</v>
      </c>
      <c r="P6690" t="b">
        <v>0</v>
      </c>
      <c r="Q6690">
        <v>8</v>
      </c>
      <c r="R6690">
        <v>8</v>
      </c>
      <c r="S6690">
        <v>1</v>
      </c>
      <c r="T6690">
        <v>2</v>
      </c>
      <c r="U6690" t="b">
        <v>1</v>
      </c>
      <c r="V6690" t="s">
        <v>160</v>
      </c>
      <c r="W6690" t="s">
        <v>1075</v>
      </c>
      <c r="X6690" t="s">
        <v>14830</v>
      </c>
      <c r="Y6690">
        <v>32</v>
      </c>
      <c r="Z6690">
        <v>32</v>
      </c>
      <c r="AA6690">
        <v>4</v>
      </c>
      <c r="AB6690">
        <v>4</v>
      </c>
      <c r="AC6690">
        <v>64</v>
      </c>
    </row>
    <row r="6691" spans="1:29">
      <c r="A6691">
        <v>7379</v>
      </c>
      <c r="B6691" t="s">
        <v>805</v>
      </c>
      <c r="C6691" t="s">
        <v>8411</v>
      </c>
      <c r="J6691" t="s">
        <v>1436</v>
      </c>
      <c r="K6691">
        <v>0</v>
      </c>
      <c r="N6691" t="b">
        <v>1</v>
      </c>
      <c r="O6691" t="b">
        <v>0</v>
      </c>
      <c r="P6691" t="b">
        <v>0</v>
      </c>
      <c r="Q6691">
        <v>8</v>
      </c>
      <c r="R6691">
        <v>8</v>
      </c>
      <c r="S6691">
        <v>1</v>
      </c>
      <c r="T6691">
        <v>2</v>
      </c>
      <c r="U6691" t="b">
        <v>1</v>
      </c>
      <c r="V6691" t="s">
        <v>160</v>
      </c>
      <c r="W6691" t="s">
        <v>1075</v>
      </c>
      <c r="X6691" t="s">
        <v>14831</v>
      </c>
      <c r="Y6691">
        <v>32</v>
      </c>
      <c r="Z6691">
        <v>32</v>
      </c>
      <c r="AA6691">
        <v>5</v>
      </c>
      <c r="AB6691">
        <v>5</v>
      </c>
      <c r="AC6691">
        <v>64</v>
      </c>
    </row>
    <row r="6692" spans="1:29">
      <c r="A6692">
        <v>7380</v>
      </c>
      <c r="B6692" t="s">
        <v>805</v>
      </c>
      <c r="C6692" t="s">
        <v>8412</v>
      </c>
      <c r="J6692" t="s">
        <v>1436</v>
      </c>
      <c r="K6692">
        <v>0</v>
      </c>
      <c r="N6692" t="b">
        <v>1</v>
      </c>
      <c r="O6692" t="b">
        <v>0</v>
      </c>
      <c r="P6692" t="b">
        <v>0</v>
      </c>
      <c r="Q6692">
        <v>8</v>
      </c>
      <c r="R6692">
        <v>8</v>
      </c>
      <c r="S6692">
        <v>1</v>
      </c>
      <c r="T6692">
        <v>2</v>
      </c>
      <c r="U6692" t="b">
        <v>1</v>
      </c>
      <c r="V6692" t="s">
        <v>160</v>
      </c>
      <c r="W6692" t="s">
        <v>1075</v>
      </c>
      <c r="X6692" t="s">
        <v>15398</v>
      </c>
      <c r="Y6692">
        <v>33</v>
      </c>
      <c r="Z6692">
        <v>33</v>
      </c>
      <c r="AA6692">
        <v>2</v>
      </c>
      <c r="AB6692">
        <v>2</v>
      </c>
      <c r="AC6692">
        <v>64</v>
      </c>
    </row>
    <row r="6693" spans="1:29">
      <c r="A6693">
        <v>7381</v>
      </c>
      <c r="B6693" t="s">
        <v>805</v>
      </c>
      <c r="C6693" t="s">
        <v>8413</v>
      </c>
      <c r="J6693" t="s">
        <v>1436</v>
      </c>
      <c r="K6693">
        <v>0</v>
      </c>
      <c r="N6693" t="b">
        <v>1</v>
      </c>
      <c r="O6693" t="b">
        <v>0</v>
      </c>
      <c r="P6693" t="b">
        <v>0</v>
      </c>
      <c r="Q6693">
        <v>8</v>
      </c>
      <c r="R6693">
        <v>8</v>
      </c>
      <c r="S6693">
        <v>1</v>
      </c>
      <c r="T6693">
        <v>2</v>
      </c>
      <c r="U6693" t="b">
        <v>1</v>
      </c>
      <c r="V6693" t="s">
        <v>160</v>
      </c>
      <c r="W6693" t="s">
        <v>1075</v>
      </c>
      <c r="X6693" t="s">
        <v>15399</v>
      </c>
      <c r="Y6693">
        <v>33</v>
      </c>
      <c r="Z6693">
        <v>33</v>
      </c>
      <c r="AA6693">
        <v>3</v>
      </c>
      <c r="AB6693">
        <v>3</v>
      </c>
      <c r="AC6693">
        <v>64</v>
      </c>
    </row>
    <row r="6694" spans="1:29">
      <c r="A6694">
        <v>7382</v>
      </c>
      <c r="B6694" t="s">
        <v>805</v>
      </c>
      <c r="C6694" t="s">
        <v>8414</v>
      </c>
      <c r="J6694" t="s">
        <v>1436</v>
      </c>
      <c r="K6694">
        <v>0</v>
      </c>
      <c r="N6694" t="b">
        <v>1</v>
      </c>
      <c r="O6694" t="b">
        <v>0</v>
      </c>
      <c r="P6694" t="b">
        <v>0</v>
      </c>
      <c r="Q6694">
        <v>8</v>
      </c>
      <c r="R6694">
        <v>8</v>
      </c>
      <c r="S6694">
        <v>1</v>
      </c>
      <c r="T6694">
        <v>2</v>
      </c>
      <c r="U6694" t="b">
        <v>1</v>
      </c>
      <c r="V6694" t="s">
        <v>160</v>
      </c>
      <c r="W6694" t="s">
        <v>1075</v>
      </c>
      <c r="X6694" t="s">
        <v>14832</v>
      </c>
      <c r="Y6694">
        <v>33</v>
      </c>
      <c r="Z6694">
        <v>33</v>
      </c>
      <c r="AA6694">
        <v>4</v>
      </c>
      <c r="AB6694">
        <v>4</v>
      </c>
      <c r="AC6694">
        <v>64</v>
      </c>
    </row>
    <row r="6695" spans="1:29">
      <c r="A6695">
        <v>7383</v>
      </c>
      <c r="B6695" t="s">
        <v>805</v>
      </c>
      <c r="C6695" t="s">
        <v>8415</v>
      </c>
      <c r="J6695" t="s">
        <v>1436</v>
      </c>
      <c r="K6695">
        <v>0</v>
      </c>
      <c r="N6695" t="b">
        <v>1</v>
      </c>
      <c r="O6695" t="b">
        <v>0</v>
      </c>
      <c r="P6695" t="b">
        <v>0</v>
      </c>
      <c r="Q6695">
        <v>8</v>
      </c>
      <c r="R6695">
        <v>8</v>
      </c>
      <c r="S6695">
        <v>1</v>
      </c>
      <c r="T6695">
        <v>2</v>
      </c>
      <c r="U6695" t="b">
        <v>1</v>
      </c>
      <c r="V6695" t="s">
        <v>160</v>
      </c>
      <c r="W6695" t="s">
        <v>1075</v>
      </c>
      <c r="X6695" t="s">
        <v>14833</v>
      </c>
      <c r="Y6695">
        <v>33</v>
      </c>
      <c r="Z6695">
        <v>33</v>
      </c>
      <c r="AA6695">
        <v>5</v>
      </c>
      <c r="AB6695">
        <v>5</v>
      </c>
      <c r="AC6695">
        <v>64</v>
      </c>
    </row>
    <row r="6696" spans="1:29">
      <c r="A6696">
        <v>7384</v>
      </c>
      <c r="B6696" t="s">
        <v>805</v>
      </c>
      <c r="C6696" t="s">
        <v>8416</v>
      </c>
      <c r="J6696" t="s">
        <v>1436</v>
      </c>
      <c r="K6696">
        <v>0</v>
      </c>
      <c r="N6696" t="b">
        <v>1</v>
      </c>
      <c r="O6696" t="b">
        <v>0</v>
      </c>
      <c r="P6696" t="b">
        <v>0</v>
      </c>
      <c r="Q6696">
        <v>8</v>
      </c>
      <c r="R6696">
        <v>8</v>
      </c>
      <c r="S6696">
        <v>1</v>
      </c>
      <c r="T6696">
        <v>2</v>
      </c>
      <c r="U6696" t="b">
        <v>1</v>
      </c>
      <c r="V6696" t="s">
        <v>160</v>
      </c>
      <c r="W6696" t="s">
        <v>1075</v>
      </c>
      <c r="X6696" t="s">
        <v>15400</v>
      </c>
      <c r="Y6696">
        <v>34</v>
      </c>
      <c r="Z6696">
        <v>34</v>
      </c>
      <c r="AA6696">
        <v>2</v>
      </c>
      <c r="AB6696">
        <v>2</v>
      </c>
      <c r="AC6696">
        <v>64</v>
      </c>
    </row>
    <row r="6697" spans="1:29">
      <c r="A6697">
        <v>7385</v>
      </c>
      <c r="B6697" t="s">
        <v>805</v>
      </c>
      <c r="C6697" t="s">
        <v>8417</v>
      </c>
      <c r="J6697" t="s">
        <v>1436</v>
      </c>
      <c r="K6697">
        <v>0</v>
      </c>
      <c r="N6697" t="b">
        <v>1</v>
      </c>
      <c r="O6697" t="b">
        <v>0</v>
      </c>
      <c r="P6697" t="b">
        <v>0</v>
      </c>
      <c r="Q6697">
        <v>8</v>
      </c>
      <c r="R6697">
        <v>8</v>
      </c>
      <c r="S6697">
        <v>1</v>
      </c>
      <c r="T6697">
        <v>2</v>
      </c>
      <c r="U6697" t="b">
        <v>1</v>
      </c>
      <c r="V6697" t="s">
        <v>160</v>
      </c>
      <c r="W6697" t="s">
        <v>1075</v>
      </c>
      <c r="X6697" t="s">
        <v>14546</v>
      </c>
      <c r="Y6697">
        <v>34</v>
      </c>
      <c r="Z6697">
        <v>34</v>
      </c>
      <c r="AA6697">
        <v>3</v>
      </c>
      <c r="AB6697">
        <v>3</v>
      </c>
      <c r="AC6697">
        <v>64</v>
      </c>
    </row>
    <row r="6698" spans="1:29">
      <c r="A6698">
        <v>7386</v>
      </c>
      <c r="B6698" t="s">
        <v>805</v>
      </c>
      <c r="C6698" t="s">
        <v>8418</v>
      </c>
      <c r="J6698" t="s">
        <v>1436</v>
      </c>
      <c r="K6698">
        <v>0</v>
      </c>
      <c r="N6698" t="b">
        <v>1</v>
      </c>
      <c r="O6698" t="b">
        <v>0</v>
      </c>
      <c r="P6698" t="b">
        <v>0</v>
      </c>
      <c r="Q6698">
        <v>8</v>
      </c>
      <c r="R6698">
        <v>8</v>
      </c>
      <c r="S6698">
        <v>1</v>
      </c>
      <c r="T6698">
        <v>2</v>
      </c>
      <c r="U6698" t="b">
        <v>1</v>
      </c>
      <c r="V6698" t="s">
        <v>160</v>
      </c>
      <c r="W6698" t="s">
        <v>1075</v>
      </c>
      <c r="X6698" t="s">
        <v>14834</v>
      </c>
      <c r="Y6698">
        <v>34</v>
      </c>
      <c r="Z6698">
        <v>34</v>
      </c>
      <c r="AA6698">
        <v>4</v>
      </c>
      <c r="AB6698">
        <v>4</v>
      </c>
      <c r="AC6698">
        <v>64</v>
      </c>
    </row>
    <row r="6699" spans="1:29">
      <c r="A6699">
        <v>7387</v>
      </c>
      <c r="B6699" t="s">
        <v>805</v>
      </c>
      <c r="C6699" t="s">
        <v>8419</v>
      </c>
      <c r="J6699" t="s">
        <v>1436</v>
      </c>
      <c r="K6699">
        <v>0</v>
      </c>
      <c r="N6699" t="b">
        <v>1</v>
      </c>
      <c r="O6699" t="b">
        <v>0</v>
      </c>
      <c r="P6699" t="b">
        <v>0</v>
      </c>
      <c r="Q6699">
        <v>8</v>
      </c>
      <c r="R6699">
        <v>8</v>
      </c>
      <c r="S6699">
        <v>1</v>
      </c>
      <c r="T6699">
        <v>2</v>
      </c>
      <c r="U6699" t="b">
        <v>1</v>
      </c>
      <c r="V6699" t="s">
        <v>160</v>
      </c>
      <c r="W6699" t="s">
        <v>1075</v>
      </c>
      <c r="X6699" t="s">
        <v>14835</v>
      </c>
      <c r="Y6699">
        <v>34</v>
      </c>
      <c r="Z6699">
        <v>34</v>
      </c>
      <c r="AA6699">
        <v>5</v>
      </c>
      <c r="AB6699">
        <v>5</v>
      </c>
      <c r="AC6699">
        <v>64</v>
      </c>
    </row>
    <row r="6700" spans="1:29">
      <c r="A6700">
        <v>7388</v>
      </c>
      <c r="B6700" t="s">
        <v>805</v>
      </c>
      <c r="C6700" t="s">
        <v>8420</v>
      </c>
      <c r="J6700" t="s">
        <v>1436</v>
      </c>
      <c r="K6700">
        <v>0</v>
      </c>
      <c r="N6700" t="b">
        <v>1</v>
      </c>
      <c r="O6700" t="b">
        <v>0</v>
      </c>
      <c r="P6700" t="b">
        <v>0</v>
      </c>
      <c r="Q6700">
        <v>8</v>
      </c>
      <c r="R6700">
        <v>8</v>
      </c>
      <c r="S6700">
        <v>1</v>
      </c>
      <c r="T6700">
        <v>2</v>
      </c>
      <c r="U6700" t="b">
        <v>1</v>
      </c>
      <c r="V6700" t="s">
        <v>160</v>
      </c>
      <c r="W6700" t="s">
        <v>1075</v>
      </c>
      <c r="X6700" t="s">
        <v>15401</v>
      </c>
      <c r="Y6700">
        <v>35</v>
      </c>
      <c r="Z6700">
        <v>35</v>
      </c>
      <c r="AA6700">
        <v>2</v>
      </c>
      <c r="AB6700">
        <v>2</v>
      </c>
      <c r="AC6700">
        <v>64</v>
      </c>
    </row>
    <row r="6701" spans="1:29">
      <c r="A6701">
        <v>7389</v>
      </c>
      <c r="B6701" t="s">
        <v>805</v>
      </c>
      <c r="C6701" t="s">
        <v>8421</v>
      </c>
      <c r="J6701" t="s">
        <v>1436</v>
      </c>
      <c r="K6701">
        <v>0</v>
      </c>
      <c r="N6701" t="b">
        <v>1</v>
      </c>
      <c r="O6701" t="b">
        <v>0</v>
      </c>
      <c r="P6701" t="b">
        <v>0</v>
      </c>
      <c r="Q6701">
        <v>8</v>
      </c>
      <c r="R6701">
        <v>8</v>
      </c>
      <c r="S6701">
        <v>1</v>
      </c>
      <c r="T6701">
        <v>2</v>
      </c>
      <c r="U6701" t="b">
        <v>1</v>
      </c>
      <c r="V6701" t="s">
        <v>160</v>
      </c>
      <c r="W6701" t="s">
        <v>1075</v>
      </c>
      <c r="X6701" t="s">
        <v>14547</v>
      </c>
      <c r="Y6701">
        <v>35</v>
      </c>
      <c r="Z6701">
        <v>35</v>
      </c>
      <c r="AA6701">
        <v>3</v>
      </c>
      <c r="AB6701">
        <v>3</v>
      </c>
      <c r="AC6701">
        <v>64</v>
      </c>
    </row>
    <row r="6702" spans="1:29">
      <c r="A6702">
        <v>7390</v>
      </c>
      <c r="B6702" t="s">
        <v>805</v>
      </c>
      <c r="C6702" t="s">
        <v>8422</v>
      </c>
      <c r="J6702" t="s">
        <v>1436</v>
      </c>
      <c r="K6702">
        <v>0</v>
      </c>
      <c r="N6702" t="b">
        <v>1</v>
      </c>
      <c r="O6702" t="b">
        <v>0</v>
      </c>
      <c r="P6702" t="b">
        <v>0</v>
      </c>
      <c r="Q6702">
        <v>8</v>
      </c>
      <c r="R6702">
        <v>8</v>
      </c>
      <c r="S6702">
        <v>1</v>
      </c>
      <c r="T6702">
        <v>2</v>
      </c>
      <c r="U6702" t="b">
        <v>1</v>
      </c>
      <c r="V6702" t="s">
        <v>160</v>
      </c>
      <c r="W6702" t="s">
        <v>1075</v>
      </c>
      <c r="X6702" t="s">
        <v>14810</v>
      </c>
      <c r="Y6702">
        <v>35</v>
      </c>
      <c r="Z6702">
        <v>35</v>
      </c>
      <c r="AA6702">
        <v>4</v>
      </c>
      <c r="AB6702">
        <v>4</v>
      </c>
      <c r="AC6702">
        <v>64</v>
      </c>
    </row>
    <row r="6703" spans="1:29">
      <c r="A6703">
        <v>7391</v>
      </c>
      <c r="B6703" t="s">
        <v>805</v>
      </c>
      <c r="C6703" t="s">
        <v>8423</v>
      </c>
      <c r="J6703" t="s">
        <v>1436</v>
      </c>
      <c r="K6703">
        <v>0</v>
      </c>
      <c r="N6703" t="b">
        <v>1</v>
      </c>
      <c r="O6703" t="b">
        <v>0</v>
      </c>
      <c r="P6703" t="b">
        <v>0</v>
      </c>
      <c r="Q6703">
        <v>8</v>
      </c>
      <c r="R6703">
        <v>8</v>
      </c>
      <c r="S6703">
        <v>1</v>
      </c>
      <c r="T6703">
        <v>2</v>
      </c>
      <c r="U6703" t="b">
        <v>1</v>
      </c>
      <c r="V6703" t="s">
        <v>160</v>
      </c>
      <c r="W6703" t="s">
        <v>1075</v>
      </c>
      <c r="X6703" t="s">
        <v>14811</v>
      </c>
      <c r="Y6703">
        <v>35</v>
      </c>
      <c r="Z6703">
        <v>35</v>
      </c>
      <c r="AA6703">
        <v>5</v>
      </c>
      <c r="AB6703">
        <v>5</v>
      </c>
      <c r="AC6703">
        <v>64</v>
      </c>
    </row>
    <row r="6704" spans="1:29">
      <c r="A6704">
        <v>7392</v>
      </c>
      <c r="B6704" t="s">
        <v>805</v>
      </c>
      <c r="C6704" t="s">
        <v>8424</v>
      </c>
      <c r="J6704" t="s">
        <v>1436</v>
      </c>
      <c r="K6704">
        <v>0</v>
      </c>
      <c r="N6704" t="b">
        <v>1</v>
      </c>
      <c r="O6704" t="b">
        <v>0</v>
      </c>
      <c r="P6704" t="b">
        <v>0</v>
      </c>
      <c r="Q6704">
        <v>8</v>
      </c>
      <c r="R6704">
        <v>8</v>
      </c>
      <c r="S6704">
        <v>1</v>
      </c>
      <c r="T6704">
        <v>2</v>
      </c>
      <c r="U6704" t="b">
        <v>1</v>
      </c>
      <c r="V6704" t="s">
        <v>160</v>
      </c>
      <c r="W6704" t="s">
        <v>1075</v>
      </c>
      <c r="X6704" t="s">
        <v>15402</v>
      </c>
      <c r="Y6704">
        <v>36</v>
      </c>
      <c r="Z6704">
        <v>36</v>
      </c>
      <c r="AA6704">
        <v>2</v>
      </c>
      <c r="AB6704">
        <v>2</v>
      </c>
      <c r="AC6704">
        <v>64</v>
      </c>
    </row>
    <row r="6705" spans="1:29">
      <c r="A6705">
        <v>7393</v>
      </c>
      <c r="B6705" t="s">
        <v>805</v>
      </c>
      <c r="C6705" t="s">
        <v>8425</v>
      </c>
      <c r="J6705" t="s">
        <v>1436</v>
      </c>
      <c r="K6705">
        <v>0</v>
      </c>
      <c r="N6705" t="b">
        <v>1</v>
      </c>
      <c r="O6705" t="b">
        <v>0</v>
      </c>
      <c r="P6705" t="b">
        <v>0</v>
      </c>
      <c r="Q6705">
        <v>8</v>
      </c>
      <c r="R6705">
        <v>8</v>
      </c>
      <c r="S6705">
        <v>1</v>
      </c>
      <c r="T6705">
        <v>2</v>
      </c>
      <c r="U6705" t="b">
        <v>1</v>
      </c>
      <c r="V6705" t="s">
        <v>160</v>
      </c>
      <c r="W6705" t="s">
        <v>1075</v>
      </c>
      <c r="X6705" t="s">
        <v>14548</v>
      </c>
      <c r="Y6705">
        <v>36</v>
      </c>
      <c r="Z6705">
        <v>36</v>
      </c>
      <c r="AA6705">
        <v>3</v>
      </c>
      <c r="AB6705">
        <v>3</v>
      </c>
      <c r="AC6705">
        <v>64</v>
      </c>
    </row>
    <row r="6706" spans="1:29">
      <c r="A6706">
        <v>7394</v>
      </c>
      <c r="B6706" t="s">
        <v>805</v>
      </c>
      <c r="C6706" t="s">
        <v>8426</v>
      </c>
      <c r="J6706" t="s">
        <v>1436</v>
      </c>
      <c r="K6706">
        <v>0</v>
      </c>
      <c r="N6706" t="b">
        <v>1</v>
      </c>
      <c r="O6706" t="b">
        <v>0</v>
      </c>
      <c r="P6706" t="b">
        <v>0</v>
      </c>
      <c r="Q6706">
        <v>8</v>
      </c>
      <c r="R6706">
        <v>8</v>
      </c>
      <c r="S6706">
        <v>1</v>
      </c>
      <c r="T6706">
        <v>2</v>
      </c>
      <c r="U6706" t="b">
        <v>1</v>
      </c>
      <c r="V6706" t="s">
        <v>160</v>
      </c>
      <c r="W6706" t="s">
        <v>1075</v>
      </c>
      <c r="X6706" t="s">
        <v>14812</v>
      </c>
      <c r="Y6706">
        <v>36</v>
      </c>
      <c r="Z6706">
        <v>36</v>
      </c>
      <c r="AA6706">
        <v>4</v>
      </c>
      <c r="AB6706">
        <v>4</v>
      </c>
      <c r="AC6706">
        <v>64</v>
      </c>
    </row>
    <row r="6707" spans="1:29">
      <c r="A6707">
        <v>7395</v>
      </c>
      <c r="B6707" t="s">
        <v>805</v>
      </c>
      <c r="C6707" t="s">
        <v>8427</v>
      </c>
      <c r="J6707" t="s">
        <v>1436</v>
      </c>
      <c r="K6707">
        <v>0</v>
      </c>
      <c r="N6707" t="b">
        <v>1</v>
      </c>
      <c r="O6707" t="b">
        <v>0</v>
      </c>
      <c r="P6707" t="b">
        <v>0</v>
      </c>
      <c r="Q6707">
        <v>8</v>
      </c>
      <c r="R6707">
        <v>8</v>
      </c>
      <c r="S6707">
        <v>1</v>
      </c>
      <c r="T6707">
        <v>2</v>
      </c>
      <c r="U6707" t="b">
        <v>1</v>
      </c>
      <c r="V6707" t="s">
        <v>160</v>
      </c>
      <c r="W6707" t="s">
        <v>1075</v>
      </c>
      <c r="X6707" t="s">
        <v>14813</v>
      </c>
      <c r="Y6707">
        <v>36</v>
      </c>
      <c r="Z6707">
        <v>36</v>
      </c>
      <c r="AA6707">
        <v>5</v>
      </c>
      <c r="AB6707">
        <v>5</v>
      </c>
      <c r="AC6707">
        <v>64</v>
      </c>
    </row>
    <row r="6708" spans="1:29">
      <c r="A6708">
        <v>7396</v>
      </c>
      <c r="B6708" t="s">
        <v>805</v>
      </c>
      <c r="C6708" t="s">
        <v>8428</v>
      </c>
      <c r="J6708" t="s">
        <v>1436</v>
      </c>
      <c r="K6708">
        <v>0</v>
      </c>
      <c r="N6708" t="b">
        <v>1</v>
      </c>
      <c r="O6708" t="b">
        <v>0</v>
      </c>
      <c r="P6708" t="b">
        <v>0</v>
      </c>
      <c r="Q6708">
        <v>8</v>
      </c>
      <c r="R6708">
        <v>8</v>
      </c>
      <c r="S6708">
        <v>1</v>
      </c>
      <c r="T6708">
        <v>2</v>
      </c>
      <c r="U6708" t="b">
        <v>1</v>
      </c>
      <c r="V6708" t="s">
        <v>160</v>
      </c>
      <c r="W6708" t="s">
        <v>1075</v>
      </c>
      <c r="X6708" t="s">
        <v>15403</v>
      </c>
      <c r="Y6708">
        <v>37</v>
      </c>
      <c r="Z6708">
        <v>37</v>
      </c>
      <c r="AA6708">
        <v>2</v>
      </c>
      <c r="AB6708">
        <v>2</v>
      </c>
      <c r="AC6708">
        <v>64</v>
      </c>
    </row>
    <row r="6709" spans="1:29">
      <c r="A6709">
        <v>7397</v>
      </c>
      <c r="B6709" t="s">
        <v>805</v>
      </c>
      <c r="C6709" t="s">
        <v>8429</v>
      </c>
      <c r="J6709" t="s">
        <v>1436</v>
      </c>
      <c r="K6709">
        <v>0</v>
      </c>
      <c r="N6709" t="b">
        <v>1</v>
      </c>
      <c r="O6709" t="b">
        <v>0</v>
      </c>
      <c r="P6709" t="b">
        <v>0</v>
      </c>
      <c r="Q6709">
        <v>8</v>
      </c>
      <c r="R6709">
        <v>8</v>
      </c>
      <c r="S6709">
        <v>1</v>
      </c>
      <c r="T6709">
        <v>2</v>
      </c>
      <c r="U6709" t="b">
        <v>1</v>
      </c>
      <c r="V6709" t="s">
        <v>160</v>
      </c>
      <c r="W6709" t="s">
        <v>1075</v>
      </c>
      <c r="X6709" t="s">
        <v>14549</v>
      </c>
      <c r="Y6709">
        <v>37</v>
      </c>
      <c r="Z6709">
        <v>37</v>
      </c>
      <c r="AA6709">
        <v>3</v>
      </c>
      <c r="AB6709">
        <v>3</v>
      </c>
      <c r="AC6709">
        <v>64</v>
      </c>
    </row>
    <row r="6710" spans="1:29">
      <c r="A6710">
        <v>7398</v>
      </c>
      <c r="B6710" t="s">
        <v>805</v>
      </c>
      <c r="C6710" t="s">
        <v>8430</v>
      </c>
      <c r="J6710" t="s">
        <v>1436</v>
      </c>
      <c r="K6710">
        <v>0</v>
      </c>
      <c r="N6710" t="b">
        <v>1</v>
      </c>
      <c r="O6710" t="b">
        <v>0</v>
      </c>
      <c r="P6710" t="b">
        <v>0</v>
      </c>
      <c r="Q6710">
        <v>8</v>
      </c>
      <c r="R6710">
        <v>8</v>
      </c>
      <c r="S6710">
        <v>1</v>
      </c>
      <c r="T6710">
        <v>2</v>
      </c>
      <c r="U6710" t="b">
        <v>1</v>
      </c>
      <c r="V6710" t="s">
        <v>160</v>
      </c>
      <c r="W6710" t="s">
        <v>1075</v>
      </c>
      <c r="X6710" t="s">
        <v>15404</v>
      </c>
      <c r="Y6710">
        <v>37</v>
      </c>
      <c r="Z6710">
        <v>37</v>
      </c>
      <c r="AA6710">
        <v>4</v>
      </c>
      <c r="AB6710">
        <v>4</v>
      </c>
      <c r="AC6710">
        <v>64</v>
      </c>
    </row>
    <row r="6711" spans="1:29">
      <c r="A6711">
        <v>7399</v>
      </c>
      <c r="B6711" t="s">
        <v>805</v>
      </c>
      <c r="C6711" t="s">
        <v>8431</v>
      </c>
      <c r="J6711" t="s">
        <v>1436</v>
      </c>
      <c r="K6711">
        <v>0</v>
      </c>
      <c r="N6711" t="b">
        <v>1</v>
      </c>
      <c r="O6711" t="b">
        <v>0</v>
      </c>
      <c r="P6711" t="b">
        <v>0</v>
      </c>
      <c r="Q6711">
        <v>8</v>
      </c>
      <c r="R6711">
        <v>8</v>
      </c>
      <c r="S6711">
        <v>1</v>
      </c>
      <c r="T6711">
        <v>2</v>
      </c>
      <c r="U6711" t="b">
        <v>1</v>
      </c>
      <c r="V6711" t="s">
        <v>160</v>
      </c>
      <c r="W6711" t="s">
        <v>1075</v>
      </c>
      <c r="X6711" t="s">
        <v>15635</v>
      </c>
      <c r="Y6711">
        <v>37</v>
      </c>
      <c r="Z6711">
        <v>37</v>
      </c>
      <c r="AA6711">
        <v>5</v>
      </c>
      <c r="AB6711">
        <v>5</v>
      </c>
      <c r="AC6711">
        <v>64</v>
      </c>
    </row>
    <row r="6712" spans="1:29">
      <c r="A6712">
        <v>7400</v>
      </c>
      <c r="B6712" t="s">
        <v>805</v>
      </c>
      <c r="C6712" t="s">
        <v>8432</v>
      </c>
      <c r="J6712" t="s">
        <v>1436</v>
      </c>
      <c r="K6712">
        <v>0</v>
      </c>
      <c r="N6712" t="b">
        <v>1</v>
      </c>
      <c r="O6712" t="b">
        <v>0</v>
      </c>
      <c r="P6712" t="b">
        <v>0</v>
      </c>
      <c r="Q6712">
        <v>8</v>
      </c>
      <c r="R6712">
        <v>8</v>
      </c>
      <c r="S6712">
        <v>1</v>
      </c>
      <c r="T6712">
        <v>2</v>
      </c>
      <c r="U6712" t="b">
        <v>1</v>
      </c>
      <c r="V6712" t="s">
        <v>160</v>
      </c>
      <c r="W6712" t="s">
        <v>1075</v>
      </c>
      <c r="X6712" t="s">
        <v>15405</v>
      </c>
      <c r="Y6712">
        <v>38</v>
      </c>
      <c r="Z6712">
        <v>38</v>
      </c>
      <c r="AA6712">
        <v>2</v>
      </c>
      <c r="AB6712">
        <v>2</v>
      </c>
      <c r="AC6712">
        <v>64</v>
      </c>
    </row>
    <row r="6713" spans="1:29">
      <c r="A6713">
        <v>7401</v>
      </c>
      <c r="B6713" t="s">
        <v>805</v>
      </c>
      <c r="C6713" t="s">
        <v>8433</v>
      </c>
      <c r="J6713" t="s">
        <v>1436</v>
      </c>
      <c r="K6713">
        <v>0</v>
      </c>
      <c r="N6713" t="b">
        <v>1</v>
      </c>
      <c r="O6713" t="b">
        <v>0</v>
      </c>
      <c r="P6713" t="b">
        <v>0</v>
      </c>
      <c r="Q6713">
        <v>8</v>
      </c>
      <c r="R6713">
        <v>8</v>
      </c>
      <c r="S6713">
        <v>1</v>
      </c>
      <c r="T6713">
        <v>2</v>
      </c>
      <c r="U6713" t="b">
        <v>1</v>
      </c>
      <c r="V6713" t="s">
        <v>160</v>
      </c>
      <c r="W6713" t="s">
        <v>1075</v>
      </c>
      <c r="X6713" t="s">
        <v>15406</v>
      </c>
      <c r="Y6713">
        <v>38</v>
      </c>
      <c r="Z6713">
        <v>38</v>
      </c>
      <c r="AA6713">
        <v>3</v>
      </c>
      <c r="AB6713">
        <v>3</v>
      </c>
      <c r="AC6713">
        <v>64</v>
      </c>
    </row>
    <row r="6714" spans="1:29">
      <c r="A6714">
        <v>7402</v>
      </c>
      <c r="B6714" t="s">
        <v>805</v>
      </c>
      <c r="C6714" t="s">
        <v>8434</v>
      </c>
      <c r="J6714" t="s">
        <v>1436</v>
      </c>
      <c r="K6714">
        <v>0</v>
      </c>
      <c r="N6714" t="b">
        <v>1</v>
      </c>
      <c r="O6714" t="b">
        <v>0</v>
      </c>
      <c r="P6714" t="b">
        <v>0</v>
      </c>
      <c r="Q6714">
        <v>8</v>
      </c>
      <c r="R6714">
        <v>8</v>
      </c>
      <c r="S6714">
        <v>1</v>
      </c>
      <c r="T6714">
        <v>2</v>
      </c>
      <c r="U6714" t="b">
        <v>1</v>
      </c>
      <c r="V6714" t="s">
        <v>160</v>
      </c>
      <c r="W6714" t="s">
        <v>1075</v>
      </c>
      <c r="X6714" t="s">
        <v>14814</v>
      </c>
      <c r="Y6714">
        <v>38</v>
      </c>
      <c r="Z6714">
        <v>38</v>
      </c>
      <c r="AA6714">
        <v>4</v>
      </c>
      <c r="AB6714">
        <v>4</v>
      </c>
      <c r="AC6714">
        <v>64</v>
      </c>
    </row>
    <row r="6715" spans="1:29">
      <c r="A6715">
        <v>7403</v>
      </c>
      <c r="B6715" t="s">
        <v>805</v>
      </c>
      <c r="C6715" t="s">
        <v>8435</v>
      </c>
      <c r="J6715" t="s">
        <v>1436</v>
      </c>
      <c r="K6715">
        <v>0</v>
      </c>
      <c r="N6715" t="b">
        <v>1</v>
      </c>
      <c r="O6715" t="b">
        <v>0</v>
      </c>
      <c r="P6715" t="b">
        <v>0</v>
      </c>
      <c r="Q6715">
        <v>8</v>
      </c>
      <c r="R6715">
        <v>8</v>
      </c>
      <c r="S6715">
        <v>1</v>
      </c>
      <c r="T6715">
        <v>2</v>
      </c>
      <c r="U6715" t="b">
        <v>1</v>
      </c>
      <c r="V6715" t="s">
        <v>160</v>
      </c>
      <c r="W6715" t="s">
        <v>1075</v>
      </c>
      <c r="X6715" t="s">
        <v>14732</v>
      </c>
      <c r="Y6715">
        <v>38</v>
      </c>
      <c r="Z6715">
        <v>38</v>
      </c>
      <c r="AA6715">
        <v>5</v>
      </c>
      <c r="AB6715">
        <v>5</v>
      </c>
      <c r="AC6715">
        <v>64</v>
      </c>
    </row>
    <row r="6716" spans="1:29">
      <c r="A6716">
        <v>7404</v>
      </c>
      <c r="B6716" t="s">
        <v>805</v>
      </c>
      <c r="C6716" t="s">
        <v>8436</v>
      </c>
      <c r="J6716" t="s">
        <v>1436</v>
      </c>
      <c r="K6716">
        <v>0</v>
      </c>
      <c r="N6716" t="b">
        <v>1</v>
      </c>
      <c r="O6716" t="b">
        <v>0</v>
      </c>
      <c r="P6716" t="b">
        <v>0</v>
      </c>
      <c r="Q6716">
        <v>8</v>
      </c>
      <c r="R6716">
        <v>8</v>
      </c>
      <c r="S6716">
        <v>1</v>
      </c>
      <c r="T6716">
        <v>2</v>
      </c>
      <c r="U6716" t="b">
        <v>1</v>
      </c>
      <c r="V6716" t="s">
        <v>160</v>
      </c>
      <c r="W6716" t="s">
        <v>1075</v>
      </c>
      <c r="X6716" t="s">
        <v>15407</v>
      </c>
      <c r="Y6716">
        <v>39</v>
      </c>
      <c r="Z6716">
        <v>39</v>
      </c>
      <c r="AA6716">
        <v>2</v>
      </c>
      <c r="AB6716">
        <v>2</v>
      </c>
      <c r="AC6716">
        <v>64</v>
      </c>
    </row>
    <row r="6717" spans="1:29">
      <c r="A6717">
        <v>7405</v>
      </c>
      <c r="B6717" t="s">
        <v>805</v>
      </c>
      <c r="C6717" t="s">
        <v>8437</v>
      </c>
      <c r="J6717" t="s">
        <v>1436</v>
      </c>
      <c r="K6717">
        <v>0</v>
      </c>
      <c r="N6717" t="b">
        <v>1</v>
      </c>
      <c r="O6717" t="b">
        <v>0</v>
      </c>
      <c r="P6717" t="b">
        <v>0</v>
      </c>
      <c r="Q6717">
        <v>8</v>
      </c>
      <c r="R6717">
        <v>8</v>
      </c>
      <c r="S6717">
        <v>1</v>
      </c>
      <c r="T6717">
        <v>2</v>
      </c>
      <c r="U6717" t="b">
        <v>1</v>
      </c>
      <c r="V6717" t="s">
        <v>160</v>
      </c>
      <c r="W6717" t="s">
        <v>1075</v>
      </c>
      <c r="X6717" t="s">
        <v>15408</v>
      </c>
      <c r="Y6717">
        <v>39</v>
      </c>
      <c r="Z6717">
        <v>39</v>
      </c>
      <c r="AA6717">
        <v>3</v>
      </c>
      <c r="AB6717">
        <v>3</v>
      </c>
      <c r="AC6717">
        <v>64</v>
      </c>
    </row>
    <row r="6718" spans="1:29">
      <c r="A6718">
        <v>7406</v>
      </c>
      <c r="B6718" t="s">
        <v>805</v>
      </c>
      <c r="C6718" t="s">
        <v>8438</v>
      </c>
      <c r="J6718" t="s">
        <v>1436</v>
      </c>
      <c r="K6718">
        <v>0</v>
      </c>
      <c r="N6718" t="b">
        <v>1</v>
      </c>
      <c r="O6718" t="b">
        <v>0</v>
      </c>
      <c r="P6718" t="b">
        <v>0</v>
      </c>
      <c r="Q6718">
        <v>8</v>
      </c>
      <c r="R6718">
        <v>8</v>
      </c>
      <c r="S6718">
        <v>1</v>
      </c>
      <c r="T6718">
        <v>2</v>
      </c>
      <c r="U6718" t="b">
        <v>1</v>
      </c>
      <c r="V6718" t="s">
        <v>160</v>
      </c>
      <c r="W6718" t="s">
        <v>1075</v>
      </c>
      <c r="X6718" t="s">
        <v>14815</v>
      </c>
      <c r="Y6718">
        <v>39</v>
      </c>
      <c r="Z6718">
        <v>39</v>
      </c>
      <c r="AA6718">
        <v>4</v>
      </c>
      <c r="AB6718">
        <v>4</v>
      </c>
      <c r="AC6718">
        <v>64</v>
      </c>
    </row>
    <row r="6719" spans="1:29">
      <c r="A6719">
        <v>7407</v>
      </c>
      <c r="B6719" t="s">
        <v>805</v>
      </c>
      <c r="C6719" t="s">
        <v>8439</v>
      </c>
      <c r="J6719" t="s">
        <v>1436</v>
      </c>
      <c r="K6719">
        <v>0</v>
      </c>
      <c r="N6719" t="b">
        <v>1</v>
      </c>
      <c r="O6719" t="b">
        <v>0</v>
      </c>
      <c r="P6719" t="b">
        <v>0</v>
      </c>
      <c r="Q6719">
        <v>8</v>
      </c>
      <c r="R6719">
        <v>8</v>
      </c>
      <c r="S6719">
        <v>1</v>
      </c>
      <c r="T6719">
        <v>2</v>
      </c>
      <c r="U6719" t="b">
        <v>1</v>
      </c>
      <c r="V6719" t="s">
        <v>160</v>
      </c>
      <c r="W6719" t="s">
        <v>1075</v>
      </c>
      <c r="X6719" t="s">
        <v>14733</v>
      </c>
      <c r="Y6719">
        <v>39</v>
      </c>
      <c r="Z6719">
        <v>39</v>
      </c>
      <c r="AA6719">
        <v>5</v>
      </c>
      <c r="AB6719">
        <v>5</v>
      </c>
      <c r="AC6719">
        <v>64</v>
      </c>
    </row>
    <row r="6720" spans="1:29">
      <c r="A6720">
        <v>7408</v>
      </c>
      <c r="B6720" t="s">
        <v>805</v>
      </c>
      <c r="C6720" t="s">
        <v>8440</v>
      </c>
      <c r="J6720" t="s">
        <v>1436</v>
      </c>
      <c r="K6720">
        <v>0</v>
      </c>
      <c r="N6720" t="b">
        <v>1</v>
      </c>
      <c r="O6720" t="b">
        <v>0</v>
      </c>
      <c r="P6720" t="b">
        <v>0</v>
      </c>
      <c r="Q6720">
        <v>8</v>
      </c>
      <c r="R6720">
        <v>8</v>
      </c>
      <c r="S6720">
        <v>1</v>
      </c>
      <c r="T6720">
        <v>2</v>
      </c>
      <c r="U6720" t="b">
        <v>1</v>
      </c>
      <c r="V6720" t="s">
        <v>160</v>
      </c>
      <c r="W6720" t="s">
        <v>1075</v>
      </c>
      <c r="X6720" t="s">
        <v>15409</v>
      </c>
      <c r="Y6720">
        <v>40</v>
      </c>
      <c r="Z6720">
        <v>40</v>
      </c>
      <c r="AA6720">
        <v>2</v>
      </c>
      <c r="AB6720">
        <v>2</v>
      </c>
      <c r="AC6720">
        <v>64</v>
      </c>
    </row>
    <row r="6721" spans="1:29">
      <c r="A6721">
        <v>7409</v>
      </c>
      <c r="B6721" t="s">
        <v>805</v>
      </c>
      <c r="C6721" t="s">
        <v>8441</v>
      </c>
      <c r="J6721" t="s">
        <v>1436</v>
      </c>
      <c r="K6721">
        <v>0</v>
      </c>
      <c r="N6721" t="b">
        <v>1</v>
      </c>
      <c r="O6721" t="b">
        <v>0</v>
      </c>
      <c r="P6721" t="b">
        <v>0</v>
      </c>
      <c r="Q6721">
        <v>8</v>
      </c>
      <c r="R6721">
        <v>8</v>
      </c>
      <c r="S6721">
        <v>1</v>
      </c>
      <c r="T6721">
        <v>2</v>
      </c>
      <c r="U6721" t="b">
        <v>1</v>
      </c>
      <c r="V6721" t="s">
        <v>160</v>
      </c>
      <c r="W6721" t="s">
        <v>1075</v>
      </c>
      <c r="X6721" t="s">
        <v>15410</v>
      </c>
      <c r="Y6721">
        <v>40</v>
      </c>
      <c r="Z6721">
        <v>40</v>
      </c>
      <c r="AA6721">
        <v>3</v>
      </c>
      <c r="AB6721">
        <v>3</v>
      </c>
      <c r="AC6721">
        <v>64</v>
      </c>
    </row>
    <row r="6722" spans="1:29">
      <c r="A6722">
        <v>7410</v>
      </c>
      <c r="B6722" t="s">
        <v>805</v>
      </c>
      <c r="C6722" t="s">
        <v>8442</v>
      </c>
      <c r="J6722" t="s">
        <v>1436</v>
      </c>
      <c r="K6722">
        <v>0</v>
      </c>
      <c r="N6722" t="b">
        <v>1</v>
      </c>
      <c r="O6722" t="b">
        <v>0</v>
      </c>
      <c r="P6722" t="b">
        <v>0</v>
      </c>
      <c r="Q6722">
        <v>8</v>
      </c>
      <c r="R6722">
        <v>8</v>
      </c>
      <c r="S6722">
        <v>1</v>
      </c>
      <c r="T6722">
        <v>2</v>
      </c>
      <c r="U6722" t="b">
        <v>1</v>
      </c>
      <c r="V6722" t="s">
        <v>160</v>
      </c>
      <c r="W6722" t="s">
        <v>1075</v>
      </c>
      <c r="X6722" t="s">
        <v>14816</v>
      </c>
      <c r="Y6722">
        <v>40</v>
      </c>
      <c r="Z6722">
        <v>40</v>
      </c>
      <c r="AA6722">
        <v>4</v>
      </c>
      <c r="AB6722">
        <v>4</v>
      </c>
      <c r="AC6722">
        <v>64</v>
      </c>
    </row>
    <row r="6723" spans="1:29">
      <c r="A6723">
        <v>7411</v>
      </c>
      <c r="B6723" t="s">
        <v>805</v>
      </c>
      <c r="C6723" t="s">
        <v>8443</v>
      </c>
      <c r="J6723" t="s">
        <v>1436</v>
      </c>
      <c r="K6723">
        <v>0</v>
      </c>
      <c r="N6723" t="b">
        <v>1</v>
      </c>
      <c r="O6723" t="b">
        <v>0</v>
      </c>
      <c r="P6723" t="b">
        <v>0</v>
      </c>
      <c r="Q6723">
        <v>8</v>
      </c>
      <c r="R6723">
        <v>8</v>
      </c>
      <c r="S6723">
        <v>1</v>
      </c>
      <c r="T6723">
        <v>2</v>
      </c>
      <c r="U6723" t="b">
        <v>1</v>
      </c>
      <c r="V6723" t="s">
        <v>160</v>
      </c>
      <c r="W6723" t="s">
        <v>1075</v>
      </c>
      <c r="X6723" t="s">
        <v>14553</v>
      </c>
      <c r="Y6723">
        <v>40</v>
      </c>
      <c r="Z6723">
        <v>40</v>
      </c>
      <c r="AA6723">
        <v>5</v>
      </c>
      <c r="AB6723">
        <v>5</v>
      </c>
      <c r="AC6723">
        <v>64</v>
      </c>
    </row>
    <row r="6724" spans="1:29">
      <c r="A6724">
        <v>7412</v>
      </c>
      <c r="B6724" t="s">
        <v>805</v>
      </c>
      <c r="C6724" t="s">
        <v>8444</v>
      </c>
      <c r="J6724" t="s">
        <v>1436</v>
      </c>
      <c r="K6724">
        <v>0</v>
      </c>
      <c r="N6724" t="b">
        <v>1</v>
      </c>
      <c r="O6724" t="b">
        <v>0</v>
      </c>
      <c r="P6724" t="b">
        <v>0</v>
      </c>
      <c r="Q6724">
        <v>8</v>
      </c>
      <c r="R6724">
        <v>8</v>
      </c>
      <c r="S6724">
        <v>1</v>
      </c>
      <c r="T6724">
        <v>2</v>
      </c>
      <c r="U6724" t="b">
        <v>1</v>
      </c>
      <c r="V6724" t="s">
        <v>160</v>
      </c>
      <c r="W6724" t="s">
        <v>1075</v>
      </c>
      <c r="X6724" t="s">
        <v>15371</v>
      </c>
      <c r="Y6724">
        <v>41</v>
      </c>
      <c r="Z6724">
        <v>41</v>
      </c>
      <c r="AA6724">
        <v>2</v>
      </c>
      <c r="AB6724">
        <v>2</v>
      </c>
      <c r="AC6724">
        <v>64</v>
      </c>
    </row>
    <row r="6725" spans="1:29">
      <c r="A6725">
        <v>7413</v>
      </c>
      <c r="B6725" t="s">
        <v>805</v>
      </c>
      <c r="C6725" t="s">
        <v>8445</v>
      </c>
      <c r="J6725" t="s">
        <v>1436</v>
      </c>
      <c r="K6725">
        <v>0</v>
      </c>
      <c r="N6725" t="b">
        <v>1</v>
      </c>
      <c r="O6725" t="b">
        <v>0</v>
      </c>
      <c r="P6725" t="b">
        <v>0</v>
      </c>
      <c r="Q6725">
        <v>8</v>
      </c>
      <c r="R6725">
        <v>8</v>
      </c>
      <c r="S6725">
        <v>1</v>
      </c>
      <c r="T6725">
        <v>2</v>
      </c>
      <c r="U6725" t="b">
        <v>1</v>
      </c>
      <c r="V6725" t="s">
        <v>160</v>
      </c>
      <c r="W6725" t="s">
        <v>1075</v>
      </c>
      <c r="X6725" t="s">
        <v>15372</v>
      </c>
      <c r="Y6725">
        <v>41</v>
      </c>
      <c r="Z6725">
        <v>41</v>
      </c>
      <c r="AA6725">
        <v>3</v>
      </c>
      <c r="AB6725">
        <v>3</v>
      </c>
      <c r="AC6725">
        <v>64</v>
      </c>
    </row>
    <row r="6726" spans="1:29">
      <c r="A6726">
        <v>7414</v>
      </c>
      <c r="B6726" t="s">
        <v>805</v>
      </c>
      <c r="C6726" t="s">
        <v>8446</v>
      </c>
      <c r="J6726" t="s">
        <v>1436</v>
      </c>
      <c r="K6726">
        <v>0</v>
      </c>
      <c r="N6726" t="b">
        <v>1</v>
      </c>
      <c r="O6726" t="b">
        <v>0</v>
      </c>
      <c r="P6726" t="b">
        <v>0</v>
      </c>
      <c r="Q6726">
        <v>8</v>
      </c>
      <c r="R6726">
        <v>8</v>
      </c>
      <c r="S6726">
        <v>1</v>
      </c>
      <c r="T6726">
        <v>2</v>
      </c>
      <c r="U6726" t="b">
        <v>1</v>
      </c>
      <c r="V6726" t="s">
        <v>160</v>
      </c>
      <c r="W6726" t="s">
        <v>1075</v>
      </c>
      <c r="X6726" t="s">
        <v>14817</v>
      </c>
      <c r="Y6726">
        <v>41</v>
      </c>
      <c r="Z6726">
        <v>41</v>
      </c>
      <c r="AA6726">
        <v>4</v>
      </c>
      <c r="AB6726">
        <v>4</v>
      </c>
      <c r="AC6726">
        <v>64</v>
      </c>
    </row>
    <row r="6727" spans="1:29">
      <c r="A6727">
        <v>7415</v>
      </c>
      <c r="B6727" t="s">
        <v>805</v>
      </c>
      <c r="C6727" t="s">
        <v>8447</v>
      </c>
      <c r="J6727" t="s">
        <v>1436</v>
      </c>
      <c r="K6727">
        <v>0</v>
      </c>
      <c r="N6727" t="b">
        <v>1</v>
      </c>
      <c r="O6727" t="b">
        <v>0</v>
      </c>
      <c r="P6727" t="b">
        <v>0</v>
      </c>
      <c r="Q6727">
        <v>8</v>
      </c>
      <c r="R6727">
        <v>8</v>
      </c>
      <c r="S6727">
        <v>1</v>
      </c>
      <c r="T6727">
        <v>2</v>
      </c>
      <c r="U6727" t="b">
        <v>1</v>
      </c>
      <c r="V6727" t="s">
        <v>160</v>
      </c>
      <c r="W6727" t="s">
        <v>1075</v>
      </c>
      <c r="X6727" t="s">
        <v>14554</v>
      </c>
      <c r="Y6727">
        <v>41</v>
      </c>
      <c r="Z6727">
        <v>41</v>
      </c>
      <c r="AA6727">
        <v>5</v>
      </c>
      <c r="AB6727">
        <v>5</v>
      </c>
      <c r="AC6727">
        <v>64</v>
      </c>
    </row>
    <row r="6728" spans="1:29">
      <c r="A6728">
        <v>7416</v>
      </c>
      <c r="B6728" t="s">
        <v>805</v>
      </c>
      <c r="C6728" t="s">
        <v>8448</v>
      </c>
      <c r="J6728" t="s">
        <v>1436</v>
      </c>
      <c r="K6728">
        <v>0</v>
      </c>
      <c r="N6728" t="b">
        <v>1</v>
      </c>
      <c r="O6728" t="b">
        <v>0</v>
      </c>
      <c r="P6728" t="b">
        <v>0</v>
      </c>
      <c r="Q6728">
        <v>8</v>
      </c>
      <c r="R6728">
        <v>8</v>
      </c>
      <c r="S6728">
        <v>1</v>
      </c>
      <c r="T6728">
        <v>2</v>
      </c>
      <c r="U6728" t="b">
        <v>1</v>
      </c>
      <c r="V6728" t="s">
        <v>160</v>
      </c>
      <c r="W6728" t="s">
        <v>1075</v>
      </c>
      <c r="X6728" t="s">
        <v>15373</v>
      </c>
      <c r="Y6728">
        <v>42</v>
      </c>
      <c r="Z6728">
        <v>42</v>
      </c>
      <c r="AA6728">
        <v>2</v>
      </c>
      <c r="AB6728">
        <v>2</v>
      </c>
      <c r="AC6728">
        <v>64</v>
      </c>
    </row>
    <row r="6729" spans="1:29">
      <c r="A6729">
        <v>7417</v>
      </c>
      <c r="B6729" t="s">
        <v>805</v>
      </c>
      <c r="C6729" t="s">
        <v>8449</v>
      </c>
      <c r="J6729" t="s">
        <v>1436</v>
      </c>
      <c r="K6729">
        <v>0</v>
      </c>
      <c r="N6729" t="b">
        <v>1</v>
      </c>
      <c r="O6729" t="b">
        <v>0</v>
      </c>
      <c r="P6729" t="b">
        <v>0</v>
      </c>
      <c r="Q6729">
        <v>8</v>
      </c>
      <c r="R6729">
        <v>8</v>
      </c>
      <c r="S6729">
        <v>1</v>
      </c>
      <c r="T6729">
        <v>2</v>
      </c>
      <c r="U6729" t="b">
        <v>1</v>
      </c>
      <c r="V6729" t="s">
        <v>160</v>
      </c>
      <c r="W6729" t="s">
        <v>1075</v>
      </c>
      <c r="X6729" t="s">
        <v>15374</v>
      </c>
      <c r="Y6729">
        <v>42</v>
      </c>
      <c r="Z6729">
        <v>42</v>
      </c>
      <c r="AA6729">
        <v>3</v>
      </c>
      <c r="AB6729">
        <v>3</v>
      </c>
      <c r="AC6729">
        <v>64</v>
      </c>
    </row>
    <row r="6730" spans="1:29">
      <c r="A6730">
        <v>7418</v>
      </c>
      <c r="B6730" t="s">
        <v>805</v>
      </c>
      <c r="C6730" t="s">
        <v>8450</v>
      </c>
      <c r="J6730" t="s">
        <v>1436</v>
      </c>
      <c r="K6730">
        <v>0</v>
      </c>
      <c r="N6730" t="b">
        <v>1</v>
      </c>
      <c r="O6730" t="b">
        <v>0</v>
      </c>
      <c r="P6730" t="b">
        <v>0</v>
      </c>
      <c r="Q6730">
        <v>8</v>
      </c>
      <c r="R6730">
        <v>8</v>
      </c>
      <c r="S6730">
        <v>1</v>
      </c>
      <c r="T6730">
        <v>2</v>
      </c>
      <c r="U6730" t="b">
        <v>1</v>
      </c>
      <c r="V6730" t="s">
        <v>160</v>
      </c>
      <c r="W6730" t="s">
        <v>1075</v>
      </c>
      <c r="X6730" t="s">
        <v>14818</v>
      </c>
      <c r="Y6730">
        <v>42</v>
      </c>
      <c r="Z6730">
        <v>42</v>
      </c>
      <c r="AA6730">
        <v>4</v>
      </c>
      <c r="AB6730">
        <v>4</v>
      </c>
      <c r="AC6730">
        <v>64</v>
      </c>
    </row>
    <row r="6731" spans="1:29">
      <c r="A6731">
        <v>7419</v>
      </c>
      <c r="B6731" t="s">
        <v>805</v>
      </c>
      <c r="C6731" t="s">
        <v>8451</v>
      </c>
      <c r="J6731" t="s">
        <v>1436</v>
      </c>
      <c r="K6731">
        <v>0</v>
      </c>
      <c r="N6731" t="b">
        <v>1</v>
      </c>
      <c r="O6731" t="b">
        <v>0</v>
      </c>
      <c r="P6731" t="b">
        <v>0</v>
      </c>
      <c r="Q6731">
        <v>8</v>
      </c>
      <c r="R6731">
        <v>8</v>
      </c>
      <c r="S6731">
        <v>1</v>
      </c>
      <c r="T6731">
        <v>2</v>
      </c>
      <c r="U6731" t="b">
        <v>1</v>
      </c>
      <c r="V6731" t="s">
        <v>160</v>
      </c>
      <c r="W6731" t="s">
        <v>1075</v>
      </c>
      <c r="X6731" t="s">
        <v>14555</v>
      </c>
      <c r="Y6731">
        <v>42</v>
      </c>
      <c r="Z6731">
        <v>42</v>
      </c>
      <c r="AA6731">
        <v>5</v>
      </c>
      <c r="AB6731">
        <v>5</v>
      </c>
      <c r="AC6731">
        <v>64</v>
      </c>
    </row>
    <row r="6732" spans="1:29">
      <c r="A6732">
        <v>7420</v>
      </c>
      <c r="B6732" t="s">
        <v>805</v>
      </c>
      <c r="C6732" t="s">
        <v>8452</v>
      </c>
      <c r="J6732" t="s">
        <v>1436</v>
      </c>
      <c r="K6732">
        <v>0</v>
      </c>
      <c r="N6732" t="b">
        <v>1</v>
      </c>
      <c r="O6732" t="b">
        <v>0</v>
      </c>
      <c r="P6732" t="b">
        <v>0</v>
      </c>
      <c r="Q6732">
        <v>8</v>
      </c>
      <c r="R6732">
        <v>8</v>
      </c>
      <c r="S6732">
        <v>1</v>
      </c>
      <c r="T6732">
        <v>2</v>
      </c>
      <c r="U6732" t="b">
        <v>1</v>
      </c>
      <c r="V6732" t="s">
        <v>160</v>
      </c>
      <c r="W6732" t="s">
        <v>1075</v>
      </c>
      <c r="X6732" t="s">
        <v>15375</v>
      </c>
      <c r="Y6732">
        <v>43</v>
      </c>
      <c r="Z6732">
        <v>43</v>
      </c>
      <c r="AA6732">
        <v>2</v>
      </c>
      <c r="AB6732">
        <v>2</v>
      </c>
      <c r="AC6732">
        <v>64</v>
      </c>
    </row>
    <row r="6733" spans="1:29">
      <c r="A6733">
        <v>7421</v>
      </c>
      <c r="B6733" t="s">
        <v>805</v>
      </c>
      <c r="C6733" t="s">
        <v>8453</v>
      </c>
      <c r="J6733" t="s">
        <v>1436</v>
      </c>
      <c r="K6733">
        <v>0</v>
      </c>
      <c r="N6733" t="b">
        <v>1</v>
      </c>
      <c r="O6733" t="b">
        <v>0</v>
      </c>
      <c r="P6733" t="b">
        <v>0</v>
      </c>
      <c r="Q6733">
        <v>8</v>
      </c>
      <c r="R6733">
        <v>8</v>
      </c>
      <c r="S6733">
        <v>1</v>
      </c>
      <c r="T6733">
        <v>2</v>
      </c>
      <c r="U6733" t="b">
        <v>1</v>
      </c>
      <c r="V6733" t="s">
        <v>160</v>
      </c>
      <c r="W6733" t="s">
        <v>1075</v>
      </c>
      <c r="X6733" t="s">
        <v>15376</v>
      </c>
      <c r="Y6733">
        <v>43</v>
      </c>
      <c r="Z6733">
        <v>43</v>
      </c>
      <c r="AA6733">
        <v>3</v>
      </c>
      <c r="AB6733">
        <v>3</v>
      </c>
      <c r="AC6733">
        <v>64</v>
      </c>
    </row>
    <row r="6734" spans="1:29">
      <c r="A6734">
        <v>7422</v>
      </c>
      <c r="B6734" t="s">
        <v>805</v>
      </c>
      <c r="C6734" t="s">
        <v>8454</v>
      </c>
      <c r="J6734" t="s">
        <v>1436</v>
      </c>
      <c r="K6734">
        <v>0</v>
      </c>
      <c r="N6734" t="b">
        <v>1</v>
      </c>
      <c r="O6734" t="b">
        <v>0</v>
      </c>
      <c r="P6734" t="b">
        <v>0</v>
      </c>
      <c r="Q6734">
        <v>8</v>
      </c>
      <c r="R6734">
        <v>8</v>
      </c>
      <c r="S6734">
        <v>1</v>
      </c>
      <c r="T6734">
        <v>2</v>
      </c>
      <c r="U6734" t="b">
        <v>1</v>
      </c>
      <c r="V6734" t="s">
        <v>160</v>
      </c>
      <c r="W6734" t="s">
        <v>1075</v>
      </c>
      <c r="X6734" t="s">
        <v>14819</v>
      </c>
      <c r="Y6734">
        <v>43</v>
      </c>
      <c r="Z6734">
        <v>43</v>
      </c>
      <c r="AA6734">
        <v>4</v>
      </c>
      <c r="AB6734">
        <v>4</v>
      </c>
      <c r="AC6734">
        <v>64</v>
      </c>
    </row>
    <row r="6735" spans="1:29">
      <c r="A6735">
        <v>7423</v>
      </c>
      <c r="B6735" t="s">
        <v>805</v>
      </c>
      <c r="C6735" t="s">
        <v>8455</v>
      </c>
      <c r="J6735" t="s">
        <v>1436</v>
      </c>
      <c r="K6735">
        <v>0</v>
      </c>
      <c r="N6735" t="b">
        <v>1</v>
      </c>
      <c r="O6735" t="b">
        <v>0</v>
      </c>
      <c r="P6735" t="b">
        <v>0</v>
      </c>
      <c r="Q6735">
        <v>8</v>
      </c>
      <c r="R6735">
        <v>8</v>
      </c>
      <c r="S6735">
        <v>1</v>
      </c>
      <c r="T6735">
        <v>2</v>
      </c>
      <c r="U6735" t="b">
        <v>1</v>
      </c>
      <c r="V6735" t="s">
        <v>160</v>
      </c>
      <c r="W6735" t="s">
        <v>1075</v>
      </c>
      <c r="X6735" t="s">
        <v>14556</v>
      </c>
      <c r="Y6735">
        <v>43</v>
      </c>
      <c r="Z6735">
        <v>43</v>
      </c>
      <c r="AA6735">
        <v>5</v>
      </c>
      <c r="AB6735">
        <v>5</v>
      </c>
      <c r="AC6735">
        <v>64</v>
      </c>
    </row>
    <row r="6736" spans="1:29">
      <c r="A6736">
        <v>7424</v>
      </c>
      <c r="B6736" t="s">
        <v>805</v>
      </c>
      <c r="C6736" t="s">
        <v>8456</v>
      </c>
      <c r="J6736" t="s">
        <v>1436</v>
      </c>
      <c r="K6736">
        <v>0</v>
      </c>
      <c r="N6736" t="b">
        <v>1</v>
      </c>
      <c r="O6736" t="b">
        <v>0</v>
      </c>
      <c r="P6736" t="b">
        <v>0</v>
      </c>
      <c r="Q6736">
        <v>8</v>
      </c>
      <c r="R6736">
        <v>8</v>
      </c>
      <c r="S6736">
        <v>1</v>
      </c>
      <c r="T6736">
        <v>2</v>
      </c>
      <c r="U6736" t="b">
        <v>1</v>
      </c>
      <c r="V6736" t="s">
        <v>160</v>
      </c>
      <c r="W6736" t="s">
        <v>1075</v>
      </c>
      <c r="X6736" t="s">
        <v>15377</v>
      </c>
      <c r="Y6736">
        <v>44</v>
      </c>
      <c r="Z6736">
        <v>44</v>
      </c>
      <c r="AA6736">
        <v>2</v>
      </c>
      <c r="AB6736">
        <v>2</v>
      </c>
      <c r="AC6736">
        <v>64</v>
      </c>
    </row>
    <row r="6737" spans="1:29">
      <c r="A6737">
        <v>7425</v>
      </c>
      <c r="B6737" t="s">
        <v>805</v>
      </c>
      <c r="C6737" t="s">
        <v>8457</v>
      </c>
      <c r="J6737" t="s">
        <v>1436</v>
      </c>
      <c r="K6737">
        <v>0</v>
      </c>
      <c r="N6737" t="b">
        <v>1</v>
      </c>
      <c r="O6737" t="b">
        <v>0</v>
      </c>
      <c r="P6737" t="b">
        <v>0</v>
      </c>
      <c r="Q6737">
        <v>8</v>
      </c>
      <c r="R6737">
        <v>8</v>
      </c>
      <c r="S6737">
        <v>1</v>
      </c>
      <c r="T6737">
        <v>2</v>
      </c>
      <c r="U6737" t="b">
        <v>1</v>
      </c>
      <c r="V6737" t="s">
        <v>160</v>
      </c>
      <c r="W6737" t="s">
        <v>1075</v>
      </c>
      <c r="X6737" t="s">
        <v>15378</v>
      </c>
      <c r="Y6737">
        <v>44</v>
      </c>
      <c r="Z6737">
        <v>44</v>
      </c>
      <c r="AA6737">
        <v>3</v>
      </c>
      <c r="AB6737">
        <v>3</v>
      </c>
      <c r="AC6737">
        <v>64</v>
      </c>
    </row>
    <row r="6738" spans="1:29">
      <c r="A6738">
        <v>7426</v>
      </c>
      <c r="B6738" t="s">
        <v>805</v>
      </c>
      <c r="C6738" t="s">
        <v>8458</v>
      </c>
      <c r="J6738" t="s">
        <v>1436</v>
      </c>
      <c r="K6738">
        <v>0</v>
      </c>
      <c r="N6738" t="b">
        <v>1</v>
      </c>
      <c r="O6738" t="b">
        <v>0</v>
      </c>
      <c r="P6738" t="b">
        <v>0</v>
      </c>
      <c r="Q6738">
        <v>8</v>
      </c>
      <c r="R6738">
        <v>8</v>
      </c>
      <c r="S6738">
        <v>1</v>
      </c>
      <c r="T6738">
        <v>2</v>
      </c>
      <c r="U6738" t="b">
        <v>1</v>
      </c>
      <c r="V6738" t="s">
        <v>160</v>
      </c>
      <c r="W6738" t="s">
        <v>1075</v>
      </c>
      <c r="X6738" t="s">
        <v>14820</v>
      </c>
      <c r="Y6738">
        <v>44</v>
      </c>
      <c r="Z6738">
        <v>44</v>
      </c>
      <c r="AA6738">
        <v>4</v>
      </c>
      <c r="AB6738">
        <v>4</v>
      </c>
      <c r="AC6738">
        <v>64</v>
      </c>
    </row>
    <row r="6739" spans="1:29">
      <c r="A6739">
        <v>7427</v>
      </c>
      <c r="B6739" t="s">
        <v>805</v>
      </c>
      <c r="C6739" t="s">
        <v>8459</v>
      </c>
      <c r="J6739" t="s">
        <v>1436</v>
      </c>
      <c r="K6739">
        <v>0</v>
      </c>
      <c r="N6739" t="b">
        <v>1</v>
      </c>
      <c r="O6739" t="b">
        <v>0</v>
      </c>
      <c r="P6739" t="b">
        <v>0</v>
      </c>
      <c r="Q6739">
        <v>8</v>
      </c>
      <c r="R6739">
        <v>8</v>
      </c>
      <c r="S6739">
        <v>1</v>
      </c>
      <c r="T6739">
        <v>2</v>
      </c>
      <c r="U6739" t="b">
        <v>1</v>
      </c>
      <c r="V6739" t="s">
        <v>160</v>
      </c>
      <c r="W6739" t="s">
        <v>1075</v>
      </c>
      <c r="X6739" t="s">
        <v>14557</v>
      </c>
      <c r="Y6739">
        <v>44</v>
      </c>
      <c r="Z6739">
        <v>44</v>
      </c>
      <c r="AA6739">
        <v>5</v>
      </c>
      <c r="AB6739">
        <v>5</v>
      </c>
      <c r="AC6739">
        <v>64</v>
      </c>
    </row>
    <row r="6740" spans="1:29">
      <c r="A6740">
        <v>7428</v>
      </c>
      <c r="B6740" t="s">
        <v>805</v>
      </c>
      <c r="C6740" t="s">
        <v>8460</v>
      </c>
      <c r="J6740" t="s">
        <v>1436</v>
      </c>
      <c r="K6740">
        <v>0</v>
      </c>
      <c r="N6740" t="b">
        <v>1</v>
      </c>
      <c r="O6740" t="b">
        <v>0</v>
      </c>
      <c r="P6740" t="b">
        <v>0</v>
      </c>
      <c r="Q6740">
        <v>8</v>
      </c>
      <c r="R6740">
        <v>8</v>
      </c>
      <c r="S6740">
        <v>1</v>
      </c>
      <c r="T6740">
        <v>2</v>
      </c>
      <c r="U6740" t="b">
        <v>1</v>
      </c>
      <c r="V6740" t="s">
        <v>160</v>
      </c>
      <c r="W6740" t="s">
        <v>1075</v>
      </c>
      <c r="X6740" t="s">
        <v>15379</v>
      </c>
      <c r="Y6740">
        <v>45</v>
      </c>
      <c r="Z6740">
        <v>45</v>
      </c>
      <c r="AA6740">
        <v>2</v>
      </c>
      <c r="AB6740">
        <v>2</v>
      </c>
      <c r="AC6740">
        <v>64</v>
      </c>
    </row>
    <row r="6741" spans="1:29">
      <c r="A6741">
        <v>7429</v>
      </c>
      <c r="B6741" t="s">
        <v>805</v>
      </c>
      <c r="C6741" t="s">
        <v>8461</v>
      </c>
      <c r="J6741" t="s">
        <v>1436</v>
      </c>
      <c r="K6741">
        <v>0</v>
      </c>
      <c r="N6741" t="b">
        <v>1</v>
      </c>
      <c r="O6741" t="b">
        <v>0</v>
      </c>
      <c r="P6741" t="b">
        <v>0</v>
      </c>
      <c r="Q6741">
        <v>8</v>
      </c>
      <c r="R6741">
        <v>8</v>
      </c>
      <c r="S6741">
        <v>1</v>
      </c>
      <c r="T6741">
        <v>2</v>
      </c>
      <c r="U6741" t="b">
        <v>1</v>
      </c>
      <c r="V6741" t="s">
        <v>160</v>
      </c>
      <c r="W6741" t="s">
        <v>1075</v>
      </c>
      <c r="X6741" t="s">
        <v>15380</v>
      </c>
      <c r="Y6741">
        <v>45</v>
      </c>
      <c r="Z6741">
        <v>45</v>
      </c>
      <c r="AA6741">
        <v>3</v>
      </c>
      <c r="AB6741">
        <v>3</v>
      </c>
      <c r="AC6741">
        <v>64</v>
      </c>
    </row>
    <row r="6742" spans="1:29">
      <c r="A6742">
        <v>7430</v>
      </c>
      <c r="B6742" t="s">
        <v>805</v>
      </c>
      <c r="C6742" t="s">
        <v>8462</v>
      </c>
      <c r="J6742" t="s">
        <v>1436</v>
      </c>
      <c r="K6742">
        <v>0</v>
      </c>
      <c r="N6742" t="b">
        <v>1</v>
      </c>
      <c r="O6742" t="b">
        <v>0</v>
      </c>
      <c r="P6742" t="b">
        <v>0</v>
      </c>
      <c r="Q6742">
        <v>8</v>
      </c>
      <c r="R6742">
        <v>8</v>
      </c>
      <c r="S6742">
        <v>1</v>
      </c>
      <c r="T6742">
        <v>2</v>
      </c>
      <c r="U6742" t="b">
        <v>1</v>
      </c>
      <c r="V6742" t="s">
        <v>160</v>
      </c>
      <c r="W6742" t="s">
        <v>1075</v>
      </c>
      <c r="X6742" t="s">
        <v>14821</v>
      </c>
      <c r="Y6742">
        <v>45</v>
      </c>
      <c r="Z6742">
        <v>45</v>
      </c>
      <c r="AA6742">
        <v>4</v>
      </c>
      <c r="AB6742">
        <v>4</v>
      </c>
      <c r="AC6742">
        <v>64</v>
      </c>
    </row>
    <row r="6743" spans="1:29">
      <c r="A6743">
        <v>7431</v>
      </c>
      <c r="B6743" t="s">
        <v>805</v>
      </c>
      <c r="C6743" t="s">
        <v>8463</v>
      </c>
      <c r="J6743" t="s">
        <v>1436</v>
      </c>
      <c r="K6743">
        <v>0</v>
      </c>
      <c r="N6743" t="b">
        <v>1</v>
      </c>
      <c r="O6743" t="b">
        <v>0</v>
      </c>
      <c r="P6743" t="b">
        <v>0</v>
      </c>
      <c r="Q6743">
        <v>8</v>
      </c>
      <c r="R6743">
        <v>8</v>
      </c>
      <c r="S6743">
        <v>1</v>
      </c>
      <c r="T6743">
        <v>2</v>
      </c>
      <c r="U6743" t="b">
        <v>1</v>
      </c>
      <c r="V6743" t="s">
        <v>160</v>
      </c>
      <c r="W6743" t="s">
        <v>1075</v>
      </c>
      <c r="X6743" t="s">
        <v>14558</v>
      </c>
      <c r="Y6743">
        <v>45</v>
      </c>
      <c r="Z6743">
        <v>45</v>
      </c>
      <c r="AA6743">
        <v>5</v>
      </c>
      <c r="AB6743">
        <v>5</v>
      </c>
      <c r="AC6743">
        <v>64</v>
      </c>
    </row>
    <row r="6744" spans="1:29">
      <c r="A6744">
        <v>7432</v>
      </c>
      <c r="B6744" t="s">
        <v>805</v>
      </c>
      <c r="C6744" t="s">
        <v>8464</v>
      </c>
      <c r="J6744" t="s">
        <v>1436</v>
      </c>
      <c r="K6744">
        <v>0</v>
      </c>
      <c r="N6744" t="b">
        <v>1</v>
      </c>
      <c r="O6744" t="b">
        <v>0</v>
      </c>
      <c r="P6744" t="b">
        <v>0</v>
      </c>
      <c r="Q6744">
        <v>8</v>
      </c>
      <c r="R6744">
        <v>8</v>
      </c>
      <c r="S6744">
        <v>1</v>
      </c>
      <c r="T6744">
        <v>2</v>
      </c>
      <c r="U6744" t="b">
        <v>1</v>
      </c>
      <c r="V6744" t="s">
        <v>160</v>
      </c>
      <c r="W6744" t="s">
        <v>1075</v>
      </c>
      <c r="X6744" t="s">
        <v>15689</v>
      </c>
      <c r="Y6744">
        <v>46</v>
      </c>
      <c r="Z6744">
        <v>46</v>
      </c>
      <c r="AA6744">
        <v>2</v>
      </c>
      <c r="AB6744">
        <v>2</v>
      </c>
      <c r="AC6744">
        <v>64</v>
      </c>
    </row>
    <row r="6745" spans="1:29">
      <c r="A6745">
        <v>7433</v>
      </c>
      <c r="B6745" t="s">
        <v>805</v>
      </c>
      <c r="C6745" t="s">
        <v>8465</v>
      </c>
      <c r="J6745" t="s">
        <v>1436</v>
      </c>
      <c r="K6745">
        <v>0</v>
      </c>
      <c r="N6745" t="b">
        <v>1</v>
      </c>
      <c r="O6745" t="b">
        <v>0</v>
      </c>
      <c r="P6745" t="b">
        <v>0</v>
      </c>
      <c r="Q6745">
        <v>8</v>
      </c>
      <c r="R6745">
        <v>8</v>
      </c>
      <c r="S6745">
        <v>1</v>
      </c>
      <c r="T6745">
        <v>2</v>
      </c>
      <c r="U6745" t="b">
        <v>1</v>
      </c>
      <c r="V6745" t="s">
        <v>160</v>
      </c>
      <c r="W6745" t="s">
        <v>1075</v>
      </c>
      <c r="X6745" t="s">
        <v>15766</v>
      </c>
      <c r="Y6745">
        <v>46</v>
      </c>
      <c r="Z6745">
        <v>46</v>
      </c>
      <c r="AA6745">
        <v>3</v>
      </c>
      <c r="AB6745">
        <v>3</v>
      </c>
      <c r="AC6745">
        <v>64</v>
      </c>
    </row>
    <row r="6746" spans="1:29">
      <c r="A6746">
        <v>7434</v>
      </c>
      <c r="B6746" t="s">
        <v>805</v>
      </c>
      <c r="C6746" t="s">
        <v>8466</v>
      </c>
      <c r="J6746" t="s">
        <v>1436</v>
      </c>
      <c r="K6746">
        <v>0</v>
      </c>
      <c r="N6746" t="b">
        <v>1</v>
      </c>
      <c r="O6746" t="b">
        <v>0</v>
      </c>
      <c r="P6746" t="b">
        <v>0</v>
      </c>
      <c r="Q6746">
        <v>8</v>
      </c>
      <c r="R6746">
        <v>8</v>
      </c>
      <c r="S6746">
        <v>1</v>
      </c>
      <c r="T6746">
        <v>2</v>
      </c>
      <c r="U6746" t="b">
        <v>1</v>
      </c>
      <c r="V6746" t="s">
        <v>160</v>
      </c>
      <c r="W6746" t="s">
        <v>1075</v>
      </c>
      <c r="X6746" t="s">
        <v>14822</v>
      </c>
      <c r="Y6746">
        <v>46</v>
      </c>
      <c r="Z6746">
        <v>46</v>
      </c>
      <c r="AA6746">
        <v>4</v>
      </c>
      <c r="AB6746">
        <v>4</v>
      </c>
      <c r="AC6746">
        <v>64</v>
      </c>
    </row>
    <row r="6747" spans="1:29">
      <c r="A6747">
        <v>7435</v>
      </c>
      <c r="B6747" t="s">
        <v>805</v>
      </c>
      <c r="C6747" t="s">
        <v>8467</v>
      </c>
      <c r="J6747" t="s">
        <v>1436</v>
      </c>
      <c r="K6747">
        <v>0</v>
      </c>
      <c r="N6747" t="b">
        <v>1</v>
      </c>
      <c r="O6747" t="b">
        <v>0</v>
      </c>
      <c r="P6747" t="b">
        <v>0</v>
      </c>
      <c r="Q6747">
        <v>8</v>
      </c>
      <c r="R6747">
        <v>8</v>
      </c>
      <c r="S6747">
        <v>1</v>
      </c>
      <c r="T6747">
        <v>2</v>
      </c>
      <c r="U6747" t="b">
        <v>1</v>
      </c>
      <c r="V6747" t="s">
        <v>160</v>
      </c>
      <c r="W6747" t="s">
        <v>1075</v>
      </c>
      <c r="X6747" t="s">
        <v>14740</v>
      </c>
      <c r="Y6747">
        <v>46</v>
      </c>
      <c r="Z6747">
        <v>46</v>
      </c>
      <c r="AA6747">
        <v>5</v>
      </c>
      <c r="AB6747">
        <v>5</v>
      </c>
      <c r="AC6747">
        <v>64</v>
      </c>
    </row>
    <row r="6748" spans="1:29">
      <c r="A6748">
        <v>7436</v>
      </c>
      <c r="B6748" t="s">
        <v>805</v>
      </c>
      <c r="C6748" t="s">
        <v>8468</v>
      </c>
      <c r="J6748" t="s">
        <v>1436</v>
      </c>
      <c r="K6748">
        <v>0</v>
      </c>
      <c r="N6748" t="b">
        <v>1</v>
      </c>
      <c r="O6748" t="b">
        <v>0</v>
      </c>
      <c r="P6748" t="b">
        <v>0</v>
      </c>
      <c r="Q6748">
        <v>8</v>
      </c>
      <c r="R6748">
        <v>8</v>
      </c>
      <c r="S6748">
        <v>1</v>
      </c>
      <c r="T6748">
        <v>2</v>
      </c>
      <c r="U6748" t="b">
        <v>1</v>
      </c>
      <c r="V6748" t="s">
        <v>160</v>
      </c>
      <c r="W6748" t="s">
        <v>1075</v>
      </c>
      <c r="X6748" t="s">
        <v>15690</v>
      </c>
      <c r="Y6748">
        <v>47</v>
      </c>
      <c r="Z6748">
        <v>47</v>
      </c>
      <c r="AA6748">
        <v>2</v>
      </c>
      <c r="AB6748">
        <v>2</v>
      </c>
      <c r="AC6748">
        <v>64</v>
      </c>
    </row>
    <row r="6749" spans="1:29">
      <c r="A6749">
        <v>7437</v>
      </c>
      <c r="B6749" t="s">
        <v>805</v>
      </c>
      <c r="C6749" t="s">
        <v>8469</v>
      </c>
      <c r="J6749" t="s">
        <v>1436</v>
      </c>
      <c r="K6749">
        <v>0</v>
      </c>
      <c r="N6749" t="b">
        <v>1</v>
      </c>
      <c r="O6749" t="b">
        <v>0</v>
      </c>
      <c r="P6749" t="b">
        <v>0</v>
      </c>
      <c r="Q6749">
        <v>8</v>
      </c>
      <c r="R6749">
        <v>8</v>
      </c>
      <c r="S6749">
        <v>1</v>
      </c>
      <c r="T6749">
        <v>2</v>
      </c>
      <c r="U6749" t="b">
        <v>1</v>
      </c>
      <c r="V6749" t="s">
        <v>160</v>
      </c>
      <c r="W6749" t="s">
        <v>1075</v>
      </c>
      <c r="X6749" t="s">
        <v>14561</v>
      </c>
      <c r="Y6749">
        <v>47</v>
      </c>
      <c r="Z6749">
        <v>47</v>
      </c>
      <c r="AA6749">
        <v>3</v>
      </c>
      <c r="AB6749">
        <v>3</v>
      </c>
      <c r="AC6749">
        <v>64</v>
      </c>
    </row>
    <row r="6750" spans="1:29">
      <c r="A6750">
        <v>7438</v>
      </c>
      <c r="B6750" t="s">
        <v>805</v>
      </c>
      <c r="C6750" t="s">
        <v>8470</v>
      </c>
      <c r="J6750" t="s">
        <v>1436</v>
      </c>
      <c r="K6750">
        <v>0</v>
      </c>
      <c r="N6750" t="b">
        <v>1</v>
      </c>
      <c r="O6750" t="b">
        <v>0</v>
      </c>
      <c r="P6750" t="b">
        <v>0</v>
      </c>
      <c r="Q6750">
        <v>8</v>
      </c>
      <c r="R6750">
        <v>8</v>
      </c>
      <c r="S6750">
        <v>1</v>
      </c>
      <c r="T6750">
        <v>2</v>
      </c>
      <c r="U6750" t="b">
        <v>1</v>
      </c>
      <c r="V6750" t="s">
        <v>160</v>
      </c>
      <c r="W6750" t="s">
        <v>1075</v>
      </c>
      <c r="X6750" t="s">
        <v>14823</v>
      </c>
      <c r="Y6750">
        <v>47</v>
      </c>
      <c r="Z6750">
        <v>47</v>
      </c>
      <c r="AA6750">
        <v>4</v>
      </c>
      <c r="AB6750">
        <v>4</v>
      </c>
      <c r="AC6750">
        <v>64</v>
      </c>
    </row>
    <row r="6751" spans="1:29">
      <c r="A6751">
        <v>7439</v>
      </c>
      <c r="B6751" t="s">
        <v>805</v>
      </c>
      <c r="C6751" t="s">
        <v>8471</v>
      </c>
      <c r="J6751" t="s">
        <v>1436</v>
      </c>
      <c r="K6751">
        <v>0</v>
      </c>
      <c r="N6751" t="b">
        <v>1</v>
      </c>
      <c r="O6751" t="b">
        <v>0</v>
      </c>
      <c r="P6751" t="b">
        <v>0</v>
      </c>
      <c r="Q6751">
        <v>8</v>
      </c>
      <c r="R6751">
        <v>8</v>
      </c>
      <c r="S6751">
        <v>1</v>
      </c>
      <c r="T6751">
        <v>2</v>
      </c>
      <c r="U6751" t="b">
        <v>1</v>
      </c>
      <c r="V6751" t="s">
        <v>160</v>
      </c>
      <c r="W6751" t="s">
        <v>1075</v>
      </c>
      <c r="X6751" t="s">
        <v>14742</v>
      </c>
      <c r="Y6751">
        <v>47</v>
      </c>
      <c r="Z6751">
        <v>47</v>
      </c>
      <c r="AA6751">
        <v>5</v>
      </c>
      <c r="AB6751">
        <v>5</v>
      </c>
      <c r="AC6751">
        <v>64</v>
      </c>
    </row>
    <row r="6752" spans="1:29">
      <c r="A6752">
        <v>7440</v>
      </c>
      <c r="B6752" t="s">
        <v>805</v>
      </c>
      <c r="C6752" t="s">
        <v>8472</v>
      </c>
      <c r="J6752" t="s">
        <v>1436</v>
      </c>
      <c r="K6752">
        <v>0</v>
      </c>
      <c r="N6752" t="b">
        <v>1</v>
      </c>
      <c r="O6752" t="b">
        <v>0</v>
      </c>
      <c r="P6752" t="b">
        <v>0</v>
      </c>
      <c r="Q6752">
        <v>8</v>
      </c>
      <c r="R6752">
        <v>8</v>
      </c>
      <c r="S6752">
        <v>1</v>
      </c>
      <c r="T6752">
        <v>2</v>
      </c>
      <c r="U6752" t="b">
        <v>1</v>
      </c>
      <c r="V6752" t="s">
        <v>160</v>
      </c>
      <c r="W6752" t="s">
        <v>1075</v>
      </c>
      <c r="X6752" t="s">
        <v>15334</v>
      </c>
      <c r="Y6752">
        <v>48</v>
      </c>
      <c r="Z6752">
        <v>48</v>
      </c>
      <c r="AA6752">
        <v>2</v>
      </c>
      <c r="AB6752">
        <v>2</v>
      </c>
      <c r="AC6752">
        <v>64</v>
      </c>
    </row>
    <row r="6753" spans="1:29">
      <c r="A6753">
        <v>7441</v>
      </c>
      <c r="B6753" t="s">
        <v>805</v>
      </c>
      <c r="C6753" t="s">
        <v>8473</v>
      </c>
      <c r="J6753" t="s">
        <v>1436</v>
      </c>
      <c r="K6753">
        <v>0</v>
      </c>
      <c r="N6753" t="b">
        <v>1</v>
      </c>
      <c r="O6753" t="b">
        <v>0</v>
      </c>
      <c r="P6753" t="b">
        <v>0</v>
      </c>
      <c r="Q6753">
        <v>8</v>
      </c>
      <c r="R6753">
        <v>8</v>
      </c>
      <c r="S6753">
        <v>1</v>
      </c>
      <c r="T6753">
        <v>2</v>
      </c>
      <c r="U6753" t="b">
        <v>1</v>
      </c>
      <c r="V6753" t="s">
        <v>160</v>
      </c>
      <c r="W6753" t="s">
        <v>1075</v>
      </c>
      <c r="X6753" t="s">
        <v>14474</v>
      </c>
      <c r="Y6753">
        <v>48</v>
      </c>
      <c r="Z6753">
        <v>48</v>
      </c>
      <c r="AA6753">
        <v>3</v>
      </c>
      <c r="AB6753">
        <v>3</v>
      </c>
      <c r="AC6753">
        <v>64</v>
      </c>
    </row>
    <row r="6754" spans="1:29">
      <c r="A6754">
        <v>7442</v>
      </c>
      <c r="B6754" t="s">
        <v>805</v>
      </c>
      <c r="C6754" t="s">
        <v>8474</v>
      </c>
      <c r="J6754" t="s">
        <v>1436</v>
      </c>
      <c r="K6754">
        <v>0</v>
      </c>
      <c r="N6754" t="b">
        <v>1</v>
      </c>
      <c r="O6754" t="b">
        <v>0</v>
      </c>
      <c r="P6754" t="b">
        <v>0</v>
      </c>
      <c r="Q6754">
        <v>8</v>
      </c>
      <c r="R6754">
        <v>8</v>
      </c>
      <c r="S6754">
        <v>1</v>
      </c>
      <c r="T6754">
        <v>2</v>
      </c>
      <c r="U6754" t="b">
        <v>1</v>
      </c>
      <c r="V6754" t="s">
        <v>160</v>
      </c>
      <c r="W6754" t="s">
        <v>1075</v>
      </c>
      <c r="X6754" t="s">
        <v>14824</v>
      </c>
      <c r="Y6754">
        <v>48</v>
      </c>
      <c r="Z6754">
        <v>48</v>
      </c>
      <c r="AA6754">
        <v>4</v>
      </c>
      <c r="AB6754">
        <v>4</v>
      </c>
      <c r="AC6754">
        <v>64</v>
      </c>
    </row>
    <row r="6755" spans="1:29">
      <c r="A6755">
        <v>7443</v>
      </c>
      <c r="B6755" t="s">
        <v>805</v>
      </c>
      <c r="C6755" t="s">
        <v>8475</v>
      </c>
      <c r="J6755" t="s">
        <v>1436</v>
      </c>
      <c r="K6755">
        <v>0</v>
      </c>
      <c r="N6755" t="b">
        <v>1</v>
      </c>
      <c r="O6755" t="b">
        <v>0</v>
      </c>
      <c r="P6755" t="b">
        <v>0</v>
      </c>
      <c r="Q6755">
        <v>8</v>
      </c>
      <c r="R6755">
        <v>8</v>
      </c>
      <c r="S6755">
        <v>1</v>
      </c>
      <c r="T6755">
        <v>2</v>
      </c>
      <c r="U6755" t="b">
        <v>1</v>
      </c>
      <c r="V6755" t="s">
        <v>160</v>
      </c>
      <c r="W6755" t="s">
        <v>1075</v>
      </c>
      <c r="X6755" t="s">
        <v>14743</v>
      </c>
      <c r="Y6755">
        <v>48</v>
      </c>
      <c r="Z6755">
        <v>48</v>
      </c>
      <c r="AA6755">
        <v>5</v>
      </c>
      <c r="AB6755">
        <v>5</v>
      </c>
      <c r="AC6755">
        <v>64</v>
      </c>
    </row>
    <row r="6756" spans="1:29">
      <c r="A6756">
        <v>7444</v>
      </c>
      <c r="B6756" t="s">
        <v>805</v>
      </c>
      <c r="C6756" t="s">
        <v>8476</v>
      </c>
      <c r="J6756" t="s">
        <v>1436</v>
      </c>
      <c r="K6756">
        <v>0</v>
      </c>
      <c r="N6756" t="b">
        <v>1</v>
      </c>
      <c r="O6756" t="b">
        <v>0</v>
      </c>
      <c r="P6756" t="b">
        <v>0</v>
      </c>
      <c r="Q6756">
        <v>8</v>
      </c>
      <c r="R6756">
        <v>8</v>
      </c>
      <c r="S6756">
        <v>1</v>
      </c>
      <c r="T6756">
        <v>2</v>
      </c>
      <c r="U6756" t="b">
        <v>1</v>
      </c>
      <c r="V6756" t="s">
        <v>160</v>
      </c>
      <c r="W6756" t="s">
        <v>1075</v>
      </c>
      <c r="X6756" t="s">
        <v>15335</v>
      </c>
      <c r="Y6756">
        <v>49</v>
      </c>
      <c r="Z6756">
        <v>49</v>
      </c>
      <c r="AA6756">
        <v>2</v>
      </c>
      <c r="AB6756">
        <v>2</v>
      </c>
      <c r="AC6756">
        <v>64</v>
      </c>
    </row>
    <row r="6757" spans="1:29">
      <c r="A6757">
        <v>7445</v>
      </c>
      <c r="B6757" t="s">
        <v>805</v>
      </c>
      <c r="C6757" t="s">
        <v>8477</v>
      </c>
      <c r="J6757" t="s">
        <v>1436</v>
      </c>
      <c r="K6757">
        <v>0</v>
      </c>
      <c r="N6757" t="b">
        <v>1</v>
      </c>
      <c r="O6757" t="b">
        <v>0</v>
      </c>
      <c r="P6757" t="b">
        <v>0</v>
      </c>
      <c r="Q6757">
        <v>8</v>
      </c>
      <c r="R6757">
        <v>8</v>
      </c>
      <c r="S6757">
        <v>1</v>
      </c>
      <c r="T6757">
        <v>2</v>
      </c>
      <c r="U6757" t="b">
        <v>1</v>
      </c>
      <c r="V6757" t="s">
        <v>160</v>
      </c>
      <c r="W6757" t="s">
        <v>1075</v>
      </c>
      <c r="X6757" t="s">
        <v>14477</v>
      </c>
      <c r="Y6757">
        <v>49</v>
      </c>
      <c r="Z6757">
        <v>49</v>
      </c>
      <c r="AA6757">
        <v>3</v>
      </c>
      <c r="AB6757">
        <v>3</v>
      </c>
      <c r="AC6757">
        <v>64</v>
      </c>
    </row>
    <row r="6758" spans="1:29">
      <c r="A6758">
        <v>7446</v>
      </c>
      <c r="B6758" t="s">
        <v>805</v>
      </c>
      <c r="C6758" t="s">
        <v>8478</v>
      </c>
      <c r="J6758" t="s">
        <v>1436</v>
      </c>
      <c r="K6758">
        <v>0</v>
      </c>
      <c r="N6758" t="b">
        <v>1</v>
      </c>
      <c r="O6758" t="b">
        <v>0</v>
      </c>
      <c r="P6758" t="b">
        <v>0</v>
      </c>
      <c r="Q6758">
        <v>8</v>
      </c>
      <c r="R6758">
        <v>8</v>
      </c>
      <c r="S6758">
        <v>1</v>
      </c>
      <c r="T6758">
        <v>2</v>
      </c>
      <c r="U6758" t="b">
        <v>1</v>
      </c>
      <c r="V6758" t="s">
        <v>160</v>
      </c>
      <c r="W6758" t="s">
        <v>1075</v>
      </c>
      <c r="X6758" t="s">
        <v>14825</v>
      </c>
      <c r="Y6758">
        <v>49</v>
      </c>
      <c r="Z6758">
        <v>49</v>
      </c>
      <c r="AA6758">
        <v>4</v>
      </c>
      <c r="AB6758">
        <v>4</v>
      </c>
      <c r="AC6758">
        <v>64</v>
      </c>
    </row>
    <row r="6759" spans="1:29">
      <c r="A6759">
        <v>7447</v>
      </c>
      <c r="B6759" t="s">
        <v>805</v>
      </c>
      <c r="C6759" t="s">
        <v>8479</v>
      </c>
      <c r="J6759" t="s">
        <v>1436</v>
      </c>
      <c r="K6759">
        <v>0</v>
      </c>
      <c r="N6759" t="b">
        <v>1</v>
      </c>
      <c r="O6759" t="b">
        <v>0</v>
      </c>
      <c r="P6759" t="b">
        <v>0</v>
      </c>
      <c r="Q6759">
        <v>8</v>
      </c>
      <c r="R6759">
        <v>8</v>
      </c>
      <c r="S6759">
        <v>1</v>
      </c>
      <c r="T6759">
        <v>2</v>
      </c>
      <c r="U6759" t="b">
        <v>1</v>
      </c>
      <c r="V6759" t="s">
        <v>160</v>
      </c>
      <c r="W6759" t="s">
        <v>1075</v>
      </c>
      <c r="X6759" t="s">
        <v>14744</v>
      </c>
      <c r="Y6759">
        <v>49</v>
      </c>
      <c r="Z6759">
        <v>49</v>
      </c>
      <c r="AA6759">
        <v>5</v>
      </c>
      <c r="AB6759">
        <v>5</v>
      </c>
      <c r="AC6759">
        <v>64</v>
      </c>
    </row>
    <row r="6760" spans="1:29">
      <c r="A6760">
        <v>7448</v>
      </c>
      <c r="B6760" t="s">
        <v>805</v>
      </c>
      <c r="C6760" t="s">
        <v>8480</v>
      </c>
      <c r="J6760" t="s">
        <v>1436</v>
      </c>
      <c r="K6760">
        <v>0</v>
      </c>
      <c r="N6760" t="b">
        <v>1</v>
      </c>
      <c r="O6760" t="b">
        <v>0</v>
      </c>
      <c r="P6760" t="b">
        <v>0</v>
      </c>
      <c r="Q6760">
        <v>8</v>
      </c>
      <c r="R6760">
        <v>8</v>
      </c>
      <c r="S6760">
        <v>1</v>
      </c>
      <c r="T6760">
        <v>2</v>
      </c>
      <c r="U6760" t="b">
        <v>1</v>
      </c>
      <c r="V6760" t="s">
        <v>160</v>
      </c>
      <c r="W6760" t="s">
        <v>1075</v>
      </c>
      <c r="X6760" t="s">
        <v>15336</v>
      </c>
      <c r="Y6760">
        <v>50</v>
      </c>
      <c r="Z6760">
        <v>50</v>
      </c>
      <c r="AA6760">
        <v>2</v>
      </c>
      <c r="AB6760">
        <v>2</v>
      </c>
      <c r="AC6760">
        <v>64</v>
      </c>
    </row>
    <row r="6761" spans="1:29">
      <c r="A6761">
        <v>7449</v>
      </c>
      <c r="B6761" t="s">
        <v>805</v>
      </c>
      <c r="C6761" t="s">
        <v>8481</v>
      </c>
      <c r="J6761" t="s">
        <v>1436</v>
      </c>
      <c r="K6761">
        <v>0</v>
      </c>
      <c r="N6761" t="b">
        <v>1</v>
      </c>
      <c r="O6761" t="b">
        <v>0</v>
      </c>
      <c r="P6761" t="b">
        <v>0</v>
      </c>
      <c r="Q6761">
        <v>8</v>
      </c>
      <c r="R6761">
        <v>8</v>
      </c>
      <c r="S6761">
        <v>1</v>
      </c>
      <c r="T6761">
        <v>2</v>
      </c>
      <c r="U6761" t="b">
        <v>1</v>
      </c>
      <c r="V6761" t="s">
        <v>160</v>
      </c>
      <c r="W6761" t="s">
        <v>1075</v>
      </c>
      <c r="X6761" t="s">
        <v>14480</v>
      </c>
      <c r="Y6761">
        <v>50</v>
      </c>
      <c r="Z6761">
        <v>50</v>
      </c>
      <c r="AA6761">
        <v>3</v>
      </c>
      <c r="AB6761">
        <v>3</v>
      </c>
      <c r="AC6761">
        <v>64</v>
      </c>
    </row>
    <row r="6762" spans="1:29">
      <c r="A6762">
        <v>7450</v>
      </c>
      <c r="B6762" t="s">
        <v>805</v>
      </c>
      <c r="C6762" t="s">
        <v>8482</v>
      </c>
      <c r="J6762" t="s">
        <v>1436</v>
      </c>
      <c r="K6762">
        <v>0</v>
      </c>
      <c r="N6762" t="b">
        <v>1</v>
      </c>
      <c r="O6762" t="b">
        <v>0</v>
      </c>
      <c r="P6762" t="b">
        <v>0</v>
      </c>
      <c r="Q6762">
        <v>8</v>
      </c>
      <c r="R6762">
        <v>8</v>
      </c>
      <c r="S6762">
        <v>1</v>
      </c>
      <c r="T6762">
        <v>2</v>
      </c>
      <c r="U6762" t="b">
        <v>1</v>
      </c>
      <c r="V6762" t="s">
        <v>160</v>
      </c>
      <c r="W6762" t="s">
        <v>1075</v>
      </c>
      <c r="X6762" t="s">
        <v>14826</v>
      </c>
      <c r="Y6762">
        <v>50</v>
      </c>
      <c r="Z6762">
        <v>50</v>
      </c>
      <c r="AA6762">
        <v>4</v>
      </c>
      <c r="AB6762">
        <v>4</v>
      </c>
      <c r="AC6762">
        <v>64</v>
      </c>
    </row>
    <row r="6763" spans="1:29">
      <c r="A6763">
        <v>7451</v>
      </c>
      <c r="B6763" t="s">
        <v>805</v>
      </c>
      <c r="C6763" t="s">
        <v>8483</v>
      </c>
      <c r="J6763" t="s">
        <v>1436</v>
      </c>
      <c r="K6763">
        <v>0</v>
      </c>
      <c r="N6763" t="b">
        <v>1</v>
      </c>
      <c r="O6763" t="b">
        <v>0</v>
      </c>
      <c r="P6763" t="b">
        <v>0</v>
      </c>
      <c r="Q6763">
        <v>8</v>
      </c>
      <c r="R6763">
        <v>8</v>
      </c>
      <c r="S6763">
        <v>1</v>
      </c>
      <c r="T6763">
        <v>2</v>
      </c>
      <c r="U6763" t="b">
        <v>1</v>
      </c>
      <c r="V6763" t="s">
        <v>160</v>
      </c>
      <c r="W6763" t="s">
        <v>1075</v>
      </c>
      <c r="X6763" t="s">
        <v>14745</v>
      </c>
      <c r="Y6763">
        <v>50</v>
      </c>
      <c r="Z6763">
        <v>50</v>
      </c>
      <c r="AA6763">
        <v>5</v>
      </c>
      <c r="AB6763">
        <v>5</v>
      </c>
      <c r="AC6763">
        <v>64</v>
      </c>
    </row>
    <row r="6764" spans="1:29">
      <c r="A6764">
        <v>7452</v>
      </c>
      <c r="B6764" t="s">
        <v>805</v>
      </c>
      <c r="C6764" t="s">
        <v>8484</v>
      </c>
      <c r="J6764" t="s">
        <v>1436</v>
      </c>
      <c r="K6764">
        <v>0</v>
      </c>
      <c r="N6764" t="b">
        <v>1</v>
      </c>
      <c r="O6764" t="b">
        <v>0</v>
      </c>
      <c r="P6764" t="b">
        <v>0</v>
      </c>
      <c r="Q6764">
        <v>8</v>
      </c>
      <c r="R6764">
        <v>8</v>
      </c>
      <c r="S6764">
        <v>1</v>
      </c>
      <c r="T6764">
        <v>2</v>
      </c>
      <c r="U6764" t="b">
        <v>1</v>
      </c>
      <c r="V6764" t="s">
        <v>160</v>
      </c>
      <c r="W6764" t="s">
        <v>1075</v>
      </c>
      <c r="X6764" t="s">
        <v>15337</v>
      </c>
      <c r="Y6764">
        <v>51</v>
      </c>
      <c r="Z6764">
        <v>51</v>
      </c>
      <c r="AA6764">
        <v>2</v>
      </c>
      <c r="AB6764">
        <v>2</v>
      </c>
      <c r="AC6764">
        <v>64</v>
      </c>
    </row>
    <row r="6765" spans="1:29">
      <c r="A6765">
        <v>7453</v>
      </c>
      <c r="B6765" t="s">
        <v>805</v>
      </c>
      <c r="C6765" t="s">
        <v>8485</v>
      </c>
      <c r="J6765" t="s">
        <v>1436</v>
      </c>
      <c r="K6765">
        <v>0</v>
      </c>
      <c r="N6765" t="b">
        <v>1</v>
      </c>
      <c r="O6765" t="b">
        <v>0</v>
      </c>
      <c r="P6765" t="b">
        <v>0</v>
      </c>
      <c r="Q6765">
        <v>8</v>
      </c>
      <c r="R6765">
        <v>8</v>
      </c>
      <c r="S6765">
        <v>1</v>
      </c>
      <c r="T6765">
        <v>2</v>
      </c>
      <c r="U6765" t="b">
        <v>1</v>
      </c>
      <c r="V6765" t="s">
        <v>160</v>
      </c>
      <c r="W6765" t="s">
        <v>1075</v>
      </c>
      <c r="X6765" t="s">
        <v>14483</v>
      </c>
      <c r="Y6765">
        <v>51</v>
      </c>
      <c r="Z6765">
        <v>51</v>
      </c>
      <c r="AA6765">
        <v>3</v>
      </c>
      <c r="AB6765">
        <v>3</v>
      </c>
      <c r="AC6765">
        <v>64</v>
      </c>
    </row>
    <row r="6766" spans="1:29">
      <c r="A6766">
        <v>7454</v>
      </c>
      <c r="B6766" t="s">
        <v>805</v>
      </c>
      <c r="C6766" t="s">
        <v>8486</v>
      </c>
      <c r="J6766" t="s">
        <v>1436</v>
      </c>
      <c r="K6766">
        <v>0</v>
      </c>
      <c r="N6766" t="b">
        <v>1</v>
      </c>
      <c r="O6766" t="b">
        <v>0</v>
      </c>
      <c r="P6766" t="b">
        <v>0</v>
      </c>
      <c r="Q6766">
        <v>8</v>
      </c>
      <c r="R6766">
        <v>8</v>
      </c>
      <c r="S6766">
        <v>1</v>
      </c>
      <c r="T6766">
        <v>2</v>
      </c>
      <c r="U6766" t="b">
        <v>1</v>
      </c>
      <c r="V6766" t="s">
        <v>160</v>
      </c>
      <c r="W6766" t="s">
        <v>1075</v>
      </c>
      <c r="X6766" t="s">
        <v>14827</v>
      </c>
      <c r="Y6766">
        <v>51</v>
      </c>
      <c r="Z6766">
        <v>51</v>
      </c>
      <c r="AA6766">
        <v>4</v>
      </c>
      <c r="AB6766">
        <v>4</v>
      </c>
      <c r="AC6766">
        <v>64</v>
      </c>
    </row>
    <row r="6767" spans="1:29">
      <c r="A6767">
        <v>7455</v>
      </c>
      <c r="B6767" t="s">
        <v>805</v>
      </c>
      <c r="C6767" t="s">
        <v>8487</v>
      </c>
      <c r="J6767" t="s">
        <v>1436</v>
      </c>
      <c r="K6767">
        <v>0</v>
      </c>
      <c r="N6767" t="b">
        <v>1</v>
      </c>
      <c r="O6767" t="b">
        <v>0</v>
      </c>
      <c r="P6767" t="b">
        <v>0</v>
      </c>
      <c r="Q6767">
        <v>8</v>
      </c>
      <c r="R6767">
        <v>8</v>
      </c>
      <c r="S6767">
        <v>1</v>
      </c>
      <c r="T6767">
        <v>2</v>
      </c>
      <c r="U6767" t="b">
        <v>1</v>
      </c>
      <c r="V6767" t="s">
        <v>160</v>
      </c>
      <c r="W6767" t="s">
        <v>1075</v>
      </c>
      <c r="X6767" t="s">
        <v>14746</v>
      </c>
      <c r="Y6767">
        <v>51</v>
      </c>
      <c r="Z6767">
        <v>51</v>
      </c>
      <c r="AA6767">
        <v>5</v>
      </c>
      <c r="AB6767">
        <v>5</v>
      </c>
      <c r="AC6767">
        <v>64</v>
      </c>
    </row>
    <row r="6768" spans="1:29">
      <c r="A6768">
        <v>7456</v>
      </c>
      <c r="B6768" t="s">
        <v>805</v>
      </c>
      <c r="C6768" t="s">
        <v>8488</v>
      </c>
      <c r="J6768" t="s">
        <v>1436</v>
      </c>
      <c r="K6768">
        <v>0</v>
      </c>
      <c r="N6768" t="b">
        <v>1</v>
      </c>
      <c r="O6768" t="b">
        <v>0</v>
      </c>
      <c r="P6768" t="b">
        <v>0</v>
      </c>
      <c r="Q6768">
        <v>8</v>
      </c>
      <c r="R6768">
        <v>8</v>
      </c>
      <c r="S6768">
        <v>1</v>
      </c>
      <c r="T6768">
        <v>2</v>
      </c>
      <c r="U6768" t="b">
        <v>1</v>
      </c>
      <c r="V6768" t="s">
        <v>160</v>
      </c>
      <c r="W6768" t="s">
        <v>1075</v>
      </c>
      <c r="X6768" t="s">
        <v>15338</v>
      </c>
      <c r="Y6768">
        <v>52</v>
      </c>
      <c r="Z6768">
        <v>52</v>
      </c>
      <c r="AA6768">
        <v>2</v>
      </c>
      <c r="AB6768">
        <v>2</v>
      </c>
      <c r="AC6768">
        <v>64</v>
      </c>
    </row>
    <row r="6769" spans="1:29">
      <c r="A6769">
        <v>7457</v>
      </c>
      <c r="B6769" t="s">
        <v>805</v>
      </c>
      <c r="C6769" t="s">
        <v>8489</v>
      </c>
      <c r="J6769" t="s">
        <v>1436</v>
      </c>
      <c r="K6769">
        <v>0</v>
      </c>
      <c r="N6769" t="b">
        <v>1</v>
      </c>
      <c r="O6769" t="b">
        <v>0</v>
      </c>
      <c r="P6769" t="b">
        <v>0</v>
      </c>
      <c r="Q6769">
        <v>8</v>
      </c>
      <c r="R6769">
        <v>8</v>
      </c>
      <c r="S6769">
        <v>1</v>
      </c>
      <c r="T6769">
        <v>2</v>
      </c>
      <c r="U6769" t="b">
        <v>1</v>
      </c>
      <c r="V6769" t="s">
        <v>160</v>
      </c>
      <c r="W6769" t="s">
        <v>1075</v>
      </c>
      <c r="X6769" t="s">
        <v>14564</v>
      </c>
      <c r="Y6769">
        <v>52</v>
      </c>
      <c r="Z6769">
        <v>52</v>
      </c>
      <c r="AA6769">
        <v>3</v>
      </c>
      <c r="AB6769">
        <v>3</v>
      </c>
      <c r="AC6769">
        <v>64</v>
      </c>
    </row>
    <row r="6770" spans="1:29">
      <c r="A6770">
        <v>7458</v>
      </c>
      <c r="B6770" t="s">
        <v>805</v>
      </c>
      <c r="C6770" t="s">
        <v>8490</v>
      </c>
      <c r="J6770" t="s">
        <v>1436</v>
      </c>
      <c r="K6770">
        <v>0</v>
      </c>
      <c r="N6770" t="b">
        <v>1</v>
      </c>
      <c r="O6770" t="b">
        <v>0</v>
      </c>
      <c r="P6770" t="b">
        <v>0</v>
      </c>
      <c r="Q6770">
        <v>8</v>
      </c>
      <c r="R6770">
        <v>8</v>
      </c>
      <c r="S6770">
        <v>1</v>
      </c>
      <c r="T6770">
        <v>2</v>
      </c>
      <c r="U6770" t="b">
        <v>1</v>
      </c>
      <c r="V6770" t="s">
        <v>160</v>
      </c>
      <c r="W6770" t="s">
        <v>1075</v>
      </c>
      <c r="X6770" t="s">
        <v>14828</v>
      </c>
      <c r="Y6770">
        <v>52</v>
      </c>
      <c r="Z6770">
        <v>52</v>
      </c>
      <c r="AA6770">
        <v>4</v>
      </c>
      <c r="AB6770">
        <v>4</v>
      </c>
      <c r="AC6770">
        <v>64</v>
      </c>
    </row>
    <row r="6771" spans="1:29">
      <c r="A6771">
        <v>7459</v>
      </c>
      <c r="B6771" t="s">
        <v>805</v>
      </c>
      <c r="C6771" t="s">
        <v>8491</v>
      </c>
      <c r="J6771" t="s">
        <v>1436</v>
      </c>
      <c r="K6771">
        <v>0</v>
      </c>
      <c r="N6771" t="b">
        <v>1</v>
      </c>
      <c r="O6771" t="b">
        <v>0</v>
      </c>
      <c r="P6771" t="b">
        <v>0</v>
      </c>
      <c r="Q6771">
        <v>8</v>
      </c>
      <c r="R6771">
        <v>8</v>
      </c>
      <c r="S6771">
        <v>1</v>
      </c>
      <c r="T6771">
        <v>2</v>
      </c>
      <c r="U6771" t="b">
        <v>1</v>
      </c>
      <c r="V6771" t="s">
        <v>160</v>
      </c>
      <c r="W6771" t="s">
        <v>1075</v>
      </c>
      <c r="X6771" t="s">
        <v>14829</v>
      </c>
      <c r="Y6771">
        <v>52</v>
      </c>
      <c r="Z6771">
        <v>52</v>
      </c>
      <c r="AA6771">
        <v>5</v>
      </c>
      <c r="AB6771">
        <v>5</v>
      </c>
      <c r="AC6771">
        <v>64</v>
      </c>
    </row>
    <row r="6772" spans="1:29">
      <c r="A6772">
        <v>7460</v>
      </c>
      <c r="B6772" t="s">
        <v>805</v>
      </c>
      <c r="C6772" t="s">
        <v>8492</v>
      </c>
      <c r="J6772" t="s">
        <v>1436</v>
      </c>
      <c r="K6772">
        <v>0</v>
      </c>
      <c r="N6772" t="b">
        <v>1</v>
      </c>
      <c r="O6772" t="b">
        <v>0</v>
      </c>
      <c r="P6772" t="b">
        <v>0</v>
      </c>
      <c r="Q6772">
        <v>8</v>
      </c>
      <c r="R6772">
        <v>8</v>
      </c>
      <c r="S6772">
        <v>1</v>
      </c>
      <c r="T6772">
        <v>2</v>
      </c>
      <c r="U6772" t="b">
        <v>1</v>
      </c>
      <c r="V6772" t="s">
        <v>160</v>
      </c>
      <c r="W6772" t="s">
        <v>1075</v>
      </c>
      <c r="X6772" t="s">
        <v>15414</v>
      </c>
      <c r="Y6772">
        <v>53</v>
      </c>
      <c r="Z6772">
        <v>53</v>
      </c>
      <c r="AA6772">
        <v>2</v>
      </c>
      <c r="AB6772">
        <v>2</v>
      </c>
      <c r="AC6772">
        <v>64</v>
      </c>
    </row>
    <row r="6773" spans="1:29">
      <c r="A6773">
        <v>7461</v>
      </c>
      <c r="B6773" t="s">
        <v>805</v>
      </c>
      <c r="C6773" t="s">
        <v>8493</v>
      </c>
      <c r="J6773" t="s">
        <v>1436</v>
      </c>
      <c r="K6773">
        <v>0</v>
      </c>
      <c r="N6773" t="b">
        <v>1</v>
      </c>
      <c r="O6773" t="b">
        <v>0</v>
      </c>
      <c r="P6773" t="b">
        <v>0</v>
      </c>
      <c r="Q6773">
        <v>8</v>
      </c>
      <c r="R6773">
        <v>8</v>
      </c>
      <c r="S6773">
        <v>1</v>
      </c>
      <c r="T6773">
        <v>2</v>
      </c>
      <c r="U6773" t="b">
        <v>1</v>
      </c>
      <c r="V6773" t="s">
        <v>160</v>
      </c>
      <c r="W6773" t="s">
        <v>1075</v>
      </c>
      <c r="X6773" t="s">
        <v>14567</v>
      </c>
      <c r="Y6773">
        <v>53</v>
      </c>
      <c r="Z6773">
        <v>53</v>
      </c>
      <c r="AA6773">
        <v>3</v>
      </c>
      <c r="AB6773">
        <v>3</v>
      </c>
      <c r="AC6773">
        <v>64</v>
      </c>
    </row>
    <row r="6774" spans="1:29">
      <c r="A6774">
        <v>7462</v>
      </c>
      <c r="B6774" t="s">
        <v>805</v>
      </c>
      <c r="C6774" t="s">
        <v>8494</v>
      </c>
      <c r="J6774" t="s">
        <v>1436</v>
      </c>
      <c r="K6774">
        <v>0</v>
      </c>
      <c r="N6774" t="b">
        <v>1</v>
      </c>
      <c r="O6774" t="b">
        <v>0</v>
      </c>
      <c r="P6774" t="b">
        <v>0</v>
      </c>
      <c r="Q6774">
        <v>8</v>
      </c>
      <c r="R6774">
        <v>8</v>
      </c>
      <c r="S6774">
        <v>1</v>
      </c>
      <c r="T6774">
        <v>2</v>
      </c>
      <c r="U6774" t="b">
        <v>1</v>
      </c>
      <c r="V6774" t="s">
        <v>160</v>
      </c>
      <c r="W6774" t="s">
        <v>1075</v>
      </c>
      <c r="X6774" t="s">
        <v>14838</v>
      </c>
      <c r="Y6774">
        <v>53</v>
      </c>
      <c r="Z6774">
        <v>53</v>
      </c>
      <c r="AA6774">
        <v>4</v>
      </c>
      <c r="AB6774">
        <v>4</v>
      </c>
      <c r="AC6774">
        <v>64</v>
      </c>
    </row>
    <row r="6775" spans="1:29">
      <c r="A6775">
        <v>7463</v>
      </c>
      <c r="B6775" t="s">
        <v>805</v>
      </c>
      <c r="C6775" t="s">
        <v>8495</v>
      </c>
      <c r="J6775" t="s">
        <v>1436</v>
      </c>
      <c r="K6775">
        <v>0</v>
      </c>
      <c r="N6775" t="b">
        <v>1</v>
      </c>
      <c r="O6775" t="b">
        <v>0</v>
      </c>
      <c r="P6775" t="b">
        <v>0</v>
      </c>
      <c r="Q6775">
        <v>8</v>
      </c>
      <c r="R6775">
        <v>8</v>
      </c>
      <c r="S6775">
        <v>1</v>
      </c>
      <c r="T6775">
        <v>2</v>
      </c>
      <c r="U6775" t="b">
        <v>1</v>
      </c>
      <c r="V6775" t="s">
        <v>160</v>
      </c>
      <c r="W6775" t="s">
        <v>1075</v>
      </c>
      <c r="X6775" t="s">
        <v>14839</v>
      </c>
      <c r="Y6775">
        <v>53</v>
      </c>
      <c r="Z6775">
        <v>53</v>
      </c>
      <c r="AA6775">
        <v>5</v>
      </c>
      <c r="AB6775">
        <v>5</v>
      </c>
      <c r="AC6775">
        <v>64</v>
      </c>
    </row>
    <row r="6776" spans="1:29">
      <c r="A6776">
        <v>7464</v>
      </c>
      <c r="B6776" t="s">
        <v>805</v>
      </c>
      <c r="C6776" t="s">
        <v>8496</v>
      </c>
      <c r="J6776" t="s">
        <v>1436</v>
      </c>
      <c r="K6776">
        <v>0</v>
      </c>
      <c r="N6776" t="b">
        <v>1</v>
      </c>
      <c r="O6776" t="b">
        <v>0</v>
      </c>
      <c r="P6776" t="b">
        <v>0</v>
      </c>
      <c r="Q6776">
        <v>8</v>
      </c>
      <c r="R6776">
        <v>8</v>
      </c>
      <c r="S6776">
        <v>1</v>
      </c>
      <c r="T6776">
        <v>2</v>
      </c>
      <c r="U6776" t="b">
        <v>1</v>
      </c>
      <c r="V6776" t="s">
        <v>160</v>
      </c>
      <c r="W6776" t="s">
        <v>1075</v>
      </c>
      <c r="X6776" t="s">
        <v>15415</v>
      </c>
      <c r="Y6776">
        <v>54</v>
      </c>
      <c r="Z6776">
        <v>54</v>
      </c>
      <c r="AA6776">
        <v>2</v>
      </c>
      <c r="AB6776">
        <v>2</v>
      </c>
      <c r="AC6776">
        <v>64</v>
      </c>
    </row>
    <row r="6777" spans="1:29">
      <c r="A6777">
        <v>7465</v>
      </c>
      <c r="B6777" t="s">
        <v>805</v>
      </c>
      <c r="C6777" t="s">
        <v>8497</v>
      </c>
      <c r="J6777" t="s">
        <v>1436</v>
      </c>
      <c r="K6777">
        <v>0</v>
      </c>
      <c r="N6777" t="b">
        <v>1</v>
      </c>
      <c r="O6777" t="b">
        <v>0</v>
      </c>
      <c r="P6777" t="b">
        <v>0</v>
      </c>
      <c r="Q6777">
        <v>8</v>
      </c>
      <c r="R6777">
        <v>8</v>
      </c>
      <c r="S6777">
        <v>1</v>
      </c>
      <c r="T6777">
        <v>2</v>
      </c>
      <c r="U6777" t="b">
        <v>1</v>
      </c>
      <c r="V6777" t="s">
        <v>160</v>
      </c>
      <c r="W6777" t="s">
        <v>1075</v>
      </c>
      <c r="X6777" t="s">
        <v>14570</v>
      </c>
      <c r="Y6777">
        <v>54</v>
      </c>
      <c r="Z6777">
        <v>54</v>
      </c>
      <c r="AA6777">
        <v>3</v>
      </c>
      <c r="AB6777">
        <v>3</v>
      </c>
      <c r="AC6777">
        <v>64</v>
      </c>
    </row>
    <row r="6778" spans="1:29">
      <c r="A6778">
        <v>7466</v>
      </c>
      <c r="B6778" t="s">
        <v>805</v>
      </c>
      <c r="C6778" t="s">
        <v>8498</v>
      </c>
      <c r="J6778" t="s">
        <v>1436</v>
      </c>
      <c r="K6778">
        <v>0</v>
      </c>
      <c r="N6778" t="b">
        <v>1</v>
      </c>
      <c r="O6778" t="b">
        <v>0</v>
      </c>
      <c r="P6778" t="b">
        <v>0</v>
      </c>
      <c r="Q6778">
        <v>8</v>
      </c>
      <c r="R6778">
        <v>8</v>
      </c>
      <c r="S6778">
        <v>1</v>
      </c>
      <c r="T6778">
        <v>2</v>
      </c>
      <c r="U6778" t="b">
        <v>1</v>
      </c>
      <c r="V6778" t="s">
        <v>160</v>
      </c>
      <c r="W6778" t="s">
        <v>1075</v>
      </c>
      <c r="X6778" t="s">
        <v>14841</v>
      </c>
      <c r="Y6778">
        <v>54</v>
      </c>
      <c r="Z6778">
        <v>54</v>
      </c>
      <c r="AA6778">
        <v>4</v>
      </c>
      <c r="AB6778">
        <v>4</v>
      </c>
      <c r="AC6778">
        <v>64</v>
      </c>
    </row>
    <row r="6779" spans="1:29">
      <c r="A6779">
        <v>7467</v>
      </c>
      <c r="B6779" t="s">
        <v>805</v>
      </c>
      <c r="C6779" t="s">
        <v>8499</v>
      </c>
      <c r="J6779" t="s">
        <v>1436</v>
      </c>
      <c r="K6779">
        <v>0</v>
      </c>
      <c r="N6779" t="b">
        <v>1</v>
      </c>
      <c r="O6779" t="b">
        <v>0</v>
      </c>
      <c r="P6779" t="b">
        <v>0</v>
      </c>
      <c r="Q6779">
        <v>8</v>
      </c>
      <c r="R6779">
        <v>8</v>
      </c>
      <c r="S6779">
        <v>1</v>
      </c>
      <c r="T6779">
        <v>2</v>
      </c>
      <c r="U6779" t="b">
        <v>1</v>
      </c>
      <c r="V6779" t="s">
        <v>160</v>
      </c>
      <c r="W6779" t="s">
        <v>1075</v>
      </c>
      <c r="X6779" t="s">
        <v>14842</v>
      </c>
      <c r="Y6779">
        <v>54</v>
      </c>
      <c r="Z6779">
        <v>54</v>
      </c>
      <c r="AA6779">
        <v>5</v>
      </c>
      <c r="AB6779">
        <v>5</v>
      </c>
      <c r="AC6779">
        <v>64</v>
      </c>
    </row>
    <row r="6780" spans="1:29">
      <c r="A6780">
        <v>7468</v>
      </c>
      <c r="B6780" t="s">
        <v>805</v>
      </c>
      <c r="C6780" t="s">
        <v>8500</v>
      </c>
      <c r="J6780" t="s">
        <v>1436</v>
      </c>
      <c r="K6780">
        <v>0</v>
      </c>
      <c r="N6780" t="b">
        <v>1</v>
      </c>
      <c r="O6780" t="b">
        <v>0</v>
      </c>
      <c r="P6780" t="b">
        <v>0</v>
      </c>
      <c r="Q6780">
        <v>8</v>
      </c>
      <c r="R6780">
        <v>8</v>
      </c>
      <c r="S6780">
        <v>1</v>
      </c>
      <c r="T6780">
        <v>2</v>
      </c>
      <c r="U6780" t="b">
        <v>1</v>
      </c>
      <c r="V6780" t="s">
        <v>160</v>
      </c>
      <c r="W6780" t="s">
        <v>1075</v>
      </c>
      <c r="X6780" t="s">
        <v>15416</v>
      </c>
      <c r="Y6780">
        <v>55</v>
      </c>
      <c r="Z6780">
        <v>55</v>
      </c>
      <c r="AA6780">
        <v>2</v>
      </c>
      <c r="AB6780">
        <v>2</v>
      </c>
      <c r="AC6780">
        <v>64</v>
      </c>
    </row>
    <row r="6781" spans="1:29">
      <c r="A6781">
        <v>7469</v>
      </c>
      <c r="B6781" t="s">
        <v>805</v>
      </c>
      <c r="C6781" t="s">
        <v>8501</v>
      </c>
      <c r="J6781" t="s">
        <v>1436</v>
      </c>
      <c r="K6781">
        <v>0</v>
      </c>
      <c r="N6781" t="b">
        <v>1</v>
      </c>
      <c r="O6781" t="b">
        <v>0</v>
      </c>
      <c r="P6781" t="b">
        <v>0</v>
      </c>
      <c r="Q6781">
        <v>8</v>
      </c>
      <c r="R6781">
        <v>8</v>
      </c>
      <c r="S6781">
        <v>1</v>
      </c>
      <c r="T6781">
        <v>2</v>
      </c>
      <c r="U6781" t="b">
        <v>1</v>
      </c>
      <c r="V6781" t="s">
        <v>160</v>
      </c>
      <c r="W6781" t="s">
        <v>1075</v>
      </c>
      <c r="X6781" t="s">
        <v>14573</v>
      </c>
      <c r="Y6781">
        <v>55</v>
      </c>
      <c r="Z6781">
        <v>55</v>
      </c>
      <c r="AA6781">
        <v>3</v>
      </c>
      <c r="AB6781">
        <v>3</v>
      </c>
      <c r="AC6781">
        <v>64</v>
      </c>
    </row>
    <row r="6782" spans="1:29">
      <c r="A6782">
        <v>7470</v>
      </c>
      <c r="B6782" t="s">
        <v>805</v>
      </c>
      <c r="C6782" t="s">
        <v>8502</v>
      </c>
      <c r="J6782" t="s">
        <v>1436</v>
      </c>
      <c r="K6782">
        <v>0</v>
      </c>
      <c r="N6782" t="b">
        <v>1</v>
      </c>
      <c r="O6782" t="b">
        <v>0</v>
      </c>
      <c r="P6782" t="b">
        <v>0</v>
      </c>
      <c r="Q6782">
        <v>8</v>
      </c>
      <c r="R6782">
        <v>8</v>
      </c>
      <c r="S6782">
        <v>1</v>
      </c>
      <c r="T6782">
        <v>2</v>
      </c>
      <c r="U6782" t="b">
        <v>1</v>
      </c>
      <c r="V6782" t="s">
        <v>160</v>
      </c>
      <c r="W6782" t="s">
        <v>1075</v>
      </c>
      <c r="X6782" t="s">
        <v>15417</v>
      </c>
      <c r="Y6782">
        <v>55</v>
      </c>
      <c r="Z6782">
        <v>55</v>
      </c>
      <c r="AA6782">
        <v>4</v>
      </c>
      <c r="AB6782">
        <v>4</v>
      </c>
      <c r="AC6782">
        <v>64</v>
      </c>
    </row>
    <row r="6783" spans="1:29">
      <c r="A6783">
        <v>7471</v>
      </c>
      <c r="B6783" t="s">
        <v>805</v>
      </c>
      <c r="C6783" t="s">
        <v>8503</v>
      </c>
      <c r="J6783" t="s">
        <v>1436</v>
      </c>
      <c r="K6783">
        <v>0</v>
      </c>
      <c r="N6783" t="b">
        <v>1</v>
      </c>
      <c r="O6783" t="b">
        <v>0</v>
      </c>
      <c r="P6783" t="b">
        <v>0</v>
      </c>
      <c r="Q6783">
        <v>8</v>
      </c>
      <c r="R6783">
        <v>8</v>
      </c>
      <c r="S6783">
        <v>1</v>
      </c>
      <c r="T6783">
        <v>2</v>
      </c>
      <c r="U6783" t="b">
        <v>1</v>
      </c>
      <c r="V6783" t="s">
        <v>160</v>
      </c>
      <c r="W6783" t="s">
        <v>1075</v>
      </c>
      <c r="X6783" t="s">
        <v>15642</v>
      </c>
      <c r="Y6783">
        <v>55</v>
      </c>
      <c r="Z6783">
        <v>55</v>
      </c>
      <c r="AA6783">
        <v>5</v>
      </c>
      <c r="AB6783">
        <v>5</v>
      </c>
      <c r="AC6783">
        <v>64</v>
      </c>
    </row>
    <row r="6784" spans="1:29">
      <c r="A6784">
        <v>7472</v>
      </c>
      <c r="B6784" t="s">
        <v>805</v>
      </c>
      <c r="C6784" t="s">
        <v>8504</v>
      </c>
      <c r="J6784" t="s">
        <v>1436</v>
      </c>
      <c r="K6784">
        <v>0</v>
      </c>
      <c r="N6784" t="b">
        <v>1</v>
      </c>
      <c r="O6784" t="b">
        <v>0</v>
      </c>
      <c r="P6784" t="b">
        <v>0</v>
      </c>
      <c r="Q6784">
        <v>8</v>
      </c>
      <c r="R6784">
        <v>8</v>
      </c>
      <c r="S6784">
        <v>1</v>
      </c>
      <c r="T6784">
        <v>2</v>
      </c>
      <c r="U6784" t="b">
        <v>1</v>
      </c>
      <c r="V6784" t="s">
        <v>160</v>
      </c>
      <c r="W6784" t="s">
        <v>1075</v>
      </c>
      <c r="X6784" t="s">
        <v>15418</v>
      </c>
      <c r="Y6784">
        <v>56</v>
      </c>
      <c r="Z6784">
        <v>56</v>
      </c>
      <c r="AA6784">
        <v>2</v>
      </c>
      <c r="AB6784">
        <v>2</v>
      </c>
      <c r="AC6784">
        <v>64</v>
      </c>
    </row>
    <row r="6785" spans="1:29">
      <c r="A6785">
        <v>7473</v>
      </c>
      <c r="B6785" t="s">
        <v>805</v>
      </c>
      <c r="C6785" t="s">
        <v>8505</v>
      </c>
      <c r="J6785" t="s">
        <v>1436</v>
      </c>
      <c r="K6785">
        <v>0</v>
      </c>
      <c r="N6785" t="b">
        <v>1</v>
      </c>
      <c r="O6785" t="b">
        <v>0</v>
      </c>
      <c r="P6785" t="b">
        <v>0</v>
      </c>
      <c r="Q6785">
        <v>8</v>
      </c>
      <c r="R6785">
        <v>8</v>
      </c>
      <c r="S6785">
        <v>1</v>
      </c>
      <c r="T6785">
        <v>2</v>
      </c>
      <c r="U6785" t="b">
        <v>1</v>
      </c>
      <c r="V6785" t="s">
        <v>160</v>
      </c>
      <c r="W6785" t="s">
        <v>1075</v>
      </c>
      <c r="X6785" t="s">
        <v>14575</v>
      </c>
      <c r="Y6785">
        <v>56</v>
      </c>
      <c r="Z6785">
        <v>56</v>
      </c>
      <c r="AA6785">
        <v>3</v>
      </c>
      <c r="AB6785">
        <v>3</v>
      </c>
      <c r="AC6785">
        <v>64</v>
      </c>
    </row>
    <row r="6786" spans="1:29">
      <c r="A6786">
        <v>7474</v>
      </c>
      <c r="B6786" t="s">
        <v>805</v>
      </c>
      <c r="C6786" t="s">
        <v>8506</v>
      </c>
      <c r="J6786" t="s">
        <v>1436</v>
      </c>
      <c r="K6786">
        <v>0</v>
      </c>
      <c r="N6786" t="b">
        <v>1</v>
      </c>
      <c r="O6786" t="b">
        <v>0</v>
      </c>
      <c r="P6786" t="b">
        <v>0</v>
      </c>
      <c r="Q6786">
        <v>8</v>
      </c>
      <c r="R6786">
        <v>8</v>
      </c>
      <c r="S6786">
        <v>1</v>
      </c>
      <c r="T6786">
        <v>2</v>
      </c>
      <c r="U6786" t="b">
        <v>1</v>
      </c>
      <c r="V6786" t="s">
        <v>160</v>
      </c>
      <c r="W6786" t="s">
        <v>1075</v>
      </c>
      <c r="X6786" t="s">
        <v>14844</v>
      </c>
      <c r="Y6786">
        <v>56</v>
      </c>
      <c r="Z6786">
        <v>56</v>
      </c>
      <c r="AA6786">
        <v>4</v>
      </c>
      <c r="AB6786">
        <v>4</v>
      </c>
      <c r="AC6786">
        <v>64</v>
      </c>
    </row>
    <row r="6787" spans="1:29">
      <c r="A6787">
        <v>7475</v>
      </c>
      <c r="B6787" t="s">
        <v>805</v>
      </c>
      <c r="C6787" t="s">
        <v>8507</v>
      </c>
      <c r="J6787" t="s">
        <v>1436</v>
      </c>
      <c r="K6787">
        <v>0</v>
      </c>
      <c r="N6787" t="b">
        <v>1</v>
      </c>
      <c r="O6787" t="b">
        <v>0</v>
      </c>
      <c r="P6787" t="b">
        <v>0</v>
      </c>
      <c r="Q6787">
        <v>8</v>
      </c>
      <c r="R6787">
        <v>8</v>
      </c>
      <c r="S6787">
        <v>1</v>
      </c>
      <c r="T6787">
        <v>2</v>
      </c>
      <c r="U6787" t="b">
        <v>1</v>
      </c>
      <c r="V6787" t="s">
        <v>160</v>
      </c>
      <c r="W6787" t="s">
        <v>1075</v>
      </c>
      <c r="X6787" t="s">
        <v>14845</v>
      </c>
      <c r="Y6787">
        <v>56</v>
      </c>
      <c r="Z6787">
        <v>56</v>
      </c>
      <c r="AA6787">
        <v>5</v>
      </c>
      <c r="AB6787">
        <v>5</v>
      </c>
      <c r="AC6787">
        <v>64</v>
      </c>
    </row>
    <row r="6788" spans="1:29">
      <c r="A6788">
        <v>7476</v>
      </c>
      <c r="B6788" t="s">
        <v>805</v>
      </c>
      <c r="C6788" t="s">
        <v>8508</v>
      </c>
      <c r="J6788" t="s">
        <v>1436</v>
      </c>
      <c r="K6788">
        <v>0</v>
      </c>
      <c r="N6788" t="b">
        <v>1</v>
      </c>
      <c r="O6788" t="b">
        <v>0</v>
      </c>
      <c r="P6788" t="b">
        <v>0</v>
      </c>
      <c r="Q6788">
        <v>8</v>
      </c>
      <c r="R6788">
        <v>8</v>
      </c>
      <c r="S6788">
        <v>1</v>
      </c>
      <c r="T6788">
        <v>2</v>
      </c>
      <c r="U6788" t="b">
        <v>1</v>
      </c>
      <c r="V6788" t="s">
        <v>160</v>
      </c>
      <c r="W6788" t="s">
        <v>1075</v>
      </c>
      <c r="X6788" t="s">
        <v>15342</v>
      </c>
      <c r="Y6788">
        <v>57</v>
      </c>
      <c r="Z6788">
        <v>57</v>
      </c>
      <c r="AA6788">
        <v>2</v>
      </c>
      <c r="AB6788">
        <v>2</v>
      </c>
      <c r="AC6788">
        <v>64</v>
      </c>
    </row>
    <row r="6789" spans="1:29">
      <c r="A6789">
        <v>7477</v>
      </c>
      <c r="B6789" t="s">
        <v>805</v>
      </c>
      <c r="C6789" t="s">
        <v>8509</v>
      </c>
      <c r="J6789" t="s">
        <v>1436</v>
      </c>
      <c r="K6789">
        <v>0</v>
      </c>
      <c r="N6789" t="b">
        <v>1</v>
      </c>
      <c r="O6789" t="b">
        <v>0</v>
      </c>
      <c r="P6789" t="b">
        <v>0</v>
      </c>
      <c r="Q6789">
        <v>8</v>
      </c>
      <c r="R6789">
        <v>8</v>
      </c>
      <c r="S6789">
        <v>1</v>
      </c>
      <c r="T6789">
        <v>2</v>
      </c>
      <c r="U6789" t="b">
        <v>1</v>
      </c>
      <c r="V6789" t="s">
        <v>160</v>
      </c>
      <c r="W6789" t="s">
        <v>1075</v>
      </c>
      <c r="X6789" t="s">
        <v>14578</v>
      </c>
      <c r="Y6789">
        <v>57</v>
      </c>
      <c r="Z6789">
        <v>57</v>
      </c>
      <c r="AA6789">
        <v>3</v>
      </c>
      <c r="AB6789">
        <v>3</v>
      </c>
      <c r="AC6789">
        <v>64</v>
      </c>
    </row>
    <row r="6790" spans="1:29">
      <c r="A6790">
        <v>7478</v>
      </c>
      <c r="B6790" t="s">
        <v>805</v>
      </c>
      <c r="C6790" t="s">
        <v>8510</v>
      </c>
      <c r="J6790" t="s">
        <v>1436</v>
      </c>
      <c r="K6790">
        <v>0</v>
      </c>
      <c r="N6790" t="b">
        <v>1</v>
      </c>
      <c r="O6790" t="b">
        <v>0</v>
      </c>
      <c r="P6790" t="b">
        <v>0</v>
      </c>
      <c r="Q6790">
        <v>8</v>
      </c>
      <c r="R6790">
        <v>8</v>
      </c>
      <c r="S6790">
        <v>1</v>
      </c>
      <c r="T6790">
        <v>2</v>
      </c>
      <c r="U6790" t="b">
        <v>1</v>
      </c>
      <c r="V6790" t="s">
        <v>160</v>
      </c>
      <c r="W6790" t="s">
        <v>1075</v>
      </c>
      <c r="X6790" t="s">
        <v>14846</v>
      </c>
      <c r="Y6790">
        <v>57</v>
      </c>
      <c r="Z6790">
        <v>57</v>
      </c>
      <c r="AA6790">
        <v>4</v>
      </c>
      <c r="AB6790">
        <v>4</v>
      </c>
      <c r="AC6790">
        <v>64</v>
      </c>
    </row>
    <row r="6791" spans="1:29">
      <c r="A6791">
        <v>7479</v>
      </c>
      <c r="B6791" t="s">
        <v>805</v>
      </c>
      <c r="C6791" t="s">
        <v>8511</v>
      </c>
      <c r="J6791" t="s">
        <v>1436</v>
      </c>
      <c r="K6791">
        <v>0</v>
      </c>
      <c r="N6791" t="b">
        <v>1</v>
      </c>
      <c r="O6791" t="b">
        <v>0</v>
      </c>
      <c r="P6791" t="b">
        <v>0</v>
      </c>
      <c r="Q6791">
        <v>8</v>
      </c>
      <c r="R6791">
        <v>8</v>
      </c>
      <c r="S6791">
        <v>1</v>
      </c>
      <c r="T6791">
        <v>2</v>
      </c>
      <c r="U6791" t="b">
        <v>1</v>
      </c>
      <c r="V6791" t="s">
        <v>160</v>
      </c>
      <c r="W6791" t="s">
        <v>1075</v>
      </c>
      <c r="X6791" t="s">
        <v>14847</v>
      </c>
      <c r="Y6791">
        <v>57</v>
      </c>
      <c r="Z6791">
        <v>57</v>
      </c>
      <c r="AA6791">
        <v>5</v>
      </c>
      <c r="AB6791">
        <v>5</v>
      </c>
      <c r="AC6791">
        <v>64</v>
      </c>
    </row>
    <row r="6792" spans="1:29">
      <c r="A6792">
        <v>7480</v>
      </c>
      <c r="B6792" t="s">
        <v>805</v>
      </c>
      <c r="C6792" t="s">
        <v>8512</v>
      </c>
      <c r="J6792" t="s">
        <v>1436</v>
      </c>
      <c r="K6792">
        <v>0</v>
      </c>
      <c r="N6792" t="b">
        <v>1</v>
      </c>
      <c r="O6792" t="b">
        <v>0</v>
      </c>
      <c r="P6792" t="b">
        <v>0</v>
      </c>
      <c r="Q6792">
        <v>8</v>
      </c>
      <c r="R6792">
        <v>8</v>
      </c>
      <c r="S6792">
        <v>1</v>
      </c>
      <c r="T6792">
        <v>2</v>
      </c>
      <c r="U6792" t="b">
        <v>1</v>
      </c>
      <c r="V6792" t="s">
        <v>160</v>
      </c>
      <c r="W6792" t="s">
        <v>1075</v>
      </c>
      <c r="X6792" t="s">
        <v>15343</v>
      </c>
      <c r="Y6792">
        <v>58</v>
      </c>
      <c r="Z6792">
        <v>58</v>
      </c>
      <c r="AA6792">
        <v>2</v>
      </c>
      <c r="AB6792">
        <v>2</v>
      </c>
      <c r="AC6792">
        <v>64</v>
      </c>
    </row>
    <row r="6793" spans="1:29">
      <c r="A6793">
        <v>7481</v>
      </c>
      <c r="B6793" t="s">
        <v>805</v>
      </c>
      <c r="C6793" t="s">
        <v>8513</v>
      </c>
      <c r="J6793" t="s">
        <v>1436</v>
      </c>
      <c r="K6793">
        <v>0</v>
      </c>
      <c r="N6793" t="b">
        <v>1</v>
      </c>
      <c r="O6793" t="b">
        <v>0</v>
      </c>
      <c r="P6793" t="b">
        <v>0</v>
      </c>
      <c r="Q6793">
        <v>8</v>
      </c>
      <c r="R6793">
        <v>8</v>
      </c>
      <c r="S6793">
        <v>1</v>
      </c>
      <c r="T6793">
        <v>2</v>
      </c>
      <c r="U6793" t="b">
        <v>1</v>
      </c>
      <c r="V6793" t="s">
        <v>160</v>
      </c>
      <c r="W6793" t="s">
        <v>1075</v>
      </c>
      <c r="X6793" t="s">
        <v>14581</v>
      </c>
      <c r="Y6793">
        <v>58</v>
      </c>
      <c r="Z6793">
        <v>58</v>
      </c>
      <c r="AA6793">
        <v>3</v>
      </c>
      <c r="AB6793">
        <v>3</v>
      </c>
      <c r="AC6793">
        <v>64</v>
      </c>
    </row>
    <row r="6794" spans="1:29">
      <c r="A6794">
        <v>7482</v>
      </c>
      <c r="B6794" t="s">
        <v>805</v>
      </c>
      <c r="C6794" t="s">
        <v>8514</v>
      </c>
      <c r="J6794" t="s">
        <v>1436</v>
      </c>
      <c r="K6794">
        <v>0</v>
      </c>
      <c r="N6794" t="b">
        <v>1</v>
      </c>
      <c r="O6794" t="b">
        <v>0</v>
      </c>
      <c r="P6794" t="b">
        <v>0</v>
      </c>
      <c r="Q6794">
        <v>8</v>
      </c>
      <c r="R6794">
        <v>8</v>
      </c>
      <c r="S6794">
        <v>1</v>
      </c>
      <c r="T6794">
        <v>2</v>
      </c>
      <c r="U6794" t="b">
        <v>1</v>
      </c>
      <c r="V6794" t="s">
        <v>160</v>
      </c>
      <c r="W6794" t="s">
        <v>1075</v>
      </c>
      <c r="X6794" t="s">
        <v>14848</v>
      </c>
      <c r="Y6794">
        <v>58</v>
      </c>
      <c r="Z6794">
        <v>58</v>
      </c>
      <c r="AA6794">
        <v>4</v>
      </c>
      <c r="AB6794">
        <v>4</v>
      </c>
      <c r="AC6794">
        <v>64</v>
      </c>
    </row>
    <row r="6795" spans="1:29">
      <c r="A6795">
        <v>7483</v>
      </c>
      <c r="B6795" t="s">
        <v>805</v>
      </c>
      <c r="C6795" t="s">
        <v>8515</v>
      </c>
      <c r="J6795" t="s">
        <v>1436</v>
      </c>
      <c r="K6795">
        <v>0</v>
      </c>
      <c r="N6795" t="b">
        <v>1</v>
      </c>
      <c r="O6795" t="b">
        <v>0</v>
      </c>
      <c r="P6795" t="b">
        <v>0</v>
      </c>
      <c r="Q6795">
        <v>8</v>
      </c>
      <c r="R6795">
        <v>8</v>
      </c>
      <c r="S6795">
        <v>1</v>
      </c>
      <c r="T6795">
        <v>2</v>
      </c>
      <c r="U6795" t="b">
        <v>1</v>
      </c>
      <c r="V6795" t="s">
        <v>160</v>
      </c>
      <c r="W6795" t="s">
        <v>1075</v>
      </c>
      <c r="X6795" t="s">
        <v>14849</v>
      </c>
      <c r="Y6795">
        <v>58</v>
      </c>
      <c r="Z6795">
        <v>58</v>
      </c>
      <c r="AA6795">
        <v>5</v>
      </c>
      <c r="AB6795">
        <v>5</v>
      </c>
      <c r="AC6795">
        <v>64</v>
      </c>
    </row>
    <row r="6796" spans="1:29">
      <c r="A6796">
        <v>7484</v>
      </c>
      <c r="B6796" t="s">
        <v>805</v>
      </c>
      <c r="C6796" t="s">
        <v>8516</v>
      </c>
      <c r="J6796" t="s">
        <v>1436</v>
      </c>
      <c r="K6796">
        <v>0</v>
      </c>
      <c r="N6796" t="b">
        <v>1</v>
      </c>
      <c r="O6796" t="b">
        <v>0</v>
      </c>
      <c r="P6796" t="b">
        <v>0</v>
      </c>
      <c r="Q6796">
        <v>8</v>
      </c>
      <c r="R6796">
        <v>8</v>
      </c>
      <c r="S6796">
        <v>1</v>
      </c>
      <c r="T6796">
        <v>2</v>
      </c>
      <c r="U6796" t="b">
        <v>1</v>
      </c>
      <c r="V6796" t="s">
        <v>160</v>
      </c>
      <c r="W6796" t="s">
        <v>1075</v>
      </c>
      <c r="X6796" t="s">
        <v>15344</v>
      </c>
      <c r="Y6796">
        <v>59</v>
      </c>
      <c r="Z6796">
        <v>59</v>
      </c>
      <c r="AA6796">
        <v>2</v>
      </c>
      <c r="AB6796">
        <v>2</v>
      </c>
      <c r="AC6796">
        <v>64</v>
      </c>
    </row>
    <row r="6797" spans="1:29">
      <c r="A6797">
        <v>7485</v>
      </c>
      <c r="B6797" t="s">
        <v>805</v>
      </c>
      <c r="C6797" t="s">
        <v>8517</v>
      </c>
      <c r="J6797" t="s">
        <v>1436</v>
      </c>
      <c r="K6797">
        <v>0</v>
      </c>
      <c r="N6797" t="b">
        <v>1</v>
      </c>
      <c r="O6797" t="b">
        <v>0</v>
      </c>
      <c r="P6797" t="b">
        <v>0</v>
      </c>
      <c r="Q6797">
        <v>8</v>
      </c>
      <c r="R6797">
        <v>8</v>
      </c>
      <c r="S6797">
        <v>1</v>
      </c>
      <c r="T6797">
        <v>2</v>
      </c>
      <c r="U6797" t="b">
        <v>1</v>
      </c>
      <c r="V6797" t="s">
        <v>160</v>
      </c>
      <c r="W6797" t="s">
        <v>1075</v>
      </c>
      <c r="X6797" t="s">
        <v>14584</v>
      </c>
      <c r="Y6797">
        <v>59</v>
      </c>
      <c r="Z6797">
        <v>59</v>
      </c>
      <c r="AA6797">
        <v>3</v>
      </c>
      <c r="AB6797">
        <v>3</v>
      </c>
      <c r="AC6797">
        <v>64</v>
      </c>
    </row>
    <row r="6798" spans="1:29">
      <c r="A6798">
        <v>7486</v>
      </c>
      <c r="B6798" t="s">
        <v>805</v>
      </c>
      <c r="C6798" t="s">
        <v>8518</v>
      </c>
      <c r="J6798" t="s">
        <v>1436</v>
      </c>
      <c r="K6798">
        <v>0</v>
      </c>
      <c r="N6798" t="b">
        <v>1</v>
      </c>
      <c r="O6798" t="b">
        <v>0</v>
      </c>
      <c r="P6798" t="b">
        <v>0</v>
      </c>
      <c r="Q6798">
        <v>8</v>
      </c>
      <c r="R6798">
        <v>8</v>
      </c>
      <c r="S6798">
        <v>1</v>
      </c>
      <c r="T6798">
        <v>2</v>
      </c>
      <c r="U6798" t="b">
        <v>1</v>
      </c>
      <c r="V6798" t="s">
        <v>160</v>
      </c>
      <c r="W6798" t="s">
        <v>1075</v>
      </c>
      <c r="X6798" t="s">
        <v>14850</v>
      </c>
      <c r="Y6798">
        <v>59</v>
      </c>
      <c r="Z6798">
        <v>59</v>
      </c>
      <c r="AA6798">
        <v>4</v>
      </c>
      <c r="AB6798">
        <v>4</v>
      </c>
      <c r="AC6798">
        <v>64</v>
      </c>
    </row>
    <row r="6799" spans="1:29">
      <c r="A6799">
        <v>7487</v>
      </c>
      <c r="B6799" t="s">
        <v>805</v>
      </c>
      <c r="C6799" t="s">
        <v>8519</v>
      </c>
      <c r="J6799" t="s">
        <v>1436</v>
      </c>
      <c r="K6799">
        <v>0</v>
      </c>
      <c r="N6799" t="b">
        <v>1</v>
      </c>
      <c r="O6799" t="b">
        <v>0</v>
      </c>
      <c r="P6799" t="b">
        <v>0</v>
      </c>
      <c r="Q6799">
        <v>8</v>
      </c>
      <c r="R6799">
        <v>8</v>
      </c>
      <c r="S6799">
        <v>1</v>
      </c>
      <c r="T6799">
        <v>2</v>
      </c>
      <c r="U6799" t="b">
        <v>1</v>
      </c>
      <c r="V6799" t="s">
        <v>160</v>
      </c>
      <c r="W6799" t="s">
        <v>1075</v>
      </c>
      <c r="X6799" t="s">
        <v>14851</v>
      </c>
      <c r="Y6799">
        <v>59</v>
      </c>
      <c r="Z6799">
        <v>59</v>
      </c>
      <c r="AA6799">
        <v>5</v>
      </c>
      <c r="AB6799">
        <v>5</v>
      </c>
      <c r="AC6799">
        <v>64</v>
      </c>
    </row>
    <row r="6800" spans="1:29">
      <c r="A6800">
        <v>7488</v>
      </c>
      <c r="B6800" t="s">
        <v>805</v>
      </c>
      <c r="C6800" t="s">
        <v>8520</v>
      </c>
      <c r="J6800" t="s">
        <v>1436</v>
      </c>
      <c r="K6800">
        <v>0</v>
      </c>
      <c r="N6800" t="b">
        <v>1</v>
      </c>
      <c r="O6800" t="b">
        <v>0</v>
      </c>
      <c r="P6800" t="b">
        <v>0</v>
      </c>
      <c r="Q6800">
        <v>8</v>
      </c>
      <c r="R6800">
        <v>8</v>
      </c>
      <c r="S6800">
        <v>1</v>
      </c>
      <c r="T6800">
        <v>2</v>
      </c>
      <c r="U6800" t="b">
        <v>1</v>
      </c>
      <c r="V6800" t="s">
        <v>160</v>
      </c>
      <c r="W6800" t="s">
        <v>1075</v>
      </c>
      <c r="X6800" t="s">
        <v>15345</v>
      </c>
      <c r="Y6800">
        <v>60</v>
      </c>
      <c r="Z6800">
        <v>60</v>
      </c>
      <c r="AA6800">
        <v>2</v>
      </c>
      <c r="AB6800">
        <v>2</v>
      </c>
      <c r="AC6800">
        <v>64</v>
      </c>
    </row>
    <row r="6801" spans="1:29">
      <c r="A6801">
        <v>7489</v>
      </c>
      <c r="B6801" t="s">
        <v>805</v>
      </c>
      <c r="C6801" t="s">
        <v>8521</v>
      </c>
      <c r="J6801" t="s">
        <v>1436</v>
      </c>
      <c r="K6801">
        <v>0</v>
      </c>
      <c r="N6801" t="b">
        <v>1</v>
      </c>
      <c r="O6801" t="b">
        <v>0</v>
      </c>
      <c r="P6801" t="b">
        <v>0</v>
      </c>
      <c r="Q6801">
        <v>8</v>
      </c>
      <c r="R6801">
        <v>8</v>
      </c>
      <c r="S6801">
        <v>1</v>
      </c>
      <c r="T6801">
        <v>2</v>
      </c>
      <c r="U6801" t="b">
        <v>1</v>
      </c>
      <c r="V6801" t="s">
        <v>160</v>
      </c>
      <c r="W6801" t="s">
        <v>1075</v>
      </c>
      <c r="X6801" t="s">
        <v>14587</v>
      </c>
      <c r="Y6801">
        <v>60</v>
      </c>
      <c r="Z6801">
        <v>60</v>
      </c>
      <c r="AA6801">
        <v>3</v>
      </c>
      <c r="AB6801">
        <v>3</v>
      </c>
      <c r="AC6801">
        <v>64</v>
      </c>
    </row>
    <row r="6802" spans="1:29">
      <c r="A6802">
        <v>7490</v>
      </c>
      <c r="B6802" t="s">
        <v>805</v>
      </c>
      <c r="C6802" t="s">
        <v>8522</v>
      </c>
      <c r="J6802" t="s">
        <v>1436</v>
      </c>
      <c r="K6802">
        <v>0</v>
      </c>
      <c r="N6802" t="b">
        <v>1</v>
      </c>
      <c r="O6802" t="b">
        <v>0</v>
      </c>
      <c r="P6802" t="b">
        <v>0</v>
      </c>
      <c r="Q6802">
        <v>8</v>
      </c>
      <c r="R6802">
        <v>8</v>
      </c>
      <c r="S6802">
        <v>1</v>
      </c>
      <c r="T6802">
        <v>2</v>
      </c>
      <c r="U6802" t="b">
        <v>1</v>
      </c>
      <c r="V6802" t="s">
        <v>160</v>
      </c>
      <c r="W6802" t="s">
        <v>1075</v>
      </c>
      <c r="X6802" t="s">
        <v>14852</v>
      </c>
      <c r="Y6802">
        <v>60</v>
      </c>
      <c r="Z6802">
        <v>60</v>
      </c>
      <c r="AA6802">
        <v>4</v>
      </c>
      <c r="AB6802">
        <v>4</v>
      </c>
      <c r="AC6802">
        <v>64</v>
      </c>
    </row>
    <row r="6803" spans="1:29">
      <c r="A6803">
        <v>7491</v>
      </c>
      <c r="B6803" t="s">
        <v>805</v>
      </c>
      <c r="C6803" t="s">
        <v>8523</v>
      </c>
      <c r="J6803" t="s">
        <v>1436</v>
      </c>
      <c r="K6803">
        <v>0</v>
      </c>
      <c r="N6803" t="b">
        <v>1</v>
      </c>
      <c r="O6803" t="b">
        <v>0</v>
      </c>
      <c r="P6803" t="b">
        <v>0</v>
      </c>
      <c r="Q6803">
        <v>8</v>
      </c>
      <c r="R6803">
        <v>8</v>
      </c>
      <c r="S6803">
        <v>1</v>
      </c>
      <c r="T6803">
        <v>2</v>
      </c>
      <c r="U6803" t="b">
        <v>1</v>
      </c>
      <c r="V6803" t="s">
        <v>160</v>
      </c>
      <c r="W6803" t="s">
        <v>1075</v>
      </c>
      <c r="X6803" t="s">
        <v>14853</v>
      </c>
      <c r="Y6803">
        <v>60</v>
      </c>
      <c r="Z6803">
        <v>60</v>
      </c>
      <c r="AA6803">
        <v>5</v>
      </c>
      <c r="AB6803">
        <v>5</v>
      </c>
      <c r="AC6803">
        <v>64</v>
      </c>
    </row>
    <row r="6804" spans="1:29">
      <c r="A6804">
        <v>7492</v>
      </c>
      <c r="B6804" t="s">
        <v>805</v>
      </c>
      <c r="C6804" t="s">
        <v>8524</v>
      </c>
      <c r="J6804" t="s">
        <v>1436</v>
      </c>
      <c r="K6804">
        <v>0</v>
      </c>
      <c r="N6804" t="b">
        <v>1</v>
      </c>
      <c r="O6804" t="b">
        <v>0</v>
      </c>
      <c r="P6804" t="b">
        <v>0</v>
      </c>
      <c r="Q6804">
        <v>8</v>
      </c>
      <c r="R6804">
        <v>8</v>
      </c>
      <c r="S6804">
        <v>1</v>
      </c>
      <c r="T6804">
        <v>2</v>
      </c>
      <c r="U6804" t="b">
        <v>1</v>
      </c>
      <c r="V6804" t="s">
        <v>160</v>
      </c>
      <c r="W6804" t="s">
        <v>1075</v>
      </c>
      <c r="X6804" t="s">
        <v>15346</v>
      </c>
      <c r="Y6804">
        <v>61</v>
      </c>
      <c r="Z6804">
        <v>61</v>
      </c>
      <c r="AA6804">
        <v>2</v>
      </c>
      <c r="AB6804">
        <v>2</v>
      </c>
      <c r="AC6804">
        <v>64</v>
      </c>
    </row>
    <row r="6805" spans="1:29">
      <c r="A6805">
        <v>7493</v>
      </c>
      <c r="B6805" t="s">
        <v>805</v>
      </c>
      <c r="C6805" t="s">
        <v>8525</v>
      </c>
      <c r="J6805" t="s">
        <v>1436</v>
      </c>
      <c r="K6805">
        <v>0</v>
      </c>
      <c r="N6805" t="b">
        <v>1</v>
      </c>
      <c r="O6805" t="b">
        <v>0</v>
      </c>
      <c r="P6805" t="b">
        <v>0</v>
      </c>
      <c r="Q6805">
        <v>8</v>
      </c>
      <c r="R6805">
        <v>8</v>
      </c>
      <c r="S6805">
        <v>1</v>
      </c>
      <c r="T6805">
        <v>2</v>
      </c>
      <c r="U6805" t="b">
        <v>1</v>
      </c>
      <c r="V6805" t="s">
        <v>160</v>
      </c>
      <c r="W6805" t="s">
        <v>1075</v>
      </c>
      <c r="X6805" t="s">
        <v>14590</v>
      </c>
      <c r="Y6805">
        <v>61</v>
      </c>
      <c r="Z6805">
        <v>61</v>
      </c>
      <c r="AA6805">
        <v>3</v>
      </c>
      <c r="AB6805">
        <v>3</v>
      </c>
      <c r="AC6805">
        <v>64</v>
      </c>
    </row>
    <row r="6806" spans="1:29">
      <c r="A6806">
        <v>7494</v>
      </c>
      <c r="B6806" t="s">
        <v>805</v>
      </c>
      <c r="C6806" t="s">
        <v>8526</v>
      </c>
      <c r="J6806" t="s">
        <v>1436</v>
      </c>
      <c r="K6806">
        <v>0</v>
      </c>
      <c r="N6806" t="b">
        <v>1</v>
      </c>
      <c r="O6806" t="b">
        <v>0</v>
      </c>
      <c r="P6806" t="b">
        <v>0</v>
      </c>
      <c r="Q6806">
        <v>8</v>
      </c>
      <c r="R6806">
        <v>8</v>
      </c>
      <c r="S6806">
        <v>1</v>
      </c>
      <c r="T6806">
        <v>2</v>
      </c>
      <c r="U6806" t="b">
        <v>1</v>
      </c>
      <c r="V6806" t="s">
        <v>160</v>
      </c>
      <c r="W6806" t="s">
        <v>1075</v>
      </c>
      <c r="X6806" t="s">
        <v>14854</v>
      </c>
      <c r="Y6806">
        <v>61</v>
      </c>
      <c r="Z6806">
        <v>61</v>
      </c>
      <c r="AA6806">
        <v>4</v>
      </c>
      <c r="AB6806">
        <v>4</v>
      </c>
      <c r="AC6806">
        <v>64</v>
      </c>
    </row>
    <row r="6807" spans="1:29">
      <c r="A6807">
        <v>7495</v>
      </c>
      <c r="B6807" t="s">
        <v>805</v>
      </c>
      <c r="C6807" t="s">
        <v>8527</v>
      </c>
      <c r="J6807" t="s">
        <v>1436</v>
      </c>
      <c r="K6807">
        <v>0</v>
      </c>
      <c r="N6807" t="b">
        <v>1</v>
      </c>
      <c r="O6807" t="b">
        <v>0</v>
      </c>
      <c r="P6807" t="b">
        <v>0</v>
      </c>
      <c r="Q6807">
        <v>8</v>
      </c>
      <c r="R6807">
        <v>8</v>
      </c>
      <c r="S6807">
        <v>1</v>
      </c>
      <c r="T6807">
        <v>2</v>
      </c>
      <c r="U6807" t="b">
        <v>1</v>
      </c>
      <c r="V6807" t="s">
        <v>160</v>
      </c>
      <c r="W6807" t="s">
        <v>1075</v>
      </c>
      <c r="X6807" t="s">
        <v>14855</v>
      </c>
      <c r="Y6807">
        <v>61</v>
      </c>
      <c r="Z6807">
        <v>61</v>
      </c>
      <c r="AA6807">
        <v>5</v>
      </c>
      <c r="AB6807">
        <v>5</v>
      </c>
      <c r="AC6807">
        <v>64</v>
      </c>
    </row>
    <row r="6808" spans="1:29">
      <c r="A6808">
        <v>7496</v>
      </c>
      <c r="B6808" t="s">
        <v>805</v>
      </c>
      <c r="C6808" t="s">
        <v>8528</v>
      </c>
      <c r="J6808" t="s">
        <v>1436</v>
      </c>
      <c r="K6808">
        <v>0</v>
      </c>
      <c r="N6808" t="b">
        <v>1</v>
      </c>
      <c r="O6808" t="b">
        <v>0</v>
      </c>
      <c r="P6808" t="b">
        <v>0</v>
      </c>
      <c r="Q6808">
        <v>8</v>
      </c>
      <c r="R6808">
        <v>8</v>
      </c>
      <c r="S6808">
        <v>1</v>
      </c>
      <c r="T6808">
        <v>2</v>
      </c>
      <c r="U6808" t="b">
        <v>1</v>
      </c>
      <c r="V6808" t="s">
        <v>160</v>
      </c>
      <c r="W6808" t="s">
        <v>1075</v>
      </c>
      <c r="X6808" t="s">
        <v>15347</v>
      </c>
      <c r="Y6808">
        <v>62</v>
      </c>
      <c r="Z6808">
        <v>62</v>
      </c>
      <c r="AA6808">
        <v>2</v>
      </c>
      <c r="AB6808">
        <v>2</v>
      </c>
      <c r="AC6808">
        <v>64</v>
      </c>
    </row>
    <row r="6809" spans="1:29">
      <c r="A6809">
        <v>7497</v>
      </c>
      <c r="B6809" t="s">
        <v>805</v>
      </c>
      <c r="C6809" t="s">
        <v>8529</v>
      </c>
      <c r="J6809" t="s">
        <v>1436</v>
      </c>
      <c r="K6809">
        <v>0</v>
      </c>
      <c r="N6809" t="b">
        <v>1</v>
      </c>
      <c r="O6809" t="b">
        <v>0</v>
      </c>
      <c r="P6809" t="b">
        <v>0</v>
      </c>
      <c r="Q6809">
        <v>8</v>
      </c>
      <c r="R6809">
        <v>8</v>
      </c>
      <c r="S6809">
        <v>1</v>
      </c>
      <c r="T6809">
        <v>2</v>
      </c>
      <c r="U6809" t="b">
        <v>1</v>
      </c>
      <c r="V6809" t="s">
        <v>160</v>
      </c>
      <c r="W6809" t="s">
        <v>1075</v>
      </c>
      <c r="X6809" t="s">
        <v>15348</v>
      </c>
      <c r="Y6809">
        <v>62</v>
      </c>
      <c r="Z6809">
        <v>62</v>
      </c>
      <c r="AA6809">
        <v>3</v>
      </c>
      <c r="AB6809">
        <v>3</v>
      </c>
      <c r="AC6809">
        <v>64</v>
      </c>
    </row>
    <row r="6810" spans="1:29">
      <c r="A6810">
        <v>7498</v>
      </c>
      <c r="B6810" t="s">
        <v>805</v>
      </c>
      <c r="C6810" t="s">
        <v>8530</v>
      </c>
      <c r="J6810" t="s">
        <v>1436</v>
      </c>
      <c r="K6810">
        <v>0</v>
      </c>
      <c r="N6810" t="b">
        <v>1</v>
      </c>
      <c r="O6810" t="b">
        <v>0</v>
      </c>
      <c r="P6810" t="b">
        <v>0</v>
      </c>
      <c r="Q6810">
        <v>8</v>
      </c>
      <c r="R6810">
        <v>8</v>
      </c>
      <c r="S6810">
        <v>1</v>
      </c>
      <c r="T6810">
        <v>2</v>
      </c>
      <c r="U6810" t="b">
        <v>1</v>
      </c>
      <c r="V6810" t="s">
        <v>160</v>
      </c>
      <c r="W6810" t="s">
        <v>1075</v>
      </c>
      <c r="X6810" t="s">
        <v>14856</v>
      </c>
      <c r="Y6810">
        <v>62</v>
      </c>
      <c r="Z6810">
        <v>62</v>
      </c>
      <c r="AA6810">
        <v>4</v>
      </c>
      <c r="AB6810">
        <v>4</v>
      </c>
      <c r="AC6810">
        <v>64</v>
      </c>
    </row>
    <row r="6811" spans="1:29">
      <c r="A6811">
        <v>7499</v>
      </c>
      <c r="B6811" t="s">
        <v>805</v>
      </c>
      <c r="C6811" t="s">
        <v>8531</v>
      </c>
      <c r="J6811" t="s">
        <v>1436</v>
      </c>
      <c r="K6811">
        <v>0</v>
      </c>
      <c r="N6811" t="b">
        <v>1</v>
      </c>
      <c r="O6811" t="b">
        <v>0</v>
      </c>
      <c r="P6811" t="b">
        <v>0</v>
      </c>
      <c r="Q6811">
        <v>8</v>
      </c>
      <c r="R6811">
        <v>8</v>
      </c>
      <c r="S6811">
        <v>1</v>
      </c>
      <c r="T6811">
        <v>2</v>
      </c>
      <c r="U6811" t="b">
        <v>1</v>
      </c>
      <c r="V6811" t="s">
        <v>160</v>
      </c>
      <c r="W6811" t="s">
        <v>1075</v>
      </c>
      <c r="X6811" t="s">
        <v>14857</v>
      </c>
      <c r="Y6811">
        <v>62</v>
      </c>
      <c r="Z6811">
        <v>62</v>
      </c>
      <c r="AA6811">
        <v>5</v>
      </c>
      <c r="AB6811">
        <v>5</v>
      </c>
      <c r="AC6811">
        <v>64</v>
      </c>
    </row>
    <row r="6812" spans="1:29">
      <c r="A6812">
        <v>7500</v>
      </c>
      <c r="B6812" t="s">
        <v>805</v>
      </c>
      <c r="C6812" t="s">
        <v>8532</v>
      </c>
      <c r="J6812" t="s">
        <v>1436</v>
      </c>
      <c r="K6812">
        <v>0</v>
      </c>
      <c r="N6812" t="b">
        <v>1</v>
      </c>
      <c r="O6812" t="b">
        <v>0</v>
      </c>
      <c r="P6812" t="b">
        <v>0</v>
      </c>
      <c r="Q6812">
        <v>8</v>
      </c>
      <c r="R6812">
        <v>8</v>
      </c>
      <c r="S6812">
        <v>1</v>
      </c>
      <c r="T6812">
        <v>2</v>
      </c>
      <c r="U6812" t="b">
        <v>1</v>
      </c>
      <c r="V6812" t="s">
        <v>160</v>
      </c>
      <c r="W6812" t="s">
        <v>1075</v>
      </c>
      <c r="X6812" t="s">
        <v>15349</v>
      </c>
      <c r="Y6812">
        <v>63</v>
      </c>
      <c r="Z6812">
        <v>63</v>
      </c>
      <c r="AA6812">
        <v>2</v>
      </c>
      <c r="AB6812">
        <v>2</v>
      </c>
      <c r="AC6812">
        <v>64</v>
      </c>
    </row>
    <row r="6813" spans="1:29">
      <c r="A6813">
        <v>7501</v>
      </c>
      <c r="B6813" t="s">
        <v>805</v>
      </c>
      <c r="C6813" t="s">
        <v>8533</v>
      </c>
      <c r="J6813" t="s">
        <v>1436</v>
      </c>
      <c r="K6813">
        <v>0</v>
      </c>
      <c r="N6813" t="b">
        <v>1</v>
      </c>
      <c r="O6813" t="b">
        <v>0</v>
      </c>
      <c r="P6813" t="b">
        <v>0</v>
      </c>
      <c r="Q6813">
        <v>8</v>
      </c>
      <c r="R6813">
        <v>8</v>
      </c>
      <c r="S6813">
        <v>1</v>
      </c>
      <c r="T6813">
        <v>2</v>
      </c>
      <c r="U6813" t="b">
        <v>1</v>
      </c>
      <c r="V6813" t="s">
        <v>160</v>
      </c>
      <c r="W6813" t="s">
        <v>1075</v>
      </c>
      <c r="X6813" t="s">
        <v>15350</v>
      </c>
      <c r="Y6813">
        <v>63</v>
      </c>
      <c r="Z6813">
        <v>63</v>
      </c>
      <c r="AA6813">
        <v>3</v>
      </c>
      <c r="AB6813">
        <v>3</v>
      </c>
      <c r="AC6813">
        <v>64</v>
      </c>
    </row>
    <row r="6814" spans="1:29">
      <c r="A6814">
        <v>7502</v>
      </c>
      <c r="B6814" t="s">
        <v>805</v>
      </c>
      <c r="C6814" t="s">
        <v>8534</v>
      </c>
      <c r="J6814" t="s">
        <v>1436</v>
      </c>
      <c r="K6814">
        <v>0</v>
      </c>
      <c r="N6814" t="b">
        <v>1</v>
      </c>
      <c r="O6814" t="b">
        <v>0</v>
      </c>
      <c r="P6814" t="b">
        <v>0</v>
      </c>
      <c r="Q6814">
        <v>8</v>
      </c>
      <c r="R6814">
        <v>8</v>
      </c>
      <c r="S6814">
        <v>1</v>
      </c>
      <c r="T6814">
        <v>2</v>
      </c>
      <c r="U6814" t="b">
        <v>1</v>
      </c>
      <c r="V6814" t="s">
        <v>160</v>
      </c>
      <c r="W6814" t="s">
        <v>1075</v>
      </c>
      <c r="X6814" t="s">
        <v>14858</v>
      </c>
      <c r="Y6814">
        <v>63</v>
      </c>
      <c r="Z6814">
        <v>63</v>
      </c>
      <c r="AA6814">
        <v>4</v>
      </c>
      <c r="AB6814">
        <v>4</v>
      </c>
      <c r="AC6814">
        <v>64</v>
      </c>
    </row>
    <row r="6815" spans="1:29">
      <c r="A6815">
        <v>7503</v>
      </c>
      <c r="B6815" t="s">
        <v>805</v>
      </c>
      <c r="C6815" t="s">
        <v>8535</v>
      </c>
      <c r="J6815" t="s">
        <v>1436</v>
      </c>
      <c r="K6815">
        <v>0</v>
      </c>
      <c r="N6815" t="b">
        <v>1</v>
      </c>
      <c r="O6815" t="b">
        <v>0</v>
      </c>
      <c r="P6815" t="b">
        <v>0</v>
      </c>
      <c r="Q6815">
        <v>8</v>
      </c>
      <c r="R6815">
        <v>8</v>
      </c>
      <c r="S6815">
        <v>1</v>
      </c>
      <c r="T6815">
        <v>2</v>
      </c>
      <c r="U6815" t="b">
        <v>1</v>
      </c>
      <c r="V6815" t="s">
        <v>160</v>
      </c>
      <c r="W6815" t="s">
        <v>1075</v>
      </c>
      <c r="X6815" t="s">
        <v>14859</v>
      </c>
      <c r="Y6815">
        <v>63</v>
      </c>
      <c r="Z6815">
        <v>63</v>
      </c>
      <c r="AA6815">
        <v>5</v>
      </c>
      <c r="AB6815">
        <v>5</v>
      </c>
      <c r="AC6815">
        <v>64</v>
      </c>
    </row>
    <row r="6816" spans="1:29">
      <c r="A6816">
        <v>7504</v>
      </c>
      <c r="B6816" t="s">
        <v>805</v>
      </c>
      <c r="C6816" t="s">
        <v>8536</v>
      </c>
      <c r="J6816" t="s">
        <v>1436</v>
      </c>
      <c r="K6816">
        <v>0</v>
      </c>
      <c r="N6816" t="b">
        <v>1</v>
      </c>
      <c r="O6816" t="b">
        <v>0</v>
      </c>
      <c r="P6816" t="b">
        <v>0</v>
      </c>
      <c r="Q6816">
        <v>8</v>
      </c>
      <c r="R6816">
        <v>8</v>
      </c>
      <c r="S6816">
        <v>1</v>
      </c>
      <c r="T6816">
        <v>2</v>
      </c>
      <c r="U6816" t="b">
        <v>1</v>
      </c>
      <c r="V6816" t="s">
        <v>160</v>
      </c>
      <c r="W6816" t="s">
        <v>1075</v>
      </c>
      <c r="X6816" t="s">
        <v>15691</v>
      </c>
      <c r="Y6816">
        <v>64</v>
      </c>
      <c r="Z6816">
        <v>64</v>
      </c>
      <c r="AA6816">
        <v>2</v>
      </c>
      <c r="AB6816">
        <v>2</v>
      </c>
      <c r="AC6816">
        <v>64</v>
      </c>
    </row>
    <row r="6817" spans="1:29">
      <c r="A6817">
        <v>7505</v>
      </c>
      <c r="B6817" t="s">
        <v>805</v>
      </c>
      <c r="C6817" t="s">
        <v>8537</v>
      </c>
      <c r="J6817" t="s">
        <v>1436</v>
      </c>
      <c r="K6817">
        <v>0</v>
      </c>
      <c r="N6817" t="b">
        <v>1</v>
      </c>
      <c r="O6817" t="b">
        <v>0</v>
      </c>
      <c r="P6817" t="b">
        <v>0</v>
      </c>
      <c r="Q6817">
        <v>8</v>
      </c>
      <c r="R6817">
        <v>8</v>
      </c>
      <c r="S6817">
        <v>1</v>
      </c>
      <c r="T6817">
        <v>2</v>
      </c>
      <c r="U6817" t="b">
        <v>1</v>
      </c>
      <c r="V6817" t="s">
        <v>160</v>
      </c>
      <c r="W6817" t="s">
        <v>1075</v>
      </c>
      <c r="X6817" t="s">
        <v>15501</v>
      </c>
      <c r="Y6817">
        <v>64</v>
      </c>
      <c r="Z6817">
        <v>64</v>
      </c>
      <c r="AA6817">
        <v>3</v>
      </c>
      <c r="AB6817">
        <v>3</v>
      </c>
      <c r="AC6817">
        <v>64</v>
      </c>
    </row>
    <row r="6818" spans="1:29">
      <c r="A6818">
        <v>7506</v>
      </c>
      <c r="B6818" t="s">
        <v>805</v>
      </c>
      <c r="C6818" t="s">
        <v>8538</v>
      </c>
      <c r="J6818" t="s">
        <v>1436</v>
      </c>
      <c r="K6818">
        <v>0</v>
      </c>
      <c r="N6818" t="b">
        <v>1</v>
      </c>
      <c r="O6818" t="b">
        <v>0</v>
      </c>
      <c r="P6818" t="b">
        <v>0</v>
      </c>
      <c r="Q6818">
        <v>8</v>
      </c>
      <c r="R6818">
        <v>8</v>
      </c>
      <c r="S6818">
        <v>1</v>
      </c>
      <c r="T6818">
        <v>2</v>
      </c>
      <c r="U6818" t="b">
        <v>1</v>
      </c>
      <c r="V6818" t="s">
        <v>160</v>
      </c>
      <c r="W6818" t="s">
        <v>1075</v>
      </c>
      <c r="X6818" t="s">
        <v>14860</v>
      </c>
      <c r="Y6818">
        <v>64</v>
      </c>
      <c r="Z6818">
        <v>64</v>
      </c>
      <c r="AA6818">
        <v>4</v>
      </c>
      <c r="AB6818">
        <v>4</v>
      </c>
      <c r="AC6818">
        <v>64</v>
      </c>
    </row>
    <row r="6819" spans="1:29">
      <c r="A6819">
        <v>7507</v>
      </c>
      <c r="B6819" t="s">
        <v>805</v>
      </c>
      <c r="C6819" t="s">
        <v>8539</v>
      </c>
      <c r="J6819" t="s">
        <v>1436</v>
      </c>
      <c r="K6819">
        <v>0</v>
      </c>
      <c r="N6819" t="b">
        <v>1</v>
      </c>
      <c r="O6819" t="b">
        <v>0</v>
      </c>
      <c r="P6819" t="b">
        <v>0</v>
      </c>
      <c r="Q6819">
        <v>8</v>
      </c>
      <c r="R6819">
        <v>8</v>
      </c>
      <c r="S6819">
        <v>1</v>
      </c>
      <c r="T6819">
        <v>2</v>
      </c>
      <c r="U6819" t="b">
        <v>1</v>
      </c>
      <c r="V6819" t="s">
        <v>160</v>
      </c>
      <c r="W6819" t="s">
        <v>1075</v>
      </c>
      <c r="X6819" t="s">
        <v>14861</v>
      </c>
      <c r="Y6819">
        <v>64</v>
      </c>
      <c r="Z6819">
        <v>64</v>
      </c>
      <c r="AA6819">
        <v>5</v>
      </c>
      <c r="AB6819">
        <v>5</v>
      </c>
      <c r="AC6819">
        <v>64</v>
      </c>
    </row>
    <row r="6820" spans="1:29">
      <c r="A6820">
        <v>7508</v>
      </c>
      <c r="B6820" t="s">
        <v>805</v>
      </c>
      <c r="C6820" t="s">
        <v>8540</v>
      </c>
      <c r="J6820" t="s">
        <v>1436</v>
      </c>
      <c r="K6820">
        <v>0</v>
      </c>
      <c r="N6820" t="b">
        <v>1</v>
      </c>
      <c r="O6820" t="b">
        <v>0</v>
      </c>
      <c r="P6820" t="b">
        <v>0</v>
      </c>
      <c r="Q6820">
        <v>8</v>
      </c>
      <c r="R6820">
        <v>8</v>
      </c>
      <c r="S6820">
        <v>1</v>
      </c>
      <c r="T6820">
        <v>2</v>
      </c>
      <c r="U6820" t="b">
        <v>1</v>
      </c>
      <c r="V6820" t="s">
        <v>160</v>
      </c>
      <c r="W6820" t="s">
        <v>1075</v>
      </c>
      <c r="X6820" t="s">
        <v>15692</v>
      </c>
      <c r="Y6820">
        <v>65</v>
      </c>
      <c r="Z6820">
        <v>65</v>
      </c>
      <c r="AA6820">
        <v>2</v>
      </c>
      <c r="AB6820">
        <v>2</v>
      </c>
      <c r="AC6820">
        <v>64</v>
      </c>
    </row>
    <row r="6821" spans="1:29">
      <c r="A6821">
        <v>7509</v>
      </c>
      <c r="B6821" t="s">
        <v>805</v>
      </c>
      <c r="C6821" t="s">
        <v>8541</v>
      </c>
      <c r="J6821" t="s">
        <v>1436</v>
      </c>
      <c r="K6821">
        <v>0</v>
      </c>
      <c r="N6821" t="b">
        <v>1</v>
      </c>
      <c r="O6821" t="b">
        <v>0</v>
      </c>
      <c r="P6821" t="b">
        <v>0</v>
      </c>
      <c r="Q6821">
        <v>8</v>
      </c>
      <c r="R6821">
        <v>8</v>
      </c>
      <c r="S6821">
        <v>1</v>
      </c>
      <c r="T6821">
        <v>2</v>
      </c>
      <c r="U6821" t="b">
        <v>1</v>
      </c>
      <c r="V6821" t="s">
        <v>160</v>
      </c>
      <c r="W6821" t="s">
        <v>1075</v>
      </c>
      <c r="X6821" t="s">
        <v>15502</v>
      </c>
      <c r="Y6821">
        <v>65</v>
      </c>
      <c r="Z6821">
        <v>65</v>
      </c>
      <c r="AA6821">
        <v>3</v>
      </c>
      <c r="AB6821">
        <v>3</v>
      </c>
      <c r="AC6821">
        <v>64</v>
      </c>
    </row>
    <row r="6822" spans="1:29">
      <c r="A6822">
        <v>7510</v>
      </c>
      <c r="B6822" t="s">
        <v>805</v>
      </c>
      <c r="C6822" t="s">
        <v>8542</v>
      </c>
      <c r="J6822" t="s">
        <v>1436</v>
      </c>
      <c r="K6822">
        <v>0</v>
      </c>
      <c r="N6822" t="b">
        <v>1</v>
      </c>
      <c r="O6822" t="b">
        <v>0</v>
      </c>
      <c r="P6822" t="b">
        <v>0</v>
      </c>
      <c r="Q6822">
        <v>8</v>
      </c>
      <c r="R6822">
        <v>8</v>
      </c>
      <c r="S6822">
        <v>1</v>
      </c>
      <c r="T6822">
        <v>2</v>
      </c>
      <c r="U6822" t="b">
        <v>1</v>
      </c>
      <c r="V6822" t="s">
        <v>160</v>
      </c>
      <c r="W6822" t="s">
        <v>1075</v>
      </c>
      <c r="X6822" t="s">
        <v>14597</v>
      </c>
      <c r="Y6822">
        <v>65</v>
      </c>
      <c r="Z6822">
        <v>65</v>
      </c>
      <c r="AA6822">
        <v>4</v>
      </c>
      <c r="AB6822">
        <v>4</v>
      </c>
      <c r="AC6822">
        <v>64</v>
      </c>
    </row>
    <row r="6823" spans="1:29">
      <c r="A6823">
        <v>7511</v>
      </c>
      <c r="B6823" t="s">
        <v>805</v>
      </c>
      <c r="C6823" t="s">
        <v>8543</v>
      </c>
      <c r="J6823" t="s">
        <v>1436</v>
      </c>
      <c r="K6823">
        <v>0</v>
      </c>
      <c r="N6823" t="b">
        <v>1</v>
      </c>
      <c r="O6823" t="b">
        <v>0</v>
      </c>
      <c r="P6823" t="b">
        <v>0</v>
      </c>
      <c r="Q6823">
        <v>8</v>
      </c>
      <c r="R6823">
        <v>8</v>
      </c>
      <c r="S6823">
        <v>1</v>
      </c>
      <c r="T6823">
        <v>2</v>
      </c>
      <c r="U6823" t="b">
        <v>1</v>
      </c>
      <c r="V6823" t="s">
        <v>160</v>
      </c>
      <c r="W6823" t="s">
        <v>1075</v>
      </c>
      <c r="X6823" t="s">
        <v>14862</v>
      </c>
      <c r="Y6823">
        <v>65</v>
      </c>
      <c r="Z6823">
        <v>65</v>
      </c>
      <c r="AA6823">
        <v>5</v>
      </c>
      <c r="AB6823">
        <v>5</v>
      </c>
      <c r="AC6823">
        <v>64</v>
      </c>
    </row>
    <row r="6824" spans="1:29">
      <c r="A6824">
        <v>7512</v>
      </c>
      <c r="B6824" t="s">
        <v>805</v>
      </c>
      <c r="C6824" t="s">
        <v>8544</v>
      </c>
      <c r="J6824" t="s">
        <v>1436</v>
      </c>
      <c r="K6824">
        <v>0</v>
      </c>
      <c r="N6824" t="b">
        <v>1</v>
      </c>
      <c r="O6824" t="b">
        <v>0</v>
      </c>
      <c r="P6824" t="b">
        <v>0</v>
      </c>
      <c r="Q6824">
        <v>8</v>
      </c>
      <c r="R6824">
        <v>8</v>
      </c>
      <c r="S6824">
        <v>1</v>
      </c>
      <c r="T6824">
        <v>2</v>
      </c>
      <c r="U6824" t="b">
        <v>1</v>
      </c>
      <c r="V6824" t="s">
        <v>160</v>
      </c>
      <c r="W6824" t="s">
        <v>1075</v>
      </c>
      <c r="X6824" t="s">
        <v>15693</v>
      </c>
      <c r="Y6824">
        <v>66</v>
      </c>
      <c r="Z6824">
        <v>66</v>
      </c>
      <c r="AA6824">
        <v>2</v>
      </c>
      <c r="AB6824">
        <v>2</v>
      </c>
      <c r="AC6824">
        <v>64</v>
      </c>
    </row>
    <row r="6825" spans="1:29">
      <c r="A6825">
        <v>7513</v>
      </c>
      <c r="B6825" t="s">
        <v>805</v>
      </c>
      <c r="C6825" t="s">
        <v>8545</v>
      </c>
      <c r="J6825" t="s">
        <v>1436</v>
      </c>
      <c r="K6825">
        <v>0</v>
      </c>
      <c r="N6825" t="b">
        <v>1</v>
      </c>
      <c r="O6825" t="b">
        <v>0</v>
      </c>
      <c r="P6825" t="b">
        <v>0</v>
      </c>
      <c r="Q6825">
        <v>8</v>
      </c>
      <c r="R6825">
        <v>8</v>
      </c>
      <c r="S6825">
        <v>1</v>
      </c>
      <c r="T6825">
        <v>2</v>
      </c>
      <c r="U6825" t="b">
        <v>1</v>
      </c>
      <c r="V6825" t="s">
        <v>160</v>
      </c>
      <c r="W6825" t="s">
        <v>1075</v>
      </c>
      <c r="X6825" t="s">
        <v>15503</v>
      </c>
      <c r="Y6825">
        <v>66</v>
      </c>
      <c r="Z6825">
        <v>66</v>
      </c>
      <c r="AA6825">
        <v>3</v>
      </c>
      <c r="AB6825">
        <v>3</v>
      </c>
      <c r="AC6825">
        <v>64</v>
      </c>
    </row>
    <row r="6826" spans="1:29">
      <c r="A6826">
        <v>7514</v>
      </c>
      <c r="B6826" t="s">
        <v>805</v>
      </c>
      <c r="C6826" t="s">
        <v>8546</v>
      </c>
      <c r="J6826" t="s">
        <v>1436</v>
      </c>
      <c r="K6826">
        <v>0</v>
      </c>
      <c r="N6826" t="b">
        <v>1</v>
      </c>
      <c r="O6826" t="b">
        <v>0</v>
      </c>
      <c r="P6826" t="b">
        <v>0</v>
      </c>
      <c r="Q6826">
        <v>8</v>
      </c>
      <c r="R6826">
        <v>8</v>
      </c>
      <c r="S6826">
        <v>1</v>
      </c>
      <c r="T6826">
        <v>2</v>
      </c>
      <c r="U6826" t="b">
        <v>1</v>
      </c>
      <c r="V6826" t="s">
        <v>160</v>
      </c>
      <c r="W6826" t="s">
        <v>1075</v>
      </c>
      <c r="X6826" t="s">
        <v>14598</v>
      </c>
      <c r="Y6826">
        <v>66</v>
      </c>
      <c r="Z6826">
        <v>66</v>
      </c>
      <c r="AA6826">
        <v>4</v>
      </c>
      <c r="AB6826">
        <v>4</v>
      </c>
      <c r="AC6826">
        <v>64</v>
      </c>
    </row>
    <row r="6827" spans="1:29">
      <c r="A6827">
        <v>7515</v>
      </c>
      <c r="B6827" t="s">
        <v>805</v>
      </c>
      <c r="C6827" t="s">
        <v>8547</v>
      </c>
      <c r="J6827" t="s">
        <v>1436</v>
      </c>
      <c r="K6827">
        <v>0</v>
      </c>
      <c r="N6827" t="b">
        <v>1</v>
      </c>
      <c r="O6827" t="b">
        <v>0</v>
      </c>
      <c r="P6827" t="b">
        <v>0</v>
      </c>
      <c r="Q6827">
        <v>8</v>
      </c>
      <c r="R6827">
        <v>8</v>
      </c>
      <c r="S6827">
        <v>1</v>
      </c>
      <c r="T6827">
        <v>2</v>
      </c>
      <c r="U6827" t="b">
        <v>1</v>
      </c>
      <c r="V6827" t="s">
        <v>160</v>
      </c>
      <c r="W6827" t="s">
        <v>1075</v>
      </c>
      <c r="X6827" t="s">
        <v>14863</v>
      </c>
      <c r="Y6827">
        <v>66</v>
      </c>
      <c r="Z6827">
        <v>66</v>
      </c>
      <c r="AA6827">
        <v>5</v>
      </c>
      <c r="AB6827">
        <v>5</v>
      </c>
      <c r="AC6827">
        <v>64</v>
      </c>
    </row>
    <row r="6828" spans="1:29">
      <c r="A6828">
        <v>7516</v>
      </c>
      <c r="B6828" t="s">
        <v>805</v>
      </c>
      <c r="C6828" t="s">
        <v>8548</v>
      </c>
      <c r="J6828" t="s">
        <v>1436</v>
      </c>
      <c r="K6828">
        <v>0</v>
      </c>
      <c r="N6828" t="b">
        <v>1</v>
      </c>
      <c r="O6828" t="b">
        <v>0</v>
      </c>
      <c r="P6828" t="b">
        <v>0</v>
      </c>
      <c r="Q6828">
        <v>8</v>
      </c>
      <c r="R6828">
        <v>8</v>
      </c>
      <c r="S6828">
        <v>1</v>
      </c>
      <c r="T6828">
        <v>2</v>
      </c>
      <c r="U6828" t="b">
        <v>1</v>
      </c>
      <c r="V6828" t="s">
        <v>160</v>
      </c>
      <c r="W6828" t="s">
        <v>1075</v>
      </c>
      <c r="X6828" t="s">
        <v>15694</v>
      </c>
      <c r="Y6828">
        <v>67</v>
      </c>
      <c r="Z6828">
        <v>67</v>
      </c>
      <c r="AA6828">
        <v>2</v>
      </c>
      <c r="AB6828">
        <v>2</v>
      </c>
      <c r="AC6828">
        <v>64</v>
      </c>
    </row>
    <row r="6829" spans="1:29">
      <c r="A6829">
        <v>7517</v>
      </c>
      <c r="B6829" t="s">
        <v>805</v>
      </c>
      <c r="C6829" t="s">
        <v>8549</v>
      </c>
      <c r="J6829" t="s">
        <v>1436</v>
      </c>
      <c r="K6829">
        <v>0</v>
      </c>
      <c r="N6829" t="b">
        <v>1</v>
      </c>
      <c r="O6829" t="b">
        <v>0</v>
      </c>
      <c r="P6829" t="b">
        <v>0</v>
      </c>
      <c r="Q6829">
        <v>8</v>
      </c>
      <c r="R6829">
        <v>8</v>
      </c>
      <c r="S6829">
        <v>1</v>
      </c>
      <c r="T6829">
        <v>2</v>
      </c>
      <c r="U6829" t="b">
        <v>1</v>
      </c>
      <c r="V6829" t="s">
        <v>160</v>
      </c>
      <c r="W6829" t="s">
        <v>1075</v>
      </c>
      <c r="X6829" t="s">
        <v>15504</v>
      </c>
      <c r="Y6829">
        <v>67</v>
      </c>
      <c r="Z6829">
        <v>67</v>
      </c>
      <c r="AA6829">
        <v>3</v>
      </c>
      <c r="AB6829">
        <v>3</v>
      </c>
      <c r="AC6829">
        <v>64</v>
      </c>
    </row>
    <row r="6830" spans="1:29">
      <c r="A6830">
        <v>7518</v>
      </c>
      <c r="B6830" t="s">
        <v>805</v>
      </c>
      <c r="C6830" t="s">
        <v>8550</v>
      </c>
      <c r="J6830" t="s">
        <v>1436</v>
      </c>
      <c r="K6830">
        <v>0</v>
      </c>
      <c r="N6830" t="b">
        <v>1</v>
      </c>
      <c r="O6830" t="b">
        <v>0</v>
      </c>
      <c r="P6830" t="b">
        <v>0</v>
      </c>
      <c r="Q6830">
        <v>8</v>
      </c>
      <c r="R6830">
        <v>8</v>
      </c>
      <c r="S6830">
        <v>1</v>
      </c>
      <c r="T6830">
        <v>2</v>
      </c>
      <c r="U6830" t="b">
        <v>1</v>
      </c>
      <c r="V6830" t="s">
        <v>160</v>
      </c>
      <c r="W6830" t="s">
        <v>1075</v>
      </c>
      <c r="X6830" t="s">
        <v>14599</v>
      </c>
      <c r="Y6830">
        <v>67</v>
      </c>
      <c r="Z6830">
        <v>67</v>
      </c>
      <c r="AA6830">
        <v>4</v>
      </c>
      <c r="AB6830">
        <v>4</v>
      </c>
      <c r="AC6830">
        <v>64</v>
      </c>
    </row>
    <row r="6831" spans="1:29">
      <c r="A6831">
        <v>7519</v>
      </c>
      <c r="B6831" t="s">
        <v>805</v>
      </c>
      <c r="C6831" t="s">
        <v>8551</v>
      </c>
      <c r="J6831" t="s">
        <v>1436</v>
      </c>
      <c r="K6831">
        <v>0</v>
      </c>
      <c r="N6831" t="b">
        <v>1</v>
      </c>
      <c r="O6831" t="b">
        <v>0</v>
      </c>
      <c r="P6831" t="b">
        <v>0</v>
      </c>
      <c r="Q6831">
        <v>8</v>
      </c>
      <c r="R6831">
        <v>8</v>
      </c>
      <c r="S6831">
        <v>1</v>
      </c>
      <c r="T6831">
        <v>2</v>
      </c>
      <c r="U6831" t="b">
        <v>1</v>
      </c>
      <c r="V6831" t="s">
        <v>160</v>
      </c>
      <c r="W6831" t="s">
        <v>1075</v>
      </c>
      <c r="X6831" t="s">
        <v>14864</v>
      </c>
      <c r="Y6831">
        <v>67</v>
      </c>
      <c r="Z6831">
        <v>67</v>
      </c>
      <c r="AA6831">
        <v>5</v>
      </c>
      <c r="AB6831">
        <v>5</v>
      </c>
      <c r="AC6831">
        <v>64</v>
      </c>
    </row>
    <row r="6832" spans="1:29">
      <c r="A6832">
        <v>7520</v>
      </c>
      <c r="B6832" t="s">
        <v>805</v>
      </c>
      <c r="C6832" t="s">
        <v>8552</v>
      </c>
      <c r="J6832" t="s">
        <v>1436</v>
      </c>
      <c r="K6832">
        <v>0</v>
      </c>
      <c r="N6832" t="b">
        <v>1</v>
      </c>
      <c r="O6832" t="b">
        <v>0</v>
      </c>
      <c r="P6832" t="b">
        <v>0</v>
      </c>
      <c r="Q6832">
        <v>8</v>
      </c>
      <c r="R6832">
        <v>8</v>
      </c>
      <c r="S6832">
        <v>1</v>
      </c>
      <c r="T6832">
        <v>2</v>
      </c>
      <c r="U6832" t="b">
        <v>1</v>
      </c>
      <c r="V6832" t="s">
        <v>160</v>
      </c>
      <c r="W6832" t="s">
        <v>1075</v>
      </c>
      <c r="X6832" t="s">
        <v>15695</v>
      </c>
      <c r="Y6832">
        <v>68</v>
      </c>
      <c r="Z6832">
        <v>68</v>
      </c>
      <c r="AA6832">
        <v>2</v>
      </c>
      <c r="AB6832">
        <v>2</v>
      </c>
      <c r="AC6832">
        <v>64</v>
      </c>
    </row>
    <row r="6833" spans="1:29">
      <c r="A6833">
        <v>7521</v>
      </c>
      <c r="B6833" t="s">
        <v>805</v>
      </c>
      <c r="C6833" t="s">
        <v>8553</v>
      </c>
      <c r="J6833" t="s">
        <v>1436</v>
      </c>
      <c r="K6833">
        <v>0</v>
      </c>
      <c r="N6833" t="b">
        <v>1</v>
      </c>
      <c r="O6833" t="b">
        <v>0</v>
      </c>
      <c r="P6833" t="b">
        <v>0</v>
      </c>
      <c r="Q6833">
        <v>8</v>
      </c>
      <c r="R6833">
        <v>8</v>
      </c>
      <c r="S6833">
        <v>1</v>
      </c>
      <c r="T6833">
        <v>2</v>
      </c>
      <c r="U6833" t="b">
        <v>1</v>
      </c>
      <c r="V6833" t="s">
        <v>160</v>
      </c>
      <c r="W6833" t="s">
        <v>1075</v>
      </c>
      <c r="X6833" t="s">
        <v>15565</v>
      </c>
      <c r="Y6833">
        <v>68</v>
      </c>
      <c r="Z6833">
        <v>68</v>
      </c>
      <c r="AA6833">
        <v>3</v>
      </c>
      <c r="AB6833">
        <v>3</v>
      </c>
      <c r="AC6833">
        <v>64</v>
      </c>
    </row>
    <row r="6834" spans="1:29">
      <c r="A6834">
        <v>7522</v>
      </c>
      <c r="B6834" t="s">
        <v>805</v>
      </c>
      <c r="C6834" t="s">
        <v>8554</v>
      </c>
      <c r="J6834" t="s">
        <v>1436</v>
      </c>
      <c r="K6834">
        <v>0</v>
      </c>
      <c r="N6834" t="b">
        <v>1</v>
      </c>
      <c r="O6834" t="b">
        <v>0</v>
      </c>
      <c r="P6834" t="b">
        <v>0</v>
      </c>
      <c r="Q6834">
        <v>8</v>
      </c>
      <c r="R6834">
        <v>8</v>
      </c>
      <c r="S6834">
        <v>1</v>
      </c>
      <c r="T6834">
        <v>2</v>
      </c>
      <c r="U6834" t="b">
        <v>1</v>
      </c>
      <c r="V6834" t="s">
        <v>160</v>
      </c>
      <c r="W6834" t="s">
        <v>1075</v>
      </c>
      <c r="X6834" t="s">
        <v>14865</v>
      </c>
      <c r="Y6834">
        <v>68</v>
      </c>
      <c r="Z6834">
        <v>68</v>
      </c>
      <c r="AA6834">
        <v>4</v>
      </c>
      <c r="AB6834">
        <v>4</v>
      </c>
      <c r="AC6834">
        <v>64</v>
      </c>
    </row>
    <row r="6835" spans="1:29">
      <c r="A6835">
        <v>7523</v>
      </c>
      <c r="B6835" t="s">
        <v>805</v>
      </c>
      <c r="C6835" t="s">
        <v>8555</v>
      </c>
      <c r="J6835" t="s">
        <v>1436</v>
      </c>
      <c r="K6835">
        <v>0</v>
      </c>
      <c r="N6835" t="b">
        <v>1</v>
      </c>
      <c r="O6835" t="b">
        <v>0</v>
      </c>
      <c r="P6835" t="b">
        <v>0</v>
      </c>
      <c r="Q6835">
        <v>8</v>
      </c>
      <c r="R6835">
        <v>8</v>
      </c>
      <c r="S6835">
        <v>1</v>
      </c>
      <c r="T6835">
        <v>2</v>
      </c>
      <c r="U6835" t="b">
        <v>1</v>
      </c>
      <c r="V6835" t="s">
        <v>160</v>
      </c>
      <c r="W6835" t="s">
        <v>1075</v>
      </c>
      <c r="X6835" t="s">
        <v>14866</v>
      </c>
      <c r="Y6835">
        <v>68</v>
      </c>
      <c r="Z6835">
        <v>68</v>
      </c>
      <c r="AA6835">
        <v>5</v>
      </c>
      <c r="AB6835">
        <v>5</v>
      </c>
      <c r="AC6835">
        <v>64</v>
      </c>
    </row>
    <row r="6836" spans="1:29">
      <c r="A6836">
        <v>7524</v>
      </c>
      <c r="B6836" t="s">
        <v>805</v>
      </c>
      <c r="C6836" t="s">
        <v>8556</v>
      </c>
      <c r="J6836" t="s">
        <v>1436</v>
      </c>
      <c r="K6836">
        <v>0</v>
      </c>
      <c r="N6836" t="b">
        <v>1</v>
      </c>
      <c r="O6836" t="b">
        <v>0</v>
      </c>
      <c r="P6836" t="b">
        <v>0</v>
      </c>
      <c r="Q6836">
        <v>8</v>
      </c>
      <c r="R6836">
        <v>8</v>
      </c>
      <c r="S6836">
        <v>1</v>
      </c>
      <c r="T6836">
        <v>2</v>
      </c>
      <c r="U6836" t="b">
        <v>1</v>
      </c>
      <c r="V6836" t="s">
        <v>160</v>
      </c>
      <c r="W6836" t="s">
        <v>1075</v>
      </c>
      <c r="X6836" t="s">
        <v>15696</v>
      </c>
      <c r="Y6836">
        <v>69</v>
      </c>
      <c r="Z6836">
        <v>69</v>
      </c>
      <c r="AA6836">
        <v>2</v>
      </c>
      <c r="AB6836">
        <v>2</v>
      </c>
      <c r="AC6836">
        <v>64</v>
      </c>
    </row>
    <row r="6837" spans="1:29">
      <c r="A6837">
        <v>7525</v>
      </c>
      <c r="B6837" t="s">
        <v>805</v>
      </c>
      <c r="C6837" t="s">
        <v>8557</v>
      </c>
      <c r="J6837" t="s">
        <v>1436</v>
      </c>
      <c r="K6837">
        <v>0</v>
      </c>
      <c r="N6837" t="b">
        <v>1</v>
      </c>
      <c r="O6837" t="b">
        <v>0</v>
      </c>
      <c r="P6837" t="b">
        <v>0</v>
      </c>
      <c r="Q6837">
        <v>8</v>
      </c>
      <c r="R6837">
        <v>8</v>
      </c>
      <c r="S6837">
        <v>1</v>
      </c>
      <c r="T6837">
        <v>2</v>
      </c>
      <c r="U6837" t="b">
        <v>1</v>
      </c>
      <c r="V6837" t="s">
        <v>160</v>
      </c>
      <c r="W6837" t="s">
        <v>1075</v>
      </c>
      <c r="X6837" t="s">
        <v>15566</v>
      </c>
      <c r="Y6837">
        <v>69</v>
      </c>
      <c r="Z6837">
        <v>69</v>
      </c>
      <c r="AA6837">
        <v>3</v>
      </c>
      <c r="AB6837">
        <v>3</v>
      </c>
      <c r="AC6837">
        <v>64</v>
      </c>
    </row>
    <row r="6838" spans="1:29">
      <c r="A6838">
        <v>7526</v>
      </c>
      <c r="B6838" t="s">
        <v>805</v>
      </c>
      <c r="C6838" t="s">
        <v>8558</v>
      </c>
      <c r="J6838" t="s">
        <v>1436</v>
      </c>
      <c r="K6838">
        <v>0</v>
      </c>
      <c r="N6838" t="b">
        <v>1</v>
      </c>
      <c r="O6838" t="b">
        <v>0</v>
      </c>
      <c r="P6838" t="b">
        <v>0</v>
      </c>
      <c r="Q6838">
        <v>8</v>
      </c>
      <c r="R6838">
        <v>8</v>
      </c>
      <c r="S6838">
        <v>1</v>
      </c>
      <c r="T6838">
        <v>2</v>
      </c>
      <c r="U6838" t="b">
        <v>1</v>
      </c>
      <c r="V6838" t="s">
        <v>160</v>
      </c>
      <c r="W6838" t="s">
        <v>1075</v>
      </c>
      <c r="X6838" t="s">
        <v>14867</v>
      </c>
      <c r="Y6838">
        <v>69</v>
      </c>
      <c r="Z6838">
        <v>69</v>
      </c>
      <c r="AA6838">
        <v>4</v>
      </c>
      <c r="AB6838">
        <v>4</v>
      </c>
      <c r="AC6838">
        <v>64</v>
      </c>
    </row>
    <row r="6839" spans="1:29">
      <c r="A6839">
        <v>7527</v>
      </c>
      <c r="B6839" t="s">
        <v>805</v>
      </c>
      <c r="C6839" t="s">
        <v>8559</v>
      </c>
      <c r="J6839" t="s">
        <v>1436</v>
      </c>
      <c r="K6839">
        <v>0</v>
      </c>
      <c r="N6839" t="b">
        <v>1</v>
      </c>
      <c r="O6839" t="b">
        <v>0</v>
      </c>
      <c r="P6839" t="b">
        <v>0</v>
      </c>
      <c r="Q6839">
        <v>8</v>
      </c>
      <c r="R6839">
        <v>8</v>
      </c>
      <c r="S6839">
        <v>1</v>
      </c>
      <c r="T6839">
        <v>2</v>
      </c>
      <c r="U6839" t="b">
        <v>1</v>
      </c>
      <c r="V6839" t="s">
        <v>160</v>
      </c>
      <c r="W6839" t="s">
        <v>1075</v>
      </c>
      <c r="X6839" t="s">
        <v>14868</v>
      </c>
      <c r="Y6839">
        <v>69</v>
      </c>
      <c r="Z6839">
        <v>69</v>
      </c>
      <c r="AA6839">
        <v>5</v>
      </c>
      <c r="AB6839">
        <v>5</v>
      </c>
      <c r="AC6839">
        <v>64</v>
      </c>
    </row>
    <row r="6840" spans="1:29">
      <c r="A6840">
        <v>7528</v>
      </c>
      <c r="B6840" t="s">
        <v>805</v>
      </c>
      <c r="C6840" t="s">
        <v>8560</v>
      </c>
      <c r="J6840" t="s">
        <v>1436</v>
      </c>
      <c r="K6840">
        <v>0</v>
      </c>
      <c r="N6840" t="b">
        <v>1</v>
      </c>
      <c r="O6840" t="b">
        <v>0</v>
      </c>
      <c r="P6840" t="b">
        <v>0</v>
      </c>
      <c r="Q6840">
        <v>8</v>
      </c>
      <c r="R6840">
        <v>8</v>
      </c>
      <c r="S6840">
        <v>1</v>
      </c>
      <c r="T6840">
        <v>2</v>
      </c>
      <c r="U6840" t="b">
        <v>1</v>
      </c>
      <c r="V6840" t="s">
        <v>160</v>
      </c>
      <c r="W6840" t="s">
        <v>1075</v>
      </c>
      <c r="X6840" t="s">
        <v>15697</v>
      </c>
      <c r="Y6840">
        <v>70</v>
      </c>
      <c r="Z6840">
        <v>70</v>
      </c>
      <c r="AA6840">
        <v>2</v>
      </c>
      <c r="AB6840">
        <v>2</v>
      </c>
      <c r="AC6840">
        <v>64</v>
      </c>
    </row>
    <row r="6841" spans="1:29">
      <c r="A6841">
        <v>7529</v>
      </c>
      <c r="B6841" t="s">
        <v>805</v>
      </c>
      <c r="C6841" t="s">
        <v>8561</v>
      </c>
      <c r="J6841" t="s">
        <v>1436</v>
      </c>
      <c r="K6841">
        <v>0</v>
      </c>
      <c r="N6841" t="b">
        <v>1</v>
      </c>
      <c r="O6841" t="b">
        <v>0</v>
      </c>
      <c r="P6841" t="b">
        <v>0</v>
      </c>
      <c r="Q6841">
        <v>8</v>
      </c>
      <c r="R6841">
        <v>8</v>
      </c>
      <c r="S6841">
        <v>1</v>
      </c>
      <c r="T6841">
        <v>2</v>
      </c>
      <c r="U6841" t="b">
        <v>1</v>
      </c>
      <c r="V6841" t="s">
        <v>160</v>
      </c>
      <c r="W6841" t="s">
        <v>1075</v>
      </c>
      <c r="X6841" t="s">
        <v>15567</v>
      </c>
      <c r="Y6841">
        <v>70</v>
      </c>
      <c r="Z6841">
        <v>70</v>
      </c>
      <c r="AA6841">
        <v>3</v>
      </c>
      <c r="AB6841">
        <v>3</v>
      </c>
      <c r="AC6841">
        <v>64</v>
      </c>
    </row>
    <row r="6842" spans="1:29">
      <c r="A6842">
        <v>7530</v>
      </c>
      <c r="B6842" t="s">
        <v>805</v>
      </c>
      <c r="C6842" t="s">
        <v>8562</v>
      </c>
      <c r="J6842" t="s">
        <v>1436</v>
      </c>
      <c r="K6842">
        <v>0</v>
      </c>
      <c r="N6842" t="b">
        <v>1</v>
      </c>
      <c r="O6842" t="b">
        <v>0</v>
      </c>
      <c r="P6842" t="b">
        <v>0</v>
      </c>
      <c r="Q6842">
        <v>8</v>
      </c>
      <c r="R6842">
        <v>8</v>
      </c>
      <c r="S6842">
        <v>1</v>
      </c>
      <c r="T6842">
        <v>2</v>
      </c>
      <c r="U6842" t="b">
        <v>1</v>
      </c>
      <c r="V6842" t="s">
        <v>160</v>
      </c>
      <c r="W6842" t="s">
        <v>1075</v>
      </c>
      <c r="X6842" t="s">
        <v>14869</v>
      </c>
      <c r="Y6842">
        <v>70</v>
      </c>
      <c r="Z6842">
        <v>70</v>
      </c>
      <c r="AA6842">
        <v>4</v>
      </c>
      <c r="AB6842">
        <v>4</v>
      </c>
      <c r="AC6842">
        <v>64</v>
      </c>
    </row>
    <row r="6843" spans="1:29">
      <c r="A6843">
        <v>7531</v>
      </c>
      <c r="B6843" t="s">
        <v>805</v>
      </c>
      <c r="C6843" t="s">
        <v>8563</v>
      </c>
      <c r="J6843" t="s">
        <v>1436</v>
      </c>
      <c r="K6843">
        <v>0</v>
      </c>
      <c r="N6843" t="b">
        <v>1</v>
      </c>
      <c r="O6843" t="b">
        <v>0</v>
      </c>
      <c r="P6843" t="b">
        <v>0</v>
      </c>
      <c r="Q6843">
        <v>8</v>
      </c>
      <c r="R6843">
        <v>8</v>
      </c>
      <c r="S6843">
        <v>1</v>
      </c>
      <c r="T6843">
        <v>2</v>
      </c>
      <c r="U6843" t="b">
        <v>1</v>
      </c>
      <c r="V6843" t="s">
        <v>160</v>
      </c>
      <c r="W6843" t="s">
        <v>1075</v>
      </c>
      <c r="X6843" t="s">
        <v>14870</v>
      </c>
      <c r="Y6843">
        <v>70</v>
      </c>
      <c r="Z6843">
        <v>70</v>
      </c>
      <c r="AA6843">
        <v>5</v>
      </c>
      <c r="AB6843">
        <v>5</v>
      </c>
      <c r="AC6843">
        <v>64</v>
      </c>
    </row>
    <row r="6844" spans="1:29">
      <c r="A6844">
        <v>7532</v>
      </c>
      <c r="B6844" t="s">
        <v>805</v>
      </c>
      <c r="C6844" t="s">
        <v>8564</v>
      </c>
      <c r="J6844" t="s">
        <v>1436</v>
      </c>
      <c r="K6844">
        <v>0</v>
      </c>
      <c r="N6844" t="b">
        <v>1</v>
      </c>
      <c r="O6844" t="b">
        <v>0</v>
      </c>
      <c r="P6844" t="b">
        <v>0</v>
      </c>
      <c r="Q6844">
        <v>8</v>
      </c>
      <c r="R6844">
        <v>8</v>
      </c>
      <c r="S6844">
        <v>1</v>
      </c>
      <c r="T6844">
        <v>2</v>
      </c>
      <c r="U6844" t="b">
        <v>1</v>
      </c>
      <c r="V6844" t="s">
        <v>160</v>
      </c>
      <c r="W6844" t="s">
        <v>1075</v>
      </c>
      <c r="X6844" t="s">
        <v>15698</v>
      </c>
      <c r="Y6844">
        <v>71</v>
      </c>
      <c r="Z6844">
        <v>71</v>
      </c>
      <c r="AA6844">
        <v>2</v>
      </c>
      <c r="AB6844">
        <v>2</v>
      </c>
      <c r="AC6844">
        <v>64</v>
      </c>
    </row>
    <row r="6845" spans="1:29">
      <c r="A6845">
        <v>7533</v>
      </c>
      <c r="B6845" t="s">
        <v>805</v>
      </c>
      <c r="C6845" t="s">
        <v>8565</v>
      </c>
      <c r="J6845" t="s">
        <v>1436</v>
      </c>
      <c r="K6845">
        <v>0</v>
      </c>
      <c r="N6845" t="b">
        <v>1</v>
      </c>
      <c r="O6845" t="b">
        <v>0</v>
      </c>
      <c r="P6845" t="b">
        <v>0</v>
      </c>
      <c r="Q6845">
        <v>8</v>
      </c>
      <c r="R6845">
        <v>8</v>
      </c>
      <c r="S6845">
        <v>1</v>
      </c>
      <c r="T6845">
        <v>2</v>
      </c>
      <c r="U6845" t="b">
        <v>1</v>
      </c>
      <c r="V6845" t="s">
        <v>160</v>
      </c>
      <c r="W6845" t="s">
        <v>1075</v>
      </c>
      <c r="X6845" t="s">
        <v>15650</v>
      </c>
      <c r="Y6845">
        <v>71</v>
      </c>
      <c r="Z6845">
        <v>71</v>
      </c>
      <c r="AA6845">
        <v>3</v>
      </c>
      <c r="AB6845">
        <v>3</v>
      </c>
      <c r="AC6845">
        <v>64</v>
      </c>
    </row>
    <row r="6846" spans="1:29">
      <c r="A6846">
        <v>7534</v>
      </c>
      <c r="B6846" t="s">
        <v>805</v>
      </c>
      <c r="C6846" t="s">
        <v>8566</v>
      </c>
      <c r="J6846" t="s">
        <v>1436</v>
      </c>
      <c r="K6846">
        <v>0</v>
      </c>
      <c r="N6846" t="b">
        <v>1</v>
      </c>
      <c r="O6846" t="b">
        <v>0</v>
      </c>
      <c r="P6846" t="b">
        <v>0</v>
      </c>
      <c r="Q6846">
        <v>8</v>
      </c>
      <c r="R6846">
        <v>8</v>
      </c>
      <c r="S6846">
        <v>1</v>
      </c>
      <c r="T6846">
        <v>2</v>
      </c>
      <c r="U6846" t="b">
        <v>1</v>
      </c>
      <c r="V6846" t="s">
        <v>160</v>
      </c>
      <c r="W6846" t="s">
        <v>1075</v>
      </c>
      <c r="X6846" t="s">
        <v>14871</v>
      </c>
      <c r="Y6846">
        <v>71</v>
      </c>
      <c r="Z6846">
        <v>71</v>
      </c>
      <c r="AA6846">
        <v>4</v>
      </c>
      <c r="AB6846">
        <v>4</v>
      </c>
      <c r="AC6846">
        <v>64</v>
      </c>
    </row>
    <row r="6847" spans="1:29">
      <c r="A6847">
        <v>7535</v>
      </c>
      <c r="B6847" t="s">
        <v>805</v>
      </c>
      <c r="C6847" t="s">
        <v>8567</v>
      </c>
      <c r="J6847" t="s">
        <v>1436</v>
      </c>
      <c r="K6847">
        <v>0</v>
      </c>
      <c r="N6847" t="b">
        <v>1</v>
      </c>
      <c r="O6847" t="b">
        <v>0</v>
      </c>
      <c r="P6847" t="b">
        <v>0</v>
      </c>
      <c r="Q6847">
        <v>8</v>
      </c>
      <c r="R6847">
        <v>8</v>
      </c>
      <c r="S6847">
        <v>1</v>
      </c>
      <c r="T6847">
        <v>2</v>
      </c>
      <c r="U6847" t="b">
        <v>1</v>
      </c>
      <c r="V6847" t="s">
        <v>160</v>
      </c>
      <c r="W6847" t="s">
        <v>1075</v>
      </c>
      <c r="X6847" t="s">
        <v>14872</v>
      </c>
      <c r="Y6847">
        <v>71</v>
      </c>
      <c r="Z6847">
        <v>71</v>
      </c>
      <c r="AA6847">
        <v>5</v>
      </c>
      <c r="AB6847">
        <v>5</v>
      </c>
      <c r="AC6847">
        <v>64</v>
      </c>
    </row>
    <row r="6848" spans="1:29">
      <c r="A6848">
        <v>7536</v>
      </c>
      <c r="B6848" t="s">
        <v>805</v>
      </c>
      <c r="C6848" t="s">
        <v>8568</v>
      </c>
      <c r="J6848" t="s">
        <v>1436</v>
      </c>
      <c r="K6848">
        <v>0</v>
      </c>
      <c r="N6848" t="b">
        <v>1</v>
      </c>
      <c r="O6848" t="b">
        <v>0</v>
      </c>
      <c r="P6848" t="b">
        <v>0</v>
      </c>
      <c r="Q6848">
        <v>8</v>
      </c>
      <c r="R6848">
        <v>8</v>
      </c>
      <c r="S6848">
        <v>1</v>
      </c>
      <c r="T6848">
        <v>2</v>
      </c>
      <c r="U6848" t="b">
        <v>1</v>
      </c>
      <c r="V6848" t="s">
        <v>160</v>
      </c>
      <c r="W6848" t="s">
        <v>1075</v>
      </c>
      <c r="X6848" t="s">
        <v>15699</v>
      </c>
      <c r="Y6848">
        <v>72</v>
      </c>
      <c r="Z6848">
        <v>72</v>
      </c>
      <c r="AA6848">
        <v>2</v>
      </c>
      <c r="AB6848">
        <v>2</v>
      </c>
      <c r="AC6848">
        <v>64</v>
      </c>
    </row>
    <row r="6849" spans="1:29">
      <c r="A6849">
        <v>7537</v>
      </c>
      <c r="B6849" t="s">
        <v>805</v>
      </c>
      <c r="C6849" t="s">
        <v>8569</v>
      </c>
      <c r="J6849" t="s">
        <v>1436</v>
      </c>
      <c r="K6849">
        <v>0</v>
      </c>
      <c r="N6849" t="b">
        <v>1</v>
      </c>
      <c r="O6849" t="b">
        <v>0</v>
      </c>
      <c r="P6849" t="b">
        <v>0</v>
      </c>
      <c r="Q6849">
        <v>8</v>
      </c>
      <c r="R6849">
        <v>8</v>
      </c>
      <c r="S6849">
        <v>1</v>
      </c>
      <c r="T6849">
        <v>2</v>
      </c>
      <c r="U6849" t="b">
        <v>1</v>
      </c>
      <c r="V6849" t="s">
        <v>160</v>
      </c>
      <c r="W6849" t="s">
        <v>1075</v>
      </c>
      <c r="X6849" t="s">
        <v>15651</v>
      </c>
      <c r="Y6849">
        <v>72</v>
      </c>
      <c r="Z6849">
        <v>72</v>
      </c>
      <c r="AA6849">
        <v>3</v>
      </c>
      <c r="AB6849">
        <v>3</v>
      </c>
      <c r="AC6849">
        <v>64</v>
      </c>
    </row>
    <row r="6850" spans="1:29">
      <c r="A6850">
        <v>7538</v>
      </c>
      <c r="B6850" t="s">
        <v>805</v>
      </c>
      <c r="C6850" t="s">
        <v>8570</v>
      </c>
      <c r="J6850" t="s">
        <v>1436</v>
      </c>
      <c r="K6850">
        <v>0</v>
      </c>
      <c r="N6850" t="b">
        <v>1</v>
      </c>
      <c r="O6850" t="b">
        <v>0</v>
      </c>
      <c r="P6850" t="b">
        <v>0</v>
      </c>
      <c r="Q6850">
        <v>8</v>
      </c>
      <c r="R6850">
        <v>8</v>
      </c>
      <c r="S6850">
        <v>1</v>
      </c>
      <c r="T6850">
        <v>2</v>
      </c>
      <c r="U6850" t="b">
        <v>1</v>
      </c>
      <c r="V6850" t="s">
        <v>160</v>
      </c>
      <c r="W6850" t="s">
        <v>1075</v>
      </c>
      <c r="X6850" t="s">
        <v>14873</v>
      </c>
      <c r="Y6850">
        <v>72</v>
      </c>
      <c r="Z6850">
        <v>72</v>
      </c>
      <c r="AA6850">
        <v>4</v>
      </c>
      <c r="AB6850">
        <v>4</v>
      </c>
      <c r="AC6850">
        <v>64</v>
      </c>
    </row>
    <row r="6851" spans="1:29">
      <c r="A6851">
        <v>7539</v>
      </c>
      <c r="B6851" t="s">
        <v>805</v>
      </c>
      <c r="C6851" t="s">
        <v>8571</v>
      </c>
      <c r="J6851" t="s">
        <v>1436</v>
      </c>
      <c r="K6851">
        <v>0</v>
      </c>
      <c r="N6851" t="b">
        <v>1</v>
      </c>
      <c r="O6851" t="b">
        <v>0</v>
      </c>
      <c r="P6851" t="b">
        <v>0</v>
      </c>
      <c r="Q6851">
        <v>8</v>
      </c>
      <c r="R6851">
        <v>8</v>
      </c>
      <c r="S6851">
        <v>1</v>
      </c>
      <c r="T6851">
        <v>2</v>
      </c>
      <c r="U6851" t="b">
        <v>1</v>
      </c>
      <c r="V6851" t="s">
        <v>160</v>
      </c>
      <c r="W6851" t="s">
        <v>1075</v>
      </c>
      <c r="X6851" t="s">
        <v>14874</v>
      </c>
      <c r="Y6851">
        <v>72</v>
      </c>
      <c r="Z6851">
        <v>72</v>
      </c>
      <c r="AA6851">
        <v>5</v>
      </c>
      <c r="AB6851">
        <v>5</v>
      </c>
      <c r="AC6851">
        <v>64</v>
      </c>
    </row>
    <row r="6852" spans="1:29">
      <c r="A6852">
        <v>7540</v>
      </c>
      <c r="B6852" t="s">
        <v>805</v>
      </c>
      <c r="C6852" t="s">
        <v>8572</v>
      </c>
      <c r="J6852" t="s">
        <v>1436</v>
      </c>
      <c r="K6852">
        <v>0</v>
      </c>
      <c r="N6852" t="b">
        <v>1</v>
      </c>
      <c r="O6852" t="b">
        <v>0</v>
      </c>
      <c r="P6852" t="b">
        <v>0</v>
      </c>
      <c r="Q6852">
        <v>8</v>
      </c>
      <c r="R6852">
        <v>8</v>
      </c>
      <c r="S6852">
        <v>1</v>
      </c>
      <c r="T6852">
        <v>2</v>
      </c>
      <c r="U6852" t="b">
        <v>1</v>
      </c>
      <c r="V6852" t="s">
        <v>160</v>
      </c>
      <c r="W6852" t="s">
        <v>1075</v>
      </c>
      <c r="X6852" t="s">
        <v>15700</v>
      </c>
      <c r="Y6852">
        <v>73</v>
      </c>
      <c r="Z6852">
        <v>73</v>
      </c>
      <c r="AA6852">
        <v>2</v>
      </c>
      <c r="AB6852">
        <v>2</v>
      </c>
      <c r="AC6852">
        <v>64</v>
      </c>
    </row>
    <row r="6853" spans="1:29">
      <c r="A6853">
        <v>7541</v>
      </c>
      <c r="B6853" t="s">
        <v>805</v>
      </c>
      <c r="C6853" t="s">
        <v>8573</v>
      </c>
      <c r="J6853" t="s">
        <v>1436</v>
      </c>
      <c r="K6853">
        <v>0</v>
      </c>
      <c r="N6853" t="b">
        <v>1</v>
      </c>
      <c r="O6853" t="b">
        <v>0</v>
      </c>
      <c r="P6853" t="b">
        <v>0</v>
      </c>
      <c r="Q6853">
        <v>8</v>
      </c>
      <c r="R6853">
        <v>8</v>
      </c>
      <c r="S6853">
        <v>1</v>
      </c>
      <c r="T6853">
        <v>2</v>
      </c>
      <c r="U6853" t="b">
        <v>1</v>
      </c>
      <c r="V6853" t="s">
        <v>160</v>
      </c>
      <c r="W6853" t="s">
        <v>1075</v>
      </c>
      <c r="X6853" t="s">
        <v>15652</v>
      </c>
      <c r="Y6853">
        <v>73</v>
      </c>
      <c r="Z6853">
        <v>73</v>
      </c>
      <c r="AA6853">
        <v>3</v>
      </c>
      <c r="AB6853">
        <v>3</v>
      </c>
      <c r="AC6853">
        <v>64</v>
      </c>
    </row>
    <row r="6854" spans="1:29">
      <c r="A6854">
        <v>7542</v>
      </c>
      <c r="B6854" t="s">
        <v>805</v>
      </c>
      <c r="C6854" t="s">
        <v>8574</v>
      </c>
      <c r="J6854" t="s">
        <v>1436</v>
      </c>
      <c r="K6854">
        <v>0</v>
      </c>
      <c r="N6854" t="b">
        <v>1</v>
      </c>
      <c r="O6854" t="b">
        <v>0</v>
      </c>
      <c r="P6854" t="b">
        <v>0</v>
      </c>
      <c r="Q6854">
        <v>8</v>
      </c>
      <c r="R6854">
        <v>8</v>
      </c>
      <c r="S6854">
        <v>1</v>
      </c>
      <c r="T6854">
        <v>2</v>
      </c>
      <c r="U6854" t="b">
        <v>1</v>
      </c>
      <c r="V6854" t="s">
        <v>160</v>
      </c>
      <c r="W6854" t="s">
        <v>1075</v>
      </c>
      <c r="X6854" t="s">
        <v>14875</v>
      </c>
      <c r="Y6854">
        <v>73</v>
      </c>
      <c r="Z6854">
        <v>73</v>
      </c>
      <c r="AA6854">
        <v>4</v>
      </c>
      <c r="AB6854">
        <v>4</v>
      </c>
      <c r="AC6854">
        <v>64</v>
      </c>
    </row>
    <row r="6855" spans="1:29">
      <c r="A6855">
        <v>7543</v>
      </c>
      <c r="B6855" t="s">
        <v>805</v>
      </c>
      <c r="C6855" t="s">
        <v>8575</v>
      </c>
      <c r="J6855" t="s">
        <v>1436</v>
      </c>
      <c r="K6855">
        <v>0</v>
      </c>
      <c r="N6855" t="b">
        <v>1</v>
      </c>
      <c r="O6855" t="b">
        <v>0</v>
      </c>
      <c r="P6855" t="b">
        <v>0</v>
      </c>
      <c r="Q6855">
        <v>8</v>
      </c>
      <c r="R6855">
        <v>8</v>
      </c>
      <c r="S6855">
        <v>1</v>
      </c>
      <c r="T6855">
        <v>2</v>
      </c>
      <c r="U6855" t="b">
        <v>1</v>
      </c>
      <c r="V6855" t="s">
        <v>160</v>
      </c>
      <c r="W6855" t="s">
        <v>1075</v>
      </c>
      <c r="X6855" t="s">
        <v>14876</v>
      </c>
      <c r="Y6855">
        <v>73</v>
      </c>
      <c r="Z6855">
        <v>73</v>
      </c>
      <c r="AA6855">
        <v>5</v>
      </c>
      <c r="AB6855">
        <v>5</v>
      </c>
      <c r="AC6855">
        <v>64</v>
      </c>
    </row>
    <row r="6856" spans="1:29">
      <c r="A6856">
        <v>7544</v>
      </c>
      <c r="B6856" t="s">
        <v>805</v>
      </c>
      <c r="C6856" t="s">
        <v>8576</v>
      </c>
      <c r="J6856" t="s">
        <v>1436</v>
      </c>
      <c r="K6856">
        <v>0</v>
      </c>
      <c r="N6856" t="b">
        <v>1</v>
      </c>
      <c r="O6856" t="b">
        <v>0</v>
      </c>
      <c r="P6856" t="b">
        <v>0</v>
      </c>
      <c r="Q6856">
        <v>8</v>
      </c>
      <c r="R6856">
        <v>8</v>
      </c>
      <c r="S6856">
        <v>1</v>
      </c>
      <c r="T6856">
        <v>2</v>
      </c>
      <c r="U6856" t="b">
        <v>1</v>
      </c>
      <c r="V6856" t="s">
        <v>160</v>
      </c>
      <c r="W6856" t="s">
        <v>1075</v>
      </c>
      <c r="X6856" t="s">
        <v>15701</v>
      </c>
      <c r="Y6856">
        <v>74</v>
      </c>
      <c r="Z6856">
        <v>74</v>
      </c>
      <c r="AA6856">
        <v>2</v>
      </c>
      <c r="AB6856">
        <v>2</v>
      </c>
      <c r="AC6856">
        <v>64</v>
      </c>
    </row>
    <row r="6857" spans="1:29">
      <c r="A6857">
        <v>7545</v>
      </c>
      <c r="B6857" t="s">
        <v>805</v>
      </c>
      <c r="C6857" t="s">
        <v>8577</v>
      </c>
      <c r="J6857" t="s">
        <v>1436</v>
      </c>
      <c r="K6857">
        <v>0</v>
      </c>
      <c r="N6857" t="b">
        <v>1</v>
      </c>
      <c r="O6857" t="b">
        <v>0</v>
      </c>
      <c r="P6857" t="b">
        <v>0</v>
      </c>
      <c r="Q6857">
        <v>8</v>
      </c>
      <c r="R6857">
        <v>8</v>
      </c>
      <c r="S6857">
        <v>1</v>
      </c>
      <c r="T6857">
        <v>2</v>
      </c>
      <c r="U6857" t="b">
        <v>1</v>
      </c>
      <c r="V6857" t="s">
        <v>160</v>
      </c>
      <c r="W6857" t="s">
        <v>1075</v>
      </c>
      <c r="X6857" t="s">
        <v>15653</v>
      </c>
      <c r="Y6857">
        <v>74</v>
      </c>
      <c r="Z6857">
        <v>74</v>
      </c>
      <c r="AA6857">
        <v>3</v>
      </c>
      <c r="AB6857">
        <v>3</v>
      </c>
      <c r="AC6857">
        <v>64</v>
      </c>
    </row>
    <row r="6858" spans="1:29">
      <c r="A6858">
        <v>7546</v>
      </c>
      <c r="B6858" t="s">
        <v>805</v>
      </c>
      <c r="C6858" t="s">
        <v>8578</v>
      </c>
      <c r="J6858" t="s">
        <v>1436</v>
      </c>
      <c r="K6858">
        <v>0</v>
      </c>
      <c r="N6858" t="b">
        <v>1</v>
      </c>
      <c r="O6858" t="b">
        <v>0</v>
      </c>
      <c r="P6858" t="b">
        <v>0</v>
      </c>
      <c r="Q6858">
        <v>8</v>
      </c>
      <c r="R6858">
        <v>8</v>
      </c>
      <c r="S6858">
        <v>1</v>
      </c>
      <c r="T6858">
        <v>2</v>
      </c>
      <c r="U6858" t="b">
        <v>1</v>
      </c>
      <c r="V6858" t="s">
        <v>160</v>
      </c>
      <c r="W6858" t="s">
        <v>1075</v>
      </c>
      <c r="X6858" t="s">
        <v>14877</v>
      </c>
      <c r="Y6858">
        <v>74</v>
      </c>
      <c r="Z6858">
        <v>74</v>
      </c>
      <c r="AA6858">
        <v>4</v>
      </c>
      <c r="AB6858">
        <v>4</v>
      </c>
      <c r="AC6858">
        <v>64</v>
      </c>
    </row>
    <row r="6859" spans="1:29">
      <c r="A6859">
        <v>7547</v>
      </c>
      <c r="B6859" t="s">
        <v>805</v>
      </c>
      <c r="C6859" t="s">
        <v>8579</v>
      </c>
      <c r="J6859" t="s">
        <v>1436</v>
      </c>
      <c r="K6859">
        <v>0</v>
      </c>
      <c r="N6859" t="b">
        <v>1</v>
      </c>
      <c r="O6859" t="b">
        <v>0</v>
      </c>
      <c r="P6859" t="b">
        <v>0</v>
      </c>
      <c r="Q6859">
        <v>8</v>
      </c>
      <c r="R6859">
        <v>8</v>
      </c>
      <c r="S6859">
        <v>1</v>
      </c>
      <c r="T6859">
        <v>2</v>
      </c>
      <c r="U6859" t="b">
        <v>1</v>
      </c>
      <c r="V6859" t="s">
        <v>160</v>
      </c>
      <c r="W6859" t="s">
        <v>1075</v>
      </c>
      <c r="X6859" t="s">
        <v>14878</v>
      </c>
      <c r="Y6859">
        <v>74</v>
      </c>
      <c r="Z6859">
        <v>74</v>
      </c>
      <c r="AA6859">
        <v>5</v>
      </c>
      <c r="AB6859">
        <v>5</v>
      </c>
      <c r="AC6859">
        <v>64</v>
      </c>
    </row>
    <row r="6860" spans="1:29">
      <c r="A6860">
        <v>7548</v>
      </c>
      <c r="B6860" t="s">
        <v>805</v>
      </c>
      <c r="C6860" t="s">
        <v>8580</v>
      </c>
      <c r="J6860" t="s">
        <v>1436</v>
      </c>
      <c r="K6860">
        <v>0</v>
      </c>
      <c r="N6860" t="b">
        <v>1</v>
      </c>
      <c r="O6860" t="b">
        <v>0</v>
      </c>
      <c r="P6860" t="b">
        <v>0</v>
      </c>
      <c r="Q6860">
        <v>8</v>
      </c>
      <c r="R6860">
        <v>8</v>
      </c>
      <c r="S6860">
        <v>1</v>
      </c>
      <c r="T6860">
        <v>2</v>
      </c>
      <c r="U6860" t="b">
        <v>1</v>
      </c>
      <c r="V6860" t="s">
        <v>160</v>
      </c>
      <c r="W6860" t="s">
        <v>1075</v>
      </c>
      <c r="X6860" t="s">
        <v>15702</v>
      </c>
      <c r="Y6860">
        <v>75</v>
      </c>
      <c r="Z6860">
        <v>75</v>
      </c>
      <c r="AA6860">
        <v>2</v>
      </c>
      <c r="AB6860">
        <v>2</v>
      </c>
      <c r="AC6860">
        <v>64</v>
      </c>
    </row>
    <row r="6861" spans="1:29">
      <c r="A6861">
        <v>7549</v>
      </c>
      <c r="B6861" t="s">
        <v>805</v>
      </c>
      <c r="C6861" t="s">
        <v>8581</v>
      </c>
      <c r="J6861" t="s">
        <v>1436</v>
      </c>
      <c r="K6861">
        <v>0</v>
      </c>
      <c r="N6861" t="b">
        <v>1</v>
      </c>
      <c r="O6861" t="b">
        <v>0</v>
      </c>
      <c r="P6861" t="b">
        <v>0</v>
      </c>
      <c r="Q6861">
        <v>8</v>
      </c>
      <c r="R6861">
        <v>8</v>
      </c>
      <c r="S6861">
        <v>1</v>
      </c>
      <c r="T6861">
        <v>2</v>
      </c>
      <c r="U6861" t="b">
        <v>1</v>
      </c>
      <c r="V6861" t="s">
        <v>160</v>
      </c>
      <c r="W6861" t="s">
        <v>1075</v>
      </c>
      <c r="X6861" t="s">
        <v>15654</v>
      </c>
      <c r="Y6861">
        <v>75</v>
      </c>
      <c r="Z6861">
        <v>75</v>
      </c>
      <c r="AA6861">
        <v>3</v>
      </c>
      <c r="AB6861">
        <v>3</v>
      </c>
      <c r="AC6861">
        <v>64</v>
      </c>
    </row>
    <row r="6862" spans="1:29">
      <c r="A6862">
        <v>7550</v>
      </c>
      <c r="B6862" t="s">
        <v>805</v>
      </c>
      <c r="C6862" t="s">
        <v>8582</v>
      </c>
      <c r="J6862" t="s">
        <v>1436</v>
      </c>
      <c r="K6862">
        <v>0</v>
      </c>
      <c r="N6862" t="b">
        <v>1</v>
      </c>
      <c r="O6862" t="b">
        <v>0</v>
      </c>
      <c r="P6862" t="b">
        <v>0</v>
      </c>
      <c r="Q6862">
        <v>8</v>
      </c>
      <c r="R6862">
        <v>8</v>
      </c>
      <c r="S6862">
        <v>1</v>
      </c>
      <c r="T6862">
        <v>2</v>
      </c>
      <c r="U6862" t="b">
        <v>1</v>
      </c>
      <c r="V6862" t="s">
        <v>160</v>
      </c>
      <c r="W6862" t="s">
        <v>1075</v>
      </c>
      <c r="X6862" t="s">
        <v>14879</v>
      </c>
      <c r="Y6862">
        <v>75</v>
      </c>
      <c r="Z6862">
        <v>75</v>
      </c>
      <c r="AA6862">
        <v>4</v>
      </c>
      <c r="AB6862">
        <v>4</v>
      </c>
      <c r="AC6862">
        <v>64</v>
      </c>
    </row>
    <row r="6863" spans="1:29">
      <c r="A6863">
        <v>7551</v>
      </c>
      <c r="B6863" t="s">
        <v>805</v>
      </c>
      <c r="C6863" t="s">
        <v>8583</v>
      </c>
      <c r="J6863" t="s">
        <v>1436</v>
      </c>
      <c r="K6863">
        <v>0</v>
      </c>
      <c r="N6863" t="b">
        <v>1</v>
      </c>
      <c r="O6863" t="b">
        <v>0</v>
      </c>
      <c r="P6863" t="b">
        <v>0</v>
      </c>
      <c r="Q6863">
        <v>8</v>
      </c>
      <c r="R6863">
        <v>8</v>
      </c>
      <c r="S6863">
        <v>1</v>
      </c>
      <c r="T6863">
        <v>2</v>
      </c>
      <c r="U6863" t="b">
        <v>1</v>
      </c>
      <c r="V6863" t="s">
        <v>160</v>
      </c>
      <c r="W6863" t="s">
        <v>1075</v>
      </c>
      <c r="X6863" t="s">
        <v>14880</v>
      </c>
      <c r="Y6863">
        <v>75</v>
      </c>
      <c r="Z6863">
        <v>75</v>
      </c>
      <c r="AA6863">
        <v>5</v>
      </c>
      <c r="AB6863">
        <v>5</v>
      </c>
      <c r="AC6863">
        <v>64</v>
      </c>
    </row>
    <row r="6864" spans="1:29">
      <c r="A6864">
        <v>7552</v>
      </c>
      <c r="B6864" t="s">
        <v>805</v>
      </c>
      <c r="C6864" t="s">
        <v>8584</v>
      </c>
      <c r="J6864" t="s">
        <v>1436</v>
      </c>
      <c r="K6864">
        <v>0</v>
      </c>
      <c r="N6864" t="b">
        <v>1</v>
      </c>
      <c r="O6864" t="b">
        <v>0</v>
      </c>
      <c r="P6864" t="b">
        <v>0</v>
      </c>
      <c r="Q6864">
        <v>8</v>
      </c>
      <c r="R6864">
        <v>8</v>
      </c>
      <c r="S6864">
        <v>1</v>
      </c>
      <c r="T6864">
        <v>2</v>
      </c>
      <c r="U6864" t="b">
        <v>1</v>
      </c>
      <c r="V6864" t="s">
        <v>160</v>
      </c>
      <c r="W6864" t="s">
        <v>1075</v>
      </c>
      <c r="X6864" t="s">
        <v>15703</v>
      </c>
      <c r="Y6864">
        <v>76</v>
      </c>
      <c r="Z6864">
        <v>76</v>
      </c>
      <c r="AA6864">
        <v>2</v>
      </c>
      <c r="AB6864">
        <v>2</v>
      </c>
      <c r="AC6864">
        <v>64</v>
      </c>
    </row>
    <row r="6865" spans="1:29">
      <c r="A6865">
        <v>7553</v>
      </c>
      <c r="B6865" t="s">
        <v>805</v>
      </c>
      <c r="C6865" t="s">
        <v>8585</v>
      </c>
      <c r="J6865" t="s">
        <v>1436</v>
      </c>
      <c r="K6865">
        <v>0</v>
      </c>
      <c r="N6865" t="b">
        <v>1</v>
      </c>
      <c r="O6865" t="b">
        <v>0</v>
      </c>
      <c r="P6865" t="b">
        <v>0</v>
      </c>
      <c r="Q6865">
        <v>8</v>
      </c>
      <c r="R6865">
        <v>8</v>
      </c>
      <c r="S6865">
        <v>1</v>
      </c>
      <c r="T6865">
        <v>2</v>
      </c>
      <c r="U6865" t="b">
        <v>1</v>
      </c>
      <c r="V6865" t="s">
        <v>160</v>
      </c>
      <c r="W6865" t="s">
        <v>1075</v>
      </c>
      <c r="X6865" t="s">
        <v>15655</v>
      </c>
      <c r="Y6865">
        <v>76</v>
      </c>
      <c r="Z6865">
        <v>76</v>
      </c>
      <c r="AA6865">
        <v>3</v>
      </c>
      <c r="AB6865">
        <v>3</v>
      </c>
      <c r="AC6865">
        <v>64</v>
      </c>
    </row>
    <row r="6866" spans="1:29">
      <c r="A6866">
        <v>7554</v>
      </c>
      <c r="B6866" t="s">
        <v>805</v>
      </c>
      <c r="C6866" t="s">
        <v>8586</v>
      </c>
      <c r="J6866" t="s">
        <v>1436</v>
      </c>
      <c r="K6866">
        <v>0</v>
      </c>
      <c r="N6866" t="b">
        <v>1</v>
      </c>
      <c r="O6866" t="b">
        <v>0</v>
      </c>
      <c r="P6866" t="b">
        <v>0</v>
      </c>
      <c r="Q6866">
        <v>8</v>
      </c>
      <c r="R6866">
        <v>8</v>
      </c>
      <c r="S6866">
        <v>1</v>
      </c>
      <c r="T6866">
        <v>2</v>
      </c>
      <c r="U6866" t="b">
        <v>1</v>
      </c>
      <c r="V6866" t="s">
        <v>160</v>
      </c>
      <c r="W6866" t="s">
        <v>1075</v>
      </c>
      <c r="X6866" t="s">
        <v>14881</v>
      </c>
      <c r="Y6866">
        <v>76</v>
      </c>
      <c r="Z6866">
        <v>76</v>
      </c>
      <c r="AA6866">
        <v>4</v>
      </c>
      <c r="AB6866">
        <v>4</v>
      </c>
      <c r="AC6866">
        <v>64</v>
      </c>
    </row>
    <row r="6867" spans="1:29">
      <c r="A6867">
        <v>7555</v>
      </c>
      <c r="B6867" t="s">
        <v>805</v>
      </c>
      <c r="C6867" t="s">
        <v>8587</v>
      </c>
      <c r="J6867" t="s">
        <v>1436</v>
      </c>
      <c r="K6867">
        <v>0</v>
      </c>
      <c r="N6867" t="b">
        <v>1</v>
      </c>
      <c r="O6867" t="b">
        <v>0</v>
      </c>
      <c r="P6867" t="b">
        <v>0</v>
      </c>
      <c r="Q6867">
        <v>8</v>
      </c>
      <c r="R6867">
        <v>8</v>
      </c>
      <c r="S6867">
        <v>1</v>
      </c>
      <c r="T6867">
        <v>2</v>
      </c>
      <c r="U6867" t="b">
        <v>1</v>
      </c>
      <c r="V6867" t="s">
        <v>160</v>
      </c>
      <c r="W6867" t="s">
        <v>1075</v>
      </c>
      <c r="X6867" t="s">
        <v>14882</v>
      </c>
      <c r="Y6867">
        <v>76</v>
      </c>
      <c r="Z6867">
        <v>76</v>
      </c>
      <c r="AA6867">
        <v>5</v>
      </c>
      <c r="AB6867">
        <v>5</v>
      </c>
      <c r="AC6867">
        <v>64</v>
      </c>
    </row>
    <row r="6868" spans="1:29">
      <c r="A6868">
        <v>7556</v>
      </c>
      <c r="B6868" t="s">
        <v>805</v>
      </c>
      <c r="C6868" t="s">
        <v>8588</v>
      </c>
      <c r="J6868" t="s">
        <v>1436</v>
      </c>
      <c r="K6868">
        <v>0</v>
      </c>
      <c r="N6868" t="b">
        <v>1</v>
      </c>
      <c r="O6868" t="b">
        <v>0</v>
      </c>
      <c r="P6868" t="b">
        <v>0</v>
      </c>
      <c r="Q6868">
        <v>8</v>
      </c>
      <c r="R6868">
        <v>8</v>
      </c>
      <c r="S6868">
        <v>1</v>
      </c>
      <c r="T6868">
        <v>2</v>
      </c>
      <c r="U6868" t="b">
        <v>1</v>
      </c>
      <c r="V6868" t="s">
        <v>160</v>
      </c>
      <c r="W6868" t="s">
        <v>1075</v>
      </c>
      <c r="X6868" t="s">
        <v>15704</v>
      </c>
      <c r="Y6868">
        <v>77</v>
      </c>
      <c r="Z6868">
        <v>77</v>
      </c>
      <c r="AA6868">
        <v>2</v>
      </c>
      <c r="AB6868">
        <v>2</v>
      </c>
      <c r="AC6868">
        <v>64</v>
      </c>
    </row>
    <row r="6869" spans="1:29">
      <c r="A6869">
        <v>7557</v>
      </c>
      <c r="B6869" t="s">
        <v>805</v>
      </c>
      <c r="C6869" t="s">
        <v>8589</v>
      </c>
      <c r="J6869" t="s">
        <v>1436</v>
      </c>
      <c r="K6869">
        <v>0</v>
      </c>
      <c r="N6869" t="b">
        <v>1</v>
      </c>
      <c r="O6869" t="b">
        <v>0</v>
      </c>
      <c r="P6869" t="b">
        <v>0</v>
      </c>
      <c r="Q6869">
        <v>8</v>
      </c>
      <c r="R6869">
        <v>8</v>
      </c>
      <c r="S6869">
        <v>1</v>
      </c>
      <c r="T6869">
        <v>2</v>
      </c>
      <c r="U6869" t="b">
        <v>1</v>
      </c>
      <c r="V6869" t="s">
        <v>160</v>
      </c>
      <c r="W6869" t="s">
        <v>1075</v>
      </c>
      <c r="X6869" t="s">
        <v>15656</v>
      </c>
      <c r="Y6869">
        <v>77</v>
      </c>
      <c r="Z6869">
        <v>77</v>
      </c>
      <c r="AA6869">
        <v>3</v>
      </c>
      <c r="AB6869">
        <v>3</v>
      </c>
      <c r="AC6869">
        <v>64</v>
      </c>
    </row>
    <row r="6870" spans="1:29">
      <c r="A6870">
        <v>7558</v>
      </c>
      <c r="B6870" t="s">
        <v>805</v>
      </c>
      <c r="C6870" t="s">
        <v>8590</v>
      </c>
      <c r="J6870" t="s">
        <v>1436</v>
      </c>
      <c r="K6870">
        <v>0</v>
      </c>
      <c r="N6870" t="b">
        <v>1</v>
      </c>
      <c r="O6870" t="b">
        <v>0</v>
      </c>
      <c r="P6870" t="b">
        <v>0</v>
      </c>
      <c r="Q6870">
        <v>8</v>
      </c>
      <c r="R6870">
        <v>8</v>
      </c>
      <c r="S6870">
        <v>1</v>
      </c>
      <c r="T6870">
        <v>2</v>
      </c>
      <c r="U6870" t="b">
        <v>1</v>
      </c>
      <c r="V6870" t="s">
        <v>160</v>
      </c>
      <c r="W6870" t="s">
        <v>1075</v>
      </c>
      <c r="X6870" t="s">
        <v>14939</v>
      </c>
      <c r="Y6870">
        <v>77</v>
      </c>
      <c r="Z6870">
        <v>77</v>
      </c>
      <c r="AA6870">
        <v>4</v>
      </c>
      <c r="AB6870">
        <v>4</v>
      </c>
      <c r="AC6870">
        <v>64</v>
      </c>
    </row>
    <row r="6871" spans="1:29">
      <c r="A6871">
        <v>7559</v>
      </c>
      <c r="B6871" t="s">
        <v>805</v>
      </c>
      <c r="C6871" t="s">
        <v>8591</v>
      </c>
      <c r="J6871" t="s">
        <v>1436</v>
      </c>
      <c r="K6871">
        <v>0</v>
      </c>
      <c r="N6871" t="b">
        <v>1</v>
      </c>
      <c r="O6871" t="b">
        <v>0</v>
      </c>
      <c r="P6871" t="b">
        <v>0</v>
      </c>
      <c r="Q6871">
        <v>8</v>
      </c>
      <c r="R6871">
        <v>8</v>
      </c>
      <c r="S6871">
        <v>1</v>
      </c>
      <c r="T6871">
        <v>2</v>
      </c>
      <c r="U6871" t="b">
        <v>1</v>
      </c>
      <c r="V6871" t="s">
        <v>160</v>
      </c>
      <c r="W6871" t="s">
        <v>1075</v>
      </c>
      <c r="X6871" t="s">
        <v>14940</v>
      </c>
      <c r="Y6871">
        <v>77</v>
      </c>
      <c r="Z6871">
        <v>77</v>
      </c>
      <c r="AA6871">
        <v>5</v>
      </c>
      <c r="AB6871">
        <v>5</v>
      </c>
      <c r="AC6871">
        <v>64</v>
      </c>
    </row>
    <row r="6872" spans="1:29">
      <c r="A6872">
        <v>7560</v>
      </c>
      <c r="B6872" t="s">
        <v>805</v>
      </c>
      <c r="C6872" t="s">
        <v>8592</v>
      </c>
      <c r="J6872" t="s">
        <v>1436</v>
      </c>
      <c r="K6872">
        <v>0</v>
      </c>
      <c r="N6872" t="b">
        <v>1</v>
      </c>
      <c r="O6872" t="b">
        <v>0</v>
      </c>
      <c r="P6872" t="b">
        <v>0</v>
      </c>
      <c r="Q6872">
        <v>8</v>
      </c>
      <c r="R6872">
        <v>8</v>
      </c>
      <c r="S6872">
        <v>1</v>
      </c>
      <c r="T6872">
        <v>2</v>
      </c>
      <c r="U6872" t="b">
        <v>1</v>
      </c>
      <c r="V6872" t="s">
        <v>160</v>
      </c>
      <c r="W6872" t="s">
        <v>1075</v>
      </c>
      <c r="X6872" t="s">
        <v>15705</v>
      </c>
      <c r="Y6872">
        <v>78</v>
      </c>
      <c r="Z6872">
        <v>78</v>
      </c>
      <c r="AA6872">
        <v>2</v>
      </c>
      <c r="AB6872">
        <v>2</v>
      </c>
      <c r="AC6872">
        <v>64</v>
      </c>
    </row>
    <row r="6873" spans="1:29">
      <c r="A6873">
        <v>7561</v>
      </c>
      <c r="B6873" t="s">
        <v>805</v>
      </c>
      <c r="C6873" t="s">
        <v>8593</v>
      </c>
      <c r="J6873" t="s">
        <v>1436</v>
      </c>
      <c r="K6873">
        <v>0</v>
      </c>
      <c r="N6873" t="b">
        <v>1</v>
      </c>
      <c r="O6873" t="b">
        <v>0</v>
      </c>
      <c r="P6873" t="b">
        <v>0</v>
      </c>
      <c r="Q6873">
        <v>8</v>
      </c>
      <c r="R6873">
        <v>8</v>
      </c>
      <c r="S6873">
        <v>1</v>
      </c>
      <c r="T6873">
        <v>2</v>
      </c>
      <c r="U6873" t="b">
        <v>1</v>
      </c>
      <c r="V6873" t="s">
        <v>160</v>
      </c>
      <c r="W6873" t="s">
        <v>1075</v>
      </c>
      <c r="X6873" t="s">
        <v>15657</v>
      </c>
      <c r="Y6873">
        <v>78</v>
      </c>
      <c r="Z6873">
        <v>78</v>
      </c>
      <c r="AA6873">
        <v>3</v>
      </c>
      <c r="AB6873">
        <v>3</v>
      </c>
      <c r="AC6873">
        <v>64</v>
      </c>
    </row>
    <row r="6874" spans="1:29">
      <c r="A6874">
        <v>7562</v>
      </c>
      <c r="B6874" t="s">
        <v>805</v>
      </c>
      <c r="C6874" t="s">
        <v>8594</v>
      </c>
      <c r="J6874" t="s">
        <v>1436</v>
      </c>
      <c r="K6874">
        <v>0</v>
      </c>
      <c r="N6874" t="b">
        <v>1</v>
      </c>
      <c r="O6874" t="b">
        <v>0</v>
      </c>
      <c r="P6874" t="b">
        <v>0</v>
      </c>
      <c r="Q6874">
        <v>8</v>
      </c>
      <c r="R6874">
        <v>8</v>
      </c>
      <c r="S6874">
        <v>1</v>
      </c>
      <c r="T6874">
        <v>2</v>
      </c>
      <c r="U6874" t="b">
        <v>1</v>
      </c>
      <c r="V6874" t="s">
        <v>160</v>
      </c>
      <c r="W6874" t="s">
        <v>1075</v>
      </c>
      <c r="X6874" t="s">
        <v>14944</v>
      </c>
      <c r="Y6874">
        <v>78</v>
      </c>
      <c r="Z6874">
        <v>78</v>
      </c>
      <c r="AA6874">
        <v>4</v>
      </c>
      <c r="AB6874">
        <v>4</v>
      </c>
      <c r="AC6874">
        <v>64</v>
      </c>
    </row>
    <row r="6875" spans="1:29">
      <c r="A6875">
        <v>7563</v>
      </c>
      <c r="B6875" t="s">
        <v>805</v>
      </c>
      <c r="C6875" t="s">
        <v>8595</v>
      </c>
      <c r="J6875" t="s">
        <v>1436</v>
      </c>
      <c r="K6875">
        <v>0</v>
      </c>
      <c r="N6875" t="b">
        <v>1</v>
      </c>
      <c r="O6875" t="b">
        <v>0</v>
      </c>
      <c r="P6875" t="b">
        <v>0</v>
      </c>
      <c r="Q6875">
        <v>8</v>
      </c>
      <c r="R6875">
        <v>8</v>
      </c>
      <c r="S6875">
        <v>1</v>
      </c>
      <c r="T6875">
        <v>2</v>
      </c>
      <c r="U6875" t="b">
        <v>1</v>
      </c>
      <c r="V6875" t="s">
        <v>160</v>
      </c>
      <c r="W6875" t="s">
        <v>1075</v>
      </c>
      <c r="X6875" t="s">
        <v>14945</v>
      </c>
      <c r="Y6875">
        <v>78</v>
      </c>
      <c r="Z6875">
        <v>78</v>
      </c>
      <c r="AA6875">
        <v>5</v>
      </c>
      <c r="AB6875">
        <v>5</v>
      </c>
      <c r="AC6875">
        <v>64</v>
      </c>
    </row>
    <row r="6876" spans="1:29">
      <c r="A6876">
        <v>7564</v>
      </c>
      <c r="B6876" t="s">
        <v>805</v>
      </c>
      <c r="C6876" t="s">
        <v>8596</v>
      </c>
      <c r="J6876" t="s">
        <v>1436</v>
      </c>
      <c r="K6876">
        <v>0</v>
      </c>
      <c r="N6876" t="b">
        <v>1</v>
      </c>
      <c r="O6876" t="b">
        <v>0</v>
      </c>
      <c r="P6876" t="b">
        <v>0</v>
      </c>
      <c r="Q6876">
        <v>8</v>
      </c>
      <c r="R6876">
        <v>8</v>
      </c>
      <c r="S6876">
        <v>1</v>
      </c>
      <c r="T6876">
        <v>2</v>
      </c>
      <c r="U6876" t="b">
        <v>1</v>
      </c>
      <c r="V6876" t="s">
        <v>160</v>
      </c>
      <c r="W6876" t="s">
        <v>1075</v>
      </c>
      <c r="X6876" t="s">
        <v>15706</v>
      </c>
      <c r="Y6876">
        <v>79</v>
      </c>
      <c r="Z6876">
        <v>79</v>
      </c>
      <c r="AA6876">
        <v>2</v>
      </c>
      <c r="AB6876">
        <v>2</v>
      </c>
      <c r="AC6876">
        <v>64</v>
      </c>
    </row>
    <row r="6877" spans="1:29">
      <c r="A6877">
        <v>7565</v>
      </c>
      <c r="B6877" t="s">
        <v>805</v>
      </c>
      <c r="C6877" t="s">
        <v>8597</v>
      </c>
      <c r="J6877" t="s">
        <v>1436</v>
      </c>
      <c r="K6877">
        <v>0</v>
      </c>
      <c r="N6877" t="b">
        <v>1</v>
      </c>
      <c r="O6877" t="b">
        <v>0</v>
      </c>
      <c r="P6877" t="b">
        <v>0</v>
      </c>
      <c r="Q6877">
        <v>8</v>
      </c>
      <c r="R6877">
        <v>8</v>
      </c>
      <c r="S6877">
        <v>1</v>
      </c>
      <c r="T6877">
        <v>2</v>
      </c>
      <c r="U6877" t="b">
        <v>1</v>
      </c>
      <c r="V6877" t="s">
        <v>160</v>
      </c>
      <c r="W6877" t="s">
        <v>1075</v>
      </c>
      <c r="X6877" t="s">
        <v>15658</v>
      </c>
      <c r="Y6877">
        <v>79</v>
      </c>
      <c r="Z6877">
        <v>79</v>
      </c>
      <c r="AA6877">
        <v>3</v>
      </c>
      <c r="AB6877">
        <v>3</v>
      </c>
      <c r="AC6877">
        <v>64</v>
      </c>
    </row>
    <row r="6878" spans="1:29">
      <c r="A6878">
        <v>7566</v>
      </c>
      <c r="B6878" t="s">
        <v>805</v>
      </c>
      <c r="C6878" t="s">
        <v>8598</v>
      </c>
      <c r="J6878" t="s">
        <v>1436</v>
      </c>
      <c r="K6878">
        <v>0</v>
      </c>
      <c r="N6878" t="b">
        <v>1</v>
      </c>
      <c r="O6878" t="b">
        <v>0</v>
      </c>
      <c r="P6878" t="b">
        <v>0</v>
      </c>
      <c r="Q6878">
        <v>8</v>
      </c>
      <c r="R6878">
        <v>8</v>
      </c>
      <c r="S6878">
        <v>1</v>
      </c>
      <c r="T6878">
        <v>2</v>
      </c>
      <c r="U6878" t="b">
        <v>1</v>
      </c>
      <c r="V6878" t="s">
        <v>160</v>
      </c>
      <c r="W6878" t="s">
        <v>1075</v>
      </c>
      <c r="X6878" t="s">
        <v>15778</v>
      </c>
      <c r="Y6878">
        <v>79</v>
      </c>
      <c r="Z6878">
        <v>79</v>
      </c>
      <c r="AA6878">
        <v>4</v>
      </c>
      <c r="AB6878">
        <v>4</v>
      </c>
      <c r="AC6878">
        <v>64</v>
      </c>
    </row>
    <row r="6879" spans="1:29">
      <c r="A6879">
        <v>7567</v>
      </c>
      <c r="B6879" t="s">
        <v>805</v>
      </c>
      <c r="C6879" t="s">
        <v>8599</v>
      </c>
      <c r="J6879" t="s">
        <v>1436</v>
      </c>
      <c r="K6879">
        <v>0</v>
      </c>
      <c r="N6879" t="b">
        <v>1</v>
      </c>
      <c r="O6879" t="b">
        <v>0</v>
      </c>
      <c r="P6879" t="b">
        <v>0</v>
      </c>
      <c r="Q6879">
        <v>8</v>
      </c>
      <c r="R6879">
        <v>8</v>
      </c>
      <c r="S6879">
        <v>1</v>
      </c>
      <c r="T6879">
        <v>2</v>
      </c>
      <c r="U6879" t="b">
        <v>1</v>
      </c>
      <c r="V6879" t="s">
        <v>160</v>
      </c>
      <c r="W6879" t="s">
        <v>1075</v>
      </c>
      <c r="X6879" t="s">
        <v>15710</v>
      </c>
      <c r="Y6879">
        <v>79</v>
      </c>
      <c r="Z6879">
        <v>79</v>
      </c>
      <c r="AA6879">
        <v>5</v>
      </c>
      <c r="AB6879">
        <v>5</v>
      </c>
      <c r="AC6879">
        <v>64</v>
      </c>
    </row>
    <row r="6880" spans="1:29">
      <c r="A6880">
        <v>7568</v>
      </c>
      <c r="B6880" t="s">
        <v>805</v>
      </c>
      <c r="C6880" t="s">
        <v>8600</v>
      </c>
      <c r="J6880" t="s">
        <v>1436</v>
      </c>
      <c r="K6880">
        <v>0</v>
      </c>
      <c r="N6880" t="b">
        <v>1</v>
      </c>
      <c r="O6880" t="b">
        <v>0</v>
      </c>
      <c r="P6880" t="b">
        <v>0</v>
      </c>
      <c r="Q6880">
        <v>8</v>
      </c>
      <c r="R6880">
        <v>8</v>
      </c>
      <c r="S6880">
        <v>1</v>
      </c>
      <c r="T6880">
        <v>2</v>
      </c>
      <c r="U6880" t="b">
        <v>1</v>
      </c>
      <c r="V6880" t="s">
        <v>160</v>
      </c>
      <c r="W6880" t="s">
        <v>1075</v>
      </c>
      <c r="X6880" t="s">
        <v>15578</v>
      </c>
      <c r="Y6880">
        <v>80</v>
      </c>
      <c r="Z6880">
        <v>80</v>
      </c>
      <c r="AA6880">
        <v>2</v>
      </c>
      <c r="AB6880">
        <v>2</v>
      </c>
      <c r="AC6880">
        <v>64</v>
      </c>
    </row>
    <row r="6881" spans="1:29">
      <c r="A6881">
        <v>7569</v>
      </c>
      <c r="B6881" t="s">
        <v>805</v>
      </c>
      <c r="C6881" t="s">
        <v>8601</v>
      </c>
      <c r="J6881" t="s">
        <v>1436</v>
      </c>
      <c r="K6881">
        <v>0</v>
      </c>
      <c r="N6881" t="b">
        <v>1</v>
      </c>
      <c r="O6881" t="b">
        <v>0</v>
      </c>
      <c r="P6881" t="b">
        <v>0</v>
      </c>
      <c r="Q6881">
        <v>8</v>
      </c>
      <c r="R6881">
        <v>8</v>
      </c>
      <c r="S6881">
        <v>1</v>
      </c>
      <c r="T6881">
        <v>2</v>
      </c>
      <c r="U6881" t="b">
        <v>1</v>
      </c>
      <c r="V6881" t="s">
        <v>160</v>
      </c>
      <c r="W6881" t="s">
        <v>1075</v>
      </c>
      <c r="X6881" t="s">
        <v>15659</v>
      </c>
      <c r="Y6881">
        <v>80</v>
      </c>
      <c r="Z6881">
        <v>80</v>
      </c>
      <c r="AA6881">
        <v>3</v>
      </c>
      <c r="AB6881">
        <v>3</v>
      </c>
      <c r="AC6881">
        <v>64</v>
      </c>
    </row>
    <row r="6882" spans="1:29">
      <c r="A6882">
        <v>7570</v>
      </c>
      <c r="B6882" t="s">
        <v>805</v>
      </c>
      <c r="C6882" t="s">
        <v>8602</v>
      </c>
      <c r="J6882" t="s">
        <v>1436</v>
      </c>
      <c r="K6882">
        <v>0</v>
      </c>
      <c r="N6882" t="b">
        <v>1</v>
      </c>
      <c r="O6882" t="b">
        <v>0</v>
      </c>
      <c r="P6882" t="b">
        <v>0</v>
      </c>
      <c r="Q6882">
        <v>8</v>
      </c>
      <c r="R6882">
        <v>8</v>
      </c>
      <c r="S6882">
        <v>1</v>
      </c>
      <c r="T6882">
        <v>2</v>
      </c>
      <c r="U6882" t="b">
        <v>1</v>
      </c>
      <c r="V6882" t="s">
        <v>160</v>
      </c>
      <c r="W6882" t="s">
        <v>1075</v>
      </c>
      <c r="X6882" t="s">
        <v>14949</v>
      </c>
      <c r="Y6882">
        <v>80</v>
      </c>
      <c r="Z6882">
        <v>80</v>
      </c>
      <c r="AA6882">
        <v>4</v>
      </c>
      <c r="AB6882">
        <v>4</v>
      </c>
      <c r="AC6882">
        <v>64</v>
      </c>
    </row>
    <row r="6883" spans="1:29">
      <c r="A6883">
        <v>7571</v>
      </c>
      <c r="B6883" t="s">
        <v>805</v>
      </c>
      <c r="C6883" t="s">
        <v>8603</v>
      </c>
      <c r="J6883" t="s">
        <v>1436</v>
      </c>
      <c r="K6883">
        <v>0</v>
      </c>
      <c r="N6883" t="b">
        <v>1</v>
      </c>
      <c r="O6883" t="b">
        <v>0</v>
      </c>
      <c r="P6883" t="b">
        <v>0</v>
      </c>
      <c r="Q6883">
        <v>8</v>
      </c>
      <c r="R6883">
        <v>8</v>
      </c>
      <c r="S6883">
        <v>1</v>
      </c>
      <c r="T6883">
        <v>2</v>
      </c>
      <c r="U6883" t="b">
        <v>1</v>
      </c>
      <c r="V6883" t="s">
        <v>160</v>
      </c>
      <c r="W6883" t="s">
        <v>1075</v>
      </c>
      <c r="X6883" t="s">
        <v>14950</v>
      </c>
      <c r="Y6883">
        <v>80</v>
      </c>
      <c r="Z6883">
        <v>80</v>
      </c>
      <c r="AA6883">
        <v>5</v>
      </c>
      <c r="AB6883">
        <v>5</v>
      </c>
      <c r="AC6883">
        <v>64</v>
      </c>
    </row>
    <row r="6884" spans="1:29">
      <c r="A6884">
        <v>7572</v>
      </c>
      <c r="B6884" t="s">
        <v>805</v>
      </c>
      <c r="C6884" t="s">
        <v>8604</v>
      </c>
      <c r="J6884" t="s">
        <v>1436</v>
      </c>
      <c r="K6884">
        <v>0</v>
      </c>
      <c r="N6884" t="b">
        <v>1</v>
      </c>
      <c r="O6884" t="b">
        <v>0</v>
      </c>
      <c r="P6884" t="b">
        <v>0</v>
      </c>
      <c r="Q6884">
        <v>8</v>
      </c>
      <c r="R6884">
        <v>8</v>
      </c>
      <c r="S6884">
        <v>1</v>
      </c>
      <c r="T6884">
        <v>2</v>
      </c>
      <c r="U6884" t="b">
        <v>1</v>
      </c>
      <c r="V6884" t="s">
        <v>160</v>
      </c>
      <c r="W6884" t="s">
        <v>1075</v>
      </c>
      <c r="X6884" t="s">
        <v>15579</v>
      </c>
      <c r="Y6884">
        <v>81</v>
      </c>
      <c r="Z6884">
        <v>81</v>
      </c>
      <c r="AA6884">
        <v>2</v>
      </c>
      <c r="AB6884">
        <v>2</v>
      </c>
      <c r="AC6884">
        <v>64</v>
      </c>
    </row>
    <row r="6885" spans="1:29">
      <c r="A6885">
        <v>7573</v>
      </c>
      <c r="B6885" t="s">
        <v>805</v>
      </c>
      <c r="C6885" t="s">
        <v>8605</v>
      </c>
      <c r="J6885" t="s">
        <v>1436</v>
      </c>
      <c r="K6885">
        <v>0</v>
      </c>
      <c r="N6885" t="b">
        <v>1</v>
      </c>
      <c r="O6885" t="b">
        <v>0</v>
      </c>
      <c r="P6885" t="b">
        <v>0</v>
      </c>
      <c r="Q6885">
        <v>8</v>
      </c>
      <c r="R6885">
        <v>8</v>
      </c>
      <c r="S6885">
        <v>1</v>
      </c>
      <c r="T6885">
        <v>2</v>
      </c>
      <c r="U6885" t="b">
        <v>1</v>
      </c>
      <c r="V6885" t="s">
        <v>160</v>
      </c>
      <c r="W6885" t="s">
        <v>1075</v>
      </c>
      <c r="X6885" t="s">
        <v>15660</v>
      </c>
      <c r="Y6885">
        <v>81</v>
      </c>
      <c r="Z6885">
        <v>81</v>
      </c>
      <c r="AA6885">
        <v>3</v>
      </c>
      <c r="AB6885">
        <v>3</v>
      </c>
      <c r="AC6885">
        <v>64</v>
      </c>
    </row>
    <row r="6886" spans="1:29">
      <c r="A6886">
        <v>7574</v>
      </c>
      <c r="B6886" t="s">
        <v>805</v>
      </c>
      <c r="C6886" t="s">
        <v>8606</v>
      </c>
      <c r="J6886" t="s">
        <v>1436</v>
      </c>
      <c r="K6886">
        <v>0</v>
      </c>
      <c r="N6886" t="b">
        <v>1</v>
      </c>
      <c r="O6886" t="b">
        <v>0</v>
      </c>
      <c r="P6886" t="b">
        <v>0</v>
      </c>
      <c r="Q6886">
        <v>8</v>
      </c>
      <c r="R6886">
        <v>8</v>
      </c>
      <c r="S6886">
        <v>1</v>
      </c>
      <c r="T6886">
        <v>2</v>
      </c>
      <c r="U6886" t="b">
        <v>1</v>
      </c>
      <c r="V6886" t="s">
        <v>160</v>
      </c>
      <c r="W6886" t="s">
        <v>1075</v>
      </c>
      <c r="X6886" t="s">
        <v>14951</v>
      </c>
      <c r="Y6886">
        <v>81</v>
      </c>
      <c r="Z6886">
        <v>81</v>
      </c>
      <c r="AA6886">
        <v>4</v>
      </c>
      <c r="AB6886">
        <v>4</v>
      </c>
      <c r="AC6886">
        <v>64</v>
      </c>
    </row>
    <row r="6887" spans="1:29">
      <c r="A6887">
        <v>7575</v>
      </c>
      <c r="B6887" t="s">
        <v>805</v>
      </c>
      <c r="C6887" t="s">
        <v>8607</v>
      </c>
      <c r="J6887" t="s">
        <v>1436</v>
      </c>
      <c r="K6887">
        <v>0</v>
      </c>
      <c r="N6887" t="b">
        <v>1</v>
      </c>
      <c r="O6887" t="b">
        <v>0</v>
      </c>
      <c r="P6887" t="b">
        <v>0</v>
      </c>
      <c r="Q6887">
        <v>8</v>
      </c>
      <c r="R6887">
        <v>8</v>
      </c>
      <c r="S6887">
        <v>1</v>
      </c>
      <c r="T6887">
        <v>2</v>
      </c>
      <c r="U6887" t="b">
        <v>1</v>
      </c>
      <c r="V6887" t="s">
        <v>160</v>
      </c>
      <c r="W6887" t="s">
        <v>1075</v>
      </c>
      <c r="X6887" t="s">
        <v>14952</v>
      </c>
      <c r="Y6887">
        <v>81</v>
      </c>
      <c r="Z6887">
        <v>81</v>
      </c>
      <c r="AA6887">
        <v>5</v>
      </c>
      <c r="AB6887">
        <v>5</v>
      </c>
      <c r="AC6887">
        <v>64</v>
      </c>
    </row>
    <row r="6888" spans="1:29">
      <c r="A6888">
        <v>7576</v>
      </c>
      <c r="B6888" t="s">
        <v>805</v>
      </c>
      <c r="C6888" t="s">
        <v>8608</v>
      </c>
      <c r="J6888" t="s">
        <v>1436</v>
      </c>
      <c r="K6888">
        <v>0</v>
      </c>
      <c r="N6888" t="b">
        <v>1</v>
      </c>
      <c r="O6888" t="b">
        <v>0</v>
      </c>
      <c r="P6888" t="b">
        <v>0</v>
      </c>
      <c r="Q6888">
        <v>8</v>
      </c>
      <c r="R6888">
        <v>8</v>
      </c>
      <c r="S6888">
        <v>1</v>
      </c>
      <c r="T6888">
        <v>2</v>
      </c>
      <c r="U6888" t="b">
        <v>1</v>
      </c>
      <c r="V6888" t="s">
        <v>160</v>
      </c>
      <c r="W6888" t="s">
        <v>1075</v>
      </c>
      <c r="X6888" t="s">
        <v>15580</v>
      </c>
      <c r="Y6888">
        <v>82</v>
      </c>
      <c r="Z6888">
        <v>82</v>
      </c>
      <c r="AA6888">
        <v>2</v>
      </c>
      <c r="AB6888">
        <v>2</v>
      </c>
      <c r="AC6888">
        <v>64</v>
      </c>
    </row>
    <row r="6889" spans="1:29">
      <c r="A6889">
        <v>7577</v>
      </c>
      <c r="B6889" t="s">
        <v>805</v>
      </c>
      <c r="C6889" t="s">
        <v>8609</v>
      </c>
      <c r="J6889" t="s">
        <v>1436</v>
      </c>
      <c r="K6889">
        <v>0</v>
      </c>
      <c r="N6889" t="b">
        <v>1</v>
      </c>
      <c r="O6889" t="b">
        <v>0</v>
      </c>
      <c r="P6889" t="b">
        <v>0</v>
      </c>
      <c r="Q6889">
        <v>8</v>
      </c>
      <c r="R6889">
        <v>8</v>
      </c>
      <c r="S6889">
        <v>1</v>
      </c>
      <c r="T6889">
        <v>2</v>
      </c>
      <c r="U6889" t="b">
        <v>1</v>
      </c>
      <c r="V6889" t="s">
        <v>160</v>
      </c>
      <c r="W6889" t="s">
        <v>1075</v>
      </c>
      <c r="X6889" t="s">
        <v>15661</v>
      </c>
      <c r="Y6889">
        <v>82</v>
      </c>
      <c r="Z6889">
        <v>82</v>
      </c>
      <c r="AA6889">
        <v>3</v>
      </c>
      <c r="AB6889">
        <v>3</v>
      </c>
      <c r="AC6889">
        <v>64</v>
      </c>
    </row>
    <row r="6890" spans="1:29">
      <c r="A6890">
        <v>7578</v>
      </c>
      <c r="B6890" t="s">
        <v>805</v>
      </c>
      <c r="C6890" t="s">
        <v>8610</v>
      </c>
      <c r="J6890" t="s">
        <v>1436</v>
      </c>
      <c r="K6890">
        <v>0</v>
      </c>
      <c r="N6890" t="b">
        <v>1</v>
      </c>
      <c r="O6890" t="b">
        <v>0</v>
      </c>
      <c r="P6890" t="b">
        <v>0</v>
      </c>
      <c r="Q6890">
        <v>8</v>
      </c>
      <c r="R6890">
        <v>8</v>
      </c>
      <c r="S6890">
        <v>1</v>
      </c>
      <c r="T6890">
        <v>2</v>
      </c>
      <c r="U6890" t="b">
        <v>1</v>
      </c>
      <c r="V6890" t="s">
        <v>160</v>
      </c>
      <c r="W6890" t="s">
        <v>1075</v>
      </c>
      <c r="X6890" t="s">
        <v>14953</v>
      </c>
      <c r="Y6890">
        <v>82</v>
      </c>
      <c r="Z6890">
        <v>82</v>
      </c>
      <c r="AA6890">
        <v>4</v>
      </c>
      <c r="AB6890">
        <v>4</v>
      </c>
      <c r="AC6890">
        <v>64</v>
      </c>
    </row>
    <row r="6891" spans="1:29">
      <c r="A6891">
        <v>7579</v>
      </c>
      <c r="B6891" t="s">
        <v>805</v>
      </c>
      <c r="C6891" t="s">
        <v>8611</v>
      </c>
      <c r="J6891" t="s">
        <v>1436</v>
      </c>
      <c r="K6891">
        <v>0</v>
      </c>
      <c r="N6891" t="b">
        <v>1</v>
      </c>
      <c r="O6891" t="b">
        <v>0</v>
      </c>
      <c r="P6891" t="b">
        <v>0</v>
      </c>
      <c r="Q6891">
        <v>8</v>
      </c>
      <c r="R6891">
        <v>8</v>
      </c>
      <c r="S6891">
        <v>1</v>
      </c>
      <c r="T6891">
        <v>2</v>
      </c>
      <c r="U6891" t="b">
        <v>1</v>
      </c>
      <c r="V6891" t="s">
        <v>160</v>
      </c>
      <c r="W6891" t="s">
        <v>1075</v>
      </c>
      <c r="X6891" t="s">
        <v>14954</v>
      </c>
      <c r="Y6891">
        <v>82</v>
      </c>
      <c r="Z6891">
        <v>82</v>
      </c>
      <c r="AA6891">
        <v>5</v>
      </c>
      <c r="AB6891">
        <v>5</v>
      </c>
      <c r="AC6891">
        <v>64</v>
      </c>
    </row>
    <row r="6892" spans="1:29">
      <c r="A6892">
        <v>7580</v>
      </c>
      <c r="B6892" t="s">
        <v>805</v>
      </c>
      <c r="C6892" t="s">
        <v>8612</v>
      </c>
      <c r="J6892" t="s">
        <v>1436</v>
      </c>
      <c r="K6892">
        <v>0</v>
      </c>
      <c r="N6892" t="b">
        <v>1</v>
      </c>
      <c r="O6892" t="b">
        <v>0</v>
      </c>
      <c r="P6892" t="b">
        <v>0</v>
      </c>
      <c r="Q6892">
        <v>8</v>
      </c>
      <c r="R6892">
        <v>8</v>
      </c>
      <c r="S6892">
        <v>1</v>
      </c>
      <c r="T6892">
        <v>2</v>
      </c>
      <c r="U6892" t="b">
        <v>1</v>
      </c>
      <c r="V6892" t="s">
        <v>160</v>
      </c>
      <c r="W6892" t="s">
        <v>1075</v>
      </c>
      <c r="X6892" t="s">
        <v>15581</v>
      </c>
      <c r="Y6892">
        <v>83</v>
      </c>
      <c r="Z6892">
        <v>83</v>
      </c>
      <c r="AA6892">
        <v>2</v>
      </c>
      <c r="AB6892">
        <v>2</v>
      </c>
      <c r="AC6892">
        <v>64</v>
      </c>
    </row>
    <row r="6893" spans="1:29">
      <c r="A6893">
        <v>7581</v>
      </c>
      <c r="B6893" t="s">
        <v>805</v>
      </c>
      <c r="C6893" t="s">
        <v>8613</v>
      </c>
      <c r="J6893" t="s">
        <v>1436</v>
      </c>
      <c r="K6893">
        <v>0</v>
      </c>
      <c r="N6893" t="b">
        <v>1</v>
      </c>
      <c r="O6893" t="b">
        <v>0</v>
      </c>
      <c r="P6893" t="b">
        <v>0</v>
      </c>
      <c r="Q6893">
        <v>8</v>
      </c>
      <c r="R6893">
        <v>8</v>
      </c>
      <c r="S6893">
        <v>1</v>
      </c>
      <c r="T6893">
        <v>2</v>
      </c>
      <c r="U6893" t="b">
        <v>1</v>
      </c>
      <c r="V6893" t="s">
        <v>160</v>
      </c>
      <c r="W6893" t="s">
        <v>1075</v>
      </c>
      <c r="X6893" t="s">
        <v>15662</v>
      </c>
      <c r="Y6893">
        <v>83</v>
      </c>
      <c r="Z6893">
        <v>83</v>
      </c>
      <c r="AA6893">
        <v>3</v>
      </c>
      <c r="AB6893">
        <v>3</v>
      </c>
      <c r="AC6893">
        <v>64</v>
      </c>
    </row>
    <row r="6894" spans="1:29">
      <c r="A6894">
        <v>7582</v>
      </c>
      <c r="B6894" t="s">
        <v>805</v>
      </c>
      <c r="C6894" t="s">
        <v>8614</v>
      </c>
      <c r="J6894" t="s">
        <v>1436</v>
      </c>
      <c r="K6894">
        <v>0</v>
      </c>
      <c r="N6894" t="b">
        <v>1</v>
      </c>
      <c r="O6894" t="b">
        <v>0</v>
      </c>
      <c r="P6894" t="b">
        <v>0</v>
      </c>
      <c r="Q6894">
        <v>8</v>
      </c>
      <c r="R6894">
        <v>8</v>
      </c>
      <c r="S6894">
        <v>1</v>
      </c>
      <c r="T6894">
        <v>2</v>
      </c>
      <c r="U6894" t="b">
        <v>1</v>
      </c>
      <c r="V6894" t="s">
        <v>160</v>
      </c>
      <c r="W6894" t="s">
        <v>1075</v>
      </c>
      <c r="X6894" t="s">
        <v>14955</v>
      </c>
      <c r="Y6894">
        <v>83</v>
      </c>
      <c r="Z6894">
        <v>83</v>
      </c>
      <c r="AA6894">
        <v>4</v>
      </c>
      <c r="AB6894">
        <v>4</v>
      </c>
      <c r="AC6894">
        <v>64</v>
      </c>
    </row>
    <row r="6895" spans="1:29">
      <c r="A6895">
        <v>7583</v>
      </c>
      <c r="B6895" t="s">
        <v>805</v>
      </c>
      <c r="C6895" t="s">
        <v>8615</v>
      </c>
      <c r="J6895" t="s">
        <v>1436</v>
      </c>
      <c r="K6895">
        <v>0</v>
      </c>
      <c r="N6895" t="b">
        <v>1</v>
      </c>
      <c r="O6895" t="b">
        <v>0</v>
      </c>
      <c r="P6895" t="b">
        <v>0</v>
      </c>
      <c r="Q6895">
        <v>8</v>
      </c>
      <c r="R6895">
        <v>8</v>
      </c>
      <c r="S6895">
        <v>1</v>
      </c>
      <c r="T6895">
        <v>2</v>
      </c>
      <c r="U6895" t="b">
        <v>1</v>
      </c>
      <c r="V6895" t="s">
        <v>160</v>
      </c>
      <c r="W6895" t="s">
        <v>1075</v>
      </c>
      <c r="X6895" t="s">
        <v>14956</v>
      </c>
      <c r="Y6895">
        <v>83</v>
      </c>
      <c r="Z6895">
        <v>83</v>
      </c>
      <c r="AA6895">
        <v>5</v>
      </c>
      <c r="AB6895">
        <v>5</v>
      </c>
      <c r="AC6895">
        <v>64</v>
      </c>
    </row>
    <row r="6896" spans="1:29">
      <c r="A6896">
        <v>7584</v>
      </c>
      <c r="B6896" t="s">
        <v>805</v>
      </c>
      <c r="C6896" t="s">
        <v>8616</v>
      </c>
      <c r="J6896" t="s">
        <v>1436</v>
      </c>
      <c r="K6896">
        <v>0</v>
      </c>
      <c r="N6896" t="b">
        <v>1</v>
      </c>
      <c r="O6896" t="b">
        <v>0</v>
      </c>
      <c r="P6896" t="b">
        <v>0</v>
      </c>
      <c r="Q6896">
        <v>8</v>
      </c>
      <c r="R6896">
        <v>8</v>
      </c>
      <c r="S6896">
        <v>1</v>
      </c>
      <c r="T6896">
        <v>2</v>
      </c>
      <c r="U6896" t="b">
        <v>1</v>
      </c>
      <c r="V6896" t="s">
        <v>160</v>
      </c>
      <c r="W6896" t="s">
        <v>1075</v>
      </c>
      <c r="X6896" t="s">
        <v>15582</v>
      </c>
      <c r="Y6896">
        <v>84</v>
      </c>
      <c r="Z6896">
        <v>84</v>
      </c>
      <c r="AA6896">
        <v>2</v>
      </c>
      <c r="AB6896">
        <v>2</v>
      </c>
      <c r="AC6896">
        <v>64</v>
      </c>
    </row>
    <row r="6897" spans="1:29">
      <c r="A6897">
        <v>7585</v>
      </c>
      <c r="B6897" t="s">
        <v>805</v>
      </c>
      <c r="C6897" t="s">
        <v>8617</v>
      </c>
      <c r="J6897" t="s">
        <v>1436</v>
      </c>
      <c r="K6897">
        <v>0</v>
      </c>
      <c r="N6897" t="b">
        <v>1</v>
      </c>
      <c r="O6897" t="b">
        <v>0</v>
      </c>
      <c r="P6897" t="b">
        <v>0</v>
      </c>
      <c r="Q6897">
        <v>8</v>
      </c>
      <c r="R6897">
        <v>8</v>
      </c>
      <c r="S6897">
        <v>1</v>
      </c>
      <c r="T6897">
        <v>2</v>
      </c>
      <c r="U6897" t="b">
        <v>1</v>
      </c>
      <c r="V6897" t="s">
        <v>160</v>
      </c>
      <c r="W6897" t="s">
        <v>1075</v>
      </c>
      <c r="X6897" t="s">
        <v>15663</v>
      </c>
      <c r="Y6897">
        <v>84</v>
      </c>
      <c r="Z6897">
        <v>84</v>
      </c>
      <c r="AA6897">
        <v>3</v>
      </c>
      <c r="AB6897">
        <v>3</v>
      </c>
      <c r="AC6897">
        <v>64</v>
      </c>
    </row>
    <row r="6898" spans="1:29">
      <c r="A6898">
        <v>7586</v>
      </c>
      <c r="B6898" t="s">
        <v>805</v>
      </c>
      <c r="C6898" t="s">
        <v>8618</v>
      </c>
      <c r="J6898" t="s">
        <v>1436</v>
      </c>
      <c r="K6898">
        <v>0</v>
      </c>
      <c r="N6898" t="b">
        <v>1</v>
      </c>
      <c r="O6898" t="b">
        <v>0</v>
      </c>
      <c r="P6898" t="b">
        <v>0</v>
      </c>
      <c r="Q6898">
        <v>8</v>
      </c>
      <c r="R6898">
        <v>8</v>
      </c>
      <c r="S6898">
        <v>1</v>
      </c>
      <c r="T6898">
        <v>2</v>
      </c>
      <c r="U6898" t="b">
        <v>1</v>
      </c>
      <c r="V6898" t="s">
        <v>160</v>
      </c>
      <c r="W6898" t="s">
        <v>1075</v>
      </c>
      <c r="X6898" t="s">
        <v>14957</v>
      </c>
      <c r="Y6898">
        <v>84</v>
      </c>
      <c r="Z6898">
        <v>84</v>
      </c>
      <c r="AA6898">
        <v>4</v>
      </c>
      <c r="AB6898">
        <v>4</v>
      </c>
      <c r="AC6898">
        <v>64</v>
      </c>
    </row>
    <row r="6899" spans="1:29">
      <c r="A6899">
        <v>7587</v>
      </c>
      <c r="B6899" t="s">
        <v>805</v>
      </c>
      <c r="C6899" t="s">
        <v>8619</v>
      </c>
      <c r="J6899" t="s">
        <v>1436</v>
      </c>
      <c r="K6899">
        <v>0</v>
      </c>
      <c r="N6899" t="b">
        <v>1</v>
      </c>
      <c r="O6899" t="b">
        <v>0</v>
      </c>
      <c r="P6899" t="b">
        <v>0</v>
      </c>
      <c r="Q6899">
        <v>8</v>
      </c>
      <c r="R6899">
        <v>8</v>
      </c>
      <c r="S6899">
        <v>1</v>
      </c>
      <c r="T6899">
        <v>2</v>
      </c>
      <c r="U6899" t="b">
        <v>1</v>
      </c>
      <c r="V6899" t="s">
        <v>160</v>
      </c>
      <c r="W6899" t="s">
        <v>1075</v>
      </c>
      <c r="X6899" t="s">
        <v>14958</v>
      </c>
      <c r="Y6899">
        <v>84</v>
      </c>
      <c r="Z6899">
        <v>84</v>
      </c>
      <c r="AA6899">
        <v>5</v>
      </c>
      <c r="AB6899">
        <v>5</v>
      </c>
      <c r="AC6899">
        <v>64</v>
      </c>
    </row>
    <row r="6900" spans="1:29">
      <c r="A6900">
        <v>7588</v>
      </c>
      <c r="B6900" t="s">
        <v>805</v>
      </c>
      <c r="C6900" t="s">
        <v>8620</v>
      </c>
      <c r="J6900" t="s">
        <v>1436</v>
      </c>
      <c r="K6900">
        <v>0</v>
      </c>
      <c r="N6900" t="b">
        <v>1</v>
      </c>
      <c r="O6900" t="b">
        <v>0</v>
      </c>
      <c r="P6900" t="b">
        <v>0</v>
      </c>
      <c r="Q6900">
        <v>8</v>
      </c>
      <c r="R6900">
        <v>8</v>
      </c>
      <c r="S6900">
        <v>1</v>
      </c>
      <c r="T6900">
        <v>2</v>
      </c>
      <c r="U6900" t="b">
        <v>1</v>
      </c>
      <c r="V6900" t="s">
        <v>160</v>
      </c>
      <c r="W6900" t="s">
        <v>1075</v>
      </c>
      <c r="X6900" t="s">
        <v>15583</v>
      </c>
      <c r="Y6900">
        <v>85</v>
      </c>
      <c r="Z6900">
        <v>85</v>
      </c>
      <c r="AA6900">
        <v>2</v>
      </c>
      <c r="AB6900">
        <v>2</v>
      </c>
      <c r="AC6900">
        <v>64</v>
      </c>
    </row>
    <row r="6901" spans="1:29">
      <c r="A6901">
        <v>7589</v>
      </c>
      <c r="B6901" t="s">
        <v>805</v>
      </c>
      <c r="C6901" t="s">
        <v>8621</v>
      </c>
      <c r="J6901" t="s">
        <v>1436</v>
      </c>
      <c r="K6901">
        <v>0</v>
      </c>
      <c r="N6901" t="b">
        <v>1</v>
      </c>
      <c r="O6901" t="b">
        <v>0</v>
      </c>
      <c r="P6901" t="b">
        <v>0</v>
      </c>
      <c r="Q6901">
        <v>8</v>
      </c>
      <c r="R6901">
        <v>8</v>
      </c>
      <c r="S6901">
        <v>1</v>
      </c>
      <c r="T6901">
        <v>2</v>
      </c>
      <c r="U6901" t="b">
        <v>1</v>
      </c>
      <c r="V6901" t="s">
        <v>160</v>
      </c>
      <c r="W6901" t="s">
        <v>1075</v>
      </c>
      <c r="X6901" t="s">
        <v>15664</v>
      </c>
      <c r="Y6901">
        <v>85</v>
      </c>
      <c r="Z6901">
        <v>85</v>
      </c>
      <c r="AA6901">
        <v>3</v>
      </c>
      <c r="AB6901">
        <v>3</v>
      </c>
      <c r="AC6901">
        <v>64</v>
      </c>
    </row>
    <row r="6902" spans="1:29">
      <c r="A6902">
        <v>7590</v>
      </c>
      <c r="B6902" t="s">
        <v>805</v>
      </c>
      <c r="C6902" t="s">
        <v>8622</v>
      </c>
      <c r="J6902" t="s">
        <v>1436</v>
      </c>
      <c r="K6902">
        <v>0</v>
      </c>
      <c r="N6902" t="b">
        <v>1</v>
      </c>
      <c r="O6902" t="b">
        <v>0</v>
      </c>
      <c r="P6902" t="b">
        <v>0</v>
      </c>
      <c r="Q6902">
        <v>8</v>
      </c>
      <c r="R6902">
        <v>8</v>
      </c>
      <c r="S6902">
        <v>1</v>
      </c>
      <c r="T6902">
        <v>2</v>
      </c>
      <c r="U6902" t="b">
        <v>1</v>
      </c>
      <c r="V6902" t="s">
        <v>160</v>
      </c>
      <c r="W6902" t="s">
        <v>1075</v>
      </c>
      <c r="X6902" t="s">
        <v>14959</v>
      </c>
      <c r="Y6902">
        <v>85</v>
      </c>
      <c r="Z6902">
        <v>85</v>
      </c>
      <c r="AA6902">
        <v>4</v>
      </c>
      <c r="AB6902">
        <v>4</v>
      </c>
      <c r="AC6902">
        <v>64</v>
      </c>
    </row>
    <row r="6903" spans="1:29">
      <c r="A6903">
        <v>7591</v>
      </c>
      <c r="B6903" t="s">
        <v>805</v>
      </c>
      <c r="C6903" t="s">
        <v>8623</v>
      </c>
      <c r="J6903" t="s">
        <v>1436</v>
      </c>
      <c r="K6903">
        <v>0</v>
      </c>
      <c r="N6903" t="b">
        <v>1</v>
      </c>
      <c r="O6903" t="b">
        <v>0</v>
      </c>
      <c r="P6903" t="b">
        <v>0</v>
      </c>
      <c r="Q6903">
        <v>8</v>
      </c>
      <c r="R6903">
        <v>8</v>
      </c>
      <c r="S6903">
        <v>1</v>
      </c>
      <c r="T6903">
        <v>2</v>
      </c>
      <c r="U6903" t="b">
        <v>1</v>
      </c>
      <c r="V6903" t="s">
        <v>160</v>
      </c>
      <c r="W6903" t="s">
        <v>1075</v>
      </c>
      <c r="X6903" t="s">
        <v>14960</v>
      </c>
      <c r="Y6903">
        <v>85</v>
      </c>
      <c r="Z6903">
        <v>85</v>
      </c>
      <c r="AA6903">
        <v>5</v>
      </c>
      <c r="AB6903">
        <v>5</v>
      </c>
      <c r="AC6903">
        <v>64</v>
      </c>
    </row>
    <row r="6904" spans="1:29">
      <c r="A6904">
        <v>7592</v>
      </c>
      <c r="B6904" t="s">
        <v>805</v>
      </c>
      <c r="C6904" t="s">
        <v>8624</v>
      </c>
      <c r="J6904" t="s">
        <v>1436</v>
      </c>
      <c r="K6904">
        <v>0</v>
      </c>
      <c r="N6904" t="b">
        <v>1</v>
      </c>
      <c r="O6904" t="b">
        <v>0</v>
      </c>
      <c r="P6904" t="b">
        <v>0</v>
      </c>
      <c r="Q6904">
        <v>8</v>
      </c>
      <c r="R6904">
        <v>8</v>
      </c>
      <c r="S6904">
        <v>1</v>
      </c>
      <c r="T6904">
        <v>2</v>
      </c>
      <c r="U6904" t="b">
        <v>1</v>
      </c>
      <c r="V6904" t="s">
        <v>160</v>
      </c>
      <c r="W6904" t="s">
        <v>1075</v>
      </c>
      <c r="X6904" t="s">
        <v>15584</v>
      </c>
      <c r="Y6904">
        <v>86</v>
      </c>
      <c r="Z6904">
        <v>86</v>
      </c>
      <c r="AA6904">
        <v>2</v>
      </c>
      <c r="AB6904">
        <v>2</v>
      </c>
      <c r="AC6904">
        <v>64</v>
      </c>
    </row>
    <row r="6905" spans="1:29">
      <c r="A6905">
        <v>7593</v>
      </c>
      <c r="B6905" t="s">
        <v>805</v>
      </c>
      <c r="C6905" t="s">
        <v>8625</v>
      </c>
      <c r="J6905" t="s">
        <v>1436</v>
      </c>
      <c r="K6905">
        <v>0</v>
      </c>
      <c r="N6905" t="b">
        <v>1</v>
      </c>
      <c r="O6905" t="b">
        <v>0</v>
      </c>
      <c r="P6905" t="b">
        <v>0</v>
      </c>
      <c r="Q6905">
        <v>8</v>
      </c>
      <c r="R6905">
        <v>8</v>
      </c>
      <c r="S6905">
        <v>1</v>
      </c>
      <c r="T6905">
        <v>2</v>
      </c>
      <c r="U6905" t="b">
        <v>1</v>
      </c>
      <c r="V6905" t="s">
        <v>160</v>
      </c>
      <c r="W6905" t="s">
        <v>1075</v>
      </c>
      <c r="X6905" t="s">
        <v>15665</v>
      </c>
      <c r="Y6905">
        <v>86</v>
      </c>
      <c r="Z6905">
        <v>86</v>
      </c>
      <c r="AA6905">
        <v>3</v>
      </c>
      <c r="AB6905">
        <v>3</v>
      </c>
      <c r="AC6905">
        <v>64</v>
      </c>
    </row>
    <row r="6906" spans="1:29">
      <c r="A6906">
        <v>7594</v>
      </c>
      <c r="B6906" t="s">
        <v>805</v>
      </c>
      <c r="C6906" t="s">
        <v>8626</v>
      </c>
      <c r="J6906" t="s">
        <v>1436</v>
      </c>
      <c r="K6906">
        <v>0</v>
      </c>
      <c r="N6906" t="b">
        <v>1</v>
      </c>
      <c r="O6906" t="b">
        <v>0</v>
      </c>
      <c r="P6906" t="b">
        <v>0</v>
      </c>
      <c r="Q6906">
        <v>8</v>
      </c>
      <c r="R6906">
        <v>8</v>
      </c>
      <c r="S6906">
        <v>1</v>
      </c>
      <c r="T6906">
        <v>2</v>
      </c>
      <c r="U6906" t="b">
        <v>1</v>
      </c>
      <c r="V6906" t="s">
        <v>160</v>
      </c>
      <c r="W6906" t="s">
        <v>1075</v>
      </c>
      <c r="X6906" t="s">
        <v>14961</v>
      </c>
      <c r="Y6906">
        <v>86</v>
      </c>
      <c r="Z6906">
        <v>86</v>
      </c>
      <c r="AA6906">
        <v>4</v>
      </c>
      <c r="AB6906">
        <v>4</v>
      </c>
      <c r="AC6906">
        <v>64</v>
      </c>
    </row>
    <row r="6907" spans="1:29">
      <c r="A6907">
        <v>7595</v>
      </c>
      <c r="B6907" t="s">
        <v>805</v>
      </c>
      <c r="C6907" t="s">
        <v>8627</v>
      </c>
      <c r="J6907" t="s">
        <v>1436</v>
      </c>
      <c r="K6907">
        <v>0</v>
      </c>
      <c r="N6907" t="b">
        <v>1</v>
      </c>
      <c r="O6907" t="b">
        <v>0</v>
      </c>
      <c r="P6907" t="b">
        <v>0</v>
      </c>
      <c r="Q6907">
        <v>8</v>
      </c>
      <c r="R6907">
        <v>8</v>
      </c>
      <c r="S6907">
        <v>1</v>
      </c>
      <c r="T6907">
        <v>2</v>
      </c>
      <c r="U6907" t="b">
        <v>1</v>
      </c>
      <c r="V6907" t="s">
        <v>160</v>
      </c>
      <c r="W6907" t="s">
        <v>1075</v>
      </c>
      <c r="X6907" t="s">
        <v>14962</v>
      </c>
      <c r="Y6907">
        <v>86</v>
      </c>
      <c r="Z6907">
        <v>86</v>
      </c>
      <c r="AA6907">
        <v>5</v>
      </c>
      <c r="AB6907">
        <v>5</v>
      </c>
      <c r="AC6907">
        <v>64</v>
      </c>
    </row>
    <row r="6908" spans="1:29">
      <c r="A6908">
        <v>7596</v>
      </c>
      <c r="B6908" t="s">
        <v>805</v>
      </c>
      <c r="C6908" t="s">
        <v>8628</v>
      </c>
      <c r="J6908" t="s">
        <v>1436</v>
      </c>
      <c r="K6908">
        <v>0</v>
      </c>
      <c r="N6908" t="b">
        <v>1</v>
      </c>
      <c r="O6908" t="b">
        <v>0</v>
      </c>
      <c r="P6908" t="b">
        <v>0</v>
      </c>
      <c r="Q6908">
        <v>8</v>
      </c>
      <c r="R6908">
        <v>8</v>
      </c>
      <c r="S6908">
        <v>1</v>
      </c>
      <c r="T6908">
        <v>2</v>
      </c>
      <c r="U6908" t="b">
        <v>1</v>
      </c>
      <c r="V6908" t="s">
        <v>160</v>
      </c>
      <c r="W6908" t="s">
        <v>1075</v>
      </c>
      <c r="X6908" t="s">
        <v>15585</v>
      </c>
      <c r="Y6908">
        <v>87</v>
      </c>
      <c r="Z6908">
        <v>87</v>
      </c>
      <c r="AA6908">
        <v>2</v>
      </c>
      <c r="AB6908">
        <v>2</v>
      </c>
      <c r="AC6908">
        <v>64</v>
      </c>
    </row>
    <row r="6909" spans="1:29">
      <c r="A6909">
        <v>7597</v>
      </c>
      <c r="B6909" t="s">
        <v>805</v>
      </c>
      <c r="C6909" t="s">
        <v>8629</v>
      </c>
      <c r="J6909" t="s">
        <v>1436</v>
      </c>
      <c r="K6909">
        <v>0</v>
      </c>
      <c r="N6909" t="b">
        <v>1</v>
      </c>
      <c r="O6909" t="b">
        <v>0</v>
      </c>
      <c r="P6909" t="b">
        <v>0</v>
      </c>
      <c r="Q6909">
        <v>8</v>
      </c>
      <c r="R6909">
        <v>8</v>
      </c>
      <c r="S6909">
        <v>1</v>
      </c>
      <c r="T6909">
        <v>2</v>
      </c>
      <c r="U6909" t="b">
        <v>1</v>
      </c>
      <c r="V6909" t="s">
        <v>160</v>
      </c>
      <c r="W6909" t="s">
        <v>1075</v>
      </c>
      <c r="X6909" t="s">
        <v>15666</v>
      </c>
      <c r="Y6909">
        <v>87</v>
      </c>
      <c r="Z6909">
        <v>87</v>
      </c>
      <c r="AA6909">
        <v>3</v>
      </c>
      <c r="AB6909">
        <v>3</v>
      </c>
      <c r="AC6909">
        <v>64</v>
      </c>
    </row>
    <row r="6910" spans="1:29">
      <c r="A6910">
        <v>7598</v>
      </c>
      <c r="B6910" t="s">
        <v>805</v>
      </c>
      <c r="C6910" t="s">
        <v>8630</v>
      </c>
      <c r="J6910" t="s">
        <v>1436</v>
      </c>
      <c r="K6910">
        <v>0</v>
      </c>
      <c r="N6910" t="b">
        <v>1</v>
      </c>
      <c r="O6910" t="b">
        <v>0</v>
      </c>
      <c r="P6910" t="b">
        <v>0</v>
      </c>
      <c r="Q6910">
        <v>8</v>
      </c>
      <c r="R6910">
        <v>8</v>
      </c>
      <c r="S6910">
        <v>1</v>
      </c>
      <c r="T6910">
        <v>2</v>
      </c>
      <c r="U6910" t="b">
        <v>1</v>
      </c>
      <c r="V6910" t="s">
        <v>160</v>
      </c>
      <c r="W6910" t="s">
        <v>1075</v>
      </c>
      <c r="X6910" t="s">
        <v>14963</v>
      </c>
      <c r="Y6910">
        <v>87</v>
      </c>
      <c r="Z6910">
        <v>87</v>
      </c>
      <c r="AA6910">
        <v>4</v>
      </c>
      <c r="AB6910">
        <v>4</v>
      </c>
      <c r="AC6910">
        <v>64</v>
      </c>
    </row>
    <row r="6911" spans="1:29">
      <c r="A6911">
        <v>7599</v>
      </c>
      <c r="B6911" t="s">
        <v>805</v>
      </c>
      <c r="C6911" t="s">
        <v>8631</v>
      </c>
      <c r="J6911" t="s">
        <v>1436</v>
      </c>
      <c r="K6911">
        <v>0</v>
      </c>
      <c r="N6911" t="b">
        <v>1</v>
      </c>
      <c r="O6911" t="b">
        <v>0</v>
      </c>
      <c r="P6911" t="b">
        <v>0</v>
      </c>
      <c r="Q6911">
        <v>8</v>
      </c>
      <c r="R6911">
        <v>8</v>
      </c>
      <c r="S6911">
        <v>1</v>
      </c>
      <c r="T6911">
        <v>2</v>
      </c>
      <c r="U6911" t="b">
        <v>1</v>
      </c>
      <c r="V6911" t="s">
        <v>160</v>
      </c>
      <c r="W6911" t="s">
        <v>1075</v>
      </c>
      <c r="X6911" t="s">
        <v>14964</v>
      </c>
      <c r="Y6911">
        <v>87</v>
      </c>
      <c r="Z6911">
        <v>87</v>
      </c>
      <c r="AA6911">
        <v>5</v>
      </c>
      <c r="AB6911">
        <v>5</v>
      </c>
      <c r="AC6911">
        <v>64</v>
      </c>
    </row>
    <row r="6912" spans="1:29">
      <c r="A6912">
        <v>7600</v>
      </c>
      <c r="B6912" t="s">
        <v>805</v>
      </c>
      <c r="C6912" t="s">
        <v>8632</v>
      </c>
      <c r="J6912" t="s">
        <v>1436</v>
      </c>
      <c r="K6912">
        <v>0</v>
      </c>
      <c r="N6912" t="b">
        <v>1</v>
      </c>
      <c r="O6912" t="b">
        <v>0</v>
      </c>
      <c r="P6912" t="b">
        <v>0</v>
      </c>
      <c r="Q6912">
        <v>8</v>
      </c>
      <c r="R6912">
        <v>8</v>
      </c>
      <c r="S6912">
        <v>1</v>
      </c>
      <c r="T6912">
        <v>2</v>
      </c>
      <c r="U6912" t="b">
        <v>1</v>
      </c>
      <c r="V6912" t="s">
        <v>160</v>
      </c>
      <c r="W6912" t="s">
        <v>1075</v>
      </c>
      <c r="X6912" t="s">
        <v>15586</v>
      </c>
      <c r="Y6912">
        <v>88</v>
      </c>
      <c r="Z6912">
        <v>88</v>
      </c>
      <c r="AA6912">
        <v>2</v>
      </c>
      <c r="AB6912">
        <v>2</v>
      </c>
      <c r="AC6912">
        <v>64</v>
      </c>
    </row>
    <row r="6913" spans="1:29">
      <c r="A6913">
        <v>7601</v>
      </c>
      <c r="B6913" t="s">
        <v>805</v>
      </c>
      <c r="C6913" t="s">
        <v>8633</v>
      </c>
      <c r="J6913" t="s">
        <v>1436</v>
      </c>
      <c r="K6913">
        <v>0</v>
      </c>
      <c r="N6913" t="b">
        <v>1</v>
      </c>
      <c r="O6913" t="b">
        <v>0</v>
      </c>
      <c r="P6913" t="b">
        <v>0</v>
      </c>
      <c r="Q6913">
        <v>8</v>
      </c>
      <c r="R6913">
        <v>8</v>
      </c>
      <c r="S6913">
        <v>1</v>
      </c>
      <c r="T6913">
        <v>2</v>
      </c>
      <c r="U6913" t="b">
        <v>1</v>
      </c>
      <c r="V6913" t="s">
        <v>160</v>
      </c>
      <c r="W6913" t="s">
        <v>1075</v>
      </c>
      <c r="X6913" t="s">
        <v>15667</v>
      </c>
      <c r="Y6913">
        <v>88</v>
      </c>
      <c r="Z6913">
        <v>88</v>
      </c>
      <c r="AA6913">
        <v>3</v>
      </c>
      <c r="AB6913">
        <v>3</v>
      </c>
      <c r="AC6913">
        <v>64</v>
      </c>
    </row>
    <row r="6914" spans="1:29">
      <c r="A6914">
        <v>7602</v>
      </c>
      <c r="B6914" t="s">
        <v>805</v>
      </c>
      <c r="C6914" t="s">
        <v>8634</v>
      </c>
      <c r="J6914" t="s">
        <v>1436</v>
      </c>
      <c r="K6914">
        <v>0</v>
      </c>
      <c r="N6914" t="b">
        <v>1</v>
      </c>
      <c r="O6914" t="b">
        <v>0</v>
      </c>
      <c r="P6914" t="b">
        <v>0</v>
      </c>
      <c r="Q6914">
        <v>8</v>
      </c>
      <c r="R6914">
        <v>8</v>
      </c>
      <c r="S6914">
        <v>1</v>
      </c>
      <c r="T6914">
        <v>2</v>
      </c>
      <c r="U6914" t="b">
        <v>1</v>
      </c>
      <c r="V6914" t="s">
        <v>160</v>
      </c>
      <c r="W6914" t="s">
        <v>1075</v>
      </c>
      <c r="X6914" t="s">
        <v>14965</v>
      </c>
      <c r="Y6914">
        <v>88</v>
      </c>
      <c r="Z6914">
        <v>88</v>
      </c>
      <c r="AA6914">
        <v>4</v>
      </c>
      <c r="AB6914">
        <v>4</v>
      </c>
      <c r="AC6914">
        <v>64</v>
      </c>
    </row>
    <row r="6915" spans="1:29">
      <c r="A6915">
        <v>7603</v>
      </c>
      <c r="B6915" t="s">
        <v>805</v>
      </c>
      <c r="C6915" t="s">
        <v>8635</v>
      </c>
      <c r="J6915" t="s">
        <v>1436</v>
      </c>
      <c r="K6915">
        <v>0</v>
      </c>
      <c r="N6915" t="b">
        <v>1</v>
      </c>
      <c r="O6915" t="b">
        <v>0</v>
      </c>
      <c r="P6915" t="b">
        <v>0</v>
      </c>
      <c r="Q6915">
        <v>8</v>
      </c>
      <c r="R6915">
        <v>8</v>
      </c>
      <c r="S6915">
        <v>1</v>
      </c>
      <c r="T6915">
        <v>2</v>
      </c>
      <c r="U6915" t="b">
        <v>1</v>
      </c>
      <c r="V6915" t="s">
        <v>160</v>
      </c>
      <c r="W6915" t="s">
        <v>1075</v>
      </c>
      <c r="X6915" t="s">
        <v>14966</v>
      </c>
      <c r="Y6915">
        <v>88</v>
      </c>
      <c r="Z6915">
        <v>88</v>
      </c>
      <c r="AA6915">
        <v>5</v>
      </c>
      <c r="AB6915">
        <v>5</v>
      </c>
      <c r="AC6915">
        <v>64</v>
      </c>
    </row>
    <row r="6916" spans="1:29">
      <c r="A6916">
        <v>7604</v>
      </c>
      <c r="B6916" t="s">
        <v>805</v>
      </c>
      <c r="C6916" t="s">
        <v>8636</v>
      </c>
      <c r="J6916" t="s">
        <v>1436</v>
      </c>
      <c r="K6916">
        <v>0</v>
      </c>
      <c r="N6916" t="b">
        <v>1</v>
      </c>
      <c r="O6916" t="b">
        <v>0</v>
      </c>
      <c r="P6916" t="b">
        <v>0</v>
      </c>
      <c r="Q6916">
        <v>8</v>
      </c>
      <c r="R6916">
        <v>8</v>
      </c>
      <c r="S6916">
        <v>1</v>
      </c>
      <c r="T6916">
        <v>2</v>
      </c>
      <c r="U6916" t="b">
        <v>1</v>
      </c>
      <c r="V6916" t="s">
        <v>160</v>
      </c>
      <c r="W6916" t="s">
        <v>1075</v>
      </c>
      <c r="X6916" t="s">
        <v>15707</v>
      </c>
      <c r="Y6916">
        <v>89</v>
      </c>
      <c r="Z6916">
        <v>89</v>
      </c>
      <c r="AA6916">
        <v>2</v>
      </c>
      <c r="AB6916">
        <v>2</v>
      </c>
      <c r="AC6916">
        <v>64</v>
      </c>
    </row>
    <row r="6917" spans="1:29">
      <c r="A6917">
        <v>7605</v>
      </c>
      <c r="B6917" t="s">
        <v>805</v>
      </c>
      <c r="C6917" t="s">
        <v>8637</v>
      </c>
      <c r="J6917" t="s">
        <v>1436</v>
      </c>
      <c r="K6917">
        <v>0</v>
      </c>
      <c r="N6917" t="b">
        <v>1</v>
      </c>
      <c r="O6917" t="b">
        <v>0</v>
      </c>
      <c r="P6917" t="b">
        <v>0</v>
      </c>
      <c r="Q6917">
        <v>8</v>
      </c>
      <c r="R6917">
        <v>8</v>
      </c>
      <c r="S6917">
        <v>1</v>
      </c>
      <c r="T6917">
        <v>2</v>
      </c>
      <c r="U6917" t="b">
        <v>1</v>
      </c>
      <c r="V6917" t="s">
        <v>160</v>
      </c>
      <c r="W6917" t="s">
        <v>1075</v>
      </c>
      <c r="X6917" t="s">
        <v>15668</v>
      </c>
      <c r="Y6917">
        <v>89</v>
      </c>
      <c r="Z6917">
        <v>89</v>
      </c>
      <c r="AA6917">
        <v>3</v>
      </c>
      <c r="AB6917">
        <v>3</v>
      </c>
      <c r="AC6917">
        <v>64</v>
      </c>
    </row>
    <row r="6918" spans="1:29">
      <c r="A6918">
        <v>7606</v>
      </c>
      <c r="B6918" t="s">
        <v>805</v>
      </c>
      <c r="C6918" t="s">
        <v>8638</v>
      </c>
      <c r="J6918" t="s">
        <v>1436</v>
      </c>
      <c r="K6918">
        <v>0</v>
      </c>
      <c r="N6918" t="b">
        <v>1</v>
      </c>
      <c r="O6918" t="b">
        <v>0</v>
      </c>
      <c r="P6918" t="b">
        <v>0</v>
      </c>
      <c r="Q6918">
        <v>8</v>
      </c>
      <c r="R6918">
        <v>8</v>
      </c>
      <c r="S6918">
        <v>1</v>
      </c>
      <c r="T6918">
        <v>2</v>
      </c>
      <c r="U6918" t="b">
        <v>1</v>
      </c>
      <c r="V6918" t="s">
        <v>160</v>
      </c>
      <c r="W6918" t="s">
        <v>1075</v>
      </c>
      <c r="X6918" t="s">
        <v>14967</v>
      </c>
      <c r="Y6918">
        <v>89</v>
      </c>
      <c r="Z6918">
        <v>89</v>
      </c>
      <c r="AA6918">
        <v>4</v>
      </c>
      <c r="AB6918">
        <v>4</v>
      </c>
      <c r="AC6918">
        <v>64</v>
      </c>
    </row>
    <row r="6919" spans="1:29">
      <c r="A6919">
        <v>7607</v>
      </c>
      <c r="B6919" t="s">
        <v>805</v>
      </c>
      <c r="C6919" t="s">
        <v>8639</v>
      </c>
      <c r="J6919" t="s">
        <v>1436</v>
      </c>
      <c r="K6919">
        <v>0</v>
      </c>
      <c r="N6919" t="b">
        <v>1</v>
      </c>
      <c r="O6919" t="b">
        <v>0</v>
      </c>
      <c r="P6919" t="b">
        <v>0</v>
      </c>
      <c r="Q6919">
        <v>8</v>
      </c>
      <c r="R6919">
        <v>8</v>
      </c>
      <c r="S6919">
        <v>1</v>
      </c>
      <c r="T6919">
        <v>2</v>
      </c>
      <c r="U6919" t="b">
        <v>1</v>
      </c>
      <c r="V6919" t="s">
        <v>160</v>
      </c>
      <c r="W6919" t="s">
        <v>1075</v>
      </c>
      <c r="X6919" t="s">
        <v>14968</v>
      </c>
      <c r="Y6919">
        <v>89</v>
      </c>
      <c r="Z6919">
        <v>89</v>
      </c>
      <c r="AA6919">
        <v>5</v>
      </c>
      <c r="AB6919">
        <v>5</v>
      </c>
      <c r="AC6919">
        <v>64</v>
      </c>
    </row>
    <row r="6920" spans="1:29">
      <c r="A6920">
        <v>7608</v>
      </c>
      <c r="B6920" t="s">
        <v>805</v>
      </c>
      <c r="C6920" t="s">
        <v>8640</v>
      </c>
      <c r="J6920" t="s">
        <v>1436</v>
      </c>
      <c r="K6920">
        <v>0</v>
      </c>
      <c r="N6920" t="b">
        <v>1</v>
      </c>
      <c r="O6920" t="b">
        <v>0</v>
      </c>
      <c r="P6920" t="b">
        <v>0</v>
      </c>
      <c r="Q6920">
        <v>8</v>
      </c>
      <c r="R6920">
        <v>8</v>
      </c>
      <c r="S6920">
        <v>1</v>
      </c>
      <c r="T6920">
        <v>2</v>
      </c>
      <c r="U6920" t="b">
        <v>1</v>
      </c>
      <c r="V6920" t="s">
        <v>160</v>
      </c>
      <c r="W6920" t="s">
        <v>1075</v>
      </c>
      <c r="X6920" t="s">
        <v>15779</v>
      </c>
      <c r="Y6920">
        <v>90</v>
      </c>
      <c r="Z6920">
        <v>90</v>
      </c>
      <c r="AA6920">
        <v>2</v>
      </c>
      <c r="AB6920">
        <v>2</v>
      </c>
      <c r="AC6920">
        <v>64</v>
      </c>
    </row>
    <row r="6921" spans="1:29">
      <c r="A6921">
        <v>7609</v>
      </c>
      <c r="B6921" t="s">
        <v>805</v>
      </c>
      <c r="C6921" t="s">
        <v>8641</v>
      </c>
      <c r="J6921" t="s">
        <v>1436</v>
      </c>
      <c r="K6921">
        <v>0</v>
      </c>
      <c r="N6921" t="b">
        <v>1</v>
      </c>
      <c r="O6921" t="b">
        <v>0</v>
      </c>
      <c r="P6921" t="b">
        <v>0</v>
      </c>
      <c r="Q6921">
        <v>8</v>
      </c>
      <c r="R6921">
        <v>8</v>
      </c>
      <c r="S6921">
        <v>1</v>
      </c>
      <c r="T6921">
        <v>2</v>
      </c>
      <c r="U6921" t="b">
        <v>1</v>
      </c>
      <c r="V6921" t="s">
        <v>160</v>
      </c>
      <c r="W6921" t="s">
        <v>1075</v>
      </c>
      <c r="X6921" t="s">
        <v>15669</v>
      </c>
      <c r="Y6921">
        <v>90</v>
      </c>
      <c r="Z6921">
        <v>90</v>
      </c>
      <c r="AA6921">
        <v>3</v>
      </c>
      <c r="AB6921">
        <v>3</v>
      </c>
      <c r="AC6921">
        <v>64</v>
      </c>
    </row>
    <row r="6922" spans="1:29">
      <c r="A6922">
        <v>7610</v>
      </c>
      <c r="B6922" t="s">
        <v>805</v>
      </c>
      <c r="C6922" t="s">
        <v>8642</v>
      </c>
      <c r="J6922" t="s">
        <v>1436</v>
      </c>
      <c r="K6922">
        <v>0</v>
      </c>
      <c r="N6922" t="b">
        <v>1</v>
      </c>
      <c r="O6922" t="b">
        <v>0</v>
      </c>
      <c r="P6922" t="b">
        <v>0</v>
      </c>
      <c r="Q6922">
        <v>8</v>
      </c>
      <c r="R6922">
        <v>8</v>
      </c>
      <c r="S6922">
        <v>1</v>
      </c>
      <c r="T6922">
        <v>2</v>
      </c>
      <c r="U6922" t="b">
        <v>1</v>
      </c>
      <c r="V6922" t="s">
        <v>160</v>
      </c>
      <c r="W6922" t="s">
        <v>1075</v>
      </c>
      <c r="X6922" t="s">
        <v>14969</v>
      </c>
      <c r="Y6922">
        <v>90</v>
      </c>
      <c r="Z6922">
        <v>90</v>
      </c>
      <c r="AA6922">
        <v>4</v>
      </c>
      <c r="AB6922">
        <v>4</v>
      </c>
      <c r="AC6922">
        <v>64</v>
      </c>
    </row>
    <row r="6923" spans="1:29">
      <c r="A6923">
        <v>7611</v>
      </c>
      <c r="B6923" t="s">
        <v>805</v>
      </c>
      <c r="C6923" t="s">
        <v>8643</v>
      </c>
      <c r="J6923" t="s">
        <v>1436</v>
      </c>
      <c r="K6923">
        <v>0</v>
      </c>
      <c r="N6923" t="b">
        <v>1</v>
      </c>
      <c r="O6923" t="b">
        <v>0</v>
      </c>
      <c r="P6923" t="b">
        <v>0</v>
      </c>
      <c r="Q6923">
        <v>8</v>
      </c>
      <c r="R6923">
        <v>8</v>
      </c>
      <c r="S6923">
        <v>1</v>
      </c>
      <c r="T6923">
        <v>2</v>
      </c>
      <c r="U6923" t="b">
        <v>1</v>
      </c>
      <c r="V6923" t="s">
        <v>160</v>
      </c>
      <c r="W6923" t="s">
        <v>1075</v>
      </c>
      <c r="X6923" t="s">
        <v>14970</v>
      </c>
      <c r="Y6923">
        <v>90</v>
      </c>
      <c r="Z6923">
        <v>90</v>
      </c>
      <c r="AA6923">
        <v>5</v>
      </c>
      <c r="AB6923">
        <v>5</v>
      </c>
      <c r="AC6923">
        <v>64</v>
      </c>
    </row>
    <row r="6924" spans="1:29">
      <c r="A6924">
        <v>7612</v>
      </c>
      <c r="B6924" t="s">
        <v>805</v>
      </c>
      <c r="C6924" t="s">
        <v>8644</v>
      </c>
      <c r="J6924" t="s">
        <v>1436</v>
      </c>
      <c r="K6924">
        <v>0</v>
      </c>
      <c r="N6924" t="b">
        <v>1</v>
      </c>
      <c r="O6924" t="b">
        <v>0</v>
      </c>
      <c r="P6924" t="b">
        <v>0</v>
      </c>
      <c r="Q6924">
        <v>8</v>
      </c>
      <c r="R6924">
        <v>8</v>
      </c>
      <c r="S6924">
        <v>1</v>
      </c>
      <c r="T6924">
        <v>2</v>
      </c>
      <c r="U6924" t="b">
        <v>1</v>
      </c>
      <c r="V6924" t="s">
        <v>160</v>
      </c>
      <c r="W6924" t="s">
        <v>1075</v>
      </c>
      <c r="X6924" t="s">
        <v>15780</v>
      </c>
      <c r="Y6924">
        <v>91</v>
      </c>
      <c r="Z6924">
        <v>91</v>
      </c>
      <c r="AA6924">
        <v>2</v>
      </c>
      <c r="AB6924">
        <v>2</v>
      </c>
      <c r="AC6924">
        <v>64</v>
      </c>
    </row>
    <row r="6925" spans="1:29">
      <c r="A6925">
        <v>7613</v>
      </c>
      <c r="B6925" t="s">
        <v>805</v>
      </c>
      <c r="C6925" t="s">
        <v>8645</v>
      </c>
      <c r="J6925" t="s">
        <v>1436</v>
      </c>
      <c r="K6925">
        <v>0</v>
      </c>
      <c r="N6925" t="b">
        <v>1</v>
      </c>
      <c r="O6925" t="b">
        <v>0</v>
      </c>
      <c r="P6925" t="b">
        <v>0</v>
      </c>
      <c r="Q6925">
        <v>8</v>
      </c>
      <c r="R6925">
        <v>8</v>
      </c>
      <c r="S6925">
        <v>1</v>
      </c>
      <c r="T6925">
        <v>2</v>
      </c>
      <c r="U6925" t="b">
        <v>1</v>
      </c>
      <c r="V6925" t="s">
        <v>160</v>
      </c>
      <c r="W6925" t="s">
        <v>1075</v>
      </c>
      <c r="X6925" t="s">
        <v>15670</v>
      </c>
      <c r="Y6925">
        <v>91</v>
      </c>
      <c r="Z6925">
        <v>91</v>
      </c>
      <c r="AA6925">
        <v>3</v>
      </c>
      <c r="AB6925">
        <v>3</v>
      </c>
      <c r="AC6925">
        <v>64</v>
      </c>
    </row>
    <row r="6926" spans="1:29">
      <c r="A6926">
        <v>7614</v>
      </c>
      <c r="B6926" t="s">
        <v>805</v>
      </c>
      <c r="C6926" t="s">
        <v>8646</v>
      </c>
      <c r="J6926" t="s">
        <v>1436</v>
      </c>
      <c r="K6926">
        <v>0</v>
      </c>
      <c r="N6926" t="b">
        <v>1</v>
      </c>
      <c r="O6926" t="b">
        <v>0</v>
      </c>
      <c r="P6926" t="b">
        <v>0</v>
      </c>
      <c r="Q6926">
        <v>8</v>
      </c>
      <c r="R6926">
        <v>8</v>
      </c>
      <c r="S6926">
        <v>1</v>
      </c>
      <c r="T6926">
        <v>2</v>
      </c>
      <c r="U6926" t="b">
        <v>1</v>
      </c>
      <c r="V6926" t="s">
        <v>160</v>
      </c>
      <c r="W6926" t="s">
        <v>1075</v>
      </c>
      <c r="X6926" t="s">
        <v>14971</v>
      </c>
      <c r="Y6926">
        <v>91</v>
      </c>
      <c r="Z6926">
        <v>91</v>
      </c>
      <c r="AA6926">
        <v>4</v>
      </c>
      <c r="AB6926">
        <v>4</v>
      </c>
      <c r="AC6926">
        <v>64</v>
      </c>
    </row>
    <row r="6927" spans="1:29">
      <c r="A6927">
        <v>7615</v>
      </c>
      <c r="B6927" t="s">
        <v>805</v>
      </c>
      <c r="C6927" t="s">
        <v>8647</v>
      </c>
      <c r="J6927" t="s">
        <v>1436</v>
      </c>
      <c r="K6927">
        <v>0</v>
      </c>
      <c r="N6927" t="b">
        <v>1</v>
      </c>
      <c r="O6927" t="b">
        <v>0</v>
      </c>
      <c r="P6927" t="b">
        <v>0</v>
      </c>
      <c r="Q6927">
        <v>8</v>
      </c>
      <c r="R6927">
        <v>8</v>
      </c>
      <c r="S6927">
        <v>1</v>
      </c>
      <c r="T6927">
        <v>2</v>
      </c>
      <c r="U6927" t="b">
        <v>1</v>
      </c>
      <c r="V6927" t="s">
        <v>160</v>
      </c>
      <c r="W6927" t="s">
        <v>1075</v>
      </c>
      <c r="X6927" t="s">
        <v>14972</v>
      </c>
      <c r="Y6927">
        <v>91</v>
      </c>
      <c r="Z6927">
        <v>91</v>
      </c>
      <c r="AA6927">
        <v>5</v>
      </c>
      <c r="AB6927">
        <v>5</v>
      </c>
      <c r="AC6927">
        <v>64</v>
      </c>
    </row>
    <row r="6928" spans="1:29">
      <c r="A6928">
        <v>7616</v>
      </c>
      <c r="B6928" t="s">
        <v>805</v>
      </c>
      <c r="C6928" t="s">
        <v>8648</v>
      </c>
      <c r="J6928" t="s">
        <v>1436</v>
      </c>
      <c r="K6928">
        <v>0</v>
      </c>
      <c r="N6928" t="b">
        <v>1</v>
      </c>
      <c r="O6928" t="b">
        <v>0</v>
      </c>
      <c r="P6928" t="b">
        <v>0</v>
      </c>
      <c r="Q6928">
        <v>8</v>
      </c>
      <c r="R6928">
        <v>8</v>
      </c>
      <c r="S6928">
        <v>1</v>
      </c>
      <c r="T6928">
        <v>2</v>
      </c>
      <c r="U6928" t="b">
        <v>1</v>
      </c>
      <c r="V6928" t="s">
        <v>160</v>
      </c>
      <c r="W6928" t="s">
        <v>1075</v>
      </c>
      <c r="X6928" t="s">
        <v>15781</v>
      </c>
      <c r="Y6928">
        <v>92</v>
      </c>
      <c r="Z6928">
        <v>92</v>
      </c>
      <c r="AA6928">
        <v>2</v>
      </c>
      <c r="AB6928">
        <v>2</v>
      </c>
      <c r="AC6928">
        <v>64</v>
      </c>
    </row>
    <row r="6929" spans="1:29">
      <c r="A6929">
        <v>7617</v>
      </c>
      <c r="B6929" t="s">
        <v>805</v>
      </c>
      <c r="C6929" t="s">
        <v>8649</v>
      </c>
      <c r="J6929" t="s">
        <v>1436</v>
      </c>
      <c r="K6929">
        <v>0</v>
      </c>
      <c r="N6929" t="b">
        <v>1</v>
      </c>
      <c r="O6929" t="b">
        <v>0</v>
      </c>
      <c r="P6929" t="b">
        <v>0</v>
      </c>
      <c r="Q6929">
        <v>8</v>
      </c>
      <c r="R6929">
        <v>8</v>
      </c>
      <c r="S6929">
        <v>1</v>
      </c>
      <c r="T6929">
        <v>2</v>
      </c>
      <c r="U6929" t="b">
        <v>1</v>
      </c>
      <c r="V6929" t="s">
        <v>160</v>
      </c>
      <c r="W6929" t="s">
        <v>1075</v>
      </c>
      <c r="X6929" t="s">
        <v>15671</v>
      </c>
      <c r="Y6929">
        <v>92</v>
      </c>
      <c r="Z6929">
        <v>92</v>
      </c>
      <c r="AA6929">
        <v>3</v>
      </c>
      <c r="AB6929">
        <v>3</v>
      </c>
      <c r="AC6929">
        <v>64</v>
      </c>
    </row>
    <row r="6930" spans="1:29">
      <c r="A6930">
        <v>7618</v>
      </c>
      <c r="B6930" t="s">
        <v>805</v>
      </c>
      <c r="C6930" t="s">
        <v>8650</v>
      </c>
      <c r="J6930" t="s">
        <v>1436</v>
      </c>
      <c r="K6930">
        <v>0</v>
      </c>
      <c r="N6930" t="b">
        <v>1</v>
      </c>
      <c r="O6930" t="b">
        <v>0</v>
      </c>
      <c r="P6930" t="b">
        <v>0</v>
      </c>
      <c r="Q6930">
        <v>8</v>
      </c>
      <c r="R6930">
        <v>8</v>
      </c>
      <c r="S6930">
        <v>1</v>
      </c>
      <c r="T6930">
        <v>2</v>
      </c>
      <c r="U6930" t="b">
        <v>1</v>
      </c>
      <c r="V6930" t="s">
        <v>160</v>
      </c>
      <c r="W6930" t="s">
        <v>1075</v>
      </c>
      <c r="X6930" t="s">
        <v>14973</v>
      </c>
      <c r="Y6930">
        <v>92</v>
      </c>
      <c r="Z6930">
        <v>92</v>
      </c>
      <c r="AA6930">
        <v>4</v>
      </c>
      <c r="AB6930">
        <v>4</v>
      </c>
      <c r="AC6930">
        <v>64</v>
      </c>
    </row>
    <row r="6931" spans="1:29">
      <c r="A6931">
        <v>7619</v>
      </c>
      <c r="B6931" t="s">
        <v>805</v>
      </c>
      <c r="C6931" t="s">
        <v>8651</v>
      </c>
      <c r="J6931" t="s">
        <v>1436</v>
      </c>
      <c r="K6931">
        <v>0</v>
      </c>
      <c r="N6931" t="b">
        <v>1</v>
      </c>
      <c r="O6931" t="b">
        <v>0</v>
      </c>
      <c r="P6931" t="b">
        <v>0</v>
      </c>
      <c r="Q6931">
        <v>8</v>
      </c>
      <c r="R6931">
        <v>8</v>
      </c>
      <c r="S6931">
        <v>1</v>
      </c>
      <c r="T6931">
        <v>2</v>
      </c>
      <c r="U6931" t="b">
        <v>1</v>
      </c>
      <c r="V6931" t="s">
        <v>160</v>
      </c>
      <c r="W6931" t="s">
        <v>1075</v>
      </c>
      <c r="X6931" t="s">
        <v>14974</v>
      </c>
      <c r="Y6931">
        <v>92</v>
      </c>
      <c r="Z6931">
        <v>92</v>
      </c>
      <c r="AA6931">
        <v>5</v>
      </c>
      <c r="AB6931">
        <v>5</v>
      </c>
      <c r="AC6931">
        <v>64</v>
      </c>
    </row>
    <row r="6932" spans="1:29">
      <c r="A6932">
        <v>7620</v>
      </c>
      <c r="B6932" t="s">
        <v>805</v>
      </c>
      <c r="C6932" t="s">
        <v>8652</v>
      </c>
      <c r="J6932" t="s">
        <v>1436</v>
      </c>
      <c r="K6932">
        <v>0</v>
      </c>
      <c r="N6932" t="b">
        <v>1</v>
      </c>
      <c r="O6932" t="b">
        <v>0</v>
      </c>
      <c r="P6932" t="b">
        <v>0</v>
      </c>
      <c r="Q6932">
        <v>8</v>
      </c>
      <c r="R6932">
        <v>8</v>
      </c>
      <c r="S6932">
        <v>1</v>
      </c>
      <c r="T6932">
        <v>2</v>
      </c>
      <c r="U6932" t="b">
        <v>1</v>
      </c>
      <c r="V6932" t="s">
        <v>160</v>
      </c>
      <c r="W6932" t="s">
        <v>1075</v>
      </c>
      <c r="X6932" t="s">
        <v>15708</v>
      </c>
      <c r="Y6932">
        <v>93</v>
      </c>
      <c r="Z6932">
        <v>93</v>
      </c>
      <c r="AA6932">
        <v>2</v>
      </c>
      <c r="AB6932">
        <v>2</v>
      </c>
      <c r="AC6932">
        <v>64</v>
      </c>
    </row>
    <row r="6933" spans="1:29">
      <c r="A6933">
        <v>7621</v>
      </c>
      <c r="B6933" t="s">
        <v>805</v>
      </c>
      <c r="C6933" t="s">
        <v>8653</v>
      </c>
      <c r="J6933" t="s">
        <v>1436</v>
      </c>
      <c r="K6933">
        <v>0</v>
      </c>
      <c r="N6933" t="b">
        <v>1</v>
      </c>
      <c r="O6933" t="b">
        <v>0</v>
      </c>
      <c r="P6933" t="b">
        <v>0</v>
      </c>
      <c r="Q6933">
        <v>8</v>
      </c>
      <c r="R6933">
        <v>8</v>
      </c>
      <c r="S6933">
        <v>1</v>
      </c>
      <c r="T6933">
        <v>2</v>
      </c>
      <c r="U6933" t="b">
        <v>1</v>
      </c>
      <c r="V6933" t="s">
        <v>160</v>
      </c>
      <c r="W6933" t="s">
        <v>1075</v>
      </c>
      <c r="X6933" t="s">
        <v>15672</v>
      </c>
      <c r="Y6933">
        <v>93</v>
      </c>
      <c r="Z6933">
        <v>93</v>
      </c>
      <c r="AA6933">
        <v>3</v>
      </c>
      <c r="AB6933">
        <v>3</v>
      </c>
      <c r="AC6933">
        <v>64</v>
      </c>
    </row>
    <row r="6934" spans="1:29">
      <c r="A6934">
        <v>7622</v>
      </c>
      <c r="B6934" t="s">
        <v>805</v>
      </c>
      <c r="C6934" t="s">
        <v>8654</v>
      </c>
      <c r="J6934" t="s">
        <v>1436</v>
      </c>
      <c r="K6934">
        <v>0</v>
      </c>
      <c r="N6934" t="b">
        <v>1</v>
      </c>
      <c r="O6934" t="b">
        <v>0</v>
      </c>
      <c r="P6934" t="b">
        <v>0</v>
      </c>
      <c r="Q6934">
        <v>8</v>
      </c>
      <c r="R6934">
        <v>8</v>
      </c>
      <c r="S6934">
        <v>1</v>
      </c>
      <c r="T6934">
        <v>2</v>
      </c>
      <c r="U6934" t="b">
        <v>1</v>
      </c>
      <c r="V6934" t="s">
        <v>160</v>
      </c>
      <c r="W6934" t="s">
        <v>1075</v>
      </c>
      <c r="X6934" t="s">
        <v>14975</v>
      </c>
      <c r="Y6934">
        <v>93</v>
      </c>
      <c r="Z6934">
        <v>93</v>
      </c>
      <c r="AA6934">
        <v>4</v>
      </c>
      <c r="AB6934">
        <v>4</v>
      </c>
      <c r="AC6934">
        <v>64</v>
      </c>
    </row>
    <row r="6935" spans="1:29">
      <c r="A6935">
        <v>7623</v>
      </c>
      <c r="B6935" t="s">
        <v>805</v>
      </c>
      <c r="C6935" t="s">
        <v>8655</v>
      </c>
      <c r="J6935" t="s">
        <v>1436</v>
      </c>
      <c r="K6935">
        <v>0</v>
      </c>
      <c r="N6935" t="b">
        <v>1</v>
      </c>
      <c r="O6935" t="b">
        <v>0</v>
      </c>
      <c r="P6935" t="b">
        <v>0</v>
      </c>
      <c r="Q6935">
        <v>8</v>
      </c>
      <c r="R6935">
        <v>8</v>
      </c>
      <c r="S6935">
        <v>1</v>
      </c>
      <c r="T6935">
        <v>2</v>
      </c>
      <c r="U6935" t="b">
        <v>1</v>
      </c>
      <c r="V6935" t="s">
        <v>160</v>
      </c>
      <c r="W6935" t="s">
        <v>1075</v>
      </c>
      <c r="X6935" t="s">
        <v>14976</v>
      </c>
      <c r="Y6935">
        <v>93</v>
      </c>
      <c r="Z6935">
        <v>93</v>
      </c>
      <c r="AA6935">
        <v>5</v>
      </c>
      <c r="AB6935">
        <v>5</v>
      </c>
      <c r="AC6935">
        <v>64</v>
      </c>
    </row>
    <row r="6936" spans="1:29">
      <c r="A6936">
        <v>7636</v>
      </c>
      <c r="B6936" t="s">
        <v>805</v>
      </c>
      <c r="C6936" t="s">
        <v>8656</v>
      </c>
      <c r="J6936" t="s">
        <v>1444</v>
      </c>
      <c r="K6936">
        <v>0</v>
      </c>
      <c r="N6936" t="b">
        <v>1</v>
      </c>
      <c r="O6936" t="b">
        <v>0</v>
      </c>
      <c r="P6936" t="b">
        <v>0</v>
      </c>
      <c r="Q6936">
        <v>8</v>
      </c>
      <c r="R6936">
        <v>8</v>
      </c>
      <c r="S6936">
        <v>1</v>
      </c>
      <c r="T6936">
        <v>2</v>
      </c>
      <c r="U6936" t="b">
        <v>1</v>
      </c>
      <c r="V6936" t="s">
        <v>160</v>
      </c>
      <c r="W6936" t="s">
        <v>1075</v>
      </c>
      <c r="X6936" t="s">
        <v>14521</v>
      </c>
      <c r="Y6936">
        <v>14</v>
      </c>
      <c r="Z6936">
        <v>14</v>
      </c>
      <c r="AA6936">
        <v>7</v>
      </c>
      <c r="AB6936">
        <v>7</v>
      </c>
      <c r="AC6936">
        <v>64</v>
      </c>
    </row>
    <row r="6937" spans="1:29">
      <c r="A6937">
        <v>7637</v>
      </c>
      <c r="B6937" t="s">
        <v>805</v>
      </c>
      <c r="C6937" t="s">
        <v>8657</v>
      </c>
      <c r="J6937" t="s">
        <v>1444</v>
      </c>
      <c r="K6937">
        <v>0</v>
      </c>
      <c r="N6937" t="b">
        <v>1</v>
      </c>
      <c r="O6937" t="b">
        <v>0</v>
      </c>
      <c r="P6937" t="b">
        <v>0</v>
      </c>
      <c r="Q6937">
        <v>8</v>
      </c>
      <c r="R6937">
        <v>8</v>
      </c>
      <c r="S6937">
        <v>1</v>
      </c>
      <c r="T6937">
        <v>2</v>
      </c>
      <c r="U6937" t="b">
        <v>1</v>
      </c>
      <c r="V6937" t="s">
        <v>160</v>
      </c>
      <c r="W6937" t="s">
        <v>1075</v>
      </c>
      <c r="X6937" t="s">
        <v>14466</v>
      </c>
      <c r="Y6937">
        <v>14</v>
      </c>
      <c r="Z6937">
        <v>14</v>
      </c>
      <c r="AA6937">
        <v>8</v>
      </c>
      <c r="AB6937">
        <v>8</v>
      </c>
      <c r="AC6937">
        <v>64</v>
      </c>
    </row>
    <row r="6938" spans="1:29">
      <c r="A6938">
        <v>7638</v>
      </c>
      <c r="B6938" t="s">
        <v>805</v>
      </c>
      <c r="C6938" t="s">
        <v>8658</v>
      </c>
      <c r="J6938" t="s">
        <v>1444</v>
      </c>
      <c r="K6938">
        <v>0</v>
      </c>
      <c r="N6938" t="b">
        <v>1</v>
      </c>
      <c r="O6938" t="b">
        <v>0</v>
      </c>
      <c r="P6938" t="b">
        <v>0</v>
      </c>
      <c r="Q6938">
        <v>8</v>
      </c>
      <c r="R6938">
        <v>8</v>
      </c>
      <c r="S6938">
        <v>1</v>
      </c>
      <c r="T6938">
        <v>2</v>
      </c>
      <c r="U6938" t="b">
        <v>1</v>
      </c>
      <c r="V6938" t="s">
        <v>160</v>
      </c>
      <c r="W6938" t="s">
        <v>1075</v>
      </c>
      <c r="X6938" t="s">
        <v>14460</v>
      </c>
      <c r="Y6938">
        <v>15</v>
      </c>
      <c r="Z6938">
        <v>15</v>
      </c>
      <c r="AA6938">
        <v>7</v>
      </c>
      <c r="AB6938">
        <v>7</v>
      </c>
      <c r="AC6938">
        <v>64</v>
      </c>
    </row>
    <row r="6939" spans="1:29">
      <c r="A6939">
        <v>7639</v>
      </c>
      <c r="B6939" t="s">
        <v>805</v>
      </c>
      <c r="C6939" t="s">
        <v>8659</v>
      </c>
      <c r="J6939" t="s">
        <v>1444</v>
      </c>
      <c r="K6939">
        <v>0</v>
      </c>
      <c r="N6939" t="b">
        <v>1</v>
      </c>
      <c r="O6939" t="b">
        <v>0</v>
      </c>
      <c r="P6939" t="b">
        <v>0</v>
      </c>
      <c r="Q6939">
        <v>8</v>
      </c>
      <c r="R6939">
        <v>8</v>
      </c>
      <c r="S6939">
        <v>1</v>
      </c>
      <c r="T6939">
        <v>2</v>
      </c>
      <c r="U6939" t="b">
        <v>1</v>
      </c>
      <c r="V6939" t="s">
        <v>160</v>
      </c>
      <c r="W6939" t="s">
        <v>1075</v>
      </c>
      <c r="X6939" t="s">
        <v>14463</v>
      </c>
      <c r="Y6939">
        <v>15</v>
      </c>
      <c r="Z6939">
        <v>15</v>
      </c>
      <c r="AA6939">
        <v>8</v>
      </c>
      <c r="AB6939">
        <v>8</v>
      </c>
      <c r="AC6939">
        <v>64</v>
      </c>
    </row>
    <row r="6940" spans="1:29">
      <c r="A6940">
        <v>7640</v>
      </c>
      <c r="B6940" t="s">
        <v>805</v>
      </c>
      <c r="C6940" t="s">
        <v>8660</v>
      </c>
      <c r="J6940" t="s">
        <v>1444</v>
      </c>
      <c r="K6940">
        <v>0</v>
      </c>
      <c r="N6940" t="b">
        <v>1</v>
      </c>
      <c r="O6940" t="b">
        <v>0</v>
      </c>
      <c r="P6940" t="b">
        <v>0</v>
      </c>
      <c r="Q6940">
        <v>8</v>
      </c>
      <c r="R6940">
        <v>8</v>
      </c>
      <c r="S6940">
        <v>1</v>
      </c>
      <c r="T6940">
        <v>2</v>
      </c>
      <c r="U6940" t="b">
        <v>1</v>
      </c>
      <c r="V6940" t="s">
        <v>160</v>
      </c>
      <c r="W6940" t="s">
        <v>1075</v>
      </c>
      <c r="X6940" t="s">
        <v>14470</v>
      </c>
      <c r="Y6940">
        <v>16</v>
      </c>
      <c r="Z6940">
        <v>16</v>
      </c>
      <c r="AA6940">
        <v>7</v>
      </c>
      <c r="AB6940">
        <v>7</v>
      </c>
      <c r="AC6940">
        <v>64</v>
      </c>
    </row>
    <row r="6941" spans="1:29">
      <c r="A6941">
        <v>7641</v>
      </c>
      <c r="B6941" t="s">
        <v>805</v>
      </c>
      <c r="C6941" t="s">
        <v>8661</v>
      </c>
      <c r="J6941" t="s">
        <v>1444</v>
      </c>
      <c r="K6941">
        <v>0</v>
      </c>
      <c r="N6941" t="b">
        <v>1</v>
      </c>
      <c r="O6941" t="b">
        <v>0</v>
      </c>
      <c r="P6941" t="b">
        <v>0</v>
      </c>
      <c r="Q6941">
        <v>8</v>
      </c>
      <c r="R6941">
        <v>8</v>
      </c>
      <c r="S6941">
        <v>1</v>
      </c>
      <c r="T6941">
        <v>2</v>
      </c>
      <c r="U6941" t="b">
        <v>1</v>
      </c>
      <c r="V6941" t="s">
        <v>160</v>
      </c>
      <c r="W6941" t="s">
        <v>1075</v>
      </c>
      <c r="X6941" t="s">
        <v>14719</v>
      </c>
      <c r="Y6941">
        <v>16</v>
      </c>
      <c r="Z6941">
        <v>16</v>
      </c>
      <c r="AA6941">
        <v>8</v>
      </c>
      <c r="AB6941">
        <v>8</v>
      </c>
      <c r="AC6941">
        <v>64</v>
      </c>
    </row>
    <row r="6942" spans="1:29">
      <c r="A6942">
        <v>7642</v>
      </c>
      <c r="B6942" t="s">
        <v>805</v>
      </c>
      <c r="C6942" t="s">
        <v>8662</v>
      </c>
      <c r="J6942" t="s">
        <v>1444</v>
      </c>
      <c r="K6942">
        <v>0</v>
      </c>
      <c r="N6942" t="b">
        <v>1</v>
      </c>
      <c r="O6942" t="b">
        <v>0</v>
      </c>
      <c r="P6942" t="b">
        <v>0</v>
      </c>
      <c r="Q6942">
        <v>8</v>
      </c>
      <c r="R6942">
        <v>8</v>
      </c>
      <c r="S6942">
        <v>1</v>
      </c>
      <c r="T6942">
        <v>2</v>
      </c>
      <c r="U6942" t="b">
        <v>1</v>
      </c>
      <c r="V6942" t="s">
        <v>160</v>
      </c>
      <c r="W6942" t="s">
        <v>1075</v>
      </c>
      <c r="X6942" t="s">
        <v>14716</v>
      </c>
      <c r="Y6942">
        <v>17</v>
      </c>
      <c r="Z6942">
        <v>17</v>
      </c>
      <c r="AA6942">
        <v>7</v>
      </c>
      <c r="AB6942">
        <v>7</v>
      </c>
      <c r="AC6942">
        <v>64</v>
      </c>
    </row>
    <row r="6943" spans="1:29">
      <c r="A6943">
        <v>7643</v>
      </c>
      <c r="B6943" t="s">
        <v>805</v>
      </c>
      <c r="C6943" t="s">
        <v>8663</v>
      </c>
      <c r="J6943" t="s">
        <v>1444</v>
      </c>
      <c r="K6943">
        <v>0</v>
      </c>
      <c r="N6943" t="b">
        <v>1</v>
      </c>
      <c r="O6943" t="b">
        <v>0</v>
      </c>
      <c r="P6943" t="b">
        <v>0</v>
      </c>
      <c r="Q6943">
        <v>8</v>
      </c>
      <c r="R6943">
        <v>8</v>
      </c>
      <c r="S6943">
        <v>1</v>
      </c>
      <c r="T6943">
        <v>2</v>
      </c>
      <c r="U6943" t="b">
        <v>1</v>
      </c>
      <c r="V6943" t="s">
        <v>160</v>
      </c>
      <c r="W6943" t="s">
        <v>1075</v>
      </c>
      <c r="X6943" t="s">
        <v>14442</v>
      </c>
      <c r="Y6943">
        <v>17</v>
      </c>
      <c r="Z6943">
        <v>17</v>
      </c>
      <c r="AA6943">
        <v>8</v>
      </c>
      <c r="AB6943">
        <v>8</v>
      </c>
      <c r="AC6943">
        <v>64</v>
      </c>
    </row>
    <row r="6944" spans="1:29">
      <c r="A6944">
        <v>7644</v>
      </c>
      <c r="B6944" t="s">
        <v>805</v>
      </c>
      <c r="C6944" t="s">
        <v>8664</v>
      </c>
      <c r="J6944" t="s">
        <v>1444</v>
      </c>
      <c r="K6944">
        <v>0</v>
      </c>
      <c r="N6944" t="b">
        <v>1</v>
      </c>
      <c r="O6944" t="b">
        <v>0</v>
      </c>
      <c r="P6944" t="b">
        <v>0</v>
      </c>
      <c r="Q6944">
        <v>8</v>
      </c>
      <c r="R6944">
        <v>8</v>
      </c>
      <c r="S6944">
        <v>1</v>
      </c>
      <c r="T6944">
        <v>2</v>
      </c>
      <c r="U6944" t="b">
        <v>1</v>
      </c>
      <c r="V6944" t="s">
        <v>160</v>
      </c>
      <c r="W6944" t="s">
        <v>1075</v>
      </c>
      <c r="X6944" t="s">
        <v>14487</v>
      </c>
      <c r="Y6944">
        <v>18</v>
      </c>
      <c r="Z6944">
        <v>18</v>
      </c>
      <c r="AA6944">
        <v>7</v>
      </c>
      <c r="AB6944">
        <v>7</v>
      </c>
      <c r="AC6944">
        <v>64</v>
      </c>
    </row>
    <row r="6945" spans="1:29">
      <c r="A6945">
        <v>7645</v>
      </c>
      <c r="B6945" t="s">
        <v>805</v>
      </c>
      <c r="C6945" t="s">
        <v>8665</v>
      </c>
      <c r="J6945" t="s">
        <v>1444</v>
      </c>
      <c r="K6945">
        <v>0</v>
      </c>
      <c r="N6945" t="b">
        <v>1</v>
      </c>
      <c r="O6945" t="b">
        <v>0</v>
      </c>
      <c r="P6945" t="b">
        <v>0</v>
      </c>
      <c r="Q6945">
        <v>8</v>
      </c>
      <c r="R6945">
        <v>8</v>
      </c>
      <c r="S6945">
        <v>1</v>
      </c>
      <c r="T6945">
        <v>2</v>
      </c>
      <c r="U6945" t="b">
        <v>1</v>
      </c>
      <c r="V6945" t="s">
        <v>160</v>
      </c>
      <c r="W6945" t="s">
        <v>1075</v>
      </c>
      <c r="X6945" t="s">
        <v>14720</v>
      </c>
      <c r="Y6945">
        <v>18</v>
      </c>
      <c r="Z6945">
        <v>18</v>
      </c>
      <c r="AA6945">
        <v>8</v>
      </c>
      <c r="AB6945">
        <v>8</v>
      </c>
      <c r="AC6945">
        <v>64</v>
      </c>
    </row>
    <row r="6946" spans="1:29">
      <c r="A6946">
        <v>7646</v>
      </c>
      <c r="B6946" t="s">
        <v>805</v>
      </c>
      <c r="C6946" t="s">
        <v>8666</v>
      </c>
      <c r="J6946" t="s">
        <v>1444</v>
      </c>
      <c r="K6946">
        <v>0</v>
      </c>
      <c r="N6946" t="b">
        <v>1</v>
      </c>
      <c r="O6946" t="b">
        <v>0</v>
      </c>
      <c r="P6946" t="b">
        <v>0</v>
      </c>
      <c r="Q6946">
        <v>8</v>
      </c>
      <c r="R6946">
        <v>8</v>
      </c>
      <c r="S6946">
        <v>1</v>
      </c>
      <c r="T6946">
        <v>2</v>
      </c>
      <c r="U6946" t="b">
        <v>1</v>
      </c>
      <c r="V6946" t="s">
        <v>160</v>
      </c>
      <c r="W6946" t="s">
        <v>1075</v>
      </c>
      <c r="X6946" t="s">
        <v>14461</v>
      </c>
      <c r="Y6946">
        <v>19</v>
      </c>
      <c r="Z6946">
        <v>19</v>
      </c>
      <c r="AA6946">
        <v>7</v>
      </c>
      <c r="AB6946">
        <v>7</v>
      </c>
      <c r="AC6946">
        <v>64</v>
      </c>
    </row>
    <row r="6947" spans="1:29">
      <c r="A6947">
        <v>7647</v>
      </c>
      <c r="B6947" t="s">
        <v>805</v>
      </c>
      <c r="C6947" t="s">
        <v>8667</v>
      </c>
      <c r="J6947" t="s">
        <v>1444</v>
      </c>
      <c r="K6947">
        <v>0</v>
      </c>
      <c r="N6947" t="b">
        <v>1</v>
      </c>
      <c r="O6947" t="b">
        <v>0</v>
      </c>
      <c r="P6947" t="b">
        <v>0</v>
      </c>
      <c r="Q6947">
        <v>8</v>
      </c>
      <c r="R6947">
        <v>8</v>
      </c>
      <c r="S6947">
        <v>1</v>
      </c>
      <c r="T6947">
        <v>2</v>
      </c>
      <c r="U6947" t="b">
        <v>1</v>
      </c>
      <c r="V6947" t="s">
        <v>160</v>
      </c>
      <c r="W6947" t="s">
        <v>1075</v>
      </c>
      <c r="X6947" t="s">
        <v>14488</v>
      </c>
      <c r="Y6947">
        <v>19</v>
      </c>
      <c r="Z6947">
        <v>19</v>
      </c>
      <c r="AA6947">
        <v>8</v>
      </c>
      <c r="AB6947">
        <v>8</v>
      </c>
      <c r="AC6947">
        <v>64</v>
      </c>
    </row>
    <row r="6948" spans="1:29">
      <c r="A6948">
        <v>7648</v>
      </c>
      <c r="B6948" t="s">
        <v>805</v>
      </c>
      <c r="C6948" t="s">
        <v>8668</v>
      </c>
      <c r="J6948" t="s">
        <v>1444</v>
      </c>
      <c r="K6948">
        <v>0</v>
      </c>
      <c r="N6948" t="b">
        <v>1</v>
      </c>
      <c r="O6948" t="b">
        <v>0</v>
      </c>
      <c r="P6948" t="b">
        <v>0</v>
      </c>
      <c r="Q6948">
        <v>8</v>
      </c>
      <c r="R6948">
        <v>8</v>
      </c>
      <c r="S6948">
        <v>1</v>
      </c>
      <c r="T6948">
        <v>2</v>
      </c>
      <c r="U6948" t="b">
        <v>1</v>
      </c>
      <c r="V6948" t="s">
        <v>160</v>
      </c>
      <c r="W6948" t="s">
        <v>1075</v>
      </c>
      <c r="X6948" t="s">
        <v>14632</v>
      </c>
      <c r="Y6948">
        <v>20</v>
      </c>
      <c r="Z6948">
        <v>20</v>
      </c>
      <c r="AA6948">
        <v>7</v>
      </c>
      <c r="AB6948">
        <v>7</v>
      </c>
      <c r="AC6948">
        <v>64</v>
      </c>
    </row>
    <row r="6949" spans="1:29">
      <c r="A6949">
        <v>7649</v>
      </c>
      <c r="B6949" t="s">
        <v>805</v>
      </c>
      <c r="C6949" t="s">
        <v>8669</v>
      </c>
      <c r="J6949" t="s">
        <v>1444</v>
      </c>
      <c r="K6949">
        <v>0</v>
      </c>
      <c r="N6949" t="b">
        <v>1</v>
      </c>
      <c r="O6949" t="b">
        <v>0</v>
      </c>
      <c r="P6949" t="b">
        <v>0</v>
      </c>
      <c r="Q6949">
        <v>8</v>
      </c>
      <c r="R6949">
        <v>8</v>
      </c>
      <c r="S6949">
        <v>1</v>
      </c>
      <c r="T6949">
        <v>2</v>
      </c>
      <c r="U6949" t="b">
        <v>1</v>
      </c>
      <c r="V6949" t="s">
        <v>160</v>
      </c>
      <c r="W6949" t="s">
        <v>1075</v>
      </c>
      <c r="X6949" t="s">
        <v>14638</v>
      </c>
      <c r="Y6949">
        <v>20</v>
      </c>
      <c r="Z6949">
        <v>20</v>
      </c>
      <c r="AA6949">
        <v>8</v>
      </c>
      <c r="AB6949">
        <v>8</v>
      </c>
      <c r="AC6949">
        <v>64</v>
      </c>
    </row>
    <row r="6950" spans="1:29">
      <c r="A6950">
        <v>7650</v>
      </c>
      <c r="B6950" t="s">
        <v>805</v>
      </c>
      <c r="C6950" t="s">
        <v>8670</v>
      </c>
      <c r="J6950" t="s">
        <v>1444</v>
      </c>
      <c r="K6950">
        <v>0</v>
      </c>
      <c r="N6950" t="b">
        <v>1</v>
      </c>
      <c r="O6950" t="b">
        <v>0</v>
      </c>
      <c r="P6950" t="b">
        <v>0</v>
      </c>
      <c r="Q6950">
        <v>8</v>
      </c>
      <c r="R6950">
        <v>8</v>
      </c>
      <c r="S6950">
        <v>1</v>
      </c>
      <c r="T6950">
        <v>2</v>
      </c>
      <c r="U6950" t="b">
        <v>1</v>
      </c>
      <c r="V6950" t="s">
        <v>160</v>
      </c>
      <c r="W6950" t="s">
        <v>1075</v>
      </c>
      <c r="X6950" t="s">
        <v>14633</v>
      </c>
      <c r="Y6950">
        <v>21</v>
      </c>
      <c r="Z6950">
        <v>21</v>
      </c>
      <c r="AA6950">
        <v>7</v>
      </c>
      <c r="AB6950">
        <v>7</v>
      </c>
      <c r="AC6950">
        <v>64</v>
      </c>
    </row>
    <row r="6951" spans="1:29">
      <c r="A6951">
        <v>7651</v>
      </c>
      <c r="B6951" t="s">
        <v>805</v>
      </c>
      <c r="C6951" t="s">
        <v>8671</v>
      </c>
      <c r="J6951" t="s">
        <v>1444</v>
      </c>
      <c r="K6951">
        <v>0</v>
      </c>
      <c r="N6951" t="b">
        <v>1</v>
      </c>
      <c r="O6951" t="b">
        <v>0</v>
      </c>
      <c r="P6951" t="b">
        <v>0</v>
      </c>
      <c r="Q6951">
        <v>8</v>
      </c>
      <c r="R6951">
        <v>8</v>
      </c>
      <c r="S6951">
        <v>1</v>
      </c>
      <c r="T6951">
        <v>2</v>
      </c>
      <c r="U6951" t="b">
        <v>1</v>
      </c>
      <c r="V6951" t="s">
        <v>160</v>
      </c>
      <c r="W6951" t="s">
        <v>1075</v>
      </c>
      <c r="X6951" t="s">
        <v>14639</v>
      </c>
      <c r="Y6951">
        <v>21</v>
      </c>
      <c r="Z6951">
        <v>21</v>
      </c>
      <c r="AA6951">
        <v>8</v>
      </c>
      <c r="AB6951">
        <v>8</v>
      </c>
      <c r="AC6951">
        <v>64</v>
      </c>
    </row>
    <row r="6952" spans="1:29">
      <c r="A6952">
        <v>7652</v>
      </c>
      <c r="B6952" t="s">
        <v>805</v>
      </c>
      <c r="C6952" t="s">
        <v>8672</v>
      </c>
      <c r="J6952" t="s">
        <v>1444</v>
      </c>
      <c r="K6952">
        <v>0</v>
      </c>
      <c r="N6952" t="b">
        <v>1</v>
      </c>
      <c r="O6952" t="b">
        <v>0</v>
      </c>
      <c r="P6952" t="b">
        <v>0</v>
      </c>
      <c r="Q6952">
        <v>8</v>
      </c>
      <c r="R6952">
        <v>8</v>
      </c>
      <c r="S6952">
        <v>1</v>
      </c>
      <c r="T6952">
        <v>2</v>
      </c>
      <c r="U6952" t="b">
        <v>1</v>
      </c>
      <c r="V6952" t="s">
        <v>160</v>
      </c>
      <c r="W6952" t="s">
        <v>1075</v>
      </c>
      <c r="X6952" t="s">
        <v>14490</v>
      </c>
      <c r="Y6952">
        <v>22</v>
      </c>
      <c r="Z6952">
        <v>22</v>
      </c>
      <c r="AA6952">
        <v>7</v>
      </c>
      <c r="AB6952">
        <v>7</v>
      </c>
      <c r="AC6952">
        <v>64</v>
      </c>
    </row>
    <row r="6953" spans="1:29">
      <c r="A6953">
        <v>7653</v>
      </c>
      <c r="B6953" t="s">
        <v>805</v>
      </c>
      <c r="C6953" t="s">
        <v>8673</v>
      </c>
      <c r="J6953" t="s">
        <v>1444</v>
      </c>
      <c r="K6953">
        <v>0</v>
      </c>
      <c r="N6953" t="b">
        <v>1</v>
      </c>
      <c r="O6953" t="b">
        <v>0</v>
      </c>
      <c r="P6953" t="b">
        <v>0</v>
      </c>
      <c r="Q6953">
        <v>8</v>
      </c>
      <c r="R6953">
        <v>8</v>
      </c>
      <c r="S6953">
        <v>1</v>
      </c>
      <c r="T6953">
        <v>2</v>
      </c>
      <c r="U6953" t="b">
        <v>1</v>
      </c>
      <c r="V6953" t="s">
        <v>160</v>
      </c>
      <c r="W6953" t="s">
        <v>1075</v>
      </c>
      <c r="X6953" t="s">
        <v>14441</v>
      </c>
      <c r="Y6953">
        <v>22</v>
      </c>
      <c r="Z6953">
        <v>22</v>
      </c>
      <c r="AA6953">
        <v>8</v>
      </c>
      <c r="AB6953">
        <v>8</v>
      </c>
      <c r="AC6953">
        <v>64</v>
      </c>
    </row>
    <row r="6954" spans="1:29">
      <c r="A6954">
        <v>7654</v>
      </c>
      <c r="B6954" t="s">
        <v>805</v>
      </c>
      <c r="C6954" t="s">
        <v>8674</v>
      </c>
      <c r="J6954" t="s">
        <v>1444</v>
      </c>
      <c r="K6954">
        <v>0</v>
      </c>
      <c r="N6954" t="b">
        <v>1</v>
      </c>
      <c r="O6954" t="b">
        <v>0</v>
      </c>
      <c r="P6954" t="b">
        <v>0</v>
      </c>
      <c r="Q6954">
        <v>8</v>
      </c>
      <c r="R6954">
        <v>8</v>
      </c>
      <c r="S6954">
        <v>1</v>
      </c>
      <c r="T6954">
        <v>2</v>
      </c>
      <c r="U6954" t="b">
        <v>1</v>
      </c>
      <c r="V6954" t="s">
        <v>160</v>
      </c>
      <c r="W6954" t="s">
        <v>1075</v>
      </c>
      <c r="X6954" t="s">
        <v>14717</v>
      </c>
      <c r="Y6954">
        <v>23</v>
      </c>
      <c r="Z6954">
        <v>23</v>
      </c>
      <c r="AA6954">
        <v>7</v>
      </c>
      <c r="AB6954">
        <v>7</v>
      </c>
      <c r="AC6954">
        <v>64</v>
      </c>
    </row>
    <row r="6955" spans="1:29">
      <c r="A6955">
        <v>7655</v>
      </c>
      <c r="B6955" t="s">
        <v>805</v>
      </c>
      <c r="C6955" t="s">
        <v>8675</v>
      </c>
      <c r="J6955" t="s">
        <v>1444</v>
      </c>
      <c r="K6955">
        <v>0</v>
      </c>
      <c r="N6955" t="b">
        <v>1</v>
      </c>
      <c r="O6955" t="b">
        <v>0</v>
      </c>
      <c r="P6955" t="b">
        <v>0</v>
      </c>
      <c r="Q6955">
        <v>8</v>
      </c>
      <c r="R6955">
        <v>8</v>
      </c>
      <c r="S6955">
        <v>1</v>
      </c>
      <c r="T6955">
        <v>2</v>
      </c>
      <c r="U6955" t="b">
        <v>1</v>
      </c>
      <c r="V6955" t="s">
        <v>160</v>
      </c>
      <c r="W6955" t="s">
        <v>1075</v>
      </c>
      <c r="X6955" t="s">
        <v>14721</v>
      </c>
      <c r="Y6955">
        <v>23</v>
      </c>
      <c r="Z6955">
        <v>23</v>
      </c>
      <c r="AA6955">
        <v>8</v>
      </c>
      <c r="AB6955">
        <v>8</v>
      </c>
      <c r="AC6955">
        <v>64</v>
      </c>
    </row>
    <row r="6956" spans="1:29">
      <c r="A6956">
        <v>7656</v>
      </c>
      <c r="B6956" t="s">
        <v>805</v>
      </c>
      <c r="C6956" t="s">
        <v>8676</v>
      </c>
      <c r="J6956" t="s">
        <v>1444</v>
      </c>
      <c r="K6956">
        <v>0</v>
      </c>
      <c r="N6956" t="b">
        <v>1</v>
      </c>
      <c r="O6956" t="b">
        <v>0</v>
      </c>
      <c r="P6956" t="b">
        <v>0</v>
      </c>
      <c r="Q6956">
        <v>8</v>
      </c>
      <c r="R6956">
        <v>8</v>
      </c>
      <c r="S6956">
        <v>1</v>
      </c>
      <c r="T6956">
        <v>2</v>
      </c>
      <c r="U6956" t="b">
        <v>1</v>
      </c>
      <c r="V6956" t="s">
        <v>160</v>
      </c>
      <c r="W6956" t="s">
        <v>1075</v>
      </c>
      <c r="X6956" t="s">
        <v>14489</v>
      </c>
      <c r="Y6956">
        <v>24</v>
      </c>
      <c r="Z6956">
        <v>24</v>
      </c>
      <c r="AA6956">
        <v>7</v>
      </c>
      <c r="AB6956">
        <v>7</v>
      </c>
      <c r="AC6956">
        <v>64</v>
      </c>
    </row>
    <row r="6957" spans="1:29">
      <c r="A6957">
        <v>7657</v>
      </c>
      <c r="B6957" t="s">
        <v>805</v>
      </c>
      <c r="C6957" t="s">
        <v>8677</v>
      </c>
      <c r="J6957" t="s">
        <v>1444</v>
      </c>
      <c r="K6957">
        <v>0</v>
      </c>
      <c r="N6957" t="b">
        <v>1</v>
      </c>
      <c r="O6957" t="b">
        <v>0</v>
      </c>
      <c r="P6957" t="b">
        <v>0</v>
      </c>
      <c r="Q6957">
        <v>8</v>
      </c>
      <c r="R6957">
        <v>8</v>
      </c>
      <c r="S6957">
        <v>1</v>
      </c>
      <c r="T6957">
        <v>2</v>
      </c>
      <c r="U6957" t="b">
        <v>1</v>
      </c>
      <c r="V6957" t="s">
        <v>160</v>
      </c>
      <c r="W6957" t="s">
        <v>1075</v>
      </c>
      <c r="X6957" t="s">
        <v>14446</v>
      </c>
      <c r="Y6957">
        <v>24</v>
      </c>
      <c r="Z6957">
        <v>24</v>
      </c>
      <c r="AA6957">
        <v>8</v>
      </c>
      <c r="AB6957">
        <v>8</v>
      </c>
      <c r="AC6957">
        <v>64</v>
      </c>
    </row>
    <row r="6958" spans="1:29">
      <c r="A6958">
        <v>7658</v>
      </c>
      <c r="B6958" t="s">
        <v>805</v>
      </c>
      <c r="C6958" t="s">
        <v>8678</v>
      </c>
      <c r="J6958" t="s">
        <v>1444</v>
      </c>
      <c r="K6958">
        <v>0</v>
      </c>
      <c r="N6958" t="b">
        <v>1</v>
      </c>
      <c r="O6958" t="b">
        <v>0</v>
      </c>
      <c r="P6958" t="b">
        <v>0</v>
      </c>
      <c r="Q6958">
        <v>8</v>
      </c>
      <c r="R6958">
        <v>8</v>
      </c>
      <c r="S6958">
        <v>1</v>
      </c>
      <c r="T6958">
        <v>2</v>
      </c>
      <c r="U6958" t="b">
        <v>1</v>
      </c>
      <c r="V6958" t="s">
        <v>160</v>
      </c>
      <c r="W6958" t="s">
        <v>1075</v>
      </c>
      <c r="X6958" t="s">
        <v>14634</v>
      </c>
      <c r="Y6958">
        <v>25</v>
      </c>
      <c r="Z6958">
        <v>25</v>
      </c>
      <c r="AA6958">
        <v>7</v>
      </c>
      <c r="AB6958">
        <v>7</v>
      </c>
      <c r="AC6958">
        <v>64</v>
      </c>
    </row>
    <row r="6959" spans="1:29">
      <c r="A6959">
        <v>7659</v>
      </c>
      <c r="B6959" t="s">
        <v>805</v>
      </c>
      <c r="C6959" t="s">
        <v>8679</v>
      </c>
      <c r="J6959" t="s">
        <v>1444</v>
      </c>
      <c r="K6959">
        <v>0</v>
      </c>
      <c r="N6959" t="b">
        <v>1</v>
      </c>
      <c r="O6959" t="b">
        <v>0</v>
      </c>
      <c r="P6959" t="b">
        <v>0</v>
      </c>
      <c r="Q6959">
        <v>8</v>
      </c>
      <c r="R6959">
        <v>8</v>
      </c>
      <c r="S6959">
        <v>1</v>
      </c>
      <c r="T6959">
        <v>2</v>
      </c>
      <c r="U6959" t="b">
        <v>1</v>
      </c>
      <c r="V6959" t="s">
        <v>160</v>
      </c>
      <c r="W6959" t="s">
        <v>1075</v>
      </c>
      <c r="X6959" t="s">
        <v>14640</v>
      </c>
      <c r="Y6959">
        <v>25</v>
      </c>
      <c r="Z6959">
        <v>25</v>
      </c>
      <c r="AA6959">
        <v>8</v>
      </c>
      <c r="AB6959">
        <v>8</v>
      </c>
      <c r="AC6959">
        <v>64</v>
      </c>
    </row>
    <row r="6960" spans="1:29">
      <c r="A6960">
        <v>7660</v>
      </c>
      <c r="B6960" t="s">
        <v>805</v>
      </c>
      <c r="C6960" t="s">
        <v>8680</v>
      </c>
      <c r="J6960" t="s">
        <v>1444</v>
      </c>
      <c r="K6960">
        <v>0</v>
      </c>
      <c r="N6960" t="b">
        <v>1</v>
      </c>
      <c r="O6960" t="b">
        <v>0</v>
      </c>
      <c r="P6960" t="b">
        <v>0</v>
      </c>
      <c r="Q6960">
        <v>8</v>
      </c>
      <c r="R6960">
        <v>8</v>
      </c>
      <c r="S6960">
        <v>1</v>
      </c>
      <c r="T6960">
        <v>2</v>
      </c>
      <c r="U6960" t="b">
        <v>1</v>
      </c>
      <c r="V6960" t="s">
        <v>160</v>
      </c>
      <c r="W6960" t="s">
        <v>1075</v>
      </c>
      <c r="X6960" t="s">
        <v>14718</v>
      </c>
      <c r="Y6960">
        <v>26</v>
      </c>
      <c r="Z6960">
        <v>26</v>
      </c>
      <c r="AA6960">
        <v>7</v>
      </c>
      <c r="AB6960">
        <v>7</v>
      </c>
      <c r="AC6960">
        <v>64</v>
      </c>
    </row>
    <row r="6961" spans="1:29">
      <c r="A6961">
        <v>7661</v>
      </c>
      <c r="B6961" t="s">
        <v>805</v>
      </c>
      <c r="C6961" t="s">
        <v>8681</v>
      </c>
      <c r="J6961" t="s">
        <v>1444</v>
      </c>
      <c r="K6961">
        <v>0</v>
      </c>
      <c r="N6961" t="b">
        <v>1</v>
      </c>
      <c r="O6961" t="b">
        <v>0</v>
      </c>
      <c r="P6961" t="b">
        <v>0</v>
      </c>
      <c r="Q6961">
        <v>8</v>
      </c>
      <c r="R6961">
        <v>8</v>
      </c>
      <c r="S6961">
        <v>1</v>
      </c>
      <c r="T6961">
        <v>2</v>
      </c>
      <c r="U6961" t="b">
        <v>1</v>
      </c>
      <c r="V6961" t="s">
        <v>160</v>
      </c>
      <c r="W6961" t="s">
        <v>1075</v>
      </c>
      <c r="X6961" t="s">
        <v>14722</v>
      </c>
      <c r="Y6961">
        <v>26</v>
      </c>
      <c r="Z6961">
        <v>26</v>
      </c>
      <c r="AA6961">
        <v>8</v>
      </c>
      <c r="AB6961">
        <v>8</v>
      </c>
      <c r="AC6961">
        <v>64</v>
      </c>
    </row>
    <row r="6962" spans="1:29">
      <c r="A6962">
        <v>7662</v>
      </c>
      <c r="B6962" t="s">
        <v>805</v>
      </c>
      <c r="C6962" t="s">
        <v>8682</v>
      </c>
      <c r="J6962" t="s">
        <v>1444</v>
      </c>
      <c r="K6962">
        <v>0</v>
      </c>
      <c r="N6962" t="b">
        <v>1</v>
      </c>
      <c r="O6962" t="b">
        <v>0</v>
      </c>
      <c r="P6962" t="b">
        <v>0</v>
      </c>
      <c r="Q6962">
        <v>8</v>
      </c>
      <c r="R6962">
        <v>8</v>
      </c>
      <c r="S6962">
        <v>1</v>
      </c>
      <c r="T6962">
        <v>2</v>
      </c>
      <c r="U6962" t="b">
        <v>1</v>
      </c>
      <c r="V6962" t="s">
        <v>160</v>
      </c>
      <c r="W6962" t="s">
        <v>1075</v>
      </c>
      <c r="X6962" t="s">
        <v>14635</v>
      </c>
      <c r="Y6962">
        <v>27</v>
      </c>
      <c r="Z6962">
        <v>27</v>
      </c>
      <c r="AA6962">
        <v>7</v>
      </c>
      <c r="AB6962">
        <v>7</v>
      </c>
      <c r="AC6962">
        <v>64</v>
      </c>
    </row>
    <row r="6963" spans="1:29">
      <c r="A6963">
        <v>7663</v>
      </c>
      <c r="B6963" t="s">
        <v>805</v>
      </c>
      <c r="C6963" t="s">
        <v>8683</v>
      </c>
      <c r="J6963" t="s">
        <v>1444</v>
      </c>
      <c r="K6963">
        <v>0</v>
      </c>
      <c r="N6963" t="b">
        <v>1</v>
      </c>
      <c r="O6963" t="b">
        <v>0</v>
      </c>
      <c r="P6963" t="b">
        <v>0</v>
      </c>
      <c r="Q6963">
        <v>8</v>
      </c>
      <c r="R6963">
        <v>8</v>
      </c>
      <c r="S6963">
        <v>1</v>
      </c>
      <c r="T6963">
        <v>2</v>
      </c>
      <c r="U6963" t="b">
        <v>1</v>
      </c>
      <c r="V6963" t="s">
        <v>160</v>
      </c>
      <c r="W6963" t="s">
        <v>1075</v>
      </c>
      <c r="X6963" t="s">
        <v>14641</v>
      </c>
      <c r="Y6963">
        <v>27</v>
      </c>
      <c r="Z6963">
        <v>27</v>
      </c>
      <c r="AA6963">
        <v>8</v>
      </c>
      <c r="AB6963">
        <v>8</v>
      </c>
      <c r="AC6963">
        <v>64</v>
      </c>
    </row>
    <row r="6964" spans="1:29">
      <c r="A6964">
        <v>7664</v>
      </c>
      <c r="B6964" t="s">
        <v>805</v>
      </c>
      <c r="C6964" t="s">
        <v>8684</v>
      </c>
      <c r="J6964" t="s">
        <v>1444</v>
      </c>
      <c r="K6964">
        <v>0</v>
      </c>
      <c r="N6964" t="b">
        <v>1</v>
      </c>
      <c r="O6964" t="b">
        <v>0</v>
      </c>
      <c r="P6964" t="b">
        <v>0</v>
      </c>
      <c r="Q6964">
        <v>8</v>
      </c>
      <c r="R6964">
        <v>8</v>
      </c>
      <c r="S6964">
        <v>1</v>
      </c>
      <c r="T6964">
        <v>2</v>
      </c>
      <c r="U6964" t="b">
        <v>1</v>
      </c>
      <c r="V6964" t="s">
        <v>160</v>
      </c>
      <c r="W6964" t="s">
        <v>1075</v>
      </c>
      <c r="X6964" t="s">
        <v>14730</v>
      </c>
      <c r="Y6964">
        <v>28</v>
      </c>
      <c r="Z6964">
        <v>28</v>
      </c>
      <c r="AA6964">
        <v>7</v>
      </c>
      <c r="AB6964">
        <v>7</v>
      </c>
      <c r="AC6964">
        <v>64</v>
      </c>
    </row>
    <row r="6965" spans="1:29">
      <c r="A6965">
        <v>7665</v>
      </c>
      <c r="B6965" t="s">
        <v>805</v>
      </c>
      <c r="C6965" t="s">
        <v>8685</v>
      </c>
      <c r="J6965" t="s">
        <v>1444</v>
      </c>
      <c r="K6965">
        <v>0</v>
      </c>
      <c r="N6965" t="b">
        <v>1</v>
      </c>
      <c r="O6965" t="b">
        <v>0</v>
      </c>
      <c r="P6965" t="b">
        <v>0</v>
      </c>
      <c r="Q6965">
        <v>8</v>
      </c>
      <c r="R6965">
        <v>8</v>
      </c>
      <c r="S6965">
        <v>1</v>
      </c>
      <c r="T6965">
        <v>2</v>
      </c>
      <c r="U6965" t="b">
        <v>1</v>
      </c>
      <c r="V6965" t="s">
        <v>160</v>
      </c>
      <c r="W6965" t="s">
        <v>1075</v>
      </c>
      <c r="X6965" t="s">
        <v>14731</v>
      </c>
      <c r="Y6965">
        <v>28</v>
      </c>
      <c r="Z6965">
        <v>28</v>
      </c>
      <c r="AA6965">
        <v>8</v>
      </c>
      <c r="AB6965">
        <v>8</v>
      </c>
      <c r="AC6965">
        <v>64</v>
      </c>
    </row>
    <row r="6966" spans="1:29">
      <c r="A6966">
        <v>7666</v>
      </c>
      <c r="B6966" t="s">
        <v>805</v>
      </c>
      <c r="C6966" t="s">
        <v>8686</v>
      </c>
      <c r="J6966" t="s">
        <v>1444</v>
      </c>
      <c r="K6966">
        <v>0</v>
      </c>
      <c r="N6966" t="b">
        <v>1</v>
      </c>
      <c r="O6966" t="b">
        <v>0</v>
      </c>
      <c r="P6966" t="b">
        <v>0</v>
      </c>
      <c r="Q6966">
        <v>8</v>
      </c>
      <c r="R6966">
        <v>8</v>
      </c>
      <c r="S6966">
        <v>1</v>
      </c>
      <c r="T6966">
        <v>2</v>
      </c>
      <c r="U6966" t="b">
        <v>1</v>
      </c>
      <c r="V6966" t="s">
        <v>160</v>
      </c>
      <c r="W6966" t="s">
        <v>1075</v>
      </c>
      <c r="X6966" t="s">
        <v>14636</v>
      </c>
      <c r="Y6966">
        <v>29</v>
      </c>
      <c r="Z6966">
        <v>29</v>
      </c>
      <c r="AA6966">
        <v>7</v>
      </c>
      <c r="AB6966">
        <v>7</v>
      </c>
      <c r="AC6966">
        <v>64</v>
      </c>
    </row>
    <row r="6967" spans="1:29">
      <c r="A6967">
        <v>7667</v>
      </c>
      <c r="B6967" t="s">
        <v>805</v>
      </c>
      <c r="C6967" t="s">
        <v>8687</v>
      </c>
      <c r="J6967" t="s">
        <v>1444</v>
      </c>
      <c r="K6967">
        <v>0</v>
      </c>
      <c r="N6967" t="b">
        <v>1</v>
      </c>
      <c r="O6967" t="b">
        <v>0</v>
      </c>
      <c r="P6967" t="b">
        <v>0</v>
      </c>
      <c r="Q6967">
        <v>8</v>
      </c>
      <c r="R6967">
        <v>8</v>
      </c>
      <c r="S6967">
        <v>1</v>
      </c>
      <c r="T6967">
        <v>2</v>
      </c>
      <c r="U6967" t="b">
        <v>1</v>
      </c>
      <c r="V6967" t="s">
        <v>160</v>
      </c>
      <c r="W6967" t="s">
        <v>1075</v>
      </c>
      <c r="X6967" t="s">
        <v>14642</v>
      </c>
      <c r="Y6967">
        <v>29</v>
      </c>
      <c r="Z6967">
        <v>29</v>
      </c>
      <c r="AA6967">
        <v>8</v>
      </c>
      <c r="AB6967">
        <v>8</v>
      </c>
      <c r="AC6967">
        <v>64</v>
      </c>
    </row>
    <row r="6968" spans="1:29">
      <c r="A6968">
        <v>7668</v>
      </c>
      <c r="B6968" t="s">
        <v>805</v>
      </c>
      <c r="C6968" t="s">
        <v>8688</v>
      </c>
      <c r="J6968" t="s">
        <v>1444</v>
      </c>
      <c r="K6968">
        <v>0</v>
      </c>
      <c r="N6968" t="b">
        <v>1</v>
      </c>
      <c r="O6968" t="b">
        <v>0</v>
      </c>
      <c r="P6968" t="b">
        <v>0</v>
      </c>
      <c r="Q6968">
        <v>8</v>
      </c>
      <c r="R6968">
        <v>8</v>
      </c>
      <c r="S6968">
        <v>1</v>
      </c>
      <c r="T6968">
        <v>2</v>
      </c>
      <c r="U6968" t="b">
        <v>1</v>
      </c>
      <c r="V6968" t="s">
        <v>160</v>
      </c>
      <c r="W6968" t="s">
        <v>1075</v>
      </c>
      <c r="X6968" t="s">
        <v>14637</v>
      </c>
      <c r="Y6968">
        <v>30</v>
      </c>
      <c r="Z6968">
        <v>30</v>
      </c>
      <c r="AA6968">
        <v>7</v>
      </c>
      <c r="AB6968">
        <v>7</v>
      </c>
      <c r="AC6968">
        <v>64</v>
      </c>
    </row>
    <row r="6969" spans="1:29">
      <c r="A6969">
        <v>7669</v>
      </c>
      <c r="B6969" t="s">
        <v>805</v>
      </c>
      <c r="C6969" t="s">
        <v>8689</v>
      </c>
      <c r="J6969" t="s">
        <v>1444</v>
      </c>
      <c r="K6969">
        <v>0</v>
      </c>
      <c r="N6969" t="b">
        <v>1</v>
      </c>
      <c r="O6969" t="b">
        <v>0</v>
      </c>
      <c r="P6969" t="b">
        <v>0</v>
      </c>
      <c r="Q6969">
        <v>8</v>
      </c>
      <c r="R6969">
        <v>8</v>
      </c>
      <c r="S6969">
        <v>1</v>
      </c>
      <c r="T6969">
        <v>2</v>
      </c>
      <c r="U6969" t="b">
        <v>1</v>
      </c>
      <c r="V6969" t="s">
        <v>160</v>
      </c>
      <c r="W6969" t="s">
        <v>1075</v>
      </c>
      <c r="X6969" t="s">
        <v>14643</v>
      </c>
      <c r="Y6969">
        <v>30</v>
      </c>
      <c r="Z6969">
        <v>30</v>
      </c>
      <c r="AA6969">
        <v>8</v>
      </c>
      <c r="AB6969">
        <v>8</v>
      </c>
      <c r="AC6969">
        <v>64</v>
      </c>
    </row>
    <row r="6970" spans="1:29">
      <c r="A6970">
        <v>7670</v>
      </c>
      <c r="B6970" t="s">
        <v>805</v>
      </c>
      <c r="C6970" t="s">
        <v>8690</v>
      </c>
      <c r="J6970" t="s">
        <v>1444</v>
      </c>
      <c r="K6970">
        <v>0</v>
      </c>
      <c r="N6970" t="b">
        <v>1</v>
      </c>
      <c r="O6970" t="b">
        <v>0</v>
      </c>
      <c r="P6970" t="b">
        <v>0</v>
      </c>
      <c r="Q6970">
        <v>8</v>
      </c>
      <c r="R6970">
        <v>8</v>
      </c>
      <c r="S6970">
        <v>1</v>
      </c>
      <c r="T6970">
        <v>2</v>
      </c>
      <c r="U6970" t="b">
        <v>1</v>
      </c>
      <c r="V6970" t="s">
        <v>160</v>
      </c>
      <c r="W6970" t="s">
        <v>1075</v>
      </c>
      <c r="X6970" t="s">
        <v>14770</v>
      </c>
      <c r="Y6970">
        <v>31</v>
      </c>
      <c r="Z6970">
        <v>31</v>
      </c>
      <c r="AA6970">
        <v>7</v>
      </c>
      <c r="AB6970">
        <v>7</v>
      </c>
      <c r="AC6970">
        <v>64</v>
      </c>
    </row>
    <row r="6971" spans="1:29">
      <c r="A6971">
        <v>7671</v>
      </c>
      <c r="B6971" t="s">
        <v>805</v>
      </c>
      <c r="C6971" t="s">
        <v>8691</v>
      </c>
      <c r="J6971" t="s">
        <v>1444</v>
      </c>
      <c r="K6971">
        <v>0</v>
      </c>
      <c r="N6971" t="b">
        <v>1</v>
      </c>
      <c r="O6971" t="b">
        <v>0</v>
      </c>
      <c r="P6971" t="b">
        <v>0</v>
      </c>
      <c r="Q6971">
        <v>8</v>
      </c>
      <c r="R6971">
        <v>8</v>
      </c>
      <c r="S6971">
        <v>1</v>
      </c>
      <c r="T6971">
        <v>2</v>
      </c>
      <c r="U6971" t="b">
        <v>1</v>
      </c>
      <c r="V6971" t="s">
        <v>160</v>
      </c>
      <c r="W6971" t="s">
        <v>1075</v>
      </c>
      <c r="X6971" t="s">
        <v>14778</v>
      </c>
      <c r="Y6971">
        <v>31</v>
      </c>
      <c r="Z6971">
        <v>31</v>
      </c>
      <c r="AA6971">
        <v>8</v>
      </c>
      <c r="AB6971">
        <v>8</v>
      </c>
      <c r="AC6971">
        <v>64</v>
      </c>
    </row>
    <row r="6972" spans="1:29">
      <c r="A6972">
        <v>7672</v>
      </c>
      <c r="B6972" t="s">
        <v>805</v>
      </c>
      <c r="C6972" t="s">
        <v>8692</v>
      </c>
      <c r="J6972" t="s">
        <v>1444</v>
      </c>
      <c r="K6972">
        <v>0</v>
      </c>
      <c r="N6972" t="b">
        <v>1</v>
      </c>
      <c r="O6972" t="b">
        <v>0</v>
      </c>
      <c r="P6972" t="b">
        <v>0</v>
      </c>
      <c r="Q6972">
        <v>8</v>
      </c>
      <c r="R6972">
        <v>8</v>
      </c>
      <c r="S6972">
        <v>1</v>
      </c>
      <c r="T6972">
        <v>2</v>
      </c>
      <c r="U6972" t="b">
        <v>1</v>
      </c>
      <c r="V6972" t="s">
        <v>160</v>
      </c>
      <c r="W6972" t="s">
        <v>1075</v>
      </c>
      <c r="X6972" t="s">
        <v>14771</v>
      </c>
      <c r="Y6972">
        <v>32</v>
      </c>
      <c r="Z6972">
        <v>32</v>
      </c>
      <c r="AA6972">
        <v>7</v>
      </c>
      <c r="AB6972">
        <v>7</v>
      </c>
      <c r="AC6972">
        <v>64</v>
      </c>
    </row>
    <row r="6973" spans="1:29">
      <c r="A6973">
        <v>7673</v>
      </c>
      <c r="B6973" t="s">
        <v>805</v>
      </c>
      <c r="C6973" t="s">
        <v>8693</v>
      </c>
      <c r="J6973" t="s">
        <v>1444</v>
      </c>
      <c r="K6973">
        <v>0</v>
      </c>
      <c r="N6973" t="b">
        <v>1</v>
      </c>
      <c r="O6973" t="b">
        <v>0</v>
      </c>
      <c r="P6973" t="b">
        <v>0</v>
      </c>
      <c r="Q6973">
        <v>8</v>
      </c>
      <c r="R6973">
        <v>8</v>
      </c>
      <c r="S6973">
        <v>1</v>
      </c>
      <c r="T6973">
        <v>2</v>
      </c>
      <c r="U6973" t="b">
        <v>1</v>
      </c>
      <c r="V6973" t="s">
        <v>160</v>
      </c>
      <c r="W6973" t="s">
        <v>1075</v>
      </c>
      <c r="X6973" t="s">
        <v>14779</v>
      </c>
      <c r="Y6973">
        <v>32</v>
      </c>
      <c r="Z6973">
        <v>32</v>
      </c>
      <c r="AA6973">
        <v>8</v>
      </c>
      <c r="AB6973">
        <v>8</v>
      </c>
      <c r="AC6973">
        <v>64</v>
      </c>
    </row>
    <row r="6974" spans="1:29">
      <c r="A6974">
        <v>7674</v>
      </c>
      <c r="B6974" t="s">
        <v>805</v>
      </c>
      <c r="C6974" t="s">
        <v>8694</v>
      </c>
      <c r="J6974" t="s">
        <v>1444</v>
      </c>
      <c r="K6974">
        <v>0</v>
      </c>
      <c r="N6974" t="b">
        <v>1</v>
      </c>
      <c r="O6974" t="b">
        <v>0</v>
      </c>
      <c r="P6974" t="b">
        <v>0</v>
      </c>
      <c r="Q6974">
        <v>8</v>
      </c>
      <c r="R6974">
        <v>8</v>
      </c>
      <c r="S6974">
        <v>1</v>
      </c>
      <c r="T6974">
        <v>2</v>
      </c>
      <c r="U6974" t="b">
        <v>1</v>
      </c>
      <c r="V6974" t="s">
        <v>160</v>
      </c>
      <c r="W6974" t="s">
        <v>1075</v>
      </c>
      <c r="X6974" t="s">
        <v>14772</v>
      </c>
      <c r="Y6974">
        <v>33</v>
      </c>
      <c r="Z6974">
        <v>33</v>
      </c>
      <c r="AA6974">
        <v>7</v>
      </c>
      <c r="AB6974">
        <v>7</v>
      </c>
      <c r="AC6974">
        <v>64</v>
      </c>
    </row>
    <row r="6975" spans="1:29">
      <c r="A6975">
        <v>7675</v>
      </c>
      <c r="B6975" t="s">
        <v>805</v>
      </c>
      <c r="C6975" t="s">
        <v>8695</v>
      </c>
      <c r="J6975" t="s">
        <v>1444</v>
      </c>
      <c r="K6975">
        <v>0</v>
      </c>
      <c r="N6975" t="b">
        <v>1</v>
      </c>
      <c r="O6975" t="b">
        <v>0</v>
      </c>
      <c r="P6975" t="b">
        <v>0</v>
      </c>
      <c r="Q6975">
        <v>8</v>
      </c>
      <c r="R6975">
        <v>8</v>
      </c>
      <c r="S6975">
        <v>1</v>
      </c>
      <c r="T6975">
        <v>2</v>
      </c>
      <c r="U6975" t="b">
        <v>1</v>
      </c>
      <c r="V6975" t="s">
        <v>160</v>
      </c>
      <c r="W6975" t="s">
        <v>1075</v>
      </c>
      <c r="X6975" t="s">
        <v>14773</v>
      </c>
      <c r="Y6975">
        <v>33</v>
      </c>
      <c r="Z6975">
        <v>33</v>
      </c>
      <c r="AA6975">
        <v>8</v>
      </c>
      <c r="AB6975">
        <v>8</v>
      </c>
      <c r="AC6975">
        <v>64</v>
      </c>
    </row>
    <row r="6976" spans="1:29">
      <c r="A6976">
        <v>7676</v>
      </c>
      <c r="B6976" t="s">
        <v>805</v>
      </c>
      <c r="C6976" t="s">
        <v>8696</v>
      </c>
      <c r="J6976" t="s">
        <v>1444</v>
      </c>
      <c r="K6976">
        <v>0</v>
      </c>
      <c r="N6976" t="b">
        <v>1</v>
      </c>
      <c r="O6976" t="b">
        <v>0</v>
      </c>
      <c r="P6976" t="b">
        <v>0</v>
      </c>
      <c r="Q6976">
        <v>8</v>
      </c>
      <c r="R6976">
        <v>8</v>
      </c>
      <c r="S6976">
        <v>1</v>
      </c>
      <c r="T6976">
        <v>2</v>
      </c>
      <c r="U6976" t="b">
        <v>1</v>
      </c>
      <c r="V6976" t="s">
        <v>160</v>
      </c>
      <c r="W6976" t="s">
        <v>1075</v>
      </c>
      <c r="X6976" t="s">
        <v>14775</v>
      </c>
      <c r="Y6976">
        <v>34</v>
      </c>
      <c r="Z6976">
        <v>34</v>
      </c>
      <c r="AA6976">
        <v>7</v>
      </c>
      <c r="AB6976">
        <v>7</v>
      </c>
      <c r="AC6976">
        <v>64</v>
      </c>
    </row>
    <row r="6977" spans="1:29">
      <c r="A6977">
        <v>7677</v>
      </c>
      <c r="B6977" t="s">
        <v>805</v>
      </c>
      <c r="C6977" t="s">
        <v>8697</v>
      </c>
      <c r="J6977" t="s">
        <v>1444</v>
      </c>
      <c r="K6977">
        <v>0</v>
      </c>
      <c r="N6977" t="b">
        <v>1</v>
      </c>
      <c r="O6977" t="b">
        <v>0</v>
      </c>
      <c r="P6977" t="b">
        <v>0</v>
      </c>
      <c r="Q6977">
        <v>8</v>
      </c>
      <c r="R6977">
        <v>8</v>
      </c>
      <c r="S6977">
        <v>1</v>
      </c>
      <c r="T6977">
        <v>2</v>
      </c>
      <c r="U6977" t="b">
        <v>1</v>
      </c>
      <c r="V6977" t="s">
        <v>160</v>
      </c>
      <c r="W6977" t="s">
        <v>1075</v>
      </c>
      <c r="X6977" t="s">
        <v>14780</v>
      </c>
      <c r="Y6977">
        <v>34</v>
      </c>
      <c r="Z6977">
        <v>34</v>
      </c>
      <c r="AA6977">
        <v>8</v>
      </c>
      <c r="AB6977">
        <v>8</v>
      </c>
      <c r="AC6977">
        <v>64</v>
      </c>
    </row>
    <row r="6978" spans="1:29">
      <c r="A6978">
        <v>7678</v>
      </c>
      <c r="B6978" t="s">
        <v>805</v>
      </c>
      <c r="C6978" t="s">
        <v>8698</v>
      </c>
      <c r="J6978" t="s">
        <v>1444</v>
      </c>
      <c r="K6978">
        <v>0</v>
      </c>
      <c r="N6978" t="b">
        <v>1</v>
      </c>
      <c r="O6978" t="b">
        <v>0</v>
      </c>
      <c r="P6978" t="b">
        <v>0</v>
      </c>
      <c r="Q6978">
        <v>8</v>
      </c>
      <c r="R6978">
        <v>8</v>
      </c>
      <c r="S6978">
        <v>1</v>
      </c>
      <c r="T6978">
        <v>2</v>
      </c>
      <c r="U6978" t="b">
        <v>1</v>
      </c>
      <c r="V6978" t="s">
        <v>160</v>
      </c>
      <c r="W6978" t="s">
        <v>1075</v>
      </c>
      <c r="X6978" t="s">
        <v>14776</v>
      </c>
      <c r="Y6978">
        <v>35</v>
      </c>
      <c r="Z6978">
        <v>35</v>
      </c>
      <c r="AA6978">
        <v>7</v>
      </c>
      <c r="AB6978">
        <v>7</v>
      </c>
      <c r="AC6978">
        <v>64</v>
      </c>
    </row>
    <row r="6979" spans="1:29">
      <c r="A6979">
        <v>7679</v>
      </c>
      <c r="B6979" t="s">
        <v>805</v>
      </c>
      <c r="C6979" t="s">
        <v>8699</v>
      </c>
      <c r="J6979" t="s">
        <v>1444</v>
      </c>
      <c r="K6979">
        <v>0</v>
      </c>
      <c r="N6979" t="b">
        <v>1</v>
      </c>
      <c r="O6979" t="b">
        <v>0</v>
      </c>
      <c r="P6979" t="b">
        <v>0</v>
      </c>
      <c r="Q6979">
        <v>8</v>
      </c>
      <c r="R6979">
        <v>8</v>
      </c>
      <c r="S6979">
        <v>1</v>
      </c>
      <c r="T6979">
        <v>2</v>
      </c>
      <c r="U6979" t="b">
        <v>1</v>
      </c>
      <c r="V6979" t="s">
        <v>160</v>
      </c>
      <c r="W6979" t="s">
        <v>1075</v>
      </c>
      <c r="X6979" t="s">
        <v>14781</v>
      </c>
      <c r="Y6979">
        <v>35</v>
      </c>
      <c r="Z6979">
        <v>35</v>
      </c>
      <c r="AA6979">
        <v>8</v>
      </c>
      <c r="AB6979">
        <v>8</v>
      </c>
      <c r="AC6979">
        <v>64</v>
      </c>
    </row>
    <row r="6980" spans="1:29">
      <c r="A6980">
        <v>7680</v>
      </c>
      <c r="B6980" t="s">
        <v>805</v>
      </c>
      <c r="C6980" t="s">
        <v>8700</v>
      </c>
      <c r="J6980" t="s">
        <v>1444</v>
      </c>
      <c r="K6980">
        <v>0</v>
      </c>
      <c r="N6980" t="b">
        <v>1</v>
      </c>
      <c r="O6980" t="b">
        <v>0</v>
      </c>
      <c r="P6980" t="b">
        <v>0</v>
      </c>
      <c r="Q6980">
        <v>8</v>
      </c>
      <c r="R6980">
        <v>8</v>
      </c>
      <c r="S6980">
        <v>1</v>
      </c>
      <c r="T6980">
        <v>2</v>
      </c>
      <c r="U6980" t="b">
        <v>1</v>
      </c>
      <c r="V6980" t="s">
        <v>160</v>
      </c>
      <c r="W6980" t="s">
        <v>1075</v>
      </c>
      <c r="X6980" t="s">
        <v>14777</v>
      </c>
      <c r="Y6980">
        <v>36</v>
      </c>
      <c r="Z6980">
        <v>36</v>
      </c>
      <c r="AA6980">
        <v>7</v>
      </c>
      <c r="AB6980">
        <v>7</v>
      </c>
      <c r="AC6980">
        <v>64</v>
      </c>
    </row>
    <row r="6981" spans="1:29">
      <c r="A6981">
        <v>7681</v>
      </c>
      <c r="B6981" t="s">
        <v>805</v>
      </c>
      <c r="C6981" t="s">
        <v>8701</v>
      </c>
      <c r="J6981" t="s">
        <v>1444</v>
      </c>
      <c r="K6981">
        <v>0</v>
      </c>
      <c r="N6981" t="b">
        <v>1</v>
      </c>
      <c r="O6981" t="b">
        <v>0</v>
      </c>
      <c r="P6981" t="b">
        <v>0</v>
      </c>
      <c r="Q6981">
        <v>8</v>
      </c>
      <c r="R6981">
        <v>8</v>
      </c>
      <c r="S6981">
        <v>1</v>
      </c>
      <c r="T6981">
        <v>2</v>
      </c>
      <c r="U6981" t="b">
        <v>1</v>
      </c>
      <c r="V6981" t="s">
        <v>160</v>
      </c>
      <c r="W6981" t="s">
        <v>1075</v>
      </c>
      <c r="X6981" t="s">
        <v>14782</v>
      </c>
      <c r="Y6981">
        <v>36</v>
      </c>
      <c r="Z6981">
        <v>36</v>
      </c>
      <c r="AA6981">
        <v>8</v>
      </c>
      <c r="AB6981">
        <v>8</v>
      </c>
      <c r="AC6981">
        <v>64</v>
      </c>
    </row>
    <row r="6982" spans="1:29">
      <c r="A6982">
        <v>7682</v>
      </c>
      <c r="B6982" t="s">
        <v>805</v>
      </c>
      <c r="C6982" t="s">
        <v>8702</v>
      </c>
      <c r="J6982" t="s">
        <v>1444</v>
      </c>
      <c r="K6982">
        <v>0</v>
      </c>
      <c r="N6982" t="b">
        <v>1</v>
      </c>
      <c r="O6982" t="b">
        <v>0</v>
      </c>
      <c r="P6982" t="b">
        <v>0</v>
      </c>
      <c r="Q6982">
        <v>8</v>
      </c>
      <c r="R6982">
        <v>8</v>
      </c>
      <c r="S6982">
        <v>1</v>
      </c>
      <c r="T6982">
        <v>2</v>
      </c>
      <c r="U6982" t="b">
        <v>1</v>
      </c>
      <c r="V6982" t="s">
        <v>160</v>
      </c>
      <c r="W6982" t="s">
        <v>1075</v>
      </c>
      <c r="X6982" t="s">
        <v>14664</v>
      </c>
      <c r="Y6982">
        <v>37</v>
      </c>
      <c r="Z6982">
        <v>37</v>
      </c>
      <c r="AA6982">
        <v>7</v>
      </c>
      <c r="AB6982">
        <v>7</v>
      </c>
      <c r="AC6982">
        <v>64</v>
      </c>
    </row>
    <row r="6983" spans="1:29">
      <c r="A6983">
        <v>7683</v>
      </c>
      <c r="B6983" t="s">
        <v>805</v>
      </c>
      <c r="C6983" t="s">
        <v>8703</v>
      </c>
      <c r="J6983" t="s">
        <v>1444</v>
      </c>
      <c r="K6983">
        <v>0</v>
      </c>
      <c r="N6983" t="b">
        <v>1</v>
      </c>
      <c r="O6983" t="b">
        <v>0</v>
      </c>
      <c r="P6983" t="b">
        <v>0</v>
      </c>
      <c r="Q6983">
        <v>8</v>
      </c>
      <c r="R6983">
        <v>8</v>
      </c>
      <c r="S6983">
        <v>1</v>
      </c>
      <c r="T6983">
        <v>2</v>
      </c>
      <c r="U6983" t="b">
        <v>1</v>
      </c>
      <c r="V6983" t="s">
        <v>160</v>
      </c>
      <c r="W6983" t="s">
        <v>1075</v>
      </c>
      <c r="X6983" t="s">
        <v>14665</v>
      </c>
      <c r="Y6983">
        <v>37</v>
      </c>
      <c r="Z6983">
        <v>37</v>
      </c>
      <c r="AA6983">
        <v>8</v>
      </c>
      <c r="AB6983">
        <v>8</v>
      </c>
      <c r="AC6983">
        <v>64</v>
      </c>
    </row>
    <row r="6984" spans="1:29">
      <c r="A6984">
        <v>7684</v>
      </c>
      <c r="B6984" t="s">
        <v>805</v>
      </c>
      <c r="C6984" t="s">
        <v>8704</v>
      </c>
      <c r="J6984" t="s">
        <v>1444</v>
      </c>
      <c r="K6984">
        <v>0</v>
      </c>
      <c r="N6984" t="b">
        <v>1</v>
      </c>
      <c r="O6984" t="b">
        <v>0</v>
      </c>
      <c r="P6984" t="b">
        <v>0</v>
      </c>
      <c r="Q6984">
        <v>8</v>
      </c>
      <c r="R6984">
        <v>8</v>
      </c>
      <c r="S6984">
        <v>1</v>
      </c>
      <c r="T6984">
        <v>2</v>
      </c>
      <c r="U6984" t="b">
        <v>1</v>
      </c>
      <c r="V6984" t="s">
        <v>160</v>
      </c>
      <c r="W6984" t="s">
        <v>1075</v>
      </c>
      <c r="X6984" t="s">
        <v>14747</v>
      </c>
      <c r="Y6984">
        <v>38</v>
      </c>
      <c r="Z6984">
        <v>38</v>
      </c>
      <c r="AA6984">
        <v>7</v>
      </c>
      <c r="AB6984">
        <v>7</v>
      </c>
      <c r="AC6984">
        <v>64</v>
      </c>
    </row>
    <row r="6985" spans="1:29">
      <c r="A6985">
        <v>7685</v>
      </c>
      <c r="B6985" t="s">
        <v>805</v>
      </c>
      <c r="C6985" t="s">
        <v>8705</v>
      </c>
      <c r="J6985" t="s">
        <v>1444</v>
      </c>
      <c r="K6985">
        <v>0</v>
      </c>
      <c r="N6985" t="b">
        <v>1</v>
      </c>
      <c r="O6985" t="b">
        <v>0</v>
      </c>
      <c r="P6985" t="b">
        <v>0</v>
      </c>
      <c r="Q6985">
        <v>8</v>
      </c>
      <c r="R6985">
        <v>8</v>
      </c>
      <c r="S6985">
        <v>1</v>
      </c>
      <c r="T6985">
        <v>2</v>
      </c>
      <c r="U6985" t="b">
        <v>1</v>
      </c>
      <c r="V6985" t="s">
        <v>160</v>
      </c>
      <c r="W6985" t="s">
        <v>1075</v>
      </c>
      <c r="X6985" t="s">
        <v>14748</v>
      </c>
      <c r="Y6985">
        <v>38</v>
      </c>
      <c r="Z6985">
        <v>38</v>
      </c>
      <c r="AA6985">
        <v>8</v>
      </c>
      <c r="AB6985">
        <v>8</v>
      </c>
      <c r="AC6985">
        <v>64</v>
      </c>
    </row>
    <row r="6986" spans="1:29">
      <c r="A6986">
        <v>7686</v>
      </c>
      <c r="B6986" t="s">
        <v>805</v>
      </c>
      <c r="C6986" t="s">
        <v>8706</v>
      </c>
      <c r="J6986" t="s">
        <v>1444</v>
      </c>
      <c r="K6986">
        <v>0</v>
      </c>
      <c r="N6986" t="b">
        <v>1</v>
      </c>
      <c r="O6986" t="b">
        <v>0</v>
      </c>
      <c r="P6986" t="b">
        <v>0</v>
      </c>
      <c r="Q6986">
        <v>8</v>
      </c>
      <c r="R6986">
        <v>8</v>
      </c>
      <c r="S6986">
        <v>1</v>
      </c>
      <c r="T6986">
        <v>2</v>
      </c>
      <c r="U6986" t="b">
        <v>1</v>
      </c>
      <c r="V6986" t="s">
        <v>160</v>
      </c>
      <c r="W6986" t="s">
        <v>1075</v>
      </c>
      <c r="X6986" t="s">
        <v>14667</v>
      </c>
      <c r="Y6986">
        <v>39</v>
      </c>
      <c r="Z6986">
        <v>39</v>
      </c>
      <c r="AA6986">
        <v>7</v>
      </c>
      <c r="AB6986">
        <v>7</v>
      </c>
      <c r="AC6986">
        <v>64</v>
      </c>
    </row>
    <row r="6987" spans="1:29">
      <c r="A6987">
        <v>7687</v>
      </c>
      <c r="B6987" t="s">
        <v>805</v>
      </c>
      <c r="C6987" t="s">
        <v>8707</v>
      </c>
      <c r="J6987" t="s">
        <v>1444</v>
      </c>
      <c r="K6987">
        <v>0</v>
      </c>
      <c r="N6987" t="b">
        <v>1</v>
      </c>
      <c r="O6987" t="b">
        <v>0</v>
      </c>
      <c r="P6987" t="b">
        <v>0</v>
      </c>
      <c r="Q6987">
        <v>8</v>
      </c>
      <c r="R6987">
        <v>8</v>
      </c>
      <c r="S6987">
        <v>1</v>
      </c>
      <c r="T6987">
        <v>2</v>
      </c>
      <c r="U6987" t="b">
        <v>1</v>
      </c>
      <c r="V6987" t="s">
        <v>160</v>
      </c>
      <c r="W6987" t="s">
        <v>1075</v>
      </c>
      <c r="X6987" t="s">
        <v>14445</v>
      </c>
      <c r="Y6987">
        <v>39</v>
      </c>
      <c r="Z6987">
        <v>39</v>
      </c>
      <c r="AA6987">
        <v>8</v>
      </c>
      <c r="AB6987">
        <v>8</v>
      </c>
      <c r="AC6987">
        <v>64</v>
      </c>
    </row>
    <row r="6988" spans="1:29">
      <c r="A6988">
        <v>7688</v>
      </c>
      <c r="B6988" t="s">
        <v>805</v>
      </c>
      <c r="C6988" t="s">
        <v>8708</v>
      </c>
      <c r="J6988" t="s">
        <v>1444</v>
      </c>
      <c r="K6988">
        <v>0</v>
      </c>
      <c r="N6988" t="b">
        <v>1</v>
      </c>
      <c r="O6988" t="b">
        <v>0</v>
      </c>
      <c r="P6988" t="b">
        <v>0</v>
      </c>
      <c r="Q6988">
        <v>8</v>
      </c>
      <c r="R6988">
        <v>8</v>
      </c>
      <c r="S6988">
        <v>1</v>
      </c>
      <c r="T6988">
        <v>2</v>
      </c>
      <c r="U6988" t="b">
        <v>1</v>
      </c>
      <c r="V6988" t="s">
        <v>160</v>
      </c>
      <c r="W6988" t="s">
        <v>1075</v>
      </c>
      <c r="X6988" t="s">
        <v>14749</v>
      </c>
      <c r="Y6988">
        <v>40</v>
      </c>
      <c r="Z6988">
        <v>40</v>
      </c>
      <c r="AA6988">
        <v>7</v>
      </c>
      <c r="AB6988">
        <v>7</v>
      </c>
      <c r="AC6988">
        <v>64</v>
      </c>
    </row>
    <row r="6989" spans="1:29">
      <c r="A6989">
        <v>7689</v>
      </c>
      <c r="B6989" t="s">
        <v>805</v>
      </c>
      <c r="C6989" t="s">
        <v>8709</v>
      </c>
      <c r="J6989" t="s">
        <v>1444</v>
      </c>
      <c r="K6989">
        <v>0</v>
      </c>
      <c r="N6989" t="b">
        <v>1</v>
      </c>
      <c r="O6989" t="b">
        <v>0</v>
      </c>
      <c r="P6989" t="b">
        <v>0</v>
      </c>
      <c r="Q6989">
        <v>8</v>
      </c>
      <c r="R6989">
        <v>8</v>
      </c>
      <c r="S6989">
        <v>1</v>
      </c>
      <c r="T6989">
        <v>2</v>
      </c>
      <c r="U6989" t="b">
        <v>1</v>
      </c>
      <c r="V6989" t="s">
        <v>160</v>
      </c>
      <c r="W6989" t="s">
        <v>1075</v>
      </c>
      <c r="X6989" t="s">
        <v>14750</v>
      </c>
      <c r="Y6989">
        <v>40</v>
      </c>
      <c r="Z6989">
        <v>40</v>
      </c>
      <c r="AA6989">
        <v>8</v>
      </c>
      <c r="AB6989">
        <v>8</v>
      </c>
      <c r="AC6989">
        <v>64</v>
      </c>
    </row>
    <row r="6990" spans="1:29">
      <c r="A6990">
        <v>7690</v>
      </c>
      <c r="B6990" t="s">
        <v>805</v>
      </c>
      <c r="C6990" t="s">
        <v>8710</v>
      </c>
      <c r="J6990" t="s">
        <v>1444</v>
      </c>
      <c r="K6990">
        <v>0</v>
      </c>
      <c r="N6990" t="b">
        <v>1</v>
      </c>
      <c r="O6990" t="b">
        <v>0</v>
      </c>
      <c r="P6990" t="b">
        <v>0</v>
      </c>
      <c r="Q6990">
        <v>8</v>
      </c>
      <c r="R6990">
        <v>8</v>
      </c>
      <c r="S6990">
        <v>1</v>
      </c>
      <c r="T6990">
        <v>2</v>
      </c>
      <c r="U6990" t="b">
        <v>1</v>
      </c>
      <c r="V6990" t="s">
        <v>160</v>
      </c>
      <c r="W6990" t="s">
        <v>1075</v>
      </c>
      <c r="X6990" t="s">
        <v>14751</v>
      </c>
      <c r="Y6990">
        <v>41</v>
      </c>
      <c r="Z6990">
        <v>41</v>
      </c>
      <c r="AA6990">
        <v>7</v>
      </c>
      <c r="AB6990">
        <v>7</v>
      </c>
      <c r="AC6990">
        <v>64</v>
      </c>
    </row>
    <row r="6991" spans="1:29">
      <c r="A6991">
        <v>7691</v>
      </c>
      <c r="B6991" t="s">
        <v>805</v>
      </c>
      <c r="C6991" t="s">
        <v>8711</v>
      </c>
      <c r="J6991" t="s">
        <v>1444</v>
      </c>
      <c r="K6991">
        <v>0</v>
      </c>
      <c r="N6991" t="b">
        <v>1</v>
      </c>
      <c r="O6991" t="b">
        <v>0</v>
      </c>
      <c r="P6991" t="b">
        <v>0</v>
      </c>
      <c r="Q6991">
        <v>8</v>
      </c>
      <c r="R6991">
        <v>8</v>
      </c>
      <c r="S6991">
        <v>1</v>
      </c>
      <c r="T6991">
        <v>2</v>
      </c>
      <c r="U6991" t="b">
        <v>1</v>
      </c>
      <c r="V6991" t="s">
        <v>160</v>
      </c>
      <c r="W6991" t="s">
        <v>1075</v>
      </c>
      <c r="X6991" t="s">
        <v>14752</v>
      </c>
      <c r="Y6991">
        <v>41</v>
      </c>
      <c r="Z6991">
        <v>41</v>
      </c>
      <c r="AA6991">
        <v>8</v>
      </c>
      <c r="AB6991">
        <v>8</v>
      </c>
      <c r="AC6991">
        <v>64</v>
      </c>
    </row>
    <row r="6992" spans="1:29">
      <c r="A6992">
        <v>7692</v>
      </c>
      <c r="B6992" t="s">
        <v>805</v>
      </c>
      <c r="C6992" t="s">
        <v>8712</v>
      </c>
      <c r="J6992" t="s">
        <v>1444</v>
      </c>
      <c r="K6992">
        <v>0</v>
      </c>
      <c r="N6992" t="b">
        <v>1</v>
      </c>
      <c r="O6992" t="b">
        <v>0</v>
      </c>
      <c r="P6992" t="b">
        <v>0</v>
      </c>
      <c r="Q6992">
        <v>8</v>
      </c>
      <c r="R6992">
        <v>8</v>
      </c>
      <c r="S6992">
        <v>1</v>
      </c>
      <c r="T6992">
        <v>2</v>
      </c>
      <c r="U6992" t="b">
        <v>1</v>
      </c>
      <c r="V6992" t="s">
        <v>160</v>
      </c>
      <c r="W6992" t="s">
        <v>1075</v>
      </c>
      <c r="X6992" t="s">
        <v>14670</v>
      </c>
      <c r="Y6992">
        <v>42</v>
      </c>
      <c r="Z6992">
        <v>42</v>
      </c>
      <c r="AA6992">
        <v>7</v>
      </c>
      <c r="AB6992">
        <v>7</v>
      </c>
      <c r="AC6992">
        <v>64</v>
      </c>
    </row>
    <row r="6993" spans="1:29">
      <c r="A6993">
        <v>7693</v>
      </c>
      <c r="B6993" t="s">
        <v>805</v>
      </c>
      <c r="C6993" t="s">
        <v>8713</v>
      </c>
      <c r="J6993" t="s">
        <v>1444</v>
      </c>
      <c r="K6993">
        <v>0</v>
      </c>
      <c r="N6993" t="b">
        <v>1</v>
      </c>
      <c r="O6993" t="b">
        <v>0</v>
      </c>
      <c r="P6993" t="b">
        <v>0</v>
      </c>
      <c r="Q6993">
        <v>8</v>
      </c>
      <c r="R6993">
        <v>8</v>
      </c>
      <c r="S6993">
        <v>1</v>
      </c>
      <c r="T6993">
        <v>2</v>
      </c>
      <c r="U6993" t="b">
        <v>1</v>
      </c>
      <c r="V6993" t="s">
        <v>160</v>
      </c>
      <c r="W6993" t="s">
        <v>1075</v>
      </c>
      <c r="X6993" t="s">
        <v>14671</v>
      </c>
      <c r="Y6993">
        <v>42</v>
      </c>
      <c r="Z6993">
        <v>42</v>
      </c>
      <c r="AA6993">
        <v>8</v>
      </c>
      <c r="AB6993">
        <v>8</v>
      </c>
      <c r="AC6993">
        <v>64</v>
      </c>
    </row>
    <row r="6994" spans="1:29">
      <c r="A6994">
        <v>7694</v>
      </c>
      <c r="B6994" t="s">
        <v>805</v>
      </c>
      <c r="C6994" t="s">
        <v>8714</v>
      </c>
      <c r="J6994" t="s">
        <v>1444</v>
      </c>
      <c r="K6994">
        <v>0</v>
      </c>
      <c r="N6994" t="b">
        <v>1</v>
      </c>
      <c r="O6994" t="b">
        <v>0</v>
      </c>
      <c r="P6994" t="b">
        <v>0</v>
      </c>
      <c r="Q6994">
        <v>8</v>
      </c>
      <c r="R6994">
        <v>8</v>
      </c>
      <c r="S6994">
        <v>1</v>
      </c>
      <c r="T6994">
        <v>2</v>
      </c>
      <c r="U6994" t="b">
        <v>1</v>
      </c>
      <c r="V6994" t="s">
        <v>160</v>
      </c>
      <c r="W6994" t="s">
        <v>1075</v>
      </c>
      <c r="X6994" t="s">
        <v>14674</v>
      </c>
      <c r="Y6994">
        <v>43</v>
      </c>
      <c r="Z6994">
        <v>43</v>
      </c>
      <c r="AA6994">
        <v>7</v>
      </c>
      <c r="AB6994">
        <v>7</v>
      </c>
      <c r="AC6994">
        <v>64</v>
      </c>
    </row>
    <row r="6995" spans="1:29">
      <c r="A6995">
        <v>7695</v>
      </c>
      <c r="B6995" t="s">
        <v>805</v>
      </c>
      <c r="C6995" t="s">
        <v>8715</v>
      </c>
      <c r="J6995" t="s">
        <v>1444</v>
      </c>
      <c r="K6995">
        <v>0</v>
      </c>
      <c r="N6995" t="b">
        <v>1</v>
      </c>
      <c r="O6995" t="b">
        <v>0</v>
      </c>
      <c r="P6995" t="b">
        <v>0</v>
      </c>
      <c r="Q6995">
        <v>8</v>
      </c>
      <c r="R6995">
        <v>8</v>
      </c>
      <c r="S6995">
        <v>1</v>
      </c>
      <c r="T6995">
        <v>2</v>
      </c>
      <c r="U6995" t="b">
        <v>1</v>
      </c>
      <c r="V6995" t="s">
        <v>160</v>
      </c>
      <c r="W6995" t="s">
        <v>1075</v>
      </c>
      <c r="X6995" t="s">
        <v>14675</v>
      </c>
      <c r="Y6995">
        <v>43</v>
      </c>
      <c r="Z6995">
        <v>43</v>
      </c>
      <c r="AA6995">
        <v>8</v>
      </c>
      <c r="AB6995">
        <v>8</v>
      </c>
      <c r="AC6995">
        <v>64</v>
      </c>
    </row>
    <row r="6996" spans="1:29">
      <c r="A6996">
        <v>7696</v>
      </c>
      <c r="B6996" t="s">
        <v>805</v>
      </c>
      <c r="C6996" t="s">
        <v>8716</v>
      </c>
      <c r="J6996" t="s">
        <v>1444</v>
      </c>
      <c r="K6996">
        <v>0</v>
      </c>
      <c r="N6996" t="b">
        <v>1</v>
      </c>
      <c r="O6996" t="b">
        <v>0</v>
      </c>
      <c r="P6996" t="b">
        <v>0</v>
      </c>
      <c r="Q6996">
        <v>8</v>
      </c>
      <c r="R6996">
        <v>8</v>
      </c>
      <c r="S6996">
        <v>1</v>
      </c>
      <c r="T6996">
        <v>2</v>
      </c>
      <c r="U6996" t="b">
        <v>1</v>
      </c>
      <c r="V6996" t="s">
        <v>160</v>
      </c>
      <c r="W6996" t="s">
        <v>1075</v>
      </c>
      <c r="X6996" t="s">
        <v>14753</v>
      </c>
      <c r="Y6996">
        <v>44</v>
      </c>
      <c r="Z6996">
        <v>44</v>
      </c>
      <c r="AA6996">
        <v>7</v>
      </c>
      <c r="AB6996">
        <v>7</v>
      </c>
      <c r="AC6996">
        <v>64</v>
      </c>
    </row>
    <row r="6997" spans="1:29">
      <c r="A6997">
        <v>7697</v>
      </c>
      <c r="B6997" t="s">
        <v>805</v>
      </c>
      <c r="C6997" t="s">
        <v>8717</v>
      </c>
      <c r="J6997" t="s">
        <v>1444</v>
      </c>
      <c r="K6997">
        <v>0</v>
      </c>
      <c r="N6997" t="b">
        <v>1</v>
      </c>
      <c r="O6997" t="b">
        <v>0</v>
      </c>
      <c r="P6997" t="b">
        <v>0</v>
      </c>
      <c r="Q6997">
        <v>8</v>
      </c>
      <c r="R6997">
        <v>8</v>
      </c>
      <c r="S6997">
        <v>1</v>
      </c>
      <c r="T6997">
        <v>2</v>
      </c>
      <c r="U6997" t="b">
        <v>1</v>
      </c>
      <c r="V6997" t="s">
        <v>160</v>
      </c>
      <c r="W6997" t="s">
        <v>1075</v>
      </c>
      <c r="X6997" t="s">
        <v>14754</v>
      </c>
      <c r="Y6997">
        <v>44</v>
      </c>
      <c r="Z6997">
        <v>44</v>
      </c>
      <c r="AA6997">
        <v>8</v>
      </c>
      <c r="AB6997">
        <v>8</v>
      </c>
      <c r="AC6997">
        <v>64</v>
      </c>
    </row>
    <row r="6998" spans="1:29">
      <c r="A6998">
        <v>7698</v>
      </c>
      <c r="B6998" t="s">
        <v>805</v>
      </c>
      <c r="C6998" t="s">
        <v>8718</v>
      </c>
      <c r="J6998" t="s">
        <v>1444</v>
      </c>
      <c r="K6998">
        <v>0</v>
      </c>
      <c r="N6998" t="b">
        <v>1</v>
      </c>
      <c r="O6998" t="b">
        <v>0</v>
      </c>
      <c r="P6998" t="b">
        <v>0</v>
      </c>
      <c r="Q6998">
        <v>8</v>
      </c>
      <c r="R6998">
        <v>8</v>
      </c>
      <c r="S6998">
        <v>1</v>
      </c>
      <c r="T6998">
        <v>2</v>
      </c>
      <c r="U6998" t="b">
        <v>1</v>
      </c>
      <c r="V6998" t="s">
        <v>160</v>
      </c>
      <c r="W6998" t="s">
        <v>1075</v>
      </c>
      <c r="X6998" t="s">
        <v>14755</v>
      </c>
      <c r="Y6998">
        <v>45</v>
      </c>
      <c r="Z6998">
        <v>45</v>
      </c>
      <c r="AA6998">
        <v>7</v>
      </c>
      <c r="AB6998">
        <v>7</v>
      </c>
      <c r="AC6998">
        <v>64</v>
      </c>
    </row>
    <row r="6999" spans="1:29">
      <c r="A6999">
        <v>7699</v>
      </c>
      <c r="B6999" t="s">
        <v>805</v>
      </c>
      <c r="C6999" t="s">
        <v>8719</v>
      </c>
      <c r="J6999" t="s">
        <v>1444</v>
      </c>
      <c r="K6999">
        <v>0</v>
      </c>
      <c r="N6999" t="b">
        <v>1</v>
      </c>
      <c r="O6999" t="b">
        <v>0</v>
      </c>
      <c r="P6999" t="b">
        <v>0</v>
      </c>
      <c r="Q6999">
        <v>8</v>
      </c>
      <c r="R6999">
        <v>8</v>
      </c>
      <c r="S6999">
        <v>1</v>
      </c>
      <c r="T6999">
        <v>2</v>
      </c>
      <c r="U6999" t="b">
        <v>1</v>
      </c>
      <c r="V6999" t="s">
        <v>160</v>
      </c>
      <c r="W6999" t="s">
        <v>1075</v>
      </c>
      <c r="X6999" t="s">
        <v>14756</v>
      </c>
      <c r="Y6999">
        <v>45</v>
      </c>
      <c r="Z6999">
        <v>45</v>
      </c>
      <c r="AA6999">
        <v>8</v>
      </c>
      <c r="AB6999">
        <v>8</v>
      </c>
      <c r="AC6999">
        <v>64</v>
      </c>
    </row>
    <row r="7000" spans="1:29">
      <c r="A7000">
        <v>7700</v>
      </c>
      <c r="B7000" t="s">
        <v>805</v>
      </c>
      <c r="C7000" t="s">
        <v>8720</v>
      </c>
      <c r="J7000" t="s">
        <v>1444</v>
      </c>
      <c r="K7000">
        <v>0</v>
      </c>
      <c r="N7000" t="b">
        <v>1</v>
      </c>
      <c r="O7000" t="b">
        <v>0</v>
      </c>
      <c r="P7000" t="b">
        <v>0</v>
      </c>
      <c r="Q7000">
        <v>8</v>
      </c>
      <c r="R7000">
        <v>8</v>
      </c>
      <c r="S7000">
        <v>1</v>
      </c>
      <c r="T7000">
        <v>2</v>
      </c>
      <c r="U7000" t="b">
        <v>1</v>
      </c>
      <c r="V7000" t="s">
        <v>160</v>
      </c>
      <c r="W7000" t="s">
        <v>1075</v>
      </c>
      <c r="X7000" t="s">
        <v>14757</v>
      </c>
      <c r="Y7000">
        <v>46</v>
      </c>
      <c r="Z7000">
        <v>46</v>
      </c>
      <c r="AA7000">
        <v>7</v>
      </c>
      <c r="AB7000">
        <v>7</v>
      </c>
      <c r="AC7000">
        <v>64</v>
      </c>
    </row>
    <row r="7001" spans="1:29">
      <c r="A7001">
        <v>7701</v>
      </c>
      <c r="B7001" t="s">
        <v>805</v>
      </c>
      <c r="C7001" t="s">
        <v>8721</v>
      </c>
      <c r="J7001" t="s">
        <v>1444</v>
      </c>
      <c r="K7001">
        <v>0</v>
      </c>
      <c r="N7001" t="b">
        <v>1</v>
      </c>
      <c r="O7001" t="b">
        <v>0</v>
      </c>
      <c r="P7001" t="b">
        <v>0</v>
      </c>
      <c r="Q7001">
        <v>8</v>
      </c>
      <c r="R7001">
        <v>8</v>
      </c>
      <c r="S7001">
        <v>1</v>
      </c>
      <c r="T7001">
        <v>2</v>
      </c>
      <c r="U7001" t="b">
        <v>1</v>
      </c>
      <c r="V7001" t="s">
        <v>160</v>
      </c>
      <c r="W7001" t="s">
        <v>1075</v>
      </c>
      <c r="X7001" t="s">
        <v>14758</v>
      </c>
      <c r="Y7001">
        <v>46</v>
      </c>
      <c r="Z7001">
        <v>46</v>
      </c>
      <c r="AA7001">
        <v>8</v>
      </c>
      <c r="AB7001">
        <v>8</v>
      </c>
      <c r="AC7001">
        <v>64</v>
      </c>
    </row>
    <row r="7002" spans="1:29">
      <c r="A7002">
        <v>7702</v>
      </c>
      <c r="B7002" t="s">
        <v>805</v>
      </c>
      <c r="C7002" t="s">
        <v>8722</v>
      </c>
      <c r="J7002" t="s">
        <v>1444</v>
      </c>
      <c r="K7002">
        <v>0</v>
      </c>
      <c r="N7002" t="b">
        <v>1</v>
      </c>
      <c r="O7002" t="b">
        <v>0</v>
      </c>
      <c r="P7002" t="b">
        <v>0</v>
      </c>
      <c r="Q7002">
        <v>8</v>
      </c>
      <c r="R7002">
        <v>8</v>
      </c>
      <c r="S7002">
        <v>1</v>
      </c>
      <c r="T7002">
        <v>2</v>
      </c>
      <c r="U7002" t="b">
        <v>1</v>
      </c>
      <c r="V7002" t="s">
        <v>160</v>
      </c>
      <c r="W7002" t="s">
        <v>1075</v>
      </c>
      <c r="X7002" t="s">
        <v>14759</v>
      </c>
      <c r="Y7002">
        <v>47</v>
      </c>
      <c r="Z7002">
        <v>47</v>
      </c>
      <c r="AA7002">
        <v>7</v>
      </c>
      <c r="AB7002">
        <v>7</v>
      </c>
      <c r="AC7002">
        <v>64</v>
      </c>
    </row>
    <row r="7003" spans="1:29">
      <c r="A7003">
        <v>7703</v>
      </c>
      <c r="B7003" t="s">
        <v>805</v>
      </c>
      <c r="C7003" t="s">
        <v>8723</v>
      </c>
      <c r="J7003" t="s">
        <v>1444</v>
      </c>
      <c r="K7003">
        <v>0</v>
      </c>
      <c r="N7003" t="b">
        <v>1</v>
      </c>
      <c r="O7003" t="b">
        <v>0</v>
      </c>
      <c r="P7003" t="b">
        <v>0</v>
      </c>
      <c r="Q7003">
        <v>8</v>
      </c>
      <c r="R7003">
        <v>8</v>
      </c>
      <c r="S7003">
        <v>1</v>
      </c>
      <c r="T7003">
        <v>2</v>
      </c>
      <c r="U7003" t="b">
        <v>1</v>
      </c>
      <c r="V7003" t="s">
        <v>160</v>
      </c>
      <c r="W7003" t="s">
        <v>1075</v>
      </c>
      <c r="X7003" t="s">
        <v>14760</v>
      </c>
      <c r="Y7003">
        <v>47</v>
      </c>
      <c r="Z7003">
        <v>47</v>
      </c>
      <c r="AA7003">
        <v>8</v>
      </c>
      <c r="AB7003">
        <v>8</v>
      </c>
      <c r="AC7003">
        <v>64</v>
      </c>
    </row>
    <row r="7004" spans="1:29">
      <c r="A7004">
        <v>7704</v>
      </c>
      <c r="B7004" t="s">
        <v>805</v>
      </c>
      <c r="C7004" t="s">
        <v>8724</v>
      </c>
      <c r="J7004" t="s">
        <v>1444</v>
      </c>
      <c r="K7004">
        <v>0</v>
      </c>
      <c r="N7004" t="b">
        <v>1</v>
      </c>
      <c r="O7004" t="b">
        <v>0</v>
      </c>
      <c r="P7004" t="b">
        <v>0</v>
      </c>
      <c r="Q7004">
        <v>8</v>
      </c>
      <c r="R7004">
        <v>8</v>
      </c>
      <c r="S7004">
        <v>1</v>
      </c>
      <c r="T7004">
        <v>2</v>
      </c>
      <c r="U7004" t="b">
        <v>1</v>
      </c>
      <c r="V7004" t="s">
        <v>160</v>
      </c>
      <c r="W7004" t="s">
        <v>1075</v>
      </c>
      <c r="X7004" t="s">
        <v>14761</v>
      </c>
      <c r="Y7004">
        <v>48</v>
      </c>
      <c r="Z7004">
        <v>48</v>
      </c>
      <c r="AA7004">
        <v>7</v>
      </c>
      <c r="AB7004">
        <v>7</v>
      </c>
      <c r="AC7004">
        <v>64</v>
      </c>
    </row>
    <row r="7005" spans="1:29">
      <c r="A7005">
        <v>7705</v>
      </c>
      <c r="B7005" t="s">
        <v>805</v>
      </c>
      <c r="C7005" t="s">
        <v>8725</v>
      </c>
      <c r="J7005" t="s">
        <v>1444</v>
      </c>
      <c r="K7005">
        <v>0</v>
      </c>
      <c r="N7005" t="b">
        <v>1</v>
      </c>
      <c r="O7005" t="b">
        <v>0</v>
      </c>
      <c r="P7005" t="b">
        <v>0</v>
      </c>
      <c r="Q7005">
        <v>8</v>
      </c>
      <c r="R7005">
        <v>8</v>
      </c>
      <c r="S7005">
        <v>1</v>
      </c>
      <c r="T7005">
        <v>2</v>
      </c>
      <c r="U7005" t="b">
        <v>1</v>
      </c>
      <c r="V7005" t="s">
        <v>160</v>
      </c>
      <c r="W7005" t="s">
        <v>1075</v>
      </c>
      <c r="X7005" t="s">
        <v>14762</v>
      </c>
      <c r="Y7005">
        <v>48</v>
      </c>
      <c r="Z7005">
        <v>48</v>
      </c>
      <c r="AA7005">
        <v>8</v>
      </c>
      <c r="AB7005">
        <v>8</v>
      </c>
      <c r="AC7005">
        <v>64</v>
      </c>
    </row>
    <row r="7006" spans="1:29">
      <c r="A7006">
        <v>7706</v>
      </c>
      <c r="B7006" t="s">
        <v>805</v>
      </c>
      <c r="C7006" t="s">
        <v>8726</v>
      </c>
      <c r="J7006" t="s">
        <v>1444</v>
      </c>
      <c r="K7006">
        <v>0</v>
      </c>
      <c r="N7006" t="b">
        <v>1</v>
      </c>
      <c r="O7006" t="b">
        <v>0</v>
      </c>
      <c r="P7006" t="b">
        <v>0</v>
      </c>
      <c r="Q7006">
        <v>8</v>
      </c>
      <c r="R7006">
        <v>8</v>
      </c>
      <c r="S7006">
        <v>1</v>
      </c>
      <c r="T7006">
        <v>2</v>
      </c>
      <c r="U7006" t="b">
        <v>1</v>
      </c>
      <c r="V7006" t="s">
        <v>160</v>
      </c>
      <c r="W7006" t="s">
        <v>1075</v>
      </c>
      <c r="X7006" t="s">
        <v>14763</v>
      </c>
      <c r="Y7006">
        <v>49</v>
      </c>
      <c r="Z7006">
        <v>49</v>
      </c>
      <c r="AA7006">
        <v>7</v>
      </c>
      <c r="AB7006">
        <v>7</v>
      </c>
      <c r="AC7006">
        <v>64</v>
      </c>
    </row>
    <row r="7007" spans="1:29">
      <c r="A7007">
        <v>7707</v>
      </c>
      <c r="B7007" t="s">
        <v>805</v>
      </c>
      <c r="C7007" t="s">
        <v>8727</v>
      </c>
      <c r="J7007" t="s">
        <v>1444</v>
      </c>
      <c r="K7007">
        <v>0</v>
      </c>
      <c r="N7007" t="b">
        <v>1</v>
      </c>
      <c r="O7007" t="b">
        <v>0</v>
      </c>
      <c r="P7007" t="b">
        <v>0</v>
      </c>
      <c r="Q7007">
        <v>8</v>
      </c>
      <c r="R7007">
        <v>8</v>
      </c>
      <c r="S7007">
        <v>1</v>
      </c>
      <c r="T7007">
        <v>2</v>
      </c>
      <c r="U7007" t="b">
        <v>1</v>
      </c>
      <c r="V7007" t="s">
        <v>160</v>
      </c>
      <c r="W7007" t="s">
        <v>1075</v>
      </c>
      <c r="X7007" t="s">
        <v>14764</v>
      </c>
      <c r="Y7007">
        <v>49</v>
      </c>
      <c r="Z7007">
        <v>49</v>
      </c>
      <c r="AA7007">
        <v>8</v>
      </c>
      <c r="AB7007">
        <v>8</v>
      </c>
      <c r="AC7007">
        <v>64</v>
      </c>
    </row>
    <row r="7008" spans="1:29">
      <c r="A7008">
        <v>7708</v>
      </c>
      <c r="B7008" t="s">
        <v>805</v>
      </c>
      <c r="C7008" t="s">
        <v>8728</v>
      </c>
      <c r="J7008" t="s">
        <v>1444</v>
      </c>
      <c r="K7008">
        <v>0</v>
      </c>
      <c r="N7008" t="b">
        <v>1</v>
      </c>
      <c r="O7008" t="b">
        <v>0</v>
      </c>
      <c r="P7008" t="b">
        <v>0</v>
      </c>
      <c r="Q7008">
        <v>8</v>
      </c>
      <c r="R7008">
        <v>8</v>
      </c>
      <c r="S7008">
        <v>1</v>
      </c>
      <c r="T7008">
        <v>2</v>
      </c>
      <c r="U7008" t="b">
        <v>1</v>
      </c>
      <c r="V7008" t="s">
        <v>160</v>
      </c>
      <c r="W7008" t="s">
        <v>1075</v>
      </c>
      <c r="X7008" t="s">
        <v>14765</v>
      </c>
      <c r="Y7008">
        <v>50</v>
      </c>
      <c r="Z7008">
        <v>50</v>
      </c>
      <c r="AA7008">
        <v>7</v>
      </c>
      <c r="AB7008">
        <v>7</v>
      </c>
      <c r="AC7008">
        <v>64</v>
      </c>
    </row>
    <row r="7009" spans="1:29">
      <c r="A7009">
        <v>7709</v>
      </c>
      <c r="B7009" t="s">
        <v>805</v>
      </c>
      <c r="C7009" t="s">
        <v>8729</v>
      </c>
      <c r="J7009" t="s">
        <v>1444</v>
      </c>
      <c r="K7009">
        <v>0</v>
      </c>
      <c r="N7009" t="b">
        <v>1</v>
      </c>
      <c r="O7009" t="b">
        <v>0</v>
      </c>
      <c r="P7009" t="b">
        <v>0</v>
      </c>
      <c r="Q7009">
        <v>8</v>
      </c>
      <c r="R7009">
        <v>8</v>
      </c>
      <c r="S7009">
        <v>1</v>
      </c>
      <c r="T7009">
        <v>2</v>
      </c>
      <c r="U7009" t="b">
        <v>1</v>
      </c>
      <c r="V7009" t="s">
        <v>160</v>
      </c>
      <c r="W7009" t="s">
        <v>1075</v>
      </c>
      <c r="X7009" t="s">
        <v>14492</v>
      </c>
      <c r="Y7009">
        <v>50</v>
      </c>
      <c r="Z7009">
        <v>50</v>
      </c>
      <c r="AA7009">
        <v>8</v>
      </c>
      <c r="AB7009">
        <v>8</v>
      </c>
      <c r="AC7009">
        <v>64</v>
      </c>
    </row>
    <row r="7010" spans="1:29">
      <c r="A7010">
        <v>7710</v>
      </c>
      <c r="B7010" t="s">
        <v>805</v>
      </c>
      <c r="C7010" t="s">
        <v>8730</v>
      </c>
      <c r="J7010" t="s">
        <v>1444</v>
      </c>
      <c r="K7010">
        <v>0</v>
      </c>
      <c r="N7010" t="b">
        <v>1</v>
      </c>
      <c r="O7010" t="b">
        <v>0</v>
      </c>
      <c r="P7010" t="b">
        <v>0</v>
      </c>
      <c r="Q7010">
        <v>8</v>
      </c>
      <c r="R7010">
        <v>8</v>
      </c>
      <c r="S7010">
        <v>1</v>
      </c>
      <c r="T7010">
        <v>2</v>
      </c>
      <c r="U7010" t="b">
        <v>1</v>
      </c>
      <c r="V7010" t="s">
        <v>160</v>
      </c>
      <c r="W7010" t="s">
        <v>1075</v>
      </c>
      <c r="X7010" t="s">
        <v>14766</v>
      </c>
      <c r="Y7010">
        <v>51</v>
      </c>
      <c r="Z7010">
        <v>51</v>
      </c>
      <c r="AA7010">
        <v>7</v>
      </c>
      <c r="AB7010">
        <v>7</v>
      </c>
      <c r="AC7010">
        <v>64</v>
      </c>
    </row>
    <row r="7011" spans="1:29">
      <c r="A7011">
        <v>7711</v>
      </c>
      <c r="B7011" t="s">
        <v>805</v>
      </c>
      <c r="C7011" t="s">
        <v>8731</v>
      </c>
      <c r="J7011" t="s">
        <v>1444</v>
      </c>
      <c r="K7011">
        <v>0</v>
      </c>
      <c r="N7011" t="b">
        <v>1</v>
      </c>
      <c r="O7011" t="b">
        <v>0</v>
      </c>
      <c r="P7011" t="b">
        <v>0</v>
      </c>
      <c r="Q7011">
        <v>8</v>
      </c>
      <c r="R7011">
        <v>8</v>
      </c>
      <c r="S7011">
        <v>1</v>
      </c>
      <c r="T7011">
        <v>2</v>
      </c>
      <c r="U7011" t="b">
        <v>1</v>
      </c>
      <c r="V7011" t="s">
        <v>160</v>
      </c>
      <c r="W7011" t="s">
        <v>1075</v>
      </c>
      <c r="X7011" t="s">
        <v>14493</v>
      </c>
      <c r="Y7011">
        <v>51</v>
      </c>
      <c r="Z7011">
        <v>51</v>
      </c>
      <c r="AA7011">
        <v>8</v>
      </c>
      <c r="AB7011">
        <v>8</v>
      </c>
      <c r="AC7011">
        <v>64</v>
      </c>
    </row>
    <row r="7012" spans="1:29">
      <c r="A7012">
        <v>7712</v>
      </c>
      <c r="B7012" t="s">
        <v>805</v>
      </c>
      <c r="C7012" t="s">
        <v>8732</v>
      </c>
      <c r="J7012" t="s">
        <v>1444</v>
      </c>
      <c r="K7012">
        <v>0</v>
      </c>
      <c r="N7012" t="b">
        <v>1</v>
      </c>
      <c r="O7012" t="b">
        <v>0</v>
      </c>
      <c r="P7012" t="b">
        <v>0</v>
      </c>
      <c r="Q7012">
        <v>8</v>
      </c>
      <c r="R7012">
        <v>8</v>
      </c>
      <c r="S7012">
        <v>1</v>
      </c>
      <c r="T7012">
        <v>2</v>
      </c>
      <c r="U7012" t="b">
        <v>1</v>
      </c>
      <c r="V7012" t="s">
        <v>160</v>
      </c>
      <c r="W7012" t="s">
        <v>1075</v>
      </c>
      <c r="X7012" t="s">
        <v>14837</v>
      </c>
      <c r="Y7012">
        <v>52</v>
      </c>
      <c r="Z7012">
        <v>52</v>
      </c>
      <c r="AA7012">
        <v>7</v>
      </c>
      <c r="AB7012">
        <v>7</v>
      </c>
      <c r="AC7012">
        <v>64</v>
      </c>
    </row>
    <row r="7013" spans="1:29">
      <c r="A7013">
        <v>7713</v>
      </c>
      <c r="B7013" t="s">
        <v>805</v>
      </c>
      <c r="C7013" t="s">
        <v>8733</v>
      </c>
      <c r="J7013" t="s">
        <v>1444</v>
      </c>
      <c r="K7013">
        <v>0</v>
      </c>
      <c r="N7013" t="b">
        <v>1</v>
      </c>
      <c r="O7013" t="b">
        <v>0</v>
      </c>
      <c r="P7013" t="b">
        <v>0</v>
      </c>
      <c r="Q7013">
        <v>8</v>
      </c>
      <c r="R7013">
        <v>8</v>
      </c>
      <c r="S7013">
        <v>1</v>
      </c>
      <c r="T7013">
        <v>2</v>
      </c>
      <c r="U7013" t="b">
        <v>1</v>
      </c>
      <c r="V7013" t="s">
        <v>160</v>
      </c>
      <c r="W7013" t="s">
        <v>1075</v>
      </c>
      <c r="X7013" t="s">
        <v>14494</v>
      </c>
      <c r="Y7013">
        <v>52</v>
      </c>
      <c r="Z7013">
        <v>52</v>
      </c>
      <c r="AA7013">
        <v>8</v>
      </c>
      <c r="AB7013">
        <v>8</v>
      </c>
      <c r="AC7013">
        <v>64</v>
      </c>
    </row>
    <row r="7014" spans="1:29">
      <c r="A7014">
        <v>7714</v>
      </c>
      <c r="B7014" t="s">
        <v>805</v>
      </c>
      <c r="C7014" t="s">
        <v>8734</v>
      </c>
      <c r="J7014" t="s">
        <v>1444</v>
      </c>
      <c r="K7014">
        <v>0</v>
      </c>
      <c r="N7014" t="b">
        <v>1</v>
      </c>
      <c r="O7014" t="b">
        <v>0</v>
      </c>
      <c r="P7014" t="b">
        <v>0</v>
      </c>
      <c r="Q7014">
        <v>8</v>
      </c>
      <c r="R7014">
        <v>8</v>
      </c>
      <c r="S7014">
        <v>1</v>
      </c>
      <c r="T7014">
        <v>2</v>
      </c>
      <c r="U7014" t="b">
        <v>1</v>
      </c>
      <c r="V7014" t="s">
        <v>160</v>
      </c>
      <c r="W7014" t="s">
        <v>1075</v>
      </c>
      <c r="X7014" t="s">
        <v>14840</v>
      </c>
      <c r="Y7014">
        <v>53</v>
      </c>
      <c r="Z7014">
        <v>53</v>
      </c>
      <c r="AA7014">
        <v>7</v>
      </c>
      <c r="AB7014">
        <v>7</v>
      </c>
      <c r="AC7014">
        <v>64</v>
      </c>
    </row>
    <row r="7015" spans="1:29">
      <c r="A7015">
        <v>7715</v>
      </c>
      <c r="B7015" t="s">
        <v>805</v>
      </c>
      <c r="C7015" t="s">
        <v>8735</v>
      </c>
      <c r="J7015" t="s">
        <v>1444</v>
      </c>
      <c r="K7015">
        <v>0</v>
      </c>
      <c r="N7015" t="b">
        <v>1</v>
      </c>
      <c r="O7015" t="b">
        <v>0</v>
      </c>
      <c r="P7015" t="b">
        <v>0</v>
      </c>
      <c r="Q7015">
        <v>8</v>
      </c>
      <c r="R7015">
        <v>8</v>
      </c>
      <c r="S7015">
        <v>1</v>
      </c>
      <c r="T7015">
        <v>2</v>
      </c>
      <c r="U7015" t="b">
        <v>1</v>
      </c>
      <c r="V7015" t="s">
        <v>160</v>
      </c>
      <c r="W7015" t="s">
        <v>1075</v>
      </c>
      <c r="X7015" t="s">
        <v>14495</v>
      </c>
      <c r="Y7015">
        <v>53</v>
      </c>
      <c r="Z7015">
        <v>53</v>
      </c>
      <c r="AA7015">
        <v>8</v>
      </c>
      <c r="AB7015">
        <v>8</v>
      </c>
      <c r="AC7015">
        <v>64</v>
      </c>
    </row>
    <row r="7016" spans="1:29">
      <c r="A7016">
        <v>7716</v>
      </c>
      <c r="B7016" t="s">
        <v>805</v>
      </c>
      <c r="C7016" t="s">
        <v>8736</v>
      </c>
      <c r="J7016" t="s">
        <v>1444</v>
      </c>
      <c r="K7016">
        <v>0</v>
      </c>
      <c r="N7016" t="b">
        <v>1</v>
      </c>
      <c r="O7016" t="b">
        <v>0</v>
      </c>
      <c r="P7016" t="b">
        <v>0</v>
      </c>
      <c r="Q7016">
        <v>8</v>
      </c>
      <c r="R7016">
        <v>8</v>
      </c>
      <c r="S7016">
        <v>1</v>
      </c>
      <c r="T7016">
        <v>2</v>
      </c>
      <c r="U7016" t="b">
        <v>1</v>
      </c>
      <c r="V7016" t="s">
        <v>160</v>
      </c>
      <c r="W7016" t="s">
        <v>1075</v>
      </c>
      <c r="X7016" t="s">
        <v>14843</v>
      </c>
      <c r="Y7016">
        <v>54</v>
      </c>
      <c r="Z7016">
        <v>54</v>
      </c>
      <c r="AA7016">
        <v>7</v>
      </c>
      <c r="AB7016">
        <v>7</v>
      </c>
      <c r="AC7016">
        <v>64</v>
      </c>
    </row>
    <row r="7017" spans="1:29">
      <c r="A7017">
        <v>7717</v>
      </c>
      <c r="B7017" t="s">
        <v>805</v>
      </c>
      <c r="C7017" t="s">
        <v>8737</v>
      </c>
      <c r="J7017" t="s">
        <v>1444</v>
      </c>
      <c r="K7017">
        <v>0</v>
      </c>
      <c r="N7017" t="b">
        <v>1</v>
      </c>
      <c r="O7017" t="b">
        <v>0</v>
      </c>
      <c r="P7017" t="b">
        <v>0</v>
      </c>
      <c r="Q7017">
        <v>8</v>
      </c>
      <c r="R7017">
        <v>8</v>
      </c>
      <c r="S7017">
        <v>1</v>
      </c>
      <c r="T7017">
        <v>2</v>
      </c>
      <c r="U7017" t="b">
        <v>1</v>
      </c>
      <c r="V7017" t="s">
        <v>160</v>
      </c>
      <c r="W7017" t="s">
        <v>1075</v>
      </c>
      <c r="X7017" t="s">
        <v>14496</v>
      </c>
      <c r="Y7017">
        <v>54</v>
      </c>
      <c r="Z7017">
        <v>54</v>
      </c>
      <c r="AA7017">
        <v>8</v>
      </c>
      <c r="AB7017">
        <v>8</v>
      </c>
      <c r="AC7017">
        <v>64</v>
      </c>
    </row>
    <row r="7018" spans="1:29">
      <c r="A7018">
        <v>7718</v>
      </c>
      <c r="B7018" t="s">
        <v>805</v>
      </c>
      <c r="C7018" t="s">
        <v>8738</v>
      </c>
      <c r="J7018" t="s">
        <v>1444</v>
      </c>
      <c r="K7018">
        <v>0</v>
      </c>
      <c r="N7018" t="b">
        <v>1</v>
      </c>
      <c r="O7018" t="b">
        <v>0</v>
      </c>
      <c r="P7018" t="b">
        <v>0</v>
      </c>
      <c r="Q7018">
        <v>8</v>
      </c>
      <c r="R7018">
        <v>8</v>
      </c>
      <c r="S7018">
        <v>1</v>
      </c>
      <c r="T7018">
        <v>2</v>
      </c>
      <c r="U7018" t="b">
        <v>1</v>
      </c>
      <c r="V7018" t="s">
        <v>160</v>
      </c>
      <c r="W7018" t="s">
        <v>1075</v>
      </c>
      <c r="X7018" t="s">
        <v>15643</v>
      </c>
      <c r="Y7018">
        <v>55</v>
      </c>
      <c r="Z7018">
        <v>55</v>
      </c>
      <c r="AA7018">
        <v>7</v>
      </c>
      <c r="AB7018">
        <v>7</v>
      </c>
      <c r="AC7018">
        <v>64</v>
      </c>
    </row>
    <row r="7019" spans="1:29">
      <c r="A7019">
        <v>7719</v>
      </c>
      <c r="B7019" t="s">
        <v>805</v>
      </c>
      <c r="C7019" t="s">
        <v>8739</v>
      </c>
      <c r="J7019" t="s">
        <v>1444</v>
      </c>
      <c r="K7019">
        <v>0</v>
      </c>
      <c r="N7019" t="b">
        <v>1</v>
      </c>
      <c r="O7019" t="b">
        <v>0</v>
      </c>
      <c r="P7019" t="b">
        <v>0</v>
      </c>
      <c r="Q7019">
        <v>8</v>
      </c>
      <c r="R7019">
        <v>8</v>
      </c>
      <c r="S7019">
        <v>1</v>
      </c>
      <c r="T7019">
        <v>2</v>
      </c>
      <c r="U7019" t="b">
        <v>1</v>
      </c>
      <c r="V7019" t="s">
        <v>160</v>
      </c>
      <c r="W7019" t="s">
        <v>1075</v>
      </c>
      <c r="X7019" t="s">
        <v>14497</v>
      </c>
      <c r="Y7019">
        <v>55</v>
      </c>
      <c r="Z7019">
        <v>55</v>
      </c>
      <c r="AA7019">
        <v>8</v>
      </c>
      <c r="AB7019">
        <v>8</v>
      </c>
      <c r="AC7019">
        <v>64</v>
      </c>
    </row>
    <row r="7020" spans="1:29">
      <c r="A7020">
        <v>7720</v>
      </c>
      <c r="B7020" t="s">
        <v>805</v>
      </c>
      <c r="C7020" t="s">
        <v>8740</v>
      </c>
      <c r="J7020" t="s">
        <v>1444</v>
      </c>
      <c r="K7020">
        <v>0</v>
      </c>
      <c r="N7020" t="b">
        <v>1</v>
      </c>
      <c r="O7020" t="b">
        <v>0</v>
      </c>
      <c r="P7020" t="b">
        <v>0</v>
      </c>
      <c r="Q7020">
        <v>8</v>
      </c>
      <c r="R7020">
        <v>8</v>
      </c>
      <c r="S7020">
        <v>1</v>
      </c>
      <c r="T7020">
        <v>2</v>
      </c>
      <c r="U7020" t="b">
        <v>1</v>
      </c>
      <c r="V7020" t="s">
        <v>160</v>
      </c>
      <c r="W7020" t="s">
        <v>1075</v>
      </c>
      <c r="X7020" t="s">
        <v>14897</v>
      </c>
      <c r="Y7020">
        <v>56</v>
      </c>
      <c r="Z7020">
        <v>56</v>
      </c>
      <c r="AA7020">
        <v>7</v>
      </c>
      <c r="AB7020">
        <v>7</v>
      </c>
      <c r="AC7020">
        <v>64</v>
      </c>
    </row>
    <row r="7021" spans="1:29">
      <c r="A7021">
        <v>7721</v>
      </c>
      <c r="B7021" t="s">
        <v>805</v>
      </c>
      <c r="C7021" t="s">
        <v>8741</v>
      </c>
      <c r="J7021" t="s">
        <v>1444</v>
      </c>
      <c r="K7021">
        <v>0</v>
      </c>
      <c r="N7021" t="b">
        <v>1</v>
      </c>
      <c r="O7021" t="b">
        <v>0</v>
      </c>
      <c r="P7021" t="b">
        <v>0</v>
      </c>
      <c r="Q7021">
        <v>8</v>
      </c>
      <c r="R7021">
        <v>8</v>
      </c>
      <c r="S7021">
        <v>1</v>
      </c>
      <c r="T7021">
        <v>2</v>
      </c>
      <c r="U7021" t="b">
        <v>1</v>
      </c>
      <c r="V7021" t="s">
        <v>160</v>
      </c>
      <c r="W7021" t="s">
        <v>1075</v>
      </c>
      <c r="X7021" t="s">
        <v>14918</v>
      </c>
      <c r="Y7021">
        <v>56</v>
      </c>
      <c r="Z7021">
        <v>56</v>
      </c>
      <c r="AA7021">
        <v>8</v>
      </c>
      <c r="AB7021">
        <v>8</v>
      </c>
      <c r="AC7021">
        <v>64</v>
      </c>
    </row>
    <row r="7022" spans="1:29">
      <c r="A7022">
        <v>7722</v>
      </c>
      <c r="B7022" t="s">
        <v>805</v>
      </c>
      <c r="C7022" t="s">
        <v>8742</v>
      </c>
      <c r="J7022" t="s">
        <v>1444</v>
      </c>
      <c r="K7022">
        <v>0</v>
      </c>
      <c r="N7022" t="b">
        <v>1</v>
      </c>
      <c r="O7022" t="b">
        <v>0</v>
      </c>
      <c r="P7022" t="b">
        <v>0</v>
      </c>
      <c r="Q7022">
        <v>8</v>
      </c>
      <c r="R7022">
        <v>8</v>
      </c>
      <c r="S7022">
        <v>1</v>
      </c>
      <c r="T7022">
        <v>2</v>
      </c>
      <c r="U7022" t="b">
        <v>1</v>
      </c>
      <c r="V7022" t="s">
        <v>160</v>
      </c>
      <c r="W7022" t="s">
        <v>1075</v>
      </c>
      <c r="X7022" t="s">
        <v>14898</v>
      </c>
      <c r="Y7022">
        <v>57</v>
      </c>
      <c r="Z7022">
        <v>57</v>
      </c>
      <c r="AA7022">
        <v>7</v>
      </c>
      <c r="AB7022">
        <v>7</v>
      </c>
      <c r="AC7022">
        <v>64</v>
      </c>
    </row>
    <row r="7023" spans="1:29">
      <c r="A7023">
        <v>7723</v>
      </c>
      <c r="B7023" t="s">
        <v>805</v>
      </c>
      <c r="C7023" t="s">
        <v>8743</v>
      </c>
      <c r="J7023" t="s">
        <v>1444</v>
      </c>
      <c r="K7023">
        <v>0</v>
      </c>
      <c r="N7023" t="b">
        <v>1</v>
      </c>
      <c r="O7023" t="b">
        <v>0</v>
      </c>
      <c r="P7023" t="b">
        <v>0</v>
      </c>
      <c r="Q7023">
        <v>8</v>
      </c>
      <c r="R7023">
        <v>8</v>
      </c>
      <c r="S7023">
        <v>1</v>
      </c>
      <c r="T7023">
        <v>2</v>
      </c>
      <c r="U7023" t="b">
        <v>1</v>
      </c>
      <c r="V7023" t="s">
        <v>160</v>
      </c>
      <c r="W7023" t="s">
        <v>1075</v>
      </c>
      <c r="X7023" t="s">
        <v>14919</v>
      </c>
      <c r="Y7023">
        <v>57</v>
      </c>
      <c r="Z7023">
        <v>57</v>
      </c>
      <c r="AA7023">
        <v>8</v>
      </c>
      <c r="AB7023">
        <v>8</v>
      </c>
      <c r="AC7023">
        <v>64</v>
      </c>
    </row>
    <row r="7024" spans="1:29">
      <c r="A7024">
        <v>7724</v>
      </c>
      <c r="B7024" t="s">
        <v>805</v>
      </c>
      <c r="C7024" t="s">
        <v>8744</v>
      </c>
      <c r="J7024" t="s">
        <v>1444</v>
      </c>
      <c r="K7024">
        <v>0</v>
      </c>
      <c r="N7024" t="b">
        <v>1</v>
      </c>
      <c r="O7024" t="b">
        <v>0</v>
      </c>
      <c r="P7024" t="b">
        <v>0</v>
      </c>
      <c r="Q7024">
        <v>8</v>
      </c>
      <c r="R7024">
        <v>8</v>
      </c>
      <c r="S7024">
        <v>1</v>
      </c>
      <c r="T7024">
        <v>2</v>
      </c>
      <c r="U7024" t="b">
        <v>1</v>
      </c>
      <c r="V7024" t="s">
        <v>160</v>
      </c>
      <c r="W7024" t="s">
        <v>1075</v>
      </c>
      <c r="X7024" t="s">
        <v>14899</v>
      </c>
      <c r="Y7024">
        <v>58</v>
      </c>
      <c r="Z7024">
        <v>58</v>
      </c>
      <c r="AA7024">
        <v>7</v>
      </c>
      <c r="AB7024">
        <v>7</v>
      </c>
      <c r="AC7024">
        <v>64</v>
      </c>
    </row>
    <row r="7025" spans="1:29">
      <c r="A7025">
        <v>7725</v>
      </c>
      <c r="B7025" t="s">
        <v>805</v>
      </c>
      <c r="C7025" t="s">
        <v>8745</v>
      </c>
      <c r="J7025" t="s">
        <v>1444</v>
      </c>
      <c r="K7025">
        <v>0</v>
      </c>
      <c r="N7025" t="b">
        <v>1</v>
      </c>
      <c r="O7025" t="b">
        <v>0</v>
      </c>
      <c r="P7025" t="b">
        <v>0</v>
      </c>
      <c r="Q7025">
        <v>8</v>
      </c>
      <c r="R7025">
        <v>8</v>
      </c>
      <c r="S7025">
        <v>1</v>
      </c>
      <c r="T7025">
        <v>2</v>
      </c>
      <c r="U7025" t="b">
        <v>1</v>
      </c>
      <c r="V7025" t="s">
        <v>160</v>
      </c>
      <c r="W7025" t="s">
        <v>1075</v>
      </c>
      <c r="X7025" t="s">
        <v>14920</v>
      </c>
      <c r="Y7025">
        <v>58</v>
      </c>
      <c r="Z7025">
        <v>58</v>
      </c>
      <c r="AA7025">
        <v>8</v>
      </c>
      <c r="AB7025">
        <v>8</v>
      </c>
      <c r="AC7025">
        <v>64</v>
      </c>
    </row>
    <row r="7026" spans="1:29">
      <c r="A7026">
        <v>7726</v>
      </c>
      <c r="B7026" t="s">
        <v>805</v>
      </c>
      <c r="C7026" t="s">
        <v>8746</v>
      </c>
      <c r="J7026" t="s">
        <v>1444</v>
      </c>
      <c r="K7026">
        <v>0</v>
      </c>
      <c r="N7026" t="b">
        <v>1</v>
      </c>
      <c r="O7026" t="b">
        <v>0</v>
      </c>
      <c r="P7026" t="b">
        <v>0</v>
      </c>
      <c r="Q7026">
        <v>8</v>
      </c>
      <c r="R7026">
        <v>8</v>
      </c>
      <c r="S7026">
        <v>1</v>
      </c>
      <c r="T7026">
        <v>2</v>
      </c>
      <c r="U7026" t="b">
        <v>1</v>
      </c>
      <c r="V7026" t="s">
        <v>160</v>
      </c>
      <c r="W7026" t="s">
        <v>1075</v>
      </c>
      <c r="X7026" t="s">
        <v>14900</v>
      </c>
      <c r="Y7026">
        <v>59</v>
      </c>
      <c r="Z7026">
        <v>59</v>
      </c>
      <c r="AA7026">
        <v>7</v>
      </c>
      <c r="AB7026">
        <v>7</v>
      </c>
      <c r="AC7026">
        <v>64</v>
      </c>
    </row>
    <row r="7027" spans="1:29">
      <c r="A7027">
        <v>7727</v>
      </c>
      <c r="B7027" t="s">
        <v>805</v>
      </c>
      <c r="C7027" t="s">
        <v>8747</v>
      </c>
      <c r="J7027" t="s">
        <v>1444</v>
      </c>
      <c r="K7027">
        <v>0</v>
      </c>
      <c r="N7027" t="b">
        <v>1</v>
      </c>
      <c r="O7027" t="b">
        <v>0</v>
      </c>
      <c r="P7027" t="b">
        <v>0</v>
      </c>
      <c r="Q7027">
        <v>8</v>
      </c>
      <c r="R7027">
        <v>8</v>
      </c>
      <c r="S7027">
        <v>1</v>
      </c>
      <c r="T7027">
        <v>2</v>
      </c>
      <c r="U7027" t="b">
        <v>1</v>
      </c>
      <c r="V7027" t="s">
        <v>160</v>
      </c>
      <c r="W7027" t="s">
        <v>1075</v>
      </c>
      <c r="X7027" t="s">
        <v>14921</v>
      </c>
      <c r="Y7027">
        <v>59</v>
      </c>
      <c r="Z7027">
        <v>59</v>
      </c>
      <c r="AA7027">
        <v>8</v>
      </c>
      <c r="AB7027">
        <v>8</v>
      </c>
      <c r="AC7027">
        <v>64</v>
      </c>
    </row>
    <row r="7028" spans="1:29">
      <c r="A7028">
        <v>7728</v>
      </c>
      <c r="B7028" t="s">
        <v>805</v>
      </c>
      <c r="C7028" t="s">
        <v>8748</v>
      </c>
      <c r="J7028" t="s">
        <v>1444</v>
      </c>
      <c r="K7028">
        <v>0</v>
      </c>
      <c r="N7028" t="b">
        <v>1</v>
      </c>
      <c r="O7028" t="b">
        <v>0</v>
      </c>
      <c r="P7028" t="b">
        <v>0</v>
      </c>
      <c r="Q7028">
        <v>8</v>
      </c>
      <c r="R7028">
        <v>8</v>
      </c>
      <c r="S7028">
        <v>1</v>
      </c>
      <c r="T7028">
        <v>2</v>
      </c>
      <c r="U7028" t="b">
        <v>1</v>
      </c>
      <c r="V7028" t="s">
        <v>160</v>
      </c>
      <c r="W7028" t="s">
        <v>1075</v>
      </c>
      <c r="X7028" t="s">
        <v>14901</v>
      </c>
      <c r="Y7028">
        <v>60</v>
      </c>
      <c r="Z7028">
        <v>60</v>
      </c>
      <c r="AA7028">
        <v>7</v>
      </c>
      <c r="AB7028">
        <v>7</v>
      </c>
      <c r="AC7028">
        <v>64</v>
      </c>
    </row>
    <row r="7029" spans="1:29">
      <c r="A7029">
        <v>7729</v>
      </c>
      <c r="B7029" t="s">
        <v>805</v>
      </c>
      <c r="C7029" t="s">
        <v>8749</v>
      </c>
      <c r="J7029" t="s">
        <v>1444</v>
      </c>
      <c r="K7029">
        <v>0</v>
      </c>
      <c r="N7029" t="b">
        <v>1</v>
      </c>
      <c r="O7029" t="b">
        <v>0</v>
      </c>
      <c r="P7029" t="b">
        <v>0</v>
      </c>
      <c r="Q7029">
        <v>8</v>
      </c>
      <c r="R7029">
        <v>8</v>
      </c>
      <c r="S7029">
        <v>1</v>
      </c>
      <c r="T7029">
        <v>2</v>
      </c>
      <c r="U7029" t="b">
        <v>1</v>
      </c>
      <c r="V7029" t="s">
        <v>160</v>
      </c>
      <c r="W7029" t="s">
        <v>1075</v>
      </c>
      <c r="X7029" t="s">
        <v>14922</v>
      </c>
      <c r="Y7029">
        <v>60</v>
      </c>
      <c r="Z7029">
        <v>60</v>
      </c>
      <c r="AA7029">
        <v>8</v>
      </c>
      <c r="AB7029">
        <v>8</v>
      </c>
      <c r="AC7029">
        <v>64</v>
      </c>
    </row>
    <row r="7030" spans="1:29">
      <c r="A7030">
        <v>7730</v>
      </c>
      <c r="B7030" t="s">
        <v>805</v>
      </c>
      <c r="C7030" t="s">
        <v>8750</v>
      </c>
      <c r="J7030" t="s">
        <v>1444</v>
      </c>
      <c r="K7030">
        <v>0</v>
      </c>
      <c r="N7030" t="b">
        <v>1</v>
      </c>
      <c r="O7030" t="b">
        <v>0</v>
      </c>
      <c r="P7030" t="b">
        <v>0</v>
      </c>
      <c r="Q7030">
        <v>8</v>
      </c>
      <c r="R7030">
        <v>8</v>
      </c>
      <c r="S7030">
        <v>1</v>
      </c>
      <c r="T7030">
        <v>2</v>
      </c>
      <c r="U7030" t="b">
        <v>1</v>
      </c>
      <c r="V7030" t="s">
        <v>160</v>
      </c>
      <c r="W7030" t="s">
        <v>1075</v>
      </c>
      <c r="X7030" t="s">
        <v>14902</v>
      </c>
      <c r="Y7030">
        <v>61</v>
      </c>
      <c r="Z7030">
        <v>61</v>
      </c>
      <c r="AA7030">
        <v>7</v>
      </c>
      <c r="AB7030">
        <v>7</v>
      </c>
      <c r="AC7030">
        <v>64</v>
      </c>
    </row>
    <row r="7031" spans="1:29">
      <c r="A7031">
        <v>7731</v>
      </c>
      <c r="B7031" t="s">
        <v>805</v>
      </c>
      <c r="C7031" t="s">
        <v>8751</v>
      </c>
      <c r="J7031" t="s">
        <v>1444</v>
      </c>
      <c r="K7031">
        <v>0</v>
      </c>
      <c r="N7031" t="b">
        <v>1</v>
      </c>
      <c r="O7031" t="b">
        <v>0</v>
      </c>
      <c r="P7031" t="b">
        <v>0</v>
      </c>
      <c r="Q7031">
        <v>8</v>
      </c>
      <c r="R7031">
        <v>8</v>
      </c>
      <c r="S7031">
        <v>1</v>
      </c>
      <c r="T7031">
        <v>2</v>
      </c>
      <c r="U7031" t="b">
        <v>1</v>
      </c>
      <c r="V7031" t="s">
        <v>160</v>
      </c>
      <c r="W7031" t="s">
        <v>1075</v>
      </c>
      <c r="X7031" t="s">
        <v>14923</v>
      </c>
      <c r="Y7031">
        <v>61</v>
      </c>
      <c r="Z7031">
        <v>61</v>
      </c>
      <c r="AA7031">
        <v>8</v>
      </c>
      <c r="AB7031">
        <v>8</v>
      </c>
      <c r="AC7031">
        <v>64</v>
      </c>
    </row>
    <row r="7032" spans="1:29">
      <c r="A7032">
        <v>7732</v>
      </c>
      <c r="B7032" t="s">
        <v>805</v>
      </c>
      <c r="C7032" t="s">
        <v>8752</v>
      </c>
      <c r="J7032" t="s">
        <v>1444</v>
      </c>
      <c r="K7032">
        <v>0</v>
      </c>
      <c r="N7032" t="b">
        <v>1</v>
      </c>
      <c r="O7032" t="b">
        <v>0</v>
      </c>
      <c r="P7032" t="b">
        <v>0</v>
      </c>
      <c r="Q7032">
        <v>8</v>
      </c>
      <c r="R7032">
        <v>8</v>
      </c>
      <c r="S7032">
        <v>1</v>
      </c>
      <c r="T7032">
        <v>2</v>
      </c>
      <c r="U7032" t="b">
        <v>1</v>
      </c>
      <c r="V7032" t="s">
        <v>160</v>
      </c>
      <c r="W7032" t="s">
        <v>1075</v>
      </c>
      <c r="X7032" t="s">
        <v>14903</v>
      </c>
      <c r="Y7032">
        <v>62</v>
      </c>
      <c r="Z7032">
        <v>62</v>
      </c>
      <c r="AA7032">
        <v>7</v>
      </c>
      <c r="AB7032">
        <v>7</v>
      </c>
      <c r="AC7032">
        <v>64</v>
      </c>
    </row>
    <row r="7033" spans="1:29">
      <c r="A7033">
        <v>7733</v>
      </c>
      <c r="B7033" t="s">
        <v>805</v>
      </c>
      <c r="C7033" t="s">
        <v>8753</v>
      </c>
      <c r="J7033" t="s">
        <v>1444</v>
      </c>
      <c r="K7033">
        <v>0</v>
      </c>
      <c r="N7033" t="b">
        <v>1</v>
      </c>
      <c r="O7033" t="b">
        <v>0</v>
      </c>
      <c r="P7033" t="b">
        <v>0</v>
      </c>
      <c r="Q7033">
        <v>8</v>
      </c>
      <c r="R7033">
        <v>8</v>
      </c>
      <c r="S7033">
        <v>1</v>
      </c>
      <c r="T7033">
        <v>2</v>
      </c>
      <c r="U7033" t="b">
        <v>1</v>
      </c>
      <c r="V7033" t="s">
        <v>160</v>
      </c>
      <c r="W7033" t="s">
        <v>1075</v>
      </c>
      <c r="X7033" t="s">
        <v>14924</v>
      </c>
      <c r="Y7033">
        <v>62</v>
      </c>
      <c r="Z7033">
        <v>62</v>
      </c>
      <c r="AA7033">
        <v>8</v>
      </c>
      <c r="AB7033">
        <v>8</v>
      </c>
      <c r="AC7033">
        <v>64</v>
      </c>
    </row>
    <row r="7034" spans="1:29">
      <c r="A7034">
        <v>7734</v>
      </c>
      <c r="B7034" t="s">
        <v>805</v>
      </c>
      <c r="C7034" t="s">
        <v>8754</v>
      </c>
      <c r="J7034" t="s">
        <v>1444</v>
      </c>
      <c r="K7034">
        <v>0</v>
      </c>
      <c r="N7034" t="b">
        <v>1</v>
      </c>
      <c r="O7034" t="b">
        <v>0</v>
      </c>
      <c r="P7034" t="b">
        <v>0</v>
      </c>
      <c r="Q7034">
        <v>8</v>
      </c>
      <c r="R7034">
        <v>8</v>
      </c>
      <c r="S7034">
        <v>1</v>
      </c>
      <c r="T7034">
        <v>2</v>
      </c>
      <c r="U7034" t="b">
        <v>1</v>
      </c>
      <c r="V7034" t="s">
        <v>160</v>
      </c>
      <c r="W7034" t="s">
        <v>1075</v>
      </c>
      <c r="X7034" t="s">
        <v>14904</v>
      </c>
      <c r="Y7034">
        <v>63</v>
      </c>
      <c r="Z7034">
        <v>63</v>
      </c>
      <c r="AA7034">
        <v>7</v>
      </c>
      <c r="AB7034">
        <v>7</v>
      </c>
      <c r="AC7034">
        <v>64</v>
      </c>
    </row>
    <row r="7035" spans="1:29">
      <c r="A7035">
        <v>7735</v>
      </c>
      <c r="B7035" t="s">
        <v>805</v>
      </c>
      <c r="C7035" t="s">
        <v>8755</v>
      </c>
      <c r="J7035" t="s">
        <v>1444</v>
      </c>
      <c r="K7035">
        <v>0</v>
      </c>
      <c r="N7035" t="b">
        <v>1</v>
      </c>
      <c r="O7035" t="b">
        <v>0</v>
      </c>
      <c r="P7035" t="b">
        <v>0</v>
      </c>
      <c r="Q7035">
        <v>8</v>
      </c>
      <c r="R7035">
        <v>8</v>
      </c>
      <c r="S7035">
        <v>1</v>
      </c>
      <c r="T7035">
        <v>2</v>
      </c>
      <c r="U7035" t="b">
        <v>1</v>
      </c>
      <c r="V7035" t="s">
        <v>160</v>
      </c>
      <c r="W7035" t="s">
        <v>1075</v>
      </c>
      <c r="X7035" t="s">
        <v>14925</v>
      </c>
      <c r="Y7035">
        <v>63</v>
      </c>
      <c r="Z7035">
        <v>63</v>
      </c>
      <c r="AA7035">
        <v>8</v>
      </c>
      <c r="AB7035">
        <v>8</v>
      </c>
      <c r="AC7035">
        <v>64</v>
      </c>
    </row>
    <row r="7036" spans="1:29">
      <c r="A7036">
        <v>7736</v>
      </c>
      <c r="B7036" t="s">
        <v>805</v>
      </c>
      <c r="C7036" t="s">
        <v>8756</v>
      </c>
      <c r="J7036" t="s">
        <v>1444</v>
      </c>
      <c r="K7036">
        <v>0</v>
      </c>
      <c r="N7036" t="b">
        <v>1</v>
      </c>
      <c r="O7036" t="b">
        <v>0</v>
      </c>
      <c r="P7036" t="b">
        <v>0</v>
      </c>
      <c r="Q7036">
        <v>8</v>
      </c>
      <c r="R7036">
        <v>8</v>
      </c>
      <c r="S7036">
        <v>1</v>
      </c>
      <c r="T7036">
        <v>2</v>
      </c>
      <c r="U7036" t="b">
        <v>1</v>
      </c>
      <c r="V7036" t="s">
        <v>160</v>
      </c>
      <c r="W7036" t="s">
        <v>1075</v>
      </c>
      <c r="X7036" t="s">
        <v>14905</v>
      </c>
      <c r="Y7036">
        <v>64</v>
      </c>
      <c r="Z7036">
        <v>64</v>
      </c>
      <c r="AA7036">
        <v>7</v>
      </c>
      <c r="AB7036">
        <v>7</v>
      </c>
      <c r="AC7036">
        <v>64</v>
      </c>
    </row>
    <row r="7037" spans="1:29">
      <c r="A7037">
        <v>7737</v>
      </c>
      <c r="B7037" t="s">
        <v>805</v>
      </c>
      <c r="C7037" t="s">
        <v>8757</v>
      </c>
      <c r="J7037" t="s">
        <v>1444</v>
      </c>
      <c r="K7037">
        <v>0</v>
      </c>
      <c r="N7037" t="b">
        <v>1</v>
      </c>
      <c r="O7037" t="b">
        <v>0</v>
      </c>
      <c r="P7037" t="b">
        <v>0</v>
      </c>
      <c r="Q7037">
        <v>8</v>
      </c>
      <c r="R7037">
        <v>8</v>
      </c>
      <c r="S7037">
        <v>1</v>
      </c>
      <c r="T7037">
        <v>2</v>
      </c>
      <c r="U7037" t="b">
        <v>1</v>
      </c>
      <c r="V7037" t="s">
        <v>160</v>
      </c>
      <c r="W7037" t="s">
        <v>1075</v>
      </c>
      <c r="X7037" t="s">
        <v>14926</v>
      </c>
      <c r="Y7037">
        <v>64</v>
      </c>
      <c r="Z7037">
        <v>64</v>
      </c>
      <c r="AA7037">
        <v>8</v>
      </c>
      <c r="AB7037">
        <v>8</v>
      </c>
      <c r="AC7037">
        <v>64</v>
      </c>
    </row>
    <row r="7038" spans="1:29">
      <c r="A7038">
        <v>7738</v>
      </c>
      <c r="B7038" t="s">
        <v>805</v>
      </c>
      <c r="C7038" t="s">
        <v>8758</v>
      </c>
      <c r="J7038" t="s">
        <v>1444</v>
      </c>
      <c r="K7038">
        <v>0</v>
      </c>
      <c r="N7038" t="b">
        <v>1</v>
      </c>
      <c r="O7038" t="b">
        <v>0</v>
      </c>
      <c r="P7038" t="b">
        <v>0</v>
      </c>
      <c r="Q7038">
        <v>8</v>
      </c>
      <c r="R7038">
        <v>8</v>
      </c>
      <c r="S7038">
        <v>1</v>
      </c>
      <c r="T7038">
        <v>2</v>
      </c>
      <c r="U7038" t="b">
        <v>1</v>
      </c>
      <c r="V7038" t="s">
        <v>160</v>
      </c>
      <c r="W7038" t="s">
        <v>1075</v>
      </c>
      <c r="X7038" t="s">
        <v>14906</v>
      </c>
      <c r="Y7038">
        <v>65</v>
      </c>
      <c r="Z7038">
        <v>65</v>
      </c>
      <c r="AA7038">
        <v>7</v>
      </c>
      <c r="AB7038">
        <v>7</v>
      </c>
      <c r="AC7038">
        <v>64</v>
      </c>
    </row>
    <row r="7039" spans="1:29">
      <c r="A7039">
        <v>7739</v>
      </c>
      <c r="B7039" t="s">
        <v>805</v>
      </c>
      <c r="C7039" t="s">
        <v>8759</v>
      </c>
      <c r="J7039" t="s">
        <v>1444</v>
      </c>
      <c r="K7039">
        <v>0</v>
      </c>
      <c r="N7039" t="b">
        <v>1</v>
      </c>
      <c r="O7039" t="b">
        <v>0</v>
      </c>
      <c r="P7039" t="b">
        <v>0</v>
      </c>
      <c r="Q7039">
        <v>8</v>
      </c>
      <c r="R7039">
        <v>8</v>
      </c>
      <c r="S7039">
        <v>1</v>
      </c>
      <c r="T7039">
        <v>2</v>
      </c>
      <c r="U7039" t="b">
        <v>1</v>
      </c>
      <c r="V7039" t="s">
        <v>160</v>
      </c>
      <c r="W7039" t="s">
        <v>1075</v>
      </c>
      <c r="X7039" t="s">
        <v>14927</v>
      </c>
      <c r="Y7039">
        <v>65</v>
      </c>
      <c r="Z7039">
        <v>65</v>
      </c>
      <c r="AA7039">
        <v>8</v>
      </c>
      <c r="AB7039">
        <v>8</v>
      </c>
      <c r="AC7039">
        <v>64</v>
      </c>
    </row>
    <row r="7040" spans="1:29">
      <c r="A7040">
        <v>7740</v>
      </c>
      <c r="B7040" t="s">
        <v>805</v>
      </c>
      <c r="C7040" t="s">
        <v>8760</v>
      </c>
      <c r="J7040" t="s">
        <v>1444</v>
      </c>
      <c r="K7040">
        <v>0</v>
      </c>
      <c r="N7040" t="b">
        <v>1</v>
      </c>
      <c r="O7040" t="b">
        <v>0</v>
      </c>
      <c r="P7040" t="b">
        <v>0</v>
      </c>
      <c r="Q7040">
        <v>8</v>
      </c>
      <c r="R7040">
        <v>8</v>
      </c>
      <c r="S7040">
        <v>1</v>
      </c>
      <c r="T7040">
        <v>2</v>
      </c>
      <c r="U7040" t="b">
        <v>1</v>
      </c>
      <c r="V7040" t="s">
        <v>160</v>
      </c>
      <c r="W7040" t="s">
        <v>1075</v>
      </c>
      <c r="X7040" t="s">
        <v>14907</v>
      </c>
      <c r="Y7040">
        <v>66</v>
      </c>
      <c r="Z7040">
        <v>66</v>
      </c>
      <c r="AA7040">
        <v>7</v>
      </c>
      <c r="AB7040">
        <v>7</v>
      </c>
      <c r="AC7040">
        <v>64</v>
      </c>
    </row>
    <row r="7041" spans="1:29">
      <c r="A7041">
        <v>7741</v>
      </c>
      <c r="B7041" t="s">
        <v>805</v>
      </c>
      <c r="C7041" t="s">
        <v>8761</v>
      </c>
      <c r="J7041" t="s">
        <v>1444</v>
      </c>
      <c r="K7041">
        <v>0</v>
      </c>
      <c r="N7041" t="b">
        <v>1</v>
      </c>
      <c r="O7041" t="b">
        <v>0</v>
      </c>
      <c r="P7041" t="b">
        <v>0</v>
      </c>
      <c r="Q7041">
        <v>8</v>
      </c>
      <c r="R7041">
        <v>8</v>
      </c>
      <c r="S7041">
        <v>1</v>
      </c>
      <c r="T7041">
        <v>2</v>
      </c>
      <c r="U7041" t="b">
        <v>1</v>
      </c>
      <c r="V7041" t="s">
        <v>160</v>
      </c>
      <c r="W7041" t="s">
        <v>1075</v>
      </c>
      <c r="X7041" t="s">
        <v>14928</v>
      </c>
      <c r="Y7041">
        <v>66</v>
      </c>
      <c r="Z7041">
        <v>66</v>
      </c>
      <c r="AA7041">
        <v>8</v>
      </c>
      <c r="AB7041">
        <v>8</v>
      </c>
      <c r="AC7041">
        <v>64</v>
      </c>
    </row>
    <row r="7042" spans="1:29">
      <c r="A7042">
        <v>7742</v>
      </c>
      <c r="B7042" t="s">
        <v>805</v>
      </c>
      <c r="C7042" t="s">
        <v>8762</v>
      </c>
      <c r="J7042" t="s">
        <v>1444</v>
      </c>
      <c r="K7042">
        <v>0</v>
      </c>
      <c r="N7042" t="b">
        <v>1</v>
      </c>
      <c r="O7042" t="b">
        <v>0</v>
      </c>
      <c r="P7042" t="b">
        <v>0</v>
      </c>
      <c r="Q7042">
        <v>8</v>
      </c>
      <c r="R7042">
        <v>8</v>
      </c>
      <c r="S7042">
        <v>1</v>
      </c>
      <c r="T7042">
        <v>2</v>
      </c>
      <c r="U7042" t="b">
        <v>1</v>
      </c>
      <c r="V7042" t="s">
        <v>160</v>
      </c>
      <c r="W7042" t="s">
        <v>1075</v>
      </c>
      <c r="X7042" t="s">
        <v>14908</v>
      </c>
      <c r="Y7042">
        <v>67</v>
      </c>
      <c r="Z7042">
        <v>67</v>
      </c>
      <c r="AA7042">
        <v>7</v>
      </c>
      <c r="AB7042">
        <v>7</v>
      </c>
      <c r="AC7042">
        <v>64</v>
      </c>
    </row>
    <row r="7043" spans="1:29">
      <c r="A7043">
        <v>7743</v>
      </c>
      <c r="B7043" t="s">
        <v>805</v>
      </c>
      <c r="C7043" t="s">
        <v>8763</v>
      </c>
      <c r="J7043" t="s">
        <v>1444</v>
      </c>
      <c r="K7043">
        <v>0</v>
      </c>
      <c r="N7043" t="b">
        <v>1</v>
      </c>
      <c r="O7043" t="b">
        <v>0</v>
      </c>
      <c r="P7043" t="b">
        <v>0</v>
      </c>
      <c r="Q7043">
        <v>8</v>
      </c>
      <c r="R7043">
        <v>8</v>
      </c>
      <c r="S7043">
        <v>1</v>
      </c>
      <c r="T7043">
        <v>2</v>
      </c>
      <c r="U7043" t="b">
        <v>1</v>
      </c>
      <c r="V7043" t="s">
        <v>160</v>
      </c>
      <c r="W7043" t="s">
        <v>1075</v>
      </c>
      <c r="X7043" t="s">
        <v>14929</v>
      </c>
      <c r="Y7043">
        <v>67</v>
      </c>
      <c r="Z7043">
        <v>67</v>
      </c>
      <c r="AA7043">
        <v>8</v>
      </c>
      <c r="AB7043">
        <v>8</v>
      </c>
      <c r="AC7043">
        <v>64</v>
      </c>
    </row>
    <row r="7044" spans="1:29">
      <c r="A7044">
        <v>7744</v>
      </c>
      <c r="B7044" t="s">
        <v>805</v>
      </c>
      <c r="C7044" t="s">
        <v>8764</v>
      </c>
      <c r="J7044" t="s">
        <v>1444</v>
      </c>
      <c r="K7044">
        <v>0</v>
      </c>
      <c r="N7044" t="b">
        <v>1</v>
      </c>
      <c r="O7044" t="b">
        <v>0</v>
      </c>
      <c r="P7044" t="b">
        <v>0</v>
      </c>
      <c r="Q7044">
        <v>8</v>
      </c>
      <c r="R7044">
        <v>8</v>
      </c>
      <c r="S7044">
        <v>1</v>
      </c>
      <c r="T7044">
        <v>2</v>
      </c>
      <c r="U7044" t="b">
        <v>1</v>
      </c>
      <c r="V7044" t="s">
        <v>160</v>
      </c>
      <c r="W7044" t="s">
        <v>1075</v>
      </c>
      <c r="X7044" t="s">
        <v>14909</v>
      </c>
      <c r="Y7044">
        <v>68</v>
      </c>
      <c r="Z7044">
        <v>68</v>
      </c>
      <c r="AA7044">
        <v>7</v>
      </c>
      <c r="AB7044">
        <v>7</v>
      </c>
      <c r="AC7044">
        <v>64</v>
      </c>
    </row>
    <row r="7045" spans="1:29">
      <c r="A7045">
        <v>7745</v>
      </c>
      <c r="B7045" t="s">
        <v>805</v>
      </c>
      <c r="C7045" t="s">
        <v>8765</v>
      </c>
      <c r="J7045" t="s">
        <v>1444</v>
      </c>
      <c r="K7045">
        <v>0</v>
      </c>
      <c r="N7045" t="b">
        <v>1</v>
      </c>
      <c r="O7045" t="b">
        <v>0</v>
      </c>
      <c r="P7045" t="b">
        <v>0</v>
      </c>
      <c r="Q7045">
        <v>8</v>
      </c>
      <c r="R7045">
        <v>8</v>
      </c>
      <c r="S7045">
        <v>1</v>
      </c>
      <c r="T7045">
        <v>2</v>
      </c>
      <c r="U7045" t="b">
        <v>1</v>
      </c>
      <c r="V7045" t="s">
        <v>160</v>
      </c>
      <c r="W7045" t="s">
        <v>1075</v>
      </c>
      <c r="X7045" t="s">
        <v>14930</v>
      </c>
      <c r="Y7045">
        <v>68</v>
      </c>
      <c r="Z7045">
        <v>68</v>
      </c>
      <c r="AA7045">
        <v>8</v>
      </c>
      <c r="AB7045">
        <v>8</v>
      </c>
      <c r="AC7045">
        <v>64</v>
      </c>
    </row>
    <row r="7046" spans="1:29">
      <c r="A7046">
        <v>7746</v>
      </c>
      <c r="B7046" t="s">
        <v>805</v>
      </c>
      <c r="C7046" t="s">
        <v>8766</v>
      </c>
      <c r="J7046" t="s">
        <v>1444</v>
      </c>
      <c r="K7046">
        <v>0</v>
      </c>
      <c r="N7046" t="b">
        <v>1</v>
      </c>
      <c r="O7046" t="b">
        <v>0</v>
      </c>
      <c r="P7046" t="b">
        <v>0</v>
      </c>
      <c r="Q7046">
        <v>8</v>
      </c>
      <c r="R7046">
        <v>8</v>
      </c>
      <c r="S7046">
        <v>1</v>
      </c>
      <c r="T7046">
        <v>2</v>
      </c>
      <c r="U7046" t="b">
        <v>1</v>
      </c>
      <c r="V7046" t="s">
        <v>160</v>
      </c>
      <c r="W7046" t="s">
        <v>1075</v>
      </c>
      <c r="X7046" t="s">
        <v>14910</v>
      </c>
      <c r="Y7046">
        <v>69</v>
      </c>
      <c r="Z7046">
        <v>69</v>
      </c>
      <c r="AA7046">
        <v>7</v>
      </c>
      <c r="AB7046">
        <v>7</v>
      </c>
      <c r="AC7046">
        <v>64</v>
      </c>
    </row>
    <row r="7047" spans="1:29">
      <c r="A7047">
        <v>7747</v>
      </c>
      <c r="B7047" t="s">
        <v>805</v>
      </c>
      <c r="C7047" t="s">
        <v>8767</v>
      </c>
      <c r="J7047" t="s">
        <v>1444</v>
      </c>
      <c r="K7047">
        <v>0</v>
      </c>
      <c r="N7047" t="b">
        <v>1</v>
      </c>
      <c r="O7047" t="b">
        <v>0</v>
      </c>
      <c r="P7047" t="b">
        <v>0</v>
      </c>
      <c r="Q7047">
        <v>8</v>
      </c>
      <c r="R7047">
        <v>8</v>
      </c>
      <c r="S7047">
        <v>1</v>
      </c>
      <c r="T7047">
        <v>2</v>
      </c>
      <c r="U7047" t="b">
        <v>1</v>
      </c>
      <c r="V7047" t="s">
        <v>160</v>
      </c>
      <c r="W7047" t="s">
        <v>1075</v>
      </c>
      <c r="X7047" t="s">
        <v>14931</v>
      </c>
      <c r="Y7047">
        <v>69</v>
      </c>
      <c r="Z7047">
        <v>69</v>
      </c>
      <c r="AA7047">
        <v>8</v>
      </c>
      <c r="AB7047">
        <v>8</v>
      </c>
      <c r="AC7047">
        <v>64</v>
      </c>
    </row>
    <row r="7048" spans="1:29">
      <c r="A7048">
        <v>7748</v>
      </c>
      <c r="B7048" t="s">
        <v>805</v>
      </c>
      <c r="C7048" t="s">
        <v>8768</v>
      </c>
      <c r="J7048" t="s">
        <v>1444</v>
      </c>
      <c r="K7048">
        <v>0</v>
      </c>
      <c r="N7048" t="b">
        <v>1</v>
      </c>
      <c r="O7048" t="b">
        <v>0</v>
      </c>
      <c r="P7048" t="b">
        <v>0</v>
      </c>
      <c r="Q7048">
        <v>8</v>
      </c>
      <c r="R7048">
        <v>8</v>
      </c>
      <c r="S7048">
        <v>1</v>
      </c>
      <c r="T7048">
        <v>2</v>
      </c>
      <c r="U7048" t="b">
        <v>1</v>
      </c>
      <c r="V7048" t="s">
        <v>160</v>
      </c>
      <c r="W7048" t="s">
        <v>1075</v>
      </c>
      <c r="X7048" t="s">
        <v>14911</v>
      </c>
      <c r="Y7048">
        <v>70</v>
      </c>
      <c r="Z7048">
        <v>70</v>
      </c>
      <c r="AA7048">
        <v>7</v>
      </c>
      <c r="AB7048">
        <v>7</v>
      </c>
      <c r="AC7048">
        <v>64</v>
      </c>
    </row>
    <row r="7049" spans="1:29">
      <c r="A7049">
        <v>7749</v>
      </c>
      <c r="B7049" t="s">
        <v>805</v>
      </c>
      <c r="C7049" t="s">
        <v>8769</v>
      </c>
      <c r="J7049" t="s">
        <v>1444</v>
      </c>
      <c r="K7049">
        <v>0</v>
      </c>
      <c r="N7049" t="b">
        <v>1</v>
      </c>
      <c r="O7049" t="b">
        <v>0</v>
      </c>
      <c r="P7049" t="b">
        <v>0</v>
      </c>
      <c r="Q7049">
        <v>8</v>
      </c>
      <c r="R7049">
        <v>8</v>
      </c>
      <c r="S7049">
        <v>1</v>
      </c>
      <c r="T7049">
        <v>2</v>
      </c>
      <c r="U7049" t="b">
        <v>1</v>
      </c>
      <c r="V7049" t="s">
        <v>160</v>
      </c>
      <c r="W7049" t="s">
        <v>1075</v>
      </c>
      <c r="X7049" t="s">
        <v>14932</v>
      </c>
      <c r="Y7049">
        <v>70</v>
      </c>
      <c r="Z7049">
        <v>70</v>
      </c>
      <c r="AA7049">
        <v>8</v>
      </c>
      <c r="AB7049">
        <v>8</v>
      </c>
      <c r="AC7049">
        <v>64</v>
      </c>
    </row>
    <row r="7050" spans="1:29">
      <c r="A7050">
        <v>7750</v>
      </c>
      <c r="B7050" t="s">
        <v>805</v>
      </c>
      <c r="C7050" t="s">
        <v>8770</v>
      </c>
      <c r="J7050" t="s">
        <v>1444</v>
      </c>
      <c r="K7050">
        <v>0</v>
      </c>
      <c r="N7050" t="b">
        <v>1</v>
      </c>
      <c r="O7050" t="b">
        <v>0</v>
      </c>
      <c r="P7050" t="b">
        <v>0</v>
      </c>
      <c r="Q7050">
        <v>8</v>
      </c>
      <c r="R7050">
        <v>8</v>
      </c>
      <c r="S7050">
        <v>1</v>
      </c>
      <c r="T7050">
        <v>2</v>
      </c>
      <c r="U7050" t="b">
        <v>1</v>
      </c>
      <c r="V7050" t="s">
        <v>160</v>
      </c>
      <c r="W7050" t="s">
        <v>1075</v>
      </c>
      <c r="X7050" t="s">
        <v>14912</v>
      </c>
      <c r="Y7050">
        <v>71</v>
      </c>
      <c r="Z7050">
        <v>71</v>
      </c>
      <c r="AA7050">
        <v>7</v>
      </c>
      <c r="AB7050">
        <v>7</v>
      </c>
      <c r="AC7050">
        <v>64</v>
      </c>
    </row>
    <row r="7051" spans="1:29">
      <c r="A7051">
        <v>7751</v>
      </c>
      <c r="B7051" t="s">
        <v>805</v>
      </c>
      <c r="C7051" t="s">
        <v>8771</v>
      </c>
      <c r="J7051" t="s">
        <v>1444</v>
      </c>
      <c r="K7051">
        <v>0</v>
      </c>
      <c r="N7051" t="b">
        <v>1</v>
      </c>
      <c r="O7051" t="b">
        <v>0</v>
      </c>
      <c r="P7051" t="b">
        <v>0</v>
      </c>
      <c r="Q7051">
        <v>8</v>
      </c>
      <c r="R7051">
        <v>8</v>
      </c>
      <c r="S7051">
        <v>1</v>
      </c>
      <c r="T7051">
        <v>2</v>
      </c>
      <c r="U7051" t="b">
        <v>1</v>
      </c>
      <c r="V7051" t="s">
        <v>160</v>
      </c>
      <c r="W7051" t="s">
        <v>1075</v>
      </c>
      <c r="X7051" t="s">
        <v>14933</v>
      </c>
      <c r="Y7051">
        <v>71</v>
      </c>
      <c r="Z7051">
        <v>71</v>
      </c>
      <c r="AA7051">
        <v>8</v>
      </c>
      <c r="AB7051">
        <v>8</v>
      </c>
      <c r="AC7051">
        <v>64</v>
      </c>
    </row>
    <row r="7052" spans="1:29">
      <c r="A7052">
        <v>7752</v>
      </c>
      <c r="B7052" t="s">
        <v>805</v>
      </c>
      <c r="C7052" t="s">
        <v>8772</v>
      </c>
      <c r="J7052" t="s">
        <v>1444</v>
      </c>
      <c r="K7052">
        <v>0</v>
      </c>
      <c r="N7052" t="b">
        <v>1</v>
      </c>
      <c r="O7052" t="b">
        <v>0</v>
      </c>
      <c r="P7052" t="b">
        <v>0</v>
      </c>
      <c r="Q7052">
        <v>8</v>
      </c>
      <c r="R7052">
        <v>8</v>
      </c>
      <c r="S7052">
        <v>1</v>
      </c>
      <c r="T7052">
        <v>2</v>
      </c>
      <c r="U7052" t="b">
        <v>1</v>
      </c>
      <c r="V7052" t="s">
        <v>160</v>
      </c>
      <c r="W7052" t="s">
        <v>1075</v>
      </c>
      <c r="X7052" t="s">
        <v>14913</v>
      </c>
      <c r="Y7052">
        <v>72</v>
      </c>
      <c r="Z7052">
        <v>72</v>
      </c>
      <c r="AA7052">
        <v>7</v>
      </c>
      <c r="AB7052">
        <v>7</v>
      </c>
      <c r="AC7052">
        <v>64</v>
      </c>
    </row>
    <row r="7053" spans="1:29">
      <c r="A7053">
        <v>7753</v>
      </c>
      <c r="B7053" t="s">
        <v>805</v>
      </c>
      <c r="C7053" t="s">
        <v>8773</v>
      </c>
      <c r="J7053" t="s">
        <v>1444</v>
      </c>
      <c r="K7053">
        <v>0</v>
      </c>
      <c r="N7053" t="b">
        <v>1</v>
      </c>
      <c r="O7053" t="b">
        <v>0</v>
      </c>
      <c r="P7053" t="b">
        <v>0</v>
      </c>
      <c r="Q7053">
        <v>8</v>
      </c>
      <c r="R7053">
        <v>8</v>
      </c>
      <c r="S7053">
        <v>1</v>
      </c>
      <c r="T7053">
        <v>2</v>
      </c>
      <c r="U7053" t="b">
        <v>1</v>
      </c>
      <c r="V7053" t="s">
        <v>160</v>
      </c>
      <c r="W7053" t="s">
        <v>1075</v>
      </c>
      <c r="X7053" t="s">
        <v>14934</v>
      </c>
      <c r="Y7053">
        <v>72</v>
      </c>
      <c r="Z7053">
        <v>72</v>
      </c>
      <c r="AA7053">
        <v>8</v>
      </c>
      <c r="AB7053">
        <v>8</v>
      </c>
      <c r="AC7053">
        <v>64</v>
      </c>
    </row>
    <row r="7054" spans="1:29">
      <c r="A7054">
        <v>7754</v>
      </c>
      <c r="B7054" t="s">
        <v>805</v>
      </c>
      <c r="C7054" t="s">
        <v>8774</v>
      </c>
      <c r="J7054" t="s">
        <v>1444</v>
      </c>
      <c r="K7054">
        <v>0</v>
      </c>
      <c r="N7054" t="b">
        <v>1</v>
      </c>
      <c r="O7054" t="b">
        <v>0</v>
      </c>
      <c r="P7054" t="b">
        <v>0</v>
      </c>
      <c r="Q7054">
        <v>8</v>
      </c>
      <c r="R7054">
        <v>8</v>
      </c>
      <c r="S7054">
        <v>1</v>
      </c>
      <c r="T7054">
        <v>2</v>
      </c>
      <c r="U7054" t="b">
        <v>1</v>
      </c>
      <c r="V7054" t="s">
        <v>160</v>
      </c>
      <c r="W7054" t="s">
        <v>1075</v>
      </c>
      <c r="X7054" t="s">
        <v>14914</v>
      </c>
      <c r="Y7054">
        <v>73</v>
      </c>
      <c r="Z7054">
        <v>73</v>
      </c>
      <c r="AA7054">
        <v>7</v>
      </c>
      <c r="AB7054">
        <v>7</v>
      </c>
      <c r="AC7054">
        <v>64</v>
      </c>
    </row>
    <row r="7055" spans="1:29">
      <c r="A7055">
        <v>7755</v>
      </c>
      <c r="B7055" t="s">
        <v>805</v>
      </c>
      <c r="C7055" t="s">
        <v>8775</v>
      </c>
      <c r="J7055" t="s">
        <v>1444</v>
      </c>
      <c r="K7055">
        <v>0</v>
      </c>
      <c r="N7055" t="b">
        <v>1</v>
      </c>
      <c r="O7055" t="b">
        <v>0</v>
      </c>
      <c r="P7055" t="b">
        <v>0</v>
      </c>
      <c r="Q7055">
        <v>8</v>
      </c>
      <c r="R7055">
        <v>8</v>
      </c>
      <c r="S7055">
        <v>1</v>
      </c>
      <c r="T7055">
        <v>2</v>
      </c>
      <c r="U7055" t="b">
        <v>1</v>
      </c>
      <c r="V7055" t="s">
        <v>160</v>
      </c>
      <c r="W7055" t="s">
        <v>1075</v>
      </c>
      <c r="X7055" t="s">
        <v>14935</v>
      </c>
      <c r="Y7055">
        <v>73</v>
      </c>
      <c r="Z7055">
        <v>73</v>
      </c>
      <c r="AA7055">
        <v>8</v>
      </c>
      <c r="AB7055">
        <v>8</v>
      </c>
      <c r="AC7055">
        <v>64</v>
      </c>
    </row>
    <row r="7056" spans="1:29">
      <c r="A7056">
        <v>7756</v>
      </c>
      <c r="B7056" t="s">
        <v>805</v>
      </c>
      <c r="C7056" t="s">
        <v>8776</v>
      </c>
      <c r="J7056" t="s">
        <v>1444</v>
      </c>
      <c r="K7056">
        <v>0</v>
      </c>
      <c r="N7056" t="b">
        <v>1</v>
      </c>
      <c r="O7056" t="b">
        <v>0</v>
      </c>
      <c r="P7056" t="b">
        <v>0</v>
      </c>
      <c r="Q7056">
        <v>8</v>
      </c>
      <c r="R7056">
        <v>8</v>
      </c>
      <c r="S7056">
        <v>1</v>
      </c>
      <c r="T7056">
        <v>2</v>
      </c>
      <c r="U7056" t="b">
        <v>1</v>
      </c>
      <c r="V7056" t="s">
        <v>160</v>
      </c>
      <c r="W7056" t="s">
        <v>1075</v>
      </c>
      <c r="X7056" t="s">
        <v>14915</v>
      </c>
      <c r="Y7056">
        <v>74</v>
      </c>
      <c r="Z7056">
        <v>74</v>
      </c>
      <c r="AA7056">
        <v>7</v>
      </c>
      <c r="AB7056">
        <v>7</v>
      </c>
      <c r="AC7056">
        <v>64</v>
      </c>
    </row>
    <row r="7057" spans="1:29">
      <c r="A7057">
        <v>7757</v>
      </c>
      <c r="B7057" t="s">
        <v>805</v>
      </c>
      <c r="C7057" t="s">
        <v>8777</v>
      </c>
      <c r="J7057" t="s">
        <v>1444</v>
      </c>
      <c r="K7057">
        <v>0</v>
      </c>
      <c r="N7057" t="b">
        <v>1</v>
      </c>
      <c r="O7057" t="b">
        <v>0</v>
      </c>
      <c r="P7057" t="b">
        <v>0</v>
      </c>
      <c r="Q7057">
        <v>8</v>
      </c>
      <c r="R7057">
        <v>8</v>
      </c>
      <c r="S7057">
        <v>1</v>
      </c>
      <c r="T7057">
        <v>2</v>
      </c>
      <c r="U7057" t="b">
        <v>1</v>
      </c>
      <c r="V7057" t="s">
        <v>160</v>
      </c>
      <c r="W7057" t="s">
        <v>1075</v>
      </c>
      <c r="X7057" t="s">
        <v>14936</v>
      </c>
      <c r="Y7057">
        <v>74</v>
      </c>
      <c r="Z7057">
        <v>74</v>
      </c>
      <c r="AA7057">
        <v>8</v>
      </c>
      <c r="AB7057">
        <v>8</v>
      </c>
      <c r="AC7057">
        <v>64</v>
      </c>
    </row>
    <row r="7058" spans="1:29">
      <c r="A7058">
        <v>7758</v>
      </c>
      <c r="B7058" t="s">
        <v>805</v>
      </c>
      <c r="C7058" t="s">
        <v>8778</v>
      </c>
      <c r="J7058" t="s">
        <v>1444</v>
      </c>
      <c r="K7058">
        <v>0</v>
      </c>
      <c r="N7058" t="b">
        <v>1</v>
      </c>
      <c r="O7058" t="b">
        <v>0</v>
      </c>
      <c r="P7058" t="b">
        <v>0</v>
      </c>
      <c r="Q7058">
        <v>8</v>
      </c>
      <c r="R7058">
        <v>8</v>
      </c>
      <c r="S7058">
        <v>1</v>
      </c>
      <c r="T7058">
        <v>2</v>
      </c>
      <c r="U7058" t="b">
        <v>1</v>
      </c>
      <c r="V7058" t="s">
        <v>160</v>
      </c>
      <c r="W7058" t="s">
        <v>1075</v>
      </c>
      <c r="X7058" t="s">
        <v>14916</v>
      </c>
      <c r="Y7058">
        <v>75</v>
      </c>
      <c r="Z7058">
        <v>75</v>
      </c>
      <c r="AA7058">
        <v>7</v>
      </c>
      <c r="AB7058">
        <v>7</v>
      </c>
      <c r="AC7058">
        <v>64</v>
      </c>
    </row>
    <row r="7059" spans="1:29">
      <c r="A7059">
        <v>7759</v>
      </c>
      <c r="B7059" t="s">
        <v>805</v>
      </c>
      <c r="C7059" t="s">
        <v>8779</v>
      </c>
      <c r="J7059" t="s">
        <v>1444</v>
      </c>
      <c r="K7059">
        <v>0</v>
      </c>
      <c r="N7059" t="b">
        <v>1</v>
      </c>
      <c r="O7059" t="b">
        <v>0</v>
      </c>
      <c r="P7059" t="b">
        <v>0</v>
      </c>
      <c r="Q7059">
        <v>8</v>
      </c>
      <c r="R7059">
        <v>8</v>
      </c>
      <c r="S7059">
        <v>1</v>
      </c>
      <c r="T7059">
        <v>2</v>
      </c>
      <c r="U7059" t="b">
        <v>1</v>
      </c>
      <c r="V7059" t="s">
        <v>160</v>
      </c>
      <c r="W7059" t="s">
        <v>1075</v>
      </c>
      <c r="X7059" t="s">
        <v>14937</v>
      </c>
      <c r="Y7059">
        <v>75</v>
      </c>
      <c r="Z7059">
        <v>75</v>
      </c>
      <c r="AA7059">
        <v>8</v>
      </c>
      <c r="AB7059">
        <v>8</v>
      </c>
      <c r="AC7059">
        <v>64</v>
      </c>
    </row>
    <row r="7060" spans="1:29">
      <c r="A7060">
        <v>7760</v>
      </c>
      <c r="B7060" t="s">
        <v>805</v>
      </c>
      <c r="C7060" t="s">
        <v>8780</v>
      </c>
      <c r="J7060" t="s">
        <v>1444</v>
      </c>
      <c r="K7060">
        <v>0</v>
      </c>
      <c r="N7060" t="b">
        <v>1</v>
      </c>
      <c r="O7060" t="b">
        <v>0</v>
      </c>
      <c r="P7060" t="b">
        <v>0</v>
      </c>
      <c r="Q7060">
        <v>8</v>
      </c>
      <c r="R7060">
        <v>8</v>
      </c>
      <c r="S7060">
        <v>1</v>
      </c>
      <c r="T7060">
        <v>2</v>
      </c>
      <c r="U7060" t="b">
        <v>1</v>
      </c>
      <c r="V7060" t="s">
        <v>160</v>
      </c>
      <c r="W7060" t="s">
        <v>1075</v>
      </c>
      <c r="X7060" t="s">
        <v>14917</v>
      </c>
      <c r="Y7060">
        <v>76</v>
      </c>
      <c r="Z7060">
        <v>76</v>
      </c>
      <c r="AA7060">
        <v>7</v>
      </c>
      <c r="AB7060">
        <v>7</v>
      </c>
      <c r="AC7060">
        <v>64</v>
      </c>
    </row>
    <row r="7061" spans="1:29">
      <c r="A7061">
        <v>7761</v>
      </c>
      <c r="B7061" t="s">
        <v>805</v>
      </c>
      <c r="C7061" t="s">
        <v>8781</v>
      </c>
      <c r="J7061" t="s">
        <v>1444</v>
      </c>
      <c r="K7061">
        <v>0</v>
      </c>
      <c r="N7061" t="b">
        <v>1</v>
      </c>
      <c r="O7061" t="b">
        <v>0</v>
      </c>
      <c r="P7061" t="b">
        <v>0</v>
      </c>
      <c r="Q7061">
        <v>8</v>
      </c>
      <c r="R7061">
        <v>8</v>
      </c>
      <c r="S7061">
        <v>1</v>
      </c>
      <c r="T7061">
        <v>2</v>
      </c>
      <c r="U7061" t="b">
        <v>1</v>
      </c>
      <c r="V7061" t="s">
        <v>160</v>
      </c>
      <c r="W7061" t="s">
        <v>1075</v>
      </c>
      <c r="X7061" t="s">
        <v>14938</v>
      </c>
      <c r="Y7061">
        <v>76</v>
      </c>
      <c r="Z7061">
        <v>76</v>
      </c>
      <c r="AA7061">
        <v>8</v>
      </c>
      <c r="AB7061">
        <v>8</v>
      </c>
      <c r="AC7061">
        <v>64</v>
      </c>
    </row>
    <row r="7062" spans="1:29">
      <c r="A7062">
        <v>7762</v>
      </c>
      <c r="B7062" t="s">
        <v>805</v>
      </c>
      <c r="C7062" t="s">
        <v>8782</v>
      </c>
      <c r="J7062" t="s">
        <v>1444</v>
      </c>
      <c r="K7062">
        <v>0</v>
      </c>
      <c r="N7062" t="b">
        <v>1</v>
      </c>
      <c r="O7062" t="b">
        <v>0</v>
      </c>
      <c r="P7062" t="b">
        <v>0</v>
      </c>
      <c r="Q7062">
        <v>8</v>
      </c>
      <c r="R7062">
        <v>8</v>
      </c>
      <c r="S7062">
        <v>1</v>
      </c>
      <c r="T7062">
        <v>2</v>
      </c>
      <c r="U7062" t="b">
        <v>1</v>
      </c>
      <c r="V7062" t="s">
        <v>160</v>
      </c>
      <c r="W7062" t="s">
        <v>1075</v>
      </c>
      <c r="X7062" t="s">
        <v>14942</v>
      </c>
      <c r="Y7062">
        <v>77</v>
      </c>
      <c r="Z7062">
        <v>77</v>
      </c>
      <c r="AA7062">
        <v>7</v>
      </c>
      <c r="AB7062">
        <v>7</v>
      </c>
      <c r="AC7062">
        <v>64</v>
      </c>
    </row>
    <row r="7063" spans="1:29">
      <c r="A7063">
        <v>7763</v>
      </c>
      <c r="B7063" t="s">
        <v>805</v>
      </c>
      <c r="C7063" t="s">
        <v>8783</v>
      </c>
      <c r="J7063" t="s">
        <v>1444</v>
      </c>
      <c r="K7063">
        <v>0</v>
      </c>
      <c r="N7063" t="b">
        <v>1</v>
      </c>
      <c r="O7063" t="b">
        <v>0</v>
      </c>
      <c r="P7063" t="b">
        <v>0</v>
      </c>
      <c r="Q7063">
        <v>8</v>
      </c>
      <c r="R7063">
        <v>8</v>
      </c>
      <c r="S7063">
        <v>1</v>
      </c>
      <c r="T7063">
        <v>2</v>
      </c>
      <c r="U7063" t="b">
        <v>1</v>
      </c>
      <c r="V7063" t="s">
        <v>160</v>
      </c>
      <c r="W7063" t="s">
        <v>1075</v>
      </c>
      <c r="X7063" t="s">
        <v>14943</v>
      </c>
      <c r="Y7063">
        <v>77</v>
      </c>
      <c r="Z7063">
        <v>77</v>
      </c>
      <c r="AA7063">
        <v>8</v>
      </c>
      <c r="AB7063">
        <v>8</v>
      </c>
      <c r="AC7063">
        <v>64</v>
      </c>
    </row>
    <row r="7064" spans="1:29">
      <c r="A7064">
        <v>7764</v>
      </c>
      <c r="B7064" t="s">
        <v>805</v>
      </c>
      <c r="C7064" t="s">
        <v>8784</v>
      </c>
      <c r="J7064" t="s">
        <v>1444</v>
      </c>
      <c r="K7064">
        <v>0</v>
      </c>
      <c r="N7064" t="b">
        <v>1</v>
      </c>
      <c r="O7064" t="b">
        <v>0</v>
      </c>
      <c r="P7064" t="b">
        <v>0</v>
      </c>
      <c r="Q7064">
        <v>8</v>
      </c>
      <c r="R7064">
        <v>8</v>
      </c>
      <c r="S7064">
        <v>1</v>
      </c>
      <c r="T7064">
        <v>2</v>
      </c>
      <c r="U7064" t="b">
        <v>1</v>
      </c>
      <c r="V7064" t="s">
        <v>160</v>
      </c>
      <c r="W7064" t="s">
        <v>1075</v>
      </c>
      <c r="X7064" t="s">
        <v>14947</v>
      </c>
      <c r="Y7064">
        <v>78</v>
      </c>
      <c r="Z7064">
        <v>78</v>
      </c>
      <c r="AA7064">
        <v>7</v>
      </c>
      <c r="AB7064">
        <v>7</v>
      </c>
      <c r="AC7064">
        <v>64</v>
      </c>
    </row>
    <row r="7065" spans="1:29">
      <c r="A7065">
        <v>7765</v>
      </c>
      <c r="B7065" t="s">
        <v>805</v>
      </c>
      <c r="C7065" t="s">
        <v>8785</v>
      </c>
      <c r="J7065" t="s">
        <v>1444</v>
      </c>
      <c r="K7065">
        <v>0</v>
      </c>
      <c r="N7065" t="b">
        <v>1</v>
      </c>
      <c r="O7065" t="b">
        <v>0</v>
      </c>
      <c r="P7065" t="b">
        <v>0</v>
      </c>
      <c r="Q7065">
        <v>8</v>
      </c>
      <c r="R7065">
        <v>8</v>
      </c>
      <c r="S7065">
        <v>1</v>
      </c>
      <c r="T7065">
        <v>2</v>
      </c>
      <c r="U7065" t="b">
        <v>1</v>
      </c>
      <c r="V7065" t="s">
        <v>160</v>
      </c>
      <c r="W7065" t="s">
        <v>1075</v>
      </c>
      <c r="X7065" t="s">
        <v>14948</v>
      </c>
      <c r="Y7065">
        <v>78</v>
      </c>
      <c r="Z7065">
        <v>78</v>
      </c>
      <c r="AA7065">
        <v>8</v>
      </c>
      <c r="AB7065">
        <v>8</v>
      </c>
      <c r="AC7065">
        <v>64</v>
      </c>
    </row>
    <row r="7066" spans="1:29">
      <c r="A7066">
        <v>7766</v>
      </c>
      <c r="B7066" t="s">
        <v>805</v>
      </c>
      <c r="C7066" t="s">
        <v>8786</v>
      </c>
      <c r="J7066" t="s">
        <v>1444</v>
      </c>
      <c r="K7066">
        <v>0</v>
      </c>
      <c r="N7066" t="b">
        <v>1</v>
      </c>
      <c r="O7066" t="b">
        <v>0</v>
      </c>
      <c r="P7066" t="b">
        <v>0</v>
      </c>
      <c r="Q7066">
        <v>8</v>
      </c>
      <c r="R7066">
        <v>8</v>
      </c>
      <c r="S7066">
        <v>1</v>
      </c>
      <c r="T7066">
        <v>2</v>
      </c>
      <c r="U7066" t="b">
        <v>1</v>
      </c>
      <c r="V7066" t="s">
        <v>160</v>
      </c>
      <c r="W7066" t="s">
        <v>1075</v>
      </c>
      <c r="X7066" t="s">
        <v>15673</v>
      </c>
      <c r="Y7066">
        <v>79</v>
      </c>
      <c r="Z7066">
        <v>79</v>
      </c>
      <c r="AA7066">
        <v>7</v>
      </c>
      <c r="AB7066">
        <v>7</v>
      </c>
      <c r="AC7066">
        <v>64</v>
      </c>
    </row>
    <row r="7067" spans="1:29">
      <c r="A7067">
        <v>7767</v>
      </c>
      <c r="B7067" t="s">
        <v>805</v>
      </c>
      <c r="C7067" t="s">
        <v>8787</v>
      </c>
      <c r="J7067" t="s">
        <v>1444</v>
      </c>
      <c r="K7067">
        <v>0</v>
      </c>
      <c r="N7067" t="b">
        <v>1</v>
      </c>
      <c r="O7067" t="b">
        <v>0</v>
      </c>
      <c r="P7067" t="b">
        <v>0</v>
      </c>
      <c r="Q7067">
        <v>8</v>
      </c>
      <c r="R7067">
        <v>8</v>
      </c>
      <c r="S7067">
        <v>1</v>
      </c>
      <c r="T7067">
        <v>2</v>
      </c>
      <c r="U7067" t="b">
        <v>1</v>
      </c>
      <c r="V7067" t="s">
        <v>160</v>
      </c>
      <c r="W7067" t="s">
        <v>1075</v>
      </c>
      <c r="X7067" t="s">
        <v>15479</v>
      </c>
      <c r="Y7067">
        <v>79</v>
      </c>
      <c r="Z7067">
        <v>79</v>
      </c>
      <c r="AA7067">
        <v>8</v>
      </c>
      <c r="AB7067">
        <v>8</v>
      </c>
      <c r="AC7067">
        <v>64</v>
      </c>
    </row>
    <row r="7068" spans="1:29">
      <c r="A7068">
        <v>7768</v>
      </c>
      <c r="B7068" t="s">
        <v>805</v>
      </c>
      <c r="C7068" t="s">
        <v>8788</v>
      </c>
      <c r="J7068" t="s">
        <v>1444</v>
      </c>
      <c r="K7068">
        <v>0</v>
      </c>
      <c r="N7068" t="b">
        <v>1</v>
      </c>
      <c r="O7068" t="b">
        <v>0</v>
      </c>
      <c r="P7068" t="b">
        <v>0</v>
      </c>
      <c r="Q7068">
        <v>8</v>
      </c>
      <c r="R7068">
        <v>8</v>
      </c>
      <c r="S7068">
        <v>1</v>
      </c>
      <c r="T7068">
        <v>2</v>
      </c>
      <c r="U7068" t="b">
        <v>1</v>
      </c>
      <c r="V7068" t="s">
        <v>160</v>
      </c>
      <c r="W7068" t="s">
        <v>1075</v>
      </c>
      <c r="X7068" t="s">
        <v>15089</v>
      </c>
      <c r="Y7068">
        <v>80</v>
      </c>
      <c r="Z7068">
        <v>80</v>
      </c>
      <c r="AA7068">
        <v>7</v>
      </c>
      <c r="AB7068">
        <v>7</v>
      </c>
      <c r="AC7068">
        <v>64</v>
      </c>
    </row>
    <row r="7069" spans="1:29">
      <c r="A7069">
        <v>7769</v>
      </c>
      <c r="B7069" t="s">
        <v>805</v>
      </c>
      <c r="C7069" t="s">
        <v>8789</v>
      </c>
      <c r="J7069" t="s">
        <v>1444</v>
      </c>
      <c r="K7069">
        <v>0</v>
      </c>
      <c r="N7069" t="b">
        <v>1</v>
      </c>
      <c r="O7069" t="b">
        <v>0</v>
      </c>
      <c r="P7069" t="b">
        <v>0</v>
      </c>
      <c r="Q7069">
        <v>8</v>
      </c>
      <c r="R7069">
        <v>8</v>
      </c>
      <c r="S7069">
        <v>1</v>
      </c>
      <c r="T7069">
        <v>2</v>
      </c>
      <c r="U7069" t="b">
        <v>1</v>
      </c>
      <c r="V7069" t="s">
        <v>160</v>
      </c>
      <c r="W7069" t="s">
        <v>1075</v>
      </c>
      <c r="X7069" t="s">
        <v>15125</v>
      </c>
      <c r="Y7069">
        <v>80</v>
      </c>
      <c r="Z7069">
        <v>80</v>
      </c>
      <c r="AA7069">
        <v>8</v>
      </c>
      <c r="AB7069">
        <v>8</v>
      </c>
      <c r="AC7069">
        <v>64</v>
      </c>
    </row>
    <row r="7070" spans="1:29">
      <c r="A7070">
        <v>7770</v>
      </c>
      <c r="B7070" t="s">
        <v>805</v>
      </c>
      <c r="C7070" t="s">
        <v>8790</v>
      </c>
      <c r="J7070" t="s">
        <v>1444</v>
      </c>
      <c r="K7070">
        <v>0</v>
      </c>
      <c r="N7070" t="b">
        <v>1</v>
      </c>
      <c r="O7070" t="b">
        <v>0</v>
      </c>
      <c r="P7070" t="b">
        <v>0</v>
      </c>
      <c r="Q7070">
        <v>8</v>
      </c>
      <c r="R7070">
        <v>8</v>
      </c>
      <c r="S7070">
        <v>1</v>
      </c>
      <c r="T7070">
        <v>2</v>
      </c>
      <c r="U7070" t="b">
        <v>1</v>
      </c>
      <c r="V7070" t="s">
        <v>160</v>
      </c>
      <c r="W7070" t="s">
        <v>1075</v>
      </c>
      <c r="X7070" t="s">
        <v>15090</v>
      </c>
      <c r="Y7070">
        <v>81</v>
      </c>
      <c r="Z7070">
        <v>81</v>
      </c>
      <c r="AA7070">
        <v>7</v>
      </c>
      <c r="AB7070">
        <v>7</v>
      </c>
      <c r="AC7070">
        <v>64</v>
      </c>
    </row>
    <row r="7071" spans="1:29">
      <c r="A7071">
        <v>7771</v>
      </c>
      <c r="B7071" t="s">
        <v>805</v>
      </c>
      <c r="C7071" t="s">
        <v>8791</v>
      </c>
      <c r="J7071" t="s">
        <v>1444</v>
      </c>
      <c r="K7071">
        <v>0</v>
      </c>
      <c r="N7071" t="b">
        <v>1</v>
      </c>
      <c r="O7071" t="b">
        <v>0</v>
      </c>
      <c r="P7071" t="b">
        <v>0</v>
      </c>
      <c r="Q7071">
        <v>8</v>
      </c>
      <c r="R7071">
        <v>8</v>
      </c>
      <c r="S7071">
        <v>1</v>
      </c>
      <c r="T7071">
        <v>2</v>
      </c>
      <c r="U7071" t="b">
        <v>1</v>
      </c>
      <c r="V7071" t="s">
        <v>160</v>
      </c>
      <c r="W7071" t="s">
        <v>1075</v>
      </c>
      <c r="X7071" t="s">
        <v>15126</v>
      </c>
      <c r="Y7071">
        <v>81</v>
      </c>
      <c r="Z7071">
        <v>81</v>
      </c>
      <c r="AA7071">
        <v>8</v>
      </c>
      <c r="AB7071">
        <v>8</v>
      </c>
      <c r="AC7071">
        <v>64</v>
      </c>
    </row>
    <row r="7072" spans="1:29">
      <c r="A7072">
        <v>7772</v>
      </c>
      <c r="B7072" t="s">
        <v>805</v>
      </c>
      <c r="C7072" t="s">
        <v>8792</v>
      </c>
      <c r="J7072" t="s">
        <v>1444</v>
      </c>
      <c r="K7072">
        <v>0</v>
      </c>
      <c r="N7072" t="b">
        <v>1</v>
      </c>
      <c r="O7072" t="b">
        <v>0</v>
      </c>
      <c r="P7072" t="b">
        <v>0</v>
      </c>
      <c r="Q7072">
        <v>8</v>
      </c>
      <c r="R7072">
        <v>8</v>
      </c>
      <c r="S7072">
        <v>1</v>
      </c>
      <c r="T7072">
        <v>2</v>
      </c>
      <c r="U7072" t="b">
        <v>1</v>
      </c>
      <c r="V7072" t="s">
        <v>160</v>
      </c>
      <c r="W7072" t="s">
        <v>1075</v>
      </c>
      <c r="X7072" t="s">
        <v>15091</v>
      </c>
      <c r="Y7072">
        <v>82</v>
      </c>
      <c r="Z7072">
        <v>82</v>
      </c>
      <c r="AA7072">
        <v>7</v>
      </c>
      <c r="AB7072">
        <v>7</v>
      </c>
      <c r="AC7072">
        <v>64</v>
      </c>
    </row>
    <row r="7073" spans="1:29">
      <c r="A7073">
        <v>7773</v>
      </c>
      <c r="B7073" t="s">
        <v>805</v>
      </c>
      <c r="C7073" t="s">
        <v>8793</v>
      </c>
      <c r="J7073" t="s">
        <v>1444</v>
      </c>
      <c r="K7073">
        <v>0</v>
      </c>
      <c r="N7073" t="b">
        <v>1</v>
      </c>
      <c r="O7073" t="b">
        <v>0</v>
      </c>
      <c r="P7073" t="b">
        <v>0</v>
      </c>
      <c r="Q7073">
        <v>8</v>
      </c>
      <c r="R7073">
        <v>8</v>
      </c>
      <c r="S7073">
        <v>1</v>
      </c>
      <c r="T7073">
        <v>2</v>
      </c>
      <c r="U7073" t="b">
        <v>1</v>
      </c>
      <c r="V7073" t="s">
        <v>160</v>
      </c>
      <c r="W7073" t="s">
        <v>1075</v>
      </c>
      <c r="X7073" t="s">
        <v>15127</v>
      </c>
      <c r="Y7073">
        <v>82</v>
      </c>
      <c r="Z7073">
        <v>82</v>
      </c>
      <c r="AA7073">
        <v>8</v>
      </c>
      <c r="AB7073">
        <v>8</v>
      </c>
      <c r="AC7073">
        <v>64</v>
      </c>
    </row>
    <row r="7074" spans="1:29">
      <c r="A7074">
        <v>7774</v>
      </c>
      <c r="B7074" t="s">
        <v>805</v>
      </c>
      <c r="C7074" t="s">
        <v>8794</v>
      </c>
      <c r="J7074" t="s">
        <v>1444</v>
      </c>
      <c r="K7074">
        <v>0</v>
      </c>
      <c r="N7074" t="b">
        <v>1</v>
      </c>
      <c r="O7074" t="b">
        <v>0</v>
      </c>
      <c r="P7074" t="b">
        <v>0</v>
      </c>
      <c r="Q7074">
        <v>8</v>
      </c>
      <c r="R7074">
        <v>8</v>
      </c>
      <c r="S7074">
        <v>1</v>
      </c>
      <c r="T7074">
        <v>2</v>
      </c>
      <c r="U7074" t="b">
        <v>1</v>
      </c>
      <c r="V7074" t="s">
        <v>160</v>
      </c>
      <c r="W7074" t="s">
        <v>1075</v>
      </c>
      <c r="X7074" t="s">
        <v>15092</v>
      </c>
      <c r="Y7074">
        <v>83</v>
      </c>
      <c r="Z7074">
        <v>83</v>
      </c>
      <c r="AA7074">
        <v>7</v>
      </c>
      <c r="AB7074">
        <v>7</v>
      </c>
      <c r="AC7074">
        <v>64</v>
      </c>
    </row>
    <row r="7075" spans="1:29">
      <c r="A7075">
        <v>7775</v>
      </c>
      <c r="B7075" t="s">
        <v>805</v>
      </c>
      <c r="C7075" t="s">
        <v>8795</v>
      </c>
      <c r="J7075" t="s">
        <v>1444</v>
      </c>
      <c r="K7075">
        <v>0</v>
      </c>
      <c r="N7075" t="b">
        <v>1</v>
      </c>
      <c r="O7075" t="b">
        <v>0</v>
      </c>
      <c r="P7075" t="b">
        <v>0</v>
      </c>
      <c r="Q7075">
        <v>8</v>
      </c>
      <c r="R7075">
        <v>8</v>
      </c>
      <c r="S7075">
        <v>1</v>
      </c>
      <c r="T7075">
        <v>2</v>
      </c>
      <c r="U7075" t="b">
        <v>1</v>
      </c>
      <c r="V7075" t="s">
        <v>160</v>
      </c>
      <c r="W7075" t="s">
        <v>1075</v>
      </c>
      <c r="X7075" t="s">
        <v>15128</v>
      </c>
      <c r="Y7075">
        <v>83</v>
      </c>
      <c r="Z7075">
        <v>83</v>
      </c>
      <c r="AA7075">
        <v>8</v>
      </c>
      <c r="AB7075">
        <v>8</v>
      </c>
      <c r="AC7075">
        <v>64</v>
      </c>
    </row>
    <row r="7076" spans="1:29">
      <c r="A7076">
        <v>7776</v>
      </c>
      <c r="B7076" t="s">
        <v>805</v>
      </c>
      <c r="C7076" t="s">
        <v>8796</v>
      </c>
      <c r="J7076" t="s">
        <v>1444</v>
      </c>
      <c r="K7076">
        <v>0</v>
      </c>
      <c r="N7076" t="b">
        <v>1</v>
      </c>
      <c r="O7076" t="b">
        <v>0</v>
      </c>
      <c r="P7076" t="b">
        <v>0</v>
      </c>
      <c r="Q7076">
        <v>8</v>
      </c>
      <c r="R7076">
        <v>8</v>
      </c>
      <c r="S7076">
        <v>1</v>
      </c>
      <c r="T7076">
        <v>2</v>
      </c>
      <c r="U7076" t="b">
        <v>1</v>
      </c>
      <c r="V7076" t="s">
        <v>160</v>
      </c>
      <c r="W7076" t="s">
        <v>1075</v>
      </c>
      <c r="X7076" t="s">
        <v>15093</v>
      </c>
      <c r="Y7076">
        <v>84</v>
      </c>
      <c r="Z7076">
        <v>84</v>
      </c>
      <c r="AA7076">
        <v>7</v>
      </c>
      <c r="AB7076">
        <v>7</v>
      </c>
      <c r="AC7076">
        <v>64</v>
      </c>
    </row>
    <row r="7077" spans="1:29">
      <c r="A7077">
        <v>7777</v>
      </c>
      <c r="B7077" t="s">
        <v>805</v>
      </c>
      <c r="C7077" t="s">
        <v>8797</v>
      </c>
      <c r="J7077" t="s">
        <v>1444</v>
      </c>
      <c r="K7077">
        <v>0</v>
      </c>
      <c r="N7077" t="b">
        <v>1</v>
      </c>
      <c r="O7077" t="b">
        <v>0</v>
      </c>
      <c r="P7077" t="b">
        <v>0</v>
      </c>
      <c r="Q7077">
        <v>8</v>
      </c>
      <c r="R7077">
        <v>8</v>
      </c>
      <c r="S7077">
        <v>1</v>
      </c>
      <c r="T7077">
        <v>2</v>
      </c>
      <c r="U7077" t="b">
        <v>1</v>
      </c>
      <c r="V7077" t="s">
        <v>160</v>
      </c>
      <c r="W7077" t="s">
        <v>1075</v>
      </c>
      <c r="X7077" t="s">
        <v>15129</v>
      </c>
      <c r="Y7077">
        <v>84</v>
      </c>
      <c r="Z7077">
        <v>84</v>
      </c>
      <c r="AA7077">
        <v>8</v>
      </c>
      <c r="AB7077">
        <v>8</v>
      </c>
      <c r="AC7077">
        <v>64</v>
      </c>
    </row>
    <row r="7078" spans="1:29">
      <c r="A7078">
        <v>7778</v>
      </c>
      <c r="B7078" t="s">
        <v>805</v>
      </c>
      <c r="C7078" t="s">
        <v>8798</v>
      </c>
      <c r="J7078" t="s">
        <v>1444</v>
      </c>
      <c r="K7078">
        <v>0</v>
      </c>
      <c r="N7078" t="b">
        <v>1</v>
      </c>
      <c r="O7078" t="b">
        <v>0</v>
      </c>
      <c r="P7078" t="b">
        <v>0</v>
      </c>
      <c r="Q7078">
        <v>8</v>
      </c>
      <c r="R7078">
        <v>8</v>
      </c>
      <c r="S7078">
        <v>1</v>
      </c>
      <c r="T7078">
        <v>2</v>
      </c>
      <c r="U7078" t="b">
        <v>1</v>
      </c>
      <c r="V7078" t="s">
        <v>160</v>
      </c>
      <c r="W7078" t="s">
        <v>1075</v>
      </c>
      <c r="X7078" t="s">
        <v>15094</v>
      </c>
      <c r="Y7078">
        <v>85</v>
      </c>
      <c r="Z7078">
        <v>85</v>
      </c>
      <c r="AA7078">
        <v>7</v>
      </c>
      <c r="AB7078">
        <v>7</v>
      </c>
      <c r="AC7078">
        <v>64</v>
      </c>
    </row>
    <row r="7079" spans="1:29">
      <c r="A7079">
        <v>7779</v>
      </c>
      <c r="B7079" t="s">
        <v>805</v>
      </c>
      <c r="C7079" t="s">
        <v>8799</v>
      </c>
      <c r="J7079" t="s">
        <v>1444</v>
      </c>
      <c r="K7079">
        <v>0</v>
      </c>
      <c r="N7079" t="b">
        <v>1</v>
      </c>
      <c r="O7079" t="b">
        <v>0</v>
      </c>
      <c r="P7079" t="b">
        <v>0</v>
      </c>
      <c r="Q7079">
        <v>8</v>
      </c>
      <c r="R7079">
        <v>8</v>
      </c>
      <c r="S7079">
        <v>1</v>
      </c>
      <c r="T7079">
        <v>2</v>
      </c>
      <c r="U7079" t="b">
        <v>1</v>
      </c>
      <c r="V7079" t="s">
        <v>160</v>
      </c>
      <c r="W7079" t="s">
        <v>1075</v>
      </c>
      <c r="X7079" t="s">
        <v>15130</v>
      </c>
      <c r="Y7079">
        <v>85</v>
      </c>
      <c r="Z7079">
        <v>85</v>
      </c>
      <c r="AA7079">
        <v>8</v>
      </c>
      <c r="AB7079">
        <v>8</v>
      </c>
      <c r="AC7079">
        <v>64</v>
      </c>
    </row>
    <row r="7080" spans="1:29">
      <c r="A7080">
        <v>7780</v>
      </c>
      <c r="B7080" t="s">
        <v>805</v>
      </c>
      <c r="C7080" t="s">
        <v>8800</v>
      </c>
      <c r="J7080" t="s">
        <v>1444</v>
      </c>
      <c r="K7080">
        <v>0</v>
      </c>
      <c r="N7080" t="b">
        <v>1</v>
      </c>
      <c r="O7080" t="b">
        <v>0</v>
      </c>
      <c r="P7080" t="b">
        <v>0</v>
      </c>
      <c r="Q7080">
        <v>8</v>
      </c>
      <c r="R7080">
        <v>8</v>
      </c>
      <c r="S7080">
        <v>1</v>
      </c>
      <c r="T7080">
        <v>2</v>
      </c>
      <c r="U7080" t="b">
        <v>1</v>
      </c>
      <c r="V7080" t="s">
        <v>160</v>
      </c>
      <c r="W7080" t="s">
        <v>1075</v>
      </c>
      <c r="X7080" t="s">
        <v>15095</v>
      </c>
      <c r="Y7080">
        <v>86</v>
      </c>
      <c r="Z7080">
        <v>86</v>
      </c>
      <c r="AA7080">
        <v>7</v>
      </c>
      <c r="AB7080">
        <v>7</v>
      </c>
      <c r="AC7080">
        <v>64</v>
      </c>
    </row>
    <row r="7081" spans="1:29">
      <c r="A7081">
        <v>7781</v>
      </c>
      <c r="B7081" t="s">
        <v>805</v>
      </c>
      <c r="C7081" t="s">
        <v>8801</v>
      </c>
      <c r="J7081" t="s">
        <v>1444</v>
      </c>
      <c r="K7081">
        <v>0</v>
      </c>
      <c r="N7081" t="b">
        <v>1</v>
      </c>
      <c r="O7081" t="b">
        <v>0</v>
      </c>
      <c r="P7081" t="b">
        <v>0</v>
      </c>
      <c r="Q7081">
        <v>8</v>
      </c>
      <c r="R7081">
        <v>8</v>
      </c>
      <c r="S7081">
        <v>1</v>
      </c>
      <c r="T7081">
        <v>2</v>
      </c>
      <c r="U7081" t="b">
        <v>1</v>
      </c>
      <c r="V7081" t="s">
        <v>160</v>
      </c>
      <c r="W7081" t="s">
        <v>1075</v>
      </c>
      <c r="X7081" t="s">
        <v>15131</v>
      </c>
      <c r="Y7081">
        <v>86</v>
      </c>
      <c r="Z7081">
        <v>86</v>
      </c>
      <c r="AA7081">
        <v>8</v>
      </c>
      <c r="AB7081">
        <v>8</v>
      </c>
      <c r="AC7081">
        <v>64</v>
      </c>
    </row>
    <row r="7082" spans="1:29">
      <c r="A7082">
        <v>7782</v>
      </c>
      <c r="B7082" t="s">
        <v>805</v>
      </c>
      <c r="C7082" t="s">
        <v>8802</v>
      </c>
      <c r="J7082" t="s">
        <v>1444</v>
      </c>
      <c r="K7082">
        <v>0</v>
      </c>
      <c r="N7082" t="b">
        <v>1</v>
      </c>
      <c r="O7082" t="b">
        <v>0</v>
      </c>
      <c r="P7082" t="b">
        <v>0</v>
      </c>
      <c r="Q7082">
        <v>8</v>
      </c>
      <c r="R7082">
        <v>8</v>
      </c>
      <c r="S7082">
        <v>1</v>
      </c>
      <c r="T7082">
        <v>2</v>
      </c>
      <c r="U7082" t="b">
        <v>1</v>
      </c>
      <c r="V7082" t="s">
        <v>160</v>
      </c>
      <c r="W7082" t="s">
        <v>1075</v>
      </c>
      <c r="X7082" t="s">
        <v>15096</v>
      </c>
      <c r="Y7082">
        <v>87</v>
      </c>
      <c r="Z7082">
        <v>87</v>
      </c>
      <c r="AA7082">
        <v>7</v>
      </c>
      <c r="AB7082">
        <v>7</v>
      </c>
      <c r="AC7082">
        <v>64</v>
      </c>
    </row>
    <row r="7083" spans="1:29">
      <c r="A7083">
        <v>7783</v>
      </c>
      <c r="B7083" t="s">
        <v>805</v>
      </c>
      <c r="C7083" t="s">
        <v>8803</v>
      </c>
      <c r="J7083" t="s">
        <v>1444</v>
      </c>
      <c r="K7083">
        <v>0</v>
      </c>
      <c r="N7083" t="b">
        <v>1</v>
      </c>
      <c r="O7083" t="b">
        <v>0</v>
      </c>
      <c r="P7083" t="b">
        <v>0</v>
      </c>
      <c r="Q7083">
        <v>8</v>
      </c>
      <c r="R7083">
        <v>8</v>
      </c>
      <c r="S7083">
        <v>1</v>
      </c>
      <c r="T7083">
        <v>2</v>
      </c>
      <c r="U7083" t="b">
        <v>1</v>
      </c>
      <c r="V7083" t="s">
        <v>160</v>
      </c>
      <c r="W7083" t="s">
        <v>1075</v>
      </c>
      <c r="X7083" t="s">
        <v>15132</v>
      </c>
      <c r="Y7083">
        <v>87</v>
      </c>
      <c r="Z7083">
        <v>87</v>
      </c>
      <c r="AA7083">
        <v>8</v>
      </c>
      <c r="AB7083">
        <v>8</v>
      </c>
      <c r="AC7083">
        <v>64</v>
      </c>
    </row>
    <row r="7084" spans="1:29">
      <c r="A7084">
        <v>7784</v>
      </c>
      <c r="B7084" t="s">
        <v>805</v>
      </c>
      <c r="C7084" t="s">
        <v>8804</v>
      </c>
      <c r="J7084" t="s">
        <v>1444</v>
      </c>
      <c r="K7084">
        <v>0</v>
      </c>
      <c r="N7084" t="b">
        <v>1</v>
      </c>
      <c r="O7084" t="b">
        <v>0</v>
      </c>
      <c r="P7084" t="b">
        <v>0</v>
      </c>
      <c r="Q7084">
        <v>8</v>
      </c>
      <c r="R7084">
        <v>8</v>
      </c>
      <c r="S7084">
        <v>1</v>
      </c>
      <c r="T7084">
        <v>2</v>
      </c>
      <c r="U7084" t="b">
        <v>1</v>
      </c>
      <c r="V7084" t="s">
        <v>160</v>
      </c>
      <c r="W7084" t="s">
        <v>1075</v>
      </c>
      <c r="X7084" t="s">
        <v>15097</v>
      </c>
      <c r="Y7084">
        <v>88</v>
      </c>
      <c r="Z7084">
        <v>88</v>
      </c>
      <c r="AA7084">
        <v>7</v>
      </c>
      <c r="AB7084">
        <v>7</v>
      </c>
      <c r="AC7084">
        <v>64</v>
      </c>
    </row>
    <row r="7085" spans="1:29">
      <c r="A7085">
        <v>7785</v>
      </c>
      <c r="B7085" t="s">
        <v>805</v>
      </c>
      <c r="C7085" t="s">
        <v>8805</v>
      </c>
      <c r="J7085" t="s">
        <v>1444</v>
      </c>
      <c r="K7085">
        <v>0</v>
      </c>
      <c r="N7085" t="b">
        <v>1</v>
      </c>
      <c r="O7085" t="b">
        <v>0</v>
      </c>
      <c r="P7085" t="b">
        <v>0</v>
      </c>
      <c r="Q7085">
        <v>8</v>
      </c>
      <c r="R7085">
        <v>8</v>
      </c>
      <c r="S7085">
        <v>1</v>
      </c>
      <c r="T7085">
        <v>2</v>
      </c>
      <c r="U7085" t="b">
        <v>1</v>
      </c>
      <c r="V7085" t="s">
        <v>160</v>
      </c>
      <c r="W7085" t="s">
        <v>1075</v>
      </c>
      <c r="X7085" t="s">
        <v>15133</v>
      </c>
      <c r="Y7085">
        <v>88</v>
      </c>
      <c r="Z7085">
        <v>88</v>
      </c>
      <c r="AA7085">
        <v>8</v>
      </c>
      <c r="AB7085">
        <v>8</v>
      </c>
      <c r="AC7085">
        <v>64</v>
      </c>
    </row>
    <row r="7086" spans="1:29">
      <c r="A7086">
        <v>7786</v>
      </c>
      <c r="B7086" t="s">
        <v>805</v>
      </c>
      <c r="C7086" t="s">
        <v>8806</v>
      </c>
      <c r="J7086" t="s">
        <v>1444</v>
      </c>
      <c r="K7086">
        <v>0</v>
      </c>
      <c r="N7086" t="b">
        <v>1</v>
      </c>
      <c r="O7086" t="b">
        <v>0</v>
      </c>
      <c r="P7086" t="b">
        <v>0</v>
      </c>
      <c r="Q7086">
        <v>8</v>
      </c>
      <c r="R7086">
        <v>8</v>
      </c>
      <c r="S7086">
        <v>1</v>
      </c>
      <c r="T7086">
        <v>2</v>
      </c>
      <c r="U7086" t="b">
        <v>1</v>
      </c>
      <c r="V7086" t="s">
        <v>160</v>
      </c>
      <c r="W7086" t="s">
        <v>1075</v>
      </c>
      <c r="X7086" t="s">
        <v>15098</v>
      </c>
      <c r="Y7086">
        <v>89</v>
      </c>
      <c r="Z7086">
        <v>89</v>
      </c>
      <c r="AA7086">
        <v>7</v>
      </c>
      <c r="AB7086">
        <v>7</v>
      </c>
      <c r="AC7086">
        <v>64</v>
      </c>
    </row>
    <row r="7087" spans="1:29">
      <c r="A7087">
        <v>7787</v>
      </c>
      <c r="B7087" t="s">
        <v>805</v>
      </c>
      <c r="C7087" t="s">
        <v>8807</v>
      </c>
      <c r="J7087" t="s">
        <v>1444</v>
      </c>
      <c r="K7087">
        <v>0</v>
      </c>
      <c r="N7087" t="b">
        <v>1</v>
      </c>
      <c r="O7087" t="b">
        <v>0</v>
      </c>
      <c r="P7087" t="b">
        <v>0</v>
      </c>
      <c r="Q7087">
        <v>8</v>
      </c>
      <c r="R7087">
        <v>8</v>
      </c>
      <c r="S7087">
        <v>1</v>
      </c>
      <c r="T7087">
        <v>2</v>
      </c>
      <c r="U7087" t="b">
        <v>1</v>
      </c>
      <c r="V7087" t="s">
        <v>160</v>
      </c>
      <c r="W7087" t="s">
        <v>1075</v>
      </c>
      <c r="X7087" t="s">
        <v>15134</v>
      </c>
      <c r="Y7087">
        <v>89</v>
      </c>
      <c r="Z7087">
        <v>89</v>
      </c>
      <c r="AA7087">
        <v>8</v>
      </c>
      <c r="AB7087">
        <v>8</v>
      </c>
      <c r="AC7087">
        <v>64</v>
      </c>
    </row>
    <row r="7088" spans="1:29">
      <c r="A7088">
        <v>7788</v>
      </c>
      <c r="B7088" t="s">
        <v>805</v>
      </c>
      <c r="C7088" t="s">
        <v>8808</v>
      </c>
      <c r="J7088" t="s">
        <v>1444</v>
      </c>
      <c r="K7088">
        <v>0</v>
      </c>
      <c r="N7088" t="b">
        <v>1</v>
      </c>
      <c r="O7088" t="b">
        <v>0</v>
      </c>
      <c r="P7088" t="b">
        <v>0</v>
      </c>
      <c r="Q7088">
        <v>8</v>
      </c>
      <c r="R7088">
        <v>8</v>
      </c>
      <c r="S7088">
        <v>1</v>
      </c>
      <c r="T7088">
        <v>2</v>
      </c>
      <c r="U7088" t="b">
        <v>1</v>
      </c>
      <c r="V7088" t="s">
        <v>160</v>
      </c>
      <c r="W7088" t="s">
        <v>1075</v>
      </c>
      <c r="X7088" t="s">
        <v>15099</v>
      </c>
      <c r="Y7088">
        <v>90</v>
      </c>
      <c r="Z7088">
        <v>90</v>
      </c>
      <c r="AA7088">
        <v>7</v>
      </c>
      <c r="AB7088">
        <v>7</v>
      </c>
      <c r="AC7088">
        <v>64</v>
      </c>
    </row>
    <row r="7089" spans="1:29">
      <c r="A7089">
        <v>7789</v>
      </c>
      <c r="B7089" t="s">
        <v>805</v>
      </c>
      <c r="C7089" t="s">
        <v>8809</v>
      </c>
      <c r="J7089" t="s">
        <v>1444</v>
      </c>
      <c r="K7089">
        <v>0</v>
      </c>
      <c r="N7089" t="b">
        <v>1</v>
      </c>
      <c r="O7089" t="b">
        <v>0</v>
      </c>
      <c r="P7089" t="b">
        <v>0</v>
      </c>
      <c r="Q7089">
        <v>8</v>
      </c>
      <c r="R7089">
        <v>8</v>
      </c>
      <c r="S7089">
        <v>1</v>
      </c>
      <c r="T7089">
        <v>2</v>
      </c>
      <c r="U7089" t="b">
        <v>1</v>
      </c>
      <c r="V7089" t="s">
        <v>160</v>
      </c>
      <c r="W7089" t="s">
        <v>1075</v>
      </c>
      <c r="X7089" t="s">
        <v>15135</v>
      </c>
      <c r="Y7089">
        <v>90</v>
      </c>
      <c r="Z7089">
        <v>90</v>
      </c>
      <c r="AA7089">
        <v>8</v>
      </c>
      <c r="AB7089">
        <v>8</v>
      </c>
      <c r="AC7089">
        <v>64</v>
      </c>
    </row>
    <row r="7090" spans="1:29">
      <c r="A7090">
        <v>7790</v>
      </c>
      <c r="B7090" t="s">
        <v>805</v>
      </c>
      <c r="C7090" t="s">
        <v>8810</v>
      </c>
      <c r="J7090" t="s">
        <v>1444</v>
      </c>
      <c r="K7090">
        <v>0</v>
      </c>
      <c r="N7090" t="b">
        <v>1</v>
      </c>
      <c r="O7090" t="b">
        <v>0</v>
      </c>
      <c r="P7090" t="b">
        <v>0</v>
      </c>
      <c r="Q7090">
        <v>8</v>
      </c>
      <c r="R7090">
        <v>8</v>
      </c>
      <c r="S7090">
        <v>1</v>
      </c>
      <c r="T7090">
        <v>2</v>
      </c>
      <c r="U7090" t="b">
        <v>1</v>
      </c>
      <c r="V7090" t="s">
        <v>160</v>
      </c>
      <c r="W7090" t="s">
        <v>1075</v>
      </c>
      <c r="X7090" t="s">
        <v>15100</v>
      </c>
      <c r="Y7090">
        <v>91</v>
      </c>
      <c r="Z7090">
        <v>91</v>
      </c>
      <c r="AA7090">
        <v>7</v>
      </c>
      <c r="AB7090">
        <v>7</v>
      </c>
      <c r="AC7090">
        <v>64</v>
      </c>
    </row>
    <row r="7091" spans="1:29">
      <c r="A7091">
        <v>7791</v>
      </c>
      <c r="B7091" t="s">
        <v>805</v>
      </c>
      <c r="C7091" t="s">
        <v>8811</v>
      </c>
      <c r="J7091" t="s">
        <v>1444</v>
      </c>
      <c r="K7091">
        <v>0</v>
      </c>
      <c r="N7091" t="b">
        <v>1</v>
      </c>
      <c r="O7091" t="b">
        <v>0</v>
      </c>
      <c r="P7091" t="b">
        <v>0</v>
      </c>
      <c r="Q7091">
        <v>8</v>
      </c>
      <c r="R7091">
        <v>8</v>
      </c>
      <c r="S7091">
        <v>1</v>
      </c>
      <c r="T7091">
        <v>2</v>
      </c>
      <c r="U7091" t="b">
        <v>1</v>
      </c>
      <c r="V7091" t="s">
        <v>160</v>
      </c>
      <c r="W7091" t="s">
        <v>1075</v>
      </c>
      <c r="X7091" t="s">
        <v>15136</v>
      </c>
      <c r="Y7091">
        <v>91</v>
      </c>
      <c r="Z7091">
        <v>91</v>
      </c>
      <c r="AA7091">
        <v>8</v>
      </c>
      <c r="AB7091">
        <v>8</v>
      </c>
      <c r="AC7091">
        <v>64</v>
      </c>
    </row>
    <row r="7092" spans="1:29">
      <c r="A7092">
        <v>7792</v>
      </c>
      <c r="B7092" t="s">
        <v>805</v>
      </c>
      <c r="C7092" t="s">
        <v>8812</v>
      </c>
      <c r="J7092" t="s">
        <v>1444</v>
      </c>
      <c r="K7092">
        <v>0</v>
      </c>
      <c r="N7092" t="b">
        <v>1</v>
      </c>
      <c r="O7092" t="b">
        <v>0</v>
      </c>
      <c r="P7092" t="b">
        <v>0</v>
      </c>
      <c r="Q7092">
        <v>8</v>
      </c>
      <c r="R7092">
        <v>8</v>
      </c>
      <c r="S7092">
        <v>1</v>
      </c>
      <c r="T7092">
        <v>2</v>
      </c>
      <c r="U7092" t="b">
        <v>1</v>
      </c>
      <c r="V7092" t="s">
        <v>160</v>
      </c>
      <c r="W7092" t="s">
        <v>1075</v>
      </c>
      <c r="X7092" t="s">
        <v>15101</v>
      </c>
      <c r="Y7092">
        <v>92</v>
      </c>
      <c r="Z7092">
        <v>92</v>
      </c>
      <c r="AA7092">
        <v>7</v>
      </c>
      <c r="AB7092">
        <v>7</v>
      </c>
      <c r="AC7092">
        <v>64</v>
      </c>
    </row>
    <row r="7093" spans="1:29">
      <c r="A7093">
        <v>7793</v>
      </c>
      <c r="B7093" t="s">
        <v>805</v>
      </c>
      <c r="C7093" t="s">
        <v>8813</v>
      </c>
      <c r="J7093" t="s">
        <v>1444</v>
      </c>
      <c r="K7093">
        <v>0</v>
      </c>
      <c r="N7093" t="b">
        <v>1</v>
      </c>
      <c r="O7093" t="b">
        <v>0</v>
      </c>
      <c r="P7093" t="b">
        <v>0</v>
      </c>
      <c r="Q7093">
        <v>8</v>
      </c>
      <c r="R7093">
        <v>8</v>
      </c>
      <c r="S7093">
        <v>1</v>
      </c>
      <c r="T7093">
        <v>2</v>
      </c>
      <c r="U7093" t="b">
        <v>1</v>
      </c>
      <c r="V7093" t="s">
        <v>160</v>
      </c>
      <c r="W7093" t="s">
        <v>1075</v>
      </c>
      <c r="X7093" t="s">
        <v>15137</v>
      </c>
      <c r="Y7093">
        <v>92</v>
      </c>
      <c r="Z7093">
        <v>92</v>
      </c>
      <c r="AA7093">
        <v>8</v>
      </c>
      <c r="AB7093">
        <v>8</v>
      </c>
      <c r="AC7093">
        <v>64</v>
      </c>
    </row>
    <row r="7094" spans="1:29">
      <c r="A7094">
        <v>7794</v>
      </c>
      <c r="B7094" t="s">
        <v>805</v>
      </c>
      <c r="C7094" t="s">
        <v>8814</v>
      </c>
      <c r="J7094" t="s">
        <v>1444</v>
      </c>
      <c r="K7094">
        <v>0</v>
      </c>
      <c r="N7094" t="b">
        <v>1</v>
      </c>
      <c r="O7094" t="b">
        <v>0</v>
      </c>
      <c r="P7094" t="b">
        <v>0</v>
      </c>
      <c r="Q7094">
        <v>8</v>
      </c>
      <c r="R7094">
        <v>8</v>
      </c>
      <c r="S7094">
        <v>1</v>
      </c>
      <c r="T7094">
        <v>2</v>
      </c>
      <c r="U7094" t="b">
        <v>1</v>
      </c>
      <c r="V7094" t="s">
        <v>160</v>
      </c>
      <c r="W7094" t="s">
        <v>1075</v>
      </c>
      <c r="X7094" t="s">
        <v>15102</v>
      </c>
      <c r="Y7094">
        <v>93</v>
      </c>
      <c r="Z7094">
        <v>93</v>
      </c>
      <c r="AA7094">
        <v>7</v>
      </c>
      <c r="AB7094">
        <v>7</v>
      </c>
      <c r="AC7094">
        <v>64</v>
      </c>
    </row>
    <row r="7095" spans="1:29">
      <c r="A7095">
        <v>7795</v>
      </c>
      <c r="B7095" t="s">
        <v>805</v>
      </c>
      <c r="C7095" t="s">
        <v>8815</v>
      </c>
      <c r="J7095" t="s">
        <v>1444</v>
      </c>
      <c r="K7095">
        <v>0</v>
      </c>
      <c r="N7095" t="b">
        <v>1</v>
      </c>
      <c r="O7095" t="b">
        <v>0</v>
      </c>
      <c r="P7095" t="b">
        <v>0</v>
      </c>
      <c r="Q7095">
        <v>8</v>
      </c>
      <c r="R7095">
        <v>8</v>
      </c>
      <c r="S7095">
        <v>1</v>
      </c>
      <c r="T7095">
        <v>2</v>
      </c>
      <c r="U7095" t="b">
        <v>1</v>
      </c>
      <c r="V7095" t="s">
        <v>160</v>
      </c>
      <c r="W7095" t="s">
        <v>1075</v>
      </c>
      <c r="X7095" t="s">
        <v>15138</v>
      </c>
      <c r="Y7095">
        <v>93</v>
      </c>
      <c r="Z7095">
        <v>93</v>
      </c>
      <c r="AA7095">
        <v>8</v>
      </c>
      <c r="AB7095">
        <v>8</v>
      </c>
      <c r="AC7095">
        <v>64</v>
      </c>
    </row>
    <row r="7096" spans="1:29">
      <c r="A7096">
        <v>7802</v>
      </c>
      <c r="B7096" t="s">
        <v>805</v>
      </c>
      <c r="C7096" t="s">
        <v>8816</v>
      </c>
      <c r="J7096" t="s">
        <v>1444</v>
      </c>
      <c r="K7096">
        <v>0</v>
      </c>
      <c r="N7096" t="b">
        <v>0</v>
      </c>
      <c r="O7096" t="b">
        <v>1</v>
      </c>
      <c r="P7096" t="b">
        <v>0</v>
      </c>
      <c r="Q7096">
        <v>8</v>
      </c>
      <c r="R7096">
        <v>2</v>
      </c>
      <c r="S7096">
        <v>1</v>
      </c>
      <c r="T7096">
        <v>2</v>
      </c>
      <c r="U7096" t="b">
        <v>1</v>
      </c>
      <c r="V7096" t="s">
        <v>160</v>
      </c>
      <c r="W7096" t="s">
        <v>1075</v>
      </c>
      <c r="X7096" t="s">
        <v>15316</v>
      </c>
      <c r="Y7096">
        <v>165</v>
      </c>
      <c r="Z7096">
        <v>165</v>
      </c>
      <c r="AA7096">
        <v>7</v>
      </c>
      <c r="AB7096">
        <v>7</v>
      </c>
      <c r="AC7096">
        <v>64</v>
      </c>
    </row>
    <row r="7097" spans="1:29">
      <c r="A7097">
        <v>7803</v>
      </c>
      <c r="B7097" t="s">
        <v>805</v>
      </c>
      <c r="C7097" t="s">
        <v>8817</v>
      </c>
      <c r="J7097" t="s">
        <v>1444</v>
      </c>
      <c r="K7097">
        <v>0</v>
      </c>
      <c r="N7097" t="b">
        <v>0</v>
      </c>
      <c r="O7097" t="b">
        <v>1</v>
      </c>
      <c r="P7097" t="b">
        <v>0</v>
      </c>
      <c r="Q7097">
        <v>8</v>
      </c>
      <c r="R7097">
        <v>2</v>
      </c>
      <c r="S7097">
        <v>1</v>
      </c>
      <c r="T7097">
        <v>2</v>
      </c>
      <c r="U7097" t="b">
        <v>1</v>
      </c>
      <c r="V7097" t="s">
        <v>160</v>
      </c>
      <c r="W7097" t="s">
        <v>1075</v>
      </c>
      <c r="X7097" t="s">
        <v>15322</v>
      </c>
      <c r="Y7097">
        <v>165</v>
      </c>
      <c r="Z7097">
        <v>165</v>
      </c>
      <c r="AA7097">
        <v>8</v>
      </c>
      <c r="AB7097">
        <v>8</v>
      </c>
      <c r="AC7097">
        <v>64</v>
      </c>
    </row>
    <row r="7098" spans="1:29">
      <c r="A7098">
        <v>7804</v>
      </c>
      <c r="B7098" t="s">
        <v>1503</v>
      </c>
      <c r="C7098" t="s">
        <v>8828</v>
      </c>
      <c r="D7098" t="s">
        <v>8829</v>
      </c>
      <c r="E7098" t="s">
        <v>8830</v>
      </c>
      <c r="U7098" t="b">
        <v>1</v>
      </c>
      <c r="V7098" t="s">
        <v>8830</v>
      </c>
      <c r="W7098" t="s">
        <v>12341</v>
      </c>
      <c r="X7098" t="s">
        <v>15785</v>
      </c>
      <c r="Y7098">
        <v>11</v>
      </c>
      <c r="Z7098">
        <v>12</v>
      </c>
      <c r="AA7098">
        <v>5</v>
      </c>
      <c r="AB7098">
        <v>9</v>
      </c>
      <c r="AC7098">
        <v>12</v>
      </c>
    </row>
    <row r="7099" spans="1:29">
      <c r="A7099">
        <v>7805</v>
      </c>
      <c r="B7099" t="s">
        <v>827</v>
      </c>
      <c r="C7099" t="s">
        <v>8831</v>
      </c>
      <c r="U7099" t="b">
        <v>1</v>
      </c>
      <c r="V7099" t="s">
        <v>8830</v>
      </c>
      <c r="W7099" t="s">
        <v>12341</v>
      </c>
      <c r="X7099" t="s">
        <v>15786</v>
      </c>
      <c r="Y7099">
        <v>11</v>
      </c>
      <c r="Z7099">
        <v>12</v>
      </c>
      <c r="AA7099">
        <v>5</v>
      </c>
      <c r="AB7099">
        <v>8</v>
      </c>
      <c r="AC7099">
        <v>12</v>
      </c>
    </row>
    <row r="7100" spans="1:29">
      <c r="A7100">
        <v>7806</v>
      </c>
      <c r="B7100" t="s">
        <v>1508</v>
      </c>
      <c r="C7100" t="s">
        <v>8832</v>
      </c>
      <c r="U7100" t="b">
        <v>1</v>
      </c>
      <c r="V7100" t="s">
        <v>8830</v>
      </c>
      <c r="W7100" t="s">
        <v>12341</v>
      </c>
      <c r="X7100" t="s">
        <v>15787</v>
      </c>
      <c r="Y7100">
        <v>12</v>
      </c>
      <c r="Z7100">
        <v>12</v>
      </c>
      <c r="AA7100">
        <v>5</v>
      </c>
      <c r="AB7100">
        <v>9</v>
      </c>
      <c r="AC7100">
        <v>12</v>
      </c>
    </row>
    <row r="7101" spans="1:29">
      <c r="A7101">
        <v>7807</v>
      </c>
      <c r="B7101" t="s">
        <v>805</v>
      </c>
      <c r="C7101" t="s">
        <v>8833</v>
      </c>
      <c r="G7101" t="s">
        <v>8819</v>
      </c>
      <c r="I7101" t="s">
        <v>412</v>
      </c>
      <c r="J7101" t="s">
        <v>1436</v>
      </c>
      <c r="K7101">
        <v>0</v>
      </c>
      <c r="N7101" t="b">
        <v>1</v>
      </c>
      <c r="O7101" t="b">
        <v>0</v>
      </c>
      <c r="P7101" t="b">
        <v>0</v>
      </c>
      <c r="Q7101">
        <v>5</v>
      </c>
      <c r="R7101">
        <v>0</v>
      </c>
      <c r="S7101">
        <v>1</v>
      </c>
      <c r="T7101">
        <v>0</v>
      </c>
      <c r="U7101" t="b">
        <v>1</v>
      </c>
      <c r="V7101" t="s">
        <v>8830</v>
      </c>
      <c r="W7101" t="s">
        <v>12341</v>
      </c>
      <c r="X7101" t="s">
        <v>14440</v>
      </c>
      <c r="Y7101">
        <v>12</v>
      </c>
      <c r="Z7101">
        <v>12</v>
      </c>
      <c r="AA7101">
        <v>5</v>
      </c>
      <c r="AB7101">
        <v>5</v>
      </c>
      <c r="AC7101">
        <v>12</v>
      </c>
    </row>
    <row r="7102" spans="1:29">
      <c r="A7102">
        <v>7808</v>
      </c>
      <c r="B7102" t="s">
        <v>1503</v>
      </c>
      <c r="C7102" t="s">
        <v>8834</v>
      </c>
      <c r="D7102">
        <v>712</v>
      </c>
      <c r="E7102" t="s">
        <v>8835</v>
      </c>
      <c r="U7102" t="b">
        <v>1</v>
      </c>
      <c r="V7102" t="s">
        <v>8830</v>
      </c>
      <c r="W7102" t="s">
        <v>12341</v>
      </c>
      <c r="X7102" t="s">
        <v>15788</v>
      </c>
      <c r="Y7102">
        <v>14</v>
      </c>
      <c r="Z7102">
        <v>38</v>
      </c>
      <c r="AA7102">
        <v>2</v>
      </c>
      <c r="AB7102">
        <v>9</v>
      </c>
      <c r="AC7102">
        <v>12</v>
      </c>
    </row>
    <row r="7103" spans="1:29">
      <c r="A7103">
        <v>7809</v>
      </c>
      <c r="B7103" t="s">
        <v>827</v>
      </c>
      <c r="C7103" t="s">
        <v>8836</v>
      </c>
      <c r="U7103" t="b">
        <v>1</v>
      </c>
      <c r="V7103" t="s">
        <v>8830</v>
      </c>
      <c r="W7103" t="s">
        <v>12341</v>
      </c>
      <c r="X7103" t="s">
        <v>15789</v>
      </c>
      <c r="Y7103">
        <v>14</v>
      </c>
      <c r="Z7103">
        <v>38</v>
      </c>
      <c r="AA7103">
        <v>2</v>
      </c>
      <c r="AB7103">
        <v>8</v>
      </c>
      <c r="AC7103">
        <v>12</v>
      </c>
    </row>
    <row r="7104" spans="1:29">
      <c r="A7104">
        <v>7810</v>
      </c>
      <c r="B7104" t="s">
        <v>1508</v>
      </c>
      <c r="C7104" t="s">
        <v>8837</v>
      </c>
      <c r="U7104" t="b">
        <v>1</v>
      </c>
      <c r="V7104" t="s">
        <v>8830</v>
      </c>
      <c r="W7104" t="s">
        <v>12341</v>
      </c>
      <c r="X7104" t="s">
        <v>15790</v>
      </c>
      <c r="Y7104">
        <v>15</v>
      </c>
      <c r="Z7104">
        <v>38</v>
      </c>
      <c r="AA7104">
        <v>2</v>
      </c>
      <c r="AB7104">
        <v>9</v>
      </c>
      <c r="AC7104">
        <v>12</v>
      </c>
    </row>
    <row r="7105" spans="1:29">
      <c r="A7105">
        <v>7811</v>
      </c>
      <c r="B7105" t="s">
        <v>805</v>
      </c>
      <c r="C7105" t="s">
        <v>8838</v>
      </c>
      <c r="J7105" t="s">
        <v>1444</v>
      </c>
      <c r="K7105">
        <v>0</v>
      </c>
      <c r="N7105" t="b">
        <v>1</v>
      </c>
      <c r="O7105" t="b">
        <v>0</v>
      </c>
      <c r="P7105" t="b">
        <v>0</v>
      </c>
      <c r="Q7105">
        <v>8</v>
      </c>
      <c r="R7105">
        <v>1</v>
      </c>
      <c r="S7105">
        <v>1</v>
      </c>
      <c r="T7105">
        <v>3</v>
      </c>
      <c r="U7105" t="b">
        <v>1</v>
      </c>
      <c r="V7105" t="s">
        <v>8830</v>
      </c>
      <c r="W7105" t="s">
        <v>12341</v>
      </c>
      <c r="X7105" t="s">
        <v>14465</v>
      </c>
      <c r="Y7105">
        <v>17</v>
      </c>
      <c r="Z7105">
        <v>17</v>
      </c>
      <c r="AA7105">
        <v>4</v>
      </c>
      <c r="AB7105">
        <v>4</v>
      </c>
      <c r="AC7105">
        <v>12</v>
      </c>
    </row>
    <row r="7106" spans="1:29">
      <c r="A7106">
        <v>7812</v>
      </c>
      <c r="B7106" t="s">
        <v>805</v>
      </c>
      <c r="C7106" t="s">
        <v>8839</v>
      </c>
      <c r="J7106" t="s">
        <v>1444</v>
      </c>
      <c r="K7106">
        <v>0</v>
      </c>
      <c r="N7106" t="b">
        <v>1</v>
      </c>
      <c r="O7106" t="b">
        <v>0</v>
      </c>
      <c r="P7106" t="b">
        <v>0</v>
      </c>
      <c r="Q7106">
        <v>8</v>
      </c>
      <c r="R7106">
        <v>1</v>
      </c>
      <c r="S7106">
        <v>1</v>
      </c>
      <c r="T7106">
        <v>3</v>
      </c>
      <c r="U7106" t="b">
        <v>1</v>
      </c>
      <c r="V7106" t="s">
        <v>8830</v>
      </c>
      <c r="W7106" t="s">
        <v>12341</v>
      </c>
      <c r="X7106" t="s">
        <v>14684</v>
      </c>
      <c r="Y7106">
        <v>17</v>
      </c>
      <c r="Z7106">
        <v>17</v>
      </c>
      <c r="AA7106">
        <v>5</v>
      </c>
      <c r="AB7106">
        <v>5</v>
      </c>
      <c r="AC7106">
        <v>12</v>
      </c>
    </row>
    <row r="7107" spans="1:29">
      <c r="A7107">
        <v>7813</v>
      </c>
      <c r="B7107" t="s">
        <v>805</v>
      </c>
      <c r="C7107" t="s">
        <v>8840</v>
      </c>
      <c r="J7107" t="s">
        <v>1444</v>
      </c>
      <c r="K7107">
        <v>0</v>
      </c>
      <c r="N7107" t="b">
        <v>1</v>
      </c>
      <c r="O7107" t="b">
        <v>0</v>
      </c>
      <c r="P7107" t="b">
        <v>0</v>
      </c>
      <c r="Q7107">
        <v>8</v>
      </c>
      <c r="R7107">
        <v>1</v>
      </c>
      <c r="S7107">
        <v>1</v>
      </c>
      <c r="T7107">
        <v>3</v>
      </c>
      <c r="U7107" t="b">
        <v>1</v>
      </c>
      <c r="V7107" t="s">
        <v>8830</v>
      </c>
      <c r="W7107" t="s">
        <v>12341</v>
      </c>
      <c r="X7107" t="s">
        <v>14526</v>
      </c>
      <c r="Y7107">
        <v>17</v>
      </c>
      <c r="Z7107">
        <v>17</v>
      </c>
      <c r="AA7107">
        <v>6</v>
      </c>
      <c r="AB7107">
        <v>6</v>
      </c>
      <c r="AC7107">
        <v>12</v>
      </c>
    </row>
    <row r="7108" spans="1:29">
      <c r="A7108">
        <v>7814</v>
      </c>
      <c r="B7108" t="s">
        <v>805</v>
      </c>
      <c r="C7108" t="s">
        <v>8841</v>
      </c>
      <c r="J7108" t="s">
        <v>1444</v>
      </c>
      <c r="K7108">
        <v>0</v>
      </c>
      <c r="N7108" t="b">
        <v>1</v>
      </c>
      <c r="O7108" t="b">
        <v>0</v>
      </c>
      <c r="P7108" t="b">
        <v>0</v>
      </c>
      <c r="Q7108">
        <v>8</v>
      </c>
      <c r="R7108">
        <v>1</v>
      </c>
      <c r="S7108">
        <v>1</v>
      </c>
      <c r="T7108">
        <v>3</v>
      </c>
      <c r="U7108" t="b">
        <v>1</v>
      </c>
      <c r="V7108" t="s">
        <v>8830</v>
      </c>
      <c r="W7108" t="s">
        <v>12341</v>
      </c>
      <c r="X7108" t="s">
        <v>14716</v>
      </c>
      <c r="Y7108">
        <v>17</v>
      </c>
      <c r="Z7108">
        <v>17</v>
      </c>
      <c r="AA7108">
        <v>7</v>
      </c>
      <c r="AB7108">
        <v>7</v>
      </c>
      <c r="AC7108">
        <v>12</v>
      </c>
    </row>
    <row r="7109" spans="1:29">
      <c r="A7109">
        <v>7815</v>
      </c>
      <c r="B7109" t="s">
        <v>805</v>
      </c>
      <c r="C7109" t="s">
        <v>8842</v>
      </c>
      <c r="J7109" t="s">
        <v>1444</v>
      </c>
      <c r="K7109">
        <v>0</v>
      </c>
      <c r="N7109" t="b">
        <v>1</v>
      </c>
      <c r="O7109" t="b">
        <v>0</v>
      </c>
      <c r="P7109" t="b">
        <v>0</v>
      </c>
      <c r="Q7109">
        <v>8</v>
      </c>
      <c r="R7109">
        <v>1</v>
      </c>
      <c r="S7109">
        <v>1</v>
      </c>
      <c r="T7109">
        <v>3</v>
      </c>
      <c r="U7109" t="b">
        <v>1</v>
      </c>
      <c r="V7109" t="s">
        <v>8830</v>
      </c>
      <c r="W7109" t="s">
        <v>12341</v>
      </c>
      <c r="X7109" t="s">
        <v>14442</v>
      </c>
      <c r="Y7109">
        <v>17</v>
      </c>
      <c r="Z7109">
        <v>17</v>
      </c>
      <c r="AA7109">
        <v>8</v>
      </c>
      <c r="AB7109">
        <v>8</v>
      </c>
      <c r="AC7109">
        <v>12</v>
      </c>
    </row>
    <row r="7110" spans="1:29">
      <c r="A7110">
        <v>7816</v>
      </c>
      <c r="B7110" t="s">
        <v>805</v>
      </c>
      <c r="C7110" t="s">
        <v>8843</v>
      </c>
      <c r="J7110" t="s">
        <v>1444</v>
      </c>
      <c r="K7110">
        <v>0</v>
      </c>
      <c r="N7110" t="b">
        <v>1</v>
      </c>
      <c r="O7110" t="b">
        <v>0</v>
      </c>
      <c r="P7110" t="b">
        <v>0</v>
      </c>
      <c r="Q7110">
        <v>8</v>
      </c>
      <c r="R7110">
        <v>1</v>
      </c>
      <c r="S7110">
        <v>1</v>
      </c>
      <c r="T7110">
        <v>3</v>
      </c>
      <c r="U7110" t="b">
        <v>1</v>
      </c>
      <c r="V7110" t="s">
        <v>8830</v>
      </c>
      <c r="W7110" t="s">
        <v>12341</v>
      </c>
      <c r="X7110" t="s">
        <v>14686</v>
      </c>
      <c r="Y7110">
        <v>18</v>
      </c>
      <c r="Z7110">
        <v>18</v>
      </c>
      <c r="AA7110">
        <v>4</v>
      </c>
      <c r="AB7110">
        <v>4</v>
      </c>
      <c r="AC7110">
        <v>12</v>
      </c>
    </row>
    <row r="7111" spans="1:29">
      <c r="A7111">
        <v>7817</v>
      </c>
      <c r="B7111" t="s">
        <v>805</v>
      </c>
      <c r="C7111" t="s">
        <v>8844</v>
      </c>
      <c r="J7111" t="s">
        <v>1444</v>
      </c>
      <c r="K7111">
        <v>0</v>
      </c>
      <c r="N7111" t="b">
        <v>1</v>
      </c>
      <c r="O7111" t="b">
        <v>0</v>
      </c>
      <c r="P7111" t="b">
        <v>0</v>
      </c>
      <c r="Q7111">
        <v>8</v>
      </c>
      <c r="R7111">
        <v>1</v>
      </c>
      <c r="S7111">
        <v>1</v>
      </c>
      <c r="T7111">
        <v>3</v>
      </c>
      <c r="U7111" t="b">
        <v>1</v>
      </c>
      <c r="V7111" t="s">
        <v>8830</v>
      </c>
      <c r="W7111" t="s">
        <v>12341</v>
      </c>
      <c r="X7111" t="s">
        <v>14687</v>
      </c>
      <c r="Y7111">
        <v>18</v>
      </c>
      <c r="Z7111">
        <v>18</v>
      </c>
      <c r="AA7111">
        <v>5</v>
      </c>
      <c r="AB7111">
        <v>5</v>
      </c>
      <c r="AC7111">
        <v>12</v>
      </c>
    </row>
    <row r="7112" spans="1:29">
      <c r="A7112">
        <v>7818</v>
      </c>
      <c r="B7112" t="s">
        <v>805</v>
      </c>
      <c r="C7112" t="s">
        <v>8845</v>
      </c>
      <c r="J7112" t="s">
        <v>1444</v>
      </c>
      <c r="K7112">
        <v>0</v>
      </c>
      <c r="N7112" t="b">
        <v>1</v>
      </c>
      <c r="O7112" t="b">
        <v>0</v>
      </c>
      <c r="P7112" t="b">
        <v>0</v>
      </c>
      <c r="Q7112">
        <v>8</v>
      </c>
      <c r="R7112">
        <v>1</v>
      </c>
      <c r="S7112">
        <v>1</v>
      </c>
      <c r="T7112">
        <v>3</v>
      </c>
      <c r="U7112" t="b">
        <v>1</v>
      </c>
      <c r="V7112" t="s">
        <v>8830</v>
      </c>
      <c r="W7112" t="s">
        <v>12341</v>
      </c>
      <c r="X7112" t="s">
        <v>14688</v>
      </c>
      <c r="Y7112">
        <v>18</v>
      </c>
      <c r="Z7112">
        <v>18</v>
      </c>
      <c r="AA7112">
        <v>6</v>
      </c>
      <c r="AB7112">
        <v>6</v>
      </c>
      <c r="AC7112">
        <v>12</v>
      </c>
    </row>
    <row r="7113" spans="1:29">
      <c r="A7113">
        <v>7819</v>
      </c>
      <c r="B7113" t="s">
        <v>805</v>
      </c>
      <c r="C7113" t="s">
        <v>8846</v>
      </c>
      <c r="J7113" t="s">
        <v>1444</v>
      </c>
      <c r="K7113">
        <v>0</v>
      </c>
      <c r="N7113" t="b">
        <v>1</v>
      </c>
      <c r="O7113" t="b">
        <v>0</v>
      </c>
      <c r="P7113" t="b">
        <v>0</v>
      </c>
      <c r="Q7113">
        <v>8</v>
      </c>
      <c r="R7113">
        <v>1</v>
      </c>
      <c r="S7113">
        <v>1</v>
      </c>
      <c r="T7113">
        <v>3</v>
      </c>
      <c r="U7113" t="b">
        <v>1</v>
      </c>
      <c r="V7113" t="s">
        <v>8830</v>
      </c>
      <c r="W7113" t="s">
        <v>12341</v>
      </c>
      <c r="X7113" t="s">
        <v>14487</v>
      </c>
      <c r="Y7113">
        <v>18</v>
      </c>
      <c r="Z7113">
        <v>18</v>
      </c>
      <c r="AA7113">
        <v>7</v>
      </c>
      <c r="AB7113">
        <v>7</v>
      </c>
      <c r="AC7113">
        <v>12</v>
      </c>
    </row>
    <row r="7114" spans="1:29">
      <c r="A7114">
        <v>7820</v>
      </c>
      <c r="B7114" t="s">
        <v>805</v>
      </c>
      <c r="C7114" t="s">
        <v>8847</v>
      </c>
      <c r="J7114" t="s">
        <v>1444</v>
      </c>
      <c r="K7114">
        <v>0</v>
      </c>
      <c r="N7114" t="b">
        <v>1</v>
      </c>
      <c r="O7114" t="b">
        <v>0</v>
      </c>
      <c r="P7114" t="b">
        <v>0</v>
      </c>
      <c r="Q7114">
        <v>8</v>
      </c>
      <c r="R7114">
        <v>1</v>
      </c>
      <c r="S7114">
        <v>1</v>
      </c>
      <c r="T7114">
        <v>3</v>
      </c>
      <c r="U7114" t="b">
        <v>1</v>
      </c>
      <c r="V7114" t="s">
        <v>8830</v>
      </c>
      <c r="W7114" t="s">
        <v>12341</v>
      </c>
      <c r="X7114" t="s">
        <v>14720</v>
      </c>
      <c r="Y7114">
        <v>18</v>
      </c>
      <c r="Z7114">
        <v>18</v>
      </c>
      <c r="AA7114">
        <v>8</v>
      </c>
      <c r="AB7114">
        <v>8</v>
      </c>
      <c r="AC7114">
        <v>12</v>
      </c>
    </row>
    <row r="7115" spans="1:29">
      <c r="A7115">
        <v>7821</v>
      </c>
      <c r="B7115" t="s">
        <v>805</v>
      </c>
      <c r="C7115" t="s">
        <v>8848</v>
      </c>
      <c r="J7115" t="s">
        <v>1444</v>
      </c>
      <c r="K7115">
        <v>0</v>
      </c>
      <c r="N7115" t="b">
        <v>1</v>
      </c>
      <c r="O7115" t="b">
        <v>0</v>
      </c>
      <c r="P7115" t="b">
        <v>0</v>
      </c>
      <c r="Q7115">
        <v>8</v>
      </c>
      <c r="R7115">
        <v>1</v>
      </c>
      <c r="S7115">
        <v>1</v>
      </c>
      <c r="T7115">
        <v>3</v>
      </c>
      <c r="U7115" t="b">
        <v>1</v>
      </c>
      <c r="V7115" t="s">
        <v>8830</v>
      </c>
      <c r="W7115" t="s">
        <v>12341</v>
      </c>
      <c r="X7115" t="s">
        <v>14450</v>
      </c>
      <c r="Y7115">
        <v>19</v>
      </c>
      <c r="Z7115">
        <v>19</v>
      </c>
      <c r="AA7115">
        <v>4</v>
      </c>
      <c r="AB7115">
        <v>4</v>
      </c>
      <c r="AC7115">
        <v>12</v>
      </c>
    </row>
    <row r="7116" spans="1:29">
      <c r="A7116">
        <v>7822</v>
      </c>
      <c r="B7116" t="s">
        <v>805</v>
      </c>
      <c r="C7116" t="s">
        <v>8849</v>
      </c>
      <c r="J7116" t="s">
        <v>1444</v>
      </c>
      <c r="K7116">
        <v>0</v>
      </c>
      <c r="N7116" t="b">
        <v>1</v>
      </c>
      <c r="O7116" t="b">
        <v>0</v>
      </c>
      <c r="P7116" t="b">
        <v>0</v>
      </c>
      <c r="Q7116">
        <v>8</v>
      </c>
      <c r="R7116">
        <v>1</v>
      </c>
      <c r="S7116">
        <v>1</v>
      </c>
      <c r="T7116">
        <v>3</v>
      </c>
      <c r="U7116" t="b">
        <v>1</v>
      </c>
      <c r="V7116" t="s">
        <v>8830</v>
      </c>
      <c r="W7116" t="s">
        <v>12341</v>
      </c>
      <c r="X7116" t="s">
        <v>14689</v>
      </c>
      <c r="Y7116">
        <v>19</v>
      </c>
      <c r="Z7116">
        <v>19</v>
      </c>
      <c r="AA7116">
        <v>5</v>
      </c>
      <c r="AB7116">
        <v>5</v>
      </c>
      <c r="AC7116">
        <v>12</v>
      </c>
    </row>
    <row r="7117" spans="1:29">
      <c r="A7117">
        <v>7823</v>
      </c>
      <c r="B7117" t="s">
        <v>805</v>
      </c>
      <c r="C7117" t="s">
        <v>8850</v>
      </c>
      <c r="J7117" t="s">
        <v>1444</v>
      </c>
      <c r="K7117">
        <v>0</v>
      </c>
      <c r="N7117" t="b">
        <v>1</v>
      </c>
      <c r="O7117" t="b">
        <v>0</v>
      </c>
      <c r="P7117" t="b">
        <v>0</v>
      </c>
      <c r="Q7117">
        <v>8</v>
      </c>
      <c r="R7117">
        <v>1</v>
      </c>
      <c r="S7117">
        <v>1</v>
      </c>
      <c r="T7117">
        <v>3</v>
      </c>
      <c r="U7117" t="b">
        <v>1</v>
      </c>
      <c r="V7117" t="s">
        <v>8830</v>
      </c>
      <c r="W7117" t="s">
        <v>12341</v>
      </c>
      <c r="X7117" t="s">
        <v>14448</v>
      </c>
      <c r="Y7117">
        <v>19</v>
      </c>
      <c r="Z7117">
        <v>19</v>
      </c>
      <c r="AA7117">
        <v>6</v>
      </c>
      <c r="AB7117">
        <v>6</v>
      </c>
      <c r="AC7117">
        <v>12</v>
      </c>
    </row>
    <row r="7118" spans="1:29">
      <c r="A7118">
        <v>7824</v>
      </c>
      <c r="B7118" t="s">
        <v>805</v>
      </c>
      <c r="C7118" t="s">
        <v>8851</v>
      </c>
      <c r="J7118" t="s">
        <v>1444</v>
      </c>
      <c r="K7118">
        <v>0</v>
      </c>
      <c r="N7118" t="b">
        <v>1</v>
      </c>
      <c r="O7118" t="b">
        <v>0</v>
      </c>
      <c r="P7118" t="b">
        <v>0</v>
      </c>
      <c r="Q7118">
        <v>8</v>
      </c>
      <c r="R7118">
        <v>1</v>
      </c>
      <c r="S7118">
        <v>1</v>
      </c>
      <c r="T7118">
        <v>3</v>
      </c>
      <c r="U7118" t="b">
        <v>1</v>
      </c>
      <c r="V7118" t="s">
        <v>8830</v>
      </c>
      <c r="W7118" t="s">
        <v>12341</v>
      </c>
      <c r="X7118" t="s">
        <v>14461</v>
      </c>
      <c r="Y7118">
        <v>19</v>
      </c>
      <c r="Z7118">
        <v>19</v>
      </c>
      <c r="AA7118">
        <v>7</v>
      </c>
      <c r="AB7118">
        <v>7</v>
      </c>
      <c r="AC7118">
        <v>12</v>
      </c>
    </row>
    <row r="7119" spans="1:29">
      <c r="A7119">
        <v>7825</v>
      </c>
      <c r="B7119" t="s">
        <v>805</v>
      </c>
      <c r="C7119" t="s">
        <v>8852</v>
      </c>
      <c r="J7119" t="s">
        <v>1444</v>
      </c>
      <c r="K7119">
        <v>0</v>
      </c>
      <c r="N7119" t="b">
        <v>1</v>
      </c>
      <c r="O7119" t="b">
        <v>0</v>
      </c>
      <c r="P7119" t="b">
        <v>0</v>
      </c>
      <c r="Q7119">
        <v>8</v>
      </c>
      <c r="R7119">
        <v>1</v>
      </c>
      <c r="S7119">
        <v>1</v>
      </c>
      <c r="T7119">
        <v>3</v>
      </c>
      <c r="U7119" t="b">
        <v>1</v>
      </c>
      <c r="V7119" t="s">
        <v>8830</v>
      </c>
      <c r="W7119" t="s">
        <v>12341</v>
      </c>
      <c r="X7119" t="s">
        <v>14488</v>
      </c>
      <c r="Y7119">
        <v>19</v>
      </c>
      <c r="Z7119">
        <v>19</v>
      </c>
      <c r="AA7119">
        <v>8</v>
      </c>
      <c r="AB7119">
        <v>8</v>
      </c>
      <c r="AC7119">
        <v>12</v>
      </c>
    </row>
    <row r="7120" spans="1:29">
      <c r="A7120">
        <v>7826</v>
      </c>
      <c r="B7120" t="s">
        <v>805</v>
      </c>
      <c r="C7120" t="s">
        <v>8853</v>
      </c>
      <c r="J7120" t="s">
        <v>1444</v>
      </c>
      <c r="K7120">
        <v>0</v>
      </c>
      <c r="N7120" t="b">
        <v>1</v>
      </c>
      <c r="O7120" t="b">
        <v>0</v>
      </c>
      <c r="P7120" t="b">
        <v>0</v>
      </c>
      <c r="Q7120">
        <v>8</v>
      </c>
      <c r="R7120">
        <v>1</v>
      </c>
      <c r="S7120">
        <v>1</v>
      </c>
      <c r="T7120">
        <v>3</v>
      </c>
      <c r="U7120" t="b">
        <v>1</v>
      </c>
      <c r="V7120" t="s">
        <v>8830</v>
      </c>
      <c r="W7120" t="s">
        <v>12341</v>
      </c>
      <c r="X7120" t="s">
        <v>14690</v>
      </c>
      <c r="Y7120">
        <v>20</v>
      </c>
      <c r="Z7120">
        <v>20</v>
      </c>
      <c r="AA7120">
        <v>4</v>
      </c>
      <c r="AB7120">
        <v>4</v>
      </c>
      <c r="AC7120">
        <v>12</v>
      </c>
    </row>
    <row r="7121" spans="1:29">
      <c r="A7121">
        <v>7827</v>
      </c>
      <c r="B7121" t="s">
        <v>805</v>
      </c>
      <c r="C7121" t="s">
        <v>8854</v>
      </c>
      <c r="J7121" t="s">
        <v>1444</v>
      </c>
      <c r="K7121">
        <v>0</v>
      </c>
      <c r="N7121" t="b">
        <v>1</v>
      </c>
      <c r="O7121" t="b">
        <v>0</v>
      </c>
      <c r="P7121" t="b">
        <v>0</v>
      </c>
      <c r="Q7121">
        <v>8</v>
      </c>
      <c r="R7121">
        <v>1</v>
      </c>
      <c r="S7121">
        <v>1</v>
      </c>
      <c r="T7121">
        <v>3</v>
      </c>
      <c r="U7121" t="b">
        <v>1</v>
      </c>
      <c r="V7121" t="s">
        <v>8830</v>
      </c>
      <c r="W7121" t="s">
        <v>12341</v>
      </c>
      <c r="X7121" t="s">
        <v>14691</v>
      </c>
      <c r="Y7121">
        <v>20</v>
      </c>
      <c r="Z7121">
        <v>20</v>
      </c>
      <c r="AA7121">
        <v>5</v>
      </c>
      <c r="AB7121">
        <v>5</v>
      </c>
      <c r="AC7121">
        <v>12</v>
      </c>
    </row>
    <row r="7122" spans="1:29">
      <c r="A7122">
        <v>7828</v>
      </c>
      <c r="B7122" t="s">
        <v>805</v>
      </c>
      <c r="C7122" t="s">
        <v>8855</v>
      </c>
      <c r="J7122" t="s">
        <v>1444</v>
      </c>
      <c r="K7122">
        <v>0</v>
      </c>
      <c r="N7122" t="b">
        <v>1</v>
      </c>
      <c r="O7122" t="b">
        <v>0</v>
      </c>
      <c r="P7122" t="b">
        <v>0</v>
      </c>
      <c r="Q7122">
        <v>8</v>
      </c>
      <c r="R7122">
        <v>1</v>
      </c>
      <c r="S7122">
        <v>1</v>
      </c>
      <c r="T7122">
        <v>3</v>
      </c>
      <c r="U7122" t="b">
        <v>1</v>
      </c>
      <c r="V7122" t="s">
        <v>8830</v>
      </c>
      <c r="W7122" t="s">
        <v>12341</v>
      </c>
      <c r="X7122" t="s">
        <v>14623</v>
      </c>
      <c r="Y7122">
        <v>20</v>
      </c>
      <c r="Z7122">
        <v>20</v>
      </c>
      <c r="AA7122">
        <v>6</v>
      </c>
      <c r="AB7122">
        <v>6</v>
      </c>
      <c r="AC7122">
        <v>12</v>
      </c>
    </row>
    <row r="7123" spans="1:29">
      <c r="A7123">
        <v>7829</v>
      </c>
      <c r="B7123" t="s">
        <v>805</v>
      </c>
      <c r="C7123" t="s">
        <v>8856</v>
      </c>
      <c r="J7123" t="s">
        <v>1444</v>
      </c>
      <c r="K7123">
        <v>0</v>
      </c>
      <c r="N7123" t="b">
        <v>1</v>
      </c>
      <c r="O7123" t="b">
        <v>0</v>
      </c>
      <c r="P7123" t="b">
        <v>0</v>
      </c>
      <c r="Q7123">
        <v>8</v>
      </c>
      <c r="R7123">
        <v>1</v>
      </c>
      <c r="S7123">
        <v>1</v>
      </c>
      <c r="T7123">
        <v>3</v>
      </c>
      <c r="U7123" t="b">
        <v>1</v>
      </c>
      <c r="V7123" t="s">
        <v>8830</v>
      </c>
      <c r="W7123" t="s">
        <v>12341</v>
      </c>
      <c r="X7123" t="s">
        <v>14632</v>
      </c>
      <c r="Y7123">
        <v>20</v>
      </c>
      <c r="Z7123">
        <v>20</v>
      </c>
      <c r="AA7123">
        <v>7</v>
      </c>
      <c r="AB7123">
        <v>7</v>
      </c>
      <c r="AC7123">
        <v>12</v>
      </c>
    </row>
    <row r="7124" spans="1:29">
      <c r="A7124">
        <v>7830</v>
      </c>
      <c r="B7124" t="s">
        <v>805</v>
      </c>
      <c r="C7124" t="s">
        <v>8857</v>
      </c>
      <c r="J7124" t="s">
        <v>1444</v>
      </c>
      <c r="K7124">
        <v>0</v>
      </c>
      <c r="N7124" t="b">
        <v>1</v>
      </c>
      <c r="O7124" t="b">
        <v>0</v>
      </c>
      <c r="P7124" t="b">
        <v>0</v>
      </c>
      <c r="Q7124">
        <v>8</v>
      </c>
      <c r="R7124">
        <v>1</v>
      </c>
      <c r="S7124">
        <v>1</v>
      </c>
      <c r="T7124">
        <v>3</v>
      </c>
      <c r="U7124" t="b">
        <v>1</v>
      </c>
      <c r="V7124" t="s">
        <v>8830</v>
      </c>
      <c r="W7124" t="s">
        <v>12341</v>
      </c>
      <c r="X7124" t="s">
        <v>14638</v>
      </c>
      <c r="Y7124">
        <v>20</v>
      </c>
      <c r="Z7124">
        <v>20</v>
      </c>
      <c r="AA7124">
        <v>8</v>
      </c>
      <c r="AB7124">
        <v>8</v>
      </c>
      <c r="AC7124">
        <v>12</v>
      </c>
    </row>
    <row r="7125" spans="1:29">
      <c r="A7125">
        <v>7831</v>
      </c>
      <c r="B7125" t="s">
        <v>805</v>
      </c>
      <c r="C7125" t="s">
        <v>8858</v>
      </c>
      <c r="J7125" t="s">
        <v>1444</v>
      </c>
      <c r="K7125">
        <v>0</v>
      </c>
      <c r="N7125" t="b">
        <v>1</v>
      </c>
      <c r="O7125" t="b">
        <v>0</v>
      </c>
      <c r="P7125" t="b">
        <v>0</v>
      </c>
      <c r="Q7125">
        <v>8</v>
      </c>
      <c r="R7125">
        <v>1</v>
      </c>
      <c r="S7125">
        <v>1</v>
      </c>
      <c r="T7125">
        <v>3</v>
      </c>
      <c r="U7125" t="b">
        <v>1</v>
      </c>
      <c r="V7125" t="s">
        <v>8830</v>
      </c>
      <c r="W7125" t="s">
        <v>12341</v>
      </c>
      <c r="X7125" t="s">
        <v>14693</v>
      </c>
      <c r="Y7125">
        <v>21</v>
      </c>
      <c r="Z7125">
        <v>21</v>
      </c>
      <c r="AA7125">
        <v>4</v>
      </c>
      <c r="AB7125">
        <v>4</v>
      </c>
      <c r="AC7125">
        <v>12</v>
      </c>
    </row>
    <row r="7126" spans="1:29">
      <c r="A7126">
        <v>7832</v>
      </c>
      <c r="B7126" t="s">
        <v>805</v>
      </c>
      <c r="C7126" t="s">
        <v>8859</v>
      </c>
      <c r="J7126" t="s">
        <v>1444</v>
      </c>
      <c r="K7126">
        <v>0</v>
      </c>
      <c r="N7126" t="b">
        <v>1</v>
      </c>
      <c r="O7126" t="b">
        <v>0</v>
      </c>
      <c r="P7126" t="b">
        <v>0</v>
      </c>
      <c r="Q7126">
        <v>8</v>
      </c>
      <c r="R7126">
        <v>1</v>
      </c>
      <c r="S7126">
        <v>1</v>
      </c>
      <c r="T7126">
        <v>3</v>
      </c>
      <c r="U7126" t="b">
        <v>1</v>
      </c>
      <c r="V7126" t="s">
        <v>8830</v>
      </c>
      <c r="W7126" t="s">
        <v>12341</v>
      </c>
      <c r="X7126" t="s">
        <v>14471</v>
      </c>
      <c r="Y7126">
        <v>21</v>
      </c>
      <c r="Z7126">
        <v>21</v>
      </c>
      <c r="AA7126">
        <v>5</v>
      </c>
      <c r="AB7126">
        <v>5</v>
      </c>
      <c r="AC7126">
        <v>12</v>
      </c>
    </row>
    <row r="7127" spans="1:29">
      <c r="A7127">
        <v>7833</v>
      </c>
      <c r="B7127" t="s">
        <v>805</v>
      </c>
      <c r="C7127" t="s">
        <v>8860</v>
      </c>
      <c r="J7127" t="s">
        <v>1444</v>
      </c>
      <c r="K7127">
        <v>0</v>
      </c>
      <c r="N7127" t="b">
        <v>1</v>
      </c>
      <c r="O7127" t="b">
        <v>0</v>
      </c>
      <c r="P7127" t="b">
        <v>0</v>
      </c>
      <c r="Q7127">
        <v>8</v>
      </c>
      <c r="R7127">
        <v>1</v>
      </c>
      <c r="S7127">
        <v>1</v>
      </c>
      <c r="T7127">
        <v>3</v>
      </c>
      <c r="U7127" t="b">
        <v>1</v>
      </c>
      <c r="V7127" t="s">
        <v>8830</v>
      </c>
      <c r="W7127" t="s">
        <v>12341</v>
      </c>
      <c r="X7127" t="s">
        <v>14624</v>
      </c>
      <c r="Y7127">
        <v>21</v>
      </c>
      <c r="Z7127">
        <v>21</v>
      </c>
      <c r="AA7127">
        <v>6</v>
      </c>
      <c r="AB7127">
        <v>6</v>
      </c>
      <c r="AC7127">
        <v>12</v>
      </c>
    </row>
    <row r="7128" spans="1:29">
      <c r="A7128">
        <v>7834</v>
      </c>
      <c r="B7128" t="s">
        <v>805</v>
      </c>
      <c r="C7128" t="s">
        <v>8861</v>
      </c>
      <c r="J7128" t="s">
        <v>1444</v>
      </c>
      <c r="K7128">
        <v>0</v>
      </c>
      <c r="N7128" t="b">
        <v>1</v>
      </c>
      <c r="O7128" t="b">
        <v>0</v>
      </c>
      <c r="P7128" t="b">
        <v>0</v>
      </c>
      <c r="Q7128">
        <v>8</v>
      </c>
      <c r="R7128">
        <v>1</v>
      </c>
      <c r="S7128">
        <v>1</v>
      </c>
      <c r="T7128">
        <v>3</v>
      </c>
      <c r="U7128" t="b">
        <v>1</v>
      </c>
      <c r="V7128" t="s">
        <v>8830</v>
      </c>
      <c r="W7128" t="s">
        <v>12341</v>
      </c>
      <c r="X7128" t="s">
        <v>14633</v>
      </c>
      <c r="Y7128">
        <v>21</v>
      </c>
      <c r="Z7128">
        <v>21</v>
      </c>
      <c r="AA7128">
        <v>7</v>
      </c>
      <c r="AB7128">
        <v>7</v>
      </c>
      <c r="AC7128">
        <v>12</v>
      </c>
    </row>
    <row r="7129" spans="1:29">
      <c r="A7129">
        <v>7835</v>
      </c>
      <c r="B7129" t="s">
        <v>805</v>
      </c>
      <c r="C7129" t="s">
        <v>8862</v>
      </c>
      <c r="J7129" t="s">
        <v>1444</v>
      </c>
      <c r="K7129">
        <v>0</v>
      </c>
      <c r="N7129" t="b">
        <v>1</v>
      </c>
      <c r="O7129" t="b">
        <v>0</v>
      </c>
      <c r="P7129" t="b">
        <v>0</v>
      </c>
      <c r="Q7129">
        <v>8</v>
      </c>
      <c r="R7129">
        <v>1</v>
      </c>
      <c r="S7129">
        <v>1</v>
      </c>
      <c r="T7129">
        <v>3</v>
      </c>
      <c r="U7129" t="b">
        <v>1</v>
      </c>
      <c r="V7129" t="s">
        <v>8830</v>
      </c>
      <c r="W7129" t="s">
        <v>12341</v>
      </c>
      <c r="X7129" t="s">
        <v>14639</v>
      </c>
      <c r="Y7129">
        <v>21</v>
      </c>
      <c r="Z7129">
        <v>21</v>
      </c>
      <c r="AA7129">
        <v>8</v>
      </c>
      <c r="AB7129">
        <v>8</v>
      </c>
      <c r="AC7129">
        <v>12</v>
      </c>
    </row>
    <row r="7130" spans="1:29">
      <c r="A7130">
        <v>7836</v>
      </c>
      <c r="B7130" t="s">
        <v>805</v>
      </c>
      <c r="C7130" t="s">
        <v>8863</v>
      </c>
      <c r="J7130" t="s">
        <v>1444</v>
      </c>
      <c r="K7130">
        <v>0</v>
      </c>
      <c r="N7130" t="b">
        <v>1</v>
      </c>
      <c r="O7130" t="b">
        <v>0</v>
      </c>
      <c r="P7130" t="b">
        <v>0</v>
      </c>
      <c r="Q7130">
        <v>8</v>
      </c>
      <c r="R7130">
        <v>1</v>
      </c>
      <c r="S7130">
        <v>1</v>
      </c>
      <c r="T7130">
        <v>3</v>
      </c>
      <c r="U7130" t="b">
        <v>1</v>
      </c>
      <c r="V7130" t="s">
        <v>8830</v>
      </c>
      <c r="W7130" t="s">
        <v>12341</v>
      </c>
      <c r="X7130" t="s">
        <v>14532</v>
      </c>
      <c r="Y7130">
        <v>23</v>
      </c>
      <c r="Z7130">
        <v>23</v>
      </c>
      <c r="AA7130">
        <v>4</v>
      </c>
      <c r="AB7130">
        <v>4</v>
      </c>
      <c r="AC7130">
        <v>12</v>
      </c>
    </row>
    <row r="7131" spans="1:29">
      <c r="A7131">
        <v>7837</v>
      </c>
      <c r="B7131" t="s">
        <v>805</v>
      </c>
      <c r="C7131" t="s">
        <v>8864</v>
      </c>
      <c r="J7131" t="s">
        <v>1444</v>
      </c>
      <c r="K7131">
        <v>0</v>
      </c>
      <c r="N7131" t="b">
        <v>1</v>
      </c>
      <c r="O7131" t="b">
        <v>0</v>
      </c>
      <c r="P7131" t="b">
        <v>0</v>
      </c>
      <c r="Q7131">
        <v>8</v>
      </c>
      <c r="R7131">
        <v>1</v>
      </c>
      <c r="S7131">
        <v>1</v>
      </c>
      <c r="T7131">
        <v>3</v>
      </c>
      <c r="U7131" t="b">
        <v>1</v>
      </c>
      <c r="V7131" t="s">
        <v>8830</v>
      </c>
      <c r="W7131" t="s">
        <v>12341</v>
      </c>
      <c r="X7131" t="s">
        <v>14696</v>
      </c>
      <c r="Y7131">
        <v>23</v>
      </c>
      <c r="Z7131">
        <v>23</v>
      </c>
      <c r="AA7131">
        <v>5</v>
      </c>
      <c r="AB7131">
        <v>5</v>
      </c>
      <c r="AC7131">
        <v>12</v>
      </c>
    </row>
    <row r="7132" spans="1:29">
      <c r="A7132">
        <v>7838</v>
      </c>
      <c r="B7132" t="s">
        <v>805</v>
      </c>
      <c r="C7132" t="s">
        <v>8865</v>
      </c>
      <c r="J7132" t="s">
        <v>1444</v>
      </c>
      <c r="K7132">
        <v>0</v>
      </c>
      <c r="N7132" t="b">
        <v>1</v>
      </c>
      <c r="O7132" t="b">
        <v>0</v>
      </c>
      <c r="P7132" t="b">
        <v>0</v>
      </c>
      <c r="Q7132">
        <v>8</v>
      </c>
      <c r="R7132">
        <v>1</v>
      </c>
      <c r="S7132">
        <v>1</v>
      </c>
      <c r="T7132">
        <v>3</v>
      </c>
      <c r="U7132" t="b">
        <v>1</v>
      </c>
      <c r="V7132" t="s">
        <v>8830</v>
      </c>
      <c r="W7132" t="s">
        <v>12341</v>
      </c>
      <c r="X7132" t="s">
        <v>14626</v>
      </c>
      <c r="Y7132">
        <v>23</v>
      </c>
      <c r="Z7132">
        <v>23</v>
      </c>
      <c r="AA7132">
        <v>6</v>
      </c>
      <c r="AB7132">
        <v>6</v>
      </c>
      <c r="AC7132">
        <v>12</v>
      </c>
    </row>
    <row r="7133" spans="1:29">
      <c r="A7133">
        <v>7839</v>
      </c>
      <c r="B7133" t="s">
        <v>805</v>
      </c>
      <c r="C7133" t="s">
        <v>8866</v>
      </c>
      <c r="J7133" t="s">
        <v>1444</v>
      </c>
      <c r="K7133">
        <v>0</v>
      </c>
      <c r="N7133" t="b">
        <v>1</v>
      </c>
      <c r="O7133" t="b">
        <v>0</v>
      </c>
      <c r="P7133" t="b">
        <v>0</v>
      </c>
      <c r="Q7133">
        <v>8</v>
      </c>
      <c r="R7133">
        <v>1</v>
      </c>
      <c r="S7133">
        <v>1</v>
      </c>
      <c r="T7133">
        <v>3</v>
      </c>
      <c r="U7133" t="b">
        <v>1</v>
      </c>
      <c r="V7133" t="s">
        <v>8830</v>
      </c>
      <c r="W7133" t="s">
        <v>12341</v>
      </c>
      <c r="X7133" t="s">
        <v>14717</v>
      </c>
      <c r="Y7133">
        <v>23</v>
      </c>
      <c r="Z7133">
        <v>23</v>
      </c>
      <c r="AA7133">
        <v>7</v>
      </c>
      <c r="AB7133">
        <v>7</v>
      </c>
      <c r="AC7133">
        <v>12</v>
      </c>
    </row>
    <row r="7134" spans="1:29">
      <c r="A7134">
        <v>7840</v>
      </c>
      <c r="B7134" t="s">
        <v>805</v>
      </c>
      <c r="C7134" t="s">
        <v>8867</v>
      </c>
      <c r="J7134" t="s">
        <v>1444</v>
      </c>
      <c r="K7134">
        <v>0</v>
      </c>
      <c r="N7134" t="b">
        <v>1</v>
      </c>
      <c r="O7134" t="b">
        <v>0</v>
      </c>
      <c r="P7134" t="b">
        <v>0</v>
      </c>
      <c r="Q7134">
        <v>8</v>
      </c>
      <c r="R7134">
        <v>1</v>
      </c>
      <c r="S7134">
        <v>1</v>
      </c>
      <c r="T7134">
        <v>3</v>
      </c>
      <c r="U7134" t="b">
        <v>1</v>
      </c>
      <c r="V7134" t="s">
        <v>8830</v>
      </c>
      <c r="W7134" t="s">
        <v>12341</v>
      </c>
      <c r="X7134" t="s">
        <v>14721</v>
      </c>
      <c r="Y7134">
        <v>23</v>
      </c>
      <c r="Z7134">
        <v>23</v>
      </c>
      <c r="AA7134">
        <v>8</v>
      </c>
      <c r="AB7134">
        <v>8</v>
      </c>
      <c r="AC7134">
        <v>12</v>
      </c>
    </row>
    <row r="7135" spans="1:29">
      <c r="A7135">
        <v>7841</v>
      </c>
      <c r="B7135" t="s">
        <v>805</v>
      </c>
      <c r="C7135" t="s">
        <v>8868</v>
      </c>
      <c r="J7135" t="s">
        <v>1444</v>
      </c>
      <c r="K7135">
        <v>0</v>
      </c>
      <c r="N7135" t="b">
        <v>1</v>
      </c>
      <c r="O7135" t="b">
        <v>0</v>
      </c>
      <c r="P7135" t="b">
        <v>0</v>
      </c>
      <c r="Q7135">
        <v>8</v>
      </c>
      <c r="R7135">
        <v>1</v>
      </c>
      <c r="S7135">
        <v>1</v>
      </c>
      <c r="T7135">
        <v>3</v>
      </c>
      <c r="U7135" t="b">
        <v>1</v>
      </c>
      <c r="V7135" t="s">
        <v>8830</v>
      </c>
      <c r="W7135" t="s">
        <v>12341</v>
      </c>
      <c r="X7135" t="s">
        <v>14533</v>
      </c>
      <c r="Y7135">
        <v>24</v>
      </c>
      <c r="Z7135">
        <v>24</v>
      </c>
      <c r="AA7135">
        <v>4</v>
      </c>
      <c r="AB7135">
        <v>4</v>
      </c>
      <c r="AC7135">
        <v>12</v>
      </c>
    </row>
    <row r="7136" spans="1:29">
      <c r="A7136">
        <v>7842</v>
      </c>
      <c r="B7136" t="s">
        <v>805</v>
      </c>
      <c r="C7136" t="s">
        <v>8869</v>
      </c>
      <c r="J7136" t="s">
        <v>1444</v>
      </c>
      <c r="K7136">
        <v>0</v>
      </c>
      <c r="N7136" t="b">
        <v>1</v>
      </c>
      <c r="O7136" t="b">
        <v>0</v>
      </c>
      <c r="P7136" t="b">
        <v>0</v>
      </c>
      <c r="Q7136">
        <v>8</v>
      </c>
      <c r="R7136">
        <v>1</v>
      </c>
      <c r="S7136">
        <v>1</v>
      </c>
      <c r="T7136">
        <v>3</v>
      </c>
      <c r="U7136" t="b">
        <v>1</v>
      </c>
      <c r="V7136" t="s">
        <v>8830</v>
      </c>
      <c r="W7136" t="s">
        <v>12341</v>
      </c>
      <c r="X7136" t="s">
        <v>14698</v>
      </c>
      <c r="Y7136">
        <v>24</v>
      </c>
      <c r="Z7136">
        <v>24</v>
      </c>
      <c r="AA7136">
        <v>5</v>
      </c>
      <c r="AB7136">
        <v>5</v>
      </c>
      <c r="AC7136">
        <v>12</v>
      </c>
    </row>
    <row r="7137" spans="1:29">
      <c r="A7137">
        <v>7843</v>
      </c>
      <c r="B7137" t="s">
        <v>805</v>
      </c>
      <c r="C7137" t="s">
        <v>8870</v>
      </c>
      <c r="J7137" t="s">
        <v>1444</v>
      </c>
      <c r="K7137">
        <v>0</v>
      </c>
      <c r="N7137" t="b">
        <v>1</v>
      </c>
      <c r="O7137" t="b">
        <v>0</v>
      </c>
      <c r="P7137" t="b">
        <v>0</v>
      </c>
      <c r="Q7137">
        <v>8</v>
      </c>
      <c r="R7137">
        <v>1</v>
      </c>
      <c r="S7137">
        <v>1</v>
      </c>
      <c r="T7137">
        <v>3</v>
      </c>
      <c r="U7137" t="b">
        <v>1</v>
      </c>
      <c r="V7137" t="s">
        <v>8830</v>
      </c>
      <c r="W7137" t="s">
        <v>12341</v>
      </c>
      <c r="X7137" t="s">
        <v>14627</v>
      </c>
      <c r="Y7137">
        <v>24</v>
      </c>
      <c r="Z7137">
        <v>24</v>
      </c>
      <c r="AA7137">
        <v>6</v>
      </c>
      <c r="AB7137">
        <v>6</v>
      </c>
      <c r="AC7137">
        <v>12</v>
      </c>
    </row>
    <row r="7138" spans="1:29">
      <c r="A7138">
        <v>7844</v>
      </c>
      <c r="B7138" t="s">
        <v>805</v>
      </c>
      <c r="C7138" t="s">
        <v>8871</v>
      </c>
      <c r="J7138" t="s">
        <v>1444</v>
      </c>
      <c r="K7138">
        <v>0</v>
      </c>
      <c r="N7138" t="b">
        <v>1</v>
      </c>
      <c r="O7138" t="b">
        <v>0</v>
      </c>
      <c r="P7138" t="b">
        <v>0</v>
      </c>
      <c r="Q7138">
        <v>8</v>
      </c>
      <c r="R7138">
        <v>1</v>
      </c>
      <c r="S7138">
        <v>1</v>
      </c>
      <c r="T7138">
        <v>3</v>
      </c>
      <c r="U7138" t="b">
        <v>1</v>
      </c>
      <c r="V7138" t="s">
        <v>8830</v>
      </c>
      <c r="W7138" t="s">
        <v>12341</v>
      </c>
      <c r="X7138" t="s">
        <v>14489</v>
      </c>
      <c r="Y7138">
        <v>24</v>
      </c>
      <c r="Z7138">
        <v>24</v>
      </c>
      <c r="AA7138">
        <v>7</v>
      </c>
      <c r="AB7138">
        <v>7</v>
      </c>
      <c r="AC7138">
        <v>12</v>
      </c>
    </row>
    <row r="7139" spans="1:29">
      <c r="A7139">
        <v>7845</v>
      </c>
      <c r="B7139" t="s">
        <v>805</v>
      </c>
      <c r="C7139" t="s">
        <v>8872</v>
      </c>
      <c r="J7139" t="s">
        <v>1444</v>
      </c>
      <c r="K7139">
        <v>0</v>
      </c>
      <c r="N7139" t="b">
        <v>1</v>
      </c>
      <c r="O7139" t="b">
        <v>0</v>
      </c>
      <c r="P7139" t="b">
        <v>0</v>
      </c>
      <c r="Q7139">
        <v>8</v>
      </c>
      <c r="R7139">
        <v>1</v>
      </c>
      <c r="S7139">
        <v>1</v>
      </c>
      <c r="T7139">
        <v>3</v>
      </c>
      <c r="U7139" t="b">
        <v>1</v>
      </c>
      <c r="V7139" t="s">
        <v>8830</v>
      </c>
      <c r="W7139" t="s">
        <v>12341</v>
      </c>
      <c r="X7139" t="s">
        <v>14446</v>
      </c>
      <c r="Y7139">
        <v>24</v>
      </c>
      <c r="Z7139">
        <v>24</v>
      </c>
      <c r="AA7139">
        <v>8</v>
      </c>
      <c r="AB7139">
        <v>8</v>
      </c>
      <c r="AC7139">
        <v>12</v>
      </c>
    </row>
    <row r="7140" spans="1:29">
      <c r="A7140">
        <v>7846</v>
      </c>
      <c r="B7140" t="s">
        <v>805</v>
      </c>
      <c r="C7140" t="s">
        <v>8873</v>
      </c>
      <c r="J7140" t="s">
        <v>1444</v>
      </c>
      <c r="K7140">
        <v>0</v>
      </c>
      <c r="N7140" t="b">
        <v>1</v>
      </c>
      <c r="O7140" t="b">
        <v>0</v>
      </c>
      <c r="P7140" t="b">
        <v>0</v>
      </c>
      <c r="Q7140">
        <v>8</v>
      </c>
      <c r="R7140">
        <v>1</v>
      </c>
      <c r="S7140">
        <v>1</v>
      </c>
      <c r="T7140">
        <v>3</v>
      </c>
      <c r="U7140" t="b">
        <v>1</v>
      </c>
      <c r="V7140" t="s">
        <v>8830</v>
      </c>
      <c r="W7140" t="s">
        <v>12341</v>
      </c>
      <c r="X7140" t="s">
        <v>14700</v>
      </c>
      <c r="Y7140">
        <v>25</v>
      </c>
      <c r="Z7140">
        <v>25</v>
      </c>
      <c r="AA7140">
        <v>4</v>
      </c>
      <c r="AB7140">
        <v>4</v>
      </c>
      <c r="AC7140">
        <v>12</v>
      </c>
    </row>
    <row r="7141" spans="1:29">
      <c r="A7141">
        <v>7847</v>
      </c>
      <c r="B7141" t="s">
        <v>805</v>
      </c>
      <c r="C7141" t="s">
        <v>8874</v>
      </c>
      <c r="J7141" t="s">
        <v>1444</v>
      </c>
      <c r="K7141">
        <v>0</v>
      </c>
      <c r="N7141" t="b">
        <v>1</v>
      </c>
      <c r="O7141" t="b">
        <v>0</v>
      </c>
      <c r="P7141" t="b">
        <v>0</v>
      </c>
      <c r="Q7141">
        <v>8</v>
      </c>
      <c r="R7141">
        <v>1</v>
      </c>
      <c r="S7141">
        <v>1</v>
      </c>
      <c r="T7141">
        <v>3</v>
      </c>
      <c r="U7141" t="b">
        <v>1</v>
      </c>
      <c r="V7141" t="s">
        <v>8830</v>
      </c>
      <c r="W7141" t="s">
        <v>12341</v>
      </c>
      <c r="X7141" t="s">
        <v>14701</v>
      </c>
      <c r="Y7141">
        <v>25</v>
      </c>
      <c r="Z7141">
        <v>25</v>
      </c>
      <c r="AA7141">
        <v>5</v>
      </c>
      <c r="AB7141">
        <v>5</v>
      </c>
      <c r="AC7141">
        <v>12</v>
      </c>
    </row>
    <row r="7142" spans="1:29">
      <c r="A7142">
        <v>7848</v>
      </c>
      <c r="B7142" t="s">
        <v>805</v>
      </c>
      <c r="C7142" t="s">
        <v>8875</v>
      </c>
      <c r="J7142" t="s">
        <v>1444</v>
      </c>
      <c r="K7142">
        <v>0</v>
      </c>
      <c r="N7142" t="b">
        <v>1</v>
      </c>
      <c r="O7142" t="b">
        <v>0</v>
      </c>
      <c r="P7142" t="b">
        <v>0</v>
      </c>
      <c r="Q7142">
        <v>8</v>
      </c>
      <c r="R7142">
        <v>1</v>
      </c>
      <c r="S7142">
        <v>1</v>
      </c>
      <c r="T7142">
        <v>3</v>
      </c>
      <c r="U7142" t="b">
        <v>1</v>
      </c>
      <c r="V7142" t="s">
        <v>8830</v>
      </c>
      <c r="W7142" t="s">
        <v>12341</v>
      </c>
      <c r="X7142" t="s">
        <v>14534</v>
      </c>
      <c r="Y7142">
        <v>25</v>
      </c>
      <c r="Z7142">
        <v>25</v>
      </c>
      <c r="AA7142">
        <v>6</v>
      </c>
      <c r="AB7142">
        <v>6</v>
      </c>
      <c r="AC7142">
        <v>12</v>
      </c>
    </row>
    <row r="7143" spans="1:29">
      <c r="A7143">
        <v>7849</v>
      </c>
      <c r="B7143" t="s">
        <v>805</v>
      </c>
      <c r="C7143" t="s">
        <v>8876</v>
      </c>
      <c r="J7143" t="s">
        <v>1444</v>
      </c>
      <c r="K7143">
        <v>0</v>
      </c>
      <c r="N7143" t="b">
        <v>1</v>
      </c>
      <c r="O7143" t="b">
        <v>0</v>
      </c>
      <c r="P7143" t="b">
        <v>0</v>
      </c>
      <c r="Q7143">
        <v>8</v>
      </c>
      <c r="R7143">
        <v>1</v>
      </c>
      <c r="S7143">
        <v>1</v>
      </c>
      <c r="T7143">
        <v>3</v>
      </c>
      <c r="U7143" t="b">
        <v>1</v>
      </c>
      <c r="V7143" t="s">
        <v>8830</v>
      </c>
      <c r="W7143" t="s">
        <v>12341</v>
      </c>
      <c r="X7143" t="s">
        <v>14634</v>
      </c>
      <c r="Y7143">
        <v>25</v>
      </c>
      <c r="Z7143">
        <v>25</v>
      </c>
      <c r="AA7143">
        <v>7</v>
      </c>
      <c r="AB7143">
        <v>7</v>
      </c>
      <c r="AC7143">
        <v>12</v>
      </c>
    </row>
    <row r="7144" spans="1:29">
      <c r="A7144">
        <v>7850</v>
      </c>
      <c r="B7144" t="s">
        <v>805</v>
      </c>
      <c r="C7144" t="s">
        <v>8877</v>
      </c>
      <c r="J7144" t="s">
        <v>1444</v>
      </c>
      <c r="K7144">
        <v>0</v>
      </c>
      <c r="N7144" t="b">
        <v>1</v>
      </c>
      <c r="O7144" t="b">
        <v>0</v>
      </c>
      <c r="P7144" t="b">
        <v>0</v>
      </c>
      <c r="Q7144">
        <v>8</v>
      </c>
      <c r="R7144">
        <v>1</v>
      </c>
      <c r="S7144">
        <v>1</v>
      </c>
      <c r="T7144">
        <v>3</v>
      </c>
      <c r="U7144" t="b">
        <v>1</v>
      </c>
      <c r="V7144" t="s">
        <v>8830</v>
      </c>
      <c r="W7144" t="s">
        <v>12341</v>
      </c>
      <c r="X7144" t="s">
        <v>14640</v>
      </c>
      <c r="Y7144">
        <v>25</v>
      </c>
      <c r="Z7144">
        <v>25</v>
      </c>
      <c r="AA7144">
        <v>8</v>
      </c>
      <c r="AB7144">
        <v>8</v>
      </c>
      <c r="AC7144">
        <v>12</v>
      </c>
    </row>
    <row r="7145" spans="1:29">
      <c r="A7145">
        <v>7851</v>
      </c>
      <c r="B7145" t="s">
        <v>805</v>
      </c>
      <c r="C7145" t="s">
        <v>8878</v>
      </c>
      <c r="J7145" t="s">
        <v>1444</v>
      </c>
      <c r="K7145">
        <v>0</v>
      </c>
      <c r="N7145" t="b">
        <v>1</v>
      </c>
      <c r="O7145" t="b">
        <v>0</v>
      </c>
      <c r="P7145" t="b">
        <v>0</v>
      </c>
      <c r="Q7145">
        <v>8</v>
      </c>
      <c r="R7145">
        <v>1</v>
      </c>
      <c r="S7145">
        <v>1</v>
      </c>
      <c r="T7145">
        <v>3</v>
      </c>
      <c r="U7145" t="b">
        <v>1</v>
      </c>
      <c r="V7145" t="s">
        <v>8830</v>
      </c>
      <c r="W7145" t="s">
        <v>12341</v>
      </c>
      <c r="X7145" t="s">
        <v>14605</v>
      </c>
      <c r="Y7145">
        <v>26</v>
      </c>
      <c r="Z7145">
        <v>26</v>
      </c>
      <c r="AA7145">
        <v>4</v>
      </c>
      <c r="AB7145">
        <v>4</v>
      </c>
      <c r="AC7145">
        <v>12</v>
      </c>
    </row>
    <row r="7146" spans="1:29">
      <c r="A7146">
        <v>7852</v>
      </c>
      <c r="B7146" t="s">
        <v>805</v>
      </c>
      <c r="C7146" t="s">
        <v>8879</v>
      </c>
      <c r="J7146" t="s">
        <v>1444</v>
      </c>
      <c r="K7146">
        <v>0</v>
      </c>
      <c r="N7146" t="b">
        <v>1</v>
      </c>
      <c r="O7146" t="b">
        <v>0</v>
      </c>
      <c r="P7146" t="b">
        <v>0</v>
      </c>
      <c r="Q7146">
        <v>8</v>
      </c>
      <c r="R7146">
        <v>1</v>
      </c>
      <c r="S7146">
        <v>1</v>
      </c>
      <c r="T7146">
        <v>3</v>
      </c>
      <c r="U7146" t="b">
        <v>1</v>
      </c>
      <c r="V7146" t="s">
        <v>8830</v>
      </c>
      <c r="W7146" t="s">
        <v>12341</v>
      </c>
      <c r="X7146" t="s">
        <v>14703</v>
      </c>
      <c r="Y7146">
        <v>26</v>
      </c>
      <c r="Z7146">
        <v>26</v>
      </c>
      <c r="AA7146">
        <v>5</v>
      </c>
      <c r="AB7146">
        <v>5</v>
      </c>
      <c r="AC7146">
        <v>12</v>
      </c>
    </row>
    <row r="7147" spans="1:29">
      <c r="A7147">
        <v>7853</v>
      </c>
      <c r="B7147" t="s">
        <v>805</v>
      </c>
      <c r="C7147" t="s">
        <v>8880</v>
      </c>
      <c r="J7147" t="s">
        <v>1444</v>
      </c>
      <c r="K7147">
        <v>0</v>
      </c>
      <c r="N7147" t="b">
        <v>1</v>
      </c>
      <c r="O7147" t="b">
        <v>0</v>
      </c>
      <c r="P7147" t="b">
        <v>0</v>
      </c>
      <c r="Q7147">
        <v>8</v>
      </c>
      <c r="R7147">
        <v>1</v>
      </c>
      <c r="S7147">
        <v>1</v>
      </c>
      <c r="T7147">
        <v>3</v>
      </c>
      <c r="U7147" t="b">
        <v>1</v>
      </c>
      <c r="V7147" t="s">
        <v>8830</v>
      </c>
      <c r="W7147" t="s">
        <v>12341</v>
      </c>
      <c r="X7147" t="s">
        <v>14491</v>
      </c>
      <c r="Y7147">
        <v>26</v>
      </c>
      <c r="Z7147">
        <v>26</v>
      </c>
      <c r="AA7147">
        <v>6</v>
      </c>
      <c r="AB7147">
        <v>6</v>
      </c>
      <c r="AC7147">
        <v>12</v>
      </c>
    </row>
    <row r="7148" spans="1:29">
      <c r="A7148">
        <v>7854</v>
      </c>
      <c r="B7148" t="s">
        <v>805</v>
      </c>
      <c r="C7148" t="s">
        <v>8881</v>
      </c>
      <c r="J7148" t="s">
        <v>1444</v>
      </c>
      <c r="K7148">
        <v>0</v>
      </c>
      <c r="N7148" t="b">
        <v>1</v>
      </c>
      <c r="O7148" t="b">
        <v>0</v>
      </c>
      <c r="P7148" t="b">
        <v>0</v>
      </c>
      <c r="Q7148">
        <v>8</v>
      </c>
      <c r="R7148">
        <v>1</v>
      </c>
      <c r="S7148">
        <v>1</v>
      </c>
      <c r="T7148">
        <v>3</v>
      </c>
      <c r="U7148" t="b">
        <v>1</v>
      </c>
      <c r="V7148" t="s">
        <v>8830</v>
      </c>
      <c r="W7148" t="s">
        <v>12341</v>
      </c>
      <c r="X7148" t="s">
        <v>14718</v>
      </c>
      <c r="Y7148">
        <v>26</v>
      </c>
      <c r="Z7148">
        <v>26</v>
      </c>
      <c r="AA7148">
        <v>7</v>
      </c>
      <c r="AB7148">
        <v>7</v>
      </c>
      <c r="AC7148">
        <v>12</v>
      </c>
    </row>
    <row r="7149" spans="1:29">
      <c r="A7149">
        <v>7855</v>
      </c>
      <c r="B7149" t="s">
        <v>805</v>
      </c>
      <c r="C7149" t="s">
        <v>8882</v>
      </c>
      <c r="J7149" t="s">
        <v>1444</v>
      </c>
      <c r="K7149">
        <v>0</v>
      </c>
      <c r="N7149" t="b">
        <v>1</v>
      </c>
      <c r="O7149" t="b">
        <v>0</v>
      </c>
      <c r="P7149" t="b">
        <v>0</v>
      </c>
      <c r="Q7149">
        <v>8</v>
      </c>
      <c r="R7149">
        <v>1</v>
      </c>
      <c r="S7149">
        <v>1</v>
      </c>
      <c r="T7149">
        <v>3</v>
      </c>
      <c r="U7149" t="b">
        <v>1</v>
      </c>
      <c r="V7149" t="s">
        <v>8830</v>
      </c>
      <c r="W7149" t="s">
        <v>12341</v>
      </c>
      <c r="X7149" t="s">
        <v>14722</v>
      </c>
      <c r="Y7149">
        <v>26</v>
      </c>
      <c r="Z7149">
        <v>26</v>
      </c>
      <c r="AA7149">
        <v>8</v>
      </c>
      <c r="AB7149">
        <v>8</v>
      </c>
      <c r="AC7149">
        <v>12</v>
      </c>
    </row>
    <row r="7150" spans="1:29">
      <c r="A7150">
        <v>7856</v>
      </c>
      <c r="B7150" t="s">
        <v>805</v>
      </c>
      <c r="C7150" t="s">
        <v>8883</v>
      </c>
      <c r="J7150" t="s">
        <v>1444</v>
      </c>
      <c r="K7150">
        <v>0</v>
      </c>
      <c r="N7150" t="b">
        <v>1</v>
      </c>
      <c r="O7150" t="b">
        <v>0</v>
      </c>
      <c r="P7150" t="b">
        <v>0</v>
      </c>
      <c r="Q7150">
        <v>8</v>
      </c>
      <c r="R7150">
        <v>1</v>
      </c>
      <c r="S7150">
        <v>1</v>
      </c>
      <c r="T7150">
        <v>3</v>
      </c>
      <c r="U7150" t="b">
        <v>1</v>
      </c>
      <c r="V7150" t="s">
        <v>8830</v>
      </c>
      <c r="W7150" t="s">
        <v>12341</v>
      </c>
      <c r="X7150" t="s">
        <v>14802</v>
      </c>
      <c r="Y7150">
        <v>27</v>
      </c>
      <c r="Z7150">
        <v>27</v>
      </c>
      <c r="AA7150">
        <v>4</v>
      </c>
      <c r="AB7150">
        <v>4</v>
      </c>
      <c r="AC7150">
        <v>12</v>
      </c>
    </row>
    <row r="7151" spans="1:29">
      <c r="A7151">
        <v>7857</v>
      </c>
      <c r="B7151" t="s">
        <v>805</v>
      </c>
      <c r="C7151" t="s">
        <v>8884</v>
      </c>
      <c r="J7151" t="s">
        <v>1444</v>
      </c>
      <c r="K7151">
        <v>0</v>
      </c>
      <c r="N7151" t="b">
        <v>1</v>
      </c>
      <c r="O7151" t="b">
        <v>0</v>
      </c>
      <c r="P7151" t="b">
        <v>0</v>
      </c>
      <c r="Q7151">
        <v>8</v>
      </c>
      <c r="R7151">
        <v>1</v>
      </c>
      <c r="S7151">
        <v>1</v>
      </c>
      <c r="T7151">
        <v>3</v>
      </c>
      <c r="U7151" t="b">
        <v>1</v>
      </c>
      <c r="V7151" t="s">
        <v>8830</v>
      </c>
      <c r="W7151" t="s">
        <v>12341</v>
      </c>
      <c r="X7151" t="s">
        <v>14803</v>
      </c>
      <c r="Y7151">
        <v>27</v>
      </c>
      <c r="Z7151">
        <v>27</v>
      </c>
      <c r="AA7151">
        <v>5</v>
      </c>
      <c r="AB7151">
        <v>5</v>
      </c>
      <c r="AC7151">
        <v>12</v>
      </c>
    </row>
    <row r="7152" spans="1:29">
      <c r="A7152">
        <v>7858</v>
      </c>
      <c r="B7152" t="s">
        <v>805</v>
      </c>
      <c r="C7152" t="s">
        <v>8885</v>
      </c>
      <c r="J7152" t="s">
        <v>1444</v>
      </c>
      <c r="K7152">
        <v>0</v>
      </c>
      <c r="N7152" t="b">
        <v>1</v>
      </c>
      <c r="O7152" t="b">
        <v>0</v>
      </c>
      <c r="P7152" t="b">
        <v>0</v>
      </c>
      <c r="Q7152">
        <v>8</v>
      </c>
      <c r="R7152">
        <v>1</v>
      </c>
      <c r="S7152">
        <v>1</v>
      </c>
      <c r="T7152">
        <v>3</v>
      </c>
      <c r="U7152" t="b">
        <v>1</v>
      </c>
      <c r="V7152" t="s">
        <v>8830</v>
      </c>
      <c r="W7152" t="s">
        <v>12341</v>
      </c>
      <c r="X7152" t="s">
        <v>14628</v>
      </c>
      <c r="Y7152">
        <v>27</v>
      </c>
      <c r="Z7152">
        <v>27</v>
      </c>
      <c r="AA7152">
        <v>6</v>
      </c>
      <c r="AB7152">
        <v>6</v>
      </c>
      <c r="AC7152">
        <v>12</v>
      </c>
    </row>
    <row r="7153" spans="1:29">
      <c r="A7153">
        <v>7859</v>
      </c>
      <c r="B7153" t="s">
        <v>805</v>
      </c>
      <c r="C7153" t="s">
        <v>8886</v>
      </c>
      <c r="J7153" t="s">
        <v>1444</v>
      </c>
      <c r="K7153">
        <v>0</v>
      </c>
      <c r="N7153" t="b">
        <v>1</v>
      </c>
      <c r="O7153" t="b">
        <v>0</v>
      </c>
      <c r="P7153" t="b">
        <v>0</v>
      </c>
      <c r="Q7153">
        <v>8</v>
      </c>
      <c r="R7153">
        <v>1</v>
      </c>
      <c r="S7153">
        <v>1</v>
      </c>
      <c r="T7153">
        <v>3</v>
      </c>
      <c r="U7153" t="b">
        <v>1</v>
      </c>
      <c r="V7153" t="s">
        <v>8830</v>
      </c>
      <c r="W7153" t="s">
        <v>12341</v>
      </c>
      <c r="X7153" t="s">
        <v>14635</v>
      </c>
      <c r="Y7153">
        <v>27</v>
      </c>
      <c r="Z7153">
        <v>27</v>
      </c>
      <c r="AA7153">
        <v>7</v>
      </c>
      <c r="AB7153">
        <v>7</v>
      </c>
      <c r="AC7153">
        <v>12</v>
      </c>
    </row>
    <row r="7154" spans="1:29">
      <c r="A7154">
        <v>7860</v>
      </c>
      <c r="B7154" t="s">
        <v>805</v>
      </c>
      <c r="C7154" t="s">
        <v>8887</v>
      </c>
      <c r="J7154" t="s">
        <v>1444</v>
      </c>
      <c r="K7154">
        <v>0</v>
      </c>
      <c r="N7154" t="b">
        <v>1</v>
      </c>
      <c r="O7154" t="b">
        <v>0</v>
      </c>
      <c r="P7154" t="b">
        <v>0</v>
      </c>
      <c r="Q7154">
        <v>8</v>
      </c>
      <c r="R7154">
        <v>1</v>
      </c>
      <c r="S7154">
        <v>1</v>
      </c>
      <c r="T7154">
        <v>3</v>
      </c>
      <c r="U7154" t="b">
        <v>1</v>
      </c>
      <c r="V7154" t="s">
        <v>8830</v>
      </c>
      <c r="W7154" t="s">
        <v>12341</v>
      </c>
      <c r="X7154" t="s">
        <v>14641</v>
      </c>
      <c r="Y7154">
        <v>27</v>
      </c>
      <c r="Z7154">
        <v>27</v>
      </c>
      <c r="AA7154">
        <v>8</v>
      </c>
      <c r="AB7154">
        <v>8</v>
      </c>
      <c r="AC7154">
        <v>12</v>
      </c>
    </row>
    <row r="7155" spans="1:29">
      <c r="A7155">
        <v>7861</v>
      </c>
      <c r="B7155" t="s">
        <v>805</v>
      </c>
      <c r="C7155" t="s">
        <v>8888</v>
      </c>
      <c r="J7155" t="s">
        <v>1444</v>
      </c>
      <c r="K7155">
        <v>0</v>
      </c>
      <c r="N7155" t="b">
        <v>1</v>
      </c>
      <c r="O7155" t="b">
        <v>0</v>
      </c>
      <c r="P7155" t="b">
        <v>0</v>
      </c>
      <c r="Q7155">
        <v>8</v>
      </c>
      <c r="R7155">
        <v>1</v>
      </c>
      <c r="S7155">
        <v>1</v>
      </c>
      <c r="T7155">
        <v>3</v>
      </c>
      <c r="U7155" t="b">
        <v>1</v>
      </c>
      <c r="V7155" t="s">
        <v>8830</v>
      </c>
      <c r="W7155" t="s">
        <v>12341</v>
      </c>
      <c r="X7155" t="s">
        <v>14606</v>
      </c>
      <c r="Y7155">
        <v>28</v>
      </c>
      <c r="Z7155">
        <v>28</v>
      </c>
      <c r="AA7155">
        <v>4</v>
      </c>
      <c r="AB7155">
        <v>4</v>
      </c>
      <c r="AC7155">
        <v>12</v>
      </c>
    </row>
    <row r="7156" spans="1:29">
      <c r="A7156">
        <v>7862</v>
      </c>
      <c r="B7156" t="s">
        <v>805</v>
      </c>
      <c r="C7156" t="s">
        <v>8889</v>
      </c>
      <c r="J7156" t="s">
        <v>1444</v>
      </c>
      <c r="K7156">
        <v>0</v>
      </c>
      <c r="N7156" t="b">
        <v>1</v>
      </c>
      <c r="O7156" t="b">
        <v>0</v>
      </c>
      <c r="P7156" t="b">
        <v>0</v>
      </c>
      <c r="Q7156">
        <v>8</v>
      </c>
      <c r="R7156">
        <v>1</v>
      </c>
      <c r="S7156">
        <v>1</v>
      </c>
      <c r="T7156">
        <v>3</v>
      </c>
      <c r="U7156" t="b">
        <v>1</v>
      </c>
      <c r="V7156" t="s">
        <v>8830</v>
      </c>
      <c r="W7156" t="s">
        <v>12341</v>
      </c>
      <c r="X7156" t="s">
        <v>14729</v>
      </c>
      <c r="Y7156">
        <v>28</v>
      </c>
      <c r="Z7156">
        <v>28</v>
      </c>
      <c r="AA7156">
        <v>5</v>
      </c>
      <c r="AB7156">
        <v>5</v>
      </c>
      <c r="AC7156">
        <v>12</v>
      </c>
    </row>
    <row r="7157" spans="1:29">
      <c r="A7157">
        <v>7863</v>
      </c>
      <c r="B7157" t="s">
        <v>805</v>
      </c>
      <c r="C7157" t="s">
        <v>8890</v>
      </c>
      <c r="J7157" t="s">
        <v>1444</v>
      </c>
      <c r="K7157">
        <v>0</v>
      </c>
      <c r="N7157" t="b">
        <v>1</v>
      </c>
      <c r="O7157" t="b">
        <v>0</v>
      </c>
      <c r="P7157" t="b">
        <v>0</v>
      </c>
      <c r="Q7157">
        <v>8</v>
      </c>
      <c r="R7157">
        <v>1</v>
      </c>
      <c r="S7157">
        <v>1</v>
      </c>
      <c r="T7157">
        <v>3</v>
      </c>
      <c r="U7157" t="b">
        <v>1</v>
      </c>
      <c r="V7157" t="s">
        <v>8830</v>
      </c>
      <c r="W7157" t="s">
        <v>12341</v>
      </c>
      <c r="X7157" t="s">
        <v>14629</v>
      </c>
      <c r="Y7157">
        <v>28</v>
      </c>
      <c r="Z7157">
        <v>28</v>
      </c>
      <c r="AA7157">
        <v>6</v>
      </c>
      <c r="AB7157">
        <v>6</v>
      </c>
      <c r="AC7157">
        <v>12</v>
      </c>
    </row>
    <row r="7158" spans="1:29">
      <c r="A7158">
        <v>7864</v>
      </c>
      <c r="B7158" t="s">
        <v>805</v>
      </c>
      <c r="C7158" t="s">
        <v>8891</v>
      </c>
      <c r="J7158" t="s">
        <v>1444</v>
      </c>
      <c r="K7158">
        <v>0</v>
      </c>
      <c r="N7158" t="b">
        <v>1</v>
      </c>
      <c r="O7158" t="b">
        <v>0</v>
      </c>
      <c r="P7158" t="b">
        <v>0</v>
      </c>
      <c r="Q7158">
        <v>8</v>
      </c>
      <c r="R7158">
        <v>1</v>
      </c>
      <c r="S7158">
        <v>1</v>
      </c>
      <c r="T7158">
        <v>3</v>
      </c>
      <c r="U7158" t="b">
        <v>1</v>
      </c>
      <c r="V7158" t="s">
        <v>8830</v>
      </c>
      <c r="W7158" t="s">
        <v>12341</v>
      </c>
      <c r="X7158" t="s">
        <v>14730</v>
      </c>
      <c r="Y7158">
        <v>28</v>
      </c>
      <c r="Z7158">
        <v>28</v>
      </c>
      <c r="AA7158">
        <v>7</v>
      </c>
      <c r="AB7158">
        <v>7</v>
      </c>
      <c r="AC7158">
        <v>12</v>
      </c>
    </row>
    <row r="7159" spans="1:29">
      <c r="A7159">
        <v>7865</v>
      </c>
      <c r="B7159" t="s">
        <v>805</v>
      </c>
      <c r="C7159" t="s">
        <v>8892</v>
      </c>
      <c r="J7159" t="s">
        <v>1444</v>
      </c>
      <c r="K7159">
        <v>0</v>
      </c>
      <c r="N7159" t="b">
        <v>1</v>
      </c>
      <c r="O7159" t="b">
        <v>0</v>
      </c>
      <c r="P7159" t="b">
        <v>0</v>
      </c>
      <c r="Q7159">
        <v>8</v>
      </c>
      <c r="R7159">
        <v>1</v>
      </c>
      <c r="S7159">
        <v>1</v>
      </c>
      <c r="T7159">
        <v>3</v>
      </c>
      <c r="U7159" t="b">
        <v>1</v>
      </c>
      <c r="V7159" t="s">
        <v>8830</v>
      </c>
      <c r="W7159" t="s">
        <v>12341</v>
      </c>
      <c r="X7159" t="s">
        <v>14731</v>
      </c>
      <c r="Y7159">
        <v>28</v>
      </c>
      <c r="Z7159">
        <v>28</v>
      </c>
      <c r="AA7159">
        <v>8</v>
      </c>
      <c r="AB7159">
        <v>8</v>
      </c>
      <c r="AC7159">
        <v>12</v>
      </c>
    </row>
    <row r="7160" spans="1:29">
      <c r="A7160">
        <v>7866</v>
      </c>
      <c r="B7160" t="s">
        <v>805</v>
      </c>
      <c r="C7160" t="s">
        <v>8893</v>
      </c>
      <c r="J7160" t="s">
        <v>1444</v>
      </c>
      <c r="K7160">
        <v>0</v>
      </c>
      <c r="N7160" t="b">
        <v>1</v>
      </c>
      <c r="O7160" t="b">
        <v>0</v>
      </c>
      <c r="P7160" t="b">
        <v>0</v>
      </c>
      <c r="Q7160">
        <v>8</v>
      </c>
      <c r="R7160">
        <v>1</v>
      </c>
      <c r="S7160">
        <v>1</v>
      </c>
      <c r="T7160">
        <v>3</v>
      </c>
      <c r="U7160" t="b">
        <v>1</v>
      </c>
      <c r="V7160" t="s">
        <v>8830</v>
      </c>
      <c r="W7160" t="s">
        <v>12341</v>
      </c>
      <c r="X7160" t="s">
        <v>14804</v>
      </c>
      <c r="Y7160">
        <v>29</v>
      </c>
      <c r="Z7160">
        <v>29</v>
      </c>
      <c r="AA7160">
        <v>4</v>
      </c>
      <c r="AB7160">
        <v>4</v>
      </c>
      <c r="AC7160">
        <v>12</v>
      </c>
    </row>
    <row r="7161" spans="1:29">
      <c r="A7161">
        <v>7867</v>
      </c>
      <c r="B7161" t="s">
        <v>805</v>
      </c>
      <c r="C7161" t="s">
        <v>8894</v>
      </c>
      <c r="J7161" t="s">
        <v>1444</v>
      </c>
      <c r="K7161">
        <v>0</v>
      </c>
      <c r="N7161" t="b">
        <v>1</v>
      </c>
      <c r="O7161" t="b">
        <v>0</v>
      </c>
      <c r="P7161" t="b">
        <v>0</v>
      </c>
      <c r="Q7161">
        <v>8</v>
      </c>
      <c r="R7161">
        <v>1</v>
      </c>
      <c r="S7161">
        <v>1</v>
      </c>
      <c r="T7161">
        <v>3</v>
      </c>
      <c r="U7161" t="b">
        <v>1</v>
      </c>
      <c r="V7161" t="s">
        <v>8830</v>
      </c>
      <c r="W7161" t="s">
        <v>12341</v>
      </c>
      <c r="X7161" t="s">
        <v>14805</v>
      </c>
      <c r="Y7161">
        <v>29</v>
      </c>
      <c r="Z7161">
        <v>29</v>
      </c>
      <c r="AA7161">
        <v>5</v>
      </c>
      <c r="AB7161">
        <v>5</v>
      </c>
      <c r="AC7161">
        <v>12</v>
      </c>
    </row>
    <row r="7162" spans="1:29">
      <c r="A7162">
        <v>7868</v>
      </c>
      <c r="B7162" t="s">
        <v>805</v>
      </c>
      <c r="C7162" t="s">
        <v>8895</v>
      </c>
      <c r="J7162" t="s">
        <v>1444</v>
      </c>
      <c r="K7162">
        <v>0</v>
      </c>
      <c r="N7162" t="b">
        <v>1</v>
      </c>
      <c r="O7162" t="b">
        <v>0</v>
      </c>
      <c r="P7162" t="b">
        <v>0</v>
      </c>
      <c r="Q7162">
        <v>8</v>
      </c>
      <c r="R7162">
        <v>1</v>
      </c>
      <c r="S7162">
        <v>1</v>
      </c>
      <c r="T7162">
        <v>3</v>
      </c>
      <c r="U7162" t="b">
        <v>1</v>
      </c>
      <c r="V7162" t="s">
        <v>8830</v>
      </c>
      <c r="W7162" t="s">
        <v>12341</v>
      </c>
      <c r="X7162" t="s">
        <v>14630</v>
      </c>
      <c r="Y7162">
        <v>29</v>
      </c>
      <c r="Z7162">
        <v>29</v>
      </c>
      <c r="AA7162">
        <v>6</v>
      </c>
      <c r="AB7162">
        <v>6</v>
      </c>
      <c r="AC7162">
        <v>12</v>
      </c>
    </row>
    <row r="7163" spans="1:29">
      <c r="A7163">
        <v>7869</v>
      </c>
      <c r="B7163" t="s">
        <v>805</v>
      </c>
      <c r="C7163" t="s">
        <v>8896</v>
      </c>
      <c r="J7163" t="s">
        <v>1444</v>
      </c>
      <c r="K7163">
        <v>0</v>
      </c>
      <c r="N7163" t="b">
        <v>1</v>
      </c>
      <c r="O7163" t="b">
        <v>0</v>
      </c>
      <c r="P7163" t="b">
        <v>0</v>
      </c>
      <c r="Q7163">
        <v>8</v>
      </c>
      <c r="R7163">
        <v>1</v>
      </c>
      <c r="S7163">
        <v>1</v>
      </c>
      <c r="T7163">
        <v>3</v>
      </c>
      <c r="U7163" t="b">
        <v>1</v>
      </c>
      <c r="V7163" t="s">
        <v>8830</v>
      </c>
      <c r="W7163" t="s">
        <v>12341</v>
      </c>
      <c r="X7163" t="s">
        <v>14636</v>
      </c>
      <c r="Y7163">
        <v>29</v>
      </c>
      <c r="Z7163">
        <v>29</v>
      </c>
      <c r="AA7163">
        <v>7</v>
      </c>
      <c r="AB7163">
        <v>7</v>
      </c>
      <c r="AC7163">
        <v>12</v>
      </c>
    </row>
    <row r="7164" spans="1:29">
      <c r="A7164">
        <v>7870</v>
      </c>
      <c r="B7164" t="s">
        <v>805</v>
      </c>
      <c r="C7164" t="s">
        <v>8897</v>
      </c>
      <c r="J7164" t="s">
        <v>1444</v>
      </c>
      <c r="K7164">
        <v>0</v>
      </c>
      <c r="N7164" t="b">
        <v>1</v>
      </c>
      <c r="O7164" t="b">
        <v>0</v>
      </c>
      <c r="P7164" t="b">
        <v>0</v>
      </c>
      <c r="Q7164">
        <v>8</v>
      </c>
      <c r="R7164">
        <v>1</v>
      </c>
      <c r="S7164">
        <v>1</v>
      </c>
      <c r="T7164">
        <v>3</v>
      </c>
      <c r="U7164" t="b">
        <v>1</v>
      </c>
      <c r="V7164" t="s">
        <v>8830</v>
      </c>
      <c r="W7164" t="s">
        <v>12341</v>
      </c>
      <c r="X7164" t="s">
        <v>14642</v>
      </c>
      <c r="Y7164">
        <v>29</v>
      </c>
      <c r="Z7164">
        <v>29</v>
      </c>
      <c r="AA7164">
        <v>8</v>
      </c>
      <c r="AB7164">
        <v>8</v>
      </c>
      <c r="AC7164">
        <v>12</v>
      </c>
    </row>
    <row r="7165" spans="1:29">
      <c r="A7165">
        <v>7871</v>
      </c>
      <c r="B7165" t="s">
        <v>805</v>
      </c>
      <c r="C7165" t="s">
        <v>8898</v>
      </c>
      <c r="J7165" t="s">
        <v>1444</v>
      </c>
      <c r="K7165">
        <v>0</v>
      </c>
      <c r="N7165" t="b">
        <v>1</v>
      </c>
      <c r="O7165" t="b">
        <v>0</v>
      </c>
      <c r="P7165" t="b">
        <v>0</v>
      </c>
      <c r="Q7165">
        <v>8</v>
      </c>
      <c r="R7165">
        <v>1</v>
      </c>
      <c r="S7165">
        <v>1</v>
      </c>
      <c r="T7165">
        <v>3</v>
      </c>
      <c r="U7165" t="b">
        <v>1</v>
      </c>
      <c r="V7165" t="s">
        <v>8830</v>
      </c>
      <c r="W7165" t="s">
        <v>12341</v>
      </c>
      <c r="X7165" t="s">
        <v>14806</v>
      </c>
      <c r="Y7165">
        <v>30</v>
      </c>
      <c r="Z7165">
        <v>30</v>
      </c>
      <c r="AA7165">
        <v>4</v>
      </c>
      <c r="AB7165">
        <v>4</v>
      </c>
      <c r="AC7165">
        <v>12</v>
      </c>
    </row>
    <row r="7166" spans="1:29">
      <c r="A7166">
        <v>7872</v>
      </c>
      <c r="B7166" t="s">
        <v>805</v>
      </c>
      <c r="C7166" t="s">
        <v>8899</v>
      </c>
      <c r="J7166" t="s">
        <v>1444</v>
      </c>
      <c r="K7166">
        <v>0</v>
      </c>
      <c r="N7166" t="b">
        <v>1</v>
      </c>
      <c r="O7166" t="b">
        <v>0</v>
      </c>
      <c r="P7166" t="b">
        <v>0</v>
      </c>
      <c r="Q7166">
        <v>8</v>
      </c>
      <c r="R7166">
        <v>1</v>
      </c>
      <c r="S7166">
        <v>1</v>
      </c>
      <c r="T7166">
        <v>3</v>
      </c>
      <c r="U7166" t="b">
        <v>1</v>
      </c>
      <c r="V7166" t="s">
        <v>8830</v>
      </c>
      <c r="W7166" t="s">
        <v>12341</v>
      </c>
      <c r="X7166" t="s">
        <v>14622</v>
      </c>
      <c r="Y7166">
        <v>30</v>
      </c>
      <c r="Z7166">
        <v>30</v>
      </c>
      <c r="AA7166">
        <v>5</v>
      </c>
      <c r="AB7166">
        <v>5</v>
      </c>
      <c r="AC7166">
        <v>12</v>
      </c>
    </row>
    <row r="7167" spans="1:29">
      <c r="A7167">
        <v>7873</v>
      </c>
      <c r="B7167" t="s">
        <v>805</v>
      </c>
      <c r="C7167" t="s">
        <v>8900</v>
      </c>
      <c r="J7167" t="s">
        <v>1444</v>
      </c>
      <c r="K7167">
        <v>0</v>
      </c>
      <c r="N7167" t="b">
        <v>1</v>
      </c>
      <c r="O7167" t="b">
        <v>0</v>
      </c>
      <c r="P7167" t="b">
        <v>0</v>
      </c>
      <c r="Q7167">
        <v>8</v>
      </c>
      <c r="R7167">
        <v>1</v>
      </c>
      <c r="S7167">
        <v>1</v>
      </c>
      <c r="T7167">
        <v>3</v>
      </c>
      <c r="U7167" t="b">
        <v>1</v>
      </c>
      <c r="V7167" t="s">
        <v>8830</v>
      </c>
      <c r="W7167" t="s">
        <v>12341</v>
      </c>
      <c r="X7167" t="s">
        <v>14631</v>
      </c>
      <c r="Y7167">
        <v>30</v>
      </c>
      <c r="Z7167">
        <v>30</v>
      </c>
      <c r="AA7167">
        <v>6</v>
      </c>
      <c r="AB7167">
        <v>6</v>
      </c>
      <c r="AC7167">
        <v>12</v>
      </c>
    </row>
    <row r="7168" spans="1:29">
      <c r="A7168">
        <v>7874</v>
      </c>
      <c r="B7168" t="s">
        <v>805</v>
      </c>
      <c r="C7168" t="s">
        <v>8901</v>
      </c>
      <c r="J7168" t="s">
        <v>1444</v>
      </c>
      <c r="K7168">
        <v>0</v>
      </c>
      <c r="N7168" t="b">
        <v>1</v>
      </c>
      <c r="O7168" t="b">
        <v>0</v>
      </c>
      <c r="P7168" t="b">
        <v>0</v>
      </c>
      <c r="Q7168">
        <v>8</v>
      </c>
      <c r="R7168">
        <v>1</v>
      </c>
      <c r="S7168">
        <v>1</v>
      </c>
      <c r="T7168">
        <v>3</v>
      </c>
      <c r="U7168" t="b">
        <v>1</v>
      </c>
      <c r="V7168" t="s">
        <v>8830</v>
      </c>
      <c r="W7168" t="s">
        <v>12341</v>
      </c>
      <c r="X7168" t="s">
        <v>14637</v>
      </c>
      <c r="Y7168">
        <v>30</v>
      </c>
      <c r="Z7168">
        <v>30</v>
      </c>
      <c r="AA7168">
        <v>7</v>
      </c>
      <c r="AB7168">
        <v>7</v>
      </c>
      <c r="AC7168">
        <v>12</v>
      </c>
    </row>
    <row r="7169" spans="1:29">
      <c r="A7169">
        <v>7875</v>
      </c>
      <c r="B7169" t="s">
        <v>805</v>
      </c>
      <c r="C7169" t="s">
        <v>8902</v>
      </c>
      <c r="J7169" t="s">
        <v>1444</v>
      </c>
      <c r="K7169">
        <v>0</v>
      </c>
      <c r="N7169" t="b">
        <v>1</v>
      </c>
      <c r="O7169" t="b">
        <v>0</v>
      </c>
      <c r="P7169" t="b">
        <v>0</v>
      </c>
      <c r="Q7169">
        <v>8</v>
      </c>
      <c r="R7169">
        <v>1</v>
      </c>
      <c r="S7169">
        <v>1</v>
      </c>
      <c r="T7169">
        <v>3</v>
      </c>
      <c r="U7169" t="b">
        <v>1</v>
      </c>
      <c r="V7169" t="s">
        <v>8830</v>
      </c>
      <c r="W7169" t="s">
        <v>12341</v>
      </c>
      <c r="X7169" t="s">
        <v>14643</v>
      </c>
      <c r="Y7169">
        <v>30</v>
      </c>
      <c r="Z7169">
        <v>30</v>
      </c>
      <c r="AA7169">
        <v>8</v>
      </c>
      <c r="AB7169">
        <v>8</v>
      </c>
      <c r="AC7169">
        <v>12</v>
      </c>
    </row>
    <row r="7170" spans="1:29">
      <c r="A7170">
        <v>7876</v>
      </c>
      <c r="B7170" t="s">
        <v>805</v>
      </c>
      <c r="C7170" t="s">
        <v>8903</v>
      </c>
      <c r="J7170" t="s">
        <v>1444</v>
      </c>
      <c r="K7170">
        <v>0</v>
      </c>
      <c r="N7170" t="b">
        <v>1</v>
      </c>
      <c r="O7170" t="b">
        <v>0</v>
      </c>
      <c r="P7170" t="b">
        <v>0</v>
      </c>
      <c r="Q7170">
        <v>8</v>
      </c>
      <c r="R7170">
        <v>1</v>
      </c>
      <c r="S7170">
        <v>1</v>
      </c>
      <c r="T7170">
        <v>3</v>
      </c>
      <c r="U7170" t="b">
        <v>1</v>
      </c>
      <c r="V7170" t="s">
        <v>8830</v>
      </c>
      <c r="W7170" t="s">
        <v>12341</v>
      </c>
      <c r="X7170" t="s">
        <v>14807</v>
      </c>
      <c r="Y7170">
        <v>31</v>
      </c>
      <c r="Z7170">
        <v>31</v>
      </c>
      <c r="AA7170">
        <v>4</v>
      </c>
      <c r="AB7170">
        <v>4</v>
      </c>
      <c r="AC7170">
        <v>12</v>
      </c>
    </row>
    <row r="7171" spans="1:29">
      <c r="A7171">
        <v>7877</v>
      </c>
      <c r="B7171" t="s">
        <v>805</v>
      </c>
      <c r="C7171" t="s">
        <v>8904</v>
      </c>
      <c r="J7171" t="s">
        <v>1444</v>
      </c>
      <c r="K7171">
        <v>0</v>
      </c>
      <c r="N7171" t="b">
        <v>1</v>
      </c>
      <c r="O7171" t="b">
        <v>0</v>
      </c>
      <c r="P7171" t="b">
        <v>0</v>
      </c>
      <c r="Q7171">
        <v>8</v>
      </c>
      <c r="R7171">
        <v>1</v>
      </c>
      <c r="S7171">
        <v>1</v>
      </c>
      <c r="T7171">
        <v>3</v>
      </c>
      <c r="U7171" t="b">
        <v>1</v>
      </c>
      <c r="V7171" t="s">
        <v>8830</v>
      </c>
      <c r="W7171" t="s">
        <v>12341</v>
      </c>
      <c r="X7171" t="s">
        <v>14808</v>
      </c>
      <c r="Y7171">
        <v>31</v>
      </c>
      <c r="Z7171">
        <v>31</v>
      </c>
      <c r="AA7171">
        <v>5</v>
      </c>
      <c r="AB7171">
        <v>5</v>
      </c>
      <c r="AC7171">
        <v>12</v>
      </c>
    </row>
    <row r="7172" spans="1:29">
      <c r="A7172">
        <v>7878</v>
      </c>
      <c r="B7172" t="s">
        <v>805</v>
      </c>
      <c r="C7172" t="s">
        <v>8905</v>
      </c>
      <c r="J7172" t="s">
        <v>1444</v>
      </c>
      <c r="K7172">
        <v>0</v>
      </c>
      <c r="N7172" t="b">
        <v>1</v>
      </c>
      <c r="O7172" t="b">
        <v>0</v>
      </c>
      <c r="P7172" t="b">
        <v>0</v>
      </c>
      <c r="Q7172">
        <v>8</v>
      </c>
      <c r="R7172">
        <v>1</v>
      </c>
      <c r="S7172">
        <v>1</v>
      </c>
      <c r="T7172">
        <v>3</v>
      </c>
      <c r="U7172" t="b">
        <v>1</v>
      </c>
      <c r="V7172" t="s">
        <v>8830</v>
      </c>
      <c r="W7172" t="s">
        <v>12341</v>
      </c>
      <c r="X7172" t="s">
        <v>14809</v>
      </c>
      <c r="Y7172">
        <v>31</v>
      </c>
      <c r="Z7172">
        <v>31</v>
      </c>
      <c r="AA7172">
        <v>6</v>
      </c>
      <c r="AB7172">
        <v>6</v>
      </c>
      <c r="AC7172">
        <v>12</v>
      </c>
    </row>
    <row r="7173" spans="1:29">
      <c r="A7173">
        <v>7879</v>
      </c>
      <c r="B7173" t="s">
        <v>805</v>
      </c>
      <c r="C7173" t="s">
        <v>8906</v>
      </c>
      <c r="J7173" t="s">
        <v>1444</v>
      </c>
      <c r="K7173">
        <v>0</v>
      </c>
      <c r="N7173" t="b">
        <v>1</v>
      </c>
      <c r="O7173" t="b">
        <v>0</v>
      </c>
      <c r="P7173" t="b">
        <v>0</v>
      </c>
      <c r="Q7173">
        <v>8</v>
      </c>
      <c r="R7173">
        <v>1</v>
      </c>
      <c r="S7173">
        <v>1</v>
      </c>
      <c r="T7173">
        <v>3</v>
      </c>
      <c r="U7173" t="b">
        <v>1</v>
      </c>
      <c r="V7173" t="s">
        <v>8830</v>
      </c>
      <c r="W7173" t="s">
        <v>12341</v>
      </c>
      <c r="X7173" t="s">
        <v>14770</v>
      </c>
      <c r="Y7173">
        <v>31</v>
      </c>
      <c r="Z7173">
        <v>31</v>
      </c>
      <c r="AA7173">
        <v>7</v>
      </c>
      <c r="AB7173">
        <v>7</v>
      </c>
      <c r="AC7173">
        <v>12</v>
      </c>
    </row>
    <row r="7174" spans="1:29">
      <c r="A7174">
        <v>7880</v>
      </c>
      <c r="B7174" t="s">
        <v>805</v>
      </c>
      <c r="C7174" t="s">
        <v>8907</v>
      </c>
      <c r="J7174" t="s">
        <v>1444</v>
      </c>
      <c r="K7174">
        <v>0</v>
      </c>
      <c r="N7174" t="b">
        <v>1</v>
      </c>
      <c r="O7174" t="b">
        <v>0</v>
      </c>
      <c r="P7174" t="b">
        <v>0</v>
      </c>
      <c r="Q7174">
        <v>8</v>
      </c>
      <c r="R7174">
        <v>1</v>
      </c>
      <c r="S7174">
        <v>1</v>
      </c>
      <c r="T7174">
        <v>3</v>
      </c>
      <c r="U7174" t="b">
        <v>1</v>
      </c>
      <c r="V7174" t="s">
        <v>8830</v>
      </c>
      <c r="W7174" t="s">
        <v>12341</v>
      </c>
      <c r="X7174" t="s">
        <v>14778</v>
      </c>
      <c r="Y7174">
        <v>31</v>
      </c>
      <c r="Z7174">
        <v>31</v>
      </c>
      <c r="AA7174">
        <v>8</v>
      </c>
      <c r="AB7174">
        <v>8</v>
      </c>
      <c r="AC7174">
        <v>12</v>
      </c>
    </row>
    <row r="7175" spans="1:29">
      <c r="A7175">
        <v>7881</v>
      </c>
      <c r="B7175" t="s">
        <v>805</v>
      </c>
      <c r="C7175" t="s">
        <v>8908</v>
      </c>
      <c r="J7175" t="s">
        <v>1444</v>
      </c>
      <c r="K7175">
        <v>0</v>
      </c>
      <c r="N7175" t="b">
        <v>1</v>
      </c>
      <c r="O7175" t="b">
        <v>0</v>
      </c>
      <c r="P7175" t="b">
        <v>0</v>
      </c>
      <c r="Q7175">
        <v>8</v>
      </c>
      <c r="R7175">
        <v>1</v>
      </c>
      <c r="S7175">
        <v>1</v>
      </c>
      <c r="T7175">
        <v>3</v>
      </c>
      <c r="U7175" t="b">
        <v>1</v>
      </c>
      <c r="V7175" t="s">
        <v>8830</v>
      </c>
      <c r="W7175" t="s">
        <v>12341</v>
      </c>
      <c r="X7175" t="s">
        <v>14830</v>
      </c>
      <c r="Y7175">
        <v>32</v>
      </c>
      <c r="Z7175">
        <v>32</v>
      </c>
      <c r="AA7175">
        <v>4</v>
      </c>
      <c r="AB7175">
        <v>4</v>
      </c>
      <c r="AC7175">
        <v>12</v>
      </c>
    </row>
    <row r="7176" spans="1:29">
      <c r="A7176">
        <v>7882</v>
      </c>
      <c r="B7176" t="s">
        <v>805</v>
      </c>
      <c r="C7176" t="s">
        <v>8909</v>
      </c>
      <c r="J7176" t="s">
        <v>1444</v>
      </c>
      <c r="K7176">
        <v>0</v>
      </c>
      <c r="N7176" t="b">
        <v>1</v>
      </c>
      <c r="O7176" t="b">
        <v>0</v>
      </c>
      <c r="P7176" t="b">
        <v>0</v>
      </c>
      <c r="Q7176">
        <v>8</v>
      </c>
      <c r="R7176">
        <v>1</v>
      </c>
      <c r="S7176">
        <v>1</v>
      </c>
      <c r="T7176">
        <v>3</v>
      </c>
      <c r="U7176" t="b">
        <v>1</v>
      </c>
      <c r="V7176" t="s">
        <v>8830</v>
      </c>
      <c r="W7176" t="s">
        <v>12341</v>
      </c>
      <c r="X7176" t="s">
        <v>14831</v>
      </c>
      <c r="Y7176">
        <v>32</v>
      </c>
      <c r="Z7176">
        <v>32</v>
      </c>
      <c r="AA7176">
        <v>5</v>
      </c>
      <c r="AB7176">
        <v>5</v>
      </c>
      <c r="AC7176">
        <v>12</v>
      </c>
    </row>
    <row r="7177" spans="1:29">
      <c r="A7177">
        <v>7883</v>
      </c>
      <c r="B7177" t="s">
        <v>805</v>
      </c>
      <c r="C7177" t="s">
        <v>8910</v>
      </c>
      <c r="J7177" t="s">
        <v>1444</v>
      </c>
      <c r="K7177">
        <v>0</v>
      </c>
      <c r="N7177" t="b">
        <v>1</v>
      </c>
      <c r="O7177" t="b">
        <v>0</v>
      </c>
      <c r="P7177" t="b">
        <v>0</v>
      </c>
      <c r="Q7177">
        <v>8</v>
      </c>
      <c r="R7177">
        <v>1</v>
      </c>
      <c r="S7177">
        <v>1</v>
      </c>
      <c r="T7177">
        <v>3</v>
      </c>
      <c r="U7177" t="b">
        <v>1</v>
      </c>
      <c r="V7177" t="s">
        <v>8830</v>
      </c>
      <c r="W7177" t="s">
        <v>12341</v>
      </c>
      <c r="X7177" t="s">
        <v>14836</v>
      </c>
      <c r="Y7177">
        <v>32</v>
      </c>
      <c r="Z7177">
        <v>32</v>
      </c>
      <c r="AA7177">
        <v>6</v>
      </c>
      <c r="AB7177">
        <v>6</v>
      </c>
      <c r="AC7177">
        <v>12</v>
      </c>
    </row>
    <row r="7178" spans="1:29">
      <c r="A7178">
        <v>7884</v>
      </c>
      <c r="B7178" t="s">
        <v>805</v>
      </c>
      <c r="C7178" t="s">
        <v>8911</v>
      </c>
      <c r="J7178" t="s">
        <v>1444</v>
      </c>
      <c r="K7178">
        <v>0</v>
      </c>
      <c r="N7178" t="b">
        <v>1</v>
      </c>
      <c r="O7178" t="b">
        <v>0</v>
      </c>
      <c r="P7178" t="b">
        <v>0</v>
      </c>
      <c r="Q7178">
        <v>8</v>
      </c>
      <c r="R7178">
        <v>1</v>
      </c>
      <c r="S7178">
        <v>1</v>
      </c>
      <c r="T7178">
        <v>3</v>
      </c>
      <c r="U7178" t="b">
        <v>1</v>
      </c>
      <c r="V7178" t="s">
        <v>8830</v>
      </c>
      <c r="W7178" t="s">
        <v>12341</v>
      </c>
      <c r="X7178" t="s">
        <v>14771</v>
      </c>
      <c r="Y7178">
        <v>32</v>
      </c>
      <c r="Z7178">
        <v>32</v>
      </c>
      <c r="AA7178">
        <v>7</v>
      </c>
      <c r="AB7178">
        <v>7</v>
      </c>
      <c r="AC7178">
        <v>12</v>
      </c>
    </row>
    <row r="7179" spans="1:29">
      <c r="A7179">
        <v>7885</v>
      </c>
      <c r="B7179" t="s">
        <v>805</v>
      </c>
      <c r="C7179" t="s">
        <v>8912</v>
      </c>
      <c r="J7179" t="s">
        <v>1444</v>
      </c>
      <c r="K7179">
        <v>0</v>
      </c>
      <c r="N7179" t="b">
        <v>1</v>
      </c>
      <c r="O7179" t="b">
        <v>0</v>
      </c>
      <c r="P7179" t="b">
        <v>0</v>
      </c>
      <c r="Q7179">
        <v>8</v>
      </c>
      <c r="R7179">
        <v>1</v>
      </c>
      <c r="S7179">
        <v>1</v>
      </c>
      <c r="T7179">
        <v>3</v>
      </c>
      <c r="U7179" t="b">
        <v>1</v>
      </c>
      <c r="V7179" t="s">
        <v>8830</v>
      </c>
      <c r="W7179" t="s">
        <v>12341</v>
      </c>
      <c r="X7179" t="s">
        <v>14779</v>
      </c>
      <c r="Y7179">
        <v>32</v>
      </c>
      <c r="Z7179">
        <v>32</v>
      </c>
      <c r="AA7179">
        <v>8</v>
      </c>
      <c r="AB7179">
        <v>8</v>
      </c>
      <c r="AC7179">
        <v>12</v>
      </c>
    </row>
    <row r="7180" spans="1:29">
      <c r="A7180">
        <v>7886</v>
      </c>
      <c r="B7180" t="s">
        <v>805</v>
      </c>
      <c r="C7180" t="s">
        <v>8913</v>
      </c>
      <c r="J7180" t="s">
        <v>1444</v>
      </c>
      <c r="K7180">
        <v>0</v>
      </c>
      <c r="N7180" t="b">
        <v>1</v>
      </c>
      <c r="O7180" t="b">
        <v>0</v>
      </c>
      <c r="P7180" t="b">
        <v>0</v>
      </c>
      <c r="Q7180">
        <v>8</v>
      </c>
      <c r="R7180">
        <v>1</v>
      </c>
      <c r="S7180">
        <v>1</v>
      </c>
      <c r="T7180">
        <v>3</v>
      </c>
      <c r="U7180" t="b">
        <v>1</v>
      </c>
      <c r="V7180" t="s">
        <v>8830</v>
      </c>
      <c r="W7180" t="s">
        <v>12341</v>
      </c>
      <c r="X7180" t="s">
        <v>14832</v>
      </c>
      <c r="Y7180">
        <v>33</v>
      </c>
      <c r="Z7180">
        <v>33</v>
      </c>
      <c r="AA7180">
        <v>4</v>
      </c>
      <c r="AB7180">
        <v>4</v>
      </c>
      <c r="AC7180">
        <v>12</v>
      </c>
    </row>
    <row r="7181" spans="1:29">
      <c r="A7181">
        <v>7887</v>
      </c>
      <c r="B7181" t="s">
        <v>805</v>
      </c>
      <c r="C7181" t="s">
        <v>8914</v>
      </c>
      <c r="J7181" t="s">
        <v>1444</v>
      </c>
      <c r="K7181">
        <v>0</v>
      </c>
      <c r="N7181" t="b">
        <v>1</v>
      </c>
      <c r="O7181" t="b">
        <v>0</v>
      </c>
      <c r="P7181" t="b">
        <v>0</v>
      </c>
      <c r="Q7181">
        <v>8</v>
      </c>
      <c r="R7181">
        <v>1</v>
      </c>
      <c r="S7181">
        <v>1</v>
      </c>
      <c r="T7181">
        <v>3</v>
      </c>
      <c r="U7181" t="b">
        <v>1</v>
      </c>
      <c r="V7181" t="s">
        <v>8830</v>
      </c>
      <c r="W7181" t="s">
        <v>12341</v>
      </c>
      <c r="X7181" t="s">
        <v>14833</v>
      </c>
      <c r="Y7181">
        <v>33</v>
      </c>
      <c r="Z7181">
        <v>33</v>
      </c>
      <c r="AA7181">
        <v>5</v>
      </c>
      <c r="AB7181">
        <v>5</v>
      </c>
      <c r="AC7181">
        <v>12</v>
      </c>
    </row>
    <row r="7182" spans="1:29">
      <c r="A7182">
        <v>7888</v>
      </c>
      <c r="B7182" t="s">
        <v>805</v>
      </c>
      <c r="C7182" t="s">
        <v>8915</v>
      </c>
      <c r="J7182" t="s">
        <v>1444</v>
      </c>
      <c r="K7182">
        <v>0</v>
      </c>
      <c r="N7182" t="b">
        <v>1</v>
      </c>
      <c r="O7182" t="b">
        <v>0</v>
      </c>
      <c r="P7182" t="b">
        <v>0</v>
      </c>
      <c r="Q7182">
        <v>8</v>
      </c>
      <c r="R7182">
        <v>1</v>
      </c>
      <c r="S7182">
        <v>1</v>
      </c>
      <c r="T7182">
        <v>3</v>
      </c>
      <c r="U7182" t="b">
        <v>1</v>
      </c>
      <c r="V7182" t="s">
        <v>8830</v>
      </c>
      <c r="W7182" t="s">
        <v>12341</v>
      </c>
      <c r="X7182" t="s">
        <v>14610</v>
      </c>
      <c r="Y7182">
        <v>33</v>
      </c>
      <c r="Z7182">
        <v>33</v>
      </c>
      <c r="AA7182">
        <v>6</v>
      </c>
      <c r="AB7182">
        <v>6</v>
      </c>
      <c r="AC7182">
        <v>12</v>
      </c>
    </row>
    <row r="7183" spans="1:29">
      <c r="A7183">
        <v>7889</v>
      </c>
      <c r="B7183" t="s">
        <v>805</v>
      </c>
      <c r="C7183" t="s">
        <v>8916</v>
      </c>
      <c r="J7183" t="s">
        <v>1444</v>
      </c>
      <c r="K7183">
        <v>0</v>
      </c>
      <c r="N7183" t="b">
        <v>1</v>
      </c>
      <c r="O7183" t="b">
        <v>0</v>
      </c>
      <c r="P7183" t="b">
        <v>0</v>
      </c>
      <c r="Q7183">
        <v>8</v>
      </c>
      <c r="R7183">
        <v>1</v>
      </c>
      <c r="S7183">
        <v>1</v>
      </c>
      <c r="T7183">
        <v>3</v>
      </c>
      <c r="U7183" t="b">
        <v>1</v>
      </c>
      <c r="V7183" t="s">
        <v>8830</v>
      </c>
      <c r="W7183" t="s">
        <v>12341</v>
      </c>
      <c r="X7183" t="s">
        <v>14772</v>
      </c>
      <c r="Y7183">
        <v>33</v>
      </c>
      <c r="Z7183">
        <v>33</v>
      </c>
      <c r="AA7183">
        <v>7</v>
      </c>
      <c r="AB7183">
        <v>7</v>
      </c>
      <c r="AC7183">
        <v>12</v>
      </c>
    </row>
    <row r="7184" spans="1:29">
      <c r="A7184">
        <v>7890</v>
      </c>
      <c r="B7184" t="s">
        <v>805</v>
      </c>
      <c r="C7184" t="s">
        <v>8917</v>
      </c>
      <c r="J7184" t="s">
        <v>1444</v>
      </c>
      <c r="K7184">
        <v>0</v>
      </c>
      <c r="N7184" t="b">
        <v>1</v>
      </c>
      <c r="O7184" t="b">
        <v>0</v>
      </c>
      <c r="P7184" t="b">
        <v>0</v>
      </c>
      <c r="Q7184">
        <v>8</v>
      </c>
      <c r="R7184">
        <v>1</v>
      </c>
      <c r="S7184">
        <v>1</v>
      </c>
      <c r="T7184">
        <v>3</v>
      </c>
      <c r="U7184" t="b">
        <v>1</v>
      </c>
      <c r="V7184" t="s">
        <v>8830</v>
      </c>
      <c r="W7184" t="s">
        <v>12341</v>
      </c>
      <c r="X7184" t="s">
        <v>14773</v>
      </c>
      <c r="Y7184">
        <v>33</v>
      </c>
      <c r="Z7184">
        <v>33</v>
      </c>
      <c r="AA7184">
        <v>8</v>
      </c>
      <c r="AB7184">
        <v>8</v>
      </c>
      <c r="AC7184">
        <v>12</v>
      </c>
    </row>
    <row r="7185" spans="1:29">
      <c r="A7185">
        <v>7891</v>
      </c>
      <c r="B7185" t="s">
        <v>805</v>
      </c>
      <c r="C7185" t="s">
        <v>8918</v>
      </c>
      <c r="J7185" t="s">
        <v>1444</v>
      </c>
      <c r="K7185">
        <v>0</v>
      </c>
      <c r="N7185" t="b">
        <v>1</v>
      </c>
      <c r="O7185" t="b">
        <v>0</v>
      </c>
      <c r="P7185" t="b">
        <v>0</v>
      </c>
      <c r="Q7185">
        <v>8</v>
      </c>
      <c r="R7185">
        <v>1</v>
      </c>
      <c r="S7185">
        <v>1</v>
      </c>
      <c r="T7185">
        <v>3</v>
      </c>
      <c r="U7185" t="b">
        <v>1</v>
      </c>
      <c r="V7185" t="s">
        <v>8830</v>
      </c>
      <c r="W7185" t="s">
        <v>12341</v>
      </c>
      <c r="X7185" t="s">
        <v>14834</v>
      </c>
      <c r="Y7185">
        <v>34</v>
      </c>
      <c r="Z7185">
        <v>34</v>
      </c>
      <c r="AA7185">
        <v>4</v>
      </c>
      <c r="AB7185">
        <v>4</v>
      </c>
      <c r="AC7185">
        <v>12</v>
      </c>
    </row>
    <row r="7186" spans="1:29">
      <c r="A7186">
        <v>7892</v>
      </c>
      <c r="B7186" t="s">
        <v>805</v>
      </c>
      <c r="C7186" t="s">
        <v>8919</v>
      </c>
      <c r="J7186" t="s">
        <v>1444</v>
      </c>
      <c r="K7186">
        <v>0</v>
      </c>
      <c r="N7186" t="b">
        <v>1</v>
      </c>
      <c r="O7186" t="b">
        <v>0</v>
      </c>
      <c r="P7186" t="b">
        <v>0</v>
      </c>
      <c r="Q7186">
        <v>8</v>
      </c>
      <c r="R7186">
        <v>1</v>
      </c>
      <c r="S7186">
        <v>1</v>
      </c>
      <c r="T7186">
        <v>3</v>
      </c>
      <c r="U7186" t="b">
        <v>1</v>
      </c>
      <c r="V7186" t="s">
        <v>8830</v>
      </c>
      <c r="W7186" t="s">
        <v>12341</v>
      </c>
      <c r="X7186" t="s">
        <v>14835</v>
      </c>
      <c r="Y7186">
        <v>34</v>
      </c>
      <c r="Z7186">
        <v>34</v>
      </c>
      <c r="AA7186">
        <v>5</v>
      </c>
      <c r="AB7186">
        <v>5</v>
      </c>
      <c r="AC7186">
        <v>12</v>
      </c>
    </row>
    <row r="7187" spans="1:29">
      <c r="A7187">
        <v>7893</v>
      </c>
      <c r="B7187" t="s">
        <v>805</v>
      </c>
      <c r="C7187" t="s">
        <v>8920</v>
      </c>
      <c r="J7187" t="s">
        <v>1444</v>
      </c>
      <c r="K7187">
        <v>0</v>
      </c>
      <c r="N7187" t="b">
        <v>1</v>
      </c>
      <c r="O7187" t="b">
        <v>0</v>
      </c>
      <c r="P7187" t="b">
        <v>0</v>
      </c>
      <c r="Q7187">
        <v>8</v>
      </c>
      <c r="R7187">
        <v>1</v>
      </c>
      <c r="S7187">
        <v>1</v>
      </c>
      <c r="T7187">
        <v>3</v>
      </c>
      <c r="U7187" t="b">
        <v>1</v>
      </c>
      <c r="V7187" t="s">
        <v>8830</v>
      </c>
      <c r="W7187" t="s">
        <v>12341</v>
      </c>
      <c r="X7187" t="s">
        <v>14611</v>
      </c>
      <c r="Y7187">
        <v>34</v>
      </c>
      <c r="Z7187">
        <v>34</v>
      </c>
      <c r="AA7187">
        <v>6</v>
      </c>
      <c r="AB7187">
        <v>6</v>
      </c>
      <c r="AC7187">
        <v>12</v>
      </c>
    </row>
    <row r="7188" spans="1:29">
      <c r="A7188">
        <v>7894</v>
      </c>
      <c r="B7188" t="s">
        <v>805</v>
      </c>
      <c r="C7188" t="s">
        <v>8921</v>
      </c>
      <c r="J7188" t="s">
        <v>1444</v>
      </c>
      <c r="K7188">
        <v>0</v>
      </c>
      <c r="N7188" t="b">
        <v>1</v>
      </c>
      <c r="O7188" t="b">
        <v>0</v>
      </c>
      <c r="P7188" t="b">
        <v>0</v>
      </c>
      <c r="Q7188">
        <v>8</v>
      </c>
      <c r="R7188">
        <v>1</v>
      </c>
      <c r="S7188">
        <v>1</v>
      </c>
      <c r="T7188">
        <v>3</v>
      </c>
      <c r="U7188" t="b">
        <v>1</v>
      </c>
      <c r="V7188" t="s">
        <v>8830</v>
      </c>
      <c r="W7188" t="s">
        <v>12341</v>
      </c>
      <c r="X7188" t="s">
        <v>14775</v>
      </c>
      <c r="Y7188">
        <v>34</v>
      </c>
      <c r="Z7188">
        <v>34</v>
      </c>
      <c r="AA7188">
        <v>7</v>
      </c>
      <c r="AB7188">
        <v>7</v>
      </c>
      <c r="AC7188">
        <v>12</v>
      </c>
    </row>
    <row r="7189" spans="1:29">
      <c r="A7189">
        <v>7895</v>
      </c>
      <c r="B7189" t="s">
        <v>805</v>
      </c>
      <c r="C7189" t="s">
        <v>8922</v>
      </c>
      <c r="J7189" t="s">
        <v>1444</v>
      </c>
      <c r="K7189">
        <v>0</v>
      </c>
      <c r="N7189" t="b">
        <v>1</v>
      </c>
      <c r="O7189" t="b">
        <v>0</v>
      </c>
      <c r="P7189" t="b">
        <v>0</v>
      </c>
      <c r="Q7189">
        <v>8</v>
      </c>
      <c r="R7189">
        <v>1</v>
      </c>
      <c r="S7189">
        <v>1</v>
      </c>
      <c r="T7189">
        <v>3</v>
      </c>
      <c r="U7189" t="b">
        <v>1</v>
      </c>
      <c r="V7189" t="s">
        <v>8830</v>
      </c>
      <c r="W7189" t="s">
        <v>12341</v>
      </c>
      <c r="X7189" t="s">
        <v>14780</v>
      </c>
      <c r="Y7189">
        <v>34</v>
      </c>
      <c r="Z7189">
        <v>34</v>
      </c>
      <c r="AA7189">
        <v>8</v>
      </c>
      <c r="AB7189">
        <v>8</v>
      </c>
      <c r="AC7189">
        <v>12</v>
      </c>
    </row>
    <row r="7190" spans="1:29">
      <c r="A7190">
        <v>7896</v>
      </c>
      <c r="B7190" t="s">
        <v>805</v>
      </c>
      <c r="C7190" t="s">
        <v>8923</v>
      </c>
      <c r="J7190" t="s">
        <v>1444</v>
      </c>
      <c r="K7190">
        <v>0</v>
      </c>
      <c r="N7190" t="b">
        <v>1</v>
      </c>
      <c r="O7190" t="b">
        <v>0</v>
      </c>
      <c r="P7190" t="b">
        <v>0</v>
      </c>
      <c r="Q7190">
        <v>8</v>
      </c>
      <c r="R7190">
        <v>1</v>
      </c>
      <c r="S7190">
        <v>1</v>
      </c>
      <c r="T7190">
        <v>3</v>
      </c>
      <c r="U7190" t="b">
        <v>1</v>
      </c>
      <c r="V7190" t="s">
        <v>8830</v>
      </c>
      <c r="W7190" t="s">
        <v>12341</v>
      </c>
      <c r="X7190" t="s">
        <v>14810</v>
      </c>
      <c r="Y7190">
        <v>35</v>
      </c>
      <c r="Z7190">
        <v>35</v>
      </c>
      <c r="AA7190">
        <v>4</v>
      </c>
      <c r="AB7190">
        <v>4</v>
      </c>
      <c r="AC7190">
        <v>12</v>
      </c>
    </row>
    <row r="7191" spans="1:29">
      <c r="A7191">
        <v>7897</v>
      </c>
      <c r="B7191" t="s">
        <v>805</v>
      </c>
      <c r="C7191" t="s">
        <v>8924</v>
      </c>
      <c r="J7191" t="s">
        <v>1444</v>
      </c>
      <c r="K7191">
        <v>0</v>
      </c>
      <c r="N7191" t="b">
        <v>1</v>
      </c>
      <c r="O7191" t="b">
        <v>0</v>
      </c>
      <c r="P7191" t="b">
        <v>0</v>
      </c>
      <c r="Q7191">
        <v>8</v>
      </c>
      <c r="R7191">
        <v>1</v>
      </c>
      <c r="S7191">
        <v>1</v>
      </c>
      <c r="T7191">
        <v>3</v>
      </c>
      <c r="U7191" t="b">
        <v>1</v>
      </c>
      <c r="V7191" t="s">
        <v>8830</v>
      </c>
      <c r="W7191" t="s">
        <v>12341</v>
      </c>
      <c r="X7191" t="s">
        <v>14811</v>
      </c>
      <c r="Y7191">
        <v>35</v>
      </c>
      <c r="Z7191">
        <v>35</v>
      </c>
      <c r="AA7191">
        <v>5</v>
      </c>
      <c r="AB7191">
        <v>5</v>
      </c>
      <c r="AC7191">
        <v>12</v>
      </c>
    </row>
    <row r="7192" spans="1:29">
      <c r="A7192">
        <v>7898</v>
      </c>
      <c r="B7192" t="s">
        <v>805</v>
      </c>
      <c r="C7192" t="s">
        <v>8925</v>
      </c>
      <c r="J7192" t="s">
        <v>1444</v>
      </c>
      <c r="K7192">
        <v>0</v>
      </c>
      <c r="N7192" t="b">
        <v>1</v>
      </c>
      <c r="O7192" t="b">
        <v>0</v>
      </c>
      <c r="P7192" t="b">
        <v>0</v>
      </c>
      <c r="Q7192">
        <v>8</v>
      </c>
      <c r="R7192">
        <v>1</v>
      </c>
      <c r="S7192">
        <v>1</v>
      </c>
      <c r="T7192">
        <v>3</v>
      </c>
      <c r="U7192" t="b">
        <v>1</v>
      </c>
      <c r="V7192" t="s">
        <v>8830</v>
      </c>
      <c r="W7192" t="s">
        <v>12341</v>
      </c>
      <c r="X7192" t="s">
        <v>14612</v>
      </c>
      <c r="Y7192">
        <v>35</v>
      </c>
      <c r="Z7192">
        <v>35</v>
      </c>
      <c r="AA7192">
        <v>6</v>
      </c>
      <c r="AB7192">
        <v>6</v>
      </c>
      <c r="AC7192">
        <v>12</v>
      </c>
    </row>
    <row r="7193" spans="1:29">
      <c r="A7193">
        <v>7899</v>
      </c>
      <c r="B7193" t="s">
        <v>805</v>
      </c>
      <c r="C7193" t="s">
        <v>8926</v>
      </c>
      <c r="J7193" t="s">
        <v>1444</v>
      </c>
      <c r="K7193">
        <v>0</v>
      </c>
      <c r="N7193" t="b">
        <v>1</v>
      </c>
      <c r="O7193" t="b">
        <v>0</v>
      </c>
      <c r="P7193" t="b">
        <v>0</v>
      </c>
      <c r="Q7193">
        <v>8</v>
      </c>
      <c r="R7193">
        <v>1</v>
      </c>
      <c r="S7193">
        <v>1</v>
      </c>
      <c r="T7193">
        <v>3</v>
      </c>
      <c r="U7193" t="b">
        <v>1</v>
      </c>
      <c r="V7193" t="s">
        <v>8830</v>
      </c>
      <c r="W7193" t="s">
        <v>12341</v>
      </c>
      <c r="X7193" t="s">
        <v>14776</v>
      </c>
      <c r="Y7193">
        <v>35</v>
      </c>
      <c r="Z7193">
        <v>35</v>
      </c>
      <c r="AA7193">
        <v>7</v>
      </c>
      <c r="AB7193">
        <v>7</v>
      </c>
      <c r="AC7193">
        <v>12</v>
      </c>
    </row>
    <row r="7194" spans="1:29">
      <c r="A7194">
        <v>7900</v>
      </c>
      <c r="B7194" t="s">
        <v>805</v>
      </c>
      <c r="C7194" t="s">
        <v>8927</v>
      </c>
      <c r="J7194" t="s">
        <v>1444</v>
      </c>
      <c r="K7194">
        <v>0</v>
      </c>
      <c r="N7194" t="b">
        <v>1</v>
      </c>
      <c r="O7194" t="b">
        <v>0</v>
      </c>
      <c r="P7194" t="b">
        <v>0</v>
      </c>
      <c r="Q7194">
        <v>8</v>
      </c>
      <c r="R7194">
        <v>1</v>
      </c>
      <c r="S7194">
        <v>1</v>
      </c>
      <c r="T7194">
        <v>3</v>
      </c>
      <c r="U7194" t="b">
        <v>1</v>
      </c>
      <c r="V7194" t="s">
        <v>8830</v>
      </c>
      <c r="W7194" t="s">
        <v>12341</v>
      </c>
      <c r="X7194" t="s">
        <v>14781</v>
      </c>
      <c r="Y7194">
        <v>35</v>
      </c>
      <c r="Z7194">
        <v>35</v>
      </c>
      <c r="AA7194">
        <v>8</v>
      </c>
      <c r="AB7194">
        <v>8</v>
      </c>
      <c r="AC7194">
        <v>12</v>
      </c>
    </row>
    <row r="7195" spans="1:29">
      <c r="A7195">
        <v>7901</v>
      </c>
      <c r="B7195" t="s">
        <v>805</v>
      </c>
      <c r="C7195" t="s">
        <v>8928</v>
      </c>
      <c r="J7195" t="s">
        <v>1444</v>
      </c>
      <c r="K7195">
        <v>0</v>
      </c>
      <c r="N7195" t="b">
        <v>1</v>
      </c>
      <c r="O7195" t="b">
        <v>0</v>
      </c>
      <c r="P7195" t="b">
        <v>0</v>
      </c>
      <c r="Q7195">
        <v>8</v>
      </c>
      <c r="R7195">
        <v>1</v>
      </c>
      <c r="S7195">
        <v>1</v>
      </c>
      <c r="T7195">
        <v>3</v>
      </c>
      <c r="U7195" t="b">
        <v>1</v>
      </c>
      <c r="V7195" t="s">
        <v>8830</v>
      </c>
      <c r="W7195" t="s">
        <v>12341</v>
      </c>
      <c r="X7195" t="s">
        <v>14812</v>
      </c>
      <c r="Y7195">
        <v>36</v>
      </c>
      <c r="Z7195">
        <v>36</v>
      </c>
      <c r="AA7195">
        <v>4</v>
      </c>
      <c r="AB7195">
        <v>4</v>
      </c>
      <c r="AC7195">
        <v>12</v>
      </c>
    </row>
    <row r="7196" spans="1:29">
      <c r="A7196">
        <v>7902</v>
      </c>
      <c r="B7196" t="s">
        <v>805</v>
      </c>
      <c r="C7196" t="s">
        <v>8929</v>
      </c>
      <c r="J7196" t="s">
        <v>1444</v>
      </c>
      <c r="K7196">
        <v>0</v>
      </c>
      <c r="N7196" t="b">
        <v>1</v>
      </c>
      <c r="O7196" t="b">
        <v>0</v>
      </c>
      <c r="P7196" t="b">
        <v>0</v>
      </c>
      <c r="Q7196">
        <v>8</v>
      </c>
      <c r="R7196">
        <v>1</v>
      </c>
      <c r="S7196">
        <v>1</v>
      </c>
      <c r="T7196">
        <v>3</v>
      </c>
      <c r="U7196" t="b">
        <v>1</v>
      </c>
      <c r="V7196" t="s">
        <v>8830</v>
      </c>
      <c r="W7196" t="s">
        <v>12341</v>
      </c>
      <c r="X7196" t="s">
        <v>14813</v>
      </c>
      <c r="Y7196">
        <v>36</v>
      </c>
      <c r="Z7196">
        <v>36</v>
      </c>
      <c r="AA7196">
        <v>5</v>
      </c>
      <c r="AB7196">
        <v>5</v>
      </c>
      <c r="AC7196">
        <v>12</v>
      </c>
    </row>
    <row r="7197" spans="1:29">
      <c r="A7197">
        <v>7903</v>
      </c>
      <c r="B7197" t="s">
        <v>805</v>
      </c>
      <c r="C7197" t="s">
        <v>8930</v>
      </c>
      <c r="J7197" t="s">
        <v>1444</v>
      </c>
      <c r="K7197">
        <v>0</v>
      </c>
      <c r="N7197" t="b">
        <v>1</v>
      </c>
      <c r="O7197" t="b">
        <v>0</v>
      </c>
      <c r="P7197" t="b">
        <v>0</v>
      </c>
      <c r="Q7197">
        <v>8</v>
      </c>
      <c r="R7197">
        <v>1</v>
      </c>
      <c r="S7197">
        <v>1</v>
      </c>
      <c r="T7197">
        <v>3</v>
      </c>
      <c r="U7197" t="b">
        <v>1</v>
      </c>
      <c r="V7197" t="s">
        <v>8830</v>
      </c>
      <c r="W7197" t="s">
        <v>12341</v>
      </c>
      <c r="X7197" t="s">
        <v>14613</v>
      </c>
      <c r="Y7197">
        <v>36</v>
      </c>
      <c r="Z7197">
        <v>36</v>
      </c>
      <c r="AA7197">
        <v>6</v>
      </c>
      <c r="AB7197">
        <v>6</v>
      </c>
      <c r="AC7197">
        <v>12</v>
      </c>
    </row>
    <row r="7198" spans="1:29">
      <c r="A7198">
        <v>7904</v>
      </c>
      <c r="B7198" t="s">
        <v>805</v>
      </c>
      <c r="C7198" t="s">
        <v>8931</v>
      </c>
      <c r="J7198" t="s">
        <v>1444</v>
      </c>
      <c r="K7198">
        <v>0</v>
      </c>
      <c r="N7198" t="b">
        <v>1</v>
      </c>
      <c r="O7198" t="b">
        <v>0</v>
      </c>
      <c r="P7198" t="b">
        <v>0</v>
      </c>
      <c r="Q7198">
        <v>8</v>
      </c>
      <c r="R7198">
        <v>1</v>
      </c>
      <c r="S7198">
        <v>1</v>
      </c>
      <c r="T7198">
        <v>3</v>
      </c>
      <c r="U7198" t="b">
        <v>1</v>
      </c>
      <c r="V7198" t="s">
        <v>8830</v>
      </c>
      <c r="W7198" t="s">
        <v>12341</v>
      </c>
      <c r="X7198" t="s">
        <v>14777</v>
      </c>
      <c r="Y7198">
        <v>36</v>
      </c>
      <c r="Z7198">
        <v>36</v>
      </c>
      <c r="AA7198">
        <v>7</v>
      </c>
      <c r="AB7198">
        <v>7</v>
      </c>
      <c r="AC7198">
        <v>12</v>
      </c>
    </row>
    <row r="7199" spans="1:29">
      <c r="A7199">
        <v>7905</v>
      </c>
      <c r="B7199" t="s">
        <v>805</v>
      </c>
      <c r="C7199" t="s">
        <v>8932</v>
      </c>
      <c r="J7199" t="s">
        <v>1444</v>
      </c>
      <c r="K7199">
        <v>0</v>
      </c>
      <c r="N7199" t="b">
        <v>1</v>
      </c>
      <c r="O7199" t="b">
        <v>0</v>
      </c>
      <c r="P7199" t="b">
        <v>0</v>
      </c>
      <c r="Q7199">
        <v>8</v>
      </c>
      <c r="R7199">
        <v>1</v>
      </c>
      <c r="S7199">
        <v>1</v>
      </c>
      <c r="T7199">
        <v>3</v>
      </c>
      <c r="U7199" t="b">
        <v>1</v>
      </c>
      <c r="V7199" t="s">
        <v>8830</v>
      </c>
      <c r="W7199" t="s">
        <v>12341</v>
      </c>
      <c r="X7199" t="s">
        <v>14782</v>
      </c>
      <c r="Y7199">
        <v>36</v>
      </c>
      <c r="Z7199">
        <v>36</v>
      </c>
      <c r="AA7199">
        <v>8</v>
      </c>
      <c r="AB7199">
        <v>8</v>
      </c>
      <c r="AC7199">
        <v>12</v>
      </c>
    </row>
    <row r="7200" spans="1:29">
      <c r="A7200">
        <v>7906</v>
      </c>
      <c r="B7200" t="s">
        <v>805</v>
      </c>
      <c r="C7200" t="s">
        <v>8933</v>
      </c>
      <c r="J7200" t="s">
        <v>1444</v>
      </c>
      <c r="K7200">
        <v>0</v>
      </c>
      <c r="N7200" t="b">
        <v>1</v>
      </c>
      <c r="O7200" t="b">
        <v>0</v>
      </c>
      <c r="P7200" t="b">
        <v>0</v>
      </c>
      <c r="Q7200">
        <v>8</v>
      </c>
      <c r="R7200">
        <v>1</v>
      </c>
      <c r="S7200">
        <v>1</v>
      </c>
      <c r="T7200">
        <v>3</v>
      </c>
      <c r="U7200" t="b">
        <v>1</v>
      </c>
      <c r="V7200" t="s">
        <v>8830</v>
      </c>
      <c r="W7200" t="s">
        <v>12341</v>
      </c>
      <c r="X7200" t="s">
        <v>15404</v>
      </c>
      <c r="Y7200">
        <v>37</v>
      </c>
      <c r="Z7200">
        <v>37</v>
      </c>
      <c r="AA7200">
        <v>4</v>
      </c>
      <c r="AB7200">
        <v>4</v>
      </c>
      <c r="AC7200">
        <v>12</v>
      </c>
    </row>
    <row r="7201" spans="1:29">
      <c r="A7201">
        <v>7907</v>
      </c>
      <c r="B7201" t="s">
        <v>805</v>
      </c>
      <c r="C7201" t="s">
        <v>8934</v>
      </c>
      <c r="J7201" t="s">
        <v>1444</v>
      </c>
      <c r="K7201">
        <v>0</v>
      </c>
      <c r="N7201" t="b">
        <v>1</v>
      </c>
      <c r="O7201" t="b">
        <v>0</v>
      </c>
      <c r="P7201" t="b">
        <v>0</v>
      </c>
      <c r="Q7201">
        <v>8</v>
      </c>
      <c r="R7201">
        <v>1</v>
      </c>
      <c r="S7201">
        <v>1</v>
      </c>
      <c r="T7201">
        <v>3</v>
      </c>
      <c r="U7201" t="b">
        <v>1</v>
      </c>
      <c r="V7201" t="s">
        <v>8830</v>
      </c>
      <c r="W7201" t="s">
        <v>12341</v>
      </c>
      <c r="X7201" t="s">
        <v>15635</v>
      </c>
      <c r="Y7201">
        <v>37</v>
      </c>
      <c r="Z7201">
        <v>37</v>
      </c>
      <c r="AA7201">
        <v>5</v>
      </c>
      <c r="AB7201">
        <v>5</v>
      </c>
      <c r="AC7201">
        <v>12</v>
      </c>
    </row>
    <row r="7202" spans="1:29">
      <c r="A7202">
        <v>7908</v>
      </c>
      <c r="B7202" t="s">
        <v>805</v>
      </c>
      <c r="C7202" t="s">
        <v>8935</v>
      </c>
      <c r="J7202" t="s">
        <v>1444</v>
      </c>
      <c r="K7202">
        <v>0</v>
      </c>
      <c r="N7202" t="b">
        <v>1</v>
      </c>
      <c r="O7202" t="b">
        <v>0</v>
      </c>
      <c r="P7202" t="b">
        <v>0</v>
      </c>
      <c r="Q7202">
        <v>8</v>
      </c>
      <c r="R7202">
        <v>1</v>
      </c>
      <c r="S7202">
        <v>1</v>
      </c>
      <c r="T7202">
        <v>3</v>
      </c>
      <c r="U7202" t="b">
        <v>1</v>
      </c>
      <c r="V7202" t="s">
        <v>8830</v>
      </c>
      <c r="W7202" t="s">
        <v>12341</v>
      </c>
      <c r="X7202" t="s">
        <v>14614</v>
      </c>
      <c r="Y7202">
        <v>37</v>
      </c>
      <c r="Z7202">
        <v>37</v>
      </c>
      <c r="AA7202">
        <v>6</v>
      </c>
      <c r="AB7202">
        <v>6</v>
      </c>
      <c r="AC7202">
        <v>12</v>
      </c>
    </row>
    <row r="7203" spans="1:29">
      <c r="A7203">
        <v>7909</v>
      </c>
      <c r="B7203" t="s">
        <v>805</v>
      </c>
      <c r="C7203" t="s">
        <v>8936</v>
      </c>
      <c r="J7203" t="s">
        <v>1444</v>
      </c>
      <c r="K7203">
        <v>0</v>
      </c>
      <c r="N7203" t="b">
        <v>1</v>
      </c>
      <c r="O7203" t="b">
        <v>0</v>
      </c>
      <c r="P7203" t="b">
        <v>0</v>
      </c>
      <c r="Q7203">
        <v>8</v>
      </c>
      <c r="R7203">
        <v>1</v>
      </c>
      <c r="S7203">
        <v>1</v>
      </c>
      <c r="T7203">
        <v>3</v>
      </c>
      <c r="U7203" t="b">
        <v>1</v>
      </c>
      <c r="V7203" t="s">
        <v>8830</v>
      </c>
      <c r="W7203" t="s">
        <v>12341</v>
      </c>
      <c r="X7203" t="s">
        <v>14664</v>
      </c>
      <c r="Y7203">
        <v>37</v>
      </c>
      <c r="Z7203">
        <v>37</v>
      </c>
      <c r="AA7203">
        <v>7</v>
      </c>
      <c r="AB7203">
        <v>7</v>
      </c>
      <c r="AC7203">
        <v>12</v>
      </c>
    </row>
    <row r="7204" spans="1:29">
      <c r="A7204">
        <v>7910</v>
      </c>
      <c r="B7204" t="s">
        <v>805</v>
      </c>
      <c r="C7204" t="s">
        <v>8937</v>
      </c>
      <c r="J7204" t="s">
        <v>1444</v>
      </c>
      <c r="K7204">
        <v>0</v>
      </c>
      <c r="N7204" t="b">
        <v>1</v>
      </c>
      <c r="O7204" t="b">
        <v>0</v>
      </c>
      <c r="P7204" t="b">
        <v>0</v>
      </c>
      <c r="Q7204">
        <v>8</v>
      </c>
      <c r="R7204">
        <v>1</v>
      </c>
      <c r="S7204">
        <v>1</v>
      </c>
      <c r="T7204">
        <v>3</v>
      </c>
      <c r="U7204" t="b">
        <v>1</v>
      </c>
      <c r="V7204" t="s">
        <v>8830</v>
      </c>
      <c r="W7204" t="s">
        <v>12341</v>
      </c>
      <c r="X7204" t="s">
        <v>14665</v>
      </c>
      <c r="Y7204">
        <v>37</v>
      </c>
      <c r="Z7204">
        <v>37</v>
      </c>
      <c r="AA7204">
        <v>8</v>
      </c>
      <c r="AB7204">
        <v>8</v>
      </c>
      <c r="AC7204">
        <v>12</v>
      </c>
    </row>
    <row r="7205" spans="1:29">
      <c r="A7205">
        <v>7926</v>
      </c>
      <c r="B7205" t="s">
        <v>805</v>
      </c>
      <c r="C7205" t="s">
        <v>8938</v>
      </c>
      <c r="J7205" t="s">
        <v>1436</v>
      </c>
      <c r="K7205">
        <v>0</v>
      </c>
      <c r="N7205" t="b">
        <v>1</v>
      </c>
      <c r="O7205" t="b">
        <v>0</v>
      </c>
      <c r="P7205" t="b">
        <v>0</v>
      </c>
      <c r="Q7205">
        <v>8</v>
      </c>
      <c r="R7205">
        <v>1</v>
      </c>
      <c r="S7205">
        <v>1</v>
      </c>
      <c r="T7205">
        <v>3</v>
      </c>
      <c r="U7205" t="b">
        <v>1</v>
      </c>
      <c r="V7205" t="s">
        <v>8830</v>
      </c>
      <c r="W7205" t="s">
        <v>12341</v>
      </c>
      <c r="X7205" t="s">
        <v>14712</v>
      </c>
      <c r="Y7205">
        <v>23</v>
      </c>
      <c r="Z7205">
        <v>23</v>
      </c>
      <c r="AA7205">
        <v>2</v>
      </c>
      <c r="AB7205">
        <v>2</v>
      </c>
      <c r="AC7205">
        <v>12</v>
      </c>
    </row>
    <row r="7206" spans="1:29">
      <c r="A7206">
        <v>7927</v>
      </c>
      <c r="B7206" t="s">
        <v>805</v>
      </c>
      <c r="C7206" t="s">
        <v>8939</v>
      </c>
      <c r="J7206" t="s">
        <v>1436</v>
      </c>
      <c r="K7206">
        <v>0</v>
      </c>
      <c r="N7206" t="b">
        <v>1</v>
      </c>
      <c r="O7206" t="b">
        <v>0</v>
      </c>
      <c r="P7206" t="b">
        <v>0</v>
      </c>
      <c r="Q7206">
        <v>8</v>
      </c>
      <c r="R7206">
        <v>1</v>
      </c>
      <c r="S7206">
        <v>1</v>
      </c>
      <c r="T7206">
        <v>3</v>
      </c>
      <c r="U7206" t="b">
        <v>1</v>
      </c>
      <c r="V7206" t="s">
        <v>8830</v>
      </c>
      <c r="W7206" t="s">
        <v>12341</v>
      </c>
      <c r="X7206" t="s">
        <v>14713</v>
      </c>
      <c r="Y7206">
        <v>24</v>
      </c>
      <c r="Z7206">
        <v>24</v>
      </c>
      <c r="AA7206">
        <v>2</v>
      </c>
      <c r="AB7206">
        <v>2</v>
      </c>
      <c r="AC7206">
        <v>12</v>
      </c>
    </row>
    <row r="7207" spans="1:29">
      <c r="A7207">
        <v>7928</v>
      </c>
      <c r="B7207" t="s">
        <v>805</v>
      </c>
      <c r="C7207" t="s">
        <v>8940</v>
      </c>
      <c r="J7207" t="s">
        <v>1436</v>
      </c>
      <c r="K7207">
        <v>0</v>
      </c>
      <c r="N7207" t="b">
        <v>1</v>
      </c>
      <c r="O7207" t="b">
        <v>0</v>
      </c>
      <c r="P7207" t="b">
        <v>0</v>
      </c>
      <c r="Q7207">
        <v>8</v>
      </c>
      <c r="R7207">
        <v>1</v>
      </c>
      <c r="S7207">
        <v>1</v>
      </c>
      <c r="T7207">
        <v>3</v>
      </c>
      <c r="U7207" t="b">
        <v>1</v>
      </c>
      <c r="V7207" t="s">
        <v>8830</v>
      </c>
      <c r="W7207" t="s">
        <v>12341</v>
      </c>
      <c r="X7207" t="s">
        <v>14714</v>
      </c>
      <c r="Y7207">
        <v>25</v>
      </c>
      <c r="Z7207">
        <v>25</v>
      </c>
      <c r="AA7207">
        <v>2</v>
      </c>
      <c r="AB7207">
        <v>2</v>
      </c>
      <c r="AC7207">
        <v>12</v>
      </c>
    </row>
    <row r="7208" spans="1:29">
      <c r="A7208">
        <v>7929</v>
      </c>
      <c r="B7208" t="s">
        <v>805</v>
      </c>
      <c r="C7208" t="s">
        <v>8941</v>
      </c>
      <c r="J7208" t="s">
        <v>1436</v>
      </c>
      <c r="K7208">
        <v>0</v>
      </c>
      <c r="N7208" t="b">
        <v>1</v>
      </c>
      <c r="O7208" t="b">
        <v>0</v>
      </c>
      <c r="P7208" t="b">
        <v>0</v>
      </c>
      <c r="Q7208">
        <v>8</v>
      </c>
      <c r="R7208">
        <v>1</v>
      </c>
      <c r="S7208">
        <v>1</v>
      </c>
      <c r="T7208">
        <v>3</v>
      </c>
      <c r="U7208" t="b">
        <v>1</v>
      </c>
      <c r="V7208" t="s">
        <v>8830</v>
      </c>
      <c r="W7208" t="s">
        <v>12341</v>
      </c>
      <c r="X7208" t="s">
        <v>14715</v>
      </c>
      <c r="Y7208">
        <v>26</v>
      </c>
      <c r="Z7208">
        <v>26</v>
      </c>
      <c r="AA7208">
        <v>2</v>
      </c>
      <c r="AB7208">
        <v>2</v>
      </c>
      <c r="AC7208">
        <v>12</v>
      </c>
    </row>
    <row r="7209" spans="1:29">
      <c r="A7209">
        <v>7930</v>
      </c>
      <c r="B7209" t="s">
        <v>805</v>
      </c>
      <c r="C7209" t="s">
        <v>8942</v>
      </c>
      <c r="J7209" t="s">
        <v>1436</v>
      </c>
      <c r="K7209">
        <v>0</v>
      </c>
      <c r="N7209" t="b">
        <v>1</v>
      </c>
      <c r="O7209" t="b">
        <v>0</v>
      </c>
      <c r="P7209" t="b">
        <v>0</v>
      </c>
      <c r="Q7209">
        <v>8</v>
      </c>
      <c r="R7209">
        <v>1</v>
      </c>
      <c r="S7209">
        <v>1</v>
      </c>
      <c r="T7209">
        <v>3</v>
      </c>
      <c r="U7209" t="b">
        <v>1</v>
      </c>
      <c r="V7209" t="s">
        <v>8830</v>
      </c>
      <c r="W7209" t="s">
        <v>12341</v>
      </c>
      <c r="X7209" t="s">
        <v>15354</v>
      </c>
      <c r="Y7209">
        <v>27</v>
      </c>
      <c r="Z7209">
        <v>27</v>
      </c>
      <c r="AA7209">
        <v>2</v>
      </c>
      <c r="AB7209">
        <v>2</v>
      </c>
      <c r="AC7209">
        <v>12</v>
      </c>
    </row>
    <row r="7210" spans="1:29">
      <c r="A7210">
        <v>7931</v>
      </c>
      <c r="B7210" t="s">
        <v>805</v>
      </c>
      <c r="C7210" t="s">
        <v>8943</v>
      </c>
      <c r="J7210" t="s">
        <v>1436</v>
      </c>
      <c r="K7210">
        <v>0</v>
      </c>
      <c r="N7210" t="b">
        <v>1</v>
      </c>
      <c r="O7210" t="b">
        <v>0</v>
      </c>
      <c r="P7210" t="b">
        <v>0</v>
      </c>
      <c r="Q7210">
        <v>8</v>
      </c>
      <c r="R7210">
        <v>1</v>
      </c>
      <c r="S7210">
        <v>1</v>
      </c>
      <c r="T7210">
        <v>3</v>
      </c>
      <c r="U7210" t="b">
        <v>1</v>
      </c>
      <c r="V7210" t="s">
        <v>8830</v>
      </c>
      <c r="W7210" t="s">
        <v>12341</v>
      </c>
      <c r="X7210" t="s">
        <v>15356</v>
      </c>
      <c r="Y7210">
        <v>28</v>
      </c>
      <c r="Z7210">
        <v>28</v>
      </c>
      <c r="AA7210">
        <v>2</v>
      </c>
      <c r="AB7210">
        <v>2</v>
      </c>
      <c r="AC7210">
        <v>12</v>
      </c>
    </row>
    <row r="7211" spans="1:29">
      <c r="A7211">
        <v>7932</v>
      </c>
      <c r="B7211" t="s">
        <v>805</v>
      </c>
      <c r="C7211" t="s">
        <v>8944</v>
      </c>
      <c r="J7211" t="s">
        <v>1436</v>
      </c>
      <c r="K7211">
        <v>0</v>
      </c>
      <c r="N7211" t="b">
        <v>1</v>
      </c>
      <c r="O7211" t="b">
        <v>0</v>
      </c>
      <c r="P7211" t="b">
        <v>0</v>
      </c>
      <c r="Q7211">
        <v>8</v>
      </c>
      <c r="R7211">
        <v>1</v>
      </c>
      <c r="S7211">
        <v>1</v>
      </c>
      <c r="T7211">
        <v>3</v>
      </c>
      <c r="U7211" t="b">
        <v>1</v>
      </c>
      <c r="V7211" t="s">
        <v>8830</v>
      </c>
      <c r="W7211" t="s">
        <v>12341</v>
      </c>
      <c r="X7211" t="s">
        <v>15357</v>
      </c>
      <c r="Y7211">
        <v>29</v>
      </c>
      <c r="Z7211">
        <v>29</v>
      </c>
      <c r="AA7211">
        <v>2</v>
      </c>
      <c r="AB7211">
        <v>2</v>
      </c>
      <c r="AC7211">
        <v>12</v>
      </c>
    </row>
    <row r="7212" spans="1:29">
      <c r="A7212">
        <v>7933</v>
      </c>
      <c r="B7212" t="s">
        <v>805</v>
      </c>
      <c r="C7212" t="s">
        <v>8945</v>
      </c>
      <c r="J7212" t="s">
        <v>1436</v>
      </c>
      <c r="K7212">
        <v>0</v>
      </c>
      <c r="N7212" t="b">
        <v>1</v>
      </c>
      <c r="O7212" t="b">
        <v>0</v>
      </c>
      <c r="P7212" t="b">
        <v>0</v>
      </c>
      <c r="Q7212">
        <v>8</v>
      </c>
      <c r="R7212">
        <v>1</v>
      </c>
      <c r="S7212">
        <v>1</v>
      </c>
      <c r="T7212">
        <v>3</v>
      </c>
      <c r="U7212" t="b">
        <v>1</v>
      </c>
      <c r="V7212" t="s">
        <v>8830</v>
      </c>
      <c r="W7212" t="s">
        <v>12341</v>
      </c>
      <c r="X7212" t="s">
        <v>15394</v>
      </c>
      <c r="Y7212">
        <v>30</v>
      </c>
      <c r="Z7212">
        <v>30</v>
      </c>
      <c r="AA7212">
        <v>2</v>
      </c>
      <c r="AB7212">
        <v>2</v>
      </c>
      <c r="AC7212">
        <v>12</v>
      </c>
    </row>
    <row r="7213" spans="1:29">
      <c r="A7213">
        <v>7934</v>
      </c>
      <c r="B7213" t="s">
        <v>805</v>
      </c>
      <c r="C7213" t="s">
        <v>8946</v>
      </c>
      <c r="J7213" t="s">
        <v>1436</v>
      </c>
      <c r="K7213">
        <v>0</v>
      </c>
      <c r="N7213" t="b">
        <v>1</v>
      </c>
      <c r="O7213" t="b">
        <v>0</v>
      </c>
      <c r="P7213" t="b">
        <v>0</v>
      </c>
      <c r="Q7213">
        <v>8</v>
      </c>
      <c r="R7213">
        <v>1</v>
      </c>
      <c r="S7213">
        <v>1</v>
      </c>
      <c r="T7213">
        <v>3</v>
      </c>
      <c r="U7213" t="b">
        <v>1</v>
      </c>
      <c r="V7213" t="s">
        <v>8830</v>
      </c>
      <c r="W7213" t="s">
        <v>12341</v>
      </c>
      <c r="X7213" t="s">
        <v>15395</v>
      </c>
      <c r="Y7213">
        <v>31</v>
      </c>
      <c r="Z7213">
        <v>31</v>
      </c>
      <c r="AA7213">
        <v>2</v>
      </c>
      <c r="AB7213">
        <v>2</v>
      </c>
      <c r="AC7213">
        <v>12</v>
      </c>
    </row>
    <row r="7214" spans="1:29">
      <c r="A7214">
        <v>7935</v>
      </c>
      <c r="B7214" t="s">
        <v>805</v>
      </c>
      <c r="C7214" t="s">
        <v>8947</v>
      </c>
      <c r="J7214" t="s">
        <v>1436</v>
      </c>
      <c r="K7214">
        <v>0</v>
      </c>
      <c r="N7214" t="b">
        <v>1</v>
      </c>
      <c r="O7214" t="b">
        <v>0</v>
      </c>
      <c r="P7214" t="b">
        <v>0</v>
      </c>
      <c r="Q7214">
        <v>8</v>
      </c>
      <c r="R7214">
        <v>1</v>
      </c>
      <c r="S7214">
        <v>1</v>
      </c>
      <c r="T7214">
        <v>3</v>
      </c>
      <c r="U7214" t="b">
        <v>1</v>
      </c>
      <c r="V7214" t="s">
        <v>8830</v>
      </c>
      <c r="W7214" t="s">
        <v>12341</v>
      </c>
      <c r="X7214" t="s">
        <v>15396</v>
      </c>
      <c r="Y7214">
        <v>32</v>
      </c>
      <c r="Z7214">
        <v>32</v>
      </c>
      <c r="AA7214">
        <v>2</v>
      </c>
      <c r="AB7214">
        <v>2</v>
      </c>
      <c r="AC7214">
        <v>12</v>
      </c>
    </row>
    <row r="7215" spans="1:29">
      <c r="A7215">
        <v>7936</v>
      </c>
      <c r="B7215" t="s">
        <v>805</v>
      </c>
      <c r="C7215" t="s">
        <v>8948</v>
      </c>
      <c r="J7215" t="s">
        <v>1436</v>
      </c>
      <c r="K7215">
        <v>0</v>
      </c>
      <c r="N7215" t="b">
        <v>1</v>
      </c>
      <c r="O7215" t="b">
        <v>0</v>
      </c>
      <c r="P7215" t="b">
        <v>0</v>
      </c>
      <c r="Q7215">
        <v>8</v>
      </c>
      <c r="R7215">
        <v>1</v>
      </c>
      <c r="S7215">
        <v>1</v>
      </c>
      <c r="T7215">
        <v>3</v>
      </c>
      <c r="U7215" t="b">
        <v>1</v>
      </c>
      <c r="V7215" t="s">
        <v>8830</v>
      </c>
      <c r="W7215" t="s">
        <v>12341</v>
      </c>
      <c r="X7215" t="s">
        <v>15398</v>
      </c>
      <c r="Y7215">
        <v>33</v>
      </c>
      <c r="Z7215">
        <v>33</v>
      </c>
      <c r="AA7215">
        <v>2</v>
      </c>
      <c r="AB7215">
        <v>2</v>
      </c>
      <c r="AC7215">
        <v>12</v>
      </c>
    </row>
    <row r="7216" spans="1:29">
      <c r="A7216">
        <v>7937</v>
      </c>
      <c r="B7216" t="s">
        <v>805</v>
      </c>
      <c r="C7216" t="s">
        <v>8949</v>
      </c>
      <c r="J7216" t="s">
        <v>1436</v>
      </c>
      <c r="K7216">
        <v>0</v>
      </c>
      <c r="N7216" t="b">
        <v>1</v>
      </c>
      <c r="O7216" t="b">
        <v>0</v>
      </c>
      <c r="P7216" t="b">
        <v>0</v>
      </c>
      <c r="Q7216">
        <v>8</v>
      </c>
      <c r="R7216">
        <v>1</v>
      </c>
      <c r="S7216">
        <v>1</v>
      </c>
      <c r="T7216">
        <v>3</v>
      </c>
      <c r="U7216" t="b">
        <v>1</v>
      </c>
      <c r="V7216" t="s">
        <v>8830</v>
      </c>
      <c r="W7216" t="s">
        <v>12341</v>
      </c>
      <c r="X7216" t="s">
        <v>15400</v>
      </c>
      <c r="Y7216">
        <v>34</v>
      </c>
      <c r="Z7216">
        <v>34</v>
      </c>
      <c r="AA7216">
        <v>2</v>
      </c>
      <c r="AB7216">
        <v>2</v>
      </c>
      <c r="AC7216">
        <v>12</v>
      </c>
    </row>
    <row r="7217" spans="1:29">
      <c r="A7217">
        <v>7938</v>
      </c>
      <c r="B7217" t="s">
        <v>805</v>
      </c>
      <c r="C7217" t="s">
        <v>8950</v>
      </c>
      <c r="J7217" t="s">
        <v>1436</v>
      </c>
      <c r="K7217">
        <v>0</v>
      </c>
      <c r="N7217" t="b">
        <v>1</v>
      </c>
      <c r="O7217" t="b">
        <v>0</v>
      </c>
      <c r="P7217" t="b">
        <v>0</v>
      </c>
      <c r="Q7217">
        <v>8</v>
      </c>
      <c r="R7217">
        <v>1</v>
      </c>
      <c r="S7217">
        <v>1</v>
      </c>
      <c r="T7217">
        <v>3</v>
      </c>
      <c r="U7217" t="b">
        <v>1</v>
      </c>
      <c r="V7217" t="s">
        <v>8830</v>
      </c>
      <c r="W7217" t="s">
        <v>12341</v>
      </c>
      <c r="X7217" t="s">
        <v>15401</v>
      </c>
      <c r="Y7217">
        <v>35</v>
      </c>
      <c r="Z7217">
        <v>35</v>
      </c>
      <c r="AA7217">
        <v>2</v>
      </c>
      <c r="AB7217">
        <v>2</v>
      </c>
      <c r="AC7217">
        <v>12</v>
      </c>
    </row>
    <row r="7218" spans="1:29">
      <c r="A7218">
        <v>7939</v>
      </c>
      <c r="B7218" t="s">
        <v>805</v>
      </c>
      <c r="C7218" t="s">
        <v>8951</v>
      </c>
      <c r="J7218" t="s">
        <v>1436</v>
      </c>
      <c r="K7218">
        <v>0</v>
      </c>
      <c r="N7218" t="b">
        <v>1</v>
      </c>
      <c r="O7218" t="b">
        <v>0</v>
      </c>
      <c r="P7218" t="b">
        <v>0</v>
      </c>
      <c r="Q7218">
        <v>8</v>
      </c>
      <c r="R7218">
        <v>1</v>
      </c>
      <c r="S7218">
        <v>1</v>
      </c>
      <c r="T7218">
        <v>3</v>
      </c>
      <c r="U7218" t="b">
        <v>1</v>
      </c>
      <c r="V7218" t="s">
        <v>8830</v>
      </c>
      <c r="W7218" t="s">
        <v>12341</v>
      </c>
      <c r="X7218" t="s">
        <v>15402</v>
      </c>
      <c r="Y7218">
        <v>36</v>
      </c>
      <c r="Z7218">
        <v>36</v>
      </c>
      <c r="AA7218">
        <v>2</v>
      </c>
      <c r="AB7218">
        <v>2</v>
      </c>
      <c r="AC7218">
        <v>12</v>
      </c>
    </row>
    <row r="7219" spans="1:29">
      <c r="A7219">
        <v>7940</v>
      </c>
      <c r="B7219" t="s">
        <v>805</v>
      </c>
      <c r="C7219" t="s">
        <v>8952</v>
      </c>
      <c r="J7219" t="s">
        <v>1436</v>
      </c>
      <c r="K7219">
        <v>0</v>
      </c>
      <c r="N7219" t="b">
        <v>1</v>
      </c>
      <c r="O7219" t="b">
        <v>0</v>
      </c>
      <c r="P7219" t="b">
        <v>0</v>
      </c>
      <c r="Q7219">
        <v>8</v>
      </c>
      <c r="R7219">
        <v>1</v>
      </c>
      <c r="S7219">
        <v>1</v>
      </c>
      <c r="T7219">
        <v>3</v>
      </c>
      <c r="U7219" t="b">
        <v>1</v>
      </c>
      <c r="V7219" t="s">
        <v>8830</v>
      </c>
      <c r="W7219" t="s">
        <v>12341</v>
      </c>
      <c r="X7219" t="s">
        <v>15403</v>
      </c>
      <c r="Y7219">
        <v>37</v>
      </c>
      <c r="Z7219">
        <v>37</v>
      </c>
      <c r="AA7219">
        <v>2</v>
      </c>
      <c r="AB7219">
        <v>2</v>
      </c>
      <c r="AC7219">
        <v>12</v>
      </c>
    </row>
    <row r="7220" spans="1:29">
      <c r="A7220">
        <v>7944</v>
      </c>
      <c r="B7220" t="s">
        <v>805</v>
      </c>
      <c r="C7220" t="s">
        <v>8953</v>
      </c>
      <c r="J7220" t="s">
        <v>1444</v>
      </c>
      <c r="K7220">
        <v>0</v>
      </c>
      <c r="N7220" t="b">
        <v>0</v>
      </c>
      <c r="O7220" t="b">
        <v>1</v>
      </c>
      <c r="P7220" t="b">
        <v>0</v>
      </c>
      <c r="Q7220">
        <v>8</v>
      </c>
      <c r="R7220">
        <v>1</v>
      </c>
      <c r="S7220">
        <v>1</v>
      </c>
      <c r="T7220">
        <v>3</v>
      </c>
      <c r="U7220" t="b">
        <v>1</v>
      </c>
      <c r="V7220" t="s">
        <v>8830</v>
      </c>
      <c r="W7220" t="s">
        <v>12341</v>
      </c>
      <c r="X7220" t="s">
        <v>14814</v>
      </c>
      <c r="Y7220">
        <v>38</v>
      </c>
      <c r="Z7220">
        <v>38</v>
      </c>
      <c r="AA7220">
        <v>4</v>
      </c>
      <c r="AB7220">
        <v>4</v>
      </c>
      <c r="AC7220">
        <v>12</v>
      </c>
    </row>
    <row r="7221" spans="1:29">
      <c r="A7221">
        <v>7945</v>
      </c>
      <c r="B7221" t="s">
        <v>805</v>
      </c>
      <c r="C7221" t="s">
        <v>8954</v>
      </c>
      <c r="J7221" t="s">
        <v>1444</v>
      </c>
      <c r="K7221">
        <v>0</v>
      </c>
      <c r="N7221" t="b">
        <v>0</v>
      </c>
      <c r="O7221" t="b">
        <v>1</v>
      </c>
      <c r="P7221" t="b">
        <v>0</v>
      </c>
      <c r="Q7221">
        <v>8</v>
      </c>
      <c r="R7221">
        <v>1</v>
      </c>
      <c r="S7221">
        <v>1</v>
      </c>
      <c r="T7221">
        <v>3</v>
      </c>
      <c r="U7221" t="b">
        <v>1</v>
      </c>
      <c r="V7221" t="s">
        <v>8830</v>
      </c>
      <c r="W7221" t="s">
        <v>12341</v>
      </c>
      <c r="X7221" t="s">
        <v>14732</v>
      </c>
      <c r="Y7221">
        <v>38</v>
      </c>
      <c r="Z7221">
        <v>38</v>
      </c>
      <c r="AA7221">
        <v>5</v>
      </c>
      <c r="AB7221">
        <v>5</v>
      </c>
      <c r="AC7221">
        <v>12</v>
      </c>
    </row>
    <row r="7222" spans="1:29">
      <c r="A7222">
        <v>7946</v>
      </c>
      <c r="B7222" t="s">
        <v>805</v>
      </c>
      <c r="C7222" t="s">
        <v>8955</v>
      </c>
      <c r="J7222" t="s">
        <v>1444</v>
      </c>
      <c r="K7222">
        <v>0</v>
      </c>
      <c r="N7222" t="b">
        <v>0</v>
      </c>
      <c r="O7222" t="b">
        <v>1</v>
      </c>
      <c r="P7222" t="b">
        <v>0</v>
      </c>
      <c r="Q7222">
        <v>8</v>
      </c>
      <c r="R7222">
        <v>1</v>
      </c>
      <c r="S7222">
        <v>1</v>
      </c>
      <c r="T7222">
        <v>3</v>
      </c>
      <c r="U7222" t="b">
        <v>1</v>
      </c>
      <c r="V7222" t="s">
        <v>8830</v>
      </c>
      <c r="W7222" t="s">
        <v>12341</v>
      </c>
      <c r="X7222" t="s">
        <v>14615</v>
      </c>
      <c r="Y7222">
        <v>38</v>
      </c>
      <c r="Z7222">
        <v>38</v>
      </c>
      <c r="AA7222">
        <v>6</v>
      </c>
      <c r="AB7222">
        <v>6</v>
      </c>
      <c r="AC7222">
        <v>12</v>
      </c>
    </row>
    <row r="7223" spans="1:29">
      <c r="A7223">
        <v>7947</v>
      </c>
      <c r="B7223" t="s">
        <v>805</v>
      </c>
      <c r="C7223" t="s">
        <v>8956</v>
      </c>
      <c r="J7223" t="s">
        <v>1444</v>
      </c>
      <c r="K7223">
        <v>0</v>
      </c>
      <c r="N7223" t="b">
        <v>0</v>
      </c>
      <c r="O7223" t="b">
        <v>1</v>
      </c>
      <c r="P7223" t="b">
        <v>0</v>
      </c>
      <c r="Q7223">
        <v>8</v>
      </c>
      <c r="R7223">
        <v>1</v>
      </c>
      <c r="S7223">
        <v>1</v>
      </c>
      <c r="T7223">
        <v>3</v>
      </c>
      <c r="U7223" t="b">
        <v>1</v>
      </c>
      <c r="V7223" t="s">
        <v>8830</v>
      </c>
      <c r="W7223" t="s">
        <v>12341</v>
      </c>
      <c r="X7223" t="s">
        <v>14747</v>
      </c>
      <c r="Y7223">
        <v>38</v>
      </c>
      <c r="Z7223">
        <v>38</v>
      </c>
      <c r="AA7223">
        <v>7</v>
      </c>
      <c r="AB7223">
        <v>7</v>
      </c>
      <c r="AC7223">
        <v>12</v>
      </c>
    </row>
    <row r="7224" spans="1:29">
      <c r="A7224">
        <v>7948</v>
      </c>
      <c r="B7224" t="s">
        <v>805</v>
      </c>
      <c r="C7224" t="s">
        <v>8957</v>
      </c>
      <c r="J7224" t="s">
        <v>1444</v>
      </c>
      <c r="K7224">
        <v>0</v>
      </c>
      <c r="N7224" t="b">
        <v>0</v>
      </c>
      <c r="O7224" t="b">
        <v>1</v>
      </c>
      <c r="P7224" t="b">
        <v>0</v>
      </c>
      <c r="Q7224">
        <v>8</v>
      </c>
      <c r="R7224">
        <v>1</v>
      </c>
      <c r="S7224">
        <v>1</v>
      </c>
      <c r="T7224">
        <v>3</v>
      </c>
      <c r="U7224" t="b">
        <v>1</v>
      </c>
      <c r="V7224" t="s">
        <v>8830</v>
      </c>
      <c r="W7224" t="s">
        <v>12341</v>
      </c>
      <c r="X7224" t="s">
        <v>14748</v>
      </c>
      <c r="Y7224">
        <v>38</v>
      </c>
      <c r="Z7224">
        <v>38</v>
      </c>
      <c r="AA7224">
        <v>8</v>
      </c>
      <c r="AB7224">
        <v>8</v>
      </c>
      <c r="AC7224">
        <v>12</v>
      </c>
    </row>
    <row r="7225" spans="1:29">
      <c r="A7225">
        <v>7949</v>
      </c>
      <c r="B7225" t="s">
        <v>1503</v>
      </c>
      <c r="C7225" t="s">
        <v>8958</v>
      </c>
      <c r="D7225">
        <v>713</v>
      </c>
      <c r="E7225" t="s">
        <v>8959</v>
      </c>
      <c r="U7225" t="b">
        <v>1</v>
      </c>
      <c r="V7225" t="s">
        <v>8830</v>
      </c>
      <c r="W7225" t="s">
        <v>12341</v>
      </c>
      <c r="X7225" t="s">
        <v>15791</v>
      </c>
      <c r="Y7225">
        <v>40</v>
      </c>
      <c r="Z7225">
        <v>46</v>
      </c>
      <c r="AA7225">
        <v>2</v>
      </c>
      <c r="AB7225">
        <v>9</v>
      </c>
      <c r="AC7225">
        <v>12</v>
      </c>
    </row>
    <row r="7226" spans="1:29">
      <c r="A7226">
        <v>7950</v>
      </c>
      <c r="B7226" t="s">
        <v>827</v>
      </c>
      <c r="C7226" t="s">
        <v>8960</v>
      </c>
      <c r="U7226" t="b">
        <v>1</v>
      </c>
      <c r="V7226" t="s">
        <v>8830</v>
      </c>
      <c r="W7226" t="s">
        <v>12341</v>
      </c>
      <c r="X7226" t="s">
        <v>15792</v>
      </c>
      <c r="Y7226">
        <v>40</v>
      </c>
      <c r="Z7226">
        <v>46</v>
      </c>
      <c r="AA7226">
        <v>2</v>
      </c>
      <c r="AB7226">
        <v>8</v>
      </c>
      <c r="AC7226">
        <v>12</v>
      </c>
    </row>
    <row r="7227" spans="1:29">
      <c r="A7227">
        <v>7951</v>
      </c>
      <c r="B7227" t="s">
        <v>1508</v>
      </c>
      <c r="C7227" t="s">
        <v>8961</v>
      </c>
      <c r="U7227" t="b">
        <v>1</v>
      </c>
      <c r="V7227" t="s">
        <v>8830</v>
      </c>
      <c r="W7227" t="s">
        <v>12341</v>
      </c>
      <c r="X7227" t="s">
        <v>15793</v>
      </c>
      <c r="Y7227">
        <v>41</v>
      </c>
      <c r="Z7227">
        <v>46</v>
      </c>
      <c r="AA7227">
        <v>2</v>
      </c>
      <c r="AB7227">
        <v>9</v>
      </c>
      <c r="AC7227">
        <v>12</v>
      </c>
    </row>
    <row r="7228" spans="1:29">
      <c r="A7228">
        <v>7952</v>
      </c>
      <c r="B7228" t="s">
        <v>805</v>
      </c>
      <c r="C7228" t="s">
        <v>8962</v>
      </c>
      <c r="J7228" t="s">
        <v>1444</v>
      </c>
      <c r="K7228">
        <v>0</v>
      </c>
      <c r="N7228" t="b">
        <v>0</v>
      </c>
      <c r="O7228" t="b">
        <v>1</v>
      </c>
      <c r="P7228" t="b">
        <v>0</v>
      </c>
      <c r="Q7228">
        <v>8</v>
      </c>
      <c r="R7228">
        <v>1</v>
      </c>
      <c r="S7228">
        <v>1</v>
      </c>
      <c r="T7228">
        <v>2</v>
      </c>
      <c r="U7228" t="b">
        <v>1</v>
      </c>
      <c r="V7228" t="s">
        <v>8830</v>
      </c>
      <c r="W7228" t="s">
        <v>12341</v>
      </c>
      <c r="X7228" t="s">
        <v>14736</v>
      </c>
      <c r="Y7228">
        <v>42</v>
      </c>
      <c r="Z7228">
        <v>42</v>
      </c>
      <c r="AA7228">
        <v>6</v>
      </c>
      <c r="AB7228">
        <v>6</v>
      </c>
      <c r="AC7228">
        <v>12</v>
      </c>
    </row>
    <row r="7229" spans="1:29">
      <c r="A7229">
        <v>7953</v>
      </c>
      <c r="B7229" t="s">
        <v>805</v>
      </c>
      <c r="C7229" t="s">
        <v>8963</v>
      </c>
      <c r="J7229" t="s">
        <v>1444</v>
      </c>
      <c r="K7229">
        <v>0</v>
      </c>
      <c r="N7229" t="b">
        <v>0</v>
      </c>
      <c r="O7229" t="b">
        <v>1</v>
      </c>
      <c r="P7229" t="b">
        <v>0</v>
      </c>
      <c r="Q7229">
        <v>8</v>
      </c>
      <c r="R7229">
        <v>1</v>
      </c>
      <c r="S7229">
        <v>1</v>
      </c>
      <c r="T7229">
        <v>2</v>
      </c>
      <c r="U7229" t="b">
        <v>1</v>
      </c>
      <c r="V7229" t="s">
        <v>8830</v>
      </c>
      <c r="W7229" t="s">
        <v>12341</v>
      </c>
      <c r="X7229" t="s">
        <v>14737</v>
      </c>
      <c r="Y7229">
        <v>43</v>
      </c>
      <c r="Z7229">
        <v>43</v>
      </c>
      <c r="AA7229">
        <v>6</v>
      </c>
      <c r="AB7229">
        <v>6</v>
      </c>
      <c r="AC7229">
        <v>12</v>
      </c>
    </row>
    <row r="7230" spans="1:29">
      <c r="A7230">
        <v>7954</v>
      </c>
      <c r="B7230" t="s">
        <v>805</v>
      </c>
      <c r="C7230" t="s">
        <v>8964</v>
      </c>
      <c r="J7230" t="s">
        <v>1444</v>
      </c>
      <c r="K7230">
        <v>0</v>
      </c>
      <c r="N7230" t="b">
        <v>0</v>
      </c>
      <c r="O7230" t="b">
        <v>1</v>
      </c>
      <c r="P7230" t="b">
        <v>0</v>
      </c>
      <c r="Q7230">
        <v>8</v>
      </c>
      <c r="R7230">
        <v>1</v>
      </c>
      <c r="S7230">
        <v>1</v>
      </c>
      <c r="T7230">
        <v>2</v>
      </c>
      <c r="U7230" t="b">
        <v>1</v>
      </c>
      <c r="V7230" t="s">
        <v>8830</v>
      </c>
      <c r="W7230" t="s">
        <v>12341</v>
      </c>
      <c r="X7230" t="s">
        <v>14738</v>
      </c>
      <c r="Y7230">
        <v>44</v>
      </c>
      <c r="Z7230">
        <v>44</v>
      </c>
      <c r="AA7230">
        <v>6</v>
      </c>
      <c r="AB7230">
        <v>6</v>
      </c>
      <c r="AC7230">
        <v>12</v>
      </c>
    </row>
    <row r="7231" spans="1:29">
      <c r="A7231">
        <v>7955</v>
      </c>
      <c r="B7231" t="s">
        <v>805</v>
      </c>
      <c r="C7231" t="s">
        <v>8965</v>
      </c>
      <c r="J7231" t="s">
        <v>1444</v>
      </c>
      <c r="K7231">
        <v>0</v>
      </c>
      <c r="N7231" t="b">
        <v>0</v>
      </c>
      <c r="O7231" t="b">
        <v>1</v>
      </c>
      <c r="P7231" t="b">
        <v>0</v>
      </c>
      <c r="Q7231">
        <v>8</v>
      </c>
      <c r="R7231">
        <v>1</v>
      </c>
      <c r="S7231">
        <v>1</v>
      </c>
      <c r="T7231">
        <v>2</v>
      </c>
      <c r="U7231" t="b">
        <v>1</v>
      </c>
      <c r="V7231" t="s">
        <v>8830</v>
      </c>
      <c r="W7231" t="s">
        <v>12341</v>
      </c>
      <c r="X7231" t="s">
        <v>14739</v>
      </c>
      <c r="Y7231">
        <v>45</v>
      </c>
      <c r="Z7231">
        <v>45</v>
      </c>
      <c r="AA7231">
        <v>6</v>
      </c>
      <c r="AB7231">
        <v>6</v>
      </c>
      <c r="AC7231">
        <v>12</v>
      </c>
    </row>
    <row r="7232" spans="1:29">
      <c r="A7232">
        <v>7956</v>
      </c>
      <c r="B7232" t="s">
        <v>805</v>
      </c>
      <c r="C7232" t="s">
        <v>8966</v>
      </c>
      <c r="J7232" t="s">
        <v>1444</v>
      </c>
      <c r="K7232">
        <v>0</v>
      </c>
      <c r="N7232" t="b">
        <v>0</v>
      </c>
      <c r="O7232" t="b">
        <v>1</v>
      </c>
      <c r="P7232" t="b">
        <v>0</v>
      </c>
      <c r="Q7232">
        <v>8</v>
      </c>
      <c r="R7232">
        <v>1</v>
      </c>
      <c r="S7232">
        <v>1</v>
      </c>
      <c r="T7232">
        <v>2</v>
      </c>
      <c r="U7232" t="b">
        <v>1</v>
      </c>
      <c r="V7232" t="s">
        <v>8830</v>
      </c>
      <c r="W7232" t="s">
        <v>12341</v>
      </c>
      <c r="X7232" t="s">
        <v>14741</v>
      </c>
      <c r="Y7232">
        <v>46</v>
      </c>
      <c r="Z7232">
        <v>46</v>
      </c>
      <c r="AA7232">
        <v>6</v>
      </c>
      <c r="AB7232">
        <v>6</v>
      </c>
      <c r="AC7232">
        <v>12</v>
      </c>
    </row>
    <row r="7233" spans="1:29">
      <c r="A7233">
        <v>7957</v>
      </c>
      <c r="B7233" t="s">
        <v>805</v>
      </c>
      <c r="C7233" t="s">
        <v>8967</v>
      </c>
      <c r="J7233" t="s">
        <v>1444</v>
      </c>
      <c r="K7233">
        <v>0</v>
      </c>
      <c r="N7233" t="b">
        <v>0</v>
      </c>
      <c r="O7233" t="b">
        <v>1</v>
      </c>
      <c r="P7233" t="b">
        <v>0</v>
      </c>
      <c r="Q7233">
        <v>8</v>
      </c>
      <c r="R7233">
        <v>1</v>
      </c>
      <c r="S7233">
        <v>1</v>
      </c>
      <c r="T7233">
        <v>2</v>
      </c>
      <c r="U7233" t="b">
        <v>1</v>
      </c>
      <c r="V7233" t="s">
        <v>8830</v>
      </c>
      <c r="W7233" t="s">
        <v>12341</v>
      </c>
      <c r="X7233" t="s">
        <v>14757</v>
      </c>
      <c r="Y7233">
        <v>46</v>
      </c>
      <c r="Z7233">
        <v>46</v>
      </c>
      <c r="AA7233">
        <v>7</v>
      </c>
      <c r="AB7233">
        <v>7</v>
      </c>
      <c r="AC7233">
        <v>12</v>
      </c>
    </row>
    <row r="7234" spans="1:29">
      <c r="A7234">
        <v>7958</v>
      </c>
      <c r="B7234" t="s">
        <v>805</v>
      </c>
      <c r="C7234" t="s">
        <v>8968</v>
      </c>
      <c r="J7234" t="s">
        <v>1444</v>
      </c>
      <c r="K7234">
        <v>0</v>
      </c>
      <c r="N7234" t="b">
        <v>0</v>
      </c>
      <c r="O7234" t="b">
        <v>1</v>
      </c>
      <c r="P7234" t="b">
        <v>0</v>
      </c>
      <c r="Q7234">
        <v>8</v>
      </c>
      <c r="R7234">
        <v>1</v>
      </c>
      <c r="S7234">
        <v>1</v>
      </c>
      <c r="T7234">
        <v>2</v>
      </c>
      <c r="U7234" t="b">
        <v>1</v>
      </c>
      <c r="V7234" t="s">
        <v>8830</v>
      </c>
      <c r="W7234" t="s">
        <v>12341</v>
      </c>
      <c r="X7234" t="s">
        <v>14758</v>
      </c>
      <c r="Y7234">
        <v>46</v>
      </c>
      <c r="Z7234">
        <v>46</v>
      </c>
      <c r="AA7234">
        <v>8</v>
      </c>
      <c r="AB7234">
        <v>8</v>
      </c>
      <c r="AC7234">
        <v>12</v>
      </c>
    </row>
    <row r="7235" spans="1:29">
      <c r="A7235">
        <v>7959</v>
      </c>
      <c r="B7235" t="s">
        <v>805</v>
      </c>
      <c r="C7235" t="s">
        <v>8969</v>
      </c>
      <c r="J7235" t="s">
        <v>1444</v>
      </c>
      <c r="K7235">
        <v>0</v>
      </c>
      <c r="N7235" t="b">
        <v>1</v>
      </c>
      <c r="O7235" t="b">
        <v>0</v>
      </c>
      <c r="P7235" t="b">
        <v>0</v>
      </c>
      <c r="Q7235">
        <v>8</v>
      </c>
      <c r="R7235">
        <v>1</v>
      </c>
      <c r="S7235">
        <v>1</v>
      </c>
      <c r="T7235">
        <v>2</v>
      </c>
      <c r="U7235" t="b">
        <v>1</v>
      </c>
      <c r="V7235" t="s">
        <v>8830</v>
      </c>
      <c r="W7235" t="s">
        <v>12341</v>
      </c>
      <c r="X7235" t="s">
        <v>14670</v>
      </c>
      <c r="Y7235">
        <v>42</v>
      </c>
      <c r="Z7235">
        <v>42</v>
      </c>
      <c r="AA7235">
        <v>7</v>
      </c>
      <c r="AB7235">
        <v>7</v>
      </c>
      <c r="AC7235">
        <v>12</v>
      </c>
    </row>
    <row r="7236" spans="1:29">
      <c r="A7236">
        <v>7960</v>
      </c>
      <c r="B7236" t="s">
        <v>805</v>
      </c>
      <c r="C7236" t="s">
        <v>8970</v>
      </c>
      <c r="J7236" t="s">
        <v>1444</v>
      </c>
      <c r="K7236">
        <v>0</v>
      </c>
      <c r="N7236" t="b">
        <v>1</v>
      </c>
      <c r="O7236" t="b">
        <v>0</v>
      </c>
      <c r="P7236" t="b">
        <v>0</v>
      </c>
      <c r="Q7236">
        <v>8</v>
      </c>
      <c r="R7236">
        <v>1</v>
      </c>
      <c r="S7236">
        <v>1</v>
      </c>
      <c r="T7236">
        <v>2</v>
      </c>
      <c r="U7236" t="b">
        <v>1</v>
      </c>
      <c r="V7236" t="s">
        <v>8830</v>
      </c>
      <c r="W7236" t="s">
        <v>12341</v>
      </c>
      <c r="X7236" t="s">
        <v>14671</v>
      </c>
      <c r="Y7236">
        <v>42</v>
      </c>
      <c r="Z7236">
        <v>42</v>
      </c>
      <c r="AA7236">
        <v>8</v>
      </c>
      <c r="AB7236">
        <v>8</v>
      </c>
      <c r="AC7236">
        <v>12</v>
      </c>
    </row>
    <row r="7237" spans="1:29">
      <c r="A7237">
        <v>7961</v>
      </c>
      <c r="B7237" t="s">
        <v>805</v>
      </c>
      <c r="C7237" t="s">
        <v>8971</v>
      </c>
      <c r="J7237" t="s">
        <v>1444</v>
      </c>
      <c r="K7237">
        <v>0</v>
      </c>
      <c r="N7237" t="b">
        <v>1</v>
      </c>
      <c r="O7237" t="b">
        <v>0</v>
      </c>
      <c r="P7237" t="b">
        <v>0</v>
      </c>
      <c r="Q7237">
        <v>8</v>
      </c>
      <c r="R7237">
        <v>1</v>
      </c>
      <c r="S7237">
        <v>1</v>
      </c>
      <c r="T7237">
        <v>2</v>
      </c>
      <c r="U7237" t="b">
        <v>1</v>
      </c>
      <c r="V7237" t="s">
        <v>8830</v>
      </c>
      <c r="W7237" t="s">
        <v>12341</v>
      </c>
      <c r="X7237" t="s">
        <v>14674</v>
      </c>
      <c r="Y7237">
        <v>43</v>
      </c>
      <c r="Z7237">
        <v>43</v>
      </c>
      <c r="AA7237">
        <v>7</v>
      </c>
      <c r="AB7237">
        <v>7</v>
      </c>
      <c r="AC7237">
        <v>12</v>
      </c>
    </row>
    <row r="7238" spans="1:29">
      <c r="A7238">
        <v>7962</v>
      </c>
      <c r="B7238" t="s">
        <v>805</v>
      </c>
      <c r="C7238" t="s">
        <v>8972</v>
      </c>
      <c r="J7238" t="s">
        <v>1444</v>
      </c>
      <c r="K7238">
        <v>0</v>
      </c>
      <c r="N7238" t="b">
        <v>1</v>
      </c>
      <c r="O7238" t="b">
        <v>0</v>
      </c>
      <c r="P7238" t="b">
        <v>0</v>
      </c>
      <c r="Q7238">
        <v>8</v>
      </c>
      <c r="R7238">
        <v>1</v>
      </c>
      <c r="S7238">
        <v>1</v>
      </c>
      <c r="T7238">
        <v>2</v>
      </c>
      <c r="U7238" t="b">
        <v>1</v>
      </c>
      <c r="V7238" t="s">
        <v>8830</v>
      </c>
      <c r="W7238" t="s">
        <v>12341</v>
      </c>
      <c r="X7238" t="s">
        <v>14675</v>
      </c>
      <c r="Y7238">
        <v>43</v>
      </c>
      <c r="Z7238">
        <v>43</v>
      </c>
      <c r="AA7238">
        <v>8</v>
      </c>
      <c r="AB7238">
        <v>8</v>
      </c>
      <c r="AC7238">
        <v>12</v>
      </c>
    </row>
    <row r="7239" spans="1:29">
      <c r="A7239">
        <v>7963</v>
      </c>
      <c r="B7239" t="s">
        <v>805</v>
      </c>
      <c r="C7239" t="s">
        <v>8973</v>
      </c>
      <c r="J7239" t="s">
        <v>1444</v>
      </c>
      <c r="K7239">
        <v>0</v>
      </c>
      <c r="N7239" t="b">
        <v>1</v>
      </c>
      <c r="O7239" t="b">
        <v>0</v>
      </c>
      <c r="P7239" t="b">
        <v>0</v>
      </c>
      <c r="Q7239">
        <v>8</v>
      </c>
      <c r="R7239">
        <v>1</v>
      </c>
      <c r="S7239">
        <v>1</v>
      </c>
      <c r="T7239">
        <v>2</v>
      </c>
      <c r="U7239" t="b">
        <v>1</v>
      </c>
      <c r="V7239" t="s">
        <v>8830</v>
      </c>
      <c r="W7239" t="s">
        <v>12341</v>
      </c>
      <c r="X7239" t="s">
        <v>14753</v>
      </c>
      <c r="Y7239">
        <v>44</v>
      </c>
      <c r="Z7239">
        <v>44</v>
      </c>
      <c r="AA7239">
        <v>7</v>
      </c>
      <c r="AB7239">
        <v>7</v>
      </c>
      <c r="AC7239">
        <v>12</v>
      </c>
    </row>
    <row r="7240" spans="1:29">
      <c r="A7240">
        <v>7964</v>
      </c>
      <c r="B7240" t="s">
        <v>805</v>
      </c>
      <c r="C7240" t="s">
        <v>8974</v>
      </c>
      <c r="J7240" t="s">
        <v>1444</v>
      </c>
      <c r="K7240">
        <v>0</v>
      </c>
      <c r="N7240" t="b">
        <v>1</v>
      </c>
      <c r="O7240" t="b">
        <v>0</v>
      </c>
      <c r="P7240" t="b">
        <v>0</v>
      </c>
      <c r="Q7240">
        <v>8</v>
      </c>
      <c r="R7240">
        <v>1</v>
      </c>
      <c r="S7240">
        <v>1</v>
      </c>
      <c r="T7240">
        <v>2</v>
      </c>
      <c r="U7240" t="b">
        <v>1</v>
      </c>
      <c r="V7240" t="s">
        <v>8830</v>
      </c>
      <c r="W7240" t="s">
        <v>12341</v>
      </c>
      <c r="X7240" t="s">
        <v>14754</v>
      </c>
      <c r="Y7240">
        <v>44</v>
      </c>
      <c r="Z7240">
        <v>44</v>
      </c>
      <c r="AA7240">
        <v>8</v>
      </c>
      <c r="AB7240">
        <v>8</v>
      </c>
      <c r="AC7240">
        <v>12</v>
      </c>
    </row>
    <row r="7241" spans="1:29">
      <c r="A7241">
        <v>7965</v>
      </c>
      <c r="B7241" t="s">
        <v>805</v>
      </c>
      <c r="C7241" t="s">
        <v>8975</v>
      </c>
      <c r="J7241" t="s">
        <v>1444</v>
      </c>
      <c r="K7241">
        <v>0</v>
      </c>
      <c r="N7241" t="b">
        <v>1</v>
      </c>
      <c r="O7241" t="b">
        <v>0</v>
      </c>
      <c r="P7241" t="b">
        <v>0</v>
      </c>
      <c r="Q7241">
        <v>8</v>
      </c>
      <c r="R7241">
        <v>1</v>
      </c>
      <c r="S7241">
        <v>1</v>
      </c>
      <c r="T7241">
        <v>2</v>
      </c>
      <c r="U7241" t="b">
        <v>1</v>
      </c>
      <c r="V7241" t="s">
        <v>8830</v>
      </c>
      <c r="W7241" t="s">
        <v>12341</v>
      </c>
      <c r="X7241" t="s">
        <v>14755</v>
      </c>
      <c r="Y7241">
        <v>45</v>
      </c>
      <c r="Z7241">
        <v>45</v>
      </c>
      <c r="AA7241">
        <v>7</v>
      </c>
      <c r="AB7241">
        <v>7</v>
      </c>
      <c r="AC7241">
        <v>12</v>
      </c>
    </row>
    <row r="7242" spans="1:29">
      <c r="A7242">
        <v>7966</v>
      </c>
      <c r="B7242" t="s">
        <v>805</v>
      </c>
      <c r="C7242" t="s">
        <v>8976</v>
      </c>
      <c r="J7242" t="s">
        <v>1444</v>
      </c>
      <c r="K7242">
        <v>0</v>
      </c>
      <c r="N7242" t="b">
        <v>1</v>
      </c>
      <c r="O7242" t="b">
        <v>0</v>
      </c>
      <c r="P7242" t="b">
        <v>0</v>
      </c>
      <c r="Q7242">
        <v>8</v>
      </c>
      <c r="R7242">
        <v>1</v>
      </c>
      <c r="S7242">
        <v>1</v>
      </c>
      <c r="T7242">
        <v>2</v>
      </c>
      <c r="U7242" t="b">
        <v>1</v>
      </c>
      <c r="V7242" t="s">
        <v>8830</v>
      </c>
      <c r="W7242" t="s">
        <v>12341</v>
      </c>
      <c r="X7242" t="s">
        <v>14756</v>
      </c>
      <c r="Y7242">
        <v>45</v>
      </c>
      <c r="Z7242">
        <v>45</v>
      </c>
      <c r="AA7242">
        <v>8</v>
      </c>
      <c r="AB7242">
        <v>8</v>
      </c>
      <c r="AC7242">
        <v>12</v>
      </c>
    </row>
    <row r="7243" spans="1:29">
      <c r="A7243">
        <v>7967</v>
      </c>
      <c r="B7243" t="s">
        <v>1503</v>
      </c>
      <c r="C7243" t="s">
        <v>8977</v>
      </c>
      <c r="D7243">
        <v>714</v>
      </c>
      <c r="E7243" t="s">
        <v>8978</v>
      </c>
      <c r="U7243" t="b">
        <v>1</v>
      </c>
      <c r="V7243" t="s">
        <v>8830</v>
      </c>
      <c r="W7243" t="s">
        <v>12341</v>
      </c>
      <c r="X7243" t="s">
        <v>15794</v>
      </c>
      <c r="Y7243">
        <v>48</v>
      </c>
      <c r="Z7243">
        <v>54</v>
      </c>
      <c r="AA7243">
        <v>2</v>
      </c>
      <c r="AB7243">
        <v>9</v>
      </c>
      <c r="AC7243">
        <v>12</v>
      </c>
    </row>
    <row r="7244" spans="1:29">
      <c r="A7244">
        <v>7968</v>
      </c>
      <c r="B7244" t="s">
        <v>827</v>
      </c>
      <c r="C7244" t="s">
        <v>8979</v>
      </c>
      <c r="U7244" t="b">
        <v>1</v>
      </c>
      <c r="V7244" t="s">
        <v>8830</v>
      </c>
      <c r="W7244" t="s">
        <v>12341</v>
      </c>
      <c r="X7244" t="s">
        <v>15795</v>
      </c>
      <c r="Y7244">
        <v>48</v>
      </c>
      <c r="Z7244">
        <v>54</v>
      </c>
      <c r="AA7244">
        <v>2</v>
      </c>
      <c r="AB7244">
        <v>8</v>
      </c>
      <c r="AC7244">
        <v>12</v>
      </c>
    </row>
    <row r="7245" spans="1:29">
      <c r="A7245">
        <v>7969</v>
      </c>
      <c r="B7245" t="s">
        <v>1508</v>
      </c>
      <c r="C7245" t="s">
        <v>8980</v>
      </c>
      <c r="U7245" t="b">
        <v>1</v>
      </c>
      <c r="V7245" t="s">
        <v>8830</v>
      </c>
      <c r="W7245" t="s">
        <v>12341</v>
      </c>
      <c r="X7245" t="s">
        <v>15796</v>
      </c>
      <c r="Y7245">
        <v>49</v>
      </c>
      <c r="Z7245">
        <v>54</v>
      </c>
      <c r="AA7245">
        <v>2</v>
      </c>
      <c r="AB7245">
        <v>9</v>
      </c>
      <c r="AC7245">
        <v>12</v>
      </c>
    </row>
    <row r="7246" spans="1:29">
      <c r="A7246">
        <v>7970</v>
      </c>
      <c r="B7246" t="s">
        <v>805</v>
      </c>
      <c r="C7246" t="s">
        <v>8981</v>
      </c>
      <c r="G7246" t="s">
        <v>8982</v>
      </c>
      <c r="J7246" t="s">
        <v>1436</v>
      </c>
      <c r="K7246">
        <v>0</v>
      </c>
      <c r="N7246" t="b">
        <v>1</v>
      </c>
      <c r="O7246" t="b">
        <v>0</v>
      </c>
      <c r="P7246" t="b">
        <v>0</v>
      </c>
      <c r="Q7246">
        <v>8</v>
      </c>
      <c r="R7246">
        <v>0</v>
      </c>
      <c r="S7246">
        <v>1</v>
      </c>
      <c r="T7246">
        <v>1</v>
      </c>
      <c r="U7246" t="b">
        <v>1</v>
      </c>
      <c r="V7246" t="s">
        <v>8830</v>
      </c>
      <c r="W7246" t="s">
        <v>12341</v>
      </c>
      <c r="X7246" t="s">
        <v>15336</v>
      </c>
      <c r="Y7246">
        <v>50</v>
      </c>
      <c r="Z7246">
        <v>50</v>
      </c>
      <c r="AA7246">
        <v>2</v>
      </c>
      <c r="AB7246">
        <v>2</v>
      </c>
      <c r="AC7246">
        <v>12</v>
      </c>
    </row>
    <row r="7247" spans="1:29">
      <c r="A7247">
        <v>7971</v>
      </c>
      <c r="B7247" t="s">
        <v>805</v>
      </c>
      <c r="C7247" t="s">
        <v>8983</v>
      </c>
      <c r="G7247" t="s">
        <v>8982</v>
      </c>
      <c r="J7247" t="s">
        <v>1436</v>
      </c>
      <c r="K7247">
        <v>0</v>
      </c>
      <c r="N7247" t="b">
        <v>1</v>
      </c>
      <c r="O7247" t="b">
        <v>0</v>
      </c>
      <c r="P7247" t="b">
        <v>0</v>
      </c>
      <c r="Q7247">
        <v>8</v>
      </c>
      <c r="R7247">
        <v>0</v>
      </c>
      <c r="S7247">
        <v>1</v>
      </c>
      <c r="T7247">
        <v>1</v>
      </c>
      <c r="U7247" t="b">
        <v>1</v>
      </c>
      <c r="V7247" t="s">
        <v>8830</v>
      </c>
      <c r="W7247" t="s">
        <v>12341</v>
      </c>
      <c r="X7247" t="s">
        <v>14826</v>
      </c>
      <c r="Y7247">
        <v>50</v>
      </c>
      <c r="Z7247">
        <v>50</v>
      </c>
      <c r="AA7247">
        <v>4</v>
      </c>
      <c r="AB7247">
        <v>4</v>
      </c>
      <c r="AC7247">
        <v>12</v>
      </c>
    </row>
    <row r="7248" spans="1:29">
      <c r="A7248">
        <v>7972</v>
      </c>
      <c r="B7248" t="s">
        <v>805</v>
      </c>
      <c r="C7248" t="s">
        <v>8984</v>
      </c>
      <c r="G7248" t="s">
        <v>8982</v>
      </c>
      <c r="J7248" t="s">
        <v>1436</v>
      </c>
      <c r="K7248">
        <v>0</v>
      </c>
      <c r="N7248" t="b">
        <v>1</v>
      </c>
      <c r="O7248" t="b">
        <v>0</v>
      </c>
      <c r="P7248" t="b">
        <v>0</v>
      </c>
      <c r="Q7248">
        <v>8</v>
      </c>
      <c r="R7248">
        <v>0</v>
      </c>
      <c r="S7248">
        <v>1</v>
      </c>
      <c r="T7248">
        <v>1</v>
      </c>
      <c r="U7248" t="b">
        <v>1</v>
      </c>
      <c r="V7248" t="s">
        <v>8830</v>
      </c>
      <c r="W7248" t="s">
        <v>12341</v>
      </c>
      <c r="X7248" t="s">
        <v>14745</v>
      </c>
      <c r="Y7248">
        <v>50</v>
      </c>
      <c r="Z7248">
        <v>50</v>
      </c>
      <c r="AA7248">
        <v>5</v>
      </c>
      <c r="AB7248">
        <v>5</v>
      </c>
      <c r="AC7248">
        <v>12</v>
      </c>
    </row>
    <row r="7249" spans="1:29">
      <c r="A7249">
        <v>7973</v>
      </c>
      <c r="B7249" t="s">
        <v>805</v>
      </c>
      <c r="C7249" t="s">
        <v>8985</v>
      </c>
      <c r="G7249" t="s">
        <v>8982</v>
      </c>
      <c r="J7249" t="s">
        <v>1436</v>
      </c>
      <c r="K7249">
        <v>0</v>
      </c>
      <c r="N7249" t="b">
        <v>1</v>
      </c>
      <c r="O7249" t="b">
        <v>0</v>
      </c>
      <c r="P7249" t="b">
        <v>0</v>
      </c>
      <c r="Q7249">
        <v>8</v>
      </c>
      <c r="R7249">
        <v>0</v>
      </c>
      <c r="S7249">
        <v>1</v>
      </c>
      <c r="T7249">
        <v>1</v>
      </c>
      <c r="U7249" t="b">
        <v>1</v>
      </c>
      <c r="V7249" t="s">
        <v>8830</v>
      </c>
      <c r="W7249" t="s">
        <v>12341</v>
      </c>
      <c r="X7249" t="s">
        <v>14481</v>
      </c>
      <c r="Y7249">
        <v>50</v>
      </c>
      <c r="Z7249">
        <v>50</v>
      </c>
      <c r="AA7249">
        <v>6</v>
      </c>
      <c r="AB7249">
        <v>6</v>
      </c>
      <c r="AC7249">
        <v>12</v>
      </c>
    </row>
    <row r="7250" spans="1:29">
      <c r="A7250">
        <v>7974</v>
      </c>
      <c r="B7250" t="s">
        <v>805</v>
      </c>
      <c r="C7250" t="s">
        <v>8986</v>
      </c>
      <c r="G7250" t="s">
        <v>8982</v>
      </c>
      <c r="J7250" t="s">
        <v>1436</v>
      </c>
      <c r="K7250">
        <v>0</v>
      </c>
      <c r="N7250" t="b">
        <v>1</v>
      </c>
      <c r="O7250" t="b">
        <v>0</v>
      </c>
      <c r="P7250" t="b">
        <v>0</v>
      </c>
      <c r="Q7250">
        <v>8</v>
      </c>
      <c r="R7250">
        <v>0</v>
      </c>
      <c r="S7250">
        <v>1</v>
      </c>
      <c r="T7250">
        <v>1</v>
      </c>
      <c r="U7250" t="b">
        <v>1</v>
      </c>
      <c r="V7250" t="s">
        <v>8830</v>
      </c>
      <c r="W7250" t="s">
        <v>12341</v>
      </c>
      <c r="X7250" t="s">
        <v>14765</v>
      </c>
      <c r="Y7250">
        <v>50</v>
      </c>
      <c r="Z7250">
        <v>50</v>
      </c>
      <c r="AA7250">
        <v>7</v>
      </c>
      <c r="AB7250">
        <v>7</v>
      </c>
      <c r="AC7250">
        <v>12</v>
      </c>
    </row>
    <row r="7251" spans="1:29">
      <c r="A7251">
        <v>7975</v>
      </c>
      <c r="B7251" t="s">
        <v>805</v>
      </c>
      <c r="C7251" t="s">
        <v>8987</v>
      </c>
      <c r="G7251" t="s">
        <v>8982</v>
      </c>
      <c r="J7251" t="s">
        <v>1436</v>
      </c>
      <c r="K7251">
        <v>0</v>
      </c>
      <c r="N7251" t="b">
        <v>1</v>
      </c>
      <c r="O7251" t="b">
        <v>0</v>
      </c>
      <c r="P7251" t="b">
        <v>0</v>
      </c>
      <c r="Q7251">
        <v>8</v>
      </c>
      <c r="R7251">
        <v>0</v>
      </c>
      <c r="S7251">
        <v>1</v>
      </c>
      <c r="T7251">
        <v>1</v>
      </c>
      <c r="U7251" t="b">
        <v>1</v>
      </c>
      <c r="V7251" t="s">
        <v>8830</v>
      </c>
      <c r="W7251" t="s">
        <v>12341</v>
      </c>
      <c r="X7251" t="s">
        <v>14492</v>
      </c>
      <c r="Y7251">
        <v>50</v>
      </c>
      <c r="Z7251">
        <v>50</v>
      </c>
      <c r="AA7251">
        <v>8</v>
      </c>
      <c r="AB7251">
        <v>8</v>
      </c>
      <c r="AC7251">
        <v>12</v>
      </c>
    </row>
    <row r="7252" spans="1:29">
      <c r="A7252">
        <v>7976</v>
      </c>
      <c r="B7252" t="s">
        <v>805</v>
      </c>
      <c r="C7252" t="s">
        <v>8988</v>
      </c>
      <c r="G7252" t="s">
        <v>8982</v>
      </c>
      <c r="J7252" t="s">
        <v>1436</v>
      </c>
      <c r="K7252">
        <v>0</v>
      </c>
      <c r="N7252" t="b">
        <v>1</v>
      </c>
      <c r="O7252" t="b">
        <v>0</v>
      </c>
      <c r="P7252" t="b">
        <v>0</v>
      </c>
      <c r="Q7252">
        <v>8</v>
      </c>
      <c r="R7252">
        <v>0</v>
      </c>
      <c r="S7252">
        <v>1</v>
      </c>
      <c r="T7252">
        <v>1</v>
      </c>
      <c r="U7252" t="b">
        <v>1</v>
      </c>
      <c r="V7252" t="s">
        <v>8830</v>
      </c>
      <c r="W7252" t="s">
        <v>12341</v>
      </c>
      <c r="X7252" t="s">
        <v>15337</v>
      </c>
      <c r="Y7252">
        <v>51</v>
      </c>
      <c r="Z7252">
        <v>51</v>
      </c>
      <c r="AA7252">
        <v>2</v>
      </c>
      <c r="AB7252">
        <v>2</v>
      </c>
      <c r="AC7252">
        <v>12</v>
      </c>
    </row>
    <row r="7253" spans="1:29">
      <c r="A7253">
        <v>7977</v>
      </c>
      <c r="B7253" t="s">
        <v>805</v>
      </c>
      <c r="C7253" t="s">
        <v>8989</v>
      </c>
      <c r="G7253" t="s">
        <v>8982</v>
      </c>
      <c r="J7253" t="s">
        <v>1436</v>
      </c>
      <c r="K7253">
        <v>0</v>
      </c>
      <c r="N7253" t="b">
        <v>1</v>
      </c>
      <c r="O7253" t="b">
        <v>0</v>
      </c>
      <c r="P7253" t="b">
        <v>0</v>
      </c>
      <c r="Q7253">
        <v>8</v>
      </c>
      <c r="R7253">
        <v>0</v>
      </c>
      <c r="S7253">
        <v>1</v>
      </c>
      <c r="T7253">
        <v>1</v>
      </c>
      <c r="U7253" t="b">
        <v>1</v>
      </c>
      <c r="V7253" t="s">
        <v>8830</v>
      </c>
      <c r="W7253" t="s">
        <v>12341</v>
      </c>
      <c r="X7253" t="s">
        <v>14827</v>
      </c>
      <c r="Y7253">
        <v>51</v>
      </c>
      <c r="Z7253">
        <v>51</v>
      </c>
      <c r="AA7253">
        <v>4</v>
      </c>
      <c r="AB7253">
        <v>4</v>
      </c>
      <c r="AC7253">
        <v>12</v>
      </c>
    </row>
    <row r="7254" spans="1:29">
      <c r="A7254">
        <v>7978</v>
      </c>
      <c r="B7254" t="s">
        <v>805</v>
      </c>
      <c r="C7254" t="s">
        <v>8990</v>
      </c>
      <c r="G7254" t="s">
        <v>8982</v>
      </c>
      <c r="J7254" t="s">
        <v>1436</v>
      </c>
      <c r="K7254">
        <v>0</v>
      </c>
      <c r="N7254" t="b">
        <v>1</v>
      </c>
      <c r="O7254" t="b">
        <v>0</v>
      </c>
      <c r="P7254" t="b">
        <v>0</v>
      </c>
      <c r="Q7254">
        <v>8</v>
      </c>
      <c r="R7254">
        <v>0</v>
      </c>
      <c r="S7254">
        <v>1</v>
      </c>
      <c r="T7254">
        <v>1</v>
      </c>
      <c r="U7254" t="b">
        <v>1</v>
      </c>
      <c r="V7254" t="s">
        <v>8830</v>
      </c>
      <c r="W7254" t="s">
        <v>12341</v>
      </c>
      <c r="X7254" t="s">
        <v>14746</v>
      </c>
      <c r="Y7254">
        <v>51</v>
      </c>
      <c r="Z7254">
        <v>51</v>
      </c>
      <c r="AA7254">
        <v>5</v>
      </c>
      <c r="AB7254">
        <v>5</v>
      </c>
      <c r="AC7254">
        <v>12</v>
      </c>
    </row>
    <row r="7255" spans="1:29">
      <c r="A7255">
        <v>7979</v>
      </c>
      <c r="B7255" t="s">
        <v>805</v>
      </c>
      <c r="C7255" t="s">
        <v>8991</v>
      </c>
      <c r="G7255" t="s">
        <v>8982</v>
      </c>
      <c r="J7255" t="s">
        <v>1436</v>
      </c>
      <c r="K7255">
        <v>0</v>
      </c>
      <c r="N7255" t="b">
        <v>1</v>
      </c>
      <c r="O7255" t="b">
        <v>0</v>
      </c>
      <c r="P7255" t="b">
        <v>0</v>
      </c>
      <c r="Q7255">
        <v>8</v>
      </c>
      <c r="R7255">
        <v>0</v>
      </c>
      <c r="S7255">
        <v>1</v>
      </c>
      <c r="T7255">
        <v>1</v>
      </c>
      <c r="U7255" t="b">
        <v>1</v>
      </c>
      <c r="V7255" t="s">
        <v>8830</v>
      </c>
      <c r="W7255" t="s">
        <v>12341</v>
      </c>
      <c r="X7255" t="s">
        <v>14484</v>
      </c>
      <c r="Y7255">
        <v>51</v>
      </c>
      <c r="Z7255">
        <v>51</v>
      </c>
      <c r="AA7255">
        <v>6</v>
      </c>
      <c r="AB7255">
        <v>6</v>
      </c>
      <c r="AC7255">
        <v>12</v>
      </c>
    </row>
    <row r="7256" spans="1:29">
      <c r="A7256">
        <v>7980</v>
      </c>
      <c r="B7256" t="s">
        <v>805</v>
      </c>
      <c r="C7256" t="s">
        <v>8992</v>
      </c>
      <c r="G7256" t="s">
        <v>8982</v>
      </c>
      <c r="J7256" t="s">
        <v>1436</v>
      </c>
      <c r="K7256">
        <v>0</v>
      </c>
      <c r="N7256" t="b">
        <v>1</v>
      </c>
      <c r="O7256" t="b">
        <v>0</v>
      </c>
      <c r="P7256" t="b">
        <v>0</v>
      </c>
      <c r="Q7256">
        <v>8</v>
      </c>
      <c r="R7256">
        <v>0</v>
      </c>
      <c r="S7256">
        <v>1</v>
      </c>
      <c r="T7256">
        <v>1</v>
      </c>
      <c r="U7256" t="b">
        <v>1</v>
      </c>
      <c r="V7256" t="s">
        <v>8830</v>
      </c>
      <c r="W7256" t="s">
        <v>12341</v>
      </c>
      <c r="X7256" t="s">
        <v>14766</v>
      </c>
      <c r="Y7256">
        <v>51</v>
      </c>
      <c r="Z7256">
        <v>51</v>
      </c>
      <c r="AA7256">
        <v>7</v>
      </c>
      <c r="AB7256">
        <v>7</v>
      </c>
      <c r="AC7256">
        <v>12</v>
      </c>
    </row>
    <row r="7257" spans="1:29">
      <c r="A7257">
        <v>7981</v>
      </c>
      <c r="B7257" t="s">
        <v>805</v>
      </c>
      <c r="C7257" t="s">
        <v>8993</v>
      </c>
      <c r="G7257" t="s">
        <v>8982</v>
      </c>
      <c r="J7257" t="s">
        <v>1436</v>
      </c>
      <c r="K7257">
        <v>0</v>
      </c>
      <c r="N7257" t="b">
        <v>1</v>
      </c>
      <c r="O7257" t="b">
        <v>0</v>
      </c>
      <c r="P7257" t="b">
        <v>0</v>
      </c>
      <c r="Q7257">
        <v>8</v>
      </c>
      <c r="R7257">
        <v>0</v>
      </c>
      <c r="S7257">
        <v>1</v>
      </c>
      <c r="T7257">
        <v>1</v>
      </c>
      <c r="U7257" t="b">
        <v>1</v>
      </c>
      <c r="V7257" t="s">
        <v>8830</v>
      </c>
      <c r="W7257" t="s">
        <v>12341</v>
      </c>
      <c r="X7257" t="s">
        <v>14493</v>
      </c>
      <c r="Y7257">
        <v>51</v>
      </c>
      <c r="Z7257">
        <v>51</v>
      </c>
      <c r="AA7257">
        <v>8</v>
      </c>
      <c r="AB7257">
        <v>8</v>
      </c>
      <c r="AC7257">
        <v>12</v>
      </c>
    </row>
    <row r="7258" spans="1:29">
      <c r="A7258">
        <v>7982</v>
      </c>
      <c r="B7258" t="s">
        <v>805</v>
      </c>
      <c r="C7258" t="s">
        <v>8994</v>
      </c>
      <c r="G7258" t="s">
        <v>8982</v>
      </c>
      <c r="J7258" t="s">
        <v>1436</v>
      </c>
      <c r="K7258">
        <v>0</v>
      </c>
      <c r="N7258" t="b">
        <v>1</v>
      </c>
      <c r="O7258" t="b">
        <v>0</v>
      </c>
      <c r="P7258" t="b">
        <v>0</v>
      </c>
      <c r="Q7258">
        <v>8</v>
      </c>
      <c r="R7258">
        <v>0</v>
      </c>
      <c r="S7258">
        <v>1</v>
      </c>
      <c r="T7258">
        <v>1</v>
      </c>
      <c r="U7258" t="b">
        <v>1</v>
      </c>
      <c r="V7258" t="s">
        <v>8830</v>
      </c>
      <c r="W7258" t="s">
        <v>12341</v>
      </c>
      <c r="X7258" t="s">
        <v>15338</v>
      </c>
      <c r="Y7258">
        <v>52</v>
      </c>
      <c r="Z7258">
        <v>52</v>
      </c>
      <c r="AA7258">
        <v>2</v>
      </c>
      <c r="AB7258">
        <v>2</v>
      </c>
      <c r="AC7258">
        <v>12</v>
      </c>
    </row>
    <row r="7259" spans="1:29">
      <c r="A7259">
        <v>7983</v>
      </c>
      <c r="B7259" t="s">
        <v>805</v>
      </c>
      <c r="C7259" t="s">
        <v>8995</v>
      </c>
      <c r="G7259" t="s">
        <v>8982</v>
      </c>
      <c r="J7259" t="s">
        <v>1436</v>
      </c>
      <c r="K7259">
        <v>0</v>
      </c>
      <c r="N7259" t="b">
        <v>1</v>
      </c>
      <c r="O7259" t="b">
        <v>0</v>
      </c>
      <c r="P7259" t="b">
        <v>0</v>
      </c>
      <c r="Q7259">
        <v>8</v>
      </c>
      <c r="R7259">
        <v>0</v>
      </c>
      <c r="S7259">
        <v>1</v>
      </c>
      <c r="T7259">
        <v>1</v>
      </c>
      <c r="U7259" t="b">
        <v>1</v>
      </c>
      <c r="V7259" t="s">
        <v>8830</v>
      </c>
      <c r="W7259" t="s">
        <v>12341</v>
      </c>
      <c r="X7259" t="s">
        <v>14828</v>
      </c>
      <c r="Y7259">
        <v>52</v>
      </c>
      <c r="Z7259">
        <v>52</v>
      </c>
      <c r="AA7259">
        <v>4</v>
      </c>
      <c r="AB7259">
        <v>4</v>
      </c>
      <c r="AC7259">
        <v>12</v>
      </c>
    </row>
    <row r="7260" spans="1:29">
      <c r="A7260">
        <v>7984</v>
      </c>
      <c r="B7260" t="s">
        <v>805</v>
      </c>
      <c r="C7260" t="s">
        <v>8996</v>
      </c>
      <c r="G7260" t="s">
        <v>8982</v>
      </c>
      <c r="J7260" t="s">
        <v>1436</v>
      </c>
      <c r="K7260">
        <v>0</v>
      </c>
      <c r="N7260" t="b">
        <v>1</v>
      </c>
      <c r="O7260" t="b">
        <v>0</v>
      </c>
      <c r="P7260" t="b">
        <v>0</v>
      </c>
      <c r="Q7260">
        <v>8</v>
      </c>
      <c r="R7260">
        <v>0</v>
      </c>
      <c r="S7260">
        <v>1</v>
      </c>
      <c r="T7260">
        <v>1</v>
      </c>
      <c r="U7260" t="b">
        <v>1</v>
      </c>
      <c r="V7260" t="s">
        <v>8830</v>
      </c>
      <c r="W7260" t="s">
        <v>12341</v>
      </c>
      <c r="X7260" t="s">
        <v>14829</v>
      </c>
      <c r="Y7260">
        <v>52</v>
      </c>
      <c r="Z7260">
        <v>52</v>
      </c>
      <c r="AA7260">
        <v>5</v>
      </c>
      <c r="AB7260">
        <v>5</v>
      </c>
      <c r="AC7260">
        <v>12</v>
      </c>
    </row>
    <row r="7261" spans="1:29">
      <c r="A7261">
        <v>7985</v>
      </c>
      <c r="B7261" t="s">
        <v>805</v>
      </c>
      <c r="C7261" t="s">
        <v>8997</v>
      </c>
      <c r="G7261" t="s">
        <v>8982</v>
      </c>
      <c r="J7261" t="s">
        <v>1436</v>
      </c>
      <c r="K7261">
        <v>0</v>
      </c>
      <c r="N7261" t="b">
        <v>1</v>
      </c>
      <c r="O7261" t="b">
        <v>0</v>
      </c>
      <c r="P7261" t="b">
        <v>0</v>
      </c>
      <c r="Q7261">
        <v>8</v>
      </c>
      <c r="R7261">
        <v>0</v>
      </c>
      <c r="S7261">
        <v>1</v>
      </c>
      <c r="T7261">
        <v>1</v>
      </c>
      <c r="U7261" t="b">
        <v>1</v>
      </c>
      <c r="V7261" t="s">
        <v>8830</v>
      </c>
      <c r="W7261" t="s">
        <v>12341</v>
      </c>
      <c r="X7261" t="s">
        <v>14565</v>
      </c>
      <c r="Y7261">
        <v>52</v>
      </c>
      <c r="Z7261">
        <v>52</v>
      </c>
      <c r="AA7261">
        <v>6</v>
      </c>
      <c r="AB7261">
        <v>6</v>
      </c>
      <c r="AC7261">
        <v>12</v>
      </c>
    </row>
    <row r="7262" spans="1:29">
      <c r="A7262">
        <v>7986</v>
      </c>
      <c r="B7262" t="s">
        <v>805</v>
      </c>
      <c r="C7262" t="s">
        <v>8998</v>
      </c>
      <c r="G7262" t="s">
        <v>8982</v>
      </c>
      <c r="J7262" t="s">
        <v>1436</v>
      </c>
      <c r="K7262">
        <v>0</v>
      </c>
      <c r="N7262" t="b">
        <v>1</v>
      </c>
      <c r="O7262" t="b">
        <v>0</v>
      </c>
      <c r="P7262" t="b">
        <v>0</v>
      </c>
      <c r="Q7262">
        <v>8</v>
      </c>
      <c r="R7262">
        <v>0</v>
      </c>
      <c r="S7262">
        <v>1</v>
      </c>
      <c r="T7262">
        <v>1</v>
      </c>
      <c r="U7262" t="b">
        <v>1</v>
      </c>
      <c r="V7262" t="s">
        <v>8830</v>
      </c>
      <c r="W7262" t="s">
        <v>12341</v>
      </c>
      <c r="X7262" t="s">
        <v>14837</v>
      </c>
      <c r="Y7262">
        <v>52</v>
      </c>
      <c r="Z7262">
        <v>52</v>
      </c>
      <c r="AA7262">
        <v>7</v>
      </c>
      <c r="AB7262">
        <v>7</v>
      </c>
      <c r="AC7262">
        <v>12</v>
      </c>
    </row>
    <row r="7263" spans="1:29">
      <c r="A7263">
        <v>7987</v>
      </c>
      <c r="B7263" t="s">
        <v>805</v>
      </c>
      <c r="C7263" t="s">
        <v>8999</v>
      </c>
      <c r="G7263" t="s">
        <v>8982</v>
      </c>
      <c r="J7263" t="s">
        <v>1436</v>
      </c>
      <c r="K7263">
        <v>0</v>
      </c>
      <c r="N7263" t="b">
        <v>1</v>
      </c>
      <c r="O7263" t="b">
        <v>0</v>
      </c>
      <c r="P7263" t="b">
        <v>0</v>
      </c>
      <c r="Q7263">
        <v>8</v>
      </c>
      <c r="R7263">
        <v>0</v>
      </c>
      <c r="S7263">
        <v>1</v>
      </c>
      <c r="T7263">
        <v>1</v>
      </c>
      <c r="U7263" t="b">
        <v>1</v>
      </c>
      <c r="V7263" t="s">
        <v>8830</v>
      </c>
      <c r="W7263" t="s">
        <v>12341</v>
      </c>
      <c r="X7263" t="s">
        <v>14494</v>
      </c>
      <c r="Y7263">
        <v>52</v>
      </c>
      <c r="Z7263">
        <v>52</v>
      </c>
      <c r="AA7263">
        <v>8</v>
      </c>
      <c r="AB7263">
        <v>8</v>
      </c>
      <c r="AC7263">
        <v>12</v>
      </c>
    </row>
    <row r="7264" spans="1:29">
      <c r="A7264">
        <v>7988</v>
      </c>
      <c r="B7264" t="s">
        <v>805</v>
      </c>
      <c r="C7264" t="s">
        <v>9000</v>
      </c>
      <c r="G7264" t="s">
        <v>8982</v>
      </c>
      <c r="J7264" t="s">
        <v>1436</v>
      </c>
      <c r="K7264">
        <v>0</v>
      </c>
      <c r="N7264" t="b">
        <v>1</v>
      </c>
      <c r="O7264" t="b">
        <v>0</v>
      </c>
      <c r="P7264" t="b">
        <v>0</v>
      </c>
      <c r="Q7264">
        <v>8</v>
      </c>
      <c r="R7264">
        <v>0</v>
      </c>
      <c r="S7264">
        <v>1</v>
      </c>
      <c r="T7264">
        <v>1</v>
      </c>
      <c r="U7264" t="b">
        <v>1</v>
      </c>
      <c r="V7264" t="s">
        <v>8830</v>
      </c>
      <c r="W7264" t="s">
        <v>12341</v>
      </c>
      <c r="X7264" t="s">
        <v>15414</v>
      </c>
      <c r="Y7264">
        <v>53</v>
      </c>
      <c r="Z7264">
        <v>53</v>
      </c>
      <c r="AA7264">
        <v>2</v>
      </c>
      <c r="AB7264">
        <v>2</v>
      </c>
      <c r="AC7264">
        <v>12</v>
      </c>
    </row>
    <row r="7265" spans="1:29">
      <c r="A7265">
        <v>7989</v>
      </c>
      <c r="B7265" t="s">
        <v>805</v>
      </c>
      <c r="C7265" t="s">
        <v>9001</v>
      </c>
      <c r="G7265" t="s">
        <v>8982</v>
      </c>
      <c r="J7265" t="s">
        <v>1436</v>
      </c>
      <c r="K7265">
        <v>0</v>
      </c>
      <c r="N7265" t="b">
        <v>1</v>
      </c>
      <c r="O7265" t="b">
        <v>0</v>
      </c>
      <c r="P7265" t="b">
        <v>0</v>
      </c>
      <c r="Q7265">
        <v>8</v>
      </c>
      <c r="R7265">
        <v>0</v>
      </c>
      <c r="S7265">
        <v>1</v>
      </c>
      <c r="T7265">
        <v>1</v>
      </c>
      <c r="U7265" t="b">
        <v>1</v>
      </c>
      <c r="V7265" t="s">
        <v>8830</v>
      </c>
      <c r="W7265" t="s">
        <v>12341</v>
      </c>
      <c r="X7265" t="s">
        <v>14838</v>
      </c>
      <c r="Y7265">
        <v>53</v>
      </c>
      <c r="Z7265">
        <v>53</v>
      </c>
      <c r="AA7265">
        <v>4</v>
      </c>
      <c r="AB7265">
        <v>4</v>
      </c>
      <c r="AC7265">
        <v>12</v>
      </c>
    </row>
    <row r="7266" spans="1:29">
      <c r="A7266">
        <v>7990</v>
      </c>
      <c r="B7266" t="s">
        <v>805</v>
      </c>
      <c r="C7266" t="s">
        <v>9002</v>
      </c>
      <c r="G7266" t="s">
        <v>8982</v>
      </c>
      <c r="J7266" t="s">
        <v>1436</v>
      </c>
      <c r="K7266">
        <v>0</v>
      </c>
      <c r="N7266" t="b">
        <v>1</v>
      </c>
      <c r="O7266" t="b">
        <v>0</v>
      </c>
      <c r="P7266" t="b">
        <v>0</v>
      </c>
      <c r="Q7266">
        <v>8</v>
      </c>
      <c r="R7266">
        <v>0</v>
      </c>
      <c r="S7266">
        <v>1</v>
      </c>
      <c r="T7266">
        <v>1</v>
      </c>
      <c r="U7266" t="b">
        <v>1</v>
      </c>
      <c r="V7266" t="s">
        <v>8830</v>
      </c>
      <c r="W7266" t="s">
        <v>12341</v>
      </c>
      <c r="X7266" t="s">
        <v>14839</v>
      </c>
      <c r="Y7266">
        <v>53</v>
      </c>
      <c r="Z7266">
        <v>53</v>
      </c>
      <c r="AA7266">
        <v>5</v>
      </c>
      <c r="AB7266">
        <v>5</v>
      </c>
      <c r="AC7266">
        <v>12</v>
      </c>
    </row>
    <row r="7267" spans="1:29">
      <c r="A7267">
        <v>7991</v>
      </c>
      <c r="B7267" t="s">
        <v>805</v>
      </c>
      <c r="C7267" t="s">
        <v>9003</v>
      </c>
      <c r="G7267" t="s">
        <v>8982</v>
      </c>
      <c r="J7267" t="s">
        <v>1436</v>
      </c>
      <c r="K7267">
        <v>0</v>
      </c>
      <c r="N7267" t="b">
        <v>1</v>
      </c>
      <c r="O7267" t="b">
        <v>0</v>
      </c>
      <c r="P7267" t="b">
        <v>0</v>
      </c>
      <c r="Q7267">
        <v>8</v>
      </c>
      <c r="R7267">
        <v>0</v>
      </c>
      <c r="S7267">
        <v>1</v>
      </c>
      <c r="T7267">
        <v>1</v>
      </c>
      <c r="U7267" t="b">
        <v>1</v>
      </c>
      <c r="V7267" t="s">
        <v>8830</v>
      </c>
      <c r="W7267" t="s">
        <v>12341</v>
      </c>
      <c r="X7267" t="s">
        <v>14568</v>
      </c>
      <c r="Y7267">
        <v>53</v>
      </c>
      <c r="Z7267">
        <v>53</v>
      </c>
      <c r="AA7267">
        <v>6</v>
      </c>
      <c r="AB7267">
        <v>6</v>
      </c>
      <c r="AC7267">
        <v>12</v>
      </c>
    </row>
    <row r="7268" spans="1:29">
      <c r="A7268">
        <v>7992</v>
      </c>
      <c r="B7268" t="s">
        <v>805</v>
      </c>
      <c r="C7268" t="s">
        <v>9004</v>
      </c>
      <c r="G7268" t="s">
        <v>8982</v>
      </c>
      <c r="J7268" t="s">
        <v>1436</v>
      </c>
      <c r="K7268">
        <v>0</v>
      </c>
      <c r="N7268" t="b">
        <v>1</v>
      </c>
      <c r="O7268" t="b">
        <v>0</v>
      </c>
      <c r="P7268" t="b">
        <v>0</v>
      </c>
      <c r="Q7268">
        <v>8</v>
      </c>
      <c r="R7268">
        <v>0</v>
      </c>
      <c r="S7268">
        <v>1</v>
      </c>
      <c r="T7268">
        <v>1</v>
      </c>
      <c r="U7268" t="b">
        <v>1</v>
      </c>
      <c r="V7268" t="s">
        <v>8830</v>
      </c>
      <c r="W7268" t="s">
        <v>12341</v>
      </c>
      <c r="X7268" t="s">
        <v>14840</v>
      </c>
      <c r="Y7268">
        <v>53</v>
      </c>
      <c r="Z7268">
        <v>53</v>
      </c>
      <c r="AA7268">
        <v>7</v>
      </c>
      <c r="AB7268">
        <v>7</v>
      </c>
      <c r="AC7268">
        <v>12</v>
      </c>
    </row>
    <row r="7269" spans="1:29">
      <c r="A7269">
        <v>7993</v>
      </c>
      <c r="B7269" t="s">
        <v>805</v>
      </c>
      <c r="C7269" t="s">
        <v>9005</v>
      </c>
      <c r="G7269" t="s">
        <v>8982</v>
      </c>
      <c r="J7269" t="s">
        <v>1436</v>
      </c>
      <c r="K7269">
        <v>0</v>
      </c>
      <c r="N7269" t="b">
        <v>1</v>
      </c>
      <c r="O7269" t="b">
        <v>0</v>
      </c>
      <c r="P7269" t="b">
        <v>0</v>
      </c>
      <c r="Q7269">
        <v>8</v>
      </c>
      <c r="R7269">
        <v>0</v>
      </c>
      <c r="S7269">
        <v>1</v>
      </c>
      <c r="T7269">
        <v>1</v>
      </c>
      <c r="U7269" t="b">
        <v>1</v>
      </c>
      <c r="V7269" t="s">
        <v>8830</v>
      </c>
      <c r="W7269" t="s">
        <v>12341</v>
      </c>
      <c r="X7269" t="s">
        <v>14495</v>
      </c>
      <c r="Y7269">
        <v>53</v>
      </c>
      <c r="Z7269">
        <v>53</v>
      </c>
      <c r="AA7269">
        <v>8</v>
      </c>
      <c r="AB7269">
        <v>8</v>
      </c>
      <c r="AC7269">
        <v>12</v>
      </c>
    </row>
    <row r="7270" spans="1:29">
      <c r="A7270">
        <v>7994</v>
      </c>
      <c r="B7270" t="s">
        <v>805</v>
      </c>
      <c r="C7270" t="s">
        <v>9006</v>
      </c>
      <c r="G7270" t="s">
        <v>8982</v>
      </c>
      <c r="J7270" t="s">
        <v>1436</v>
      </c>
      <c r="K7270">
        <v>0</v>
      </c>
      <c r="N7270" t="b">
        <v>1</v>
      </c>
      <c r="O7270" t="b">
        <v>0</v>
      </c>
      <c r="P7270" t="b">
        <v>0</v>
      </c>
      <c r="Q7270">
        <v>8</v>
      </c>
      <c r="R7270">
        <v>0</v>
      </c>
      <c r="S7270">
        <v>1</v>
      </c>
      <c r="T7270">
        <v>1</v>
      </c>
      <c r="U7270" t="b">
        <v>1</v>
      </c>
      <c r="V7270" t="s">
        <v>8830</v>
      </c>
      <c r="W7270" t="s">
        <v>12341</v>
      </c>
      <c r="X7270" t="s">
        <v>15415</v>
      </c>
      <c r="Y7270">
        <v>54</v>
      </c>
      <c r="Z7270">
        <v>54</v>
      </c>
      <c r="AA7270">
        <v>2</v>
      </c>
      <c r="AB7270">
        <v>2</v>
      </c>
      <c r="AC7270">
        <v>12</v>
      </c>
    </row>
    <row r="7271" spans="1:29">
      <c r="A7271">
        <v>7995</v>
      </c>
      <c r="B7271" t="s">
        <v>805</v>
      </c>
      <c r="C7271" t="s">
        <v>9007</v>
      </c>
      <c r="G7271" t="s">
        <v>8982</v>
      </c>
      <c r="J7271" t="s">
        <v>1436</v>
      </c>
      <c r="K7271">
        <v>0</v>
      </c>
      <c r="N7271" t="b">
        <v>1</v>
      </c>
      <c r="O7271" t="b">
        <v>0</v>
      </c>
      <c r="P7271" t="b">
        <v>0</v>
      </c>
      <c r="Q7271">
        <v>8</v>
      </c>
      <c r="R7271">
        <v>0</v>
      </c>
      <c r="S7271">
        <v>1</v>
      </c>
      <c r="T7271">
        <v>1</v>
      </c>
      <c r="U7271" t="b">
        <v>1</v>
      </c>
      <c r="V7271" t="s">
        <v>8830</v>
      </c>
      <c r="W7271" t="s">
        <v>12341</v>
      </c>
      <c r="X7271" t="s">
        <v>14841</v>
      </c>
      <c r="Y7271">
        <v>54</v>
      </c>
      <c r="Z7271">
        <v>54</v>
      </c>
      <c r="AA7271">
        <v>4</v>
      </c>
      <c r="AB7271">
        <v>4</v>
      </c>
      <c r="AC7271">
        <v>12</v>
      </c>
    </row>
    <row r="7272" spans="1:29">
      <c r="A7272">
        <v>7996</v>
      </c>
      <c r="B7272" t="s">
        <v>805</v>
      </c>
      <c r="C7272" t="s">
        <v>9008</v>
      </c>
      <c r="G7272" t="s">
        <v>8982</v>
      </c>
      <c r="J7272" t="s">
        <v>1436</v>
      </c>
      <c r="K7272">
        <v>0</v>
      </c>
      <c r="N7272" t="b">
        <v>1</v>
      </c>
      <c r="O7272" t="b">
        <v>0</v>
      </c>
      <c r="P7272" t="b">
        <v>0</v>
      </c>
      <c r="Q7272">
        <v>8</v>
      </c>
      <c r="R7272">
        <v>0</v>
      </c>
      <c r="S7272">
        <v>1</v>
      </c>
      <c r="T7272">
        <v>1</v>
      </c>
      <c r="U7272" t="b">
        <v>1</v>
      </c>
      <c r="V7272" t="s">
        <v>8830</v>
      </c>
      <c r="W7272" t="s">
        <v>12341</v>
      </c>
      <c r="X7272" t="s">
        <v>14842</v>
      </c>
      <c r="Y7272">
        <v>54</v>
      </c>
      <c r="Z7272">
        <v>54</v>
      </c>
      <c r="AA7272">
        <v>5</v>
      </c>
      <c r="AB7272">
        <v>5</v>
      </c>
      <c r="AC7272">
        <v>12</v>
      </c>
    </row>
    <row r="7273" spans="1:29">
      <c r="A7273">
        <v>7997</v>
      </c>
      <c r="B7273" t="s">
        <v>805</v>
      </c>
      <c r="C7273" t="s">
        <v>9009</v>
      </c>
      <c r="G7273" t="s">
        <v>8982</v>
      </c>
      <c r="J7273" t="s">
        <v>1436</v>
      </c>
      <c r="K7273">
        <v>0</v>
      </c>
      <c r="N7273" t="b">
        <v>1</v>
      </c>
      <c r="O7273" t="b">
        <v>0</v>
      </c>
      <c r="P7273" t="b">
        <v>0</v>
      </c>
      <c r="Q7273">
        <v>8</v>
      </c>
      <c r="R7273">
        <v>0</v>
      </c>
      <c r="S7273">
        <v>1</v>
      </c>
      <c r="T7273">
        <v>1</v>
      </c>
      <c r="U7273" t="b">
        <v>1</v>
      </c>
      <c r="V7273" t="s">
        <v>8830</v>
      </c>
      <c r="W7273" t="s">
        <v>12341</v>
      </c>
      <c r="X7273" t="s">
        <v>14571</v>
      </c>
      <c r="Y7273">
        <v>54</v>
      </c>
      <c r="Z7273">
        <v>54</v>
      </c>
      <c r="AA7273">
        <v>6</v>
      </c>
      <c r="AB7273">
        <v>6</v>
      </c>
      <c r="AC7273">
        <v>12</v>
      </c>
    </row>
    <row r="7274" spans="1:29">
      <c r="A7274">
        <v>7998</v>
      </c>
      <c r="B7274" t="s">
        <v>805</v>
      </c>
      <c r="C7274" t="s">
        <v>9010</v>
      </c>
      <c r="G7274" t="s">
        <v>8982</v>
      </c>
      <c r="J7274" t="s">
        <v>1436</v>
      </c>
      <c r="K7274">
        <v>0</v>
      </c>
      <c r="N7274" t="b">
        <v>1</v>
      </c>
      <c r="O7274" t="b">
        <v>0</v>
      </c>
      <c r="P7274" t="b">
        <v>0</v>
      </c>
      <c r="Q7274">
        <v>8</v>
      </c>
      <c r="R7274">
        <v>0</v>
      </c>
      <c r="S7274">
        <v>1</v>
      </c>
      <c r="T7274">
        <v>1</v>
      </c>
      <c r="U7274" t="b">
        <v>1</v>
      </c>
      <c r="V7274" t="s">
        <v>8830</v>
      </c>
      <c r="W7274" t="s">
        <v>12341</v>
      </c>
      <c r="X7274" t="s">
        <v>14843</v>
      </c>
      <c r="Y7274">
        <v>54</v>
      </c>
      <c r="Z7274">
        <v>54</v>
      </c>
      <c r="AA7274">
        <v>7</v>
      </c>
      <c r="AB7274">
        <v>7</v>
      </c>
      <c r="AC7274">
        <v>12</v>
      </c>
    </row>
    <row r="7275" spans="1:29">
      <c r="A7275">
        <v>7999</v>
      </c>
      <c r="B7275" t="s">
        <v>805</v>
      </c>
      <c r="C7275" t="s">
        <v>9011</v>
      </c>
      <c r="G7275" t="s">
        <v>8982</v>
      </c>
      <c r="J7275" t="s">
        <v>1436</v>
      </c>
      <c r="K7275">
        <v>0</v>
      </c>
      <c r="N7275" t="b">
        <v>1</v>
      </c>
      <c r="O7275" t="b">
        <v>0</v>
      </c>
      <c r="P7275" t="b">
        <v>0</v>
      </c>
      <c r="Q7275">
        <v>8</v>
      </c>
      <c r="R7275">
        <v>0</v>
      </c>
      <c r="S7275">
        <v>1</v>
      </c>
      <c r="T7275">
        <v>1</v>
      </c>
      <c r="U7275" t="b">
        <v>1</v>
      </c>
      <c r="V7275" t="s">
        <v>8830</v>
      </c>
      <c r="W7275" t="s">
        <v>12341</v>
      </c>
      <c r="X7275" t="s">
        <v>14496</v>
      </c>
      <c r="Y7275">
        <v>54</v>
      </c>
      <c r="Z7275">
        <v>54</v>
      </c>
      <c r="AA7275">
        <v>8</v>
      </c>
      <c r="AB7275">
        <v>8</v>
      </c>
      <c r="AC7275">
        <v>12</v>
      </c>
    </row>
    <row r="7276" spans="1:29">
      <c r="A7276">
        <v>8000</v>
      </c>
      <c r="B7276" t="s">
        <v>1503</v>
      </c>
      <c r="C7276" t="s">
        <v>9012</v>
      </c>
      <c r="D7276">
        <v>715</v>
      </c>
      <c r="E7276" t="s">
        <v>9013</v>
      </c>
      <c r="U7276" t="b">
        <v>1</v>
      </c>
      <c r="V7276" t="s">
        <v>8830</v>
      </c>
      <c r="W7276" t="s">
        <v>12341</v>
      </c>
      <c r="X7276" t="s">
        <v>15797</v>
      </c>
      <c r="Y7276">
        <v>56</v>
      </c>
      <c r="Z7276">
        <v>66</v>
      </c>
      <c r="AA7276">
        <v>2</v>
      </c>
      <c r="AB7276">
        <v>9</v>
      </c>
      <c r="AC7276">
        <v>12</v>
      </c>
    </row>
    <row r="7277" spans="1:29">
      <c r="A7277">
        <v>8001</v>
      </c>
      <c r="B7277" t="s">
        <v>827</v>
      </c>
      <c r="C7277" t="s">
        <v>9014</v>
      </c>
      <c r="U7277" t="b">
        <v>1</v>
      </c>
      <c r="V7277" t="s">
        <v>8830</v>
      </c>
      <c r="W7277" t="s">
        <v>12341</v>
      </c>
      <c r="X7277" t="s">
        <v>15798</v>
      </c>
      <c r="Y7277">
        <v>56</v>
      </c>
      <c r="Z7277">
        <v>66</v>
      </c>
      <c r="AA7277">
        <v>2</v>
      </c>
      <c r="AB7277">
        <v>8</v>
      </c>
      <c r="AC7277">
        <v>12</v>
      </c>
    </row>
    <row r="7278" spans="1:29">
      <c r="A7278">
        <v>8002</v>
      </c>
      <c r="B7278" t="s">
        <v>1508</v>
      </c>
      <c r="C7278" t="s">
        <v>9015</v>
      </c>
      <c r="U7278" t="b">
        <v>1</v>
      </c>
      <c r="V7278" t="s">
        <v>8830</v>
      </c>
      <c r="W7278" t="s">
        <v>12341</v>
      </c>
      <c r="X7278" t="s">
        <v>15799</v>
      </c>
      <c r="Y7278">
        <v>57</v>
      </c>
      <c r="Z7278">
        <v>66</v>
      </c>
      <c r="AA7278">
        <v>2</v>
      </c>
      <c r="AB7278">
        <v>9</v>
      </c>
      <c r="AC7278">
        <v>12</v>
      </c>
    </row>
    <row r="7279" spans="1:29">
      <c r="A7279">
        <v>8031</v>
      </c>
      <c r="B7279" t="s">
        <v>805</v>
      </c>
      <c r="C7279" t="s">
        <v>9016</v>
      </c>
      <c r="J7279" t="s">
        <v>1436</v>
      </c>
      <c r="K7279">
        <v>0</v>
      </c>
      <c r="N7279" t="b">
        <v>1</v>
      </c>
      <c r="O7279" t="b">
        <v>0</v>
      </c>
      <c r="P7279" t="b">
        <v>0</v>
      </c>
      <c r="Q7279">
        <v>8</v>
      </c>
      <c r="R7279">
        <v>1</v>
      </c>
      <c r="S7279">
        <v>1</v>
      </c>
      <c r="T7279">
        <v>3</v>
      </c>
      <c r="U7279" t="b">
        <v>1</v>
      </c>
      <c r="V7279" t="s">
        <v>8830</v>
      </c>
      <c r="W7279" t="s">
        <v>12341</v>
      </c>
      <c r="X7279" t="s">
        <v>15344</v>
      </c>
      <c r="Y7279">
        <v>59</v>
      </c>
      <c r="Z7279">
        <v>59</v>
      </c>
      <c r="AA7279">
        <v>2</v>
      </c>
      <c r="AB7279">
        <v>2</v>
      </c>
      <c r="AC7279">
        <v>12</v>
      </c>
    </row>
    <row r="7280" spans="1:29">
      <c r="A7280">
        <v>8032</v>
      </c>
      <c r="B7280" t="s">
        <v>805</v>
      </c>
      <c r="C7280" t="s">
        <v>9017</v>
      </c>
      <c r="J7280" t="s">
        <v>1436</v>
      </c>
      <c r="K7280">
        <v>0</v>
      </c>
      <c r="N7280" t="b">
        <v>1</v>
      </c>
      <c r="O7280" t="b">
        <v>0</v>
      </c>
      <c r="P7280" t="b">
        <v>0</v>
      </c>
      <c r="Q7280">
        <v>8</v>
      </c>
      <c r="R7280">
        <v>1</v>
      </c>
      <c r="S7280">
        <v>1</v>
      </c>
      <c r="T7280">
        <v>3</v>
      </c>
      <c r="U7280" t="b">
        <v>1</v>
      </c>
      <c r="V7280" t="s">
        <v>8830</v>
      </c>
      <c r="W7280" t="s">
        <v>12341</v>
      </c>
      <c r="X7280" t="s">
        <v>14584</v>
      </c>
      <c r="Y7280">
        <v>59</v>
      </c>
      <c r="Z7280">
        <v>59</v>
      </c>
      <c r="AA7280">
        <v>3</v>
      </c>
      <c r="AB7280">
        <v>3</v>
      </c>
      <c r="AC7280">
        <v>12</v>
      </c>
    </row>
    <row r="7281" spans="1:29">
      <c r="A7281">
        <v>8033</v>
      </c>
      <c r="B7281" t="s">
        <v>805</v>
      </c>
      <c r="C7281" t="s">
        <v>9018</v>
      </c>
      <c r="J7281" t="s">
        <v>1436</v>
      </c>
      <c r="K7281">
        <v>0</v>
      </c>
      <c r="N7281" t="b">
        <v>1</v>
      </c>
      <c r="O7281" t="b">
        <v>0</v>
      </c>
      <c r="P7281" t="b">
        <v>0</v>
      </c>
      <c r="Q7281">
        <v>8</v>
      </c>
      <c r="R7281">
        <v>1</v>
      </c>
      <c r="S7281">
        <v>1</v>
      </c>
      <c r="T7281">
        <v>3</v>
      </c>
      <c r="U7281" t="b">
        <v>1</v>
      </c>
      <c r="V7281" t="s">
        <v>8830</v>
      </c>
      <c r="W7281" t="s">
        <v>12341</v>
      </c>
      <c r="X7281" t="s">
        <v>14850</v>
      </c>
      <c r="Y7281">
        <v>59</v>
      </c>
      <c r="Z7281">
        <v>59</v>
      </c>
      <c r="AA7281">
        <v>4</v>
      </c>
      <c r="AB7281">
        <v>4</v>
      </c>
      <c r="AC7281">
        <v>12</v>
      </c>
    </row>
    <row r="7282" spans="1:29">
      <c r="A7282">
        <v>8034</v>
      </c>
      <c r="B7282" t="s">
        <v>805</v>
      </c>
      <c r="C7282" t="s">
        <v>9019</v>
      </c>
      <c r="J7282" t="s">
        <v>1436</v>
      </c>
      <c r="K7282">
        <v>0</v>
      </c>
      <c r="N7282" t="b">
        <v>1</v>
      </c>
      <c r="O7282" t="b">
        <v>0</v>
      </c>
      <c r="P7282" t="b">
        <v>0</v>
      </c>
      <c r="Q7282">
        <v>8</v>
      </c>
      <c r="R7282">
        <v>1</v>
      </c>
      <c r="S7282">
        <v>1</v>
      </c>
      <c r="T7282">
        <v>3</v>
      </c>
      <c r="U7282" t="b">
        <v>1</v>
      </c>
      <c r="V7282" t="s">
        <v>8830</v>
      </c>
      <c r="W7282" t="s">
        <v>12341</v>
      </c>
      <c r="X7282" t="s">
        <v>14851</v>
      </c>
      <c r="Y7282">
        <v>59</v>
      </c>
      <c r="Z7282">
        <v>59</v>
      </c>
      <c r="AA7282">
        <v>5</v>
      </c>
      <c r="AB7282">
        <v>5</v>
      </c>
      <c r="AC7282">
        <v>12</v>
      </c>
    </row>
    <row r="7283" spans="1:29">
      <c r="A7283">
        <v>8035</v>
      </c>
      <c r="B7283" t="s">
        <v>805</v>
      </c>
      <c r="C7283" t="s">
        <v>9020</v>
      </c>
      <c r="J7283" t="s">
        <v>1436</v>
      </c>
      <c r="K7283">
        <v>0</v>
      </c>
      <c r="N7283" t="b">
        <v>1</v>
      </c>
      <c r="O7283" t="b">
        <v>0</v>
      </c>
      <c r="P7283" t="b">
        <v>0</v>
      </c>
      <c r="Q7283">
        <v>8</v>
      </c>
      <c r="R7283">
        <v>1</v>
      </c>
      <c r="S7283">
        <v>1</v>
      </c>
      <c r="T7283">
        <v>3</v>
      </c>
      <c r="U7283" t="b">
        <v>1</v>
      </c>
      <c r="V7283" t="s">
        <v>8830</v>
      </c>
      <c r="W7283" t="s">
        <v>12341</v>
      </c>
      <c r="X7283" t="s">
        <v>15345</v>
      </c>
      <c r="Y7283">
        <v>60</v>
      </c>
      <c r="Z7283">
        <v>60</v>
      </c>
      <c r="AA7283">
        <v>2</v>
      </c>
      <c r="AB7283">
        <v>2</v>
      </c>
      <c r="AC7283">
        <v>12</v>
      </c>
    </row>
    <row r="7284" spans="1:29">
      <c r="A7284">
        <v>8036</v>
      </c>
      <c r="B7284" t="s">
        <v>805</v>
      </c>
      <c r="C7284" t="s">
        <v>9021</v>
      </c>
      <c r="J7284" t="s">
        <v>1436</v>
      </c>
      <c r="K7284">
        <v>0</v>
      </c>
      <c r="N7284" t="b">
        <v>1</v>
      </c>
      <c r="O7284" t="b">
        <v>0</v>
      </c>
      <c r="P7284" t="b">
        <v>0</v>
      </c>
      <c r="Q7284">
        <v>8</v>
      </c>
      <c r="R7284">
        <v>1</v>
      </c>
      <c r="S7284">
        <v>1</v>
      </c>
      <c r="T7284">
        <v>3</v>
      </c>
      <c r="U7284" t="b">
        <v>1</v>
      </c>
      <c r="V7284" t="s">
        <v>8830</v>
      </c>
      <c r="W7284" t="s">
        <v>12341</v>
      </c>
      <c r="X7284" t="s">
        <v>14587</v>
      </c>
      <c r="Y7284">
        <v>60</v>
      </c>
      <c r="Z7284">
        <v>60</v>
      </c>
      <c r="AA7284">
        <v>3</v>
      </c>
      <c r="AB7284">
        <v>3</v>
      </c>
      <c r="AC7284">
        <v>12</v>
      </c>
    </row>
    <row r="7285" spans="1:29">
      <c r="A7285">
        <v>8037</v>
      </c>
      <c r="B7285" t="s">
        <v>805</v>
      </c>
      <c r="C7285" t="s">
        <v>9022</v>
      </c>
      <c r="J7285" t="s">
        <v>1436</v>
      </c>
      <c r="K7285">
        <v>0</v>
      </c>
      <c r="N7285" t="b">
        <v>1</v>
      </c>
      <c r="O7285" t="b">
        <v>0</v>
      </c>
      <c r="P7285" t="b">
        <v>0</v>
      </c>
      <c r="Q7285">
        <v>8</v>
      </c>
      <c r="R7285">
        <v>1</v>
      </c>
      <c r="S7285">
        <v>1</v>
      </c>
      <c r="T7285">
        <v>3</v>
      </c>
      <c r="U7285" t="b">
        <v>1</v>
      </c>
      <c r="V7285" t="s">
        <v>8830</v>
      </c>
      <c r="W7285" t="s">
        <v>12341</v>
      </c>
      <c r="X7285" t="s">
        <v>14852</v>
      </c>
      <c r="Y7285">
        <v>60</v>
      </c>
      <c r="Z7285">
        <v>60</v>
      </c>
      <c r="AA7285">
        <v>4</v>
      </c>
      <c r="AB7285">
        <v>4</v>
      </c>
      <c r="AC7285">
        <v>12</v>
      </c>
    </row>
    <row r="7286" spans="1:29">
      <c r="A7286">
        <v>8038</v>
      </c>
      <c r="B7286" t="s">
        <v>805</v>
      </c>
      <c r="C7286" t="s">
        <v>9023</v>
      </c>
      <c r="J7286" t="s">
        <v>1436</v>
      </c>
      <c r="K7286">
        <v>0</v>
      </c>
      <c r="N7286" t="b">
        <v>1</v>
      </c>
      <c r="O7286" t="b">
        <v>0</v>
      </c>
      <c r="P7286" t="b">
        <v>0</v>
      </c>
      <c r="Q7286">
        <v>8</v>
      </c>
      <c r="R7286">
        <v>1</v>
      </c>
      <c r="S7286">
        <v>1</v>
      </c>
      <c r="T7286">
        <v>3</v>
      </c>
      <c r="U7286" t="b">
        <v>1</v>
      </c>
      <c r="V7286" t="s">
        <v>8830</v>
      </c>
      <c r="W7286" t="s">
        <v>12341</v>
      </c>
      <c r="X7286" t="s">
        <v>14853</v>
      </c>
      <c r="Y7286">
        <v>60</v>
      </c>
      <c r="Z7286">
        <v>60</v>
      </c>
      <c r="AA7286">
        <v>5</v>
      </c>
      <c r="AB7286">
        <v>5</v>
      </c>
      <c r="AC7286">
        <v>12</v>
      </c>
    </row>
    <row r="7287" spans="1:29">
      <c r="A7287">
        <v>8039</v>
      </c>
      <c r="B7287" t="s">
        <v>805</v>
      </c>
      <c r="C7287" t="s">
        <v>9024</v>
      </c>
      <c r="J7287" t="s">
        <v>1436</v>
      </c>
      <c r="K7287">
        <v>0</v>
      </c>
      <c r="N7287" t="b">
        <v>1</v>
      </c>
      <c r="O7287" t="b">
        <v>0</v>
      </c>
      <c r="P7287" t="b">
        <v>0</v>
      </c>
      <c r="Q7287">
        <v>8</v>
      </c>
      <c r="R7287">
        <v>1</v>
      </c>
      <c r="S7287">
        <v>1</v>
      </c>
      <c r="T7287">
        <v>3</v>
      </c>
      <c r="U7287" t="b">
        <v>1</v>
      </c>
      <c r="V7287" t="s">
        <v>8830</v>
      </c>
      <c r="W7287" t="s">
        <v>12341</v>
      </c>
      <c r="X7287" t="s">
        <v>15346</v>
      </c>
      <c r="Y7287">
        <v>61</v>
      </c>
      <c r="Z7287">
        <v>61</v>
      </c>
      <c r="AA7287">
        <v>2</v>
      </c>
      <c r="AB7287">
        <v>2</v>
      </c>
      <c r="AC7287">
        <v>12</v>
      </c>
    </row>
    <row r="7288" spans="1:29">
      <c r="A7288">
        <v>8040</v>
      </c>
      <c r="B7288" t="s">
        <v>805</v>
      </c>
      <c r="C7288" t="s">
        <v>9025</v>
      </c>
      <c r="J7288" t="s">
        <v>1436</v>
      </c>
      <c r="K7288">
        <v>0</v>
      </c>
      <c r="N7288" t="b">
        <v>1</v>
      </c>
      <c r="O7288" t="b">
        <v>0</v>
      </c>
      <c r="P7288" t="b">
        <v>0</v>
      </c>
      <c r="Q7288">
        <v>8</v>
      </c>
      <c r="R7288">
        <v>1</v>
      </c>
      <c r="S7288">
        <v>1</v>
      </c>
      <c r="T7288">
        <v>3</v>
      </c>
      <c r="U7288" t="b">
        <v>1</v>
      </c>
      <c r="V7288" t="s">
        <v>8830</v>
      </c>
      <c r="W7288" t="s">
        <v>12341</v>
      </c>
      <c r="X7288" t="s">
        <v>14590</v>
      </c>
      <c r="Y7288">
        <v>61</v>
      </c>
      <c r="Z7288">
        <v>61</v>
      </c>
      <c r="AA7288">
        <v>3</v>
      </c>
      <c r="AB7288">
        <v>3</v>
      </c>
      <c r="AC7288">
        <v>12</v>
      </c>
    </row>
    <row r="7289" spans="1:29">
      <c r="A7289">
        <v>8041</v>
      </c>
      <c r="B7289" t="s">
        <v>805</v>
      </c>
      <c r="C7289" t="s">
        <v>9026</v>
      </c>
      <c r="J7289" t="s">
        <v>1436</v>
      </c>
      <c r="K7289">
        <v>0</v>
      </c>
      <c r="N7289" t="b">
        <v>1</v>
      </c>
      <c r="O7289" t="b">
        <v>0</v>
      </c>
      <c r="P7289" t="b">
        <v>0</v>
      </c>
      <c r="Q7289">
        <v>8</v>
      </c>
      <c r="R7289">
        <v>1</v>
      </c>
      <c r="S7289">
        <v>1</v>
      </c>
      <c r="T7289">
        <v>3</v>
      </c>
      <c r="U7289" t="b">
        <v>1</v>
      </c>
      <c r="V7289" t="s">
        <v>8830</v>
      </c>
      <c r="W7289" t="s">
        <v>12341</v>
      </c>
      <c r="X7289" t="s">
        <v>14854</v>
      </c>
      <c r="Y7289">
        <v>61</v>
      </c>
      <c r="Z7289">
        <v>61</v>
      </c>
      <c r="AA7289">
        <v>4</v>
      </c>
      <c r="AB7289">
        <v>4</v>
      </c>
      <c r="AC7289">
        <v>12</v>
      </c>
    </row>
    <row r="7290" spans="1:29">
      <c r="A7290">
        <v>8042</v>
      </c>
      <c r="B7290" t="s">
        <v>805</v>
      </c>
      <c r="C7290" t="s">
        <v>9027</v>
      </c>
      <c r="J7290" t="s">
        <v>1436</v>
      </c>
      <c r="K7290">
        <v>0</v>
      </c>
      <c r="N7290" t="b">
        <v>1</v>
      </c>
      <c r="O7290" t="b">
        <v>0</v>
      </c>
      <c r="P7290" t="b">
        <v>0</v>
      </c>
      <c r="Q7290">
        <v>8</v>
      </c>
      <c r="R7290">
        <v>1</v>
      </c>
      <c r="S7290">
        <v>1</v>
      </c>
      <c r="T7290">
        <v>3</v>
      </c>
      <c r="U7290" t="b">
        <v>1</v>
      </c>
      <c r="V7290" t="s">
        <v>8830</v>
      </c>
      <c r="W7290" t="s">
        <v>12341</v>
      </c>
      <c r="X7290" t="s">
        <v>14855</v>
      </c>
      <c r="Y7290">
        <v>61</v>
      </c>
      <c r="Z7290">
        <v>61</v>
      </c>
      <c r="AA7290">
        <v>5</v>
      </c>
      <c r="AB7290">
        <v>5</v>
      </c>
      <c r="AC7290">
        <v>12</v>
      </c>
    </row>
    <row r="7291" spans="1:29">
      <c r="A7291">
        <v>8043</v>
      </c>
      <c r="B7291" t="s">
        <v>805</v>
      </c>
      <c r="C7291" t="s">
        <v>9028</v>
      </c>
      <c r="J7291" t="s">
        <v>1436</v>
      </c>
      <c r="K7291">
        <v>0</v>
      </c>
      <c r="N7291" t="b">
        <v>1</v>
      </c>
      <c r="O7291" t="b">
        <v>0</v>
      </c>
      <c r="P7291" t="b">
        <v>0</v>
      </c>
      <c r="Q7291">
        <v>8</v>
      </c>
      <c r="R7291">
        <v>1</v>
      </c>
      <c r="S7291">
        <v>1</v>
      </c>
      <c r="T7291">
        <v>3</v>
      </c>
      <c r="U7291" t="b">
        <v>1</v>
      </c>
      <c r="V7291" t="s">
        <v>8830</v>
      </c>
      <c r="W7291" t="s">
        <v>12341</v>
      </c>
      <c r="X7291" t="s">
        <v>15347</v>
      </c>
      <c r="Y7291">
        <v>62</v>
      </c>
      <c r="Z7291">
        <v>62</v>
      </c>
      <c r="AA7291">
        <v>2</v>
      </c>
      <c r="AB7291">
        <v>2</v>
      </c>
      <c r="AC7291">
        <v>12</v>
      </c>
    </row>
    <row r="7292" spans="1:29">
      <c r="A7292">
        <v>8044</v>
      </c>
      <c r="B7292" t="s">
        <v>805</v>
      </c>
      <c r="C7292" t="s">
        <v>9029</v>
      </c>
      <c r="J7292" t="s">
        <v>1436</v>
      </c>
      <c r="K7292">
        <v>0</v>
      </c>
      <c r="N7292" t="b">
        <v>1</v>
      </c>
      <c r="O7292" t="b">
        <v>0</v>
      </c>
      <c r="P7292" t="b">
        <v>0</v>
      </c>
      <c r="Q7292">
        <v>8</v>
      </c>
      <c r="R7292">
        <v>1</v>
      </c>
      <c r="S7292">
        <v>1</v>
      </c>
      <c r="T7292">
        <v>3</v>
      </c>
      <c r="U7292" t="b">
        <v>1</v>
      </c>
      <c r="V7292" t="s">
        <v>8830</v>
      </c>
      <c r="W7292" t="s">
        <v>12341</v>
      </c>
      <c r="X7292" t="s">
        <v>15348</v>
      </c>
      <c r="Y7292">
        <v>62</v>
      </c>
      <c r="Z7292">
        <v>62</v>
      </c>
      <c r="AA7292">
        <v>3</v>
      </c>
      <c r="AB7292">
        <v>3</v>
      </c>
      <c r="AC7292">
        <v>12</v>
      </c>
    </row>
    <row r="7293" spans="1:29">
      <c r="A7293">
        <v>8045</v>
      </c>
      <c r="B7293" t="s">
        <v>805</v>
      </c>
      <c r="C7293" t="s">
        <v>9030</v>
      </c>
      <c r="J7293" t="s">
        <v>1436</v>
      </c>
      <c r="K7293">
        <v>0</v>
      </c>
      <c r="N7293" t="b">
        <v>1</v>
      </c>
      <c r="O7293" t="b">
        <v>0</v>
      </c>
      <c r="P7293" t="b">
        <v>0</v>
      </c>
      <c r="Q7293">
        <v>8</v>
      </c>
      <c r="R7293">
        <v>1</v>
      </c>
      <c r="S7293">
        <v>1</v>
      </c>
      <c r="T7293">
        <v>3</v>
      </c>
      <c r="U7293" t="b">
        <v>1</v>
      </c>
      <c r="V7293" t="s">
        <v>8830</v>
      </c>
      <c r="W7293" t="s">
        <v>12341</v>
      </c>
      <c r="X7293" t="s">
        <v>14856</v>
      </c>
      <c r="Y7293">
        <v>62</v>
      </c>
      <c r="Z7293">
        <v>62</v>
      </c>
      <c r="AA7293">
        <v>4</v>
      </c>
      <c r="AB7293">
        <v>4</v>
      </c>
      <c r="AC7293">
        <v>12</v>
      </c>
    </row>
    <row r="7294" spans="1:29">
      <c r="A7294">
        <v>8046</v>
      </c>
      <c r="B7294" t="s">
        <v>805</v>
      </c>
      <c r="C7294" t="s">
        <v>9031</v>
      </c>
      <c r="J7294" t="s">
        <v>1436</v>
      </c>
      <c r="K7294">
        <v>0</v>
      </c>
      <c r="N7294" t="b">
        <v>1</v>
      </c>
      <c r="O7294" t="b">
        <v>0</v>
      </c>
      <c r="P7294" t="b">
        <v>0</v>
      </c>
      <c r="Q7294">
        <v>8</v>
      </c>
      <c r="R7294">
        <v>1</v>
      </c>
      <c r="S7294">
        <v>1</v>
      </c>
      <c r="T7294">
        <v>3</v>
      </c>
      <c r="U7294" t="b">
        <v>1</v>
      </c>
      <c r="V7294" t="s">
        <v>8830</v>
      </c>
      <c r="W7294" t="s">
        <v>12341</v>
      </c>
      <c r="X7294" t="s">
        <v>14857</v>
      </c>
      <c r="Y7294">
        <v>62</v>
      </c>
      <c r="Z7294">
        <v>62</v>
      </c>
      <c r="AA7294">
        <v>5</v>
      </c>
      <c r="AB7294">
        <v>5</v>
      </c>
      <c r="AC7294">
        <v>12</v>
      </c>
    </row>
    <row r="7295" spans="1:29">
      <c r="A7295">
        <v>8047</v>
      </c>
      <c r="B7295" t="s">
        <v>805</v>
      </c>
      <c r="C7295" t="s">
        <v>9032</v>
      </c>
      <c r="J7295" t="s">
        <v>1436</v>
      </c>
      <c r="K7295">
        <v>0</v>
      </c>
      <c r="N7295" t="b">
        <v>1</v>
      </c>
      <c r="O7295" t="b">
        <v>0</v>
      </c>
      <c r="P7295" t="b">
        <v>0</v>
      </c>
      <c r="Q7295">
        <v>8</v>
      </c>
      <c r="R7295">
        <v>1</v>
      </c>
      <c r="S7295">
        <v>1</v>
      </c>
      <c r="T7295">
        <v>3</v>
      </c>
      <c r="U7295" t="b">
        <v>1</v>
      </c>
      <c r="V7295" t="s">
        <v>8830</v>
      </c>
      <c r="W7295" t="s">
        <v>12341</v>
      </c>
      <c r="X7295" t="s">
        <v>15349</v>
      </c>
      <c r="Y7295">
        <v>63</v>
      </c>
      <c r="Z7295">
        <v>63</v>
      </c>
      <c r="AA7295">
        <v>2</v>
      </c>
      <c r="AB7295">
        <v>2</v>
      </c>
      <c r="AC7295">
        <v>12</v>
      </c>
    </row>
    <row r="7296" spans="1:29">
      <c r="A7296">
        <v>8048</v>
      </c>
      <c r="B7296" t="s">
        <v>805</v>
      </c>
      <c r="C7296" t="s">
        <v>9033</v>
      </c>
      <c r="J7296" t="s">
        <v>1436</v>
      </c>
      <c r="K7296">
        <v>0</v>
      </c>
      <c r="N7296" t="b">
        <v>1</v>
      </c>
      <c r="O7296" t="b">
        <v>0</v>
      </c>
      <c r="P7296" t="b">
        <v>0</v>
      </c>
      <c r="Q7296">
        <v>8</v>
      </c>
      <c r="R7296">
        <v>1</v>
      </c>
      <c r="S7296">
        <v>1</v>
      </c>
      <c r="T7296">
        <v>3</v>
      </c>
      <c r="U7296" t="b">
        <v>1</v>
      </c>
      <c r="V7296" t="s">
        <v>8830</v>
      </c>
      <c r="W7296" t="s">
        <v>12341</v>
      </c>
      <c r="X7296" t="s">
        <v>15350</v>
      </c>
      <c r="Y7296">
        <v>63</v>
      </c>
      <c r="Z7296">
        <v>63</v>
      </c>
      <c r="AA7296">
        <v>3</v>
      </c>
      <c r="AB7296">
        <v>3</v>
      </c>
      <c r="AC7296">
        <v>12</v>
      </c>
    </row>
    <row r="7297" spans="1:29">
      <c r="A7297">
        <v>8049</v>
      </c>
      <c r="B7297" t="s">
        <v>805</v>
      </c>
      <c r="C7297" t="s">
        <v>9034</v>
      </c>
      <c r="J7297" t="s">
        <v>1436</v>
      </c>
      <c r="K7297">
        <v>0</v>
      </c>
      <c r="N7297" t="b">
        <v>1</v>
      </c>
      <c r="O7297" t="b">
        <v>0</v>
      </c>
      <c r="P7297" t="b">
        <v>0</v>
      </c>
      <c r="Q7297">
        <v>8</v>
      </c>
      <c r="R7297">
        <v>1</v>
      </c>
      <c r="S7297">
        <v>1</v>
      </c>
      <c r="T7297">
        <v>3</v>
      </c>
      <c r="U7297" t="b">
        <v>1</v>
      </c>
      <c r="V7297" t="s">
        <v>8830</v>
      </c>
      <c r="W7297" t="s">
        <v>12341</v>
      </c>
      <c r="X7297" t="s">
        <v>14858</v>
      </c>
      <c r="Y7297">
        <v>63</v>
      </c>
      <c r="Z7297">
        <v>63</v>
      </c>
      <c r="AA7297">
        <v>4</v>
      </c>
      <c r="AB7297">
        <v>4</v>
      </c>
      <c r="AC7297">
        <v>12</v>
      </c>
    </row>
    <row r="7298" spans="1:29">
      <c r="A7298">
        <v>8050</v>
      </c>
      <c r="B7298" t="s">
        <v>805</v>
      </c>
      <c r="C7298" t="s">
        <v>9035</v>
      </c>
      <c r="J7298" t="s">
        <v>1436</v>
      </c>
      <c r="K7298">
        <v>0</v>
      </c>
      <c r="N7298" t="b">
        <v>1</v>
      </c>
      <c r="O7298" t="b">
        <v>0</v>
      </c>
      <c r="P7298" t="b">
        <v>0</v>
      </c>
      <c r="Q7298">
        <v>8</v>
      </c>
      <c r="R7298">
        <v>1</v>
      </c>
      <c r="S7298">
        <v>1</v>
      </c>
      <c r="T7298">
        <v>3</v>
      </c>
      <c r="U7298" t="b">
        <v>1</v>
      </c>
      <c r="V7298" t="s">
        <v>8830</v>
      </c>
      <c r="W7298" t="s">
        <v>12341</v>
      </c>
      <c r="X7298" t="s">
        <v>14859</v>
      </c>
      <c r="Y7298">
        <v>63</v>
      </c>
      <c r="Z7298">
        <v>63</v>
      </c>
      <c r="AA7298">
        <v>5</v>
      </c>
      <c r="AB7298">
        <v>5</v>
      </c>
      <c r="AC7298">
        <v>12</v>
      </c>
    </row>
    <row r="7299" spans="1:29">
      <c r="A7299">
        <v>8051</v>
      </c>
      <c r="B7299" t="s">
        <v>805</v>
      </c>
      <c r="C7299" t="s">
        <v>9036</v>
      </c>
      <c r="J7299" t="s">
        <v>1436</v>
      </c>
      <c r="K7299">
        <v>0</v>
      </c>
      <c r="N7299" t="b">
        <v>1</v>
      </c>
      <c r="O7299" t="b">
        <v>0</v>
      </c>
      <c r="P7299" t="b">
        <v>0</v>
      </c>
      <c r="Q7299">
        <v>8</v>
      </c>
      <c r="R7299">
        <v>1</v>
      </c>
      <c r="S7299">
        <v>1</v>
      </c>
      <c r="T7299">
        <v>3</v>
      </c>
      <c r="U7299" t="b">
        <v>1</v>
      </c>
      <c r="V7299" t="s">
        <v>8830</v>
      </c>
      <c r="W7299" t="s">
        <v>12341</v>
      </c>
      <c r="X7299" t="s">
        <v>15691</v>
      </c>
      <c r="Y7299">
        <v>64</v>
      </c>
      <c r="Z7299">
        <v>64</v>
      </c>
      <c r="AA7299">
        <v>2</v>
      </c>
      <c r="AB7299">
        <v>2</v>
      </c>
      <c r="AC7299">
        <v>12</v>
      </c>
    </row>
    <row r="7300" spans="1:29">
      <c r="A7300">
        <v>8052</v>
      </c>
      <c r="B7300" t="s">
        <v>805</v>
      </c>
      <c r="C7300" t="s">
        <v>9037</v>
      </c>
      <c r="J7300" t="s">
        <v>1436</v>
      </c>
      <c r="K7300">
        <v>0</v>
      </c>
      <c r="N7300" t="b">
        <v>1</v>
      </c>
      <c r="O7300" t="b">
        <v>0</v>
      </c>
      <c r="P7300" t="b">
        <v>0</v>
      </c>
      <c r="Q7300">
        <v>8</v>
      </c>
      <c r="R7300">
        <v>1</v>
      </c>
      <c r="S7300">
        <v>1</v>
      </c>
      <c r="T7300">
        <v>3</v>
      </c>
      <c r="U7300" t="b">
        <v>1</v>
      </c>
      <c r="V7300" t="s">
        <v>8830</v>
      </c>
      <c r="W7300" t="s">
        <v>12341</v>
      </c>
      <c r="X7300" t="s">
        <v>15501</v>
      </c>
      <c r="Y7300">
        <v>64</v>
      </c>
      <c r="Z7300">
        <v>64</v>
      </c>
      <c r="AA7300">
        <v>3</v>
      </c>
      <c r="AB7300">
        <v>3</v>
      </c>
      <c r="AC7300">
        <v>12</v>
      </c>
    </row>
    <row r="7301" spans="1:29">
      <c r="A7301">
        <v>8053</v>
      </c>
      <c r="B7301" t="s">
        <v>805</v>
      </c>
      <c r="C7301" t="s">
        <v>9038</v>
      </c>
      <c r="J7301" t="s">
        <v>1436</v>
      </c>
      <c r="K7301">
        <v>0</v>
      </c>
      <c r="N7301" t="b">
        <v>1</v>
      </c>
      <c r="O7301" t="b">
        <v>0</v>
      </c>
      <c r="P7301" t="b">
        <v>0</v>
      </c>
      <c r="Q7301">
        <v>8</v>
      </c>
      <c r="R7301">
        <v>1</v>
      </c>
      <c r="S7301">
        <v>1</v>
      </c>
      <c r="T7301">
        <v>3</v>
      </c>
      <c r="U7301" t="b">
        <v>1</v>
      </c>
      <c r="V7301" t="s">
        <v>8830</v>
      </c>
      <c r="W7301" t="s">
        <v>12341</v>
      </c>
      <c r="X7301" t="s">
        <v>14860</v>
      </c>
      <c r="Y7301">
        <v>64</v>
      </c>
      <c r="Z7301">
        <v>64</v>
      </c>
      <c r="AA7301">
        <v>4</v>
      </c>
      <c r="AB7301">
        <v>4</v>
      </c>
      <c r="AC7301">
        <v>12</v>
      </c>
    </row>
    <row r="7302" spans="1:29">
      <c r="A7302">
        <v>8054</v>
      </c>
      <c r="B7302" t="s">
        <v>805</v>
      </c>
      <c r="C7302" t="s">
        <v>9039</v>
      </c>
      <c r="J7302" t="s">
        <v>1436</v>
      </c>
      <c r="K7302">
        <v>0</v>
      </c>
      <c r="N7302" t="b">
        <v>1</v>
      </c>
      <c r="O7302" t="b">
        <v>0</v>
      </c>
      <c r="P7302" t="b">
        <v>0</v>
      </c>
      <c r="Q7302">
        <v>8</v>
      </c>
      <c r="R7302">
        <v>1</v>
      </c>
      <c r="S7302">
        <v>1</v>
      </c>
      <c r="T7302">
        <v>3</v>
      </c>
      <c r="U7302" t="b">
        <v>1</v>
      </c>
      <c r="V7302" t="s">
        <v>8830</v>
      </c>
      <c r="W7302" t="s">
        <v>12341</v>
      </c>
      <c r="X7302" t="s">
        <v>14861</v>
      </c>
      <c r="Y7302">
        <v>64</v>
      </c>
      <c r="Z7302">
        <v>64</v>
      </c>
      <c r="AA7302">
        <v>5</v>
      </c>
      <c r="AB7302">
        <v>5</v>
      </c>
      <c r="AC7302">
        <v>12</v>
      </c>
    </row>
    <row r="7303" spans="1:29">
      <c r="A7303">
        <v>8055</v>
      </c>
      <c r="B7303" t="s">
        <v>805</v>
      </c>
      <c r="C7303" t="s">
        <v>9040</v>
      </c>
      <c r="J7303" t="s">
        <v>1436</v>
      </c>
      <c r="K7303">
        <v>0</v>
      </c>
      <c r="N7303" t="b">
        <v>1</v>
      </c>
      <c r="O7303" t="b">
        <v>0</v>
      </c>
      <c r="P7303" t="b">
        <v>0</v>
      </c>
      <c r="Q7303">
        <v>8</v>
      </c>
      <c r="R7303">
        <v>1</v>
      </c>
      <c r="S7303">
        <v>1</v>
      </c>
      <c r="T7303">
        <v>3</v>
      </c>
      <c r="U7303" t="b">
        <v>1</v>
      </c>
      <c r="V7303" t="s">
        <v>8830</v>
      </c>
      <c r="W7303" t="s">
        <v>12341</v>
      </c>
      <c r="X7303" t="s">
        <v>15692</v>
      </c>
      <c r="Y7303">
        <v>65</v>
      </c>
      <c r="Z7303">
        <v>65</v>
      </c>
      <c r="AA7303">
        <v>2</v>
      </c>
      <c r="AB7303">
        <v>2</v>
      </c>
      <c r="AC7303">
        <v>12</v>
      </c>
    </row>
    <row r="7304" spans="1:29">
      <c r="A7304">
        <v>8056</v>
      </c>
      <c r="B7304" t="s">
        <v>805</v>
      </c>
      <c r="C7304" t="s">
        <v>9041</v>
      </c>
      <c r="J7304" t="s">
        <v>1436</v>
      </c>
      <c r="K7304">
        <v>0</v>
      </c>
      <c r="N7304" t="b">
        <v>1</v>
      </c>
      <c r="O7304" t="b">
        <v>0</v>
      </c>
      <c r="P7304" t="b">
        <v>0</v>
      </c>
      <c r="Q7304">
        <v>8</v>
      </c>
      <c r="R7304">
        <v>1</v>
      </c>
      <c r="S7304">
        <v>1</v>
      </c>
      <c r="T7304">
        <v>3</v>
      </c>
      <c r="U7304" t="b">
        <v>1</v>
      </c>
      <c r="V7304" t="s">
        <v>8830</v>
      </c>
      <c r="W7304" t="s">
        <v>12341</v>
      </c>
      <c r="X7304" t="s">
        <v>15502</v>
      </c>
      <c r="Y7304">
        <v>65</v>
      </c>
      <c r="Z7304">
        <v>65</v>
      </c>
      <c r="AA7304">
        <v>3</v>
      </c>
      <c r="AB7304">
        <v>3</v>
      </c>
      <c r="AC7304">
        <v>12</v>
      </c>
    </row>
    <row r="7305" spans="1:29">
      <c r="A7305">
        <v>8057</v>
      </c>
      <c r="B7305" t="s">
        <v>805</v>
      </c>
      <c r="C7305" t="s">
        <v>9042</v>
      </c>
      <c r="J7305" t="s">
        <v>1436</v>
      </c>
      <c r="K7305">
        <v>0</v>
      </c>
      <c r="N7305" t="b">
        <v>1</v>
      </c>
      <c r="O7305" t="b">
        <v>0</v>
      </c>
      <c r="P7305" t="b">
        <v>0</v>
      </c>
      <c r="Q7305">
        <v>8</v>
      </c>
      <c r="R7305">
        <v>1</v>
      </c>
      <c r="S7305">
        <v>1</v>
      </c>
      <c r="T7305">
        <v>3</v>
      </c>
      <c r="U7305" t="b">
        <v>1</v>
      </c>
      <c r="V7305" t="s">
        <v>8830</v>
      </c>
      <c r="W7305" t="s">
        <v>12341</v>
      </c>
      <c r="X7305" t="s">
        <v>14597</v>
      </c>
      <c r="Y7305">
        <v>65</v>
      </c>
      <c r="Z7305">
        <v>65</v>
      </c>
      <c r="AA7305">
        <v>4</v>
      </c>
      <c r="AB7305">
        <v>4</v>
      </c>
      <c r="AC7305">
        <v>12</v>
      </c>
    </row>
    <row r="7306" spans="1:29">
      <c r="A7306">
        <v>8058</v>
      </c>
      <c r="B7306" t="s">
        <v>805</v>
      </c>
      <c r="C7306" t="s">
        <v>9043</v>
      </c>
      <c r="J7306" t="s">
        <v>1436</v>
      </c>
      <c r="K7306">
        <v>0</v>
      </c>
      <c r="N7306" t="b">
        <v>1</v>
      </c>
      <c r="O7306" t="b">
        <v>0</v>
      </c>
      <c r="P7306" t="b">
        <v>0</v>
      </c>
      <c r="Q7306">
        <v>8</v>
      </c>
      <c r="R7306">
        <v>1</v>
      </c>
      <c r="S7306">
        <v>1</v>
      </c>
      <c r="T7306">
        <v>3</v>
      </c>
      <c r="U7306" t="b">
        <v>1</v>
      </c>
      <c r="V7306" t="s">
        <v>8830</v>
      </c>
      <c r="W7306" t="s">
        <v>12341</v>
      </c>
      <c r="X7306" t="s">
        <v>14862</v>
      </c>
      <c r="Y7306">
        <v>65</v>
      </c>
      <c r="Z7306">
        <v>65</v>
      </c>
      <c r="AA7306">
        <v>5</v>
      </c>
      <c r="AB7306">
        <v>5</v>
      </c>
      <c r="AC7306">
        <v>12</v>
      </c>
    </row>
    <row r="7307" spans="1:29">
      <c r="A7307">
        <v>8059</v>
      </c>
      <c r="B7307" t="s">
        <v>805</v>
      </c>
      <c r="C7307" t="s">
        <v>9044</v>
      </c>
      <c r="J7307" t="s">
        <v>1462</v>
      </c>
      <c r="K7307">
        <v>0</v>
      </c>
      <c r="N7307" t="b">
        <v>0</v>
      </c>
      <c r="O7307" t="b">
        <v>1</v>
      </c>
      <c r="P7307" t="b">
        <v>0</v>
      </c>
      <c r="Q7307">
        <v>8</v>
      </c>
      <c r="R7307">
        <v>1</v>
      </c>
      <c r="S7307">
        <v>1</v>
      </c>
      <c r="T7307">
        <v>3</v>
      </c>
      <c r="U7307" t="b">
        <v>1</v>
      </c>
      <c r="V7307" t="s">
        <v>8830</v>
      </c>
      <c r="W7307" t="s">
        <v>12341</v>
      </c>
      <c r="X7307" t="s">
        <v>14585</v>
      </c>
      <c r="Y7307">
        <v>59</v>
      </c>
      <c r="Z7307">
        <v>59</v>
      </c>
      <c r="AA7307">
        <v>6</v>
      </c>
      <c r="AB7307">
        <v>6</v>
      </c>
      <c r="AC7307">
        <v>12</v>
      </c>
    </row>
    <row r="7308" spans="1:29">
      <c r="A7308">
        <v>8060</v>
      </c>
      <c r="B7308" t="s">
        <v>805</v>
      </c>
      <c r="C7308" t="s">
        <v>9045</v>
      </c>
      <c r="J7308" t="s">
        <v>1462</v>
      </c>
      <c r="K7308">
        <v>0</v>
      </c>
      <c r="N7308" t="b">
        <v>0</v>
      </c>
      <c r="O7308" t="b">
        <v>1</v>
      </c>
      <c r="P7308" t="b">
        <v>0</v>
      </c>
      <c r="Q7308">
        <v>8</v>
      </c>
      <c r="R7308">
        <v>1</v>
      </c>
      <c r="S7308">
        <v>1</v>
      </c>
      <c r="T7308">
        <v>3</v>
      </c>
      <c r="U7308" t="b">
        <v>1</v>
      </c>
      <c r="V7308" t="s">
        <v>8830</v>
      </c>
      <c r="W7308" t="s">
        <v>12341</v>
      </c>
      <c r="X7308" t="s">
        <v>14588</v>
      </c>
      <c r="Y7308">
        <v>60</v>
      </c>
      <c r="Z7308">
        <v>60</v>
      </c>
      <c r="AA7308">
        <v>6</v>
      </c>
      <c r="AB7308">
        <v>6</v>
      </c>
      <c r="AC7308">
        <v>12</v>
      </c>
    </row>
    <row r="7309" spans="1:29">
      <c r="A7309">
        <v>8061</v>
      </c>
      <c r="B7309" t="s">
        <v>805</v>
      </c>
      <c r="C7309" t="s">
        <v>9046</v>
      </c>
      <c r="J7309" t="s">
        <v>1462</v>
      </c>
      <c r="K7309">
        <v>0</v>
      </c>
      <c r="N7309" t="b">
        <v>0</v>
      </c>
      <c r="O7309" t="b">
        <v>1</v>
      </c>
      <c r="P7309" t="b">
        <v>0</v>
      </c>
      <c r="Q7309">
        <v>8</v>
      </c>
      <c r="R7309">
        <v>1</v>
      </c>
      <c r="S7309">
        <v>1</v>
      </c>
      <c r="T7309">
        <v>3</v>
      </c>
      <c r="U7309" t="b">
        <v>1</v>
      </c>
      <c r="V7309" t="s">
        <v>8830</v>
      </c>
      <c r="W7309" t="s">
        <v>12341</v>
      </c>
      <c r="X7309" t="s">
        <v>14591</v>
      </c>
      <c r="Y7309">
        <v>61</v>
      </c>
      <c r="Z7309">
        <v>61</v>
      </c>
      <c r="AA7309">
        <v>6</v>
      </c>
      <c r="AB7309">
        <v>6</v>
      </c>
      <c r="AC7309">
        <v>12</v>
      </c>
    </row>
    <row r="7310" spans="1:29">
      <c r="A7310">
        <v>8062</v>
      </c>
      <c r="B7310" t="s">
        <v>805</v>
      </c>
      <c r="C7310" t="s">
        <v>9047</v>
      </c>
      <c r="J7310" t="s">
        <v>1462</v>
      </c>
      <c r="K7310">
        <v>0</v>
      </c>
      <c r="N7310" t="b">
        <v>0</v>
      </c>
      <c r="O7310" t="b">
        <v>1</v>
      </c>
      <c r="P7310" t="b">
        <v>0</v>
      </c>
      <c r="Q7310">
        <v>8</v>
      </c>
      <c r="R7310">
        <v>1</v>
      </c>
      <c r="S7310">
        <v>1</v>
      </c>
      <c r="T7310">
        <v>3</v>
      </c>
      <c r="U7310" t="b">
        <v>1</v>
      </c>
      <c r="V7310" t="s">
        <v>8830</v>
      </c>
      <c r="W7310" t="s">
        <v>12341</v>
      </c>
      <c r="X7310" t="s">
        <v>14883</v>
      </c>
      <c r="Y7310">
        <v>62</v>
      </c>
      <c r="Z7310">
        <v>62</v>
      </c>
      <c r="AA7310">
        <v>6</v>
      </c>
      <c r="AB7310">
        <v>6</v>
      </c>
      <c r="AC7310">
        <v>12</v>
      </c>
    </row>
    <row r="7311" spans="1:29">
      <c r="A7311">
        <v>8063</v>
      </c>
      <c r="B7311" t="s">
        <v>805</v>
      </c>
      <c r="C7311" t="s">
        <v>9048</v>
      </c>
      <c r="J7311" t="s">
        <v>1462</v>
      </c>
      <c r="K7311">
        <v>0</v>
      </c>
      <c r="N7311" t="b">
        <v>0</v>
      </c>
      <c r="O7311" t="b">
        <v>1</v>
      </c>
      <c r="P7311" t="b">
        <v>0</v>
      </c>
      <c r="Q7311">
        <v>8</v>
      </c>
      <c r="R7311">
        <v>1</v>
      </c>
      <c r="S7311">
        <v>1</v>
      </c>
      <c r="T7311">
        <v>3</v>
      </c>
      <c r="U7311" t="b">
        <v>1</v>
      </c>
      <c r="V7311" t="s">
        <v>8830</v>
      </c>
      <c r="W7311" t="s">
        <v>12341</v>
      </c>
      <c r="X7311" t="s">
        <v>14884</v>
      </c>
      <c r="Y7311">
        <v>63</v>
      </c>
      <c r="Z7311">
        <v>63</v>
      </c>
      <c r="AA7311">
        <v>6</v>
      </c>
      <c r="AB7311">
        <v>6</v>
      </c>
      <c r="AC7311">
        <v>12</v>
      </c>
    </row>
    <row r="7312" spans="1:29">
      <c r="A7312">
        <v>8064</v>
      </c>
      <c r="B7312" t="s">
        <v>805</v>
      </c>
      <c r="C7312" t="s">
        <v>9049</v>
      </c>
      <c r="J7312" t="s">
        <v>1462</v>
      </c>
      <c r="K7312">
        <v>0</v>
      </c>
      <c r="N7312" t="b">
        <v>0</v>
      </c>
      <c r="O7312" t="b">
        <v>1</v>
      </c>
      <c r="P7312" t="b">
        <v>0</v>
      </c>
      <c r="Q7312">
        <v>8</v>
      </c>
      <c r="R7312">
        <v>1</v>
      </c>
      <c r="S7312">
        <v>1</v>
      </c>
      <c r="T7312">
        <v>3</v>
      </c>
      <c r="U7312" t="b">
        <v>1</v>
      </c>
      <c r="V7312" t="s">
        <v>8830</v>
      </c>
      <c r="W7312" t="s">
        <v>12341</v>
      </c>
      <c r="X7312" t="s">
        <v>14596</v>
      </c>
      <c r="Y7312">
        <v>64</v>
      </c>
      <c r="Z7312">
        <v>64</v>
      </c>
      <c r="AA7312">
        <v>6</v>
      </c>
      <c r="AB7312">
        <v>6</v>
      </c>
      <c r="AC7312">
        <v>12</v>
      </c>
    </row>
    <row r="7313" spans="1:29">
      <c r="A7313">
        <v>8065</v>
      </c>
      <c r="B7313" t="s">
        <v>805</v>
      </c>
      <c r="C7313" t="s">
        <v>9050</v>
      </c>
      <c r="J7313" t="s">
        <v>1462</v>
      </c>
      <c r="K7313">
        <v>0</v>
      </c>
      <c r="N7313" t="b">
        <v>0</v>
      </c>
      <c r="O7313" t="b">
        <v>1</v>
      </c>
      <c r="P7313" t="b">
        <v>0</v>
      </c>
      <c r="Q7313">
        <v>8</v>
      </c>
      <c r="R7313">
        <v>1</v>
      </c>
      <c r="S7313">
        <v>1</v>
      </c>
      <c r="T7313">
        <v>3</v>
      </c>
      <c r="U7313" t="b">
        <v>1</v>
      </c>
      <c r="V7313" t="s">
        <v>8830</v>
      </c>
      <c r="W7313" t="s">
        <v>12341</v>
      </c>
      <c r="X7313" t="s">
        <v>14885</v>
      </c>
      <c r="Y7313">
        <v>65</v>
      </c>
      <c r="Z7313">
        <v>65</v>
      </c>
      <c r="AA7313">
        <v>6</v>
      </c>
      <c r="AB7313">
        <v>6</v>
      </c>
      <c r="AC7313">
        <v>12</v>
      </c>
    </row>
    <row r="7314" spans="1:29">
      <c r="A7314">
        <v>8066</v>
      </c>
      <c r="B7314" t="s">
        <v>805</v>
      </c>
      <c r="C7314" t="s">
        <v>9051</v>
      </c>
      <c r="J7314" t="s">
        <v>1444</v>
      </c>
      <c r="K7314">
        <v>0</v>
      </c>
      <c r="N7314" t="b">
        <v>1</v>
      </c>
      <c r="O7314" t="b">
        <v>0</v>
      </c>
      <c r="P7314" t="b">
        <v>0</v>
      </c>
      <c r="Q7314">
        <v>8</v>
      </c>
      <c r="R7314">
        <v>1</v>
      </c>
      <c r="S7314">
        <v>1</v>
      </c>
      <c r="T7314">
        <v>3</v>
      </c>
      <c r="U7314" t="b">
        <v>1</v>
      </c>
      <c r="V7314" t="s">
        <v>8830</v>
      </c>
      <c r="W7314" t="s">
        <v>12341</v>
      </c>
      <c r="X7314" t="s">
        <v>14900</v>
      </c>
      <c r="Y7314">
        <v>59</v>
      </c>
      <c r="Z7314">
        <v>59</v>
      </c>
      <c r="AA7314">
        <v>7</v>
      </c>
      <c r="AB7314">
        <v>7</v>
      </c>
      <c r="AC7314">
        <v>12</v>
      </c>
    </row>
    <row r="7315" spans="1:29">
      <c r="A7315">
        <v>8067</v>
      </c>
      <c r="B7315" t="s">
        <v>805</v>
      </c>
      <c r="C7315" t="s">
        <v>9052</v>
      </c>
      <c r="J7315" t="s">
        <v>1444</v>
      </c>
      <c r="K7315">
        <v>0</v>
      </c>
      <c r="N7315" t="b">
        <v>1</v>
      </c>
      <c r="O7315" t="b">
        <v>0</v>
      </c>
      <c r="P7315" t="b">
        <v>0</v>
      </c>
      <c r="Q7315">
        <v>8</v>
      </c>
      <c r="R7315">
        <v>1</v>
      </c>
      <c r="S7315">
        <v>1</v>
      </c>
      <c r="T7315">
        <v>3</v>
      </c>
      <c r="U7315" t="b">
        <v>1</v>
      </c>
      <c r="V7315" t="s">
        <v>8830</v>
      </c>
      <c r="W7315" t="s">
        <v>12341</v>
      </c>
      <c r="X7315" t="s">
        <v>14901</v>
      </c>
      <c r="Y7315">
        <v>60</v>
      </c>
      <c r="Z7315">
        <v>60</v>
      </c>
      <c r="AA7315">
        <v>7</v>
      </c>
      <c r="AB7315">
        <v>7</v>
      </c>
      <c r="AC7315">
        <v>12</v>
      </c>
    </row>
    <row r="7316" spans="1:29">
      <c r="A7316">
        <v>8068</v>
      </c>
      <c r="B7316" t="s">
        <v>805</v>
      </c>
      <c r="C7316" t="s">
        <v>9053</v>
      </c>
      <c r="J7316" t="s">
        <v>1444</v>
      </c>
      <c r="K7316">
        <v>0</v>
      </c>
      <c r="N7316" t="b">
        <v>1</v>
      </c>
      <c r="O7316" t="b">
        <v>0</v>
      </c>
      <c r="P7316" t="b">
        <v>0</v>
      </c>
      <c r="Q7316">
        <v>8</v>
      </c>
      <c r="R7316">
        <v>1</v>
      </c>
      <c r="S7316">
        <v>1</v>
      </c>
      <c r="T7316">
        <v>3</v>
      </c>
      <c r="U7316" t="b">
        <v>1</v>
      </c>
      <c r="V7316" t="s">
        <v>8830</v>
      </c>
      <c r="W7316" t="s">
        <v>12341</v>
      </c>
      <c r="X7316" t="s">
        <v>14902</v>
      </c>
      <c r="Y7316">
        <v>61</v>
      </c>
      <c r="Z7316">
        <v>61</v>
      </c>
      <c r="AA7316">
        <v>7</v>
      </c>
      <c r="AB7316">
        <v>7</v>
      </c>
      <c r="AC7316">
        <v>12</v>
      </c>
    </row>
    <row r="7317" spans="1:29">
      <c r="A7317">
        <v>8069</v>
      </c>
      <c r="B7317" t="s">
        <v>805</v>
      </c>
      <c r="C7317" t="s">
        <v>9054</v>
      </c>
      <c r="J7317" t="s">
        <v>1444</v>
      </c>
      <c r="K7317">
        <v>0</v>
      </c>
      <c r="N7317" t="b">
        <v>1</v>
      </c>
      <c r="O7317" t="b">
        <v>0</v>
      </c>
      <c r="P7317" t="b">
        <v>0</v>
      </c>
      <c r="Q7317">
        <v>8</v>
      </c>
      <c r="R7317">
        <v>1</v>
      </c>
      <c r="S7317">
        <v>1</v>
      </c>
      <c r="T7317">
        <v>3</v>
      </c>
      <c r="U7317" t="b">
        <v>1</v>
      </c>
      <c r="V7317" t="s">
        <v>8830</v>
      </c>
      <c r="W7317" t="s">
        <v>12341</v>
      </c>
      <c r="X7317" t="s">
        <v>14903</v>
      </c>
      <c r="Y7317">
        <v>62</v>
      </c>
      <c r="Z7317">
        <v>62</v>
      </c>
      <c r="AA7317">
        <v>7</v>
      </c>
      <c r="AB7317">
        <v>7</v>
      </c>
      <c r="AC7317">
        <v>12</v>
      </c>
    </row>
    <row r="7318" spans="1:29">
      <c r="A7318">
        <v>8070</v>
      </c>
      <c r="B7318" t="s">
        <v>805</v>
      </c>
      <c r="C7318" t="s">
        <v>9055</v>
      </c>
      <c r="J7318" t="s">
        <v>1444</v>
      </c>
      <c r="K7318">
        <v>0</v>
      </c>
      <c r="N7318" t="b">
        <v>1</v>
      </c>
      <c r="O7318" t="b">
        <v>0</v>
      </c>
      <c r="P7318" t="b">
        <v>0</v>
      </c>
      <c r="Q7318">
        <v>8</v>
      </c>
      <c r="R7318">
        <v>1</v>
      </c>
      <c r="S7318">
        <v>1</v>
      </c>
      <c r="T7318">
        <v>3</v>
      </c>
      <c r="U7318" t="b">
        <v>1</v>
      </c>
      <c r="V7318" t="s">
        <v>8830</v>
      </c>
      <c r="W7318" t="s">
        <v>12341</v>
      </c>
      <c r="X7318" t="s">
        <v>14904</v>
      </c>
      <c r="Y7318">
        <v>63</v>
      </c>
      <c r="Z7318">
        <v>63</v>
      </c>
      <c r="AA7318">
        <v>7</v>
      </c>
      <c r="AB7318">
        <v>7</v>
      </c>
      <c r="AC7318">
        <v>12</v>
      </c>
    </row>
    <row r="7319" spans="1:29">
      <c r="A7319">
        <v>8071</v>
      </c>
      <c r="B7319" t="s">
        <v>805</v>
      </c>
      <c r="C7319" t="s">
        <v>9056</v>
      </c>
      <c r="J7319" t="s">
        <v>1444</v>
      </c>
      <c r="K7319">
        <v>0</v>
      </c>
      <c r="N7319" t="b">
        <v>1</v>
      </c>
      <c r="O7319" t="b">
        <v>0</v>
      </c>
      <c r="P7319" t="b">
        <v>0</v>
      </c>
      <c r="Q7319">
        <v>8</v>
      </c>
      <c r="R7319">
        <v>1</v>
      </c>
      <c r="S7319">
        <v>1</v>
      </c>
      <c r="T7319">
        <v>3</v>
      </c>
      <c r="U7319" t="b">
        <v>1</v>
      </c>
      <c r="V7319" t="s">
        <v>8830</v>
      </c>
      <c r="W7319" t="s">
        <v>12341</v>
      </c>
      <c r="X7319" t="s">
        <v>14905</v>
      </c>
      <c r="Y7319">
        <v>64</v>
      </c>
      <c r="Z7319">
        <v>64</v>
      </c>
      <c r="AA7319">
        <v>7</v>
      </c>
      <c r="AB7319">
        <v>7</v>
      </c>
      <c r="AC7319">
        <v>12</v>
      </c>
    </row>
    <row r="7320" spans="1:29">
      <c r="A7320">
        <v>8072</v>
      </c>
      <c r="B7320" t="s">
        <v>805</v>
      </c>
      <c r="C7320" t="s">
        <v>9057</v>
      </c>
      <c r="J7320" t="s">
        <v>1444</v>
      </c>
      <c r="K7320">
        <v>0</v>
      </c>
      <c r="N7320" t="b">
        <v>1</v>
      </c>
      <c r="O7320" t="b">
        <v>0</v>
      </c>
      <c r="P7320" t="b">
        <v>0</v>
      </c>
      <c r="Q7320">
        <v>8</v>
      </c>
      <c r="R7320">
        <v>1</v>
      </c>
      <c r="S7320">
        <v>1</v>
      </c>
      <c r="T7320">
        <v>3</v>
      </c>
      <c r="U7320" t="b">
        <v>1</v>
      </c>
      <c r="V7320" t="s">
        <v>8830</v>
      </c>
      <c r="W7320" t="s">
        <v>12341</v>
      </c>
      <c r="X7320" t="s">
        <v>14906</v>
      </c>
      <c r="Y7320">
        <v>65</v>
      </c>
      <c r="Z7320">
        <v>65</v>
      </c>
      <c r="AA7320">
        <v>7</v>
      </c>
      <c r="AB7320">
        <v>7</v>
      </c>
      <c r="AC7320">
        <v>12</v>
      </c>
    </row>
    <row r="7321" spans="1:29">
      <c r="A7321">
        <v>8073</v>
      </c>
      <c r="B7321" t="s">
        <v>805</v>
      </c>
      <c r="C7321" t="s">
        <v>9058</v>
      </c>
      <c r="J7321" t="s">
        <v>1444</v>
      </c>
      <c r="K7321">
        <v>0</v>
      </c>
      <c r="N7321" t="b">
        <v>0</v>
      </c>
      <c r="O7321" t="b">
        <v>1</v>
      </c>
      <c r="P7321" t="b">
        <v>0</v>
      </c>
      <c r="Q7321">
        <v>8</v>
      </c>
      <c r="R7321">
        <v>1</v>
      </c>
      <c r="S7321">
        <v>1</v>
      </c>
      <c r="T7321">
        <v>3</v>
      </c>
      <c r="U7321" t="b">
        <v>1</v>
      </c>
      <c r="V7321" t="s">
        <v>8830</v>
      </c>
      <c r="W7321" t="s">
        <v>12341</v>
      </c>
      <c r="X7321" t="s">
        <v>14921</v>
      </c>
      <c r="Y7321">
        <v>59</v>
      </c>
      <c r="Z7321">
        <v>59</v>
      </c>
      <c r="AA7321">
        <v>8</v>
      </c>
      <c r="AB7321">
        <v>8</v>
      </c>
      <c r="AC7321">
        <v>12</v>
      </c>
    </row>
    <row r="7322" spans="1:29">
      <c r="A7322">
        <v>8074</v>
      </c>
      <c r="B7322" t="s">
        <v>805</v>
      </c>
      <c r="C7322" t="s">
        <v>9059</v>
      </c>
      <c r="J7322" t="s">
        <v>1444</v>
      </c>
      <c r="K7322">
        <v>0</v>
      </c>
      <c r="N7322" t="b">
        <v>0</v>
      </c>
      <c r="O7322" t="b">
        <v>1</v>
      </c>
      <c r="P7322" t="b">
        <v>0</v>
      </c>
      <c r="Q7322">
        <v>8</v>
      </c>
      <c r="R7322">
        <v>1</v>
      </c>
      <c r="S7322">
        <v>1</v>
      </c>
      <c r="T7322">
        <v>3</v>
      </c>
      <c r="U7322" t="b">
        <v>1</v>
      </c>
      <c r="V7322" t="s">
        <v>8830</v>
      </c>
      <c r="W7322" t="s">
        <v>12341</v>
      </c>
      <c r="X7322" t="s">
        <v>14922</v>
      </c>
      <c r="Y7322">
        <v>60</v>
      </c>
      <c r="Z7322">
        <v>60</v>
      </c>
      <c r="AA7322">
        <v>8</v>
      </c>
      <c r="AB7322">
        <v>8</v>
      </c>
      <c r="AC7322">
        <v>12</v>
      </c>
    </row>
    <row r="7323" spans="1:29">
      <c r="A7323">
        <v>8075</v>
      </c>
      <c r="B7323" t="s">
        <v>805</v>
      </c>
      <c r="C7323" t="s">
        <v>9060</v>
      </c>
      <c r="J7323" t="s">
        <v>1444</v>
      </c>
      <c r="K7323">
        <v>0</v>
      </c>
      <c r="N7323" t="b">
        <v>0</v>
      </c>
      <c r="O7323" t="b">
        <v>1</v>
      </c>
      <c r="P7323" t="b">
        <v>0</v>
      </c>
      <c r="Q7323">
        <v>8</v>
      </c>
      <c r="R7323">
        <v>1</v>
      </c>
      <c r="S7323">
        <v>1</v>
      </c>
      <c r="T7323">
        <v>3</v>
      </c>
      <c r="U7323" t="b">
        <v>1</v>
      </c>
      <c r="V7323" t="s">
        <v>8830</v>
      </c>
      <c r="W7323" t="s">
        <v>12341</v>
      </c>
      <c r="X7323" t="s">
        <v>14923</v>
      </c>
      <c r="Y7323">
        <v>61</v>
      </c>
      <c r="Z7323">
        <v>61</v>
      </c>
      <c r="AA7323">
        <v>8</v>
      </c>
      <c r="AB7323">
        <v>8</v>
      </c>
      <c r="AC7323">
        <v>12</v>
      </c>
    </row>
    <row r="7324" spans="1:29">
      <c r="A7324">
        <v>8076</v>
      </c>
      <c r="B7324" t="s">
        <v>805</v>
      </c>
      <c r="C7324" t="s">
        <v>9061</v>
      </c>
      <c r="J7324" t="s">
        <v>1444</v>
      </c>
      <c r="K7324">
        <v>0</v>
      </c>
      <c r="N7324" t="b">
        <v>0</v>
      </c>
      <c r="O7324" t="b">
        <v>1</v>
      </c>
      <c r="P7324" t="b">
        <v>0</v>
      </c>
      <c r="Q7324">
        <v>8</v>
      </c>
      <c r="R7324">
        <v>1</v>
      </c>
      <c r="S7324">
        <v>1</v>
      </c>
      <c r="T7324">
        <v>3</v>
      </c>
      <c r="U7324" t="b">
        <v>1</v>
      </c>
      <c r="V7324" t="s">
        <v>8830</v>
      </c>
      <c r="W7324" t="s">
        <v>12341</v>
      </c>
      <c r="X7324" t="s">
        <v>14924</v>
      </c>
      <c r="Y7324">
        <v>62</v>
      </c>
      <c r="Z7324">
        <v>62</v>
      </c>
      <c r="AA7324">
        <v>8</v>
      </c>
      <c r="AB7324">
        <v>8</v>
      </c>
      <c r="AC7324">
        <v>12</v>
      </c>
    </row>
    <row r="7325" spans="1:29">
      <c r="A7325">
        <v>8077</v>
      </c>
      <c r="B7325" t="s">
        <v>805</v>
      </c>
      <c r="C7325" t="s">
        <v>9062</v>
      </c>
      <c r="J7325" t="s">
        <v>1444</v>
      </c>
      <c r="K7325">
        <v>0</v>
      </c>
      <c r="N7325" t="b">
        <v>0</v>
      </c>
      <c r="O7325" t="b">
        <v>1</v>
      </c>
      <c r="P7325" t="b">
        <v>0</v>
      </c>
      <c r="Q7325">
        <v>8</v>
      </c>
      <c r="R7325">
        <v>1</v>
      </c>
      <c r="S7325">
        <v>1</v>
      </c>
      <c r="T7325">
        <v>3</v>
      </c>
      <c r="U7325" t="b">
        <v>1</v>
      </c>
      <c r="V7325" t="s">
        <v>8830</v>
      </c>
      <c r="W7325" t="s">
        <v>12341</v>
      </c>
      <c r="X7325" t="s">
        <v>14925</v>
      </c>
      <c r="Y7325">
        <v>63</v>
      </c>
      <c r="Z7325">
        <v>63</v>
      </c>
      <c r="AA7325">
        <v>8</v>
      </c>
      <c r="AB7325">
        <v>8</v>
      </c>
      <c r="AC7325">
        <v>12</v>
      </c>
    </row>
    <row r="7326" spans="1:29">
      <c r="A7326">
        <v>8078</v>
      </c>
      <c r="B7326" t="s">
        <v>805</v>
      </c>
      <c r="C7326" t="s">
        <v>9063</v>
      </c>
      <c r="J7326" t="s">
        <v>1444</v>
      </c>
      <c r="K7326">
        <v>0</v>
      </c>
      <c r="N7326" t="b">
        <v>0</v>
      </c>
      <c r="O7326" t="b">
        <v>1</v>
      </c>
      <c r="P7326" t="b">
        <v>0</v>
      </c>
      <c r="Q7326">
        <v>8</v>
      </c>
      <c r="R7326">
        <v>1</v>
      </c>
      <c r="S7326">
        <v>1</v>
      </c>
      <c r="T7326">
        <v>3</v>
      </c>
      <c r="U7326" t="b">
        <v>1</v>
      </c>
      <c r="V7326" t="s">
        <v>8830</v>
      </c>
      <c r="W7326" t="s">
        <v>12341</v>
      </c>
      <c r="X7326" t="s">
        <v>14926</v>
      </c>
      <c r="Y7326">
        <v>64</v>
      </c>
      <c r="Z7326">
        <v>64</v>
      </c>
      <c r="AA7326">
        <v>8</v>
      </c>
      <c r="AB7326">
        <v>8</v>
      </c>
      <c r="AC7326">
        <v>12</v>
      </c>
    </row>
    <row r="7327" spans="1:29">
      <c r="A7327">
        <v>8079</v>
      </c>
      <c r="B7327" t="s">
        <v>805</v>
      </c>
      <c r="C7327" t="s">
        <v>9064</v>
      </c>
      <c r="J7327" t="s">
        <v>1444</v>
      </c>
      <c r="K7327">
        <v>0</v>
      </c>
      <c r="N7327" t="b">
        <v>0</v>
      </c>
      <c r="O7327" t="b">
        <v>1</v>
      </c>
      <c r="P7327" t="b">
        <v>0</v>
      </c>
      <c r="Q7327">
        <v>8</v>
      </c>
      <c r="R7327">
        <v>1</v>
      </c>
      <c r="S7327">
        <v>1</v>
      </c>
      <c r="T7327">
        <v>3</v>
      </c>
      <c r="U7327" t="b">
        <v>1</v>
      </c>
      <c r="V7327" t="s">
        <v>8830</v>
      </c>
      <c r="W7327" t="s">
        <v>12341</v>
      </c>
      <c r="X7327" t="s">
        <v>14927</v>
      </c>
      <c r="Y7327">
        <v>65</v>
      </c>
      <c r="Z7327">
        <v>65</v>
      </c>
      <c r="AA7327">
        <v>8</v>
      </c>
      <c r="AB7327">
        <v>8</v>
      </c>
      <c r="AC7327">
        <v>12</v>
      </c>
    </row>
    <row r="7328" spans="1:29">
      <c r="A7328">
        <v>8080</v>
      </c>
      <c r="B7328" t="s">
        <v>805</v>
      </c>
      <c r="C7328" t="s">
        <v>9065</v>
      </c>
      <c r="J7328" t="s">
        <v>1444</v>
      </c>
      <c r="K7328">
        <v>0</v>
      </c>
      <c r="N7328" t="b">
        <v>0</v>
      </c>
      <c r="O7328" t="b">
        <v>1</v>
      </c>
      <c r="P7328" t="b">
        <v>0</v>
      </c>
      <c r="Q7328">
        <v>8</v>
      </c>
      <c r="R7328">
        <v>1</v>
      </c>
      <c r="S7328">
        <v>1</v>
      </c>
      <c r="T7328">
        <v>3</v>
      </c>
      <c r="U7328" t="b">
        <v>1</v>
      </c>
      <c r="V7328" t="s">
        <v>8830</v>
      </c>
      <c r="W7328" t="s">
        <v>12341</v>
      </c>
      <c r="X7328" t="s">
        <v>14928</v>
      </c>
      <c r="Y7328">
        <v>66</v>
      </c>
      <c r="Z7328">
        <v>66</v>
      </c>
      <c r="AA7328">
        <v>8</v>
      </c>
      <c r="AB7328">
        <v>8</v>
      </c>
      <c r="AC7328">
        <v>12</v>
      </c>
    </row>
    <row r="7329" spans="1:29">
      <c r="A7329">
        <v>8081</v>
      </c>
      <c r="B7329" t="s">
        <v>805</v>
      </c>
      <c r="C7329" t="s">
        <v>9066</v>
      </c>
      <c r="J7329" t="s">
        <v>1444</v>
      </c>
      <c r="K7329">
        <v>0</v>
      </c>
      <c r="N7329" t="b">
        <v>0</v>
      </c>
      <c r="O7329" t="b">
        <v>1</v>
      </c>
      <c r="P7329" t="b">
        <v>0</v>
      </c>
      <c r="Q7329">
        <v>8</v>
      </c>
      <c r="R7329">
        <v>1</v>
      </c>
      <c r="S7329">
        <v>1</v>
      </c>
      <c r="T7329">
        <v>3</v>
      </c>
      <c r="U7329" t="b">
        <v>1</v>
      </c>
      <c r="V7329" t="s">
        <v>8830</v>
      </c>
      <c r="W7329" t="s">
        <v>12341</v>
      </c>
      <c r="X7329" t="s">
        <v>14907</v>
      </c>
      <c r="Y7329">
        <v>66</v>
      </c>
      <c r="Z7329">
        <v>66</v>
      </c>
      <c r="AA7329">
        <v>7</v>
      </c>
      <c r="AB7329">
        <v>7</v>
      </c>
      <c r="AC7329">
        <v>12</v>
      </c>
    </row>
    <row r="7330" spans="1:29">
      <c r="A7330">
        <v>8082</v>
      </c>
      <c r="B7330" t="s">
        <v>1503</v>
      </c>
      <c r="C7330" t="s">
        <v>9067</v>
      </c>
      <c r="D7330">
        <v>716</v>
      </c>
      <c r="E7330" t="s">
        <v>9068</v>
      </c>
      <c r="U7330" t="b">
        <v>1</v>
      </c>
      <c r="V7330" t="s">
        <v>9069</v>
      </c>
      <c r="W7330" t="s">
        <v>12342</v>
      </c>
      <c r="X7330" t="s">
        <v>15800</v>
      </c>
      <c r="Y7330">
        <v>13</v>
      </c>
      <c r="Z7330">
        <v>50</v>
      </c>
      <c r="AA7330">
        <v>2</v>
      </c>
      <c r="AB7330">
        <v>12</v>
      </c>
      <c r="AC7330">
        <v>13</v>
      </c>
    </row>
    <row r="7331" spans="1:29">
      <c r="A7331">
        <v>8083</v>
      </c>
      <c r="B7331" t="s">
        <v>827</v>
      </c>
      <c r="C7331" t="s">
        <v>9070</v>
      </c>
      <c r="U7331" t="b">
        <v>1</v>
      </c>
      <c r="V7331" t="s">
        <v>9069</v>
      </c>
      <c r="W7331" t="s">
        <v>12342</v>
      </c>
      <c r="X7331" t="s">
        <v>15801</v>
      </c>
      <c r="Y7331">
        <v>13</v>
      </c>
      <c r="Z7331">
        <v>50</v>
      </c>
      <c r="AA7331">
        <v>2</v>
      </c>
      <c r="AB7331">
        <v>11</v>
      </c>
      <c r="AC7331">
        <v>13</v>
      </c>
    </row>
    <row r="7332" spans="1:29">
      <c r="A7332">
        <v>8084</v>
      </c>
      <c r="B7332" t="s">
        <v>1508</v>
      </c>
      <c r="C7332" t="s">
        <v>9071</v>
      </c>
      <c r="U7332" t="b">
        <v>1</v>
      </c>
      <c r="V7332" t="s">
        <v>9069</v>
      </c>
      <c r="W7332" t="s">
        <v>12342</v>
      </c>
      <c r="X7332" t="s">
        <v>15802</v>
      </c>
      <c r="Y7332">
        <v>14</v>
      </c>
      <c r="Z7332">
        <v>50</v>
      </c>
      <c r="AA7332">
        <v>2</v>
      </c>
      <c r="AB7332">
        <v>12</v>
      </c>
      <c r="AC7332">
        <v>13</v>
      </c>
    </row>
    <row r="7333" spans="1:29">
      <c r="A7333">
        <v>8085</v>
      </c>
      <c r="B7333" t="s">
        <v>805</v>
      </c>
      <c r="C7333" t="s">
        <v>9072</v>
      </c>
      <c r="J7333" t="s">
        <v>1436</v>
      </c>
      <c r="K7333">
        <v>0</v>
      </c>
      <c r="N7333" t="b">
        <v>1</v>
      </c>
      <c r="O7333" t="b">
        <v>0</v>
      </c>
      <c r="P7333" t="b">
        <v>0</v>
      </c>
      <c r="Q7333">
        <v>11</v>
      </c>
      <c r="R7333">
        <v>1</v>
      </c>
      <c r="S7333">
        <v>1</v>
      </c>
      <c r="T7333">
        <v>3</v>
      </c>
      <c r="U7333" t="b">
        <v>1</v>
      </c>
      <c r="V7333" t="s">
        <v>9069</v>
      </c>
      <c r="W7333" t="s">
        <v>12342</v>
      </c>
      <c r="X7333" t="s">
        <v>14705</v>
      </c>
      <c r="Y7333">
        <v>16</v>
      </c>
      <c r="Z7333">
        <v>16</v>
      </c>
      <c r="AA7333">
        <v>2</v>
      </c>
      <c r="AB7333">
        <v>2</v>
      </c>
      <c r="AC7333">
        <v>13</v>
      </c>
    </row>
    <row r="7334" spans="1:29">
      <c r="A7334">
        <v>8086</v>
      </c>
      <c r="B7334" t="s">
        <v>805</v>
      </c>
      <c r="C7334" t="s">
        <v>9073</v>
      </c>
      <c r="J7334" t="s">
        <v>1436</v>
      </c>
      <c r="K7334">
        <v>0</v>
      </c>
      <c r="N7334" t="b">
        <v>1</v>
      </c>
      <c r="O7334" t="b">
        <v>0</v>
      </c>
      <c r="P7334" t="b">
        <v>0</v>
      </c>
      <c r="Q7334">
        <v>11</v>
      </c>
      <c r="R7334">
        <v>1</v>
      </c>
      <c r="S7334">
        <v>1</v>
      </c>
      <c r="T7334">
        <v>3</v>
      </c>
      <c r="U7334" t="b">
        <v>1</v>
      </c>
      <c r="V7334" t="s">
        <v>9069</v>
      </c>
      <c r="W7334" t="s">
        <v>12342</v>
      </c>
      <c r="X7334" t="s">
        <v>14682</v>
      </c>
      <c r="Y7334">
        <v>16</v>
      </c>
      <c r="Z7334">
        <v>16</v>
      </c>
      <c r="AA7334">
        <v>3</v>
      </c>
      <c r="AB7334">
        <v>3</v>
      </c>
      <c r="AC7334">
        <v>13</v>
      </c>
    </row>
    <row r="7335" spans="1:29">
      <c r="A7335">
        <v>8087</v>
      </c>
      <c r="B7335" t="s">
        <v>805</v>
      </c>
      <c r="C7335" t="s">
        <v>9074</v>
      </c>
      <c r="J7335" t="s">
        <v>1436</v>
      </c>
      <c r="K7335">
        <v>0</v>
      </c>
      <c r="N7335" t="b">
        <v>1</v>
      </c>
      <c r="O7335" t="b">
        <v>0</v>
      </c>
      <c r="P7335" t="b">
        <v>0</v>
      </c>
      <c r="Q7335">
        <v>11</v>
      </c>
      <c r="R7335">
        <v>1</v>
      </c>
      <c r="S7335">
        <v>1</v>
      </c>
      <c r="T7335">
        <v>3</v>
      </c>
      <c r="U7335" t="b">
        <v>1</v>
      </c>
      <c r="V7335" t="s">
        <v>9069</v>
      </c>
      <c r="W7335" t="s">
        <v>12342</v>
      </c>
      <c r="X7335" t="s">
        <v>14706</v>
      </c>
      <c r="Y7335">
        <v>17</v>
      </c>
      <c r="Z7335">
        <v>17</v>
      </c>
      <c r="AA7335">
        <v>2</v>
      </c>
      <c r="AB7335">
        <v>2</v>
      </c>
      <c r="AC7335">
        <v>13</v>
      </c>
    </row>
    <row r="7336" spans="1:29">
      <c r="A7336">
        <v>8088</v>
      </c>
      <c r="B7336" t="s">
        <v>805</v>
      </c>
      <c r="C7336" t="s">
        <v>9075</v>
      </c>
      <c r="J7336" t="s">
        <v>1436</v>
      </c>
      <c r="K7336">
        <v>0</v>
      </c>
      <c r="N7336" t="b">
        <v>1</v>
      </c>
      <c r="O7336" t="b">
        <v>0</v>
      </c>
      <c r="P7336" t="b">
        <v>0</v>
      </c>
      <c r="Q7336">
        <v>11</v>
      </c>
      <c r="R7336">
        <v>1</v>
      </c>
      <c r="S7336">
        <v>1</v>
      </c>
      <c r="T7336">
        <v>3</v>
      </c>
      <c r="U7336" t="b">
        <v>1</v>
      </c>
      <c r="V7336" t="s">
        <v>9069</v>
      </c>
      <c r="W7336" t="s">
        <v>12342</v>
      </c>
      <c r="X7336" t="s">
        <v>14683</v>
      </c>
      <c r="Y7336">
        <v>17</v>
      </c>
      <c r="Z7336">
        <v>17</v>
      </c>
      <c r="AA7336">
        <v>3</v>
      </c>
      <c r="AB7336">
        <v>3</v>
      </c>
      <c r="AC7336">
        <v>13</v>
      </c>
    </row>
    <row r="7337" spans="1:29">
      <c r="A7337">
        <v>8089</v>
      </c>
      <c r="B7337" t="s">
        <v>805</v>
      </c>
      <c r="C7337" t="s">
        <v>9076</v>
      </c>
      <c r="J7337" t="s">
        <v>1436</v>
      </c>
      <c r="K7337">
        <v>0</v>
      </c>
      <c r="N7337" t="b">
        <v>1</v>
      </c>
      <c r="O7337" t="b">
        <v>0</v>
      </c>
      <c r="P7337" t="b">
        <v>0</v>
      </c>
      <c r="Q7337">
        <v>11</v>
      </c>
      <c r="R7337">
        <v>1</v>
      </c>
      <c r="S7337">
        <v>1</v>
      </c>
      <c r="T7337">
        <v>3</v>
      </c>
      <c r="U7337" t="b">
        <v>1</v>
      </c>
      <c r="V7337" t="s">
        <v>9069</v>
      </c>
      <c r="W7337" t="s">
        <v>12342</v>
      </c>
      <c r="X7337" t="s">
        <v>14707</v>
      </c>
      <c r="Y7337">
        <v>18</v>
      </c>
      <c r="Z7337">
        <v>18</v>
      </c>
      <c r="AA7337">
        <v>2</v>
      </c>
      <c r="AB7337">
        <v>2</v>
      </c>
      <c r="AC7337">
        <v>13</v>
      </c>
    </row>
    <row r="7338" spans="1:29">
      <c r="A7338">
        <v>8090</v>
      </c>
      <c r="B7338" t="s">
        <v>805</v>
      </c>
      <c r="C7338" t="s">
        <v>9077</v>
      </c>
      <c r="J7338" t="s">
        <v>1436</v>
      </c>
      <c r="K7338">
        <v>0</v>
      </c>
      <c r="N7338" t="b">
        <v>1</v>
      </c>
      <c r="O7338" t="b">
        <v>0</v>
      </c>
      <c r="P7338" t="b">
        <v>0</v>
      </c>
      <c r="Q7338">
        <v>11</v>
      </c>
      <c r="R7338">
        <v>1</v>
      </c>
      <c r="S7338">
        <v>1</v>
      </c>
      <c r="T7338">
        <v>3</v>
      </c>
      <c r="U7338" t="b">
        <v>1</v>
      </c>
      <c r="V7338" t="s">
        <v>9069</v>
      </c>
      <c r="W7338" t="s">
        <v>12342</v>
      </c>
      <c r="X7338" t="s">
        <v>14685</v>
      </c>
      <c r="Y7338">
        <v>18</v>
      </c>
      <c r="Z7338">
        <v>18</v>
      </c>
      <c r="AA7338">
        <v>3</v>
      </c>
      <c r="AB7338">
        <v>3</v>
      </c>
      <c r="AC7338">
        <v>13</v>
      </c>
    </row>
    <row r="7339" spans="1:29">
      <c r="A7339">
        <v>8091</v>
      </c>
      <c r="B7339" t="s">
        <v>805</v>
      </c>
      <c r="C7339" t="s">
        <v>9078</v>
      </c>
      <c r="J7339" t="s">
        <v>1436</v>
      </c>
      <c r="K7339">
        <v>0</v>
      </c>
      <c r="N7339" t="b">
        <v>1</v>
      </c>
      <c r="O7339" t="b">
        <v>0</v>
      </c>
      <c r="P7339" t="b">
        <v>0</v>
      </c>
      <c r="Q7339">
        <v>11</v>
      </c>
      <c r="R7339">
        <v>1</v>
      </c>
      <c r="S7339">
        <v>1</v>
      </c>
      <c r="T7339">
        <v>3</v>
      </c>
      <c r="U7339" t="b">
        <v>1</v>
      </c>
      <c r="V7339" t="s">
        <v>9069</v>
      </c>
      <c r="W7339" t="s">
        <v>12342</v>
      </c>
      <c r="X7339" t="s">
        <v>14708</v>
      </c>
      <c r="Y7339">
        <v>19</v>
      </c>
      <c r="Z7339">
        <v>19</v>
      </c>
      <c r="AA7339">
        <v>2</v>
      </c>
      <c r="AB7339">
        <v>2</v>
      </c>
      <c r="AC7339">
        <v>13</v>
      </c>
    </row>
    <row r="7340" spans="1:29">
      <c r="A7340">
        <v>8092</v>
      </c>
      <c r="B7340" t="s">
        <v>805</v>
      </c>
      <c r="C7340" t="s">
        <v>9079</v>
      </c>
      <c r="J7340" t="s">
        <v>1436</v>
      </c>
      <c r="K7340">
        <v>0</v>
      </c>
      <c r="N7340" t="b">
        <v>1</v>
      </c>
      <c r="O7340" t="b">
        <v>0</v>
      </c>
      <c r="P7340" t="b">
        <v>0</v>
      </c>
      <c r="Q7340">
        <v>11</v>
      </c>
      <c r="R7340">
        <v>1</v>
      </c>
      <c r="S7340">
        <v>1</v>
      </c>
      <c r="T7340">
        <v>3</v>
      </c>
      <c r="U7340" t="b">
        <v>1</v>
      </c>
      <c r="V7340" t="s">
        <v>9069</v>
      </c>
      <c r="W7340" t="s">
        <v>12342</v>
      </c>
      <c r="X7340" t="s">
        <v>14529</v>
      </c>
      <c r="Y7340">
        <v>19</v>
      </c>
      <c r="Z7340">
        <v>19</v>
      </c>
      <c r="AA7340">
        <v>3</v>
      </c>
      <c r="AB7340">
        <v>3</v>
      </c>
      <c r="AC7340">
        <v>13</v>
      </c>
    </row>
    <row r="7341" spans="1:29">
      <c r="A7341">
        <v>8093</v>
      </c>
      <c r="B7341" t="s">
        <v>805</v>
      </c>
      <c r="C7341" t="s">
        <v>9080</v>
      </c>
      <c r="J7341" t="s">
        <v>1436</v>
      </c>
      <c r="K7341">
        <v>0</v>
      </c>
      <c r="N7341" t="b">
        <v>1</v>
      </c>
      <c r="O7341" t="b">
        <v>0</v>
      </c>
      <c r="P7341" t="b">
        <v>0</v>
      </c>
      <c r="Q7341">
        <v>11</v>
      </c>
      <c r="R7341">
        <v>1</v>
      </c>
      <c r="S7341">
        <v>1</v>
      </c>
      <c r="T7341">
        <v>3</v>
      </c>
      <c r="U7341" t="b">
        <v>1</v>
      </c>
      <c r="V7341" t="s">
        <v>9069</v>
      </c>
      <c r="W7341" t="s">
        <v>12342</v>
      </c>
      <c r="X7341" t="s">
        <v>14709</v>
      </c>
      <c r="Y7341">
        <v>20</v>
      </c>
      <c r="Z7341">
        <v>20</v>
      </c>
      <c r="AA7341">
        <v>2</v>
      </c>
      <c r="AB7341">
        <v>2</v>
      </c>
      <c r="AC7341">
        <v>13</v>
      </c>
    </row>
    <row r="7342" spans="1:29">
      <c r="A7342">
        <v>8094</v>
      </c>
      <c r="B7342" t="s">
        <v>805</v>
      </c>
      <c r="C7342" t="s">
        <v>9081</v>
      </c>
      <c r="J7342" t="s">
        <v>1436</v>
      </c>
      <c r="K7342">
        <v>0</v>
      </c>
      <c r="N7342" t="b">
        <v>1</v>
      </c>
      <c r="O7342" t="b">
        <v>0</v>
      </c>
      <c r="P7342" t="b">
        <v>0</v>
      </c>
      <c r="Q7342">
        <v>11</v>
      </c>
      <c r="R7342">
        <v>1</v>
      </c>
      <c r="S7342">
        <v>1</v>
      </c>
      <c r="T7342">
        <v>3</v>
      </c>
      <c r="U7342" t="b">
        <v>1</v>
      </c>
      <c r="V7342" t="s">
        <v>9069</v>
      </c>
      <c r="W7342" t="s">
        <v>12342</v>
      </c>
      <c r="X7342" t="s">
        <v>14530</v>
      </c>
      <c r="Y7342">
        <v>20</v>
      </c>
      <c r="Z7342">
        <v>20</v>
      </c>
      <c r="AA7342">
        <v>3</v>
      </c>
      <c r="AB7342">
        <v>3</v>
      </c>
      <c r="AC7342">
        <v>13</v>
      </c>
    </row>
    <row r="7343" spans="1:29">
      <c r="A7343">
        <v>8095</v>
      </c>
      <c r="B7343" t="s">
        <v>805</v>
      </c>
      <c r="C7343" t="s">
        <v>9082</v>
      </c>
      <c r="J7343" t="s">
        <v>1436</v>
      </c>
      <c r="K7343">
        <v>0</v>
      </c>
      <c r="N7343" t="b">
        <v>1</v>
      </c>
      <c r="O7343" t="b">
        <v>0</v>
      </c>
      <c r="P7343" t="b">
        <v>0</v>
      </c>
      <c r="Q7343">
        <v>11</v>
      </c>
      <c r="R7343">
        <v>1</v>
      </c>
      <c r="S7343">
        <v>1</v>
      </c>
      <c r="T7343">
        <v>3</v>
      </c>
      <c r="U7343" t="b">
        <v>1</v>
      </c>
      <c r="V7343" t="s">
        <v>9069</v>
      </c>
      <c r="W7343" t="s">
        <v>12342</v>
      </c>
      <c r="X7343" t="s">
        <v>14710</v>
      </c>
      <c r="Y7343">
        <v>21</v>
      </c>
      <c r="Z7343">
        <v>21</v>
      </c>
      <c r="AA7343">
        <v>2</v>
      </c>
      <c r="AB7343">
        <v>2</v>
      </c>
      <c r="AC7343">
        <v>13</v>
      </c>
    </row>
    <row r="7344" spans="1:29">
      <c r="A7344">
        <v>8096</v>
      </c>
      <c r="B7344" t="s">
        <v>805</v>
      </c>
      <c r="C7344" t="s">
        <v>9083</v>
      </c>
      <c r="J7344" t="s">
        <v>1436</v>
      </c>
      <c r="K7344">
        <v>0</v>
      </c>
      <c r="N7344" t="b">
        <v>1</v>
      </c>
      <c r="O7344" t="b">
        <v>0</v>
      </c>
      <c r="P7344" t="b">
        <v>0</v>
      </c>
      <c r="Q7344">
        <v>11</v>
      </c>
      <c r="R7344">
        <v>1</v>
      </c>
      <c r="S7344">
        <v>1</v>
      </c>
      <c r="T7344">
        <v>3</v>
      </c>
      <c r="U7344" t="b">
        <v>1</v>
      </c>
      <c r="V7344" t="s">
        <v>9069</v>
      </c>
      <c r="W7344" t="s">
        <v>12342</v>
      </c>
      <c r="X7344" t="s">
        <v>14692</v>
      </c>
      <c r="Y7344">
        <v>21</v>
      </c>
      <c r="Z7344">
        <v>21</v>
      </c>
      <c r="AA7344">
        <v>3</v>
      </c>
      <c r="AB7344">
        <v>3</v>
      </c>
      <c r="AC7344">
        <v>13</v>
      </c>
    </row>
    <row r="7345" spans="1:29">
      <c r="A7345">
        <v>8097</v>
      </c>
      <c r="B7345" t="s">
        <v>805</v>
      </c>
      <c r="C7345" t="s">
        <v>9084</v>
      </c>
      <c r="J7345" t="s">
        <v>1436</v>
      </c>
      <c r="K7345">
        <v>0</v>
      </c>
      <c r="N7345" t="b">
        <v>1</v>
      </c>
      <c r="O7345" t="b">
        <v>0</v>
      </c>
      <c r="P7345" t="b">
        <v>0</v>
      </c>
      <c r="Q7345">
        <v>11</v>
      </c>
      <c r="R7345">
        <v>1</v>
      </c>
      <c r="S7345">
        <v>1</v>
      </c>
      <c r="T7345">
        <v>3</v>
      </c>
      <c r="U7345" t="b">
        <v>1</v>
      </c>
      <c r="V7345" t="s">
        <v>9069</v>
      </c>
      <c r="W7345" t="s">
        <v>12342</v>
      </c>
      <c r="X7345" t="s">
        <v>14711</v>
      </c>
      <c r="Y7345">
        <v>22</v>
      </c>
      <c r="Z7345">
        <v>22</v>
      </c>
      <c r="AA7345">
        <v>2</v>
      </c>
      <c r="AB7345">
        <v>2</v>
      </c>
      <c r="AC7345">
        <v>13</v>
      </c>
    </row>
    <row r="7346" spans="1:29">
      <c r="A7346">
        <v>8098</v>
      </c>
      <c r="B7346" t="s">
        <v>805</v>
      </c>
      <c r="C7346" t="s">
        <v>9085</v>
      </c>
      <c r="J7346" t="s">
        <v>1436</v>
      </c>
      <c r="K7346">
        <v>0</v>
      </c>
      <c r="N7346" t="b">
        <v>1</v>
      </c>
      <c r="O7346" t="b">
        <v>0</v>
      </c>
      <c r="P7346" t="b">
        <v>0</v>
      </c>
      <c r="Q7346">
        <v>11</v>
      </c>
      <c r="R7346">
        <v>1</v>
      </c>
      <c r="S7346">
        <v>1</v>
      </c>
      <c r="T7346">
        <v>3</v>
      </c>
      <c r="U7346" t="b">
        <v>1</v>
      </c>
      <c r="V7346" t="s">
        <v>9069</v>
      </c>
      <c r="W7346" t="s">
        <v>12342</v>
      </c>
      <c r="X7346" t="s">
        <v>14472</v>
      </c>
      <c r="Y7346">
        <v>22</v>
      </c>
      <c r="Z7346">
        <v>22</v>
      </c>
      <c r="AA7346">
        <v>3</v>
      </c>
      <c r="AB7346">
        <v>3</v>
      </c>
      <c r="AC7346">
        <v>13</v>
      </c>
    </row>
    <row r="7347" spans="1:29">
      <c r="A7347">
        <v>8099</v>
      </c>
      <c r="B7347" t="s">
        <v>805</v>
      </c>
      <c r="C7347" t="s">
        <v>9086</v>
      </c>
      <c r="J7347" t="s">
        <v>1436</v>
      </c>
      <c r="K7347">
        <v>0</v>
      </c>
      <c r="N7347" t="b">
        <v>1</v>
      </c>
      <c r="O7347" t="b">
        <v>0</v>
      </c>
      <c r="P7347" t="b">
        <v>0</v>
      </c>
      <c r="Q7347">
        <v>11</v>
      </c>
      <c r="R7347">
        <v>1</v>
      </c>
      <c r="S7347">
        <v>1</v>
      </c>
      <c r="T7347">
        <v>3</v>
      </c>
      <c r="U7347" t="b">
        <v>1</v>
      </c>
      <c r="V7347" t="s">
        <v>9069</v>
      </c>
      <c r="W7347" t="s">
        <v>12342</v>
      </c>
      <c r="X7347" t="s">
        <v>14712</v>
      </c>
      <c r="Y7347">
        <v>23</v>
      </c>
      <c r="Z7347">
        <v>23</v>
      </c>
      <c r="AA7347">
        <v>2</v>
      </c>
      <c r="AB7347">
        <v>2</v>
      </c>
      <c r="AC7347">
        <v>13</v>
      </c>
    </row>
    <row r="7348" spans="1:29">
      <c r="A7348">
        <v>8100</v>
      </c>
      <c r="B7348" t="s">
        <v>805</v>
      </c>
      <c r="C7348" t="s">
        <v>9087</v>
      </c>
      <c r="J7348" t="s">
        <v>1436</v>
      </c>
      <c r="K7348">
        <v>0</v>
      </c>
      <c r="N7348" t="b">
        <v>1</v>
      </c>
      <c r="O7348" t="b">
        <v>0</v>
      </c>
      <c r="P7348" t="b">
        <v>0</v>
      </c>
      <c r="Q7348">
        <v>11</v>
      </c>
      <c r="R7348">
        <v>1</v>
      </c>
      <c r="S7348">
        <v>1</v>
      </c>
      <c r="T7348">
        <v>3</v>
      </c>
      <c r="U7348" t="b">
        <v>1</v>
      </c>
      <c r="V7348" t="s">
        <v>9069</v>
      </c>
      <c r="W7348" t="s">
        <v>12342</v>
      </c>
      <c r="X7348" t="s">
        <v>14695</v>
      </c>
      <c r="Y7348">
        <v>23</v>
      </c>
      <c r="Z7348">
        <v>23</v>
      </c>
      <c r="AA7348">
        <v>3</v>
      </c>
      <c r="AB7348">
        <v>3</v>
      </c>
      <c r="AC7348">
        <v>13</v>
      </c>
    </row>
    <row r="7349" spans="1:29">
      <c r="A7349">
        <v>8101</v>
      </c>
      <c r="B7349" t="s">
        <v>805</v>
      </c>
      <c r="C7349" t="s">
        <v>9088</v>
      </c>
      <c r="J7349" t="s">
        <v>1436</v>
      </c>
      <c r="K7349">
        <v>0</v>
      </c>
      <c r="N7349" t="b">
        <v>1</v>
      </c>
      <c r="O7349" t="b">
        <v>0</v>
      </c>
      <c r="P7349" t="b">
        <v>0</v>
      </c>
      <c r="Q7349">
        <v>11</v>
      </c>
      <c r="R7349">
        <v>1</v>
      </c>
      <c r="S7349">
        <v>1</v>
      </c>
      <c r="T7349">
        <v>3</v>
      </c>
      <c r="U7349" t="b">
        <v>1</v>
      </c>
      <c r="V7349" t="s">
        <v>9069</v>
      </c>
      <c r="W7349" t="s">
        <v>12342</v>
      </c>
      <c r="X7349" t="s">
        <v>14713</v>
      </c>
      <c r="Y7349">
        <v>24</v>
      </c>
      <c r="Z7349">
        <v>24</v>
      </c>
      <c r="AA7349">
        <v>2</v>
      </c>
      <c r="AB7349">
        <v>2</v>
      </c>
      <c r="AC7349">
        <v>13</v>
      </c>
    </row>
    <row r="7350" spans="1:29">
      <c r="A7350">
        <v>8102</v>
      </c>
      <c r="B7350" t="s">
        <v>805</v>
      </c>
      <c r="C7350" t="s">
        <v>9089</v>
      </c>
      <c r="J7350" t="s">
        <v>1436</v>
      </c>
      <c r="K7350">
        <v>0</v>
      </c>
      <c r="N7350" t="b">
        <v>1</v>
      </c>
      <c r="O7350" t="b">
        <v>0</v>
      </c>
      <c r="P7350" t="b">
        <v>0</v>
      </c>
      <c r="Q7350">
        <v>11</v>
      </c>
      <c r="R7350">
        <v>1</v>
      </c>
      <c r="S7350">
        <v>1</v>
      </c>
      <c r="T7350">
        <v>3</v>
      </c>
      <c r="U7350" t="b">
        <v>1</v>
      </c>
      <c r="V7350" t="s">
        <v>9069</v>
      </c>
      <c r="W7350" t="s">
        <v>12342</v>
      </c>
      <c r="X7350" t="s">
        <v>14697</v>
      </c>
      <c r="Y7350">
        <v>24</v>
      </c>
      <c r="Z7350">
        <v>24</v>
      </c>
      <c r="AA7350">
        <v>3</v>
      </c>
      <c r="AB7350">
        <v>3</v>
      </c>
      <c r="AC7350">
        <v>13</v>
      </c>
    </row>
    <row r="7351" spans="1:29">
      <c r="A7351">
        <v>8103</v>
      </c>
      <c r="B7351" t="s">
        <v>805</v>
      </c>
      <c r="C7351" t="s">
        <v>9090</v>
      </c>
      <c r="J7351" t="s">
        <v>1436</v>
      </c>
      <c r="K7351">
        <v>0</v>
      </c>
      <c r="N7351" t="b">
        <v>1</v>
      </c>
      <c r="O7351" t="b">
        <v>0</v>
      </c>
      <c r="P7351" t="b">
        <v>0</v>
      </c>
      <c r="Q7351">
        <v>11</v>
      </c>
      <c r="R7351">
        <v>1</v>
      </c>
      <c r="S7351">
        <v>1</v>
      </c>
      <c r="T7351">
        <v>3</v>
      </c>
      <c r="U7351" t="b">
        <v>1</v>
      </c>
      <c r="V7351" t="s">
        <v>9069</v>
      </c>
      <c r="W7351" t="s">
        <v>12342</v>
      </c>
      <c r="X7351" t="s">
        <v>14714</v>
      </c>
      <c r="Y7351">
        <v>25</v>
      </c>
      <c r="Z7351">
        <v>25</v>
      </c>
      <c r="AA7351">
        <v>2</v>
      </c>
      <c r="AB7351">
        <v>2</v>
      </c>
      <c r="AC7351">
        <v>13</v>
      </c>
    </row>
    <row r="7352" spans="1:29">
      <c r="A7352">
        <v>8104</v>
      </c>
      <c r="B7352" t="s">
        <v>805</v>
      </c>
      <c r="C7352" t="s">
        <v>9091</v>
      </c>
      <c r="J7352" t="s">
        <v>1436</v>
      </c>
      <c r="K7352">
        <v>0</v>
      </c>
      <c r="N7352" t="b">
        <v>1</v>
      </c>
      <c r="O7352" t="b">
        <v>0</v>
      </c>
      <c r="P7352" t="b">
        <v>0</v>
      </c>
      <c r="Q7352">
        <v>11</v>
      </c>
      <c r="R7352">
        <v>1</v>
      </c>
      <c r="S7352">
        <v>1</v>
      </c>
      <c r="T7352">
        <v>3</v>
      </c>
      <c r="U7352" t="b">
        <v>1</v>
      </c>
      <c r="V7352" t="s">
        <v>9069</v>
      </c>
      <c r="W7352" t="s">
        <v>12342</v>
      </c>
      <c r="X7352" t="s">
        <v>14699</v>
      </c>
      <c r="Y7352">
        <v>25</v>
      </c>
      <c r="Z7352">
        <v>25</v>
      </c>
      <c r="AA7352">
        <v>3</v>
      </c>
      <c r="AB7352">
        <v>3</v>
      </c>
      <c r="AC7352">
        <v>13</v>
      </c>
    </row>
    <row r="7353" spans="1:29">
      <c r="A7353">
        <v>8105</v>
      </c>
      <c r="B7353" t="s">
        <v>805</v>
      </c>
      <c r="C7353" t="s">
        <v>9092</v>
      </c>
      <c r="J7353" t="s">
        <v>1436</v>
      </c>
      <c r="K7353">
        <v>0</v>
      </c>
      <c r="N7353" t="b">
        <v>1</v>
      </c>
      <c r="O7353" t="b">
        <v>0</v>
      </c>
      <c r="P7353" t="b">
        <v>0</v>
      </c>
      <c r="Q7353">
        <v>11</v>
      </c>
      <c r="R7353">
        <v>1</v>
      </c>
      <c r="S7353">
        <v>1</v>
      </c>
      <c r="T7353">
        <v>3</v>
      </c>
      <c r="U7353" t="b">
        <v>1</v>
      </c>
      <c r="V7353" t="s">
        <v>9069</v>
      </c>
      <c r="W7353" t="s">
        <v>12342</v>
      </c>
      <c r="X7353" t="s">
        <v>14715</v>
      </c>
      <c r="Y7353">
        <v>26</v>
      </c>
      <c r="Z7353">
        <v>26</v>
      </c>
      <c r="AA7353">
        <v>2</v>
      </c>
      <c r="AB7353">
        <v>2</v>
      </c>
      <c r="AC7353">
        <v>13</v>
      </c>
    </row>
    <row r="7354" spans="1:29">
      <c r="A7354">
        <v>8106</v>
      </c>
      <c r="B7354" t="s">
        <v>805</v>
      </c>
      <c r="C7354" t="s">
        <v>9093</v>
      </c>
      <c r="J7354" t="s">
        <v>1436</v>
      </c>
      <c r="K7354">
        <v>0</v>
      </c>
      <c r="N7354" t="b">
        <v>1</v>
      </c>
      <c r="O7354" t="b">
        <v>0</v>
      </c>
      <c r="P7354" t="b">
        <v>0</v>
      </c>
      <c r="Q7354">
        <v>11</v>
      </c>
      <c r="R7354">
        <v>1</v>
      </c>
      <c r="S7354">
        <v>1</v>
      </c>
      <c r="T7354">
        <v>3</v>
      </c>
      <c r="U7354" t="b">
        <v>1</v>
      </c>
      <c r="V7354" t="s">
        <v>9069</v>
      </c>
      <c r="W7354" t="s">
        <v>12342</v>
      </c>
      <c r="X7354" t="s">
        <v>14702</v>
      </c>
      <c r="Y7354">
        <v>26</v>
      </c>
      <c r="Z7354">
        <v>26</v>
      </c>
      <c r="AA7354">
        <v>3</v>
      </c>
      <c r="AB7354">
        <v>3</v>
      </c>
      <c r="AC7354">
        <v>13</v>
      </c>
    </row>
    <row r="7355" spans="1:29">
      <c r="A7355">
        <v>8107</v>
      </c>
      <c r="B7355" t="s">
        <v>805</v>
      </c>
      <c r="C7355" t="s">
        <v>9094</v>
      </c>
      <c r="J7355" t="s">
        <v>1436</v>
      </c>
      <c r="K7355">
        <v>0</v>
      </c>
      <c r="N7355" t="b">
        <v>1</v>
      </c>
      <c r="O7355" t="b">
        <v>0</v>
      </c>
      <c r="P7355" t="b">
        <v>0</v>
      </c>
      <c r="Q7355">
        <v>11</v>
      </c>
      <c r="R7355">
        <v>1</v>
      </c>
      <c r="S7355">
        <v>1</v>
      </c>
      <c r="T7355">
        <v>3</v>
      </c>
      <c r="U7355" t="b">
        <v>1</v>
      </c>
      <c r="V7355" t="s">
        <v>9069</v>
      </c>
      <c r="W7355" t="s">
        <v>12342</v>
      </c>
      <c r="X7355" t="s">
        <v>15354</v>
      </c>
      <c r="Y7355">
        <v>27</v>
      </c>
      <c r="Z7355">
        <v>27</v>
      </c>
      <c r="AA7355">
        <v>2</v>
      </c>
      <c r="AB7355">
        <v>2</v>
      </c>
      <c r="AC7355">
        <v>13</v>
      </c>
    </row>
    <row r="7356" spans="1:29">
      <c r="A7356">
        <v>8108</v>
      </c>
      <c r="B7356" t="s">
        <v>805</v>
      </c>
      <c r="C7356" t="s">
        <v>9095</v>
      </c>
      <c r="J7356" t="s">
        <v>1436</v>
      </c>
      <c r="K7356">
        <v>0</v>
      </c>
      <c r="N7356" t="b">
        <v>1</v>
      </c>
      <c r="O7356" t="b">
        <v>0</v>
      </c>
      <c r="P7356" t="b">
        <v>0</v>
      </c>
      <c r="Q7356">
        <v>11</v>
      </c>
      <c r="R7356">
        <v>1</v>
      </c>
      <c r="S7356">
        <v>1</v>
      </c>
      <c r="T7356">
        <v>3</v>
      </c>
      <c r="U7356" t="b">
        <v>1</v>
      </c>
      <c r="V7356" t="s">
        <v>9069</v>
      </c>
      <c r="W7356" t="s">
        <v>12342</v>
      </c>
      <c r="X7356" t="s">
        <v>15355</v>
      </c>
      <c r="Y7356">
        <v>27</v>
      </c>
      <c r="Z7356">
        <v>27</v>
      </c>
      <c r="AA7356">
        <v>3</v>
      </c>
      <c r="AB7356">
        <v>3</v>
      </c>
      <c r="AC7356">
        <v>13</v>
      </c>
    </row>
    <row r="7357" spans="1:29">
      <c r="A7357">
        <v>8109</v>
      </c>
      <c r="B7357" t="s">
        <v>805</v>
      </c>
      <c r="C7357" t="s">
        <v>9096</v>
      </c>
      <c r="J7357" t="s">
        <v>1436</v>
      </c>
      <c r="K7357">
        <v>0</v>
      </c>
      <c r="N7357" t="b">
        <v>1</v>
      </c>
      <c r="O7357" t="b">
        <v>0</v>
      </c>
      <c r="P7357" t="b">
        <v>0</v>
      </c>
      <c r="Q7357">
        <v>11</v>
      </c>
      <c r="R7357">
        <v>1</v>
      </c>
      <c r="S7357">
        <v>1</v>
      </c>
      <c r="T7357">
        <v>3</v>
      </c>
      <c r="U7357" t="b">
        <v>1</v>
      </c>
      <c r="V7357" t="s">
        <v>9069</v>
      </c>
      <c r="W7357" t="s">
        <v>12342</v>
      </c>
      <c r="X7357" t="s">
        <v>15356</v>
      </c>
      <c r="Y7357">
        <v>28</v>
      </c>
      <c r="Z7357">
        <v>28</v>
      </c>
      <c r="AA7357">
        <v>2</v>
      </c>
      <c r="AB7357">
        <v>2</v>
      </c>
      <c r="AC7357">
        <v>13</v>
      </c>
    </row>
    <row r="7358" spans="1:29">
      <c r="A7358">
        <v>8110</v>
      </c>
      <c r="B7358" t="s">
        <v>805</v>
      </c>
      <c r="C7358" t="s">
        <v>9097</v>
      </c>
      <c r="J7358" t="s">
        <v>1436</v>
      </c>
      <c r="K7358">
        <v>0</v>
      </c>
      <c r="N7358" t="b">
        <v>1</v>
      </c>
      <c r="O7358" t="b">
        <v>0</v>
      </c>
      <c r="P7358" t="b">
        <v>0</v>
      </c>
      <c r="Q7358">
        <v>11</v>
      </c>
      <c r="R7358">
        <v>1</v>
      </c>
      <c r="S7358">
        <v>1</v>
      </c>
      <c r="T7358">
        <v>3</v>
      </c>
      <c r="U7358" t="b">
        <v>1</v>
      </c>
      <c r="V7358" t="s">
        <v>9069</v>
      </c>
      <c r="W7358" t="s">
        <v>12342</v>
      </c>
      <c r="X7358" t="s">
        <v>14728</v>
      </c>
      <c r="Y7358">
        <v>28</v>
      </c>
      <c r="Z7358">
        <v>28</v>
      </c>
      <c r="AA7358">
        <v>3</v>
      </c>
      <c r="AB7358">
        <v>3</v>
      </c>
      <c r="AC7358">
        <v>13</v>
      </c>
    </row>
    <row r="7359" spans="1:29">
      <c r="A7359">
        <v>8111</v>
      </c>
      <c r="B7359" t="s">
        <v>805</v>
      </c>
      <c r="C7359" t="s">
        <v>9098</v>
      </c>
      <c r="J7359" t="s">
        <v>1436</v>
      </c>
      <c r="K7359">
        <v>0</v>
      </c>
      <c r="N7359" t="b">
        <v>1</v>
      </c>
      <c r="O7359" t="b">
        <v>0</v>
      </c>
      <c r="P7359" t="b">
        <v>0</v>
      </c>
      <c r="Q7359">
        <v>11</v>
      </c>
      <c r="R7359">
        <v>1</v>
      </c>
      <c r="S7359">
        <v>1</v>
      </c>
      <c r="T7359">
        <v>3</v>
      </c>
      <c r="U7359" t="b">
        <v>1</v>
      </c>
      <c r="V7359" t="s">
        <v>9069</v>
      </c>
      <c r="W7359" t="s">
        <v>12342</v>
      </c>
      <c r="X7359" t="s">
        <v>15357</v>
      </c>
      <c r="Y7359">
        <v>29</v>
      </c>
      <c r="Z7359">
        <v>29</v>
      </c>
      <c r="AA7359">
        <v>2</v>
      </c>
      <c r="AB7359">
        <v>2</v>
      </c>
      <c r="AC7359">
        <v>13</v>
      </c>
    </row>
    <row r="7360" spans="1:29">
      <c r="A7360">
        <v>8112</v>
      </c>
      <c r="B7360" t="s">
        <v>805</v>
      </c>
      <c r="C7360" t="s">
        <v>9099</v>
      </c>
      <c r="J7360" t="s">
        <v>1436</v>
      </c>
      <c r="K7360">
        <v>0</v>
      </c>
      <c r="N7360" t="b">
        <v>1</v>
      </c>
      <c r="O7360" t="b">
        <v>0</v>
      </c>
      <c r="P7360" t="b">
        <v>0</v>
      </c>
      <c r="Q7360">
        <v>11</v>
      </c>
      <c r="R7360">
        <v>1</v>
      </c>
      <c r="S7360">
        <v>1</v>
      </c>
      <c r="T7360">
        <v>3</v>
      </c>
      <c r="U7360" t="b">
        <v>1</v>
      </c>
      <c r="V7360" t="s">
        <v>9069</v>
      </c>
      <c r="W7360" t="s">
        <v>12342</v>
      </c>
      <c r="X7360" t="s">
        <v>14540</v>
      </c>
      <c r="Y7360">
        <v>29</v>
      </c>
      <c r="Z7360">
        <v>29</v>
      </c>
      <c r="AA7360">
        <v>3</v>
      </c>
      <c r="AB7360">
        <v>3</v>
      </c>
      <c r="AC7360">
        <v>13</v>
      </c>
    </row>
    <row r="7361" spans="1:29">
      <c r="A7361">
        <v>8115</v>
      </c>
      <c r="B7361" t="s">
        <v>805</v>
      </c>
      <c r="C7361" t="s">
        <v>9100</v>
      </c>
      <c r="J7361" t="s">
        <v>1436</v>
      </c>
      <c r="K7361">
        <v>0</v>
      </c>
      <c r="N7361" t="b">
        <v>1</v>
      </c>
      <c r="O7361" t="b">
        <v>0</v>
      </c>
      <c r="P7361" t="b">
        <v>0</v>
      </c>
      <c r="Q7361">
        <v>11</v>
      </c>
      <c r="R7361">
        <v>1</v>
      </c>
      <c r="S7361">
        <v>1</v>
      </c>
      <c r="T7361">
        <v>3</v>
      </c>
      <c r="U7361" t="b">
        <v>1</v>
      </c>
      <c r="V7361" t="s">
        <v>9069</v>
      </c>
      <c r="W7361" t="s">
        <v>12342</v>
      </c>
      <c r="X7361" t="s">
        <v>15394</v>
      </c>
      <c r="Y7361">
        <v>30</v>
      </c>
      <c r="Z7361">
        <v>30</v>
      </c>
      <c r="AA7361">
        <v>2</v>
      </c>
      <c r="AB7361">
        <v>2</v>
      </c>
      <c r="AC7361">
        <v>13</v>
      </c>
    </row>
    <row r="7362" spans="1:29">
      <c r="A7362">
        <v>8116</v>
      </c>
      <c r="B7362" t="s">
        <v>805</v>
      </c>
      <c r="C7362" t="s">
        <v>9101</v>
      </c>
      <c r="J7362" t="s">
        <v>1436</v>
      </c>
      <c r="K7362">
        <v>0</v>
      </c>
      <c r="N7362" t="b">
        <v>1</v>
      </c>
      <c r="O7362" t="b">
        <v>0</v>
      </c>
      <c r="P7362" t="b">
        <v>0</v>
      </c>
      <c r="Q7362">
        <v>11</v>
      </c>
      <c r="R7362">
        <v>1</v>
      </c>
      <c r="S7362">
        <v>1</v>
      </c>
      <c r="T7362">
        <v>3</v>
      </c>
      <c r="U7362" t="b">
        <v>1</v>
      </c>
      <c r="V7362" t="s">
        <v>9069</v>
      </c>
      <c r="W7362" t="s">
        <v>12342</v>
      </c>
      <c r="X7362" t="s">
        <v>14541</v>
      </c>
      <c r="Y7362">
        <v>30</v>
      </c>
      <c r="Z7362">
        <v>30</v>
      </c>
      <c r="AA7362">
        <v>3</v>
      </c>
      <c r="AB7362">
        <v>3</v>
      </c>
      <c r="AC7362">
        <v>13</v>
      </c>
    </row>
    <row r="7363" spans="1:29">
      <c r="A7363">
        <v>8117</v>
      </c>
      <c r="B7363" t="s">
        <v>805</v>
      </c>
      <c r="C7363" t="s">
        <v>9102</v>
      </c>
      <c r="J7363" t="s">
        <v>1438</v>
      </c>
      <c r="K7363">
        <v>0</v>
      </c>
      <c r="N7363" t="b">
        <v>1</v>
      </c>
      <c r="O7363" t="b">
        <v>0</v>
      </c>
      <c r="P7363" t="b">
        <v>0</v>
      </c>
      <c r="Q7363">
        <v>11</v>
      </c>
      <c r="R7363">
        <v>1</v>
      </c>
      <c r="S7363">
        <v>1</v>
      </c>
      <c r="T7363">
        <v>3</v>
      </c>
      <c r="U7363" t="b">
        <v>1</v>
      </c>
      <c r="V7363" t="s">
        <v>9069</v>
      </c>
      <c r="W7363" t="s">
        <v>12342</v>
      </c>
      <c r="X7363" t="s">
        <v>14464</v>
      </c>
      <c r="Y7363">
        <v>16</v>
      </c>
      <c r="Z7363">
        <v>16</v>
      </c>
      <c r="AA7363">
        <v>4</v>
      </c>
      <c r="AB7363">
        <v>4</v>
      </c>
      <c r="AC7363">
        <v>13</v>
      </c>
    </row>
    <row r="7364" spans="1:29">
      <c r="A7364">
        <v>8118</v>
      </c>
      <c r="B7364" t="s">
        <v>805</v>
      </c>
      <c r="C7364" t="s">
        <v>9103</v>
      </c>
      <c r="J7364" t="s">
        <v>1438</v>
      </c>
      <c r="K7364">
        <v>0</v>
      </c>
      <c r="N7364" t="b">
        <v>1</v>
      </c>
      <c r="O7364" t="b">
        <v>0</v>
      </c>
      <c r="P7364" t="b">
        <v>0</v>
      </c>
      <c r="Q7364">
        <v>11</v>
      </c>
      <c r="R7364">
        <v>1</v>
      </c>
      <c r="S7364">
        <v>1</v>
      </c>
      <c r="T7364">
        <v>3</v>
      </c>
      <c r="U7364" t="b">
        <v>1</v>
      </c>
      <c r="V7364" t="s">
        <v>9069</v>
      </c>
      <c r="W7364" t="s">
        <v>12342</v>
      </c>
      <c r="X7364" t="s">
        <v>14465</v>
      </c>
      <c r="Y7364">
        <v>17</v>
      </c>
      <c r="Z7364">
        <v>17</v>
      </c>
      <c r="AA7364">
        <v>4</v>
      </c>
      <c r="AB7364">
        <v>4</v>
      </c>
      <c r="AC7364">
        <v>13</v>
      </c>
    </row>
    <row r="7365" spans="1:29">
      <c r="A7365">
        <v>8119</v>
      </c>
      <c r="B7365" t="s">
        <v>805</v>
      </c>
      <c r="C7365" t="s">
        <v>9104</v>
      </c>
      <c r="J7365" t="s">
        <v>1438</v>
      </c>
      <c r="K7365">
        <v>0</v>
      </c>
      <c r="N7365" t="b">
        <v>1</v>
      </c>
      <c r="O7365" t="b">
        <v>0</v>
      </c>
      <c r="P7365" t="b">
        <v>0</v>
      </c>
      <c r="Q7365">
        <v>11</v>
      </c>
      <c r="R7365">
        <v>1</v>
      </c>
      <c r="S7365">
        <v>1</v>
      </c>
      <c r="T7365">
        <v>3</v>
      </c>
      <c r="U7365" t="b">
        <v>1</v>
      </c>
      <c r="V7365" t="s">
        <v>9069</v>
      </c>
      <c r="W7365" t="s">
        <v>12342</v>
      </c>
      <c r="X7365" t="s">
        <v>14686</v>
      </c>
      <c r="Y7365">
        <v>18</v>
      </c>
      <c r="Z7365">
        <v>18</v>
      </c>
      <c r="AA7365">
        <v>4</v>
      </c>
      <c r="AB7365">
        <v>4</v>
      </c>
      <c r="AC7365">
        <v>13</v>
      </c>
    </row>
    <row r="7366" spans="1:29">
      <c r="A7366">
        <v>8120</v>
      </c>
      <c r="B7366" t="s">
        <v>805</v>
      </c>
      <c r="C7366" t="s">
        <v>9105</v>
      </c>
      <c r="J7366" t="s">
        <v>1438</v>
      </c>
      <c r="K7366">
        <v>0</v>
      </c>
      <c r="N7366" t="b">
        <v>1</v>
      </c>
      <c r="O7366" t="b">
        <v>0</v>
      </c>
      <c r="P7366" t="b">
        <v>0</v>
      </c>
      <c r="Q7366">
        <v>11</v>
      </c>
      <c r="R7366">
        <v>1</v>
      </c>
      <c r="S7366">
        <v>1</v>
      </c>
      <c r="T7366">
        <v>3</v>
      </c>
      <c r="U7366" t="b">
        <v>1</v>
      </c>
      <c r="V7366" t="s">
        <v>9069</v>
      </c>
      <c r="W7366" t="s">
        <v>12342</v>
      </c>
      <c r="X7366" t="s">
        <v>14450</v>
      </c>
      <c r="Y7366">
        <v>19</v>
      </c>
      <c r="Z7366">
        <v>19</v>
      </c>
      <c r="AA7366">
        <v>4</v>
      </c>
      <c r="AB7366">
        <v>4</v>
      </c>
      <c r="AC7366">
        <v>13</v>
      </c>
    </row>
    <row r="7367" spans="1:29">
      <c r="A7367">
        <v>8121</v>
      </c>
      <c r="B7367" t="s">
        <v>805</v>
      </c>
      <c r="C7367" t="s">
        <v>9106</v>
      </c>
      <c r="J7367" t="s">
        <v>1438</v>
      </c>
      <c r="K7367">
        <v>0</v>
      </c>
      <c r="N7367" t="b">
        <v>1</v>
      </c>
      <c r="O7367" t="b">
        <v>0</v>
      </c>
      <c r="P7367" t="b">
        <v>0</v>
      </c>
      <c r="Q7367">
        <v>11</v>
      </c>
      <c r="R7367">
        <v>1</v>
      </c>
      <c r="S7367">
        <v>1</v>
      </c>
      <c r="T7367">
        <v>3</v>
      </c>
      <c r="U7367" t="b">
        <v>1</v>
      </c>
      <c r="V7367" t="s">
        <v>9069</v>
      </c>
      <c r="W7367" t="s">
        <v>12342</v>
      </c>
      <c r="X7367" t="s">
        <v>14690</v>
      </c>
      <c r="Y7367">
        <v>20</v>
      </c>
      <c r="Z7367">
        <v>20</v>
      </c>
      <c r="AA7367">
        <v>4</v>
      </c>
      <c r="AB7367">
        <v>4</v>
      </c>
      <c r="AC7367">
        <v>13</v>
      </c>
    </row>
    <row r="7368" spans="1:29">
      <c r="A7368">
        <v>8122</v>
      </c>
      <c r="B7368" t="s">
        <v>805</v>
      </c>
      <c r="C7368" t="s">
        <v>9107</v>
      </c>
      <c r="J7368" t="s">
        <v>1438</v>
      </c>
      <c r="K7368">
        <v>0</v>
      </c>
      <c r="N7368" t="b">
        <v>1</v>
      </c>
      <c r="O7368" t="b">
        <v>0</v>
      </c>
      <c r="P7368" t="b">
        <v>0</v>
      </c>
      <c r="Q7368">
        <v>11</v>
      </c>
      <c r="R7368">
        <v>1</v>
      </c>
      <c r="S7368">
        <v>1</v>
      </c>
      <c r="T7368">
        <v>3</v>
      </c>
      <c r="U7368" t="b">
        <v>1</v>
      </c>
      <c r="V7368" t="s">
        <v>9069</v>
      </c>
      <c r="W7368" t="s">
        <v>12342</v>
      </c>
      <c r="X7368" t="s">
        <v>14693</v>
      </c>
      <c r="Y7368">
        <v>21</v>
      </c>
      <c r="Z7368">
        <v>21</v>
      </c>
      <c r="AA7368">
        <v>4</v>
      </c>
      <c r="AB7368">
        <v>4</v>
      </c>
      <c r="AC7368">
        <v>13</v>
      </c>
    </row>
    <row r="7369" spans="1:29">
      <c r="A7369">
        <v>8123</v>
      </c>
      <c r="B7369" t="s">
        <v>805</v>
      </c>
      <c r="C7369" t="s">
        <v>9108</v>
      </c>
      <c r="J7369" t="s">
        <v>1438</v>
      </c>
      <c r="K7369">
        <v>0</v>
      </c>
      <c r="N7369" t="b">
        <v>1</v>
      </c>
      <c r="O7369" t="b">
        <v>0</v>
      </c>
      <c r="P7369" t="b">
        <v>0</v>
      </c>
      <c r="Q7369">
        <v>11</v>
      </c>
      <c r="R7369">
        <v>1</v>
      </c>
      <c r="S7369">
        <v>1</v>
      </c>
      <c r="T7369">
        <v>3</v>
      </c>
      <c r="U7369" t="b">
        <v>1</v>
      </c>
      <c r="V7369" t="s">
        <v>9069</v>
      </c>
      <c r="W7369" t="s">
        <v>12342</v>
      </c>
      <c r="X7369" t="s">
        <v>14531</v>
      </c>
      <c r="Y7369">
        <v>22</v>
      </c>
      <c r="Z7369">
        <v>22</v>
      </c>
      <c r="AA7369">
        <v>4</v>
      </c>
      <c r="AB7369">
        <v>4</v>
      </c>
      <c r="AC7369">
        <v>13</v>
      </c>
    </row>
    <row r="7370" spans="1:29">
      <c r="A7370">
        <v>8124</v>
      </c>
      <c r="B7370" t="s">
        <v>805</v>
      </c>
      <c r="C7370" t="s">
        <v>9109</v>
      </c>
      <c r="J7370" t="s">
        <v>1438</v>
      </c>
      <c r="K7370">
        <v>0</v>
      </c>
      <c r="N7370" t="b">
        <v>1</v>
      </c>
      <c r="O7370" t="b">
        <v>0</v>
      </c>
      <c r="P7370" t="b">
        <v>0</v>
      </c>
      <c r="Q7370">
        <v>11</v>
      </c>
      <c r="R7370">
        <v>1</v>
      </c>
      <c r="S7370">
        <v>1</v>
      </c>
      <c r="T7370">
        <v>3</v>
      </c>
      <c r="U7370" t="b">
        <v>1</v>
      </c>
      <c r="V7370" t="s">
        <v>9069</v>
      </c>
      <c r="W7370" t="s">
        <v>12342</v>
      </c>
      <c r="X7370" t="s">
        <v>14532</v>
      </c>
      <c r="Y7370">
        <v>23</v>
      </c>
      <c r="Z7370">
        <v>23</v>
      </c>
      <c r="AA7370">
        <v>4</v>
      </c>
      <c r="AB7370">
        <v>4</v>
      </c>
      <c r="AC7370">
        <v>13</v>
      </c>
    </row>
    <row r="7371" spans="1:29">
      <c r="A7371">
        <v>8125</v>
      </c>
      <c r="B7371" t="s">
        <v>805</v>
      </c>
      <c r="C7371" t="s">
        <v>9110</v>
      </c>
      <c r="J7371" t="s">
        <v>1438</v>
      </c>
      <c r="K7371">
        <v>0</v>
      </c>
      <c r="N7371" t="b">
        <v>1</v>
      </c>
      <c r="O7371" t="b">
        <v>0</v>
      </c>
      <c r="P7371" t="b">
        <v>0</v>
      </c>
      <c r="Q7371">
        <v>11</v>
      </c>
      <c r="R7371">
        <v>1</v>
      </c>
      <c r="S7371">
        <v>1</v>
      </c>
      <c r="T7371">
        <v>3</v>
      </c>
      <c r="U7371" t="b">
        <v>1</v>
      </c>
      <c r="V7371" t="s">
        <v>9069</v>
      </c>
      <c r="W7371" t="s">
        <v>12342</v>
      </c>
      <c r="X7371" t="s">
        <v>14533</v>
      </c>
      <c r="Y7371">
        <v>24</v>
      </c>
      <c r="Z7371">
        <v>24</v>
      </c>
      <c r="AA7371">
        <v>4</v>
      </c>
      <c r="AB7371">
        <v>4</v>
      </c>
      <c r="AC7371">
        <v>13</v>
      </c>
    </row>
    <row r="7372" spans="1:29">
      <c r="A7372">
        <v>8126</v>
      </c>
      <c r="B7372" t="s">
        <v>805</v>
      </c>
      <c r="C7372" t="s">
        <v>9111</v>
      </c>
      <c r="J7372" t="s">
        <v>1438</v>
      </c>
      <c r="K7372">
        <v>0</v>
      </c>
      <c r="N7372" t="b">
        <v>1</v>
      </c>
      <c r="O7372" t="b">
        <v>0</v>
      </c>
      <c r="P7372" t="b">
        <v>0</v>
      </c>
      <c r="Q7372">
        <v>11</v>
      </c>
      <c r="R7372">
        <v>1</v>
      </c>
      <c r="S7372">
        <v>1</v>
      </c>
      <c r="T7372">
        <v>3</v>
      </c>
      <c r="U7372" t="b">
        <v>1</v>
      </c>
      <c r="V7372" t="s">
        <v>9069</v>
      </c>
      <c r="W7372" t="s">
        <v>12342</v>
      </c>
      <c r="X7372" t="s">
        <v>14700</v>
      </c>
      <c r="Y7372">
        <v>25</v>
      </c>
      <c r="Z7372">
        <v>25</v>
      </c>
      <c r="AA7372">
        <v>4</v>
      </c>
      <c r="AB7372">
        <v>4</v>
      </c>
      <c r="AC7372">
        <v>13</v>
      </c>
    </row>
    <row r="7373" spans="1:29">
      <c r="A7373">
        <v>8127</v>
      </c>
      <c r="B7373" t="s">
        <v>805</v>
      </c>
      <c r="C7373" t="s">
        <v>9112</v>
      </c>
      <c r="J7373" t="s">
        <v>1438</v>
      </c>
      <c r="K7373">
        <v>0</v>
      </c>
      <c r="N7373" t="b">
        <v>1</v>
      </c>
      <c r="O7373" t="b">
        <v>0</v>
      </c>
      <c r="P7373" t="b">
        <v>0</v>
      </c>
      <c r="Q7373">
        <v>11</v>
      </c>
      <c r="R7373">
        <v>1</v>
      </c>
      <c r="S7373">
        <v>1</v>
      </c>
      <c r="T7373">
        <v>3</v>
      </c>
      <c r="U7373" t="b">
        <v>1</v>
      </c>
      <c r="V7373" t="s">
        <v>9069</v>
      </c>
      <c r="W7373" t="s">
        <v>12342</v>
      </c>
      <c r="X7373" t="s">
        <v>14605</v>
      </c>
      <c r="Y7373">
        <v>26</v>
      </c>
      <c r="Z7373">
        <v>26</v>
      </c>
      <c r="AA7373">
        <v>4</v>
      </c>
      <c r="AB7373">
        <v>4</v>
      </c>
      <c r="AC7373">
        <v>13</v>
      </c>
    </row>
    <row r="7374" spans="1:29">
      <c r="A7374">
        <v>8128</v>
      </c>
      <c r="B7374" t="s">
        <v>805</v>
      </c>
      <c r="C7374" t="s">
        <v>9113</v>
      </c>
      <c r="J7374" t="s">
        <v>1438</v>
      </c>
      <c r="K7374">
        <v>0</v>
      </c>
      <c r="N7374" t="b">
        <v>1</v>
      </c>
      <c r="O7374" t="b">
        <v>0</v>
      </c>
      <c r="P7374" t="b">
        <v>0</v>
      </c>
      <c r="Q7374">
        <v>11</v>
      </c>
      <c r="R7374">
        <v>1</v>
      </c>
      <c r="S7374">
        <v>1</v>
      </c>
      <c r="T7374">
        <v>3</v>
      </c>
      <c r="U7374" t="b">
        <v>1</v>
      </c>
      <c r="V7374" t="s">
        <v>9069</v>
      </c>
      <c r="W7374" t="s">
        <v>12342</v>
      </c>
      <c r="X7374" t="s">
        <v>14802</v>
      </c>
      <c r="Y7374">
        <v>27</v>
      </c>
      <c r="Z7374">
        <v>27</v>
      </c>
      <c r="AA7374">
        <v>4</v>
      </c>
      <c r="AB7374">
        <v>4</v>
      </c>
      <c r="AC7374">
        <v>13</v>
      </c>
    </row>
    <row r="7375" spans="1:29">
      <c r="A7375">
        <v>8129</v>
      </c>
      <c r="B7375" t="s">
        <v>805</v>
      </c>
      <c r="C7375" t="s">
        <v>9114</v>
      </c>
      <c r="J7375" t="s">
        <v>1438</v>
      </c>
      <c r="K7375">
        <v>0</v>
      </c>
      <c r="N7375" t="b">
        <v>1</v>
      </c>
      <c r="O7375" t="b">
        <v>0</v>
      </c>
      <c r="P7375" t="b">
        <v>0</v>
      </c>
      <c r="Q7375">
        <v>11</v>
      </c>
      <c r="R7375">
        <v>1</v>
      </c>
      <c r="S7375">
        <v>1</v>
      </c>
      <c r="T7375">
        <v>3</v>
      </c>
      <c r="U7375" t="b">
        <v>1</v>
      </c>
      <c r="V7375" t="s">
        <v>9069</v>
      </c>
      <c r="W7375" t="s">
        <v>12342</v>
      </c>
      <c r="X7375" t="s">
        <v>14606</v>
      </c>
      <c r="Y7375">
        <v>28</v>
      </c>
      <c r="Z7375">
        <v>28</v>
      </c>
      <c r="AA7375">
        <v>4</v>
      </c>
      <c r="AB7375">
        <v>4</v>
      </c>
      <c r="AC7375">
        <v>13</v>
      </c>
    </row>
    <row r="7376" spans="1:29">
      <c r="A7376">
        <v>8130</v>
      </c>
      <c r="B7376" t="s">
        <v>805</v>
      </c>
      <c r="C7376" t="s">
        <v>9115</v>
      </c>
      <c r="J7376" t="s">
        <v>1438</v>
      </c>
      <c r="K7376">
        <v>0</v>
      </c>
      <c r="N7376" t="b">
        <v>1</v>
      </c>
      <c r="O7376" t="b">
        <v>0</v>
      </c>
      <c r="P7376" t="b">
        <v>0</v>
      </c>
      <c r="Q7376">
        <v>11</v>
      </c>
      <c r="R7376">
        <v>1</v>
      </c>
      <c r="S7376">
        <v>1</v>
      </c>
      <c r="T7376">
        <v>3</v>
      </c>
      <c r="U7376" t="b">
        <v>1</v>
      </c>
      <c r="V7376" t="s">
        <v>9069</v>
      </c>
      <c r="W7376" t="s">
        <v>12342</v>
      </c>
      <c r="X7376" t="s">
        <v>14804</v>
      </c>
      <c r="Y7376">
        <v>29</v>
      </c>
      <c r="Z7376">
        <v>29</v>
      </c>
      <c r="AA7376">
        <v>4</v>
      </c>
      <c r="AB7376">
        <v>4</v>
      </c>
      <c r="AC7376">
        <v>13</v>
      </c>
    </row>
    <row r="7377" spans="1:29">
      <c r="A7377">
        <v>8132</v>
      </c>
      <c r="B7377" t="s">
        <v>805</v>
      </c>
      <c r="C7377" t="s">
        <v>9116</v>
      </c>
      <c r="J7377" t="s">
        <v>1438</v>
      </c>
      <c r="K7377">
        <v>0</v>
      </c>
      <c r="N7377" t="b">
        <v>1</v>
      </c>
      <c r="O7377" t="b">
        <v>0</v>
      </c>
      <c r="P7377" t="b">
        <v>0</v>
      </c>
      <c r="Q7377">
        <v>11</v>
      </c>
      <c r="R7377">
        <v>1</v>
      </c>
      <c r="S7377">
        <v>1</v>
      </c>
      <c r="T7377">
        <v>3</v>
      </c>
      <c r="U7377" t="b">
        <v>1</v>
      </c>
      <c r="V7377" t="s">
        <v>9069</v>
      </c>
      <c r="W7377" t="s">
        <v>12342</v>
      </c>
      <c r="X7377" t="s">
        <v>14806</v>
      </c>
      <c r="Y7377">
        <v>30</v>
      </c>
      <c r="Z7377">
        <v>30</v>
      </c>
      <c r="AA7377">
        <v>4</v>
      </c>
      <c r="AB7377">
        <v>4</v>
      </c>
      <c r="AC7377">
        <v>13</v>
      </c>
    </row>
    <row r="7378" spans="1:29">
      <c r="A7378">
        <v>8133</v>
      </c>
      <c r="B7378" t="s">
        <v>805</v>
      </c>
      <c r="C7378" t="s">
        <v>9117</v>
      </c>
      <c r="J7378" t="s">
        <v>1444</v>
      </c>
      <c r="K7378">
        <v>0</v>
      </c>
      <c r="N7378" t="b">
        <v>1</v>
      </c>
      <c r="O7378" t="b">
        <v>0</v>
      </c>
      <c r="P7378" t="b">
        <v>0</v>
      </c>
      <c r="Q7378">
        <v>11</v>
      </c>
      <c r="R7378">
        <v>1</v>
      </c>
      <c r="S7378">
        <v>1</v>
      </c>
      <c r="T7378">
        <v>3</v>
      </c>
      <c r="U7378" t="b">
        <v>1</v>
      </c>
      <c r="V7378" t="s">
        <v>9069</v>
      </c>
      <c r="W7378" t="s">
        <v>12342</v>
      </c>
      <c r="X7378" t="s">
        <v>14458</v>
      </c>
      <c r="Y7378">
        <v>16</v>
      </c>
      <c r="Z7378">
        <v>16</v>
      </c>
      <c r="AA7378">
        <v>5</v>
      </c>
      <c r="AB7378">
        <v>5</v>
      </c>
      <c r="AC7378">
        <v>13</v>
      </c>
    </row>
    <row r="7379" spans="1:29">
      <c r="A7379">
        <v>8134</v>
      </c>
      <c r="B7379" t="s">
        <v>805</v>
      </c>
      <c r="C7379" t="s">
        <v>9118</v>
      </c>
      <c r="J7379" t="s">
        <v>1444</v>
      </c>
      <c r="K7379">
        <v>0</v>
      </c>
      <c r="N7379" t="b">
        <v>1</v>
      </c>
      <c r="O7379" t="b">
        <v>0</v>
      </c>
      <c r="P7379" t="b">
        <v>0</v>
      </c>
      <c r="Q7379">
        <v>11</v>
      </c>
      <c r="R7379">
        <v>1</v>
      </c>
      <c r="S7379">
        <v>1</v>
      </c>
      <c r="T7379">
        <v>3</v>
      </c>
      <c r="U7379" t="b">
        <v>1</v>
      </c>
      <c r="V7379" t="s">
        <v>9069</v>
      </c>
      <c r="W7379" t="s">
        <v>12342</v>
      </c>
      <c r="X7379" t="s">
        <v>14469</v>
      </c>
      <c r="Y7379">
        <v>16</v>
      </c>
      <c r="Z7379">
        <v>16</v>
      </c>
      <c r="AA7379">
        <v>6</v>
      </c>
      <c r="AB7379">
        <v>6</v>
      </c>
      <c r="AC7379">
        <v>13</v>
      </c>
    </row>
    <row r="7380" spans="1:29">
      <c r="A7380">
        <v>8135</v>
      </c>
      <c r="B7380" t="s">
        <v>805</v>
      </c>
      <c r="C7380" t="s">
        <v>9119</v>
      </c>
      <c r="J7380" t="s">
        <v>1444</v>
      </c>
      <c r="K7380">
        <v>0</v>
      </c>
      <c r="N7380" t="b">
        <v>1</v>
      </c>
      <c r="O7380" t="b">
        <v>0</v>
      </c>
      <c r="P7380" t="b">
        <v>0</v>
      </c>
      <c r="Q7380">
        <v>11</v>
      </c>
      <c r="R7380">
        <v>1</v>
      </c>
      <c r="S7380">
        <v>1</v>
      </c>
      <c r="T7380">
        <v>3</v>
      </c>
      <c r="U7380" t="b">
        <v>1</v>
      </c>
      <c r="V7380" t="s">
        <v>9069</v>
      </c>
      <c r="W7380" t="s">
        <v>12342</v>
      </c>
      <c r="X7380" t="s">
        <v>14470</v>
      </c>
      <c r="Y7380">
        <v>16</v>
      </c>
      <c r="Z7380">
        <v>16</v>
      </c>
      <c r="AA7380">
        <v>7</v>
      </c>
      <c r="AB7380">
        <v>7</v>
      </c>
      <c r="AC7380">
        <v>13</v>
      </c>
    </row>
    <row r="7381" spans="1:29">
      <c r="A7381">
        <v>8136</v>
      </c>
      <c r="B7381" t="s">
        <v>805</v>
      </c>
      <c r="C7381" t="s">
        <v>9120</v>
      </c>
      <c r="J7381" t="s">
        <v>1444</v>
      </c>
      <c r="K7381">
        <v>0</v>
      </c>
      <c r="N7381" t="b">
        <v>1</v>
      </c>
      <c r="O7381" t="b">
        <v>0</v>
      </c>
      <c r="P7381" t="b">
        <v>0</v>
      </c>
      <c r="Q7381">
        <v>11</v>
      </c>
      <c r="R7381">
        <v>1</v>
      </c>
      <c r="S7381">
        <v>1</v>
      </c>
      <c r="T7381">
        <v>3</v>
      </c>
      <c r="U7381" t="b">
        <v>1</v>
      </c>
      <c r="V7381" t="s">
        <v>9069</v>
      </c>
      <c r="W7381" t="s">
        <v>12342</v>
      </c>
      <c r="X7381" t="s">
        <v>14719</v>
      </c>
      <c r="Y7381">
        <v>16</v>
      </c>
      <c r="Z7381">
        <v>16</v>
      </c>
      <c r="AA7381">
        <v>8</v>
      </c>
      <c r="AB7381">
        <v>8</v>
      </c>
      <c r="AC7381">
        <v>13</v>
      </c>
    </row>
    <row r="7382" spans="1:29">
      <c r="A7382">
        <v>8137</v>
      </c>
      <c r="B7382" t="s">
        <v>805</v>
      </c>
      <c r="C7382" t="s">
        <v>9121</v>
      </c>
      <c r="J7382" t="s">
        <v>1444</v>
      </c>
      <c r="K7382">
        <v>0</v>
      </c>
      <c r="N7382" t="b">
        <v>1</v>
      </c>
      <c r="O7382" t="b">
        <v>0</v>
      </c>
      <c r="P7382" t="b">
        <v>0</v>
      </c>
      <c r="Q7382">
        <v>11</v>
      </c>
      <c r="R7382">
        <v>1</v>
      </c>
      <c r="S7382">
        <v>1</v>
      </c>
      <c r="T7382">
        <v>3</v>
      </c>
      <c r="U7382" t="b">
        <v>1</v>
      </c>
      <c r="V7382" t="s">
        <v>9069</v>
      </c>
      <c r="W7382" t="s">
        <v>12342</v>
      </c>
      <c r="X7382" t="s">
        <v>14684</v>
      </c>
      <c r="Y7382">
        <v>17</v>
      </c>
      <c r="Z7382">
        <v>17</v>
      </c>
      <c r="AA7382">
        <v>5</v>
      </c>
      <c r="AB7382">
        <v>5</v>
      </c>
      <c r="AC7382">
        <v>13</v>
      </c>
    </row>
    <row r="7383" spans="1:29">
      <c r="A7383">
        <v>8138</v>
      </c>
      <c r="B7383" t="s">
        <v>805</v>
      </c>
      <c r="C7383" t="s">
        <v>9122</v>
      </c>
      <c r="J7383" t="s">
        <v>1444</v>
      </c>
      <c r="K7383">
        <v>0</v>
      </c>
      <c r="N7383" t="b">
        <v>1</v>
      </c>
      <c r="O7383" t="b">
        <v>0</v>
      </c>
      <c r="P7383" t="b">
        <v>0</v>
      </c>
      <c r="Q7383">
        <v>11</v>
      </c>
      <c r="R7383">
        <v>1</v>
      </c>
      <c r="S7383">
        <v>1</v>
      </c>
      <c r="T7383">
        <v>3</v>
      </c>
      <c r="U7383" t="b">
        <v>1</v>
      </c>
      <c r="V7383" t="s">
        <v>9069</v>
      </c>
      <c r="W7383" t="s">
        <v>12342</v>
      </c>
      <c r="X7383" t="s">
        <v>14526</v>
      </c>
      <c r="Y7383">
        <v>17</v>
      </c>
      <c r="Z7383">
        <v>17</v>
      </c>
      <c r="AA7383">
        <v>6</v>
      </c>
      <c r="AB7383">
        <v>6</v>
      </c>
      <c r="AC7383">
        <v>13</v>
      </c>
    </row>
    <row r="7384" spans="1:29">
      <c r="A7384">
        <v>8139</v>
      </c>
      <c r="B7384" t="s">
        <v>805</v>
      </c>
      <c r="C7384" t="s">
        <v>9123</v>
      </c>
      <c r="J7384" t="s">
        <v>1444</v>
      </c>
      <c r="K7384">
        <v>0</v>
      </c>
      <c r="N7384" t="b">
        <v>1</v>
      </c>
      <c r="O7384" t="b">
        <v>0</v>
      </c>
      <c r="P7384" t="b">
        <v>0</v>
      </c>
      <c r="Q7384">
        <v>11</v>
      </c>
      <c r="R7384">
        <v>1</v>
      </c>
      <c r="S7384">
        <v>1</v>
      </c>
      <c r="T7384">
        <v>3</v>
      </c>
      <c r="U7384" t="b">
        <v>1</v>
      </c>
      <c r="V7384" t="s">
        <v>9069</v>
      </c>
      <c r="W7384" t="s">
        <v>12342</v>
      </c>
      <c r="X7384" t="s">
        <v>14716</v>
      </c>
      <c r="Y7384">
        <v>17</v>
      </c>
      <c r="Z7384">
        <v>17</v>
      </c>
      <c r="AA7384">
        <v>7</v>
      </c>
      <c r="AB7384">
        <v>7</v>
      </c>
      <c r="AC7384">
        <v>13</v>
      </c>
    </row>
    <row r="7385" spans="1:29">
      <c r="A7385">
        <v>8140</v>
      </c>
      <c r="B7385" t="s">
        <v>805</v>
      </c>
      <c r="C7385" t="s">
        <v>9124</v>
      </c>
      <c r="J7385" t="s">
        <v>1444</v>
      </c>
      <c r="K7385">
        <v>0</v>
      </c>
      <c r="N7385" t="b">
        <v>1</v>
      </c>
      <c r="O7385" t="b">
        <v>0</v>
      </c>
      <c r="P7385" t="b">
        <v>0</v>
      </c>
      <c r="Q7385">
        <v>11</v>
      </c>
      <c r="R7385">
        <v>1</v>
      </c>
      <c r="S7385">
        <v>1</v>
      </c>
      <c r="T7385">
        <v>3</v>
      </c>
      <c r="U7385" t="b">
        <v>1</v>
      </c>
      <c r="V7385" t="s">
        <v>9069</v>
      </c>
      <c r="W7385" t="s">
        <v>12342</v>
      </c>
      <c r="X7385" t="s">
        <v>14442</v>
      </c>
      <c r="Y7385">
        <v>17</v>
      </c>
      <c r="Z7385">
        <v>17</v>
      </c>
      <c r="AA7385">
        <v>8</v>
      </c>
      <c r="AB7385">
        <v>8</v>
      </c>
      <c r="AC7385">
        <v>13</v>
      </c>
    </row>
    <row r="7386" spans="1:29">
      <c r="A7386">
        <v>8141</v>
      </c>
      <c r="B7386" t="s">
        <v>805</v>
      </c>
      <c r="C7386" t="s">
        <v>9125</v>
      </c>
      <c r="J7386" t="s">
        <v>1444</v>
      </c>
      <c r="K7386">
        <v>0</v>
      </c>
      <c r="N7386" t="b">
        <v>1</v>
      </c>
      <c r="O7386" t="b">
        <v>0</v>
      </c>
      <c r="P7386" t="b">
        <v>0</v>
      </c>
      <c r="Q7386">
        <v>11</v>
      </c>
      <c r="R7386">
        <v>1</v>
      </c>
      <c r="S7386">
        <v>1</v>
      </c>
      <c r="T7386">
        <v>3</v>
      </c>
      <c r="U7386" t="b">
        <v>1</v>
      </c>
      <c r="V7386" t="s">
        <v>9069</v>
      </c>
      <c r="W7386" t="s">
        <v>12342</v>
      </c>
      <c r="X7386" t="s">
        <v>14687</v>
      </c>
      <c r="Y7386">
        <v>18</v>
      </c>
      <c r="Z7386">
        <v>18</v>
      </c>
      <c r="AA7386">
        <v>5</v>
      </c>
      <c r="AB7386">
        <v>5</v>
      </c>
      <c r="AC7386">
        <v>13</v>
      </c>
    </row>
    <row r="7387" spans="1:29">
      <c r="A7387">
        <v>8142</v>
      </c>
      <c r="B7387" t="s">
        <v>805</v>
      </c>
      <c r="C7387" t="s">
        <v>9126</v>
      </c>
      <c r="J7387" t="s">
        <v>1444</v>
      </c>
      <c r="K7387">
        <v>0</v>
      </c>
      <c r="N7387" t="b">
        <v>1</v>
      </c>
      <c r="O7387" t="b">
        <v>0</v>
      </c>
      <c r="P7387" t="b">
        <v>0</v>
      </c>
      <c r="Q7387">
        <v>11</v>
      </c>
      <c r="R7387">
        <v>1</v>
      </c>
      <c r="S7387">
        <v>1</v>
      </c>
      <c r="T7387">
        <v>3</v>
      </c>
      <c r="U7387" t="b">
        <v>1</v>
      </c>
      <c r="V7387" t="s">
        <v>9069</v>
      </c>
      <c r="W7387" t="s">
        <v>12342</v>
      </c>
      <c r="X7387" t="s">
        <v>14688</v>
      </c>
      <c r="Y7387">
        <v>18</v>
      </c>
      <c r="Z7387">
        <v>18</v>
      </c>
      <c r="AA7387">
        <v>6</v>
      </c>
      <c r="AB7387">
        <v>6</v>
      </c>
      <c r="AC7387">
        <v>13</v>
      </c>
    </row>
    <row r="7388" spans="1:29">
      <c r="A7388">
        <v>8143</v>
      </c>
      <c r="B7388" t="s">
        <v>805</v>
      </c>
      <c r="C7388" t="s">
        <v>9127</v>
      </c>
      <c r="J7388" t="s">
        <v>1444</v>
      </c>
      <c r="K7388">
        <v>0</v>
      </c>
      <c r="N7388" t="b">
        <v>1</v>
      </c>
      <c r="O7388" t="b">
        <v>0</v>
      </c>
      <c r="P7388" t="b">
        <v>0</v>
      </c>
      <c r="Q7388">
        <v>11</v>
      </c>
      <c r="R7388">
        <v>1</v>
      </c>
      <c r="S7388">
        <v>1</v>
      </c>
      <c r="T7388">
        <v>3</v>
      </c>
      <c r="U7388" t="b">
        <v>1</v>
      </c>
      <c r="V7388" t="s">
        <v>9069</v>
      </c>
      <c r="W7388" t="s">
        <v>12342</v>
      </c>
      <c r="X7388" t="s">
        <v>14487</v>
      </c>
      <c r="Y7388">
        <v>18</v>
      </c>
      <c r="Z7388">
        <v>18</v>
      </c>
      <c r="AA7388">
        <v>7</v>
      </c>
      <c r="AB7388">
        <v>7</v>
      </c>
      <c r="AC7388">
        <v>13</v>
      </c>
    </row>
    <row r="7389" spans="1:29">
      <c r="A7389">
        <v>8144</v>
      </c>
      <c r="B7389" t="s">
        <v>805</v>
      </c>
      <c r="C7389" t="s">
        <v>9128</v>
      </c>
      <c r="J7389" t="s">
        <v>1444</v>
      </c>
      <c r="K7389">
        <v>0</v>
      </c>
      <c r="N7389" t="b">
        <v>1</v>
      </c>
      <c r="O7389" t="b">
        <v>0</v>
      </c>
      <c r="P7389" t="b">
        <v>0</v>
      </c>
      <c r="Q7389">
        <v>11</v>
      </c>
      <c r="R7389">
        <v>1</v>
      </c>
      <c r="S7389">
        <v>1</v>
      </c>
      <c r="T7389">
        <v>3</v>
      </c>
      <c r="U7389" t="b">
        <v>1</v>
      </c>
      <c r="V7389" t="s">
        <v>9069</v>
      </c>
      <c r="W7389" t="s">
        <v>12342</v>
      </c>
      <c r="X7389" t="s">
        <v>14720</v>
      </c>
      <c r="Y7389">
        <v>18</v>
      </c>
      <c r="Z7389">
        <v>18</v>
      </c>
      <c r="AA7389">
        <v>8</v>
      </c>
      <c r="AB7389">
        <v>8</v>
      </c>
      <c r="AC7389">
        <v>13</v>
      </c>
    </row>
    <row r="7390" spans="1:29">
      <c r="A7390">
        <v>8145</v>
      </c>
      <c r="B7390" t="s">
        <v>805</v>
      </c>
      <c r="C7390" t="s">
        <v>9129</v>
      </c>
      <c r="J7390" t="s">
        <v>1444</v>
      </c>
      <c r="K7390">
        <v>0</v>
      </c>
      <c r="N7390" t="b">
        <v>1</v>
      </c>
      <c r="O7390" t="b">
        <v>0</v>
      </c>
      <c r="P7390" t="b">
        <v>0</v>
      </c>
      <c r="Q7390">
        <v>11</v>
      </c>
      <c r="R7390">
        <v>1</v>
      </c>
      <c r="S7390">
        <v>1</v>
      </c>
      <c r="T7390">
        <v>3</v>
      </c>
      <c r="U7390" t="b">
        <v>1</v>
      </c>
      <c r="V7390" t="s">
        <v>9069</v>
      </c>
      <c r="W7390" t="s">
        <v>12342</v>
      </c>
      <c r="X7390" t="s">
        <v>14689</v>
      </c>
      <c r="Y7390">
        <v>19</v>
      </c>
      <c r="Z7390">
        <v>19</v>
      </c>
      <c r="AA7390">
        <v>5</v>
      </c>
      <c r="AB7390">
        <v>5</v>
      </c>
      <c r="AC7390">
        <v>13</v>
      </c>
    </row>
    <row r="7391" spans="1:29">
      <c r="A7391">
        <v>8146</v>
      </c>
      <c r="B7391" t="s">
        <v>805</v>
      </c>
      <c r="C7391" t="s">
        <v>9130</v>
      </c>
      <c r="J7391" t="s">
        <v>1444</v>
      </c>
      <c r="K7391">
        <v>0</v>
      </c>
      <c r="N7391" t="b">
        <v>1</v>
      </c>
      <c r="O7391" t="b">
        <v>0</v>
      </c>
      <c r="P7391" t="b">
        <v>0</v>
      </c>
      <c r="Q7391">
        <v>11</v>
      </c>
      <c r="R7391">
        <v>1</v>
      </c>
      <c r="S7391">
        <v>1</v>
      </c>
      <c r="T7391">
        <v>3</v>
      </c>
      <c r="U7391" t="b">
        <v>1</v>
      </c>
      <c r="V7391" t="s">
        <v>9069</v>
      </c>
      <c r="W7391" t="s">
        <v>12342</v>
      </c>
      <c r="X7391" t="s">
        <v>14448</v>
      </c>
      <c r="Y7391">
        <v>19</v>
      </c>
      <c r="Z7391">
        <v>19</v>
      </c>
      <c r="AA7391">
        <v>6</v>
      </c>
      <c r="AB7391">
        <v>6</v>
      </c>
      <c r="AC7391">
        <v>13</v>
      </c>
    </row>
    <row r="7392" spans="1:29">
      <c r="A7392">
        <v>8147</v>
      </c>
      <c r="B7392" t="s">
        <v>805</v>
      </c>
      <c r="C7392" t="s">
        <v>9131</v>
      </c>
      <c r="J7392" t="s">
        <v>1444</v>
      </c>
      <c r="K7392">
        <v>0</v>
      </c>
      <c r="N7392" t="b">
        <v>1</v>
      </c>
      <c r="O7392" t="b">
        <v>0</v>
      </c>
      <c r="P7392" t="b">
        <v>0</v>
      </c>
      <c r="Q7392">
        <v>11</v>
      </c>
      <c r="R7392">
        <v>1</v>
      </c>
      <c r="S7392">
        <v>1</v>
      </c>
      <c r="T7392">
        <v>3</v>
      </c>
      <c r="U7392" t="b">
        <v>1</v>
      </c>
      <c r="V7392" t="s">
        <v>9069</v>
      </c>
      <c r="W7392" t="s">
        <v>12342</v>
      </c>
      <c r="X7392" t="s">
        <v>14461</v>
      </c>
      <c r="Y7392">
        <v>19</v>
      </c>
      <c r="Z7392">
        <v>19</v>
      </c>
      <c r="AA7392">
        <v>7</v>
      </c>
      <c r="AB7392">
        <v>7</v>
      </c>
      <c r="AC7392">
        <v>13</v>
      </c>
    </row>
    <row r="7393" spans="1:29">
      <c r="A7393">
        <v>8148</v>
      </c>
      <c r="B7393" t="s">
        <v>805</v>
      </c>
      <c r="C7393" t="s">
        <v>9132</v>
      </c>
      <c r="J7393" t="s">
        <v>1444</v>
      </c>
      <c r="K7393">
        <v>0</v>
      </c>
      <c r="N7393" t="b">
        <v>1</v>
      </c>
      <c r="O7393" t="b">
        <v>0</v>
      </c>
      <c r="P7393" t="b">
        <v>0</v>
      </c>
      <c r="Q7393">
        <v>11</v>
      </c>
      <c r="R7393">
        <v>1</v>
      </c>
      <c r="S7393">
        <v>1</v>
      </c>
      <c r="T7393">
        <v>3</v>
      </c>
      <c r="U7393" t="b">
        <v>1</v>
      </c>
      <c r="V7393" t="s">
        <v>9069</v>
      </c>
      <c r="W7393" t="s">
        <v>12342</v>
      </c>
      <c r="X7393" t="s">
        <v>14488</v>
      </c>
      <c r="Y7393">
        <v>19</v>
      </c>
      <c r="Z7393">
        <v>19</v>
      </c>
      <c r="AA7393">
        <v>8</v>
      </c>
      <c r="AB7393">
        <v>8</v>
      </c>
      <c r="AC7393">
        <v>13</v>
      </c>
    </row>
    <row r="7394" spans="1:29">
      <c r="A7394">
        <v>8149</v>
      </c>
      <c r="B7394" t="s">
        <v>805</v>
      </c>
      <c r="C7394" t="s">
        <v>9133</v>
      </c>
      <c r="J7394" t="s">
        <v>1444</v>
      </c>
      <c r="K7394">
        <v>0</v>
      </c>
      <c r="N7394" t="b">
        <v>1</v>
      </c>
      <c r="O7394" t="b">
        <v>0</v>
      </c>
      <c r="P7394" t="b">
        <v>0</v>
      </c>
      <c r="Q7394">
        <v>11</v>
      </c>
      <c r="R7394">
        <v>1</v>
      </c>
      <c r="S7394">
        <v>1</v>
      </c>
      <c r="T7394">
        <v>3</v>
      </c>
      <c r="U7394" t="b">
        <v>1</v>
      </c>
      <c r="V7394" t="s">
        <v>9069</v>
      </c>
      <c r="W7394" t="s">
        <v>12342</v>
      </c>
      <c r="X7394" t="s">
        <v>14691</v>
      </c>
      <c r="Y7394">
        <v>20</v>
      </c>
      <c r="Z7394">
        <v>20</v>
      </c>
      <c r="AA7394">
        <v>5</v>
      </c>
      <c r="AB7394">
        <v>5</v>
      </c>
      <c r="AC7394">
        <v>13</v>
      </c>
    </row>
    <row r="7395" spans="1:29">
      <c r="A7395">
        <v>8150</v>
      </c>
      <c r="B7395" t="s">
        <v>805</v>
      </c>
      <c r="C7395" t="s">
        <v>9134</v>
      </c>
      <c r="J7395" t="s">
        <v>1444</v>
      </c>
      <c r="K7395">
        <v>0</v>
      </c>
      <c r="N7395" t="b">
        <v>1</v>
      </c>
      <c r="O7395" t="b">
        <v>0</v>
      </c>
      <c r="P7395" t="b">
        <v>0</v>
      </c>
      <c r="Q7395">
        <v>11</v>
      </c>
      <c r="R7395">
        <v>1</v>
      </c>
      <c r="S7395">
        <v>1</v>
      </c>
      <c r="T7395">
        <v>3</v>
      </c>
      <c r="U7395" t="b">
        <v>1</v>
      </c>
      <c r="V7395" t="s">
        <v>9069</v>
      </c>
      <c r="W7395" t="s">
        <v>12342</v>
      </c>
      <c r="X7395" t="s">
        <v>14623</v>
      </c>
      <c r="Y7395">
        <v>20</v>
      </c>
      <c r="Z7395">
        <v>20</v>
      </c>
      <c r="AA7395">
        <v>6</v>
      </c>
      <c r="AB7395">
        <v>6</v>
      </c>
      <c r="AC7395">
        <v>13</v>
      </c>
    </row>
    <row r="7396" spans="1:29">
      <c r="A7396">
        <v>8151</v>
      </c>
      <c r="B7396" t="s">
        <v>805</v>
      </c>
      <c r="C7396" t="s">
        <v>9135</v>
      </c>
      <c r="J7396" t="s">
        <v>1444</v>
      </c>
      <c r="K7396">
        <v>0</v>
      </c>
      <c r="N7396" t="b">
        <v>1</v>
      </c>
      <c r="O7396" t="b">
        <v>0</v>
      </c>
      <c r="P7396" t="b">
        <v>0</v>
      </c>
      <c r="Q7396">
        <v>11</v>
      </c>
      <c r="R7396">
        <v>1</v>
      </c>
      <c r="S7396">
        <v>1</v>
      </c>
      <c r="T7396">
        <v>3</v>
      </c>
      <c r="U7396" t="b">
        <v>1</v>
      </c>
      <c r="V7396" t="s">
        <v>9069</v>
      </c>
      <c r="W7396" t="s">
        <v>12342</v>
      </c>
      <c r="X7396" t="s">
        <v>14632</v>
      </c>
      <c r="Y7396">
        <v>20</v>
      </c>
      <c r="Z7396">
        <v>20</v>
      </c>
      <c r="AA7396">
        <v>7</v>
      </c>
      <c r="AB7396">
        <v>7</v>
      </c>
      <c r="AC7396">
        <v>13</v>
      </c>
    </row>
    <row r="7397" spans="1:29">
      <c r="A7397">
        <v>8152</v>
      </c>
      <c r="B7397" t="s">
        <v>805</v>
      </c>
      <c r="C7397" t="s">
        <v>9136</v>
      </c>
      <c r="J7397" t="s">
        <v>1444</v>
      </c>
      <c r="K7397">
        <v>0</v>
      </c>
      <c r="N7397" t="b">
        <v>1</v>
      </c>
      <c r="O7397" t="b">
        <v>0</v>
      </c>
      <c r="P7397" t="b">
        <v>0</v>
      </c>
      <c r="Q7397">
        <v>11</v>
      </c>
      <c r="R7397">
        <v>1</v>
      </c>
      <c r="S7397">
        <v>1</v>
      </c>
      <c r="T7397">
        <v>3</v>
      </c>
      <c r="U7397" t="b">
        <v>1</v>
      </c>
      <c r="V7397" t="s">
        <v>9069</v>
      </c>
      <c r="W7397" t="s">
        <v>12342</v>
      </c>
      <c r="X7397" t="s">
        <v>14638</v>
      </c>
      <c r="Y7397">
        <v>20</v>
      </c>
      <c r="Z7397">
        <v>20</v>
      </c>
      <c r="AA7397">
        <v>8</v>
      </c>
      <c r="AB7397">
        <v>8</v>
      </c>
      <c r="AC7397">
        <v>13</v>
      </c>
    </row>
    <row r="7398" spans="1:29">
      <c r="A7398">
        <v>8153</v>
      </c>
      <c r="B7398" t="s">
        <v>805</v>
      </c>
      <c r="C7398" t="s">
        <v>9137</v>
      </c>
      <c r="J7398" t="s">
        <v>1444</v>
      </c>
      <c r="K7398">
        <v>0</v>
      </c>
      <c r="N7398" t="b">
        <v>1</v>
      </c>
      <c r="O7398" t="b">
        <v>0</v>
      </c>
      <c r="P7398" t="b">
        <v>0</v>
      </c>
      <c r="Q7398">
        <v>11</v>
      </c>
      <c r="R7398">
        <v>1</v>
      </c>
      <c r="S7398">
        <v>1</v>
      </c>
      <c r="T7398">
        <v>3</v>
      </c>
      <c r="U7398" t="b">
        <v>1</v>
      </c>
      <c r="V7398" t="s">
        <v>9069</v>
      </c>
      <c r="W7398" t="s">
        <v>12342</v>
      </c>
      <c r="X7398" t="s">
        <v>14471</v>
      </c>
      <c r="Y7398">
        <v>21</v>
      </c>
      <c r="Z7398">
        <v>21</v>
      </c>
      <c r="AA7398">
        <v>5</v>
      </c>
      <c r="AB7398">
        <v>5</v>
      </c>
      <c r="AC7398">
        <v>13</v>
      </c>
    </row>
    <row r="7399" spans="1:29">
      <c r="A7399">
        <v>8154</v>
      </c>
      <c r="B7399" t="s">
        <v>805</v>
      </c>
      <c r="C7399" t="s">
        <v>9138</v>
      </c>
      <c r="J7399" t="s">
        <v>1444</v>
      </c>
      <c r="K7399">
        <v>0</v>
      </c>
      <c r="N7399" t="b">
        <v>1</v>
      </c>
      <c r="O7399" t="b">
        <v>0</v>
      </c>
      <c r="P7399" t="b">
        <v>0</v>
      </c>
      <c r="Q7399">
        <v>11</v>
      </c>
      <c r="R7399">
        <v>1</v>
      </c>
      <c r="S7399">
        <v>1</v>
      </c>
      <c r="T7399">
        <v>3</v>
      </c>
      <c r="U7399" t="b">
        <v>1</v>
      </c>
      <c r="V7399" t="s">
        <v>9069</v>
      </c>
      <c r="W7399" t="s">
        <v>12342</v>
      </c>
      <c r="X7399" t="s">
        <v>14624</v>
      </c>
      <c r="Y7399">
        <v>21</v>
      </c>
      <c r="Z7399">
        <v>21</v>
      </c>
      <c r="AA7399">
        <v>6</v>
      </c>
      <c r="AB7399">
        <v>6</v>
      </c>
      <c r="AC7399">
        <v>13</v>
      </c>
    </row>
    <row r="7400" spans="1:29">
      <c r="A7400">
        <v>8155</v>
      </c>
      <c r="B7400" t="s">
        <v>805</v>
      </c>
      <c r="C7400" t="s">
        <v>9139</v>
      </c>
      <c r="J7400" t="s">
        <v>1444</v>
      </c>
      <c r="K7400">
        <v>0</v>
      </c>
      <c r="N7400" t="b">
        <v>1</v>
      </c>
      <c r="O7400" t="b">
        <v>0</v>
      </c>
      <c r="P7400" t="b">
        <v>0</v>
      </c>
      <c r="Q7400">
        <v>11</v>
      </c>
      <c r="R7400">
        <v>1</v>
      </c>
      <c r="S7400">
        <v>1</v>
      </c>
      <c r="T7400">
        <v>3</v>
      </c>
      <c r="U7400" t="b">
        <v>1</v>
      </c>
      <c r="V7400" t="s">
        <v>9069</v>
      </c>
      <c r="W7400" t="s">
        <v>12342</v>
      </c>
      <c r="X7400" t="s">
        <v>14633</v>
      </c>
      <c r="Y7400">
        <v>21</v>
      </c>
      <c r="Z7400">
        <v>21</v>
      </c>
      <c r="AA7400">
        <v>7</v>
      </c>
      <c r="AB7400">
        <v>7</v>
      </c>
      <c r="AC7400">
        <v>13</v>
      </c>
    </row>
    <row r="7401" spans="1:29">
      <c r="A7401">
        <v>8156</v>
      </c>
      <c r="B7401" t="s">
        <v>805</v>
      </c>
      <c r="C7401" t="s">
        <v>9140</v>
      </c>
      <c r="J7401" t="s">
        <v>1444</v>
      </c>
      <c r="K7401">
        <v>0</v>
      </c>
      <c r="N7401" t="b">
        <v>1</v>
      </c>
      <c r="O7401" t="b">
        <v>0</v>
      </c>
      <c r="P7401" t="b">
        <v>0</v>
      </c>
      <c r="Q7401">
        <v>11</v>
      </c>
      <c r="R7401">
        <v>1</v>
      </c>
      <c r="S7401">
        <v>1</v>
      </c>
      <c r="T7401">
        <v>3</v>
      </c>
      <c r="U7401" t="b">
        <v>1</v>
      </c>
      <c r="V7401" t="s">
        <v>9069</v>
      </c>
      <c r="W7401" t="s">
        <v>12342</v>
      </c>
      <c r="X7401" t="s">
        <v>14639</v>
      </c>
      <c r="Y7401">
        <v>21</v>
      </c>
      <c r="Z7401">
        <v>21</v>
      </c>
      <c r="AA7401">
        <v>8</v>
      </c>
      <c r="AB7401">
        <v>8</v>
      </c>
      <c r="AC7401">
        <v>13</v>
      </c>
    </row>
    <row r="7402" spans="1:29">
      <c r="A7402">
        <v>8157</v>
      </c>
      <c r="B7402" t="s">
        <v>805</v>
      </c>
      <c r="C7402" t="s">
        <v>9141</v>
      </c>
      <c r="J7402" t="s">
        <v>1444</v>
      </c>
      <c r="K7402">
        <v>0</v>
      </c>
      <c r="N7402" t="b">
        <v>1</v>
      </c>
      <c r="O7402" t="b">
        <v>0</v>
      </c>
      <c r="P7402" t="b">
        <v>0</v>
      </c>
      <c r="Q7402">
        <v>11</v>
      </c>
      <c r="R7402">
        <v>1</v>
      </c>
      <c r="S7402">
        <v>1</v>
      </c>
      <c r="T7402">
        <v>3</v>
      </c>
      <c r="U7402" t="b">
        <v>1</v>
      </c>
      <c r="V7402" t="s">
        <v>9069</v>
      </c>
      <c r="W7402" t="s">
        <v>12342</v>
      </c>
      <c r="X7402" t="s">
        <v>14694</v>
      </c>
      <c r="Y7402">
        <v>22</v>
      </c>
      <c r="Z7402">
        <v>22</v>
      </c>
      <c r="AA7402">
        <v>5</v>
      </c>
      <c r="AB7402">
        <v>5</v>
      </c>
      <c r="AC7402">
        <v>13</v>
      </c>
    </row>
    <row r="7403" spans="1:29">
      <c r="A7403">
        <v>8158</v>
      </c>
      <c r="B7403" t="s">
        <v>805</v>
      </c>
      <c r="C7403" t="s">
        <v>9142</v>
      </c>
      <c r="J7403" t="s">
        <v>1444</v>
      </c>
      <c r="K7403">
        <v>0</v>
      </c>
      <c r="N7403" t="b">
        <v>1</v>
      </c>
      <c r="O7403" t="b">
        <v>0</v>
      </c>
      <c r="P7403" t="b">
        <v>0</v>
      </c>
      <c r="Q7403">
        <v>11</v>
      </c>
      <c r="R7403">
        <v>1</v>
      </c>
      <c r="S7403">
        <v>1</v>
      </c>
      <c r="T7403">
        <v>3</v>
      </c>
      <c r="U7403" t="b">
        <v>1</v>
      </c>
      <c r="V7403" t="s">
        <v>9069</v>
      </c>
      <c r="W7403" t="s">
        <v>12342</v>
      </c>
      <c r="X7403" t="s">
        <v>14625</v>
      </c>
      <c r="Y7403">
        <v>22</v>
      </c>
      <c r="Z7403">
        <v>22</v>
      </c>
      <c r="AA7403">
        <v>6</v>
      </c>
      <c r="AB7403">
        <v>6</v>
      </c>
      <c r="AC7403">
        <v>13</v>
      </c>
    </row>
    <row r="7404" spans="1:29">
      <c r="A7404">
        <v>8159</v>
      </c>
      <c r="B7404" t="s">
        <v>805</v>
      </c>
      <c r="C7404" t="s">
        <v>9143</v>
      </c>
      <c r="J7404" t="s">
        <v>1444</v>
      </c>
      <c r="K7404">
        <v>0</v>
      </c>
      <c r="N7404" t="b">
        <v>1</v>
      </c>
      <c r="O7404" t="b">
        <v>0</v>
      </c>
      <c r="P7404" t="b">
        <v>0</v>
      </c>
      <c r="Q7404">
        <v>11</v>
      </c>
      <c r="R7404">
        <v>1</v>
      </c>
      <c r="S7404">
        <v>1</v>
      </c>
      <c r="T7404">
        <v>3</v>
      </c>
      <c r="U7404" t="b">
        <v>1</v>
      </c>
      <c r="V7404" t="s">
        <v>9069</v>
      </c>
      <c r="W7404" t="s">
        <v>12342</v>
      </c>
      <c r="X7404" t="s">
        <v>14490</v>
      </c>
      <c r="Y7404">
        <v>22</v>
      </c>
      <c r="Z7404">
        <v>22</v>
      </c>
      <c r="AA7404">
        <v>7</v>
      </c>
      <c r="AB7404">
        <v>7</v>
      </c>
      <c r="AC7404">
        <v>13</v>
      </c>
    </row>
    <row r="7405" spans="1:29">
      <c r="A7405">
        <v>8160</v>
      </c>
      <c r="B7405" t="s">
        <v>805</v>
      </c>
      <c r="C7405" t="s">
        <v>9144</v>
      </c>
      <c r="J7405" t="s">
        <v>1444</v>
      </c>
      <c r="K7405">
        <v>0</v>
      </c>
      <c r="N7405" t="b">
        <v>1</v>
      </c>
      <c r="O7405" t="b">
        <v>0</v>
      </c>
      <c r="P7405" t="b">
        <v>0</v>
      </c>
      <c r="Q7405">
        <v>11</v>
      </c>
      <c r="R7405">
        <v>1</v>
      </c>
      <c r="S7405">
        <v>1</v>
      </c>
      <c r="T7405">
        <v>3</v>
      </c>
      <c r="U7405" t="b">
        <v>1</v>
      </c>
      <c r="V7405" t="s">
        <v>9069</v>
      </c>
      <c r="W7405" t="s">
        <v>12342</v>
      </c>
      <c r="X7405" t="s">
        <v>14441</v>
      </c>
      <c r="Y7405">
        <v>22</v>
      </c>
      <c r="Z7405">
        <v>22</v>
      </c>
      <c r="AA7405">
        <v>8</v>
      </c>
      <c r="AB7405">
        <v>8</v>
      </c>
      <c r="AC7405">
        <v>13</v>
      </c>
    </row>
    <row r="7406" spans="1:29">
      <c r="A7406">
        <v>8161</v>
      </c>
      <c r="B7406" t="s">
        <v>805</v>
      </c>
      <c r="C7406" t="s">
        <v>9145</v>
      </c>
      <c r="J7406" t="s">
        <v>1444</v>
      </c>
      <c r="K7406">
        <v>0</v>
      </c>
      <c r="N7406" t="b">
        <v>1</v>
      </c>
      <c r="O7406" t="b">
        <v>0</v>
      </c>
      <c r="P7406" t="b">
        <v>0</v>
      </c>
      <c r="Q7406">
        <v>11</v>
      </c>
      <c r="R7406">
        <v>1</v>
      </c>
      <c r="S7406">
        <v>1</v>
      </c>
      <c r="T7406">
        <v>3</v>
      </c>
      <c r="U7406" t="b">
        <v>1</v>
      </c>
      <c r="V7406" t="s">
        <v>9069</v>
      </c>
      <c r="W7406" t="s">
        <v>12342</v>
      </c>
      <c r="X7406" t="s">
        <v>14696</v>
      </c>
      <c r="Y7406">
        <v>23</v>
      </c>
      <c r="Z7406">
        <v>23</v>
      </c>
      <c r="AA7406">
        <v>5</v>
      </c>
      <c r="AB7406">
        <v>5</v>
      </c>
      <c r="AC7406">
        <v>13</v>
      </c>
    </row>
    <row r="7407" spans="1:29">
      <c r="A7407">
        <v>8162</v>
      </c>
      <c r="B7407" t="s">
        <v>805</v>
      </c>
      <c r="C7407" t="s">
        <v>9146</v>
      </c>
      <c r="J7407" t="s">
        <v>1444</v>
      </c>
      <c r="K7407">
        <v>0</v>
      </c>
      <c r="N7407" t="b">
        <v>1</v>
      </c>
      <c r="O7407" t="b">
        <v>0</v>
      </c>
      <c r="P7407" t="b">
        <v>0</v>
      </c>
      <c r="Q7407">
        <v>11</v>
      </c>
      <c r="R7407">
        <v>1</v>
      </c>
      <c r="S7407">
        <v>1</v>
      </c>
      <c r="T7407">
        <v>3</v>
      </c>
      <c r="U7407" t="b">
        <v>1</v>
      </c>
      <c r="V7407" t="s">
        <v>9069</v>
      </c>
      <c r="W7407" t="s">
        <v>12342</v>
      </c>
      <c r="X7407" t="s">
        <v>14626</v>
      </c>
      <c r="Y7407">
        <v>23</v>
      </c>
      <c r="Z7407">
        <v>23</v>
      </c>
      <c r="AA7407">
        <v>6</v>
      </c>
      <c r="AB7407">
        <v>6</v>
      </c>
      <c r="AC7407">
        <v>13</v>
      </c>
    </row>
    <row r="7408" spans="1:29">
      <c r="A7408">
        <v>8163</v>
      </c>
      <c r="B7408" t="s">
        <v>805</v>
      </c>
      <c r="C7408" t="s">
        <v>9147</v>
      </c>
      <c r="J7408" t="s">
        <v>1444</v>
      </c>
      <c r="K7408">
        <v>0</v>
      </c>
      <c r="N7408" t="b">
        <v>1</v>
      </c>
      <c r="O7408" t="b">
        <v>0</v>
      </c>
      <c r="P7408" t="b">
        <v>0</v>
      </c>
      <c r="Q7408">
        <v>11</v>
      </c>
      <c r="R7408">
        <v>1</v>
      </c>
      <c r="S7408">
        <v>1</v>
      </c>
      <c r="T7408">
        <v>3</v>
      </c>
      <c r="U7408" t="b">
        <v>1</v>
      </c>
      <c r="V7408" t="s">
        <v>9069</v>
      </c>
      <c r="W7408" t="s">
        <v>12342</v>
      </c>
      <c r="X7408" t="s">
        <v>14717</v>
      </c>
      <c r="Y7408">
        <v>23</v>
      </c>
      <c r="Z7408">
        <v>23</v>
      </c>
      <c r="AA7408">
        <v>7</v>
      </c>
      <c r="AB7408">
        <v>7</v>
      </c>
      <c r="AC7408">
        <v>13</v>
      </c>
    </row>
    <row r="7409" spans="1:29">
      <c r="A7409">
        <v>8164</v>
      </c>
      <c r="B7409" t="s">
        <v>805</v>
      </c>
      <c r="C7409" t="s">
        <v>9148</v>
      </c>
      <c r="J7409" t="s">
        <v>1444</v>
      </c>
      <c r="K7409">
        <v>0</v>
      </c>
      <c r="N7409" t="b">
        <v>1</v>
      </c>
      <c r="O7409" t="b">
        <v>0</v>
      </c>
      <c r="P7409" t="b">
        <v>0</v>
      </c>
      <c r="Q7409">
        <v>11</v>
      </c>
      <c r="R7409">
        <v>1</v>
      </c>
      <c r="S7409">
        <v>1</v>
      </c>
      <c r="T7409">
        <v>3</v>
      </c>
      <c r="U7409" t="b">
        <v>1</v>
      </c>
      <c r="V7409" t="s">
        <v>9069</v>
      </c>
      <c r="W7409" t="s">
        <v>12342</v>
      </c>
      <c r="X7409" t="s">
        <v>14721</v>
      </c>
      <c r="Y7409">
        <v>23</v>
      </c>
      <c r="Z7409">
        <v>23</v>
      </c>
      <c r="AA7409">
        <v>8</v>
      </c>
      <c r="AB7409">
        <v>8</v>
      </c>
      <c r="AC7409">
        <v>13</v>
      </c>
    </row>
    <row r="7410" spans="1:29">
      <c r="A7410">
        <v>8165</v>
      </c>
      <c r="B7410" t="s">
        <v>805</v>
      </c>
      <c r="C7410" t="s">
        <v>9149</v>
      </c>
      <c r="J7410" t="s">
        <v>1444</v>
      </c>
      <c r="K7410">
        <v>0</v>
      </c>
      <c r="N7410" t="b">
        <v>1</v>
      </c>
      <c r="O7410" t="b">
        <v>0</v>
      </c>
      <c r="P7410" t="b">
        <v>0</v>
      </c>
      <c r="Q7410">
        <v>11</v>
      </c>
      <c r="R7410">
        <v>1</v>
      </c>
      <c r="S7410">
        <v>1</v>
      </c>
      <c r="T7410">
        <v>3</v>
      </c>
      <c r="U7410" t="b">
        <v>1</v>
      </c>
      <c r="V7410" t="s">
        <v>9069</v>
      </c>
      <c r="W7410" t="s">
        <v>12342</v>
      </c>
      <c r="X7410" t="s">
        <v>14698</v>
      </c>
      <c r="Y7410">
        <v>24</v>
      </c>
      <c r="Z7410">
        <v>24</v>
      </c>
      <c r="AA7410">
        <v>5</v>
      </c>
      <c r="AB7410">
        <v>5</v>
      </c>
      <c r="AC7410">
        <v>13</v>
      </c>
    </row>
    <row r="7411" spans="1:29">
      <c r="A7411">
        <v>8166</v>
      </c>
      <c r="B7411" t="s">
        <v>805</v>
      </c>
      <c r="C7411" t="s">
        <v>9150</v>
      </c>
      <c r="J7411" t="s">
        <v>1444</v>
      </c>
      <c r="K7411">
        <v>0</v>
      </c>
      <c r="N7411" t="b">
        <v>1</v>
      </c>
      <c r="O7411" t="b">
        <v>0</v>
      </c>
      <c r="P7411" t="b">
        <v>0</v>
      </c>
      <c r="Q7411">
        <v>11</v>
      </c>
      <c r="R7411">
        <v>1</v>
      </c>
      <c r="S7411">
        <v>1</v>
      </c>
      <c r="T7411">
        <v>3</v>
      </c>
      <c r="U7411" t="b">
        <v>1</v>
      </c>
      <c r="V7411" t="s">
        <v>9069</v>
      </c>
      <c r="W7411" t="s">
        <v>12342</v>
      </c>
      <c r="X7411" t="s">
        <v>14627</v>
      </c>
      <c r="Y7411">
        <v>24</v>
      </c>
      <c r="Z7411">
        <v>24</v>
      </c>
      <c r="AA7411">
        <v>6</v>
      </c>
      <c r="AB7411">
        <v>6</v>
      </c>
      <c r="AC7411">
        <v>13</v>
      </c>
    </row>
    <row r="7412" spans="1:29">
      <c r="A7412">
        <v>8167</v>
      </c>
      <c r="B7412" t="s">
        <v>805</v>
      </c>
      <c r="C7412" t="s">
        <v>9151</v>
      </c>
      <c r="J7412" t="s">
        <v>1444</v>
      </c>
      <c r="K7412">
        <v>0</v>
      </c>
      <c r="N7412" t="b">
        <v>1</v>
      </c>
      <c r="O7412" t="b">
        <v>0</v>
      </c>
      <c r="P7412" t="b">
        <v>0</v>
      </c>
      <c r="Q7412">
        <v>11</v>
      </c>
      <c r="R7412">
        <v>1</v>
      </c>
      <c r="S7412">
        <v>1</v>
      </c>
      <c r="T7412">
        <v>3</v>
      </c>
      <c r="U7412" t="b">
        <v>1</v>
      </c>
      <c r="V7412" t="s">
        <v>9069</v>
      </c>
      <c r="W7412" t="s">
        <v>12342</v>
      </c>
      <c r="X7412" t="s">
        <v>14489</v>
      </c>
      <c r="Y7412">
        <v>24</v>
      </c>
      <c r="Z7412">
        <v>24</v>
      </c>
      <c r="AA7412">
        <v>7</v>
      </c>
      <c r="AB7412">
        <v>7</v>
      </c>
      <c r="AC7412">
        <v>13</v>
      </c>
    </row>
    <row r="7413" spans="1:29">
      <c r="A7413">
        <v>8168</v>
      </c>
      <c r="B7413" t="s">
        <v>805</v>
      </c>
      <c r="C7413" t="s">
        <v>9152</v>
      </c>
      <c r="J7413" t="s">
        <v>1444</v>
      </c>
      <c r="K7413">
        <v>0</v>
      </c>
      <c r="N7413" t="b">
        <v>1</v>
      </c>
      <c r="O7413" t="b">
        <v>0</v>
      </c>
      <c r="P7413" t="b">
        <v>0</v>
      </c>
      <c r="Q7413">
        <v>11</v>
      </c>
      <c r="R7413">
        <v>1</v>
      </c>
      <c r="S7413">
        <v>1</v>
      </c>
      <c r="T7413">
        <v>3</v>
      </c>
      <c r="U7413" t="b">
        <v>1</v>
      </c>
      <c r="V7413" t="s">
        <v>9069</v>
      </c>
      <c r="W7413" t="s">
        <v>12342</v>
      </c>
      <c r="X7413" t="s">
        <v>14446</v>
      </c>
      <c r="Y7413">
        <v>24</v>
      </c>
      <c r="Z7413">
        <v>24</v>
      </c>
      <c r="AA7413">
        <v>8</v>
      </c>
      <c r="AB7413">
        <v>8</v>
      </c>
      <c r="AC7413">
        <v>13</v>
      </c>
    </row>
    <row r="7414" spans="1:29">
      <c r="A7414">
        <v>8169</v>
      </c>
      <c r="B7414" t="s">
        <v>805</v>
      </c>
      <c r="C7414" t="s">
        <v>9153</v>
      </c>
      <c r="J7414" t="s">
        <v>1444</v>
      </c>
      <c r="K7414">
        <v>0</v>
      </c>
      <c r="N7414" t="b">
        <v>1</v>
      </c>
      <c r="O7414" t="b">
        <v>0</v>
      </c>
      <c r="P7414" t="b">
        <v>0</v>
      </c>
      <c r="Q7414">
        <v>11</v>
      </c>
      <c r="R7414">
        <v>1</v>
      </c>
      <c r="S7414">
        <v>1</v>
      </c>
      <c r="T7414">
        <v>3</v>
      </c>
      <c r="U7414" t="b">
        <v>1</v>
      </c>
      <c r="V7414" t="s">
        <v>9069</v>
      </c>
      <c r="W7414" t="s">
        <v>12342</v>
      </c>
      <c r="X7414" t="s">
        <v>14701</v>
      </c>
      <c r="Y7414">
        <v>25</v>
      </c>
      <c r="Z7414">
        <v>25</v>
      </c>
      <c r="AA7414">
        <v>5</v>
      </c>
      <c r="AB7414">
        <v>5</v>
      </c>
      <c r="AC7414">
        <v>13</v>
      </c>
    </row>
    <row r="7415" spans="1:29">
      <c r="A7415">
        <v>8170</v>
      </c>
      <c r="B7415" t="s">
        <v>805</v>
      </c>
      <c r="C7415" t="s">
        <v>9154</v>
      </c>
      <c r="J7415" t="s">
        <v>1444</v>
      </c>
      <c r="K7415">
        <v>0</v>
      </c>
      <c r="N7415" t="b">
        <v>1</v>
      </c>
      <c r="O7415" t="b">
        <v>0</v>
      </c>
      <c r="P7415" t="b">
        <v>0</v>
      </c>
      <c r="Q7415">
        <v>11</v>
      </c>
      <c r="R7415">
        <v>1</v>
      </c>
      <c r="S7415">
        <v>1</v>
      </c>
      <c r="T7415">
        <v>3</v>
      </c>
      <c r="U7415" t="b">
        <v>1</v>
      </c>
      <c r="V7415" t="s">
        <v>9069</v>
      </c>
      <c r="W7415" t="s">
        <v>12342</v>
      </c>
      <c r="X7415" t="s">
        <v>14534</v>
      </c>
      <c r="Y7415">
        <v>25</v>
      </c>
      <c r="Z7415">
        <v>25</v>
      </c>
      <c r="AA7415">
        <v>6</v>
      </c>
      <c r="AB7415">
        <v>6</v>
      </c>
      <c r="AC7415">
        <v>13</v>
      </c>
    </row>
    <row r="7416" spans="1:29">
      <c r="A7416">
        <v>8171</v>
      </c>
      <c r="B7416" t="s">
        <v>805</v>
      </c>
      <c r="C7416" t="s">
        <v>9155</v>
      </c>
      <c r="J7416" t="s">
        <v>1444</v>
      </c>
      <c r="K7416">
        <v>0</v>
      </c>
      <c r="N7416" t="b">
        <v>1</v>
      </c>
      <c r="O7416" t="b">
        <v>0</v>
      </c>
      <c r="P7416" t="b">
        <v>0</v>
      </c>
      <c r="Q7416">
        <v>11</v>
      </c>
      <c r="R7416">
        <v>1</v>
      </c>
      <c r="S7416">
        <v>1</v>
      </c>
      <c r="T7416">
        <v>3</v>
      </c>
      <c r="U7416" t="b">
        <v>1</v>
      </c>
      <c r="V7416" t="s">
        <v>9069</v>
      </c>
      <c r="W7416" t="s">
        <v>12342</v>
      </c>
      <c r="X7416" t="s">
        <v>14634</v>
      </c>
      <c r="Y7416">
        <v>25</v>
      </c>
      <c r="Z7416">
        <v>25</v>
      </c>
      <c r="AA7416">
        <v>7</v>
      </c>
      <c r="AB7416">
        <v>7</v>
      </c>
      <c r="AC7416">
        <v>13</v>
      </c>
    </row>
    <row r="7417" spans="1:29">
      <c r="A7417">
        <v>8172</v>
      </c>
      <c r="B7417" t="s">
        <v>805</v>
      </c>
      <c r="C7417" t="s">
        <v>9156</v>
      </c>
      <c r="J7417" t="s">
        <v>1444</v>
      </c>
      <c r="K7417">
        <v>0</v>
      </c>
      <c r="N7417" t="b">
        <v>1</v>
      </c>
      <c r="O7417" t="b">
        <v>0</v>
      </c>
      <c r="P7417" t="b">
        <v>0</v>
      </c>
      <c r="Q7417">
        <v>11</v>
      </c>
      <c r="R7417">
        <v>1</v>
      </c>
      <c r="S7417">
        <v>1</v>
      </c>
      <c r="T7417">
        <v>3</v>
      </c>
      <c r="U7417" t="b">
        <v>1</v>
      </c>
      <c r="V7417" t="s">
        <v>9069</v>
      </c>
      <c r="W7417" t="s">
        <v>12342</v>
      </c>
      <c r="X7417" t="s">
        <v>14640</v>
      </c>
      <c r="Y7417">
        <v>25</v>
      </c>
      <c r="Z7417">
        <v>25</v>
      </c>
      <c r="AA7417">
        <v>8</v>
      </c>
      <c r="AB7417">
        <v>8</v>
      </c>
      <c r="AC7417">
        <v>13</v>
      </c>
    </row>
    <row r="7418" spans="1:29">
      <c r="A7418">
        <v>8173</v>
      </c>
      <c r="B7418" t="s">
        <v>805</v>
      </c>
      <c r="C7418" t="s">
        <v>9157</v>
      </c>
      <c r="J7418" t="s">
        <v>1444</v>
      </c>
      <c r="K7418">
        <v>0</v>
      </c>
      <c r="N7418" t="b">
        <v>1</v>
      </c>
      <c r="O7418" t="b">
        <v>0</v>
      </c>
      <c r="P7418" t="b">
        <v>0</v>
      </c>
      <c r="Q7418">
        <v>11</v>
      </c>
      <c r="R7418">
        <v>1</v>
      </c>
      <c r="S7418">
        <v>1</v>
      </c>
      <c r="T7418">
        <v>3</v>
      </c>
      <c r="U7418" t="b">
        <v>1</v>
      </c>
      <c r="V7418" t="s">
        <v>9069</v>
      </c>
      <c r="W7418" t="s">
        <v>12342</v>
      </c>
      <c r="X7418" t="s">
        <v>14703</v>
      </c>
      <c r="Y7418">
        <v>26</v>
      </c>
      <c r="Z7418">
        <v>26</v>
      </c>
      <c r="AA7418">
        <v>5</v>
      </c>
      <c r="AB7418">
        <v>5</v>
      </c>
      <c r="AC7418">
        <v>13</v>
      </c>
    </row>
    <row r="7419" spans="1:29">
      <c r="A7419">
        <v>8174</v>
      </c>
      <c r="B7419" t="s">
        <v>805</v>
      </c>
      <c r="C7419" t="s">
        <v>9158</v>
      </c>
      <c r="J7419" t="s">
        <v>1444</v>
      </c>
      <c r="K7419">
        <v>0</v>
      </c>
      <c r="N7419" t="b">
        <v>1</v>
      </c>
      <c r="O7419" t="b">
        <v>0</v>
      </c>
      <c r="P7419" t="b">
        <v>0</v>
      </c>
      <c r="Q7419">
        <v>11</v>
      </c>
      <c r="R7419">
        <v>1</v>
      </c>
      <c r="S7419">
        <v>1</v>
      </c>
      <c r="T7419">
        <v>3</v>
      </c>
      <c r="U7419" t="b">
        <v>1</v>
      </c>
      <c r="V7419" t="s">
        <v>9069</v>
      </c>
      <c r="W7419" t="s">
        <v>12342</v>
      </c>
      <c r="X7419" t="s">
        <v>14491</v>
      </c>
      <c r="Y7419">
        <v>26</v>
      </c>
      <c r="Z7419">
        <v>26</v>
      </c>
      <c r="AA7419">
        <v>6</v>
      </c>
      <c r="AB7419">
        <v>6</v>
      </c>
      <c r="AC7419">
        <v>13</v>
      </c>
    </row>
    <row r="7420" spans="1:29">
      <c r="A7420">
        <v>8175</v>
      </c>
      <c r="B7420" t="s">
        <v>805</v>
      </c>
      <c r="C7420" t="s">
        <v>9159</v>
      </c>
      <c r="J7420" t="s">
        <v>1444</v>
      </c>
      <c r="K7420">
        <v>0</v>
      </c>
      <c r="N7420" t="b">
        <v>1</v>
      </c>
      <c r="O7420" t="b">
        <v>0</v>
      </c>
      <c r="P7420" t="b">
        <v>0</v>
      </c>
      <c r="Q7420">
        <v>11</v>
      </c>
      <c r="R7420">
        <v>1</v>
      </c>
      <c r="S7420">
        <v>1</v>
      </c>
      <c r="T7420">
        <v>3</v>
      </c>
      <c r="U7420" t="b">
        <v>1</v>
      </c>
      <c r="V7420" t="s">
        <v>9069</v>
      </c>
      <c r="W7420" t="s">
        <v>12342</v>
      </c>
      <c r="X7420" t="s">
        <v>14718</v>
      </c>
      <c r="Y7420">
        <v>26</v>
      </c>
      <c r="Z7420">
        <v>26</v>
      </c>
      <c r="AA7420">
        <v>7</v>
      </c>
      <c r="AB7420">
        <v>7</v>
      </c>
      <c r="AC7420">
        <v>13</v>
      </c>
    </row>
    <row r="7421" spans="1:29">
      <c r="A7421">
        <v>8176</v>
      </c>
      <c r="B7421" t="s">
        <v>805</v>
      </c>
      <c r="C7421" t="s">
        <v>9160</v>
      </c>
      <c r="J7421" t="s">
        <v>1444</v>
      </c>
      <c r="K7421">
        <v>0</v>
      </c>
      <c r="N7421" t="b">
        <v>1</v>
      </c>
      <c r="O7421" t="b">
        <v>0</v>
      </c>
      <c r="P7421" t="b">
        <v>0</v>
      </c>
      <c r="Q7421">
        <v>11</v>
      </c>
      <c r="R7421">
        <v>1</v>
      </c>
      <c r="S7421">
        <v>1</v>
      </c>
      <c r="T7421">
        <v>3</v>
      </c>
      <c r="U7421" t="b">
        <v>1</v>
      </c>
      <c r="V7421" t="s">
        <v>9069</v>
      </c>
      <c r="W7421" t="s">
        <v>12342</v>
      </c>
      <c r="X7421" t="s">
        <v>14722</v>
      </c>
      <c r="Y7421">
        <v>26</v>
      </c>
      <c r="Z7421">
        <v>26</v>
      </c>
      <c r="AA7421">
        <v>8</v>
      </c>
      <c r="AB7421">
        <v>8</v>
      </c>
      <c r="AC7421">
        <v>13</v>
      </c>
    </row>
    <row r="7422" spans="1:29">
      <c r="A7422">
        <v>8177</v>
      </c>
      <c r="B7422" t="s">
        <v>805</v>
      </c>
      <c r="C7422" t="s">
        <v>9161</v>
      </c>
      <c r="J7422" t="s">
        <v>1444</v>
      </c>
      <c r="K7422">
        <v>0</v>
      </c>
      <c r="N7422" t="b">
        <v>1</v>
      </c>
      <c r="O7422" t="b">
        <v>0</v>
      </c>
      <c r="P7422" t="b">
        <v>0</v>
      </c>
      <c r="Q7422">
        <v>11</v>
      </c>
      <c r="R7422">
        <v>1</v>
      </c>
      <c r="S7422">
        <v>1</v>
      </c>
      <c r="T7422">
        <v>3</v>
      </c>
      <c r="U7422" t="b">
        <v>1</v>
      </c>
      <c r="V7422" t="s">
        <v>9069</v>
      </c>
      <c r="W7422" t="s">
        <v>12342</v>
      </c>
      <c r="X7422" t="s">
        <v>14803</v>
      </c>
      <c r="Y7422">
        <v>27</v>
      </c>
      <c r="Z7422">
        <v>27</v>
      </c>
      <c r="AA7422">
        <v>5</v>
      </c>
      <c r="AB7422">
        <v>5</v>
      </c>
      <c r="AC7422">
        <v>13</v>
      </c>
    </row>
    <row r="7423" spans="1:29">
      <c r="A7423">
        <v>8178</v>
      </c>
      <c r="B7423" t="s">
        <v>805</v>
      </c>
      <c r="C7423" t="s">
        <v>9162</v>
      </c>
      <c r="J7423" t="s">
        <v>1444</v>
      </c>
      <c r="K7423">
        <v>0</v>
      </c>
      <c r="N7423" t="b">
        <v>1</v>
      </c>
      <c r="O7423" t="b">
        <v>0</v>
      </c>
      <c r="P7423" t="b">
        <v>0</v>
      </c>
      <c r="Q7423">
        <v>11</v>
      </c>
      <c r="R7423">
        <v>1</v>
      </c>
      <c r="S7423">
        <v>1</v>
      </c>
      <c r="T7423">
        <v>3</v>
      </c>
      <c r="U7423" t="b">
        <v>1</v>
      </c>
      <c r="V7423" t="s">
        <v>9069</v>
      </c>
      <c r="W7423" t="s">
        <v>12342</v>
      </c>
      <c r="X7423" t="s">
        <v>14628</v>
      </c>
      <c r="Y7423">
        <v>27</v>
      </c>
      <c r="Z7423">
        <v>27</v>
      </c>
      <c r="AA7423">
        <v>6</v>
      </c>
      <c r="AB7423">
        <v>6</v>
      </c>
      <c r="AC7423">
        <v>13</v>
      </c>
    </row>
    <row r="7424" spans="1:29">
      <c r="A7424">
        <v>8179</v>
      </c>
      <c r="B7424" t="s">
        <v>805</v>
      </c>
      <c r="C7424" t="s">
        <v>9163</v>
      </c>
      <c r="J7424" t="s">
        <v>1444</v>
      </c>
      <c r="K7424">
        <v>0</v>
      </c>
      <c r="N7424" t="b">
        <v>1</v>
      </c>
      <c r="O7424" t="b">
        <v>0</v>
      </c>
      <c r="P7424" t="b">
        <v>0</v>
      </c>
      <c r="Q7424">
        <v>11</v>
      </c>
      <c r="R7424">
        <v>1</v>
      </c>
      <c r="S7424">
        <v>1</v>
      </c>
      <c r="T7424">
        <v>3</v>
      </c>
      <c r="U7424" t="b">
        <v>1</v>
      </c>
      <c r="V7424" t="s">
        <v>9069</v>
      </c>
      <c r="W7424" t="s">
        <v>12342</v>
      </c>
      <c r="X7424" t="s">
        <v>14635</v>
      </c>
      <c r="Y7424">
        <v>27</v>
      </c>
      <c r="Z7424">
        <v>27</v>
      </c>
      <c r="AA7424">
        <v>7</v>
      </c>
      <c r="AB7424">
        <v>7</v>
      </c>
      <c r="AC7424">
        <v>13</v>
      </c>
    </row>
    <row r="7425" spans="1:29">
      <c r="A7425">
        <v>8180</v>
      </c>
      <c r="B7425" t="s">
        <v>805</v>
      </c>
      <c r="C7425" t="s">
        <v>9164</v>
      </c>
      <c r="J7425" t="s">
        <v>1444</v>
      </c>
      <c r="K7425">
        <v>0</v>
      </c>
      <c r="N7425" t="b">
        <v>1</v>
      </c>
      <c r="O7425" t="b">
        <v>0</v>
      </c>
      <c r="P7425" t="b">
        <v>0</v>
      </c>
      <c r="Q7425">
        <v>11</v>
      </c>
      <c r="R7425">
        <v>1</v>
      </c>
      <c r="S7425">
        <v>1</v>
      </c>
      <c r="T7425">
        <v>3</v>
      </c>
      <c r="U7425" t="b">
        <v>1</v>
      </c>
      <c r="V7425" t="s">
        <v>9069</v>
      </c>
      <c r="W7425" t="s">
        <v>12342</v>
      </c>
      <c r="X7425" t="s">
        <v>14641</v>
      </c>
      <c r="Y7425">
        <v>27</v>
      </c>
      <c r="Z7425">
        <v>27</v>
      </c>
      <c r="AA7425">
        <v>8</v>
      </c>
      <c r="AB7425">
        <v>8</v>
      </c>
      <c r="AC7425">
        <v>13</v>
      </c>
    </row>
    <row r="7426" spans="1:29">
      <c r="A7426">
        <v>8181</v>
      </c>
      <c r="B7426" t="s">
        <v>805</v>
      </c>
      <c r="C7426" t="s">
        <v>9165</v>
      </c>
      <c r="J7426" t="s">
        <v>1444</v>
      </c>
      <c r="K7426">
        <v>0</v>
      </c>
      <c r="N7426" t="b">
        <v>1</v>
      </c>
      <c r="O7426" t="b">
        <v>0</v>
      </c>
      <c r="P7426" t="b">
        <v>0</v>
      </c>
      <c r="Q7426">
        <v>11</v>
      </c>
      <c r="R7426">
        <v>1</v>
      </c>
      <c r="S7426">
        <v>1</v>
      </c>
      <c r="T7426">
        <v>3</v>
      </c>
      <c r="U7426" t="b">
        <v>1</v>
      </c>
      <c r="V7426" t="s">
        <v>9069</v>
      </c>
      <c r="W7426" t="s">
        <v>12342</v>
      </c>
      <c r="X7426" t="s">
        <v>14729</v>
      </c>
      <c r="Y7426">
        <v>28</v>
      </c>
      <c r="Z7426">
        <v>28</v>
      </c>
      <c r="AA7426">
        <v>5</v>
      </c>
      <c r="AB7426">
        <v>5</v>
      </c>
      <c r="AC7426">
        <v>13</v>
      </c>
    </row>
    <row r="7427" spans="1:29">
      <c r="A7427">
        <v>8182</v>
      </c>
      <c r="B7427" t="s">
        <v>805</v>
      </c>
      <c r="C7427" t="s">
        <v>9166</v>
      </c>
      <c r="J7427" t="s">
        <v>1444</v>
      </c>
      <c r="K7427">
        <v>0</v>
      </c>
      <c r="N7427" t="b">
        <v>1</v>
      </c>
      <c r="O7427" t="b">
        <v>0</v>
      </c>
      <c r="P7427" t="b">
        <v>0</v>
      </c>
      <c r="Q7427">
        <v>11</v>
      </c>
      <c r="R7427">
        <v>1</v>
      </c>
      <c r="S7427">
        <v>1</v>
      </c>
      <c r="T7427">
        <v>3</v>
      </c>
      <c r="U7427" t="b">
        <v>1</v>
      </c>
      <c r="V7427" t="s">
        <v>9069</v>
      </c>
      <c r="W7427" t="s">
        <v>12342</v>
      </c>
      <c r="X7427" t="s">
        <v>14629</v>
      </c>
      <c r="Y7427">
        <v>28</v>
      </c>
      <c r="Z7427">
        <v>28</v>
      </c>
      <c r="AA7427">
        <v>6</v>
      </c>
      <c r="AB7427">
        <v>6</v>
      </c>
      <c r="AC7427">
        <v>13</v>
      </c>
    </row>
    <row r="7428" spans="1:29">
      <c r="A7428">
        <v>8183</v>
      </c>
      <c r="B7428" t="s">
        <v>805</v>
      </c>
      <c r="C7428" t="s">
        <v>9167</v>
      </c>
      <c r="J7428" t="s">
        <v>1444</v>
      </c>
      <c r="K7428">
        <v>0</v>
      </c>
      <c r="N7428" t="b">
        <v>1</v>
      </c>
      <c r="O7428" t="b">
        <v>0</v>
      </c>
      <c r="P7428" t="b">
        <v>0</v>
      </c>
      <c r="Q7428">
        <v>11</v>
      </c>
      <c r="R7428">
        <v>1</v>
      </c>
      <c r="S7428">
        <v>1</v>
      </c>
      <c r="T7428">
        <v>3</v>
      </c>
      <c r="U7428" t="b">
        <v>1</v>
      </c>
      <c r="V7428" t="s">
        <v>9069</v>
      </c>
      <c r="W7428" t="s">
        <v>12342</v>
      </c>
      <c r="X7428" t="s">
        <v>14730</v>
      </c>
      <c r="Y7428">
        <v>28</v>
      </c>
      <c r="Z7428">
        <v>28</v>
      </c>
      <c r="AA7428">
        <v>7</v>
      </c>
      <c r="AB7428">
        <v>7</v>
      </c>
      <c r="AC7428">
        <v>13</v>
      </c>
    </row>
    <row r="7429" spans="1:29">
      <c r="A7429">
        <v>8184</v>
      </c>
      <c r="B7429" t="s">
        <v>805</v>
      </c>
      <c r="C7429" t="s">
        <v>9168</v>
      </c>
      <c r="J7429" t="s">
        <v>1444</v>
      </c>
      <c r="K7429">
        <v>0</v>
      </c>
      <c r="N7429" t="b">
        <v>1</v>
      </c>
      <c r="O7429" t="b">
        <v>0</v>
      </c>
      <c r="P7429" t="b">
        <v>0</v>
      </c>
      <c r="Q7429">
        <v>11</v>
      </c>
      <c r="R7429">
        <v>1</v>
      </c>
      <c r="S7429">
        <v>1</v>
      </c>
      <c r="T7429">
        <v>3</v>
      </c>
      <c r="U7429" t="b">
        <v>1</v>
      </c>
      <c r="V7429" t="s">
        <v>9069</v>
      </c>
      <c r="W7429" t="s">
        <v>12342</v>
      </c>
      <c r="X7429" t="s">
        <v>14731</v>
      </c>
      <c r="Y7429">
        <v>28</v>
      </c>
      <c r="Z7429">
        <v>28</v>
      </c>
      <c r="AA7429">
        <v>8</v>
      </c>
      <c r="AB7429">
        <v>8</v>
      </c>
      <c r="AC7429">
        <v>13</v>
      </c>
    </row>
    <row r="7430" spans="1:29">
      <c r="A7430">
        <v>8185</v>
      </c>
      <c r="B7430" t="s">
        <v>805</v>
      </c>
      <c r="C7430" t="s">
        <v>9169</v>
      </c>
      <c r="J7430" t="s">
        <v>1444</v>
      </c>
      <c r="K7430">
        <v>0</v>
      </c>
      <c r="N7430" t="b">
        <v>1</v>
      </c>
      <c r="O7430" t="b">
        <v>0</v>
      </c>
      <c r="P7430" t="b">
        <v>0</v>
      </c>
      <c r="Q7430">
        <v>11</v>
      </c>
      <c r="R7430">
        <v>1</v>
      </c>
      <c r="S7430">
        <v>1</v>
      </c>
      <c r="T7430">
        <v>3</v>
      </c>
      <c r="U7430" t="b">
        <v>1</v>
      </c>
      <c r="V7430" t="s">
        <v>9069</v>
      </c>
      <c r="W7430" t="s">
        <v>12342</v>
      </c>
      <c r="X7430" t="s">
        <v>14805</v>
      </c>
      <c r="Y7430">
        <v>29</v>
      </c>
      <c r="Z7430">
        <v>29</v>
      </c>
      <c r="AA7430">
        <v>5</v>
      </c>
      <c r="AB7430">
        <v>5</v>
      </c>
      <c r="AC7430">
        <v>13</v>
      </c>
    </row>
    <row r="7431" spans="1:29">
      <c r="A7431">
        <v>8186</v>
      </c>
      <c r="B7431" t="s">
        <v>805</v>
      </c>
      <c r="C7431" t="s">
        <v>9170</v>
      </c>
      <c r="J7431" t="s">
        <v>1444</v>
      </c>
      <c r="K7431">
        <v>0</v>
      </c>
      <c r="N7431" t="b">
        <v>1</v>
      </c>
      <c r="O7431" t="b">
        <v>0</v>
      </c>
      <c r="P7431" t="b">
        <v>0</v>
      </c>
      <c r="Q7431">
        <v>11</v>
      </c>
      <c r="R7431">
        <v>1</v>
      </c>
      <c r="S7431">
        <v>1</v>
      </c>
      <c r="T7431">
        <v>3</v>
      </c>
      <c r="U7431" t="b">
        <v>1</v>
      </c>
      <c r="V7431" t="s">
        <v>9069</v>
      </c>
      <c r="W7431" t="s">
        <v>12342</v>
      </c>
      <c r="X7431" t="s">
        <v>14630</v>
      </c>
      <c r="Y7431">
        <v>29</v>
      </c>
      <c r="Z7431">
        <v>29</v>
      </c>
      <c r="AA7431">
        <v>6</v>
      </c>
      <c r="AB7431">
        <v>6</v>
      </c>
      <c r="AC7431">
        <v>13</v>
      </c>
    </row>
    <row r="7432" spans="1:29">
      <c r="A7432">
        <v>8187</v>
      </c>
      <c r="B7432" t="s">
        <v>805</v>
      </c>
      <c r="C7432" t="s">
        <v>9171</v>
      </c>
      <c r="J7432" t="s">
        <v>1444</v>
      </c>
      <c r="K7432">
        <v>0</v>
      </c>
      <c r="N7432" t="b">
        <v>1</v>
      </c>
      <c r="O7432" t="b">
        <v>0</v>
      </c>
      <c r="P7432" t="b">
        <v>0</v>
      </c>
      <c r="Q7432">
        <v>11</v>
      </c>
      <c r="R7432">
        <v>1</v>
      </c>
      <c r="S7432">
        <v>1</v>
      </c>
      <c r="T7432">
        <v>3</v>
      </c>
      <c r="U7432" t="b">
        <v>1</v>
      </c>
      <c r="V7432" t="s">
        <v>9069</v>
      </c>
      <c r="W7432" t="s">
        <v>12342</v>
      </c>
      <c r="X7432" t="s">
        <v>14636</v>
      </c>
      <c r="Y7432">
        <v>29</v>
      </c>
      <c r="Z7432">
        <v>29</v>
      </c>
      <c r="AA7432">
        <v>7</v>
      </c>
      <c r="AB7432">
        <v>7</v>
      </c>
      <c r="AC7432">
        <v>13</v>
      </c>
    </row>
    <row r="7433" spans="1:29">
      <c r="A7433">
        <v>8188</v>
      </c>
      <c r="B7433" t="s">
        <v>805</v>
      </c>
      <c r="C7433" t="s">
        <v>9172</v>
      </c>
      <c r="J7433" t="s">
        <v>1444</v>
      </c>
      <c r="K7433">
        <v>0</v>
      </c>
      <c r="N7433" t="b">
        <v>1</v>
      </c>
      <c r="O7433" t="b">
        <v>0</v>
      </c>
      <c r="P7433" t="b">
        <v>0</v>
      </c>
      <c r="Q7433">
        <v>11</v>
      </c>
      <c r="R7433">
        <v>1</v>
      </c>
      <c r="S7433">
        <v>1</v>
      </c>
      <c r="T7433">
        <v>3</v>
      </c>
      <c r="U7433" t="b">
        <v>1</v>
      </c>
      <c r="V7433" t="s">
        <v>9069</v>
      </c>
      <c r="W7433" t="s">
        <v>12342</v>
      </c>
      <c r="X7433" t="s">
        <v>14642</v>
      </c>
      <c r="Y7433">
        <v>29</v>
      </c>
      <c r="Z7433">
        <v>29</v>
      </c>
      <c r="AA7433">
        <v>8</v>
      </c>
      <c r="AB7433">
        <v>8</v>
      </c>
      <c r="AC7433">
        <v>13</v>
      </c>
    </row>
    <row r="7434" spans="1:29">
      <c r="A7434">
        <v>8193</v>
      </c>
      <c r="B7434" t="s">
        <v>805</v>
      </c>
      <c r="C7434" t="s">
        <v>9173</v>
      </c>
      <c r="J7434" t="s">
        <v>1444</v>
      </c>
      <c r="K7434">
        <v>0</v>
      </c>
      <c r="N7434" t="b">
        <v>1</v>
      </c>
      <c r="O7434" t="b">
        <v>0</v>
      </c>
      <c r="P7434" t="b">
        <v>0</v>
      </c>
      <c r="Q7434">
        <v>11</v>
      </c>
      <c r="R7434">
        <v>1</v>
      </c>
      <c r="S7434">
        <v>1</v>
      </c>
      <c r="T7434">
        <v>3</v>
      </c>
      <c r="U7434" t="b">
        <v>1</v>
      </c>
      <c r="V7434" t="s">
        <v>9069</v>
      </c>
      <c r="W7434" t="s">
        <v>12342</v>
      </c>
      <c r="X7434" t="s">
        <v>14622</v>
      </c>
      <c r="Y7434">
        <v>30</v>
      </c>
      <c r="Z7434">
        <v>30</v>
      </c>
      <c r="AA7434">
        <v>5</v>
      </c>
      <c r="AB7434">
        <v>5</v>
      </c>
      <c r="AC7434">
        <v>13</v>
      </c>
    </row>
    <row r="7435" spans="1:29">
      <c r="A7435">
        <v>8194</v>
      </c>
      <c r="B7435" t="s">
        <v>805</v>
      </c>
      <c r="C7435" t="s">
        <v>9174</v>
      </c>
      <c r="J7435" t="s">
        <v>1444</v>
      </c>
      <c r="K7435">
        <v>0</v>
      </c>
      <c r="N7435" t="b">
        <v>1</v>
      </c>
      <c r="O7435" t="b">
        <v>0</v>
      </c>
      <c r="P7435" t="b">
        <v>0</v>
      </c>
      <c r="Q7435">
        <v>11</v>
      </c>
      <c r="R7435">
        <v>1</v>
      </c>
      <c r="S7435">
        <v>1</v>
      </c>
      <c r="T7435">
        <v>3</v>
      </c>
      <c r="U7435" t="b">
        <v>1</v>
      </c>
      <c r="V7435" t="s">
        <v>9069</v>
      </c>
      <c r="W7435" t="s">
        <v>12342</v>
      </c>
      <c r="X7435" t="s">
        <v>14631</v>
      </c>
      <c r="Y7435">
        <v>30</v>
      </c>
      <c r="Z7435">
        <v>30</v>
      </c>
      <c r="AA7435">
        <v>6</v>
      </c>
      <c r="AB7435">
        <v>6</v>
      </c>
      <c r="AC7435">
        <v>13</v>
      </c>
    </row>
    <row r="7436" spans="1:29">
      <c r="A7436">
        <v>8195</v>
      </c>
      <c r="B7436" t="s">
        <v>805</v>
      </c>
      <c r="C7436" t="s">
        <v>9175</v>
      </c>
      <c r="J7436" t="s">
        <v>1444</v>
      </c>
      <c r="K7436">
        <v>0</v>
      </c>
      <c r="N7436" t="b">
        <v>1</v>
      </c>
      <c r="O7436" t="b">
        <v>0</v>
      </c>
      <c r="P7436" t="b">
        <v>0</v>
      </c>
      <c r="Q7436">
        <v>11</v>
      </c>
      <c r="R7436">
        <v>1</v>
      </c>
      <c r="S7436">
        <v>1</v>
      </c>
      <c r="T7436">
        <v>3</v>
      </c>
      <c r="U7436" t="b">
        <v>1</v>
      </c>
      <c r="V7436" t="s">
        <v>9069</v>
      </c>
      <c r="W7436" t="s">
        <v>12342</v>
      </c>
      <c r="X7436" t="s">
        <v>14637</v>
      </c>
      <c r="Y7436">
        <v>30</v>
      </c>
      <c r="Z7436">
        <v>30</v>
      </c>
      <c r="AA7436">
        <v>7</v>
      </c>
      <c r="AB7436">
        <v>7</v>
      </c>
      <c r="AC7436">
        <v>13</v>
      </c>
    </row>
    <row r="7437" spans="1:29">
      <c r="A7437">
        <v>8196</v>
      </c>
      <c r="B7437" t="s">
        <v>805</v>
      </c>
      <c r="C7437" t="s">
        <v>9176</v>
      </c>
      <c r="J7437" t="s">
        <v>1444</v>
      </c>
      <c r="K7437">
        <v>0</v>
      </c>
      <c r="N7437" t="b">
        <v>1</v>
      </c>
      <c r="O7437" t="b">
        <v>0</v>
      </c>
      <c r="P7437" t="b">
        <v>0</v>
      </c>
      <c r="Q7437">
        <v>11</v>
      </c>
      <c r="R7437">
        <v>1</v>
      </c>
      <c r="S7437">
        <v>1</v>
      </c>
      <c r="T7437">
        <v>3</v>
      </c>
      <c r="U7437" t="b">
        <v>1</v>
      </c>
      <c r="V7437" t="s">
        <v>9069</v>
      </c>
      <c r="W7437" t="s">
        <v>12342</v>
      </c>
      <c r="X7437" t="s">
        <v>14643</v>
      </c>
      <c r="Y7437">
        <v>30</v>
      </c>
      <c r="Z7437">
        <v>30</v>
      </c>
      <c r="AA7437">
        <v>8</v>
      </c>
      <c r="AB7437">
        <v>8</v>
      </c>
      <c r="AC7437">
        <v>13</v>
      </c>
    </row>
    <row r="7438" spans="1:29">
      <c r="A7438">
        <v>8197</v>
      </c>
      <c r="B7438" t="s">
        <v>805</v>
      </c>
      <c r="C7438" t="s">
        <v>9177</v>
      </c>
      <c r="J7438" t="s">
        <v>1462</v>
      </c>
      <c r="K7438">
        <v>0</v>
      </c>
      <c r="N7438" t="b">
        <v>1</v>
      </c>
      <c r="O7438" t="b">
        <v>0</v>
      </c>
      <c r="P7438" t="b">
        <v>0</v>
      </c>
      <c r="Q7438">
        <v>11</v>
      </c>
      <c r="R7438">
        <v>1</v>
      </c>
      <c r="S7438">
        <v>1</v>
      </c>
      <c r="T7438">
        <v>3</v>
      </c>
      <c r="U7438" t="b">
        <v>1</v>
      </c>
      <c r="V7438" t="s">
        <v>9069</v>
      </c>
      <c r="W7438" t="s">
        <v>12342</v>
      </c>
      <c r="X7438" t="s">
        <v>14723</v>
      </c>
      <c r="Y7438">
        <v>16</v>
      </c>
      <c r="Z7438">
        <v>16</v>
      </c>
      <c r="AA7438">
        <v>9</v>
      </c>
      <c r="AB7438">
        <v>9</v>
      </c>
      <c r="AC7438">
        <v>13</v>
      </c>
    </row>
    <row r="7439" spans="1:29">
      <c r="A7439">
        <v>8198</v>
      </c>
      <c r="B7439" t="s">
        <v>805</v>
      </c>
      <c r="C7439" t="s">
        <v>9178</v>
      </c>
      <c r="J7439" t="s">
        <v>1462</v>
      </c>
      <c r="K7439">
        <v>0</v>
      </c>
      <c r="N7439" t="b">
        <v>1</v>
      </c>
      <c r="O7439" t="b">
        <v>0</v>
      </c>
      <c r="P7439" t="b">
        <v>0</v>
      </c>
      <c r="Q7439">
        <v>11</v>
      </c>
      <c r="R7439">
        <v>1</v>
      </c>
      <c r="S7439">
        <v>1</v>
      </c>
      <c r="T7439">
        <v>3</v>
      </c>
      <c r="U7439" t="b">
        <v>1</v>
      </c>
      <c r="V7439" t="s">
        <v>9069</v>
      </c>
      <c r="W7439" t="s">
        <v>12342</v>
      </c>
      <c r="X7439" t="s">
        <v>14527</v>
      </c>
      <c r="Y7439">
        <v>17</v>
      </c>
      <c r="Z7439">
        <v>17</v>
      </c>
      <c r="AA7439">
        <v>9</v>
      </c>
      <c r="AB7439">
        <v>9</v>
      </c>
      <c r="AC7439">
        <v>13</v>
      </c>
    </row>
    <row r="7440" spans="1:29">
      <c r="A7440">
        <v>8199</v>
      </c>
      <c r="B7440" t="s">
        <v>805</v>
      </c>
      <c r="C7440" t="s">
        <v>9179</v>
      </c>
      <c r="J7440" t="s">
        <v>1462</v>
      </c>
      <c r="K7440">
        <v>0</v>
      </c>
      <c r="N7440" t="b">
        <v>1</v>
      </c>
      <c r="O7440" t="b">
        <v>0</v>
      </c>
      <c r="P7440" t="b">
        <v>0</v>
      </c>
      <c r="Q7440">
        <v>11</v>
      </c>
      <c r="R7440">
        <v>1</v>
      </c>
      <c r="S7440">
        <v>1</v>
      </c>
      <c r="T7440">
        <v>3</v>
      </c>
      <c r="U7440" t="b">
        <v>1</v>
      </c>
      <c r="V7440" t="s">
        <v>9069</v>
      </c>
      <c r="W7440" t="s">
        <v>12342</v>
      </c>
      <c r="X7440" t="s">
        <v>14724</v>
      </c>
      <c r="Y7440">
        <v>18</v>
      </c>
      <c r="Z7440">
        <v>18</v>
      </c>
      <c r="AA7440">
        <v>9</v>
      </c>
      <c r="AB7440">
        <v>9</v>
      </c>
      <c r="AC7440">
        <v>13</v>
      </c>
    </row>
    <row r="7441" spans="1:29">
      <c r="A7441">
        <v>8200</v>
      </c>
      <c r="B7441" t="s">
        <v>805</v>
      </c>
      <c r="C7441" t="s">
        <v>9180</v>
      </c>
      <c r="J7441" t="s">
        <v>1462</v>
      </c>
      <c r="K7441">
        <v>0</v>
      </c>
      <c r="N7441" t="b">
        <v>1</v>
      </c>
      <c r="O7441" t="b">
        <v>0</v>
      </c>
      <c r="P7441" t="b">
        <v>0</v>
      </c>
      <c r="Q7441">
        <v>11</v>
      </c>
      <c r="R7441">
        <v>1</v>
      </c>
      <c r="S7441">
        <v>1</v>
      </c>
      <c r="T7441">
        <v>3</v>
      </c>
      <c r="U7441" t="b">
        <v>1</v>
      </c>
      <c r="V7441" t="s">
        <v>9069</v>
      </c>
      <c r="W7441" t="s">
        <v>12342</v>
      </c>
      <c r="X7441" t="s">
        <v>14725</v>
      </c>
      <c r="Y7441">
        <v>19</v>
      </c>
      <c r="Z7441">
        <v>19</v>
      </c>
      <c r="AA7441">
        <v>9</v>
      </c>
      <c r="AB7441">
        <v>9</v>
      </c>
      <c r="AC7441">
        <v>13</v>
      </c>
    </row>
    <row r="7442" spans="1:29">
      <c r="A7442">
        <v>8201</v>
      </c>
      <c r="B7442" t="s">
        <v>805</v>
      </c>
      <c r="C7442" t="s">
        <v>9181</v>
      </c>
      <c r="J7442" t="s">
        <v>1462</v>
      </c>
      <c r="K7442">
        <v>0</v>
      </c>
      <c r="N7442" t="b">
        <v>1</v>
      </c>
      <c r="O7442" t="b">
        <v>0</v>
      </c>
      <c r="P7442" t="b">
        <v>0</v>
      </c>
      <c r="Q7442">
        <v>11</v>
      </c>
      <c r="R7442">
        <v>1</v>
      </c>
      <c r="S7442">
        <v>1</v>
      </c>
      <c r="T7442">
        <v>3</v>
      </c>
      <c r="U7442" t="b">
        <v>1</v>
      </c>
      <c r="V7442" t="s">
        <v>9069</v>
      </c>
      <c r="W7442" t="s">
        <v>12342</v>
      </c>
      <c r="X7442" t="s">
        <v>14644</v>
      </c>
      <c r="Y7442">
        <v>20</v>
      </c>
      <c r="Z7442">
        <v>20</v>
      </c>
      <c r="AA7442">
        <v>9</v>
      </c>
      <c r="AB7442">
        <v>9</v>
      </c>
      <c r="AC7442">
        <v>13</v>
      </c>
    </row>
    <row r="7443" spans="1:29">
      <c r="A7443">
        <v>8202</v>
      </c>
      <c r="B7443" t="s">
        <v>805</v>
      </c>
      <c r="C7443" t="s">
        <v>9182</v>
      </c>
      <c r="J7443" t="s">
        <v>1462</v>
      </c>
      <c r="K7443">
        <v>0</v>
      </c>
      <c r="N7443" t="b">
        <v>1</v>
      </c>
      <c r="O7443" t="b">
        <v>0</v>
      </c>
      <c r="P7443" t="b">
        <v>0</v>
      </c>
      <c r="Q7443">
        <v>11</v>
      </c>
      <c r="R7443">
        <v>1</v>
      </c>
      <c r="S7443">
        <v>1</v>
      </c>
      <c r="T7443">
        <v>3</v>
      </c>
      <c r="U7443" t="b">
        <v>1</v>
      </c>
      <c r="V7443" t="s">
        <v>9069</v>
      </c>
      <c r="W7443" t="s">
        <v>12342</v>
      </c>
      <c r="X7443" t="s">
        <v>14645</v>
      </c>
      <c r="Y7443">
        <v>21</v>
      </c>
      <c r="Z7443">
        <v>21</v>
      </c>
      <c r="AA7443">
        <v>9</v>
      </c>
      <c r="AB7443">
        <v>9</v>
      </c>
      <c r="AC7443">
        <v>13</v>
      </c>
    </row>
    <row r="7444" spans="1:29">
      <c r="A7444">
        <v>8203</v>
      </c>
      <c r="B7444" t="s">
        <v>805</v>
      </c>
      <c r="C7444" t="s">
        <v>9183</v>
      </c>
      <c r="J7444" t="s">
        <v>1462</v>
      </c>
      <c r="K7444">
        <v>0</v>
      </c>
      <c r="N7444" t="b">
        <v>1</v>
      </c>
      <c r="O7444" t="b">
        <v>0</v>
      </c>
      <c r="P7444" t="b">
        <v>0</v>
      </c>
      <c r="Q7444">
        <v>11</v>
      </c>
      <c r="R7444">
        <v>1</v>
      </c>
      <c r="S7444">
        <v>1</v>
      </c>
      <c r="T7444">
        <v>3</v>
      </c>
      <c r="U7444" t="b">
        <v>1</v>
      </c>
      <c r="V7444" t="s">
        <v>9069</v>
      </c>
      <c r="W7444" t="s">
        <v>12342</v>
      </c>
      <c r="X7444" t="s">
        <v>14646</v>
      </c>
      <c r="Y7444">
        <v>22</v>
      </c>
      <c r="Z7444">
        <v>22</v>
      </c>
      <c r="AA7444">
        <v>9</v>
      </c>
      <c r="AB7444">
        <v>9</v>
      </c>
      <c r="AC7444">
        <v>13</v>
      </c>
    </row>
    <row r="7445" spans="1:29">
      <c r="A7445">
        <v>8204</v>
      </c>
      <c r="B7445" t="s">
        <v>805</v>
      </c>
      <c r="C7445" t="s">
        <v>9184</v>
      </c>
      <c r="J7445" t="s">
        <v>1462</v>
      </c>
      <c r="K7445">
        <v>0</v>
      </c>
      <c r="N7445" t="b">
        <v>1</v>
      </c>
      <c r="O7445" t="b">
        <v>0</v>
      </c>
      <c r="P7445" t="b">
        <v>0</v>
      </c>
      <c r="Q7445">
        <v>11</v>
      </c>
      <c r="R7445">
        <v>1</v>
      </c>
      <c r="S7445">
        <v>1</v>
      </c>
      <c r="T7445">
        <v>3</v>
      </c>
      <c r="U7445" t="b">
        <v>1</v>
      </c>
      <c r="V7445" t="s">
        <v>9069</v>
      </c>
      <c r="W7445" t="s">
        <v>12342</v>
      </c>
      <c r="X7445" t="s">
        <v>14647</v>
      </c>
      <c r="Y7445">
        <v>23</v>
      </c>
      <c r="Z7445">
        <v>23</v>
      </c>
      <c r="AA7445">
        <v>9</v>
      </c>
      <c r="AB7445">
        <v>9</v>
      </c>
      <c r="AC7445">
        <v>13</v>
      </c>
    </row>
    <row r="7446" spans="1:29">
      <c r="A7446">
        <v>8205</v>
      </c>
      <c r="B7446" t="s">
        <v>805</v>
      </c>
      <c r="C7446" t="s">
        <v>9185</v>
      </c>
      <c r="J7446" t="s">
        <v>1462</v>
      </c>
      <c r="K7446">
        <v>0</v>
      </c>
      <c r="N7446" t="b">
        <v>1</v>
      </c>
      <c r="O7446" t="b">
        <v>0</v>
      </c>
      <c r="P7446" t="b">
        <v>0</v>
      </c>
      <c r="Q7446">
        <v>11</v>
      </c>
      <c r="R7446">
        <v>1</v>
      </c>
      <c r="S7446">
        <v>1</v>
      </c>
      <c r="T7446">
        <v>3</v>
      </c>
      <c r="U7446" t="b">
        <v>1</v>
      </c>
      <c r="V7446" t="s">
        <v>9069</v>
      </c>
      <c r="W7446" t="s">
        <v>12342</v>
      </c>
      <c r="X7446" t="s">
        <v>14648</v>
      </c>
      <c r="Y7446">
        <v>24</v>
      </c>
      <c r="Z7446">
        <v>24</v>
      </c>
      <c r="AA7446">
        <v>9</v>
      </c>
      <c r="AB7446">
        <v>9</v>
      </c>
      <c r="AC7446">
        <v>13</v>
      </c>
    </row>
    <row r="7447" spans="1:29">
      <c r="A7447">
        <v>8206</v>
      </c>
      <c r="B7447" t="s">
        <v>805</v>
      </c>
      <c r="C7447" t="s">
        <v>9186</v>
      </c>
      <c r="J7447" t="s">
        <v>1462</v>
      </c>
      <c r="K7447">
        <v>0</v>
      </c>
      <c r="N7447" t="b">
        <v>1</v>
      </c>
      <c r="O7447" t="b">
        <v>0</v>
      </c>
      <c r="P7447" t="b">
        <v>0</v>
      </c>
      <c r="Q7447">
        <v>11</v>
      </c>
      <c r="R7447">
        <v>1</v>
      </c>
      <c r="S7447">
        <v>1</v>
      </c>
      <c r="T7447">
        <v>3</v>
      </c>
      <c r="U7447" t="b">
        <v>1</v>
      </c>
      <c r="V7447" t="s">
        <v>9069</v>
      </c>
      <c r="W7447" t="s">
        <v>12342</v>
      </c>
      <c r="X7447" t="s">
        <v>14535</v>
      </c>
      <c r="Y7447">
        <v>25</v>
      </c>
      <c r="Z7447">
        <v>25</v>
      </c>
      <c r="AA7447">
        <v>9</v>
      </c>
      <c r="AB7447">
        <v>9</v>
      </c>
      <c r="AC7447">
        <v>13</v>
      </c>
    </row>
    <row r="7448" spans="1:29">
      <c r="A7448">
        <v>8207</v>
      </c>
      <c r="B7448" t="s">
        <v>805</v>
      </c>
      <c r="C7448" t="s">
        <v>9187</v>
      </c>
      <c r="J7448" t="s">
        <v>1462</v>
      </c>
      <c r="K7448">
        <v>0</v>
      </c>
      <c r="N7448" t="b">
        <v>1</v>
      </c>
      <c r="O7448" t="b">
        <v>0</v>
      </c>
      <c r="P7448" t="b">
        <v>0</v>
      </c>
      <c r="Q7448">
        <v>11</v>
      </c>
      <c r="R7448">
        <v>1</v>
      </c>
      <c r="S7448">
        <v>1</v>
      </c>
      <c r="T7448">
        <v>3</v>
      </c>
      <c r="U7448" t="b">
        <v>1</v>
      </c>
      <c r="V7448" t="s">
        <v>9069</v>
      </c>
      <c r="W7448" t="s">
        <v>12342</v>
      </c>
      <c r="X7448" t="s">
        <v>14457</v>
      </c>
      <c r="Y7448">
        <v>26</v>
      </c>
      <c r="Z7448">
        <v>26</v>
      </c>
      <c r="AA7448">
        <v>9</v>
      </c>
      <c r="AB7448">
        <v>9</v>
      </c>
      <c r="AC7448">
        <v>13</v>
      </c>
    </row>
    <row r="7449" spans="1:29">
      <c r="A7449">
        <v>8208</v>
      </c>
      <c r="B7449" t="s">
        <v>805</v>
      </c>
      <c r="C7449" t="s">
        <v>9188</v>
      </c>
      <c r="J7449" t="s">
        <v>1462</v>
      </c>
      <c r="K7449">
        <v>0</v>
      </c>
      <c r="N7449" t="b">
        <v>1</v>
      </c>
      <c r="O7449" t="b">
        <v>0</v>
      </c>
      <c r="P7449" t="b">
        <v>0</v>
      </c>
      <c r="Q7449">
        <v>11</v>
      </c>
      <c r="R7449">
        <v>1</v>
      </c>
      <c r="S7449">
        <v>1</v>
      </c>
      <c r="T7449">
        <v>3</v>
      </c>
      <c r="U7449" t="b">
        <v>1</v>
      </c>
      <c r="V7449" t="s">
        <v>9069</v>
      </c>
      <c r="W7449" t="s">
        <v>12342</v>
      </c>
      <c r="X7449" t="s">
        <v>14443</v>
      </c>
      <c r="Y7449">
        <v>27</v>
      </c>
      <c r="Z7449">
        <v>27</v>
      </c>
      <c r="AA7449">
        <v>9</v>
      </c>
      <c r="AB7449">
        <v>9</v>
      </c>
      <c r="AC7449">
        <v>13</v>
      </c>
    </row>
    <row r="7450" spans="1:29">
      <c r="A7450">
        <v>8209</v>
      </c>
      <c r="B7450" t="s">
        <v>805</v>
      </c>
      <c r="C7450" t="s">
        <v>9189</v>
      </c>
      <c r="J7450" t="s">
        <v>1462</v>
      </c>
      <c r="K7450">
        <v>0</v>
      </c>
      <c r="N7450" t="b">
        <v>1</v>
      </c>
      <c r="O7450" t="b">
        <v>0</v>
      </c>
      <c r="P7450" t="b">
        <v>0</v>
      </c>
      <c r="Q7450">
        <v>11</v>
      </c>
      <c r="R7450">
        <v>1</v>
      </c>
      <c r="S7450">
        <v>1</v>
      </c>
      <c r="T7450">
        <v>3</v>
      </c>
      <c r="U7450" t="b">
        <v>1</v>
      </c>
      <c r="V7450" t="s">
        <v>9069</v>
      </c>
      <c r="W7450" t="s">
        <v>12342</v>
      </c>
      <c r="X7450" t="s">
        <v>14649</v>
      </c>
      <c r="Y7450">
        <v>28</v>
      </c>
      <c r="Z7450">
        <v>28</v>
      </c>
      <c r="AA7450">
        <v>9</v>
      </c>
      <c r="AB7450">
        <v>9</v>
      </c>
      <c r="AC7450">
        <v>13</v>
      </c>
    </row>
    <row r="7451" spans="1:29">
      <c r="A7451">
        <v>8210</v>
      </c>
      <c r="B7451" t="s">
        <v>805</v>
      </c>
      <c r="C7451" t="s">
        <v>9190</v>
      </c>
      <c r="J7451" t="s">
        <v>1462</v>
      </c>
      <c r="K7451">
        <v>0</v>
      </c>
      <c r="N7451" t="b">
        <v>1</v>
      </c>
      <c r="O7451" t="b">
        <v>0</v>
      </c>
      <c r="P7451" t="b">
        <v>0</v>
      </c>
      <c r="Q7451">
        <v>11</v>
      </c>
      <c r="R7451">
        <v>1</v>
      </c>
      <c r="S7451">
        <v>1</v>
      </c>
      <c r="T7451">
        <v>3</v>
      </c>
      <c r="U7451" t="b">
        <v>1</v>
      </c>
      <c r="V7451" t="s">
        <v>9069</v>
      </c>
      <c r="W7451" t="s">
        <v>12342</v>
      </c>
      <c r="X7451" t="s">
        <v>14650</v>
      </c>
      <c r="Y7451">
        <v>29</v>
      </c>
      <c r="Z7451">
        <v>29</v>
      </c>
      <c r="AA7451">
        <v>9</v>
      </c>
      <c r="AB7451">
        <v>9</v>
      </c>
      <c r="AC7451">
        <v>13</v>
      </c>
    </row>
    <row r="7452" spans="1:29">
      <c r="A7452">
        <v>8212</v>
      </c>
      <c r="B7452" t="s">
        <v>805</v>
      </c>
      <c r="C7452" t="s">
        <v>9191</v>
      </c>
      <c r="J7452" t="s">
        <v>1462</v>
      </c>
      <c r="K7452">
        <v>0</v>
      </c>
      <c r="N7452" t="b">
        <v>1</v>
      </c>
      <c r="O7452" t="b">
        <v>0</v>
      </c>
      <c r="P7452" t="b">
        <v>0</v>
      </c>
      <c r="Q7452">
        <v>11</v>
      </c>
      <c r="R7452">
        <v>1</v>
      </c>
      <c r="S7452">
        <v>1</v>
      </c>
      <c r="T7452">
        <v>3</v>
      </c>
      <c r="U7452" t="b">
        <v>1</v>
      </c>
      <c r="V7452" t="s">
        <v>9069</v>
      </c>
      <c r="W7452" t="s">
        <v>12342</v>
      </c>
      <c r="X7452" t="s">
        <v>14651</v>
      </c>
      <c r="Y7452">
        <v>30</v>
      </c>
      <c r="Z7452">
        <v>30</v>
      </c>
      <c r="AA7452">
        <v>9</v>
      </c>
      <c r="AB7452">
        <v>9</v>
      </c>
      <c r="AC7452">
        <v>13</v>
      </c>
    </row>
    <row r="7453" spans="1:29">
      <c r="A7453">
        <v>8213</v>
      </c>
      <c r="B7453" t="s">
        <v>805</v>
      </c>
      <c r="C7453" t="s">
        <v>9192</v>
      </c>
      <c r="J7453" t="s">
        <v>1444</v>
      </c>
      <c r="K7453">
        <v>0</v>
      </c>
      <c r="N7453" t="b">
        <v>0</v>
      </c>
      <c r="O7453" t="b">
        <v>1</v>
      </c>
      <c r="P7453" t="b">
        <v>0</v>
      </c>
      <c r="Q7453">
        <v>11</v>
      </c>
      <c r="R7453">
        <v>1</v>
      </c>
      <c r="S7453">
        <v>1</v>
      </c>
      <c r="T7453">
        <v>3</v>
      </c>
      <c r="U7453" t="b">
        <v>1</v>
      </c>
      <c r="V7453" t="s">
        <v>9069</v>
      </c>
      <c r="W7453" t="s">
        <v>12342</v>
      </c>
      <c r="X7453" t="s">
        <v>14454</v>
      </c>
      <c r="Y7453">
        <v>16</v>
      </c>
      <c r="Z7453">
        <v>16</v>
      </c>
      <c r="AA7453">
        <v>10</v>
      </c>
      <c r="AB7453">
        <v>10</v>
      </c>
      <c r="AC7453">
        <v>13</v>
      </c>
    </row>
    <row r="7454" spans="1:29">
      <c r="A7454">
        <v>8214</v>
      </c>
      <c r="B7454" t="s">
        <v>805</v>
      </c>
      <c r="C7454" t="s">
        <v>9193</v>
      </c>
      <c r="J7454" t="s">
        <v>1444</v>
      </c>
      <c r="K7454">
        <v>0</v>
      </c>
      <c r="N7454" t="b">
        <v>0</v>
      </c>
      <c r="O7454" t="b">
        <v>1</v>
      </c>
      <c r="P7454" t="b">
        <v>0</v>
      </c>
      <c r="Q7454">
        <v>11</v>
      </c>
      <c r="R7454">
        <v>1</v>
      </c>
      <c r="S7454">
        <v>1</v>
      </c>
      <c r="T7454">
        <v>3</v>
      </c>
      <c r="U7454" t="b">
        <v>1</v>
      </c>
      <c r="V7454" t="s">
        <v>9069</v>
      </c>
      <c r="W7454" t="s">
        <v>12342</v>
      </c>
      <c r="X7454" t="s">
        <v>15358</v>
      </c>
      <c r="Y7454">
        <v>16</v>
      </c>
      <c r="Z7454">
        <v>16</v>
      </c>
      <c r="AA7454">
        <v>11</v>
      </c>
      <c r="AB7454">
        <v>11</v>
      </c>
      <c r="AC7454">
        <v>13</v>
      </c>
    </row>
    <row r="7455" spans="1:29">
      <c r="A7455">
        <v>8215</v>
      </c>
      <c r="B7455" t="s">
        <v>805</v>
      </c>
      <c r="C7455" t="s">
        <v>9194</v>
      </c>
      <c r="J7455" t="s">
        <v>1444</v>
      </c>
      <c r="K7455">
        <v>0</v>
      </c>
      <c r="N7455" t="b">
        <v>0</v>
      </c>
      <c r="O7455" t="b">
        <v>1</v>
      </c>
      <c r="P7455" t="b">
        <v>0</v>
      </c>
      <c r="Q7455">
        <v>11</v>
      </c>
      <c r="R7455">
        <v>1</v>
      </c>
      <c r="S7455">
        <v>1</v>
      </c>
      <c r="T7455">
        <v>3</v>
      </c>
      <c r="U7455" t="b">
        <v>1</v>
      </c>
      <c r="V7455" t="s">
        <v>9069</v>
      </c>
      <c r="W7455" t="s">
        <v>12342</v>
      </c>
      <c r="X7455" t="s">
        <v>14452</v>
      </c>
      <c r="Y7455">
        <v>17</v>
      </c>
      <c r="Z7455">
        <v>17</v>
      </c>
      <c r="AA7455">
        <v>10</v>
      </c>
      <c r="AB7455">
        <v>10</v>
      </c>
      <c r="AC7455">
        <v>13</v>
      </c>
    </row>
    <row r="7456" spans="1:29">
      <c r="A7456">
        <v>8216</v>
      </c>
      <c r="B7456" t="s">
        <v>805</v>
      </c>
      <c r="C7456" t="s">
        <v>9195</v>
      </c>
      <c r="J7456" t="s">
        <v>1444</v>
      </c>
      <c r="K7456">
        <v>0</v>
      </c>
      <c r="N7456" t="b">
        <v>0</v>
      </c>
      <c r="O7456" t="b">
        <v>1</v>
      </c>
      <c r="P7456" t="b">
        <v>0</v>
      </c>
      <c r="Q7456">
        <v>11</v>
      </c>
      <c r="R7456">
        <v>1</v>
      </c>
      <c r="S7456">
        <v>1</v>
      </c>
      <c r="T7456">
        <v>3</v>
      </c>
      <c r="U7456" t="b">
        <v>1</v>
      </c>
      <c r="V7456" t="s">
        <v>9069</v>
      </c>
      <c r="W7456" t="s">
        <v>12342</v>
      </c>
      <c r="X7456" t="s">
        <v>14528</v>
      </c>
      <c r="Y7456">
        <v>17</v>
      </c>
      <c r="Z7456">
        <v>17</v>
      </c>
      <c r="AA7456">
        <v>11</v>
      </c>
      <c r="AB7456">
        <v>11</v>
      </c>
      <c r="AC7456">
        <v>13</v>
      </c>
    </row>
    <row r="7457" spans="1:29">
      <c r="A7457">
        <v>8217</v>
      </c>
      <c r="B7457" t="s">
        <v>805</v>
      </c>
      <c r="C7457" t="s">
        <v>9196</v>
      </c>
      <c r="J7457" t="s">
        <v>1444</v>
      </c>
      <c r="K7457">
        <v>0</v>
      </c>
      <c r="N7457" t="b">
        <v>0</v>
      </c>
      <c r="O7457" t="b">
        <v>1</v>
      </c>
      <c r="P7457" t="b">
        <v>0</v>
      </c>
      <c r="Q7457">
        <v>11</v>
      </c>
      <c r="R7457">
        <v>1</v>
      </c>
      <c r="S7457">
        <v>1</v>
      </c>
      <c r="T7457">
        <v>3</v>
      </c>
      <c r="U7457" t="b">
        <v>1</v>
      </c>
      <c r="V7457" t="s">
        <v>9069</v>
      </c>
      <c r="W7457" t="s">
        <v>12342</v>
      </c>
      <c r="X7457" t="s">
        <v>14727</v>
      </c>
      <c r="Y7457">
        <v>18</v>
      </c>
      <c r="Z7457">
        <v>18</v>
      </c>
      <c r="AA7457">
        <v>10</v>
      </c>
      <c r="AB7457">
        <v>10</v>
      </c>
      <c r="AC7457">
        <v>13</v>
      </c>
    </row>
    <row r="7458" spans="1:29">
      <c r="A7458">
        <v>8218</v>
      </c>
      <c r="B7458" t="s">
        <v>805</v>
      </c>
      <c r="C7458" t="s">
        <v>9197</v>
      </c>
      <c r="J7458" t="s">
        <v>1444</v>
      </c>
      <c r="K7458">
        <v>0</v>
      </c>
      <c r="N7458" t="b">
        <v>0</v>
      </c>
      <c r="O7458" t="b">
        <v>1</v>
      </c>
      <c r="P7458" t="b">
        <v>0</v>
      </c>
      <c r="Q7458">
        <v>11</v>
      </c>
      <c r="R7458">
        <v>1</v>
      </c>
      <c r="S7458">
        <v>1</v>
      </c>
      <c r="T7458">
        <v>3</v>
      </c>
      <c r="U7458" t="b">
        <v>1</v>
      </c>
      <c r="V7458" t="s">
        <v>9069</v>
      </c>
      <c r="W7458" t="s">
        <v>12342</v>
      </c>
      <c r="X7458" t="s">
        <v>15359</v>
      </c>
      <c r="Y7458">
        <v>18</v>
      </c>
      <c r="Z7458">
        <v>18</v>
      </c>
      <c r="AA7458">
        <v>11</v>
      </c>
      <c r="AB7458">
        <v>11</v>
      </c>
      <c r="AC7458">
        <v>13</v>
      </c>
    </row>
    <row r="7459" spans="1:29">
      <c r="A7459">
        <v>8219</v>
      </c>
      <c r="B7459" t="s">
        <v>805</v>
      </c>
      <c r="C7459" t="s">
        <v>9198</v>
      </c>
      <c r="J7459" t="s">
        <v>1444</v>
      </c>
      <c r="K7459">
        <v>0</v>
      </c>
      <c r="N7459" t="b">
        <v>0</v>
      </c>
      <c r="O7459" t="b">
        <v>1</v>
      </c>
      <c r="P7459" t="b">
        <v>0</v>
      </c>
      <c r="Q7459">
        <v>11</v>
      </c>
      <c r="R7459">
        <v>1</v>
      </c>
      <c r="S7459">
        <v>1</v>
      </c>
      <c r="T7459">
        <v>3</v>
      </c>
      <c r="U7459" t="b">
        <v>1</v>
      </c>
      <c r="V7459" t="s">
        <v>9069</v>
      </c>
      <c r="W7459" t="s">
        <v>12342</v>
      </c>
      <c r="X7459" t="s">
        <v>14455</v>
      </c>
      <c r="Y7459">
        <v>19</v>
      </c>
      <c r="Z7459">
        <v>19</v>
      </c>
      <c r="AA7459">
        <v>10</v>
      </c>
      <c r="AB7459">
        <v>10</v>
      </c>
      <c r="AC7459">
        <v>13</v>
      </c>
    </row>
    <row r="7460" spans="1:29">
      <c r="A7460">
        <v>8220</v>
      </c>
      <c r="B7460" t="s">
        <v>805</v>
      </c>
      <c r="C7460" t="s">
        <v>9199</v>
      </c>
      <c r="J7460" t="s">
        <v>1444</v>
      </c>
      <c r="K7460">
        <v>0</v>
      </c>
      <c r="N7460" t="b">
        <v>0</v>
      </c>
      <c r="O7460" t="b">
        <v>1</v>
      </c>
      <c r="P7460" t="b">
        <v>0</v>
      </c>
      <c r="Q7460">
        <v>11</v>
      </c>
      <c r="R7460">
        <v>1</v>
      </c>
      <c r="S7460">
        <v>1</v>
      </c>
      <c r="T7460">
        <v>3</v>
      </c>
      <c r="U7460" t="b">
        <v>1</v>
      </c>
      <c r="V7460" t="s">
        <v>9069</v>
      </c>
      <c r="W7460" t="s">
        <v>12342</v>
      </c>
      <c r="X7460" t="s">
        <v>15360</v>
      </c>
      <c r="Y7460">
        <v>19</v>
      </c>
      <c r="Z7460">
        <v>19</v>
      </c>
      <c r="AA7460">
        <v>11</v>
      </c>
      <c r="AB7460">
        <v>11</v>
      </c>
      <c r="AC7460">
        <v>13</v>
      </c>
    </row>
    <row r="7461" spans="1:29">
      <c r="A7461">
        <v>8221</v>
      </c>
      <c r="B7461" t="s">
        <v>805</v>
      </c>
      <c r="C7461" t="s">
        <v>9200</v>
      </c>
      <c r="J7461" t="s">
        <v>1444</v>
      </c>
      <c r="K7461">
        <v>0</v>
      </c>
      <c r="N7461" t="b">
        <v>0</v>
      </c>
      <c r="O7461" t="b">
        <v>1</v>
      </c>
      <c r="P7461" t="b">
        <v>0</v>
      </c>
      <c r="Q7461">
        <v>11</v>
      </c>
      <c r="R7461">
        <v>1</v>
      </c>
      <c r="S7461">
        <v>1</v>
      </c>
      <c r="T7461">
        <v>3</v>
      </c>
      <c r="U7461" t="b">
        <v>1</v>
      </c>
      <c r="V7461" t="s">
        <v>9069</v>
      </c>
      <c r="W7461" t="s">
        <v>12342</v>
      </c>
      <c r="X7461" t="s">
        <v>14652</v>
      </c>
      <c r="Y7461">
        <v>20</v>
      </c>
      <c r="Z7461">
        <v>20</v>
      </c>
      <c r="AA7461">
        <v>10</v>
      </c>
      <c r="AB7461">
        <v>10</v>
      </c>
      <c r="AC7461">
        <v>13</v>
      </c>
    </row>
    <row r="7462" spans="1:29">
      <c r="A7462">
        <v>8222</v>
      </c>
      <c r="B7462" t="s">
        <v>805</v>
      </c>
      <c r="C7462" t="s">
        <v>9201</v>
      </c>
      <c r="J7462" t="s">
        <v>1444</v>
      </c>
      <c r="K7462">
        <v>0</v>
      </c>
      <c r="N7462" t="b">
        <v>0</v>
      </c>
      <c r="O7462" t="b">
        <v>1</v>
      </c>
      <c r="P7462" t="b">
        <v>0</v>
      </c>
      <c r="Q7462">
        <v>11</v>
      </c>
      <c r="R7462">
        <v>1</v>
      </c>
      <c r="S7462">
        <v>1</v>
      </c>
      <c r="T7462">
        <v>3</v>
      </c>
      <c r="U7462" t="b">
        <v>1</v>
      </c>
      <c r="V7462" t="s">
        <v>9069</v>
      </c>
      <c r="W7462" t="s">
        <v>12342</v>
      </c>
      <c r="X7462" t="s">
        <v>15361</v>
      </c>
      <c r="Y7462">
        <v>20</v>
      </c>
      <c r="Z7462">
        <v>20</v>
      </c>
      <c r="AA7462">
        <v>11</v>
      </c>
      <c r="AB7462">
        <v>11</v>
      </c>
      <c r="AC7462">
        <v>13</v>
      </c>
    </row>
    <row r="7463" spans="1:29">
      <c r="A7463">
        <v>8223</v>
      </c>
      <c r="B7463" t="s">
        <v>805</v>
      </c>
      <c r="C7463" t="s">
        <v>9202</v>
      </c>
      <c r="J7463" t="s">
        <v>1444</v>
      </c>
      <c r="K7463">
        <v>0</v>
      </c>
      <c r="N7463" t="b">
        <v>0</v>
      </c>
      <c r="O7463" t="b">
        <v>1</v>
      </c>
      <c r="P7463" t="b">
        <v>0</v>
      </c>
      <c r="Q7463">
        <v>11</v>
      </c>
      <c r="R7463">
        <v>1</v>
      </c>
      <c r="S7463">
        <v>1</v>
      </c>
      <c r="T7463">
        <v>3</v>
      </c>
      <c r="U7463" t="b">
        <v>1</v>
      </c>
      <c r="V7463" t="s">
        <v>9069</v>
      </c>
      <c r="W7463" t="s">
        <v>12342</v>
      </c>
      <c r="X7463" t="s">
        <v>14653</v>
      </c>
      <c r="Y7463">
        <v>21</v>
      </c>
      <c r="Z7463">
        <v>21</v>
      </c>
      <c r="AA7463">
        <v>10</v>
      </c>
      <c r="AB7463">
        <v>10</v>
      </c>
      <c r="AC7463">
        <v>13</v>
      </c>
    </row>
    <row r="7464" spans="1:29">
      <c r="A7464">
        <v>8224</v>
      </c>
      <c r="B7464" t="s">
        <v>805</v>
      </c>
      <c r="C7464" t="s">
        <v>9203</v>
      </c>
      <c r="J7464" t="s">
        <v>1444</v>
      </c>
      <c r="K7464">
        <v>0</v>
      </c>
      <c r="N7464" t="b">
        <v>0</v>
      </c>
      <c r="O7464" t="b">
        <v>1</v>
      </c>
      <c r="P7464" t="b">
        <v>0</v>
      </c>
      <c r="Q7464">
        <v>11</v>
      </c>
      <c r="R7464">
        <v>1</v>
      </c>
      <c r="S7464">
        <v>1</v>
      </c>
      <c r="T7464">
        <v>3</v>
      </c>
      <c r="U7464" t="b">
        <v>1</v>
      </c>
      <c r="V7464" t="s">
        <v>9069</v>
      </c>
      <c r="W7464" t="s">
        <v>12342</v>
      </c>
      <c r="X7464" t="s">
        <v>15362</v>
      </c>
      <c r="Y7464">
        <v>21</v>
      </c>
      <c r="Z7464">
        <v>21</v>
      </c>
      <c r="AA7464">
        <v>11</v>
      </c>
      <c r="AB7464">
        <v>11</v>
      </c>
      <c r="AC7464">
        <v>13</v>
      </c>
    </row>
    <row r="7465" spans="1:29">
      <c r="A7465">
        <v>8225</v>
      </c>
      <c r="B7465" t="s">
        <v>805</v>
      </c>
      <c r="C7465" t="s">
        <v>9204</v>
      </c>
      <c r="J7465" t="s">
        <v>1444</v>
      </c>
      <c r="K7465">
        <v>0</v>
      </c>
      <c r="N7465" t="b">
        <v>0</v>
      </c>
      <c r="O7465" t="b">
        <v>1</v>
      </c>
      <c r="P7465" t="b">
        <v>0</v>
      </c>
      <c r="Q7465">
        <v>11</v>
      </c>
      <c r="R7465">
        <v>1</v>
      </c>
      <c r="S7465">
        <v>1</v>
      </c>
      <c r="T7465">
        <v>3</v>
      </c>
      <c r="U7465" t="b">
        <v>1</v>
      </c>
      <c r="V7465" t="s">
        <v>9069</v>
      </c>
      <c r="W7465" t="s">
        <v>12342</v>
      </c>
      <c r="X7465" t="s">
        <v>14654</v>
      </c>
      <c r="Y7465">
        <v>22</v>
      </c>
      <c r="Z7465">
        <v>22</v>
      </c>
      <c r="AA7465">
        <v>10</v>
      </c>
      <c r="AB7465">
        <v>10</v>
      </c>
      <c r="AC7465">
        <v>13</v>
      </c>
    </row>
    <row r="7466" spans="1:29">
      <c r="A7466">
        <v>8226</v>
      </c>
      <c r="B7466" t="s">
        <v>805</v>
      </c>
      <c r="C7466" t="s">
        <v>9205</v>
      </c>
      <c r="J7466" t="s">
        <v>1444</v>
      </c>
      <c r="K7466">
        <v>0</v>
      </c>
      <c r="N7466" t="b">
        <v>0</v>
      </c>
      <c r="O7466" t="b">
        <v>1</v>
      </c>
      <c r="P7466" t="b">
        <v>0</v>
      </c>
      <c r="Q7466">
        <v>11</v>
      </c>
      <c r="R7466">
        <v>1</v>
      </c>
      <c r="S7466">
        <v>1</v>
      </c>
      <c r="T7466">
        <v>3</v>
      </c>
      <c r="U7466" t="b">
        <v>1</v>
      </c>
      <c r="V7466" t="s">
        <v>9069</v>
      </c>
      <c r="W7466" t="s">
        <v>12342</v>
      </c>
      <c r="X7466" t="s">
        <v>15363</v>
      </c>
      <c r="Y7466">
        <v>22</v>
      </c>
      <c r="Z7466">
        <v>22</v>
      </c>
      <c r="AA7466">
        <v>11</v>
      </c>
      <c r="AB7466">
        <v>11</v>
      </c>
      <c r="AC7466">
        <v>13</v>
      </c>
    </row>
    <row r="7467" spans="1:29">
      <c r="A7467">
        <v>8227</v>
      </c>
      <c r="B7467" t="s">
        <v>805</v>
      </c>
      <c r="C7467" t="s">
        <v>9206</v>
      </c>
      <c r="J7467" t="s">
        <v>1444</v>
      </c>
      <c r="K7467">
        <v>0</v>
      </c>
      <c r="N7467" t="b">
        <v>0</v>
      </c>
      <c r="O7467" t="b">
        <v>1</v>
      </c>
      <c r="P7467" t="b">
        <v>0</v>
      </c>
      <c r="Q7467">
        <v>11</v>
      </c>
      <c r="R7467">
        <v>1</v>
      </c>
      <c r="S7467">
        <v>1</v>
      </c>
      <c r="T7467">
        <v>3</v>
      </c>
      <c r="U7467" t="b">
        <v>1</v>
      </c>
      <c r="V7467" t="s">
        <v>9069</v>
      </c>
      <c r="W7467" t="s">
        <v>12342</v>
      </c>
      <c r="X7467" t="s">
        <v>14655</v>
      </c>
      <c r="Y7467">
        <v>23</v>
      </c>
      <c r="Z7467">
        <v>23</v>
      </c>
      <c r="AA7467">
        <v>10</v>
      </c>
      <c r="AB7467">
        <v>10</v>
      </c>
      <c r="AC7467">
        <v>13</v>
      </c>
    </row>
    <row r="7468" spans="1:29">
      <c r="A7468">
        <v>8228</v>
      </c>
      <c r="B7468" t="s">
        <v>805</v>
      </c>
      <c r="C7468" t="s">
        <v>9207</v>
      </c>
      <c r="J7468" t="s">
        <v>1444</v>
      </c>
      <c r="K7468">
        <v>0</v>
      </c>
      <c r="N7468" t="b">
        <v>0</v>
      </c>
      <c r="O7468" t="b">
        <v>1</v>
      </c>
      <c r="P7468" t="b">
        <v>0</v>
      </c>
      <c r="Q7468">
        <v>11</v>
      </c>
      <c r="R7468">
        <v>1</v>
      </c>
      <c r="S7468">
        <v>1</v>
      </c>
      <c r="T7468">
        <v>3</v>
      </c>
      <c r="U7468" t="b">
        <v>1</v>
      </c>
      <c r="V7468" t="s">
        <v>9069</v>
      </c>
      <c r="W7468" t="s">
        <v>12342</v>
      </c>
      <c r="X7468" t="s">
        <v>15364</v>
      </c>
      <c r="Y7468">
        <v>23</v>
      </c>
      <c r="Z7468">
        <v>23</v>
      </c>
      <c r="AA7468">
        <v>11</v>
      </c>
      <c r="AB7468">
        <v>11</v>
      </c>
      <c r="AC7468">
        <v>13</v>
      </c>
    </row>
    <row r="7469" spans="1:29">
      <c r="A7469">
        <v>8229</v>
      </c>
      <c r="B7469" t="s">
        <v>805</v>
      </c>
      <c r="C7469" t="s">
        <v>9208</v>
      </c>
      <c r="J7469" t="s">
        <v>1444</v>
      </c>
      <c r="K7469">
        <v>0</v>
      </c>
      <c r="N7469" t="b">
        <v>0</v>
      </c>
      <c r="O7469" t="b">
        <v>1</v>
      </c>
      <c r="P7469" t="b">
        <v>0</v>
      </c>
      <c r="Q7469">
        <v>11</v>
      </c>
      <c r="R7469">
        <v>1</v>
      </c>
      <c r="S7469">
        <v>1</v>
      </c>
      <c r="T7469">
        <v>3</v>
      </c>
      <c r="U7469" t="b">
        <v>1</v>
      </c>
      <c r="V7469" t="s">
        <v>9069</v>
      </c>
      <c r="W7469" t="s">
        <v>12342</v>
      </c>
      <c r="X7469" t="s">
        <v>14656</v>
      </c>
      <c r="Y7469">
        <v>24</v>
      </c>
      <c r="Z7469">
        <v>24</v>
      </c>
      <c r="AA7469">
        <v>10</v>
      </c>
      <c r="AB7469">
        <v>10</v>
      </c>
      <c r="AC7469">
        <v>13</v>
      </c>
    </row>
    <row r="7470" spans="1:29">
      <c r="A7470">
        <v>8230</v>
      </c>
      <c r="B7470" t="s">
        <v>805</v>
      </c>
      <c r="C7470" t="s">
        <v>9209</v>
      </c>
      <c r="J7470" t="s">
        <v>1444</v>
      </c>
      <c r="K7470">
        <v>0</v>
      </c>
      <c r="N7470" t="b">
        <v>0</v>
      </c>
      <c r="O7470" t="b">
        <v>1</v>
      </c>
      <c r="P7470" t="b">
        <v>0</v>
      </c>
      <c r="Q7470">
        <v>11</v>
      </c>
      <c r="R7470">
        <v>1</v>
      </c>
      <c r="S7470">
        <v>1</v>
      </c>
      <c r="T7470">
        <v>3</v>
      </c>
      <c r="U7470" t="b">
        <v>1</v>
      </c>
      <c r="V7470" t="s">
        <v>9069</v>
      </c>
      <c r="W7470" t="s">
        <v>12342</v>
      </c>
      <c r="X7470" t="s">
        <v>15365</v>
      </c>
      <c r="Y7470">
        <v>24</v>
      </c>
      <c r="Z7470">
        <v>24</v>
      </c>
      <c r="AA7470">
        <v>11</v>
      </c>
      <c r="AB7470">
        <v>11</v>
      </c>
      <c r="AC7470">
        <v>13</v>
      </c>
    </row>
    <row r="7471" spans="1:29">
      <c r="A7471">
        <v>8231</v>
      </c>
      <c r="B7471" t="s">
        <v>805</v>
      </c>
      <c r="C7471" t="s">
        <v>9210</v>
      </c>
      <c r="J7471" t="s">
        <v>1444</v>
      </c>
      <c r="K7471">
        <v>0</v>
      </c>
      <c r="N7471" t="b">
        <v>0</v>
      </c>
      <c r="O7471" t="b">
        <v>1</v>
      </c>
      <c r="P7471" t="b">
        <v>0</v>
      </c>
      <c r="Q7471">
        <v>11</v>
      </c>
      <c r="R7471">
        <v>1</v>
      </c>
      <c r="S7471">
        <v>1</v>
      </c>
      <c r="T7471">
        <v>3</v>
      </c>
      <c r="U7471" t="b">
        <v>1</v>
      </c>
      <c r="V7471" t="s">
        <v>9069</v>
      </c>
      <c r="W7471" t="s">
        <v>12342</v>
      </c>
      <c r="X7471" t="s">
        <v>14657</v>
      </c>
      <c r="Y7471">
        <v>25</v>
      </c>
      <c r="Z7471">
        <v>25</v>
      </c>
      <c r="AA7471">
        <v>10</v>
      </c>
      <c r="AB7471">
        <v>10</v>
      </c>
      <c r="AC7471">
        <v>13</v>
      </c>
    </row>
    <row r="7472" spans="1:29">
      <c r="A7472">
        <v>8232</v>
      </c>
      <c r="B7472" t="s">
        <v>805</v>
      </c>
      <c r="C7472" t="s">
        <v>9211</v>
      </c>
      <c r="J7472" t="s">
        <v>1444</v>
      </c>
      <c r="K7472">
        <v>0</v>
      </c>
      <c r="N7472" t="b">
        <v>0</v>
      </c>
      <c r="O7472" t="b">
        <v>1</v>
      </c>
      <c r="P7472" t="b">
        <v>0</v>
      </c>
      <c r="Q7472">
        <v>11</v>
      </c>
      <c r="R7472">
        <v>1</v>
      </c>
      <c r="S7472">
        <v>1</v>
      </c>
      <c r="T7472">
        <v>3</v>
      </c>
      <c r="U7472" t="b">
        <v>1</v>
      </c>
      <c r="V7472" t="s">
        <v>9069</v>
      </c>
      <c r="W7472" t="s">
        <v>12342</v>
      </c>
      <c r="X7472" t="s">
        <v>15366</v>
      </c>
      <c r="Y7472">
        <v>25</v>
      </c>
      <c r="Z7472">
        <v>25</v>
      </c>
      <c r="AA7472">
        <v>11</v>
      </c>
      <c r="AB7472">
        <v>11</v>
      </c>
      <c r="AC7472">
        <v>13</v>
      </c>
    </row>
    <row r="7473" spans="1:29">
      <c r="A7473">
        <v>8233</v>
      </c>
      <c r="B7473" t="s">
        <v>805</v>
      </c>
      <c r="C7473" t="s">
        <v>9212</v>
      </c>
      <c r="J7473" t="s">
        <v>1444</v>
      </c>
      <c r="K7473">
        <v>0</v>
      </c>
      <c r="N7473" t="b">
        <v>0</v>
      </c>
      <c r="O7473" t="b">
        <v>1</v>
      </c>
      <c r="P7473" t="b">
        <v>0</v>
      </c>
      <c r="Q7473">
        <v>11</v>
      </c>
      <c r="R7473">
        <v>1</v>
      </c>
      <c r="S7473">
        <v>1</v>
      </c>
      <c r="T7473">
        <v>3</v>
      </c>
      <c r="U7473" t="b">
        <v>1</v>
      </c>
      <c r="V7473" t="s">
        <v>9069</v>
      </c>
      <c r="W7473" t="s">
        <v>12342</v>
      </c>
      <c r="X7473" t="s">
        <v>14658</v>
      </c>
      <c r="Y7473">
        <v>26</v>
      </c>
      <c r="Z7473">
        <v>26</v>
      </c>
      <c r="AA7473">
        <v>10</v>
      </c>
      <c r="AB7473">
        <v>10</v>
      </c>
      <c r="AC7473">
        <v>13</v>
      </c>
    </row>
    <row r="7474" spans="1:29">
      <c r="A7474">
        <v>8234</v>
      </c>
      <c r="B7474" t="s">
        <v>805</v>
      </c>
      <c r="C7474" t="s">
        <v>9213</v>
      </c>
      <c r="J7474" t="s">
        <v>1444</v>
      </c>
      <c r="K7474">
        <v>0</v>
      </c>
      <c r="N7474" t="b">
        <v>0</v>
      </c>
      <c r="O7474" t="b">
        <v>1</v>
      </c>
      <c r="P7474" t="b">
        <v>0</v>
      </c>
      <c r="Q7474">
        <v>11</v>
      </c>
      <c r="R7474">
        <v>1</v>
      </c>
      <c r="S7474">
        <v>1</v>
      </c>
      <c r="T7474">
        <v>3</v>
      </c>
      <c r="U7474" t="b">
        <v>1</v>
      </c>
      <c r="V7474" t="s">
        <v>9069</v>
      </c>
      <c r="W7474" t="s">
        <v>12342</v>
      </c>
      <c r="X7474" t="s">
        <v>15367</v>
      </c>
      <c r="Y7474">
        <v>26</v>
      </c>
      <c r="Z7474">
        <v>26</v>
      </c>
      <c r="AA7474">
        <v>11</v>
      </c>
      <c r="AB7474">
        <v>11</v>
      </c>
      <c r="AC7474">
        <v>13</v>
      </c>
    </row>
    <row r="7475" spans="1:29">
      <c r="A7475">
        <v>8235</v>
      </c>
      <c r="B7475" t="s">
        <v>805</v>
      </c>
      <c r="C7475" t="s">
        <v>9214</v>
      </c>
      <c r="J7475" t="s">
        <v>1444</v>
      </c>
      <c r="K7475">
        <v>0</v>
      </c>
      <c r="N7475" t="b">
        <v>0</v>
      </c>
      <c r="O7475" t="b">
        <v>1</v>
      </c>
      <c r="P7475" t="b">
        <v>0</v>
      </c>
      <c r="Q7475">
        <v>11</v>
      </c>
      <c r="R7475">
        <v>1</v>
      </c>
      <c r="S7475">
        <v>1</v>
      </c>
      <c r="T7475">
        <v>3</v>
      </c>
      <c r="U7475" t="b">
        <v>1</v>
      </c>
      <c r="V7475" t="s">
        <v>9069</v>
      </c>
      <c r="W7475" t="s">
        <v>12342</v>
      </c>
      <c r="X7475" t="s">
        <v>14659</v>
      </c>
      <c r="Y7475">
        <v>27</v>
      </c>
      <c r="Z7475">
        <v>27</v>
      </c>
      <c r="AA7475">
        <v>10</v>
      </c>
      <c r="AB7475">
        <v>10</v>
      </c>
      <c r="AC7475">
        <v>13</v>
      </c>
    </row>
    <row r="7476" spans="1:29">
      <c r="A7476">
        <v>8236</v>
      </c>
      <c r="B7476" t="s">
        <v>805</v>
      </c>
      <c r="C7476" t="s">
        <v>9215</v>
      </c>
      <c r="J7476" t="s">
        <v>1444</v>
      </c>
      <c r="K7476">
        <v>0</v>
      </c>
      <c r="N7476" t="b">
        <v>0</v>
      </c>
      <c r="O7476" t="b">
        <v>1</v>
      </c>
      <c r="P7476" t="b">
        <v>0</v>
      </c>
      <c r="Q7476">
        <v>11</v>
      </c>
      <c r="R7476">
        <v>1</v>
      </c>
      <c r="S7476">
        <v>1</v>
      </c>
      <c r="T7476">
        <v>3</v>
      </c>
      <c r="U7476" t="b">
        <v>1</v>
      </c>
      <c r="V7476" t="s">
        <v>9069</v>
      </c>
      <c r="W7476" t="s">
        <v>12342</v>
      </c>
      <c r="X7476" t="s">
        <v>15368</v>
      </c>
      <c r="Y7476">
        <v>27</v>
      </c>
      <c r="Z7476">
        <v>27</v>
      </c>
      <c r="AA7476">
        <v>11</v>
      </c>
      <c r="AB7476">
        <v>11</v>
      </c>
      <c r="AC7476">
        <v>13</v>
      </c>
    </row>
    <row r="7477" spans="1:29">
      <c r="A7477">
        <v>8237</v>
      </c>
      <c r="B7477" t="s">
        <v>805</v>
      </c>
      <c r="C7477" t="s">
        <v>9216</v>
      </c>
      <c r="J7477" t="s">
        <v>1444</v>
      </c>
      <c r="K7477">
        <v>0</v>
      </c>
      <c r="N7477" t="b">
        <v>0</v>
      </c>
      <c r="O7477" t="b">
        <v>1</v>
      </c>
      <c r="P7477" t="b">
        <v>0</v>
      </c>
      <c r="Q7477">
        <v>11</v>
      </c>
      <c r="R7477">
        <v>1</v>
      </c>
      <c r="S7477">
        <v>1</v>
      </c>
      <c r="T7477">
        <v>3</v>
      </c>
      <c r="U7477" t="b">
        <v>1</v>
      </c>
      <c r="V7477" t="s">
        <v>9069</v>
      </c>
      <c r="W7477" t="s">
        <v>12342</v>
      </c>
      <c r="X7477" t="s">
        <v>14660</v>
      </c>
      <c r="Y7477">
        <v>28</v>
      </c>
      <c r="Z7477">
        <v>28</v>
      </c>
      <c r="AA7477">
        <v>10</v>
      </c>
      <c r="AB7477">
        <v>10</v>
      </c>
      <c r="AC7477">
        <v>13</v>
      </c>
    </row>
    <row r="7478" spans="1:29">
      <c r="A7478">
        <v>8238</v>
      </c>
      <c r="B7478" t="s">
        <v>805</v>
      </c>
      <c r="C7478" t="s">
        <v>9217</v>
      </c>
      <c r="J7478" t="s">
        <v>1444</v>
      </c>
      <c r="K7478">
        <v>0</v>
      </c>
      <c r="N7478" t="b">
        <v>0</v>
      </c>
      <c r="O7478" t="b">
        <v>1</v>
      </c>
      <c r="P7478" t="b">
        <v>0</v>
      </c>
      <c r="Q7478">
        <v>11</v>
      </c>
      <c r="R7478">
        <v>1</v>
      </c>
      <c r="S7478">
        <v>1</v>
      </c>
      <c r="T7478">
        <v>3</v>
      </c>
      <c r="U7478" t="b">
        <v>1</v>
      </c>
      <c r="V7478" t="s">
        <v>9069</v>
      </c>
      <c r="W7478" t="s">
        <v>12342</v>
      </c>
      <c r="X7478" t="s">
        <v>15369</v>
      </c>
      <c r="Y7478">
        <v>28</v>
      </c>
      <c r="Z7478">
        <v>28</v>
      </c>
      <c r="AA7478">
        <v>11</v>
      </c>
      <c r="AB7478">
        <v>11</v>
      </c>
      <c r="AC7478">
        <v>13</v>
      </c>
    </row>
    <row r="7479" spans="1:29">
      <c r="A7479">
        <v>8239</v>
      </c>
      <c r="B7479" t="s">
        <v>805</v>
      </c>
      <c r="C7479" t="s">
        <v>9218</v>
      </c>
      <c r="J7479" t="s">
        <v>1444</v>
      </c>
      <c r="K7479">
        <v>0</v>
      </c>
      <c r="N7479" t="b">
        <v>0</v>
      </c>
      <c r="O7479" t="b">
        <v>1</v>
      </c>
      <c r="P7479" t="b">
        <v>0</v>
      </c>
      <c r="Q7479">
        <v>11</v>
      </c>
      <c r="R7479">
        <v>1</v>
      </c>
      <c r="S7479">
        <v>1</v>
      </c>
      <c r="T7479">
        <v>3</v>
      </c>
      <c r="U7479" t="b">
        <v>1</v>
      </c>
      <c r="V7479" t="s">
        <v>9069</v>
      </c>
      <c r="W7479" t="s">
        <v>12342</v>
      </c>
      <c r="X7479" t="s">
        <v>14661</v>
      </c>
      <c r="Y7479">
        <v>29</v>
      </c>
      <c r="Z7479">
        <v>29</v>
      </c>
      <c r="AA7479">
        <v>10</v>
      </c>
      <c r="AB7479">
        <v>10</v>
      </c>
      <c r="AC7479">
        <v>13</v>
      </c>
    </row>
    <row r="7480" spans="1:29">
      <c r="A7480">
        <v>8240</v>
      </c>
      <c r="B7480" t="s">
        <v>805</v>
      </c>
      <c r="C7480" t="s">
        <v>9219</v>
      </c>
      <c r="J7480" t="s">
        <v>1444</v>
      </c>
      <c r="K7480">
        <v>0</v>
      </c>
      <c r="N7480" t="b">
        <v>0</v>
      </c>
      <c r="O7480" t="b">
        <v>1</v>
      </c>
      <c r="P7480" t="b">
        <v>0</v>
      </c>
      <c r="Q7480">
        <v>11</v>
      </c>
      <c r="R7480">
        <v>1</v>
      </c>
      <c r="S7480">
        <v>1</v>
      </c>
      <c r="T7480">
        <v>3</v>
      </c>
      <c r="U7480" t="b">
        <v>1</v>
      </c>
      <c r="V7480" t="s">
        <v>9069</v>
      </c>
      <c r="W7480" t="s">
        <v>12342</v>
      </c>
      <c r="X7480" t="s">
        <v>15370</v>
      </c>
      <c r="Y7480">
        <v>29</v>
      </c>
      <c r="Z7480">
        <v>29</v>
      </c>
      <c r="AA7480">
        <v>11</v>
      </c>
      <c r="AB7480">
        <v>11</v>
      </c>
      <c r="AC7480">
        <v>13</v>
      </c>
    </row>
    <row r="7481" spans="1:29">
      <c r="A7481">
        <v>8243</v>
      </c>
      <c r="B7481" t="s">
        <v>805</v>
      </c>
      <c r="C7481" t="s">
        <v>9220</v>
      </c>
      <c r="J7481" t="s">
        <v>1444</v>
      </c>
      <c r="K7481">
        <v>0</v>
      </c>
      <c r="N7481" t="b">
        <v>0</v>
      </c>
      <c r="O7481" t="b">
        <v>1</v>
      </c>
      <c r="P7481" t="b">
        <v>0</v>
      </c>
      <c r="Q7481">
        <v>11</v>
      </c>
      <c r="R7481">
        <v>1</v>
      </c>
      <c r="S7481">
        <v>1</v>
      </c>
      <c r="T7481">
        <v>3</v>
      </c>
      <c r="U7481" t="b">
        <v>1</v>
      </c>
      <c r="V7481" t="s">
        <v>9069</v>
      </c>
      <c r="W7481" t="s">
        <v>12342</v>
      </c>
      <c r="X7481" t="s">
        <v>14662</v>
      </c>
      <c r="Y7481">
        <v>30</v>
      </c>
      <c r="Z7481">
        <v>30</v>
      </c>
      <c r="AA7481">
        <v>10</v>
      </c>
      <c r="AB7481">
        <v>10</v>
      </c>
      <c r="AC7481">
        <v>13</v>
      </c>
    </row>
    <row r="7482" spans="1:29">
      <c r="A7482">
        <v>8244</v>
      </c>
      <c r="B7482" t="s">
        <v>805</v>
      </c>
      <c r="C7482" t="s">
        <v>9221</v>
      </c>
      <c r="J7482" t="s">
        <v>1444</v>
      </c>
      <c r="K7482">
        <v>0</v>
      </c>
      <c r="N7482" t="b">
        <v>0</v>
      </c>
      <c r="O7482" t="b">
        <v>1</v>
      </c>
      <c r="P7482" t="b">
        <v>0</v>
      </c>
      <c r="Q7482">
        <v>11</v>
      </c>
      <c r="R7482">
        <v>1</v>
      </c>
      <c r="S7482">
        <v>1</v>
      </c>
      <c r="T7482">
        <v>3</v>
      </c>
      <c r="U7482" t="b">
        <v>1</v>
      </c>
      <c r="V7482" t="s">
        <v>9069</v>
      </c>
      <c r="W7482" t="s">
        <v>12342</v>
      </c>
      <c r="X7482" t="s">
        <v>15721</v>
      </c>
      <c r="Y7482">
        <v>30</v>
      </c>
      <c r="Z7482">
        <v>30</v>
      </c>
      <c r="AA7482">
        <v>11</v>
      </c>
      <c r="AB7482">
        <v>11</v>
      </c>
      <c r="AC7482">
        <v>13</v>
      </c>
    </row>
    <row r="7483" spans="1:29">
      <c r="A7483">
        <v>8245</v>
      </c>
      <c r="B7483" t="s">
        <v>805</v>
      </c>
      <c r="C7483" t="s">
        <v>9222</v>
      </c>
      <c r="J7483" t="s">
        <v>1436</v>
      </c>
      <c r="K7483">
        <v>0</v>
      </c>
      <c r="N7483" t="b">
        <v>1</v>
      </c>
      <c r="O7483" t="b">
        <v>0</v>
      </c>
      <c r="P7483" t="b">
        <v>0</v>
      </c>
      <c r="Q7483">
        <v>11</v>
      </c>
      <c r="R7483">
        <v>1</v>
      </c>
      <c r="S7483">
        <v>1</v>
      </c>
      <c r="T7483">
        <v>3</v>
      </c>
      <c r="U7483" t="b">
        <v>1</v>
      </c>
      <c r="V7483" t="s">
        <v>9069</v>
      </c>
      <c r="W7483" t="s">
        <v>12342</v>
      </c>
      <c r="X7483" t="s">
        <v>15373</v>
      </c>
      <c r="Y7483">
        <v>42</v>
      </c>
      <c r="Z7483">
        <v>42</v>
      </c>
      <c r="AA7483">
        <v>2</v>
      </c>
      <c r="AB7483">
        <v>2</v>
      </c>
      <c r="AC7483">
        <v>13</v>
      </c>
    </row>
    <row r="7484" spans="1:29">
      <c r="A7484">
        <v>8246</v>
      </c>
      <c r="B7484" t="s">
        <v>805</v>
      </c>
      <c r="C7484" t="s">
        <v>9223</v>
      </c>
      <c r="J7484" t="s">
        <v>1436</v>
      </c>
      <c r="K7484">
        <v>0</v>
      </c>
      <c r="N7484" t="b">
        <v>1</v>
      </c>
      <c r="O7484" t="b">
        <v>0</v>
      </c>
      <c r="P7484" t="b">
        <v>0</v>
      </c>
      <c r="Q7484">
        <v>11</v>
      </c>
      <c r="R7484">
        <v>1</v>
      </c>
      <c r="S7484">
        <v>1</v>
      </c>
      <c r="T7484">
        <v>3</v>
      </c>
      <c r="U7484" t="b">
        <v>1</v>
      </c>
      <c r="V7484" t="s">
        <v>9069</v>
      </c>
      <c r="W7484" t="s">
        <v>12342</v>
      </c>
      <c r="X7484" t="s">
        <v>15374</v>
      </c>
      <c r="Y7484">
        <v>42</v>
      </c>
      <c r="Z7484">
        <v>42</v>
      </c>
      <c r="AA7484">
        <v>3</v>
      </c>
      <c r="AB7484">
        <v>3</v>
      </c>
      <c r="AC7484">
        <v>13</v>
      </c>
    </row>
    <row r="7485" spans="1:29">
      <c r="A7485">
        <v>8247</v>
      </c>
      <c r="B7485" t="s">
        <v>805</v>
      </c>
      <c r="C7485" t="s">
        <v>9224</v>
      </c>
      <c r="J7485" t="s">
        <v>1436</v>
      </c>
      <c r="K7485">
        <v>0</v>
      </c>
      <c r="N7485" t="b">
        <v>1</v>
      </c>
      <c r="O7485" t="b">
        <v>0</v>
      </c>
      <c r="P7485" t="b">
        <v>0</v>
      </c>
      <c r="Q7485">
        <v>11</v>
      </c>
      <c r="R7485">
        <v>1</v>
      </c>
      <c r="S7485">
        <v>1</v>
      </c>
      <c r="T7485">
        <v>3</v>
      </c>
      <c r="U7485" t="b">
        <v>1</v>
      </c>
      <c r="V7485" t="s">
        <v>9069</v>
      </c>
      <c r="W7485" t="s">
        <v>12342</v>
      </c>
      <c r="X7485" t="s">
        <v>15375</v>
      </c>
      <c r="Y7485">
        <v>43</v>
      </c>
      <c r="Z7485">
        <v>43</v>
      </c>
      <c r="AA7485">
        <v>2</v>
      </c>
      <c r="AB7485">
        <v>2</v>
      </c>
      <c r="AC7485">
        <v>13</v>
      </c>
    </row>
    <row r="7486" spans="1:29">
      <c r="A7486">
        <v>8248</v>
      </c>
      <c r="B7486" t="s">
        <v>805</v>
      </c>
      <c r="C7486" t="s">
        <v>9225</v>
      </c>
      <c r="J7486" t="s">
        <v>1436</v>
      </c>
      <c r="K7486">
        <v>0</v>
      </c>
      <c r="N7486" t="b">
        <v>1</v>
      </c>
      <c r="O7486" t="b">
        <v>0</v>
      </c>
      <c r="P7486" t="b">
        <v>0</v>
      </c>
      <c r="Q7486">
        <v>11</v>
      </c>
      <c r="R7486">
        <v>1</v>
      </c>
      <c r="S7486">
        <v>1</v>
      </c>
      <c r="T7486">
        <v>3</v>
      </c>
      <c r="U7486" t="b">
        <v>1</v>
      </c>
      <c r="V7486" t="s">
        <v>9069</v>
      </c>
      <c r="W7486" t="s">
        <v>12342</v>
      </c>
      <c r="X7486" t="s">
        <v>15376</v>
      </c>
      <c r="Y7486">
        <v>43</v>
      </c>
      <c r="Z7486">
        <v>43</v>
      </c>
      <c r="AA7486">
        <v>3</v>
      </c>
      <c r="AB7486">
        <v>3</v>
      </c>
      <c r="AC7486">
        <v>13</v>
      </c>
    </row>
    <row r="7487" spans="1:29">
      <c r="A7487">
        <v>8251</v>
      </c>
      <c r="B7487" t="s">
        <v>805</v>
      </c>
      <c r="C7487" t="s">
        <v>9226</v>
      </c>
      <c r="J7487" t="s">
        <v>1436</v>
      </c>
      <c r="K7487">
        <v>0</v>
      </c>
      <c r="N7487" t="b">
        <v>1</v>
      </c>
      <c r="O7487" t="b">
        <v>0</v>
      </c>
      <c r="P7487" t="b">
        <v>0</v>
      </c>
      <c r="Q7487">
        <v>11</v>
      </c>
      <c r="R7487">
        <v>1</v>
      </c>
      <c r="S7487">
        <v>1</v>
      </c>
      <c r="T7487">
        <v>3</v>
      </c>
      <c r="U7487" t="b">
        <v>1</v>
      </c>
      <c r="V7487" t="s">
        <v>9069</v>
      </c>
      <c r="W7487" t="s">
        <v>12342</v>
      </c>
      <c r="X7487" t="s">
        <v>15377</v>
      </c>
      <c r="Y7487">
        <v>44</v>
      </c>
      <c r="Z7487">
        <v>44</v>
      </c>
      <c r="AA7487">
        <v>2</v>
      </c>
      <c r="AB7487">
        <v>2</v>
      </c>
      <c r="AC7487">
        <v>13</v>
      </c>
    </row>
    <row r="7488" spans="1:29">
      <c r="A7488">
        <v>8252</v>
      </c>
      <c r="B7488" t="s">
        <v>805</v>
      </c>
      <c r="C7488" t="s">
        <v>9227</v>
      </c>
      <c r="J7488" t="s">
        <v>1436</v>
      </c>
      <c r="K7488">
        <v>0</v>
      </c>
      <c r="N7488" t="b">
        <v>1</v>
      </c>
      <c r="O7488" t="b">
        <v>0</v>
      </c>
      <c r="P7488" t="b">
        <v>0</v>
      </c>
      <c r="Q7488">
        <v>11</v>
      </c>
      <c r="R7488">
        <v>1</v>
      </c>
      <c r="S7488">
        <v>1</v>
      </c>
      <c r="T7488">
        <v>3</v>
      </c>
      <c r="U7488" t="b">
        <v>1</v>
      </c>
      <c r="V7488" t="s">
        <v>9069</v>
      </c>
      <c r="W7488" t="s">
        <v>12342</v>
      </c>
      <c r="X7488" t="s">
        <v>15378</v>
      </c>
      <c r="Y7488">
        <v>44</v>
      </c>
      <c r="Z7488">
        <v>44</v>
      </c>
      <c r="AA7488">
        <v>3</v>
      </c>
      <c r="AB7488">
        <v>3</v>
      </c>
      <c r="AC7488">
        <v>13</v>
      </c>
    </row>
    <row r="7489" spans="1:29">
      <c r="A7489">
        <v>8253</v>
      </c>
      <c r="B7489" t="s">
        <v>805</v>
      </c>
      <c r="C7489" t="s">
        <v>9228</v>
      </c>
      <c r="J7489" t="s">
        <v>1436</v>
      </c>
      <c r="K7489">
        <v>0</v>
      </c>
      <c r="N7489" t="b">
        <v>1</v>
      </c>
      <c r="O7489" t="b">
        <v>0</v>
      </c>
      <c r="P7489" t="b">
        <v>0</v>
      </c>
      <c r="Q7489">
        <v>11</v>
      </c>
      <c r="R7489">
        <v>1</v>
      </c>
      <c r="S7489">
        <v>1</v>
      </c>
      <c r="T7489">
        <v>3</v>
      </c>
      <c r="U7489" t="b">
        <v>1</v>
      </c>
      <c r="V7489" t="s">
        <v>9069</v>
      </c>
      <c r="W7489" t="s">
        <v>12342</v>
      </c>
      <c r="X7489" t="s">
        <v>15379</v>
      </c>
      <c r="Y7489">
        <v>45</v>
      </c>
      <c r="Z7489">
        <v>45</v>
      </c>
      <c r="AA7489">
        <v>2</v>
      </c>
      <c r="AB7489">
        <v>2</v>
      </c>
      <c r="AC7489">
        <v>13</v>
      </c>
    </row>
    <row r="7490" spans="1:29">
      <c r="A7490">
        <v>8254</v>
      </c>
      <c r="B7490" t="s">
        <v>805</v>
      </c>
      <c r="C7490" t="s">
        <v>9229</v>
      </c>
      <c r="J7490" t="s">
        <v>1436</v>
      </c>
      <c r="K7490">
        <v>0</v>
      </c>
      <c r="N7490" t="b">
        <v>1</v>
      </c>
      <c r="O7490" t="b">
        <v>0</v>
      </c>
      <c r="P7490" t="b">
        <v>0</v>
      </c>
      <c r="Q7490">
        <v>11</v>
      </c>
      <c r="R7490">
        <v>1</v>
      </c>
      <c r="S7490">
        <v>1</v>
      </c>
      <c r="T7490">
        <v>3</v>
      </c>
      <c r="U7490" t="b">
        <v>1</v>
      </c>
      <c r="V7490" t="s">
        <v>9069</v>
      </c>
      <c r="W7490" t="s">
        <v>12342</v>
      </c>
      <c r="X7490" t="s">
        <v>15380</v>
      </c>
      <c r="Y7490">
        <v>45</v>
      </c>
      <c r="Z7490">
        <v>45</v>
      </c>
      <c r="AA7490">
        <v>3</v>
      </c>
      <c r="AB7490">
        <v>3</v>
      </c>
      <c r="AC7490">
        <v>13</v>
      </c>
    </row>
    <row r="7491" spans="1:29">
      <c r="A7491">
        <v>8255</v>
      </c>
      <c r="B7491" t="s">
        <v>805</v>
      </c>
      <c r="C7491" t="s">
        <v>9230</v>
      </c>
      <c r="J7491" t="s">
        <v>1436</v>
      </c>
      <c r="K7491">
        <v>0</v>
      </c>
      <c r="N7491" t="b">
        <v>1</v>
      </c>
      <c r="O7491" t="b">
        <v>0</v>
      </c>
      <c r="P7491" t="b">
        <v>0</v>
      </c>
      <c r="Q7491">
        <v>11</v>
      </c>
      <c r="R7491">
        <v>1</v>
      </c>
      <c r="S7491">
        <v>1</v>
      </c>
      <c r="T7491">
        <v>3</v>
      </c>
      <c r="U7491" t="b">
        <v>1</v>
      </c>
      <c r="V7491" t="s">
        <v>9069</v>
      </c>
      <c r="W7491" t="s">
        <v>12342</v>
      </c>
      <c r="X7491" t="s">
        <v>15689</v>
      </c>
      <c r="Y7491">
        <v>46</v>
      </c>
      <c r="Z7491">
        <v>46</v>
      </c>
      <c r="AA7491">
        <v>2</v>
      </c>
      <c r="AB7491">
        <v>2</v>
      </c>
      <c r="AC7491">
        <v>13</v>
      </c>
    </row>
    <row r="7492" spans="1:29">
      <c r="A7492">
        <v>8256</v>
      </c>
      <c r="B7492" t="s">
        <v>805</v>
      </c>
      <c r="C7492" t="s">
        <v>9231</v>
      </c>
      <c r="J7492" t="s">
        <v>1436</v>
      </c>
      <c r="K7492">
        <v>0</v>
      </c>
      <c r="N7492" t="b">
        <v>1</v>
      </c>
      <c r="O7492" t="b">
        <v>0</v>
      </c>
      <c r="P7492" t="b">
        <v>0</v>
      </c>
      <c r="Q7492">
        <v>11</v>
      </c>
      <c r="R7492">
        <v>1</v>
      </c>
      <c r="S7492">
        <v>1</v>
      </c>
      <c r="T7492">
        <v>3</v>
      </c>
      <c r="U7492" t="b">
        <v>1</v>
      </c>
      <c r="V7492" t="s">
        <v>9069</v>
      </c>
      <c r="W7492" t="s">
        <v>12342</v>
      </c>
      <c r="X7492" t="s">
        <v>15766</v>
      </c>
      <c r="Y7492">
        <v>46</v>
      </c>
      <c r="Z7492">
        <v>46</v>
      </c>
      <c r="AA7492">
        <v>3</v>
      </c>
      <c r="AB7492">
        <v>3</v>
      </c>
      <c r="AC7492">
        <v>13</v>
      </c>
    </row>
    <row r="7493" spans="1:29">
      <c r="A7493">
        <v>8257</v>
      </c>
      <c r="B7493" t="s">
        <v>805</v>
      </c>
      <c r="C7493" t="s">
        <v>9232</v>
      </c>
      <c r="J7493" t="s">
        <v>1438</v>
      </c>
      <c r="K7493">
        <v>0</v>
      </c>
      <c r="N7493" t="b">
        <v>1</v>
      </c>
      <c r="O7493" t="b">
        <v>0</v>
      </c>
      <c r="P7493" t="b">
        <v>0</v>
      </c>
      <c r="Q7493">
        <v>11</v>
      </c>
      <c r="R7493">
        <v>1</v>
      </c>
      <c r="S7493">
        <v>1</v>
      </c>
      <c r="T7493">
        <v>3</v>
      </c>
      <c r="U7493" t="b">
        <v>1</v>
      </c>
      <c r="V7493" t="s">
        <v>9069</v>
      </c>
      <c r="W7493" t="s">
        <v>12342</v>
      </c>
      <c r="X7493" t="s">
        <v>14818</v>
      </c>
      <c r="Y7493">
        <v>42</v>
      </c>
      <c r="Z7493">
        <v>42</v>
      </c>
      <c r="AA7493">
        <v>4</v>
      </c>
      <c r="AB7493">
        <v>4</v>
      </c>
      <c r="AC7493">
        <v>13</v>
      </c>
    </row>
    <row r="7494" spans="1:29">
      <c r="A7494">
        <v>8258</v>
      </c>
      <c r="B7494" t="s">
        <v>805</v>
      </c>
      <c r="C7494" t="s">
        <v>9233</v>
      </c>
      <c r="J7494" t="s">
        <v>1438</v>
      </c>
      <c r="K7494">
        <v>0</v>
      </c>
      <c r="N7494" t="b">
        <v>1</v>
      </c>
      <c r="O7494" t="b">
        <v>0</v>
      </c>
      <c r="P7494" t="b">
        <v>0</v>
      </c>
      <c r="Q7494">
        <v>11</v>
      </c>
      <c r="R7494">
        <v>1</v>
      </c>
      <c r="S7494">
        <v>1</v>
      </c>
      <c r="T7494">
        <v>3</v>
      </c>
      <c r="U7494" t="b">
        <v>1</v>
      </c>
      <c r="V7494" t="s">
        <v>9069</v>
      </c>
      <c r="W7494" t="s">
        <v>12342</v>
      </c>
      <c r="X7494" t="s">
        <v>14819</v>
      </c>
      <c r="Y7494">
        <v>43</v>
      </c>
      <c r="Z7494">
        <v>43</v>
      </c>
      <c r="AA7494">
        <v>4</v>
      </c>
      <c r="AB7494">
        <v>4</v>
      </c>
      <c r="AC7494">
        <v>13</v>
      </c>
    </row>
    <row r="7495" spans="1:29">
      <c r="A7495">
        <v>8260</v>
      </c>
      <c r="B7495" t="s">
        <v>805</v>
      </c>
      <c r="C7495" t="s">
        <v>9234</v>
      </c>
      <c r="J7495" t="s">
        <v>1438</v>
      </c>
      <c r="K7495">
        <v>0</v>
      </c>
      <c r="N7495" t="b">
        <v>1</v>
      </c>
      <c r="O7495" t="b">
        <v>0</v>
      </c>
      <c r="P7495" t="b">
        <v>0</v>
      </c>
      <c r="Q7495">
        <v>11</v>
      </c>
      <c r="R7495">
        <v>1</v>
      </c>
      <c r="S7495">
        <v>1</v>
      </c>
      <c r="T7495">
        <v>3</v>
      </c>
      <c r="U7495" t="b">
        <v>1</v>
      </c>
      <c r="V7495" t="s">
        <v>9069</v>
      </c>
      <c r="W7495" t="s">
        <v>12342</v>
      </c>
      <c r="X7495" t="s">
        <v>14820</v>
      </c>
      <c r="Y7495">
        <v>44</v>
      </c>
      <c r="Z7495">
        <v>44</v>
      </c>
      <c r="AA7495">
        <v>4</v>
      </c>
      <c r="AB7495">
        <v>4</v>
      </c>
      <c r="AC7495">
        <v>13</v>
      </c>
    </row>
    <row r="7496" spans="1:29">
      <c r="A7496">
        <v>8261</v>
      </c>
      <c r="B7496" t="s">
        <v>805</v>
      </c>
      <c r="C7496" t="s">
        <v>9235</v>
      </c>
      <c r="J7496" t="s">
        <v>1438</v>
      </c>
      <c r="K7496">
        <v>0</v>
      </c>
      <c r="N7496" t="b">
        <v>1</v>
      </c>
      <c r="O7496" t="b">
        <v>0</v>
      </c>
      <c r="P7496" t="b">
        <v>0</v>
      </c>
      <c r="Q7496">
        <v>11</v>
      </c>
      <c r="R7496">
        <v>1</v>
      </c>
      <c r="S7496">
        <v>1</v>
      </c>
      <c r="T7496">
        <v>3</v>
      </c>
      <c r="U7496" t="b">
        <v>1</v>
      </c>
      <c r="V7496" t="s">
        <v>9069</v>
      </c>
      <c r="W7496" t="s">
        <v>12342</v>
      </c>
      <c r="X7496" t="s">
        <v>14821</v>
      </c>
      <c r="Y7496">
        <v>45</v>
      </c>
      <c r="Z7496">
        <v>45</v>
      </c>
      <c r="AA7496">
        <v>4</v>
      </c>
      <c r="AB7496">
        <v>4</v>
      </c>
      <c r="AC7496">
        <v>13</v>
      </c>
    </row>
    <row r="7497" spans="1:29">
      <c r="A7497">
        <v>8262</v>
      </c>
      <c r="B7497" t="s">
        <v>805</v>
      </c>
      <c r="C7497" t="s">
        <v>9236</v>
      </c>
      <c r="J7497" t="s">
        <v>1438</v>
      </c>
      <c r="K7497">
        <v>0</v>
      </c>
      <c r="N7497" t="b">
        <v>1</v>
      </c>
      <c r="O7497" t="b">
        <v>0</v>
      </c>
      <c r="P7497" t="b">
        <v>0</v>
      </c>
      <c r="Q7497">
        <v>11</v>
      </c>
      <c r="R7497">
        <v>1</v>
      </c>
      <c r="S7497">
        <v>1</v>
      </c>
      <c r="T7497">
        <v>3</v>
      </c>
      <c r="U7497" t="b">
        <v>1</v>
      </c>
      <c r="V7497" t="s">
        <v>9069</v>
      </c>
      <c r="W7497" t="s">
        <v>12342</v>
      </c>
      <c r="X7497" t="s">
        <v>14822</v>
      </c>
      <c r="Y7497">
        <v>46</v>
      </c>
      <c r="Z7497">
        <v>46</v>
      </c>
      <c r="AA7497">
        <v>4</v>
      </c>
      <c r="AB7497">
        <v>4</v>
      </c>
      <c r="AC7497">
        <v>13</v>
      </c>
    </row>
    <row r="7498" spans="1:29">
      <c r="A7498">
        <v>8263</v>
      </c>
      <c r="B7498" t="s">
        <v>805</v>
      </c>
      <c r="C7498" t="s">
        <v>9237</v>
      </c>
      <c r="J7498" t="s">
        <v>1444</v>
      </c>
      <c r="K7498">
        <v>0</v>
      </c>
      <c r="N7498" t="b">
        <v>1</v>
      </c>
      <c r="O7498" t="b">
        <v>0</v>
      </c>
      <c r="P7498" t="b">
        <v>0</v>
      </c>
      <c r="Q7498">
        <v>11</v>
      </c>
      <c r="R7498">
        <v>1</v>
      </c>
      <c r="S7498">
        <v>1</v>
      </c>
      <c r="T7498">
        <v>3</v>
      </c>
      <c r="U7498" t="b">
        <v>1</v>
      </c>
      <c r="V7498" t="s">
        <v>9069</v>
      </c>
      <c r="W7498" t="s">
        <v>12342</v>
      </c>
      <c r="X7498" t="s">
        <v>14555</v>
      </c>
      <c r="Y7498">
        <v>42</v>
      </c>
      <c r="Z7498">
        <v>42</v>
      </c>
      <c r="AA7498">
        <v>5</v>
      </c>
      <c r="AB7498">
        <v>5</v>
      </c>
      <c r="AC7498">
        <v>13</v>
      </c>
    </row>
    <row r="7499" spans="1:29">
      <c r="A7499">
        <v>8264</v>
      </c>
      <c r="B7499" t="s">
        <v>805</v>
      </c>
      <c r="C7499" t="s">
        <v>9238</v>
      </c>
      <c r="J7499" t="s">
        <v>1444</v>
      </c>
      <c r="K7499">
        <v>0</v>
      </c>
      <c r="N7499" t="b">
        <v>1</v>
      </c>
      <c r="O7499" t="b">
        <v>0</v>
      </c>
      <c r="P7499" t="b">
        <v>0</v>
      </c>
      <c r="Q7499">
        <v>11</v>
      </c>
      <c r="R7499">
        <v>1</v>
      </c>
      <c r="S7499">
        <v>1</v>
      </c>
      <c r="T7499">
        <v>3</v>
      </c>
      <c r="U7499" t="b">
        <v>1</v>
      </c>
      <c r="V7499" t="s">
        <v>9069</v>
      </c>
      <c r="W7499" t="s">
        <v>12342</v>
      </c>
      <c r="X7499" t="s">
        <v>14736</v>
      </c>
      <c r="Y7499">
        <v>42</v>
      </c>
      <c r="Z7499">
        <v>42</v>
      </c>
      <c r="AA7499">
        <v>6</v>
      </c>
      <c r="AB7499">
        <v>6</v>
      </c>
      <c r="AC7499">
        <v>13</v>
      </c>
    </row>
    <row r="7500" spans="1:29">
      <c r="A7500">
        <v>8265</v>
      </c>
      <c r="B7500" t="s">
        <v>805</v>
      </c>
      <c r="C7500" t="s">
        <v>9239</v>
      </c>
      <c r="J7500" t="s">
        <v>1444</v>
      </c>
      <c r="K7500">
        <v>0</v>
      </c>
      <c r="N7500" t="b">
        <v>1</v>
      </c>
      <c r="O7500" t="b">
        <v>0</v>
      </c>
      <c r="P7500" t="b">
        <v>0</v>
      </c>
      <c r="Q7500">
        <v>11</v>
      </c>
      <c r="R7500">
        <v>1</v>
      </c>
      <c r="S7500">
        <v>1</v>
      </c>
      <c r="T7500">
        <v>3</v>
      </c>
      <c r="U7500" t="b">
        <v>1</v>
      </c>
      <c r="V7500" t="s">
        <v>9069</v>
      </c>
      <c r="W7500" t="s">
        <v>12342</v>
      </c>
      <c r="X7500" t="s">
        <v>14670</v>
      </c>
      <c r="Y7500">
        <v>42</v>
      </c>
      <c r="Z7500">
        <v>42</v>
      </c>
      <c r="AA7500">
        <v>7</v>
      </c>
      <c r="AB7500">
        <v>7</v>
      </c>
      <c r="AC7500">
        <v>13</v>
      </c>
    </row>
    <row r="7501" spans="1:29">
      <c r="A7501">
        <v>8266</v>
      </c>
      <c r="B7501" t="s">
        <v>805</v>
      </c>
      <c r="C7501" t="s">
        <v>9240</v>
      </c>
      <c r="J7501" t="s">
        <v>1444</v>
      </c>
      <c r="K7501">
        <v>0</v>
      </c>
      <c r="N7501" t="b">
        <v>1</v>
      </c>
      <c r="O7501" t="b">
        <v>0</v>
      </c>
      <c r="P7501" t="b">
        <v>0</v>
      </c>
      <c r="Q7501">
        <v>11</v>
      </c>
      <c r="R7501">
        <v>1</v>
      </c>
      <c r="S7501">
        <v>1</v>
      </c>
      <c r="T7501">
        <v>3</v>
      </c>
      <c r="U7501" t="b">
        <v>1</v>
      </c>
      <c r="V7501" t="s">
        <v>9069</v>
      </c>
      <c r="W7501" t="s">
        <v>12342</v>
      </c>
      <c r="X7501" t="s">
        <v>14671</v>
      </c>
      <c r="Y7501">
        <v>42</v>
      </c>
      <c r="Z7501">
        <v>42</v>
      </c>
      <c r="AA7501">
        <v>8</v>
      </c>
      <c r="AB7501">
        <v>8</v>
      </c>
      <c r="AC7501">
        <v>13</v>
      </c>
    </row>
    <row r="7502" spans="1:29">
      <c r="A7502">
        <v>8267</v>
      </c>
      <c r="B7502" t="s">
        <v>805</v>
      </c>
      <c r="C7502" t="s">
        <v>9241</v>
      </c>
      <c r="J7502" t="s">
        <v>1444</v>
      </c>
      <c r="K7502">
        <v>0</v>
      </c>
      <c r="N7502" t="b">
        <v>1</v>
      </c>
      <c r="O7502" t="b">
        <v>0</v>
      </c>
      <c r="P7502" t="b">
        <v>0</v>
      </c>
      <c r="Q7502">
        <v>11</v>
      </c>
      <c r="R7502">
        <v>1</v>
      </c>
      <c r="S7502">
        <v>1</v>
      </c>
      <c r="T7502">
        <v>3</v>
      </c>
      <c r="U7502" t="b">
        <v>1</v>
      </c>
      <c r="V7502" t="s">
        <v>9069</v>
      </c>
      <c r="W7502" t="s">
        <v>12342</v>
      </c>
      <c r="X7502" t="s">
        <v>14556</v>
      </c>
      <c r="Y7502">
        <v>43</v>
      </c>
      <c r="Z7502">
        <v>43</v>
      </c>
      <c r="AA7502">
        <v>5</v>
      </c>
      <c r="AB7502">
        <v>5</v>
      </c>
      <c r="AC7502">
        <v>13</v>
      </c>
    </row>
    <row r="7503" spans="1:29">
      <c r="A7503">
        <v>8268</v>
      </c>
      <c r="B7503" t="s">
        <v>805</v>
      </c>
      <c r="C7503" t="s">
        <v>9242</v>
      </c>
      <c r="J7503" t="s">
        <v>1444</v>
      </c>
      <c r="K7503">
        <v>0</v>
      </c>
      <c r="N7503" t="b">
        <v>1</v>
      </c>
      <c r="O7503" t="b">
        <v>0</v>
      </c>
      <c r="P7503" t="b">
        <v>0</v>
      </c>
      <c r="Q7503">
        <v>11</v>
      </c>
      <c r="R7503">
        <v>1</v>
      </c>
      <c r="S7503">
        <v>1</v>
      </c>
      <c r="T7503">
        <v>3</v>
      </c>
      <c r="U7503" t="b">
        <v>1</v>
      </c>
      <c r="V7503" t="s">
        <v>9069</v>
      </c>
      <c r="W7503" t="s">
        <v>12342</v>
      </c>
      <c r="X7503" t="s">
        <v>14737</v>
      </c>
      <c r="Y7503">
        <v>43</v>
      </c>
      <c r="Z7503">
        <v>43</v>
      </c>
      <c r="AA7503">
        <v>6</v>
      </c>
      <c r="AB7503">
        <v>6</v>
      </c>
      <c r="AC7503">
        <v>13</v>
      </c>
    </row>
    <row r="7504" spans="1:29">
      <c r="A7504">
        <v>8269</v>
      </c>
      <c r="B7504" t="s">
        <v>805</v>
      </c>
      <c r="C7504" t="s">
        <v>9243</v>
      </c>
      <c r="J7504" t="s">
        <v>1444</v>
      </c>
      <c r="K7504">
        <v>0</v>
      </c>
      <c r="N7504" t="b">
        <v>1</v>
      </c>
      <c r="O7504" t="b">
        <v>0</v>
      </c>
      <c r="P7504" t="b">
        <v>0</v>
      </c>
      <c r="Q7504">
        <v>11</v>
      </c>
      <c r="R7504">
        <v>1</v>
      </c>
      <c r="S7504">
        <v>1</v>
      </c>
      <c r="T7504">
        <v>3</v>
      </c>
      <c r="U7504" t="b">
        <v>1</v>
      </c>
      <c r="V7504" t="s">
        <v>9069</v>
      </c>
      <c r="W7504" t="s">
        <v>12342</v>
      </c>
      <c r="X7504" t="s">
        <v>14674</v>
      </c>
      <c r="Y7504">
        <v>43</v>
      </c>
      <c r="Z7504">
        <v>43</v>
      </c>
      <c r="AA7504">
        <v>7</v>
      </c>
      <c r="AB7504">
        <v>7</v>
      </c>
      <c r="AC7504">
        <v>13</v>
      </c>
    </row>
    <row r="7505" spans="1:29">
      <c r="A7505">
        <v>8270</v>
      </c>
      <c r="B7505" t="s">
        <v>805</v>
      </c>
      <c r="C7505" t="s">
        <v>9244</v>
      </c>
      <c r="J7505" t="s">
        <v>1444</v>
      </c>
      <c r="K7505">
        <v>0</v>
      </c>
      <c r="N7505" t="b">
        <v>1</v>
      </c>
      <c r="O7505" t="b">
        <v>0</v>
      </c>
      <c r="P7505" t="b">
        <v>0</v>
      </c>
      <c r="Q7505">
        <v>11</v>
      </c>
      <c r="R7505">
        <v>1</v>
      </c>
      <c r="S7505">
        <v>1</v>
      </c>
      <c r="T7505">
        <v>3</v>
      </c>
      <c r="U7505" t="b">
        <v>1</v>
      </c>
      <c r="V7505" t="s">
        <v>9069</v>
      </c>
      <c r="W7505" t="s">
        <v>12342</v>
      </c>
      <c r="X7505" t="s">
        <v>14675</v>
      </c>
      <c r="Y7505">
        <v>43</v>
      </c>
      <c r="Z7505">
        <v>43</v>
      </c>
      <c r="AA7505">
        <v>8</v>
      </c>
      <c r="AB7505">
        <v>8</v>
      </c>
      <c r="AC7505">
        <v>13</v>
      </c>
    </row>
    <row r="7506" spans="1:29">
      <c r="A7506">
        <v>8275</v>
      </c>
      <c r="B7506" t="s">
        <v>805</v>
      </c>
      <c r="C7506" t="s">
        <v>9245</v>
      </c>
      <c r="J7506" t="s">
        <v>1444</v>
      </c>
      <c r="K7506">
        <v>0</v>
      </c>
      <c r="N7506" t="b">
        <v>1</v>
      </c>
      <c r="O7506" t="b">
        <v>0</v>
      </c>
      <c r="P7506" t="b">
        <v>0</v>
      </c>
      <c r="Q7506">
        <v>11</v>
      </c>
      <c r="R7506">
        <v>1</v>
      </c>
      <c r="S7506">
        <v>1</v>
      </c>
      <c r="T7506">
        <v>3</v>
      </c>
      <c r="U7506" t="b">
        <v>1</v>
      </c>
      <c r="V7506" t="s">
        <v>9069</v>
      </c>
      <c r="W7506" t="s">
        <v>12342</v>
      </c>
      <c r="X7506" t="s">
        <v>14557</v>
      </c>
      <c r="Y7506">
        <v>44</v>
      </c>
      <c r="Z7506">
        <v>44</v>
      </c>
      <c r="AA7506">
        <v>5</v>
      </c>
      <c r="AB7506">
        <v>5</v>
      </c>
      <c r="AC7506">
        <v>13</v>
      </c>
    </row>
    <row r="7507" spans="1:29">
      <c r="A7507">
        <v>8276</v>
      </c>
      <c r="B7507" t="s">
        <v>805</v>
      </c>
      <c r="C7507" t="s">
        <v>9246</v>
      </c>
      <c r="J7507" t="s">
        <v>1444</v>
      </c>
      <c r="K7507">
        <v>0</v>
      </c>
      <c r="N7507" t="b">
        <v>1</v>
      </c>
      <c r="O7507" t="b">
        <v>0</v>
      </c>
      <c r="P7507" t="b">
        <v>0</v>
      </c>
      <c r="Q7507">
        <v>11</v>
      </c>
      <c r="R7507">
        <v>1</v>
      </c>
      <c r="S7507">
        <v>1</v>
      </c>
      <c r="T7507">
        <v>3</v>
      </c>
      <c r="U7507" t="b">
        <v>1</v>
      </c>
      <c r="V7507" t="s">
        <v>9069</v>
      </c>
      <c r="W7507" t="s">
        <v>12342</v>
      </c>
      <c r="X7507" t="s">
        <v>14738</v>
      </c>
      <c r="Y7507">
        <v>44</v>
      </c>
      <c r="Z7507">
        <v>44</v>
      </c>
      <c r="AA7507">
        <v>6</v>
      </c>
      <c r="AB7507">
        <v>6</v>
      </c>
      <c r="AC7507">
        <v>13</v>
      </c>
    </row>
    <row r="7508" spans="1:29">
      <c r="A7508">
        <v>8277</v>
      </c>
      <c r="B7508" t="s">
        <v>805</v>
      </c>
      <c r="C7508" t="s">
        <v>9247</v>
      </c>
      <c r="J7508" t="s">
        <v>1444</v>
      </c>
      <c r="K7508">
        <v>0</v>
      </c>
      <c r="N7508" t="b">
        <v>1</v>
      </c>
      <c r="O7508" t="b">
        <v>0</v>
      </c>
      <c r="P7508" t="b">
        <v>0</v>
      </c>
      <c r="Q7508">
        <v>11</v>
      </c>
      <c r="R7508">
        <v>1</v>
      </c>
      <c r="S7508">
        <v>1</v>
      </c>
      <c r="T7508">
        <v>3</v>
      </c>
      <c r="U7508" t="b">
        <v>1</v>
      </c>
      <c r="V7508" t="s">
        <v>9069</v>
      </c>
      <c r="W7508" t="s">
        <v>12342</v>
      </c>
      <c r="X7508" t="s">
        <v>14753</v>
      </c>
      <c r="Y7508">
        <v>44</v>
      </c>
      <c r="Z7508">
        <v>44</v>
      </c>
      <c r="AA7508">
        <v>7</v>
      </c>
      <c r="AB7508">
        <v>7</v>
      </c>
      <c r="AC7508">
        <v>13</v>
      </c>
    </row>
    <row r="7509" spans="1:29">
      <c r="A7509">
        <v>8278</v>
      </c>
      <c r="B7509" t="s">
        <v>805</v>
      </c>
      <c r="C7509" t="s">
        <v>9248</v>
      </c>
      <c r="J7509" t="s">
        <v>1444</v>
      </c>
      <c r="K7509">
        <v>0</v>
      </c>
      <c r="N7509" t="b">
        <v>1</v>
      </c>
      <c r="O7509" t="b">
        <v>0</v>
      </c>
      <c r="P7509" t="b">
        <v>0</v>
      </c>
      <c r="Q7509">
        <v>11</v>
      </c>
      <c r="R7509">
        <v>1</v>
      </c>
      <c r="S7509">
        <v>1</v>
      </c>
      <c r="T7509">
        <v>3</v>
      </c>
      <c r="U7509" t="b">
        <v>1</v>
      </c>
      <c r="V7509" t="s">
        <v>9069</v>
      </c>
      <c r="W7509" t="s">
        <v>12342</v>
      </c>
      <c r="X7509" t="s">
        <v>14754</v>
      </c>
      <c r="Y7509">
        <v>44</v>
      </c>
      <c r="Z7509">
        <v>44</v>
      </c>
      <c r="AA7509">
        <v>8</v>
      </c>
      <c r="AB7509">
        <v>8</v>
      </c>
      <c r="AC7509">
        <v>13</v>
      </c>
    </row>
    <row r="7510" spans="1:29">
      <c r="A7510">
        <v>8279</v>
      </c>
      <c r="B7510" t="s">
        <v>805</v>
      </c>
      <c r="C7510" t="s">
        <v>9249</v>
      </c>
      <c r="J7510" t="s">
        <v>1444</v>
      </c>
      <c r="K7510">
        <v>0</v>
      </c>
      <c r="N7510" t="b">
        <v>1</v>
      </c>
      <c r="O7510" t="b">
        <v>0</v>
      </c>
      <c r="P7510" t="b">
        <v>0</v>
      </c>
      <c r="Q7510">
        <v>11</v>
      </c>
      <c r="R7510">
        <v>1</v>
      </c>
      <c r="S7510">
        <v>1</v>
      </c>
      <c r="T7510">
        <v>3</v>
      </c>
      <c r="U7510" t="b">
        <v>1</v>
      </c>
      <c r="V7510" t="s">
        <v>9069</v>
      </c>
      <c r="W7510" t="s">
        <v>12342</v>
      </c>
      <c r="X7510" t="s">
        <v>14558</v>
      </c>
      <c r="Y7510">
        <v>45</v>
      </c>
      <c r="Z7510">
        <v>45</v>
      </c>
      <c r="AA7510">
        <v>5</v>
      </c>
      <c r="AB7510">
        <v>5</v>
      </c>
      <c r="AC7510">
        <v>13</v>
      </c>
    </row>
    <row r="7511" spans="1:29">
      <c r="A7511">
        <v>8280</v>
      </c>
      <c r="B7511" t="s">
        <v>805</v>
      </c>
      <c r="C7511" t="s">
        <v>9250</v>
      </c>
      <c r="J7511" t="s">
        <v>1444</v>
      </c>
      <c r="K7511">
        <v>0</v>
      </c>
      <c r="N7511" t="b">
        <v>1</v>
      </c>
      <c r="O7511" t="b">
        <v>0</v>
      </c>
      <c r="P7511" t="b">
        <v>0</v>
      </c>
      <c r="Q7511">
        <v>11</v>
      </c>
      <c r="R7511">
        <v>1</v>
      </c>
      <c r="S7511">
        <v>1</v>
      </c>
      <c r="T7511">
        <v>3</v>
      </c>
      <c r="U7511" t="b">
        <v>1</v>
      </c>
      <c r="V7511" t="s">
        <v>9069</v>
      </c>
      <c r="W7511" t="s">
        <v>12342</v>
      </c>
      <c r="X7511" t="s">
        <v>14739</v>
      </c>
      <c r="Y7511">
        <v>45</v>
      </c>
      <c r="Z7511">
        <v>45</v>
      </c>
      <c r="AA7511">
        <v>6</v>
      </c>
      <c r="AB7511">
        <v>6</v>
      </c>
      <c r="AC7511">
        <v>13</v>
      </c>
    </row>
    <row r="7512" spans="1:29">
      <c r="A7512">
        <v>8281</v>
      </c>
      <c r="B7512" t="s">
        <v>805</v>
      </c>
      <c r="C7512" t="s">
        <v>9251</v>
      </c>
      <c r="J7512" t="s">
        <v>1444</v>
      </c>
      <c r="K7512">
        <v>0</v>
      </c>
      <c r="N7512" t="b">
        <v>1</v>
      </c>
      <c r="O7512" t="b">
        <v>0</v>
      </c>
      <c r="P7512" t="b">
        <v>0</v>
      </c>
      <c r="Q7512">
        <v>11</v>
      </c>
      <c r="R7512">
        <v>1</v>
      </c>
      <c r="S7512">
        <v>1</v>
      </c>
      <c r="T7512">
        <v>3</v>
      </c>
      <c r="U7512" t="b">
        <v>1</v>
      </c>
      <c r="V7512" t="s">
        <v>9069</v>
      </c>
      <c r="W7512" t="s">
        <v>12342</v>
      </c>
      <c r="X7512" t="s">
        <v>14755</v>
      </c>
      <c r="Y7512">
        <v>45</v>
      </c>
      <c r="Z7512">
        <v>45</v>
      </c>
      <c r="AA7512">
        <v>7</v>
      </c>
      <c r="AB7512">
        <v>7</v>
      </c>
      <c r="AC7512">
        <v>13</v>
      </c>
    </row>
    <row r="7513" spans="1:29">
      <c r="A7513">
        <v>8282</v>
      </c>
      <c r="B7513" t="s">
        <v>805</v>
      </c>
      <c r="C7513" t="s">
        <v>9252</v>
      </c>
      <c r="J7513" t="s">
        <v>1444</v>
      </c>
      <c r="K7513">
        <v>0</v>
      </c>
      <c r="N7513" t="b">
        <v>1</v>
      </c>
      <c r="O7513" t="b">
        <v>0</v>
      </c>
      <c r="P7513" t="b">
        <v>0</v>
      </c>
      <c r="Q7513">
        <v>11</v>
      </c>
      <c r="R7513">
        <v>1</v>
      </c>
      <c r="S7513">
        <v>1</v>
      </c>
      <c r="T7513">
        <v>3</v>
      </c>
      <c r="U7513" t="b">
        <v>1</v>
      </c>
      <c r="V7513" t="s">
        <v>9069</v>
      </c>
      <c r="W7513" t="s">
        <v>12342</v>
      </c>
      <c r="X7513" t="s">
        <v>14756</v>
      </c>
      <c r="Y7513">
        <v>45</v>
      </c>
      <c r="Z7513">
        <v>45</v>
      </c>
      <c r="AA7513">
        <v>8</v>
      </c>
      <c r="AB7513">
        <v>8</v>
      </c>
      <c r="AC7513">
        <v>13</v>
      </c>
    </row>
    <row r="7514" spans="1:29">
      <c r="A7514">
        <v>8283</v>
      </c>
      <c r="B7514" t="s">
        <v>805</v>
      </c>
      <c r="C7514" t="s">
        <v>9253</v>
      </c>
      <c r="J7514" t="s">
        <v>1444</v>
      </c>
      <c r="K7514">
        <v>0</v>
      </c>
      <c r="N7514" t="b">
        <v>1</v>
      </c>
      <c r="O7514" t="b">
        <v>0</v>
      </c>
      <c r="P7514" t="b">
        <v>0</v>
      </c>
      <c r="Q7514">
        <v>11</v>
      </c>
      <c r="R7514">
        <v>1</v>
      </c>
      <c r="S7514">
        <v>1</v>
      </c>
      <c r="T7514">
        <v>3</v>
      </c>
      <c r="U7514" t="b">
        <v>1</v>
      </c>
      <c r="V7514" t="s">
        <v>9069</v>
      </c>
      <c r="W7514" t="s">
        <v>12342</v>
      </c>
      <c r="X7514" t="s">
        <v>14740</v>
      </c>
      <c r="Y7514">
        <v>46</v>
      </c>
      <c r="Z7514">
        <v>46</v>
      </c>
      <c r="AA7514">
        <v>5</v>
      </c>
      <c r="AB7514">
        <v>5</v>
      </c>
      <c r="AC7514">
        <v>13</v>
      </c>
    </row>
    <row r="7515" spans="1:29">
      <c r="A7515">
        <v>8284</v>
      </c>
      <c r="B7515" t="s">
        <v>805</v>
      </c>
      <c r="C7515" t="s">
        <v>9254</v>
      </c>
      <c r="J7515" t="s">
        <v>1444</v>
      </c>
      <c r="K7515">
        <v>0</v>
      </c>
      <c r="N7515" t="b">
        <v>1</v>
      </c>
      <c r="O7515" t="b">
        <v>0</v>
      </c>
      <c r="P7515" t="b">
        <v>0</v>
      </c>
      <c r="Q7515">
        <v>11</v>
      </c>
      <c r="R7515">
        <v>1</v>
      </c>
      <c r="S7515">
        <v>1</v>
      </c>
      <c r="T7515">
        <v>3</v>
      </c>
      <c r="U7515" t="b">
        <v>1</v>
      </c>
      <c r="V7515" t="s">
        <v>9069</v>
      </c>
      <c r="W7515" t="s">
        <v>12342</v>
      </c>
      <c r="X7515" t="s">
        <v>14741</v>
      </c>
      <c r="Y7515">
        <v>46</v>
      </c>
      <c r="Z7515">
        <v>46</v>
      </c>
      <c r="AA7515">
        <v>6</v>
      </c>
      <c r="AB7515">
        <v>6</v>
      </c>
      <c r="AC7515">
        <v>13</v>
      </c>
    </row>
    <row r="7516" spans="1:29">
      <c r="A7516">
        <v>8285</v>
      </c>
      <c r="B7516" t="s">
        <v>805</v>
      </c>
      <c r="C7516" t="s">
        <v>9255</v>
      </c>
      <c r="J7516" t="s">
        <v>1444</v>
      </c>
      <c r="K7516">
        <v>0</v>
      </c>
      <c r="N7516" t="b">
        <v>1</v>
      </c>
      <c r="O7516" t="b">
        <v>0</v>
      </c>
      <c r="P7516" t="b">
        <v>0</v>
      </c>
      <c r="Q7516">
        <v>11</v>
      </c>
      <c r="R7516">
        <v>1</v>
      </c>
      <c r="S7516">
        <v>1</v>
      </c>
      <c r="T7516">
        <v>3</v>
      </c>
      <c r="U7516" t="b">
        <v>1</v>
      </c>
      <c r="V7516" t="s">
        <v>9069</v>
      </c>
      <c r="W7516" t="s">
        <v>12342</v>
      </c>
      <c r="X7516" t="s">
        <v>14757</v>
      </c>
      <c r="Y7516">
        <v>46</v>
      </c>
      <c r="Z7516">
        <v>46</v>
      </c>
      <c r="AA7516">
        <v>7</v>
      </c>
      <c r="AB7516">
        <v>7</v>
      </c>
      <c r="AC7516">
        <v>13</v>
      </c>
    </row>
    <row r="7517" spans="1:29">
      <c r="A7517">
        <v>8286</v>
      </c>
      <c r="B7517" t="s">
        <v>805</v>
      </c>
      <c r="C7517" t="s">
        <v>9256</v>
      </c>
      <c r="J7517" t="s">
        <v>1444</v>
      </c>
      <c r="K7517">
        <v>0</v>
      </c>
      <c r="N7517" t="b">
        <v>1</v>
      </c>
      <c r="O7517" t="b">
        <v>0</v>
      </c>
      <c r="P7517" t="b">
        <v>0</v>
      </c>
      <c r="Q7517">
        <v>11</v>
      </c>
      <c r="R7517">
        <v>1</v>
      </c>
      <c r="S7517">
        <v>1</v>
      </c>
      <c r="T7517">
        <v>3</v>
      </c>
      <c r="U7517" t="b">
        <v>1</v>
      </c>
      <c r="V7517" t="s">
        <v>9069</v>
      </c>
      <c r="W7517" t="s">
        <v>12342</v>
      </c>
      <c r="X7517" t="s">
        <v>14758</v>
      </c>
      <c r="Y7517">
        <v>46</v>
      </c>
      <c r="Z7517">
        <v>46</v>
      </c>
      <c r="AA7517">
        <v>8</v>
      </c>
      <c r="AB7517">
        <v>8</v>
      </c>
      <c r="AC7517">
        <v>13</v>
      </c>
    </row>
    <row r="7518" spans="1:29">
      <c r="A7518">
        <v>8287</v>
      </c>
      <c r="B7518" t="s">
        <v>805</v>
      </c>
      <c r="C7518" t="s">
        <v>9257</v>
      </c>
      <c r="J7518" t="s">
        <v>1462</v>
      </c>
      <c r="K7518">
        <v>0</v>
      </c>
      <c r="N7518" t="b">
        <v>1</v>
      </c>
      <c r="O7518" t="b">
        <v>0</v>
      </c>
      <c r="P7518" t="b">
        <v>0</v>
      </c>
      <c r="Q7518">
        <v>11</v>
      </c>
      <c r="R7518">
        <v>1</v>
      </c>
      <c r="S7518">
        <v>1</v>
      </c>
      <c r="T7518">
        <v>3</v>
      </c>
      <c r="U7518" t="b">
        <v>1</v>
      </c>
      <c r="V7518" t="s">
        <v>9069</v>
      </c>
      <c r="W7518" t="s">
        <v>12342</v>
      </c>
      <c r="X7518" t="s">
        <v>14672</v>
      </c>
      <c r="Y7518">
        <v>42</v>
      </c>
      <c r="Z7518">
        <v>42</v>
      </c>
      <c r="AA7518">
        <v>9</v>
      </c>
      <c r="AB7518">
        <v>9</v>
      </c>
      <c r="AC7518">
        <v>13</v>
      </c>
    </row>
    <row r="7519" spans="1:29">
      <c r="A7519">
        <v>8288</v>
      </c>
      <c r="B7519" t="s">
        <v>805</v>
      </c>
      <c r="C7519" t="s">
        <v>9258</v>
      </c>
      <c r="J7519" t="s">
        <v>1462</v>
      </c>
      <c r="K7519">
        <v>0</v>
      </c>
      <c r="N7519" t="b">
        <v>1</v>
      </c>
      <c r="O7519" t="b">
        <v>0</v>
      </c>
      <c r="P7519" t="b">
        <v>0</v>
      </c>
      <c r="Q7519">
        <v>11</v>
      </c>
      <c r="R7519">
        <v>1</v>
      </c>
      <c r="S7519">
        <v>1</v>
      </c>
      <c r="T7519">
        <v>3</v>
      </c>
      <c r="U7519" t="b">
        <v>1</v>
      </c>
      <c r="V7519" t="s">
        <v>9069</v>
      </c>
      <c r="W7519" t="s">
        <v>12342</v>
      </c>
      <c r="X7519" t="s">
        <v>14676</v>
      </c>
      <c r="Y7519">
        <v>43</v>
      </c>
      <c r="Z7519">
        <v>43</v>
      </c>
      <c r="AA7519">
        <v>9</v>
      </c>
      <c r="AB7519">
        <v>9</v>
      </c>
      <c r="AC7519">
        <v>13</v>
      </c>
    </row>
    <row r="7520" spans="1:29">
      <c r="A7520">
        <v>8290</v>
      </c>
      <c r="B7520" t="s">
        <v>805</v>
      </c>
      <c r="C7520" t="s">
        <v>9259</v>
      </c>
      <c r="J7520" t="s">
        <v>1462</v>
      </c>
      <c r="K7520">
        <v>0</v>
      </c>
      <c r="N7520" t="b">
        <v>1</v>
      </c>
      <c r="O7520" t="b">
        <v>0</v>
      </c>
      <c r="P7520" t="b">
        <v>0</v>
      </c>
      <c r="Q7520">
        <v>11</v>
      </c>
      <c r="R7520">
        <v>1</v>
      </c>
      <c r="S7520">
        <v>1</v>
      </c>
      <c r="T7520">
        <v>3</v>
      </c>
      <c r="U7520" t="b">
        <v>1</v>
      </c>
      <c r="V7520" t="s">
        <v>9069</v>
      </c>
      <c r="W7520" t="s">
        <v>12342</v>
      </c>
      <c r="X7520" t="s">
        <v>14559</v>
      </c>
      <c r="Y7520">
        <v>44</v>
      </c>
      <c r="Z7520">
        <v>44</v>
      </c>
      <c r="AA7520">
        <v>9</v>
      </c>
      <c r="AB7520">
        <v>9</v>
      </c>
      <c r="AC7520">
        <v>13</v>
      </c>
    </row>
    <row r="7521" spans="1:29">
      <c r="A7521">
        <v>8291</v>
      </c>
      <c r="B7521" t="s">
        <v>805</v>
      </c>
      <c r="C7521" t="s">
        <v>9260</v>
      </c>
      <c r="J7521" t="s">
        <v>1462</v>
      </c>
      <c r="K7521">
        <v>0</v>
      </c>
      <c r="N7521" t="b">
        <v>1</v>
      </c>
      <c r="O7521" t="b">
        <v>0</v>
      </c>
      <c r="P7521" t="b">
        <v>0</v>
      </c>
      <c r="Q7521">
        <v>11</v>
      </c>
      <c r="R7521">
        <v>1</v>
      </c>
      <c r="S7521">
        <v>1</v>
      </c>
      <c r="T7521">
        <v>3</v>
      </c>
      <c r="U7521" t="b">
        <v>1</v>
      </c>
      <c r="V7521" t="s">
        <v>9069</v>
      </c>
      <c r="W7521" t="s">
        <v>12342</v>
      </c>
      <c r="X7521" t="s">
        <v>15381</v>
      </c>
      <c r="Y7521">
        <v>45</v>
      </c>
      <c r="Z7521">
        <v>45</v>
      </c>
      <c r="AA7521">
        <v>9</v>
      </c>
      <c r="AB7521">
        <v>9</v>
      </c>
      <c r="AC7521">
        <v>13</v>
      </c>
    </row>
    <row r="7522" spans="1:29">
      <c r="A7522">
        <v>8292</v>
      </c>
      <c r="B7522" t="s">
        <v>805</v>
      </c>
      <c r="C7522" t="s">
        <v>9261</v>
      </c>
      <c r="J7522" t="s">
        <v>1462</v>
      </c>
      <c r="K7522">
        <v>0</v>
      </c>
      <c r="N7522" t="b">
        <v>1</v>
      </c>
      <c r="O7522" t="b">
        <v>0</v>
      </c>
      <c r="P7522" t="b">
        <v>0</v>
      </c>
      <c r="Q7522">
        <v>11</v>
      </c>
      <c r="R7522">
        <v>1</v>
      </c>
      <c r="S7522">
        <v>1</v>
      </c>
      <c r="T7522">
        <v>3</v>
      </c>
      <c r="U7522" t="b">
        <v>1</v>
      </c>
      <c r="V7522" t="s">
        <v>9069</v>
      </c>
      <c r="W7522" t="s">
        <v>12342</v>
      </c>
      <c r="X7522" t="s">
        <v>15464</v>
      </c>
      <c r="Y7522">
        <v>46</v>
      </c>
      <c r="Z7522">
        <v>46</v>
      </c>
      <c r="AA7522">
        <v>9</v>
      </c>
      <c r="AB7522">
        <v>9</v>
      </c>
      <c r="AC7522">
        <v>13</v>
      </c>
    </row>
    <row r="7523" spans="1:29">
      <c r="A7523">
        <v>8293</v>
      </c>
      <c r="B7523" t="s">
        <v>805</v>
      </c>
      <c r="C7523" t="s">
        <v>9262</v>
      </c>
      <c r="J7523" t="s">
        <v>1444</v>
      </c>
      <c r="K7523">
        <v>0</v>
      </c>
      <c r="N7523" t="b">
        <v>0</v>
      </c>
      <c r="O7523" t="b">
        <v>1</v>
      </c>
      <c r="P7523" t="b">
        <v>0</v>
      </c>
      <c r="Q7523">
        <v>11</v>
      </c>
      <c r="R7523">
        <v>1</v>
      </c>
      <c r="S7523">
        <v>1</v>
      </c>
      <c r="T7523">
        <v>3</v>
      </c>
      <c r="U7523" t="b">
        <v>1</v>
      </c>
      <c r="V7523" t="s">
        <v>9069</v>
      </c>
      <c r="W7523" t="s">
        <v>12342</v>
      </c>
      <c r="X7523" t="s">
        <v>14673</v>
      </c>
      <c r="Y7523">
        <v>42</v>
      </c>
      <c r="Z7523">
        <v>42</v>
      </c>
      <c r="AA7523">
        <v>10</v>
      </c>
      <c r="AB7523">
        <v>10</v>
      </c>
      <c r="AC7523">
        <v>13</v>
      </c>
    </row>
    <row r="7524" spans="1:29">
      <c r="A7524">
        <v>8294</v>
      </c>
      <c r="B7524" t="s">
        <v>805</v>
      </c>
      <c r="C7524" t="s">
        <v>9263</v>
      </c>
      <c r="J7524" t="s">
        <v>1444</v>
      </c>
      <c r="K7524">
        <v>0</v>
      </c>
      <c r="N7524" t="b">
        <v>0</v>
      </c>
      <c r="O7524" t="b">
        <v>1</v>
      </c>
      <c r="P7524" t="b">
        <v>0</v>
      </c>
      <c r="Q7524">
        <v>11</v>
      </c>
      <c r="R7524">
        <v>1</v>
      </c>
      <c r="S7524">
        <v>1</v>
      </c>
      <c r="T7524">
        <v>3</v>
      </c>
      <c r="U7524" t="b">
        <v>1</v>
      </c>
      <c r="V7524" t="s">
        <v>9069</v>
      </c>
      <c r="W7524" t="s">
        <v>12342</v>
      </c>
      <c r="X7524" t="s">
        <v>15383</v>
      </c>
      <c r="Y7524">
        <v>42</v>
      </c>
      <c r="Z7524">
        <v>42</v>
      </c>
      <c r="AA7524">
        <v>11</v>
      </c>
      <c r="AB7524">
        <v>11</v>
      </c>
      <c r="AC7524">
        <v>13</v>
      </c>
    </row>
    <row r="7525" spans="1:29">
      <c r="A7525">
        <v>8295</v>
      </c>
      <c r="B7525" t="s">
        <v>805</v>
      </c>
      <c r="C7525" t="s">
        <v>9264</v>
      </c>
      <c r="J7525" t="s">
        <v>1444</v>
      </c>
      <c r="K7525">
        <v>0</v>
      </c>
      <c r="N7525" t="b">
        <v>0</v>
      </c>
      <c r="O7525" t="b">
        <v>1</v>
      </c>
      <c r="P7525" t="b">
        <v>0</v>
      </c>
      <c r="Q7525">
        <v>11</v>
      </c>
      <c r="R7525">
        <v>1</v>
      </c>
      <c r="S7525">
        <v>1</v>
      </c>
      <c r="T7525">
        <v>3</v>
      </c>
      <c r="U7525" t="b">
        <v>1</v>
      </c>
      <c r="V7525" t="s">
        <v>9069</v>
      </c>
      <c r="W7525" t="s">
        <v>12342</v>
      </c>
      <c r="X7525" t="s">
        <v>14677</v>
      </c>
      <c r="Y7525">
        <v>43</v>
      </c>
      <c r="Z7525">
        <v>43</v>
      </c>
      <c r="AA7525">
        <v>10</v>
      </c>
      <c r="AB7525">
        <v>10</v>
      </c>
      <c r="AC7525">
        <v>13</v>
      </c>
    </row>
    <row r="7526" spans="1:29">
      <c r="A7526">
        <v>8296</v>
      </c>
      <c r="B7526" t="s">
        <v>805</v>
      </c>
      <c r="C7526" t="s">
        <v>9265</v>
      </c>
      <c r="J7526" t="s">
        <v>1444</v>
      </c>
      <c r="K7526">
        <v>0</v>
      </c>
      <c r="N7526" t="b">
        <v>0</v>
      </c>
      <c r="O7526" t="b">
        <v>1</v>
      </c>
      <c r="P7526" t="b">
        <v>0</v>
      </c>
      <c r="Q7526">
        <v>11</v>
      </c>
      <c r="R7526">
        <v>1</v>
      </c>
      <c r="S7526">
        <v>1</v>
      </c>
      <c r="T7526">
        <v>3</v>
      </c>
      <c r="U7526" t="b">
        <v>1</v>
      </c>
      <c r="V7526" t="s">
        <v>9069</v>
      </c>
      <c r="W7526" t="s">
        <v>12342</v>
      </c>
      <c r="X7526" t="s">
        <v>15384</v>
      </c>
      <c r="Y7526">
        <v>43</v>
      </c>
      <c r="Z7526">
        <v>43</v>
      </c>
      <c r="AA7526">
        <v>11</v>
      </c>
      <c r="AB7526">
        <v>11</v>
      </c>
      <c r="AC7526">
        <v>13</v>
      </c>
    </row>
    <row r="7527" spans="1:29">
      <c r="A7527">
        <v>8299</v>
      </c>
      <c r="B7527" t="s">
        <v>805</v>
      </c>
      <c r="C7527" t="s">
        <v>9266</v>
      </c>
      <c r="J7527" t="s">
        <v>1444</v>
      </c>
      <c r="K7527">
        <v>0</v>
      </c>
      <c r="N7527" t="b">
        <v>0</v>
      </c>
      <c r="O7527" t="b">
        <v>1</v>
      </c>
      <c r="P7527" t="b">
        <v>0</v>
      </c>
      <c r="Q7527">
        <v>11</v>
      </c>
      <c r="R7527">
        <v>1</v>
      </c>
      <c r="S7527">
        <v>1</v>
      </c>
      <c r="T7527">
        <v>3</v>
      </c>
      <c r="U7527" t="b">
        <v>1</v>
      </c>
      <c r="V7527" t="s">
        <v>9069</v>
      </c>
      <c r="W7527" t="s">
        <v>12342</v>
      </c>
      <c r="X7527" t="s">
        <v>14678</v>
      </c>
      <c r="Y7527">
        <v>44</v>
      </c>
      <c r="Z7527">
        <v>44</v>
      </c>
      <c r="AA7527">
        <v>10</v>
      </c>
      <c r="AB7527">
        <v>10</v>
      </c>
      <c r="AC7527">
        <v>13</v>
      </c>
    </row>
    <row r="7528" spans="1:29">
      <c r="A7528">
        <v>8300</v>
      </c>
      <c r="B7528" t="s">
        <v>805</v>
      </c>
      <c r="C7528" t="s">
        <v>9267</v>
      </c>
      <c r="J7528" t="s">
        <v>1444</v>
      </c>
      <c r="K7528">
        <v>0</v>
      </c>
      <c r="N7528" t="b">
        <v>0</v>
      </c>
      <c r="O7528" t="b">
        <v>1</v>
      </c>
      <c r="P7528" t="b">
        <v>0</v>
      </c>
      <c r="Q7528">
        <v>11</v>
      </c>
      <c r="R7528">
        <v>1</v>
      </c>
      <c r="S7528">
        <v>1</v>
      </c>
      <c r="T7528">
        <v>3</v>
      </c>
      <c r="U7528" t="b">
        <v>1</v>
      </c>
      <c r="V7528" t="s">
        <v>9069</v>
      </c>
      <c r="W7528" t="s">
        <v>12342</v>
      </c>
      <c r="X7528" t="s">
        <v>14560</v>
      </c>
      <c r="Y7528">
        <v>44</v>
      </c>
      <c r="Z7528">
        <v>44</v>
      </c>
      <c r="AA7528">
        <v>11</v>
      </c>
      <c r="AB7528">
        <v>11</v>
      </c>
      <c r="AC7528">
        <v>13</v>
      </c>
    </row>
    <row r="7529" spans="1:29">
      <c r="A7529">
        <v>8301</v>
      </c>
      <c r="B7529" t="s">
        <v>805</v>
      </c>
      <c r="C7529" t="s">
        <v>9268</v>
      </c>
      <c r="J7529" t="s">
        <v>1444</v>
      </c>
      <c r="K7529">
        <v>0</v>
      </c>
      <c r="N7529" t="b">
        <v>0</v>
      </c>
      <c r="O7529" t="b">
        <v>1</v>
      </c>
      <c r="P7529" t="b">
        <v>0</v>
      </c>
      <c r="Q7529">
        <v>11</v>
      </c>
      <c r="R7529">
        <v>1</v>
      </c>
      <c r="S7529">
        <v>1</v>
      </c>
      <c r="T7529">
        <v>3</v>
      </c>
      <c r="U7529" t="b">
        <v>1</v>
      </c>
      <c r="V7529" t="s">
        <v>9069</v>
      </c>
      <c r="W7529" t="s">
        <v>12342</v>
      </c>
      <c r="X7529" t="s">
        <v>14679</v>
      </c>
      <c r="Y7529">
        <v>45</v>
      </c>
      <c r="Z7529">
        <v>45</v>
      </c>
      <c r="AA7529">
        <v>10</v>
      </c>
      <c r="AB7529">
        <v>10</v>
      </c>
      <c r="AC7529">
        <v>13</v>
      </c>
    </row>
    <row r="7530" spans="1:29">
      <c r="A7530">
        <v>8302</v>
      </c>
      <c r="B7530" t="s">
        <v>805</v>
      </c>
      <c r="C7530" t="s">
        <v>9269</v>
      </c>
      <c r="J7530" t="s">
        <v>1444</v>
      </c>
      <c r="K7530">
        <v>0</v>
      </c>
      <c r="N7530" t="b">
        <v>0</v>
      </c>
      <c r="O7530" t="b">
        <v>1</v>
      </c>
      <c r="P7530" t="b">
        <v>0</v>
      </c>
      <c r="Q7530">
        <v>11</v>
      </c>
      <c r="R7530">
        <v>1</v>
      </c>
      <c r="S7530">
        <v>1</v>
      </c>
      <c r="T7530">
        <v>3</v>
      </c>
      <c r="U7530" t="b">
        <v>1</v>
      </c>
      <c r="V7530" t="s">
        <v>9069</v>
      </c>
      <c r="W7530" t="s">
        <v>12342</v>
      </c>
      <c r="X7530" t="s">
        <v>15385</v>
      </c>
      <c r="Y7530">
        <v>45</v>
      </c>
      <c r="Z7530">
        <v>45</v>
      </c>
      <c r="AA7530">
        <v>11</v>
      </c>
      <c r="AB7530">
        <v>11</v>
      </c>
      <c r="AC7530">
        <v>13</v>
      </c>
    </row>
    <row r="7531" spans="1:29">
      <c r="A7531">
        <v>8303</v>
      </c>
      <c r="B7531" t="s">
        <v>805</v>
      </c>
      <c r="C7531" t="s">
        <v>9270</v>
      </c>
      <c r="J7531" t="s">
        <v>1444</v>
      </c>
      <c r="K7531">
        <v>0</v>
      </c>
      <c r="N7531" t="b">
        <v>0</v>
      </c>
      <c r="O7531" t="b">
        <v>1</v>
      </c>
      <c r="P7531" t="b">
        <v>0</v>
      </c>
      <c r="Q7531">
        <v>11</v>
      </c>
      <c r="R7531">
        <v>1</v>
      </c>
      <c r="S7531">
        <v>1</v>
      </c>
      <c r="T7531">
        <v>3</v>
      </c>
      <c r="U7531" t="b">
        <v>1</v>
      </c>
      <c r="V7531" t="s">
        <v>9069</v>
      </c>
      <c r="W7531" t="s">
        <v>12342</v>
      </c>
      <c r="X7531" t="s">
        <v>14680</v>
      </c>
      <c r="Y7531">
        <v>46</v>
      </c>
      <c r="Z7531">
        <v>46</v>
      </c>
      <c r="AA7531">
        <v>10</v>
      </c>
      <c r="AB7531">
        <v>10</v>
      </c>
      <c r="AC7531">
        <v>13</v>
      </c>
    </row>
    <row r="7532" spans="1:29">
      <c r="A7532">
        <v>8304</v>
      </c>
      <c r="B7532" t="s">
        <v>805</v>
      </c>
      <c r="C7532" t="s">
        <v>9271</v>
      </c>
      <c r="J7532" t="s">
        <v>1444</v>
      </c>
      <c r="K7532">
        <v>0</v>
      </c>
      <c r="N7532" t="b">
        <v>0</v>
      </c>
      <c r="O7532" t="b">
        <v>1</v>
      </c>
      <c r="P7532" t="b">
        <v>0</v>
      </c>
      <c r="Q7532">
        <v>11</v>
      </c>
      <c r="R7532">
        <v>1</v>
      </c>
      <c r="S7532">
        <v>1</v>
      </c>
      <c r="T7532">
        <v>3</v>
      </c>
      <c r="U7532" t="b">
        <v>1</v>
      </c>
      <c r="V7532" t="s">
        <v>9069</v>
      </c>
      <c r="W7532" t="s">
        <v>12342</v>
      </c>
      <c r="X7532" t="s">
        <v>15803</v>
      </c>
      <c r="Y7532">
        <v>46</v>
      </c>
      <c r="Z7532">
        <v>46</v>
      </c>
      <c r="AA7532">
        <v>11</v>
      </c>
      <c r="AB7532">
        <v>11</v>
      </c>
      <c r="AC7532">
        <v>13</v>
      </c>
    </row>
    <row r="7533" spans="1:29">
      <c r="A7533">
        <v>8305</v>
      </c>
      <c r="B7533" t="s">
        <v>805</v>
      </c>
      <c r="C7533" t="s">
        <v>9272</v>
      </c>
      <c r="J7533" t="s">
        <v>1444</v>
      </c>
      <c r="K7533">
        <v>0</v>
      </c>
      <c r="N7533" t="b">
        <v>0</v>
      </c>
      <c r="O7533" t="b">
        <v>1</v>
      </c>
      <c r="P7533" t="b">
        <v>0</v>
      </c>
      <c r="Q7533">
        <v>11</v>
      </c>
      <c r="R7533">
        <v>1</v>
      </c>
      <c r="S7533">
        <v>1</v>
      </c>
      <c r="T7533">
        <v>3</v>
      </c>
      <c r="U7533" t="b">
        <v>1</v>
      </c>
      <c r="V7533" t="s">
        <v>9069</v>
      </c>
      <c r="W7533" t="s">
        <v>12342</v>
      </c>
      <c r="X7533" t="s">
        <v>15804</v>
      </c>
      <c r="Y7533">
        <v>50</v>
      </c>
      <c r="Z7533">
        <v>50</v>
      </c>
      <c r="AA7533">
        <v>10</v>
      </c>
      <c r="AB7533">
        <v>10</v>
      </c>
      <c r="AC7533">
        <v>13</v>
      </c>
    </row>
    <row r="7534" spans="1:29">
      <c r="A7534">
        <v>8306</v>
      </c>
      <c r="B7534" t="s">
        <v>805</v>
      </c>
      <c r="C7534" t="s">
        <v>9273</v>
      </c>
      <c r="J7534" t="s">
        <v>1444</v>
      </c>
      <c r="K7534">
        <v>0</v>
      </c>
      <c r="N7534" t="b">
        <v>0</v>
      </c>
      <c r="O7534" t="b">
        <v>1</v>
      </c>
      <c r="P7534" t="b">
        <v>0</v>
      </c>
      <c r="Q7534">
        <v>11</v>
      </c>
      <c r="R7534">
        <v>1</v>
      </c>
      <c r="S7534">
        <v>1</v>
      </c>
      <c r="T7534">
        <v>3</v>
      </c>
      <c r="U7534" t="b">
        <v>1</v>
      </c>
      <c r="V7534" t="s">
        <v>9069</v>
      </c>
      <c r="W7534" t="s">
        <v>12342</v>
      </c>
      <c r="X7534" t="s">
        <v>15805</v>
      </c>
      <c r="Y7534">
        <v>50</v>
      </c>
      <c r="Z7534">
        <v>50</v>
      </c>
      <c r="AA7534">
        <v>11</v>
      </c>
      <c r="AB7534">
        <v>11</v>
      </c>
      <c r="AC7534">
        <v>13</v>
      </c>
    </row>
    <row r="7535" spans="1:29">
      <c r="A7535">
        <v>8307</v>
      </c>
      <c r="B7535" t="s">
        <v>805</v>
      </c>
      <c r="C7535" t="s">
        <v>9274</v>
      </c>
      <c r="J7535" t="s">
        <v>1444</v>
      </c>
      <c r="K7535">
        <v>0</v>
      </c>
      <c r="N7535" t="b">
        <v>0</v>
      </c>
      <c r="O7535" t="b">
        <v>1</v>
      </c>
      <c r="P7535" t="b">
        <v>0</v>
      </c>
      <c r="Q7535">
        <v>11</v>
      </c>
      <c r="R7535">
        <v>1</v>
      </c>
      <c r="S7535">
        <v>1</v>
      </c>
      <c r="T7535">
        <v>3</v>
      </c>
      <c r="U7535" t="b">
        <v>1</v>
      </c>
      <c r="V7535" t="s">
        <v>9069</v>
      </c>
      <c r="W7535" t="s">
        <v>12342</v>
      </c>
      <c r="X7535" t="s">
        <v>14745</v>
      </c>
      <c r="Y7535">
        <v>50</v>
      </c>
      <c r="Z7535">
        <v>50</v>
      </c>
      <c r="AA7535">
        <v>5</v>
      </c>
      <c r="AB7535">
        <v>5</v>
      </c>
      <c r="AC7535">
        <v>13</v>
      </c>
    </row>
    <row r="7536" spans="1:29">
      <c r="A7536">
        <v>8308</v>
      </c>
      <c r="B7536" t="s">
        <v>805</v>
      </c>
      <c r="C7536" t="s">
        <v>9275</v>
      </c>
      <c r="J7536" t="s">
        <v>1444</v>
      </c>
      <c r="K7536">
        <v>0</v>
      </c>
      <c r="N7536" t="b">
        <v>0</v>
      </c>
      <c r="O7536" t="b">
        <v>1</v>
      </c>
      <c r="P7536" t="b">
        <v>0</v>
      </c>
      <c r="Q7536">
        <v>11</v>
      </c>
      <c r="R7536">
        <v>1</v>
      </c>
      <c r="S7536">
        <v>1</v>
      </c>
      <c r="T7536">
        <v>3</v>
      </c>
      <c r="U7536" t="b">
        <v>1</v>
      </c>
      <c r="V7536" t="s">
        <v>9069</v>
      </c>
      <c r="W7536" t="s">
        <v>12342</v>
      </c>
      <c r="X7536" t="s">
        <v>14481</v>
      </c>
      <c r="Y7536">
        <v>50</v>
      </c>
      <c r="Z7536">
        <v>50</v>
      </c>
      <c r="AA7536">
        <v>6</v>
      </c>
      <c r="AB7536">
        <v>6</v>
      </c>
      <c r="AC7536">
        <v>13</v>
      </c>
    </row>
    <row r="7537" spans="1:29">
      <c r="A7537">
        <v>8309</v>
      </c>
      <c r="B7537" t="s">
        <v>805</v>
      </c>
      <c r="C7537" t="s">
        <v>9276</v>
      </c>
      <c r="J7537" t="s">
        <v>1444</v>
      </c>
      <c r="K7537">
        <v>0</v>
      </c>
      <c r="N7537" t="b">
        <v>0</v>
      </c>
      <c r="O7537" t="b">
        <v>1</v>
      </c>
      <c r="P7537" t="b">
        <v>0</v>
      </c>
      <c r="Q7537">
        <v>11</v>
      </c>
      <c r="R7537">
        <v>1</v>
      </c>
      <c r="S7537">
        <v>1</v>
      </c>
      <c r="T7537">
        <v>3</v>
      </c>
      <c r="U7537" t="b">
        <v>1</v>
      </c>
      <c r="V7537" t="s">
        <v>9069</v>
      </c>
      <c r="W7537" t="s">
        <v>12342</v>
      </c>
      <c r="X7537" t="s">
        <v>14765</v>
      </c>
      <c r="Y7537">
        <v>50</v>
      </c>
      <c r="Z7537">
        <v>50</v>
      </c>
      <c r="AA7537">
        <v>7</v>
      </c>
      <c r="AB7537">
        <v>7</v>
      </c>
      <c r="AC7537">
        <v>13</v>
      </c>
    </row>
    <row r="7538" spans="1:29">
      <c r="A7538">
        <v>8310</v>
      </c>
      <c r="B7538" t="s">
        <v>805</v>
      </c>
      <c r="C7538" t="s">
        <v>9277</v>
      </c>
      <c r="J7538" t="s">
        <v>1444</v>
      </c>
      <c r="K7538">
        <v>0</v>
      </c>
      <c r="N7538" t="b">
        <v>0</v>
      </c>
      <c r="O7538" t="b">
        <v>1</v>
      </c>
      <c r="P7538" t="b">
        <v>0</v>
      </c>
      <c r="Q7538">
        <v>11</v>
      </c>
      <c r="R7538">
        <v>1</v>
      </c>
      <c r="S7538">
        <v>1</v>
      </c>
      <c r="T7538">
        <v>3</v>
      </c>
      <c r="U7538" t="b">
        <v>1</v>
      </c>
      <c r="V7538" t="s">
        <v>9069</v>
      </c>
      <c r="W7538" t="s">
        <v>12342</v>
      </c>
      <c r="X7538" t="s">
        <v>14492</v>
      </c>
      <c r="Y7538">
        <v>50</v>
      </c>
      <c r="Z7538">
        <v>50</v>
      </c>
      <c r="AA7538">
        <v>8</v>
      </c>
      <c r="AB7538">
        <v>8</v>
      </c>
      <c r="AC7538">
        <v>13</v>
      </c>
    </row>
    <row r="7539" spans="1:29">
      <c r="A7539">
        <v>8311</v>
      </c>
      <c r="B7539" t="s">
        <v>1503</v>
      </c>
      <c r="C7539" t="s">
        <v>9280</v>
      </c>
      <c r="D7539">
        <v>152</v>
      </c>
      <c r="E7539" t="s">
        <v>9281</v>
      </c>
      <c r="U7539" t="b">
        <v>1</v>
      </c>
      <c r="V7539" t="s">
        <v>9282</v>
      </c>
      <c r="W7539" t="s">
        <v>12343</v>
      </c>
      <c r="X7539" t="s">
        <v>15541</v>
      </c>
      <c r="Y7539">
        <v>12</v>
      </c>
      <c r="Z7539">
        <v>14</v>
      </c>
      <c r="AA7539">
        <v>2</v>
      </c>
      <c r="AB7539">
        <v>12</v>
      </c>
      <c r="AC7539">
        <v>23</v>
      </c>
    </row>
    <row r="7540" spans="1:29">
      <c r="A7540">
        <v>8312</v>
      </c>
      <c r="B7540" t="s">
        <v>827</v>
      </c>
      <c r="C7540" t="s">
        <v>9283</v>
      </c>
      <c r="U7540" t="b">
        <v>1</v>
      </c>
      <c r="V7540" t="s">
        <v>9282</v>
      </c>
      <c r="W7540" t="s">
        <v>12343</v>
      </c>
      <c r="X7540" t="s">
        <v>15542</v>
      </c>
      <c r="Y7540">
        <v>12</v>
      </c>
      <c r="Z7540">
        <v>14</v>
      </c>
      <c r="AA7540">
        <v>2</v>
      </c>
      <c r="AB7540">
        <v>11</v>
      </c>
      <c r="AC7540">
        <v>23</v>
      </c>
    </row>
    <row r="7541" spans="1:29">
      <c r="A7541">
        <v>8313</v>
      </c>
      <c r="B7541" t="s">
        <v>1508</v>
      </c>
      <c r="C7541" t="s">
        <v>9284</v>
      </c>
      <c r="U7541" t="b">
        <v>1</v>
      </c>
      <c r="V7541" t="s">
        <v>9282</v>
      </c>
      <c r="W7541" t="s">
        <v>12343</v>
      </c>
      <c r="X7541" t="s">
        <v>15543</v>
      </c>
      <c r="Y7541">
        <v>13</v>
      </c>
      <c r="Z7541">
        <v>14</v>
      </c>
      <c r="AA7541">
        <v>2</v>
      </c>
      <c r="AB7541">
        <v>12</v>
      </c>
      <c r="AC7541">
        <v>23</v>
      </c>
    </row>
    <row r="7542" spans="1:29">
      <c r="A7542">
        <v>8314</v>
      </c>
      <c r="B7542" t="s">
        <v>805</v>
      </c>
      <c r="C7542" t="s">
        <v>9285</v>
      </c>
      <c r="I7542" t="s">
        <v>412</v>
      </c>
      <c r="J7542" t="s">
        <v>1436</v>
      </c>
      <c r="K7542">
        <v>0</v>
      </c>
      <c r="N7542" t="b">
        <v>1</v>
      </c>
      <c r="O7542" t="b">
        <v>0</v>
      </c>
      <c r="P7542" t="b">
        <v>0</v>
      </c>
      <c r="Q7542">
        <v>11</v>
      </c>
      <c r="R7542">
        <v>1</v>
      </c>
      <c r="S7542">
        <v>1</v>
      </c>
      <c r="T7542">
        <v>0</v>
      </c>
      <c r="U7542" t="b">
        <v>1</v>
      </c>
      <c r="V7542" t="s">
        <v>9282</v>
      </c>
      <c r="W7542" t="s">
        <v>12343</v>
      </c>
      <c r="X7542" t="s">
        <v>15544</v>
      </c>
      <c r="Y7542">
        <v>13</v>
      </c>
      <c r="Z7542">
        <v>13</v>
      </c>
      <c r="AA7542">
        <v>5</v>
      </c>
      <c r="AB7542">
        <v>5</v>
      </c>
      <c r="AC7542">
        <v>23</v>
      </c>
    </row>
    <row r="7543" spans="1:29">
      <c r="A7543">
        <v>8315</v>
      </c>
      <c r="B7543" t="s">
        <v>805</v>
      </c>
      <c r="C7543" t="s">
        <v>9286</v>
      </c>
      <c r="I7543" t="s">
        <v>412</v>
      </c>
      <c r="J7543" t="s">
        <v>1436</v>
      </c>
      <c r="K7543">
        <v>0</v>
      </c>
      <c r="N7543" t="b">
        <v>1</v>
      </c>
      <c r="O7543" t="b">
        <v>0</v>
      </c>
      <c r="P7543" t="b">
        <v>0</v>
      </c>
      <c r="Q7543">
        <v>11</v>
      </c>
      <c r="R7543">
        <v>1</v>
      </c>
      <c r="S7543">
        <v>1</v>
      </c>
      <c r="T7543">
        <v>0</v>
      </c>
      <c r="U7543" t="b">
        <v>1</v>
      </c>
      <c r="V7543" t="s">
        <v>9282</v>
      </c>
      <c r="W7543" t="s">
        <v>12343</v>
      </c>
      <c r="X7543" t="s">
        <v>15545</v>
      </c>
      <c r="Y7543">
        <v>14</v>
      </c>
      <c r="Z7543">
        <v>14</v>
      </c>
      <c r="AA7543">
        <v>5</v>
      </c>
      <c r="AB7543">
        <v>5</v>
      </c>
      <c r="AC7543">
        <v>23</v>
      </c>
    </row>
    <row r="7544" spans="1:29">
      <c r="A7544">
        <v>8316</v>
      </c>
      <c r="B7544" t="s">
        <v>1503</v>
      </c>
      <c r="C7544" t="s">
        <v>9287</v>
      </c>
      <c r="D7544">
        <v>153</v>
      </c>
      <c r="E7544" t="s">
        <v>9288</v>
      </c>
      <c r="U7544" t="b">
        <v>1</v>
      </c>
      <c r="V7544" t="s">
        <v>9282</v>
      </c>
      <c r="W7544" t="s">
        <v>12343</v>
      </c>
      <c r="X7544" t="s">
        <v>15546</v>
      </c>
      <c r="Y7544">
        <v>15</v>
      </c>
      <c r="Z7544">
        <v>37</v>
      </c>
      <c r="AA7544">
        <v>2</v>
      </c>
      <c r="AB7544">
        <v>12</v>
      </c>
      <c r="AC7544">
        <v>23</v>
      </c>
    </row>
    <row r="7545" spans="1:29">
      <c r="A7545">
        <v>8317</v>
      </c>
      <c r="B7545" t="s">
        <v>827</v>
      </c>
      <c r="C7545" t="s">
        <v>9289</v>
      </c>
      <c r="U7545" t="b">
        <v>1</v>
      </c>
      <c r="V7545" t="s">
        <v>9282</v>
      </c>
      <c r="W7545" t="s">
        <v>12343</v>
      </c>
      <c r="X7545" t="s">
        <v>15547</v>
      </c>
      <c r="Y7545">
        <v>15</v>
      </c>
      <c r="Z7545">
        <v>37</v>
      </c>
      <c r="AA7545">
        <v>2</v>
      </c>
      <c r="AB7545">
        <v>11</v>
      </c>
      <c r="AC7545">
        <v>23</v>
      </c>
    </row>
    <row r="7546" spans="1:29">
      <c r="A7546">
        <v>8318</v>
      </c>
      <c r="B7546" t="s">
        <v>1508</v>
      </c>
      <c r="C7546" t="s">
        <v>9290</v>
      </c>
      <c r="U7546" t="b">
        <v>1</v>
      </c>
      <c r="V7546" t="s">
        <v>9282</v>
      </c>
      <c r="W7546" t="s">
        <v>12343</v>
      </c>
      <c r="X7546" t="s">
        <v>15548</v>
      </c>
      <c r="Y7546">
        <v>16</v>
      </c>
      <c r="Z7546">
        <v>37</v>
      </c>
      <c r="AA7546">
        <v>2</v>
      </c>
      <c r="AB7546">
        <v>12</v>
      </c>
      <c r="AC7546">
        <v>23</v>
      </c>
    </row>
    <row r="7547" spans="1:29">
      <c r="A7547">
        <v>8319</v>
      </c>
      <c r="B7547" t="s">
        <v>805</v>
      </c>
      <c r="C7547" t="s">
        <v>9291</v>
      </c>
      <c r="J7547" t="s">
        <v>1436</v>
      </c>
      <c r="K7547">
        <v>0</v>
      </c>
      <c r="N7547" t="b">
        <v>1</v>
      </c>
      <c r="O7547" t="b">
        <v>0</v>
      </c>
      <c r="P7547" t="b">
        <v>0</v>
      </c>
      <c r="Q7547">
        <v>11</v>
      </c>
      <c r="R7547">
        <v>2</v>
      </c>
      <c r="S7547">
        <v>1</v>
      </c>
      <c r="T7547">
        <v>2</v>
      </c>
      <c r="U7547" t="b">
        <v>1</v>
      </c>
      <c r="V7547" t="s">
        <v>9282</v>
      </c>
      <c r="W7547" t="s">
        <v>12343</v>
      </c>
      <c r="X7547" t="s">
        <v>14452</v>
      </c>
      <c r="Y7547">
        <v>17</v>
      </c>
      <c r="Z7547">
        <v>17</v>
      </c>
      <c r="AA7547">
        <v>10</v>
      </c>
      <c r="AB7547">
        <v>10</v>
      </c>
      <c r="AC7547">
        <v>23</v>
      </c>
    </row>
    <row r="7548" spans="1:29">
      <c r="A7548">
        <v>8320</v>
      </c>
      <c r="B7548" t="s">
        <v>805</v>
      </c>
      <c r="C7548" t="s">
        <v>9292</v>
      </c>
      <c r="J7548" t="s">
        <v>1436</v>
      </c>
      <c r="K7548">
        <v>0</v>
      </c>
      <c r="N7548" t="b">
        <v>1</v>
      </c>
      <c r="O7548" t="b">
        <v>0</v>
      </c>
      <c r="P7548" t="b">
        <v>0</v>
      </c>
      <c r="Q7548">
        <v>11</v>
      </c>
      <c r="R7548">
        <v>2</v>
      </c>
      <c r="S7548">
        <v>1</v>
      </c>
      <c r="T7548">
        <v>2</v>
      </c>
      <c r="U7548" t="b">
        <v>1</v>
      </c>
      <c r="V7548" t="s">
        <v>9282</v>
      </c>
      <c r="W7548" t="s">
        <v>12343</v>
      </c>
      <c r="X7548" t="s">
        <v>14727</v>
      </c>
      <c r="Y7548">
        <v>18</v>
      </c>
      <c r="Z7548">
        <v>18</v>
      </c>
      <c r="AA7548">
        <v>10</v>
      </c>
      <c r="AB7548">
        <v>10</v>
      </c>
      <c r="AC7548">
        <v>23</v>
      </c>
    </row>
    <row r="7549" spans="1:29">
      <c r="A7549">
        <v>8321</v>
      </c>
      <c r="B7549" t="s">
        <v>805</v>
      </c>
      <c r="C7549" t="s">
        <v>9293</v>
      </c>
      <c r="J7549" t="s">
        <v>1436</v>
      </c>
      <c r="K7549">
        <v>0</v>
      </c>
      <c r="N7549" t="b">
        <v>1</v>
      </c>
      <c r="O7549" t="b">
        <v>0</v>
      </c>
      <c r="P7549" t="b">
        <v>0</v>
      </c>
      <c r="Q7549">
        <v>11</v>
      </c>
      <c r="R7549">
        <v>2</v>
      </c>
      <c r="S7549">
        <v>1</v>
      </c>
      <c r="T7549">
        <v>2</v>
      </c>
      <c r="U7549" t="b">
        <v>1</v>
      </c>
      <c r="V7549" t="s">
        <v>9282</v>
      </c>
      <c r="W7549" t="s">
        <v>12343</v>
      </c>
      <c r="X7549" t="s">
        <v>14455</v>
      </c>
      <c r="Y7549">
        <v>19</v>
      </c>
      <c r="Z7549">
        <v>19</v>
      </c>
      <c r="AA7549">
        <v>10</v>
      </c>
      <c r="AB7549">
        <v>10</v>
      </c>
      <c r="AC7549">
        <v>23</v>
      </c>
    </row>
    <row r="7550" spans="1:29">
      <c r="A7550">
        <v>8322</v>
      </c>
      <c r="B7550" t="s">
        <v>805</v>
      </c>
      <c r="C7550" t="s">
        <v>9294</v>
      </c>
      <c r="J7550" t="s">
        <v>1436</v>
      </c>
      <c r="K7550">
        <v>0</v>
      </c>
      <c r="N7550" t="b">
        <v>1</v>
      </c>
      <c r="O7550" t="b">
        <v>0</v>
      </c>
      <c r="P7550" t="b">
        <v>0</v>
      </c>
      <c r="Q7550">
        <v>11</v>
      </c>
      <c r="R7550">
        <v>2</v>
      </c>
      <c r="S7550">
        <v>1</v>
      </c>
      <c r="T7550">
        <v>2</v>
      </c>
      <c r="U7550" t="b">
        <v>1</v>
      </c>
      <c r="V7550" t="s">
        <v>9282</v>
      </c>
      <c r="W7550" t="s">
        <v>12343</v>
      </c>
      <c r="X7550" t="s">
        <v>14652</v>
      </c>
      <c r="Y7550">
        <v>20</v>
      </c>
      <c r="Z7550">
        <v>20</v>
      </c>
      <c r="AA7550">
        <v>10</v>
      </c>
      <c r="AB7550">
        <v>10</v>
      </c>
      <c r="AC7550">
        <v>23</v>
      </c>
    </row>
    <row r="7551" spans="1:29">
      <c r="A7551">
        <v>8323</v>
      </c>
      <c r="B7551" t="s">
        <v>805</v>
      </c>
      <c r="C7551" t="s">
        <v>9295</v>
      </c>
      <c r="J7551" t="s">
        <v>1436</v>
      </c>
      <c r="K7551">
        <v>0</v>
      </c>
      <c r="N7551" t="b">
        <v>1</v>
      </c>
      <c r="O7551" t="b">
        <v>0</v>
      </c>
      <c r="P7551" t="b">
        <v>0</v>
      </c>
      <c r="Q7551">
        <v>11</v>
      </c>
      <c r="R7551">
        <v>2</v>
      </c>
      <c r="S7551">
        <v>1</v>
      </c>
      <c r="T7551">
        <v>2</v>
      </c>
      <c r="U7551" t="b">
        <v>1</v>
      </c>
      <c r="V7551" t="s">
        <v>9282</v>
      </c>
      <c r="W7551" t="s">
        <v>12343</v>
      </c>
      <c r="X7551" t="s">
        <v>14653</v>
      </c>
      <c r="Y7551">
        <v>21</v>
      </c>
      <c r="Z7551">
        <v>21</v>
      </c>
      <c r="AA7551">
        <v>10</v>
      </c>
      <c r="AB7551">
        <v>10</v>
      </c>
      <c r="AC7551">
        <v>23</v>
      </c>
    </row>
    <row r="7552" spans="1:29">
      <c r="A7552">
        <v>8324</v>
      </c>
      <c r="B7552" t="s">
        <v>805</v>
      </c>
      <c r="C7552" t="s">
        <v>9296</v>
      </c>
      <c r="J7552" t="s">
        <v>1436</v>
      </c>
      <c r="K7552">
        <v>0</v>
      </c>
      <c r="N7552" t="b">
        <v>1</v>
      </c>
      <c r="O7552" t="b">
        <v>0</v>
      </c>
      <c r="P7552" t="b">
        <v>0</v>
      </c>
      <c r="Q7552">
        <v>11</v>
      </c>
      <c r="R7552">
        <v>2</v>
      </c>
      <c r="S7552">
        <v>1</v>
      </c>
      <c r="T7552">
        <v>2</v>
      </c>
      <c r="U7552" t="b">
        <v>1</v>
      </c>
      <c r="V7552" t="s">
        <v>9282</v>
      </c>
      <c r="W7552" t="s">
        <v>12343</v>
      </c>
      <c r="X7552" t="s">
        <v>14654</v>
      </c>
      <c r="Y7552">
        <v>22</v>
      </c>
      <c r="Z7552">
        <v>22</v>
      </c>
      <c r="AA7552">
        <v>10</v>
      </c>
      <c r="AB7552">
        <v>10</v>
      </c>
      <c r="AC7552">
        <v>23</v>
      </c>
    </row>
    <row r="7553" spans="1:29">
      <c r="A7553">
        <v>8325</v>
      </c>
      <c r="B7553" t="s">
        <v>805</v>
      </c>
      <c r="C7553" t="s">
        <v>9297</v>
      </c>
      <c r="J7553" t="s">
        <v>1436</v>
      </c>
      <c r="K7553">
        <v>0</v>
      </c>
      <c r="N7553" t="b">
        <v>1</v>
      </c>
      <c r="O7553" t="b">
        <v>0</v>
      </c>
      <c r="P7553" t="b">
        <v>0</v>
      </c>
      <c r="Q7553">
        <v>11</v>
      </c>
      <c r="R7553">
        <v>2</v>
      </c>
      <c r="S7553">
        <v>1</v>
      </c>
      <c r="T7553">
        <v>2</v>
      </c>
      <c r="U7553" t="b">
        <v>1</v>
      </c>
      <c r="V7553" t="s">
        <v>9282</v>
      </c>
      <c r="W7553" t="s">
        <v>12343</v>
      </c>
      <c r="X7553" t="s">
        <v>14655</v>
      </c>
      <c r="Y7553">
        <v>23</v>
      </c>
      <c r="Z7553">
        <v>23</v>
      </c>
      <c r="AA7553">
        <v>10</v>
      </c>
      <c r="AB7553">
        <v>10</v>
      </c>
      <c r="AC7553">
        <v>23</v>
      </c>
    </row>
    <row r="7554" spans="1:29">
      <c r="A7554">
        <v>8326</v>
      </c>
      <c r="B7554" t="s">
        <v>805</v>
      </c>
      <c r="C7554" t="s">
        <v>9298</v>
      </c>
      <c r="J7554" t="s">
        <v>1436</v>
      </c>
      <c r="K7554">
        <v>0</v>
      </c>
      <c r="N7554" t="b">
        <v>1</v>
      </c>
      <c r="O7554" t="b">
        <v>0</v>
      </c>
      <c r="P7554" t="b">
        <v>0</v>
      </c>
      <c r="Q7554">
        <v>11</v>
      </c>
      <c r="R7554">
        <v>2</v>
      </c>
      <c r="S7554">
        <v>1</v>
      </c>
      <c r="T7554">
        <v>2</v>
      </c>
      <c r="U7554" t="b">
        <v>1</v>
      </c>
      <c r="V7554" t="s">
        <v>9282</v>
      </c>
      <c r="W7554" t="s">
        <v>12343</v>
      </c>
      <c r="X7554" t="s">
        <v>14656</v>
      </c>
      <c r="Y7554">
        <v>24</v>
      </c>
      <c r="Z7554">
        <v>24</v>
      </c>
      <c r="AA7554">
        <v>10</v>
      </c>
      <c r="AB7554">
        <v>10</v>
      </c>
      <c r="AC7554">
        <v>23</v>
      </c>
    </row>
    <row r="7555" spans="1:29">
      <c r="A7555">
        <v>8327</v>
      </c>
      <c r="B7555" t="s">
        <v>805</v>
      </c>
      <c r="C7555" t="s">
        <v>9299</v>
      </c>
      <c r="J7555" t="s">
        <v>1436</v>
      </c>
      <c r="K7555">
        <v>0</v>
      </c>
      <c r="N7555" t="b">
        <v>1</v>
      </c>
      <c r="O7555" t="b">
        <v>0</v>
      </c>
      <c r="P7555" t="b">
        <v>0</v>
      </c>
      <c r="Q7555">
        <v>11</v>
      </c>
      <c r="R7555">
        <v>2</v>
      </c>
      <c r="S7555">
        <v>1</v>
      </c>
      <c r="T7555">
        <v>1</v>
      </c>
      <c r="U7555" t="b">
        <v>1</v>
      </c>
      <c r="V7555" t="s">
        <v>9282</v>
      </c>
      <c r="W7555" t="s">
        <v>12343</v>
      </c>
      <c r="X7555" t="s">
        <v>14691</v>
      </c>
      <c r="Y7555">
        <v>20</v>
      </c>
      <c r="Z7555">
        <v>20</v>
      </c>
      <c r="AA7555">
        <v>5</v>
      </c>
      <c r="AB7555">
        <v>5</v>
      </c>
      <c r="AC7555">
        <v>23</v>
      </c>
    </row>
    <row r="7556" spans="1:29">
      <c r="A7556">
        <v>8328</v>
      </c>
      <c r="B7556" t="s">
        <v>805</v>
      </c>
      <c r="C7556" t="s">
        <v>9300</v>
      </c>
      <c r="J7556" t="s">
        <v>1436</v>
      </c>
      <c r="K7556">
        <v>0</v>
      </c>
      <c r="N7556" t="b">
        <v>1</v>
      </c>
      <c r="O7556" t="b">
        <v>0</v>
      </c>
      <c r="P7556" t="b">
        <v>0</v>
      </c>
      <c r="Q7556">
        <v>11</v>
      </c>
      <c r="R7556">
        <v>2</v>
      </c>
      <c r="S7556">
        <v>1</v>
      </c>
      <c r="T7556">
        <v>1</v>
      </c>
      <c r="U7556" t="b">
        <v>1</v>
      </c>
      <c r="V7556" t="s">
        <v>9282</v>
      </c>
      <c r="W7556" t="s">
        <v>12343</v>
      </c>
      <c r="X7556" t="s">
        <v>14471</v>
      </c>
      <c r="Y7556">
        <v>21</v>
      </c>
      <c r="Z7556">
        <v>21</v>
      </c>
      <c r="AA7556">
        <v>5</v>
      </c>
      <c r="AB7556">
        <v>5</v>
      </c>
      <c r="AC7556">
        <v>23</v>
      </c>
    </row>
    <row r="7557" spans="1:29">
      <c r="A7557">
        <v>8329</v>
      </c>
      <c r="B7557" t="s">
        <v>805</v>
      </c>
      <c r="C7557" t="s">
        <v>9301</v>
      </c>
      <c r="J7557" t="s">
        <v>1436</v>
      </c>
      <c r="K7557">
        <v>0</v>
      </c>
      <c r="N7557" t="b">
        <v>1</v>
      </c>
      <c r="O7557" t="b">
        <v>0</v>
      </c>
      <c r="P7557" t="b">
        <v>0</v>
      </c>
      <c r="Q7557">
        <v>11</v>
      </c>
      <c r="R7557">
        <v>2</v>
      </c>
      <c r="S7557">
        <v>1</v>
      </c>
      <c r="T7557">
        <v>1</v>
      </c>
      <c r="U7557" t="b">
        <v>1</v>
      </c>
      <c r="V7557" t="s">
        <v>9282</v>
      </c>
      <c r="W7557" t="s">
        <v>12343</v>
      </c>
      <c r="X7557" t="s">
        <v>14694</v>
      </c>
      <c r="Y7557">
        <v>22</v>
      </c>
      <c r="Z7557">
        <v>22</v>
      </c>
      <c r="AA7557">
        <v>5</v>
      </c>
      <c r="AB7557">
        <v>5</v>
      </c>
      <c r="AC7557">
        <v>23</v>
      </c>
    </row>
    <row r="7558" spans="1:29">
      <c r="A7558">
        <v>8330</v>
      </c>
      <c r="B7558" t="s">
        <v>805</v>
      </c>
      <c r="C7558" t="s">
        <v>9302</v>
      </c>
      <c r="J7558" t="s">
        <v>1436</v>
      </c>
      <c r="K7558">
        <v>0</v>
      </c>
      <c r="N7558" t="b">
        <v>1</v>
      </c>
      <c r="O7558" t="b">
        <v>0</v>
      </c>
      <c r="P7558" t="b">
        <v>0</v>
      </c>
      <c r="Q7558">
        <v>11</v>
      </c>
      <c r="R7558">
        <v>2</v>
      </c>
      <c r="S7558">
        <v>1</v>
      </c>
      <c r="T7558">
        <v>1</v>
      </c>
      <c r="U7558" t="b">
        <v>1</v>
      </c>
      <c r="V7558" t="s">
        <v>9282</v>
      </c>
      <c r="W7558" t="s">
        <v>12343</v>
      </c>
      <c r="X7558" t="s">
        <v>14696</v>
      </c>
      <c r="Y7558">
        <v>23</v>
      </c>
      <c r="Z7558">
        <v>23</v>
      </c>
      <c r="AA7558">
        <v>5</v>
      </c>
      <c r="AB7558">
        <v>5</v>
      </c>
      <c r="AC7558">
        <v>23</v>
      </c>
    </row>
    <row r="7559" spans="1:29">
      <c r="A7559">
        <v>8331</v>
      </c>
      <c r="B7559" t="s">
        <v>805</v>
      </c>
      <c r="C7559" t="s">
        <v>9303</v>
      </c>
      <c r="J7559" t="s">
        <v>1436</v>
      </c>
      <c r="K7559">
        <v>0</v>
      </c>
      <c r="N7559" t="b">
        <v>1</v>
      </c>
      <c r="O7559" t="b">
        <v>0</v>
      </c>
      <c r="P7559" t="b">
        <v>0</v>
      </c>
      <c r="Q7559">
        <v>11</v>
      </c>
      <c r="R7559">
        <v>2</v>
      </c>
      <c r="S7559">
        <v>1</v>
      </c>
      <c r="T7559">
        <v>1</v>
      </c>
      <c r="U7559" t="b">
        <v>1</v>
      </c>
      <c r="V7559" t="s">
        <v>9282</v>
      </c>
      <c r="W7559" t="s">
        <v>12343</v>
      </c>
      <c r="X7559" t="s">
        <v>14698</v>
      </c>
      <c r="Y7559">
        <v>24</v>
      </c>
      <c r="Z7559">
        <v>24</v>
      </c>
      <c r="AA7559">
        <v>5</v>
      </c>
      <c r="AB7559">
        <v>5</v>
      </c>
      <c r="AC7559">
        <v>23</v>
      </c>
    </row>
    <row r="7560" spans="1:29">
      <c r="A7560">
        <v>8332</v>
      </c>
      <c r="B7560" t="s">
        <v>805</v>
      </c>
      <c r="C7560" t="s">
        <v>9304</v>
      </c>
      <c r="J7560" t="s">
        <v>1444</v>
      </c>
      <c r="K7560">
        <v>0</v>
      </c>
      <c r="N7560" t="b">
        <v>1</v>
      </c>
      <c r="O7560" t="b">
        <v>0</v>
      </c>
      <c r="P7560" t="b">
        <v>0</v>
      </c>
      <c r="Q7560">
        <v>11</v>
      </c>
      <c r="R7560">
        <v>2</v>
      </c>
      <c r="S7560">
        <v>1</v>
      </c>
      <c r="T7560">
        <v>2</v>
      </c>
      <c r="U7560" t="b">
        <v>1</v>
      </c>
      <c r="V7560" t="s">
        <v>9282</v>
      </c>
      <c r="W7560" t="s">
        <v>12343</v>
      </c>
      <c r="X7560" t="s">
        <v>14528</v>
      </c>
      <c r="Y7560">
        <v>17</v>
      </c>
      <c r="Z7560">
        <v>17</v>
      </c>
      <c r="AA7560">
        <v>11</v>
      </c>
      <c r="AB7560">
        <v>11</v>
      </c>
      <c r="AC7560">
        <v>23</v>
      </c>
    </row>
    <row r="7561" spans="1:29">
      <c r="A7561">
        <v>8333</v>
      </c>
      <c r="B7561" t="s">
        <v>805</v>
      </c>
      <c r="C7561" t="s">
        <v>9305</v>
      </c>
      <c r="J7561" t="s">
        <v>1444</v>
      </c>
      <c r="K7561">
        <v>0</v>
      </c>
      <c r="N7561" t="b">
        <v>1</v>
      </c>
      <c r="O7561" t="b">
        <v>0</v>
      </c>
      <c r="P7561" t="b">
        <v>0</v>
      </c>
      <c r="Q7561">
        <v>11</v>
      </c>
      <c r="R7561">
        <v>2</v>
      </c>
      <c r="S7561">
        <v>1</v>
      </c>
      <c r="T7561">
        <v>2</v>
      </c>
      <c r="U7561" t="b">
        <v>1</v>
      </c>
      <c r="V7561" t="s">
        <v>9282</v>
      </c>
      <c r="W7561" t="s">
        <v>12343</v>
      </c>
      <c r="X7561" t="s">
        <v>15359</v>
      </c>
      <c r="Y7561">
        <v>18</v>
      </c>
      <c r="Z7561">
        <v>18</v>
      </c>
      <c r="AA7561">
        <v>11</v>
      </c>
      <c r="AB7561">
        <v>11</v>
      </c>
      <c r="AC7561">
        <v>23</v>
      </c>
    </row>
    <row r="7562" spans="1:29">
      <c r="A7562">
        <v>8334</v>
      </c>
      <c r="B7562" t="s">
        <v>805</v>
      </c>
      <c r="C7562" t="s">
        <v>9306</v>
      </c>
      <c r="J7562" t="s">
        <v>1444</v>
      </c>
      <c r="K7562">
        <v>0</v>
      </c>
      <c r="N7562" t="b">
        <v>1</v>
      </c>
      <c r="O7562" t="b">
        <v>0</v>
      </c>
      <c r="P7562" t="b">
        <v>0</v>
      </c>
      <c r="Q7562">
        <v>11</v>
      </c>
      <c r="R7562">
        <v>2</v>
      </c>
      <c r="S7562">
        <v>1</v>
      </c>
      <c r="T7562">
        <v>2</v>
      </c>
      <c r="U7562" t="b">
        <v>1</v>
      </c>
      <c r="V7562" t="s">
        <v>9282</v>
      </c>
      <c r="W7562" t="s">
        <v>12343</v>
      </c>
      <c r="X7562" t="s">
        <v>15360</v>
      </c>
      <c r="Y7562">
        <v>19</v>
      </c>
      <c r="Z7562">
        <v>19</v>
      </c>
      <c r="AA7562">
        <v>11</v>
      </c>
      <c r="AB7562">
        <v>11</v>
      </c>
      <c r="AC7562">
        <v>23</v>
      </c>
    </row>
    <row r="7563" spans="1:29">
      <c r="A7563">
        <v>8335</v>
      </c>
      <c r="B7563" t="s">
        <v>805</v>
      </c>
      <c r="C7563" t="s">
        <v>9307</v>
      </c>
      <c r="J7563" t="s">
        <v>1444</v>
      </c>
      <c r="K7563">
        <v>0</v>
      </c>
      <c r="N7563" t="b">
        <v>1</v>
      </c>
      <c r="O7563" t="b">
        <v>0</v>
      </c>
      <c r="P7563" t="b">
        <v>0</v>
      </c>
      <c r="Q7563">
        <v>11</v>
      </c>
      <c r="R7563">
        <v>2</v>
      </c>
      <c r="S7563">
        <v>1</v>
      </c>
      <c r="T7563">
        <v>2</v>
      </c>
      <c r="U7563" t="b">
        <v>1</v>
      </c>
      <c r="V7563" t="s">
        <v>9282</v>
      </c>
      <c r="W7563" t="s">
        <v>12343</v>
      </c>
      <c r="X7563" t="s">
        <v>15361</v>
      </c>
      <c r="Y7563">
        <v>20</v>
      </c>
      <c r="Z7563">
        <v>20</v>
      </c>
      <c r="AA7563">
        <v>11</v>
      </c>
      <c r="AB7563">
        <v>11</v>
      </c>
      <c r="AC7563">
        <v>23</v>
      </c>
    </row>
    <row r="7564" spans="1:29">
      <c r="A7564">
        <v>8336</v>
      </c>
      <c r="B7564" t="s">
        <v>805</v>
      </c>
      <c r="C7564" t="s">
        <v>9308</v>
      </c>
      <c r="J7564" t="s">
        <v>1444</v>
      </c>
      <c r="K7564">
        <v>0</v>
      </c>
      <c r="N7564" t="b">
        <v>1</v>
      </c>
      <c r="O7564" t="b">
        <v>0</v>
      </c>
      <c r="P7564" t="b">
        <v>0</v>
      </c>
      <c r="Q7564">
        <v>11</v>
      </c>
      <c r="R7564">
        <v>2</v>
      </c>
      <c r="S7564">
        <v>1</v>
      </c>
      <c r="T7564">
        <v>2</v>
      </c>
      <c r="U7564" t="b">
        <v>1</v>
      </c>
      <c r="V7564" t="s">
        <v>9282</v>
      </c>
      <c r="W7564" t="s">
        <v>12343</v>
      </c>
      <c r="X7564" t="s">
        <v>15362</v>
      </c>
      <c r="Y7564">
        <v>21</v>
      </c>
      <c r="Z7564">
        <v>21</v>
      </c>
      <c r="AA7564">
        <v>11</v>
      </c>
      <c r="AB7564">
        <v>11</v>
      </c>
      <c r="AC7564">
        <v>23</v>
      </c>
    </row>
    <row r="7565" spans="1:29">
      <c r="A7565">
        <v>8337</v>
      </c>
      <c r="B7565" t="s">
        <v>805</v>
      </c>
      <c r="C7565" t="s">
        <v>9309</v>
      </c>
      <c r="J7565" t="s">
        <v>1444</v>
      </c>
      <c r="K7565">
        <v>0</v>
      </c>
      <c r="N7565" t="b">
        <v>1</v>
      </c>
      <c r="O7565" t="b">
        <v>0</v>
      </c>
      <c r="P7565" t="b">
        <v>0</v>
      </c>
      <c r="Q7565">
        <v>11</v>
      </c>
      <c r="R7565">
        <v>2</v>
      </c>
      <c r="S7565">
        <v>1</v>
      </c>
      <c r="T7565">
        <v>2</v>
      </c>
      <c r="U7565" t="b">
        <v>1</v>
      </c>
      <c r="V7565" t="s">
        <v>9282</v>
      </c>
      <c r="W7565" t="s">
        <v>12343</v>
      </c>
      <c r="X7565" t="s">
        <v>15363</v>
      </c>
      <c r="Y7565">
        <v>22</v>
      </c>
      <c r="Z7565">
        <v>22</v>
      </c>
      <c r="AA7565">
        <v>11</v>
      </c>
      <c r="AB7565">
        <v>11</v>
      </c>
      <c r="AC7565">
        <v>23</v>
      </c>
    </row>
    <row r="7566" spans="1:29">
      <c r="A7566">
        <v>8338</v>
      </c>
      <c r="B7566" t="s">
        <v>805</v>
      </c>
      <c r="C7566" t="s">
        <v>9310</v>
      </c>
      <c r="J7566" t="s">
        <v>1444</v>
      </c>
      <c r="K7566">
        <v>0</v>
      </c>
      <c r="N7566" t="b">
        <v>1</v>
      </c>
      <c r="O7566" t="b">
        <v>0</v>
      </c>
      <c r="P7566" t="b">
        <v>0</v>
      </c>
      <c r="Q7566">
        <v>11</v>
      </c>
      <c r="R7566">
        <v>2</v>
      </c>
      <c r="S7566">
        <v>1</v>
      </c>
      <c r="T7566">
        <v>2</v>
      </c>
      <c r="U7566" t="b">
        <v>1</v>
      </c>
      <c r="V7566" t="s">
        <v>9282</v>
      </c>
      <c r="W7566" t="s">
        <v>12343</v>
      </c>
      <c r="X7566" t="s">
        <v>15364</v>
      </c>
      <c r="Y7566">
        <v>23</v>
      </c>
      <c r="Z7566">
        <v>23</v>
      </c>
      <c r="AA7566">
        <v>11</v>
      </c>
      <c r="AB7566">
        <v>11</v>
      </c>
      <c r="AC7566">
        <v>23</v>
      </c>
    </row>
    <row r="7567" spans="1:29">
      <c r="A7567">
        <v>8339</v>
      </c>
      <c r="B7567" t="s">
        <v>805</v>
      </c>
      <c r="C7567" t="s">
        <v>9311</v>
      </c>
      <c r="J7567" t="s">
        <v>1444</v>
      </c>
      <c r="K7567">
        <v>0</v>
      </c>
      <c r="N7567" t="b">
        <v>1</v>
      </c>
      <c r="O7567" t="b">
        <v>0</v>
      </c>
      <c r="P7567" t="b">
        <v>0</v>
      </c>
      <c r="Q7567">
        <v>11</v>
      </c>
      <c r="R7567">
        <v>2</v>
      </c>
      <c r="S7567">
        <v>1</v>
      </c>
      <c r="T7567">
        <v>2</v>
      </c>
      <c r="U7567" t="b">
        <v>1</v>
      </c>
      <c r="V7567" t="s">
        <v>9282</v>
      </c>
      <c r="W7567" t="s">
        <v>12343</v>
      </c>
      <c r="X7567" t="s">
        <v>15365</v>
      </c>
      <c r="Y7567">
        <v>24</v>
      </c>
      <c r="Z7567">
        <v>24</v>
      </c>
      <c r="AA7567">
        <v>11</v>
      </c>
      <c r="AB7567">
        <v>11</v>
      </c>
      <c r="AC7567">
        <v>23</v>
      </c>
    </row>
    <row r="7568" spans="1:29">
      <c r="A7568">
        <v>8340</v>
      </c>
      <c r="B7568" t="s">
        <v>805</v>
      </c>
      <c r="C7568" t="s">
        <v>9312</v>
      </c>
      <c r="J7568" t="s">
        <v>1444</v>
      </c>
      <c r="K7568">
        <v>0</v>
      </c>
      <c r="N7568" t="b">
        <v>0</v>
      </c>
      <c r="O7568" t="b">
        <v>1</v>
      </c>
      <c r="P7568" t="b">
        <v>0</v>
      </c>
      <c r="Q7568">
        <v>11</v>
      </c>
      <c r="R7568">
        <v>2</v>
      </c>
      <c r="S7568">
        <v>1</v>
      </c>
      <c r="T7568">
        <v>2</v>
      </c>
      <c r="U7568" t="b">
        <v>1</v>
      </c>
      <c r="V7568" t="s">
        <v>9282</v>
      </c>
      <c r="W7568" t="s">
        <v>12343</v>
      </c>
      <c r="X7568" t="s">
        <v>15367</v>
      </c>
      <c r="Y7568">
        <v>26</v>
      </c>
      <c r="Z7568">
        <v>26</v>
      </c>
      <c r="AA7568">
        <v>11</v>
      </c>
      <c r="AB7568">
        <v>11</v>
      </c>
      <c r="AC7568">
        <v>23</v>
      </c>
    </row>
    <row r="7569" spans="1:29">
      <c r="A7569">
        <v>8341</v>
      </c>
      <c r="B7569" t="s">
        <v>805</v>
      </c>
      <c r="C7569" t="s">
        <v>9313</v>
      </c>
      <c r="I7569" t="s">
        <v>1398</v>
      </c>
      <c r="J7569" t="s">
        <v>1436</v>
      </c>
      <c r="K7569">
        <v>0</v>
      </c>
      <c r="N7569" t="b">
        <v>1</v>
      </c>
      <c r="O7569" t="b">
        <v>0</v>
      </c>
      <c r="P7569" t="b">
        <v>0</v>
      </c>
      <c r="Q7569">
        <v>11</v>
      </c>
      <c r="R7569">
        <v>2</v>
      </c>
      <c r="S7569">
        <v>1</v>
      </c>
      <c r="T7569">
        <v>0</v>
      </c>
      <c r="U7569" t="b">
        <v>1</v>
      </c>
      <c r="V7569" t="s">
        <v>9282</v>
      </c>
      <c r="W7569" t="s">
        <v>12343</v>
      </c>
      <c r="X7569" t="s">
        <v>15549</v>
      </c>
      <c r="Y7569">
        <v>36</v>
      </c>
      <c r="Z7569">
        <v>36</v>
      </c>
      <c r="AA7569">
        <v>11</v>
      </c>
      <c r="AB7569">
        <v>11</v>
      </c>
      <c r="AC7569">
        <v>23</v>
      </c>
    </row>
    <row r="7570" spans="1:29">
      <c r="A7570">
        <v>8346</v>
      </c>
      <c r="B7570" t="s">
        <v>1503</v>
      </c>
      <c r="C7570" t="s">
        <v>9314</v>
      </c>
      <c r="D7570">
        <v>154</v>
      </c>
      <c r="E7570" t="s">
        <v>9315</v>
      </c>
      <c r="U7570" t="b">
        <v>1</v>
      </c>
      <c r="V7570" t="s">
        <v>9282</v>
      </c>
      <c r="W7570" t="s">
        <v>12343</v>
      </c>
      <c r="X7570" t="s">
        <v>15806</v>
      </c>
      <c r="Y7570">
        <v>39</v>
      </c>
      <c r="Z7570">
        <v>70</v>
      </c>
      <c r="AA7570">
        <v>2</v>
      </c>
      <c r="AB7570">
        <v>12</v>
      </c>
      <c r="AC7570">
        <v>23</v>
      </c>
    </row>
    <row r="7571" spans="1:29">
      <c r="A7571">
        <v>8347</v>
      </c>
      <c r="B7571" t="s">
        <v>827</v>
      </c>
      <c r="C7571" t="s">
        <v>9316</v>
      </c>
      <c r="U7571" t="b">
        <v>1</v>
      </c>
      <c r="V7571" t="s">
        <v>9282</v>
      </c>
      <c r="W7571" t="s">
        <v>12343</v>
      </c>
      <c r="X7571" t="s">
        <v>15807</v>
      </c>
      <c r="Y7571">
        <v>39</v>
      </c>
      <c r="Z7571">
        <v>70</v>
      </c>
      <c r="AA7571">
        <v>2</v>
      </c>
      <c r="AB7571">
        <v>11</v>
      </c>
      <c r="AC7571">
        <v>23</v>
      </c>
    </row>
    <row r="7572" spans="1:29">
      <c r="A7572">
        <v>8348</v>
      </c>
      <c r="B7572" t="s">
        <v>1508</v>
      </c>
      <c r="C7572" t="s">
        <v>9317</v>
      </c>
      <c r="U7572" t="b">
        <v>1</v>
      </c>
      <c r="V7572" t="s">
        <v>9282</v>
      </c>
      <c r="W7572" t="s">
        <v>12343</v>
      </c>
      <c r="X7572" t="s">
        <v>15808</v>
      </c>
      <c r="Y7572">
        <v>40</v>
      </c>
      <c r="Z7572">
        <v>70</v>
      </c>
      <c r="AA7572">
        <v>2</v>
      </c>
      <c r="AB7572">
        <v>12</v>
      </c>
      <c r="AC7572">
        <v>23</v>
      </c>
    </row>
    <row r="7573" spans="1:29">
      <c r="A7573">
        <v>8349</v>
      </c>
      <c r="B7573" t="s">
        <v>805</v>
      </c>
      <c r="C7573" t="s">
        <v>9318</v>
      </c>
      <c r="J7573" t="s">
        <v>1436</v>
      </c>
      <c r="K7573">
        <v>0</v>
      </c>
      <c r="N7573" t="b">
        <v>1</v>
      </c>
      <c r="O7573" t="b">
        <v>0</v>
      </c>
      <c r="P7573" t="b">
        <v>0</v>
      </c>
      <c r="Q7573">
        <v>11</v>
      </c>
      <c r="R7573">
        <v>6</v>
      </c>
      <c r="S7573">
        <v>1</v>
      </c>
      <c r="T7573">
        <v>2</v>
      </c>
      <c r="U7573" t="b">
        <v>1</v>
      </c>
      <c r="V7573" t="s">
        <v>9282</v>
      </c>
      <c r="W7573" t="s">
        <v>12343</v>
      </c>
      <c r="X7573" t="s">
        <v>15374</v>
      </c>
      <c r="Y7573">
        <v>42</v>
      </c>
      <c r="Z7573">
        <v>42</v>
      </c>
      <c r="AA7573">
        <v>3</v>
      </c>
      <c r="AB7573">
        <v>3</v>
      </c>
      <c r="AC7573">
        <v>23</v>
      </c>
    </row>
    <row r="7574" spans="1:29">
      <c r="A7574">
        <v>8350</v>
      </c>
      <c r="B7574" t="s">
        <v>805</v>
      </c>
      <c r="C7574" t="s">
        <v>9319</v>
      </c>
      <c r="G7574" t="s">
        <v>9320</v>
      </c>
      <c r="J7574" t="s">
        <v>1436</v>
      </c>
      <c r="K7574">
        <v>0</v>
      </c>
      <c r="N7574" t="b">
        <v>1</v>
      </c>
      <c r="O7574" t="b">
        <v>0</v>
      </c>
      <c r="P7574" t="b">
        <v>0</v>
      </c>
      <c r="Q7574">
        <v>11</v>
      </c>
      <c r="R7574">
        <v>0</v>
      </c>
      <c r="S7574">
        <v>1</v>
      </c>
      <c r="T7574">
        <v>2</v>
      </c>
      <c r="U7574" t="b">
        <v>1</v>
      </c>
      <c r="V7574" t="s">
        <v>9282</v>
      </c>
      <c r="W7574" t="s">
        <v>12343</v>
      </c>
      <c r="X7574" t="s">
        <v>15378</v>
      </c>
      <c r="Y7574">
        <v>44</v>
      </c>
      <c r="Z7574">
        <v>44</v>
      </c>
      <c r="AA7574">
        <v>3</v>
      </c>
      <c r="AB7574">
        <v>3</v>
      </c>
      <c r="AC7574">
        <v>23</v>
      </c>
    </row>
    <row r="7575" spans="1:29">
      <c r="A7575">
        <v>8351</v>
      </c>
      <c r="B7575" t="s">
        <v>805</v>
      </c>
      <c r="C7575" t="s">
        <v>9321</v>
      </c>
      <c r="G7575" t="s">
        <v>412</v>
      </c>
      <c r="J7575" t="s">
        <v>1436</v>
      </c>
      <c r="K7575">
        <v>0</v>
      </c>
      <c r="N7575" t="b">
        <v>1</v>
      </c>
      <c r="O7575" t="b">
        <v>0</v>
      </c>
      <c r="P7575" t="b">
        <v>0</v>
      </c>
      <c r="Q7575">
        <v>11</v>
      </c>
      <c r="R7575">
        <v>0</v>
      </c>
      <c r="S7575">
        <v>1</v>
      </c>
      <c r="T7575">
        <v>10</v>
      </c>
      <c r="U7575" t="b">
        <v>1</v>
      </c>
      <c r="V7575" t="s">
        <v>9282</v>
      </c>
      <c r="W7575" t="s">
        <v>12343</v>
      </c>
      <c r="X7575" t="s">
        <v>14477</v>
      </c>
      <c r="Y7575">
        <v>49</v>
      </c>
      <c r="Z7575">
        <v>49</v>
      </c>
      <c r="AA7575">
        <v>3</v>
      </c>
      <c r="AB7575">
        <v>3</v>
      </c>
      <c r="AC7575">
        <v>23</v>
      </c>
    </row>
    <row r="7576" spans="1:29">
      <c r="A7576">
        <v>8352</v>
      </c>
      <c r="B7576" t="s">
        <v>805</v>
      </c>
      <c r="C7576" t="s">
        <v>9322</v>
      </c>
      <c r="J7576" t="s">
        <v>1436</v>
      </c>
      <c r="K7576">
        <v>0</v>
      </c>
      <c r="N7576" t="b">
        <v>1</v>
      </c>
      <c r="O7576" t="b">
        <v>0</v>
      </c>
      <c r="P7576" t="b">
        <v>0</v>
      </c>
      <c r="Q7576">
        <v>11</v>
      </c>
      <c r="R7576">
        <v>4</v>
      </c>
      <c r="S7576">
        <v>1</v>
      </c>
      <c r="T7576">
        <v>14</v>
      </c>
      <c r="U7576" t="b">
        <v>1</v>
      </c>
      <c r="V7576" t="s">
        <v>9282</v>
      </c>
      <c r="W7576" t="s">
        <v>12343</v>
      </c>
      <c r="X7576" t="s">
        <v>14567</v>
      </c>
      <c r="Y7576">
        <v>53</v>
      </c>
      <c r="Z7576">
        <v>53</v>
      </c>
      <c r="AA7576">
        <v>3</v>
      </c>
      <c r="AB7576">
        <v>3</v>
      </c>
      <c r="AC7576">
        <v>23</v>
      </c>
    </row>
    <row r="7577" spans="1:29">
      <c r="A7577">
        <v>8353</v>
      </c>
      <c r="B7577" t="s">
        <v>805</v>
      </c>
      <c r="C7577" t="s">
        <v>9323</v>
      </c>
      <c r="G7577" t="s">
        <v>9324</v>
      </c>
      <c r="J7577" t="s">
        <v>1436</v>
      </c>
      <c r="K7577">
        <v>0</v>
      </c>
      <c r="N7577" t="b">
        <v>1</v>
      </c>
      <c r="O7577" t="b">
        <v>0</v>
      </c>
      <c r="P7577" t="b">
        <v>0</v>
      </c>
      <c r="Q7577">
        <v>11</v>
      </c>
      <c r="R7577">
        <v>0</v>
      </c>
      <c r="S7577">
        <v>1</v>
      </c>
      <c r="T7577">
        <v>14</v>
      </c>
      <c r="U7577" t="b">
        <v>1</v>
      </c>
      <c r="V7577" t="s">
        <v>9282</v>
      </c>
      <c r="W7577" t="s">
        <v>12343</v>
      </c>
      <c r="X7577" t="s">
        <v>14570</v>
      </c>
      <c r="Y7577">
        <v>54</v>
      </c>
      <c r="Z7577">
        <v>54</v>
      </c>
      <c r="AA7577">
        <v>3</v>
      </c>
      <c r="AB7577">
        <v>3</v>
      </c>
      <c r="AC7577">
        <v>23</v>
      </c>
    </row>
    <row r="7578" spans="1:29">
      <c r="A7578">
        <v>8354</v>
      </c>
      <c r="B7578" t="s">
        <v>805</v>
      </c>
      <c r="C7578" t="s">
        <v>9325</v>
      </c>
      <c r="G7578" t="s">
        <v>9326</v>
      </c>
      <c r="J7578" t="s">
        <v>1466</v>
      </c>
      <c r="K7578">
        <v>0</v>
      </c>
      <c r="N7578" t="b">
        <v>1</v>
      </c>
      <c r="O7578" t="b">
        <v>0</v>
      </c>
      <c r="P7578" t="b">
        <v>0</v>
      </c>
      <c r="Q7578">
        <v>11</v>
      </c>
      <c r="R7578">
        <v>0</v>
      </c>
      <c r="S7578">
        <v>1</v>
      </c>
      <c r="T7578">
        <v>17</v>
      </c>
      <c r="U7578" t="b">
        <v>1</v>
      </c>
      <c r="V7578" t="s">
        <v>9282</v>
      </c>
      <c r="W7578" t="s">
        <v>12343</v>
      </c>
      <c r="X7578" t="s">
        <v>14575</v>
      </c>
      <c r="Y7578">
        <v>56</v>
      </c>
      <c r="Z7578">
        <v>56</v>
      </c>
      <c r="AA7578">
        <v>3</v>
      </c>
      <c r="AB7578">
        <v>3</v>
      </c>
      <c r="AC7578">
        <v>23</v>
      </c>
    </row>
    <row r="7579" spans="1:29">
      <c r="A7579">
        <v>8355</v>
      </c>
      <c r="B7579" t="s">
        <v>805</v>
      </c>
      <c r="C7579" t="s">
        <v>9327</v>
      </c>
      <c r="J7579" t="s">
        <v>1436</v>
      </c>
      <c r="K7579">
        <v>0</v>
      </c>
      <c r="N7579" t="b">
        <v>1</v>
      </c>
      <c r="O7579" t="b">
        <v>0</v>
      </c>
      <c r="P7579" t="b">
        <v>0</v>
      </c>
      <c r="Q7579">
        <v>11</v>
      </c>
      <c r="R7579">
        <v>4</v>
      </c>
      <c r="S7579">
        <v>1</v>
      </c>
      <c r="T7579">
        <v>19</v>
      </c>
      <c r="U7579" t="b">
        <v>1</v>
      </c>
      <c r="V7579" t="s">
        <v>9282</v>
      </c>
      <c r="W7579" t="s">
        <v>12343</v>
      </c>
      <c r="X7579" t="s">
        <v>14581</v>
      </c>
      <c r="Y7579">
        <v>58</v>
      </c>
      <c r="Z7579">
        <v>58</v>
      </c>
      <c r="AA7579">
        <v>3</v>
      </c>
      <c r="AB7579">
        <v>3</v>
      </c>
      <c r="AC7579">
        <v>23</v>
      </c>
    </row>
    <row r="7580" spans="1:29">
      <c r="A7580">
        <v>8356</v>
      </c>
      <c r="B7580" t="s">
        <v>805</v>
      </c>
      <c r="C7580" t="s">
        <v>9328</v>
      </c>
      <c r="G7580" t="s">
        <v>9329</v>
      </c>
      <c r="J7580" t="s">
        <v>1436</v>
      </c>
      <c r="K7580">
        <v>0</v>
      </c>
      <c r="N7580" t="b">
        <v>1</v>
      </c>
      <c r="O7580" t="b">
        <v>0</v>
      </c>
      <c r="P7580" t="b">
        <v>0</v>
      </c>
      <c r="Q7580">
        <v>11</v>
      </c>
      <c r="R7580">
        <v>0</v>
      </c>
      <c r="S7580">
        <v>1</v>
      </c>
      <c r="T7580">
        <v>22</v>
      </c>
      <c r="U7580" t="b">
        <v>1</v>
      </c>
      <c r="V7580" t="s">
        <v>9282</v>
      </c>
      <c r="W7580" t="s">
        <v>12343</v>
      </c>
      <c r="X7580" t="s">
        <v>14590</v>
      </c>
      <c r="Y7580">
        <v>61</v>
      </c>
      <c r="Z7580">
        <v>61</v>
      </c>
      <c r="AA7580">
        <v>3</v>
      </c>
      <c r="AB7580">
        <v>3</v>
      </c>
      <c r="AC7580">
        <v>23</v>
      </c>
    </row>
    <row r="7581" spans="1:29">
      <c r="A7581">
        <v>8357</v>
      </c>
      <c r="B7581" t="s">
        <v>805</v>
      </c>
      <c r="C7581" t="s">
        <v>9330</v>
      </c>
      <c r="G7581" t="s">
        <v>9329</v>
      </c>
      <c r="J7581" t="s">
        <v>1436</v>
      </c>
      <c r="K7581">
        <v>0</v>
      </c>
      <c r="N7581" t="b">
        <v>1</v>
      </c>
      <c r="O7581" t="b">
        <v>0</v>
      </c>
      <c r="P7581" t="b">
        <v>0</v>
      </c>
      <c r="Q7581">
        <v>11</v>
      </c>
      <c r="R7581">
        <v>0</v>
      </c>
      <c r="S7581">
        <v>1</v>
      </c>
      <c r="T7581">
        <v>22</v>
      </c>
      <c r="U7581" t="b">
        <v>1</v>
      </c>
      <c r="V7581" t="s">
        <v>9282</v>
      </c>
      <c r="W7581" t="s">
        <v>12343</v>
      </c>
      <c r="X7581" t="s">
        <v>14591</v>
      </c>
      <c r="Y7581">
        <v>61</v>
      </c>
      <c r="Z7581">
        <v>61</v>
      </c>
      <c r="AA7581">
        <v>6</v>
      </c>
      <c r="AB7581">
        <v>6</v>
      </c>
      <c r="AC7581">
        <v>23</v>
      </c>
    </row>
    <row r="7582" spans="1:29">
      <c r="A7582">
        <v>8358</v>
      </c>
      <c r="B7582" t="s">
        <v>805</v>
      </c>
      <c r="C7582" t="s">
        <v>9331</v>
      </c>
      <c r="G7582" t="s">
        <v>9329</v>
      </c>
      <c r="J7582" t="s">
        <v>1436</v>
      </c>
      <c r="K7582">
        <v>0</v>
      </c>
      <c r="N7582" t="b">
        <v>1</v>
      </c>
      <c r="O7582" t="b">
        <v>0</v>
      </c>
      <c r="P7582" t="b">
        <v>0</v>
      </c>
      <c r="Q7582">
        <v>11</v>
      </c>
      <c r="R7582">
        <v>0</v>
      </c>
      <c r="S7582">
        <v>1</v>
      </c>
      <c r="T7582">
        <v>22</v>
      </c>
      <c r="U7582" t="b">
        <v>1</v>
      </c>
      <c r="V7582" t="s">
        <v>9282</v>
      </c>
      <c r="W7582" t="s">
        <v>12343</v>
      </c>
      <c r="X7582" t="s">
        <v>15348</v>
      </c>
      <c r="Y7582">
        <v>62</v>
      </c>
      <c r="Z7582">
        <v>62</v>
      </c>
      <c r="AA7582">
        <v>3</v>
      </c>
      <c r="AB7582">
        <v>3</v>
      </c>
      <c r="AC7582">
        <v>23</v>
      </c>
    </row>
    <row r="7583" spans="1:29">
      <c r="A7583">
        <v>8359</v>
      </c>
      <c r="B7583" t="s">
        <v>805</v>
      </c>
      <c r="C7583" t="s">
        <v>9332</v>
      </c>
      <c r="G7583" t="s">
        <v>9329</v>
      </c>
      <c r="J7583" t="s">
        <v>1436</v>
      </c>
      <c r="K7583">
        <v>0</v>
      </c>
      <c r="N7583" t="b">
        <v>1</v>
      </c>
      <c r="O7583" t="b">
        <v>0</v>
      </c>
      <c r="P7583" t="b">
        <v>0</v>
      </c>
      <c r="Q7583">
        <v>11</v>
      </c>
      <c r="R7583">
        <v>0</v>
      </c>
      <c r="S7583">
        <v>1</v>
      </c>
      <c r="T7583">
        <v>22</v>
      </c>
      <c r="U7583" t="b">
        <v>1</v>
      </c>
      <c r="V7583" t="s">
        <v>9282</v>
      </c>
      <c r="W7583" t="s">
        <v>12343</v>
      </c>
      <c r="X7583" t="s">
        <v>14883</v>
      </c>
      <c r="Y7583">
        <v>62</v>
      </c>
      <c r="Z7583">
        <v>62</v>
      </c>
      <c r="AA7583">
        <v>6</v>
      </c>
      <c r="AB7583">
        <v>6</v>
      </c>
      <c r="AC7583">
        <v>23</v>
      </c>
    </row>
    <row r="7584" spans="1:29">
      <c r="A7584">
        <v>8360</v>
      </c>
      <c r="B7584" t="s">
        <v>805</v>
      </c>
      <c r="C7584" t="s">
        <v>9333</v>
      </c>
      <c r="G7584" t="s">
        <v>9329</v>
      </c>
      <c r="J7584" t="s">
        <v>1436</v>
      </c>
      <c r="K7584">
        <v>0</v>
      </c>
      <c r="N7584" t="b">
        <v>1</v>
      </c>
      <c r="O7584" t="b">
        <v>0</v>
      </c>
      <c r="P7584" t="b">
        <v>0</v>
      </c>
      <c r="Q7584">
        <v>11</v>
      </c>
      <c r="R7584">
        <v>0</v>
      </c>
      <c r="S7584">
        <v>1</v>
      </c>
      <c r="T7584">
        <v>22</v>
      </c>
      <c r="U7584" t="b">
        <v>1</v>
      </c>
      <c r="V7584" t="s">
        <v>9282</v>
      </c>
      <c r="W7584" t="s">
        <v>12343</v>
      </c>
      <c r="X7584" t="s">
        <v>15350</v>
      </c>
      <c r="Y7584">
        <v>63</v>
      </c>
      <c r="Z7584">
        <v>63</v>
      </c>
      <c r="AA7584">
        <v>3</v>
      </c>
      <c r="AB7584">
        <v>3</v>
      </c>
      <c r="AC7584">
        <v>23</v>
      </c>
    </row>
    <row r="7585" spans="1:29">
      <c r="A7585">
        <v>8361</v>
      </c>
      <c r="B7585" t="s">
        <v>805</v>
      </c>
      <c r="C7585" t="s">
        <v>9334</v>
      </c>
      <c r="G7585" t="s">
        <v>9329</v>
      </c>
      <c r="J7585" t="s">
        <v>1436</v>
      </c>
      <c r="K7585">
        <v>0</v>
      </c>
      <c r="N7585" t="b">
        <v>1</v>
      </c>
      <c r="O7585" t="b">
        <v>0</v>
      </c>
      <c r="P7585" t="b">
        <v>0</v>
      </c>
      <c r="Q7585">
        <v>11</v>
      </c>
      <c r="R7585">
        <v>0</v>
      </c>
      <c r="S7585">
        <v>1</v>
      </c>
      <c r="T7585">
        <v>22</v>
      </c>
      <c r="U7585" t="b">
        <v>1</v>
      </c>
      <c r="V7585" t="s">
        <v>9282</v>
      </c>
      <c r="W7585" t="s">
        <v>12343</v>
      </c>
      <c r="X7585" t="s">
        <v>14884</v>
      </c>
      <c r="Y7585">
        <v>63</v>
      </c>
      <c r="Z7585">
        <v>63</v>
      </c>
      <c r="AA7585">
        <v>6</v>
      </c>
      <c r="AB7585">
        <v>6</v>
      </c>
      <c r="AC7585">
        <v>23</v>
      </c>
    </row>
    <row r="7586" spans="1:29">
      <c r="A7586">
        <v>8362</v>
      </c>
      <c r="B7586" t="s">
        <v>805</v>
      </c>
      <c r="C7586" t="s">
        <v>9335</v>
      </c>
      <c r="G7586" t="s">
        <v>9329</v>
      </c>
      <c r="J7586" t="s">
        <v>1436</v>
      </c>
      <c r="K7586">
        <v>0</v>
      </c>
      <c r="N7586" t="b">
        <v>1</v>
      </c>
      <c r="O7586" t="b">
        <v>0</v>
      </c>
      <c r="P7586" t="b">
        <v>0</v>
      </c>
      <c r="Q7586">
        <v>11</v>
      </c>
      <c r="R7586">
        <v>0</v>
      </c>
      <c r="S7586">
        <v>1</v>
      </c>
      <c r="T7586">
        <v>22</v>
      </c>
      <c r="U7586" t="b">
        <v>1</v>
      </c>
      <c r="V7586" t="s">
        <v>9282</v>
      </c>
      <c r="W7586" t="s">
        <v>12343</v>
      </c>
      <c r="X7586" t="s">
        <v>15501</v>
      </c>
      <c r="Y7586">
        <v>64</v>
      </c>
      <c r="Z7586">
        <v>64</v>
      </c>
      <c r="AA7586">
        <v>3</v>
      </c>
      <c r="AB7586">
        <v>3</v>
      </c>
      <c r="AC7586">
        <v>23</v>
      </c>
    </row>
    <row r="7587" spans="1:29">
      <c r="A7587">
        <v>8363</v>
      </c>
      <c r="B7587" t="s">
        <v>805</v>
      </c>
      <c r="C7587" t="s">
        <v>9336</v>
      </c>
      <c r="G7587" t="s">
        <v>9329</v>
      </c>
      <c r="J7587" t="s">
        <v>1436</v>
      </c>
      <c r="K7587">
        <v>0</v>
      </c>
      <c r="N7587" t="b">
        <v>1</v>
      </c>
      <c r="O7587" t="b">
        <v>0</v>
      </c>
      <c r="P7587" t="b">
        <v>0</v>
      </c>
      <c r="Q7587">
        <v>11</v>
      </c>
      <c r="R7587">
        <v>0</v>
      </c>
      <c r="S7587">
        <v>1</v>
      </c>
      <c r="T7587">
        <v>22</v>
      </c>
      <c r="U7587" t="b">
        <v>1</v>
      </c>
      <c r="V7587" t="s">
        <v>9282</v>
      </c>
      <c r="W7587" t="s">
        <v>12343</v>
      </c>
      <c r="X7587" t="s">
        <v>14596</v>
      </c>
      <c r="Y7587">
        <v>64</v>
      </c>
      <c r="Z7587">
        <v>64</v>
      </c>
      <c r="AA7587">
        <v>6</v>
      </c>
      <c r="AB7587">
        <v>6</v>
      </c>
      <c r="AC7587">
        <v>23</v>
      </c>
    </row>
    <row r="7588" spans="1:29">
      <c r="A7588">
        <v>8364</v>
      </c>
      <c r="B7588" t="s">
        <v>805</v>
      </c>
      <c r="C7588" t="s">
        <v>9337</v>
      </c>
      <c r="G7588" t="s">
        <v>9329</v>
      </c>
      <c r="J7588" t="s">
        <v>1436</v>
      </c>
      <c r="K7588">
        <v>0</v>
      </c>
      <c r="N7588" t="b">
        <v>1</v>
      </c>
      <c r="O7588" t="b">
        <v>0</v>
      </c>
      <c r="P7588" t="b">
        <v>0</v>
      </c>
      <c r="Q7588">
        <v>11</v>
      </c>
      <c r="R7588">
        <v>0</v>
      </c>
      <c r="S7588">
        <v>1</v>
      </c>
      <c r="T7588">
        <v>22</v>
      </c>
      <c r="U7588" t="b">
        <v>1</v>
      </c>
      <c r="V7588" t="s">
        <v>9282</v>
      </c>
      <c r="W7588" t="s">
        <v>12343</v>
      </c>
      <c r="X7588" t="s">
        <v>15502</v>
      </c>
      <c r="Y7588">
        <v>65</v>
      </c>
      <c r="Z7588">
        <v>65</v>
      </c>
      <c r="AA7588">
        <v>3</v>
      </c>
      <c r="AB7588">
        <v>3</v>
      </c>
      <c r="AC7588">
        <v>23</v>
      </c>
    </row>
    <row r="7589" spans="1:29">
      <c r="A7589">
        <v>8365</v>
      </c>
      <c r="B7589" t="s">
        <v>805</v>
      </c>
      <c r="C7589" t="s">
        <v>9338</v>
      </c>
      <c r="G7589" t="s">
        <v>9329</v>
      </c>
      <c r="J7589" t="s">
        <v>1436</v>
      </c>
      <c r="K7589">
        <v>0</v>
      </c>
      <c r="N7589" t="b">
        <v>1</v>
      </c>
      <c r="O7589" t="b">
        <v>0</v>
      </c>
      <c r="P7589" t="b">
        <v>0</v>
      </c>
      <c r="Q7589">
        <v>11</v>
      </c>
      <c r="R7589">
        <v>0</v>
      </c>
      <c r="S7589">
        <v>1</v>
      </c>
      <c r="T7589">
        <v>22</v>
      </c>
      <c r="U7589" t="b">
        <v>1</v>
      </c>
      <c r="V7589" t="s">
        <v>9282</v>
      </c>
      <c r="W7589" t="s">
        <v>12343</v>
      </c>
      <c r="X7589" t="s">
        <v>14885</v>
      </c>
      <c r="Y7589">
        <v>65</v>
      </c>
      <c r="Z7589">
        <v>65</v>
      </c>
      <c r="AA7589">
        <v>6</v>
      </c>
      <c r="AB7589">
        <v>6</v>
      </c>
      <c r="AC7589">
        <v>23</v>
      </c>
    </row>
    <row r="7590" spans="1:29">
      <c r="A7590">
        <v>8366</v>
      </c>
      <c r="B7590" t="s">
        <v>805</v>
      </c>
      <c r="C7590" t="s">
        <v>9339</v>
      </c>
      <c r="G7590" t="s">
        <v>9329</v>
      </c>
      <c r="J7590" t="s">
        <v>1436</v>
      </c>
      <c r="K7590">
        <v>0</v>
      </c>
      <c r="N7590" t="b">
        <v>1</v>
      </c>
      <c r="O7590" t="b">
        <v>0</v>
      </c>
      <c r="P7590" t="b">
        <v>0</v>
      </c>
      <c r="Q7590">
        <v>11</v>
      </c>
      <c r="R7590">
        <v>0</v>
      </c>
      <c r="S7590">
        <v>1</v>
      </c>
      <c r="T7590">
        <v>22</v>
      </c>
      <c r="U7590" t="b">
        <v>1</v>
      </c>
      <c r="V7590" t="s">
        <v>9282</v>
      </c>
      <c r="W7590" t="s">
        <v>12343</v>
      </c>
      <c r="X7590" t="s">
        <v>15503</v>
      </c>
      <c r="Y7590">
        <v>66</v>
      </c>
      <c r="Z7590">
        <v>66</v>
      </c>
      <c r="AA7590">
        <v>3</v>
      </c>
      <c r="AB7590">
        <v>3</v>
      </c>
      <c r="AC7590">
        <v>23</v>
      </c>
    </row>
    <row r="7591" spans="1:29">
      <c r="A7591">
        <v>8367</v>
      </c>
      <c r="B7591" t="s">
        <v>805</v>
      </c>
      <c r="C7591" t="s">
        <v>9340</v>
      </c>
      <c r="G7591" t="s">
        <v>9329</v>
      </c>
      <c r="J7591" t="s">
        <v>1436</v>
      </c>
      <c r="K7591">
        <v>0</v>
      </c>
      <c r="N7591" t="b">
        <v>1</v>
      </c>
      <c r="O7591" t="b">
        <v>0</v>
      </c>
      <c r="P7591" t="b">
        <v>0</v>
      </c>
      <c r="Q7591">
        <v>11</v>
      </c>
      <c r="R7591">
        <v>0</v>
      </c>
      <c r="S7591">
        <v>1</v>
      </c>
      <c r="T7591">
        <v>22</v>
      </c>
      <c r="U7591" t="b">
        <v>1</v>
      </c>
      <c r="V7591" t="s">
        <v>9282</v>
      </c>
      <c r="W7591" t="s">
        <v>12343</v>
      </c>
      <c r="X7591" t="s">
        <v>14886</v>
      </c>
      <c r="Y7591">
        <v>66</v>
      </c>
      <c r="Z7591">
        <v>66</v>
      </c>
      <c r="AA7591">
        <v>6</v>
      </c>
      <c r="AB7591">
        <v>6</v>
      </c>
      <c r="AC7591">
        <v>23</v>
      </c>
    </row>
    <row r="7592" spans="1:29">
      <c r="A7592">
        <v>8368</v>
      </c>
      <c r="B7592" t="s">
        <v>805</v>
      </c>
      <c r="C7592" t="s">
        <v>9341</v>
      </c>
      <c r="G7592" t="s">
        <v>9329</v>
      </c>
      <c r="J7592" t="s">
        <v>1466</v>
      </c>
      <c r="K7592">
        <v>0</v>
      </c>
      <c r="N7592" t="b">
        <v>1</v>
      </c>
      <c r="O7592" t="b">
        <v>0</v>
      </c>
      <c r="P7592" t="b">
        <v>0</v>
      </c>
      <c r="Q7592">
        <v>11</v>
      </c>
      <c r="R7592">
        <v>0</v>
      </c>
      <c r="S7592">
        <v>1</v>
      </c>
      <c r="T7592">
        <v>22</v>
      </c>
      <c r="U7592" t="b">
        <v>1</v>
      </c>
      <c r="V7592" t="s">
        <v>9282</v>
      </c>
      <c r="W7592" t="s">
        <v>12343</v>
      </c>
      <c r="X7592" t="s">
        <v>15809</v>
      </c>
      <c r="Y7592">
        <v>61</v>
      </c>
      <c r="Z7592">
        <v>61</v>
      </c>
      <c r="AA7592">
        <v>10</v>
      </c>
      <c r="AB7592">
        <v>10</v>
      </c>
      <c r="AC7592">
        <v>23</v>
      </c>
    </row>
    <row r="7593" spans="1:29">
      <c r="A7593">
        <v>8369</v>
      </c>
      <c r="B7593" t="s">
        <v>805</v>
      </c>
      <c r="C7593" t="s">
        <v>9342</v>
      </c>
      <c r="J7593" t="s">
        <v>1466</v>
      </c>
      <c r="K7593">
        <v>0</v>
      </c>
      <c r="N7593" t="b">
        <v>1</v>
      </c>
      <c r="O7593" t="b">
        <v>0</v>
      </c>
      <c r="P7593" t="b">
        <v>0</v>
      </c>
      <c r="Q7593">
        <v>11</v>
      </c>
      <c r="R7593">
        <v>0</v>
      </c>
      <c r="S7593">
        <v>1</v>
      </c>
      <c r="T7593">
        <v>22</v>
      </c>
      <c r="U7593" t="b">
        <v>1</v>
      </c>
      <c r="V7593" t="s">
        <v>9282</v>
      </c>
      <c r="W7593" t="s">
        <v>12343</v>
      </c>
      <c r="X7593" t="s">
        <v>15810</v>
      </c>
      <c r="Y7593">
        <v>62</v>
      </c>
      <c r="Z7593">
        <v>62</v>
      </c>
      <c r="AA7593">
        <v>10</v>
      </c>
      <c r="AB7593">
        <v>10</v>
      </c>
      <c r="AC7593">
        <v>23</v>
      </c>
    </row>
    <row r="7594" spans="1:29">
      <c r="A7594">
        <v>8370</v>
      </c>
      <c r="B7594" t="s">
        <v>805</v>
      </c>
      <c r="C7594" t="s">
        <v>9343</v>
      </c>
      <c r="J7594" t="s">
        <v>1466</v>
      </c>
      <c r="K7594">
        <v>0</v>
      </c>
      <c r="N7594" t="b">
        <v>1</v>
      </c>
      <c r="O7594" t="b">
        <v>0</v>
      </c>
      <c r="P7594" t="b">
        <v>0</v>
      </c>
      <c r="Q7594">
        <v>11</v>
      </c>
      <c r="R7594">
        <v>0</v>
      </c>
      <c r="S7594">
        <v>1</v>
      </c>
      <c r="T7594">
        <v>22</v>
      </c>
      <c r="U7594" t="b">
        <v>1</v>
      </c>
      <c r="V7594" t="s">
        <v>9282</v>
      </c>
      <c r="W7594" t="s">
        <v>12343</v>
      </c>
      <c r="X7594" t="s">
        <v>15811</v>
      </c>
      <c r="Y7594">
        <v>63</v>
      </c>
      <c r="Z7594">
        <v>63</v>
      </c>
      <c r="AA7594">
        <v>10</v>
      </c>
      <c r="AB7594">
        <v>10</v>
      </c>
      <c r="AC7594">
        <v>23</v>
      </c>
    </row>
    <row r="7595" spans="1:29">
      <c r="A7595">
        <v>8371</v>
      </c>
      <c r="B7595" t="s">
        <v>805</v>
      </c>
      <c r="C7595" t="s">
        <v>9344</v>
      </c>
      <c r="J7595" t="s">
        <v>1466</v>
      </c>
      <c r="K7595">
        <v>0</v>
      </c>
      <c r="N7595" t="b">
        <v>1</v>
      </c>
      <c r="O7595" t="b">
        <v>0</v>
      </c>
      <c r="P7595" t="b">
        <v>0</v>
      </c>
      <c r="Q7595">
        <v>11</v>
      </c>
      <c r="R7595">
        <v>0</v>
      </c>
      <c r="S7595">
        <v>1</v>
      </c>
      <c r="T7595">
        <v>22</v>
      </c>
      <c r="U7595" t="b">
        <v>1</v>
      </c>
      <c r="V7595" t="s">
        <v>9282</v>
      </c>
      <c r="W7595" t="s">
        <v>12343</v>
      </c>
      <c r="X7595" t="s">
        <v>15812</v>
      </c>
      <c r="Y7595">
        <v>64</v>
      </c>
      <c r="Z7595">
        <v>64</v>
      </c>
      <c r="AA7595">
        <v>10</v>
      </c>
      <c r="AB7595">
        <v>10</v>
      </c>
      <c r="AC7595">
        <v>23</v>
      </c>
    </row>
    <row r="7596" spans="1:29">
      <c r="A7596">
        <v>8372</v>
      </c>
      <c r="B7596" t="s">
        <v>805</v>
      </c>
      <c r="C7596" t="s">
        <v>9345</v>
      </c>
      <c r="J7596" t="s">
        <v>1466</v>
      </c>
      <c r="K7596">
        <v>0</v>
      </c>
      <c r="N7596" t="b">
        <v>1</v>
      </c>
      <c r="O7596" t="b">
        <v>0</v>
      </c>
      <c r="P7596" t="b">
        <v>0</v>
      </c>
      <c r="Q7596">
        <v>11</v>
      </c>
      <c r="R7596">
        <v>0</v>
      </c>
      <c r="S7596">
        <v>1</v>
      </c>
      <c r="T7596">
        <v>22</v>
      </c>
      <c r="U7596" t="b">
        <v>1</v>
      </c>
      <c r="V7596" t="s">
        <v>9282</v>
      </c>
      <c r="W7596" t="s">
        <v>12343</v>
      </c>
      <c r="X7596" t="s">
        <v>15568</v>
      </c>
      <c r="Y7596">
        <v>65</v>
      </c>
      <c r="Z7596">
        <v>65</v>
      </c>
      <c r="AA7596">
        <v>10</v>
      </c>
      <c r="AB7596">
        <v>10</v>
      </c>
      <c r="AC7596">
        <v>23</v>
      </c>
    </row>
    <row r="7597" spans="1:29">
      <c r="A7597">
        <v>8373</v>
      </c>
      <c r="B7597" t="s">
        <v>805</v>
      </c>
      <c r="C7597" t="s">
        <v>9346</v>
      </c>
      <c r="J7597" t="s">
        <v>1466</v>
      </c>
      <c r="K7597">
        <v>0</v>
      </c>
      <c r="N7597" t="b">
        <v>1</v>
      </c>
      <c r="O7597" t="b">
        <v>0</v>
      </c>
      <c r="P7597" t="b">
        <v>0</v>
      </c>
      <c r="Q7597">
        <v>11</v>
      </c>
      <c r="R7597">
        <v>0</v>
      </c>
      <c r="S7597">
        <v>1</v>
      </c>
      <c r="T7597">
        <v>22</v>
      </c>
      <c r="U7597" t="b">
        <v>1</v>
      </c>
      <c r="V7597" t="s">
        <v>9282</v>
      </c>
      <c r="W7597" t="s">
        <v>12343</v>
      </c>
      <c r="X7597" t="s">
        <v>15569</v>
      </c>
      <c r="Y7597">
        <v>66</v>
      </c>
      <c r="Z7597">
        <v>66</v>
      </c>
      <c r="AA7597">
        <v>10</v>
      </c>
      <c r="AB7597">
        <v>10</v>
      </c>
      <c r="AC7597">
        <v>23</v>
      </c>
    </row>
    <row r="7598" spans="1:29">
      <c r="A7598">
        <v>8374</v>
      </c>
      <c r="B7598" t="s">
        <v>805</v>
      </c>
      <c r="C7598" t="s">
        <v>9347</v>
      </c>
      <c r="G7598" t="s">
        <v>9348</v>
      </c>
      <c r="J7598" t="s">
        <v>1436</v>
      </c>
      <c r="K7598">
        <v>0</v>
      </c>
      <c r="N7598" t="b">
        <v>1</v>
      </c>
      <c r="O7598" t="b">
        <v>0</v>
      </c>
      <c r="P7598" t="b">
        <v>0</v>
      </c>
      <c r="Q7598">
        <v>11</v>
      </c>
      <c r="R7598">
        <v>0</v>
      </c>
      <c r="S7598">
        <v>1</v>
      </c>
      <c r="T7598">
        <v>22</v>
      </c>
      <c r="U7598" t="b">
        <v>1</v>
      </c>
      <c r="V7598" t="s">
        <v>9282</v>
      </c>
      <c r="W7598" t="s">
        <v>12343</v>
      </c>
      <c r="X7598" t="s">
        <v>15571</v>
      </c>
      <c r="Y7598">
        <v>68</v>
      </c>
      <c r="Z7598">
        <v>68</v>
      </c>
      <c r="AA7598">
        <v>10</v>
      </c>
      <c r="AB7598">
        <v>10</v>
      </c>
      <c r="AC7598">
        <v>23</v>
      </c>
    </row>
    <row r="7599" spans="1:29">
      <c r="A7599">
        <v>8375</v>
      </c>
      <c r="B7599" t="s">
        <v>1503</v>
      </c>
      <c r="C7599" t="s">
        <v>9349</v>
      </c>
      <c r="D7599">
        <v>155</v>
      </c>
      <c r="E7599" t="s">
        <v>9350</v>
      </c>
      <c r="U7599" t="b">
        <v>1</v>
      </c>
      <c r="V7599" t="s">
        <v>9282</v>
      </c>
      <c r="W7599" t="s">
        <v>12343</v>
      </c>
      <c r="X7599" t="s">
        <v>15813</v>
      </c>
      <c r="Y7599">
        <v>71</v>
      </c>
      <c r="Z7599">
        <v>84</v>
      </c>
      <c r="AA7599">
        <v>2</v>
      </c>
      <c r="AB7599">
        <v>12</v>
      </c>
      <c r="AC7599">
        <v>23</v>
      </c>
    </row>
    <row r="7600" spans="1:29">
      <c r="A7600">
        <v>8376</v>
      </c>
      <c r="B7600" t="s">
        <v>827</v>
      </c>
      <c r="C7600" t="s">
        <v>9351</v>
      </c>
      <c r="U7600" t="b">
        <v>1</v>
      </c>
      <c r="V7600" t="s">
        <v>9282</v>
      </c>
      <c r="W7600" t="s">
        <v>12343</v>
      </c>
      <c r="X7600" t="s">
        <v>15814</v>
      </c>
      <c r="Y7600">
        <v>71</v>
      </c>
      <c r="Z7600">
        <v>84</v>
      </c>
      <c r="AA7600">
        <v>2</v>
      </c>
      <c r="AB7600">
        <v>11</v>
      </c>
      <c r="AC7600">
        <v>23</v>
      </c>
    </row>
    <row r="7601" spans="1:29">
      <c r="A7601">
        <v>8377</v>
      </c>
      <c r="B7601" t="s">
        <v>1508</v>
      </c>
      <c r="C7601" t="s">
        <v>9352</v>
      </c>
      <c r="U7601" t="b">
        <v>1</v>
      </c>
      <c r="V7601" t="s">
        <v>9282</v>
      </c>
      <c r="W7601" t="s">
        <v>12343</v>
      </c>
      <c r="X7601" t="s">
        <v>15815</v>
      </c>
      <c r="Y7601">
        <v>72</v>
      </c>
      <c r="Z7601">
        <v>84</v>
      </c>
      <c r="AA7601">
        <v>2</v>
      </c>
      <c r="AB7601">
        <v>12</v>
      </c>
      <c r="AC7601">
        <v>23</v>
      </c>
    </row>
    <row r="7602" spans="1:29">
      <c r="A7602">
        <v>8378</v>
      </c>
      <c r="B7602" t="s">
        <v>805</v>
      </c>
      <c r="C7602" t="s">
        <v>9353</v>
      </c>
      <c r="J7602" t="s">
        <v>1436</v>
      </c>
      <c r="K7602">
        <v>0</v>
      </c>
      <c r="N7602" t="b">
        <v>1</v>
      </c>
      <c r="O7602" t="b">
        <v>0</v>
      </c>
      <c r="P7602" t="b">
        <v>0</v>
      </c>
      <c r="Q7602">
        <v>11</v>
      </c>
      <c r="R7602">
        <v>0</v>
      </c>
      <c r="S7602">
        <v>1</v>
      </c>
      <c r="T7602">
        <v>5</v>
      </c>
      <c r="U7602" t="b">
        <v>1</v>
      </c>
      <c r="V7602" t="s">
        <v>9282</v>
      </c>
      <c r="W7602" t="s">
        <v>12343</v>
      </c>
      <c r="X7602" t="s">
        <v>15703</v>
      </c>
      <c r="Y7602">
        <v>76</v>
      </c>
      <c r="Z7602">
        <v>76</v>
      </c>
      <c r="AA7602">
        <v>2</v>
      </c>
      <c r="AB7602">
        <v>2</v>
      </c>
      <c r="AC7602">
        <v>23</v>
      </c>
    </row>
    <row r="7603" spans="1:29">
      <c r="A7603">
        <v>8379</v>
      </c>
      <c r="B7603" t="s">
        <v>805</v>
      </c>
      <c r="C7603" t="s">
        <v>9354</v>
      </c>
      <c r="J7603" t="s">
        <v>1436</v>
      </c>
      <c r="K7603">
        <v>0</v>
      </c>
      <c r="N7603" t="b">
        <v>1</v>
      </c>
      <c r="O7603" t="b">
        <v>0</v>
      </c>
      <c r="P7603" t="b">
        <v>0</v>
      </c>
      <c r="Q7603">
        <v>11</v>
      </c>
      <c r="R7603">
        <v>0</v>
      </c>
      <c r="S7603">
        <v>1</v>
      </c>
      <c r="T7603">
        <v>5</v>
      </c>
      <c r="U7603" t="b">
        <v>1</v>
      </c>
      <c r="V7603" t="s">
        <v>9282</v>
      </c>
      <c r="W7603" t="s">
        <v>12343</v>
      </c>
      <c r="X7603" t="s">
        <v>14882</v>
      </c>
      <c r="Y7603">
        <v>76</v>
      </c>
      <c r="Z7603">
        <v>76</v>
      </c>
      <c r="AA7603">
        <v>5</v>
      </c>
      <c r="AB7603">
        <v>5</v>
      </c>
      <c r="AC7603">
        <v>23</v>
      </c>
    </row>
    <row r="7604" spans="1:29">
      <c r="A7604">
        <v>8380</v>
      </c>
      <c r="B7604" t="s">
        <v>805</v>
      </c>
      <c r="C7604" t="s">
        <v>9355</v>
      </c>
      <c r="J7604" t="s">
        <v>1436</v>
      </c>
      <c r="K7604">
        <v>0</v>
      </c>
      <c r="N7604" t="b">
        <v>1</v>
      </c>
      <c r="O7604" t="b">
        <v>0</v>
      </c>
      <c r="P7604" t="b">
        <v>0</v>
      </c>
      <c r="Q7604">
        <v>11</v>
      </c>
      <c r="R7604">
        <v>0</v>
      </c>
      <c r="S7604">
        <v>1</v>
      </c>
      <c r="T7604">
        <v>5</v>
      </c>
      <c r="U7604" t="b">
        <v>1</v>
      </c>
      <c r="V7604" t="s">
        <v>9282</v>
      </c>
      <c r="W7604" t="s">
        <v>12343</v>
      </c>
      <c r="X7604" t="s">
        <v>14917</v>
      </c>
      <c r="Y7604">
        <v>76</v>
      </c>
      <c r="Z7604">
        <v>76</v>
      </c>
      <c r="AA7604">
        <v>7</v>
      </c>
      <c r="AB7604">
        <v>7</v>
      </c>
      <c r="AC7604">
        <v>23</v>
      </c>
    </row>
    <row r="7605" spans="1:29">
      <c r="A7605">
        <v>8381</v>
      </c>
      <c r="B7605" t="s">
        <v>805</v>
      </c>
      <c r="C7605" t="s">
        <v>9356</v>
      </c>
      <c r="J7605" t="s">
        <v>1436</v>
      </c>
      <c r="K7605">
        <v>0</v>
      </c>
      <c r="N7605" t="b">
        <v>1</v>
      </c>
      <c r="O7605" t="b">
        <v>0</v>
      </c>
      <c r="P7605" t="b">
        <v>0</v>
      </c>
      <c r="Q7605">
        <v>11</v>
      </c>
      <c r="R7605">
        <v>0</v>
      </c>
      <c r="S7605">
        <v>1</v>
      </c>
      <c r="T7605">
        <v>5</v>
      </c>
      <c r="U7605" t="b">
        <v>1</v>
      </c>
      <c r="V7605" t="s">
        <v>9282</v>
      </c>
      <c r="W7605" t="s">
        <v>12343</v>
      </c>
      <c r="X7605" t="s">
        <v>14453</v>
      </c>
      <c r="Y7605">
        <v>76</v>
      </c>
      <c r="Z7605">
        <v>76</v>
      </c>
      <c r="AA7605">
        <v>9</v>
      </c>
      <c r="AB7605">
        <v>9</v>
      </c>
      <c r="AC7605">
        <v>23</v>
      </c>
    </row>
    <row r="7606" spans="1:29">
      <c r="A7606">
        <v>8382</v>
      </c>
      <c r="B7606" t="s">
        <v>805</v>
      </c>
      <c r="C7606" t="s">
        <v>9357</v>
      </c>
      <c r="J7606" t="s">
        <v>1436</v>
      </c>
      <c r="K7606">
        <v>0</v>
      </c>
      <c r="N7606" t="b">
        <v>1</v>
      </c>
      <c r="O7606" t="b">
        <v>0</v>
      </c>
      <c r="P7606" t="b">
        <v>0</v>
      </c>
      <c r="Q7606">
        <v>11</v>
      </c>
      <c r="R7606">
        <v>0</v>
      </c>
      <c r="S7606">
        <v>1</v>
      </c>
      <c r="T7606">
        <v>5</v>
      </c>
      <c r="U7606" t="b">
        <v>1</v>
      </c>
      <c r="V7606" t="s">
        <v>9282</v>
      </c>
      <c r="W7606" t="s">
        <v>12343</v>
      </c>
      <c r="X7606" t="s">
        <v>15704</v>
      </c>
      <c r="Y7606">
        <v>77</v>
      </c>
      <c r="Z7606">
        <v>77</v>
      </c>
      <c r="AA7606">
        <v>2</v>
      </c>
      <c r="AB7606">
        <v>2</v>
      </c>
      <c r="AC7606">
        <v>23</v>
      </c>
    </row>
    <row r="7607" spans="1:29">
      <c r="A7607">
        <v>8383</v>
      </c>
      <c r="B7607" t="s">
        <v>805</v>
      </c>
      <c r="C7607" t="s">
        <v>9358</v>
      </c>
      <c r="J7607" t="s">
        <v>1436</v>
      </c>
      <c r="K7607">
        <v>0</v>
      </c>
      <c r="N7607" t="b">
        <v>1</v>
      </c>
      <c r="O7607" t="b">
        <v>0</v>
      </c>
      <c r="P7607" t="b">
        <v>0</v>
      </c>
      <c r="Q7607">
        <v>11</v>
      </c>
      <c r="R7607">
        <v>0</v>
      </c>
      <c r="S7607">
        <v>1</v>
      </c>
      <c r="T7607">
        <v>5</v>
      </c>
      <c r="U7607" t="b">
        <v>1</v>
      </c>
      <c r="V7607" t="s">
        <v>9282</v>
      </c>
      <c r="W7607" t="s">
        <v>12343</v>
      </c>
      <c r="X7607" t="s">
        <v>14940</v>
      </c>
      <c r="Y7607">
        <v>77</v>
      </c>
      <c r="Z7607">
        <v>77</v>
      </c>
      <c r="AA7607">
        <v>5</v>
      </c>
      <c r="AB7607">
        <v>5</v>
      </c>
      <c r="AC7607">
        <v>23</v>
      </c>
    </row>
    <row r="7608" spans="1:29">
      <c r="A7608">
        <v>8384</v>
      </c>
      <c r="B7608" t="s">
        <v>805</v>
      </c>
      <c r="C7608" t="s">
        <v>9359</v>
      </c>
      <c r="J7608" t="s">
        <v>1436</v>
      </c>
      <c r="K7608">
        <v>0</v>
      </c>
      <c r="N7608" t="b">
        <v>1</v>
      </c>
      <c r="O7608" t="b">
        <v>0</v>
      </c>
      <c r="P7608" t="b">
        <v>0</v>
      </c>
      <c r="Q7608">
        <v>11</v>
      </c>
      <c r="R7608">
        <v>0</v>
      </c>
      <c r="S7608">
        <v>1</v>
      </c>
      <c r="T7608">
        <v>5</v>
      </c>
      <c r="U7608" t="b">
        <v>1</v>
      </c>
      <c r="V7608" t="s">
        <v>9282</v>
      </c>
      <c r="W7608" t="s">
        <v>12343</v>
      </c>
      <c r="X7608" t="s">
        <v>14942</v>
      </c>
      <c r="Y7608">
        <v>77</v>
      </c>
      <c r="Z7608">
        <v>77</v>
      </c>
      <c r="AA7608">
        <v>7</v>
      </c>
      <c r="AB7608">
        <v>7</v>
      </c>
      <c r="AC7608">
        <v>23</v>
      </c>
    </row>
    <row r="7609" spans="1:29">
      <c r="A7609">
        <v>8385</v>
      </c>
      <c r="B7609" t="s">
        <v>805</v>
      </c>
      <c r="C7609" t="s">
        <v>9360</v>
      </c>
      <c r="J7609" t="s">
        <v>1436</v>
      </c>
      <c r="K7609">
        <v>0</v>
      </c>
      <c r="N7609" t="b">
        <v>1</v>
      </c>
      <c r="O7609" t="b">
        <v>0</v>
      </c>
      <c r="P7609" t="b">
        <v>0</v>
      </c>
      <c r="Q7609">
        <v>11</v>
      </c>
      <c r="R7609">
        <v>0</v>
      </c>
      <c r="S7609">
        <v>1</v>
      </c>
      <c r="T7609">
        <v>5</v>
      </c>
      <c r="U7609" t="b">
        <v>1</v>
      </c>
      <c r="V7609" t="s">
        <v>9282</v>
      </c>
      <c r="W7609" t="s">
        <v>12343</v>
      </c>
      <c r="X7609" t="s">
        <v>15477</v>
      </c>
      <c r="Y7609">
        <v>77</v>
      </c>
      <c r="Z7609">
        <v>77</v>
      </c>
      <c r="AA7609">
        <v>9</v>
      </c>
      <c r="AB7609">
        <v>9</v>
      </c>
      <c r="AC7609">
        <v>23</v>
      </c>
    </row>
    <row r="7610" spans="1:29">
      <c r="A7610">
        <v>8386</v>
      </c>
      <c r="B7610" t="s">
        <v>805</v>
      </c>
      <c r="C7610" t="s">
        <v>9361</v>
      </c>
      <c r="J7610" t="s">
        <v>1436</v>
      </c>
      <c r="K7610">
        <v>0</v>
      </c>
      <c r="N7610" t="b">
        <v>1</v>
      </c>
      <c r="O7610" t="b">
        <v>0</v>
      </c>
      <c r="P7610" t="b">
        <v>0</v>
      </c>
      <c r="Q7610">
        <v>11</v>
      </c>
      <c r="R7610">
        <v>0</v>
      </c>
      <c r="S7610">
        <v>1</v>
      </c>
      <c r="T7610">
        <v>5</v>
      </c>
      <c r="U7610" t="b">
        <v>1</v>
      </c>
      <c r="V7610" t="s">
        <v>9282</v>
      </c>
      <c r="W7610" t="s">
        <v>12343</v>
      </c>
      <c r="X7610" t="s">
        <v>15705</v>
      </c>
      <c r="Y7610">
        <v>78</v>
      </c>
      <c r="Z7610">
        <v>78</v>
      </c>
      <c r="AA7610">
        <v>2</v>
      </c>
      <c r="AB7610">
        <v>2</v>
      </c>
      <c r="AC7610">
        <v>23</v>
      </c>
    </row>
    <row r="7611" spans="1:29">
      <c r="A7611">
        <v>8387</v>
      </c>
      <c r="B7611" t="s">
        <v>805</v>
      </c>
      <c r="C7611" t="s">
        <v>9362</v>
      </c>
      <c r="J7611" t="s">
        <v>1436</v>
      </c>
      <c r="K7611">
        <v>0</v>
      </c>
      <c r="N7611" t="b">
        <v>1</v>
      </c>
      <c r="O7611" t="b">
        <v>0</v>
      </c>
      <c r="P7611" t="b">
        <v>0</v>
      </c>
      <c r="Q7611">
        <v>11</v>
      </c>
      <c r="R7611">
        <v>0</v>
      </c>
      <c r="S7611">
        <v>1</v>
      </c>
      <c r="T7611">
        <v>5</v>
      </c>
      <c r="U7611" t="b">
        <v>1</v>
      </c>
      <c r="V7611" t="s">
        <v>9282</v>
      </c>
      <c r="W7611" t="s">
        <v>12343</v>
      </c>
      <c r="X7611" t="s">
        <v>14945</v>
      </c>
      <c r="Y7611">
        <v>78</v>
      </c>
      <c r="Z7611">
        <v>78</v>
      </c>
      <c r="AA7611">
        <v>5</v>
      </c>
      <c r="AB7611">
        <v>5</v>
      </c>
      <c r="AC7611">
        <v>23</v>
      </c>
    </row>
    <row r="7612" spans="1:29">
      <c r="A7612">
        <v>8388</v>
      </c>
      <c r="B7612" t="s">
        <v>805</v>
      </c>
      <c r="C7612" t="s">
        <v>9363</v>
      </c>
      <c r="J7612" t="s">
        <v>1436</v>
      </c>
      <c r="K7612">
        <v>0</v>
      </c>
      <c r="N7612" t="b">
        <v>1</v>
      </c>
      <c r="O7612" t="b">
        <v>0</v>
      </c>
      <c r="P7612" t="b">
        <v>0</v>
      </c>
      <c r="Q7612">
        <v>11</v>
      </c>
      <c r="R7612">
        <v>0</v>
      </c>
      <c r="S7612">
        <v>1</v>
      </c>
      <c r="T7612">
        <v>5</v>
      </c>
      <c r="U7612" t="b">
        <v>1</v>
      </c>
      <c r="V7612" t="s">
        <v>9282</v>
      </c>
      <c r="W7612" t="s">
        <v>12343</v>
      </c>
      <c r="X7612" t="s">
        <v>14947</v>
      </c>
      <c r="Y7612">
        <v>78</v>
      </c>
      <c r="Z7612">
        <v>78</v>
      </c>
      <c r="AA7612">
        <v>7</v>
      </c>
      <c r="AB7612">
        <v>7</v>
      </c>
      <c r="AC7612">
        <v>23</v>
      </c>
    </row>
    <row r="7613" spans="1:29">
      <c r="A7613">
        <v>8389</v>
      </c>
      <c r="B7613" t="s">
        <v>805</v>
      </c>
      <c r="C7613" t="s">
        <v>9364</v>
      </c>
      <c r="J7613" t="s">
        <v>1436</v>
      </c>
      <c r="K7613">
        <v>0</v>
      </c>
      <c r="N7613" t="b">
        <v>1</v>
      </c>
      <c r="O7613" t="b">
        <v>0</v>
      </c>
      <c r="P7613" t="b">
        <v>0</v>
      </c>
      <c r="Q7613">
        <v>11</v>
      </c>
      <c r="R7613">
        <v>0</v>
      </c>
      <c r="S7613">
        <v>1</v>
      </c>
      <c r="T7613">
        <v>5</v>
      </c>
      <c r="U7613" t="b">
        <v>1</v>
      </c>
      <c r="V7613" t="s">
        <v>9282</v>
      </c>
      <c r="W7613" t="s">
        <v>12343</v>
      </c>
      <c r="X7613" t="s">
        <v>15478</v>
      </c>
      <c r="Y7613">
        <v>78</v>
      </c>
      <c r="Z7613">
        <v>78</v>
      </c>
      <c r="AA7613">
        <v>9</v>
      </c>
      <c r="AB7613">
        <v>9</v>
      </c>
      <c r="AC7613">
        <v>23</v>
      </c>
    </row>
    <row r="7614" spans="1:29">
      <c r="A7614">
        <v>8390</v>
      </c>
      <c r="B7614" t="s">
        <v>805</v>
      </c>
      <c r="C7614" t="s">
        <v>9365</v>
      </c>
      <c r="J7614" t="s">
        <v>1436</v>
      </c>
      <c r="K7614">
        <v>0</v>
      </c>
      <c r="N7614" t="b">
        <v>1</v>
      </c>
      <c r="O7614" t="b">
        <v>0</v>
      </c>
      <c r="P7614" t="b">
        <v>0</v>
      </c>
      <c r="Q7614">
        <v>11</v>
      </c>
      <c r="R7614">
        <v>0</v>
      </c>
      <c r="S7614">
        <v>1</v>
      </c>
      <c r="T7614">
        <v>5</v>
      </c>
      <c r="U7614" t="b">
        <v>1</v>
      </c>
      <c r="V7614" t="s">
        <v>9282</v>
      </c>
      <c r="W7614" t="s">
        <v>12343</v>
      </c>
      <c r="X7614" t="s">
        <v>15706</v>
      </c>
      <c r="Y7614">
        <v>79</v>
      </c>
      <c r="Z7614">
        <v>79</v>
      </c>
      <c r="AA7614">
        <v>2</v>
      </c>
      <c r="AB7614">
        <v>2</v>
      </c>
      <c r="AC7614">
        <v>23</v>
      </c>
    </row>
    <row r="7615" spans="1:29">
      <c r="A7615">
        <v>8391</v>
      </c>
      <c r="B7615" t="s">
        <v>805</v>
      </c>
      <c r="C7615" t="s">
        <v>9366</v>
      </c>
      <c r="J7615" t="s">
        <v>1436</v>
      </c>
      <c r="K7615">
        <v>0</v>
      </c>
      <c r="N7615" t="b">
        <v>1</v>
      </c>
      <c r="O7615" t="b">
        <v>0</v>
      </c>
      <c r="P7615" t="b">
        <v>0</v>
      </c>
      <c r="Q7615">
        <v>11</v>
      </c>
      <c r="R7615">
        <v>0</v>
      </c>
      <c r="S7615">
        <v>1</v>
      </c>
      <c r="T7615">
        <v>5</v>
      </c>
      <c r="U7615" t="b">
        <v>1</v>
      </c>
      <c r="V7615" t="s">
        <v>9282</v>
      </c>
      <c r="W7615" t="s">
        <v>12343</v>
      </c>
      <c r="X7615" t="s">
        <v>15710</v>
      </c>
      <c r="Y7615">
        <v>79</v>
      </c>
      <c r="Z7615">
        <v>79</v>
      </c>
      <c r="AA7615">
        <v>5</v>
      </c>
      <c r="AB7615">
        <v>5</v>
      </c>
      <c r="AC7615">
        <v>23</v>
      </c>
    </row>
    <row r="7616" spans="1:29">
      <c r="A7616">
        <v>8392</v>
      </c>
      <c r="B7616" t="s">
        <v>805</v>
      </c>
      <c r="C7616" t="s">
        <v>9367</v>
      </c>
      <c r="J7616" t="s">
        <v>1436</v>
      </c>
      <c r="K7616">
        <v>0</v>
      </c>
      <c r="N7616" t="b">
        <v>1</v>
      </c>
      <c r="O7616" t="b">
        <v>0</v>
      </c>
      <c r="P7616" t="b">
        <v>0</v>
      </c>
      <c r="Q7616">
        <v>11</v>
      </c>
      <c r="R7616">
        <v>0</v>
      </c>
      <c r="S7616">
        <v>1</v>
      </c>
      <c r="T7616">
        <v>5</v>
      </c>
      <c r="U7616" t="b">
        <v>1</v>
      </c>
      <c r="V7616" t="s">
        <v>9282</v>
      </c>
      <c r="W7616" t="s">
        <v>12343</v>
      </c>
      <c r="X7616" t="s">
        <v>15673</v>
      </c>
      <c r="Y7616">
        <v>79</v>
      </c>
      <c r="Z7616">
        <v>79</v>
      </c>
      <c r="AA7616">
        <v>7</v>
      </c>
      <c r="AB7616">
        <v>7</v>
      </c>
      <c r="AC7616">
        <v>23</v>
      </c>
    </row>
    <row r="7617" spans="1:29">
      <c r="A7617">
        <v>8393</v>
      </c>
      <c r="B7617" t="s">
        <v>805</v>
      </c>
      <c r="C7617" t="s">
        <v>9368</v>
      </c>
      <c r="J7617" t="s">
        <v>1436</v>
      </c>
      <c r="K7617">
        <v>0</v>
      </c>
      <c r="N7617" t="b">
        <v>1</v>
      </c>
      <c r="O7617" t="b">
        <v>0</v>
      </c>
      <c r="P7617" t="b">
        <v>0</v>
      </c>
      <c r="Q7617">
        <v>11</v>
      </c>
      <c r="R7617">
        <v>0</v>
      </c>
      <c r="S7617">
        <v>1</v>
      </c>
      <c r="T7617">
        <v>5</v>
      </c>
      <c r="U7617" t="b">
        <v>1</v>
      </c>
      <c r="V7617" t="s">
        <v>9282</v>
      </c>
      <c r="W7617" t="s">
        <v>12343</v>
      </c>
      <c r="X7617" t="s">
        <v>15480</v>
      </c>
      <c r="Y7617">
        <v>79</v>
      </c>
      <c r="Z7617">
        <v>79</v>
      </c>
      <c r="AA7617">
        <v>9</v>
      </c>
      <c r="AB7617">
        <v>9</v>
      </c>
      <c r="AC7617">
        <v>23</v>
      </c>
    </row>
    <row r="7618" spans="1:29">
      <c r="A7618">
        <v>8394</v>
      </c>
      <c r="B7618" t="s">
        <v>805</v>
      </c>
      <c r="C7618" t="s">
        <v>9369</v>
      </c>
      <c r="J7618" t="s">
        <v>1436</v>
      </c>
      <c r="K7618">
        <v>0</v>
      </c>
      <c r="N7618" t="b">
        <v>1</v>
      </c>
      <c r="O7618" t="b">
        <v>0</v>
      </c>
      <c r="P7618" t="b">
        <v>0</v>
      </c>
      <c r="Q7618">
        <v>11</v>
      </c>
      <c r="R7618">
        <v>0</v>
      </c>
      <c r="S7618">
        <v>1</v>
      </c>
      <c r="T7618">
        <v>5</v>
      </c>
      <c r="U7618" t="b">
        <v>1</v>
      </c>
      <c r="V7618" t="s">
        <v>9282</v>
      </c>
      <c r="W7618" t="s">
        <v>12343</v>
      </c>
      <c r="X7618" t="s">
        <v>15578</v>
      </c>
      <c r="Y7618">
        <v>80</v>
      </c>
      <c r="Z7618">
        <v>80</v>
      </c>
      <c r="AA7618">
        <v>2</v>
      </c>
      <c r="AB7618">
        <v>2</v>
      </c>
      <c r="AC7618">
        <v>23</v>
      </c>
    </row>
    <row r="7619" spans="1:29">
      <c r="A7619">
        <v>8395</v>
      </c>
      <c r="B7619" t="s">
        <v>805</v>
      </c>
      <c r="C7619" t="s">
        <v>9370</v>
      </c>
      <c r="J7619" t="s">
        <v>1436</v>
      </c>
      <c r="K7619">
        <v>0</v>
      </c>
      <c r="N7619" t="b">
        <v>1</v>
      </c>
      <c r="O7619" t="b">
        <v>0</v>
      </c>
      <c r="P7619" t="b">
        <v>0</v>
      </c>
      <c r="Q7619">
        <v>11</v>
      </c>
      <c r="R7619">
        <v>0</v>
      </c>
      <c r="S7619">
        <v>1</v>
      </c>
      <c r="T7619">
        <v>5</v>
      </c>
      <c r="U7619" t="b">
        <v>1</v>
      </c>
      <c r="V7619" t="s">
        <v>9282</v>
      </c>
      <c r="W7619" t="s">
        <v>12343</v>
      </c>
      <c r="X7619" t="s">
        <v>14950</v>
      </c>
      <c r="Y7619">
        <v>80</v>
      </c>
      <c r="Z7619">
        <v>80</v>
      </c>
      <c r="AA7619">
        <v>5</v>
      </c>
      <c r="AB7619">
        <v>5</v>
      </c>
      <c r="AC7619">
        <v>23</v>
      </c>
    </row>
    <row r="7620" spans="1:29">
      <c r="A7620">
        <v>8396</v>
      </c>
      <c r="B7620" t="s">
        <v>805</v>
      </c>
      <c r="C7620" t="s">
        <v>9371</v>
      </c>
      <c r="J7620" t="s">
        <v>1436</v>
      </c>
      <c r="K7620">
        <v>0</v>
      </c>
      <c r="N7620" t="b">
        <v>1</v>
      </c>
      <c r="O7620" t="b">
        <v>0</v>
      </c>
      <c r="P7620" t="b">
        <v>0</v>
      </c>
      <c r="Q7620">
        <v>11</v>
      </c>
      <c r="R7620">
        <v>0</v>
      </c>
      <c r="S7620">
        <v>1</v>
      </c>
      <c r="T7620">
        <v>5</v>
      </c>
      <c r="U7620" t="b">
        <v>1</v>
      </c>
      <c r="V7620" t="s">
        <v>9282</v>
      </c>
      <c r="W7620" t="s">
        <v>12343</v>
      </c>
      <c r="X7620" t="s">
        <v>15089</v>
      </c>
      <c r="Y7620">
        <v>80</v>
      </c>
      <c r="Z7620">
        <v>80</v>
      </c>
      <c r="AA7620">
        <v>7</v>
      </c>
      <c r="AB7620">
        <v>7</v>
      </c>
      <c r="AC7620">
        <v>23</v>
      </c>
    </row>
    <row r="7621" spans="1:29">
      <c r="A7621">
        <v>8397</v>
      </c>
      <c r="B7621" t="s">
        <v>805</v>
      </c>
      <c r="C7621" t="s">
        <v>9372</v>
      </c>
      <c r="J7621" t="s">
        <v>1436</v>
      </c>
      <c r="K7621">
        <v>0</v>
      </c>
      <c r="N7621" t="b">
        <v>1</v>
      </c>
      <c r="O7621" t="b">
        <v>0</v>
      </c>
      <c r="P7621" t="b">
        <v>0</v>
      </c>
      <c r="Q7621">
        <v>11</v>
      </c>
      <c r="R7621">
        <v>0</v>
      </c>
      <c r="S7621">
        <v>1</v>
      </c>
      <c r="T7621">
        <v>5</v>
      </c>
      <c r="U7621" t="b">
        <v>1</v>
      </c>
      <c r="V7621" t="s">
        <v>9282</v>
      </c>
      <c r="W7621" t="s">
        <v>12343</v>
      </c>
      <c r="X7621" t="s">
        <v>15481</v>
      </c>
      <c r="Y7621">
        <v>80</v>
      </c>
      <c r="Z7621">
        <v>80</v>
      </c>
      <c r="AA7621">
        <v>9</v>
      </c>
      <c r="AB7621">
        <v>9</v>
      </c>
      <c r="AC7621">
        <v>23</v>
      </c>
    </row>
    <row r="7622" spans="1:29">
      <c r="A7622">
        <v>8398</v>
      </c>
      <c r="B7622" t="s">
        <v>805</v>
      </c>
      <c r="C7622" t="s">
        <v>9373</v>
      </c>
      <c r="J7622" t="s">
        <v>1436</v>
      </c>
      <c r="K7622">
        <v>0</v>
      </c>
      <c r="N7622" t="b">
        <v>1</v>
      </c>
      <c r="O7622" t="b">
        <v>0</v>
      </c>
      <c r="P7622" t="b">
        <v>0</v>
      </c>
      <c r="Q7622">
        <v>11</v>
      </c>
      <c r="R7622">
        <v>0</v>
      </c>
      <c r="S7622">
        <v>1</v>
      </c>
      <c r="T7622">
        <v>5</v>
      </c>
      <c r="U7622" t="b">
        <v>1</v>
      </c>
      <c r="V7622" t="s">
        <v>9282</v>
      </c>
      <c r="W7622" t="s">
        <v>12343</v>
      </c>
      <c r="X7622" t="s">
        <v>15579</v>
      </c>
      <c r="Y7622">
        <v>81</v>
      </c>
      <c r="Z7622">
        <v>81</v>
      </c>
      <c r="AA7622">
        <v>2</v>
      </c>
      <c r="AB7622">
        <v>2</v>
      </c>
      <c r="AC7622">
        <v>23</v>
      </c>
    </row>
    <row r="7623" spans="1:29">
      <c r="A7623">
        <v>8399</v>
      </c>
      <c r="B7623" t="s">
        <v>805</v>
      </c>
      <c r="C7623" t="s">
        <v>9374</v>
      </c>
      <c r="J7623" t="s">
        <v>1436</v>
      </c>
      <c r="K7623">
        <v>0</v>
      </c>
      <c r="N7623" t="b">
        <v>1</v>
      </c>
      <c r="O7623" t="b">
        <v>0</v>
      </c>
      <c r="P7623" t="b">
        <v>0</v>
      </c>
      <c r="Q7623">
        <v>11</v>
      </c>
      <c r="R7623">
        <v>0</v>
      </c>
      <c r="S7623">
        <v>1</v>
      </c>
      <c r="T7623">
        <v>5</v>
      </c>
      <c r="U7623" t="b">
        <v>1</v>
      </c>
      <c r="V7623" t="s">
        <v>9282</v>
      </c>
      <c r="W7623" t="s">
        <v>12343</v>
      </c>
      <c r="X7623" t="s">
        <v>14952</v>
      </c>
      <c r="Y7623">
        <v>81</v>
      </c>
      <c r="Z7623">
        <v>81</v>
      </c>
      <c r="AA7623">
        <v>5</v>
      </c>
      <c r="AB7623">
        <v>5</v>
      </c>
      <c r="AC7623">
        <v>23</v>
      </c>
    </row>
    <row r="7624" spans="1:29">
      <c r="A7624">
        <v>8400</v>
      </c>
      <c r="B7624" t="s">
        <v>805</v>
      </c>
      <c r="C7624" t="s">
        <v>9375</v>
      </c>
      <c r="J7624" t="s">
        <v>1436</v>
      </c>
      <c r="K7624">
        <v>0</v>
      </c>
      <c r="N7624" t="b">
        <v>1</v>
      </c>
      <c r="O7624" t="b">
        <v>0</v>
      </c>
      <c r="P7624" t="b">
        <v>0</v>
      </c>
      <c r="Q7624">
        <v>11</v>
      </c>
      <c r="R7624">
        <v>0</v>
      </c>
      <c r="S7624">
        <v>1</v>
      </c>
      <c r="T7624">
        <v>5</v>
      </c>
      <c r="U7624" t="b">
        <v>1</v>
      </c>
      <c r="V7624" t="s">
        <v>9282</v>
      </c>
      <c r="W7624" t="s">
        <v>12343</v>
      </c>
      <c r="X7624" t="s">
        <v>15090</v>
      </c>
      <c r="Y7624">
        <v>81</v>
      </c>
      <c r="Z7624">
        <v>81</v>
      </c>
      <c r="AA7624">
        <v>7</v>
      </c>
      <c r="AB7624">
        <v>7</v>
      </c>
      <c r="AC7624">
        <v>23</v>
      </c>
    </row>
    <row r="7625" spans="1:29">
      <c r="A7625">
        <v>8401</v>
      </c>
      <c r="B7625" t="s">
        <v>805</v>
      </c>
      <c r="C7625" t="s">
        <v>9376</v>
      </c>
      <c r="J7625" t="s">
        <v>1436</v>
      </c>
      <c r="K7625">
        <v>0</v>
      </c>
      <c r="N7625" t="b">
        <v>1</v>
      </c>
      <c r="O7625" t="b">
        <v>0</v>
      </c>
      <c r="P7625" t="b">
        <v>0</v>
      </c>
      <c r="Q7625">
        <v>11</v>
      </c>
      <c r="R7625">
        <v>0</v>
      </c>
      <c r="S7625">
        <v>1</v>
      </c>
      <c r="T7625">
        <v>5</v>
      </c>
      <c r="U7625" t="b">
        <v>1</v>
      </c>
      <c r="V7625" t="s">
        <v>9282</v>
      </c>
      <c r="W7625" t="s">
        <v>12343</v>
      </c>
      <c r="X7625" t="s">
        <v>15482</v>
      </c>
      <c r="Y7625">
        <v>81</v>
      </c>
      <c r="Z7625">
        <v>81</v>
      </c>
      <c r="AA7625">
        <v>9</v>
      </c>
      <c r="AB7625">
        <v>9</v>
      </c>
      <c r="AC7625">
        <v>23</v>
      </c>
    </row>
    <row r="7626" spans="1:29">
      <c r="A7626">
        <v>8402</v>
      </c>
      <c r="B7626" t="s">
        <v>805</v>
      </c>
      <c r="C7626" t="s">
        <v>9377</v>
      </c>
      <c r="J7626" t="s">
        <v>1436</v>
      </c>
      <c r="K7626">
        <v>0</v>
      </c>
      <c r="N7626" t="b">
        <v>1</v>
      </c>
      <c r="O7626" t="b">
        <v>0</v>
      </c>
      <c r="P7626" t="b">
        <v>0</v>
      </c>
      <c r="Q7626">
        <v>11</v>
      </c>
      <c r="R7626">
        <v>0</v>
      </c>
      <c r="S7626">
        <v>1</v>
      </c>
      <c r="T7626">
        <v>5</v>
      </c>
      <c r="U7626" t="b">
        <v>1</v>
      </c>
      <c r="V7626" t="s">
        <v>9282</v>
      </c>
      <c r="W7626" t="s">
        <v>12343</v>
      </c>
      <c r="X7626" t="s">
        <v>15580</v>
      </c>
      <c r="Y7626">
        <v>82</v>
      </c>
      <c r="Z7626">
        <v>82</v>
      </c>
      <c r="AA7626">
        <v>2</v>
      </c>
      <c r="AB7626">
        <v>2</v>
      </c>
      <c r="AC7626">
        <v>23</v>
      </c>
    </row>
    <row r="7627" spans="1:29">
      <c r="A7627">
        <v>8403</v>
      </c>
      <c r="B7627" t="s">
        <v>805</v>
      </c>
      <c r="C7627" t="s">
        <v>9378</v>
      </c>
      <c r="J7627" t="s">
        <v>1436</v>
      </c>
      <c r="K7627">
        <v>0</v>
      </c>
      <c r="N7627" t="b">
        <v>1</v>
      </c>
      <c r="O7627" t="b">
        <v>0</v>
      </c>
      <c r="P7627" t="b">
        <v>0</v>
      </c>
      <c r="Q7627">
        <v>11</v>
      </c>
      <c r="R7627">
        <v>0</v>
      </c>
      <c r="S7627">
        <v>1</v>
      </c>
      <c r="T7627">
        <v>5</v>
      </c>
      <c r="U7627" t="b">
        <v>1</v>
      </c>
      <c r="V7627" t="s">
        <v>9282</v>
      </c>
      <c r="W7627" t="s">
        <v>12343</v>
      </c>
      <c r="X7627" t="s">
        <v>14954</v>
      </c>
      <c r="Y7627">
        <v>82</v>
      </c>
      <c r="Z7627">
        <v>82</v>
      </c>
      <c r="AA7627">
        <v>5</v>
      </c>
      <c r="AB7627">
        <v>5</v>
      </c>
      <c r="AC7627">
        <v>23</v>
      </c>
    </row>
    <row r="7628" spans="1:29">
      <c r="A7628">
        <v>8404</v>
      </c>
      <c r="B7628" t="s">
        <v>805</v>
      </c>
      <c r="C7628" t="s">
        <v>9379</v>
      </c>
      <c r="J7628" t="s">
        <v>1436</v>
      </c>
      <c r="K7628">
        <v>0</v>
      </c>
      <c r="N7628" t="b">
        <v>1</v>
      </c>
      <c r="O7628" t="b">
        <v>0</v>
      </c>
      <c r="P7628" t="b">
        <v>0</v>
      </c>
      <c r="Q7628">
        <v>11</v>
      </c>
      <c r="R7628">
        <v>0</v>
      </c>
      <c r="S7628">
        <v>1</v>
      </c>
      <c r="T7628">
        <v>5</v>
      </c>
      <c r="U7628" t="b">
        <v>1</v>
      </c>
      <c r="V7628" t="s">
        <v>9282</v>
      </c>
      <c r="W7628" t="s">
        <v>12343</v>
      </c>
      <c r="X7628" t="s">
        <v>15091</v>
      </c>
      <c r="Y7628">
        <v>82</v>
      </c>
      <c r="Z7628">
        <v>82</v>
      </c>
      <c r="AA7628">
        <v>7</v>
      </c>
      <c r="AB7628">
        <v>7</v>
      </c>
      <c r="AC7628">
        <v>23</v>
      </c>
    </row>
    <row r="7629" spans="1:29">
      <c r="A7629">
        <v>8405</v>
      </c>
      <c r="B7629" t="s">
        <v>805</v>
      </c>
      <c r="C7629" t="s">
        <v>9380</v>
      </c>
      <c r="J7629" t="s">
        <v>1436</v>
      </c>
      <c r="K7629">
        <v>0</v>
      </c>
      <c r="N7629" t="b">
        <v>1</v>
      </c>
      <c r="O7629" t="b">
        <v>0</v>
      </c>
      <c r="P7629" t="b">
        <v>0</v>
      </c>
      <c r="Q7629">
        <v>11</v>
      </c>
      <c r="R7629">
        <v>0</v>
      </c>
      <c r="S7629">
        <v>1</v>
      </c>
      <c r="T7629">
        <v>5</v>
      </c>
      <c r="U7629" t="b">
        <v>1</v>
      </c>
      <c r="V7629" t="s">
        <v>9282</v>
      </c>
      <c r="W7629" t="s">
        <v>12343</v>
      </c>
      <c r="X7629" t="s">
        <v>15483</v>
      </c>
      <c r="Y7629">
        <v>82</v>
      </c>
      <c r="Z7629">
        <v>82</v>
      </c>
      <c r="AA7629">
        <v>9</v>
      </c>
      <c r="AB7629">
        <v>9</v>
      </c>
      <c r="AC7629">
        <v>23</v>
      </c>
    </row>
    <row r="7630" spans="1:29">
      <c r="A7630">
        <v>8406</v>
      </c>
      <c r="B7630" t="s">
        <v>805</v>
      </c>
      <c r="C7630" t="s">
        <v>9381</v>
      </c>
      <c r="J7630" t="s">
        <v>1436</v>
      </c>
      <c r="K7630">
        <v>0</v>
      </c>
      <c r="N7630" t="b">
        <v>1</v>
      </c>
      <c r="O7630" t="b">
        <v>0</v>
      </c>
      <c r="P7630" t="b">
        <v>0</v>
      </c>
      <c r="Q7630">
        <v>11</v>
      </c>
      <c r="R7630">
        <v>0</v>
      </c>
      <c r="S7630">
        <v>1</v>
      </c>
      <c r="T7630">
        <v>5</v>
      </c>
      <c r="U7630" t="b">
        <v>1</v>
      </c>
      <c r="V7630" t="s">
        <v>9282</v>
      </c>
      <c r="W7630" t="s">
        <v>12343</v>
      </c>
      <c r="X7630" t="s">
        <v>15581</v>
      </c>
      <c r="Y7630">
        <v>83</v>
      </c>
      <c r="Z7630">
        <v>83</v>
      </c>
      <c r="AA7630">
        <v>2</v>
      </c>
      <c r="AB7630">
        <v>2</v>
      </c>
      <c r="AC7630">
        <v>23</v>
      </c>
    </row>
    <row r="7631" spans="1:29">
      <c r="A7631">
        <v>8407</v>
      </c>
      <c r="B7631" t="s">
        <v>805</v>
      </c>
      <c r="C7631" t="s">
        <v>9382</v>
      </c>
      <c r="J7631" t="s">
        <v>1436</v>
      </c>
      <c r="K7631">
        <v>0</v>
      </c>
      <c r="N7631" t="b">
        <v>1</v>
      </c>
      <c r="O7631" t="b">
        <v>0</v>
      </c>
      <c r="P7631" t="b">
        <v>0</v>
      </c>
      <c r="Q7631">
        <v>11</v>
      </c>
      <c r="R7631">
        <v>0</v>
      </c>
      <c r="S7631">
        <v>1</v>
      </c>
      <c r="T7631">
        <v>5</v>
      </c>
      <c r="U7631" t="b">
        <v>1</v>
      </c>
      <c r="V7631" t="s">
        <v>9282</v>
      </c>
      <c r="W7631" t="s">
        <v>12343</v>
      </c>
      <c r="X7631" t="s">
        <v>14956</v>
      </c>
      <c r="Y7631">
        <v>83</v>
      </c>
      <c r="Z7631">
        <v>83</v>
      </c>
      <c r="AA7631">
        <v>5</v>
      </c>
      <c r="AB7631">
        <v>5</v>
      </c>
      <c r="AC7631">
        <v>23</v>
      </c>
    </row>
    <row r="7632" spans="1:29">
      <c r="A7632">
        <v>8408</v>
      </c>
      <c r="B7632" t="s">
        <v>805</v>
      </c>
      <c r="C7632" t="s">
        <v>9383</v>
      </c>
      <c r="J7632" t="s">
        <v>1436</v>
      </c>
      <c r="K7632">
        <v>0</v>
      </c>
      <c r="N7632" t="b">
        <v>1</v>
      </c>
      <c r="O7632" t="b">
        <v>0</v>
      </c>
      <c r="P7632" t="b">
        <v>0</v>
      </c>
      <c r="Q7632">
        <v>11</v>
      </c>
      <c r="R7632">
        <v>0</v>
      </c>
      <c r="S7632">
        <v>1</v>
      </c>
      <c r="T7632">
        <v>5</v>
      </c>
      <c r="U7632" t="b">
        <v>1</v>
      </c>
      <c r="V7632" t="s">
        <v>9282</v>
      </c>
      <c r="W7632" t="s">
        <v>12343</v>
      </c>
      <c r="X7632" t="s">
        <v>15092</v>
      </c>
      <c r="Y7632">
        <v>83</v>
      </c>
      <c r="Z7632">
        <v>83</v>
      </c>
      <c r="AA7632">
        <v>7</v>
      </c>
      <c r="AB7632">
        <v>7</v>
      </c>
      <c r="AC7632">
        <v>23</v>
      </c>
    </row>
    <row r="7633" spans="1:29">
      <c r="A7633">
        <v>8409</v>
      </c>
      <c r="B7633" t="s">
        <v>805</v>
      </c>
      <c r="C7633" t="s">
        <v>9384</v>
      </c>
      <c r="J7633" t="s">
        <v>1436</v>
      </c>
      <c r="K7633">
        <v>0</v>
      </c>
      <c r="N7633" t="b">
        <v>1</v>
      </c>
      <c r="O7633" t="b">
        <v>0</v>
      </c>
      <c r="P7633" t="b">
        <v>0</v>
      </c>
      <c r="Q7633">
        <v>11</v>
      </c>
      <c r="R7633">
        <v>0</v>
      </c>
      <c r="S7633">
        <v>1</v>
      </c>
      <c r="T7633">
        <v>5</v>
      </c>
      <c r="U7633" t="b">
        <v>1</v>
      </c>
      <c r="V7633" t="s">
        <v>9282</v>
      </c>
      <c r="W7633" t="s">
        <v>12343</v>
      </c>
      <c r="X7633" t="s">
        <v>15484</v>
      </c>
      <c r="Y7633">
        <v>83</v>
      </c>
      <c r="Z7633">
        <v>83</v>
      </c>
      <c r="AA7633">
        <v>9</v>
      </c>
      <c r="AB7633">
        <v>9</v>
      </c>
      <c r="AC7633">
        <v>23</v>
      </c>
    </row>
    <row r="7634" spans="1:29">
      <c r="A7634">
        <v>8410</v>
      </c>
      <c r="B7634" t="s">
        <v>805</v>
      </c>
      <c r="C7634" t="s">
        <v>9385</v>
      </c>
      <c r="J7634" t="s">
        <v>1436</v>
      </c>
      <c r="K7634">
        <v>0</v>
      </c>
      <c r="N7634" t="b">
        <v>1</v>
      </c>
      <c r="O7634" t="b">
        <v>0</v>
      </c>
      <c r="P7634" t="b">
        <v>0</v>
      </c>
      <c r="Q7634">
        <v>11</v>
      </c>
      <c r="R7634">
        <v>0</v>
      </c>
      <c r="S7634">
        <v>1</v>
      </c>
      <c r="T7634">
        <v>5</v>
      </c>
      <c r="U7634" t="b">
        <v>1</v>
      </c>
      <c r="V7634" t="s">
        <v>9282</v>
      </c>
      <c r="W7634" t="s">
        <v>12343</v>
      </c>
      <c r="X7634" t="s">
        <v>15582</v>
      </c>
      <c r="Y7634">
        <v>84</v>
      </c>
      <c r="Z7634">
        <v>84</v>
      </c>
      <c r="AA7634">
        <v>2</v>
      </c>
      <c r="AB7634">
        <v>2</v>
      </c>
      <c r="AC7634">
        <v>23</v>
      </c>
    </row>
    <row r="7635" spans="1:29">
      <c r="A7635">
        <v>8411</v>
      </c>
      <c r="B7635" t="s">
        <v>805</v>
      </c>
      <c r="C7635" t="s">
        <v>9386</v>
      </c>
      <c r="J7635" t="s">
        <v>1436</v>
      </c>
      <c r="K7635">
        <v>0</v>
      </c>
      <c r="N7635" t="b">
        <v>1</v>
      </c>
      <c r="O7635" t="b">
        <v>0</v>
      </c>
      <c r="P7635" t="b">
        <v>0</v>
      </c>
      <c r="Q7635">
        <v>11</v>
      </c>
      <c r="R7635">
        <v>0</v>
      </c>
      <c r="S7635">
        <v>1</v>
      </c>
      <c r="T7635">
        <v>5</v>
      </c>
      <c r="U7635" t="b">
        <v>1</v>
      </c>
      <c r="V7635" t="s">
        <v>9282</v>
      </c>
      <c r="W7635" t="s">
        <v>12343</v>
      </c>
      <c r="X7635" t="s">
        <v>14958</v>
      </c>
      <c r="Y7635">
        <v>84</v>
      </c>
      <c r="Z7635">
        <v>84</v>
      </c>
      <c r="AA7635">
        <v>5</v>
      </c>
      <c r="AB7635">
        <v>5</v>
      </c>
      <c r="AC7635">
        <v>23</v>
      </c>
    </row>
    <row r="7636" spans="1:29">
      <c r="A7636">
        <v>8412</v>
      </c>
      <c r="B7636" t="s">
        <v>805</v>
      </c>
      <c r="C7636" t="s">
        <v>9387</v>
      </c>
      <c r="J7636" t="s">
        <v>1436</v>
      </c>
      <c r="K7636">
        <v>0</v>
      </c>
      <c r="N7636" t="b">
        <v>1</v>
      </c>
      <c r="O7636" t="b">
        <v>0</v>
      </c>
      <c r="P7636" t="b">
        <v>0</v>
      </c>
      <c r="Q7636">
        <v>11</v>
      </c>
      <c r="R7636">
        <v>0</v>
      </c>
      <c r="S7636">
        <v>1</v>
      </c>
      <c r="T7636">
        <v>5</v>
      </c>
      <c r="U7636" t="b">
        <v>1</v>
      </c>
      <c r="V7636" t="s">
        <v>9282</v>
      </c>
      <c r="W7636" t="s">
        <v>12343</v>
      </c>
      <c r="X7636" t="s">
        <v>15093</v>
      </c>
      <c r="Y7636">
        <v>84</v>
      </c>
      <c r="Z7636">
        <v>84</v>
      </c>
      <c r="AA7636">
        <v>7</v>
      </c>
      <c r="AB7636">
        <v>7</v>
      </c>
      <c r="AC7636">
        <v>23</v>
      </c>
    </row>
    <row r="7637" spans="1:29">
      <c r="A7637">
        <v>8413</v>
      </c>
      <c r="B7637" t="s">
        <v>805</v>
      </c>
      <c r="C7637" t="s">
        <v>9388</v>
      </c>
      <c r="J7637" t="s">
        <v>1436</v>
      </c>
      <c r="K7637">
        <v>0</v>
      </c>
      <c r="N7637" t="b">
        <v>1</v>
      </c>
      <c r="O7637" t="b">
        <v>0</v>
      </c>
      <c r="P7637" t="b">
        <v>0</v>
      </c>
      <c r="Q7637">
        <v>11</v>
      </c>
      <c r="R7637">
        <v>0</v>
      </c>
      <c r="S7637">
        <v>1</v>
      </c>
      <c r="T7637">
        <v>5</v>
      </c>
      <c r="U7637" t="b">
        <v>1</v>
      </c>
      <c r="V7637" t="s">
        <v>9282</v>
      </c>
      <c r="W7637" t="s">
        <v>12343</v>
      </c>
      <c r="X7637" t="s">
        <v>15518</v>
      </c>
      <c r="Y7637">
        <v>84</v>
      </c>
      <c r="Z7637">
        <v>84</v>
      </c>
      <c r="AA7637">
        <v>9</v>
      </c>
      <c r="AB7637">
        <v>9</v>
      </c>
      <c r="AC7637">
        <v>23</v>
      </c>
    </row>
    <row r="7638" spans="1:29">
      <c r="A7638">
        <v>8414</v>
      </c>
      <c r="B7638" t="s">
        <v>805</v>
      </c>
      <c r="C7638" t="s">
        <v>9389</v>
      </c>
      <c r="J7638" t="s">
        <v>1444</v>
      </c>
      <c r="K7638">
        <v>0</v>
      </c>
      <c r="N7638" t="b">
        <v>1</v>
      </c>
      <c r="O7638" t="b">
        <v>0</v>
      </c>
      <c r="P7638" t="b">
        <v>0</v>
      </c>
      <c r="Q7638">
        <v>11</v>
      </c>
      <c r="R7638">
        <v>0</v>
      </c>
      <c r="S7638">
        <v>1</v>
      </c>
      <c r="T7638">
        <v>5</v>
      </c>
      <c r="U7638" t="b">
        <v>1</v>
      </c>
      <c r="V7638" t="s">
        <v>9282</v>
      </c>
      <c r="W7638" t="s">
        <v>12343</v>
      </c>
      <c r="X7638" t="s">
        <v>15816</v>
      </c>
      <c r="Y7638">
        <v>76</v>
      </c>
      <c r="Z7638">
        <v>76</v>
      </c>
      <c r="AA7638">
        <v>10</v>
      </c>
      <c r="AB7638">
        <v>10</v>
      </c>
      <c r="AC7638">
        <v>23</v>
      </c>
    </row>
    <row r="7639" spans="1:29">
      <c r="A7639">
        <v>8415</v>
      </c>
      <c r="B7639" t="s">
        <v>805</v>
      </c>
      <c r="C7639" t="s">
        <v>9390</v>
      </c>
      <c r="J7639" t="s">
        <v>1444</v>
      </c>
      <c r="K7639">
        <v>0</v>
      </c>
      <c r="N7639" t="b">
        <v>1</v>
      </c>
      <c r="O7639" t="b">
        <v>0</v>
      </c>
      <c r="P7639" t="b">
        <v>0</v>
      </c>
      <c r="Q7639">
        <v>11</v>
      </c>
      <c r="R7639">
        <v>0</v>
      </c>
      <c r="S7639">
        <v>1</v>
      </c>
      <c r="T7639">
        <v>5</v>
      </c>
      <c r="U7639" t="b">
        <v>1</v>
      </c>
      <c r="V7639" t="s">
        <v>9282</v>
      </c>
      <c r="W7639" t="s">
        <v>12343</v>
      </c>
      <c r="X7639" t="s">
        <v>15817</v>
      </c>
      <c r="Y7639">
        <v>77</v>
      </c>
      <c r="Z7639">
        <v>77</v>
      </c>
      <c r="AA7639">
        <v>10</v>
      </c>
      <c r="AB7639">
        <v>10</v>
      </c>
      <c r="AC7639">
        <v>23</v>
      </c>
    </row>
    <row r="7640" spans="1:29">
      <c r="A7640">
        <v>8416</v>
      </c>
      <c r="B7640" t="s">
        <v>805</v>
      </c>
      <c r="C7640" t="s">
        <v>9391</v>
      </c>
      <c r="J7640" t="s">
        <v>1444</v>
      </c>
      <c r="K7640">
        <v>0</v>
      </c>
      <c r="N7640" t="b">
        <v>1</v>
      </c>
      <c r="O7640" t="b">
        <v>0</v>
      </c>
      <c r="P7640" t="b">
        <v>0</v>
      </c>
      <c r="Q7640">
        <v>11</v>
      </c>
      <c r="R7640">
        <v>0</v>
      </c>
      <c r="S7640">
        <v>1</v>
      </c>
      <c r="T7640">
        <v>5</v>
      </c>
      <c r="U7640" t="b">
        <v>1</v>
      </c>
      <c r="V7640" t="s">
        <v>9282</v>
      </c>
      <c r="W7640" t="s">
        <v>12343</v>
      </c>
      <c r="X7640" t="s">
        <v>15818</v>
      </c>
      <c r="Y7640">
        <v>78</v>
      </c>
      <c r="Z7640">
        <v>78</v>
      </c>
      <c r="AA7640">
        <v>10</v>
      </c>
      <c r="AB7640">
        <v>10</v>
      </c>
      <c r="AC7640">
        <v>23</v>
      </c>
    </row>
    <row r="7641" spans="1:29">
      <c r="A7641">
        <v>8417</v>
      </c>
      <c r="B7641" t="s">
        <v>805</v>
      </c>
      <c r="C7641" t="s">
        <v>9392</v>
      </c>
      <c r="J7641" t="s">
        <v>1444</v>
      </c>
      <c r="K7641">
        <v>0</v>
      </c>
      <c r="N7641" t="b">
        <v>1</v>
      </c>
      <c r="O7641" t="b">
        <v>0</v>
      </c>
      <c r="P7641" t="b">
        <v>0</v>
      </c>
      <c r="Q7641">
        <v>11</v>
      </c>
      <c r="R7641">
        <v>0</v>
      </c>
      <c r="S7641">
        <v>1</v>
      </c>
      <c r="T7641">
        <v>5</v>
      </c>
      <c r="U7641" t="b">
        <v>1</v>
      </c>
      <c r="V7641" t="s">
        <v>9282</v>
      </c>
      <c r="W7641" t="s">
        <v>12343</v>
      </c>
      <c r="X7641" t="s">
        <v>15819</v>
      </c>
      <c r="Y7641">
        <v>79</v>
      </c>
      <c r="Z7641">
        <v>79</v>
      </c>
      <c r="AA7641">
        <v>10</v>
      </c>
      <c r="AB7641">
        <v>10</v>
      </c>
      <c r="AC7641">
        <v>23</v>
      </c>
    </row>
    <row r="7642" spans="1:29">
      <c r="A7642">
        <v>8418</v>
      </c>
      <c r="B7642" t="s">
        <v>805</v>
      </c>
      <c r="C7642" t="s">
        <v>9393</v>
      </c>
      <c r="J7642" t="s">
        <v>1444</v>
      </c>
      <c r="K7642">
        <v>0</v>
      </c>
      <c r="N7642" t="b">
        <v>1</v>
      </c>
      <c r="O7642" t="b">
        <v>0</v>
      </c>
      <c r="P7642" t="b">
        <v>0</v>
      </c>
      <c r="Q7642">
        <v>11</v>
      </c>
      <c r="R7642">
        <v>0</v>
      </c>
      <c r="S7642">
        <v>1</v>
      </c>
      <c r="T7642">
        <v>5</v>
      </c>
      <c r="U7642" t="b">
        <v>1</v>
      </c>
      <c r="V7642" t="s">
        <v>9282</v>
      </c>
      <c r="W7642" t="s">
        <v>12343</v>
      </c>
      <c r="X7642" t="s">
        <v>15587</v>
      </c>
      <c r="Y7642">
        <v>80</v>
      </c>
      <c r="Z7642">
        <v>80</v>
      </c>
      <c r="AA7642">
        <v>10</v>
      </c>
      <c r="AB7642">
        <v>10</v>
      </c>
      <c r="AC7642">
        <v>23</v>
      </c>
    </row>
    <row r="7643" spans="1:29">
      <c r="A7643">
        <v>8419</v>
      </c>
      <c r="B7643" t="s">
        <v>805</v>
      </c>
      <c r="C7643" t="s">
        <v>9394</v>
      </c>
      <c r="J7643" t="s">
        <v>1444</v>
      </c>
      <c r="K7643">
        <v>0</v>
      </c>
      <c r="N7643" t="b">
        <v>1</v>
      </c>
      <c r="O7643" t="b">
        <v>0</v>
      </c>
      <c r="P7643" t="b">
        <v>0</v>
      </c>
      <c r="Q7643">
        <v>11</v>
      </c>
      <c r="R7643">
        <v>0</v>
      </c>
      <c r="S7643">
        <v>1</v>
      </c>
      <c r="T7643">
        <v>5</v>
      </c>
      <c r="U7643" t="b">
        <v>1</v>
      </c>
      <c r="V7643" t="s">
        <v>9282</v>
      </c>
      <c r="W7643" t="s">
        <v>12343</v>
      </c>
      <c r="X7643" t="s">
        <v>15588</v>
      </c>
      <c r="Y7643">
        <v>81</v>
      </c>
      <c r="Z7643">
        <v>81</v>
      </c>
      <c r="AA7643">
        <v>10</v>
      </c>
      <c r="AB7643">
        <v>10</v>
      </c>
      <c r="AC7643">
        <v>23</v>
      </c>
    </row>
    <row r="7644" spans="1:29">
      <c r="A7644">
        <v>8420</v>
      </c>
      <c r="B7644" t="s">
        <v>805</v>
      </c>
      <c r="C7644" t="s">
        <v>9395</v>
      </c>
      <c r="J7644" t="s">
        <v>1444</v>
      </c>
      <c r="K7644">
        <v>0</v>
      </c>
      <c r="N7644" t="b">
        <v>1</v>
      </c>
      <c r="O7644" t="b">
        <v>0</v>
      </c>
      <c r="P7644" t="b">
        <v>0</v>
      </c>
      <c r="Q7644">
        <v>11</v>
      </c>
      <c r="R7644">
        <v>0</v>
      </c>
      <c r="S7644">
        <v>1</v>
      </c>
      <c r="T7644">
        <v>5</v>
      </c>
      <c r="U7644" t="b">
        <v>1</v>
      </c>
      <c r="V7644" t="s">
        <v>9282</v>
      </c>
      <c r="W7644" t="s">
        <v>12343</v>
      </c>
      <c r="X7644" t="s">
        <v>15589</v>
      </c>
      <c r="Y7644">
        <v>82</v>
      </c>
      <c r="Z7644">
        <v>82</v>
      </c>
      <c r="AA7644">
        <v>10</v>
      </c>
      <c r="AB7644">
        <v>10</v>
      </c>
      <c r="AC7644">
        <v>23</v>
      </c>
    </row>
    <row r="7645" spans="1:29">
      <c r="A7645">
        <v>8421</v>
      </c>
      <c r="B7645" t="s">
        <v>805</v>
      </c>
      <c r="C7645" t="s">
        <v>9396</v>
      </c>
      <c r="J7645" t="s">
        <v>1444</v>
      </c>
      <c r="K7645">
        <v>0</v>
      </c>
      <c r="N7645" t="b">
        <v>1</v>
      </c>
      <c r="O7645" t="b">
        <v>0</v>
      </c>
      <c r="P7645" t="b">
        <v>0</v>
      </c>
      <c r="Q7645">
        <v>11</v>
      </c>
      <c r="R7645">
        <v>0</v>
      </c>
      <c r="S7645">
        <v>1</v>
      </c>
      <c r="T7645">
        <v>5</v>
      </c>
      <c r="U7645" t="b">
        <v>1</v>
      </c>
      <c r="V7645" t="s">
        <v>9282</v>
      </c>
      <c r="W7645" t="s">
        <v>12343</v>
      </c>
      <c r="X7645" t="s">
        <v>15590</v>
      </c>
      <c r="Y7645">
        <v>83</v>
      </c>
      <c r="Z7645">
        <v>83</v>
      </c>
      <c r="AA7645">
        <v>10</v>
      </c>
      <c r="AB7645">
        <v>10</v>
      </c>
      <c r="AC7645">
        <v>23</v>
      </c>
    </row>
    <row r="7646" spans="1:29">
      <c r="A7646">
        <v>8422</v>
      </c>
      <c r="B7646" t="s">
        <v>805</v>
      </c>
      <c r="C7646" t="s">
        <v>9397</v>
      </c>
      <c r="J7646" t="s">
        <v>1444</v>
      </c>
      <c r="K7646">
        <v>0</v>
      </c>
      <c r="N7646" t="b">
        <v>1</v>
      </c>
      <c r="O7646" t="b">
        <v>0</v>
      </c>
      <c r="P7646" t="b">
        <v>0</v>
      </c>
      <c r="Q7646">
        <v>11</v>
      </c>
      <c r="R7646">
        <v>0</v>
      </c>
      <c r="S7646">
        <v>1</v>
      </c>
      <c r="T7646">
        <v>5</v>
      </c>
      <c r="U7646" t="b">
        <v>1</v>
      </c>
      <c r="V7646" t="s">
        <v>9282</v>
      </c>
      <c r="W7646" t="s">
        <v>12343</v>
      </c>
      <c r="X7646" t="s">
        <v>15591</v>
      </c>
      <c r="Y7646">
        <v>84</v>
      </c>
      <c r="Z7646">
        <v>84</v>
      </c>
      <c r="AA7646">
        <v>10</v>
      </c>
      <c r="AB7646">
        <v>10</v>
      </c>
      <c r="AC7646">
        <v>23</v>
      </c>
    </row>
    <row r="7647" spans="1:29">
      <c r="A7647">
        <v>8423</v>
      </c>
      <c r="B7647" t="s">
        <v>805</v>
      </c>
      <c r="C7647" t="s">
        <v>9398</v>
      </c>
      <c r="J7647" t="s">
        <v>1444</v>
      </c>
      <c r="K7647">
        <v>0</v>
      </c>
      <c r="N7647" t="b">
        <v>1</v>
      </c>
      <c r="O7647" t="b">
        <v>0</v>
      </c>
      <c r="P7647" t="b">
        <v>0</v>
      </c>
      <c r="Q7647">
        <v>11</v>
      </c>
      <c r="R7647">
        <v>0</v>
      </c>
      <c r="S7647">
        <v>1</v>
      </c>
      <c r="T7647">
        <v>5</v>
      </c>
      <c r="U7647" t="b">
        <v>1</v>
      </c>
      <c r="V7647" t="s">
        <v>9282</v>
      </c>
      <c r="W7647" t="s">
        <v>12343</v>
      </c>
      <c r="X7647" t="s">
        <v>15820</v>
      </c>
      <c r="Y7647">
        <v>76</v>
      </c>
      <c r="Z7647">
        <v>76</v>
      </c>
      <c r="AA7647">
        <v>11</v>
      </c>
      <c r="AB7647">
        <v>11</v>
      </c>
      <c r="AC7647">
        <v>23</v>
      </c>
    </row>
    <row r="7648" spans="1:29">
      <c r="A7648">
        <v>8424</v>
      </c>
      <c r="B7648" t="s">
        <v>805</v>
      </c>
      <c r="C7648" t="s">
        <v>9399</v>
      </c>
      <c r="J7648" t="s">
        <v>1444</v>
      </c>
      <c r="K7648">
        <v>0</v>
      </c>
      <c r="N7648" t="b">
        <v>1</v>
      </c>
      <c r="O7648" t="b">
        <v>0</v>
      </c>
      <c r="P7648" t="b">
        <v>0</v>
      </c>
      <c r="Q7648">
        <v>11</v>
      </c>
      <c r="R7648">
        <v>0</v>
      </c>
      <c r="S7648">
        <v>1</v>
      </c>
      <c r="T7648">
        <v>5</v>
      </c>
      <c r="U7648" t="b">
        <v>1</v>
      </c>
      <c r="V7648" t="s">
        <v>9282</v>
      </c>
      <c r="W7648" t="s">
        <v>12343</v>
      </c>
      <c r="X7648" t="s">
        <v>15821</v>
      </c>
      <c r="Y7648">
        <v>77</v>
      </c>
      <c r="Z7648">
        <v>77</v>
      </c>
      <c r="AA7648">
        <v>11</v>
      </c>
      <c r="AB7648">
        <v>11</v>
      </c>
      <c r="AC7648">
        <v>23</v>
      </c>
    </row>
    <row r="7649" spans="1:29">
      <c r="A7649">
        <v>8425</v>
      </c>
      <c r="B7649" t="s">
        <v>805</v>
      </c>
      <c r="C7649" t="s">
        <v>9400</v>
      </c>
      <c r="J7649" t="s">
        <v>1444</v>
      </c>
      <c r="K7649">
        <v>0</v>
      </c>
      <c r="N7649" t="b">
        <v>1</v>
      </c>
      <c r="O7649" t="b">
        <v>0</v>
      </c>
      <c r="P7649" t="b">
        <v>0</v>
      </c>
      <c r="Q7649">
        <v>11</v>
      </c>
      <c r="R7649">
        <v>0</v>
      </c>
      <c r="S7649">
        <v>1</v>
      </c>
      <c r="T7649">
        <v>5</v>
      </c>
      <c r="U7649" t="b">
        <v>1</v>
      </c>
      <c r="V7649" t="s">
        <v>9282</v>
      </c>
      <c r="W7649" t="s">
        <v>12343</v>
      </c>
      <c r="X7649" t="s">
        <v>15822</v>
      </c>
      <c r="Y7649">
        <v>78</v>
      </c>
      <c r="Z7649">
        <v>78</v>
      </c>
      <c r="AA7649">
        <v>11</v>
      </c>
      <c r="AB7649">
        <v>11</v>
      </c>
      <c r="AC7649">
        <v>23</v>
      </c>
    </row>
    <row r="7650" spans="1:29">
      <c r="A7650">
        <v>8426</v>
      </c>
      <c r="B7650" t="s">
        <v>805</v>
      </c>
      <c r="C7650" t="s">
        <v>9401</v>
      </c>
      <c r="J7650" t="s">
        <v>1444</v>
      </c>
      <c r="K7650">
        <v>0</v>
      </c>
      <c r="N7650" t="b">
        <v>1</v>
      </c>
      <c r="O7650" t="b">
        <v>0</v>
      </c>
      <c r="P7650" t="b">
        <v>0</v>
      </c>
      <c r="Q7650">
        <v>11</v>
      </c>
      <c r="R7650">
        <v>0</v>
      </c>
      <c r="S7650">
        <v>1</v>
      </c>
      <c r="T7650">
        <v>5</v>
      </c>
      <c r="U7650" t="b">
        <v>1</v>
      </c>
      <c r="V7650" t="s">
        <v>9282</v>
      </c>
      <c r="W7650" t="s">
        <v>12343</v>
      </c>
      <c r="X7650" t="s">
        <v>15823</v>
      </c>
      <c r="Y7650">
        <v>79</v>
      </c>
      <c r="Z7650">
        <v>79</v>
      </c>
      <c r="AA7650">
        <v>11</v>
      </c>
      <c r="AB7650">
        <v>11</v>
      </c>
      <c r="AC7650">
        <v>23</v>
      </c>
    </row>
    <row r="7651" spans="1:29">
      <c r="A7651">
        <v>8427</v>
      </c>
      <c r="B7651" t="s">
        <v>805</v>
      </c>
      <c r="C7651" t="s">
        <v>9402</v>
      </c>
      <c r="J7651" t="s">
        <v>1444</v>
      </c>
      <c r="K7651">
        <v>0</v>
      </c>
      <c r="N7651" t="b">
        <v>1</v>
      </c>
      <c r="O7651" t="b">
        <v>0</v>
      </c>
      <c r="P7651" t="b">
        <v>0</v>
      </c>
      <c r="Q7651">
        <v>11</v>
      </c>
      <c r="R7651">
        <v>0</v>
      </c>
      <c r="S7651">
        <v>1</v>
      </c>
      <c r="T7651">
        <v>5</v>
      </c>
      <c r="U7651" t="b">
        <v>1</v>
      </c>
      <c r="V7651" t="s">
        <v>9282</v>
      </c>
      <c r="W7651" t="s">
        <v>12343</v>
      </c>
      <c r="X7651" t="s">
        <v>15596</v>
      </c>
      <c r="Y7651">
        <v>80</v>
      </c>
      <c r="Z7651">
        <v>80</v>
      </c>
      <c r="AA7651">
        <v>11</v>
      </c>
      <c r="AB7651">
        <v>11</v>
      </c>
      <c r="AC7651">
        <v>23</v>
      </c>
    </row>
    <row r="7652" spans="1:29">
      <c r="A7652">
        <v>8428</v>
      </c>
      <c r="B7652" t="s">
        <v>805</v>
      </c>
      <c r="C7652" t="s">
        <v>9403</v>
      </c>
      <c r="J7652" t="s">
        <v>1444</v>
      </c>
      <c r="K7652">
        <v>0</v>
      </c>
      <c r="N7652" t="b">
        <v>1</v>
      </c>
      <c r="O7652" t="b">
        <v>0</v>
      </c>
      <c r="P7652" t="b">
        <v>0</v>
      </c>
      <c r="Q7652">
        <v>11</v>
      </c>
      <c r="R7652">
        <v>0</v>
      </c>
      <c r="S7652">
        <v>1</v>
      </c>
      <c r="T7652">
        <v>5</v>
      </c>
      <c r="U7652" t="b">
        <v>1</v>
      </c>
      <c r="V7652" t="s">
        <v>9282</v>
      </c>
      <c r="W7652" t="s">
        <v>12343</v>
      </c>
      <c r="X7652" t="s">
        <v>15597</v>
      </c>
      <c r="Y7652">
        <v>81</v>
      </c>
      <c r="Z7652">
        <v>81</v>
      </c>
      <c r="AA7652">
        <v>11</v>
      </c>
      <c r="AB7652">
        <v>11</v>
      </c>
      <c r="AC7652">
        <v>23</v>
      </c>
    </row>
    <row r="7653" spans="1:29">
      <c r="A7653">
        <v>8429</v>
      </c>
      <c r="B7653" t="s">
        <v>805</v>
      </c>
      <c r="C7653" t="s">
        <v>9404</v>
      </c>
      <c r="J7653" t="s">
        <v>1444</v>
      </c>
      <c r="K7653">
        <v>0</v>
      </c>
      <c r="N7653" t="b">
        <v>1</v>
      </c>
      <c r="O7653" t="b">
        <v>0</v>
      </c>
      <c r="P7653" t="b">
        <v>0</v>
      </c>
      <c r="Q7653">
        <v>11</v>
      </c>
      <c r="R7653">
        <v>0</v>
      </c>
      <c r="S7653">
        <v>1</v>
      </c>
      <c r="T7653">
        <v>5</v>
      </c>
      <c r="U7653" t="b">
        <v>1</v>
      </c>
      <c r="V7653" t="s">
        <v>9282</v>
      </c>
      <c r="W7653" t="s">
        <v>12343</v>
      </c>
      <c r="X7653" t="s">
        <v>15598</v>
      </c>
      <c r="Y7653">
        <v>82</v>
      </c>
      <c r="Z7653">
        <v>82</v>
      </c>
      <c r="AA7653">
        <v>11</v>
      </c>
      <c r="AB7653">
        <v>11</v>
      </c>
      <c r="AC7653">
        <v>23</v>
      </c>
    </row>
    <row r="7654" spans="1:29">
      <c r="A7654">
        <v>8430</v>
      </c>
      <c r="B7654" t="s">
        <v>805</v>
      </c>
      <c r="C7654" t="s">
        <v>9405</v>
      </c>
      <c r="J7654" t="s">
        <v>1444</v>
      </c>
      <c r="K7654">
        <v>0</v>
      </c>
      <c r="N7654" t="b">
        <v>1</v>
      </c>
      <c r="O7654" t="b">
        <v>0</v>
      </c>
      <c r="P7654" t="b">
        <v>0</v>
      </c>
      <c r="Q7654">
        <v>11</v>
      </c>
      <c r="R7654">
        <v>0</v>
      </c>
      <c r="S7654">
        <v>1</v>
      </c>
      <c r="T7654">
        <v>5</v>
      </c>
      <c r="U7654" t="b">
        <v>1</v>
      </c>
      <c r="V7654" t="s">
        <v>9282</v>
      </c>
      <c r="W7654" t="s">
        <v>12343</v>
      </c>
      <c r="X7654" t="s">
        <v>15599</v>
      </c>
      <c r="Y7654">
        <v>83</v>
      </c>
      <c r="Z7654">
        <v>83</v>
      </c>
      <c r="AA7654">
        <v>11</v>
      </c>
      <c r="AB7654">
        <v>11</v>
      </c>
      <c r="AC7654">
        <v>23</v>
      </c>
    </row>
    <row r="7655" spans="1:29">
      <c r="A7655">
        <v>8431</v>
      </c>
      <c r="B7655" t="s">
        <v>805</v>
      </c>
      <c r="C7655" t="s">
        <v>9406</v>
      </c>
      <c r="J7655" t="s">
        <v>1444</v>
      </c>
      <c r="K7655">
        <v>0</v>
      </c>
      <c r="N7655" t="b">
        <v>1</v>
      </c>
      <c r="O7655" t="b">
        <v>0</v>
      </c>
      <c r="P7655" t="b">
        <v>0</v>
      </c>
      <c r="Q7655">
        <v>11</v>
      </c>
      <c r="R7655">
        <v>0</v>
      </c>
      <c r="S7655">
        <v>1</v>
      </c>
      <c r="T7655">
        <v>5</v>
      </c>
      <c r="U7655" t="b">
        <v>1</v>
      </c>
      <c r="V7655" t="s">
        <v>9282</v>
      </c>
      <c r="W7655" t="s">
        <v>12343</v>
      </c>
      <c r="X7655" t="s">
        <v>15600</v>
      </c>
      <c r="Y7655">
        <v>84</v>
      </c>
      <c r="Z7655">
        <v>84</v>
      </c>
      <c r="AA7655">
        <v>11</v>
      </c>
      <c r="AB7655">
        <v>11</v>
      </c>
      <c r="AC7655">
        <v>23</v>
      </c>
    </row>
    <row r="7656" spans="1:29">
      <c r="A7656">
        <v>8432</v>
      </c>
      <c r="B7656" t="s">
        <v>1503</v>
      </c>
      <c r="C7656" t="s">
        <v>9407</v>
      </c>
      <c r="D7656">
        <v>156</v>
      </c>
      <c r="E7656" t="s">
        <v>9408</v>
      </c>
      <c r="U7656" t="b">
        <v>1</v>
      </c>
      <c r="V7656" t="s">
        <v>9282</v>
      </c>
      <c r="W7656" t="s">
        <v>12343</v>
      </c>
      <c r="X7656" t="s">
        <v>15824</v>
      </c>
      <c r="Y7656">
        <v>86</v>
      </c>
      <c r="Z7656">
        <v>115</v>
      </c>
      <c r="AA7656">
        <v>2</v>
      </c>
      <c r="AB7656">
        <v>12</v>
      </c>
      <c r="AC7656">
        <v>23</v>
      </c>
    </row>
    <row r="7657" spans="1:29">
      <c r="A7657">
        <v>8433</v>
      </c>
      <c r="B7657" t="s">
        <v>827</v>
      </c>
      <c r="C7657" t="s">
        <v>9409</v>
      </c>
      <c r="U7657" t="b">
        <v>1</v>
      </c>
      <c r="V7657" t="s">
        <v>9282</v>
      </c>
      <c r="W7657" t="s">
        <v>12343</v>
      </c>
      <c r="X7657" t="s">
        <v>15825</v>
      </c>
      <c r="Y7657">
        <v>86</v>
      </c>
      <c r="Z7657">
        <v>115</v>
      </c>
      <c r="AA7657">
        <v>2</v>
      </c>
      <c r="AB7657">
        <v>11</v>
      </c>
      <c r="AC7657">
        <v>23</v>
      </c>
    </row>
    <row r="7658" spans="1:29">
      <c r="A7658">
        <v>8434</v>
      </c>
      <c r="B7658" t="s">
        <v>1508</v>
      </c>
      <c r="C7658" t="s">
        <v>9410</v>
      </c>
      <c r="U7658" t="b">
        <v>1</v>
      </c>
      <c r="V7658" t="s">
        <v>9282</v>
      </c>
      <c r="W7658" t="s">
        <v>12343</v>
      </c>
      <c r="X7658" t="s">
        <v>15826</v>
      </c>
      <c r="Y7658">
        <v>87</v>
      </c>
      <c r="Z7658">
        <v>115</v>
      </c>
      <c r="AA7658">
        <v>2</v>
      </c>
      <c r="AB7658">
        <v>12</v>
      </c>
      <c r="AC7658">
        <v>23</v>
      </c>
    </row>
    <row r="7659" spans="1:29">
      <c r="A7659">
        <v>8435</v>
      </c>
      <c r="B7659" t="s">
        <v>805</v>
      </c>
      <c r="C7659" t="s">
        <v>9411</v>
      </c>
      <c r="G7659" t="s">
        <v>9412</v>
      </c>
      <c r="J7659" t="s">
        <v>1444</v>
      </c>
      <c r="K7659">
        <v>0</v>
      </c>
      <c r="N7659" t="b">
        <v>1</v>
      </c>
      <c r="O7659" t="b">
        <v>0</v>
      </c>
      <c r="P7659" t="b">
        <v>0</v>
      </c>
      <c r="Q7659">
        <v>11</v>
      </c>
      <c r="R7659">
        <v>0</v>
      </c>
      <c r="S7659">
        <v>1</v>
      </c>
      <c r="T7659">
        <v>2</v>
      </c>
      <c r="U7659" t="b">
        <v>1</v>
      </c>
      <c r="V7659" t="s">
        <v>9282</v>
      </c>
      <c r="W7659" t="s">
        <v>12343</v>
      </c>
      <c r="X7659" t="s">
        <v>15604</v>
      </c>
      <c r="Y7659">
        <v>88</v>
      </c>
      <c r="Z7659">
        <v>88</v>
      </c>
      <c r="AA7659">
        <v>11</v>
      </c>
      <c r="AB7659">
        <v>11</v>
      </c>
      <c r="AC7659">
        <v>23</v>
      </c>
    </row>
    <row r="7660" spans="1:29">
      <c r="A7660">
        <v>8436</v>
      </c>
      <c r="B7660" t="s">
        <v>805</v>
      </c>
      <c r="C7660" t="s">
        <v>9413</v>
      </c>
      <c r="J7660" t="s">
        <v>1444</v>
      </c>
      <c r="K7660">
        <v>0</v>
      </c>
      <c r="N7660" t="b">
        <v>1</v>
      </c>
      <c r="O7660" t="b">
        <v>0</v>
      </c>
      <c r="P7660" t="b">
        <v>0</v>
      </c>
      <c r="Q7660">
        <v>11</v>
      </c>
      <c r="R7660">
        <v>4</v>
      </c>
      <c r="S7660">
        <v>1</v>
      </c>
      <c r="T7660">
        <v>2</v>
      </c>
      <c r="U7660" t="b">
        <v>1</v>
      </c>
      <c r="V7660" t="s">
        <v>9282</v>
      </c>
      <c r="W7660" t="s">
        <v>12343</v>
      </c>
      <c r="X7660" t="s">
        <v>15827</v>
      </c>
      <c r="Y7660">
        <v>90</v>
      </c>
      <c r="Z7660">
        <v>90</v>
      </c>
      <c r="AA7660">
        <v>11</v>
      </c>
      <c r="AB7660">
        <v>11</v>
      </c>
      <c r="AC7660">
        <v>23</v>
      </c>
    </row>
    <row r="7661" spans="1:29">
      <c r="A7661">
        <v>8437</v>
      </c>
      <c r="B7661" t="s">
        <v>805</v>
      </c>
      <c r="C7661" t="s">
        <v>9414</v>
      </c>
      <c r="J7661" t="s">
        <v>1444</v>
      </c>
      <c r="K7661">
        <v>0</v>
      </c>
      <c r="N7661" t="b">
        <v>1</v>
      </c>
      <c r="O7661" t="b">
        <v>0</v>
      </c>
      <c r="P7661" t="b">
        <v>0</v>
      </c>
      <c r="Q7661">
        <v>11</v>
      </c>
      <c r="R7661">
        <v>4</v>
      </c>
      <c r="S7661">
        <v>1</v>
      </c>
      <c r="T7661">
        <v>2</v>
      </c>
      <c r="U7661" t="b">
        <v>1</v>
      </c>
      <c r="V7661" t="s">
        <v>9282</v>
      </c>
      <c r="W7661" t="s">
        <v>12343</v>
      </c>
      <c r="X7661" t="s">
        <v>15828</v>
      </c>
      <c r="Y7661">
        <v>91</v>
      </c>
      <c r="Z7661">
        <v>91</v>
      </c>
      <c r="AA7661">
        <v>11</v>
      </c>
      <c r="AB7661">
        <v>11</v>
      </c>
      <c r="AC7661">
        <v>23</v>
      </c>
    </row>
    <row r="7662" spans="1:29">
      <c r="A7662">
        <v>8438</v>
      </c>
      <c r="B7662" t="s">
        <v>805</v>
      </c>
      <c r="C7662" t="s">
        <v>9415</v>
      </c>
      <c r="J7662" t="s">
        <v>1444</v>
      </c>
      <c r="K7662">
        <v>0</v>
      </c>
      <c r="N7662" t="b">
        <v>1</v>
      </c>
      <c r="O7662" t="b">
        <v>0</v>
      </c>
      <c r="P7662" t="b">
        <v>0</v>
      </c>
      <c r="Q7662">
        <v>11</v>
      </c>
      <c r="R7662">
        <v>4</v>
      </c>
      <c r="S7662">
        <v>1</v>
      </c>
      <c r="T7662">
        <v>2</v>
      </c>
      <c r="U7662" t="b">
        <v>1</v>
      </c>
      <c r="V7662" t="s">
        <v>9282</v>
      </c>
      <c r="W7662" t="s">
        <v>12343</v>
      </c>
      <c r="X7662" t="s">
        <v>15608</v>
      </c>
      <c r="Y7662">
        <v>92</v>
      </c>
      <c r="Z7662">
        <v>92</v>
      </c>
      <c r="AA7662">
        <v>11</v>
      </c>
      <c r="AB7662">
        <v>11</v>
      </c>
      <c r="AC7662">
        <v>23</v>
      </c>
    </row>
    <row r="7663" spans="1:29">
      <c r="A7663">
        <v>8439</v>
      </c>
      <c r="B7663" t="s">
        <v>805</v>
      </c>
      <c r="C7663" t="s">
        <v>9416</v>
      </c>
      <c r="J7663" t="s">
        <v>1436</v>
      </c>
      <c r="K7663">
        <v>0</v>
      </c>
      <c r="N7663" t="b">
        <v>1</v>
      </c>
      <c r="O7663" t="b">
        <v>0</v>
      </c>
      <c r="P7663" t="b">
        <v>0</v>
      </c>
      <c r="Q7663">
        <v>11</v>
      </c>
      <c r="R7663">
        <v>3</v>
      </c>
      <c r="S7663">
        <v>1</v>
      </c>
      <c r="T7663">
        <v>1</v>
      </c>
      <c r="U7663" t="b">
        <v>1</v>
      </c>
      <c r="V7663" t="s">
        <v>9282</v>
      </c>
      <c r="W7663" t="s">
        <v>12343</v>
      </c>
      <c r="X7663" t="s">
        <v>14970</v>
      </c>
      <c r="Y7663">
        <v>90</v>
      </c>
      <c r="Z7663">
        <v>90</v>
      </c>
      <c r="AA7663">
        <v>5</v>
      </c>
      <c r="AB7663">
        <v>5</v>
      </c>
      <c r="AC7663">
        <v>23</v>
      </c>
    </row>
    <row r="7664" spans="1:29">
      <c r="A7664">
        <v>8440</v>
      </c>
      <c r="B7664" t="s">
        <v>805</v>
      </c>
      <c r="C7664" t="s">
        <v>9417</v>
      </c>
      <c r="J7664" t="s">
        <v>1436</v>
      </c>
      <c r="K7664">
        <v>0</v>
      </c>
      <c r="N7664" t="b">
        <v>1</v>
      </c>
      <c r="O7664" t="b">
        <v>0</v>
      </c>
      <c r="P7664" t="b">
        <v>0</v>
      </c>
      <c r="Q7664">
        <v>11</v>
      </c>
      <c r="R7664">
        <v>3</v>
      </c>
      <c r="S7664">
        <v>1</v>
      </c>
      <c r="T7664">
        <v>1</v>
      </c>
      <c r="U7664" t="b">
        <v>1</v>
      </c>
      <c r="V7664" t="s">
        <v>9282</v>
      </c>
      <c r="W7664" t="s">
        <v>12343</v>
      </c>
      <c r="X7664" t="s">
        <v>14972</v>
      </c>
      <c r="Y7664">
        <v>91</v>
      </c>
      <c r="Z7664">
        <v>91</v>
      </c>
      <c r="AA7664">
        <v>5</v>
      </c>
      <c r="AB7664">
        <v>5</v>
      </c>
      <c r="AC7664">
        <v>23</v>
      </c>
    </row>
    <row r="7665" spans="1:29">
      <c r="A7665">
        <v>8441</v>
      </c>
      <c r="B7665" t="s">
        <v>805</v>
      </c>
      <c r="C7665" t="s">
        <v>9418</v>
      </c>
      <c r="J7665" t="s">
        <v>1436</v>
      </c>
      <c r="K7665">
        <v>0</v>
      </c>
      <c r="N7665" t="b">
        <v>1</v>
      </c>
      <c r="O7665" t="b">
        <v>0</v>
      </c>
      <c r="P7665" t="b">
        <v>0</v>
      </c>
      <c r="Q7665">
        <v>11</v>
      </c>
      <c r="R7665">
        <v>3</v>
      </c>
      <c r="S7665">
        <v>1</v>
      </c>
      <c r="T7665">
        <v>1</v>
      </c>
      <c r="U7665" t="b">
        <v>1</v>
      </c>
      <c r="V7665" t="s">
        <v>9282</v>
      </c>
      <c r="W7665" t="s">
        <v>12343</v>
      </c>
      <c r="X7665" t="s">
        <v>14974</v>
      </c>
      <c r="Y7665">
        <v>92</v>
      </c>
      <c r="Z7665">
        <v>92</v>
      </c>
      <c r="AA7665">
        <v>5</v>
      </c>
      <c r="AB7665">
        <v>5</v>
      </c>
      <c r="AC7665">
        <v>23</v>
      </c>
    </row>
    <row r="7666" spans="1:29">
      <c r="A7666">
        <v>8442</v>
      </c>
      <c r="B7666" t="s">
        <v>805</v>
      </c>
      <c r="C7666" t="s">
        <v>9419</v>
      </c>
      <c r="J7666" t="s">
        <v>1436</v>
      </c>
      <c r="K7666">
        <v>0</v>
      </c>
      <c r="N7666" t="b">
        <v>1</v>
      </c>
      <c r="O7666" t="b">
        <v>0</v>
      </c>
      <c r="P7666" t="b">
        <v>0</v>
      </c>
      <c r="Q7666">
        <v>11</v>
      </c>
      <c r="R7666">
        <v>3</v>
      </c>
      <c r="S7666">
        <v>1</v>
      </c>
      <c r="T7666">
        <v>1</v>
      </c>
      <c r="U7666" t="b">
        <v>1</v>
      </c>
      <c r="V7666" t="s">
        <v>9282</v>
      </c>
      <c r="W7666" t="s">
        <v>12343</v>
      </c>
      <c r="X7666" t="s">
        <v>14978</v>
      </c>
      <c r="Y7666">
        <v>94</v>
      </c>
      <c r="Z7666">
        <v>94</v>
      </c>
      <c r="AA7666">
        <v>5</v>
      </c>
      <c r="AB7666">
        <v>5</v>
      </c>
      <c r="AC7666">
        <v>23</v>
      </c>
    </row>
    <row r="7667" spans="1:29">
      <c r="A7667">
        <v>8443</v>
      </c>
      <c r="B7667" t="s">
        <v>805</v>
      </c>
      <c r="C7667" t="s">
        <v>9420</v>
      </c>
      <c r="J7667" t="s">
        <v>1436</v>
      </c>
      <c r="K7667">
        <v>0</v>
      </c>
      <c r="N7667" t="b">
        <v>1</v>
      </c>
      <c r="O7667" t="b">
        <v>0</v>
      </c>
      <c r="P7667" t="b">
        <v>0</v>
      </c>
      <c r="Q7667">
        <v>11</v>
      </c>
      <c r="R7667">
        <v>3</v>
      </c>
      <c r="S7667">
        <v>1</v>
      </c>
      <c r="T7667">
        <v>1</v>
      </c>
      <c r="U7667" t="b">
        <v>1</v>
      </c>
      <c r="V7667" t="s">
        <v>9282</v>
      </c>
      <c r="W7667" t="s">
        <v>12343</v>
      </c>
      <c r="X7667" t="s">
        <v>14980</v>
      </c>
      <c r="Y7667">
        <v>95</v>
      </c>
      <c r="Z7667">
        <v>95</v>
      </c>
      <c r="AA7667">
        <v>5</v>
      </c>
      <c r="AB7667">
        <v>5</v>
      </c>
      <c r="AC7667">
        <v>23</v>
      </c>
    </row>
    <row r="7668" spans="1:29">
      <c r="A7668">
        <v>8444</v>
      </c>
      <c r="B7668" t="s">
        <v>805</v>
      </c>
      <c r="C7668" t="s">
        <v>9421</v>
      </c>
      <c r="J7668" t="s">
        <v>1436</v>
      </c>
      <c r="K7668">
        <v>0</v>
      </c>
      <c r="N7668" t="b">
        <v>1</v>
      </c>
      <c r="O7668" t="b">
        <v>0</v>
      </c>
      <c r="P7668" t="b">
        <v>0</v>
      </c>
      <c r="Q7668">
        <v>11</v>
      </c>
      <c r="R7668">
        <v>3</v>
      </c>
      <c r="S7668">
        <v>1</v>
      </c>
      <c r="T7668">
        <v>1</v>
      </c>
      <c r="U7668" t="b">
        <v>1</v>
      </c>
      <c r="V7668" t="s">
        <v>9282</v>
      </c>
      <c r="W7668" t="s">
        <v>12343</v>
      </c>
      <c r="X7668" t="s">
        <v>14982</v>
      </c>
      <c r="Y7668">
        <v>96</v>
      </c>
      <c r="Z7668">
        <v>96</v>
      </c>
      <c r="AA7668">
        <v>5</v>
      </c>
      <c r="AB7668">
        <v>5</v>
      </c>
      <c r="AC7668">
        <v>23</v>
      </c>
    </row>
    <row r="7669" spans="1:29">
      <c r="A7669">
        <v>8445</v>
      </c>
      <c r="B7669" t="s">
        <v>805</v>
      </c>
      <c r="C7669" t="s">
        <v>9422</v>
      </c>
      <c r="J7669" t="s">
        <v>1436</v>
      </c>
      <c r="K7669">
        <v>0</v>
      </c>
      <c r="N7669" t="b">
        <v>1</v>
      </c>
      <c r="O7669" t="b">
        <v>0</v>
      </c>
      <c r="P7669" t="b">
        <v>0</v>
      </c>
      <c r="Q7669">
        <v>11</v>
      </c>
      <c r="R7669">
        <v>3</v>
      </c>
      <c r="S7669">
        <v>1</v>
      </c>
      <c r="T7669">
        <v>1</v>
      </c>
      <c r="U7669" t="b">
        <v>1</v>
      </c>
      <c r="V7669" t="s">
        <v>9282</v>
      </c>
      <c r="W7669" t="s">
        <v>12343</v>
      </c>
      <c r="X7669" t="s">
        <v>14984</v>
      </c>
      <c r="Y7669">
        <v>97</v>
      </c>
      <c r="Z7669">
        <v>97</v>
      </c>
      <c r="AA7669">
        <v>5</v>
      </c>
      <c r="AB7669">
        <v>5</v>
      </c>
      <c r="AC7669">
        <v>23</v>
      </c>
    </row>
    <row r="7670" spans="1:29">
      <c r="A7670">
        <v>8446</v>
      </c>
      <c r="B7670" t="s">
        <v>805</v>
      </c>
      <c r="C7670" t="s">
        <v>9423</v>
      </c>
      <c r="J7670" t="s">
        <v>1436</v>
      </c>
      <c r="K7670">
        <v>0</v>
      </c>
      <c r="N7670" t="b">
        <v>1</v>
      </c>
      <c r="O7670" t="b">
        <v>0</v>
      </c>
      <c r="P7670" t="b">
        <v>0</v>
      </c>
      <c r="Q7670">
        <v>11</v>
      </c>
      <c r="R7670">
        <v>3</v>
      </c>
      <c r="S7670">
        <v>1</v>
      </c>
      <c r="T7670">
        <v>1</v>
      </c>
      <c r="U7670" t="b">
        <v>1</v>
      </c>
      <c r="V7670" t="s">
        <v>9282</v>
      </c>
      <c r="W7670" t="s">
        <v>12343</v>
      </c>
      <c r="X7670" t="s">
        <v>14986</v>
      </c>
      <c r="Y7670">
        <v>98</v>
      </c>
      <c r="Z7670">
        <v>98</v>
      </c>
      <c r="AA7670">
        <v>5</v>
      </c>
      <c r="AB7670">
        <v>5</v>
      </c>
      <c r="AC7670">
        <v>23</v>
      </c>
    </row>
    <row r="7671" spans="1:29">
      <c r="A7671">
        <v>8447</v>
      </c>
      <c r="B7671" t="s">
        <v>805</v>
      </c>
      <c r="C7671" t="s">
        <v>9424</v>
      </c>
      <c r="J7671" t="s">
        <v>1436</v>
      </c>
      <c r="K7671">
        <v>0</v>
      </c>
      <c r="N7671" t="b">
        <v>1</v>
      </c>
      <c r="O7671" t="b">
        <v>0</v>
      </c>
      <c r="P7671" t="b">
        <v>0</v>
      </c>
      <c r="Q7671">
        <v>11</v>
      </c>
      <c r="R7671">
        <v>3</v>
      </c>
      <c r="S7671">
        <v>1</v>
      </c>
      <c r="T7671">
        <v>1</v>
      </c>
      <c r="U7671" t="b">
        <v>1</v>
      </c>
      <c r="V7671" t="s">
        <v>9282</v>
      </c>
      <c r="W7671" t="s">
        <v>12343</v>
      </c>
      <c r="X7671" t="s">
        <v>14988</v>
      </c>
      <c r="Y7671">
        <v>99</v>
      </c>
      <c r="Z7671">
        <v>99</v>
      </c>
      <c r="AA7671">
        <v>5</v>
      </c>
      <c r="AB7671">
        <v>5</v>
      </c>
      <c r="AC7671">
        <v>23</v>
      </c>
    </row>
    <row r="7672" spans="1:29">
      <c r="A7672">
        <v>8448</v>
      </c>
      <c r="B7672" t="s">
        <v>805</v>
      </c>
      <c r="C7672" t="s">
        <v>9425</v>
      </c>
      <c r="J7672" t="s">
        <v>1436</v>
      </c>
      <c r="K7672">
        <v>0</v>
      </c>
      <c r="N7672" t="b">
        <v>1</v>
      </c>
      <c r="O7672" t="b">
        <v>0</v>
      </c>
      <c r="P7672" t="b">
        <v>0</v>
      </c>
      <c r="Q7672">
        <v>11</v>
      </c>
      <c r="R7672">
        <v>3</v>
      </c>
      <c r="S7672">
        <v>1</v>
      </c>
      <c r="T7672">
        <v>1</v>
      </c>
      <c r="U7672" t="b">
        <v>1</v>
      </c>
      <c r="V7672" t="s">
        <v>9282</v>
      </c>
      <c r="W7672" t="s">
        <v>12343</v>
      </c>
      <c r="X7672" t="s">
        <v>14990</v>
      </c>
      <c r="Y7672">
        <v>100</v>
      </c>
      <c r="Z7672">
        <v>100</v>
      </c>
      <c r="AA7672">
        <v>5</v>
      </c>
      <c r="AB7672">
        <v>5</v>
      </c>
      <c r="AC7672">
        <v>23</v>
      </c>
    </row>
    <row r="7673" spans="1:29">
      <c r="A7673">
        <v>8449</v>
      </c>
      <c r="B7673" t="s">
        <v>805</v>
      </c>
      <c r="C7673" t="s">
        <v>9426</v>
      </c>
      <c r="J7673" t="s">
        <v>1436</v>
      </c>
      <c r="K7673">
        <v>0</v>
      </c>
      <c r="N7673" t="b">
        <v>1</v>
      </c>
      <c r="O7673" t="b">
        <v>0</v>
      </c>
      <c r="P7673" t="b">
        <v>0</v>
      </c>
      <c r="Q7673">
        <v>11</v>
      </c>
      <c r="R7673">
        <v>3</v>
      </c>
      <c r="S7673">
        <v>1</v>
      </c>
      <c r="T7673">
        <v>1</v>
      </c>
      <c r="U7673" t="b">
        <v>1</v>
      </c>
      <c r="V7673" t="s">
        <v>9282</v>
      </c>
      <c r="W7673" t="s">
        <v>12343</v>
      </c>
      <c r="X7673" t="s">
        <v>14992</v>
      </c>
      <c r="Y7673">
        <v>101</v>
      </c>
      <c r="Z7673">
        <v>101</v>
      </c>
      <c r="AA7673">
        <v>5</v>
      </c>
      <c r="AB7673">
        <v>5</v>
      </c>
      <c r="AC7673">
        <v>23</v>
      </c>
    </row>
    <row r="7674" spans="1:29">
      <c r="A7674">
        <v>8450</v>
      </c>
      <c r="B7674" t="s">
        <v>805</v>
      </c>
      <c r="C7674" t="s">
        <v>9427</v>
      </c>
      <c r="J7674" t="s">
        <v>1436</v>
      </c>
      <c r="K7674">
        <v>0</v>
      </c>
      <c r="N7674" t="b">
        <v>1</v>
      </c>
      <c r="O7674" t="b">
        <v>0</v>
      </c>
      <c r="P7674" t="b">
        <v>0</v>
      </c>
      <c r="Q7674">
        <v>11</v>
      </c>
      <c r="R7674">
        <v>3</v>
      </c>
      <c r="S7674">
        <v>1</v>
      </c>
      <c r="T7674">
        <v>1</v>
      </c>
      <c r="U7674" t="b">
        <v>1</v>
      </c>
      <c r="V7674" t="s">
        <v>9282</v>
      </c>
      <c r="W7674" t="s">
        <v>12343</v>
      </c>
      <c r="X7674" t="s">
        <v>14994</v>
      </c>
      <c r="Y7674">
        <v>102</v>
      </c>
      <c r="Z7674">
        <v>102</v>
      </c>
      <c r="AA7674">
        <v>5</v>
      </c>
      <c r="AB7674">
        <v>5</v>
      </c>
      <c r="AC7674">
        <v>23</v>
      </c>
    </row>
    <row r="7675" spans="1:29">
      <c r="A7675">
        <v>8451</v>
      </c>
      <c r="B7675" t="s">
        <v>805</v>
      </c>
      <c r="C7675" t="s">
        <v>9428</v>
      </c>
      <c r="J7675" t="s">
        <v>1436</v>
      </c>
      <c r="K7675">
        <v>0</v>
      </c>
      <c r="N7675" t="b">
        <v>1</v>
      </c>
      <c r="O7675" t="b">
        <v>0</v>
      </c>
      <c r="P7675" t="b">
        <v>0</v>
      </c>
      <c r="Q7675">
        <v>11</v>
      </c>
      <c r="R7675">
        <v>3</v>
      </c>
      <c r="S7675">
        <v>1</v>
      </c>
      <c r="T7675">
        <v>1</v>
      </c>
      <c r="U7675" t="b">
        <v>1</v>
      </c>
      <c r="V7675" t="s">
        <v>9282</v>
      </c>
      <c r="W7675" t="s">
        <v>12343</v>
      </c>
      <c r="X7675" t="s">
        <v>14996</v>
      </c>
      <c r="Y7675">
        <v>103</v>
      </c>
      <c r="Z7675">
        <v>103</v>
      </c>
      <c r="AA7675">
        <v>5</v>
      </c>
      <c r="AB7675">
        <v>5</v>
      </c>
      <c r="AC7675">
        <v>23</v>
      </c>
    </row>
    <row r="7676" spans="1:29">
      <c r="A7676">
        <v>8452</v>
      </c>
      <c r="B7676" t="s">
        <v>805</v>
      </c>
      <c r="C7676" t="s">
        <v>9429</v>
      </c>
      <c r="J7676" t="s">
        <v>1436</v>
      </c>
      <c r="K7676">
        <v>0</v>
      </c>
      <c r="N7676" t="b">
        <v>1</v>
      </c>
      <c r="O7676" t="b">
        <v>0</v>
      </c>
      <c r="P7676" t="b">
        <v>0</v>
      </c>
      <c r="Q7676">
        <v>11</v>
      </c>
      <c r="R7676">
        <v>3</v>
      </c>
      <c r="S7676">
        <v>1</v>
      </c>
      <c r="T7676">
        <v>1</v>
      </c>
      <c r="U7676" t="b">
        <v>1</v>
      </c>
      <c r="V7676" t="s">
        <v>9282</v>
      </c>
      <c r="W7676" t="s">
        <v>12343</v>
      </c>
      <c r="X7676" t="s">
        <v>14998</v>
      </c>
      <c r="Y7676">
        <v>104</v>
      </c>
      <c r="Z7676">
        <v>104</v>
      </c>
      <c r="AA7676">
        <v>5</v>
      </c>
      <c r="AB7676">
        <v>5</v>
      </c>
      <c r="AC7676">
        <v>23</v>
      </c>
    </row>
    <row r="7677" spans="1:29">
      <c r="A7677">
        <v>8453</v>
      </c>
      <c r="B7677" t="s">
        <v>805</v>
      </c>
      <c r="C7677" t="s">
        <v>9430</v>
      </c>
      <c r="J7677" t="s">
        <v>1436</v>
      </c>
      <c r="K7677">
        <v>0</v>
      </c>
      <c r="N7677" t="b">
        <v>1</v>
      </c>
      <c r="O7677" t="b">
        <v>0</v>
      </c>
      <c r="P7677" t="b">
        <v>0</v>
      </c>
      <c r="Q7677">
        <v>11</v>
      </c>
      <c r="R7677">
        <v>3</v>
      </c>
      <c r="S7677">
        <v>1</v>
      </c>
      <c r="T7677">
        <v>1</v>
      </c>
      <c r="U7677" t="b">
        <v>1</v>
      </c>
      <c r="V7677" t="s">
        <v>9282</v>
      </c>
      <c r="W7677" t="s">
        <v>12343</v>
      </c>
      <c r="X7677" t="s">
        <v>15000</v>
      </c>
      <c r="Y7677">
        <v>105</v>
      </c>
      <c r="Z7677">
        <v>105</v>
      </c>
      <c r="AA7677">
        <v>5</v>
      </c>
      <c r="AB7677">
        <v>5</v>
      </c>
      <c r="AC7677">
        <v>23</v>
      </c>
    </row>
    <row r="7678" spans="1:29">
      <c r="A7678">
        <v>8454</v>
      </c>
      <c r="B7678" t="s">
        <v>805</v>
      </c>
      <c r="C7678" t="s">
        <v>9431</v>
      </c>
      <c r="J7678" t="s">
        <v>1436</v>
      </c>
      <c r="K7678">
        <v>0</v>
      </c>
      <c r="N7678" t="b">
        <v>1</v>
      </c>
      <c r="O7678" t="b">
        <v>0</v>
      </c>
      <c r="P7678" t="b">
        <v>0</v>
      </c>
      <c r="Q7678">
        <v>11</v>
      </c>
      <c r="R7678">
        <v>3</v>
      </c>
      <c r="S7678">
        <v>1</v>
      </c>
      <c r="T7678">
        <v>1</v>
      </c>
      <c r="U7678" t="b">
        <v>1</v>
      </c>
      <c r="V7678" t="s">
        <v>9282</v>
      </c>
      <c r="W7678" t="s">
        <v>12343</v>
      </c>
      <c r="X7678" t="s">
        <v>15002</v>
      </c>
      <c r="Y7678">
        <v>106</v>
      </c>
      <c r="Z7678">
        <v>106</v>
      </c>
      <c r="AA7678">
        <v>5</v>
      </c>
      <c r="AB7678">
        <v>5</v>
      </c>
      <c r="AC7678">
        <v>23</v>
      </c>
    </row>
    <row r="7679" spans="1:29">
      <c r="A7679">
        <v>8455</v>
      </c>
      <c r="B7679" t="s">
        <v>805</v>
      </c>
      <c r="C7679" t="s">
        <v>9432</v>
      </c>
      <c r="J7679" t="s">
        <v>1436</v>
      </c>
      <c r="K7679">
        <v>0</v>
      </c>
      <c r="N7679" t="b">
        <v>1</v>
      </c>
      <c r="O7679" t="b">
        <v>0</v>
      </c>
      <c r="P7679" t="b">
        <v>0</v>
      </c>
      <c r="Q7679">
        <v>11</v>
      </c>
      <c r="R7679">
        <v>3</v>
      </c>
      <c r="S7679">
        <v>1</v>
      </c>
      <c r="T7679">
        <v>1</v>
      </c>
      <c r="U7679" t="b">
        <v>1</v>
      </c>
      <c r="V7679" t="s">
        <v>9282</v>
      </c>
      <c r="W7679" t="s">
        <v>12343</v>
      </c>
      <c r="X7679" t="s">
        <v>15004</v>
      </c>
      <c r="Y7679">
        <v>107</v>
      </c>
      <c r="Z7679">
        <v>107</v>
      </c>
      <c r="AA7679">
        <v>5</v>
      </c>
      <c r="AB7679">
        <v>5</v>
      </c>
      <c r="AC7679">
        <v>23</v>
      </c>
    </row>
    <row r="7680" spans="1:29">
      <c r="A7680">
        <v>8456</v>
      </c>
      <c r="B7680" t="s">
        <v>805</v>
      </c>
      <c r="C7680" t="s">
        <v>9433</v>
      </c>
      <c r="J7680" t="s">
        <v>1436</v>
      </c>
      <c r="K7680">
        <v>0</v>
      </c>
      <c r="N7680" t="b">
        <v>1</v>
      </c>
      <c r="O7680" t="b">
        <v>0</v>
      </c>
      <c r="P7680" t="b">
        <v>0</v>
      </c>
      <c r="Q7680">
        <v>11</v>
      </c>
      <c r="R7680">
        <v>3</v>
      </c>
      <c r="S7680">
        <v>1</v>
      </c>
      <c r="T7680">
        <v>1</v>
      </c>
      <c r="U7680" t="b">
        <v>1</v>
      </c>
      <c r="V7680" t="s">
        <v>9282</v>
      </c>
      <c r="W7680" t="s">
        <v>12343</v>
      </c>
      <c r="X7680" t="s">
        <v>15006</v>
      </c>
      <c r="Y7680">
        <v>108</v>
      </c>
      <c r="Z7680">
        <v>108</v>
      </c>
      <c r="AA7680">
        <v>5</v>
      </c>
      <c r="AB7680">
        <v>5</v>
      </c>
      <c r="AC7680">
        <v>23</v>
      </c>
    </row>
    <row r="7681" spans="1:29">
      <c r="A7681">
        <v>8457</v>
      </c>
      <c r="B7681" t="s">
        <v>805</v>
      </c>
      <c r="C7681" t="s">
        <v>9434</v>
      </c>
      <c r="J7681" t="s">
        <v>1436</v>
      </c>
      <c r="K7681">
        <v>0</v>
      </c>
      <c r="N7681" t="b">
        <v>1</v>
      </c>
      <c r="O7681" t="b">
        <v>0</v>
      </c>
      <c r="P7681" t="b">
        <v>0</v>
      </c>
      <c r="Q7681">
        <v>11</v>
      </c>
      <c r="R7681">
        <v>3</v>
      </c>
      <c r="S7681">
        <v>1</v>
      </c>
      <c r="T7681">
        <v>1</v>
      </c>
      <c r="U7681" t="b">
        <v>1</v>
      </c>
      <c r="V7681" t="s">
        <v>9282</v>
      </c>
      <c r="W7681" t="s">
        <v>12343</v>
      </c>
      <c r="X7681" t="s">
        <v>15008</v>
      </c>
      <c r="Y7681">
        <v>109</v>
      </c>
      <c r="Z7681">
        <v>109</v>
      </c>
      <c r="AA7681">
        <v>5</v>
      </c>
      <c r="AB7681">
        <v>5</v>
      </c>
      <c r="AC7681">
        <v>23</v>
      </c>
    </row>
    <row r="7682" spans="1:29">
      <c r="A7682">
        <v>8458</v>
      </c>
      <c r="B7682" t="s">
        <v>805</v>
      </c>
      <c r="C7682" t="s">
        <v>9435</v>
      </c>
      <c r="J7682" t="s">
        <v>1436</v>
      </c>
      <c r="K7682">
        <v>0</v>
      </c>
      <c r="N7682" t="b">
        <v>1</v>
      </c>
      <c r="O7682" t="b">
        <v>0</v>
      </c>
      <c r="P7682" t="b">
        <v>0</v>
      </c>
      <c r="Q7682">
        <v>11</v>
      </c>
      <c r="R7682">
        <v>3</v>
      </c>
      <c r="S7682">
        <v>1</v>
      </c>
      <c r="T7682">
        <v>1</v>
      </c>
      <c r="U7682" t="b">
        <v>1</v>
      </c>
      <c r="V7682" t="s">
        <v>9282</v>
      </c>
      <c r="W7682" t="s">
        <v>12343</v>
      </c>
      <c r="X7682" t="s">
        <v>15010</v>
      </c>
      <c r="Y7682">
        <v>110</v>
      </c>
      <c r="Z7682">
        <v>110</v>
      </c>
      <c r="AA7682">
        <v>5</v>
      </c>
      <c r="AB7682">
        <v>5</v>
      </c>
      <c r="AC7682">
        <v>23</v>
      </c>
    </row>
    <row r="7683" spans="1:29">
      <c r="A7683">
        <v>8459</v>
      </c>
      <c r="B7683" t="s">
        <v>805</v>
      </c>
      <c r="C7683" t="s">
        <v>9436</v>
      </c>
      <c r="J7683" t="s">
        <v>1436</v>
      </c>
      <c r="K7683">
        <v>0</v>
      </c>
      <c r="N7683" t="b">
        <v>1</v>
      </c>
      <c r="O7683" t="b">
        <v>0</v>
      </c>
      <c r="P7683" t="b">
        <v>0</v>
      </c>
      <c r="Q7683">
        <v>11</v>
      </c>
      <c r="R7683">
        <v>3</v>
      </c>
      <c r="S7683">
        <v>1</v>
      </c>
      <c r="T7683">
        <v>1</v>
      </c>
      <c r="U7683" t="b">
        <v>1</v>
      </c>
      <c r="V7683" t="s">
        <v>9282</v>
      </c>
      <c r="W7683" t="s">
        <v>12343</v>
      </c>
      <c r="X7683" t="s">
        <v>15012</v>
      </c>
      <c r="Y7683">
        <v>111</v>
      </c>
      <c r="Z7683">
        <v>111</v>
      </c>
      <c r="AA7683">
        <v>5</v>
      </c>
      <c r="AB7683">
        <v>5</v>
      </c>
      <c r="AC7683">
        <v>23</v>
      </c>
    </row>
    <row r="7684" spans="1:29">
      <c r="A7684">
        <v>8460</v>
      </c>
      <c r="B7684" t="s">
        <v>805</v>
      </c>
      <c r="C7684" t="s">
        <v>9437</v>
      </c>
      <c r="J7684" t="s">
        <v>1436</v>
      </c>
      <c r="K7684">
        <v>0</v>
      </c>
      <c r="N7684" t="b">
        <v>1</v>
      </c>
      <c r="O7684" t="b">
        <v>0</v>
      </c>
      <c r="P7684" t="b">
        <v>0</v>
      </c>
      <c r="Q7684">
        <v>11</v>
      </c>
      <c r="R7684">
        <v>3</v>
      </c>
      <c r="S7684">
        <v>1</v>
      </c>
      <c r="T7684">
        <v>1</v>
      </c>
      <c r="U7684" t="b">
        <v>1</v>
      </c>
      <c r="V7684" t="s">
        <v>9282</v>
      </c>
      <c r="W7684" t="s">
        <v>12343</v>
      </c>
      <c r="X7684" t="s">
        <v>15014</v>
      </c>
      <c r="Y7684">
        <v>112</v>
      </c>
      <c r="Z7684">
        <v>112</v>
      </c>
      <c r="AA7684">
        <v>5</v>
      </c>
      <c r="AB7684">
        <v>5</v>
      </c>
      <c r="AC7684">
        <v>23</v>
      </c>
    </row>
    <row r="7685" spans="1:29">
      <c r="A7685">
        <v>8461</v>
      </c>
      <c r="B7685" t="s">
        <v>805</v>
      </c>
      <c r="C7685" t="s">
        <v>9438</v>
      </c>
      <c r="J7685" t="s">
        <v>1436</v>
      </c>
      <c r="K7685">
        <v>0</v>
      </c>
      <c r="N7685" t="b">
        <v>1</v>
      </c>
      <c r="O7685" t="b">
        <v>0</v>
      </c>
      <c r="P7685" t="b">
        <v>0</v>
      </c>
      <c r="Q7685">
        <v>11</v>
      </c>
      <c r="R7685">
        <v>3</v>
      </c>
      <c r="S7685">
        <v>1</v>
      </c>
      <c r="T7685">
        <v>1</v>
      </c>
      <c r="U7685" t="b">
        <v>1</v>
      </c>
      <c r="V7685" t="s">
        <v>9282</v>
      </c>
      <c r="W7685" t="s">
        <v>12343</v>
      </c>
      <c r="X7685" t="s">
        <v>15016</v>
      </c>
      <c r="Y7685">
        <v>113</v>
      </c>
      <c r="Z7685">
        <v>113</v>
      </c>
      <c r="AA7685">
        <v>5</v>
      </c>
      <c r="AB7685">
        <v>5</v>
      </c>
      <c r="AC7685">
        <v>23</v>
      </c>
    </row>
    <row r="7686" spans="1:29">
      <c r="A7686">
        <v>8462</v>
      </c>
      <c r="B7686" t="s">
        <v>805</v>
      </c>
      <c r="C7686" t="s">
        <v>9439</v>
      </c>
      <c r="J7686" t="s">
        <v>1436</v>
      </c>
      <c r="K7686">
        <v>0</v>
      </c>
      <c r="N7686" t="b">
        <v>1</v>
      </c>
      <c r="O7686" t="b">
        <v>0</v>
      </c>
      <c r="P7686" t="b">
        <v>0</v>
      </c>
      <c r="Q7686">
        <v>11</v>
      </c>
      <c r="R7686">
        <v>3</v>
      </c>
      <c r="S7686">
        <v>1</v>
      </c>
      <c r="T7686">
        <v>1</v>
      </c>
      <c r="U7686" t="b">
        <v>1</v>
      </c>
      <c r="V7686" t="s">
        <v>9282</v>
      </c>
      <c r="W7686" t="s">
        <v>12343</v>
      </c>
      <c r="X7686" t="s">
        <v>15018</v>
      </c>
      <c r="Y7686">
        <v>114</v>
      </c>
      <c r="Z7686">
        <v>114</v>
      </c>
      <c r="AA7686">
        <v>5</v>
      </c>
      <c r="AB7686">
        <v>5</v>
      </c>
      <c r="AC7686">
        <v>23</v>
      </c>
    </row>
    <row r="7687" spans="1:29">
      <c r="A7687">
        <v>8463</v>
      </c>
      <c r="B7687" t="s">
        <v>805</v>
      </c>
      <c r="C7687" t="s">
        <v>9440</v>
      </c>
      <c r="J7687" t="s">
        <v>1436</v>
      </c>
      <c r="K7687">
        <v>0</v>
      </c>
      <c r="N7687" t="b">
        <v>1</v>
      </c>
      <c r="O7687" t="b">
        <v>0</v>
      </c>
      <c r="P7687" t="b">
        <v>0</v>
      </c>
      <c r="Q7687">
        <v>11</v>
      </c>
      <c r="R7687">
        <v>3</v>
      </c>
      <c r="S7687">
        <v>1</v>
      </c>
      <c r="T7687">
        <v>1</v>
      </c>
      <c r="U7687" t="b">
        <v>1</v>
      </c>
      <c r="V7687" t="s">
        <v>9282</v>
      </c>
      <c r="W7687" t="s">
        <v>12343</v>
      </c>
      <c r="X7687" t="s">
        <v>15020</v>
      </c>
      <c r="Y7687">
        <v>115</v>
      </c>
      <c r="Z7687">
        <v>115</v>
      </c>
      <c r="AA7687">
        <v>5</v>
      </c>
      <c r="AB7687">
        <v>5</v>
      </c>
      <c r="AC7687">
        <v>23</v>
      </c>
    </row>
    <row r="7688" spans="1:29">
      <c r="A7688">
        <v>8464</v>
      </c>
      <c r="B7688" t="s">
        <v>805</v>
      </c>
      <c r="C7688" t="s">
        <v>9441</v>
      </c>
      <c r="J7688" t="s">
        <v>1444</v>
      </c>
      <c r="K7688">
        <v>0</v>
      </c>
      <c r="N7688" t="b">
        <v>1</v>
      </c>
      <c r="O7688" t="b">
        <v>0</v>
      </c>
      <c r="P7688" t="b">
        <v>0</v>
      </c>
      <c r="Q7688">
        <v>11</v>
      </c>
      <c r="R7688">
        <v>4</v>
      </c>
      <c r="S7688">
        <v>1</v>
      </c>
      <c r="T7688">
        <v>2</v>
      </c>
      <c r="U7688" t="b">
        <v>1</v>
      </c>
      <c r="V7688" t="s">
        <v>9282</v>
      </c>
      <c r="W7688" t="s">
        <v>12343</v>
      </c>
      <c r="X7688" t="s">
        <v>15609</v>
      </c>
      <c r="Y7688">
        <v>94</v>
      </c>
      <c r="Z7688">
        <v>94</v>
      </c>
      <c r="AA7688">
        <v>11</v>
      </c>
      <c r="AB7688">
        <v>11</v>
      </c>
      <c r="AC7688">
        <v>23</v>
      </c>
    </row>
    <row r="7689" spans="1:29">
      <c r="A7689">
        <v>8465</v>
      </c>
      <c r="B7689" t="s">
        <v>805</v>
      </c>
      <c r="C7689" t="s">
        <v>9442</v>
      </c>
      <c r="J7689" t="s">
        <v>1444</v>
      </c>
      <c r="K7689">
        <v>0</v>
      </c>
      <c r="N7689" t="b">
        <v>1</v>
      </c>
      <c r="O7689" t="b">
        <v>0</v>
      </c>
      <c r="P7689" t="b">
        <v>0</v>
      </c>
      <c r="Q7689">
        <v>11</v>
      </c>
      <c r="R7689">
        <v>4</v>
      </c>
      <c r="S7689">
        <v>1</v>
      </c>
      <c r="T7689">
        <v>2</v>
      </c>
      <c r="U7689" t="b">
        <v>1</v>
      </c>
      <c r="V7689" t="s">
        <v>9282</v>
      </c>
      <c r="W7689" t="s">
        <v>12343</v>
      </c>
      <c r="X7689" t="s">
        <v>15610</v>
      </c>
      <c r="Y7689">
        <v>95</v>
      </c>
      <c r="Z7689">
        <v>95</v>
      </c>
      <c r="AA7689">
        <v>11</v>
      </c>
      <c r="AB7689">
        <v>11</v>
      </c>
      <c r="AC7689">
        <v>23</v>
      </c>
    </row>
    <row r="7690" spans="1:29">
      <c r="A7690">
        <v>8466</v>
      </c>
      <c r="B7690" t="s">
        <v>805</v>
      </c>
      <c r="C7690" t="s">
        <v>9443</v>
      </c>
      <c r="J7690" t="s">
        <v>1444</v>
      </c>
      <c r="K7690">
        <v>0</v>
      </c>
      <c r="N7690" t="b">
        <v>1</v>
      </c>
      <c r="O7690" t="b">
        <v>0</v>
      </c>
      <c r="P7690" t="b">
        <v>0</v>
      </c>
      <c r="Q7690">
        <v>11</v>
      </c>
      <c r="R7690">
        <v>4</v>
      </c>
      <c r="S7690">
        <v>1</v>
      </c>
      <c r="T7690">
        <v>2</v>
      </c>
      <c r="U7690" t="b">
        <v>1</v>
      </c>
      <c r="V7690" t="s">
        <v>9282</v>
      </c>
      <c r="W7690" t="s">
        <v>12343</v>
      </c>
      <c r="X7690" t="s">
        <v>15611</v>
      </c>
      <c r="Y7690">
        <v>96</v>
      </c>
      <c r="Z7690">
        <v>96</v>
      </c>
      <c r="AA7690">
        <v>11</v>
      </c>
      <c r="AB7690">
        <v>11</v>
      </c>
      <c r="AC7690">
        <v>23</v>
      </c>
    </row>
    <row r="7691" spans="1:29">
      <c r="A7691">
        <v>8467</v>
      </c>
      <c r="B7691" t="s">
        <v>805</v>
      </c>
      <c r="C7691" t="s">
        <v>9444</v>
      </c>
      <c r="J7691" t="s">
        <v>1444</v>
      </c>
      <c r="K7691">
        <v>0</v>
      </c>
      <c r="N7691" t="b">
        <v>1</v>
      </c>
      <c r="O7691" t="b">
        <v>0</v>
      </c>
      <c r="P7691" t="b">
        <v>0</v>
      </c>
      <c r="Q7691">
        <v>11</v>
      </c>
      <c r="R7691">
        <v>4</v>
      </c>
      <c r="S7691">
        <v>1</v>
      </c>
      <c r="T7691">
        <v>2</v>
      </c>
      <c r="U7691" t="b">
        <v>1</v>
      </c>
      <c r="V7691" t="s">
        <v>9282</v>
      </c>
      <c r="W7691" t="s">
        <v>12343</v>
      </c>
      <c r="X7691" t="s">
        <v>15829</v>
      </c>
      <c r="Y7691">
        <v>97</v>
      </c>
      <c r="Z7691">
        <v>97</v>
      </c>
      <c r="AA7691">
        <v>11</v>
      </c>
      <c r="AB7691">
        <v>11</v>
      </c>
      <c r="AC7691">
        <v>23</v>
      </c>
    </row>
    <row r="7692" spans="1:29">
      <c r="A7692">
        <v>8468</v>
      </c>
      <c r="B7692" t="s">
        <v>805</v>
      </c>
      <c r="C7692" t="s">
        <v>9445</v>
      </c>
      <c r="J7692" t="s">
        <v>1444</v>
      </c>
      <c r="K7692">
        <v>0</v>
      </c>
      <c r="N7692" t="b">
        <v>1</v>
      </c>
      <c r="O7692" t="b">
        <v>0</v>
      </c>
      <c r="P7692" t="b">
        <v>0</v>
      </c>
      <c r="Q7692">
        <v>11</v>
      </c>
      <c r="R7692">
        <v>4</v>
      </c>
      <c r="S7692">
        <v>1</v>
      </c>
      <c r="T7692">
        <v>2</v>
      </c>
      <c r="U7692" t="b">
        <v>1</v>
      </c>
      <c r="V7692" t="s">
        <v>9282</v>
      </c>
      <c r="W7692" t="s">
        <v>12343</v>
      </c>
      <c r="X7692" t="s">
        <v>15612</v>
      </c>
      <c r="Y7692">
        <v>98</v>
      </c>
      <c r="Z7692">
        <v>98</v>
      </c>
      <c r="AA7692">
        <v>11</v>
      </c>
      <c r="AB7692">
        <v>11</v>
      </c>
      <c r="AC7692">
        <v>23</v>
      </c>
    </row>
    <row r="7693" spans="1:29">
      <c r="A7693">
        <v>8469</v>
      </c>
      <c r="B7693" t="s">
        <v>805</v>
      </c>
      <c r="C7693" t="s">
        <v>9446</v>
      </c>
      <c r="J7693" t="s">
        <v>1444</v>
      </c>
      <c r="K7693">
        <v>0</v>
      </c>
      <c r="N7693" t="b">
        <v>1</v>
      </c>
      <c r="O7693" t="b">
        <v>0</v>
      </c>
      <c r="P7693" t="b">
        <v>0</v>
      </c>
      <c r="Q7693">
        <v>11</v>
      </c>
      <c r="R7693">
        <v>4</v>
      </c>
      <c r="S7693">
        <v>1</v>
      </c>
      <c r="T7693">
        <v>2</v>
      </c>
      <c r="U7693" t="b">
        <v>1</v>
      </c>
      <c r="V7693" t="s">
        <v>9282</v>
      </c>
      <c r="W7693" t="s">
        <v>12343</v>
      </c>
      <c r="X7693" t="s">
        <v>15613</v>
      </c>
      <c r="Y7693">
        <v>99</v>
      </c>
      <c r="Z7693">
        <v>99</v>
      </c>
      <c r="AA7693">
        <v>11</v>
      </c>
      <c r="AB7693">
        <v>11</v>
      </c>
      <c r="AC7693">
        <v>23</v>
      </c>
    </row>
    <row r="7694" spans="1:29">
      <c r="A7694">
        <v>8470</v>
      </c>
      <c r="B7694" t="s">
        <v>805</v>
      </c>
      <c r="C7694" t="s">
        <v>9447</v>
      </c>
      <c r="J7694" t="s">
        <v>1444</v>
      </c>
      <c r="K7694">
        <v>0</v>
      </c>
      <c r="N7694" t="b">
        <v>1</v>
      </c>
      <c r="O7694" t="b">
        <v>0</v>
      </c>
      <c r="P7694" t="b">
        <v>0</v>
      </c>
      <c r="Q7694">
        <v>11</v>
      </c>
      <c r="R7694">
        <v>4</v>
      </c>
      <c r="S7694">
        <v>1</v>
      </c>
      <c r="T7694">
        <v>2</v>
      </c>
      <c r="U7694" t="b">
        <v>1</v>
      </c>
      <c r="V7694" t="s">
        <v>9282</v>
      </c>
      <c r="W7694" t="s">
        <v>12343</v>
      </c>
      <c r="X7694" t="s">
        <v>15614</v>
      </c>
      <c r="Y7694">
        <v>100</v>
      </c>
      <c r="Z7694">
        <v>100</v>
      </c>
      <c r="AA7694">
        <v>11</v>
      </c>
      <c r="AB7694">
        <v>11</v>
      </c>
      <c r="AC7694">
        <v>23</v>
      </c>
    </row>
    <row r="7695" spans="1:29">
      <c r="A7695">
        <v>8471</v>
      </c>
      <c r="B7695" t="s">
        <v>805</v>
      </c>
      <c r="C7695" t="s">
        <v>9448</v>
      </c>
      <c r="J7695" t="s">
        <v>1444</v>
      </c>
      <c r="K7695">
        <v>0</v>
      </c>
      <c r="N7695" t="b">
        <v>1</v>
      </c>
      <c r="O7695" t="b">
        <v>0</v>
      </c>
      <c r="P7695" t="b">
        <v>0</v>
      </c>
      <c r="Q7695">
        <v>11</v>
      </c>
      <c r="R7695">
        <v>4</v>
      </c>
      <c r="S7695">
        <v>1</v>
      </c>
      <c r="T7695">
        <v>2</v>
      </c>
      <c r="U7695" t="b">
        <v>1</v>
      </c>
      <c r="V7695" t="s">
        <v>9282</v>
      </c>
      <c r="W7695" t="s">
        <v>12343</v>
      </c>
      <c r="X7695" t="s">
        <v>15615</v>
      </c>
      <c r="Y7695">
        <v>101</v>
      </c>
      <c r="Z7695">
        <v>101</v>
      </c>
      <c r="AA7695">
        <v>11</v>
      </c>
      <c r="AB7695">
        <v>11</v>
      </c>
      <c r="AC7695">
        <v>23</v>
      </c>
    </row>
    <row r="7696" spans="1:29">
      <c r="A7696">
        <v>8472</v>
      </c>
      <c r="B7696" t="s">
        <v>805</v>
      </c>
      <c r="C7696" t="s">
        <v>9449</v>
      </c>
      <c r="J7696" t="s">
        <v>1444</v>
      </c>
      <c r="K7696">
        <v>0</v>
      </c>
      <c r="N7696" t="b">
        <v>1</v>
      </c>
      <c r="O7696" t="b">
        <v>0</v>
      </c>
      <c r="P7696" t="b">
        <v>0</v>
      </c>
      <c r="Q7696">
        <v>11</v>
      </c>
      <c r="R7696">
        <v>4</v>
      </c>
      <c r="S7696">
        <v>1</v>
      </c>
      <c r="T7696">
        <v>2</v>
      </c>
      <c r="U7696" t="b">
        <v>1</v>
      </c>
      <c r="V7696" t="s">
        <v>9282</v>
      </c>
      <c r="W7696" t="s">
        <v>12343</v>
      </c>
      <c r="X7696" t="s">
        <v>15616</v>
      </c>
      <c r="Y7696">
        <v>102</v>
      </c>
      <c r="Z7696">
        <v>102</v>
      </c>
      <c r="AA7696">
        <v>11</v>
      </c>
      <c r="AB7696">
        <v>11</v>
      </c>
      <c r="AC7696">
        <v>23</v>
      </c>
    </row>
    <row r="7697" spans="1:29">
      <c r="A7697">
        <v>8473</v>
      </c>
      <c r="B7697" t="s">
        <v>805</v>
      </c>
      <c r="C7697" t="s">
        <v>9450</v>
      </c>
      <c r="J7697" t="s">
        <v>1444</v>
      </c>
      <c r="K7697">
        <v>0</v>
      </c>
      <c r="N7697" t="b">
        <v>1</v>
      </c>
      <c r="O7697" t="b">
        <v>0</v>
      </c>
      <c r="P7697" t="b">
        <v>0</v>
      </c>
      <c r="Q7697">
        <v>11</v>
      </c>
      <c r="R7697">
        <v>4</v>
      </c>
      <c r="S7697">
        <v>1</v>
      </c>
      <c r="T7697">
        <v>2</v>
      </c>
      <c r="U7697" t="b">
        <v>1</v>
      </c>
      <c r="V7697" t="s">
        <v>9282</v>
      </c>
      <c r="W7697" t="s">
        <v>12343</v>
      </c>
      <c r="X7697" t="s">
        <v>15617</v>
      </c>
      <c r="Y7697">
        <v>103</v>
      </c>
      <c r="Z7697">
        <v>103</v>
      </c>
      <c r="AA7697">
        <v>11</v>
      </c>
      <c r="AB7697">
        <v>11</v>
      </c>
      <c r="AC7697">
        <v>23</v>
      </c>
    </row>
    <row r="7698" spans="1:29">
      <c r="A7698">
        <v>8474</v>
      </c>
      <c r="B7698" t="s">
        <v>805</v>
      </c>
      <c r="C7698" t="s">
        <v>9451</v>
      </c>
      <c r="J7698" t="s">
        <v>1444</v>
      </c>
      <c r="K7698">
        <v>0</v>
      </c>
      <c r="N7698" t="b">
        <v>1</v>
      </c>
      <c r="O7698" t="b">
        <v>0</v>
      </c>
      <c r="P7698" t="b">
        <v>0</v>
      </c>
      <c r="Q7698">
        <v>11</v>
      </c>
      <c r="R7698">
        <v>4</v>
      </c>
      <c r="S7698">
        <v>1</v>
      </c>
      <c r="T7698">
        <v>2</v>
      </c>
      <c r="U7698" t="b">
        <v>1</v>
      </c>
      <c r="V7698" t="s">
        <v>9282</v>
      </c>
      <c r="W7698" t="s">
        <v>12343</v>
      </c>
      <c r="X7698" t="s">
        <v>15618</v>
      </c>
      <c r="Y7698">
        <v>104</v>
      </c>
      <c r="Z7698">
        <v>104</v>
      </c>
      <c r="AA7698">
        <v>11</v>
      </c>
      <c r="AB7698">
        <v>11</v>
      </c>
      <c r="AC7698">
        <v>23</v>
      </c>
    </row>
    <row r="7699" spans="1:29">
      <c r="A7699">
        <v>8475</v>
      </c>
      <c r="B7699" t="s">
        <v>805</v>
      </c>
      <c r="C7699" t="s">
        <v>9452</v>
      </c>
      <c r="J7699" t="s">
        <v>1444</v>
      </c>
      <c r="K7699">
        <v>0</v>
      </c>
      <c r="N7699" t="b">
        <v>1</v>
      </c>
      <c r="O7699" t="b">
        <v>0</v>
      </c>
      <c r="P7699" t="b">
        <v>0</v>
      </c>
      <c r="Q7699">
        <v>11</v>
      </c>
      <c r="R7699">
        <v>4</v>
      </c>
      <c r="S7699">
        <v>1</v>
      </c>
      <c r="T7699">
        <v>2</v>
      </c>
      <c r="U7699" t="b">
        <v>1</v>
      </c>
      <c r="V7699" t="s">
        <v>9282</v>
      </c>
      <c r="W7699" t="s">
        <v>12343</v>
      </c>
      <c r="X7699" t="s">
        <v>15619</v>
      </c>
      <c r="Y7699">
        <v>105</v>
      </c>
      <c r="Z7699">
        <v>105</v>
      </c>
      <c r="AA7699">
        <v>11</v>
      </c>
      <c r="AB7699">
        <v>11</v>
      </c>
      <c r="AC7699">
        <v>23</v>
      </c>
    </row>
    <row r="7700" spans="1:29">
      <c r="A7700">
        <v>8476</v>
      </c>
      <c r="B7700" t="s">
        <v>805</v>
      </c>
      <c r="C7700" t="s">
        <v>9453</v>
      </c>
      <c r="J7700" t="s">
        <v>1444</v>
      </c>
      <c r="K7700">
        <v>0</v>
      </c>
      <c r="N7700" t="b">
        <v>1</v>
      </c>
      <c r="O7700" t="b">
        <v>0</v>
      </c>
      <c r="P7700" t="b">
        <v>0</v>
      </c>
      <c r="Q7700">
        <v>11</v>
      </c>
      <c r="R7700">
        <v>4</v>
      </c>
      <c r="S7700">
        <v>1</v>
      </c>
      <c r="T7700">
        <v>2</v>
      </c>
      <c r="U7700" t="b">
        <v>1</v>
      </c>
      <c r="V7700" t="s">
        <v>9282</v>
      </c>
      <c r="W7700" t="s">
        <v>12343</v>
      </c>
      <c r="X7700" t="s">
        <v>15620</v>
      </c>
      <c r="Y7700">
        <v>106</v>
      </c>
      <c r="Z7700">
        <v>106</v>
      </c>
      <c r="AA7700">
        <v>11</v>
      </c>
      <c r="AB7700">
        <v>11</v>
      </c>
      <c r="AC7700">
        <v>23</v>
      </c>
    </row>
    <row r="7701" spans="1:29">
      <c r="A7701">
        <v>8477</v>
      </c>
      <c r="B7701" t="s">
        <v>805</v>
      </c>
      <c r="C7701" t="s">
        <v>9454</v>
      </c>
      <c r="J7701" t="s">
        <v>1444</v>
      </c>
      <c r="K7701">
        <v>0</v>
      </c>
      <c r="N7701" t="b">
        <v>1</v>
      </c>
      <c r="O7701" t="b">
        <v>0</v>
      </c>
      <c r="P7701" t="b">
        <v>0</v>
      </c>
      <c r="Q7701">
        <v>11</v>
      </c>
      <c r="R7701">
        <v>4</v>
      </c>
      <c r="S7701">
        <v>1</v>
      </c>
      <c r="T7701">
        <v>2</v>
      </c>
      <c r="U7701" t="b">
        <v>1</v>
      </c>
      <c r="V7701" t="s">
        <v>9282</v>
      </c>
      <c r="W7701" t="s">
        <v>12343</v>
      </c>
      <c r="X7701" t="s">
        <v>15621</v>
      </c>
      <c r="Y7701">
        <v>107</v>
      </c>
      <c r="Z7701">
        <v>107</v>
      </c>
      <c r="AA7701">
        <v>11</v>
      </c>
      <c r="AB7701">
        <v>11</v>
      </c>
      <c r="AC7701">
        <v>23</v>
      </c>
    </row>
    <row r="7702" spans="1:29">
      <c r="A7702">
        <v>8478</v>
      </c>
      <c r="B7702" t="s">
        <v>805</v>
      </c>
      <c r="C7702" t="s">
        <v>9455</v>
      </c>
      <c r="J7702" t="s">
        <v>1444</v>
      </c>
      <c r="K7702">
        <v>0</v>
      </c>
      <c r="N7702" t="b">
        <v>1</v>
      </c>
      <c r="O7702" t="b">
        <v>0</v>
      </c>
      <c r="P7702" t="b">
        <v>0</v>
      </c>
      <c r="Q7702">
        <v>11</v>
      </c>
      <c r="R7702">
        <v>4</v>
      </c>
      <c r="S7702">
        <v>1</v>
      </c>
      <c r="T7702">
        <v>2</v>
      </c>
      <c r="U7702" t="b">
        <v>1</v>
      </c>
      <c r="V7702" t="s">
        <v>9282</v>
      </c>
      <c r="W7702" t="s">
        <v>12343</v>
      </c>
      <c r="X7702" t="s">
        <v>15622</v>
      </c>
      <c r="Y7702">
        <v>108</v>
      </c>
      <c r="Z7702">
        <v>108</v>
      </c>
      <c r="AA7702">
        <v>11</v>
      </c>
      <c r="AB7702">
        <v>11</v>
      </c>
      <c r="AC7702">
        <v>23</v>
      </c>
    </row>
    <row r="7703" spans="1:29">
      <c r="A7703">
        <v>8479</v>
      </c>
      <c r="B7703" t="s">
        <v>805</v>
      </c>
      <c r="C7703" t="s">
        <v>9456</v>
      </c>
      <c r="J7703" t="s">
        <v>1444</v>
      </c>
      <c r="K7703">
        <v>0</v>
      </c>
      <c r="N7703" t="b">
        <v>1</v>
      </c>
      <c r="O7703" t="b">
        <v>0</v>
      </c>
      <c r="P7703" t="b">
        <v>0</v>
      </c>
      <c r="Q7703">
        <v>11</v>
      </c>
      <c r="R7703">
        <v>4</v>
      </c>
      <c r="S7703">
        <v>1</v>
      </c>
      <c r="T7703">
        <v>2</v>
      </c>
      <c r="U7703" t="b">
        <v>1</v>
      </c>
      <c r="V7703" t="s">
        <v>9282</v>
      </c>
      <c r="W7703" t="s">
        <v>12343</v>
      </c>
      <c r="X7703" t="s">
        <v>15623</v>
      </c>
      <c r="Y7703">
        <v>109</v>
      </c>
      <c r="Z7703">
        <v>109</v>
      </c>
      <c r="AA7703">
        <v>11</v>
      </c>
      <c r="AB7703">
        <v>11</v>
      </c>
      <c r="AC7703">
        <v>23</v>
      </c>
    </row>
    <row r="7704" spans="1:29">
      <c r="A7704">
        <v>8480</v>
      </c>
      <c r="B7704" t="s">
        <v>805</v>
      </c>
      <c r="C7704" t="s">
        <v>9457</v>
      </c>
      <c r="J7704" t="s">
        <v>1444</v>
      </c>
      <c r="K7704">
        <v>0</v>
      </c>
      <c r="N7704" t="b">
        <v>1</v>
      </c>
      <c r="O7704" t="b">
        <v>0</v>
      </c>
      <c r="P7704" t="b">
        <v>0</v>
      </c>
      <c r="Q7704">
        <v>11</v>
      </c>
      <c r="R7704">
        <v>4</v>
      </c>
      <c r="S7704">
        <v>1</v>
      </c>
      <c r="T7704">
        <v>2</v>
      </c>
      <c r="U7704" t="b">
        <v>1</v>
      </c>
      <c r="V7704" t="s">
        <v>9282</v>
      </c>
      <c r="W7704" t="s">
        <v>12343</v>
      </c>
      <c r="X7704" t="s">
        <v>15624</v>
      </c>
      <c r="Y7704">
        <v>110</v>
      </c>
      <c r="Z7704">
        <v>110</v>
      </c>
      <c r="AA7704">
        <v>11</v>
      </c>
      <c r="AB7704">
        <v>11</v>
      </c>
      <c r="AC7704">
        <v>23</v>
      </c>
    </row>
    <row r="7705" spans="1:29">
      <c r="A7705">
        <v>8481</v>
      </c>
      <c r="B7705" t="s">
        <v>805</v>
      </c>
      <c r="C7705" t="s">
        <v>9458</v>
      </c>
      <c r="J7705" t="s">
        <v>1444</v>
      </c>
      <c r="K7705">
        <v>0</v>
      </c>
      <c r="N7705" t="b">
        <v>1</v>
      </c>
      <c r="O7705" t="b">
        <v>0</v>
      </c>
      <c r="P7705" t="b">
        <v>0</v>
      </c>
      <c r="Q7705">
        <v>11</v>
      </c>
      <c r="R7705">
        <v>4</v>
      </c>
      <c r="S7705">
        <v>1</v>
      </c>
      <c r="T7705">
        <v>2</v>
      </c>
      <c r="U7705" t="b">
        <v>1</v>
      </c>
      <c r="V7705" t="s">
        <v>9282</v>
      </c>
      <c r="W7705" t="s">
        <v>12343</v>
      </c>
      <c r="X7705" t="s">
        <v>15625</v>
      </c>
      <c r="Y7705">
        <v>111</v>
      </c>
      <c r="Z7705">
        <v>111</v>
      </c>
      <c r="AA7705">
        <v>11</v>
      </c>
      <c r="AB7705">
        <v>11</v>
      </c>
      <c r="AC7705">
        <v>23</v>
      </c>
    </row>
    <row r="7706" spans="1:29">
      <c r="A7706">
        <v>8482</v>
      </c>
      <c r="B7706" t="s">
        <v>805</v>
      </c>
      <c r="C7706" t="s">
        <v>9459</v>
      </c>
      <c r="J7706" t="s">
        <v>1444</v>
      </c>
      <c r="K7706">
        <v>0</v>
      </c>
      <c r="N7706" t="b">
        <v>1</v>
      </c>
      <c r="O7706" t="b">
        <v>0</v>
      </c>
      <c r="P7706" t="b">
        <v>0</v>
      </c>
      <c r="Q7706">
        <v>11</v>
      </c>
      <c r="R7706">
        <v>4</v>
      </c>
      <c r="S7706">
        <v>1</v>
      </c>
      <c r="T7706">
        <v>2</v>
      </c>
      <c r="U7706" t="b">
        <v>1</v>
      </c>
      <c r="V7706" t="s">
        <v>9282</v>
      </c>
      <c r="W7706" t="s">
        <v>12343</v>
      </c>
      <c r="X7706" t="s">
        <v>15626</v>
      </c>
      <c r="Y7706">
        <v>112</v>
      </c>
      <c r="Z7706">
        <v>112</v>
      </c>
      <c r="AA7706">
        <v>11</v>
      </c>
      <c r="AB7706">
        <v>11</v>
      </c>
      <c r="AC7706">
        <v>23</v>
      </c>
    </row>
    <row r="7707" spans="1:29">
      <c r="A7707">
        <v>8483</v>
      </c>
      <c r="B7707" t="s">
        <v>805</v>
      </c>
      <c r="C7707" t="s">
        <v>9460</v>
      </c>
      <c r="J7707" t="s">
        <v>1444</v>
      </c>
      <c r="K7707">
        <v>0</v>
      </c>
      <c r="N7707" t="b">
        <v>1</v>
      </c>
      <c r="O7707" t="b">
        <v>0</v>
      </c>
      <c r="P7707" t="b">
        <v>0</v>
      </c>
      <c r="Q7707">
        <v>11</v>
      </c>
      <c r="R7707">
        <v>4</v>
      </c>
      <c r="S7707">
        <v>1</v>
      </c>
      <c r="T7707">
        <v>2</v>
      </c>
      <c r="U7707" t="b">
        <v>1</v>
      </c>
      <c r="V7707" t="s">
        <v>9282</v>
      </c>
      <c r="W7707" t="s">
        <v>12343</v>
      </c>
      <c r="X7707" t="s">
        <v>15627</v>
      </c>
      <c r="Y7707">
        <v>113</v>
      </c>
      <c r="Z7707">
        <v>113</v>
      </c>
      <c r="AA7707">
        <v>11</v>
      </c>
      <c r="AB7707">
        <v>11</v>
      </c>
      <c r="AC7707">
        <v>23</v>
      </c>
    </row>
    <row r="7708" spans="1:29">
      <c r="A7708">
        <v>8484</v>
      </c>
      <c r="B7708" t="s">
        <v>805</v>
      </c>
      <c r="C7708" t="s">
        <v>9461</v>
      </c>
      <c r="J7708" t="s">
        <v>1444</v>
      </c>
      <c r="K7708">
        <v>0</v>
      </c>
      <c r="N7708" t="b">
        <v>1</v>
      </c>
      <c r="O7708" t="b">
        <v>0</v>
      </c>
      <c r="P7708" t="b">
        <v>0</v>
      </c>
      <c r="Q7708">
        <v>11</v>
      </c>
      <c r="R7708">
        <v>4</v>
      </c>
      <c r="S7708">
        <v>1</v>
      </c>
      <c r="T7708">
        <v>2</v>
      </c>
      <c r="U7708" t="b">
        <v>1</v>
      </c>
      <c r="V7708" t="s">
        <v>9282</v>
      </c>
      <c r="W7708" t="s">
        <v>12343</v>
      </c>
      <c r="X7708" t="s">
        <v>15628</v>
      </c>
      <c r="Y7708">
        <v>114</v>
      </c>
      <c r="Z7708">
        <v>114</v>
      </c>
      <c r="AA7708">
        <v>11</v>
      </c>
      <c r="AB7708">
        <v>11</v>
      </c>
      <c r="AC7708">
        <v>23</v>
      </c>
    </row>
    <row r="7709" spans="1:29">
      <c r="A7709">
        <v>8485</v>
      </c>
      <c r="B7709" t="s">
        <v>805</v>
      </c>
      <c r="C7709" t="s">
        <v>9462</v>
      </c>
      <c r="J7709" t="s">
        <v>1444</v>
      </c>
      <c r="K7709">
        <v>0</v>
      </c>
      <c r="N7709" t="b">
        <v>1</v>
      </c>
      <c r="O7709" t="b">
        <v>0</v>
      </c>
      <c r="P7709" t="b">
        <v>0</v>
      </c>
      <c r="Q7709">
        <v>11</v>
      </c>
      <c r="R7709">
        <v>3</v>
      </c>
      <c r="S7709">
        <v>1</v>
      </c>
      <c r="T7709">
        <v>2</v>
      </c>
      <c r="U7709" t="b">
        <v>1</v>
      </c>
      <c r="V7709" t="s">
        <v>9282</v>
      </c>
      <c r="W7709" t="s">
        <v>12343</v>
      </c>
      <c r="X7709" t="s">
        <v>15629</v>
      </c>
      <c r="Y7709">
        <v>115</v>
      </c>
      <c r="Z7709">
        <v>115</v>
      </c>
      <c r="AA7709">
        <v>11</v>
      </c>
      <c r="AB7709">
        <v>11</v>
      </c>
      <c r="AC7709">
        <v>23</v>
      </c>
    </row>
    <row r="7710" spans="1:29">
      <c r="A7710">
        <v>8487</v>
      </c>
      <c r="B7710" t="s">
        <v>1503</v>
      </c>
      <c r="C7710" t="s">
        <v>9464</v>
      </c>
      <c r="D7710">
        <v>157</v>
      </c>
      <c r="E7710" t="s">
        <v>9465</v>
      </c>
      <c r="U7710" t="b">
        <v>1</v>
      </c>
      <c r="V7710" t="s">
        <v>9466</v>
      </c>
      <c r="W7710" t="s">
        <v>12344</v>
      </c>
      <c r="X7710" t="s">
        <v>15830</v>
      </c>
      <c r="Y7710">
        <v>12</v>
      </c>
      <c r="Z7710">
        <v>37</v>
      </c>
      <c r="AA7710">
        <v>2</v>
      </c>
      <c r="AB7710">
        <v>12</v>
      </c>
      <c r="AC7710">
        <v>24</v>
      </c>
    </row>
    <row r="7711" spans="1:29">
      <c r="A7711">
        <v>8488</v>
      </c>
      <c r="B7711" t="s">
        <v>827</v>
      </c>
      <c r="C7711" t="s">
        <v>9467</v>
      </c>
      <c r="U7711" t="b">
        <v>1</v>
      </c>
      <c r="V7711" t="s">
        <v>9466</v>
      </c>
      <c r="W7711" t="s">
        <v>12344</v>
      </c>
      <c r="X7711" t="s">
        <v>15831</v>
      </c>
      <c r="Y7711">
        <v>12</v>
      </c>
      <c r="Z7711">
        <v>37</v>
      </c>
      <c r="AA7711">
        <v>2</v>
      </c>
      <c r="AB7711">
        <v>11</v>
      </c>
      <c r="AC7711">
        <v>24</v>
      </c>
    </row>
    <row r="7712" spans="1:29">
      <c r="A7712">
        <v>8489</v>
      </c>
      <c r="B7712" t="s">
        <v>1508</v>
      </c>
      <c r="C7712" t="s">
        <v>9468</v>
      </c>
      <c r="U7712" t="b">
        <v>1</v>
      </c>
      <c r="V7712" t="s">
        <v>9466</v>
      </c>
      <c r="W7712" t="s">
        <v>12344</v>
      </c>
      <c r="X7712" t="s">
        <v>15832</v>
      </c>
      <c r="Y7712">
        <v>13</v>
      </c>
      <c r="Z7712">
        <v>37</v>
      </c>
      <c r="AA7712">
        <v>2</v>
      </c>
      <c r="AB7712">
        <v>12</v>
      </c>
      <c r="AC7712">
        <v>24</v>
      </c>
    </row>
    <row r="7713" spans="1:29">
      <c r="A7713">
        <v>8490</v>
      </c>
      <c r="B7713" t="s">
        <v>805</v>
      </c>
      <c r="C7713" t="s">
        <v>9469</v>
      </c>
      <c r="J7713" t="s">
        <v>1436</v>
      </c>
      <c r="K7713">
        <v>0</v>
      </c>
      <c r="N7713" t="b">
        <v>1</v>
      </c>
      <c r="O7713" t="b">
        <v>0</v>
      </c>
      <c r="P7713" t="b">
        <v>0</v>
      </c>
      <c r="Q7713">
        <v>11</v>
      </c>
      <c r="R7713">
        <v>1</v>
      </c>
      <c r="S7713">
        <v>1</v>
      </c>
      <c r="T7713">
        <v>1</v>
      </c>
      <c r="U7713" t="b">
        <v>1</v>
      </c>
      <c r="V7713" t="s">
        <v>9466</v>
      </c>
      <c r="W7713" t="s">
        <v>12344</v>
      </c>
      <c r="X7713" t="s">
        <v>15544</v>
      </c>
      <c r="Y7713">
        <v>13</v>
      </c>
      <c r="Z7713">
        <v>13</v>
      </c>
      <c r="AA7713">
        <v>5</v>
      </c>
      <c r="AB7713">
        <v>5</v>
      </c>
      <c r="AC7713">
        <v>24</v>
      </c>
    </row>
    <row r="7714" spans="1:29">
      <c r="A7714">
        <v>8491</v>
      </c>
      <c r="B7714" t="s">
        <v>805</v>
      </c>
      <c r="C7714" t="s">
        <v>9470</v>
      </c>
      <c r="J7714" t="s">
        <v>1436</v>
      </c>
      <c r="K7714">
        <v>0</v>
      </c>
      <c r="N7714" t="b">
        <v>1</v>
      </c>
      <c r="O7714" t="b">
        <v>0</v>
      </c>
      <c r="P7714" t="b">
        <v>0</v>
      </c>
      <c r="Q7714">
        <v>11</v>
      </c>
      <c r="R7714">
        <v>1</v>
      </c>
      <c r="S7714">
        <v>1</v>
      </c>
      <c r="T7714">
        <v>1</v>
      </c>
      <c r="U7714" t="b">
        <v>1</v>
      </c>
      <c r="V7714" t="s">
        <v>9466</v>
      </c>
      <c r="W7714" t="s">
        <v>12344</v>
      </c>
      <c r="X7714" t="s">
        <v>15545</v>
      </c>
      <c r="Y7714">
        <v>14</v>
      </c>
      <c r="Z7714">
        <v>14</v>
      </c>
      <c r="AA7714">
        <v>5</v>
      </c>
      <c r="AB7714">
        <v>5</v>
      </c>
      <c r="AC7714">
        <v>24</v>
      </c>
    </row>
    <row r="7715" spans="1:29">
      <c r="A7715">
        <v>8492</v>
      </c>
      <c r="B7715" t="s">
        <v>805</v>
      </c>
      <c r="C7715" t="s">
        <v>9471</v>
      </c>
      <c r="J7715" t="s">
        <v>1436</v>
      </c>
      <c r="K7715">
        <v>0</v>
      </c>
      <c r="N7715" t="b">
        <v>1</v>
      </c>
      <c r="O7715" t="b">
        <v>0</v>
      </c>
      <c r="P7715" t="b">
        <v>0</v>
      </c>
      <c r="Q7715">
        <v>11</v>
      </c>
      <c r="R7715">
        <v>2</v>
      </c>
      <c r="S7715">
        <v>1</v>
      </c>
      <c r="T7715">
        <v>4</v>
      </c>
      <c r="U7715" t="b">
        <v>1</v>
      </c>
      <c r="V7715" t="s">
        <v>9466</v>
      </c>
      <c r="W7715" t="s">
        <v>12344</v>
      </c>
      <c r="X7715" t="s">
        <v>14454</v>
      </c>
      <c r="Y7715">
        <v>16</v>
      </c>
      <c r="Z7715">
        <v>16</v>
      </c>
      <c r="AA7715">
        <v>10</v>
      </c>
      <c r="AB7715">
        <v>10</v>
      </c>
      <c r="AC7715">
        <v>24</v>
      </c>
    </row>
    <row r="7716" spans="1:29">
      <c r="A7716">
        <v>8493</v>
      </c>
      <c r="B7716" t="s">
        <v>805</v>
      </c>
      <c r="C7716" t="s">
        <v>9472</v>
      </c>
      <c r="J7716" t="s">
        <v>1436</v>
      </c>
      <c r="K7716">
        <v>0</v>
      </c>
      <c r="N7716" t="b">
        <v>1</v>
      </c>
      <c r="O7716" t="b">
        <v>0</v>
      </c>
      <c r="P7716" t="b">
        <v>0</v>
      </c>
      <c r="Q7716">
        <v>11</v>
      </c>
      <c r="R7716">
        <v>2</v>
      </c>
      <c r="S7716">
        <v>1</v>
      </c>
      <c r="T7716">
        <v>4</v>
      </c>
      <c r="U7716" t="b">
        <v>1</v>
      </c>
      <c r="V7716" t="s">
        <v>9466</v>
      </c>
      <c r="W7716" t="s">
        <v>12344</v>
      </c>
      <c r="X7716" t="s">
        <v>14452</v>
      </c>
      <c r="Y7716">
        <v>17</v>
      </c>
      <c r="Z7716">
        <v>17</v>
      </c>
      <c r="AA7716">
        <v>10</v>
      </c>
      <c r="AB7716">
        <v>10</v>
      </c>
      <c r="AC7716">
        <v>24</v>
      </c>
    </row>
    <row r="7717" spans="1:29">
      <c r="A7717">
        <v>8494</v>
      </c>
      <c r="B7717" t="s">
        <v>805</v>
      </c>
      <c r="C7717" t="s">
        <v>9473</v>
      </c>
      <c r="J7717" t="s">
        <v>1436</v>
      </c>
      <c r="K7717">
        <v>0</v>
      </c>
      <c r="N7717" t="b">
        <v>1</v>
      </c>
      <c r="O7717" t="b">
        <v>0</v>
      </c>
      <c r="P7717" t="b">
        <v>0</v>
      </c>
      <c r="Q7717">
        <v>11</v>
      </c>
      <c r="R7717">
        <v>2</v>
      </c>
      <c r="S7717">
        <v>1</v>
      </c>
      <c r="T7717">
        <v>4</v>
      </c>
      <c r="U7717" t="b">
        <v>1</v>
      </c>
      <c r="V7717" t="s">
        <v>9466</v>
      </c>
      <c r="W7717" t="s">
        <v>12344</v>
      </c>
      <c r="X7717" t="s">
        <v>14727</v>
      </c>
      <c r="Y7717">
        <v>18</v>
      </c>
      <c r="Z7717">
        <v>18</v>
      </c>
      <c r="AA7717">
        <v>10</v>
      </c>
      <c r="AB7717">
        <v>10</v>
      </c>
      <c r="AC7717">
        <v>24</v>
      </c>
    </row>
    <row r="7718" spans="1:29">
      <c r="A7718">
        <v>8495</v>
      </c>
      <c r="B7718" t="s">
        <v>805</v>
      </c>
      <c r="C7718" t="s">
        <v>9474</v>
      </c>
      <c r="J7718" t="s">
        <v>1436</v>
      </c>
      <c r="K7718">
        <v>0</v>
      </c>
      <c r="N7718" t="b">
        <v>1</v>
      </c>
      <c r="O7718" t="b">
        <v>0</v>
      </c>
      <c r="P7718" t="b">
        <v>0</v>
      </c>
      <c r="Q7718">
        <v>11</v>
      </c>
      <c r="R7718">
        <v>2</v>
      </c>
      <c r="S7718">
        <v>1</v>
      </c>
      <c r="T7718">
        <v>4</v>
      </c>
      <c r="U7718" t="b">
        <v>1</v>
      </c>
      <c r="V7718" t="s">
        <v>9466</v>
      </c>
      <c r="W7718" t="s">
        <v>12344</v>
      </c>
      <c r="X7718" t="s">
        <v>14455</v>
      </c>
      <c r="Y7718">
        <v>19</v>
      </c>
      <c r="Z7718">
        <v>19</v>
      </c>
      <c r="AA7718">
        <v>10</v>
      </c>
      <c r="AB7718">
        <v>10</v>
      </c>
      <c r="AC7718">
        <v>24</v>
      </c>
    </row>
    <row r="7719" spans="1:29">
      <c r="A7719">
        <v>8496</v>
      </c>
      <c r="B7719" t="s">
        <v>805</v>
      </c>
      <c r="C7719" t="s">
        <v>9475</v>
      </c>
      <c r="J7719" t="s">
        <v>1436</v>
      </c>
      <c r="K7719">
        <v>0</v>
      </c>
      <c r="N7719" t="b">
        <v>1</v>
      </c>
      <c r="O7719" t="b">
        <v>0</v>
      </c>
      <c r="P7719" t="b">
        <v>0</v>
      </c>
      <c r="Q7719">
        <v>11</v>
      </c>
      <c r="R7719">
        <v>2</v>
      </c>
      <c r="S7719">
        <v>1</v>
      </c>
      <c r="T7719">
        <v>4</v>
      </c>
      <c r="U7719" t="b">
        <v>1</v>
      </c>
      <c r="V7719" t="s">
        <v>9466</v>
      </c>
      <c r="W7719" t="s">
        <v>12344</v>
      </c>
      <c r="X7719" t="s">
        <v>14652</v>
      </c>
      <c r="Y7719">
        <v>20</v>
      </c>
      <c r="Z7719">
        <v>20</v>
      </c>
      <c r="AA7719">
        <v>10</v>
      </c>
      <c r="AB7719">
        <v>10</v>
      </c>
      <c r="AC7719">
        <v>24</v>
      </c>
    </row>
    <row r="7720" spans="1:29">
      <c r="A7720">
        <v>8497</v>
      </c>
      <c r="B7720" t="s">
        <v>805</v>
      </c>
      <c r="C7720" t="s">
        <v>9476</v>
      </c>
      <c r="J7720" t="s">
        <v>1436</v>
      </c>
      <c r="K7720">
        <v>0</v>
      </c>
      <c r="N7720" t="b">
        <v>1</v>
      </c>
      <c r="O7720" t="b">
        <v>0</v>
      </c>
      <c r="P7720" t="b">
        <v>0</v>
      </c>
      <c r="Q7720">
        <v>11</v>
      </c>
      <c r="R7720">
        <v>2</v>
      </c>
      <c r="S7720">
        <v>1</v>
      </c>
      <c r="T7720">
        <v>4</v>
      </c>
      <c r="U7720" t="b">
        <v>1</v>
      </c>
      <c r="V7720" t="s">
        <v>9466</v>
      </c>
      <c r="W7720" t="s">
        <v>12344</v>
      </c>
      <c r="X7720" t="s">
        <v>14653</v>
      </c>
      <c r="Y7720">
        <v>21</v>
      </c>
      <c r="Z7720">
        <v>21</v>
      </c>
      <c r="AA7720">
        <v>10</v>
      </c>
      <c r="AB7720">
        <v>10</v>
      </c>
      <c r="AC7720">
        <v>24</v>
      </c>
    </row>
    <row r="7721" spans="1:29">
      <c r="A7721">
        <v>8498</v>
      </c>
      <c r="B7721" t="s">
        <v>805</v>
      </c>
      <c r="C7721" t="s">
        <v>9477</v>
      </c>
      <c r="J7721" t="s">
        <v>1436</v>
      </c>
      <c r="K7721">
        <v>0</v>
      </c>
      <c r="N7721" t="b">
        <v>1</v>
      </c>
      <c r="O7721" t="b">
        <v>0</v>
      </c>
      <c r="P7721" t="b">
        <v>0</v>
      </c>
      <c r="Q7721">
        <v>11</v>
      </c>
      <c r="R7721">
        <v>2</v>
      </c>
      <c r="S7721">
        <v>1</v>
      </c>
      <c r="T7721">
        <v>4</v>
      </c>
      <c r="U7721" t="b">
        <v>1</v>
      </c>
      <c r="V7721" t="s">
        <v>9466</v>
      </c>
      <c r="W7721" t="s">
        <v>12344</v>
      </c>
      <c r="X7721" t="s">
        <v>14654</v>
      </c>
      <c r="Y7721">
        <v>22</v>
      </c>
      <c r="Z7721">
        <v>22</v>
      </c>
      <c r="AA7721">
        <v>10</v>
      </c>
      <c r="AB7721">
        <v>10</v>
      </c>
      <c r="AC7721">
        <v>24</v>
      </c>
    </row>
    <row r="7722" spans="1:29">
      <c r="A7722">
        <v>8499</v>
      </c>
      <c r="B7722" t="s">
        <v>805</v>
      </c>
      <c r="C7722" t="s">
        <v>9478</v>
      </c>
      <c r="J7722" t="s">
        <v>1436</v>
      </c>
      <c r="K7722">
        <v>0</v>
      </c>
      <c r="N7722" t="b">
        <v>1</v>
      </c>
      <c r="O7722" t="b">
        <v>0</v>
      </c>
      <c r="P7722" t="b">
        <v>0</v>
      </c>
      <c r="Q7722">
        <v>11</v>
      </c>
      <c r="R7722">
        <v>2</v>
      </c>
      <c r="S7722">
        <v>1</v>
      </c>
      <c r="T7722">
        <v>4</v>
      </c>
      <c r="U7722" t="b">
        <v>1</v>
      </c>
      <c r="V7722" t="s">
        <v>9466</v>
      </c>
      <c r="W7722" t="s">
        <v>12344</v>
      </c>
      <c r="X7722" t="s">
        <v>14655</v>
      </c>
      <c r="Y7722">
        <v>23</v>
      </c>
      <c r="Z7722">
        <v>23</v>
      </c>
      <c r="AA7722">
        <v>10</v>
      </c>
      <c r="AB7722">
        <v>10</v>
      </c>
      <c r="AC7722">
        <v>24</v>
      </c>
    </row>
    <row r="7723" spans="1:29">
      <c r="A7723">
        <v>8500</v>
      </c>
      <c r="B7723" t="s">
        <v>805</v>
      </c>
      <c r="C7723" t="s">
        <v>9479</v>
      </c>
      <c r="J7723" t="s">
        <v>1436</v>
      </c>
      <c r="K7723">
        <v>0</v>
      </c>
      <c r="N7723" t="b">
        <v>1</v>
      </c>
      <c r="O7723" t="b">
        <v>0</v>
      </c>
      <c r="P7723" t="b">
        <v>0</v>
      </c>
      <c r="Q7723">
        <v>11</v>
      </c>
      <c r="R7723">
        <v>2</v>
      </c>
      <c r="S7723">
        <v>1</v>
      </c>
      <c r="T7723">
        <v>4</v>
      </c>
      <c r="U7723" t="b">
        <v>1</v>
      </c>
      <c r="V7723" t="s">
        <v>9466</v>
      </c>
      <c r="W7723" t="s">
        <v>12344</v>
      </c>
      <c r="X7723" t="s">
        <v>14689</v>
      </c>
      <c r="Y7723">
        <v>19</v>
      </c>
      <c r="Z7723">
        <v>19</v>
      </c>
      <c r="AA7723">
        <v>5</v>
      </c>
      <c r="AB7723">
        <v>5</v>
      </c>
      <c r="AC7723">
        <v>24</v>
      </c>
    </row>
    <row r="7724" spans="1:29">
      <c r="A7724">
        <v>8501</v>
      </c>
      <c r="B7724" t="s">
        <v>805</v>
      </c>
      <c r="C7724" t="s">
        <v>9480</v>
      </c>
      <c r="J7724" t="s">
        <v>1436</v>
      </c>
      <c r="K7724">
        <v>0</v>
      </c>
      <c r="N7724" t="b">
        <v>1</v>
      </c>
      <c r="O7724" t="b">
        <v>0</v>
      </c>
      <c r="P7724" t="b">
        <v>0</v>
      </c>
      <c r="Q7724">
        <v>11</v>
      </c>
      <c r="R7724">
        <v>2</v>
      </c>
      <c r="S7724">
        <v>1</v>
      </c>
      <c r="T7724">
        <v>4</v>
      </c>
      <c r="U7724" t="b">
        <v>1</v>
      </c>
      <c r="V7724" t="s">
        <v>9466</v>
      </c>
      <c r="W7724" t="s">
        <v>12344</v>
      </c>
      <c r="X7724" t="s">
        <v>14691</v>
      </c>
      <c r="Y7724">
        <v>20</v>
      </c>
      <c r="Z7724">
        <v>20</v>
      </c>
      <c r="AA7724">
        <v>5</v>
      </c>
      <c r="AB7724">
        <v>5</v>
      </c>
      <c r="AC7724">
        <v>24</v>
      </c>
    </row>
    <row r="7725" spans="1:29">
      <c r="A7725">
        <v>8502</v>
      </c>
      <c r="B7725" t="s">
        <v>805</v>
      </c>
      <c r="C7725" t="s">
        <v>9481</v>
      </c>
      <c r="J7725" t="s">
        <v>1436</v>
      </c>
      <c r="K7725">
        <v>0</v>
      </c>
      <c r="N7725" t="b">
        <v>1</v>
      </c>
      <c r="O7725" t="b">
        <v>0</v>
      </c>
      <c r="P7725" t="b">
        <v>0</v>
      </c>
      <c r="Q7725">
        <v>11</v>
      </c>
      <c r="R7725">
        <v>2</v>
      </c>
      <c r="S7725">
        <v>1</v>
      </c>
      <c r="T7725">
        <v>4</v>
      </c>
      <c r="U7725" t="b">
        <v>1</v>
      </c>
      <c r="V7725" t="s">
        <v>9466</v>
      </c>
      <c r="W7725" t="s">
        <v>12344</v>
      </c>
      <c r="X7725" t="s">
        <v>14471</v>
      </c>
      <c r="Y7725">
        <v>21</v>
      </c>
      <c r="Z7725">
        <v>21</v>
      </c>
      <c r="AA7725">
        <v>5</v>
      </c>
      <c r="AB7725">
        <v>5</v>
      </c>
      <c r="AC7725">
        <v>24</v>
      </c>
    </row>
    <row r="7726" spans="1:29">
      <c r="A7726">
        <v>8503</v>
      </c>
      <c r="B7726" t="s">
        <v>805</v>
      </c>
      <c r="C7726" t="s">
        <v>9482</v>
      </c>
      <c r="J7726" t="s">
        <v>1436</v>
      </c>
      <c r="K7726">
        <v>0</v>
      </c>
      <c r="N7726" t="b">
        <v>1</v>
      </c>
      <c r="O7726" t="b">
        <v>0</v>
      </c>
      <c r="P7726" t="b">
        <v>0</v>
      </c>
      <c r="Q7726">
        <v>11</v>
      </c>
      <c r="R7726">
        <v>2</v>
      </c>
      <c r="S7726">
        <v>1</v>
      </c>
      <c r="T7726">
        <v>4</v>
      </c>
      <c r="U7726" t="b">
        <v>1</v>
      </c>
      <c r="V7726" t="s">
        <v>9466</v>
      </c>
      <c r="W7726" t="s">
        <v>12344</v>
      </c>
      <c r="X7726" t="s">
        <v>14694</v>
      </c>
      <c r="Y7726">
        <v>22</v>
      </c>
      <c r="Z7726">
        <v>22</v>
      </c>
      <c r="AA7726">
        <v>5</v>
      </c>
      <c r="AB7726">
        <v>5</v>
      </c>
      <c r="AC7726">
        <v>24</v>
      </c>
    </row>
    <row r="7727" spans="1:29">
      <c r="A7727">
        <v>8504</v>
      </c>
      <c r="B7727" t="s">
        <v>805</v>
      </c>
      <c r="C7727" t="s">
        <v>9483</v>
      </c>
      <c r="J7727" t="s">
        <v>1436</v>
      </c>
      <c r="K7727">
        <v>0</v>
      </c>
      <c r="N7727" t="b">
        <v>1</v>
      </c>
      <c r="O7727" t="b">
        <v>0</v>
      </c>
      <c r="P7727" t="b">
        <v>0</v>
      </c>
      <c r="Q7727">
        <v>11</v>
      </c>
      <c r="R7727">
        <v>2</v>
      </c>
      <c r="S7727">
        <v>1</v>
      </c>
      <c r="T7727">
        <v>4</v>
      </c>
      <c r="U7727" t="b">
        <v>1</v>
      </c>
      <c r="V7727" t="s">
        <v>9466</v>
      </c>
      <c r="W7727" t="s">
        <v>12344</v>
      </c>
      <c r="X7727" t="s">
        <v>14696</v>
      </c>
      <c r="Y7727">
        <v>23</v>
      </c>
      <c r="Z7727">
        <v>23</v>
      </c>
      <c r="AA7727">
        <v>5</v>
      </c>
      <c r="AB7727">
        <v>5</v>
      </c>
      <c r="AC7727">
        <v>24</v>
      </c>
    </row>
    <row r="7728" spans="1:29">
      <c r="A7728">
        <v>8505</v>
      </c>
      <c r="B7728" t="s">
        <v>805</v>
      </c>
      <c r="C7728" t="s">
        <v>9484</v>
      </c>
      <c r="J7728" t="s">
        <v>1444</v>
      </c>
      <c r="K7728">
        <v>0</v>
      </c>
      <c r="N7728" t="b">
        <v>1</v>
      </c>
      <c r="O7728" t="b">
        <v>0</v>
      </c>
      <c r="P7728" t="b">
        <v>0</v>
      </c>
      <c r="Q7728">
        <v>11</v>
      </c>
      <c r="R7728">
        <v>2</v>
      </c>
      <c r="S7728">
        <v>1</v>
      </c>
      <c r="T7728">
        <v>4</v>
      </c>
      <c r="U7728" t="b">
        <v>1</v>
      </c>
      <c r="V7728" t="s">
        <v>9466</v>
      </c>
      <c r="W7728" t="s">
        <v>12344</v>
      </c>
      <c r="X7728" t="s">
        <v>15358</v>
      </c>
      <c r="Y7728">
        <v>16</v>
      </c>
      <c r="Z7728">
        <v>16</v>
      </c>
      <c r="AA7728">
        <v>11</v>
      </c>
      <c r="AB7728">
        <v>11</v>
      </c>
      <c r="AC7728">
        <v>24</v>
      </c>
    </row>
    <row r="7729" spans="1:29">
      <c r="A7729">
        <v>8506</v>
      </c>
      <c r="B7729" t="s">
        <v>805</v>
      </c>
      <c r="C7729" t="s">
        <v>9485</v>
      </c>
      <c r="J7729" t="s">
        <v>1444</v>
      </c>
      <c r="K7729">
        <v>0</v>
      </c>
      <c r="N7729" t="b">
        <v>1</v>
      </c>
      <c r="O7729" t="b">
        <v>0</v>
      </c>
      <c r="P7729" t="b">
        <v>0</v>
      </c>
      <c r="Q7729">
        <v>11</v>
      </c>
      <c r="R7729">
        <v>2</v>
      </c>
      <c r="S7729">
        <v>1</v>
      </c>
      <c r="T7729">
        <v>4</v>
      </c>
      <c r="U7729" t="b">
        <v>1</v>
      </c>
      <c r="V7729" t="s">
        <v>9466</v>
      </c>
      <c r="W7729" t="s">
        <v>12344</v>
      </c>
      <c r="X7729" t="s">
        <v>14528</v>
      </c>
      <c r="Y7729">
        <v>17</v>
      </c>
      <c r="Z7729">
        <v>17</v>
      </c>
      <c r="AA7729">
        <v>11</v>
      </c>
      <c r="AB7729">
        <v>11</v>
      </c>
      <c r="AC7729">
        <v>24</v>
      </c>
    </row>
    <row r="7730" spans="1:29">
      <c r="A7730">
        <v>8507</v>
      </c>
      <c r="B7730" t="s">
        <v>805</v>
      </c>
      <c r="C7730" t="s">
        <v>9486</v>
      </c>
      <c r="J7730" t="s">
        <v>1444</v>
      </c>
      <c r="K7730">
        <v>0</v>
      </c>
      <c r="N7730" t="b">
        <v>1</v>
      </c>
      <c r="O7730" t="b">
        <v>0</v>
      </c>
      <c r="P7730" t="b">
        <v>0</v>
      </c>
      <c r="Q7730">
        <v>11</v>
      </c>
      <c r="R7730">
        <v>2</v>
      </c>
      <c r="S7730">
        <v>1</v>
      </c>
      <c r="T7730">
        <v>4</v>
      </c>
      <c r="U7730" t="b">
        <v>1</v>
      </c>
      <c r="V7730" t="s">
        <v>9466</v>
      </c>
      <c r="W7730" t="s">
        <v>12344</v>
      </c>
      <c r="X7730" t="s">
        <v>15359</v>
      </c>
      <c r="Y7730">
        <v>18</v>
      </c>
      <c r="Z7730">
        <v>18</v>
      </c>
      <c r="AA7730">
        <v>11</v>
      </c>
      <c r="AB7730">
        <v>11</v>
      </c>
      <c r="AC7730">
        <v>24</v>
      </c>
    </row>
    <row r="7731" spans="1:29">
      <c r="A7731">
        <v>8508</v>
      </c>
      <c r="B7731" t="s">
        <v>805</v>
      </c>
      <c r="C7731" t="s">
        <v>9487</v>
      </c>
      <c r="J7731" t="s">
        <v>1444</v>
      </c>
      <c r="K7731">
        <v>0</v>
      </c>
      <c r="N7731" t="b">
        <v>1</v>
      </c>
      <c r="O7731" t="b">
        <v>0</v>
      </c>
      <c r="P7731" t="b">
        <v>0</v>
      </c>
      <c r="Q7731">
        <v>11</v>
      </c>
      <c r="R7731">
        <v>2</v>
      </c>
      <c r="S7731">
        <v>1</v>
      </c>
      <c r="T7731">
        <v>4</v>
      </c>
      <c r="U7731" t="b">
        <v>1</v>
      </c>
      <c r="V7731" t="s">
        <v>9466</v>
      </c>
      <c r="W7731" t="s">
        <v>12344</v>
      </c>
      <c r="X7731" t="s">
        <v>15360</v>
      </c>
      <c r="Y7731">
        <v>19</v>
      </c>
      <c r="Z7731">
        <v>19</v>
      </c>
      <c r="AA7731">
        <v>11</v>
      </c>
      <c r="AB7731">
        <v>11</v>
      </c>
      <c r="AC7731">
        <v>24</v>
      </c>
    </row>
    <row r="7732" spans="1:29">
      <c r="A7732">
        <v>8509</v>
      </c>
      <c r="B7732" t="s">
        <v>805</v>
      </c>
      <c r="C7732" t="s">
        <v>9488</v>
      </c>
      <c r="J7732" t="s">
        <v>1444</v>
      </c>
      <c r="K7732">
        <v>0</v>
      </c>
      <c r="N7732" t="b">
        <v>1</v>
      </c>
      <c r="O7732" t="b">
        <v>0</v>
      </c>
      <c r="P7732" t="b">
        <v>0</v>
      </c>
      <c r="Q7732">
        <v>11</v>
      </c>
      <c r="R7732">
        <v>2</v>
      </c>
      <c r="S7732">
        <v>1</v>
      </c>
      <c r="T7732">
        <v>4</v>
      </c>
      <c r="U7732" t="b">
        <v>1</v>
      </c>
      <c r="V7732" t="s">
        <v>9466</v>
      </c>
      <c r="W7732" t="s">
        <v>12344</v>
      </c>
      <c r="X7732" t="s">
        <v>15361</v>
      </c>
      <c r="Y7732">
        <v>20</v>
      </c>
      <c r="Z7732">
        <v>20</v>
      </c>
      <c r="AA7732">
        <v>11</v>
      </c>
      <c r="AB7732">
        <v>11</v>
      </c>
      <c r="AC7732">
        <v>24</v>
      </c>
    </row>
    <row r="7733" spans="1:29">
      <c r="A7733">
        <v>8510</v>
      </c>
      <c r="B7733" t="s">
        <v>805</v>
      </c>
      <c r="C7733" t="s">
        <v>9489</v>
      </c>
      <c r="J7733" t="s">
        <v>1444</v>
      </c>
      <c r="K7733">
        <v>0</v>
      </c>
      <c r="N7733" t="b">
        <v>1</v>
      </c>
      <c r="O7733" t="b">
        <v>0</v>
      </c>
      <c r="P7733" t="b">
        <v>0</v>
      </c>
      <c r="Q7733">
        <v>11</v>
      </c>
      <c r="R7733">
        <v>2</v>
      </c>
      <c r="S7733">
        <v>1</v>
      </c>
      <c r="T7733">
        <v>4</v>
      </c>
      <c r="U7733" t="b">
        <v>1</v>
      </c>
      <c r="V7733" t="s">
        <v>9466</v>
      </c>
      <c r="W7733" t="s">
        <v>12344</v>
      </c>
      <c r="X7733" t="s">
        <v>15362</v>
      </c>
      <c r="Y7733">
        <v>21</v>
      </c>
      <c r="Z7733">
        <v>21</v>
      </c>
      <c r="AA7733">
        <v>11</v>
      </c>
      <c r="AB7733">
        <v>11</v>
      </c>
      <c r="AC7733">
        <v>24</v>
      </c>
    </row>
    <row r="7734" spans="1:29">
      <c r="A7734">
        <v>8511</v>
      </c>
      <c r="B7734" t="s">
        <v>805</v>
      </c>
      <c r="C7734" t="s">
        <v>9490</v>
      </c>
      <c r="J7734" t="s">
        <v>1444</v>
      </c>
      <c r="K7734">
        <v>0</v>
      </c>
      <c r="N7734" t="b">
        <v>1</v>
      </c>
      <c r="O7734" t="b">
        <v>0</v>
      </c>
      <c r="P7734" t="b">
        <v>0</v>
      </c>
      <c r="Q7734">
        <v>11</v>
      </c>
      <c r="R7734">
        <v>2</v>
      </c>
      <c r="S7734">
        <v>1</v>
      </c>
      <c r="T7734">
        <v>4</v>
      </c>
      <c r="U7734" t="b">
        <v>1</v>
      </c>
      <c r="V7734" t="s">
        <v>9466</v>
      </c>
      <c r="W7734" t="s">
        <v>12344</v>
      </c>
      <c r="X7734" t="s">
        <v>15363</v>
      </c>
      <c r="Y7734">
        <v>22</v>
      </c>
      <c r="Z7734">
        <v>22</v>
      </c>
      <c r="AA7734">
        <v>11</v>
      </c>
      <c r="AB7734">
        <v>11</v>
      </c>
      <c r="AC7734">
        <v>24</v>
      </c>
    </row>
    <row r="7735" spans="1:29">
      <c r="A7735">
        <v>8512</v>
      </c>
      <c r="B7735" t="s">
        <v>805</v>
      </c>
      <c r="C7735" t="s">
        <v>9491</v>
      </c>
      <c r="J7735" t="s">
        <v>1444</v>
      </c>
      <c r="K7735">
        <v>0</v>
      </c>
      <c r="N7735" t="b">
        <v>1</v>
      </c>
      <c r="O7735" t="b">
        <v>0</v>
      </c>
      <c r="P7735" t="b">
        <v>0</v>
      </c>
      <c r="Q7735">
        <v>11</v>
      </c>
      <c r="R7735">
        <v>2</v>
      </c>
      <c r="S7735">
        <v>1</v>
      </c>
      <c r="T7735">
        <v>4</v>
      </c>
      <c r="U7735" t="b">
        <v>1</v>
      </c>
      <c r="V7735" t="s">
        <v>9466</v>
      </c>
      <c r="W7735" t="s">
        <v>12344</v>
      </c>
      <c r="X7735" t="s">
        <v>15364</v>
      </c>
      <c r="Y7735">
        <v>23</v>
      </c>
      <c r="Z7735">
        <v>23</v>
      </c>
      <c r="AA7735">
        <v>11</v>
      </c>
      <c r="AB7735">
        <v>11</v>
      </c>
      <c r="AC7735">
        <v>24</v>
      </c>
    </row>
    <row r="7736" spans="1:29">
      <c r="A7736">
        <v>8513</v>
      </c>
      <c r="B7736" t="s">
        <v>805</v>
      </c>
      <c r="C7736" t="s">
        <v>9492</v>
      </c>
      <c r="J7736" t="s">
        <v>1444</v>
      </c>
      <c r="K7736">
        <v>0</v>
      </c>
      <c r="N7736" t="b">
        <v>0</v>
      </c>
      <c r="O7736" t="b">
        <v>1</v>
      </c>
      <c r="P7736" t="b">
        <v>0</v>
      </c>
      <c r="Q7736">
        <v>11</v>
      </c>
      <c r="R7736">
        <v>2</v>
      </c>
      <c r="S7736">
        <v>1</v>
      </c>
      <c r="T7736">
        <v>4</v>
      </c>
      <c r="U7736" t="b">
        <v>1</v>
      </c>
      <c r="V7736" t="s">
        <v>9466</v>
      </c>
      <c r="W7736" t="s">
        <v>12344</v>
      </c>
      <c r="X7736" t="s">
        <v>15366</v>
      </c>
      <c r="Y7736">
        <v>25</v>
      </c>
      <c r="Z7736">
        <v>25</v>
      </c>
      <c r="AA7736">
        <v>11</v>
      </c>
      <c r="AB7736">
        <v>11</v>
      </c>
      <c r="AC7736">
        <v>24</v>
      </c>
    </row>
    <row r="7737" spans="1:29">
      <c r="A7737">
        <v>8514</v>
      </c>
      <c r="B7737" t="s">
        <v>805</v>
      </c>
      <c r="C7737" t="s">
        <v>9493</v>
      </c>
      <c r="I7737" t="s">
        <v>1398</v>
      </c>
      <c r="J7737" t="s">
        <v>1436</v>
      </c>
      <c r="K7737">
        <v>0</v>
      </c>
      <c r="N7737" t="b">
        <v>1</v>
      </c>
      <c r="O7737" t="b">
        <v>0</v>
      </c>
      <c r="P7737" t="b">
        <v>0</v>
      </c>
      <c r="Q7737">
        <v>11</v>
      </c>
      <c r="R7737">
        <v>2</v>
      </c>
      <c r="S7737">
        <v>1</v>
      </c>
      <c r="T7737">
        <v>0</v>
      </c>
      <c r="U7737" t="b">
        <v>1</v>
      </c>
      <c r="V7737" t="s">
        <v>9466</v>
      </c>
      <c r="W7737" t="s">
        <v>12344</v>
      </c>
      <c r="X7737" t="s">
        <v>15833</v>
      </c>
      <c r="Y7737">
        <v>35</v>
      </c>
      <c r="Z7737">
        <v>35</v>
      </c>
      <c r="AA7737">
        <v>11</v>
      </c>
      <c r="AB7737">
        <v>11</v>
      </c>
      <c r="AC7737">
        <v>24</v>
      </c>
    </row>
    <row r="7738" spans="1:29">
      <c r="A7738">
        <v>8515</v>
      </c>
      <c r="B7738" t="s">
        <v>1503</v>
      </c>
      <c r="C7738" t="s">
        <v>9494</v>
      </c>
      <c r="D7738">
        <v>158</v>
      </c>
      <c r="E7738" t="s">
        <v>9495</v>
      </c>
      <c r="U7738" t="b">
        <v>1</v>
      </c>
      <c r="V7738" t="s">
        <v>9466</v>
      </c>
      <c r="W7738" t="s">
        <v>12344</v>
      </c>
      <c r="X7738" t="s">
        <v>15834</v>
      </c>
      <c r="Y7738">
        <v>38</v>
      </c>
      <c r="Z7738">
        <v>69</v>
      </c>
      <c r="AA7738">
        <v>2</v>
      </c>
      <c r="AB7738">
        <v>12</v>
      </c>
      <c r="AC7738">
        <v>24</v>
      </c>
    </row>
    <row r="7739" spans="1:29">
      <c r="A7739">
        <v>8516</v>
      </c>
      <c r="B7739" t="s">
        <v>827</v>
      </c>
      <c r="C7739" t="s">
        <v>9496</v>
      </c>
      <c r="U7739" t="b">
        <v>1</v>
      </c>
      <c r="V7739" t="s">
        <v>9466</v>
      </c>
      <c r="W7739" t="s">
        <v>12344</v>
      </c>
      <c r="X7739" t="s">
        <v>15835</v>
      </c>
      <c r="Y7739">
        <v>38</v>
      </c>
      <c r="Z7739">
        <v>69</v>
      </c>
      <c r="AA7739">
        <v>2</v>
      </c>
      <c r="AB7739">
        <v>11</v>
      </c>
      <c r="AC7739">
        <v>24</v>
      </c>
    </row>
    <row r="7740" spans="1:29">
      <c r="A7740">
        <v>8517</v>
      </c>
      <c r="B7740" t="s">
        <v>1508</v>
      </c>
      <c r="C7740" t="s">
        <v>9497</v>
      </c>
      <c r="U7740" t="b">
        <v>1</v>
      </c>
      <c r="V7740" t="s">
        <v>9466</v>
      </c>
      <c r="W7740" t="s">
        <v>12344</v>
      </c>
      <c r="X7740" t="s">
        <v>15836</v>
      </c>
      <c r="Y7740">
        <v>39</v>
      </c>
      <c r="Z7740">
        <v>69</v>
      </c>
      <c r="AA7740">
        <v>2</v>
      </c>
      <c r="AB7740">
        <v>12</v>
      </c>
      <c r="AC7740">
        <v>24</v>
      </c>
    </row>
    <row r="7741" spans="1:29">
      <c r="A7741">
        <v>8518</v>
      </c>
      <c r="B7741" t="s">
        <v>805</v>
      </c>
      <c r="C7741" t="s">
        <v>9498</v>
      </c>
      <c r="J7741" t="s">
        <v>1436</v>
      </c>
      <c r="K7741">
        <v>0</v>
      </c>
      <c r="N7741" t="b">
        <v>1</v>
      </c>
      <c r="O7741" t="b">
        <v>0</v>
      </c>
      <c r="P7741" t="b">
        <v>0</v>
      </c>
      <c r="Q7741">
        <v>11</v>
      </c>
      <c r="R7741">
        <v>6</v>
      </c>
      <c r="S7741">
        <v>1</v>
      </c>
      <c r="T7741">
        <v>2</v>
      </c>
      <c r="U7741" t="b">
        <v>1</v>
      </c>
      <c r="V7741" t="s">
        <v>9466</v>
      </c>
      <c r="W7741" t="s">
        <v>12344</v>
      </c>
      <c r="X7741" t="s">
        <v>15372</v>
      </c>
      <c r="Y7741">
        <v>41</v>
      </c>
      <c r="Z7741">
        <v>41</v>
      </c>
      <c r="AA7741">
        <v>3</v>
      </c>
      <c r="AB7741">
        <v>3</v>
      </c>
      <c r="AC7741">
        <v>24</v>
      </c>
    </row>
    <row r="7742" spans="1:29">
      <c r="A7742">
        <v>8519</v>
      </c>
      <c r="B7742" t="s">
        <v>805</v>
      </c>
      <c r="C7742" t="s">
        <v>9499</v>
      </c>
      <c r="G7742" t="s">
        <v>9500</v>
      </c>
      <c r="J7742" t="s">
        <v>1436</v>
      </c>
      <c r="K7742">
        <v>0</v>
      </c>
      <c r="N7742" t="b">
        <v>1</v>
      </c>
      <c r="O7742" t="b">
        <v>0</v>
      </c>
      <c r="P7742" t="b">
        <v>0</v>
      </c>
      <c r="Q7742">
        <v>11</v>
      </c>
      <c r="R7742">
        <v>0</v>
      </c>
      <c r="S7742">
        <v>1</v>
      </c>
      <c r="T7742">
        <v>2</v>
      </c>
      <c r="U7742" t="b">
        <v>1</v>
      </c>
      <c r="V7742" t="s">
        <v>9466</v>
      </c>
      <c r="W7742" t="s">
        <v>12344</v>
      </c>
      <c r="X7742" t="s">
        <v>15376</v>
      </c>
      <c r="Y7742">
        <v>43</v>
      </c>
      <c r="Z7742">
        <v>43</v>
      </c>
      <c r="AA7742">
        <v>3</v>
      </c>
      <c r="AB7742">
        <v>3</v>
      </c>
      <c r="AC7742">
        <v>24</v>
      </c>
    </row>
    <row r="7743" spans="1:29">
      <c r="A7743">
        <v>8520</v>
      </c>
      <c r="B7743" t="s">
        <v>805</v>
      </c>
      <c r="C7743" t="s">
        <v>9501</v>
      </c>
      <c r="G7743" t="s">
        <v>412</v>
      </c>
      <c r="J7743" t="s">
        <v>1436</v>
      </c>
      <c r="K7743">
        <v>0</v>
      </c>
      <c r="N7743" t="b">
        <v>1</v>
      </c>
      <c r="O7743" t="b">
        <v>0</v>
      </c>
      <c r="P7743" t="b">
        <v>0</v>
      </c>
      <c r="Q7743">
        <v>11</v>
      </c>
      <c r="R7743">
        <v>0</v>
      </c>
      <c r="S7743">
        <v>1</v>
      </c>
      <c r="T7743">
        <v>10</v>
      </c>
      <c r="U7743" t="b">
        <v>1</v>
      </c>
      <c r="V7743" t="s">
        <v>9466</v>
      </c>
      <c r="W7743" t="s">
        <v>12344</v>
      </c>
      <c r="X7743" t="s">
        <v>14474</v>
      </c>
      <c r="Y7743">
        <v>48</v>
      </c>
      <c r="Z7743">
        <v>48</v>
      </c>
      <c r="AA7743">
        <v>3</v>
      </c>
      <c r="AB7743">
        <v>3</v>
      </c>
      <c r="AC7743">
        <v>24</v>
      </c>
    </row>
    <row r="7744" spans="1:29">
      <c r="A7744">
        <v>8521</v>
      </c>
      <c r="B7744" t="s">
        <v>805</v>
      </c>
      <c r="C7744" t="s">
        <v>9502</v>
      </c>
      <c r="G7744" t="s">
        <v>9503</v>
      </c>
      <c r="J7744" t="s">
        <v>1436</v>
      </c>
      <c r="K7744">
        <v>0</v>
      </c>
      <c r="N7744" t="b">
        <v>1</v>
      </c>
      <c r="O7744" t="b">
        <v>0</v>
      </c>
      <c r="P7744" t="b">
        <v>0</v>
      </c>
      <c r="Q7744">
        <v>11</v>
      </c>
      <c r="R7744">
        <v>0</v>
      </c>
      <c r="S7744">
        <v>1</v>
      </c>
      <c r="T7744">
        <v>14</v>
      </c>
      <c r="U7744" t="b">
        <v>1</v>
      </c>
      <c r="V7744" t="s">
        <v>9466</v>
      </c>
      <c r="W7744" t="s">
        <v>12344</v>
      </c>
      <c r="X7744" t="s">
        <v>14564</v>
      </c>
      <c r="Y7744">
        <v>52</v>
      </c>
      <c r="Z7744">
        <v>52</v>
      </c>
      <c r="AA7744">
        <v>3</v>
      </c>
      <c r="AB7744">
        <v>3</v>
      </c>
      <c r="AC7744">
        <v>24</v>
      </c>
    </row>
    <row r="7745" spans="1:29">
      <c r="A7745">
        <v>8522</v>
      </c>
      <c r="B7745" t="s">
        <v>805</v>
      </c>
      <c r="C7745" t="s">
        <v>9504</v>
      </c>
      <c r="G7745" t="s">
        <v>9505</v>
      </c>
      <c r="J7745" t="s">
        <v>1436</v>
      </c>
      <c r="K7745">
        <v>0</v>
      </c>
      <c r="N7745" t="b">
        <v>1</v>
      </c>
      <c r="O7745" t="b">
        <v>0</v>
      </c>
      <c r="P7745" t="b">
        <v>0</v>
      </c>
      <c r="Q7745">
        <v>11</v>
      </c>
      <c r="R7745">
        <v>0</v>
      </c>
      <c r="S7745">
        <v>1</v>
      </c>
      <c r="T7745">
        <v>14</v>
      </c>
      <c r="U7745" t="b">
        <v>1</v>
      </c>
      <c r="V7745" t="s">
        <v>9466</v>
      </c>
      <c r="W7745" t="s">
        <v>12344</v>
      </c>
      <c r="X7745" t="s">
        <v>14567</v>
      </c>
      <c r="Y7745">
        <v>53</v>
      </c>
      <c r="Z7745">
        <v>53</v>
      </c>
      <c r="AA7745">
        <v>3</v>
      </c>
      <c r="AB7745">
        <v>3</v>
      </c>
      <c r="AC7745">
        <v>24</v>
      </c>
    </row>
    <row r="7746" spans="1:29">
      <c r="A7746">
        <v>8523</v>
      </c>
      <c r="B7746" t="s">
        <v>805</v>
      </c>
      <c r="C7746" t="s">
        <v>9506</v>
      </c>
      <c r="G7746" t="s">
        <v>9326</v>
      </c>
      <c r="J7746" t="s">
        <v>1466</v>
      </c>
      <c r="K7746">
        <v>0</v>
      </c>
      <c r="N7746" t="b">
        <v>1</v>
      </c>
      <c r="O7746" t="b">
        <v>0</v>
      </c>
      <c r="P7746" t="b">
        <v>0</v>
      </c>
      <c r="Q7746">
        <v>11</v>
      </c>
      <c r="R7746">
        <v>0</v>
      </c>
      <c r="S7746">
        <v>1</v>
      </c>
      <c r="T7746">
        <v>17</v>
      </c>
      <c r="U7746" t="b">
        <v>1</v>
      </c>
      <c r="V7746" t="s">
        <v>9466</v>
      </c>
      <c r="W7746" t="s">
        <v>12344</v>
      </c>
      <c r="X7746" t="s">
        <v>14573</v>
      </c>
      <c r="Y7746">
        <v>55</v>
      </c>
      <c r="Z7746">
        <v>55</v>
      </c>
      <c r="AA7746">
        <v>3</v>
      </c>
      <c r="AB7746">
        <v>3</v>
      </c>
      <c r="AC7746">
        <v>24</v>
      </c>
    </row>
    <row r="7747" spans="1:29">
      <c r="A7747">
        <v>8524</v>
      </c>
      <c r="B7747" t="s">
        <v>805</v>
      </c>
      <c r="C7747" t="s">
        <v>9507</v>
      </c>
      <c r="G7747" t="s">
        <v>9503</v>
      </c>
      <c r="J7747" t="s">
        <v>1436</v>
      </c>
      <c r="K7747">
        <v>0</v>
      </c>
      <c r="N7747" t="b">
        <v>1</v>
      </c>
      <c r="O7747" t="b">
        <v>0</v>
      </c>
      <c r="P7747" t="b">
        <v>0</v>
      </c>
      <c r="Q7747">
        <v>11</v>
      </c>
      <c r="R7747">
        <v>0</v>
      </c>
      <c r="S7747">
        <v>1</v>
      </c>
      <c r="T7747">
        <v>19</v>
      </c>
      <c r="U7747" t="b">
        <v>1</v>
      </c>
      <c r="V7747" t="s">
        <v>9466</v>
      </c>
      <c r="W7747" t="s">
        <v>12344</v>
      </c>
      <c r="X7747" t="s">
        <v>14578</v>
      </c>
      <c r="Y7747">
        <v>57</v>
      </c>
      <c r="Z7747">
        <v>57</v>
      </c>
      <c r="AA7747">
        <v>3</v>
      </c>
      <c r="AB7747">
        <v>3</v>
      </c>
      <c r="AC7747">
        <v>24</v>
      </c>
    </row>
    <row r="7748" spans="1:29">
      <c r="A7748">
        <v>8525</v>
      </c>
      <c r="B7748" t="s">
        <v>805</v>
      </c>
      <c r="C7748" t="s">
        <v>9508</v>
      </c>
      <c r="J7748" t="s">
        <v>1436</v>
      </c>
      <c r="K7748">
        <v>0</v>
      </c>
      <c r="N7748" t="b">
        <v>1</v>
      </c>
      <c r="O7748" t="b">
        <v>0</v>
      </c>
      <c r="P7748" t="b">
        <v>0</v>
      </c>
      <c r="Q7748">
        <v>11</v>
      </c>
      <c r="R7748">
        <v>0</v>
      </c>
      <c r="S7748">
        <v>1</v>
      </c>
      <c r="T7748">
        <v>22</v>
      </c>
      <c r="U7748" t="b">
        <v>1</v>
      </c>
      <c r="V7748" t="s">
        <v>9466</v>
      </c>
      <c r="W7748" t="s">
        <v>12344</v>
      </c>
      <c r="X7748" t="s">
        <v>14587</v>
      </c>
      <c r="Y7748">
        <v>60</v>
      </c>
      <c r="Z7748">
        <v>60</v>
      </c>
      <c r="AA7748">
        <v>3</v>
      </c>
      <c r="AB7748">
        <v>3</v>
      </c>
      <c r="AC7748">
        <v>24</v>
      </c>
    </row>
    <row r="7749" spans="1:29">
      <c r="A7749">
        <v>8526</v>
      </c>
      <c r="B7749" t="s">
        <v>805</v>
      </c>
      <c r="C7749" t="s">
        <v>9509</v>
      </c>
      <c r="J7749" t="s">
        <v>1436</v>
      </c>
      <c r="K7749">
        <v>0</v>
      </c>
      <c r="N7749" t="b">
        <v>1</v>
      </c>
      <c r="O7749" t="b">
        <v>0</v>
      </c>
      <c r="P7749" t="b">
        <v>0</v>
      </c>
      <c r="Q7749">
        <v>11</v>
      </c>
      <c r="R7749">
        <v>0</v>
      </c>
      <c r="S7749">
        <v>1</v>
      </c>
      <c r="T7749">
        <v>22</v>
      </c>
      <c r="U7749" t="b">
        <v>1</v>
      </c>
      <c r="V7749" t="s">
        <v>9466</v>
      </c>
      <c r="W7749" t="s">
        <v>12344</v>
      </c>
      <c r="X7749" t="s">
        <v>14588</v>
      </c>
      <c r="Y7749">
        <v>60</v>
      </c>
      <c r="Z7749">
        <v>60</v>
      </c>
      <c r="AA7749">
        <v>6</v>
      </c>
      <c r="AB7749">
        <v>6</v>
      </c>
      <c r="AC7749">
        <v>24</v>
      </c>
    </row>
    <row r="7750" spans="1:29">
      <c r="A7750">
        <v>8527</v>
      </c>
      <c r="B7750" t="s">
        <v>805</v>
      </c>
      <c r="C7750" t="s">
        <v>9510</v>
      </c>
      <c r="J7750" t="s">
        <v>1436</v>
      </c>
      <c r="K7750">
        <v>0</v>
      </c>
      <c r="N7750" t="b">
        <v>1</v>
      </c>
      <c r="O7750" t="b">
        <v>0</v>
      </c>
      <c r="P7750" t="b">
        <v>0</v>
      </c>
      <c r="Q7750">
        <v>11</v>
      </c>
      <c r="R7750">
        <v>0</v>
      </c>
      <c r="S7750">
        <v>1</v>
      </c>
      <c r="T7750">
        <v>22</v>
      </c>
      <c r="U7750" t="b">
        <v>1</v>
      </c>
      <c r="V7750" t="s">
        <v>9466</v>
      </c>
      <c r="W7750" t="s">
        <v>12344</v>
      </c>
      <c r="X7750" t="s">
        <v>14590</v>
      </c>
      <c r="Y7750">
        <v>61</v>
      </c>
      <c r="Z7750">
        <v>61</v>
      </c>
      <c r="AA7750">
        <v>3</v>
      </c>
      <c r="AB7750">
        <v>3</v>
      </c>
      <c r="AC7750">
        <v>24</v>
      </c>
    </row>
    <row r="7751" spans="1:29">
      <c r="A7751">
        <v>8528</v>
      </c>
      <c r="B7751" t="s">
        <v>805</v>
      </c>
      <c r="C7751" t="s">
        <v>9511</v>
      </c>
      <c r="J7751" t="s">
        <v>1436</v>
      </c>
      <c r="K7751">
        <v>0</v>
      </c>
      <c r="N7751" t="b">
        <v>1</v>
      </c>
      <c r="O7751" t="b">
        <v>0</v>
      </c>
      <c r="P7751" t="b">
        <v>0</v>
      </c>
      <c r="Q7751">
        <v>11</v>
      </c>
      <c r="R7751">
        <v>0</v>
      </c>
      <c r="S7751">
        <v>1</v>
      </c>
      <c r="T7751">
        <v>22</v>
      </c>
      <c r="U7751" t="b">
        <v>1</v>
      </c>
      <c r="V7751" t="s">
        <v>9466</v>
      </c>
      <c r="W7751" t="s">
        <v>12344</v>
      </c>
      <c r="X7751" t="s">
        <v>14591</v>
      </c>
      <c r="Y7751">
        <v>61</v>
      </c>
      <c r="Z7751">
        <v>61</v>
      </c>
      <c r="AA7751">
        <v>6</v>
      </c>
      <c r="AB7751">
        <v>6</v>
      </c>
      <c r="AC7751">
        <v>24</v>
      </c>
    </row>
    <row r="7752" spans="1:29">
      <c r="A7752">
        <v>8529</v>
      </c>
      <c r="B7752" t="s">
        <v>805</v>
      </c>
      <c r="C7752" t="s">
        <v>9512</v>
      </c>
      <c r="J7752" t="s">
        <v>1436</v>
      </c>
      <c r="K7752">
        <v>0</v>
      </c>
      <c r="N7752" t="b">
        <v>1</v>
      </c>
      <c r="O7752" t="b">
        <v>0</v>
      </c>
      <c r="P7752" t="b">
        <v>0</v>
      </c>
      <c r="Q7752">
        <v>11</v>
      </c>
      <c r="R7752">
        <v>0</v>
      </c>
      <c r="S7752">
        <v>1</v>
      </c>
      <c r="T7752">
        <v>22</v>
      </c>
      <c r="U7752" t="b">
        <v>1</v>
      </c>
      <c r="V7752" t="s">
        <v>9466</v>
      </c>
      <c r="W7752" t="s">
        <v>12344</v>
      </c>
      <c r="X7752" t="s">
        <v>15348</v>
      </c>
      <c r="Y7752">
        <v>62</v>
      </c>
      <c r="Z7752">
        <v>62</v>
      </c>
      <c r="AA7752">
        <v>3</v>
      </c>
      <c r="AB7752">
        <v>3</v>
      </c>
      <c r="AC7752">
        <v>24</v>
      </c>
    </row>
    <row r="7753" spans="1:29">
      <c r="A7753">
        <v>8530</v>
      </c>
      <c r="B7753" t="s">
        <v>805</v>
      </c>
      <c r="C7753" t="s">
        <v>9513</v>
      </c>
      <c r="J7753" t="s">
        <v>1436</v>
      </c>
      <c r="K7753">
        <v>0</v>
      </c>
      <c r="N7753" t="b">
        <v>1</v>
      </c>
      <c r="O7753" t="b">
        <v>0</v>
      </c>
      <c r="P7753" t="b">
        <v>0</v>
      </c>
      <c r="Q7753">
        <v>11</v>
      </c>
      <c r="R7753">
        <v>0</v>
      </c>
      <c r="S7753">
        <v>1</v>
      </c>
      <c r="T7753">
        <v>22</v>
      </c>
      <c r="U7753" t="b">
        <v>1</v>
      </c>
      <c r="V7753" t="s">
        <v>9466</v>
      </c>
      <c r="W7753" t="s">
        <v>12344</v>
      </c>
      <c r="X7753" t="s">
        <v>14883</v>
      </c>
      <c r="Y7753">
        <v>62</v>
      </c>
      <c r="Z7753">
        <v>62</v>
      </c>
      <c r="AA7753">
        <v>6</v>
      </c>
      <c r="AB7753">
        <v>6</v>
      </c>
      <c r="AC7753">
        <v>24</v>
      </c>
    </row>
    <row r="7754" spans="1:29">
      <c r="A7754">
        <v>8531</v>
      </c>
      <c r="B7754" t="s">
        <v>805</v>
      </c>
      <c r="C7754" t="s">
        <v>9514</v>
      </c>
      <c r="J7754" t="s">
        <v>1436</v>
      </c>
      <c r="K7754">
        <v>0</v>
      </c>
      <c r="N7754" t="b">
        <v>1</v>
      </c>
      <c r="O7754" t="b">
        <v>0</v>
      </c>
      <c r="P7754" t="b">
        <v>0</v>
      </c>
      <c r="Q7754">
        <v>11</v>
      </c>
      <c r="R7754">
        <v>0</v>
      </c>
      <c r="S7754">
        <v>1</v>
      </c>
      <c r="T7754">
        <v>22</v>
      </c>
      <c r="U7754" t="b">
        <v>1</v>
      </c>
      <c r="V7754" t="s">
        <v>9466</v>
      </c>
      <c r="W7754" t="s">
        <v>12344</v>
      </c>
      <c r="X7754" t="s">
        <v>15350</v>
      </c>
      <c r="Y7754">
        <v>63</v>
      </c>
      <c r="Z7754">
        <v>63</v>
      </c>
      <c r="AA7754">
        <v>3</v>
      </c>
      <c r="AB7754">
        <v>3</v>
      </c>
      <c r="AC7754">
        <v>24</v>
      </c>
    </row>
    <row r="7755" spans="1:29">
      <c r="A7755">
        <v>8532</v>
      </c>
      <c r="B7755" t="s">
        <v>805</v>
      </c>
      <c r="C7755" t="s">
        <v>9515</v>
      </c>
      <c r="J7755" t="s">
        <v>1436</v>
      </c>
      <c r="K7755">
        <v>0</v>
      </c>
      <c r="N7755" t="b">
        <v>1</v>
      </c>
      <c r="O7755" t="b">
        <v>0</v>
      </c>
      <c r="P7755" t="b">
        <v>0</v>
      </c>
      <c r="Q7755">
        <v>11</v>
      </c>
      <c r="R7755">
        <v>0</v>
      </c>
      <c r="S7755">
        <v>1</v>
      </c>
      <c r="T7755">
        <v>22</v>
      </c>
      <c r="U7755" t="b">
        <v>1</v>
      </c>
      <c r="V7755" t="s">
        <v>9466</v>
      </c>
      <c r="W7755" t="s">
        <v>12344</v>
      </c>
      <c r="X7755" t="s">
        <v>14884</v>
      </c>
      <c r="Y7755">
        <v>63</v>
      </c>
      <c r="Z7755">
        <v>63</v>
      </c>
      <c r="AA7755">
        <v>6</v>
      </c>
      <c r="AB7755">
        <v>6</v>
      </c>
      <c r="AC7755">
        <v>24</v>
      </c>
    </row>
    <row r="7756" spans="1:29">
      <c r="A7756">
        <v>8533</v>
      </c>
      <c r="B7756" t="s">
        <v>805</v>
      </c>
      <c r="C7756" t="s">
        <v>9516</v>
      </c>
      <c r="J7756" t="s">
        <v>1436</v>
      </c>
      <c r="K7756">
        <v>0</v>
      </c>
      <c r="N7756" t="b">
        <v>1</v>
      </c>
      <c r="O7756" t="b">
        <v>0</v>
      </c>
      <c r="P7756" t="b">
        <v>0</v>
      </c>
      <c r="Q7756">
        <v>11</v>
      </c>
      <c r="R7756">
        <v>0</v>
      </c>
      <c r="S7756">
        <v>1</v>
      </c>
      <c r="T7756">
        <v>22</v>
      </c>
      <c r="U7756" t="b">
        <v>1</v>
      </c>
      <c r="V7756" t="s">
        <v>9466</v>
      </c>
      <c r="W7756" t="s">
        <v>12344</v>
      </c>
      <c r="X7756" t="s">
        <v>15501</v>
      </c>
      <c r="Y7756">
        <v>64</v>
      </c>
      <c r="Z7756">
        <v>64</v>
      </c>
      <c r="AA7756">
        <v>3</v>
      </c>
      <c r="AB7756">
        <v>3</v>
      </c>
      <c r="AC7756">
        <v>24</v>
      </c>
    </row>
    <row r="7757" spans="1:29">
      <c r="A7757">
        <v>8534</v>
      </c>
      <c r="B7757" t="s">
        <v>805</v>
      </c>
      <c r="C7757" t="s">
        <v>9517</v>
      </c>
      <c r="J7757" t="s">
        <v>1436</v>
      </c>
      <c r="K7757">
        <v>0</v>
      </c>
      <c r="N7757" t="b">
        <v>1</v>
      </c>
      <c r="O7757" t="b">
        <v>0</v>
      </c>
      <c r="P7757" t="b">
        <v>0</v>
      </c>
      <c r="Q7757">
        <v>11</v>
      </c>
      <c r="R7757">
        <v>0</v>
      </c>
      <c r="S7757">
        <v>1</v>
      </c>
      <c r="T7757">
        <v>22</v>
      </c>
      <c r="U7757" t="b">
        <v>1</v>
      </c>
      <c r="V7757" t="s">
        <v>9466</v>
      </c>
      <c r="W7757" t="s">
        <v>12344</v>
      </c>
      <c r="X7757" t="s">
        <v>14596</v>
      </c>
      <c r="Y7757">
        <v>64</v>
      </c>
      <c r="Z7757">
        <v>64</v>
      </c>
      <c r="AA7757">
        <v>6</v>
      </c>
      <c r="AB7757">
        <v>6</v>
      </c>
      <c r="AC7757">
        <v>24</v>
      </c>
    </row>
    <row r="7758" spans="1:29">
      <c r="A7758">
        <v>8535</v>
      </c>
      <c r="B7758" t="s">
        <v>805</v>
      </c>
      <c r="C7758" t="s">
        <v>9518</v>
      </c>
      <c r="J7758" t="s">
        <v>1436</v>
      </c>
      <c r="K7758">
        <v>0</v>
      </c>
      <c r="N7758" t="b">
        <v>1</v>
      </c>
      <c r="O7758" t="b">
        <v>0</v>
      </c>
      <c r="P7758" t="b">
        <v>0</v>
      </c>
      <c r="Q7758">
        <v>11</v>
      </c>
      <c r="R7758">
        <v>0</v>
      </c>
      <c r="S7758">
        <v>1</v>
      </c>
      <c r="T7758">
        <v>22</v>
      </c>
      <c r="U7758" t="b">
        <v>1</v>
      </c>
      <c r="V7758" t="s">
        <v>9466</v>
      </c>
      <c r="W7758" t="s">
        <v>12344</v>
      </c>
      <c r="X7758" t="s">
        <v>15502</v>
      </c>
      <c r="Y7758">
        <v>65</v>
      </c>
      <c r="Z7758">
        <v>65</v>
      </c>
      <c r="AA7758">
        <v>3</v>
      </c>
      <c r="AB7758">
        <v>3</v>
      </c>
      <c r="AC7758">
        <v>24</v>
      </c>
    </row>
    <row r="7759" spans="1:29">
      <c r="A7759">
        <v>8536</v>
      </c>
      <c r="B7759" t="s">
        <v>805</v>
      </c>
      <c r="C7759" t="s">
        <v>9519</v>
      </c>
      <c r="J7759" t="s">
        <v>1436</v>
      </c>
      <c r="K7759">
        <v>0</v>
      </c>
      <c r="N7759" t="b">
        <v>1</v>
      </c>
      <c r="O7759" t="b">
        <v>0</v>
      </c>
      <c r="P7759" t="b">
        <v>0</v>
      </c>
      <c r="Q7759">
        <v>11</v>
      </c>
      <c r="R7759">
        <v>0</v>
      </c>
      <c r="S7759">
        <v>1</v>
      </c>
      <c r="T7759">
        <v>22</v>
      </c>
      <c r="U7759" t="b">
        <v>1</v>
      </c>
      <c r="V7759" t="s">
        <v>9466</v>
      </c>
      <c r="W7759" t="s">
        <v>12344</v>
      </c>
      <c r="X7759" t="s">
        <v>14885</v>
      </c>
      <c r="Y7759">
        <v>65</v>
      </c>
      <c r="Z7759">
        <v>65</v>
      </c>
      <c r="AA7759">
        <v>6</v>
      </c>
      <c r="AB7759">
        <v>6</v>
      </c>
      <c r="AC7759">
        <v>24</v>
      </c>
    </row>
    <row r="7760" spans="1:29">
      <c r="A7760">
        <v>8537</v>
      </c>
      <c r="B7760" t="s">
        <v>805</v>
      </c>
      <c r="C7760" t="s">
        <v>9520</v>
      </c>
      <c r="J7760" t="s">
        <v>1466</v>
      </c>
      <c r="K7760">
        <v>0</v>
      </c>
      <c r="N7760" t="b">
        <v>1</v>
      </c>
      <c r="O7760" t="b">
        <v>0</v>
      </c>
      <c r="P7760" t="b">
        <v>0</v>
      </c>
      <c r="Q7760">
        <v>11</v>
      </c>
      <c r="R7760">
        <v>1</v>
      </c>
      <c r="S7760">
        <v>1</v>
      </c>
      <c r="T7760">
        <v>22</v>
      </c>
      <c r="U7760" t="b">
        <v>1</v>
      </c>
      <c r="V7760" t="s">
        <v>9466</v>
      </c>
      <c r="W7760" t="s">
        <v>12344</v>
      </c>
      <c r="X7760" t="s">
        <v>15837</v>
      </c>
      <c r="Y7760">
        <v>60</v>
      </c>
      <c r="Z7760">
        <v>60</v>
      </c>
      <c r="AA7760">
        <v>10</v>
      </c>
      <c r="AB7760">
        <v>10</v>
      </c>
      <c r="AC7760">
        <v>24</v>
      </c>
    </row>
    <row r="7761" spans="1:29">
      <c r="A7761">
        <v>8538</v>
      </c>
      <c r="B7761" t="s">
        <v>805</v>
      </c>
      <c r="C7761" t="s">
        <v>9521</v>
      </c>
      <c r="J7761" t="s">
        <v>1466</v>
      </c>
      <c r="K7761">
        <v>0</v>
      </c>
      <c r="N7761" t="b">
        <v>1</v>
      </c>
      <c r="O7761" t="b">
        <v>0</v>
      </c>
      <c r="P7761" t="b">
        <v>0</v>
      </c>
      <c r="Q7761">
        <v>11</v>
      </c>
      <c r="R7761">
        <v>1</v>
      </c>
      <c r="S7761">
        <v>1</v>
      </c>
      <c r="T7761">
        <v>22</v>
      </c>
      <c r="U7761" t="b">
        <v>1</v>
      </c>
      <c r="V7761" t="s">
        <v>9466</v>
      </c>
      <c r="W7761" t="s">
        <v>12344</v>
      </c>
      <c r="X7761" t="s">
        <v>15809</v>
      </c>
      <c r="Y7761">
        <v>61</v>
      </c>
      <c r="Z7761">
        <v>61</v>
      </c>
      <c r="AA7761">
        <v>10</v>
      </c>
      <c r="AB7761">
        <v>10</v>
      </c>
      <c r="AC7761">
        <v>24</v>
      </c>
    </row>
    <row r="7762" spans="1:29">
      <c r="A7762">
        <v>8539</v>
      </c>
      <c r="B7762" t="s">
        <v>805</v>
      </c>
      <c r="C7762" t="s">
        <v>9522</v>
      </c>
      <c r="J7762" t="s">
        <v>1466</v>
      </c>
      <c r="K7762">
        <v>0</v>
      </c>
      <c r="N7762" t="b">
        <v>1</v>
      </c>
      <c r="O7762" t="b">
        <v>0</v>
      </c>
      <c r="P7762" t="b">
        <v>0</v>
      </c>
      <c r="Q7762">
        <v>11</v>
      </c>
      <c r="R7762">
        <v>1</v>
      </c>
      <c r="S7762">
        <v>1</v>
      </c>
      <c r="T7762">
        <v>22</v>
      </c>
      <c r="U7762" t="b">
        <v>1</v>
      </c>
      <c r="V7762" t="s">
        <v>9466</v>
      </c>
      <c r="W7762" t="s">
        <v>12344</v>
      </c>
      <c r="X7762" t="s">
        <v>15810</v>
      </c>
      <c r="Y7762">
        <v>62</v>
      </c>
      <c r="Z7762">
        <v>62</v>
      </c>
      <c r="AA7762">
        <v>10</v>
      </c>
      <c r="AB7762">
        <v>10</v>
      </c>
      <c r="AC7762">
        <v>24</v>
      </c>
    </row>
    <row r="7763" spans="1:29">
      <c r="A7763">
        <v>8540</v>
      </c>
      <c r="B7763" t="s">
        <v>805</v>
      </c>
      <c r="C7763" t="s">
        <v>9523</v>
      </c>
      <c r="J7763" t="s">
        <v>1466</v>
      </c>
      <c r="K7763">
        <v>0</v>
      </c>
      <c r="N7763" t="b">
        <v>1</v>
      </c>
      <c r="O7763" t="b">
        <v>0</v>
      </c>
      <c r="P7763" t="b">
        <v>0</v>
      </c>
      <c r="Q7763">
        <v>11</v>
      </c>
      <c r="R7763">
        <v>1</v>
      </c>
      <c r="S7763">
        <v>1</v>
      </c>
      <c r="T7763">
        <v>22</v>
      </c>
      <c r="U7763" t="b">
        <v>1</v>
      </c>
      <c r="V7763" t="s">
        <v>9466</v>
      </c>
      <c r="W7763" t="s">
        <v>12344</v>
      </c>
      <c r="X7763" t="s">
        <v>15811</v>
      </c>
      <c r="Y7763">
        <v>63</v>
      </c>
      <c r="Z7763">
        <v>63</v>
      </c>
      <c r="AA7763">
        <v>10</v>
      </c>
      <c r="AB7763">
        <v>10</v>
      </c>
      <c r="AC7763">
        <v>24</v>
      </c>
    </row>
    <row r="7764" spans="1:29">
      <c r="A7764">
        <v>8541</v>
      </c>
      <c r="B7764" t="s">
        <v>805</v>
      </c>
      <c r="C7764" t="s">
        <v>9524</v>
      </c>
      <c r="J7764" t="s">
        <v>1466</v>
      </c>
      <c r="K7764">
        <v>0</v>
      </c>
      <c r="N7764" t="b">
        <v>1</v>
      </c>
      <c r="O7764" t="b">
        <v>0</v>
      </c>
      <c r="P7764" t="b">
        <v>0</v>
      </c>
      <c r="Q7764">
        <v>11</v>
      </c>
      <c r="R7764">
        <v>1</v>
      </c>
      <c r="S7764">
        <v>1</v>
      </c>
      <c r="T7764">
        <v>22</v>
      </c>
      <c r="U7764" t="b">
        <v>1</v>
      </c>
      <c r="V7764" t="s">
        <v>9466</v>
      </c>
      <c r="W7764" t="s">
        <v>12344</v>
      </c>
      <c r="X7764" t="s">
        <v>15812</v>
      </c>
      <c r="Y7764">
        <v>64</v>
      </c>
      <c r="Z7764">
        <v>64</v>
      </c>
      <c r="AA7764">
        <v>10</v>
      </c>
      <c r="AB7764">
        <v>10</v>
      </c>
      <c r="AC7764">
        <v>24</v>
      </c>
    </row>
    <row r="7765" spans="1:29">
      <c r="A7765">
        <v>8542</v>
      </c>
      <c r="B7765" t="s">
        <v>805</v>
      </c>
      <c r="C7765" t="s">
        <v>9525</v>
      </c>
      <c r="J7765" t="s">
        <v>1466</v>
      </c>
      <c r="K7765">
        <v>0</v>
      </c>
      <c r="N7765" t="b">
        <v>1</v>
      </c>
      <c r="O7765" t="b">
        <v>0</v>
      </c>
      <c r="P7765" t="b">
        <v>0</v>
      </c>
      <c r="Q7765">
        <v>11</v>
      </c>
      <c r="R7765">
        <v>1</v>
      </c>
      <c r="S7765">
        <v>1</v>
      </c>
      <c r="T7765">
        <v>22</v>
      </c>
      <c r="U7765" t="b">
        <v>1</v>
      </c>
      <c r="V7765" t="s">
        <v>9466</v>
      </c>
      <c r="W7765" t="s">
        <v>12344</v>
      </c>
      <c r="X7765" t="s">
        <v>15568</v>
      </c>
      <c r="Y7765">
        <v>65</v>
      </c>
      <c r="Z7765">
        <v>65</v>
      </c>
      <c r="AA7765">
        <v>10</v>
      </c>
      <c r="AB7765">
        <v>10</v>
      </c>
      <c r="AC7765">
        <v>24</v>
      </c>
    </row>
    <row r="7766" spans="1:29">
      <c r="A7766">
        <v>8543</v>
      </c>
      <c r="B7766" t="s">
        <v>805</v>
      </c>
      <c r="C7766" t="s">
        <v>9526</v>
      </c>
      <c r="I7766" t="s">
        <v>9503</v>
      </c>
      <c r="J7766" t="s">
        <v>1436</v>
      </c>
      <c r="K7766">
        <v>0</v>
      </c>
      <c r="N7766" t="b">
        <v>1</v>
      </c>
      <c r="O7766" t="b">
        <v>0</v>
      </c>
      <c r="P7766" t="b">
        <v>0</v>
      </c>
      <c r="Q7766">
        <v>11</v>
      </c>
      <c r="R7766">
        <v>2</v>
      </c>
      <c r="S7766">
        <v>1</v>
      </c>
      <c r="T7766">
        <v>0</v>
      </c>
      <c r="U7766" t="b">
        <v>1</v>
      </c>
      <c r="V7766" t="s">
        <v>9466</v>
      </c>
      <c r="W7766" t="s">
        <v>12344</v>
      </c>
      <c r="X7766" t="s">
        <v>15570</v>
      </c>
      <c r="Y7766">
        <v>67</v>
      </c>
      <c r="Z7766">
        <v>67</v>
      </c>
      <c r="AA7766">
        <v>10</v>
      </c>
      <c r="AB7766">
        <v>10</v>
      </c>
      <c r="AC7766">
        <v>24</v>
      </c>
    </row>
    <row r="7767" spans="1:29">
      <c r="A7767">
        <v>8544</v>
      </c>
      <c r="B7767" t="s">
        <v>1503</v>
      </c>
      <c r="C7767" t="s">
        <v>9527</v>
      </c>
      <c r="D7767">
        <v>159</v>
      </c>
      <c r="E7767" t="s">
        <v>9528</v>
      </c>
      <c r="U7767" t="b">
        <v>1</v>
      </c>
      <c r="V7767" t="s">
        <v>9466</v>
      </c>
      <c r="W7767" t="s">
        <v>12344</v>
      </c>
      <c r="X7767" t="s">
        <v>15838</v>
      </c>
      <c r="Y7767">
        <v>70</v>
      </c>
      <c r="Z7767">
        <v>83</v>
      </c>
      <c r="AA7767">
        <v>2</v>
      </c>
      <c r="AB7767">
        <v>12</v>
      </c>
      <c r="AC7767">
        <v>24</v>
      </c>
    </row>
    <row r="7768" spans="1:29">
      <c r="A7768">
        <v>8545</v>
      </c>
      <c r="B7768" t="s">
        <v>827</v>
      </c>
      <c r="C7768" t="s">
        <v>9529</v>
      </c>
      <c r="U7768" t="b">
        <v>1</v>
      </c>
      <c r="V7768" t="s">
        <v>9466</v>
      </c>
      <c r="W7768" t="s">
        <v>12344</v>
      </c>
      <c r="X7768" t="s">
        <v>15839</v>
      </c>
      <c r="Y7768">
        <v>70</v>
      </c>
      <c r="Z7768">
        <v>83</v>
      </c>
      <c r="AA7768">
        <v>2</v>
      </c>
      <c r="AB7768">
        <v>11</v>
      </c>
      <c r="AC7768">
        <v>24</v>
      </c>
    </row>
    <row r="7769" spans="1:29">
      <c r="A7769">
        <v>8546</v>
      </c>
      <c r="B7769" t="s">
        <v>1508</v>
      </c>
      <c r="C7769" t="s">
        <v>9530</v>
      </c>
      <c r="U7769" t="b">
        <v>1</v>
      </c>
      <c r="V7769" t="s">
        <v>9466</v>
      </c>
      <c r="W7769" t="s">
        <v>12344</v>
      </c>
      <c r="X7769" t="s">
        <v>15840</v>
      </c>
      <c r="Y7769">
        <v>71</v>
      </c>
      <c r="Z7769">
        <v>83</v>
      </c>
      <c r="AA7769">
        <v>2</v>
      </c>
      <c r="AB7769">
        <v>12</v>
      </c>
      <c r="AC7769">
        <v>24</v>
      </c>
    </row>
    <row r="7770" spans="1:29">
      <c r="A7770">
        <v>8547</v>
      </c>
      <c r="B7770" t="s">
        <v>805</v>
      </c>
      <c r="C7770" t="s">
        <v>9531</v>
      </c>
      <c r="J7770" t="s">
        <v>1436</v>
      </c>
      <c r="K7770">
        <v>0</v>
      </c>
      <c r="N7770" t="b">
        <v>1</v>
      </c>
      <c r="O7770" t="b">
        <v>0</v>
      </c>
      <c r="P7770" t="b">
        <v>0</v>
      </c>
      <c r="Q7770">
        <v>11</v>
      </c>
      <c r="R7770">
        <v>11</v>
      </c>
      <c r="S7770">
        <v>1</v>
      </c>
      <c r="T7770">
        <v>5</v>
      </c>
      <c r="U7770" t="b">
        <v>1</v>
      </c>
      <c r="V7770" t="s">
        <v>9466</v>
      </c>
      <c r="W7770" t="s">
        <v>12344</v>
      </c>
      <c r="X7770" t="s">
        <v>15702</v>
      </c>
      <c r="Y7770">
        <v>75</v>
      </c>
      <c r="Z7770">
        <v>75</v>
      </c>
      <c r="AA7770">
        <v>2</v>
      </c>
      <c r="AB7770">
        <v>2</v>
      </c>
      <c r="AC7770">
        <v>24</v>
      </c>
    </row>
    <row r="7771" spans="1:29">
      <c r="A7771">
        <v>8548</v>
      </c>
      <c r="B7771" t="s">
        <v>805</v>
      </c>
      <c r="C7771" t="s">
        <v>9532</v>
      </c>
      <c r="J7771" t="s">
        <v>1436</v>
      </c>
      <c r="K7771">
        <v>0</v>
      </c>
      <c r="N7771" t="b">
        <v>1</v>
      </c>
      <c r="O7771" t="b">
        <v>0</v>
      </c>
      <c r="P7771" t="b">
        <v>0</v>
      </c>
      <c r="Q7771">
        <v>11</v>
      </c>
      <c r="R7771">
        <v>11</v>
      </c>
      <c r="S7771">
        <v>1</v>
      </c>
      <c r="T7771">
        <v>5</v>
      </c>
      <c r="U7771" t="b">
        <v>1</v>
      </c>
      <c r="V7771" t="s">
        <v>9466</v>
      </c>
      <c r="W7771" t="s">
        <v>12344</v>
      </c>
      <c r="X7771" t="s">
        <v>14880</v>
      </c>
      <c r="Y7771">
        <v>75</v>
      </c>
      <c r="Z7771">
        <v>75</v>
      </c>
      <c r="AA7771">
        <v>5</v>
      </c>
      <c r="AB7771">
        <v>5</v>
      </c>
      <c r="AC7771">
        <v>24</v>
      </c>
    </row>
    <row r="7772" spans="1:29">
      <c r="A7772">
        <v>8549</v>
      </c>
      <c r="B7772" t="s">
        <v>805</v>
      </c>
      <c r="C7772" t="s">
        <v>9533</v>
      </c>
      <c r="J7772" t="s">
        <v>1436</v>
      </c>
      <c r="K7772">
        <v>0</v>
      </c>
      <c r="N7772" t="b">
        <v>1</v>
      </c>
      <c r="O7772" t="b">
        <v>0</v>
      </c>
      <c r="P7772" t="b">
        <v>0</v>
      </c>
      <c r="Q7772">
        <v>11</v>
      </c>
      <c r="R7772">
        <v>11</v>
      </c>
      <c r="S7772">
        <v>1</v>
      </c>
      <c r="T7772">
        <v>5</v>
      </c>
      <c r="U7772" t="b">
        <v>1</v>
      </c>
      <c r="V7772" t="s">
        <v>9466</v>
      </c>
      <c r="W7772" t="s">
        <v>12344</v>
      </c>
      <c r="X7772" t="s">
        <v>14916</v>
      </c>
      <c r="Y7772">
        <v>75</v>
      </c>
      <c r="Z7772">
        <v>75</v>
      </c>
      <c r="AA7772">
        <v>7</v>
      </c>
      <c r="AB7772">
        <v>7</v>
      </c>
      <c r="AC7772">
        <v>24</v>
      </c>
    </row>
    <row r="7773" spans="1:29">
      <c r="A7773">
        <v>8550</v>
      </c>
      <c r="B7773" t="s">
        <v>805</v>
      </c>
      <c r="C7773" t="s">
        <v>9534</v>
      </c>
      <c r="J7773" t="s">
        <v>1436</v>
      </c>
      <c r="K7773">
        <v>0</v>
      </c>
      <c r="N7773" t="b">
        <v>1</v>
      </c>
      <c r="O7773" t="b">
        <v>0</v>
      </c>
      <c r="P7773" t="b">
        <v>0</v>
      </c>
      <c r="Q7773">
        <v>11</v>
      </c>
      <c r="R7773">
        <v>11</v>
      </c>
      <c r="S7773">
        <v>1</v>
      </c>
      <c r="T7773">
        <v>5</v>
      </c>
      <c r="U7773" t="b">
        <v>1</v>
      </c>
      <c r="V7773" t="s">
        <v>9466</v>
      </c>
      <c r="W7773" t="s">
        <v>12344</v>
      </c>
      <c r="X7773" t="s">
        <v>15476</v>
      </c>
      <c r="Y7773">
        <v>75</v>
      </c>
      <c r="Z7773">
        <v>75</v>
      </c>
      <c r="AA7773">
        <v>9</v>
      </c>
      <c r="AB7773">
        <v>9</v>
      </c>
      <c r="AC7773">
        <v>24</v>
      </c>
    </row>
    <row r="7774" spans="1:29">
      <c r="A7774">
        <v>8551</v>
      </c>
      <c r="B7774" t="s">
        <v>805</v>
      </c>
      <c r="C7774" t="s">
        <v>9535</v>
      </c>
      <c r="J7774" t="s">
        <v>1436</v>
      </c>
      <c r="K7774">
        <v>0</v>
      </c>
      <c r="N7774" t="b">
        <v>1</v>
      </c>
      <c r="O7774" t="b">
        <v>0</v>
      </c>
      <c r="P7774" t="b">
        <v>0</v>
      </c>
      <c r="Q7774">
        <v>11</v>
      </c>
      <c r="R7774">
        <v>11</v>
      </c>
      <c r="S7774">
        <v>1</v>
      </c>
      <c r="T7774">
        <v>5</v>
      </c>
      <c r="U7774" t="b">
        <v>1</v>
      </c>
      <c r="V7774" t="s">
        <v>9466</v>
      </c>
      <c r="W7774" t="s">
        <v>12344</v>
      </c>
      <c r="X7774" t="s">
        <v>15703</v>
      </c>
      <c r="Y7774">
        <v>76</v>
      </c>
      <c r="Z7774">
        <v>76</v>
      </c>
      <c r="AA7774">
        <v>2</v>
      </c>
      <c r="AB7774">
        <v>2</v>
      </c>
      <c r="AC7774">
        <v>24</v>
      </c>
    </row>
    <row r="7775" spans="1:29">
      <c r="A7775">
        <v>8552</v>
      </c>
      <c r="B7775" t="s">
        <v>805</v>
      </c>
      <c r="C7775" t="s">
        <v>9536</v>
      </c>
      <c r="J7775" t="s">
        <v>1436</v>
      </c>
      <c r="K7775">
        <v>0</v>
      </c>
      <c r="N7775" t="b">
        <v>1</v>
      </c>
      <c r="O7775" t="b">
        <v>0</v>
      </c>
      <c r="P7775" t="b">
        <v>0</v>
      </c>
      <c r="Q7775">
        <v>11</v>
      </c>
      <c r="R7775">
        <v>11</v>
      </c>
      <c r="S7775">
        <v>1</v>
      </c>
      <c r="T7775">
        <v>5</v>
      </c>
      <c r="U7775" t="b">
        <v>1</v>
      </c>
      <c r="V7775" t="s">
        <v>9466</v>
      </c>
      <c r="W7775" t="s">
        <v>12344</v>
      </c>
      <c r="X7775" t="s">
        <v>14882</v>
      </c>
      <c r="Y7775">
        <v>76</v>
      </c>
      <c r="Z7775">
        <v>76</v>
      </c>
      <c r="AA7775">
        <v>5</v>
      </c>
      <c r="AB7775">
        <v>5</v>
      </c>
      <c r="AC7775">
        <v>24</v>
      </c>
    </row>
    <row r="7776" spans="1:29">
      <c r="A7776">
        <v>8553</v>
      </c>
      <c r="B7776" t="s">
        <v>805</v>
      </c>
      <c r="C7776" t="s">
        <v>9537</v>
      </c>
      <c r="J7776" t="s">
        <v>1436</v>
      </c>
      <c r="K7776">
        <v>0</v>
      </c>
      <c r="N7776" t="b">
        <v>1</v>
      </c>
      <c r="O7776" t="b">
        <v>0</v>
      </c>
      <c r="P7776" t="b">
        <v>0</v>
      </c>
      <c r="Q7776">
        <v>11</v>
      </c>
      <c r="R7776">
        <v>11</v>
      </c>
      <c r="S7776">
        <v>1</v>
      </c>
      <c r="T7776">
        <v>5</v>
      </c>
      <c r="U7776" t="b">
        <v>1</v>
      </c>
      <c r="V7776" t="s">
        <v>9466</v>
      </c>
      <c r="W7776" t="s">
        <v>12344</v>
      </c>
      <c r="X7776" t="s">
        <v>14917</v>
      </c>
      <c r="Y7776">
        <v>76</v>
      </c>
      <c r="Z7776">
        <v>76</v>
      </c>
      <c r="AA7776">
        <v>7</v>
      </c>
      <c r="AB7776">
        <v>7</v>
      </c>
      <c r="AC7776">
        <v>24</v>
      </c>
    </row>
    <row r="7777" spans="1:29">
      <c r="A7777">
        <v>8554</v>
      </c>
      <c r="B7777" t="s">
        <v>805</v>
      </c>
      <c r="C7777" t="s">
        <v>9538</v>
      </c>
      <c r="J7777" t="s">
        <v>1436</v>
      </c>
      <c r="K7777">
        <v>0</v>
      </c>
      <c r="N7777" t="b">
        <v>1</v>
      </c>
      <c r="O7777" t="b">
        <v>0</v>
      </c>
      <c r="P7777" t="b">
        <v>0</v>
      </c>
      <c r="Q7777">
        <v>11</v>
      </c>
      <c r="R7777">
        <v>11</v>
      </c>
      <c r="S7777">
        <v>1</v>
      </c>
      <c r="T7777">
        <v>5</v>
      </c>
      <c r="U7777" t="b">
        <v>1</v>
      </c>
      <c r="V7777" t="s">
        <v>9466</v>
      </c>
      <c r="W7777" t="s">
        <v>12344</v>
      </c>
      <c r="X7777" t="s">
        <v>14453</v>
      </c>
      <c r="Y7777">
        <v>76</v>
      </c>
      <c r="Z7777">
        <v>76</v>
      </c>
      <c r="AA7777">
        <v>9</v>
      </c>
      <c r="AB7777">
        <v>9</v>
      </c>
      <c r="AC7777">
        <v>24</v>
      </c>
    </row>
    <row r="7778" spans="1:29">
      <c r="A7778">
        <v>8555</v>
      </c>
      <c r="B7778" t="s">
        <v>805</v>
      </c>
      <c r="C7778" t="s">
        <v>9539</v>
      </c>
      <c r="J7778" t="s">
        <v>1436</v>
      </c>
      <c r="K7778">
        <v>0</v>
      </c>
      <c r="N7778" t="b">
        <v>1</v>
      </c>
      <c r="O7778" t="b">
        <v>0</v>
      </c>
      <c r="P7778" t="b">
        <v>0</v>
      </c>
      <c r="Q7778">
        <v>11</v>
      </c>
      <c r="R7778">
        <v>11</v>
      </c>
      <c r="S7778">
        <v>1</v>
      </c>
      <c r="T7778">
        <v>5</v>
      </c>
      <c r="U7778" t="b">
        <v>1</v>
      </c>
      <c r="V7778" t="s">
        <v>9466</v>
      </c>
      <c r="W7778" t="s">
        <v>12344</v>
      </c>
      <c r="X7778" t="s">
        <v>15704</v>
      </c>
      <c r="Y7778">
        <v>77</v>
      </c>
      <c r="Z7778">
        <v>77</v>
      </c>
      <c r="AA7778">
        <v>2</v>
      </c>
      <c r="AB7778">
        <v>2</v>
      </c>
      <c r="AC7778">
        <v>24</v>
      </c>
    </row>
    <row r="7779" spans="1:29">
      <c r="A7779">
        <v>8556</v>
      </c>
      <c r="B7779" t="s">
        <v>805</v>
      </c>
      <c r="C7779" t="s">
        <v>9540</v>
      </c>
      <c r="J7779" t="s">
        <v>1436</v>
      </c>
      <c r="K7779">
        <v>0</v>
      </c>
      <c r="N7779" t="b">
        <v>1</v>
      </c>
      <c r="O7779" t="b">
        <v>0</v>
      </c>
      <c r="P7779" t="b">
        <v>0</v>
      </c>
      <c r="Q7779">
        <v>11</v>
      </c>
      <c r="R7779">
        <v>11</v>
      </c>
      <c r="S7779">
        <v>1</v>
      </c>
      <c r="T7779">
        <v>5</v>
      </c>
      <c r="U7779" t="b">
        <v>1</v>
      </c>
      <c r="V7779" t="s">
        <v>9466</v>
      </c>
      <c r="W7779" t="s">
        <v>12344</v>
      </c>
      <c r="X7779" t="s">
        <v>14940</v>
      </c>
      <c r="Y7779">
        <v>77</v>
      </c>
      <c r="Z7779">
        <v>77</v>
      </c>
      <c r="AA7779">
        <v>5</v>
      </c>
      <c r="AB7779">
        <v>5</v>
      </c>
      <c r="AC7779">
        <v>24</v>
      </c>
    </row>
    <row r="7780" spans="1:29">
      <c r="A7780">
        <v>8557</v>
      </c>
      <c r="B7780" t="s">
        <v>805</v>
      </c>
      <c r="C7780" t="s">
        <v>9541</v>
      </c>
      <c r="J7780" t="s">
        <v>1436</v>
      </c>
      <c r="K7780">
        <v>0</v>
      </c>
      <c r="N7780" t="b">
        <v>1</v>
      </c>
      <c r="O7780" t="b">
        <v>0</v>
      </c>
      <c r="P7780" t="b">
        <v>0</v>
      </c>
      <c r="Q7780">
        <v>11</v>
      </c>
      <c r="R7780">
        <v>11</v>
      </c>
      <c r="S7780">
        <v>1</v>
      </c>
      <c r="T7780">
        <v>5</v>
      </c>
      <c r="U7780" t="b">
        <v>1</v>
      </c>
      <c r="V7780" t="s">
        <v>9466</v>
      </c>
      <c r="W7780" t="s">
        <v>12344</v>
      </c>
      <c r="X7780" t="s">
        <v>14942</v>
      </c>
      <c r="Y7780">
        <v>77</v>
      </c>
      <c r="Z7780">
        <v>77</v>
      </c>
      <c r="AA7780">
        <v>7</v>
      </c>
      <c r="AB7780">
        <v>7</v>
      </c>
      <c r="AC7780">
        <v>24</v>
      </c>
    </row>
    <row r="7781" spans="1:29">
      <c r="A7781">
        <v>8558</v>
      </c>
      <c r="B7781" t="s">
        <v>805</v>
      </c>
      <c r="C7781" t="s">
        <v>9542</v>
      </c>
      <c r="J7781" t="s">
        <v>1436</v>
      </c>
      <c r="K7781">
        <v>0</v>
      </c>
      <c r="N7781" t="b">
        <v>1</v>
      </c>
      <c r="O7781" t="b">
        <v>0</v>
      </c>
      <c r="P7781" t="b">
        <v>0</v>
      </c>
      <c r="Q7781">
        <v>11</v>
      </c>
      <c r="R7781">
        <v>11</v>
      </c>
      <c r="S7781">
        <v>1</v>
      </c>
      <c r="T7781">
        <v>5</v>
      </c>
      <c r="U7781" t="b">
        <v>1</v>
      </c>
      <c r="V7781" t="s">
        <v>9466</v>
      </c>
      <c r="W7781" t="s">
        <v>12344</v>
      </c>
      <c r="X7781" t="s">
        <v>15477</v>
      </c>
      <c r="Y7781">
        <v>77</v>
      </c>
      <c r="Z7781">
        <v>77</v>
      </c>
      <c r="AA7781">
        <v>9</v>
      </c>
      <c r="AB7781">
        <v>9</v>
      </c>
      <c r="AC7781">
        <v>24</v>
      </c>
    </row>
    <row r="7782" spans="1:29">
      <c r="A7782">
        <v>8559</v>
      </c>
      <c r="B7782" t="s">
        <v>805</v>
      </c>
      <c r="C7782" t="s">
        <v>9543</v>
      </c>
      <c r="J7782" t="s">
        <v>1436</v>
      </c>
      <c r="K7782">
        <v>0</v>
      </c>
      <c r="N7782" t="b">
        <v>1</v>
      </c>
      <c r="O7782" t="b">
        <v>0</v>
      </c>
      <c r="P7782" t="b">
        <v>0</v>
      </c>
      <c r="Q7782">
        <v>11</v>
      </c>
      <c r="R7782">
        <v>11</v>
      </c>
      <c r="S7782">
        <v>1</v>
      </c>
      <c r="T7782">
        <v>5</v>
      </c>
      <c r="U7782" t="b">
        <v>1</v>
      </c>
      <c r="V7782" t="s">
        <v>9466</v>
      </c>
      <c r="W7782" t="s">
        <v>12344</v>
      </c>
      <c r="X7782" t="s">
        <v>15705</v>
      </c>
      <c r="Y7782">
        <v>78</v>
      </c>
      <c r="Z7782">
        <v>78</v>
      </c>
      <c r="AA7782">
        <v>2</v>
      </c>
      <c r="AB7782">
        <v>2</v>
      </c>
      <c r="AC7782">
        <v>24</v>
      </c>
    </row>
    <row r="7783" spans="1:29">
      <c r="A7783">
        <v>8560</v>
      </c>
      <c r="B7783" t="s">
        <v>805</v>
      </c>
      <c r="C7783" t="s">
        <v>9544</v>
      </c>
      <c r="J7783" t="s">
        <v>1436</v>
      </c>
      <c r="K7783">
        <v>0</v>
      </c>
      <c r="N7783" t="b">
        <v>1</v>
      </c>
      <c r="O7783" t="b">
        <v>0</v>
      </c>
      <c r="P7783" t="b">
        <v>0</v>
      </c>
      <c r="Q7783">
        <v>11</v>
      </c>
      <c r="R7783">
        <v>11</v>
      </c>
      <c r="S7783">
        <v>1</v>
      </c>
      <c r="T7783">
        <v>5</v>
      </c>
      <c r="U7783" t="b">
        <v>1</v>
      </c>
      <c r="V7783" t="s">
        <v>9466</v>
      </c>
      <c r="W7783" t="s">
        <v>12344</v>
      </c>
      <c r="X7783" t="s">
        <v>14945</v>
      </c>
      <c r="Y7783">
        <v>78</v>
      </c>
      <c r="Z7783">
        <v>78</v>
      </c>
      <c r="AA7783">
        <v>5</v>
      </c>
      <c r="AB7783">
        <v>5</v>
      </c>
      <c r="AC7783">
        <v>24</v>
      </c>
    </row>
    <row r="7784" spans="1:29">
      <c r="A7784">
        <v>8561</v>
      </c>
      <c r="B7784" t="s">
        <v>805</v>
      </c>
      <c r="C7784" t="s">
        <v>9545</v>
      </c>
      <c r="J7784" t="s">
        <v>1436</v>
      </c>
      <c r="K7784">
        <v>0</v>
      </c>
      <c r="N7784" t="b">
        <v>1</v>
      </c>
      <c r="O7784" t="b">
        <v>0</v>
      </c>
      <c r="P7784" t="b">
        <v>0</v>
      </c>
      <c r="Q7784">
        <v>11</v>
      </c>
      <c r="R7784">
        <v>11</v>
      </c>
      <c r="S7784">
        <v>1</v>
      </c>
      <c r="T7784">
        <v>5</v>
      </c>
      <c r="U7784" t="b">
        <v>1</v>
      </c>
      <c r="V7784" t="s">
        <v>9466</v>
      </c>
      <c r="W7784" t="s">
        <v>12344</v>
      </c>
      <c r="X7784" t="s">
        <v>14947</v>
      </c>
      <c r="Y7784">
        <v>78</v>
      </c>
      <c r="Z7784">
        <v>78</v>
      </c>
      <c r="AA7784">
        <v>7</v>
      </c>
      <c r="AB7784">
        <v>7</v>
      </c>
      <c r="AC7784">
        <v>24</v>
      </c>
    </row>
    <row r="7785" spans="1:29">
      <c r="A7785">
        <v>8562</v>
      </c>
      <c r="B7785" t="s">
        <v>805</v>
      </c>
      <c r="C7785" t="s">
        <v>9546</v>
      </c>
      <c r="J7785" t="s">
        <v>1436</v>
      </c>
      <c r="K7785">
        <v>0</v>
      </c>
      <c r="N7785" t="b">
        <v>1</v>
      </c>
      <c r="O7785" t="b">
        <v>0</v>
      </c>
      <c r="P7785" t="b">
        <v>0</v>
      </c>
      <c r="Q7785">
        <v>11</v>
      </c>
      <c r="R7785">
        <v>11</v>
      </c>
      <c r="S7785">
        <v>1</v>
      </c>
      <c r="T7785">
        <v>5</v>
      </c>
      <c r="U7785" t="b">
        <v>1</v>
      </c>
      <c r="V7785" t="s">
        <v>9466</v>
      </c>
      <c r="W7785" t="s">
        <v>12344</v>
      </c>
      <c r="X7785" t="s">
        <v>15478</v>
      </c>
      <c r="Y7785">
        <v>78</v>
      </c>
      <c r="Z7785">
        <v>78</v>
      </c>
      <c r="AA7785">
        <v>9</v>
      </c>
      <c r="AB7785">
        <v>9</v>
      </c>
      <c r="AC7785">
        <v>24</v>
      </c>
    </row>
    <row r="7786" spans="1:29">
      <c r="A7786">
        <v>8563</v>
      </c>
      <c r="B7786" t="s">
        <v>805</v>
      </c>
      <c r="C7786" t="s">
        <v>9547</v>
      </c>
      <c r="J7786" t="s">
        <v>1436</v>
      </c>
      <c r="K7786">
        <v>0</v>
      </c>
      <c r="N7786" t="b">
        <v>1</v>
      </c>
      <c r="O7786" t="b">
        <v>0</v>
      </c>
      <c r="P7786" t="b">
        <v>0</v>
      </c>
      <c r="Q7786">
        <v>11</v>
      </c>
      <c r="R7786">
        <v>11</v>
      </c>
      <c r="S7786">
        <v>1</v>
      </c>
      <c r="T7786">
        <v>5</v>
      </c>
      <c r="U7786" t="b">
        <v>1</v>
      </c>
      <c r="V7786" t="s">
        <v>9466</v>
      </c>
      <c r="W7786" t="s">
        <v>12344</v>
      </c>
      <c r="X7786" t="s">
        <v>15706</v>
      </c>
      <c r="Y7786">
        <v>79</v>
      </c>
      <c r="Z7786">
        <v>79</v>
      </c>
      <c r="AA7786">
        <v>2</v>
      </c>
      <c r="AB7786">
        <v>2</v>
      </c>
      <c r="AC7786">
        <v>24</v>
      </c>
    </row>
    <row r="7787" spans="1:29">
      <c r="A7787">
        <v>8564</v>
      </c>
      <c r="B7787" t="s">
        <v>805</v>
      </c>
      <c r="C7787" t="s">
        <v>9548</v>
      </c>
      <c r="J7787" t="s">
        <v>1436</v>
      </c>
      <c r="K7787">
        <v>0</v>
      </c>
      <c r="N7787" t="b">
        <v>1</v>
      </c>
      <c r="O7787" t="b">
        <v>0</v>
      </c>
      <c r="P7787" t="b">
        <v>0</v>
      </c>
      <c r="Q7787">
        <v>11</v>
      </c>
      <c r="R7787">
        <v>11</v>
      </c>
      <c r="S7787">
        <v>1</v>
      </c>
      <c r="T7787">
        <v>5</v>
      </c>
      <c r="U7787" t="b">
        <v>1</v>
      </c>
      <c r="V7787" t="s">
        <v>9466</v>
      </c>
      <c r="W7787" t="s">
        <v>12344</v>
      </c>
      <c r="X7787" t="s">
        <v>15710</v>
      </c>
      <c r="Y7787">
        <v>79</v>
      </c>
      <c r="Z7787">
        <v>79</v>
      </c>
      <c r="AA7787">
        <v>5</v>
      </c>
      <c r="AB7787">
        <v>5</v>
      </c>
      <c r="AC7787">
        <v>24</v>
      </c>
    </row>
    <row r="7788" spans="1:29">
      <c r="A7788">
        <v>8565</v>
      </c>
      <c r="B7788" t="s">
        <v>805</v>
      </c>
      <c r="C7788" t="s">
        <v>9549</v>
      </c>
      <c r="J7788" t="s">
        <v>1436</v>
      </c>
      <c r="K7788">
        <v>0</v>
      </c>
      <c r="N7788" t="b">
        <v>1</v>
      </c>
      <c r="O7788" t="b">
        <v>0</v>
      </c>
      <c r="P7788" t="b">
        <v>0</v>
      </c>
      <c r="Q7788">
        <v>11</v>
      </c>
      <c r="R7788">
        <v>11</v>
      </c>
      <c r="S7788">
        <v>1</v>
      </c>
      <c r="T7788">
        <v>5</v>
      </c>
      <c r="U7788" t="b">
        <v>1</v>
      </c>
      <c r="V7788" t="s">
        <v>9466</v>
      </c>
      <c r="W7788" t="s">
        <v>12344</v>
      </c>
      <c r="X7788" t="s">
        <v>15673</v>
      </c>
      <c r="Y7788">
        <v>79</v>
      </c>
      <c r="Z7788">
        <v>79</v>
      </c>
      <c r="AA7788">
        <v>7</v>
      </c>
      <c r="AB7788">
        <v>7</v>
      </c>
      <c r="AC7788">
        <v>24</v>
      </c>
    </row>
    <row r="7789" spans="1:29">
      <c r="A7789">
        <v>8566</v>
      </c>
      <c r="B7789" t="s">
        <v>805</v>
      </c>
      <c r="C7789" t="s">
        <v>9550</v>
      </c>
      <c r="J7789" t="s">
        <v>1436</v>
      </c>
      <c r="K7789">
        <v>0</v>
      </c>
      <c r="N7789" t="b">
        <v>1</v>
      </c>
      <c r="O7789" t="b">
        <v>0</v>
      </c>
      <c r="P7789" t="b">
        <v>0</v>
      </c>
      <c r="Q7789">
        <v>11</v>
      </c>
      <c r="R7789">
        <v>11</v>
      </c>
      <c r="S7789">
        <v>1</v>
      </c>
      <c r="T7789">
        <v>5</v>
      </c>
      <c r="U7789" t="b">
        <v>1</v>
      </c>
      <c r="V7789" t="s">
        <v>9466</v>
      </c>
      <c r="W7789" t="s">
        <v>12344</v>
      </c>
      <c r="X7789" t="s">
        <v>15480</v>
      </c>
      <c r="Y7789">
        <v>79</v>
      </c>
      <c r="Z7789">
        <v>79</v>
      </c>
      <c r="AA7789">
        <v>9</v>
      </c>
      <c r="AB7789">
        <v>9</v>
      </c>
      <c r="AC7789">
        <v>24</v>
      </c>
    </row>
    <row r="7790" spans="1:29">
      <c r="A7790">
        <v>8567</v>
      </c>
      <c r="B7790" t="s">
        <v>805</v>
      </c>
      <c r="C7790" t="s">
        <v>9551</v>
      </c>
      <c r="J7790" t="s">
        <v>1436</v>
      </c>
      <c r="K7790">
        <v>0</v>
      </c>
      <c r="N7790" t="b">
        <v>1</v>
      </c>
      <c r="O7790" t="b">
        <v>0</v>
      </c>
      <c r="P7790" t="b">
        <v>0</v>
      </c>
      <c r="Q7790">
        <v>11</v>
      </c>
      <c r="R7790">
        <v>11</v>
      </c>
      <c r="S7790">
        <v>1</v>
      </c>
      <c r="T7790">
        <v>5</v>
      </c>
      <c r="U7790" t="b">
        <v>1</v>
      </c>
      <c r="V7790" t="s">
        <v>9466</v>
      </c>
      <c r="W7790" t="s">
        <v>12344</v>
      </c>
      <c r="X7790" t="s">
        <v>15578</v>
      </c>
      <c r="Y7790">
        <v>80</v>
      </c>
      <c r="Z7790">
        <v>80</v>
      </c>
      <c r="AA7790">
        <v>2</v>
      </c>
      <c r="AB7790">
        <v>2</v>
      </c>
      <c r="AC7790">
        <v>24</v>
      </c>
    </row>
    <row r="7791" spans="1:29">
      <c r="A7791">
        <v>8568</v>
      </c>
      <c r="B7791" t="s">
        <v>805</v>
      </c>
      <c r="C7791" t="s">
        <v>9552</v>
      </c>
      <c r="J7791" t="s">
        <v>1436</v>
      </c>
      <c r="K7791">
        <v>0</v>
      </c>
      <c r="N7791" t="b">
        <v>1</v>
      </c>
      <c r="O7791" t="b">
        <v>0</v>
      </c>
      <c r="P7791" t="b">
        <v>0</v>
      </c>
      <c r="Q7791">
        <v>11</v>
      </c>
      <c r="R7791">
        <v>11</v>
      </c>
      <c r="S7791">
        <v>1</v>
      </c>
      <c r="T7791">
        <v>5</v>
      </c>
      <c r="U7791" t="b">
        <v>1</v>
      </c>
      <c r="V7791" t="s">
        <v>9466</v>
      </c>
      <c r="W7791" t="s">
        <v>12344</v>
      </c>
      <c r="X7791" t="s">
        <v>14950</v>
      </c>
      <c r="Y7791">
        <v>80</v>
      </c>
      <c r="Z7791">
        <v>80</v>
      </c>
      <c r="AA7791">
        <v>5</v>
      </c>
      <c r="AB7791">
        <v>5</v>
      </c>
      <c r="AC7791">
        <v>24</v>
      </c>
    </row>
    <row r="7792" spans="1:29">
      <c r="A7792">
        <v>8569</v>
      </c>
      <c r="B7792" t="s">
        <v>805</v>
      </c>
      <c r="C7792" t="s">
        <v>9553</v>
      </c>
      <c r="J7792" t="s">
        <v>1436</v>
      </c>
      <c r="K7792">
        <v>0</v>
      </c>
      <c r="N7792" t="b">
        <v>1</v>
      </c>
      <c r="O7792" t="b">
        <v>0</v>
      </c>
      <c r="P7792" t="b">
        <v>0</v>
      </c>
      <c r="Q7792">
        <v>11</v>
      </c>
      <c r="R7792">
        <v>11</v>
      </c>
      <c r="S7792">
        <v>1</v>
      </c>
      <c r="T7792">
        <v>5</v>
      </c>
      <c r="U7792" t="b">
        <v>1</v>
      </c>
      <c r="V7792" t="s">
        <v>9466</v>
      </c>
      <c r="W7792" t="s">
        <v>12344</v>
      </c>
      <c r="X7792" t="s">
        <v>15089</v>
      </c>
      <c r="Y7792">
        <v>80</v>
      </c>
      <c r="Z7792">
        <v>80</v>
      </c>
      <c r="AA7792">
        <v>7</v>
      </c>
      <c r="AB7792">
        <v>7</v>
      </c>
      <c r="AC7792">
        <v>24</v>
      </c>
    </row>
    <row r="7793" spans="1:29">
      <c r="A7793">
        <v>8570</v>
      </c>
      <c r="B7793" t="s">
        <v>805</v>
      </c>
      <c r="C7793" t="s">
        <v>9554</v>
      </c>
      <c r="J7793" t="s">
        <v>1436</v>
      </c>
      <c r="K7793">
        <v>0</v>
      </c>
      <c r="N7793" t="b">
        <v>1</v>
      </c>
      <c r="O7793" t="b">
        <v>0</v>
      </c>
      <c r="P7793" t="b">
        <v>0</v>
      </c>
      <c r="Q7793">
        <v>11</v>
      </c>
      <c r="R7793">
        <v>11</v>
      </c>
      <c r="S7793">
        <v>1</v>
      </c>
      <c r="T7793">
        <v>5</v>
      </c>
      <c r="U7793" t="b">
        <v>1</v>
      </c>
      <c r="V7793" t="s">
        <v>9466</v>
      </c>
      <c r="W7793" t="s">
        <v>12344</v>
      </c>
      <c r="X7793" t="s">
        <v>15481</v>
      </c>
      <c r="Y7793">
        <v>80</v>
      </c>
      <c r="Z7793">
        <v>80</v>
      </c>
      <c r="AA7793">
        <v>9</v>
      </c>
      <c r="AB7793">
        <v>9</v>
      </c>
      <c r="AC7793">
        <v>24</v>
      </c>
    </row>
    <row r="7794" spans="1:29">
      <c r="A7794">
        <v>8571</v>
      </c>
      <c r="B7794" t="s">
        <v>805</v>
      </c>
      <c r="C7794" t="s">
        <v>9555</v>
      </c>
      <c r="J7794" t="s">
        <v>1436</v>
      </c>
      <c r="K7794">
        <v>0</v>
      </c>
      <c r="N7794" t="b">
        <v>1</v>
      </c>
      <c r="O7794" t="b">
        <v>0</v>
      </c>
      <c r="P7794" t="b">
        <v>0</v>
      </c>
      <c r="Q7794">
        <v>11</v>
      </c>
      <c r="R7794">
        <v>11</v>
      </c>
      <c r="S7794">
        <v>1</v>
      </c>
      <c r="T7794">
        <v>5</v>
      </c>
      <c r="U7794" t="b">
        <v>1</v>
      </c>
      <c r="V7794" t="s">
        <v>9466</v>
      </c>
      <c r="W7794" t="s">
        <v>12344</v>
      </c>
      <c r="X7794" t="s">
        <v>15579</v>
      </c>
      <c r="Y7794">
        <v>81</v>
      </c>
      <c r="Z7794">
        <v>81</v>
      </c>
      <c r="AA7794">
        <v>2</v>
      </c>
      <c r="AB7794">
        <v>2</v>
      </c>
      <c r="AC7794">
        <v>24</v>
      </c>
    </row>
    <row r="7795" spans="1:29">
      <c r="A7795">
        <v>8572</v>
      </c>
      <c r="B7795" t="s">
        <v>805</v>
      </c>
      <c r="C7795" t="s">
        <v>9556</v>
      </c>
      <c r="J7795" t="s">
        <v>1436</v>
      </c>
      <c r="K7795">
        <v>0</v>
      </c>
      <c r="N7795" t="b">
        <v>1</v>
      </c>
      <c r="O7795" t="b">
        <v>0</v>
      </c>
      <c r="P7795" t="b">
        <v>0</v>
      </c>
      <c r="Q7795">
        <v>11</v>
      </c>
      <c r="R7795">
        <v>11</v>
      </c>
      <c r="S7795">
        <v>1</v>
      </c>
      <c r="T7795">
        <v>5</v>
      </c>
      <c r="U7795" t="b">
        <v>1</v>
      </c>
      <c r="V7795" t="s">
        <v>9466</v>
      </c>
      <c r="W7795" t="s">
        <v>12344</v>
      </c>
      <c r="X7795" t="s">
        <v>14952</v>
      </c>
      <c r="Y7795">
        <v>81</v>
      </c>
      <c r="Z7795">
        <v>81</v>
      </c>
      <c r="AA7795">
        <v>5</v>
      </c>
      <c r="AB7795">
        <v>5</v>
      </c>
      <c r="AC7795">
        <v>24</v>
      </c>
    </row>
    <row r="7796" spans="1:29">
      <c r="A7796">
        <v>8573</v>
      </c>
      <c r="B7796" t="s">
        <v>805</v>
      </c>
      <c r="C7796" t="s">
        <v>9557</v>
      </c>
      <c r="J7796" t="s">
        <v>1436</v>
      </c>
      <c r="K7796">
        <v>0</v>
      </c>
      <c r="N7796" t="b">
        <v>1</v>
      </c>
      <c r="O7796" t="b">
        <v>0</v>
      </c>
      <c r="P7796" t="b">
        <v>0</v>
      </c>
      <c r="Q7796">
        <v>11</v>
      </c>
      <c r="R7796">
        <v>11</v>
      </c>
      <c r="S7796">
        <v>1</v>
      </c>
      <c r="T7796">
        <v>5</v>
      </c>
      <c r="U7796" t="b">
        <v>1</v>
      </c>
      <c r="V7796" t="s">
        <v>9466</v>
      </c>
      <c r="W7796" t="s">
        <v>12344</v>
      </c>
      <c r="X7796" t="s">
        <v>15090</v>
      </c>
      <c r="Y7796">
        <v>81</v>
      </c>
      <c r="Z7796">
        <v>81</v>
      </c>
      <c r="AA7796">
        <v>7</v>
      </c>
      <c r="AB7796">
        <v>7</v>
      </c>
      <c r="AC7796">
        <v>24</v>
      </c>
    </row>
    <row r="7797" spans="1:29">
      <c r="A7797">
        <v>8574</v>
      </c>
      <c r="B7797" t="s">
        <v>805</v>
      </c>
      <c r="C7797" t="s">
        <v>9558</v>
      </c>
      <c r="J7797" t="s">
        <v>1436</v>
      </c>
      <c r="K7797">
        <v>0</v>
      </c>
      <c r="N7797" t="b">
        <v>1</v>
      </c>
      <c r="O7797" t="b">
        <v>0</v>
      </c>
      <c r="P7797" t="b">
        <v>0</v>
      </c>
      <c r="Q7797">
        <v>11</v>
      </c>
      <c r="R7797">
        <v>11</v>
      </c>
      <c r="S7797">
        <v>1</v>
      </c>
      <c r="T7797">
        <v>5</v>
      </c>
      <c r="U7797" t="b">
        <v>1</v>
      </c>
      <c r="V7797" t="s">
        <v>9466</v>
      </c>
      <c r="W7797" t="s">
        <v>12344</v>
      </c>
      <c r="X7797" t="s">
        <v>15482</v>
      </c>
      <c r="Y7797">
        <v>81</v>
      </c>
      <c r="Z7797">
        <v>81</v>
      </c>
      <c r="AA7797">
        <v>9</v>
      </c>
      <c r="AB7797">
        <v>9</v>
      </c>
      <c r="AC7797">
        <v>24</v>
      </c>
    </row>
    <row r="7798" spans="1:29">
      <c r="A7798">
        <v>8575</v>
      </c>
      <c r="B7798" t="s">
        <v>805</v>
      </c>
      <c r="C7798" t="s">
        <v>9559</v>
      </c>
      <c r="J7798" t="s">
        <v>1436</v>
      </c>
      <c r="K7798">
        <v>0</v>
      </c>
      <c r="N7798" t="b">
        <v>1</v>
      </c>
      <c r="O7798" t="b">
        <v>0</v>
      </c>
      <c r="P7798" t="b">
        <v>0</v>
      </c>
      <c r="Q7798">
        <v>11</v>
      </c>
      <c r="R7798">
        <v>11</v>
      </c>
      <c r="S7798">
        <v>1</v>
      </c>
      <c r="T7798">
        <v>5</v>
      </c>
      <c r="U7798" t="b">
        <v>1</v>
      </c>
      <c r="V7798" t="s">
        <v>9466</v>
      </c>
      <c r="W7798" t="s">
        <v>12344</v>
      </c>
      <c r="X7798" t="s">
        <v>15580</v>
      </c>
      <c r="Y7798">
        <v>82</v>
      </c>
      <c r="Z7798">
        <v>82</v>
      </c>
      <c r="AA7798">
        <v>2</v>
      </c>
      <c r="AB7798">
        <v>2</v>
      </c>
      <c r="AC7798">
        <v>24</v>
      </c>
    </row>
    <row r="7799" spans="1:29">
      <c r="A7799">
        <v>8576</v>
      </c>
      <c r="B7799" t="s">
        <v>805</v>
      </c>
      <c r="C7799" t="s">
        <v>9560</v>
      </c>
      <c r="J7799" t="s">
        <v>1436</v>
      </c>
      <c r="K7799">
        <v>0</v>
      </c>
      <c r="N7799" t="b">
        <v>1</v>
      </c>
      <c r="O7799" t="b">
        <v>0</v>
      </c>
      <c r="P7799" t="b">
        <v>0</v>
      </c>
      <c r="Q7799">
        <v>11</v>
      </c>
      <c r="R7799">
        <v>11</v>
      </c>
      <c r="S7799">
        <v>1</v>
      </c>
      <c r="T7799">
        <v>5</v>
      </c>
      <c r="U7799" t="b">
        <v>1</v>
      </c>
      <c r="V7799" t="s">
        <v>9466</v>
      </c>
      <c r="W7799" t="s">
        <v>12344</v>
      </c>
      <c r="X7799" t="s">
        <v>14954</v>
      </c>
      <c r="Y7799">
        <v>82</v>
      </c>
      <c r="Z7799">
        <v>82</v>
      </c>
      <c r="AA7799">
        <v>5</v>
      </c>
      <c r="AB7799">
        <v>5</v>
      </c>
      <c r="AC7799">
        <v>24</v>
      </c>
    </row>
    <row r="7800" spans="1:29">
      <c r="A7800">
        <v>8577</v>
      </c>
      <c r="B7800" t="s">
        <v>805</v>
      </c>
      <c r="C7800" t="s">
        <v>9561</v>
      </c>
      <c r="J7800" t="s">
        <v>1436</v>
      </c>
      <c r="K7800">
        <v>0</v>
      </c>
      <c r="N7800" t="b">
        <v>1</v>
      </c>
      <c r="O7800" t="b">
        <v>0</v>
      </c>
      <c r="P7800" t="b">
        <v>0</v>
      </c>
      <c r="Q7800">
        <v>11</v>
      </c>
      <c r="R7800">
        <v>11</v>
      </c>
      <c r="S7800">
        <v>1</v>
      </c>
      <c r="T7800">
        <v>5</v>
      </c>
      <c r="U7800" t="b">
        <v>1</v>
      </c>
      <c r="V7800" t="s">
        <v>9466</v>
      </c>
      <c r="W7800" t="s">
        <v>12344</v>
      </c>
      <c r="X7800" t="s">
        <v>15091</v>
      </c>
      <c r="Y7800">
        <v>82</v>
      </c>
      <c r="Z7800">
        <v>82</v>
      </c>
      <c r="AA7800">
        <v>7</v>
      </c>
      <c r="AB7800">
        <v>7</v>
      </c>
      <c r="AC7800">
        <v>24</v>
      </c>
    </row>
    <row r="7801" spans="1:29">
      <c r="A7801">
        <v>8578</v>
      </c>
      <c r="B7801" t="s">
        <v>805</v>
      </c>
      <c r="C7801" t="s">
        <v>9562</v>
      </c>
      <c r="J7801" t="s">
        <v>1436</v>
      </c>
      <c r="K7801">
        <v>0</v>
      </c>
      <c r="N7801" t="b">
        <v>1</v>
      </c>
      <c r="O7801" t="b">
        <v>0</v>
      </c>
      <c r="P7801" t="b">
        <v>0</v>
      </c>
      <c r="Q7801">
        <v>11</v>
      </c>
      <c r="R7801">
        <v>11</v>
      </c>
      <c r="S7801">
        <v>1</v>
      </c>
      <c r="T7801">
        <v>5</v>
      </c>
      <c r="U7801" t="b">
        <v>1</v>
      </c>
      <c r="V7801" t="s">
        <v>9466</v>
      </c>
      <c r="W7801" t="s">
        <v>12344</v>
      </c>
      <c r="X7801" t="s">
        <v>15483</v>
      </c>
      <c r="Y7801">
        <v>82</v>
      </c>
      <c r="Z7801">
        <v>82</v>
      </c>
      <c r="AA7801">
        <v>9</v>
      </c>
      <c r="AB7801">
        <v>9</v>
      </c>
      <c r="AC7801">
        <v>24</v>
      </c>
    </row>
    <row r="7802" spans="1:29">
      <c r="A7802">
        <v>8579</v>
      </c>
      <c r="B7802" t="s">
        <v>805</v>
      </c>
      <c r="C7802" t="s">
        <v>9563</v>
      </c>
      <c r="J7802" t="s">
        <v>1436</v>
      </c>
      <c r="K7802">
        <v>0</v>
      </c>
      <c r="N7802" t="b">
        <v>1</v>
      </c>
      <c r="O7802" t="b">
        <v>0</v>
      </c>
      <c r="P7802" t="b">
        <v>0</v>
      </c>
      <c r="Q7802">
        <v>11</v>
      </c>
      <c r="R7802">
        <v>11</v>
      </c>
      <c r="S7802">
        <v>1</v>
      </c>
      <c r="T7802">
        <v>5</v>
      </c>
      <c r="U7802" t="b">
        <v>1</v>
      </c>
      <c r="V7802" t="s">
        <v>9466</v>
      </c>
      <c r="W7802" t="s">
        <v>12344</v>
      </c>
      <c r="X7802" t="s">
        <v>15581</v>
      </c>
      <c r="Y7802">
        <v>83</v>
      </c>
      <c r="Z7802">
        <v>83</v>
      </c>
      <c r="AA7802">
        <v>2</v>
      </c>
      <c r="AB7802">
        <v>2</v>
      </c>
      <c r="AC7802">
        <v>24</v>
      </c>
    </row>
    <row r="7803" spans="1:29">
      <c r="A7803">
        <v>8580</v>
      </c>
      <c r="B7803" t="s">
        <v>805</v>
      </c>
      <c r="C7803" t="s">
        <v>9564</v>
      </c>
      <c r="J7803" t="s">
        <v>1436</v>
      </c>
      <c r="K7803">
        <v>0</v>
      </c>
      <c r="N7803" t="b">
        <v>1</v>
      </c>
      <c r="O7803" t="b">
        <v>0</v>
      </c>
      <c r="P7803" t="b">
        <v>0</v>
      </c>
      <c r="Q7803">
        <v>11</v>
      </c>
      <c r="R7803">
        <v>11</v>
      </c>
      <c r="S7803">
        <v>1</v>
      </c>
      <c r="T7803">
        <v>5</v>
      </c>
      <c r="U7803" t="b">
        <v>1</v>
      </c>
      <c r="V7803" t="s">
        <v>9466</v>
      </c>
      <c r="W7803" t="s">
        <v>12344</v>
      </c>
      <c r="X7803" t="s">
        <v>14956</v>
      </c>
      <c r="Y7803">
        <v>83</v>
      </c>
      <c r="Z7803">
        <v>83</v>
      </c>
      <c r="AA7803">
        <v>5</v>
      </c>
      <c r="AB7803">
        <v>5</v>
      </c>
      <c r="AC7803">
        <v>24</v>
      </c>
    </row>
    <row r="7804" spans="1:29">
      <c r="A7804">
        <v>8581</v>
      </c>
      <c r="B7804" t="s">
        <v>805</v>
      </c>
      <c r="C7804" t="s">
        <v>9565</v>
      </c>
      <c r="J7804" t="s">
        <v>1436</v>
      </c>
      <c r="K7804">
        <v>0</v>
      </c>
      <c r="N7804" t="b">
        <v>1</v>
      </c>
      <c r="O7804" t="b">
        <v>0</v>
      </c>
      <c r="P7804" t="b">
        <v>0</v>
      </c>
      <c r="Q7804">
        <v>11</v>
      </c>
      <c r="R7804">
        <v>11</v>
      </c>
      <c r="S7804">
        <v>1</v>
      </c>
      <c r="T7804">
        <v>5</v>
      </c>
      <c r="U7804" t="b">
        <v>1</v>
      </c>
      <c r="V7804" t="s">
        <v>9466</v>
      </c>
      <c r="W7804" t="s">
        <v>12344</v>
      </c>
      <c r="X7804" t="s">
        <v>15092</v>
      </c>
      <c r="Y7804">
        <v>83</v>
      </c>
      <c r="Z7804">
        <v>83</v>
      </c>
      <c r="AA7804">
        <v>7</v>
      </c>
      <c r="AB7804">
        <v>7</v>
      </c>
      <c r="AC7804">
        <v>24</v>
      </c>
    </row>
    <row r="7805" spans="1:29">
      <c r="A7805">
        <v>8582</v>
      </c>
      <c r="B7805" t="s">
        <v>805</v>
      </c>
      <c r="C7805" t="s">
        <v>9566</v>
      </c>
      <c r="J7805" t="s">
        <v>1436</v>
      </c>
      <c r="K7805">
        <v>0</v>
      </c>
      <c r="N7805" t="b">
        <v>1</v>
      </c>
      <c r="O7805" t="b">
        <v>0</v>
      </c>
      <c r="P7805" t="b">
        <v>0</v>
      </c>
      <c r="Q7805">
        <v>11</v>
      </c>
      <c r="R7805">
        <v>11</v>
      </c>
      <c r="S7805">
        <v>1</v>
      </c>
      <c r="T7805">
        <v>5</v>
      </c>
      <c r="U7805" t="b">
        <v>1</v>
      </c>
      <c r="V7805" t="s">
        <v>9466</v>
      </c>
      <c r="W7805" t="s">
        <v>12344</v>
      </c>
      <c r="X7805" t="s">
        <v>15484</v>
      </c>
      <c r="Y7805">
        <v>83</v>
      </c>
      <c r="Z7805">
        <v>83</v>
      </c>
      <c r="AA7805">
        <v>9</v>
      </c>
      <c r="AB7805">
        <v>9</v>
      </c>
      <c r="AC7805">
        <v>24</v>
      </c>
    </row>
    <row r="7806" spans="1:29">
      <c r="A7806">
        <v>8583</v>
      </c>
      <c r="B7806" t="s">
        <v>805</v>
      </c>
      <c r="C7806" t="s">
        <v>9567</v>
      </c>
      <c r="J7806" t="s">
        <v>1444</v>
      </c>
      <c r="K7806">
        <v>0</v>
      </c>
      <c r="N7806" t="b">
        <v>1</v>
      </c>
      <c r="O7806" t="b">
        <v>0</v>
      </c>
      <c r="P7806" t="b">
        <v>0</v>
      </c>
      <c r="Q7806">
        <v>11</v>
      </c>
      <c r="R7806">
        <v>11</v>
      </c>
      <c r="S7806">
        <v>1</v>
      </c>
      <c r="T7806">
        <v>5</v>
      </c>
      <c r="U7806" t="b">
        <v>1</v>
      </c>
      <c r="V7806" t="s">
        <v>9466</v>
      </c>
      <c r="W7806" t="s">
        <v>12344</v>
      </c>
      <c r="X7806" t="s">
        <v>15841</v>
      </c>
      <c r="Y7806">
        <v>75</v>
      </c>
      <c r="Z7806">
        <v>75</v>
      </c>
      <c r="AA7806">
        <v>10</v>
      </c>
      <c r="AB7806">
        <v>10</v>
      </c>
      <c r="AC7806">
        <v>24</v>
      </c>
    </row>
    <row r="7807" spans="1:29">
      <c r="A7807">
        <v>8584</v>
      </c>
      <c r="B7807" t="s">
        <v>805</v>
      </c>
      <c r="C7807" t="s">
        <v>9568</v>
      </c>
      <c r="J7807" t="s">
        <v>1444</v>
      </c>
      <c r="K7807">
        <v>0</v>
      </c>
      <c r="N7807" t="b">
        <v>1</v>
      </c>
      <c r="O7807" t="b">
        <v>0</v>
      </c>
      <c r="P7807" t="b">
        <v>0</v>
      </c>
      <c r="Q7807">
        <v>11</v>
      </c>
      <c r="R7807">
        <v>11</v>
      </c>
      <c r="S7807">
        <v>1</v>
      </c>
      <c r="T7807">
        <v>5</v>
      </c>
      <c r="U7807" t="b">
        <v>1</v>
      </c>
      <c r="V7807" t="s">
        <v>9466</v>
      </c>
      <c r="W7807" t="s">
        <v>12344</v>
      </c>
      <c r="X7807" t="s">
        <v>15816</v>
      </c>
      <c r="Y7807">
        <v>76</v>
      </c>
      <c r="Z7807">
        <v>76</v>
      </c>
      <c r="AA7807">
        <v>10</v>
      </c>
      <c r="AB7807">
        <v>10</v>
      </c>
      <c r="AC7807">
        <v>24</v>
      </c>
    </row>
    <row r="7808" spans="1:29">
      <c r="A7808">
        <v>8585</v>
      </c>
      <c r="B7808" t="s">
        <v>805</v>
      </c>
      <c r="C7808" t="s">
        <v>9569</v>
      </c>
      <c r="J7808" t="s">
        <v>1444</v>
      </c>
      <c r="K7808">
        <v>0</v>
      </c>
      <c r="N7808" t="b">
        <v>1</v>
      </c>
      <c r="O7808" t="b">
        <v>0</v>
      </c>
      <c r="P7808" t="b">
        <v>0</v>
      </c>
      <c r="Q7808">
        <v>11</v>
      </c>
      <c r="R7808">
        <v>11</v>
      </c>
      <c r="S7808">
        <v>1</v>
      </c>
      <c r="T7808">
        <v>5</v>
      </c>
      <c r="U7808" t="b">
        <v>1</v>
      </c>
      <c r="V7808" t="s">
        <v>9466</v>
      </c>
      <c r="W7808" t="s">
        <v>12344</v>
      </c>
      <c r="X7808" t="s">
        <v>15817</v>
      </c>
      <c r="Y7808">
        <v>77</v>
      </c>
      <c r="Z7808">
        <v>77</v>
      </c>
      <c r="AA7808">
        <v>10</v>
      </c>
      <c r="AB7808">
        <v>10</v>
      </c>
      <c r="AC7808">
        <v>24</v>
      </c>
    </row>
    <row r="7809" spans="1:29">
      <c r="A7809">
        <v>8586</v>
      </c>
      <c r="B7809" t="s">
        <v>805</v>
      </c>
      <c r="C7809" t="s">
        <v>9570</v>
      </c>
      <c r="J7809" t="s">
        <v>1444</v>
      </c>
      <c r="K7809">
        <v>0</v>
      </c>
      <c r="N7809" t="b">
        <v>1</v>
      </c>
      <c r="O7809" t="b">
        <v>0</v>
      </c>
      <c r="P7809" t="b">
        <v>0</v>
      </c>
      <c r="Q7809">
        <v>11</v>
      </c>
      <c r="R7809">
        <v>11</v>
      </c>
      <c r="S7809">
        <v>1</v>
      </c>
      <c r="T7809">
        <v>5</v>
      </c>
      <c r="U7809" t="b">
        <v>1</v>
      </c>
      <c r="V7809" t="s">
        <v>9466</v>
      </c>
      <c r="W7809" t="s">
        <v>12344</v>
      </c>
      <c r="X7809" t="s">
        <v>15818</v>
      </c>
      <c r="Y7809">
        <v>78</v>
      </c>
      <c r="Z7809">
        <v>78</v>
      </c>
      <c r="AA7809">
        <v>10</v>
      </c>
      <c r="AB7809">
        <v>10</v>
      </c>
      <c r="AC7809">
        <v>24</v>
      </c>
    </row>
    <row r="7810" spans="1:29">
      <c r="A7810">
        <v>8587</v>
      </c>
      <c r="B7810" t="s">
        <v>805</v>
      </c>
      <c r="C7810" t="s">
        <v>9571</v>
      </c>
      <c r="J7810" t="s">
        <v>1444</v>
      </c>
      <c r="K7810">
        <v>0</v>
      </c>
      <c r="N7810" t="b">
        <v>1</v>
      </c>
      <c r="O7810" t="b">
        <v>0</v>
      </c>
      <c r="P7810" t="b">
        <v>0</v>
      </c>
      <c r="Q7810">
        <v>11</v>
      </c>
      <c r="R7810">
        <v>11</v>
      </c>
      <c r="S7810">
        <v>1</v>
      </c>
      <c r="T7810">
        <v>5</v>
      </c>
      <c r="U7810" t="b">
        <v>1</v>
      </c>
      <c r="V7810" t="s">
        <v>9466</v>
      </c>
      <c r="W7810" t="s">
        <v>12344</v>
      </c>
      <c r="X7810" t="s">
        <v>15819</v>
      </c>
      <c r="Y7810">
        <v>79</v>
      </c>
      <c r="Z7810">
        <v>79</v>
      </c>
      <c r="AA7810">
        <v>10</v>
      </c>
      <c r="AB7810">
        <v>10</v>
      </c>
      <c r="AC7810">
        <v>24</v>
      </c>
    </row>
    <row r="7811" spans="1:29">
      <c r="A7811">
        <v>8588</v>
      </c>
      <c r="B7811" t="s">
        <v>805</v>
      </c>
      <c r="C7811" t="s">
        <v>9572</v>
      </c>
      <c r="J7811" t="s">
        <v>1444</v>
      </c>
      <c r="K7811">
        <v>0</v>
      </c>
      <c r="N7811" t="b">
        <v>1</v>
      </c>
      <c r="O7811" t="b">
        <v>0</v>
      </c>
      <c r="P7811" t="b">
        <v>0</v>
      </c>
      <c r="Q7811">
        <v>11</v>
      </c>
      <c r="R7811">
        <v>11</v>
      </c>
      <c r="S7811">
        <v>1</v>
      </c>
      <c r="T7811">
        <v>5</v>
      </c>
      <c r="U7811" t="b">
        <v>1</v>
      </c>
      <c r="V7811" t="s">
        <v>9466</v>
      </c>
      <c r="W7811" t="s">
        <v>12344</v>
      </c>
      <c r="X7811" t="s">
        <v>15587</v>
      </c>
      <c r="Y7811">
        <v>80</v>
      </c>
      <c r="Z7811">
        <v>80</v>
      </c>
      <c r="AA7811">
        <v>10</v>
      </c>
      <c r="AB7811">
        <v>10</v>
      </c>
      <c r="AC7811">
        <v>24</v>
      </c>
    </row>
    <row r="7812" spans="1:29">
      <c r="A7812">
        <v>8589</v>
      </c>
      <c r="B7812" t="s">
        <v>805</v>
      </c>
      <c r="C7812" t="s">
        <v>9573</v>
      </c>
      <c r="J7812" t="s">
        <v>1444</v>
      </c>
      <c r="K7812">
        <v>0</v>
      </c>
      <c r="N7812" t="b">
        <v>1</v>
      </c>
      <c r="O7812" t="b">
        <v>0</v>
      </c>
      <c r="P7812" t="b">
        <v>0</v>
      </c>
      <c r="Q7812">
        <v>11</v>
      </c>
      <c r="R7812">
        <v>11</v>
      </c>
      <c r="S7812">
        <v>1</v>
      </c>
      <c r="T7812">
        <v>5</v>
      </c>
      <c r="U7812" t="b">
        <v>1</v>
      </c>
      <c r="V7812" t="s">
        <v>9466</v>
      </c>
      <c r="W7812" t="s">
        <v>12344</v>
      </c>
      <c r="X7812" t="s">
        <v>15588</v>
      </c>
      <c r="Y7812">
        <v>81</v>
      </c>
      <c r="Z7812">
        <v>81</v>
      </c>
      <c r="AA7812">
        <v>10</v>
      </c>
      <c r="AB7812">
        <v>10</v>
      </c>
      <c r="AC7812">
        <v>24</v>
      </c>
    </row>
    <row r="7813" spans="1:29">
      <c r="A7813">
        <v>8590</v>
      </c>
      <c r="B7813" t="s">
        <v>805</v>
      </c>
      <c r="C7813" t="s">
        <v>9574</v>
      </c>
      <c r="J7813" t="s">
        <v>1444</v>
      </c>
      <c r="K7813">
        <v>0</v>
      </c>
      <c r="N7813" t="b">
        <v>1</v>
      </c>
      <c r="O7813" t="b">
        <v>0</v>
      </c>
      <c r="P7813" t="b">
        <v>0</v>
      </c>
      <c r="Q7813">
        <v>11</v>
      </c>
      <c r="R7813">
        <v>11</v>
      </c>
      <c r="S7813">
        <v>1</v>
      </c>
      <c r="T7813">
        <v>5</v>
      </c>
      <c r="U7813" t="b">
        <v>1</v>
      </c>
      <c r="V7813" t="s">
        <v>9466</v>
      </c>
      <c r="W7813" t="s">
        <v>12344</v>
      </c>
      <c r="X7813" t="s">
        <v>15589</v>
      </c>
      <c r="Y7813">
        <v>82</v>
      </c>
      <c r="Z7813">
        <v>82</v>
      </c>
      <c r="AA7813">
        <v>10</v>
      </c>
      <c r="AB7813">
        <v>10</v>
      </c>
      <c r="AC7813">
        <v>24</v>
      </c>
    </row>
    <row r="7814" spans="1:29">
      <c r="A7814">
        <v>8591</v>
      </c>
      <c r="B7814" t="s">
        <v>805</v>
      </c>
      <c r="C7814" t="s">
        <v>9575</v>
      </c>
      <c r="J7814" t="s">
        <v>1444</v>
      </c>
      <c r="K7814">
        <v>0</v>
      </c>
      <c r="N7814" t="b">
        <v>1</v>
      </c>
      <c r="O7814" t="b">
        <v>0</v>
      </c>
      <c r="P7814" t="b">
        <v>0</v>
      </c>
      <c r="Q7814">
        <v>11</v>
      </c>
      <c r="R7814">
        <v>11</v>
      </c>
      <c r="S7814">
        <v>1</v>
      </c>
      <c r="T7814">
        <v>5</v>
      </c>
      <c r="U7814" t="b">
        <v>1</v>
      </c>
      <c r="V7814" t="s">
        <v>9466</v>
      </c>
      <c r="W7814" t="s">
        <v>12344</v>
      </c>
      <c r="X7814" t="s">
        <v>15590</v>
      </c>
      <c r="Y7814">
        <v>83</v>
      </c>
      <c r="Z7814">
        <v>83</v>
      </c>
      <c r="AA7814">
        <v>10</v>
      </c>
      <c r="AB7814">
        <v>10</v>
      </c>
      <c r="AC7814">
        <v>24</v>
      </c>
    </row>
    <row r="7815" spans="1:29">
      <c r="A7815">
        <v>8592</v>
      </c>
      <c r="B7815" t="s">
        <v>805</v>
      </c>
      <c r="C7815" t="s">
        <v>9576</v>
      </c>
      <c r="J7815" t="s">
        <v>1444</v>
      </c>
      <c r="K7815">
        <v>0</v>
      </c>
      <c r="N7815" t="b">
        <v>1</v>
      </c>
      <c r="O7815" t="b">
        <v>0</v>
      </c>
      <c r="P7815" t="b">
        <v>0</v>
      </c>
      <c r="Q7815">
        <v>11</v>
      </c>
      <c r="R7815">
        <v>11</v>
      </c>
      <c r="S7815">
        <v>1</v>
      </c>
      <c r="T7815">
        <v>5</v>
      </c>
      <c r="U7815" t="b">
        <v>1</v>
      </c>
      <c r="V7815" t="s">
        <v>9466</v>
      </c>
      <c r="W7815" t="s">
        <v>12344</v>
      </c>
      <c r="X7815" t="s">
        <v>15842</v>
      </c>
      <c r="Y7815">
        <v>75</v>
      </c>
      <c r="Z7815">
        <v>75</v>
      </c>
      <c r="AA7815">
        <v>11</v>
      </c>
      <c r="AB7815">
        <v>11</v>
      </c>
      <c r="AC7815">
        <v>24</v>
      </c>
    </row>
    <row r="7816" spans="1:29">
      <c r="A7816">
        <v>8593</v>
      </c>
      <c r="B7816" t="s">
        <v>805</v>
      </c>
      <c r="C7816" t="s">
        <v>9577</v>
      </c>
      <c r="J7816" t="s">
        <v>1444</v>
      </c>
      <c r="K7816">
        <v>0</v>
      </c>
      <c r="N7816" t="b">
        <v>1</v>
      </c>
      <c r="O7816" t="b">
        <v>0</v>
      </c>
      <c r="P7816" t="b">
        <v>0</v>
      </c>
      <c r="Q7816">
        <v>11</v>
      </c>
      <c r="R7816">
        <v>11</v>
      </c>
      <c r="S7816">
        <v>1</v>
      </c>
      <c r="T7816">
        <v>5</v>
      </c>
      <c r="U7816" t="b">
        <v>1</v>
      </c>
      <c r="V7816" t="s">
        <v>9466</v>
      </c>
      <c r="W7816" t="s">
        <v>12344</v>
      </c>
      <c r="X7816" t="s">
        <v>15820</v>
      </c>
      <c r="Y7816">
        <v>76</v>
      </c>
      <c r="Z7816">
        <v>76</v>
      </c>
      <c r="AA7816">
        <v>11</v>
      </c>
      <c r="AB7816">
        <v>11</v>
      </c>
      <c r="AC7816">
        <v>24</v>
      </c>
    </row>
    <row r="7817" spans="1:29">
      <c r="A7817">
        <v>8594</v>
      </c>
      <c r="B7817" t="s">
        <v>805</v>
      </c>
      <c r="C7817" t="s">
        <v>9578</v>
      </c>
      <c r="J7817" t="s">
        <v>1444</v>
      </c>
      <c r="K7817">
        <v>0</v>
      </c>
      <c r="N7817" t="b">
        <v>1</v>
      </c>
      <c r="O7817" t="b">
        <v>0</v>
      </c>
      <c r="P7817" t="b">
        <v>0</v>
      </c>
      <c r="Q7817">
        <v>11</v>
      </c>
      <c r="R7817">
        <v>11</v>
      </c>
      <c r="S7817">
        <v>1</v>
      </c>
      <c r="T7817">
        <v>5</v>
      </c>
      <c r="U7817" t="b">
        <v>1</v>
      </c>
      <c r="V7817" t="s">
        <v>9466</v>
      </c>
      <c r="W7817" t="s">
        <v>12344</v>
      </c>
      <c r="X7817" t="s">
        <v>15821</v>
      </c>
      <c r="Y7817">
        <v>77</v>
      </c>
      <c r="Z7817">
        <v>77</v>
      </c>
      <c r="AA7817">
        <v>11</v>
      </c>
      <c r="AB7817">
        <v>11</v>
      </c>
      <c r="AC7817">
        <v>24</v>
      </c>
    </row>
    <row r="7818" spans="1:29">
      <c r="A7818">
        <v>8595</v>
      </c>
      <c r="B7818" t="s">
        <v>805</v>
      </c>
      <c r="C7818" t="s">
        <v>9579</v>
      </c>
      <c r="J7818" t="s">
        <v>1444</v>
      </c>
      <c r="K7818">
        <v>0</v>
      </c>
      <c r="N7818" t="b">
        <v>1</v>
      </c>
      <c r="O7818" t="b">
        <v>0</v>
      </c>
      <c r="P7818" t="b">
        <v>0</v>
      </c>
      <c r="Q7818">
        <v>11</v>
      </c>
      <c r="R7818">
        <v>11</v>
      </c>
      <c r="S7818">
        <v>1</v>
      </c>
      <c r="T7818">
        <v>5</v>
      </c>
      <c r="U7818" t="b">
        <v>1</v>
      </c>
      <c r="V7818" t="s">
        <v>9466</v>
      </c>
      <c r="W7818" t="s">
        <v>12344</v>
      </c>
      <c r="X7818" t="s">
        <v>15822</v>
      </c>
      <c r="Y7818">
        <v>78</v>
      </c>
      <c r="Z7818">
        <v>78</v>
      </c>
      <c r="AA7818">
        <v>11</v>
      </c>
      <c r="AB7818">
        <v>11</v>
      </c>
      <c r="AC7818">
        <v>24</v>
      </c>
    </row>
    <row r="7819" spans="1:29">
      <c r="A7819">
        <v>8596</v>
      </c>
      <c r="B7819" t="s">
        <v>805</v>
      </c>
      <c r="C7819" t="s">
        <v>9580</v>
      </c>
      <c r="J7819" t="s">
        <v>1444</v>
      </c>
      <c r="K7819">
        <v>0</v>
      </c>
      <c r="N7819" t="b">
        <v>1</v>
      </c>
      <c r="O7819" t="b">
        <v>0</v>
      </c>
      <c r="P7819" t="b">
        <v>0</v>
      </c>
      <c r="Q7819">
        <v>11</v>
      </c>
      <c r="R7819">
        <v>11</v>
      </c>
      <c r="S7819">
        <v>1</v>
      </c>
      <c r="T7819">
        <v>5</v>
      </c>
      <c r="U7819" t="b">
        <v>1</v>
      </c>
      <c r="V7819" t="s">
        <v>9466</v>
      </c>
      <c r="W7819" t="s">
        <v>12344</v>
      </c>
      <c r="X7819" t="s">
        <v>15823</v>
      </c>
      <c r="Y7819">
        <v>79</v>
      </c>
      <c r="Z7819">
        <v>79</v>
      </c>
      <c r="AA7819">
        <v>11</v>
      </c>
      <c r="AB7819">
        <v>11</v>
      </c>
      <c r="AC7819">
        <v>24</v>
      </c>
    </row>
    <row r="7820" spans="1:29">
      <c r="A7820">
        <v>8597</v>
      </c>
      <c r="B7820" t="s">
        <v>805</v>
      </c>
      <c r="C7820" t="s">
        <v>9581</v>
      </c>
      <c r="J7820" t="s">
        <v>1444</v>
      </c>
      <c r="K7820">
        <v>0</v>
      </c>
      <c r="N7820" t="b">
        <v>1</v>
      </c>
      <c r="O7820" t="b">
        <v>0</v>
      </c>
      <c r="P7820" t="b">
        <v>0</v>
      </c>
      <c r="Q7820">
        <v>11</v>
      </c>
      <c r="R7820">
        <v>11</v>
      </c>
      <c r="S7820">
        <v>1</v>
      </c>
      <c r="T7820">
        <v>5</v>
      </c>
      <c r="U7820" t="b">
        <v>1</v>
      </c>
      <c r="V7820" t="s">
        <v>9466</v>
      </c>
      <c r="W7820" t="s">
        <v>12344</v>
      </c>
      <c r="X7820" t="s">
        <v>15596</v>
      </c>
      <c r="Y7820">
        <v>80</v>
      </c>
      <c r="Z7820">
        <v>80</v>
      </c>
      <c r="AA7820">
        <v>11</v>
      </c>
      <c r="AB7820">
        <v>11</v>
      </c>
      <c r="AC7820">
        <v>24</v>
      </c>
    </row>
    <row r="7821" spans="1:29">
      <c r="A7821">
        <v>8598</v>
      </c>
      <c r="B7821" t="s">
        <v>805</v>
      </c>
      <c r="C7821" t="s">
        <v>9582</v>
      </c>
      <c r="J7821" t="s">
        <v>1444</v>
      </c>
      <c r="K7821">
        <v>0</v>
      </c>
      <c r="N7821" t="b">
        <v>1</v>
      </c>
      <c r="O7821" t="b">
        <v>0</v>
      </c>
      <c r="P7821" t="b">
        <v>0</v>
      </c>
      <c r="Q7821">
        <v>11</v>
      </c>
      <c r="R7821">
        <v>11</v>
      </c>
      <c r="S7821">
        <v>1</v>
      </c>
      <c r="T7821">
        <v>5</v>
      </c>
      <c r="U7821" t="b">
        <v>1</v>
      </c>
      <c r="V7821" t="s">
        <v>9466</v>
      </c>
      <c r="W7821" t="s">
        <v>12344</v>
      </c>
      <c r="X7821" t="s">
        <v>15597</v>
      </c>
      <c r="Y7821">
        <v>81</v>
      </c>
      <c r="Z7821">
        <v>81</v>
      </c>
      <c r="AA7821">
        <v>11</v>
      </c>
      <c r="AB7821">
        <v>11</v>
      </c>
      <c r="AC7821">
        <v>24</v>
      </c>
    </row>
    <row r="7822" spans="1:29">
      <c r="A7822">
        <v>8599</v>
      </c>
      <c r="B7822" t="s">
        <v>805</v>
      </c>
      <c r="C7822" t="s">
        <v>9583</v>
      </c>
      <c r="J7822" t="s">
        <v>1444</v>
      </c>
      <c r="K7822">
        <v>0</v>
      </c>
      <c r="N7822" t="b">
        <v>1</v>
      </c>
      <c r="O7822" t="b">
        <v>0</v>
      </c>
      <c r="P7822" t="b">
        <v>0</v>
      </c>
      <c r="Q7822">
        <v>11</v>
      </c>
      <c r="R7822">
        <v>11</v>
      </c>
      <c r="S7822">
        <v>1</v>
      </c>
      <c r="T7822">
        <v>5</v>
      </c>
      <c r="U7822" t="b">
        <v>1</v>
      </c>
      <c r="V7822" t="s">
        <v>9466</v>
      </c>
      <c r="W7822" t="s">
        <v>12344</v>
      </c>
      <c r="X7822" t="s">
        <v>15598</v>
      </c>
      <c r="Y7822">
        <v>82</v>
      </c>
      <c r="Z7822">
        <v>82</v>
      </c>
      <c r="AA7822">
        <v>11</v>
      </c>
      <c r="AB7822">
        <v>11</v>
      </c>
      <c r="AC7822">
        <v>24</v>
      </c>
    </row>
    <row r="7823" spans="1:29">
      <c r="A7823">
        <v>8600</v>
      </c>
      <c r="B7823" t="s">
        <v>805</v>
      </c>
      <c r="C7823" t="s">
        <v>9584</v>
      </c>
      <c r="J7823" t="s">
        <v>1444</v>
      </c>
      <c r="K7823">
        <v>0</v>
      </c>
      <c r="N7823" t="b">
        <v>1</v>
      </c>
      <c r="O7823" t="b">
        <v>0</v>
      </c>
      <c r="P7823" t="b">
        <v>0</v>
      </c>
      <c r="Q7823">
        <v>11</v>
      </c>
      <c r="R7823">
        <v>11</v>
      </c>
      <c r="S7823">
        <v>1</v>
      </c>
      <c r="T7823">
        <v>5</v>
      </c>
      <c r="U7823" t="b">
        <v>1</v>
      </c>
      <c r="V7823" t="s">
        <v>9466</v>
      </c>
      <c r="W7823" t="s">
        <v>12344</v>
      </c>
      <c r="X7823" t="s">
        <v>15599</v>
      </c>
      <c r="Y7823">
        <v>83</v>
      </c>
      <c r="Z7823">
        <v>83</v>
      </c>
      <c r="AA7823">
        <v>11</v>
      </c>
      <c r="AB7823">
        <v>11</v>
      </c>
      <c r="AC7823">
        <v>24</v>
      </c>
    </row>
    <row r="7824" spans="1:29">
      <c r="A7824">
        <v>8601</v>
      </c>
      <c r="B7824" t="s">
        <v>1503</v>
      </c>
      <c r="C7824" t="s">
        <v>9585</v>
      </c>
      <c r="D7824">
        <v>250</v>
      </c>
      <c r="E7824" t="s">
        <v>9586</v>
      </c>
      <c r="U7824" t="b">
        <v>1</v>
      </c>
      <c r="V7824" t="s">
        <v>9466</v>
      </c>
      <c r="W7824" t="s">
        <v>12344</v>
      </c>
      <c r="X7824" t="s">
        <v>15843</v>
      </c>
      <c r="Y7824">
        <v>85</v>
      </c>
      <c r="Z7824">
        <v>115</v>
      </c>
      <c r="AA7824">
        <v>2</v>
      </c>
      <c r="AB7824">
        <v>12</v>
      </c>
      <c r="AC7824">
        <v>24</v>
      </c>
    </row>
    <row r="7825" spans="1:29">
      <c r="A7825">
        <v>8602</v>
      </c>
      <c r="B7825" t="s">
        <v>827</v>
      </c>
      <c r="C7825" t="s">
        <v>9587</v>
      </c>
      <c r="U7825" t="b">
        <v>1</v>
      </c>
      <c r="V7825" t="s">
        <v>9466</v>
      </c>
      <c r="W7825" t="s">
        <v>12344</v>
      </c>
      <c r="X7825" t="s">
        <v>15844</v>
      </c>
      <c r="Y7825">
        <v>85</v>
      </c>
      <c r="Z7825">
        <v>115</v>
      </c>
      <c r="AA7825">
        <v>2</v>
      </c>
      <c r="AB7825">
        <v>11</v>
      </c>
      <c r="AC7825">
        <v>24</v>
      </c>
    </row>
    <row r="7826" spans="1:29">
      <c r="A7826">
        <v>8603</v>
      </c>
      <c r="B7826" t="s">
        <v>1508</v>
      </c>
      <c r="C7826" t="s">
        <v>9588</v>
      </c>
      <c r="U7826" t="b">
        <v>1</v>
      </c>
      <c r="V7826" t="s">
        <v>9466</v>
      </c>
      <c r="W7826" t="s">
        <v>12344</v>
      </c>
      <c r="X7826" t="s">
        <v>15824</v>
      </c>
      <c r="Y7826">
        <v>86</v>
      </c>
      <c r="Z7826">
        <v>115</v>
      </c>
      <c r="AA7826">
        <v>2</v>
      </c>
      <c r="AB7826">
        <v>12</v>
      </c>
      <c r="AC7826">
        <v>24</v>
      </c>
    </row>
    <row r="7827" spans="1:29">
      <c r="A7827">
        <v>8604</v>
      </c>
      <c r="B7827" t="s">
        <v>805</v>
      </c>
      <c r="C7827" t="s">
        <v>9589</v>
      </c>
      <c r="G7827" t="s">
        <v>9412</v>
      </c>
      <c r="J7827" t="s">
        <v>1444</v>
      </c>
      <c r="K7827">
        <v>0</v>
      </c>
      <c r="N7827" t="b">
        <v>1</v>
      </c>
      <c r="O7827" t="b">
        <v>0</v>
      </c>
      <c r="P7827" t="b">
        <v>0</v>
      </c>
      <c r="Q7827">
        <v>11</v>
      </c>
      <c r="R7827">
        <v>0</v>
      </c>
      <c r="S7827">
        <v>1</v>
      </c>
      <c r="T7827">
        <v>2</v>
      </c>
      <c r="U7827" t="b">
        <v>1</v>
      </c>
      <c r="V7827" t="s">
        <v>9466</v>
      </c>
      <c r="W7827" t="s">
        <v>12344</v>
      </c>
      <c r="X7827" t="s">
        <v>15603</v>
      </c>
      <c r="Y7827">
        <v>87</v>
      </c>
      <c r="Z7827">
        <v>87</v>
      </c>
      <c r="AA7827">
        <v>11</v>
      </c>
      <c r="AB7827">
        <v>11</v>
      </c>
      <c r="AC7827">
        <v>24</v>
      </c>
    </row>
    <row r="7828" spans="1:29">
      <c r="A7828">
        <v>8605</v>
      </c>
      <c r="B7828" t="s">
        <v>805</v>
      </c>
      <c r="C7828" t="s">
        <v>9590</v>
      </c>
      <c r="J7828" t="s">
        <v>1444</v>
      </c>
      <c r="K7828">
        <v>0</v>
      </c>
      <c r="N7828" t="b">
        <v>1</v>
      </c>
      <c r="O7828" t="b">
        <v>0</v>
      </c>
      <c r="P7828" t="b">
        <v>0</v>
      </c>
      <c r="Q7828">
        <v>11</v>
      </c>
      <c r="R7828">
        <v>3</v>
      </c>
      <c r="S7828">
        <v>1</v>
      </c>
      <c r="T7828">
        <v>2</v>
      </c>
      <c r="U7828" t="b">
        <v>1</v>
      </c>
      <c r="V7828" t="s">
        <v>9466</v>
      </c>
      <c r="W7828" t="s">
        <v>12344</v>
      </c>
      <c r="X7828" t="s">
        <v>15845</v>
      </c>
      <c r="Y7828">
        <v>89</v>
      </c>
      <c r="Z7828">
        <v>89</v>
      </c>
      <c r="AA7828">
        <v>11</v>
      </c>
      <c r="AB7828">
        <v>11</v>
      </c>
      <c r="AC7828">
        <v>24</v>
      </c>
    </row>
    <row r="7829" spans="1:29">
      <c r="A7829">
        <v>8606</v>
      </c>
      <c r="B7829" t="s">
        <v>805</v>
      </c>
      <c r="C7829" t="s">
        <v>9591</v>
      </c>
      <c r="J7829" t="s">
        <v>1444</v>
      </c>
      <c r="K7829">
        <v>0</v>
      </c>
      <c r="N7829" t="b">
        <v>1</v>
      </c>
      <c r="O7829" t="b">
        <v>0</v>
      </c>
      <c r="P7829" t="b">
        <v>0</v>
      </c>
      <c r="Q7829">
        <v>11</v>
      </c>
      <c r="R7829">
        <v>3</v>
      </c>
      <c r="S7829">
        <v>1</v>
      </c>
      <c r="T7829">
        <v>2</v>
      </c>
      <c r="U7829" t="b">
        <v>1</v>
      </c>
      <c r="V7829" t="s">
        <v>9466</v>
      </c>
      <c r="W7829" t="s">
        <v>12344</v>
      </c>
      <c r="X7829" t="s">
        <v>15827</v>
      </c>
      <c r="Y7829">
        <v>90</v>
      </c>
      <c r="Z7829">
        <v>90</v>
      </c>
      <c r="AA7829">
        <v>11</v>
      </c>
      <c r="AB7829">
        <v>11</v>
      </c>
      <c r="AC7829">
        <v>24</v>
      </c>
    </row>
    <row r="7830" spans="1:29">
      <c r="A7830">
        <v>8607</v>
      </c>
      <c r="B7830" t="s">
        <v>805</v>
      </c>
      <c r="C7830" t="s">
        <v>9592</v>
      </c>
      <c r="J7830" t="s">
        <v>1444</v>
      </c>
      <c r="K7830">
        <v>0</v>
      </c>
      <c r="N7830" t="b">
        <v>1</v>
      </c>
      <c r="O7830" t="b">
        <v>0</v>
      </c>
      <c r="P7830" t="b">
        <v>0</v>
      </c>
      <c r="Q7830">
        <v>11</v>
      </c>
      <c r="R7830">
        <v>3</v>
      </c>
      <c r="S7830">
        <v>1</v>
      </c>
      <c r="T7830">
        <v>2</v>
      </c>
      <c r="U7830" t="b">
        <v>1</v>
      </c>
      <c r="V7830" t="s">
        <v>9466</v>
      </c>
      <c r="W7830" t="s">
        <v>12344</v>
      </c>
      <c r="X7830" t="s">
        <v>15828</v>
      </c>
      <c r="Y7830">
        <v>91</v>
      </c>
      <c r="Z7830">
        <v>91</v>
      </c>
      <c r="AA7830">
        <v>11</v>
      </c>
      <c r="AB7830">
        <v>11</v>
      </c>
      <c r="AC7830">
        <v>24</v>
      </c>
    </row>
    <row r="7831" spans="1:29">
      <c r="A7831">
        <v>8608</v>
      </c>
      <c r="B7831" t="s">
        <v>805</v>
      </c>
      <c r="C7831" t="s">
        <v>9593</v>
      </c>
      <c r="J7831" t="s">
        <v>1444</v>
      </c>
      <c r="K7831">
        <v>0</v>
      </c>
      <c r="N7831" t="b">
        <v>1</v>
      </c>
      <c r="O7831" t="b">
        <v>0</v>
      </c>
      <c r="P7831" t="b">
        <v>0</v>
      </c>
      <c r="Q7831">
        <v>11</v>
      </c>
      <c r="R7831">
        <v>3</v>
      </c>
      <c r="S7831">
        <v>1</v>
      </c>
      <c r="T7831">
        <v>2</v>
      </c>
      <c r="U7831" t="b">
        <v>1</v>
      </c>
      <c r="V7831" t="s">
        <v>9466</v>
      </c>
      <c r="W7831" t="s">
        <v>12344</v>
      </c>
      <c r="X7831" t="s">
        <v>15846</v>
      </c>
      <c r="Y7831">
        <v>93</v>
      </c>
      <c r="Z7831">
        <v>93</v>
      </c>
      <c r="AA7831">
        <v>11</v>
      </c>
      <c r="AB7831">
        <v>11</v>
      </c>
      <c r="AC7831">
        <v>24</v>
      </c>
    </row>
    <row r="7832" spans="1:29">
      <c r="A7832">
        <v>8609</v>
      </c>
      <c r="B7832" t="s">
        <v>805</v>
      </c>
      <c r="C7832" t="s">
        <v>9594</v>
      </c>
      <c r="J7832" t="s">
        <v>1444</v>
      </c>
      <c r="K7832">
        <v>0</v>
      </c>
      <c r="N7832" t="b">
        <v>1</v>
      </c>
      <c r="O7832" t="b">
        <v>0</v>
      </c>
      <c r="P7832" t="b">
        <v>0</v>
      </c>
      <c r="Q7832">
        <v>11</v>
      </c>
      <c r="R7832">
        <v>3</v>
      </c>
      <c r="S7832">
        <v>1</v>
      </c>
      <c r="T7832">
        <v>2</v>
      </c>
      <c r="U7832" t="b">
        <v>1</v>
      </c>
      <c r="V7832" t="s">
        <v>9466</v>
      </c>
      <c r="W7832" t="s">
        <v>12344</v>
      </c>
      <c r="X7832" t="s">
        <v>15609</v>
      </c>
      <c r="Y7832">
        <v>94</v>
      </c>
      <c r="Z7832">
        <v>94</v>
      </c>
      <c r="AA7832">
        <v>11</v>
      </c>
      <c r="AB7832">
        <v>11</v>
      </c>
      <c r="AC7832">
        <v>24</v>
      </c>
    </row>
    <row r="7833" spans="1:29">
      <c r="A7833">
        <v>8610</v>
      </c>
      <c r="B7833" t="s">
        <v>805</v>
      </c>
      <c r="C7833" t="s">
        <v>9595</v>
      </c>
      <c r="J7833" t="s">
        <v>1444</v>
      </c>
      <c r="K7833">
        <v>0</v>
      </c>
      <c r="N7833" t="b">
        <v>1</v>
      </c>
      <c r="O7833" t="b">
        <v>0</v>
      </c>
      <c r="P7833" t="b">
        <v>0</v>
      </c>
      <c r="Q7833">
        <v>11</v>
      </c>
      <c r="R7833">
        <v>3</v>
      </c>
      <c r="S7833">
        <v>1</v>
      </c>
      <c r="T7833">
        <v>2</v>
      </c>
      <c r="U7833" t="b">
        <v>1</v>
      </c>
      <c r="V7833" t="s">
        <v>9466</v>
      </c>
      <c r="W7833" t="s">
        <v>12344</v>
      </c>
      <c r="X7833" t="s">
        <v>15610</v>
      </c>
      <c r="Y7833">
        <v>95</v>
      </c>
      <c r="Z7833">
        <v>95</v>
      </c>
      <c r="AA7833">
        <v>11</v>
      </c>
      <c r="AB7833">
        <v>11</v>
      </c>
      <c r="AC7833">
        <v>24</v>
      </c>
    </row>
    <row r="7834" spans="1:29">
      <c r="A7834">
        <v>8611</v>
      </c>
      <c r="B7834" t="s">
        <v>805</v>
      </c>
      <c r="C7834" t="s">
        <v>9596</v>
      </c>
      <c r="J7834" t="s">
        <v>1444</v>
      </c>
      <c r="K7834">
        <v>0</v>
      </c>
      <c r="N7834" t="b">
        <v>1</v>
      </c>
      <c r="O7834" t="b">
        <v>0</v>
      </c>
      <c r="P7834" t="b">
        <v>0</v>
      </c>
      <c r="Q7834">
        <v>11</v>
      </c>
      <c r="R7834">
        <v>3</v>
      </c>
      <c r="S7834">
        <v>1</v>
      </c>
      <c r="T7834">
        <v>2</v>
      </c>
      <c r="U7834" t="b">
        <v>1</v>
      </c>
      <c r="V7834" t="s">
        <v>9466</v>
      </c>
      <c r="W7834" t="s">
        <v>12344</v>
      </c>
      <c r="X7834" t="s">
        <v>15611</v>
      </c>
      <c r="Y7834">
        <v>96</v>
      </c>
      <c r="Z7834">
        <v>96</v>
      </c>
      <c r="AA7834">
        <v>11</v>
      </c>
      <c r="AB7834">
        <v>11</v>
      </c>
      <c r="AC7834">
        <v>24</v>
      </c>
    </row>
    <row r="7835" spans="1:29">
      <c r="A7835">
        <v>8612</v>
      </c>
      <c r="B7835" t="s">
        <v>805</v>
      </c>
      <c r="C7835" t="s">
        <v>9597</v>
      </c>
      <c r="J7835" t="s">
        <v>1444</v>
      </c>
      <c r="K7835">
        <v>0</v>
      </c>
      <c r="N7835" t="b">
        <v>1</v>
      </c>
      <c r="O7835" t="b">
        <v>0</v>
      </c>
      <c r="P7835" t="b">
        <v>0</v>
      </c>
      <c r="Q7835">
        <v>11</v>
      </c>
      <c r="R7835">
        <v>3</v>
      </c>
      <c r="S7835">
        <v>1</v>
      </c>
      <c r="T7835">
        <v>2</v>
      </c>
      <c r="U7835" t="b">
        <v>1</v>
      </c>
      <c r="V7835" t="s">
        <v>9466</v>
      </c>
      <c r="W7835" t="s">
        <v>12344</v>
      </c>
      <c r="X7835" t="s">
        <v>15829</v>
      </c>
      <c r="Y7835">
        <v>97</v>
      </c>
      <c r="Z7835">
        <v>97</v>
      </c>
      <c r="AA7835">
        <v>11</v>
      </c>
      <c r="AB7835">
        <v>11</v>
      </c>
      <c r="AC7835">
        <v>24</v>
      </c>
    </row>
    <row r="7836" spans="1:29">
      <c r="A7836">
        <v>8613</v>
      </c>
      <c r="B7836" t="s">
        <v>805</v>
      </c>
      <c r="C7836" t="s">
        <v>9598</v>
      </c>
      <c r="J7836" t="s">
        <v>1444</v>
      </c>
      <c r="K7836">
        <v>0</v>
      </c>
      <c r="N7836" t="b">
        <v>1</v>
      </c>
      <c r="O7836" t="b">
        <v>0</v>
      </c>
      <c r="P7836" t="b">
        <v>0</v>
      </c>
      <c r="Q7836">
        <v>11</v>
      </c>
      <c r="R7836">
        <v>3</v>
      </c>
      <c r="S7836">
        <v>1</v>
      </c>
      <c r="T7836">
        <v>2</v>
      </c>
      <c r="U7836" t="b">
        <v>1</v>
      </c>
      <c r="V7836" t="s">
        <v>9466</v>
      </c>
      <c r="W7836" t="s">
        <v>12344</v>
      </c>
      <c r="X7836" t="s">
        <v>15612</v>
      </c>
      <c r="Y7836">
        <v>98</v>
      </c>
      <c r="Z7836">
        <v>98</v>
      </c>
      <c r="AA7836">
        <v>11</v>
      </c>
      <c r="AB7836">
        <v>11</v>
      </c>
      <c r="AC7836">
        <v>24</v>
      </c>
    </row>
    <row r="7837" spans="1:29">
      <c r="A7837">
        <v>8614</v>
      </c>
      <c r="B7837" t="s">
        <v>805</v>
      </c>
      <c r="C7837" t="s">
        <v>9599</v>
      </c>
      <c r="J7837" t="s">
        <v>1444</v>
      </c>
      <c r="K7837">
        <v>0</v>
      </c>
      <c r="N7837" t="b">
        <v>1</v>
      </c>
      <c r="O7837" t="b">
        <v>0</v>
      </c>
      <c r="P7837" t="b">
        <v>0</v>
      </c>
      <c r="Q7837">
        <v>11</v>
      </c>
      <c r="R7837">
        <v>3</v>
      </c>
      <c r="S7837">
        <v>1</v>
      </c>
      <c r="T7837">
        <v>2</v>
      </c>
      <c r="U7837" t="b">
        <v>1</v>
      </c>
      <c r="V7837" t="s">
        <v>9466</v>
      </c>
      <c r="W7837" t="s">
        <v>12344</v>
      </c>
      <c r="X7837" t="s">
        <v>15613</v>
      </c>
      <c r="Y7837">
        <v>99</v>
      </c>
      <c r="Z7837">
        <v>99</v>
      </c>
      <c r="AA7837">
        <v>11</v>
      </c>
      <c r="AB7837">
        <v>11</v>
      </c>
      <c r="AC7837">
        <v>24</v>
      </c>
    </row>
    <row r="7838" spans="1:29">
      <c r="A7838">
        <v>8615</v>
      </c>
      <c r="B7838" t="s">
        <v>805</v>
      </c>
      <c r="C7838" t="s">
        <v>9600</v>
      </c>
      <c r="J7838" t="s">
        <v>1444</v>
      </c>
      <c r="K7838">
        <v>0</v>
      </c>
      <c r="N7838" t="b">
        <v>1</v>
      </c>
      <c r="O7838" t="b">
        <v>0</v>
      </c>
      <c r="P7838" t="b">
        <v>0</v>
      </c>
      <c r="Q7838">
        <v>11</v>
      </c>
      <c r="R7838">
        <v>3</v>
      </c>
      <c r="S7838">
        <v>1</v>
      </c>
      <c r="T7838">
        <v>2</v>
      </c>
      <c r="U7838" t="b">
        <v>1</v>
      </c>
      <c r="V7838" t="s">
        <v>9466</v>
      </c>
      <c r="W7838" t="s">
        <v>12344</v>
      </c>
      <c r="X7838" t="s">
        <v>15614</v>
      </c>
      <c r="Y7838">
        <v>100</v>
      </c>
      <c r="Z7838">
        <v>100</v>
      </c>
      <c r="AA7838">
        <v>11</v>
      </c>
      <c r="AB7838">
        <v>11</v>
      </c>
      <c r="AC7838">
        <v>24</v>
      </c>
    </row>
    <row r="7839" spans="1:29">
      <c r="A7839">
        <v>8616</v>
      </c>
      <c r="B7839" t="s">
        <v>805</v>
      </c>
      <c r="C7839" t="s">
        <v>9601</v>
      </c>
      <c r="J7839" t="s">
        <v>1444</v>
      </c>
      <c r="K7839">
        <v>0</v>
      </c>
      <c r="N7839" t="b">
        <v>1</v>
      </c>
      <c r="O7839" t="b">
        <v>0</v>
      </c>
      <c r="P7839" t="b">
        <v>0</v>
      </c>
      <c r="Q7839">
        <v>11</v>
      </c>
      <c r="R7839">
        <v>3</v>
      </c>
      <c r="S7839">
        <v>1</v>
      </c>
      <c r="T7839">
        <v>2</v>
      </c>
      <c r="U7839" t="b">
        <v>1</v>
      </c>
      <c r="V7839" t="s">
        <v>9466</v>
      </c>
      <c r="W7839" t="s">
        <v>12344</v>
      </c>
      <c r="X7839" t="s">
        <v>15615</v>
      </c>
      <c r="Y7839">
        <v>101</v>
      </c>
      <c r="Z7839">
        <v>101</v>
      </c>
      <c r="AA7839">
        <v>11</v>
      </c>
      <c r="AB7839">
        <v>11</v>
      </c>
      <c r="AC7839">
        <v>24</v>
      </c>
    </row>
    <row r="7840" spans="1:29">
      <c r="A7840">
        <v>8617</v>
      </c>
      <c r="B7840" t="s">
        <v>805</v>
      </c>
      <c r="C7840" t="s">
        <v>9602</v>
      </c>
      <c r="J7840" t="s">
        <v>1444</v>
      </c>
      <c r="K7840">
        <v>0</v>
      </c>
      <c r="N7840" t="b">
        <v>1</v>
      </c>
      <c r="O7840" t="b">
        <v>0</v>
      </c>
      <c r="P7840" t="b">
        <v>0</v>
      </c>
      <c r="Q7840">
        <v>11</v>
      </c>
      <c r="R7840">
        <v>3</v>
      </c>
      <c r="S7840">
        <v>1</v>
      </c>
      <c r="T7840">
        <v>2</v>
      </c>
      <c r="U7840" t="b">
        <v>1</v>
      </c>
      <c r="V7840" t="s">
        <v>9466</v>
      </c>
      <c r="W7840" t="s">
        <v>12344</v>
      </c>
      <c r="X7840" t="s">
        <v>15616</v>
      </c>
      <c r="Y7840">
        <v>102</v>
      </c>
      <c r="Z7840">
        <v>102</v>
      </c>
      <c r="AA7840">
        <v>11</v>
      </c>
      <c r="AB7840">
        <v>11</v>
      </c>
      <c r="AC7840">
        <v>24</v>
      </c>
    </row>
    <row r="7841" spans="1:29">
      <c r="A7841">
        <v>8618</v>
      </c>
      <c r="B7841" t="s">
        <v>805</v>
      </c>
      <c r="C7841" t="s">
        <v>9603</v>
      </c>
      <c r="J7841" t="s">
        <v>1444</v>
      </c>
      <c r="K7841">
        <v>0</v>
      </c>
      <c r="N7841" t="b">
        <v>1</v>
      </c>
      <c r="O7841" t="b">
        <v>0</v>
      </c>
      <c r="P7841" t="b">
        <v>0</v>
      </c>
      <c r="Q7841">
        <v>11</v>
      </c>
      <c r="R7841">
        <v>3</v>
      </c>
      <c r="S7841">
        <v>1</v>
      </c>
      <c r="T7841">
        <v>2</v>
      </c>
      <c r="U7841" t="b">
        <v>1</v>
      </c>
      <c r="V7841" t="s">
        <v>9466</v>
      </c>
      <c r="W7841" t="s">
        <v>12344</v>
      </c>
      <c r="X7841" t="s">
        <v>15617</v>
      </c>
      <c r="Y7841">
        <v>103</v>
      </c>
      <c r="Z7841">
        <v>103</v>
      </c>
      <c r="AA7841">
        <v>11</v>
      </c>
      <c r="AB7841">
        <v>11</v>
      </c>
      <c r="AC7841">
        <v>24</v>
      </c>
    </row>
    <row r="7842" spans="1:29">
      <c r="A7842">
        <v>8619</v>
      </c>
      <c r="B7842" t="s">
        <v>805</v>
      </c>
      <c r="C7842" t="s">
        <v>9604</v>
      </c>
      <c r="J7842" t="s">
        <v>1444</v>
      </c>
      <c r="K7842">
        <v>0</v>
      </c>
      <c r="N7842" t="b">
        <v>1</v>
      </c>
      <c r="O7842" t="b">
        <v>0</v>
      </c>
      <c r="P7842" t="b">
        <v>0</v>
      </c>
      <c r="Q7842">
        <v>11</v>
      </c>
      <c r="R7842">
        <v>3</v>
      </c>
      <c r="S7842">
        <v>1</v>
      </c>
      <c r="T7842">
        <v>2</v>
      </c>
      <c r="U7842" t="b">
        <v>1</v>
      </c>
      <c r="V7842" t="s">
        <v>9466</v>
      </c>
      <c r="W7842" t="s">
        <v>12344</v>
      </c>
      <c r="X7842" t="s">
        <v>15618</v>
      </c>
      <c r="Y7842">
        <v>104</v>
      </c>
      <c r="Z7842">
        <v>104</v>
      </c>
      <c r="AA7842">
        <v>11</v>
      </c>
      <c r="AB7842">
        <v>11</v>
      </c>
      <c r="AC7842">
        <v>24</v>
      </c>
    </row>
    <row r="7843" spans="1:29">
      <c r="A7843">
        <v>8620</v>
      </c>
      <c r="B7843" t="s">
        <v>805</v>
      </c>
      <c r="C7843" t="s">
        <v>9605</v>
      </c>
      <c r="J7843" t="s">
        <v>1444</v>
      </c>
      <c r="K7843">
        <v>0</v>
      </c>
      <c r="N7843" t="b">
        <v>1</v>
      </c>
      <c r="O7843" t="b">
        <v>0</v>
      </c>
      <c r="P7843" t="b">
        <v>0</v>
      </c>
      <c r="Q7843">
        <v>11</v>
      </c>
      <c r="R7843">
        <v>3</v>
      </c>
      <c r="S7843">
        <v>1</v>
      </c>
      <c r="T7843">
        <v>2</v>
      </c>
      <c r="U7843" t="b">
        <v>1</v>
      </c>
      <c r="V7843" t="s">
        <v>9466</v>
      </c>
      <c r="W7843" t="s">
        <v>12344</v>
      </c>
      <c r="X7843" t="s">
        <v>15619</v>
      </c>
      <c r="Y7843">
        <v>105</v>
      </c>
      <c r="Z7843">
        <v>105</v>
      </c>
      <c r="AA7843">
        <v>11</v>
      </c>
      <c r="AB7843">
        <v>11</v>
      </c>
      <c r="AC7843">
        <v>24</v>
      </c>
    </row>
    <row r="7844" spans="1:29">
      <c r="A7844">
        <v>8621</v>
      </c>
      <c r="B7844" t="s">
        <v>805</v>
      </c>
      <c r="C7844" t="s">
        <v>9606</v>
      </c>
      <c r="J7844" t="s">
        <v>1444</v>
      </c>
      <c r="K7844">
        <v>0</v>
      </c>
      <c r="N7844" t="b">
        <v>1</v>
      </c>
      <c r="O7844" t="b">
        <v>0</v>
      </c>
      <c r="P7844" t="b">
        <v>0</v>
      </c>
      <c r="Q7844">
        <v>11</v>
      </c>
      <c r="R7844">
        <v>3</v>
      </c>
      <c r="S7844">
        <v>1</v>
      </c>
      <c r="T7844">
        <v>2</v>
      </c>
      <c r="U7844" t="b">
        <v>1</v>
      </c>
      <c r="V7844" t="s">
        <v>9466</v>
      </c>
      <c r="W7844" t="s">
        <v>12344</v>
      </c>
      <c r="X7844" t="s">
        <v>15620</v>
      </c>
      <c r="Y7844">
        <v>106</v>
      </c>
      <c r="Z7844">
        <v>106</v>
      </c>
      <c r="AA7844">
        <v>11</v>
      </c>
      <c r="AB7844">
        <v>11</v>
      </c>
      <c r="AC7844">
        <v>24</v>
      </c>
    </row>
    <row r="7845" spans="1:29">
      <c r="A7845">
        <v>8622</v>
      </c>
      <c r="B7845" t="s">
        <v>805</v>
      </c>
      <c r="C7845" t="s">
        <v>9607</v>
      </c>
      <c r="J7845" t="s">
        <v>1444</v>
      </c>
      <c r="K7845">
        <v>0</v>
      </c>
      <c r="N7845" t="b">
        <v>1</v>
      </c>
      <c r="O7845" t="b">
        <v>0</v>
      </c>
      <c r="P7845" t="b">
        <v>0</v>
      </c>
      <c r="Q7845">
        <v>11</v>
      </c>
      <c r="R7845">
        <v>3</v>
      </c>
      <c r="S7845">
        <v>1</v>
      </c>
      <c r="T7845">
        <v>2</v>
      </c>
      <c r="U7845" t="b">
        <v>1</v>
      </c>
      <c r="V7845" t="s">
        <v>9466</v>
      </c>
      <c r="W7845" t="s">
        <v>12344</v>
      </c>
      <c r="X7845" t="s">
        <v>15621</v>
      </c>
      <c r="Y7845">
        <v>107</v>
      </c>
      <c r="Z7845">
        <v>107</v>
      </c>
      <c r="AA7845">
        <v>11</v>
      </c>
      <c r="AB7845">
        <v>11</v>
      </c>
      <c r="AC7845">
        <v>24</v>
      </c>
    </row>
    <row r="7846" spans="1:29">
      <c r="A7846">
        <v>8623</v>
      </c>
      <c r="B7846" t="s">
        <v>805</v>
      </c>
      <c r="C7846" t="s">
        <v>9608</v>
      </c>
      <c r="J7846" t="s">
        <v>1444</v>
      </c>
      <c r="K7846">
        <v>0</v>
      </c>
      <c r="N7846" t="b">
        <v>1</v>
      </c>
      <c r="O7846" t="b">
        <v>0</v>
      </c>
      <c r="P7846" t="b">
        <v>0</v>
      </c>
      <c r="Q7846">
        <v>11</v>
      </c>
      <c r="R7846">
        <v>3</v>
      </c>
      <c r="S7846">
        <v>1</v>
      </c>
      <c r="T7846">
        <v>2</v>
      </c>
      <c r="U7846" t="b">
        <v>1</v>
      </c>
      <c r="V7846" t="s">
        <v>9466</v>
      </c>
      <c r="W7846" t="s">
        <v>12344</v>
      </c>
      <c r="X7846" t="s">
        <v>15622</v>
      </c>
      <c r="Y7846">
        <v>108</v>
      </c>
      <c r="Z7846">
        <v>108</v>
      </c>
      <c r="AA7846">
        <v>11</v>
      </c>
      <c r="AB7846">
        <v>11</v>
      </c>
      <c r="AC7846">
        <v>24</v>
      </c>
    </row>
    <row r="7847" spans="1:29">
      <c r="A7847">
        <v>8624</v>
      </c>
      <c r="B7847" t="s">
        <v>805</v>
      </c>
      <c r="C7847" t="s">
        <v>9609</v>
      </c>
      <c r="J7847" t="s">
        <v>1444</v>
      </c>
      <c r="K7847">
        <v>0</v>
      </c>
      <c r="N7847" t="b">
        <v>1</v>
      </c>
      <c r="O7847" t="b">
        <v>0</v>
      </c>
      <c r="P7847" t="b">
        <v>0</v>
      </c>
      <c r="Q7847">
        <v>11</v>
      </c>
      <c r="R7847">
        <v>3</v>
      </c>
      <c r="S7847">
        <v>1</v>
      </c>
      <c r="T7847">
        <v>2</v>
      </c>
      <c r="U7847" t="b">
        <v>1</v>
      </c>
      <c r="V7847" t="s">
        <v>9466</v>
      </c>
      <c r="W7847" t="s">
        <v>12344</v>
      </c>
      <c r="X7847" t="s">
        <v>15623</v>
      </c>
      <c r="Y7847">
        <v>109</v>
      </c>
      <c r="Z7847">
        <v>109</v>
      </c>
      <c r="AA7847">
        <v>11</v>
      </c>
      <c r="AB7847">
        <v>11</v>
      </c>
      <c r="AC7847">
        <v>24</v>
      </c>
    </row>
    <row r="7848" spans="1:29">
      <c r="A7848">
        <v>8625</v>
      </c>
      <c r="B7848" t="s">
        <v>805</v>
      </c>
      <c r="C7848" t="s">
        <v>9610</v>
      </c>
      <c r="J7848" t="s">
        <v>1444</v>
      </c>
      <c r="K7848">
        <v>0</v>
      </c>
      <c r="N7848" t="b">
        <v>1</v>
      </c>
      <c r="O7848" t="b">
        <v>0</v>
      </c>
      <c r="P7848" t="b">
        <v>0</v>
      </c>
      <c r="Q7848">
        <v>11</v>
      </c>
      <c r="R7848">
        <v>3</v>
      </c>
      <c r="S7848">
        <v>1</v>
      </c>
      <c r="T7848">
        <v>2</v>
      </c>
      <c r="U7848" t="b">
        <v>1</v>
      </c>
      <c r="V7848" t="s">
        <v>9466</v>
      </c>
      <c r="W7848" t="s">
        <v>12344</v>
      </c>
      <c r="X7848" t="s">
        <v>15624</v>
      </c>
      <c r="Y7848">
        <v>110</v>
      </c>
      <c r="Z7848">
        <v>110</v>
      </c>
      <c r="AA7848">
        <v>11</v>
      </c>
      <c r="AB7848">
        <v>11</v>
      </c>
      <c r="AC7848">
        <v>24</v>
      </c>
    </row>
    <row r="7849" spans="1:29">
      <c r="A7849">
        <v>8626</v>
      </c>
      <c r="B7849" t="s">
        <v>805</v>
      </c>
      <c r="C7849" t="s">
        <v>9611</v>
      </c>
      <c r="J7849" t="s">
        <v>1444</v>
      </c>
      <c r="K7849">
        <v>0</v>
      </c>
      <c r="N7849" t="b">
        <v>1</v>
      </c>
      <c r="O7849" t="b">
        <v>0</v>
      </c>
      <c r="P7849" t="b">
        <v>0</v>
      </c>
      <c r="Q7849">
        <v>11</v>
      </c>
      <c r="R7849">
        <v>3</v>
      </c>
      <c r="S7849">
        <v>1</v>
      </c>
      <c r="T7849">
        <v>2</v>
      </c>
      <c r="U7849" t="b">
        <v>1</v>
      </c>
      <c r="V7849" t="s">
        <v>9466</v>
      </c>
      <c r="W7849" t="s">
        <v>12344</v>
      </c>
      <c r="X7849" t="s">
        <v>15625</v>
      </c>
      <c r="Y7849">
        <v>111</v>
      </c>
      <c r="Z7849">
        <v>111</v>
      </c>
      <c r="AA7849">
        <v>11</v>
      </c>
      <c r="AB7849">
        <v>11</v>
      </c>
      <c r="AC7849">
        <v>24</v>
      </c>
    </row>
    <row r="7850" spans="1:29">
      <c r="A7850">
        <v>8627</v>
      </c>
      <c r="B7850" t="s">
        <v>805</v>
      </c>
      <c r="C7850" t="s">
        <v>9612</v>
      </c>
      <c r="J7850" t="s">
        <v>1444</v>
      </c>
      <c r="K7850">
        <v>0</v>
      </c>
      <c r="N7850" t="b">
        <v>1</v>
      </c>
      <c r="O7850" t="b">
        <v>0</v>
      </c>
      <c r="P7850" t="b">
        <v>0</v>
      </c>
      <c r="Q7850">
        <v>11</v>
      </c>
      <c r="R7850">
        <v>3</v>
      </c>
      <c r="S7850">
        <v>1</v>
      </c>
      <c r="T7850">
        <v>2</v>
      </c>
      <c r="U7850" t="b">
        <v>1</v>
      </c>
      <c r="V7850" t="s">
        <v>9466</v>
      </c>
      <c r="W7850" t="s">
        <v>12344</v>
      </c>
      <c r="X7850" t="s">
        <v>15626</v>
      </c>
      <c r="Y7850">
        <v>112</v>
      </c>
      <c r="Z7850">
        <v>112</v>
      </c>
      <c r="AA7850">
        <v>11</v>
      </c>
      <c r="AB7850">
        <v>11</v>
      </c>
      <c r="AC7850">
        <v>24</v>
      </c>
    </row>
    <row r="7851" spans="1:29">
      <c r="A7851">
        <v>8628</v>
      </c>
      <c r="B7851" t="s">
        <v>805</v>
      </c>
      <c r="C7851" t="s">
        <v>9613</v>
      </c>
      <c r="J7851" t="s">
        <v>1444</v>
      </c>
      <c r="K7851">
        <v>0</v>
      </c>
      <c r="N7851" t="b">
        <v>1</v>
      </c>
      <c r="O7851" t="b">
        <v>0</v>
      </c>
      <c r="P7851" t="b">
        <v>0</v>
      </c>
      <c r="Q7851">
        <v>11</v>
      </c>
      <c r="R7851">
        <v>3</v>
      </c>
      <c r="S7851">
        <v>1</v>
      </c>
      <c r="T7851">
        <v>2</v>
      </c>
      <c r="U7851" t="b">
        <v>1</v>
      </c>
      <c r="V7851" t="s">
        <v>9466</v>
      </c>
      <c r="W7851" t="s">
        <v>12344</v>
      </c>
      <c r="X7851" t="s">
        <v>15627</v>
      </c>
      <c r="Y7851">
        <v>113</v>
      </c>
      <c r="Z7851">
        <v>113</v>
      </c>
      <c r="AA7851">
        <v>11</v>
      </c>
      <c r="AB7851">
        <v>11</v>
      </c>
      <c r="AC7851">
        <v>24</v>
      </c>
    </row>
    <row r="7852" spans="1:29">
      <c r="A7852">
        <v>8629</v>
      </c>
      <c r="B7852" t="s">
        <v>805</v>
      </c>
      <c r="C7852" t="s">
        <v>9614</v>
      </c>
      <c r="J7852" t="s">
        <v>1444</v>
      </c>
      <c r="K7852">
        <v>0</v>
      </c>
      <c r="N7852" t="b">
        <v>1</v>
      </c>
      <c r="O7852" t="b">
        <v>0</v>
      </c>
      <c r="P7852" t="b">
        <v>0</v>
      </c>
      <c r="Q7852">
        <v>11</v>
      </c>
      <c r="R7852">
        <v>3</v>
      </c>
      <c r="S7852">
        <v>1</v>
      </c>
      <c r="T7852">
        <v>2</v>
      </c>
      <c r="U7852" t="b">
        <v>1</v>
      </c>
      <c r="V7852" t="s">
        <v>9466</v>
      </c>
      <c r="W7852" t="s">
        <v>12344</v>
      </c>
      <c r="X7852" t="s">
        <v>15628</v>
      </c>
      <c r="Y7852">
        <v>114</v>
      </c>
      <c r="Z7852">
        <v>114</v>
      </c>
      <c r="AA7852">
        <v>11</v>
      </c>
      <c r="AB7852">
        <v>11</v>
      </c>
      <c r="AC7852">
        <v>24</v>
      </c>
    </row>
    <row r="7853" spans="1:29">
      <c r="A7853">
        <v>8630</v>
      </c>
      <c r="B7853" t="s">
        <v>805</v>
      </c>
      <c r="C7853" t="s">
        <v>9615</v>
      </c>
      <c r="J7853" t="s">
        <v>1436</v>
      </c>
      <c r="K7853">
        <v>0</v>
      </c>
      <c r="N7853" t="b">
        <v>1</v>
      </c>
      <c r="O7853" t="b">
        <v>0</v>
      </c>
      <c r="P7853" t="b">
        <v>0</v>
      </c>
      <c r="Q7853">
        <v>11</v>
      </c>
      <c r="R7853">
        <v>3</v>
      </c>
      <c r="S7853">
        <v>1</v>
      </c>
      <c r="T7853">
        <v>3</v>
      </c>
      <c r="U7853" t="b">
        <v>1</v>
      </c>
      <c r="V7853" t="s">
        <v>9466</v>
      </c>
      <c r="W7853" t="s">
        <v>12344</v>
      </c>
      <c r="X7853" t="s">
        <v>14968</v>
      </c>
      <c r="Y7853">
        <v>89</v>
      </c>
      <c r="Z7853">
        <v>89</v>
      </c>
      <c r="AA7853">
        <v>5</v>
      </c>
      <c r="AB7853">
        <v>5</v>
      </c>
      <c r="AC7853">
        <v>24</v>
      </c>
    </row>
    <row r="7854" spans="1:29">
      <c r="A7854">
        <v>8631</v>
      </c>
      <c r="B7854" t="s">
        <v>805</v>
      </c>
      <c r="C7854" t="s">
        <v>9616</v>
      </c>
      <c r="J7854" t="s">
        <v>1436</v>
      </c>
      <c r="K7854">
        <v>0</v>
      </c>
      <c r="N7854" t="b">
        <v>1</v>
      </c>
      <c r="O7854" t="b">
        <v>0</v>
      </c>
      <c r="P7854" t="b">
        <v>0</v>
      </c>
      <c r="Q7854">
        <v>11</v>
      </c>
      <c r="R7854">
        <v>3</v>
      </c>
      <c r="S7854">
        <v>1</v>
      </c>
      <c r="T7854">
        <v>3</v>
      </c>
      <c r="U7854" t="b">
        <v>1</v>
      </c>
      <c r="V7854" t="s">
        <v>9466</v>
      </c>
      <c r="W7854" t="s">
        <v>12344</v>
      </c>
      <c r="X7854" t="s">
        <v>14970</v>
      </c>
      <c r="Y7854">
        <v>90</v>
      </c>
      <c r="Z7854">
        <v>90</v>
      </c>
      <c r="AA7854">
        <v>5</v>
      </c>
      <c r="AB7854">
        <v>5</v>
      </c>
      <c r="AC7854">
        <v>24</v>
      </c>
    </row>
    <row r="7855" spans="1:29">
      <c r="A7855">
        <v>8632</v>
      </c>
      <c r="B7855" t="s">
        <v>805</v>
      </c>
      <c r="C7855" t="s">
        <v>9617</v>
      </c>
      <c r="J7855" t="s">
        <v>1436</v>
      </c>
      <c r="K7855">
        <v>0</v>
      </c>
      <c r="N7855" t="b">
        <v>1</v>
      </c>
      <c r="O7855" t="b">
        <v>0</v>
      </c>
      <c r="P7855" t="b">
        <v>0</v>
      </c>
      <c r="Q7855">
        <v>11</v>
      </c>
      <c r="R7855">
        <v>3</v>
      </c>
      <c r="S7855">
        <v>1</v>
      </c>
      <c r="T7855">
        <v>3</v>
      </c>
      <c r="U7855" t="b">
        <v>1</v>
      </c>
      <c r="V7855" t="s">
        <v>9466</v>
      </c>
      <c r="W7855" t="s">
        <v>12344</v>
      </c>
      <c r="X7855" t="s">
        <v>14972</v>
      </c>
      <c r="Y7855">
        <v>91</v>
      </c>
      <c r="Z7855">
        <v>91</v>
      </c>
      <c r="AA7855">
        <v>5</v>
      </c>
      <c r="AB7855">
        <v>5</v>
      </c>
      <c r="AC7855">
        <v>24</v>
      </c>
    </row>
    <row r="7856" spans="1:29">
      <c r="A7856">
        <v>8633</v>
      </c>
      <c r="B7856" t="s">
        <v>805</v>
      </c>
      <c r="C7856" t="s">
        <v>9618</v>
      </c>
      <c r="J7856" t="s">
        <v>1436</v>
      </c>
      <c r="K7856">
        <v>0</v>
      </c>
      <c r="N7856" t="b">
        <v>1</v>
      </c>
      <c r="O7856" t="b">
        <v>0</v>
      </c>
      <c r="P7856" t="b">
        <v>0</v>
      </c>
      <c r="Q7856">
        <v>11</v>
      </c>
      <c r="R7856">
        <v>3</v>
      </c>
      <c r="S7856">
        <v>1</v>
      </c>
      <c r="T7856">
        <v>3</v>
      </c>
      <c r="U7856" t="b">
        <v>1</v>
      </c>
      <c r="V7856" t="s">
        <v>9466</v>
      </c>
      <c r="W7856" t="s">
        <v>12344</v>
      </c>
      <c r="X7856" t="s">
        <v>14976</v>
      </c>
      <c r="Y7856">
        <v>93</v>
      </c>
      <c r="Z7856">
        <v>93</v>
      </c>
      <c r="AA7856">
        <v>5</v>
      </c>
      <c r="AB7856">
        <v>5</v>
      </c>
      <c r="AC7856">
        <v>24</v>
      </c>
    </row>
    <row r="7857" spans="1:29">
      <c r="A7857">
        <v>8634</v>
      </c>
      <c r="B7857" t="s">
        <v>805</v>
      </c>
      <c r="C7857" t="s">
        <v>9619</v>
      </c>
      <c r="J7857" t="s">
        <v>1436</v>
      </c>
      <c r="K7857">
        <v>0</v>
      </c>
      <c r="N7857" t="b">
        <v>1</v>
      </c>
      <c r="O7857" t="b">
        <v>0</v>
      </c>
      <c r="P7857" t="b">
        <v>0</v>
      </c>
      <c r="Q7857">
        <v>11</v>
      </c>
      <c r="R7857">
        <v>3</v>
      </c>
      <c r="S7857">
        <v>1</v>
      </c>
      <c r="T7857">
        <v>3</v>
      </c>
      <c r="U7857" t="b">
        <v>1</v>
      </c>
      <c r="V7857" t="s">
        <v>9466</v>
      </c>
      <c r="W7857" t="s">
        <v>12344</v>
      </c>
      <c r="X7857" t="s">
        <v>14978</v>
      </c>
      <c r="Y7857">
        <v>94</v>
      </c>
      <c r="Z7857">
        <v>94</v>
      </c>
      <c r="AA7857">
        <v>5</v>
      </c>
      <c r="AB7857">
        <v>5</v>
      </c>
      <c r="AC7857">
        <v>24</v>
      </c>
    </row>
    <row r="7858" spans="1:29">
      <c r="A7858">
        <v>8635</v>
      </c>
      <c r="B7858" t="s">
        <v>805</v>
      </c>
      <c r="C7858" t="s">
        <v>9620</v>
      </c>
      <c r="J7858" t="s">
        <v>1436</v>
      </c>
      <c r="K7858">
        <v>0</v>
      </c>
      <c r="N7858" t="b">
        <v>1</v>
      </c>
      <c r="O7858" t="b">
        <v>0</v>
      </c>
      <c r="P7858" t="b">
        <v>0</v>
      </c>
      <c r="Q7858">
        <v>11</v>
      </c>
      <c r="R7858">
        <v>3</v>
      </c>
      <c r="S7858">
        <v>1</v>
      </c>
      <c r="T7858">
        <v>3</v>
      </c>
      <c r="U7858" t="b">
        <v>1</v>
      </c>
      <c r="V7858" t="s">
        <v>9466</v>
      </c>
      <c r="W7858" t="s">
        <v>12344</v>
      </c>
      <c r="X7858" t="s">
        <v>14980</v>
      </c>
      <c r="Y7858">
        <v>95</v>
      </c>
      <c r="Z7858">
        <v>95</v>
      </c>
      <c r="AA7858">
        <v>5</v>
      </c>
      <c r="AB7858">
        <v>5</v>
      </c>
      <c r="AC7858">
        <v>24</v>
      </c>
    </row>
    <row r="7859" spans="1:29">
      <c r="A7859">
        <v>8636</v>
      </c>
      <c r="B7859" t="s">
        <v>805</v>
      </c>
      <c r="C7859" t="s">
        <v>9621</v>
      </c>
      <c r="J7859" t="s">
        <v>1436</v>
      </c>
      <c r="K7859">
        <v>0</v>
      </c>
      <c r="N7859" t="b">
        <v>1</v>
      </c>
      <c r="O7859" t="b">
        <v>0</v>
      </c>
      <c r="P7859" t="b">
        <v>0</v>
      </c>
      <c r="Q7859">
        <v>11</v>
      </c>
      <c r="R7859">
        <v>3</v>
      </c>
      <c r="S7859">
        <v>1</v>
      </c>
      <c r="T7859">
        <v>3</v>
      </c>
      <c r="U7859" t="b">
        <v>1</v>
      </c>
      <c r="V7859" t="s">
        <v>9466</v>
      </c>
      <c r="W7859" t="s">
        <v>12344</v>
      </c>
      <c r="X7859" t="s">
        <v>14982</v>
      </c>
      <c r="Y7859">
        <v>96</v>
      </c>
      <c r="Z7859">
        <v>96</v>
      </c>
      <c r="AA7859">
        <v>5</v>
      </c>
      <c r="AB7859">
        <v>5</v>
      </c>
      <c r="AC7859">
        <v>24</v>
      </c>
    </row>
    <row r="7860" spans="1:29">
      <c r="A7860">
        <v>8637</v>
      </c>
      <c r="B7860" t="s">
        <v>805</v>
      </c>
      <c r="C7860" t="s">
        <v>9622</v>
      </c>
      <c r="J7860" t="s">
        <v>1436</v>
      </c>
      <c r="K7860">
        <v>0</v>
      </c>
      <c r="N7860" t="b">
        <v>1</v>
      </c>
      <c r="O7860" t="b">
        <v>0</v>
      </c>
      <c r="P7860" t="b">
        <v>0</v>
      </c>
      <c r="Q7860">
        <v>11</v>
      </c>
      <c r="R7860">
        <v>3</v>
      </c>
      <c r="S7860">
        <v>1</v>
      </c>
      <c r="T7860">
        <v>3</v>
      </c>
      <c r="U7860" t="b">
        <v>1</v>
      </c>
      <c r="V7860" t="s">
        <v>9466</v>
      </c>
      <c r="W7860" t="s">
        <v>12344</v>
      </c>
      <c r="X7860" t="s">
        <v>14984</v>
      </c>
      <c r="Y7860">
        <v>97</v>
      </c>
      <c r="Z7860">
        <v>97</v>
      </c>
      <c r="AA7860">
        <v>5</v>
      </c>
      <c r="AB7860">
        <v>5</v>
      </c>
      <c r="AC7860">
        <v>24</v>
      </c>
    </row>
    <row r="7861" spans="1:29">
      <c r="A7861">
        <v>8638</v>
      </c>
      <c r="B7861" t="s">
        <v>805</v>
      </c>
      <c r="C7861" t="s">
        <v>9623</v>
      </c>
      <c r="J7861" t="s">
        <v>1436</v>
      </c>
      <c r="K7861">
        <v>0</v>
      </c>
      <c r="N7861" t="b">
        <v>1</v>
      </c>
      <c r="O7861" t="b">
        <v>0</v>
      </c>
      <c r="P7861" t="b">
        <v>0</v>
      </c>
      <c r="Q7861">
        <v>11</v>
      </c>
      <c r="R7861">
        <v>3</v>
      </c>
      <c r="S7861">
        <v>1</v>
      </c>
      <c r="T7861">
        <v>3</v>
      </c>
      <c r="U7861" t="b">
        <v>1</v>
      </c>
      <c r="V7861" t="s">
        <v>9466</v>
      </c>
      <c r="W7861" t="s">
        <v>12344</v>
      </c>
      <c r="X7861" t="s">
        <v>14986</v>
      </c>
      <c r="Y7861">
        <v>98</v>
      </c>
      <c r="Z7861">
        <v>98</v>
      </c>
      <c r="AA7861">
        <v>5</v>
      </c>
      <c r="AB7861">
        <v>5</v>
      </c>
      <c r="AC7861">
        <v>24</v>
      </c>
    </row>
    <row r="7862" spans="1:29">
      <c r="A7862">
        <v>8639</v>
      </c>
      <c r="B7862" t="s">
        <v>805</v>
      </c>
      <c r="C7862" t="s">
        <v>9624</v>
      </c>
      <c r="J7862" t="s">
        <v>1436</v>
      </c>
      <c r="K7862">
        <v>0</v>
      </c>
      <c r="N7862" t="b">
        <v>1</v>
      </c>
      <c r="O7862" t="b">
        <v>0</v>
      </c>
      <c r="P7862" t="b">
        <v>0</v>
      </c>
      <c r="Q7862">
        <v>11</v>
      </c>
      <c r="R7862">
        <v>3</v>
      </c>
      <c r="S7862">
        <v>1</v>
      </c>
      <c r="T7862">
        <v>3</v>
      </c>
      <c r="U7862" t="b">
        <v>1</v>
      </c>
      <c r="V7862" t="s">
        <v>9466</v>
      </c>
      <c r="W7862" t="s">
        <v>12344</v>
      </c>
      <c r="X7862" t="s">
        <v>14988</v>
      </c>
      <c r="Y7862">
        <v>99</v>
      </c>
      <c r="Z7862">
        <v>99</v>
      </c>
      <c r="AA7862">
        <v>5</v>
      </c>
      <c r="AB7862">
        <v>5</v>
      </c>
      <c r="AC7862">
        <v>24</v>
      </c>
    </row>
    <row r="7863" spans="1:29">
      <c r="A7863">
        <v>8640</v>
      </c>
      <c r="B7863" t="s">
        <v>805</v>
      </c>
      <c r="C7863" t="s">
        <v>9625</v>
      </c>
      <c r="J7863" t="s">
        <v>1436</v>
      </c>
      <c r="K7863">
        <v>0</v>
      </c>
      <c r="N7863" t="b">
        <v>1</v>
      </c>
      <c r="O7863" t="b">
        <v>0</v>
      </c>
      <c r="P7863" t="b">
        <v>0</v>
      </c>
      <c r="Q7863">
        <v>11</v>
      </c>
      <c r="R7863">
        <v>3</v>
      </c>
      <c r="S7863">
        <v>1</v>
      </c>
      <c r="T7863">
        <v>3</v>
      </c>
      <c r="U7863" t="b">
        <v>1</v>
      </c>
      <c r="V7863" t="s">
        <v>9466</v>
      </c>
      <c r="W7863" t="s">
        <v>12344</v>
      </c>
      <c r="X7863" t="s">
        <v>14990</v>
      </c>
      <c r="Y7863">
        <v>100</v>
      </c>
      <c r="Z7863">
        <v>100</v>
      </c>
      <c r="AA7863">
        <v>5</v>
      </c>
      <c r="AB7863">
        <v>5</v>
      </c>
      <c r="AC7863">
        <v>24</v>
      </c>
    </row>
    <row r="7864" spans="1:29">
      <c r="A7864">
        <v>8641</v>
      </c>
      <c r="B7864" t="s">
        <v>805</v>
      </c>
      <c r="C7864" t="s">
        <v>9626</v>
      </c>
      <c r="J7864" t="s">
        <v>1436</v>
      </c>
      <c r="K7864">
        <v>0</v>
      </c>
      <c r="N7864" t="b">
        <v>1</v>
      </c>
      <c r="O7864" t="b">
        <v>0</v>
      </c>
      <c r="P7864" t="b">
        <v>0</v>
      </c>
      <c r="Q7864">
        <v>11</v>
      </c>
      <c r="R7864">
        <v>3</v>
      </c>
      <c r="S7864">
        <v>1</v>
      </c>
      <c r="T7864">
        <v>3</v>
      </c>
      <c r="U7864" t="b">
        <v>1</v>
      </c>
      <c r="V7864" t="s">
        <v>9466</v>
      </c>
      <c r="W7864" t="s">
        <v>12344</v>
      </c>
      <c r="X7864" t="s">
        <v>14992</v>
      </c>
      <c r="Y7864">
        <v>101</v>
      </c>
      <c r="Z7864">
        <v>101</v>
      </c>
      <c r="AA7864">
        <v>5</v>
      </c>
      <c r="AB7864">
        <v>5</v>
      </c>
      <c r="AC7864">
        <v>24</v>
      </c>
    </row>
    <row r="7865" spans="1:29">
      <c r="A7865">
        <v>8642</v>
      </c>
      <c r="B7865" t="s">
        <v>805</v>
      </c>
      <c r="C7865" t="s">
        <v>9627</v>
      </c>
      <c r="J7865" t="s">
        <v>1436</v>
      </c>
      <c r="K7865">
        <v>0</v>
      </c>
      <c r="N7865" t="b">
        <v>1</v>
      </c>
      <c r="O7865" t="b">
        <v>0</v>
      </c>
      <c r="P7865" t="b">
        <v>0</v>
      </c>
      <c r="Q7865">
        <v>11</v>
      </c>
      <c r="R7865">
        <v>3</v>
      </c>
      <c r="S7865">
        <v>1</v>
      </c>
      <c r="T7865">
        <v>3</v>
      </c>
      <c r="U7865" t="b">
        <v>1</v>
      </c>
      <c r="V7865" t="s">
        <v>9466</v>
      </c>
      <c r="W7865" t="s">
        <v>12344</v>
      </c>
      <c r="X7865" t="s">
        <v>14994</v>
      </c>
      <c r="Y7865">
        <v>102</v>
      </c>
      <c r="Z7865">
        <v>102</v>
      </c>
      <c r="AA7865">
        <v>5</v>
      </c>
      <c r="AB7865">
        <v>5</v>
      </c>
      <c r="AC7865">
        <v>24</v>
      </c>
    </row>
    <row r="7866" spans="1:29">
      <c r="A7866">
        <v>8643</v>
      </c>
      <c r="B7866" t="s">
        <v>805</v>
      </c>
      <c r="C7866" t="s">
        <v>9628</v>
      </c>
      <c r="J7866" t="s">
        <v>1436</v>
      </c>
      <c r="K7866">
        <v>0</v>
      </c>
      <c r="N7866" t="b">
        <v>1</v>
      </c>
      <c r="O7866" t="b">
        <v>0</v>
      </c>
      <c r="P7866" t="b">
        <v>0</v>
      </c>
      <c r="Q7866">
        <v>11</v>
      </c>
      <c r="R7866">
        <v>3</v>
      </c>
      <c r="S7866">
        <v>1</v>
      </c>
      <c r="T7866">
        <v>3</v>
      </c>
      <c r="U7866" t="b">
        <v>1</v>
      </c>
      <c r="V7866" t="s">
        <v>9466</v>
      </c>
      <c r="W7866" t="s">
        <v>12344</v>
      </c>
      <c r="X7866" t="s">
        <v>14996</v>
      </c>
      <c r="Y7866">
        <v>103</v>
      </c>
      <c r="Z7866">
        <v>103</v>
      </c>
      <c r="AA7866">
        <v>5</v>
      </c>
      <c r="AB7866">
        <v>5</v>
      </c>
      <c r="AC7866">
        <v>24</v>
      </c>
    </row>
    <row r="7867" spans="1:29">
      <c r="A7867">
        <v>8644</v>
      </c>
      <c r="B7867" t="s">
        <v>805</v>
      </c>
      <c r="C7867" t="s">
        <v>9629</v>
      </c>
      <c r="J7867" t="s">
        <v>1436</v>
      </c>
      <c r="K7867">
        <v>0</v>
      </c>
      <c r="N7867" t="b">
        <v>1</v>
      </c>
      <c r="O7867" t="b">
        <v>0</v>
      </c>
      <c r="P7867" t="b">
        <v>0</v>
      </c>
      <c r="Q7867">
        <v>11</v>
      </c>
      <c r="R7867">
        <v>3</v>
      </c>
      <c r="S7867">
        <v>1</v>
      </c>
      <c r="T7867">
        <v>3</v>
      </c>
      <c r="U7867" t="b">
        <v>1</v>
      </c>
      <c r="V7867" t="s">
        <v>9466</v>
      </c>
      <c r="W7867" t="s">
        <v>12344</v>
      </c>
      <c r="X7867" t="s">
        <v>14998</v>
      </c>
      <c r="Y7867">
        <v>104</v>
      </c>
      <c r="Z7867">
        <v>104</v>
      </c>
      <c r="AA7867">
        <v>5</v>
      </c>
      <c r="AB7867">
        <v>5</v>
      </c>
      <c r="AC7867">
        <v>24</v>
      </c>
    </row>
    <row r="7868" spans="1:29">
      <c r="A7868">
        <v>8645</v>
      </c>
      <c r="B7868" t="s">
        <v>805</v>
      </c>
      <c r="C7868" t="s">
        <v>9630</v>
      </c>
      <c r="J7868" t="s">
        <v>1436</v>
      </c>
      <c r="K7868">
        <v>0</v>
      </c>
      <c r="N7868" t="b">
        <v>1</v>
      </c>
      <c r="O7868" t="b">
        <v>0</v>
      </c>
      <c r="P7868" t="b">
        <v>0</v>
      </c>
      <c r="Q7868">
        <v>11</v>
      </c>
      <c r="R7868">
        <v>3</v>
      </c>
      <c r="S7868">
        <v>1</v>
      </c>
      <c r="T7868">
        <v>3</v>
      </c>
      <c r="U7868" t="b">
        <v>1</v>
      </c>
      <c r="V7868" t="s">
        <v>9466</v>
      </c>
      <c r="W7868" t="s">
        <v>12344</v>
      </c>
      <c r="X7868" t="s">
        <v>15000</v>
      </c>
      <c r="Y7868">
        <v>105</v>
      </c>
      <c r="Z7868">
        <v>105</v>
      </c>
      <c r="AA7868">
        <v>5</v>
      </c>
      <c r="AB7868">
        <v>5</v>
      </c>
      <c r="AC7868">
        <v>24</v>
      </c>
    </row>
    <row r="7869" spans="1:29">
      <c r="A7869">
        <v>8646</v>
      </c>
      <c r="B7869" t="s">
        <v>805</v>
      </c>
      <c r="C7869" t="s">
        <v>9631</v>
      </c>
      <c r="J7869" t="s">
        <v>1436</v>
      </c>
      <c r="K7869">
        <v>0</v>
      </c>
      <c r="N7869" t="b">
        <v>1</v>
      </c>
      <c r="O7869" t="b">
        <v>0</v>
      </c>
      <c r="P7869" t="b">
        <v>0</v>
      </c>
      <c r="Q7869">
        <v>11</v>
      </c>
      <c r="R7869">
        <v>3</v>
      </c>
      <c r="S7869">
        <v>1</v>
      </c>
      <c r="T7869">
        <v>3</v>
      </c>
      <c r="U7869" t="b">
        <v>1</v>
      </c>
      <c r="V7869" t="s">
        <v>9466</v>
      </c>
      <c r="W7869" t="s">
        <v>12344</v>
      </c>
      <c r="X7869" t="s">
        <v>15002</v>
      </c>
      <c r="Y7869">
        <v>106</v>
      </c>
      <c r="Z7869">
        <v>106</v>
      </c>
      <c r="AA7869">
        <v>5</v>
      </c>
      <c r="AB7869">
        <v>5</v>
      </c>
      <c r="AC7869">
        <v>24</v>
      </c>
    </row>
    <row r="7870" spans="1:29">
      <c r="A7870">
        <v>8647</v>
      </c>
      <c r="B7870" t="s">
        <v>805</v>
      </c>
      <c r="C7870" t="s">
        <v>9632</v>
      </c>
      <c r="J7870" t="s">
        <v>1436</v>
      </c>
      <c r="K7870">
        <v>0</v>
      </c>
      <c r="N7870" t="b">
        <v>1</v>
      </c>
      <c r="O7870" t="b">
        <v>0</v>
      </c>
      <c r="P7870" t="b">
        <v>0</v>
      </c>
      <c r="Q7870">
        <v>11</v>
      </c>
      <c r="R7870">
        <v>3</v>
      </c>
      <c r="S7870">
        <v>1</v>
      </c>
      <c r="T7870">
        <v>3</v>
      </c>
      <c r="U7870" t="b">
        <v>1</v>
      </c>
      <c r="V7870" t="s">
        <v>9466</v>
      </c>
      <c r="W7870" t="s">
        <v>12344</v>
      </c>
      <c r="X7870" t="s">
        <v>15004</v>
      </c>
      <c r="Y7870">
        <v>107</v>
      </c>
      <c r="Z7870">
        <v>107</v>
      </c>
      <c r="AA7870">
        <v>5</v>
      </c>
      <c r="AB7870">
        <v>5</v>
      </c>
      <c r="AC7870">
        <v>24</v>
      </c>
    </row>
    <row r="7871" spans="1:29">
      <c r="A7871">
        <v>8648</v>
      </c>
      <c r="B7871" t="s">
        <v>805</v>
      </c>
      <c r="C7871" t="s">
        <v>9633</v>
      </c>
      <c r="J7871" t="s">
        <v>1436</v>
      </c>
      <c r="K7871">
        <v>0</v>
      </c>
      <c r="N7871" t="b">
        <v>1</v>
      </c>
      <c r="O7871" t="b">
        <v>0</v>
      </c>
      <c r="P7871" t="b">
        <v>0</v>
      </c>
      <c r="Q7871">
        <v>11</v>
      </c>
      <c r="R7871">
        <v>3</v>
      </c>
      <c r="S7871">
        <v>1</v>
      </c>
      <c r="T7871">
        <v>3</v>
      </c>
      <c r="U7871" t="b">
        <v>1</v>
      </c>
      <c r="V7871" t="s">
        <v>9466</v>
      </c>
      <c r="W7871" t="s">
        <v>12344</v>
      </c>
      <c r="X7871" t="s">
        <v>15006</v>
      </c>
      <c r="Y7871">
        <v>108</v>
      </c>
      <c r="Z7871">
        <v>108</v>
      </c>
      <c r="AA7871">
        <v>5</v>
      </c>
      <c r="AB7871">
        <v>5</v>
      </c>
      <c r="AC7871">
        <v>24</v>
      </c>
    </row>
    <row r="7872" spans="1:29">
      <c r="A7872">
        <v>8649</v>
      </c>
      <c r="B7872" t="s">
        <v>805</v>
      </c>
      <c r="C7872" t="s">
        <v>9634</v>
      </c>
      <c r="J7872" t="s">
        <v>1436</v>
      </c>
      <c r="K7872">
        <v>0</v>
      </c>
      <c r="N7872" t="b">
        <v>1</v>
      </c>
      <c r="O7872" t="b">
        <v>0</v>
      </c>
      <c r="P7872" t="b">
        <v>0</v>
      </c>
      <c r="Q7872">
        <v>11</v>
      </c>
      <c r="R7872">
        <v>3</v>
      </c>
      <c r="S7872">
        <v>1</v>
      </c>
      <c r="T7872">
        <v>3</v>
      </c>
      <c r="U7872" t="b">
        <v>1</v>
      </c>
      <c r="V7872" t="s">
        <v>9466</v>
      </c>
      <c r="W7872" t="s">
        <v>12344</v>
      </c>
      <c r="X7872" t="s">
        <v>15008</v>
      </c>
      <c r="Y7872">
        <v>109</v>
      </c>
      <c r="Z7872">
        <v>109</v>
      </c>
      <c r="AA7872">
        <v>5</v>
      </c>
      <c r="AB7872">
        <v>5</v>
      </c>
      <c r="AC7872">
        <v>24</v>
      </c>
    </row>
    <row r="7873" spans="1:29">
      <c r="A7873">
        <v>8650</v>
      </c>
      <c r="B7873" t="s">
        <v>805</v>
      </c>
      <c r="C7873" t="s">
        <v>9635</v>
      </c>
      <c r="J7873" t="s">
        <v>1436</v>
      </c>
      <c r="K7873">
        <v>0</v>
      </c>
      <c r="N7873" t="b">
        <v>1</v>
      </c>
      <c r="O7873" t="b">
        <v>0</v>
      </c>
      <c r="P7873" t="b">
        <v>0</v>
      </c>
      <c r="Q7873">
        <v>11</v>
      </c>
      <c r="R7873">
        <v>3</v>
      </c>
      <c r="S7873">
        <v>1</v>
      </c>
      <c r="T7873">
        <v>3</v>
      </c>
      <c r="U7873" t="b">
        <v>1</v>
      </c>
      <c r="V7873" t="s">
        <v>9466</v>
      </c>
      <c r="W7873" t="s">
        <v>12344</v>
      </c>
      <c r="X7873" t="s">
        <v>15010</v>
      </c>
      <c r="Y7873">
        <v>110</v>
      </c>
      <c r="Z7873">
        <v>110</v>
      </c>
      <c r="AA7873">
        <v>5</v>
      </c>
      <c r="AB7873">
        <v>5</v>
      </c>
      <c r="AC7873">
        <v>24</v>
      </c>
    </row>
    <row r="7874" spans="1:29">
      <c r="A7874">
        <v>8651</v>
      </c>
      <c r="B7874" t="s">
        <v>805</v>
      </c>
      <c r="C7874" t="s">
        <v>9636</v>
      </c>
      <c r="J7874" t="s">
        <v>1436</v>
      </c>
      <c r="K7874">
        <v>0</v>
      </c>
      <c r="N7874" t="b">
        <v>1</v>
      </c>
      <c r="O7874" t="b">
        <v>0</v>
      </c>
      <c r="P7874" t="b">
        <v>0</v>
      </c>
      <c r="Q7874">
        <v>11</v>
      </c>
      <c r="R7874">
        <v>3</v>
      </c>
      <c r="S7874">
        <v>1</v>
      </c>
      <c r="T7874">
        <v>3</v>
      </c>
      <c r="U7874" t="b">
        <v>1</v>
      </c>
      <c r="V7874" t="s">
        <v>9466</v>
      </c>
      <c r="W7874" t="s">
        <v>12344</v>
      </c>
      <c r="X7874" t="s">
        <v>15012</v>
      </c>
      <c r="Y7874">
        <v>111</v>
      </c>
      <c r="Z7874">
        <v>111</v>
      </c>
      <c r="AA7874">
        <v>5</v>
      </c>
      <c r="AB7874">
        <v>5</v>
      </c>
      <c r="AC7874">
        <v>24</v>
      </c>
    </row>
    <row r="7875" spans="1:29">
      <c r="A7875">
        <v>8652</v>
      </c>
      <c r="B7875" t="s">
        <v>805</v>
      </c>
      <c r="C7875" t="s">
        <v>9637</v>
      </c>
      <c r="J7875" t="s">
        <v>1436</v>
      </c>
      <c r="K7875">
        <v>0</v>
      </c>
      <c r="N7875" t="b">
        <v>1</v>
      </c>
      <c r="O7875" t="b">
        <v>0</v>
      </c>
      <c r="P7875" t="b">
        <v>0</v>
      </c>
      <c r="Q7875">
        <v>11</v>
      </c>
      <c r="R7875">
        <v>3</v>
      </c>
      <c r="S7875">
        <v>1</v>
      </c>
      <c r="T7875">
        <v>3</v>
      </c>
      <c r="U7875" t="b">
        <v>1</v>
      </c>
      <c r="V7875" t="s">
        <v>9466</v>
      </c>
      <c r="W7875" t="s">
        <v>12344</v>
      </c>
      <c r="X7875" t="s">
        <v>15014</v>
      </c>
      <c r="Y7875">
        <v>112</v>
      </c>
      <c r="Z7875">
        <v>112</v>
      </c>
      <c r="AA7875">
        <v>5</v>
      </c>
      <c r="AB7875">
        <v>5</v>
      </c>
      <c r="AC7875">
        <v>24</v>
      </c>
    </row>
    <row r="7876" spans="1:29">
      <c r="A7876">
        <v>8653</v>
      </c>
      <c r="B7876" t="s">
        <v>805</v>
      </c>
      <c r="C7876" t="s">
        <v>9638</v>
      </c>
      <c r="J7876" t="s">
        <v>1436</v>
      </c>
      <c r="K7876">
        <v>0</v>
      </c>
      <c r="N7876" t="b">
        <v>1</v>
      </c>
      <c r="O7876" t="b">
        <v>0</v>
      </c>
      <c r="P7876" t="b">
        <v>0</v>
      </c>
      <c r="Q7876">
        <v>11</v>
      </c>
      <c r="R7876">
        <v>3</v>
      </c>
      <c r="S7876">
        <v>1</v>
      </c>
      <c r="T7876">
        <v>3</v>
      </c>
      <c r="U7876" t="b">
        <v>1</v>
      </c>
      <c r="V7876" t="s">
        <v>9466</v>
      </c>
      <c r="W7876" t="s">
        <v>12344</v>
      </c>
      <c r="X7876" t="s">
        <v>15016</v>
      </c>
      <c r="Y7876">
        <v>113</v>
      </c>
      <c r="Z7876">
        <v>113</v>
      </c>
      <c r="AA7876">
        <v>5</v>
      </c>
      <c r="AB7876">
        <v>5</v>
      </c>
      <c r="AC7876">
        <v>24</v>
      </c>
    </row>
    <row r="7877" spans="1:29">
      <c r="A7877">
        <v>8654</v>
      </c>
      <c r="B7877" t="s">
        <v>805</v>
      </c>
      <c r="C7877" t="s">
        <v>9639</v>
      </c>
      <c r="J7877" t="s">
        <v>1436</v>
      </c>
      <c r="K7877">
        <v>0</v>
      </c>
      <c r="N7877" t="b">
        <v>1</v>
      </c>
      <c r="O7877" t="b">
        <v>0</v>
      </c>
      <c r="P7877" t="b">
        <v>0</v>
      </c>
      <c r="Q7877">
        <v>11</v>
      </c>
      <c r="R7877">
        <v>3</v>
      </c>
      <c r="S7877">
        <v>1</v>
      </c>
      <c r="T7877">
        <v>3</v>
      </c>
      <c r="U7877" t="b">
        <v>1</v>
      </c>
      <c r="V7877" t="s">
        <v>9466</v>
      </c>
      <c r="W7877" t="s">
        <v>12344</v>
      </c>
      <c r="X7877" t="s">
        <v>15018</v>
      </c>
      <c r="Y7877">
        <v>114</v>
      </c>
      <c r="Z7877">
        <v>114</v>
      </c>
      <c r="AA7877">
        <v>5</v>
      </c>
      <c r="AB7877">
        <v>5</v>
      </c>
      <c r="AC7877">
        <v>24</v>
      </c>
    </row>
    <row r="7878" spans="1:29">
      <c r="A7878">
        <v>8655</v>
      </c>
      <c r="B7878" t="s">
        <v>805</v>
      </c>
      <c r="C7878" t="s">
        <v>9640</v>
      </c>
      <c r="J7878" t="s">
        <v>1444</v>
      </c>
      <c r="K7878">
        <v>0</v>
      </c>
      <c r="N7878" t="b">
        <v>0</v>
      </c>
      <c r="O7878" t="b">
        <v>1</v>
      </c>
      <c r="P7878" t="b">
        <v>0</v>
      </c>
      <c r="Q7878">
        <v>11</v>
      </c>
      <c r="R7878">
        <v>3</v>
      </c>
      <c r="S7878">
        <v>1</v>
      </c>
      <c r="T7878">
        <v>2</v>
      </c>
      <c r="U7878" t="b">
        <v>1</v>
      </c>
      <c r="V7878" t="s">
        <v>9466</v>
      </c>
      <c r="W7878" t="s">
        <v>12344</v>
      </c>
      <c r="X7878" t="s">
        <v>15629</v>
      </c>
      <c r="Y7878">
        <v>115</v>
      </c>
      <c r="Z7878">
        <v>115</v>
      </c>
      <c r="AA7878">
        <v>11</v>
      </c>
      <c r="AB7878">
        <v>11</v>
      </c>
      <c r="AC7878">
        <v>24</v>
      </c>
    </row>
    <row r="7879" spans="1:29">
      <c r="A7879">
        <v>8656</v>
      </c>
      <c r="B7879" t="s">
        <v>1503</v>
      </c>
      <c r="C7879" t="s">
        <v>9641</v>
      </c>
      <c r="D7879">
        <v>185</v>
      </c>
      <c r="E7879" t="s">
        <v>9642</v>
      </c>
      <c r="U7879" t="b">
        <v>1</v>
      </c>
      <c r="V7879" t="s">
        <v>9643</v>
      </c>
      <c r="W7879" t="s">
        <v>12345</v>
      </c>
      <c r="X7879" t="s">
        <v>15830</v>
      </c>
      <c r="Y7879">
        <v>12</v>
      </c>
      <c r="Z7879">
        <v>37</v>
      </c>
      <c r="AA7879">
        <v>2</v>
      </c>
      <c r="AB7879">
        <v>12</v>
      </c>
      <c r="AC7879">
        <v>25</v>
      </c>
    </row>
    <row r="7880" spans="1:29">
      <c r="A7880">
        <v>8657</v>
      </c>
      <c r="B7880" t="s">
        <v>827</v>
      </c>
      <c r="C7880" t="s">
        <v>9644</v>
      </c>
      <c r="U7880" t="b">
        <v>1</v>
      </c>
      <c r="V7880" t="s">
        <v>9643</v>
      </c>
      <c r="W7880" t="s">
        <v>12345</v>
      </c>
      <c r="X7880" t="s">
        <v>15831</v>
      </c>
      <c r="Y7880">
        <v>12</v>
      </c>
      <c r="Z7880">
        <v>37</v>
      </c>
      <c r="AA7880">
        <v>2</v>
      </c>
      <c r="AB7880">
        <v>11</v>
      </c>
      <c r="AC7880">
        <v>25</v>
      </c>
    </row>
    <row r="7881" spans="1:29">
      <c r="A7881">
        <v>8658</v>
      </c>
      <c r="B7881" t="s">
        <v>1508</v>
      </c>
      <c r="C7881" t="s">
        <v>9645</v>
      </c>
      <c r="U7881" t="b">
        <v>1</v>
      </c>
      <c r="V7881" t="s">
        <v>9643</v>
      </c>
      <c r="W7881" t="s">
        <v>12345</v>
      </c>
      <c r="X7881" t="s">
        <v>15832</v>
      </c>
      <c r="Y7881">
        <v>13</v>
      </c>
      <c r="Z7881">
        <v>37</v>
      </c>
      <c r="AA7881">
        <v>2</v>
      </c>
      <c r="AB7881">
        <v>12</v>
      </c>
      <c r="AC7881">
        <v>25</v>
      </c>
    </row>
    <row r="7882" spans="1:29">
      <c r="A7882">
        <v>8659</v>
      </c>
      <c r="B7882" t="s">
        <v>805</v>
      </c>
      <c r="C7882" t="s">
        <v>9646</v>
      </c>
      <c r="J7882" t="s">
        <v>1436</v>
      </c>
      <c r="K7882">
        <v>0</v>
      </c>
      <c r="N7882" t="b">
        <v>1</v>
      </c>
      <c r="O7882" t="b">
        <v>0</v>
      </c>
      <c r="P7882" t="b">
        <v>0</v>
      </c>
      <c r="Q7882">
        <v>11</v>
      </c>
      <c r="R7882">
        <v>1</v>
      </c>
      <c r="S7882">
        <v>1</v>
      </c>
      <c r="T7882">
        <v>1</v>
      </c>
      <c r="U7882" t="b">
        <v>1</v>
      </c>
      <c r="V7882" t="s">
        <v>9643</v>
      </c>
      <c r="W7882" t="s">
        <v>12345</v>
      </c>
      <c r="X7882" t="s">
        <v>15544</v>
      </c>
      <c r="Y7882">
        <v>13</v>
      </c>
      <c r="Z7882">
        <v>13</v>
      </c>
      <c r="AA7882">
        <v>5</v>
      </c>
      <c r="AB7882">
        <v>5</v>
      </c>
      <c r="AC7882">
        <v>25</v>
      </c>
    </row>
    <row r="7883" spans="1:29">
      <c r="A7883">
        <v>8660</v>
      </c>
      <c r="B7883" t="s">
        <v>805</v>
      </c>
      <c r="C7883" t="s">
        <v>9647</v>
      </c>
      <c r="J7883" t="s">
        <v>1436</v>
      </c>
      <c r="K7883">
        <v>0</v>
      </c>
      <c r="N7883" t="b">
        <v>1</v>
      </c>
      <c r="O7883" t="b">
        <v>0</v>
      </c>
      <c r="P7883" t="b">
        <v>0</v>
      </c>
      <c r="Q7883">
        <v>11</v>
      </c>
      <c r="R7883">
        <v>1</v>
      </c>
      <c r="S7883">
        <v>1</v>
      </c>
      <c r="T7883">
        <v>1</v>
      </c>
      <c r="U7883" t="b">
        <v>1</v>
      </c>
      <c r="V7883" t="s">
        <v>9643</v>
      </c>
      <c r="W7883" t="s">
        <v>12345</v>
      </c>
      <c r="X7883" t="s">
        <v>15545</v>
      </c>
      <c r="Y7883">
        <v>14</v>
      </c>
      <c r="Z7883">
        <v>14</v>
      </c>
      <c r="AA7883">
        <v>5</v>
      </c>
      <c r="AB7883">
        <v>5</v>
      </c>
      <c r="AC7883">
        <v>25</v>
      </c>
    </row>
    <row r="7884" spans="1:29">
      <c r="A7884">
        <v>8661</v>
      </c>
      <c r="B7884" t="s">
        <v>805</v>
      </c>
      <c r="C7884" t="s">
        <v>9648</v>
      </c>
      <c r="J7884" t="s">
        <v>1436</v>
      </c>
      <c r="K7884">
        <v>0</v>
      </c>
      <c r="N7884" t="b">
        <v>1</v>
      </c>
      <c r="O7884" t="b">
        <v>0</v>
      </c>
      <c r="P7884" t="b">
        <v>0</v>
      </c>
      <c r="Q7884">
        <v>11</v>
      </c>
      <c r="R7884">
        <v>2</v>
      </c>
      <c r="S7884">
        <v>1</v>
      </c>
      <c r="T7884">
        <v>1</v>
      </c>
      <c r="U7884" t="b">
        <v>1</v>
      </c>
      <c r="V7884" t="s">
        <v>9643</v>
      </c>
      <c r="W7884" t="s">
        <v>12345</v>
      </c>
      <c r="X7884" t="s">
        <v>14689</v>
      </c>
      <c r="Y7884">
        <v>19</v>
      </c>
      <c r="Z7884">
        <v>19</v>
      </c>
      <c r="AA7884">
        <v>5</v>
      </c>
      <c r="AB7884">
        <v>5</v>
      </c>
      <c r="AC7884">
        <v>25</v>
      </c>
    </row>
    <row r="7885" spans="1:29">
      <c r="A7885">
        <v>8662</v>
      </c>
      <c r="B7885" t="s">
        <v>805</v>
      </c>
      <c r="C7885" t="s">
        <v>9649</v>
      </c>
      <c r="J7885" t="s">
        <v>1436</v>
      </c>
      <c r="K7885">
        <v>0</v>
      </c>
      <c r="N7885" t="b">
        <v>1</v>
      </c>
      <c r="O7885" t="b">
        <v>0</v>
      </c>
      <c r="P7885" t="b">
        <v>0</v>
      </c>
      <c r="Q7885">
        <v>11</v>
      </c>
      <c r="R7885">
        <v>2</v>
      </c>
      <c r="S7885">
        <v>1</v>
      </c>
      <c r="T7885">
        <v>1</v>
      </c>
      <c r="U7885" t="b">
        <v>1</v>
      </c>
      <c r="V7885" t="s">
        <v>9643</v>
      </c>
      <c r="W7885" t="s">
        <v>12345</v>
      </c>
      <c r="X7885" t="s">
        <v>14691</v>
      </c>
      <c r="Y7885">
        <v>20</v>
      </c>
      <c r="Z7885">
        <v>20</v>
      </c>
      <c r="AA7885">
        <v>5</v>
      </c>
      <c r="AB7885">
        <v>5</v>
      </c>
      <c r="AC7885">
        <v>25</v>
      </c>
    </row>
    <row r="7886" spans="1:29">
      <c r="A7886">
        <v>8663</v>
      </c>
      <c r="B7886" t="s">
        <v>805</v>
      </c>
      <c r="C7886" t="s">
        <v>9650</v>
      </c>
      <c r="J7886" t="s">
        <v>1436</v>
      </c>
      <c r="K7886">
        <v>0</v>
      </c>
      <c r="N7886" t="b">
        <v>1</v>
      </c>
      <c r="O7886" t="b">
        <v>0</v>
      </c>
      <c r="P7886" t="b">
        <v>0</v>
      </c>
      <c r="Q7886">
        <v>11</v>
      </c>
      <c r="R7886">
        <v>2</v>
      </c>
      <c r="S7886">
        <v>1</v>
      </c>
      <c r="T7886">
        <v>1</v>
      </c>
      <c r="U7886" t="b">
        <v>1</v>
      </c>
      <c r="V7886" t="s">
        <v>9643</v>
      </c>
      <c r="W7886" t="s">
        <v>12345</v>
      </c>
      <c r="X7886" t="s">
        <v>14471</v>
      </c>
      <c r="Y7886">
        <v>21</v>
      </c>
      <c r="Z7886">
        <v>21</v>
      </c>
      <c r="AA7886">
        <v>5</v>
      </c>
      <c r="AB7886">
        <v>5</v>
      </c>
      <c r="AC7886">
        <v>25</v>
      </c>
    </row>
    <row r="7887" spans="1:29">
      <c r="A7887">
        <v>8664</v>
      </c>
      <c r="B7887" t="s">
        <v>805</v>
      </c>
      <c r="C7887" t="s">
        <v>9651</v>
      </c>
      <c r="J7887" t="s">
        <v>1436</v>
      </c>
      <c r="K7887">
        <v>0</v>
      </c>
      <c r="N7887" t="b">
        <v>1</v>
      </c>
      <c r="O7887" t="b">
        <v>0</v>
      </c>
      <c r="P7887" t="b">
        <v>0</v>
      </c>
      <c r="Q7887">
        <v>11</v>
      </c>
      <c r="R7887">
        <v>2</v>
      </c>
      <c r="S7887">
        <v>1</v>
      </c>
      <c r="T7887">
        <v>1</v>
      </c>
      <c r="U7887" t="b">
        <v>1</v>
      </c>
      <c r="V7887" t="s">
        <v>9643</v>
      </c>
      <c r="W7887" t="s">
        <v>12345</v>
      </c>
      <c r="X7887" t="s">
        <v>14694</v>
      </c>
      <c r="Y7887">
        <v>22</v>
      </c>
      <c r="Z7887">
        <v>22</v>
      </c>
      <c r="AA7887">
        <v>5</v>
      </c>
      <c r="AB7887">
        <v>5</v>
      </c>
      <c r="AC7887">
        <v>25</v>
      </c>
    </row>
    <row r="7888" spans="1:29">
      <c r="A7888">
        <v>8665</v>
      </c>
      <c r="B7888" t="s">
        <v>805</v>
      </c>
      <c r="C7888" t="s">
        <v>9652</v>
      </c>
      <c r="J7888" t="s">
        <v>1436</v>
      </c>
      <c r="K7888">
        <v>0</v>
      </c>
      <c r="N7888" t="b">
        <v>1</v>
      </c>
      <c r="O7888" t="b">
        <v>0</v>
      </c>
      <c r="P7888" t="b">
        <v>0</v>
      </c>
      <c r="Q7888">
        <v>11</v>
      </c>
      <c r="R7888">
        <v>2</v>
      </c>
      <c r="S7888">
        <v>1</v>
      </c>
      <c r="T7888">
        <v>1</v>
      </c>
      <c r="U7888" t="b">
        <v>1</v>
      </c>
      <c r="V7888" t="s">
        <v>9643</v>
      </c>
      <c r="W7888" t="s">
        <v>12345</v>
      </c>
      <c r="X7888" t="s">
        <v>14696</v>
      </c>
      <c r="Y7888">
        <v>23</v>
      </c>
      <c r="Z7888">
        <v>23</v>
      </c>
      <c r="AA7888">
        <v>5</v>
      </c>
      <c r="AB7888">
        <v>5</v>
      </c>
      <c r="AC7888">
        <v>25</v>
      </c>
    </row>
    <row r="7889" spans="1:29">
      <c r="A7889">
        <v>8666</v>
      </c>
      <c r="B7889" t="s">
        <v>805</v>
      </c>
      <c r="C7889" t="s">
        <v>9653</v>
      </c>
      <c r="J7889" t="s">
        <v>1436</v>
      </c>
      <c r="K7889">
        <v>0</v>
      </c>
      <c r="N7889" t="b">
        <v>1</v>
      </c>
      <c r="O7889" t="b">
        <v>0</v>
      </c>
      <c r="P7889" t="b">
        <v>0</v>
      </c>
      <c r="Q7889">
        <v>11</v>
      </c>
      <c r="R7889">
        <v>2</v>
      </c>
      <c r="S7889">
        <v>1</v>
      </c>
      <c r="T7889">
        <v>4</v>
      </c>
      <c r="U7889" t="b">
        <v>1</v>
      </c>
      <c r="V7889" t="s">
        <v>9643</v>
      </c>
      <c r="W7889" t="s">
        <v>12345</v>
      </c>
      <c r="X7889" t="s">
        <v>14454</v>
      </c>
      <c r="Y7889">
        <v>16</v>
      </c>
      <c r="Z7889">
        <v>16</v>
      </c>
      <c r="AA7889">
        <v>10</v>
      </c>
      <c r="AB7889">
        <v>10</v>
      </c>
      <c r="AC7889">
        <v>25</v>
      </c>
    </row>
    <row r="7890" spans="1:29">
      <c r="A7890">
        <v>8667</v>
      </c>
      <c r="B7890" t="s">
        <v>805</v>
      </c>
      <c r="C7890" t="s">
        <v>9654</v>
      </c>
      <c r="J7890" t="s">
        <v>1436</v>
      </c>
      <c r="K7890">
        <v>0</v>
      </c>
      <c r="N7890" t="b">
        <v>1</v>
      </c>
      <c r="O7890" t="b">
        <v>0</v>
      </c>
      <c r="P7890" t="b">
        <v>0</v>
      </c>
      <c r="Q7890">
        <v>11</v>
      </c>
      <c r="R7890">
        <v>2</v>
      </c>
      <c r="S7890">
        <v>1</v>
      </c>
      <c r="T7890">
        <v>4</v>
      </c>
      <c r="U7890" t="b">
        <v>1</v>
      </c>
      <c r="V7890" t="s">
        <v>9643</v>
      </c>
      <c r="W7890" t="s">
        <v>12345</v>
      </c>
      <c r="X7890" t="s">
        <v>14452</v>
      </c>
      <c r="Y7890">
        <v>17</v>
      </c>
      <c r="Z7890">
        <v>17</v>
      </c>
      <c r="AA7890">
        <v>10</v>
      </c>
      <c r="AB7890">
        <v>10</v>
      </c>
      <c r="AC7890">
        <v>25</v>
      </c>
    </row>
    <row r="7891" spans="1:29">
      <c r="A7891">
        <v>8668</v>
      </c>
      <c r="B7891" t="s">
        <v>805</v>
      </c>
      <c r="C7891" t="s">
        <v>9655</v>
      </c>
      <c r="J7891" t="s">
        <v>1436</v>
      </c>
      <c r="K7891">
        <v>0</v>
      </c>
      <c r="N7891" t="b">
        <v>1</v>
      </c>
      <c r="O7891" t="b">
        <v>0</v>
      </c>
      <c r="P7891" t="b">
        <v>0</v>
      </c>
      <c r="Q7891">
        <v>11</v>
      </c>
      <c r="R7891">
        <v>2</v>
      </c>
      <c r="S7891">
        <v>1</v>
      </c>
      <c r="T7891">
        <v>4</v>
      </c>
      <c r="U7891" t="b">
        <v>1</v>
      </c>
      <c r="V7891" t="s">
        <v>9643</v>
      </c>
      <c r="W7891" t="s">
        <v>12345</v>
      </c>
      <c r="X7891" t="s">
        <v>14727</v>
      </c>
      <c r="Y7891">
        <v>18</v>
      </c>
      <c r="Z7891">
        <v>18</v>
      </c>
      <c r="AA7891">
        <v>10</v>
      </c>
      <c r="AB7891">
        <v>10</v>
      </c>
      <c r="AC7891">
        <v>25</v>
      </c>
    </row>
    <row r="7892" spans="1:29">
      <c r="A7892">
        <v>8669</v>
      </c>
      <c r="B7892" t="s">
        <v>805</v>
      </c>
      <c r="C7892" t="s">
        <v>9656</v>
      </c>
      <c r="J7892" t="s">
        <v>1436</v>
      </c>
      <c r="K7892">
        <v>0</v>
      </c>
      <c r="N7892" t="b">
        <v>1</v>
      </c>
      <c r="O7892" t="b">
        <v>0</v>
      </c>
      <c r="P7892" t="b">
        <v>0</v>
      </c>
      <c r="Q7892">
        <v>11</v>
      </c>
      <c r="R7892">
        <v>2</v>
      </c>
      <c r="S7892">
        <v>1</v>
      </c>
      <c r="T7892">
        <v>4</v>
      </c>
      <c r="U7892" t="b">
        <v>1</v>
      </c>
      <c r="V7892" t="s">
        <v>9643</v>
      </c>
      <c r="W7892" t="s">
        <v>12345</v>
      </c>
      <c r="X7892" t="s">
        <v>14455</v>
      </c>
      <c r="Y7892">
        <v>19</v>
      </c>
      <c r="Z7892">
        <v>19</v>
      </c>
      <c r="AA7892">
        <v>10</v>
      </c>
      <c r="AB7892">
        <v>10</v>
      </c>
      <c r="AC7892">
        <v>25</v>
      </c>
    </row>
    <row r="7893" spans="1:29">
      <c r="A7893">
        <v>8670</v>
      </c>
      <c r="B7893" t="s">
        <v>805</v>
      </c>
      <c r="C7893" t="s">
        <v>9657</v>
      </c>
      <c r="J7893" t="s">
        <v>1436</v>
      </c>
      <c r="K7893">
        <v>0</v>
      </c>
      <c r="N7893" t="b">
        <v>1</v>
      </c>
      <c r="O7893" t="b">
        <v>0</v>
      </c>
      <c r="P7893" t="b">
        <v>0</v>
      </c>
      <c r="Q7893">
        <v>11</v>
      </c>
      <c r="R7893">
        <v>2</v>
      </c>
      <c r="S7893">
        <v>1</v>
      </c>
      <c r="T7893">
        <v>4</v>
      </c>
      <c r="U7893" t="b">
        <v>1</v>
      </c>
      <c r="V7893" t="s">
        <v>9643</v>
      </c>
      <c r="W7893" t="s">
        <v>12345</v>
      </c>
      <c r="X7893" t="s">
        <v>14652</v>
      </c>
      <c r="Y7893">
        <v>20</v>
      </c>
      <c r="Z7893">
        <v>20</v>
      </c>
      <c r="AA7893">
        <v>10</v>
      </c>
      <c r="AB7893">
        <v>10</v>
      </c>
      <c r="AC7893">
        <v>25</v>
      </c>
    </row>
    <row r="7894" spans="1:29">
      <c r="A7894">
        <v>8671</v>
      </c>
      <c r="B7894" t="s">
        <v>805</v>
      </c>
      <c r="C7894" t="s">
        <v>9658</v>
      </c>
      <c r="J7894" t="s">
        <v>1436</v>
      </c>
      <c r="K7894">
        <v>0</v>
      </c>
      <c r="N7894" t="b">
        <v>1</v>
      </c>
      <c r="O7894" t="b">
        <v>0</v>
      </c>
      <c r="P7894" t="b">
        <v>0</v>
      </c>
      <c r="Q7894">
        <v>11</v>
      </c>
      <c r="R7894">
        <v>2</v>
      </c>
      <c r="S7894">
        <v>1</v>
      </c>
      <c r="T7894">
        <v>4</v>
      </c>
      <c r="U7894" t="b">
        <v>1</v>
      </c>
      <c r="V7894" t="s">
        <v>9643</v>
      </c>
      <c r="W7894" t="s">
        <v>12345</v>
      </c>
      <c r="X7894" t="s">
        <v>14653</v>
      </c>
      <c r="Y7894">
        <v>21</v>
      </c>
      <c r="Z7894">
        <v>21</v>
      </c>
      <c r="AA7894">
        <v>10</v>
      </c>
      <c r="AB7894">
        <v>10</v>
      </c>
      <c r="AC7894">
        <v>25</v>
      </c>
    </row>
    <row r="7895" spans="1:29">
      <c r="A7895">
        <v>8672</v>
      </c>
      <c r="B7895" t="s">
        <v>805</v>
      </c>
      <c r="C7895" t="s">
        <v>9659</v>
      </c>
      <c r="J7895" t="s">
        <v>1436</v>
      </c>
      <c r="K7895">
        <v>0</v>
      </c>
      <c r="N7895" t="b">
        <v>1</v>
      </c>
      <c r="O7895" t="b">
        <v>0</v>
      </c>
      <c r="P7895" t="b">
        <v>0</v>
      </c>
      <c r="Q7895">
        <v>11</v>
      </c>
      <c r="R7895">
        <v>2</v>
      </c>
      <c r="S7895">
        <v>1</v>
      </c>
      <c r="T7895">
        <v>4</v>
      </c>
      <c r="U7895" t="b">
        <v>1</v>
      </c>
      <c r="V7895" t="s">
        <v>9643</v>
      </c>
      <c r="W7895" t="s">
        <v>12345</v>
      </c>
      <c r="X7895" t="s">
        <v>14654</v>
      </c>
      <c r="Y7895">
        <v>22</v>
      </c>
      <c r="Z7895">
        <v>22</v>
      </c>
      <c r="AA7895">
        <v>10</v>
      </c>
      <c r="AB7895">
        <v>10</v>
      </c>
      <c r="AC7895">
        <v>25</v>
      </c>
    </row>
    <row r="7896" spans="1:29">
      <c r="A7896">
        <v>8673</v>
      </c>
      <c r="B7896" t="s">
        <v>805</v>
      </c>
      <c r="C7896" t="s">
        <v>9660</v>
      </c>
      <c r="J7896" t="s">
        <v>1436</v>
      </c>
      <c r="K7896">
        <v>0</v>
      </c>
      <c r="N7896" t="b">
        <v>1</v>
      </c>
      <c r="O7896" t="b">
        <v>0</v>
      </c>
      <c r="P7896" t="b">
        <v>0</v>
      </c>
      <c r="Q7896">
        <v>11</v>
      </c>
      <c r="R7896">
        <v>2</v>
      </c>
      <c r="S7896">
        <v>1</v>
      </c>
      <c r="T7896">
        <v>4</v>
      </c>
      <c r="U7896" t="b">
        <v>1</v>
      </c>
      <c r="V7896" t="s">
        <v>9643</v>
      </c>
      <c r="W7896" t="s">
        <v>12345</v>
      </c>
      <c r="X7896" t="s">
        <v>14655</v>
      </c>
      <c r="Y7896">
        <v>23</v>
      </c>
      <c r="Z7896">
        <v>23</v>
      </c>
      <c r="AA7896">
        <v>10</v>
      </c>
      <c r="AB7896">
        <v>10</v>
      </c>
      <c r="AC7896">
        <v>25</v>
      </c>
    </row>
    <row r="7897" spans="1:29">
      <c r="A7897">
        <v>8674</v>
      </c>
      <c r="B7897" t="s">
        <v>805</v>
      </c>
      <c r="C7897" t="s">
        <v>9661</v>
      </c>
      <c r="J7897" t="s">
        <v>1444</v>
      </c>
      <c r="K7897">
        <v>0</v>
      </c>
      <c r="N7897" t="b">
        <v>1</v>
      </c>
      <c r="O7897" t="b">
        <v>0</v>
      </c>
      <c r="P7897" t="b">
        <v>0</v>
      </c>
      <c r="Q7897">
        <v>11</v>
      </c>
      <c r="R7897">
        <v>2</v>
      </c>
      <c r="S7897">
        <v>1</v>
      </c>
      <c r="T7897">
        <v>4</v>
      </c>
      <c r="U7897" t="b">
        <v>1</v>
      </c>
      <c r="V7897" t="s">
        <v>9643</v>
      </c>
      <c r="W7897" t="s">
        <v>12345</v>
      </c>
      <c r="X7897" t="s">
        <v>15358</v>
      </c>
      <c r="Y7897">
        <v>16</v>
      </c>
      <c r="Z7897">
        <v>16</v>
      </c>
      <c r="AA7897">
        <v>11</v>
      </c>
      <c r="AB7897">
        <v>11</v>
      </c>
      <c r="AC7897">
        <v>25</v>
      </c>
    </row>
    <row r="7898" spans="1:29">
      <c r="A7898">
        <v>8675</v>
      </c>
      <c r="B7898" t="s">
        <v>805</v>
      </c>
      <c r="C7898" t="s">
        <v>9662</v>
      </c>
      <c r="J7898" t="s">
        <v>1444</v>
      </c>
      <c r="K7898">
        <v>0</v>
      </c>
      <c r="N7898" t="b">
        <v>1</v>
      </c>
      <c r="O7898" t="b">
        <v>0</v>
      </c>
      <c r="P7898" t="b">
        <v>0</v>
      </c>
      <c r="Q7898">
        <v>11</v>
      </c>
      <c r="R7898">
        <v>2</v>
      </c>
      <c r="S7898">
        <v>1</v>
      </c>
      <c r="T7898">
        <v>4</v>
      </c>
      <c r="U7898" t="b">
        <v>1</v>
      </c>
      <c r="V7898" t="s">
        <v>9643</v>
      </c>
      <c r="W7898" t="s">
        <v>12345</v>
      </c>
      <c r="X7898" t="s">
        <v>14528</v>
      </c>
      <c r="Y7898">
        <v>17</v>
      </c>
      <c r="Z7898">
        <v>17</v>
      </c>
      <c r="AA7898">
        <v>11</v>
      </c>
      <c r="AB7898">
        <v>11</v>
      </c>
      <c r="AC7898">
        <v>25</v>
      </c>
    </row>
    <row r="7899" spans="1:29">
      <c r="A7899">
        <v>8676</v>
      </c>
      <c r="B7899" t="s">
        <v>805</v>
      </c>
      <c r="C7899" t="s">
        <v>9663</v>
      </c>
      <c r="J7899" t="s">
        <v>1444</v>
      </c>
      <c r="K7899">
        <v>0</v>
      </c>
      <c r="N7899" t="b">
        <v>1</v>
      </c>
      <c r="O7899" t="b">
        <v>0</v>
      </c>
      <c r="P7899" t="b">
        <v>0</v>
      </c>
      <c r="Q7899">
        <v>11</v>
      </c>
      <c r="R7899">
        <v>2</v>
      </c>
      <c r="S7899">
        <v>1</v>
      </c>
      <c r="T7899">
        <v>4</v>
      </c>
      <c r="U7899" t="b">
        <v>1</v>
      </c>
      <c r="V7899" t="s">
        <v>9643</v>
      </c>
      <c r="W7899" t="s">
        <v>12345</v>
      </c>
      <c r="X7899" t="s">
        <v>15359</v>
      </c>
      <c r="Y7899">
        <v>18</v>
      </c>
      <c r="Z7899">
        <v>18</v>
      </c>
      <c r="AA7899">
        <v>11</v>
      </c>
      <c r="AB7899">
        <v>11</v>
      </c>
      <c r="AC7899">
        <v>25</v>
      </c>
    </row>
    <row r="7900" spans="1:29">
      <c r="A7900">
        <v>8677</v>
      </c>
      <c r="B7900" t="s">
        <v>805</v>
      </c>
      <c r="C7900" t="s">
        <v>9664</v>
      </c>
      <c r="J7900" t="s">
        <v>1444</v>
      </c>
      <c r="K7900">
        <v>0</v>
      </c>
      <c r="N7900" t="b">
        <v>1</v>
      </c>
      <c r="O7900" t="b">
        <v>0</v>
      </c>
      <c r="P7900" t="b">
        <v>0</v>
      </c>
      <c r="Q7900">
        <v>11</v>
      </c>
      <c r="R7900">
        <v>2</v>
      </c>
      <c r="S7900">
        <v>1</v>
      </c>
      <c r="T7900">
        <v>4</v>
      </c>
      <c r="U7900" t="b">
        <v>1</v>
      </c>
      <c r="V7900" t="s">
        <v>9643</v>
      </c>
      <c r="W7900" t="s">
        <v>12345</v>
      </c>
      <c r="X7900" t="s">
        <v>15360</v>
      </c>
      <c r="Y7900">
        <v>19</v>
      </c>
      <c r="Z7900">
        <v>19</v>
      </c>
      <c r="AA7900">
        <v>11</v>
      </c>
      <c r="AB7900">
        <v>11</v>
      </c>
      <c r="AC7900">
        <v>25</v>
      </c>
    </row>
    <row r="7901" spans="1:29">
      <c r="A7901">
        <v>8678</v>
      </c>
      <c r="B7901" t="s">
        <v>805</v>
      </c>
      <c r="C7901" t="s">
        <v>9665</v>
      </c>
      <c r="J7901" t="s">
        <v>1444</v>
      </c>
      <c r="K7901">
        <v>0</v>
      </c>
      <c r="N7901" t="b">
        <v>1</v>
      </c>
      <c r="O7901" t="b">
        <v>0</v>
      </c>
      <c r="P7901" t="b">
        <v>0</v>
      </c>
      <c r="Q7901">
        <v>11</v>
      </c>
      <c r="R7901">
        <v>2</v>
      </c>
      <c r="S7901">
        <v>1</v>
      </c>
      <c r="T7901">
        <v>4</v>
      </c>
      <c r="U7901" t="b">
        <v>1</v>
      </c>
      <c r="V7901" t="s">
        <v>9643</v>
      </c>
      <c r="W7901" t="s">
        <v>12345</v>
      </c>
      <c r="X7901" t="s">
        <v>15361</v>
      </c>
      <c r="Y7901">
        <v>20</v>
      </c>
      <c r="Z7901">
        <v>20</v>
      </c>
      <c r="AA7901">
        <v>11</v>
      </c>
      <c r="AB7901">
        <v>11</v>
      </c>
      <c r="AC7901">
        <v>25</v>
      </c>
    </row>
    <row r="7902" spans="1:29">
      <c r="A7902">
        <v>8679</v>
      </c>
      <c r="B7902" t="s">
        <v>805</v>
      </c>
      <c r="C7902" t="s">
        <v>9666</v>
      </c>
      <c r="J7902" t="s">
        <v>1444</v>
      </c>
      <c r="K7902">
        <v>0</v>
      </c>
      <c r="N7902" t="b">
        <v>1</v>
      </c>
      <c r="O7902" t="b">
        <v>0</v>
      </c>
      <c r="P7902" t="b">
        <v>0</v>
      </c>
      <c r="Q7902">
        <v>11</v>
      </c>
      <c r="R7902">
        <v>2</v>
      </c>
      <c r="S7902">
        <v>1</v>
      </c>
      <c r="T7902">
        <v>4</v>
      </c>
      <c r="U7902" t="b">
        <v>1</v>
      </c>
      <c r="V7902" t="s">
        <v>9643</v>
      </c>
      <c r="W7902" t="s">
        <v>12345</v>
      </c>
      <c r="X7902" t="s">
        <v>15362</v>
      </c>
      <c r="Y7902">
        <v>21</v>
      </c>
      <c r="Z7902">
        <v>21</v>
      </c>
      <c r="AA7902">
        <v>11</v>
      </c>
      <c r="AB7902">
        <v>11</v>
      </c>
      <c r="AC7902">
        <v>25</v>
      </c>
    </row>
    <row r="7903" spans="1:29">
      <c r="A7903">
        <v>8680</v>
      </c>
      <c r="B7903" t="s">
        <v>805</v>
      </c>
      <c r="C7903" t="s">
        <v>9667</v>
      </c>
      <c r="J7903" t="s">
        <v>1444</v>
      </c>
      <c r="K7903">
        <v>0</v>
      </c>
      <c r="N7903" t="b">
        <v>1</v>
      </c>
      <c r="O7903" t="b">
        <v>0</v>
      </c>
      <c r="P7903" t="b">
        <v>0</v>
      </c>
      <c r="Q7903">
        <v>11</v>
      </c>
      <c r="R7903">
        <v>2</v>
      </c>
      <c r="S7903">
        <v>1</v>
      </c>
      <c r="T7903">
        <v>4</v>
      </c>
      <c r="U7903" t="b">
        <v>1</v>
      </c>
      <c r="V7903" t="s">
        <v>9643</v>
      </c>
      <c r="W7903" t="s">
        <v>12345</v>
      </c>
      <c r="X7903" t="s">
        <v>15363</v>
      </c>
      <c r="Y7903">
        <v>22</v>
      </c>
      <c r="Z7903">
        <v>22</v>
      </c>
      <c r="AA7903">
        <v>11</v>
      </c>
      <c r="AB7903">
        <v>11</v>
      </c>
      <c r="AC7903">
        <v>25</v>
      </c>
    </row>
    <row r="7904" spans="1:29">
      <c r="A7904">
        <v>8681</v>
      </c>
      <c r="B7904" t="s">
        <v>805</v>
      </c>
      <c r="C7904" t="s">
        <v>9668</v>
      </c>
      <c r="J7904" t="s">
        <v>1444</v>
      </c>
      <c r="K7904">
        <v>0</v>
      </c>
      <c r="N7904" t="b">
        <v>1</v>
      </c>
      <c r="O7904" t="b">
        <v>0</v>
      </c>
      <c r="P7904" t="b">
        <v>0</v>
      </c>
      <c r="Q7904">
        <v>11</v>
      </c>
      <c r="R7904">
        <v>2</v>
      </c>
      <c r="S7904">
        <v>1</v>
      </c>
      <c r="T7904">
        <v>4</v>
      </c>
      <c r="U7904" t="b">
        <v>1</v>
      </c>
      <c r="V7904" t="s">
        <v>9643</v>
      </c>
      <c r="W7904" t="s">
        <v>12345</v>
      </c>
      <c r="X7904" t="s">
        <v>15364</v>
      </c>
      <c r="Y7904">
        <v>23</v>
      </c>
      <c r="Z7904">
        <v>23</v>
      </c>
      <c r="AA7904">
        <v>11</v>
      </c>
      <c r="AB7904">
        <v>11</v>
      </c>
      <c r="AC7904">
        <v>25</v>
      </c>
    </row>
    <row r="7905" spans="1:29">
      <c r="A7905">
        <v>8682</v>
      </c>
      <c r="B7905" t="s">
        <v>805</v>
      </c>
      <c r="C7905" t="s">
        <v>9669</v>
      </c>
      <c r="J7905" t="s">
        <v>1444</v>
      </c>
      <c r="K7905">
        <v>0</v>
      </c>
      <c r="N7905" t="b">
        <v>0</v>
      </c>
      <c r="O7905" t="b">
        <v>1</v>
      </c>
      <c r="P7905" t="b">
        <v>0</v>
      </c>
      <c r="Q7905">
        <v>11</v>
      </c>
      <c r="R7905">
        <v>2</v>
      </c>
      <c r="S7905">
        <v>1</v>
      </c>
      <c r="T7905">
        <v>4</v>
      </c>
      <c r="U7905" t="b">
        <v>1</v>
      </c>
      <c r="V7905" t="s">
        <v>9643</v>
      </c>
      <c r="W7905" t="s">
        <v>12345</v>
      </c>
      <c r="X7905" t="s">
        <v>15366</v>
      </c>
      <c r="Y7905">
        <v>25</v>
      </c>
      <c r="Z7905">
        <v>25</v>
      </c>
      <c r="AA7905">
        <v>11</v>
      </c>
      <c r="AB7905">
        <v>11</v>
      </c>
      <c r="AC7905">
        <v>25</v>
      </c>
    </row>
    <row r="7906" spans="1:29">
      <c r="A7906">
        <v>8683</v>
      </c>
      <c r="B7906" t="s">
        <v>805</v>
      </c>
      <c r="C7906" t="s">
        <v>9670</v>
      </c>
      <c r="J7906" t="s">
        <v>1436</v>
      </c>
      <c r="K7906">
        <v>0</v>
      </c>
      <c r="N7906" t="b">
        <v>1</v>
      </c>
      <c r="O7906" t="b">
        <v>0</v>
      </c>
      <c r="P7906" t="b">
        <v>0</v>
      </c>
      <c r="Q7906">
        <v>11</v>
      </c>
      <c r="R7906">
        <v>2</v>
      </c>
      <c r="S7906">
        <v>1</v>
      </c>
      <c r="T7906">
        <v>3</v>
      </c>
      <c r="U7906" t="b">
        <v>1</v>
      </c>
      <c r="V7906" t="s">
        <v>9643</v>
      </c>
      <c r="W7906" t="s">
        <v>12345</v>
      </c>
      <c r="X7906" t="s">
        <v>15833</v>
      </c>
      <c r="Y7906">
        <v>35</v>
      </c>
      <c r="Z7906">
        <v>35</v>
      </c>
      <c r="AA7906">
        <v>11</v>
      </c>
      <c r="AB7906">
        <v>11</v>
      </c>
      <c r="AC7906">
        <v>25</v>
      </c>
    </row>
    <row r="7907" spans="1:29">
      <c r="A7907">
        <v>8684</v>
      </c>
      <c r="B7907" t="s">
        <v>1503</v>
      </c>
      <c r="C7907" t="s">
        <v>9671</v>
      </c>
      <c r="D7907">
        <v>186</v>
      </c>
      <c r="E7907" t="s">
        <v>9672</v>
      </c>
      <c r="U7907" t="b">
        <v>1</v>
      </c>
      <c r="V7907" t="s">
        <v>9643</v>
      </c>
      <c r="W7907" t="s">
        <v>12345</v>
      </c>
      <c r="X7907" t="s">
        <v>15834</v>
      </c>
      <c r="Y7907">
        <v>38</v>
      </c>
      <c r="Z7907">
        <v>69</v>
      </c>
      <c r="AA7907">
        <v>2</v>
      </c>
      <c r="AB7907">
        <v>12</v>
      </c>
      <c r="AC7907">
        <v>25</v>
      </c>
    </row>
    <row r="7908" spans="1:29">
      <c r="A7908">
        <v>8685</v>
      </c>
      <c r="B7908" t="s">
        <v>827</v>
      </c>
      <c r="C7908" t="s">
        <v>9673</v>
      </c>
      <c r="U7908" t="b">
        <v>1</v>
      </c>
      <c r="V7908" t="s">
        <v>9643</v>
      </c>
      <c r="W7908" t="s">
        <v>12345</v>
      </c>
      <c r="X7908" t="s">
        <v>15835</v>
      </c>
      <c r="Y7908">
        <v>38</v>
      </c>
      <c r="Z7908">
        <v>69</v>
      </c>
      <c r="AA7908">
        <v>2</v>
      </c>
      <c r="AB7908">
        <v>11</v>
      </c>
      <c r="AC7908">
        <v>25</v>
      </c>
    </row>
    <row r="7909" spans="1:29">
      <c r="A7909">
        <v>8686</v>
      </c>
      <c r="B7909" t="s">
        <v>1508</v>
      </c>
      <c r="C7909" t="s">
        <v>9674</v>
      </c>
      <c r="U7909" t="b">
        <v>1</v>
      </c>
      <c r="V7909" t="s">
        <v>9643</v>
      </c>
      <c r="W7909" t="s">
        <v>12345</v>
      </c>
      <c r="X7909" t="s">
        <v>15836</v>
      </c>
      <c r="Y7909">
        <v>39</v>
      </c>
      <c r="Z7909">
        <v>69</v>
      </c>
      <c r="AA7909">
        <v>2</v>
      </c>
      <c r="AB7909">
        <v>12</v>
      </c>
      <c r="AC7909">
        <v>25</v>
      </c>
    </row>
    <row r="7910" spans="1:29">
      <c r="A7910">
        <v>8687</v>
      </c>
      <c r="B7910" t="s">
        <v>805</v>
      </c>
      <c r="C7910" t="s">
        <v>9675</v>
      </c>
      <c r="J7910" t="s">
        <v>1436</v>
      </c>
      <c r="K7910">
        <v>0</v>
      </c>
      <c r="N7910" t="b">
        <v>1</v>
      </c>
      <c r="O7910" t="b">
        <v>0</v>
      </c>
      <c r="P7910" t="b">
        <v>0</v>
      </c>
      <c r="Q7910">
        <v>11</v>
      </c>
      <c r="R7910">
        <v>6</v>
      </c>
      <c r="S7910">
        <v>1</v>
      </c>
      <c r="T7910">
        <v>2</v>
      </c>
      <c r="U7910" t="b">
        <v>1</v>
      </c>
      <c r="V7910" t="s">
        <v>9643</v>
      </c>
      <c r="W7910" t="s">
        <v>12345</v>
      </c>
      <c r="X7910" t="s">
        <v>15372</v>
      </c>
      <c r="Y7910">
        <v>41</v>
      </c>
      <c r="Z7910">
        <v>41</v>
      </c>
      <c r="AA7910">
        <v>3</v>
      </c>
      <c r="AB7910">
        <v>3</v>
      </c>
      <c r="AC7910">
        <v>25</v>
      </c>
    </row>
    <row r="7911" spans="1:29">
      <c r="A7911">
        <v>8688</v>
      </c>
      <c r="B7911" t="s">
        <v>805</v>
      </c>
      <c r="C7911" t="s">
        <v>9676</v>
      </c>
      <c r="J7911" t="s">
        <v>1436</v>
      </c>
      <c r="K7911">
        <v>0</v>
      </c>
      <c r="N7911" t="b">
        <v>1</v>
      </c>
      <c r="O7911" t="b">
        <v>0</v>
      </c>
      <c r="P7911" t="b">
        <v>0</v>
      </c>
      <c r="Q7911">
        <v>11</v>
      </c>
      <c r="R7911">
        <v>11</v>
      </c>
      <c r="S7911">
        <v>1</v>
      </c>
      <c r="T7911">
        <v>4</v>
      </c>
      <c r="U7911" t="b">
        <v>1</v>
      </c>
      <c r="V7911" t="s">
        <v>9643</v>
      </c>
      <c r="W7911" t="s">
        <v>12345</v>
      </c>
      <c r="X7911" t="s">
        <v>15376</v>
      </c>
      <c r="Y7911">
        <v>43</v>
      </c>
      <c r="Z7911">
        <v>43</v>
      </c>
      <c r="AA7911">
        <v>3</v>
      </c>
      <c r="AB7911">
        <v>3</v>
      </c>
      <c r="AC7911">
        <v>25</v>
      </c>
    </row>
    <row r="7912" spans="1:29">
      <c r="A7912">
        <v>8689</v>
      </c>
      <c r="B7912" t="s">
        <v>805</v>
      </c>
      <c r="C7912" t="s">
        <v>9677</v>
      </c>
      <c r="J7912" t="s">
        <v>1436</v>
      </c>
      <c r="K7912">
        <v>0</v>
      </c>
      <c r="N7912" t="b">
        <v>1</v>
      </c>
      <c r="O7912" t="b">
        <v>0</v>
      </c>
      <c r="P7912" t="b">
        <v>0</v>
      </c>
      <c r="Q7912">
        <v>11</v>
      </c>
      <c r="R7912">
        <v>11</v>
      </c>
      <c r="S7912">
        <v>1</v>
      </c>
      <c r="T7912">
        <v>10</v>
      </c>
      <c r="U7912" t="b">
        <v>1</v>
      </c>
      <c r="V7912" t="s">
        <v>9643</v>
      </c>
      <c r="W7912" t="s">
        <v>12345</v>
      </c>
      <c r="X7912" t="s">
        <v>14474</v>
      </c>
      <c r="Y7912">
        <v>48</v>
      </c>
      <c r="Z7912">
        <v>48</v>
      </c>
      <c r="AA7912">
        <v>3</v>
      </c>
      <c r="AB7912">
        <v>3</v>
      </c>
      <c r="AC7912">
        <v>25</v>
      </c>
    </row>
    <row r="7913" spans="1:29">
      <c r="A7913">
        <v>8690</v>
      </c>
      <c r="B7913" t="s">
        <v>805</v>
      </c>
      <c r="C7913" t="s">
        <v>9678</v>
      </c>
      <c r="J7913" t="s">
        <v>1436</v>
      </c>
      <c r="K7913">
        <v>0</v>
      </c>
      <c r="N7913" t="b">
        <v>0</v>
      </c>
      <c r="O7913" t="b">
        <v>0</v>
      </c>
      <c r="P7913" t="b">
        <v>0</v>
      </c>
      <c r="Q7913">
        <v>11</v>
      </c>
      <c r="R7913">
        <v>11</v>
      </c>
      <c r="S7913">
        <v>1</v>
      </c>
      <c r="T7913">
        <v>14</v>
      </c>
      <c r="U7913" t="b">
        <v>1</v>
      </c>
      <c r="V7913" t="s">
        <v>9643</v>
      </c>
      <c r="W7913" t="s">
        <v>12345</v>
      </c>
      <c r="X7913" t="s">
        <v>14564</v>
      </c>
      <c r="Y7913">
        <v>52</v>
      </c>
      <c r="Z7913">
        <v>52</v>
      </c>
      <c r="AA7913">
        <v>3</v>
      </c>
      <c r="AB7913">
        <v>3</v>
      </c>
      <c r="AC7913">
        <v>25</v>
      </c>
    </row>
    <row r="7914" spans="1:29">
      <c r="A7914">
        <v>8691</v>
      </c>
      <c r="B7914" t="s">
        <v>805</v>
      </c>
      <c r="C7914" t="s">
        <v>9679</v>
      </c>
      <c r="J7914" t="s">
        <v>1436</v>
      </c>
      <c r="K7914">
        <v>0</v>
      </c>
      <c r="N7914" t="b">
        <v>1</v>
      </c>
      <c r="O7914" t="b">
        <v>0</v>
      </c>
      <c r="P7914" t="b">
        <v>0</v>
      </c>
      <c r="Q7914">
        <v>11</v>
      </c>
      <c r="R7914">
        <v>11</v>
      </c>
      <c r="S7914">
        <v>1</v>
      </c>
      <c r="T7914">
        <v>15</v>
      </c>
      <c r="U7914" t="b">
        <v>1</v>
      </c>
      <c r="V7914" t="s">
        <v>9643</v>
      </c>
      <c r="W7914" t="s">
        <v>12345</v>
      </c>
      <c r="X7914" t="s">
        <v>14567</v>
      </c>
      <c r="Y7914">
        <v>53</v>
      </c>
      <c r="Z7914">
        <v>53</v>
      </c>
      <c r="AA7914">
        <v>3</v>
      </c>
      <c r="AB7914">
        <v>3</v>
      </c>
      <c r="AC7914">
        <v>25</v>
      </c>
    </row>
    <row r="7915" spans="1:29">
      <c r="A7915">
        <v>8692</v>
      </c>
      <c r="B7915" t="s">
        <v>805</v>
      </c>
      <c r="C7915" t="s">
        <v>9680</v>
      </c>
      <c r="J7915" t="s">
        <v>1466</v>
      </c>
      <c r="K7915">
        <v>0</v>
      </c>
      <c r="N7915" t="b">
        <v>1</v>
      </c>
      <c r="O7915" t="b">
        <v>0</v>
      </c>
      <c r="P7915" t="b">
        <v>0</v>
      </c>
      <c r="Q7915">
        <v>11</v>
      </c>
      <c r="R7915">
        <v>11</v>
      </c>
      <c r="S7915">
        <v>1</v>
      </c>
      <c r="T7915">
        <v>17</v>
      </c>
      <c r="U7915" t="b">
        <v>1</v>
      </c>
      <c r="V7915" t="s">
        <v>9643</v>
      </c>
      <c r="W7915" t="s">
        <v>12345</v>
      </c>
      <c r="X7915" t="s">
        <v>14573</v>
      </c>
      <c r="Y7915">
        <v>55</v>
      </c>
      <c r="Z7915">
        <v>55</v>
      </c>
      <c r="AA7915">
        <v>3</v>
      </c>
      <c r="AB7915">
        <v>3</v>
      </c>
      <c r="AC7915">
        <v>25</v>
      </c>
    </row>
    <row r="7916" spans="1:29">
      <c r="A7916">
        <v>8693</v>
      </c>
      <c r="B7916" t="s">
        <v>805</v>
      </c>
      <c r="C7916" t="s">
        <v>9681</v>
      </c>
      <c r="J7916" t="s">
        <v>1436</v>
      </c>
      <c r="K7916">
        <v>0</v>
      </c>
      <c r="N7916" t="b">
        <v>1</v>
      </c>
      <c r="O7916" t="b">
        <v>0</v>
      </c>
      <c r="P7916" t="b">
        <v>0</v>
      </c>
      <c r="Q7916">
        <v>11</v>
      </c>
      <c r="R7916">
        <v>11</v>
      </c>
      <c r="S7916">
        <v>1</v>
      </c>
      <c r="T7916">
        <v>19</v>
      </c>
      <c r="U7916" t="b">
        <v>1</v>
      </c>
      <c r="V7916" t="s">
        <v>9643</v>
      </c>
      <c r="W7916" t="s">
        <v>12345</v>
      </c>
      <c r="X7916" t="s">
        <v>14578</v>
      </c>
      <c r="Y7916">
        <v>57</v>
      </c>
      <c r="Z7916">
        <v>57</v>
      </c>
      <c r="AA7916">
        <v>3</v>
      </c>
      <c r="AB7916">
        <v>3</v>
      </c>
      <c r="AC7916">
        <v>25</v>
      </c>
    </row>
    <row r="7917" spans="1:29">
      <c r="A7917">
        <v>8694</v>
      </c>
      <c r="B7917" t="s">
        <v>805</v>
      </c>
      <c r="C7917" t="s">
        <v>9682</v>
      </c>
      <c r="J7917" t="s">
        <v>1436</v>
      </c>
      <c r="K7917">
        <v>0</v>
      </c>
      <c r="N7917" t="b">
        <v>1</v>
      </c>
      <c r="O7917" t="b">
        <v>0</v>
      </c>
      <c r="P7917" t="b">
        <v>0</v>
      </c>
      <c r="Q7917">
        <v>11</v>
      </c>
      <c r="R7917">
        <v>11</v>
      </c>
      <c r="S7917">
        <v>1</v>
      </c>
      <c r="T7917">
        <v>22</v>
      </c>
      <c r="U7917" t="b">
        <v>1</v>
      </c>
      <c r="V7917" t="s">
        <v>9643</v>
      </c>
      <c r="W7917" t="s">
        <v>12345</v>
      </c>
      <c r="X7917" t="s">
        <v>14587</v>
      </c>
      <c r="Y7917">
        <v>60</v>
      </c>
      <c r="Z7917">
        <v>60</v>
      </c>
      <c r="AA7917">
        <v>3</v>
      </c>
      <c r="AB7917">
        <v>3</v>
      </c>
      <c r="AC7917">
        <v>25</v>
      </c>
    </row>
    <row r="7918" spans="1:29">
      <c r="A7918">
        <v>8695</v>
      </c>
      <c r="B7918" t="s">
        <v>805</v>
      </c>
      <c r="C7918" t="s">
        <v>9683</v>
      </c>
      <c r="J7918" t="s">
        <v>1436</v>
      </c>
      <c r="K7918">
        <v>0</v>
      </c>
      <c r="N7918" t="b">
        <v>1</v>
      </c>
      <c r="O7918" t="b">
        <v>0</v>
      </c>
      <c r="P7918" t="b">
        <v>0</v>
      </c>
      <c r="Q7918">
        <v>11</v>
      </c>
      <c r="R7918">
        <v>11</v>
      </c>
      <c r="S7918">
        <v>1</v>
      </c>
      <c r="T7918">
        <v>22</v>
      </c>
      <c r="U7918" t="b">
        <v>1</v>
      </c>
      <c r="V7918" t="s">
        <v>9643</v>
      </c>
      <c r="W7918" t="s">
        <v>12345</v>
      </c>
      <c r="X7918" t="s">
        <v>14590</v>
      </c>
      <c r="Y7918">
        <v>61</v>
      </c>
      <c r="Z7918">
        <v>61</v>
      </c>
      <c r="AA7918">
        <v>3</v>
      </c>
      <c r="AB7918">
        <v>3</v>
      </c>
      <c r="AC7918">
        <v>25</v>
      </c>
    </row>
    <row r="7919" spans="1:29">
      <c r="A7919">
        <v>8696</v>
      </c>
      <c r="B7919" t="s">
        <v>805</v>
      </c>
      <c r="C7919" t="s">
        <v>9684</v>
      </c>
      <c r="J7919" t="s">
        <v>1436</v>
      </c>
      <c r="K7919">
        <v>0</v>
      </c>
      <c r="N7919" t="b">
        <v>1</v>
      </c>
      <c r="O7919" t="b">
        <v>0</v>
      </c>
      <c r="P7919" t="b">
        <v>0</v>
      </c>
      <c r="Q7919">
        <v>11</v>
      </c>
      <c r="R7919">
        <v>11</v>
      </c>
      <c r="S7919">
        <v>1</v>
      </c>
      <c r="T7919">
        <v>22</v>
      </c>
      <c r="U7919" t="b">
        <v>1</v>
      </c>
      <c r="V7919" t="s">
        <v>9643</v>
      </c>
      <c r="W7919" t="s">
        <v>12345</v>
      </c>
      <c r="X7919" t="s">
        <v>15348</v>
      </c>
      <c r="Y7919">
        <v>62</v>
      </c>
      <c r="Z7919">
        <v>62</v>
      </c>
      <c r="AA7919">
        <v>3</v>
      </c>
      <c r="AB7919">
        <v>3</v>
      </c>
      <c r="AC7919">
        <v>25</v>
      </c>
    </row>
    <row r="7920" spans="1:29">
      <c r="A7920">
        <v>8697</v>
      </c>
      <c r="B7920" t="s">
        <v>805</v>
      </c>
      <c r="C7920" t="s">
        <v>9685</v>
      </c>
      <c r="J7920" t="s">
        <v>1436</v>
      </c>
      <c r="K7920">
        <v>0</v>
      </c>
      <c r="N7920" t="b">
        <v>1</v>
      </c>
      <c r="O7920" t="b">
        <v>0</v>
      </c>
      <c r="P7920" t="b">
        <v>0</v>
      </c>
      <c r="Q7920">
        <v>11</v>
      </c>
      <c r="R7920">
        <v>11</v>
      </c>
      <c r="S7920">
        <v>1</v>
      </c>
      <c r="T7920">
        <v>22</v>
      </c>
      <c r="U7920" t="b">
        <v>1</v>
      </c>
      <c r="V7920" t="s">
        <v>9643</v>
      </c>
      <c r="W7920" t="s">
        <v>12345</v>
      </c>
      <c r="X7920" t="s">
        <v>15350</v>
      </c>
      <c r="Y7920">
        <v>63</v>
      </c>
      <c r="Z7920">
        <v>63</v>
      </c>
      <c r="AA7920">
        <v>3</v>
      </c>
      <c r="AB7920">
        <v>3</v>
      </c>
      <c r="AC7920">
        <v>25</v>
      </c>
    </row>
    <row r="7921" spans="1:29">
      <c r="A7921">
        <v>8698</v>
      </c>
      <c r="B7921" t="s">
        <v>805</v>
      </c>
      <c r="C7921" t="s">
        <v>9686</v>
      </c>
      <c r="J7921" t="s">
        <v>1436</v>
      </c>
      <c r="K7921">
        <v>0</v>
      </c>
      <c r="N7921" t="b">
        <v>1</v>
      </c>
      <c r="O7921" t="b">
        <v>0</v>
      </c>
      <c r="P7921" t="b">
        <v>0</v>
      </c>
      <c r="Q7921">
        <v>11</v>
      </c>
      <c r="R7921">
        <v>11</v>
      </c>
      <c r="S7921">
        <v>1</v>
      </c>
      <c r="T7921">
        <v>22</v>
      </c>
      <c r="U7921" t="b">
        <v>1</v>
      </c>
      <c r="V7921" t="s">
        <v>9643</v>
      </c>
      <c r="W7921" t="s">
        <v>12345</v>
      </c>
      <c r="X7921" t="s">
        <v>15501</v>
      </c>
      <c r="Y7921">
        <v>64</v>
      </c>
      <c r="Z7921">
        <v>64</v>
      </c>
      <c r="AA7921">
        <v>3</v>
      </c>
      <c r="AB7921">
        <v>3</v>
      </c>
      <c r="AC7921">
        <v>25</v>
      </c>
    </row>
    <row r="7922" spans="1:29">
      <c r="A7922">
        <v>8699</v>
      </c>
      <c r="B7922" t="s">
        <v>805</v>
      </c>
      <c r="C7922" t="s">
        <v>9687</v>
      </c>
      <c r="J7922" t="s">
        <v>1436</v>
      </c>
      <c r="K7922">
        <v>0</v>
      </c>
      <c r="N7922" t="b">
        <v>1</v>
      </c>
      <c r="O7922" t="b">
        <v>0</v>
      </c>
      <c r="P7922" t="b">
        <v>0</v>
      </c>
      <c r="Q7922">
        <v>11</v>
      </c>
      <c r="R7922">
        <v>11</v>
      </c>
      <c r="S7922">
        <v>1</v>
      </c>
      <c r="T7922">
        <v>22</v>
      </c>
      <c r="U7922" t="b">
        <v>1</v>
      </c>
      <c r="V7922" t="s">
        <v>9643</v>
      </c>
      <c r="W7922" t="s">
        <v>12345</v>
      </c>
      <c r="X7922" t="s">
        <v>15502</v>
      </c>
      <c r="Y7922">
        <v>65</v>
      </c>
      <c r="Z7922">
        <v>65</v>
      </c>
      <c r="AA7922">
        <v>3</v>
      </c>
      <c r="AB7922">
        <v>3</v>
      </c>
      <c r="AC7922">
        <v>25</v>
      </c>
    </row>
    <row r="7923" spans="1:29">
      <c r="A7923">
        <v>8700</v>
      </c>
      <c r="B7923" t="s">
        <v>805</v>
      </c>
      <c r="C7923" t="s">
        <v>9688</v>
      </c>
      <c r="J7923" t="s">
        <v>1436</v>
      </c>
      <c r="K7923">
        <v>0</v>
      </c>
      <c r="N7923" t="b">
        <v>1</v>
      </c>
      <c r="O7923" t="b">
        <v>0</v>
      </c>
      <c r="P7923" t="b">
        <v>0</v>
      </c>
      <c r="Q7923">
        <v>11</v>
      </c>
      <c r="R7923">
        <v>11</v>
      </c>
      <c r="S7923">
        <v>1</v>
      </c>
      <c r="T7923">
        <v>22</v>
      </c>
      <c r="U7923" t="b">
        <v>1</v>
      </c>
      <c r="V7923" t="s">
        <v>9643</v>
      </c>
      <c r="W7923" t="s">
        <v>12345</v>
      </c>
      <c r="X7923" t="s">
        <v>14588</v>
      </c>
      <c r="Y7923">
        <v>60</v>
      </c>
      <c r="Z7923">
        <v>60</v>
      </c>
      <c r="AA7923">
        <v>6</v>
      </c>
      <c r="AB7923">
        <v>6</v>
      </c>
      <c r="AC7923">
        <v>25</v>
      </c>
    </row>
    <row r="7924" spans="1:29">
      <c r="A7924">
        <v>8701</v>
      </c>
      <c r="B7924" t="s">
        <v>805</v>
      </c>
      <c r="C7924" t="s">
        <v>9689</v>
      </c>
      <c r="J7924" t="s">
        <v>1436</v>
      </c>
      <c r="K7924">
        <v>0</v>
      </c>
      <c r="N7924" t="b">
        <v>1</v>
      </c>
      <c r="O7924" t="b">
        <v>0</v>
      </c>
      <c r="P7924" t="b">
        <v>0</v>
      </c>
      <c r="Q7924">
        <v>11</v>
      </c>
      <c r="R7924">
        <v>11</v>
      </c>
      <c r="S7924">
        <v>1</v>
      </c>
      <c r="T7924">
        <v>22</v>
      </c>
      <c r="U7924" t="b">
        <v>1</v>
      </c>
      <c r="V7924" t="s">
        <v>9643</v>
      </c>
      <c r="W7924" t="s">
        <v>12345</v>
      </c>
      <c r="X7924" t="s">
        <v>14591</v>
      </c>
      <c r="Y7924">
        <v>61</v>
      </c>
      <c r="Z7924">
        <v>61</v>
      </c>
      <c r="AA7924">
        <v>6</v>
      </c>
      <c r="AB7924">
        <v>6</v>
      </c>
      <c r="AC7924">
        <v>25</v>
      </c>
    </row>
    <row r="7925" spans="1:29">
      <c r="A7925">
        <v>8702</v>
      </c>
      <c r="B7925" t="s">
        <v>805</v>
      </c>
      <c r="C7925" t="s">
        <v>9690</v>
      </c>
      <c r="J7925" t="s">
        <v>1436</v>
      </c>
      <c r="K7925">
        <v>0</v>
      </c>
      <c r="N7925" t="b">
        <v>1</v>
      </c>
      <c r="O7925" t="b">
        <v>0</v>
      </c>
      <c r="P7925" t="b">
        <v>0</v>
      </c>
      <c r="Q7925">
        <v>11</v>
      </c>
      <c r="R7925">
        <v>11</v>
      </c>
      <c r="S7925">
        <v>1</v>
      </c>
      <c r="T7925">
        <v>22</v>
      </c>
      <c r="U7925" t="b">
        <v>1</v>
      </c>
      <c r="V7925" t="s">
        <v>9643</v>
      </c>
      <c r="W7925" t="s">
        <v>12345</v>
      </c>
      <c r="X7925" t="s">
        <v>14883</v>
      </c>
      <c r="Y7925">
        <v>62</v>
      </c>
      <c r="Z7925">
        <v>62</v>
      </c>
      <c r="AA7925">
        <v>6</v>
      </c>
      <c r="AB7925">
        <v>6</v>
      </c>
      <c r="AC7925">
        <v>25</v>
      </c>
    </row>
    <row r="7926" spans="1:29">
      <c r="A7926">
        <v>8703</v>
      </c>
      <c r="B7926" t="s">
        <v>805</v>
      </c>
      <c r="C7926" t="s">
        <v>9691</v>
      </c>
      <c r="J7926" t="s">
        <v>1436</v>
      </c>
      <c r="K7926">
        <v>0</v>
      </c>
      <c r="N7926" t="b">
        <v>1</v>
      </c>
      <c r="O7926" t="b">
        <v>0</v>
      </c>
      <c r="P7926" t="b">
        <v>0</v>
      </c>
      <c r="Q7926">
        <v>11</v>
      </c>
      <c r="R7926">
        <v>11</v>
      </c>
      <c r="S7926">
        <v>1</v>
      </c>
      <c r="T7926">
        <v>22</v>
      </c>
      <c r="U7926" t="b">
        <v>1</v>
      </c>
      <c r="V7926" t="s">
        <v>9643</v>
      </c>
      <c r="W7926" t="s">
        <v>12345</v>
      </c>
      <c r="X7926" t="s">
        <v>14884</v>
      </c>
      <c r="Y7926">
        <v>63</v>
      </c>
      <c r="Z7926">
        <v>63</v>
      </c>
      <c r="AA7926">
        <v>6</v>
      </c>
      <c r="AB7926">
        <v>6</v>
      </c>
      <c r="AC7926">
        <v>25</v>
      </c>
    </row>
    <row r="7927" spans="1:29">
      <c r="A7927">
        <v>8704</v>
      </c>
      <c r="B7927" t="s">
        <v>805</v>
      </c>
      <c r="C7927" t="s">
        <v>9692</v>
      </c>
      <c r="J7927" t="s">
        <v>1436</v>
      </c>
      <c r="K7927">
        <v>0</v>
      </c>
      <c r="N7927" t="b">
        <v>1</v>
      </c>
      <c r="O7927" t="b">
        <v>0</v>
      </c>
      <c r="P7927" t="b">
        <v>0</v>
      </c>
      <c r="Q7927">
        <v>11</v>
      </c>
      <c r="R7927">
        <v>11</v>
      </c>
      <c r="S7927">
        <v>1</v>
      </c>
      <c r="T7927">
        <v>22</v>
      </c>
      <c r="U7927" t="b">
        <v>1</v>
      </c>
      <c r="V7927" t="s">
        <v>9643</v>
      </c>
      <c r="W7927" t="s">
        <v>12345</v>
      </c>
      <c r="X7927" t="s">
        <v>14596</v>
      </c>
      <c r="Y7927">
        <v>64</v>
      </c>
      <c r="Z7927">
        <v>64</v>
      </c>
      <c r="AA7927">
        <v>6</v>
      </c>
      <c r="AB7927">
        <v>6</v>
      </c>
      <c r="AC7927">
        <v>25</v>
      </c>
    </row>
    <row r="7928" spans="1:29">
      <c r="A7928">
        <v>8705</v>
      </c>
      <c r="B7928" t="s">
        <v>805</v>
      </c>
      <c r="C7928" t="s">
        <v>9693</v>
      </c>
      <c r="J7928" t="s">
        <v>1436</v>
      </c>
      <c r="K7928">
        <v>0</v>
      </c>
      <c r="N7928" t="b">
        <v>1</v>
      </c>
      <c r="O7928" t="b">
        <v>0</v>
      </c>
      <c r="P7928" t="b">
        <v>0</v>
      </c>
      <c r="Q7928">
        <v>11</v>
      </c>
      <c r="R7928">
        <v>11</v>
      </c>
      <c r="S7928">
        <v>1</v>
      </c>
      <c r="T7928">
        <v>22</v>
      </c>
      <c r="U7928" t="b">
        <v>1</v>
      </c>
      <c r="V7928" t="s">
        <v>9643</v>
      </c>
      <c r="W7928" t="s">
        <v>12345</v>
      </c>
      <c r="X7928" t="s">
        <v>14885</v>
      </c>
      <c r="Y7928">
        <v>65</v>
      </c>
      <c r="Z7928">
        <v>65</v>
      </c>
      <c r="AA7928">
        <v>6</v>
      </c>
      <c r="AB7928">
        <v>6</v>
      </c>
      <c r="AC7928">
        <v>25</v>
      </c>
    </row>
    <row r="7929" spans="1:29">
      <c r="A7929">
        <v>8706</v>
      </c>
      <c r="B7929" t="s">
        <v>805</v>
      </c>
      <c r="C7929" t="s">
        <v>9694</v>
      </c>
      <c r="J7929" t="s">
        <v>1466</v>
      </c>
      <c r="K7929">
        <v>0</v>
      </c>
      <c r="N7929" t="b">
        <v>1</v>
      </c>
      <c r="O7929" t="b">
        <v>0</v>
      </c>
      <c r="P7929" t="b">
        <v>0</v>
      </c>
      <c r="Q7929">
        <v>11</v>
      </c>
      <c r="R7929">
        <v>11</v>
      </c>
      <c r="S7929">
        <v>1</v>
      </c>
      <c r="T7929">
        <v>22</v>
      </c>
      <c r="U7929" t="b">
        <v>1</v>
      </c>
      <c r="V7929" t="s">
        <v>9643</v>
      </c>
      <c r="W7929" t="s">
        <v>12345</v>
      </c>
      <c r="X7929" t="s">
        <v>15837</v>
      </c>
      <c r="Y7929">
        <v>60</v>
      </c>
      <c r="Z7929">
        <v>60</v>
      </c>
      <c r="AA7929">
        <v>10</v>
      </c>
      <c r="AB7929">
        <v>10</v>
      </c>
      <c r="AC7929">
        <v>25</v>
      </c>
    </row>
    <row r="7930" spans="1:29">
      <c r="A7930">
        <v>8707</v>
      </c>
      <c r="B7930" t="s">
        <v>805</v>
      </c>
      <c r="C7930" t="s">
        <v>9695</v>
      </c>
      <c r="J7930" t="s">
        <v>1466</v>
      </c>
      <c r="K7930">
        <v>0</v>
      </c>
      <c r="N7930" t="b">
        <v>1</v>
      </c>
      <c r="O7930" t="b">
        <v>0</v>
      </c>
      <c r="P7930" t="b">
        <v>0</v>
      </c>
      <c r="Q7930">
        <v>11</v>
      </c>
      <c r="R7930">
        <v>11</v>
      </c>
      <c r="S7930">
        <v>1</v>
      </c>
      <c r="T7930">
        <v>22</v>
      </c>
      <c r="U7930" t="b">
        <v>1</v>
      </c>
      <c r="V7930" t="s">
        <v>9643</v>
      </c>
      <c r="W7930" t="s">
        <v>12345</v>
      </c>
      <c r="X7930" t="s">
        <v>15809</v>
      </c>
      <c r="Y7930">
        <v>61</v>
      </c>
      <c r="Z7930">
        <v>61</v>
      </c>
      <c r="AA7930">
        <v>10</v>
      </c>
      <c r="AB7930">
        <v>10</v>
      </c>
      <c r="AC7930">
        <v>25</v>
      </c>
    </row>
    <row r="7931" spans="1:29">
      <c r="A7931">
        <v>8708</v>
      </c>
      <c r="B7931" t="s">
        <v>805</v>
      </c>
      <c r="C7931" t="s">
        <v>9696</v>
      </c>
      <c r="J7931" t="s">
        <v>1466</v>
      </c>
      <c r="K7931">
        <v>0</v>
      </c>
      <c r="N7931" t="b">
        <v>1</v>
      </c>
      <c r="O7931" t="b">
        <v>0</v>
      </c>
      <c r="P7931" t="b">
        <v>0</v>
      </c>
      <c r="Q7931">
        <v>11</v>
      </c>
      <c r="R7931">
        <v>11</v>
      </c>
      <c r="S7931">
        <v>1</v>
      </c>
      <c r="T7931">
        <v>22</v>
      </c>
      <c r="U7931" t="b">
        <v>1</v>
      </c>
      <c r="V7931" t="s">
        <v>9643</v>
      </c>
      <c r="W7931" t="s">
        <v>12345</v>
      </c>
      <c r="X7931" t="s">
        <v>15810</v>
      </c>
      <c r="Y7931">
        <v>62</v>
      </c>
      <c r="Z7931">
        <v>62</v>
      </c>
      <c r="AA7931">
        <v>10</v>
      </c>
      <c r="AB7931">
        <v>10</v>
      </c>
      <c r="AC7931">
        <v>25</v>
      </c>
    </row>
    <row r="7932" spans="1:29">
      <c r="A7932">
        <v>8709</v>
      </c>
      <c r="B7932" t="s">
        <v>805</v>
      </c>
      <c r="C7932" t="s">
        <v>9697</v>
      </c>
      <c r="J7932" t="s">
        <v>1466</v>
      </c>
      <c r="K7932">
        <v>0</v>
      </c>
      <c r="N7932" t="b">
        <v>1</v>
      </c>
      <c r="O7932" t="b">
        <v>0</v>
      </c>
      <c r="P7932" t="b">
        <v>0</v>
      </c>
      <c r="Q7932">
        <v>11</v>
      </c>
      <c r="R7932">
        <v>11</v>
      </c>
      <c r="S7932">
        <v>1</v>
      </c>
      <c r="T7932">
        <v>22</v>
      </c>
      <c r="U7932" t="b">
        <v>1</v>
      </c>
      <c r="V7932" t="s">
        <v>9643</v>
      </c>
      <c r="W7932" t="s">
        <v>12345</v>
      </c>
      <c r="X7932" t="s">
        <v>15811</v>
      </c>
      <c r="Y7932">
        <v>63</v>
      </c>
      <c r="Z7932">
        <v>63</v>
      </c>
      <c r="AA7932">
        <v>10</v>
      </c>
      <c r="AB7932">
        <v>10</v>
      </c>
      <c r="AC7932">
        <v>25</v>
      </c>
    </row>
    <row r="7933" spans="1:29">
      <c r="A7933">
        <v>8710</v>
      </c>
      <c r="B7933" t="s">
        <v>805</v>
      </c>
      <c r="C7933" t="s">
        <v>9698</v>
      </c>
      <c r="J7933" t="s">
        <v>1466</v>
      </c>
      <c r="K7933">
        <v>0</v>
      </c>
      <c r="N7933" t="b">
        <v>1</v>
      </c>
      <c r="O7933" t="b">
        <v>0</v>
      </c>
      <c r="P7933" t="b">
        <v>0</v>
      </c>
      <c r="Q7933">
        <v>11</v>
      </c>
      <c r="R7933">
        <v>11</v>
      </c>
      <c r="S7933">
        <v>1</v>
      </c>
      <c r="T7933">
        <v>22</v>
      </c>
      <c r="U7933" t="b">
        <v>1</v>
      </c>
      <c r="V7933" t="s">
        <v>9643</v>
      </c>
      <c r="W7933" t="s">
        <v>12345</v>
      </c>
      <c r="X7933" t="s">
        <v>15812</v>
      </c>
      <c r="Y7933">
        <v>64</v>
      </c>
      <c r="Z7933">
        <v>64</v>
      </c>
      <c r="AA7933">
        <v>10</v>
      </c>
      <c r="AB7933">
        <v>10</v>
      </c>
      <c r="AC7933">
        <v>25</v>
      </c>
    </row>
    <row r="7934" spans="1:29">
      <c r="A7934">
        <v>8711</v>
      </c>
      <c r="B7934" t="s">
        <v>805</v>
      </c>
      <c r="C7934" t="s">
        <v>9699</v>
      </c>
      <c r="J7934" t="s">
        <v>1466</v>
      </c>
      <c r="K7934">
        <v>0</v>
      </c>
      <c r="N7934" t="b">
        <v>1</v>
      </c>
      <c r="O7934" t="b">
        <v>0</v>
      </c>
      <c r="P7934" t="b">
        <v>0</v>
      </c>
      <c r="Q7934">
        <v>11</v>
      </c>
      <c r="R7934">
        <v>11</v>
      </c>
      <c r="S7934">
        <v>1</v>
      </c>
      <c r="T7934">
        <v>22</v>
      </c>
      <c r="U7934" t="b">
        <v>1</v>
      </c>
      <c r="V7934" t="s">
        <v>9643</v>
      </c>
      <c r="W7934" t="s">
        <v>12345</v>
      </c>
      <c r="X7934" t="s">
        <v>15568</v>
      </c>
      <c r="Y7934">
        <v>65</v>
      </c>
      <c r="Z7934">
        <v>65</v>
      </c>
      <c r="AA7934">
        <v>10</v>
      </c>
      <c r="AB7934">
        <v>10</v>
      </c>
      <c r="AC7934">
        <v>25</v>
      </c>
    </row>
    <row r="7935" spans="1:29">
      <c r="A7935">
        <v>8712</v>
      </c>
      <c r="B7935" t="s">
        <v>805</v>
      </c>
      <c r="C7935" t="s">
        <v>9700</v>
      </c>
      <c r="J7935" t="s">
        <v>1436</v>
      </c>
      <c r="K7935">
        <v>0</v>
      </c>
      <c r="N7935" t="b">
        <v>1</v>
      </c>
      <c r="O7935" t="b">
        <v>0</v>
      </c>
      <c r="P7935" t="b">
        <v>0</v>
      </c>
      <c r="Q7935">
        <v>11</v>
      </c>
      <c r="R7935">
        <v>2</v>
      </c>
      <c r="S7935">
        <v>1</v>
      </c>
      <c r="T7935">
        <v>1</v>
      </c>
      <c r="U7935" t="b">
        <v>1</v>
      </c>
      <c r="V7935" t="s">
        <v>9643</v>
      </c>
      <c r="W7935" t="s">
        <v>12345</v>
      </c>
      <c r="X7935" t="s">
        <v>15570</v>
      </c>
      <c r="Y7935">
        <v>67</v>
      </c>
      <c r="Z7935">
        <v>67</v>
      </c>
      <c r="AA7935">
        <v>10</v>
      </c>
      <c r="AB7935">
        <v>10</v>
      </c>
      <c r="AC7935">
        <v>25</v>
      </c>
    </row>
    <row r="7936" spans="1:29">
      <c r="A7936">
        <v>8713</v>
      </c>
      <c r="B7936" t="s">
        <v>1503</v>
      </c>
      <c r="C7936" t="s">
        <v>9701</v>
      </c>
      <c r="D7936">
        <v>160</v>
      </c>
      <c r="E7936" t="s">
        <v>9702</v>
      </c>
      <c r="U7936" t="b">
        <v>1</v>
      </c>
      <c r="V7936" t="s">
        <v>9643</v>
      </c>
      <c r="W7936" t="s">
        <v>12345</v>
      </c>
      <c r="X7936" t="s">
        <v>15838</v>
      </c>
      <c r="Y7936">
        <v>70</v>
      </c>
      <c r="Z7936">
        <v>83</v>
      </c>
      <c r="AA7936">
        <v>2</v>
      </c>
      <c r="AB7936">
        <v>12</v>
      </c>
      <c r="AC7936">
        <v>25</v>
      </c>
    </row>
    <row r="7937" spans="1:29">
      <c r="A7937">
        <v>8714</v>
      </c>
      <c r="B7937" t="s">
        <v>827</v>
      </c>
      <c r="C7937" t="s">
        <v>9703</v>
      </c>
      <c r="U7937" t="b">
        <v>1</v>
      </c>
      <c r="V7937" t="s">
        <v>9643</v>
      </c>
      <c r="W7937" t="s">
        <v>12345</v>
      </c>
      <c r="X7937" t="s">
        <v>15839</v>
      </c>
      <c r="Y7937">
        <v>70</v>
      </c>
      <c r="Z7937">
        <v>83</v>
      </c>
      <c r="AA7937">
        <v>2</v>
      </c>
      <c r="AB7937">
        <v>11</v>
      </c>
      <c r="AC7937">
        <v>25</v>
      </c>
    </row>
    <row r="7938" spans="1:29">
      <c r="A7938">
        <v>8715</v>
      </c>
      <c r="B7938" t="s">
        <v>1508</v>
      </c>
      <c r="C7938" t="s">
        <v>9704</v>
      </c>
      <c r="U7938" t="b">
        <v>1</v>
      </c>
      <c r="V7938" t="s">
        <v>9643</v>
      </c>
      <c r="W7938" t="s">
        <v>12345</v>
      </c>
      <c r="X7938" t="s">
        <v>15840</v>
      </c>
      <c r="Y7938">
        <v>71</v>
      </c>
      <c r="Z7938">
        <v>83</v>
      </c>
      <c r="AA7938">
        <v>2</v>
      </c>
      <c r="AB7938">
        <v>12</v>
      </c>
      <c r="AC7938">
        <v>25</v>
      </c>
    </row>
    <row r="7939" spans="1:29">
      <c r="A7939">
        <v>8716</v>
      </c>
      <c r="B7939" t="s">
        <v>805</v>
      </c>
      <c r="C7939" t="s">
        <v>9705</v>
      </c>
      <c r="J7939" t="s">
        <v>1436</v>
      </c>
      <c r="K7939">
        <v>0</v>
      </c>
      <c r="N7939" t="b">
        <v>1</v>
      </c>
      <c r="O7939" t="b">
        <v>0</v>
      </c>
      <c r="P7939" t="b">
        <v>0</v>
      </c>
      <c r="Q7939">
        <v>11</v>
      </c>
      <c r="R7939">
        <v>11</v>
      </c>
      <c r="S7939">
        <v>1</v>
      </c>
      <c r="T7939">
        <v>5</v>
      </c>
      <c r="U7939" t="b">
        <v>1</v>
      </c>
      <c r="V7939" t="s">
        <v>9643</v>
      </c>
      <c r="W7939" t="s">
        <v>12345</v>
      </c>
      <c r="X7939" t="s">
        <v>15702</v>
      </c>
      <c r="Y7939">
        <v>75</v>
      </c>
      <c r="Z7939">
        <v>75</v>
      </c>
      <c r="AA7939">
        <v>2</v>
      </c>
      <c r="AB7939">
        <v>2</v>
      </c>
      <c r="AC7939">
        <v>25</v>
      </c>
    </row>
    <row r="7940" spans="1:29">
      <c r="A7940">
        <v>8717</v>
      </c>
      <c r="B7940" t="s">
        <v>805</v>
      </c>
      <c r="C7940" t="s">
        <v>9706</v>
      </c>
      <c r="J7940" t="s">
        <v>1436</v>
      </c>
      <c r="K7940">
        <v>0</v>
      </c>
      <c r="N7940" t="b">
        <v>1</v>
      </c>
      <c r="O7940" t="b">
        <v>0</v>
      </c>
      <c r="P7940" t="b">
        <v>0</v>
      </c>
      <c r="Q7940">
        <v>11</v>
      </c>
      <c r="R7940">
        <v>11</v>
      </c>
      <c r="S7940">
        <v>1</v>
      </c>
      <c r="T7940">
        <v>5</v>
      </c>
      <c r="U7940" t="b">
        <v>1</v>
      </c>
      <c r="V7940" t="s">
        <v>9643</v>
      </c>
      <c r="W7940" t="s">
        <v>12345</v>
      </c>
      <c r="X7940" t="s">
        <v>14880</v>
      </c>
      <c r="Y7940">
        <v>75</v>
      </c>
      <c r="Z7940">
        <v>75</v>
      </c>
      <c r="AA7940">
        <v>5</v>
      </c>
      <c r="AB7940">
        <v>5</v>
      </c>
      <c r="AC7940">
        <v>25</v>
      </c>
    </row>
    <row r="7941" spans="1:29">
      <c r="A7941">
        <v>8718</v>
      </c>
      <c r="B7941" t="s">
        <v>805</v>
      </c>
      <c r="C7941" t="s">
        <v>9707</v>
      </c>
      <c r="J7941" t="s">
        <v>1436</v>
      </c>
      <c r="K7941">
        <v>0</v>
      </c>
      <c r="N7941" t="b">
        <v>1</v>
      </c>
      <c r="O7941" t="b">
        <v>0</v>
      </c>
      <c r="P7941" t="b">
        <v>0</v>
      </c>
      <c r="Q7941">
        <v>11</v>
      </c>
      <c r="R7941">
        <v>11</v>
      </c>
      <c r="S7941">
        <v>1</v>
      </c>
      <c r="T7941">
        <v>5</v>
      </c>
      <c r="U7941" t="b">
        <v>1</v>
      </c>
      <c r="V7941" t="s">
        <v>9643</v>
      </c>
      <c r="W7941" t="s">
        <v>12345</v>
      </c>
      <c r="X7941" t="s">
        <v>14916</v>
      </c>
      <c r="Y7941">
        <v>75</v>
      </c>
      <c r="Z7941">
        <v>75</v>
      </c>
      <c r="AA7941">
        <v>7</v>
      </c>
      <c r="AB7941">
        <v>7</v>
      </c>
      <c r="AC7941">
        <v>25</v>
      </c>
    </row>
    <row r="7942" spans="1:29">
      <c r="A7942">
        <v>8719</v>
      </c>
      <c r="B7942" t="s">
        <v>805</v>
      </c>
      <c r="C7942" t="s">
        <v>9708</v>
      </c>
      <c r="J7942" t="s">
        <v>1436</v>
      </c>
      <c r="K7942">
        <v>0</v>
      </c>
      <c r="N7942" t="b">
        <v>1</v>
      </c>
      <c r="O7942" t="b">
        <v>0</v>
      </c>
      <c r="P7942" t="b">
        <v>0</v>
      </c>
      <c r="Q7942">
        <v>11</v>
      </c>
      <c r="R7942">
        <v>11</v>
      </c>
      <c r="S7942">
        <v>1</v>
      </c>
      <c r="T7942">
        <v>5</v>
      </c>
      <c r="U7942" t="b">
        <v>1</v>
      </c>
      <c r="V7942" t="s">
        <v>9643</v>
      </c>
      <c r="W7942" t="s">
        <v>12345</v>
      </c>
      <c r="X7942" t="s">
        <v>15476</v>
      </c>
      <c r="Y7942">
        <v>75</v>
      </c>
      <c r="Z7942">
        <v>75</v>
      </c>
      <c r="AA7942">
        <v>9</v>
      </c>
      <c r="AB7942">
        <v>9</v>
      </c>
      <c r="AC7942">
        <v>25</v>
      </c>
    </row>
    <row r="7943" spans="1:29">
      <c r="A7943">
        <v>8720</v>
      </c>
      <c r="B7943" t="s">
        <v>805</v>
      </c>
      <c r="C7943" t="s">
        <v>9709</v>
      </c>
      <c r="J7943" t="s">
        <v>1436</v>
      </c>
      <c r="K7943">
        <v>0</v>
      </c>
      <c r="N7943" t="b">
        <v>1</v>
      </c>
      <c r="O7943" t="b">
        <v>0</v>
      </c>
      <c r="P7943" t="b">
        <v>0</v>
      </c>
      <c r="Q7943">
        <v>11</v>
      </c>
      <c r="R7943">
        <v>11</v>
      </c>
      <c r="S7943">
        <v>1</v>
      </c>
      <c r="T7943">
        <v>5</v>
      </c>
      <c r="U7943" t="b">
        <v>1</v>
      </c>
      <c r="V7943" t="s">
        <v>9643</v>
      </c>
      <c r="W7943" t="s">
        <v>12345</v>
      </c>
      <c r="X7943" t="s">
        <v>15703</v>
      </c>
      <c r="Y7943">
        <v>76</v>
      </c>
      <c r="Z7943">
        <v>76</v>
      </c>
      <c r="AA7943">
        <v>2</v>
      </c>
      <c r="AB7943">
        <v>2</v>
      </c>
      <c r="AC7943">
        <v>25</v>
      </c>
    </row>
    <row r="7944" spans="1:29">
      <c r="A7944">
        <v>8721</v>
      </c>
      <c r="B7944" t="s">
        <v>805</v>
      </c>
      <c r="C7944" t="s">
        <v>9710</v>
      </c>
      <c r="J7944" t="s">
        <v>1436</v>
      </c>
      <c r="K7944">
        <v>0</v>
      </c>
      <c r="N7944" t="b">
        <v>1</v>
      </c>
      <c r="O7944" t="b">
        <v>0</v>
      </c>
      <c r="P7944" t="b">
        <v>0</v>
      </c>
      <c r="Q7944">
        <v>11</v>
      </c>
      <c r="R7944">
        <v>11</v>
      </c>
      <c r="S7944">
        <v>1</v>
      </c>
      <c r="T7944">
        <v>5</v>
      </c>
      <c r="U7944" t="b">
        <v>1</v>
      </c>
      <c r="V7944" t="s">
        <v>9643</v>
      </c>
      <c r="W7944" t="s">
        <v>12345</v>
      </c>
      <c r="X7944" t="s">
        <v>14882</v>
      </c>
      <c r="Y7944">
        <v>76</v>
      </c>
      <c r="Z7944">
        <v>76</v>
      </c>
      <c r="AA7944">
        <v>5</v>
      </c>
      <c r="AB7944">
        <v>5</v>
      </c>
      <c r="AC7944">
        <v>25</v>
      </c>
    </row>
    <row r="7945" spans="1:29">
      <c r="A7945">
        <v>8722</v>
      </c>
      <c r="B7945" t="s">
        <v>805</v>
      </c>
      <c r="C7945" t="s">
        <v>9711</v>
      </c>
      <c r="J7945" t="s">
        <v>1436</v>
      </c>
      <c r="K7945">
        <v>0</v>
      </c>
      <c r="N7945" t="b">
        <v>1</v>
      </c>
      <c r="O7945" t="b">
        <v>0</v>
      </c>
      <c r="P7945" t="b">
        <v>0</v>
      </c>
      <c r="Q7945">
        <v>11</v>
      </c>
      <c r="R7945">
        <v>11</v>
      </c>
      <c r="S7945">
        <v>1</v>
      </c>
      <c r="T7945">
        <v>5</v>
      </c>
      <c r="U7945" t="b">
        <v>1</v>
      </c>
      <c r="V7945" t="s">
        <v>9643</v>
      </c>
      <c r="W7945" t="s">
        <v>12345</v>
      </c>
      <c r="X7945" t="s">
        <v>14917</v>
      </c>
      <c r="Y7945">
        <v>76</v>
      </c>
      <c r="Z7945">
        <v>76</v>
      </c>
      <c r="AA7945">
        <v>7</v>
      </c>
      <c r="AB7945">
        <v>7</v>
      </c>
      <c r="AC7945">
        <v>25</v>
      </c>
    </row>
    <row r="7946" spans="1:29">
      <c r="A7946">
        <v>8723</v>
      </c>
      <c r="B7946" t="s">
        <v>805</v>
      </c>
      <c r="C7946" t="s">
        <v>9712</v>
      </c>
      <c r="J7946" t="s">
        <v>1436</v>
      </c>
      <c r="K7946">
        <v>0</v>
      </c>
      <c r="N7946" t="b">
        <v>1</v>
      </c>
      <c r="O7946" t="b">
        <v>0</v>
      </c>
      <c r="P7946" t="b">
        <v>0</v>
      </c>
      <c r="Q7946">
        <v>11</v>
      </c>
      <c r="R7946">
        <v>11</v>
      </c>
      <c r="S7946">
        <v>1</v>
      </c>
      <c r="T7946">
        <v>5</v>
      </c>
      <c r="U7946" t="b">
        <v>1</v>
      </c>
      <c r="V7946" t="s">
        <v>9643</v>
      </c>
      <c r="W7946" t="s">
        <v>12345</v>
      </c>
      <c r="X7946" t="s">
        <v>14453</v>
      </c>
      <c r="Y7946">
        <v>76</v>
      </c>
      <c r="Z7946">
        <v>76</v>
      </c>
      <c r="AA7946">
        <v>9</v>
      </c>
      <c r="AB7946">
        <v>9</v>
      </c>
      <c r="AC7946">
        <v>25</v>
      </c>
    </row>
    <row r="7947" spans="1:29">
      <c r="A7947">
        <v>8724</v>
      </c>
      <c r="B7947" t="s">
        <v>805</v>
      </c>
      <c r="C7947" t="s">
        <v>9713</v>
      </c>
      <c r="J7947" t="s">
        <v>1436</v>
      </c>
      <c r="K7947">
        <v>0</v>
      </c>
      <c r="N7947" t="b">
        <v>1</v>
      </c>
      <c r="O7947" t="b">
        <v>0</v>
      </c>
      <c r="P7947" t="b">
        <v>0</v>
      </c>
      <c r="Q7947">
        <v>11</v>
      </c>
      <c r="R7947">
        <v>11</v>
      </c>
      <c r="S7947">
        <v>1</v>
      </c>
      <c r="T7947">
        <v>5</v>
      </c>
      <c r="U7947" t="b">
        <v>1</v>
      </c>
      <c r="V7947" t="s">
        <v>9643</v>
      </c>
      <c r="W7947" t="s">
        <v>12345</v>
      </c>
      <c r="X7947" t="s">
        <v>15704</v>
      </c>
      <c r="Y7947">
        <v>77</v>
      </c>
      <c r="Z7947">
        <v>77</v>
      </c>
      <c r="AA7947">
        <v>2</v>
      </c>
      <c r="AB7947">
        <v>2</v>
      </c>
      <c r="AC7947">
        <v>25</v>
      </c>
    </row>
    <row r="7948" spans="1:29">
      <c r="A7948">
        <v>8725</v>
      </c>
      <c r="B7948" t="s">
        <v>805</v>
      </c>
      <c r="C7948" t="s">
        <v>9714</v>
      </c>
      <c r="J7948" t="s">
        <v>1436</v>
      </c>
      <c r="K7948">
        <v>0</v>
      </c>
      <c r="N7948" t="b">
        <v>1</v>
      </c>
      <c r="O7948" t="b">
        <v>0</v>
      </c>
      <c r="P7948" t="b">
        <v>0</v>
      </c>
      <c r="Q7948">
        <v>11</v>
      </c>
      <c r="R7948">
        <v>11</v>
      </c>
      <c r="S7948">
        <v>1</v>
      </c>
      <c r="T7948">
        <v>5</v>
      </c>
      <c r="U7948" t="b">
        <v>1</v>
      </c>
      <c r="V7948" t="s">
        <v>9643</v>
      </c>
      <c r="W7948" t="s">
        <v>12345</v>
      </c>
      <c r="X7948" t="s">
        <v>14940</v>
      </c>
      <c r="Y7948">
        <v>77</v>
      </c>
      <c r="Z7948">
        <v>77</v>
      </c>
      <c r="AA7948">
        <v>5</v>
      </c>
      <c r="AB7948">
        <v>5</v>
      </c>
      <c r="AC7948">
        <v>25</v>
      </c>
    </row>
    <row r="7949" spans="1:29">
      <c r="A7949">
        <v>8726</v>
      </c>
      <c r="B7949" t="s">
        <v>805</v>
      </c>
      <c r="C7949" t="s">
        <v>9715</v>
      </c>
      <c r="J7949" t="s">
        <v>1436</v>
      </c>
      <c r="K7949">
        <v>0</v>
      </c>
      <c r="N7949" t="b">
        <v>1</v>
      </c>
      <c r="O7949" t="b">
        <v>0</v>
      </c>
      <c r="P7949" t="b">
        <v>0</v>
      </c>
      <c r="Q7949">
        <v>11</v>
      </c>
      <c r="R7949">
        <v>11</v>
      </c>
      <c r="S7949">
        <v>1</v>
      </c>
      <c r="T7949">
        <v>5</v>
      </c>
      <c r="U7949" t="b">
        <v>1</v>
      </c>
      <c r="V7949" t="s">
        <v>9643</v>
      </c>
      <c r="W7949" t="s">
        <v>12345</v>
      </c>
      <c r="X7949" t="s">
        <v>14942</v>
      </c>
      <c r="Y7949">
        <v>77</v>
      </c>
      <c r="Z7949">
        <v>77</v>
      </c>
      <c r="AA7949">
        <v>7</v>
      </c>
      <c r="AB7949">
        <v>7</v>
      </c>
      <c r="AC7949">
        <v>25</v>
      </c>
    </row>
    <row r="7950" spans="1:29">
      <c r="A7950">
        <v>8727</v>
      </c>
      <c r="B7950" t="s">
        <v>805</v>
      </c>
      <c r="C7950" t="s">
        <v>9716</v>
      </c>
      <c r="J7950" t="s">
        <v>1436</v>
      </c>
      <c r="K7950">
        <v>0</v>
      </c>
      <c r="N7950" t="b">
        <v>1</v>
      </c>
      <c r="O7950" t="b">
        <v>0</v>
      </c>
      <c r="P7950" t="b">
        <v>0</v>
      </c>
      <c r="Q7950">
        <v>11</v>
      </c>
      <c r="R7950">
        <v>11</v>
      </c>
      <c r="S7950">
        <v>1</v>
      </c>
      <c r="T7950">
        <v>5</v>
      </c>
      <c r="U7950" t="b">
        <v>1</v>
      </c>
      <c r="V7950" t="s">
        <v>9643</v>
      </c>
      <c r="W7950" t="s">
        <v>12345</v>
      </c>
      <c r="X7950" t="s">
        <v>15477</v>
      </c>
      <c r="Y7950">
        <v>77</v>
      </c>
      <c r="Z7950">
        <v>77</v>
      </c>
      <c r="AA7950">
        <v>9</v>
      </c>
      <c r="AB7950">
        <v>9</v>
      </c>
      <c r="AC7950">
        <v>25</v>
      </c>
    </row>
    <row r="7951" spans="1:29">
      <c r="A7951">
        <v>8728</v>
      </c>
      <c r="B7951" t="s">
        <v>805</v>
      </c>
      <c r="C7951" t="s">
        <v>9717</v>
      </c>
      <c r="J7951" t="s">
        <v>1436</v>
      </c>
      <c r="K7951">
        <v>0</v>
      </c>
      <c r="N7951" t="b">
        <v>1</v>
      </c>
      <c r="O7951" t="b">
        <v>0</v>
      </c>
      <c r="P7951" t="b">
        <v>0</v>
      </c>
      <c r="Q7951">
        <v>11</v>
      </c>
      <c r="R7951">
        <v>11</v>
      </c>
      <c r="S7951">
        <v>1</v>
      </c>
      <c r="T7951">
        <v>5</v>
      </c>
      <c r="U7951" t="b">
        <v>1</v>
      </c>
      <c r="V7951" t="s">
        <v>9643</v>
      </c>
      <c r="W7951" t="s">
        <v>12345</v>
      </c>
      <c r="X7951" t="s">
        <v>15705</v>
      </c>
      <c r="Y7951">
        <v>78</v>
      </c>
      <c r="Z7951">
        <v>78</v>
      </c>
      <c r="AA7951">
        <v>2</v>
      </c>
      <c r="AB7951">
        <v>2</v>
      </c>
      <c r="AC7951">
        <v>25</v>
      </c>
    </row>
    <row r="7952" spans="1:29">
      <c r="A7952">
        <v>8729</v>
      </c>
      <c r="B7952" t="s">
        <v>805</v>
      </c>
      <c r="C7952" t="s">
        <v>9718</v>
      </c>
      <c r="J7952" t="s">
        <v>1436</v>
      </c>
      <c r="K7952">
        <v>0</v>
      </c>
      <c r="N7952" t="b">
        <v>1</v>
      </c>
      <c r="O7952" t="b">
        <v>0</v>
      </c>
      <c r="P7952" t="b">
        <v>0</v>
      </c>
      <c r="Q7952">
        <v>11</v>
      </c>
      <c r="R7952">
        <v>11</v>
      </c>
      <c r="S7952">
        <v>1</v>
      </c>
      <c r="T7952">
        <v>5</v>
      </c>
      <c r="U7952" t="b">
        <v>1</v>
      </c>
      <c r="V7952" t="s">
        <v>9643</v>
      </c>
      <c r="W7952" t="s">
        <v>12345</v>
      </c>
      <c r="X7952" t="s">
        <v>14945</v>
      </c>
      <c r="Y7952">
        <v>78</v>
      </c>
      <c r="Z7952">
        <v>78</v>
      </c>
      <c r="AA7952">
        <v>5</v>
      </c>
      <c r="AB7952">
        <v>5</v>
      </c>
      <c r="AC7952">
        <v>25</v>
      </c>
    </row>
    <row r="7953" spans="1:29">
      <c r="A7953">
        <v>8730</v>
      </c>
      <c r="B7953" t="s">
        <v>805</v>
      </c>
      <c r="C7953" t="s">
        <v>9719</v>
      </c>
      <c r="J7953" t="s">
        <v>1436</v>
      </c>
      <c r="K7953">
        <v>0</v>
      </c>
      <c r="N7953" t="b">
        <v>1</v>
      </c>
      <c r="O7953" t="b">
        <v>0</v>
      </c>
      <c r="P7953" t="b">
        <v>0</v>
      </c>
      <c r="Q7953">
        <v>11</v>
      </c>
      <c r="R7953">
        <v>11</v>
      </c>
      <c r="S7953">
        <v>1</v>
      </c>
      <c r="T7953">
        <v>5</v>
      </c>
      <c r="U7953" t="b">
        <v>1</v>
      </c>
      <c r="V7953" t="s">
        <v>9643</v>
      </c>
      <c r="W7953" t="s">
        <v>12345</v>
      </c>
      <c r="X7953" t="s">
        <v>14947</v>
      </c>
      <c r="Y7953">
        <v>78</v>
      </c>
      <c r="Z7953">
        <v>78</v>
      </c>
      <c r="AA7953">
        <v>7</v>
      </c>
      <c r="AB7953">
        <v>7</v>
      </c>
      <c r="AC7953">
        <v>25</v>
      </c>
    </row>
    <row r="7954" spans="1:29">
      <c r="A7954">
        <v>8731</v>
      </c>
      <c r="B7954" t="s">
        <v>805</v>
      </c>
      <c r="C7954" t="s">
        <v>9720</v>
      </c>
      <c r="J7954" t="s">
        <v>1436</v>
      </c>
      <c r="K7954">
        <v>0</v>
      </c>
      <c r="N7954" t="b">
        <v>1</v>
      </c>
      <c r="O7954" t="b">
        <v>0</v>
      </c>
      <c r="P7954" t="b">
        <v>0</v>
      </c>
      <c r="Q7954">
        <v>11</v>
      </c>
      <c r="R7954">
        <v>11</v>
      </c>
      <c r="S7954">
        <v>1</v>
      </c>
      <c r="T7954">
        <v>5</v>
      </c>
      <c r="U7954" t="b">
        <v>1</v>
      </c>
      <c r="V7954" t="s">
        <v>9643</v>
      </c>
      <c r="W7954" t="s">
        <v>12345</v>
      </c>
      <c r="X7954" t="s">
        <v>15478</v>
      </c>
      <c r="Y7954">
        <v>78</v>
      </c>
      <c r="Z7954">
        <v>78</v>
      </c>
      <c r="AA7954">
        <v>9</v>
      </c>
      <c r="AB7954">
        <v>9</v>
      </c>
      <c r="AC7954">
        <v>25</v>
      </c>
    </row>
    <row r="7955" spans="1:29">
      <c r="A7955">
        <v>8732</v>
      </c>
      <c r="B7955" t="s">
        <v>805</v>
      </c>
      <c r="C7955" t="s">
        <v>9721</v>
      </c>
      <c r="J7955" t="s">
        <v>1436</v>
      </c>
      <c r="K7955">
        <v>0</v>
      </c>
      <c r="N7955" t="b">
        <v>1</v>
      </c>
      <c r="O7955" t="b">
        <v>0</v>
      </c>
      <c r="P7955" t="b">
        <v>0</v>
      </c>
      <c r="Q7955">
        <v>11</v>
      </c>
      <c r="R7955">
        <v>11</v>
      </c>
      <c r="S7955">
        <v>1</v>
      </c>
      <c r="T7955">
        <v>5</v>
      </c>
      <c r="U7955" t="b">
        <v>1</v>
      </c>
      <c r="V7955" t="s">
        <v>9643</v>
      </c>
      <c r="W7955" t="s">
        <v>12345</v>
      </c>
      <c r="X7955" t="s">
        <v>15706</v>
      </c>
      <c r="Y7955">
        <v>79</v>
      </c>
      <c r="Z7955">
        <v>79</v>
      </c>
      <c r="AA7955">
        <v>2</v>
      </c>
      <c r="AB7955">
        <v>2</v>
      </c>
      <c r="AC7955">
        <v>25</v>
      </c>
    </row>
    <row r="7956" spans="1:29">
      <c r="A7956">
        <v>8733</v>
      </c>
      <c r="B7956" t="s">
        <v>805</v>
      </c>
      <c r="C7956" t="s">
        <v>9722</v>
      </c>
      <c r="J7956" t="s">
        <v>1436</v>
      </c>
      <c r="K7956">
        <v>0</v>
      </c>
      <c r="N7956" t="b">
        <v>1</v>
      </c>
      <c r="O7956" t="b">
        <v>0</v>
      </c>
      <c r="P7956" t="b">
        <v>0</v>
      </c>
      <c r="Q7956">
        <v>11</v>
      </c>
      <c r="R7956">
        <v>11</v>
      </c>
      <c r="S7956">
        <v>1</v>
      </c>
      <c r="T7956">
        <v>5</v>
      </c>
      <c r="U7956" t="b">
        <v>1</v>
      </c>
      <c r="V7956" t="s">
        <v>9643</v>
      </c>
      <c r="W7956" t="s">
        <v>12345</v>
      </c>
      <c r="X7956" t="s">
        <v>15710</v>
      </c>
      <c r="Y7956">
        <v>79</v>
      </c>
      <c r="Z7956">
        <v>79</v>
      </c>
      <c r="AA7956">
        <v>5</v>
      </c>
      <c r="AB7956">
        <v>5</v>
      </c>
      <c r="AC7956">
        <v>25</v>
      </c>
    </row>
    <row r="7957" spans="1:29">
      <c r="A7957">
        <v>8734</v>
      </c>
      <c r="B7957" t="s">
        <v>805</v>
      </c>
      <c r="C7957" t="s">
        <v>9723</v>
      </c>
      <c r="J7957" t="s">
        <v>1436</v>
      </c>
      <c r="K7957">
        <v>0</v>
      </c>
      <c r="N7957" t="b">
        <v>1</v>
      </c>
      <c r="O7957" t="b">
        <v>0</v>
      </c>
      <c r="P7957" t="b">
        <v>0</v>
      </c>
      <c r="Q7957">
        <v>11</v>
      </c>
      <c r="R7957">
        <v>11</v>
      </c>
      <c r="S7957">
        <v>1</v>
      </c>
      <c r="T7957">
        <v>5</v>
      </c>
      <c r="U7957" t="b">
        <v>1</v>
      </c>
      <c r="V7957" t="s">
        <v>9643</v>
      </c>
      <c r="W7957" t="s">
        <v>12345</v>
      </c>
      <c r="X7957" t="s">
        <v>15673</v>
      </c>
      <c r="Y7957">
        <v>79</v>
      </c>
      <c r="Z7957">
        <v>79</v>
      </c>
      <c r="AA7957">
        <v>7</v>
      </c>
      <c r="AB7957">
        <v>7</v>
      </c>
      <c r="AC7957">
        <v>25</v>
      </c>
    </row>
    <row r="7958" spans="1:29">
      <c r="A7958">
        <v>8735</v>
      </c>
      <c r="B7958" t="s">
        <v>805</v>
      </c>
      <c r="C7958" t="s">
        <v>9724</v>
      </c>
      <c r="J7958" t="s">
        <v>1436</v>
      </c>
      <c r="K7958">
        <v>0</v>
      </c>
      <c r="N7958" t="b">
        <v>1</v>
      </c>
      <c r="O7958" t="b">
        <v>0</v>
      </c>
      <c r="P7958" t="b">
        <v>0</v>
      </c>
      <c r="Q7958">
        <v>11</v>
      </c>
      <c r="R7958">
        <v>11</v>
      </c>
      <c r="S7958">
        <v>1</v>
      </c>
      <c r="T7958">
        <v>5</v>
      </c>
      <c r="U7958" t="b">
        <v>1</v>
      </c>
      <c r="V7958" t="s">
        <v>9643</v>
      </c>
      <c r="W7958" t="s">
        <v>12345</v>
      </c>
      <c r="X7958" t="s">
        <v>15480</v>
      </c>
      <c r="Y7958">
        <v>79</v>
      </c>
      <c r="Z7958">
        <v>79</v>
      </c>
      <c r="AA7958">
        <v>9</v>
      </c>
      <c r="AB7958">
        <v>9</v>
      </c>
      <c r="AC7958">
        <v>25</v>
      </c>
    </row>
    <row r="7959" spans="1:29">
      <c r="A7959">
        <v>8736</v>
      </c>
      <c r="B7959" t="s">
        <v>805</v>
      </c>
      <c r="C7959" t="s">
        <v>9725</v>
      </c>
      <c r="J7959" t="s">
        <v>1436</v>
      </c>
      <c r="K7959">
        <v>0</v>
      </c>
      <c r="N7959" t="b">
        <v>1</v>
      </c>
      <c r="O7959" t="b">
        <v>0</v>
      </c>
      <c r="P7959" t="b">
        <v>0</v>
      </c>
      <c r="Q7959">
        <v>11</v>
      </c>
      <c r="R7959">
        <v>11</v>
      </c>
      <c r="S7959">
        <v>1</v>
      </c>
      <c r="T7959">
        <v>5</v>
      </c>
      <c r="U7959" t="b">
        <v>1</v>
      </c>
      <c r="V7959" t="s">
        <v>9643</v>
      </c>
      <c r="W7959" t="s">
        <v>12345</v>
      </c>
      <c r="X7959" t="s">
        <v>15578</v>
      </c>
      <c r="Y7959">
        <v>80</v>
      </c>
      <c r="Z7959">
        <v>80</v>
      </c>
      <c r="AA7959">
        <v>2</v>
      </c>
      <c r="AB7959">
        <v>2</v>
      </c>
      <c r="AC7959">
        <v>25</v>
      </c>
    </row>
    <row r="7960" spans="1:29">
      <c r="A7960">
        <v>8737</v>
      </c>
      <c r="B7960" t="s">
        <v>805</v>
      </c>
      <c r="C7960" t="s">
        <v>9726</v>
      </c>
      <c r="J7960" t="s">
        <v>1436</v>
      </c>
      <c r="K7960">
        <v>0</v>
      </c>
      <c r="N7960" t="b">
        <v>1</v>
      </c>
      <c r="O7960" t="b">
        <v>0</v>
      </c>
      <c r="P7960" t="b">
        <v>0</v>
      </c>
      <c r="Q7960">
        <v>11</v>
      </c>
      <c r="R7960">
        <v>11</v>
      </c>
      <c r="S7960">
        <v>1</v>
      </c>
      <c r="T7960">
        <v>5</v>
      </c>
      <c r="U7960" t="b">
        <v>1</v>
      </c>
      <c r="V7960" t="s">
        <v>9643</v>
      </c>
      <c r="W7960" t="s">
        <v>12345</v>
      </c>
      <c r="X7960" t="s">
        <v>14950</v>
      </c>
      <c r="Y7960">
        <v>80</v>
      </c>
      <c r="Z7960">
        <v>80</v>
      </c>
      <c r="AA7960">
        <v>5</v>
      </c>
      <c r="AB7960">
        <v>5</v>
      </c>
      <c r="AC7960">
        <v>25</v>
      </c>
    </row>
    <row r="7961" spans="1:29">
      <c r="A7961">
        <v>8738</v>
      </c>
      <c r="B7961" t="s">
        <v>805</v>
      </c>
      <c r="C7961" t="s">
        <v>9727</v>
      </c>
      <c r="J7961" t="s">
        <v>1436</v>
      </c>
      <c r="K7961">
        <v>0</v>
      </c>
      <c r="N7961" t="b">
        <v>1</v>
      </c>
      <c r="O7961" t="b">
        <v>0</v>
      </c>
      <c r="P7961" t="b">
        <v>0</v>
      </c>
      <c r="Q7961">
        <v>11</v>
      </c>
      <c r="R7961">
        <v>11</v>
      </c>
      <c r="S7961">
        <v>1</v>
      </c>
      <c r="T7961">
        <v>5</v>
      </c>
      <c r="U7961" t="b">
        <v>1</v>
      </c>
      <c r="V7961" t="s">
        <v>9643</v>
      </c>
      <c r="W7961" t="s">
        <v>12345</v>
      </c>
      <c r="X7961" t="s">
        <v>15089</v>
      </c>
      <c r="Y7961">
        <v>80</v>
      </c>
      <c r="Z7961">
        <v>80</v>
      </c>
      <c r="AA7961">
        <v>7</v>
      </c>
      <c r="AB7961">
        <v>7</v>
      </c>
      <c r="AC7961">
        <v>25</v>
      </c>
    </row>
    <row r="7962" spans="1:29">
      <c r="A7962">
        <v>8739</v>
      </c>
      <c r="B7962" t="s">
        <v>805</v>
      </c>
      <c r="C7962" t="s">
        <v>9728</v>
      </c>
      <c r="J7962" t="s">
        <v>1436</v>
      </c>
      <c r="K7962">
        <v>0</v>
      </c>
      <c r="N7962" t="b">
        <v>1</v>
      </c>
      <c r="O7962" t="b">
        <v>0</v>
      </c>
      <c r="P7962" t="b">
        <v>0</v>
      </c>
      <c r="Q7962">
        <v>11</v>
      </c>
      <c r="R7962">
        <v>11</v>
      </c>
      <c r="S7962">
        <v>1</v>
      </c>
      <c r="T7962">
        <v>5</v>
      </c>
      <c r="U7962" t="b">
        <v>1</v>
      </c>
      <c r="V7962" t="s">
        <v>9643</v>
      </c>
      <c r="W7962" t="s">
        <v>12345</v>
      </c>
      <c r="X7962" t="s">
        <v>15481</v>
      </c>
      <c r="Y7962">
        <v>80</v>
      </c>
      <c r="Z7962">
        <v>80</v>
      </c>
      <c r="AA7962">
        <v>9</v>
      </c>
      <c r="AB7962">
        <v>9</v>
      </c>
      <c r="AC7962">
        <v>25</v>
      </c>
    </row>
    <row r="7963" spans="1:29">
      <c r="A7963">
        <v>8740</v>
      </c>
      <c r="B7963" t="s">
        <v>805</v>
      </c>
      <c r="C7963" t="s">
        <v>9729</v>
      </c>
      <c r="J7963" t="s">
        <v>1436</v>
      </c>
      <c r="K7963">
        <v>0</v>
      </c>
      <c r="N7963" t="b">
        <v>1</v>
      </c>
      <c r="O7963" t="b">
        <v>0</v>
      </c>
      <c r="P7963" t="b">
        <v>0</v>
      </c>
      <c r="Q7963">
        <v>11</v>
      </c>
      <c r="R7963">
        <v>11</v>
      </c>
      <c r="S7963">
        <v>1</v>
      </c>
      <c r="T7963">
        <v>5</v>
      </c>
      <c r="U7963" t="b">
        <v>1</v>
      </c>
      <c r="V7963" t="s">
        <v>9643</v>
      </c>
      <c r="W7963" t="s">
        <v>12345</v>
      </c>
      <c r="X7963" t="s">
        <v>15579</v>
      </c>
      <c r="Y7963">
        <v>81</v>
      </c>
      <c r="Z7963">
        <v>81</v>
      </c>
      <c r="AA7963">
        <v>2</v>
      </c>
      <c r="AB7963">
        <v>2</v>
      </c>
      <c r="AC7963">
        <v>25</v>
      </c>
    </row>
    <row r="7964" spans="1:29">
      <c r="A7964">
        <v>8741</v>
      </c>
      <c r="B7964" t="s">
        <v>805</v>
      </c>
      <c r="C7964" t="s">
        <v>9730</v>
      </c>
      <c r="J7964" t="s">
        <v>1436</v>
      </c>
      <c r="K7964">
        <v>0</v>
      </c>
      <c r="N7964" t="b">
        <v>1</v>
      </c>
      <c r="O7964" t="b">
        <v>0</v>
      </c>
      <c r="P7964" t="b">
        <v>0</v>
      </c>
      <c r="Q7964">
        <v>11</v>
      </c>
      <c r="R7964">
        <v>11</v>
      </c>
      <c r="S7964">
        <v>1</v>
      </c>
      <c r="T7964">
        <v>5</v>
      </c>
      <c r="U7964" t="b">
        <v>1</v>
      </c>
      <c r="V7964" t="s">
        <v>9643</v>
      </c>
      <c r="W7964" t="s">
        <v>12345</v>
      </c>
      <c r="X7964" t="s">
        <v>14952</v>
      </c>
      <c r="Y7964">
        <v>81</v>
      </c>
      <c r="Z7964">
        <v>81</v>
      </c>
      <c r="AA7964">
        <v>5</v>
      </c>
      <c r="AB7964">
        <v>5</v>
      </c>
      <c r="AC7964">
        <v>25</v>
      </c>
    </row>
    <row r="7965" spans="1:29">
      <c r="A7965">
        <v>8742</v>
      </c>
      <c r="B7965" t="s">
        <v>805</v>
      </c>
      <c r="C7965" t="s">
        <v>9731</v>
      </c>
      <c r="J7965" t="s">
        <v>1436</v>
      </c>
      <c r="K7965">
        <v>0</v>
      </c>
      <c r="N7965" t="b">
        <v>1</v>
      </c>
      <c r="O7965" t="b">
        <v>0</v>
      </c>
      <c r="P7965" t="b">
        <v>0</v>
      </c>
      <c r="Q7965">
        <v>11</v>
      </c>
      <c r="R7965">
        <v>11</v>
      </c>
      <c r="S7965">
        <v>1</v>
      </c>
      <c r="T7965">
        <v>5</v>
      </c>
      <c r="U7965" t="b">
        <v>1</v>
      </c>
      <c r="V7965" t="s">
        <v>9643</v>
      </c>
      <c r="W7965" t="s">
        <v>12345</v>
      </c>
      <c r="X7965" t="s">
        <v>15090</v>
      </c>
      <c r="Y7965">
        <v>81</v>
      </c>
      <c r="Z7965">
        <v>81</v>
      </c>
      <c r="AA7965">
        <v>7</v>
      </c>
      <c r="AB7965">
        <v>7</v>
      </c>
      <c r="AC7965">
        <v>25</v>
      </c>
    </row>
    <row r="7966" spans="1:29">
      <c r="A7966">
        <v>8743</v>
      </c>
      <c r="B7966" t="s">
        <v>805</v>
      </c>
      <c r="C7966" t="s">
        <v>9732</v>
      </c>
      <c r="J7966" t="s">
        <v>1436</v>
      </c>
      <c r="K7966">
        <v>0</v>
      </c>
      <c r="N7966" t="b">
        <v>1</v>
      </c>
      <c r="O7966" t="b">
        <v>0</v>
      </c>
      <c r="P7966" t="b">
        <v>0</v>
      </c>
      <c r="Q7966">
        <v>11</v>
      </c>
      <c r="R7966">
        <v>11</v>
      </c>
      <c r="S7966">
        <v>1</v>
      </c>
      <c r="T7966">
        <v>5</v>
      </c>
      <c r="U7966" t="b">
        <v>1</v>
      </c>
      <c r="V7966" t="s">
        <v>9643</v>
      </c>
      <c r="W7966" t="s">
        <v>12345</v>
      </c>
      <c r="X7966" t="s">
        <v>15482</v>
      </c>
      <c r="Y7966">
        <v>81</v>
      </c>
      <c r="Z7966">
        <v>81</v>
      </c>
      <c r="AA7966">
        <v>9</v>
      </c>
      <c r="AB7966">
        <v>9</v>
      </c>
      <c r="AC7966">
        <v>25</v>
      </c>
    </row>
    <row r="7967" spans="1:29">
      <c r="A7967">
        <v>8744</v>
      </c>
      <c r="B7967" t="s">
        <v>805</v>
      </c>
      <c r="C7967" t="s">
        <v>9733</v>
      </c>
      <c r="J7967" t="s">
        <v>1436</v>
      </c>
      <c r="K7967">
        <v>0</v>
      </c>
      <c r="N7967" t="b">
        <v>1</v>
      </c>
      <c r="O7967" t="b">
        <v>0</v>
      </c>
      <c r="P7967" t="b">
        <v>0</v>
      </c>
      <c r="Q7967">
        <v>11</v>
      </c>
      <c r="R7967">
        <v>11</v>
      </c>
      <c r="S7967">
        <v>1</v>
      </c>
      <c r="T7967">
        <v>5</v>
      </c>
      <c r="U7967" t="b">
        <v>1</v>
      </c>
      <c r="V7967" t="s">
        <v>9643</v>
      </c>
      <c r="W7967" t="s">
        <v>12345</v>
      </c>
      <c r="X7967" t="s">
        <v>15580</v>
      </c>
      <c r="Y7967">
        <v>82</v>
      </c>
      <c r="Z7967">
        <v>82</v>
      </c>
      <c r="AA7967">
        <v>2</v>
      </c>
      <c r="AB7967">
        <v>2</v>
      </c>
      <c r="AC7967">
        <v>25</v>
      </c>
    </row>
    <row r="7968" spans="1:29">
      <c r="A7968">
        <v>8745</v>
      </c>
      <c r="B7968" t="s">
        <v>805</v>
      </c>
      <c r="C7968" t="s">
        <v>9734</v>
      </c>
      <c r="J7968" t="s">
        <v>1436</v>
      </c>
      <c r="K7968">
        <v>0</v>
      </c>
      <c r="N7968" t="b">
        <v>1</v>
      </c>
      <c r="O7968" t="b">
        <v>0</v>
      </c>
      <c r="P7968" t="b">
        <v>0</v>
      </c>
      <c r="Q7968">
        <v>11</v>
      </c>
      <c r="R7968">
        <v>11</v>
      </c>
      <c r="S7968">
        <v>1</v>
      </c>
      <c r="T7968">
        <v>5</v>
      </c>
      <c r="U7968" t="b">
        <v>1</v>
      </c>
      <c r="V7968" t="s">
        <v>9643</v>
      </c>
      <c r="W7968" t="s">
        <v>12345</v>
      </c>
      <c r="X7968" t="s">
        <v>14954</v>
      </c>
      <c r="Y7968">
        <v>82</v>
      </c>
      <c r="Z7968">
        <v>82</v>
      </c>
      <c r="AA7968">
        <v>5</v>
      </c>
      <c r="AB7968">
        <v>5</v>
      </c>
      <c r="AC7968">
        <v>25</v>
      </c>
    </row>
    <row r="7969" spans="1:29">
      <c r="A7969">
        <v>8746</v>
      </c>
      <c r="B7969" t="s">
        <v>805</v>
      </c>
      <c r="C7969" t="s">
        <v>9735</v>
      </c>
      <c r="J7969" t="s">
        <v>1436</v>
      </c>
      <c r="K7969">
        <v>0</v>
      </c>
      <c r="N7969" t="b">
        <v>1</v>
      </c>
      <c r="O7969" t="b">
        <v>0</v>
      </c>
      <c r="P7969" t="b">
        <v>0</v>
      </c>
      <c r="Q7969">
        <v>11</v>
      </c>
      <c r="R7969">
        <v>11</v>
      </c>
      <c r="S7969">
        <v>1</v>
      </c>
      <c r="T7969">
        <v>5</v>
      </c>
      <c r="U7969" t="b">
        <v>1</v>
      </c>
      <c r="V7969" t="s">
        <v>9643</v>
      </c>
      <c r="W7969" t="s">
        <v>12345</v>
      </c>
      <c r="X7969" t="s">
        <v>15091</v>
      </c>
      <c r="Y7969">
        <v>82</v>
      </c>
      <c r="Z7969">
        <v>82</v>
      </c>
      <c r="AA7969">
        <v>7</v>
      </c>
      <c r="AB7969">
        <v>7</v>
      </c>
      <c r="AC7969">
        <v>25</v>
      </c>
    </row>
    <row r="7970" spans="1:29">
      <c r="A7970">
        <v>8747</v>
      </c>
      <c r="B7970" t="s">
        <v>805</v>
      </c>
      <c r="C7970" t="s">
        <v>9736</v>
      </c>
      <c r="J7970" t="s">
        <v>1436</v>
      </c>
      <c r="K7970">
        <v>0</v>
      </c>
      <c r="N7970" t="b">
        <v>1</v>
      </c>
      <c r="O7970" t="b">
        <v>0</v>
      </c>
      <c r="P7970" t="b">
        <v>0</v>
      </c>
      <c r="Q7970">
        <v>11</v>
      </c>
      <c r="R7970">
        <v>11</v>
      </c>
      <c r="S7970">
        <v>1</v>
      </c>
      <c r="T7970">
        <v>5</v>
      </c>
      <c r="U7970" t="b">
        <v>1</v>
      </c>
      <c r="V7970" t="s">
        <v>9643</v>
      </c>
      <c r="W7970" t="s">
        <v>12345</v>
      </c>
      <c r="X7970" t="s">
        <v>15483</v>
      </c>
      <c r="Y7970">
        <v>82</v>
      </c>
      <c r="Z7970">
        <v>82</v>
      </c>
      <c r="AA7970">
        <v>9</v>
      </c>
      <c r="AB7970">
        <v>9</v>
      </c>
      <c r="AC7970">
        <v>25</v>
      </c>
    </row>
    <row r="7971" spans="1:29">
      <c r="A7971">
        <v>8748</v>
      </c>
      <c r="B7971" t="s">
        <v>805</v>
      </c>
      <c r="C7971" t="s">
        <v>9737</v>
      </c>
      <c r="J7971" t="s">
        <v>1436</v>
      </c>
      <c r="K7971">
        <v>0</v>
      </c>
      <c r="N7971" t="b">
        <v>1</v>
      </c>
      <c r="O7971" t="b">
        <v>0</v>
      </c>
      <c r="P7971" t="b">
        <v>0</v>
      </c>
      <c r="Q7971">
        <v>11</v>
      </c>
      <c r="R7971">
        <v>11</v>
      </c>
      <c r="S7971">
        <v>1</v>
      </c>
      <c r="T7971">
        <v>5</v>
      </c>
      <c r="U7971" t="b">
        <v>1</v>
      </c>
      <c r="V7971" t="s">
        <v>9643</v>
      </c>
      <c r="W7971" t="s">
        <v>12345</v>
      </c>
      <c r="X7971" t="s">
        <v>15581</v>
      </c>
      <c r="Y7971">
        <v>83</v>
      </c>
      <c r="Z7971">
        <v>83</v>
      </c>
      <c r="AA7971">
        <v>2</v>
      </c>
      <c r="AB7971">
        <v>2</v>
      </c>
      <c r="AC7971">
        <v>25</v>
      </c>
    </row>
    <row r="7972" spans="1:29">
      <c r="A7972">
        <v>8749</v>
      </c>
      <c r="B7972" t="s">
        <v>805</v>
      </c>
      <c r="C7972" t="s">
        <v>9738</v>
      </c>
      <c r="J7972" t="s">
        <v>1436</v>
      </c>
      <c r="K7972">
        <v>0</v>
      </c>
      <c r="N7972" t="b">
        <v>1</v>
      </c>
      <c r="O7972" t="b">
        <v>0</v>
      </c>
      <c r="P7972" t="b">
        <v>0</v>
      </c>
      <c r="Q7972">
        <v>11</v>
      </c>
      <c r="R7972">
        <v>11</v>
      </c>
      <c r="S7972">
        <v>1</v>
      </c>
      <c r="T7972">
        <v>5</v>
      </c>
      <c r="U7972" t="b">
        <v>1</v>
      </c>
      <c r="V7972" t="s">
        <v>9643</v>
      </c>
      <c r="W7972" t="s">
        <v>12345</v>
      </c>
      <c r="X7972" t="s">
        <v>14956</v>
      </c>
      <c r="Y7972">
        <v>83</v>
      </c>
      <c r="Z7972">
        <v>83</v>
      </c>
      <c r="AA7972">
        <v>5</v>
      </c>
      <c r="AB7972">
        <v>5</v>
      </c>
      <c r="AC7972">
        <v>25</v>
      </c>
    </row>
    <row r="7973" spans="1:29">
      <c r="A7973">
        <v>8750</v>
      </c>
      <c r="B7973" t="s">
        <v>805</v>
      </c>
      <c r="C7973" t="s">
        <v>9739</v>
      </c>
      <c r="J7973" t="s">
        <v>1436</v>
      </c>
      <c r="K7973">
        <v>0</v>
      </c>
      <c r="N7973" t="b">
        <v>1</v>
      </c>
      <c r="O7973" t="b">
        <v>0</v>
      </c>
      <c r="P7973" t="b">
        <v>0</v>
      </c>
      <c r="Q7973">
        <v>11</v>
      </c>
      <c r="R7973">
        <v>11</v>
      </c>
      <c r="S7973">
        <v>1</v>
      </c>
      <c r="T7973">
        <v>5</v>
      </c>
      <c r="U7973" t="b">
        <v>1</v>
      </c>
      <c r="V7973" t="s">
        <v>9643</v>
      </c>
      <c r="W7973" t="s">
        <v>12345</v>
      </c>
      <c r="X7973" t="s">
        <v>15092</v>
      </c>
      <c r="Y7973">
        <v>83</v>
      </c>
      <c r="Z7973">
        <v>83</v>
      </c>
      <c r="AA7973">
        <v>7</v>
      </c>
      <c r="AB7973">
        <v>7</v>
      </c>
      <c r="AC7973">
        <v>25</v>
      </c>
    </row>
    <row r="7974" spans="1:29">
      <c r="A7974">
        <v>8751</v>
      </c>
      <c r="B7974" t="s">
        <v>805</v>
      </c>
      <c r="C7974" t="s">
        <v>9740</v>
      </c>
      <c r="J7974" t="s">
        <v>1436</v>
      </c>
      <c r="K7974">
        <v>0</v>
      </c>
      <c r="N7974" t="b">
        <v>1</v>
      </c>
      <c r="O7974" t="b">
        <v>0</v>
      </c>
      <c r="P7974" t="b">
        <v>0</v>
      </c>
      <c r="Q7974">
        <v>11</v>
      </c>
      <c r="R7974">
        <v>11</v>
      </c>
      <c r="S7974">
        <v>1</v>
      </c>
      <c r="T7974">
        <v>5</v>
      </c>
      <c r="U7974" t="b">
        <v>1</v>
      </c>
      <c r="V7974" t="s">
        <v>9643</v>
      </c>
      <c r="W7974" t="s">
        <v>12345</v>
      </c>
      <c r="X7974" t="s">
        <v>15484</v>
      </c>
      <c r="Y7974">
        <v>83</v>
      </c>
      <c r="Z7974">
        <v>83</v>
      </c>
      <c r="AA7974">
        <v>9</v>
      </c>
      <c r="AB7974">
        <v>9</v>
      </c>
      <c r="AC7974">
        <v>25</v>
      </c>
    </row>
    <row r="7975" spans="1:29">
      <c r="A7975">
        <v>8752</v>
      </c>
      <c r="B7975" t="s">
        <v>805</v>
      </c>
      <c r="C7975" t="s">
        <v>9741</v>
      </c>
      <c r="J7975" t="s">
        <v>1444</v>
      </c>
      <c r="K7975">
        <v>0</v>
      </c>
      <c r="N7975" t="b">
        <v>1</v>
      </c>
      <c r="O7975" t="b">
        <v>0</v>
      </c>
      <c r="P7975" t="b">
        <v>0</v>
      </c>
      <c r="Q7975">
        <v>11</v>
      </c>
      <c r="R7975">
        <v>11</v>
      </c>
      <c r="S7975">
        <v>1</v>
      </c>
      <c r="T7975">
        <v>5</v>
      </c>
      <c r="U7975" t="b">
        <v>1</v>
      </c>
      <c r="V7975" t="s">
        <v>9643</v>
      </c>
      <c r="W7975" t="s">
        <v>12345</v>
      </c>
      <c r="X7975" t="s">
        <v>15841</v>
      </c>
      <c r="Y7975">
        <v>75</v>
      </c>
      <c r="Z7975">
        <v>75</v>
      </c>
      <c r="AA7975">
        <v>10</v>
      </c>
      <c r="AB7975">
        <v>10</v>
      </c>
      <c r="AC7975">
        <v>25</v>
      </c>
    </row>
    <row r="7976" spans="1:29">
      <c r="A7976">
        <v>8753</v>
      </c>
      <c r="B7976" t="s">
        <v>805</v>
      </c>
      <c r="C7976" t="s">
        <v>9742</v>
      </c>
      <c r="J7976" t="s">
        <v>1444</v>
      </c>
      <c r="K7976">
        <v>0</v>
      </c>
      <c r="N7976" t="b">
        <v>1</v>
      </c>
      <c r="O7976" t="b">
        <v>0</v>
      </c>
      <c r="P7976" t="b">
        <v>0</v>
      </c>
      <c r="Q7976">
        <v>11</v>
      </c>
      <c r="R7976">
        <v>11</v>
      </c>
      <c r="S7976">
        <v>1</v>
      </c>
      <c r="T7976">
        <v>5</v>
      </c>
      <c r="U7976" t="b">
        <v>1</v>
      </c>
      <c r="V7976" t="s">
        <v>9643</v>
      </c>
      <c r="W7976" t="s">
        <v>12345</v>
      </c>
      <c r="X7976" t="s">
        <v>15842</v>
      </c>
      <c r="Y7976">
        <v>75</v>
      </c>
      <c r="Z7976">
        <v>75</v>
      </c>
      <c r="AA7976">
        <v>11</v>
      </c>
      <c r="AB7976">
        <v>11</v>
      </c>
      <c r="AC7976">
        <v>25</v>
      </c>
    </row>
    <row r="7977" spans="1:29">
      <c r="A7977">
        <v>8754</v>
      </c>
      <c r="B7977" t="s">
        <v>805</v>
      </c>
      <c r="C7977" t="s">
        <v>9743</v>
      </c>
      <c r="J7977" t="s">
        <v>1444</v>
      </c>
      <c r="K7977">
        <v>0</v>
      </c>
      <c r="N7977" t="b">
        <v>1</v>
      </c>
      <c r="O7977" t="b">
        <v>0</v>
      </c>
      <c r="P7977" t="b">
        <v>0</v>
      </c>
      <c r="Q7977">
        <v>11</v>
      </c>
      <c r="R7977">
        <v>11</v>
      </c>
      <c r="S7977">
        <v>1</v>
      </c>
      <c r="T7977">
        <v>5</v>
      </c>
      <c r="U7977" t="b">
        <v>1</v>
      </c>
      <c r="V7977" t="s">
        <v>9643</v>
      </c>
      <c r="W7977" t="s">
        <v>12345</v>
      </c>
      <c r="X7977" t="s">
        <v>15816</v>
      </c>
      <c r="Y7977">
        <v>76</v>
      </c>
      <c r="Z7977">
        <v>76</v>
      </c>
      <c r="AA7977">
        <v>10</v>
      </c>
      <c r="AB7977">
        <v>10</v>
      </c>
      <c r="AC7977">
        <v>25</v>
      </c>
    </row>
    <row r="7978" spans="1:29">
      <c r="A7978">
        <v>8755</v>
      </c>
      <c r="B7978" t="s">
        <v>805</v>
      </c>
      <c r="C7978" t="s">
        <v>9744</v>
      </c>
      <c r="J7978" t="s">
        <v>1444</v>
      </c>
      <c r="K7978">
        <v>0</v>
      </c>
      <c r="N7978" t="b">
        <v>1</v>
      </c>
      <c r="O7978" t="b">
        <v>0</v>
      </c>
      <c r="P7978" t="b">
        <v>0</v>
      </c>
      <c r="Q7978">
        <v>11</v>
      </c>
      <c r="R7978">
        <v>11</v>
      </c>
      <c r="S7978">
        <v>1</v>
      </c>
      <c r="T7978">
        <v>5</v>
      </c>
      <c r="U7978" t="b">
        <v>1</v>
      </c>
      <c r="V7978" t="s">
        <v>9643</v>
      </c>
      <c r="W7978" t="s">
        <v>12345</v>
      </c>
      <c r="X7978" t="s">
        <v>15820</v>
      </c>
      <c r="Y7978">
        <v>76</v>
      </c>
      <c r="Z7978">
        <v>76</v>
      </c>
      <c r="AA7978">
        <v>11</v>
      </c>
      <c r="AB7978">
        <v>11</v>
      </c>
      <c r="AC7978">
        <v>25</v>
      </c>
    </row>
    <row r="7979" spans="1:29">
      <c r="A7979">
        <v>8756</v>
      </c>
      <c r="B7979" t="s">
        <v>805</v>
      </c>
      <c r="C7979" t="s">
        <v>9745</v>
      </c>
      <c r="J7979" t="s">
        <v>1444</v>
      </c>
      <c r="K7979">
        <v>0</v>
      </c>
      <c r="N7979" t="b">
        <v>1</v>
      </c>
      <c r="O7979" t="b">
        <v>0</v>
      </c>
      <c r="P7979" t="b">
        <v>0</v>
      </c>
      <c r="Q7979">
        <v>11</v>
      </c>
      <c r="R7979">
        <v>11</v>
      </c>
      <c r="S7979">
        <v>1</v>
      </c>
      <c r="T7979">
        <v>5</v>
      </c>
      <c r="U7979" t="b">
        <v>1</v>
      </c>
      <c r="V7979" t="s">
        <v>9643</v>
      </c>
      <c r="W7979" t="s">
        <v>12345</v>
      </c>
      <c r="X7979" t="s">
        <v>15817</v>
      </c>
      <c r="Y7979">
        <v>77</v>
      </c>
      <c r="Z7979">
        <v>77</v>
      </c>
      <c r="AA7979">
        <v>10</v>
      </c>
      <c r="AB7979">
        <v>10</v>
      </c>
      <c r="AC7979">
        <v>25</v>
      </c>
    </row>
    <row r="7980" spans="1:29">
      <c r="A7980">
        <v>8757</v>
      </c>
      <c r="B7980" t="s">
        <v>805</v>
      </c>
      <c r="C7980" t="s">
        <v>9746</v>
      </c>
      <c r="J7980" t="s">
        <v>1444</v>
      </c>
      <c r="K7980">
        <v>0</v>
      </c>
      <c r="N7980" t="b">
        <v>1</v>
      </c>
      <c r="O7980" t="b">
        <v>0</v>
      </c>
      <c r="P7980" t="b">
        <v>0</v>
      </c>
      <c r="Q7980">
        <v>11</v>
      </c>
      <c r="R7980">
        <v>11</v>
      </c>
      <c r="S7980">
        <v>1</v>
      </c>
      <c r="T7980">
        <v>5</v>
      </c>
      <c r="U7980" t="b">
        <v>1</v>
      </c>
      <c r="V7980" t="s">
        <v>9643</v>
      </c>
      <c r="W7980" t="s">
        <v>12345</v>
      </c>
      <c r="X7980" t="s">
        <v>15821</v>
      </c>
      <c r="Y7980">
        <v>77</v>
      </c>
      <c r="Z7980">
        <v>77</v>
      </c>
      <c r="AA7980">
        <v>11</v>
      </c>
      <c r="AB7980">
        <v>11</v>
      </c>
      <c r="AC7980">
        <v>25</v>
      </c>
    </row>
    <row r="7981" spans="1:29">
      <c r="A7981">
        <v>8758</v>
      </c>
      <c r="B7981" t="s">
        <v>805</v>
      </c>
      <c r="C7981" t="s">
        <v>9747</v>
      </c>
      <c r="J7981" t="s">
        <v>1444</v>
      </c>
      <c r="K7981">
        <v>0</v>
      </c>
      <c r="N7981" t="b">
        <v>1</v>
      </c>
      <c r="O7981" t="b">
        <v>0</v>
      </c>
      <c r="P7981" t="b">
        <v>0</v>
      </c>
      <c r="Q7981">
        <v>11</v>
      </c>
      <c r="R7981">
        <v>11</v>
      </c>
      <c r="S7981">
        <v>1</v>
      </c>
      <c r="T7981">
        <v>5</v>
      </c>
      <c r="U7981" t="b">
        <v>1</v>
      </c>
      <c r="V7981" t="s">
        <v>9643</v>
      </c>
      <c r="W7981" t="s">
        <v>12345</v>
      </c>
      <c r="X7981" t="s">
        <v>15818</v>
      </c>
      <c r="Y7981">
        <v>78</v>
      </c>
      <c r="Z7981">
        <v>78</v>
      </c>
      <c r="AA7981">
        <v>10</v>
      </c>
      <c r="AB7981">
        <v>10</v>
      </c>
      <c r="AC7981">
        <v>25</v>
      </c>
    </row>
    <row r="7982" spans="1:29">
      <c r="A7982">
        <v>8759</v>
      </c>
      <c r="B7982" t="s">
        <v>805</v>
      </c>
      <c r="C7982" t="s">
        <v>9748</v>
      </c>
      <c r="J7982" t="s">
        <v>1444</v>
      </c>
      <c r="K7982">
        <v>0</v>
      </c>
      <c r="N7982" t="b">
        <v>1</v>
      </c>
      <c r="O7982" t="b">
        <v>0</v>
      </c>
      <c r="P7982" t="b">
        <v>0</v>
      </c>
      <c r="Q7982">
        <v>11</v>
      </c>
      <c r="R7982">
        <v>11</v>
      </c>
      <c r="S7982">
        <v>1</v>
      </c>
      <c r="T7982">
        <v>5</v>
      </c>
      <c r="U7982" t="b">
        <v>1</v>
      </c>
      <c r="V7982" t="s">
        <v>9643</v>
      </c>
      <c r="W7982" t="s">
        <v>12345</v>
      </c>
      <c r="X7982" t="s">
        <v>15822</v>
      </c>
      <c r="Y7982">
        <v>78</v>
      </c>
      <c r="Z7982">
        <v>78</v>
      </c>
      <c r="AA7982">
        <v>11</v>
      </c>
      <c r="AB7982">
        <v>11</v>
      </c>
      <c r="AC7982">
        <v>25</v>
      </c>
    </row>
    <row r="7983" spans="1:29">
      <c r="A7983">
        <v>8760</v>
      </c>
      <c r="B7983" t="s">
        <v>805</v>
      </c>
      <c r="C7983" t="s">
        <v>9749</v>
      </c>
      <c r="J7983" t="s">
        <v>1444</v>
      </c>
      <c r="K7983">
        <v>0</v>
      </c>
      <c r="N7983" t="b">
        <v>1</v>
      </c>
      <c r="O7983" t="b">
        <v>0</v>
      </c>
      <c r="P7983" t="b">
        <v>0</v>
      </c>
      <c r="Q7983">
        <v>11</v>
      </c>
      <c r="R7983">
        <v>11</v>
      </c>
      <c r="S7983">
        <v>1</v>
      </c>
      <c r="T7983">
        <v>5</v>
      </c>
      <c r="U7983" t="b">
        <v>1</v>
      </c>
      <c r="V7983" t="s">
        <v>9643</v>
      </c>
      <c r="W7983" t="s">
        <v>12345</v>
      </c>
      <c r="X7983" t="s">
        <v>15819</v>
      </c>
      <c r="Y7983">
        <v>79</v>
      </c>
      <c r="Z7983">
        <v>79</v>
      </c>
      <c r="AA7983">
        <v>10</v>
      </c>
      <c r="AB7983">
        <v>10</v>
      </c>
      <c r="AC7983">
        <v>25</v>
      </c>
    </row>
    <row r="7984" spans="1:29">
      <c r="A7984">
        <v>8761</v>
      </c>
      <c r="B7984" t="s">
        <v>805</v>
      </c>
      <c r="C7984" t="s">
        <v>9750</v>
      </c>
      <c r="J7984" t="s">
        <v>1444</v>
      </c>
      <c r="K7984">
        <v>0</v>
      </c>
      <c r="N7984" t="b">
        <v>1</v>
      </c>
      <c r="O7984" t="b">
        <v>0</v>
      </c>
      <c r="P7984" t="b">
        <v>0</v>
      </c>
      <c r="Q7984">
        <v>11</v>
      </c>
      <c r="R7984">
        <v>11</v>
      </c>
      <c r="S7984">
        <v>1</v>
      </c>
      <c r="T7984">
        <v>5</v>
      </c>
      <c r="U7984" t="b">
        <v>1</v>
      </c>
      <c r="V7984" t="s">
        <v>9643</v>
      </c>
      <c r="W7984" t="s">
        <v>12345</v>
      </c>
      <c r="X7984" t="s">
        <v>15823</v>
      </c>
      <c r="Y7984">
        <v>79</v>
      </c>
      <c r="Z7984">
        <v>79</v>
      </c>
      <c r="AA7984">
        <v>11</v>
      </c>
      <c r="AB7984">
        <v>11</v>
      </c>
      <c r="AC7984">
        <v>25</v>
      </c>
    </row>
    <row r="7985" spans="1:29">
      <c r="A7985">
        <v>8762</v>
      </c>
      <c r="B7985" t="s">
        <v>805</v>
      </c>
      <c r="C7985" t="s">
        <v>9751</v>
      </c>
      <c r="J7985" t="s">
        <v>1444</v>
      </c>
      <c r="K7985">
        <v>0</v>
      </c>
      <c r="N7985" t="b">
        <v>1</v>
      </c>
      <c r="O7985" t="b">
        <v>0</v>
      </c>
      <c r="P7985" t="b">
        <v>0</v>
      </c>
      <c r="Q7985">
        <v>11</v>
      </c>
      <c r="R7985">
        <v>11</v>
      </c>
      <c r="S7985">
        <v>1</v>
      </c>
      <c r="T7985">
        <v>5</v>
      </c>
      <c r="U7985" t="b">
        <v>1</v>
      </c>
      <c r="V7985" t="s">
        <v>9643</v>
      </c>
      <c r="W7985" t="s">
        <v>12345</v>
      </c>
      <c r="X7985" t="s">
        <v>15587</v>
      </c>
      <c r="Y7985">
        <v>80</v>
      </c>
      <c r="Z7985">
        <v>80</v>
      </c>
      <c r="AA7985">
        <v>10</v>
      </c>
      <c r="AB7985">
        <v>10</v>
      </c>
      <c r="AC7985">
        <v>25</v>
      </c>
    </row>
    <row r="7986" spans="1:29">
      <c r="A7986">
        <v>8763</v>
      </c>
      <c r="B7986" t="s">
        <v>805</v>
      </c>
      <c r="C7986" t="s">
        <v>9752</v>
      </c>
      <c r="J7986" t="s">
        <v>1444</v>
      </c>
      <c r="K7986">
        <v>0</v>
      </c>
      <c r="N7986" t="b">
        <v>1</v>
      </c>
      <c r="O7986" t="b">
        <v>0</v>
      </c>
      <c r="P7986" t="b">
        <v>0</v>
      </c>
      <c r="Q7986">
        <v>11</v>
      </c>
      <c r="R7986">
        <v>11</v>
      </c>
      <c r="S7986">
        <v>1</v>
      </c>
      <c r="T7986">
        <v>5</v>
      </c>
      <c r="U7986" t="b">
        <v>1</v>
      </c>
      <c r="V7986" t="s">
        <v>9643</v>
      </c>
      <c r="W7986" t="s">
        <v>12345</v>
      </c>
      <c r="X7986" t="s">
        <v>15596</v>
      </c>
      <c r="Y7986">
        <v>80</v>
      </c>
      <c r="Z7986">
        <v>80</v>
      </c>
      <c r="AA7986">
        <v>11</v>
      </c>
      <c r="AB7986">
        <v>11</v>
      </c>
      <c r="AC7986">
        <v>25</v>
      </c>
    </row>
    <row r="7987" spans="1:29">
      <c r="A7987">
        <v>8764</v>
      </c>
      <c r="B7987" t="s">
        <v>805</v>
      </c>
      <c r="C7987" t="s">
        <v>9753</v>
      </c>
      <c r="J7987" t="s">
        <v>1444</v>
      </c>
      <c r="K7987">
        <v>0</v>
      </c>
      <c r="N7987" t="b">
        <v>1</v>
      </c>
      <c r="O7987" t="b">
        <v>0</v>
      </c>
      <c r="P7987" t="b">
        <v>0</v>
      </c>
      <c r="Q7987">
        <v>11</v>
      </c>
      <c r="R7987">
        <v>11</v>
      </c>
      <c r="S7987">
        <v>1</v>
      </c>
      <c r="T7987">
        <v>5</v>
      </c>
      <c r="U7987" t="b">
        <v>1</v>
      </c>
      <c r="V7987" t="s">
        <v>9643</v>
      </c>
      <c r="W7987" t="s">
        <v>12345</v>
      </c>
      <c r="X7987" t="s">
        <v>15588</v>
      </c>
      <c r="Y7987">
        <v>81</v>
      </c>
      <c r="Z7987">
        <v>81</v>
      </c>
      <c r="AA7987">
        <v>10</v>
      </c>
      <c r="AB7987">
        <v>10</v>
      </c>
      <c r="AC7987">
        <v>25</v>
      </c>
    </row>
    <row r="7988" spans="1:29">
      <c r="A7988">
        <v>8765</v>
      </c>
      <c r="B7988" t="s">
        <v>805</v>
      </c>
      <c r="C7988" t="s">
        <v>9754</v>
      </c>
      <c r="J7988" t="s">
        <v>1444</v>
      </c>
      <c r="K7988">
        <v>0</v>
      </c>
      <c r="N7988" t="b">
        <v>1</v>
      </c>
      <c r="O7988" t="b">
        <v>0</v>
      </c>
      <c r="P7988" t="b">
        <v>0</v>
      </c>
      <c r="Q7988">
        <v>11</v>
      </c>
      <c r="R7988">
        <v>11</v>
      </c>
      <c r="S7988">
        <v>1</v>
      </c>
      <c r="T7988">
        <v>5</v>
      </c>
      <c r="U7988" t="b">
        <v>1</v>
      </c>
      <c r="V7988" t="s">
        <v>9643</v>
      </c>
      <c r="W7988" t="s">
        <v>12345</v>
      </c>
      <c r="X7988" t="s">
        <v>15597</v>
      </c>
      <c r="Y7988">
        <v>81</v>
      </c>
      <c r="Z7988">
        <v>81</v>
      </c>
      <c r="AA7988">
        <v>11</v>
      </c>
      <c r="AB7988">
        <v>11</v>
      </c>
      <c r="AC7988">
        <v>25</v>
      </c>
    </row>
    <row r="7989" spans="1:29">
      <c r="A7989">
        <v>8766</v>
      </c>
      <c r="B7989" t="s">
        <v>805</v>
      </c>
      <c r="C7989" t="s">
        <v>9755</v>
      </c>
      <c r="J7989" t="s">
        <v>1444</v>
      </c>
      <c r="K7989">
        <v>0</v>
      </c>
      <c r="N7989" t="b">
        <v>1</v>
      </c>
      <c r="O7989" t="b">
        <v>0</v>
      </c>
      <c r="P7989" t="b">
        <v>0</v>
      </c>
      <c r="Q7989">
        <v>11</v>
      </c>
      <c r="R7989">
        <v>11</v>
      </c>
      <c r="S7989">
        <v>1</v>
      </c>
      <c r="T7989">
        <v>5</v>
      </c>
      <c r="U7989" t="b">
        <v>1</v>
      </c>
      <c r="V7989" t="s">
        <v>9643</v>
      </c>
      <c r="W7989" t="s">
        <v>12345</v>
      </c>
      <c r="X7989" t="s">
        <v>15589</v>
      </c>
      <c r="Y7989">
        <v>82</v>
      </c>
      <c r="Z7989">
        <v>82</v>
      </c>
      <c r="AA7989">
        <v>10</v>
      </c>
      <c r="AB7989">
        <v>10</v>
      </c>
      <c r="AC7989">
        <v>25</v>
      </c>
    </row>
    <row r="7990" spans="1:29">
      <c r="A7990">
        <v>8767</v>
      </c>
      <c r="B7990" t="s">
        <v>805</v>
      </c>
      <c r="C7990" t="s">
        <v>9756</v>
      </c>
      <c r="J7990" t="s">
        <v>1444</v>
      </c>
      <c r="K7990">
        <v>0</v>
      </c>
      <c r="N7990" t="b">
        <v>1</v>
      </c>
      <c r="O7990" t="b">
        <v>0</v>
      </c>
      <c r="P7990" t="b">
        <v>0</v>
      </c>
      <c r="Q7990">
        <v>11</v>
      </c>
      <c r="R7990">
        <v>11</v>
      </c>
      <c r="S7990">
        <v>1</v>
      </c>
      <c r="T7990">
        <v>5</v>
      </c>
      <c r="U7990" t="b">
        <v>1</v>
      </c>
      <c r="V7990" t="s">
        <v>9643</v>
      </c>
      <c r="W7990" t="s">
        <v>12345</v>
      </c>
      <c r="X7990" t="s">
        <v>15598</v>
      </c>
      <c r="Y7990">
        <v>82</v>
      </c>
      <c r="Z7990">
        <v>82</v>
      </c>
      <c r="AA7990">
        <v>11</v>
      </c>
      <c r="AB7990">
        <v>11</v>
      </c>
      <c r="AC7990">
        <v>25</v>
      </c>
    </row>
    <row r="7991" spans="1:29">
      <c r="A7991">
        <v>8768</v>
      </c>
      <c r="B7991" t="s">
        <v>805</v>
      </c>
      <c r="C7991" t="s">
        <v>9757</v>
      </c>
      <c r="J7991" t="s">
        <v>1444</v>
      </c>
      <c r="K7991">
        <v>0</v>
      </c>
      <c r="N7991" t="b">
        <v>1</v>
      </c>
      <c r="O7991" t="b">
        <v>0</v>
      </c>
      <c r="P7991" t="b">
        <v>0</v>
      </c>
      <c r="Q7991">
        <v>11</v>
      </c>
      <c r="R7991">
        <v>11</v>
      </c>
      <c r="S7991">
        <v>1</v>
      </c>
      <c r="T7991">
        <v>5</v>
      </c>
      <c r="U7991" t="b">
        <v>1</v>
      </c>
      <c r="V7991" t="s">
        <v>9643</v>
      </c>
      <c r="W7991" t="s">
        <v>12345</v>
      </c>
      <c r="X7991" t="s">
        <v>15590</v>
      </c>
      <c r="Y7991">
        <v>83</v>
      </c>
      <c r="Z7991">
        <v>83</v>
      </c>
      <c r="AA7991">
        <v>10</v>
      </c>
      <c r="AB7991">
        <v>10</v>
      </c>
      <c r="AC7991">
        <v>25</v>
      </c>
    </row>
    <row r="7992" spans="1:29">
      <c r="A7992">
        <v>8769</v>
      </c>
      <c r="B7992" t="s">
        <v>805</v>
      </c>
      <c r="C7992" t="s">
        <v>9758</v>
      </c>
      <c r="J7992" t="s">
        <v>1444</v>
      </c>
      <c r="K7992">
        <v>0</v>
      </c>
      <c r="N7992" t="b">
        <v>1</v>
      </c>
      <c r="O7992" t="b">
        <v>0</v>
      </c>
      <c r="P7992" t="b">
        <v>0</v>
      </c>
      <c r="Q7992">
        <v>11</v>
      </c>
      <c r="R7992">
        <v>11</v>
      </c>
      <c r="S7992">
        <v>1</v>
      </c>
      <c r="T7992">
        <v>5</v>
      </c>
      <c r="U7992" t="b">
        <v>1</v>
      </c>
      <c r="V7992" t="s">
        <v>9643</v>
      </c>
      <c r="W7992" t="s">
        <v>12345</v>
      </c>
      <c r="X7992" t="s">
        <v>15599</v>
      </c>
      <c r="Y7992">
        <v>83</v>
      </c>
      <c r="Z7992">
        <v>83</v>
      </c>
      <c r="AA7992">
        <v>11</v>
      </c>
      <c r="AB7992">
        <v>11</v>
      </c>
      <c r="AC7992">
        <v>25</v>
      </c>
    </row>
    <row r="7993" spans="1:29">
      <c r="A7993">
        <v>8770</v>
      </c>
      <c r="B7993" t="s">
        <v>1503</v>
      </c>
      <c r="C7993" t="s">
        <v>9759</v>
      </c>
      <c r="D7993">
        <v>161</v>
      </c>
      <c r="E7993" t="s">
        <v>9760</v>
      </c>
      <c r="U7993" t="b">
        <v>1</v>
      </c>
      <c r="V7993" t="s">
        <v>9643</v>
      </c>
      <c r="W7993" t="s">
        <v>12345</v>
      </c>
      <c r="X7993" t="s">
        <v>15843</v>
      </c>
      <c r="Y7993">
        <v>85</v>
      </c>
      <c r="Z7993">
        <v>115</v>
      </c>
      <c r="AA7993">
        <v>2</v>
      </c>
      <c r="AB7993">
        <v>12</v>
      </c>
      <c r="AC7993">
        <v>25</v>
      </c>
    </row>
    <row r="7994" spans="1:29">
      <c r="A7994">
        <v>8771</v>
      </c>
      <c r="B7994" t="s">
        <v>827</v>
      </c>
      <c r="C7994" t="s">
        <v>9761</v>
      </c>
      <c r="U7994" t="b">
        <v>1</v>
      </c>
      <c r="V7994" t="s">
        <v>9643</v>
      </c>
      <c r="W7994" t="s">
        <v>12345</v>
      </c>
      <c r="X7994" t="s">
        <v>15844</v>
      </c>
      <c r="Y7994">
        <v>85</v>
      </c>
      <c r="Z7994">
        <v>115</v>
      </c>
      <c r="AA7994">
        <v>2</v>
      </c>
      <c r="AB7994">
        <v>11</v>
      </c>
      <c r="AC7994">
        <v>25</v>
      </c>
    </row>
    <row r="7995" spans="1:29">
      <c r="A7995">
        <v>8772</v>
      </c>
      <c r="B7995" t="s">
        <v>1508</v>
      </c>
      <c r="C7995" t="s">
        <v>9762</v>
      </c>
      <c r="U7995" t="b">
        <v>1</v>
      </c>
      <c r="V7995" t="s">
        <v>9643</v>
      </c>
      <c r="W7995" t="s">
        <v>12345</v>
      </c>
      <c r="X7995" t="s">
        <v>15824</v>
      </c>
      <c r="Y7995">
        <v>86</v>
      </c>
      <c r="Z7995">
        <v>115</v>
      </c>
      <c r="AA7995">
        <v>2</v>
      </c>
      <c r="AB7995">
        <v>12</v>
      </c>
      <c r="AC7995">
        <v>25</v>
      </c>
    </row>
    <row r="7996" spans="1:29">
      <c r="A7996">
        <v>8773</v>
      </c>
      <c r="B7996" t="s">
        <v>805</v>
      </c>
      <c r="C7996" t="s">
        <v>9763</v>
      </c>
      <c r="J7996" t="s">
        <v>1436</v>
      </c>
      <c r="K7996">
        <v>0</v>
      </c>
      <c r="N7996" t="b">
        <v>1</v>
      </c>
      <c r="O7996" t="b">
        <v>0</v>
      </c>
      <c r="P7996" t="b">
        <v>0</v>
      </c>
      <c r="Q7996">
        <v>11</v>
      </c>
      <c r="R7996">
        <v>3</v>
      </c>
      <c r="S7996">
        <v>1</v>
      </c>
      <c r="T7996">
        <v>1</v>
      </c>
      <c r="U7996" t="b">
        <v>1</v>
      </c>
      <c r="V7996" t="s">
        <v>9643</v>
      </c>
      <c r="W7996" t="s">
        <v>12345</v>
      </c>
      <c r="X7996" t="s">
        <v>14968</v>
      </c>
      <c r="Y7996">
        <v>89</v>
      </c>
      <c r="Z7996">
        <v>89</v>
      </c>
      <c r="AA7996">
        <v>5</v>
      </c>
      <c r="AB7996">
        <v>5</v>
      </c>
      <c r="AC7996">
        <v>25</v>
      </c>
    </row>
    <row r="7997" spans="1:29">
      <c r="A7997">
        <v>8774</v>
      </c>
      <c r="B7997" t="s">
        <v>805</v>
      </c>
      <c r="C7997" t="s">
        <v>9764</v>
      </c>
      <c r="J7997" t="s">
        <v>1436</v>
      </c>
      <c r="K7997">
        <v>0</v>
      </c>
      <c r="N7997" t="b">
        <v>1</v>
      </c>
      <c r="O7997" t="b">
        <v>0</v>
      </c>
      <c r="P7997" t="b">
        <v>0</v>
      </c>
      <c r="Q7997">
        <v>11</v>
      </c>
      <c r="R7997">
        <v>3</v>
      </c>
      <c r="S7997">
        <v>1</v>
      </c>
      <c r="T7997">
        <v>1</v>
      </c>
      <c r="U7997" t="b">
        <v>1</v>
      </c>
      <c r="V7997" t="s">
        <v>9643</v>
      </c>
      <c r="W7997" t="s">
        <v>12345</v>
      </c>
      <c r="X7997" t="s">
        <v>14970</v>
      </c>
      <c r="Y7997">
        <v>90</v>
      </c>
      <c r="Z7997">
        <v>90</v>
      </c>
      <c r="AA7997">
        <v>5</v>
      </c>
      <c r="AB7997">
        <v>5</v>
      </c>
      <c r="AC7997">
        <v>25</v>
      </c>
    </row>
    <row r="7998" spans="1:29">
      <c r="A7998">
        <v>8775</v>
      </c>
      <c r="B7998" t="s">
        <v>805</v>
      </c>
      <c r="C7998" t="s">
        <v>9765</v>
      </c>
      <c r="J7998" t="s">
        <v>1436</v>
      </c>
      <c r="K7998">
        <v>0</v>
      </c>
      <c r="N7998" t="b">
        <v>1</v>
      </c>
      <c r="O7998" t="b">
        <v>0</v>
      </c>
      <c r="P7998" t="b">
        <v>0</v>
      </c>
      <c r="Q7998">
        <v>11</v>
      </c>
      <c r="R7998">
        <v>3</v>
      </c>
      <c r="S7998">
        <v>1</v>
      </c>
      <c r="T7998">
        <v>1</v>
      </c>
      <c r="U7998" t="b">
        <v>1</v>
      </c>
      <c r="V7998" t="s">
        <v>9643</v>
      </c>
      <c r="W7998" t="s">
        <v>12345</v>
      </c>
      <c r="X7998" t="s">
        <v>14972</v>
      </c>
      <c r="Y7998">
        <v>91</v>
      </c>
      <c r="Z7998">
        <v>91</v>
      </c>
      <c r="AA7998">
        <v>5</v>
      </c>
      <c r="AB7998">
        <v>5</v>
      </c>
      <c r="AC7998">
        <v>25</v>
      </c>
    </row>
    <row r="7999" spans="1:29">
      <c r="A7999">
        <v>8776</v>
      </c>
      <c r="B7999" t="s">
        <v>805</v>
      </c>
      <c r="C7999" t="s">
        <v>9766</v>
      </c>
      <c r="J7999" t="s">
        <v>1436</v>
      </c>
      <c r="K7999">
        <v>0</v>
      </c>
      <c r="N7999" t="b">
        <v>0</v>
      </c>
      <c r="O7999" t="b">
        <v>0</v>
      </c>
      <c r="P7999" t="b">
        <v>0</v>
      </c>
      <c r="Q7999">
        <v>11</v>
      </c>
      <c r="R7999">
        <v>3</v>
      </c>
      <c r="S7999">
        <v>1</v>
      </c>
      <c r="T7999">
        <v>1</v>
      </c>
      <c r="U7999" t="b">
        <v>1</v>
      </c>
      <c r="V7999" t="s">
        <v>9643</v>
      </c>
      <c r="W7999" t="s">
        <v>12345</v>
      </c>
      <c r="X7999" t="s">
        <v>14976</v>
      </c>
      <c r="Y7999">
        <v>93</v>
      </c>
      <c r="Z7999">
        <v>93</v>
      </c>
      <c r="AA7999">
        <v>5</v>
      </c>
      <c r="AB7999">
        <v>5</v>
      </c>
      <c r="AC7999">
        <v>25</v>
      </c>
    </row>
    <row r="8000" spans="1:29">
      <c r="A8000">
        <v>8777</v>
      </c>
      <c r="B8000" t="s">
        <v>805</v>
      </c>
      <c r="C8000" t="s">
        <v>9767</v>
      </c>
      <c r="J8000" t="s">
        <v>1436</v>
      </c>
      <c r="K8000">
        <v>0</v>
      </c>
      <c r="N8000" t="b">
        <v>0</v>
      </c>
      <c r="O8000" t="b">
        <v>0</v>
      </c>
      <c r="P8000" t="b">
        <v>0</v>
      </c>
      <c r="Q8000">
        <v>11</v>
      </c>
      <c r="R8000">
        <v>3</v>
      </c>
      <c r="S8000">
        <v>1</v>
      </c>
      <c r="T8000">
        <v>1</v>
      </c>
      <c r="U8000" t="b">
        <v>1</v>
      </c>
      <c r="V8000" t="s">
        <v>9643</v>
      </c>
      <c r="W8000" t="s">
        <v>12345</v>
      </c>
      <c r="X8000" t="s">
        <v>14978</v>
      </c>
      <c r="Y8000">
        <v>94</v>
      </c>
      <c r="Z8000">
        <v>94</v>
      </c>
      <c r="AA8000">
        <v>5</v>
      </c>
      <c r="AB8000">
        <v>5</v>
      </c>
      <c r="AC8000">
        <v>25</v>
      </c>
    </row>
    <row r="8001" spans="1:29">
      <c r="A8001">
        <v>8778</v>
      </c>
      <c r="B8001" t="s">
        <v>805</v>
      </c>
      <c r="C8001" t="s">
        <v>9768</v>
      </c>
      <c r="J8001" t="s">
        <v>1436</v>
      </c>
      <c r="K8001">
        <v>0</v>
      </c>
      <c r="N8001" t="b">
        <v>0</v>
      </c>
      <c r="O8001" t="b">
        <v>0</v>
      </c>
      <c r="P8001" t="b">
        <v>0</v>
      </c>
      <c r="Q8001">
        <v>11</v>
      </c>
      <c r="R8001">
        <v>3</v>
      </c>
      <c r="S8001">
        <v>1</v>
      </c>
      <c r="T8001">
        <v>1</v>
      </c>
      <c r="U8001" t="b">
        <v>1</v>
      </c>
      <c r="V8001" t="s">
        <v>9643</v>
      </c>
      <c r="W8001" t="s">
        <v>12345</v>
      </c>
      <c r="X8001" t="s">
        <v>14980</v>
      </c>
      <c r="Y8001">
        <v>95</v>
      </c>
      <c r="Z8001">
        <v>95</v>
      </c>
      <c r="AA8001">
        <v>5</v>
      </c>
      <c r="AB8001">
        <v>5</v>
      </c>
      <c r="AC8001">
        <v>25</v>
      </c>
    </row>
    <row r="8002" spans="1:29">
      <c r="A8002">
        <v>8779</v>
      </c>
      <c r="B8002" t="s">
        <v>805</v>
      </c>
      <c r="C8002" t="s">
        <v>9769</v>
      </c>
      <c r="J8002" t="s">
        <v>1436</v>
      </c>
      <c r="K8002">
        <v>0</v>
      </c>
      <c r="N8002" t="b">
        <v>0</v>
      </c>
      <c r="O8002" t="b">
        <v>0</v>
      </c>
      <c r="P8002" t="b">
        <v>0</v>
      </c>
      <c r="Q8002">
        <v>11</v>
      </c>
      <c r="R8002">
        <v>3</v>
      </c>
      <c r="S8002">
        <v>1</v>
      </c>
      <c r="T8002">
        <v>1</v>
      </c>
      <c r="U8002" t="b">
        <v>1</v>
      </c>
      <c r="V8002" t="s">
        <v>9643</v>
      </c>
      <c r="W8002" t="s">
        <v>12345</v>
      </c>
      <c r="X8002" t="s">
        <v>14982</v>
      </c>
      <c r="Y8002">
        <v>96</v>
      </c>
      <c r="Z8002">
        <v>96</v>
      </c>
      <c r="AA8002">
        <v>5</v>
      </c>
      <c r="AB8002">
        <v>5</v>
      </c>
      <c r="AC8002">
        <v>25</v>
      </c>
    </row>
    <row r="8003" spans="1:29">
      <c r="A8003">
        <v>8780</v>
      </c>
      <c r="B8003" t="s">
        <v>805</v>
      </c>
      <c r="C8003" t="s">
        <v>9770</v>
      </c>
      <c r="J8003" t="s">
        <v>1436</v>
      </c>
      <c r="K8003">
        <v>0</v>
      </c>
      <c r="N8003" t="b">
        <v>0</v>
      </c>
      <c r="O8003" t="b">
        <v>0</v>
      </c>
      <c r="P8003" t="b">
        <v>0</v>
      </c>
      <c r="Q8003">
        <v>11</v>
      </c>
      <c r="R8003">
        <v>3</v>
      </c>
      <c r="S8003">
        <v>1</v>
      </c>
      <c r="T8003">
        <v>1</v>
      </c>
      <c r="U8003" t="b">
        <v>1</v>
      </c>
      <c r="V8003" t="s">
        <v>9643</v>
      </c>
      <c r="W8003" t="s">
        <v>12345</v>
      </c>
      <c r="X8003" t="s">
        <v>14984</v>
      </c>
      <c r="Y8003">
        <v>97</v>
      </c>
      <c r="Z8003">
        <v>97</v>
      </c>
      <c r="AA8003">
        <v>5</v>
      </c>
      <c r="AB8003">
        <v>5</v>
      </c>
      <c r="AC8003">
        <v>25</v>
      </c>
    </row>
    <row r="8004" spans="1:29">
      <c r="A8004">
        <v>8781</v>
      </c>
      <c r="B8004" t="s">
        <v>805</v>
      </c>
      <c r="C8004" t="s">
        <v>9771</v>
      </c>
      <c r="J8004" t="s">
        <v>1436</v>
      </c>
      <c r="K8004">
        <v>0</v>
      </c>
      <c r="N8004" t="b">
        <v>0</v>
      </c>
      <c r="O8004" t="b">
        <v>0</v>
      </c>
      <c r="P8004" t="b">
        <v>0</v>
      </c>
      <c r="Q8004">
        <v>11</v>
      </c>
      <c r="R8004">
        <v>3</v>
      </c>
      <c r="S8004">
        <v>1</v>
      </c>
      <c r="T8004">
        <v>1</v>
      </c>
      <c r="U8004" t="b">
        <v>1</v>
      </c>
      <c r="V8004" t="s">
        <v>9643</v>
      </c>
      <c r="W8004" t="s">
        <v>12345</v>
      </c>
      <c r="X8004" t="s">
        <v>14986</v>
      </c>
      <c r="Y8004">
        <v>98</v>
      </c>
      <c r="Z8004">
        <v>98</v>
      </c>
      <c r="AA8004">
        <v>5</v>
      </c>
      <c r="AB8004">
        <v>5</v>
      </c>
      <c r="AC8004">
        <v>25</v>
      </c>
    </row>
    <row r="8005" spans="1:29">
      <c r="A8005">
        <v>8782</v>
      </c>
      <c r="B8005" t="s">
        <v>805</v>
      </c>
      <c r="C8005" t="s">
        <v>9772</v>
      </c>
      <c r="J8005" t="s">
        <v>1436</v>
      </c>
      <c r="K8005">
        <v>0</v>
      </c>
      <c r="N8005" t="b">
        <v>0</v>
      </c>
      <c r="O8005" t="b">
        <v>0</v>
      </c>
      <c r="P8005" t="b">
        <v>0</v>
      </c>
      <c r="Q8005">
        <v>11</v>
      </c>
      <c r="R8005">
        <v>3</v>
      </c>
      <c r="S8005">
        <v>1</v>
      </c>
      <c r="T8005">
        <v>1</v>
      </c>
      <c r="U8005" t="b">
        <v>1</v>
      </c>
      <c r="V8005" t="s">
        <v>9643</v>
      </c>
      <c r="W8005" t="s">
        <v>12345</v>
      </c>
      <c r="X8005" t="s">
        <v>14988</v>
      </c>
      <c r="Y8005">
        <v>99</v>
      </c>
      <c r="Z8005">
        <v>99</v>
      </c>
      <c r="AA8005">
        <v>5</v>
      </c>
      <c r="AB8005">
        <v>5</v>
      </c>
      <c r="AC8005">
        <v>25</v>
      </c>
    </row>
    <row r="8006" spans="1:29">
      <c r="A8006">
        <v>8783</v>
      </c>
      <c r="B8006" t="s">
        <v>805</v>
      </c>
      <c r="C8006" t="s">
        <v>9773</v>
      </c>
      <c r="J8006" t="s">
        <v>1436</v>
      </c>
      <c r="K8006">
        <v>0</v>
      </c>
      <c r="N8006" t="b">
        <v>0</v>
      </c>
      <c r="O8006" t="b">
        <v>0</v>
      </c>
      <c r="P8006" t="b">
        <v>0</v>
      </c>
      <c r="Q8006">
        <v>11</v>
      </c>
      <c r="R8006">
        <v>3</v>
      </c>
      <c r="S8006">
        <v>1</v>
      </c>
      <c r="T8006">
        <v>1</v>
      </c>
      <c r="U8006" t="b">
        <v>1</v>
      </c>
      <c r="V8006" t="s">
        <v>9643</v>
      </c>
      <c r="W8006" t="s">
        <v>12345</v>
      </c>
      <c r="X8006" t="s">
        <v>14990</v>
      </c>
      <c r="Y8006">
        <v>100</v>
      </c>
      <c r="Z8006">
        <v>100</v>
      </c>
      <c r="AA8006">
        <v>5</v>
      </c>
      <c r="AB8006">
        <v>5</v>
      </c>
      <c r="AC8006">
        <v>25</v>
      </c>
    </row>
    <row r="8007" spans="1:29">
      <c r="A8007">
        <v>8784</v>
      </c>
      <c r="B8007" t="s">
        <v>805</v>
      </c>
      <c r="C8007" t="s">
        <v>9774</v>
      </c>
      <c r="J8007" t="s">
        <v>1436</v>
      </c>
      <c r="K8007">
        <v>0</v>
      </c>
      <c r="N8007" t="b">
        <v>0</v>
      </c>
      <c r="O8007" t="b">
        <v>0</v>
      </c>
      <c r="P8007" t="b">
        <v>0</v>
      </c>
      <c r="Q8007">
        <v>11</v>
      </c>
      <c r="R8007">
        <v>3</v>
      </c>
      <c r="S8007">
        <v>1</v>
      </c>
      <c r="T8007">
        <v>1</v>
      </c>
      <c r="U8007" t="b">
        <v>1</v>
      </c>
      <c r="V8007" t="s">
        <v>9643</v>
      </c>
      <c r="W8007" t="s">
        <v>12345</v>
      </c>
      <c r="X8007" t="s">
        <v>14992</v>
      </c>
      <c r="Y8007">
        <v>101</v>
      </c>
      <c r="Z8007">
        <v>101</v>
      </c>
      <c r="AA8007">
        <v>5</v>
      </c>
      <c r="AB8007">
        <v>5</v>
      </c>
      <c r="AC8007">
        <v>25</v>
      </c>
    </row>
    <row r="8008" spans="1:29">
      <c r="A8008">
        <v>8785</v>
      </c>
      <c r="B8008" t="s">
        <v>805</v>
      </c>
      <c r="C8008" t="s">
        <v>9775</v>
      </c>
      <c r="J8008" t="s">
        <v>1436</v>
      </c>
      <c r="K8008">
        <v>0</v>
      </c>
      <c r="N8008" t="b">
        <v>0</v>
      </c>
      <c r="O8008" t="b">
        <v>0</v>
      </c>
      <c r="P8008" t="b">
        <v>0</v>
      </c>
      <c r="Q8008">
        <v>11</v>
      </c>
      <c r="R8008">
        <v>3</v>
      </c>
      <c r="S8008">
        <v>1</v>
      </c>
      <c r="T8008">
        <v>1</v>
      </c>
      <c r="U8008" t="b">
        <v>1</v>
      </c>
      <c r="V8008" t="s">
        <v>9643</v>
      </c>
      <c r="W8008" t="s">
        <v>12345</v>
      </c>
      <c r="X8008" t="s">
        <v>14994</v>
      </c>
      <c r="Y8008">
        <v>102</v>
      </c>
      <c r="Z8008">
        <v>102</v>
      </c>
      <c r="AA8008">
        <v>5</v>
      </c>
      <c r="AB8008">
        <v>5</v>
      </c>
      <c r="AC8008">
        <v>25</v>
      </c>
    </row>
    <row r="8009" spans="1:29">
      <c r="A8009">
        <v>8786</v>
      </c>
      <c r="B8009" t="s">
        <v>805</v>
      </c>
      <c r="C8009" t="s">
        <v>9776</v>
      </c>
      <c r="J8009" t="s">
        <v>1436</v>
      </c>
      <c r="K8009">
        <v>0</v>
      </c>
      <c r="N8009" t="b">
        <v>0</v>
      </c>
      <c r="O8009" t="b">
        <v>0</v>
      </c>
      <c r="P8009" t="b">
        <v>0</v>
      </c>
      <c r="Q8009">
        <v>11</v>
      </c>
      <c r="R8009">
        <v>3</v>
      </c>
      <c r="S8009">
        <v>1</v>
      </c>
      <c r="T8009">
        <v>1</v>
      </c>
      <c r="U8009" t="b">
        <v>1</v>
      </c>
      <c r="V8009" t="s">
        <v>9643</v>
      </c>
      <c r="W8009" t="s">
        <v>12345</v>
      </c>
      <c r="X8009" t="s">
        <v>14996</v>
      </c>
      <c r="Y8009">
        <v>103</v>
      </c>
      <c r="Z8009">
        <v>103</v>
      </c>
      <c r="AA8009">
        <v>5</v>
      </c>
      <c r="AB8009">
        <v>5</v>
      </c>
      <c r="AC8009">
        <v>25</v>
      </c>
    </row>
    <row r="8010" spans="1:29">
      <c r="A8010">
        <v>8787</v>
      </c>
      <c r="B8010" t="s">
        <v>805</v>
      </c>
      <c r="C8010" t="s">
        <v>9777</v>
      </c>
      <c r="J8010" t="s">
        <v>1436</v>
      </c>
      <c r="K8010">
        <v>0</v>
      </c>
      <c r="N8010" t="b">
        <v>0</v>
      </c>
      <c r="O8010" t="b">
        <v>0</v>
      </c>
      <c r="P8010" t="b">
        <v>0</v>
      </c>
      <c r="Q8010">
        <v>11</v>
      </c>
      <c r="R8010">
        <v>3</v>
      </c>
      <c r="S8010">
        <v>1</v>
      </c>
      <c r="T8010">
        <v>1</v>
      </c>
      <c r="U8010" t="b">
        <v>1</v>
      </c>
      <c r="V8010" t="s">
        <v>9643</v>
      </c>
      <c r="W8010" t="s">
        <v>12345</v>
      </c>
      <c r="X8010" t="s">
        <v>14998</v>
      </c>
      <c r="Y8010">
        <v>104</v>
      </c>
      <c r="Z8010">
        <v>104</v>
      </c>
      <c r="AA8010">
        <v>5</v>
      </c>
      <c r="AB8010">
        <v>5</v>
      </c>
      <c r="AC8010">
        <v>25</v>
      </c>
    </row>
    <row r="8011" spans="1:29">
      <c r="A8011">
        <v>8788</v>
      </c>
      <c r="B8011" t="s">
        <v>805</v>
      </c>
      <c r="C8011" t="s">
        <v>9778</v>
      </c>
      <c r="J8011" t="s">
        <v>1436</v>
      </c>
      <c r="K8011">
        <v>0</v>
      </c>
      <c r="N8011" t="b">
        <v>0</v>
      </c>
      <c r="O8011" t="b">
        <v>0</v>
      </c>
      <c r="P8011" t="b">
        <v>0</v>
      </c>
      <c r="Q8011">
        <v>11</v>
      </c>
      <c r="R8011">
        <v>3</v>
      </c>
      <c r="S8011">
        <v>1</v>
      </c>
      <c r="T8011">
        <v>1</v>
      </c>
      <c r="U8011" t="b">
        <v>1</v>
      </c>
      <c r="V8011" t="s">
        <v>9643</v>
      </c>
      <c r="W8011" t="s">
        <v>12345</v>
      </c>
      <c r="X8011" t="s">
        <v>15000</v>
      </c>
      <c r="Y8011">
        <v>105</v>
      </c>
      <c r="Z8011">
        <v>105</v>
      </c>
      <c r="AA8011">
        <v>5</v>
      </c>
      <c r="AB8011">
        <v>5</v>
      </c>
      <c r="AC8011">
        <v>25</v>
      </c>
    </row>
    <row r="8012" spans="1:29">
      <c r="A8012">
        <v>8789</v>
      </c>
      <c r="B8012" t="s">
        <v>805</v>
      </c>
      <c r="C8012" t="s">
        <v>9779</v>
      </c>
      <c r="J8012" t="s">
        <v>1436</v>
      </c>
      <c r="K8012">
        <v>0</v>
      </c>
      <c r="N8012" t="b">
        <v>0</v>
      </c>
      <c r="O8012" t="b">
        <v>0</v>
      </c>
      <c r="P8012" t="b">
        <v>0</v>
      </c>
      <c r="Q8012">
        <v>11</v>
      </c>
      <c r="R8012">
        <v>3</v>
      </c>
      <c r="S8012">
        <v>1</v>
      </c>
      <c r="T8012">
        <v>1</v>
      </c>
      <c r="U8012" t="b">
        <v>1</v>
      </c>
      <c r="V8012" t="s">
        <v>9643</v>
      </c>
      <c r="W8012" t="s">
        <v>12345</v>
      </c>
      <c r="X8012" t="s">
        <v>15002</v>
      </c>
      <c r="Y8012">
        <v>106</v>
      </c>
      <c r="Z8012">
        <v>106</v>
      </c>
      <c r="AA8012">
        <v>5</v>
      </c>
      <c r="AB8012">
        <v>5</v>
      </c>
      <c r="AC8012">
        <v>25</v>
      </c>
    </row>
    <row r="8013" spans="1:29">
      <c r="A8013">
        <v>8790</v>
      </c>
      <c r="B8013" t="s">
        <v>805</v>
      </c>
      <c r="C8013" t="s">
        <v>9780</v>
      </c>
      <c r="J8013" t="s">
        <v>1436</v>
      </c>
      <c r="K8013">
        <v>0</v>
      </c>
      <c r="N8013" t="b">
        <v>0</v>
      </c>
      <c r="O8013" t="b">
        <v>0</v>
      </c>
      <c r="P8013" t="b">
        <v>0</v>
      </c>
      <c r="Q8013">
        <v>11</v>
      </c>
      <c r="R8013">
        <v>3</v>
      </c>
      <c r="S8013">
        <v>1</v>
      </c>
      <c r="T8013">
        <v>1</v>
      </c>
      <c r="U8013" t="b">
        <v>1</v>
      </c>
      <c r="V8013" t="s">
        <v>9643</v>
      </c>
      <c r="W8013" t="s">
        <v>12345</v>
      </c>
      <c r="X8013" t="s">
        <v>15004</v>
      </c>
      <c r="Y8013">
        <v>107</v>
      </c>
      <c r="Z8013">
        <v>107</v>
      </c>
      <c r="AA8013">
        <v>5</v>
      </c>
      <c r="AB8013">
        <v>5</v>
      </c>
      <c r="AC8013">
        <v>25</v>
      </c>
    </row>
    <row r="8014" spans="1:29">
      <c r="A8014">
        <v>8791</v>
      </c>
      <c r="B8014" t="s">
        <v>805</v>
      </c>
      <c r="C8014" t="s">
        <v>9781</v>
      </c>
      <c r="J8014" t="s">
        <v>1436</v>
      </c>
      <c r="K8014">
        <v>0</v>
      </c>
      <c r="N8014" t="b">
        <v>0</v>
      </c>
      <c r="O8014" t="b">
        <v>0</v>
      </c>
      <c r="P8014" t="b">
        <v>0</v>
      </c>
      <c r="Q8014">
        <v>11</v>
      </c>
      <c r="R8014">
        <v>3</v>
      </c>
      <c r="S8014">
        <v>1</v>
      </c>
      <c r="T8014">
        <v>1</v>
      </c>
      <c r="U8014" t="b">
        <v>1</v>
      </c>
      <c r="V8014" t="s">
        <v>9643</v>
      </c>
      <c r="W8014" t="s">
        <v>12345</v>
      </c>
      <c r="X8014" t="s">
        <v>15006</v>
      </c>
      <c r="Y8014">
        <v>108</v>
      </c>
      <c r="Z8014">
        <v>108</v>
      </c>
      <c r="AA8014">
        <v>5</v>
      </c>
      <c r="AB8014">
        <v>5</v>
      </c>
      <c r="AC8014">
        <v>25</v>
      </c>
    </row>
    <row r="8015" spans="1:29">
      <c r="A8015">
        <v>8792</v>
      </c>
      <c r="B8015" t="s">
        <v>805</v>
      </c>
      <c r="C8015" t="s">
        <v>9782</v>
      </c>
      <c r="J8015" t="s">
        <v>1436</v>
      </c>
      <c r="K8015">
        <v>0</v>
      </c>
      <c r="N8015" t="b">
        <v>0</v>
      </c>
      <c r="O8015" t="b">
        <v>0</v>
      </c>
      <c r="P8015" t="b">
        <v>0</v>
      </c>
      <c r="Q8015">
        <v>11</v>
      </c>
      <c r="R8015">
        <v>3</v>
      </c>
      <c r="S8015">
        <v>1</v>
      </c>
      <c r="T8015">
        <v>1</v>
      </c>
      <c r="U8015" t="b">
        <v>1</v>
      </c>
      <c r="V8015" t="s">
        <v>9643</v>
      </c>
      <c r="W8015" t="s">
        <v>12345</v>
      </c>
      <c r="X8015" t="s">
        <v>15008</v>
      </c>
      <c r="Y8015">
        <v>109</v>
      </c>
      <c r="Z8015">
        <v>109</v>
      </c>
      <c r="AA8015">
        <v>5</v>
      </c>
      <c r="AB8015">
        <v>5</v>
      </c>
      <c r="AC8015">
        <v>25</v>
      </c>
    </row>
    <row r="8016" spans="1:29">
      <c r="A8016">
        <v>8793</v>
      </c>
      <c r="B8016" t="s">
        <v>805</v>
      </c>
      <c r="C8016" t="s">
        <v>9783</v>
      </c>
      <c r="J8016" t="s">
        <v>1436</v>
      </c>
      <c r="K8016">
        <v>0</v>
      </c>
      <c r="N8016" t="b">
        <v>0</v>
      </c>
      <c r="O8016" t="b">
        <v>0</v>
      </c>
      <c r="P8016" t="b">
        <v>0</v>
      </c>
      <c r="Q8016">
        <v>11</v>
      </c>
      <c r="R8016">
        <v>3</v>
      </c>
      <c r="S8016">
        <v>1</v>
      </c>
      <c r="T8016">
        <v>1</v>
      </c>
      <c r="U8016" t="b">
        <v>1</v>
      </c>
      <c r="V8016" t="s">
        <v>9643</v>
      </c>
      <c r="W8016" t="s">
        <v>12345</v>
      </c>
      <c r="X8016" t="s">
        <v>15010</v>
      </c>
      <c r="Y8016">
        <v>110</v>
      </c>
      <c r="Z8016">
        <v>110</v>
      </c>
      <c r="AA8016">
        <v>5</v>
      </c>
      <c r="AB8016">
        <v>5</v>
      </c>
      <c r="AC8016">
        <v>25</v>
      </c>
    </row>
    <row r="8017" spans="1:29">
      <c r="A8017">
        <v>8794</v>
      </c>
      <c r="B8017" t="s">
        <v>805</v>
      </c>
      <c r="C8017" t="s">
        <v>9784</v>
      </c>
      <c r="J8017" t="s">
        <v>1436</v>
      </c>
      <c r="K8017">
        <v>0</v>
      </c>
      <c r="N8017" t="b">
        <v>0</v>
      </c>
      <c r="O8017" t="b">
        <v>0</v>
      </c>
      <c r="P8017" t="b">
        <v>0</v>
      </c>
      <c r="Q8017">
        <v>11</v>
      </c>
      <c r="R8017">
        <v>3</v>
      </c>
      <c r="S8017">
        <v>1</v>
      </c>
      <c r="T8017">
        <v>1</v>
      </c>
      <c r="U8017" t="b">
        <v>1</v>
      </c>
      <c r="V8017" t="s">
        <v>9643</v>
      </c>
      <c r="W8017" t="s">
        <v>12345</v>
      </c>
      <c r="X8017" t="s">
        <v>15012</v>
      </c>
      <c r="Y8017">
        <v>111</v>
      </c>
      <c r="Z8017">
        <v>111</v>
      </c>
      <c r="AA8017">
        <v>5</v>
      </c>
      <c r="AB8017">
        <v>5</v>
      </c>
      <c r="AC8017">
        <v>25</v>
      </c>
    </row>
    <row r="8018" spans="1:29">
      <c r="A8018">
        <v>8795</v>
      </c>
      <c r="B8018" t="s">
        <v>805</v>
      </c>
      <c r="C8018" t="s">
        <v>9785</v>
      </c>
      <c r="J8018" t="s">
        <v>1436</v>
      </c>
      <c r="K8018">
        <v>0</v>
      </c>
      <c r="N8018" t="b">
        <v>0</v>
      </c>
      <c r="O8018" t="b">
        <v>0</v>
      </c>
      <c r="P8018" t="b">
        <v>0</v>
      </c>
      <c r="Q8018">
        <v>11</v>
      </c>
      <c r="R8018">
        <v>3</v>
      </c>
      <c r="S8018">
        <v>1</v>
      </c>
      <c r="T8018">
        <v>1</v>
      </c>
      <c r="U8018" t="b">
        <v>1</v>
      </c>
      <c r="V8018" t="s">
        <v>9643</v>
      </c>
      <c r="W8018" t="s">
        <v>12345</v>
      </c>
      <c r="X8018" t="s">
        <v>15014</v>
      </c>
      <c r="Y8018">
        <v>112</v>
      </c>
      <c r="Z8018">
        <v>112</v>
      </c>
      <c r="AA8018">
        <v>5</v>
      </c>
      <c r="AB8018">
        <v>5</v>
      </c>
      <c r="AC8018">
        <v>25</v>
      </c>
    </row>
    <row r="8019" spans="1:29">
      <c r="A8019">
        <v>8796</v>
      </c>
      <c r="B8019" t="s">
        <v>805</v>
      </c>
      <c r="C8019" t="s">
        <v>9786</v>
      </c>
      <c r="J8019" t="s">
        <v>1436</v>
      </c>
      <c r="K8019">
        <v>0</v>
      </c>
      <c r="N8019" t="b">
        <v>0</v>
      </c>
      <c r="O8019" t="b">
        <v>0</v>
      </c>
      <c r="P8019" t="b">
        <v>0</v>
      </c>
      <c r="Q8019">
        <v>11</v>
      </c>
      <c r="R8019">
        <v>3</v>
      </c>
      <c r="S8019">
        <v>1</v>
      </c>
      <c r="T8019">
        <v>1</v>
      </c>
      <c r="U8019" t="b">
        <v>1</v>
      </c>
      <c r="V8019" t="s">
        <v>9643</v>
      </c>
      <c r="W8019" t="s">
        <v>12345</v>
      </c>
      <c r="X8019" t="s">
        <v>15016</v>
      </c>
      <c r="Y8019">
        <v>113</v>
      </c>
      <c r="Z8019">
        <v>113</v>
      </c>
      <c r="AA8019">
        <v>5</v>
      </c>
      <c r="AB8019">
        <v>5</v>
      </c>
      <c r="AC8019">
        <v>25</v>
      </c>
    </row>
    <row r="8020" spans="1:29">
      <c r="A8020">
        <v>8797</v>
      </c>
      <c r="B8020" t="s">
        <v>805</v>
      </c>
      <c r="C8020" t="s">
        <v>9787</v>
      </c>
      <c r="J8020" t="s">
        <v>1436</v>
      </c>
      <c r="K8020">
        <v>0</v>
      </c>
      <c r="N8020" t="b">
        <v>0</v>
      </c>
      <c r="O8020" t="b">
        <v>0</v>
      </c>
      <c r="P8020" t="b">
        <v>0</v>
      </c>
      <c r="Q8020">
        <v>11</v>
      </c>
      <c r="R8020">
        <v>3</v>
      </c>
      <c r="S8020">
        <v>1</v>
      </c>
      <c r="T8020">
        <v>1</v>
      </c>
      <c r="U8020" t="b">
        <v>1</v>
      </c>
      <c r="V8020" t="s">
        <v>9643</v>
      </c>
      <c r="W8020" t="s">
        <v>12345</v>
      </c>
      <c r="X8020" t="s">
        <v>15018</v>
      </c>
      <c r="Y8020">
        <v>114</v>
      </c>
      <c r="Z8020">
        <v>114</v>
      </c>
      <c r="AA8020">
        <v>5</v>
      </c>
      <c r="AB8020">
        <v>5</v>
      </c>
      <c r="AC8020">
        <v>25</v>
      </c>
    </row>
    <row r="8021" spans="1:29">
      <c r="A8021">
        <v>8798</v>
      </c>
      <c r="B8021" t="s">
        <v>805</v>
      </c>
      <c r="C8021" t="s">
        <v>9788</v>
      </c>
      <c r="J8021" t="s">
        <v>1444</v>
      </c>
      <c r="K8021">
        <v>0</v>
      </c>
      <c r="N8021" t="b">
        <v>1</v>
      </c>
      <c r="O8021" t="b">
        <v>0</v>
      </c>
      <c r="P8021" t="b">
        <v>0</v>
      </c>
      <c r="Q8021">
        <v>11</v>
      </c>
      <c r="R8021">
        <v>3</v>
      </c>
      <c r="S8021">
        <v>1</v>
      </c>
      <c r="T8021">
        <v>2</v>
      </c>
      <c r="U8021" t="b">
        <v>1</v>
      </c>
      <c r="V8021" t="s">
        <v>9643</v>
      </c>
      <c r="W8021" t="s">
        <v>12345</v>
      </c>
      <c r="X8021" t="s">
        <v>15603</v>
      </c>
      <c r="Y8021">
        <v>87</v>
      </c>
      <c r="Z8021">
        <v>87</v>
      </c>
      <c r="AA8021">
        <v>11</v>
      </c>
      <c r="AB8021">
        <v>11</v>
      </c>
      <c r="AC8021">
        <v>25</v>
      </c>
    </row>
    <row r="8022" spans="1:29">
      <c r="A8022">
        <v>8799</v>
      </c>
      <c r="B8022" t="s">
        <v>805</v>
      </c>
      <c r="C8022" t="s">
        <v>9789</v>
      </c>
      <c r="J8022" t="s">
        <v>1444</v>
      </c>
      <c r="K8022">
        <v>0</v>
      </c>
      <c r="N8022" t="b">
        <v>1</v>
      </c>
      <c r="O8022" t="b">
        <v>0</v>
      </c>
      <c r="P8022" t="b">
        <v>0</v>
      </c>
      <c r="Q8022">
        <v>11</v>
      </c>
      <c r="R8022">
        <v>3</v>
      </c>
      <c r="S8022">
        <v>1</v>
      </c>
      <c r="T8022">
        <v>2</v>
      </c>
      <c r="U8022" t="b">
        <v>1</v>
      </c>
      <c r="V8022" t="s">
        <v>9643</v>
      </c>
      <c r="W8022" t="s">
        <v>12345</v>
      </c>
      <c r="X8022" t="s">
        <v>15845</v>
      </c>
      <c r="Y8022">
        <v>89</v>
      </c>
      <c r="Z8022">
        <v>89</v>
      </c>
      <c r="AA8022">
        <v>11</v>
      </c>
      <c r="AB8022">
        <v>11</v>
      </c>
      <c r="AC8022">
        <v>25</v>
      </c>
    </row>
    <row r="8023" spans="1:29">
      <c r="A8023">
        <v>8800</v>
      </c>
      <c r="B8023" t="s">
        <v>805</v>
      </c>
      <c r="C8023" t="s">
        <v>9790</v>
      </c>
      <c r="J8023" t="s">
        <v>1444</v>
      </c>
      <c r="K8023">
        <v>0</v>
      </c>
      <c r="N8023" t="b">
        <v>1</v>
      </c>
      <c r="O8023" t="b">
        <v>0</v>
      </c>
      <c r="P8023" t="b">
        <v>0</v>
      </c>
      <c r="Q8023">
        <v>11</v>
      </c>
      <c r="R8023">
        <v>3</v>
      </c>
      <c r="S8023">
        <v>1</v>
      </c>
      <c r="T8023">
        <v>2</v>
      </c>
      <c r="U8023" t="b">
        <v>1</v>
      </c>
      <c r="V8023" t="s">
        <v>9643</v>
      </c>
      <c r="W8023" t="s">
        <v>12345</v>
      </c>
      <c r="X8023" t="s">
        <v>15827</v>
      </c>
      <c r="Y8023">
        <v>90</v>
      </c>
      <c r="Z8023">
        <v>90</v>
      </c>
      <c r="AA8023">
        <v>11</v>
      </c>
      <c r="AB8023">
        <v>11</v>
      </c>
      <c r="AC8023">
        <v>25</v>
      </c>
    </row>
    <row r="8024" spans="1:29">
      <c r="A8024">
        <v>8801</v>
      </c>
      <c r="B8024" t="s">
        <v>805</v>
      </c>
      <c r="C8024" t="s">
        <v>9791</v>
      </c>
      <c r="J8024" t="s">
        <v>1444</v>
      </c>
      <c r="K8024">
        <v>0</v>
      </c>
      <c r="N8024" t="b">
        <v>1</v>
      </c>
      <c r="O8024" t="b">
        <v>0</v>
      </c>
      <c r="P8024" t="b">
        <v>0</v>
      </c>
      <c r="Q8024">
        <v>11</v>
      </c>
      <c r="R8024">
        <v>3</v>
      </c>
      <c r="S8024">
        <v>1</v>
      </c>
      <c r="T8024">
        <v>2</v>
      </c>
      <c r="U8024" t="b">
        <v>1</v>
      </c>
      <c r="V8024" t="s">
        <v>9643</v>
      </c>
      <c r="W8024" t="s">
        <v>12345</v>
      </c>
      <c r="X8024" t="s">
        <v>15828</v>
      </c>
      <c r="Y8024">
        <v>91</v>
      </c>
      <c r="Z8024">
        <v>91</v>
      </c>
      <c r="AA8024">
        <v>11</v>
      </c>
      <c r="AB8024">
        <v>11</v>
      </c>
      <c r="AC8024">
        <v>25</v>
      </c>
    </row>
    <row r="8025" spans="1:29">
      <c r="A8025">
        <v>8802</v>
      </c>
      <c r="B8025" t="s">
        <v>805</v>
      </c>
      <c r="C8025" t="s">
        <v>9792</v>
      </c>
      <c r="J8025" t="s">
        <v>1444</v>
      </c>
      <c r="K8025">
        <v>0</v>
      </c>
      <c r="N8025" t="b">
        <v>1</v>
      </c>
      <c r="O8025" t="b">
        <v>0</v>
      </c>
      <c r="P8025" t="b">
        <v>0</v>
      </c>
      <c r="Q8025">
        <v>11</v>
      </c>
      <c r="R8025">
        <v>3</v>
      </c>
      <c r="S8025">
        <v>1</v>
      </c>
      <c r="T8025">
        <v>2</v>
      </c>
      <c r="U8025" t="b">
        <v>1</v>
      </c>
      <c r="V8025" t="s">
        <v>9643</v>
      </c>
      <c r="W8025" t="s">
        <v>12345</v>
      </c>
      <c r="X8025" t="s">
        <v>15846</v>
      </c>
      <c r="Y8025">
        <v>93</v>
      </c>
      <c r="Z8025">
        <v>93</v>
      </c>
      <c r="AA8025">
        <v>11</v>
      </c>
      <c r="AB8025">
        <v>11</v>
      </c>
      <c r="AC8025">
        <v>25</v>
      </c>
    </row>
    <row r="8026" spans="1:29">
      <c r="A8026">
        <v>8803</v>
      </c>
      <c r="B8026" t="s">
        <v>805</v>
      </c>
      <c r="C8026" t="s">
        <v>9793</v>
      </c>
      <c r="J8026" t="s">
        <v>1444</v>
      </c>
      <c r="K8026">
        <v>0</v>
      </c>
      <c r="N8026" t="b">
        <v>1</v>
      </c>
      <c r="O8026" t="b">
        <v>0</v>
      </c>
      <c r="P8026" t="b">
        <v>0</v>
      </c>
      <c r="Q8026">
        <v>11</v>
      </c>
      <c r="R8026">
        <v>3</v>
      </c>
      <c r="S8026">
        <v>1</v>
      </c>
      <c r="T8026">
        <v>2</v>
      </c>
      <c r="U8026" t="b">
        <v>1</v>
      </c>
      <c r="V8026" t="s">
        <v>9643</v>
      </c>
      <c r="W8026" t="s">
        <v>12345</v>
      </c>
      <c r="X8026" t="s">
        <v>15609</v>
      </c>
      <c r="Y8026">
        <v>94</v>
      </c>
      <c r="Z8026">
        <v>94</v>
      </c>
      <c r="AA8026">
        <v>11</v>
      </c>
      <c r="AB8026">
        <v>11</v>
      </c>
      <c r="AC8026">
        <v>25</v>
      </c>
    </row>
    <row r="8027" spans="1:29">
      <c r="A8027">
        <v>8804</v>
      </c>
      <c r="B8027" t="s">
        <v>805</v>
      </c>
      <c r="C8027" t="s">
        <v>9794</v>
      </c>
      <c r="J8027" t="s">
        <v>1444</v>
      </c>
      <c r="K8027">
        <v>0</v>
      </c>
      <c r="N8027" t="b">
        <v>1</v>
      </c>
      <c r="O8027" t="b">
        <v>0</v>
      </c>
      <c r="P8027" t="b">
        <v>0</v>
      </c>
      <c r="Q8027">
        <v>11</v>
      </c>
      <c r="R8027">
        <v>3</v>
      </c>
      <c r="S8027">
        <v>1</v>
      </c>
      <c r="T8027">
        <v>2</v>
      </c>
      <c r="U8027" t="b">
        <v>1</v>
      </c>
      <c r="V8027" t="s">
        <v>9643</v>
      </c>
      <c r="W8027" t="s">
        <v>12345</v>
      </c>
      <c r="X8027" t="s">
        <v>15610</v>
      </c>
      <c r="Y8027">
        <v>95</v>
      </c>
      <c r="Z8027">
        <v>95</v>
      </c>
      <c r="AA8027">
        <v>11</v>
      </c>
      <c r="AB8027">
        <v>11</v>
      </c>
      <c r="AC8027">
        <v>25</v>
      </c>
    </row>
    <row r="8028" spans="1:29">
      <c r="A8028">
        <v>8805</v>
      </c>
      <c r="B8028" t="s">
        <v>805</v>
      </c>
      <c r="C8028" t="s">
        <v>9795</v>
      </c>
      <c r="J8028" t="s">
        <v>1444</v>
      </c>
      <c r="K8028">
        <v>0</v>
      </c>
      <c r="N8028" t="b">
        <v>1</v>
      </c>
      <c r="O8028" t="b">
        <v>0</v>
      </c>
      <c r="P8028" t="b">
        <v>0</v>
      </c>
      <c r="Q8028">
        <v>11</v>
      </c>
      <c r="R8028">
        <v>3</v>
      </c>
      <c r="S8028">
        <v>1</v>
      </c>
      <c r="T8028">
        <v>2</v>
      </c>
      <c r="U8028" t="b">
        <v>1</v>
      </c>
      <c r="V8028" t="s">
        <v>9643</v>
      </c>
      <c r="W8028" t="s">
        <v>12345</v>
      </c>
      <c r="X8028" t="s">
        <v>15611</v>
      </c>
      <c r="Y8028">
        <v>96</v>
      </c>
      <c r="Z8028">
        <v>96</v>
      </c>
      <c r="AA8028">
        <v>11</v>
      </c>
      <c r="AB8028">
        <v>11</v>
      </c>
      <c r="AC8028">
        <v>25</v>
      </c>
    </row>
    <row r="8029" spans="1:29">
      <c r="A8029">
        <v>8806</v>
      </c>
      <c r="B8029" t="s">
        <v>805</v>
      </c>
      <c r="C8029" t="s">
        <v>9796</v>
      </c>
      <c r="J8029" t="s">
        <v>1444</v>
      </c>
      <c r="K8029">
        <v>0</v>
      </c>
      <c r="N8029" t="b">
        <v>1</v>
      </c>
      <c r="O8029" t="b">
        <v>0</v>
      </c>
      <c r="P8029" t="b">
        <v>0</v>
      </c>
      <c r="Q8029">
        <v>11</v>
      </c>
      <c r="R8029">
        <v>3</v>
      </c>
      <c r="S8029">
        <v>1</v>
      </c>
      <c r="T8029">
        <v>2</v>
      </c>
      <c r="U8029" t="b">
        <v>1</v>
      </c>
      <c r="V8029" t="s">
        <v>9643</v>
      </c>
      <c r="W8029" t="s">
        <v>12345</v>
      </c>
      <c r="X8029" t="s">
        <v>15829</v>
      </c>
      <c r="Y8029">
        <v>97</v>
      </c>
      <c r="Z8029">
        <v>97</v>
      </c>
      <c r="AA8029">
        <v>11</v>
      </c>
      <c r="AB8029">
        <v>11</v>
      </c>
      <c r="AC8029">
        <v>25</v>
      </c>
    </row>
    <row r="8030" spans="1:29">
      <c r="A8030">
        <v>8807</v>
      </c>
      <c r="B8030" t="s">
        <v>805</v>
      </c>
      <c r="C8030" t="s">
        <v>9797</v>
      </c>
      <c r="J8030" t="s">
        <v>1444</v>
      </c>
      <c r="K8030">
        <v>0</v>
      </c>
      <c r="N8030" t="b">
        <v>1</v>
      </c>
      <c r="O8030" t="b">
        <v>0</v>
      </c>
      <c r="P8030" t="b">
        <v>0</v>
      </c>
      <c r="Q8030">
        <v>11</v>
      </c>
      <c r="R8030">
        <v>3</v>
      </c>
      <c r="S8030">
        <v>1</v>
      </c>
      <c r="T8030">
        <v>2</v>
      </c>
      <c r="U8030" t="b">
        <v>1</v>
      </c>
      <c r="V8030" t="s">
        <v>9643</v>
      </c>
      <c r="W8030" t="s">
        <v>12345</v>
      </c>
      <c r="X8030" t="s">
        <v>15612</v>
      </c>
      <c r="Y8030">
        <v>98</v>
      </c>
      <c r="Z8030">
        <v>98</v>
      </c>
      <c r="AA8030">
        <v>11</v>
      </c>
      <c r="AB8030">
        <v>11</v>
      </c>
      <c r="AC8030">
        <v>25</v>
      </c>
    </row>
    <row r="8031" spans="1:29">
      <c r="A8031">
        <v>8808</v>
      </c>
      <c r="B8031" t="s">
        <v>805</v>
      </c>
      <c r="C8031" t="s">
        <v>9798</v>
      </c>
      <c r="J8031" t="s">
        <v>1444</v>
      </c>
      <c r="K8031">
        <v>0</v>
      </c>
      <c r="N8031" t="b">
        <v>1</v>
      </c>
      <c r="O8031" t="b">
        <v>0</v>
      </c>
      <c r="P8031" t="b">
        <v>0</v>
      </c>
      <c r="Q8031">
        <v>11</v>
      </c>
      <c r="R8031">
        <v>3</v>
      </c>
      <c r="S8031">
        <v>1</v>
      </c>
      <c r="T8031">
        <v>2</v>
      </c>
      <c r="U8031" t="b">
        <v>1</v>
      </c>
      <c r="V8031" t="s">
        <v>9643</v>
      </c>
      <c r="W8031" t="s">
        <v>12345</v>
      </c>
      <c r="X8031" t="s">
        <v>15613</v>
      </c>
      <c r="Y8031">
        <v>99</v>
      </c>
      <c r="Z8031">
        <v>99</v>
      </c>
      <c r="AA8031">
        <v>11</v>
      </c>
      <c r="AB8031">
        <v>11</v>
      </c>
      <c r="AC8031">
        <v>25</v>
      </c>
    </row>
    <row r="8032" spans="1:29">
      <c r="A8032">
        <v>8809</v>
      </c>
      <c r="B8032" t="s">
        <v>805</v>
      </c>
      <c r="C8032" t="s">
        <v>9799</v>
      </c>
      <c r="J8032" t="s">
        <v>1444</v>
      </c>
      <c r="K8032">
        <v>0</v>
      </c>
      <c r="N8032" t="b">
        <v>1</v>
      </c>
      <c r="O8032" t="b">
        <v>0</v>
      </c>
      <c r="P8032" t="b">
        <v>0</v>
      </c>
      <c r="Q8032">
        <v>11</v>
      </c>
      <c r="R8032">
        <v>3</v>
      </c>
      <c r="S8032">
        <v>1</v>
      </c>
      <c r="T8032">
        <v>2</v>
      </c>
      <c r="U8032" t="b">
        <v>1</v>
      </c>
      <c r="V8032" t="s">
        <v>9643</v>
      </c>
      <c r="W8032" t="s">
        <v>12345</v>
      </c>
      <c r="X8032" t="s">
        <v>15614</v>
      </c>
      <c r="Y8032">
        <v>100</v>
      </c>
      <c r="Z8032">
        <v>100</v>
      </c>
      <c r="AA8032">
        <v>11</v>
      </c>
      <c r="AB8032">
        <v>11</v>
      </c>
      <c r="AC8032">
        <v>25</v>
      </c>
    </row>
    <row r="8033" spans="1:29">
      <c r="A8033">
        <v>8810</v>
      </c>
      <c r="B8033" t="s">
        <v>805</v>
      </c>
      <c r="C8033" t="s">
        <v>9800</v>
      </c>
      <c r="J8033" t="s">
        <v>1444</v>
      </c>
      <c r="K8033">
        <v>0</v>
      </c>
      <c r="N8033" t="b">
        <v>1</v>
      </c>
      <c r="O8033" t="b">
        <v>0</v>
      </c>
      <c r="P8033" t="b">
        <v>0</v>
      </c>
      <c r="Q8033">
        <v>11</v>
      </c>
      <c r="R8033">
        <v>3</v>
      </c>
      <c r="S8033">
        <v>1</v>
      </c>
      <c r="T8033">
        <v>2</v>
      </c>
      <c r="U8033" t="b">
        <v>1</v>
      </c>
      <c r="V8033" t="s">
        <v>9643</v>
      </c>
      <c r="W8033" t="s">
        <v>12345</v>
      </c>
      <c r="X8033" t="s">
        <v>15615</v>
      </c>
      <c r="Y8033">
        <v>101</v>
      </c>
      <c r="Z8033">
        <v>101</v>
      </c>
      <c r="AA8033">
        <v>11</v>
      </c>
      <c r="AB8033">
        <v>11</v>
      </c>
      <c r="AC8033">
        <v>25</v>
      </c>
    </row>
    <row r="8034" spans="1:29">
      <c r="A8034">
        <v>8811</v>
      </c>
      <c r="B8034" t="s">
        <v>805</v>
      </c>
      <c r="C8034" t="s">
        <v>9801</v>
      </c>
      <c r="J8034" t="s">
        <v>1444</v>
      </c>
      <c r="K8034">
        <v>0</v>
      </c>
      <c r="N8034" t="b">
        <v>1</v>
      </c>
      <c r="O8034" t="b">
        <v>0</v>
      </c>
      <c r="P8034" t="b">
        <v>0</v>
      </c>
      <c r="Q8034">
        <v>11</v>
      </c>
      <c r="R8034">
        <v>3</v>
      </c>
      <c r="S8034">
        <v>1</v>
      </c>
      <c r="T8034">
        <v>2</v>
      </c>
      <c r="U8034" t="b">
        <v>1</v>
      </c>
      <c r="V8034" t="s">
        <v>9643</v>
      </c>
      <c r="W8034" t="s">
        <v>12345</v>
      </c>
      <c r="X8034" t="s">
        <v>15616</v>
      </c>
      <c r="Y8034">
        <v>102</v>
      </c>
      <c r="Z8034">
        <v>102</v>
      </c>
      <c r="AA8034">
        <v>11</v>
      </c>
      <c r="AB8034">
        <v>11</v>
      </c>
      <c r="AC8034">
        <v>25</v>
      </c>
    </row>
    <row r="8035" spans="1:29">
      <c r="A8035">
        <v>8812</v>
      </c>
      <c r="B8035" t="s">
        <v>805</v>
      </c>
      <c r="C8035" t="s">
        <v>9802</v>
      </c>
      <c r="J8035" t="s">
        <v>1444</v>
      </c>
      <c r="K8035">
        <v>0</v>
      </c>
      <c r="N8035" t="b">
        <v>1</v>
      </c>
      <c r="O8035" t="b">
        <v>0</v>
      </c>
      <c r="P8035" t="b">
        <v>0</v>
      </c>
      <c r="Q8035">
        <v>11</v>
      </c>
      <c r="R8035">
        <v>3</v>
      </c>
      <c r="S8035">
        <v>1</v>
      </c>
      <c r="T8035">
        <v>2</v>
      </c>
      <c r="U8035" t="b">
        <v>1</v>
      </c>
      <c r="V8035" t="s">
        <v>9643</v>
      </c>
      <c r="W8035" t="s">
        <v>12345</v>
      </c>
      <c r="X8035" t="s">
        <v>15617</v>
      </c>
      <c r="Y8035">
        <v>103</v>
      </c>
      <c r="Z8035">
        <v>103</v>
      </c>
      <c r="AA8035">
        <v>11</v>
      </c>
      <c r="AB8035">
        <v>11</v>
      </c>
      <c r="AC8035">
        <v>25</v>
      </c>
    </row>
    <row r="8036" spans="1:29">
      <c r="A8036">
        <v>8813</v>
      </c>
      <c r="B8036" t="s">
        <v>805</v>
      </c>
      <c r="C8036" t="s">
        <v>9803</v>
      </c>
      <c r="J8036" t="s">
        <v>1444</v>
      </c>
      <c r="K8036">
        <v>0</v>
      </c>
      <c r="N8036" t="b">
        <v>1</v>
      </c>
      <c r="O8036" t="b">
        <v>0</v>
      </c>
      <c r="P8036" t="b">
        <v>0</v>
      </c>
      <c r="Q8036">
        <v>11</v>
      </c>
      <c r="R8036">
        <v>3</v>
      </c>
      <c r="S8036">
        <v>1</v>
      </c>
      <c r="T8036">
        <v>2</v>
      </c>
      <c r="U8036" t="b">
        <v>1</v>
      </c>
      <c r="V8036" t="s">
        <v>9643</v>
      </c>
      <c r="W8036" t="s">
        <v>12345</v>
      </c>
      <c r="X8036" t="s">
        <v>15618</v>
      </c>
      <c r="Y8036">
        <v>104</v>
      </c>
      <c r="Z8036">
        <v>104</v>
      </c>
      <c r="AA8036">
        <v>11</v>
      </c>
      <c r="AB8036">
        <v>11</v>
      </c>
      <c r="AC8036">
        <v>25</v>
      </c>
    </row>
    <row r="8037" spans="1:29">
      <c r="A8037">
        <v>8814</v>
      </c>
      <c r="B8037" t="s">
        <v>805</v>
      </c>
      <c r="C8037" t="s">
        <v>9804</v>
      </c>
      <c r="J8037" t="s">
        <v>1444</v>
      </c>
      <c r="K8037">
        <v>0</v>
      </c>
      <c r="N8037" t="b">
        <v>1</v>
      </c>
      <c r="O8037" t="b">
        <v>0</v>
      </c>
      <c r="P8037" t="b">
        <v>0</v>
      </c>
      <c r="Q8037">
        <v>11</v>
      </c>
      <c r="R8037">
        <v>3</v>
      </c>
      <c r="S8037">
        <v>1</v>
      </c>
      <c r="T8037">
        <v>2</v>
      </c>
      <c r="U8037" t="b">
        <v>1</v>
      </c>
      <c r="V8037" t="s">
        <v>9643</v>
      </c>
      <c r="W8037" t="s">
        <v>12345</v>
      </c>
      <c r="X8037" t="s">
        <v>15619</v>
      </c>
      <c r="Y8037">
        <v>105</v>
      </c>
      <c r="Z8037">
        <v>105</v>
      </c>
      <c r="AA8037">
        <v>11</v>
      </c>
      <c r="AB8037">
        <v>11</v>
      </c>
      <c r="AC8037">
        <v>25</v>
      </c>
    </row>
    <row r="8038" spans="1:29">
      <c r="A8038">
        <v>8815</v>
      </c>
      <c r="B8038" t="s">
        <v>805</v>
      </c>
      <c r="C8038" t="s">
        <v>9805</v>
      </c>
      <c r="J8038" t="s">
        <v>1444</v>
      </c>
      <c r="K8038">
        <v>0</v>
      </c>
      <c r="N8038" t="b">
        <v>1</v>
      </c>
      <c r="O8038" t="b">
        <v>0</v>
      </c>
      <c r="P8038" t="b">
        <v>0</v>
      </c>
      <c r="Q8038">
        <v>11</v>
      </c>
      <c r="R8038">
        <v>3</v>
      </c>
      <c r="S8038">
        <v>1</v>
      </c>
      <c r="T8038">
        <v>2</v>
      </c>
      <c r="U8038" t="b">
        <v>1</v>
      </c>
      <c r="V8038" t="s">
        <v>9643</v>
      </c>
      <c r="W8038" t="s">
        <v>12345</v>
      </c>
      <c r="X8038" t="s">
        <v>15620</v>
      </c>
      <c r="Y8038">
        <v>106</v>
      </c>
      <c r="Z8038">
        <v>106</v>
      </c>
      <c r="AA8038">
        <v>11</v>
      </c>
      <c r="AB8038">
        <v>11</v>
      </c>
      <c r="AC8038">
        <v>25</v>
      </c>
    </row>
    <row r="8039" spans="1:29">
      <c r="A8039">
        <v>8816</v>
      </c>
      <c r="B8039" t="s">
        <v>805</v>
      </c>
      <c r="C8039" t="s">
        <v>9806</v>
      </c>
      <c r="J8039" t="s">
        <v>1444</v>
      </c>
      <c r="K8039">
        <v>0</v>
      </c>
      <c r="N8039" t="b">
        <v>1</v>
      </c>
      <c r="O8039" t="b">
        <v>0</v>
      </c>
      <c r="P8039" t="b">
        <v>0</v>
      </c>
      <c r="Q8039">
        <v>11</v>
      </c>
      <c r="R8039">
        <v>3</v>
      </c>
      <c r="S8039">
        <v>1</v>
      </c>
      <c r="T8039">
        <v>2</v>
      </c>
      <c r="U8039" t="b">
        <v>1</v>
      </c>
      <c r="V8039" t="s">
        <v>9643</v>
      </c>
      <c r="W8039" t="s">
        <v>12345</v>
      </c>
      <c r="X8039" t="s">
        <v>15621</v>
      </c>
      <c r="Y8039">
        <v>107</v>
      </c>
      <c r="Z8039">
        <v>107</v>
      </c>
      <c r="AA8039">
        <v>11</v>
      </c>
      <c r="AB8039">
        <v>11</v>
      </c>
      <c r="AC8039">
        <v>25</v>
      </c>
    </row>
    <row r="8040" spans="1:29">
      <c r="A8040">
        <v>8817</v>
      </c>
      <c r="B8040" t="s">
        <v>805</v>
      </c>
      <c r="C8040" t="s">
        <v>9807</v>
      </c>
      <c r="J8040" t="s">
        <v>1444</v>
      </c>
      <c r="K8040">
        <v>0</v>
      </c>
      <c r="N8040" t="b">
        <v>1</v>
      </c>
      <c r="O8040" t="b">
        <v>0</v>
      </c>
      <c r="P8040" t="b">
        <v>0</v>
      </c>
      <c r="Q8040">
        <v>11</v>
      </c>
      <c r="R8040">
        <v>3</v>
      </c>
      <c r="S8040">
        <v>1</v>
      </c>
      <c r="T8040">
        <v>2</v>
      </c>
      <c r="U8040" t="b">
        <v>1</v>
      </c>
      <c r="V8040" t="s">
        <v>9643</v>
      </c>
      <c r="W8040" t="s">
        <v>12345</v>
      </c>
      <c r="X8040" t="s">
        <v>15622</v>
      </c>
      <c r="Y8040">
        <v>108</v>
      </c>
      <c r="Z8040">
        <v>108</v>
      </c>
      <c r="AA8040">
        <v>11</v>
      </c>
      <c r="AB8040">
        <v>11</v>
      </c>
      <c r="AC8040">
        <v>25</v>
      </c>
    </row>
    <row r="8041" spans="1:29">
      <c r="A8041">
        <v>8818</v>
      </c>
      <c r="B8041" t="s">
        <v>805</v>
      </c>
      <c r="C8041" t="s">
        <v>9808</v>
      </c>
      <c r="J8041" t="s">
        <v>1444</v>
      </c>
      <c r="K8041">
        <v>0</v>
      </c>
      <c r="N8041" t="b">
        <v>1</v>
      </c>
      <c r="O8041" t="b">
        <v>0</v>
      </c>
      <c r="P8041" t="b">
        <v>0</v>
      </c>
      <c r="Q8041">
        <v>11</v>
      </c>
      <c r="R8041">
        <v>3</v>
      </c>
      <c r="S8041">
        <v>1</v>
      </c>
      <c r="T8041">
        <v>2</v>
      </c>
      <c r="U8041" t="b">
        <v>1</v>
      </c>
      <c r="V8041" t="s">
        <v>9643</v>
      </c>
      <c r="W8041" t="s">
        <v>12345</v>
      </c>
      <c r="X8041" t="s">
        <v>15623</v>
      </c>
      <c r="Y8041">
        <v>109</v>
      </c>
      <c r="Z8041">
        <v>109</v>
      </c>
      <c r="AA8041">
        <v>11</v>
      </c>
      <c r="AB8041">
        <v>11</v>
      </c>
      <c r="AC8041">
        <v>25</v>
      </c>
    </row>
    <row r="8042" spans="1:29">
      <c r="A8042">
        <v>8819</v>
      </c>
      <c r="B8042" t="s">
        <v>805</v>
      </c>
      <c r="C8042" t="s">
        <v>9809</v>
      </c>
      <c r="J8042" t="s">
        <v>1444</v>
      </c>
      <c r="K8042">
        <v>0</v>
      </c>
      <c r="N8042" t="b">
        <v>1</v>
      </c>
      <c r="O8042" t="b">
        <v>0</v>
      </c>
      <c r="P8042" t="b">
        <v>0</v>
      </c>
      <c r="Q8042">
        <v>11</v>
      </c>
      <c r="R8042">
        <v>3</v>
      </c>
      <c r="S8042">
        <v>1</v>
      </c>
      <c r="T8042">
        <v>2</v>
      </c>
      <c r="U8042" t="b">
        <v>1</v>
      </c>
      <c r="V8042" t="s">
        <v>9643</v>
      </c>
      <c r="W8042" t="s">
        <v>12345</v>
      </c>
      <c r="X8042" t="s">
        <v>15624</v>
      </c>
      <c r="Y8042">
        <v>110</v>
      </c>
      <c r="Z8042">
        <v>110</v>
      </c>
      <c r="AA8042">
        <v>11</v>
      </c>
      <c r="AB8042">
        <v>11</v>
      </c>
      <c r="AC8042">
        <v>25</v>
      </c>
    </row>
    <row r="8043" spans="1:29">
      <c r="A8043">
        <v>8820</v>
      </c>
      <c r="B8043" t="s">
        <v>805</v>
      </c>
      <c r="C8043" t="s">
        <v>9810</v>
      </c>
      <c r="J8043" t="s">
        <v>1444</v>
      </c>
      <c r="K8043">
        <v>0</v>
      </c>
      <c r="N8043" t="b">
        <v>1</v>
      </c>
      <c r="O8043" t="b">
        <v>0</v>
      </c>
      <c r="P8043" t="b">
        <v>0</v>
      </c>
      <c r="Q8043">
        <v>11</v>
      </c>
      <c r="R8043">
        <v>3</v>
      </c>
      <c r="S8043">
        <v>1</v>
      </c>
      <c r="T8043">
        <v>2</v>
      </c>
      <c r="U8043" t="b">
        <v>1</v>
      </c>
      <c r="V8043" t="s">
        <v>9643</v>
      </c>
      <c r="W8043" t="s">
        <v>12345</v>
      </c>
      <c r="X8043" t="s">
        <v>15625</v>
      </c>
      <c r="Y8043">
        <v>111</v>
      </c>
      <c r="Z8043">
        <v>111</v>
      </c>
      <c r="AA8043">
        <v>11</v>
      </c>
      <c r="AB8043">
        <v>11</v>
      </c>
      <c r="AC8043">
        <v>25</v>
      </c>
    </row>
    <row r="8044" spans="1:29">
      <c r="A8044">
        <v>8821</v>
      </c>
      <c r="B8044" t="s">
        <v>805</v>
      </c>
      <c r="C8044" t="s">
        <v>9811</v>
      </c>
      <c r="J8044" t="s">
        <v>1444</v>
      </c>
      <c r="K8044">
        <v>0</v>
      </c>
      <c r="N8044" t="b">
        <v>1</v>
      </c>
      <c r="O8044" t="b">
        <v>0</v>
      </c>
      <c r="P8044" t="b">
        <v>0</v>
      </c>
      <c r="Q8044">
        <v>11</v>
      </c>
      <c r="R8044">
        <v>3</v>
      </c>
      <c r="S8044">
        <v>1</v>
      </c>
      <c r="T8044">
        <v>2</v>
      </c>
      <c r="U8044" t="b">
        <v>1</v>
      </c>
      <c r="V8044" t="s">
        <v>9643</v>
      </c>
      <c r="W8044" t="s">
        <v>12345</v>
      </c>
      <c r="X8044" t="s">
        <v>15626</v>
      </c>
      <c r="Y8044">
        <v>112</v>
      </c>
      <c r="Z8044">
        <v>112</v>
      </c>
      <c r="AA8044">
        <v>11</v>
      </c>
      <c r="AB8044">
        <v>11</v>
      </c>
      <c r="AC8044">
        <v>25</v>
      </c>
    </row>
    <row r="8045" spans="1:29">
      <c r="A8045">
        <v>8822</v>
      </c>
      <c r="B8045" t="s">
        <v>805</v>
      </c>
      <c r="C8045" t="s">
        <v>9812</v>
      </c>
      <c r="J8045" t="s">
        <v>1444</v>
      </c>
      <c r="K8045">
        <v>0</v>
      </c>
      <c r="N8045" t="b">
        <v>1</v>
      </c>
      <c r="O8045" t="b">
        <v>0</v>
      </c>
      <c r="P8045" t="b">
        <v>0</v>
      </c>
      <c r="Q8045">
        <v>11</v>
      </c>
      <c r="R8045">
        <v>3</v>
      </c>
      <c r="S8045">
        <v>1</v>
      </c>
      <c r="T8045">
        <v>2</v>
      </c>
      <c r="U8045" t="b">
        <v>1</v>
      </c>
      <c r="V8045" t="s">
        <v>9643</v>
      </c>
      <c r="W8045" t="s">
        <v>12345</v>
      </c>
      <c r="X8045" t="s">
        <v>15627</v>
      </c>
      <c r="Y8045">
        <v>113</v>
      </c>
      <c r="Z8045">
        <v>113</v>
      </c>
      <c r="AA8045">
        <v>11</v>
      </c>
      <c r="AB8045">
        <v>11</v>
      </c>
      <c r="AC8045">
        <v>25</v>
      </c>
    </row>
    <row r="8046" spans="1:29">
      <c r="A8046">
        <v>8823</v>
      </c>
      <c r="B8046" t="s">
        <v>805</v>
      </c>
      <c r="C8046" t="s">
        <v>9813</v>
      </c>
      <c r="J8046" t="s">
        <v>1444</v>
      </c>
      <c r="K8046">
        <v>0</v>
      </c>
      <c r="N8046" t="b">
        <v>1</v>
      </c>
      <c r="O8046" t="b">
        <v>0</v>
      </c>
      <c r="P8046" t="b">
        <v>0</v>
      </c>
      <c r="Q8046">
        <v>11</v>
      </c>
      <c r="R8046">
        <v>3</v>
      </c>
      <c r="S8046">
        <v>1</v>
      </c>
      <c r="T8046">
        <v>2</v>
      </c>
      <c r="U8046" t="b">
        <v>1</v>
      </c>
      <c r="V8046" t="s">
        <v>9643</v>
      </c>
      <c r="W8046" t="s">
        <v>12345</v>
      </c>
      <c r="X8046" t="s">
        <v>15628</v>
      </c>
      <c r="Y8046">
        <v>114</v>
      </c>
      <c r="Z8046">
        <v>114</v>
      </c>
      <c r="AA8046">
        <v>11</v>
      </c>
      <c r="AB8046">
        <v>11</v>
      </c>
      <c r="AC8046">
        <v>25</v>
      </c>
    </row>
    <row r="8047" spans="1:29">
      <c r="A8047">
        <v>8824</v>
      </c>
      <c r="B8047" t="s">
        <v>805</v>
      </c>
      <c r="C8047" t="s">
        <v>9814</v>
      </c>
      <c r="J8047" t="s">
        <v>1444</v>
      </c>
      <c r="K8047">
        <v>0</v>
      </c>
      <c r="N8047" t="b">
        <v>0</v>
      </c>
      <c r="O8047" t="b">
        <v>1</v>
      </c>
      <c r="P8047" t="b">
        <v>0</v>
      </c>
      <c r="Q8047">
        <v>11</v>
      </c>
      <c r="R8047">
        <v>3</v>
      </c>
      <c r="S8047">
        <v>1</v>
      </c>
      <c r="T8047">
        <v>2</v>
      </c>
      <c r="U8047" t="b">
        <v>1</v>
      </c>
      <c r="V8047" t="s">
        <v>9643</v>
      </c>
      <c r="W8047" t="s">
        <v>12345</v>
      </c>
      <c r="X8047" t="s">
        <v>15629</v>
      </c>
      <c r="Y8047">
        <v>115</v>
      </c>
      <c r="Z8047">
        <v>115</v>
      </c>
      <c r="AA8047">
        <v>11</v>
      </c>
      <c r="AB8047">
        <v>11</v>
      </c>
      <c r="AC8047">
        <v>25</v>
      </c>
    </row>
    <row r="8048" spans="1:29">
      <c r="A8048">
        <v>8825</v>
      </c>
      <c r="B8048" t="s">
        <v>1503</v>
      </c>
      <c r="C8048" t="s">
        <v>9815</v>
      </c>
      <c r="D8048">
        <v>162</v>
      </c>
      <c r="E8048" t="s">
        <v>9816</v>
      </c>
      <c r="U8048" t="b">
        <v>1</v>
      </c>
      <c r="V8048" t="s">
        <v>9817</v>
      </c>
      <c r="W8048" t="s">
        <v>12346</v>
      </c>
      <c r="X8048" t="s">
        <v>15830</v>
      </c>
      <c r="Y8048">
        <v>12</v>
      </c>
      <c r="Z8048">
        <v>37</v>
      </c>
      <c r="AA8048">
        <v>2</v>
      </c>
      <c r="AB8048">
        <v>12</v>
      </c>
      <c r="AC8048">
        <v>26</v>
      </c>
    </row>
    <row r="8049" spans="1:29">
      <c r="A8049">
        <v>8826</v>
      </c>
      <c r="B8049" t="s">
        <v>827</v>
      </c>
      <c r="C8049" t="s">
        <v>9818</v>
      </c>
      <c r="U8049" t="b">
        <v>1</v>
      </c>
      <c r="V8049" t="s">
        <v>9817</v>
      </c>
      <c r="W8049" t="s">
        <v>12346</v>
      </c>
      <c r="X8049" t="s">
        <v>15831</v>
      </c>
      <c r="Y8049">
        <v>12</v>
      </c>
      <c r="Z8049">
        <v>37</v>
      </c>
      <c r="AA8049">
        <v>2</v>
      </c>
      <c r="AB8049">
        <v>11</v>
      </c>
      <c r="AC8049">
        <v>26</v>
      </c>
    </row>
    <row r="8050" spans="1:29">
      <c r="A8050">
        <v>8827</v>
      </c>
      <c r="B8050" t="s">
        <v>1508</v>
      </c>
      <c r="C8050" t="s">
        <v>9819</v>
      </c>
      <c r="U8050" t="b">
        <v>1</v>
      </c>
      <c r="V8050" t="s">
        <v>9817</v>
      </c>
      <c r="W8050" t="s">
        <v>12346</v>
      </c>
      <c r="X8050" t="s">
        <v>15832</v>
      </c>
      <c r="Y8050">
        <v>13</v>
      </c>
      <c r="Z8050">
        <v>37</v>
      </c>
      <c r="AA8050">
        <v>2</v>
      </c>
      <c r="AB8050">
        <v>12</v>
      </c>
      <c r="AC8050">
        <v>26</v>
      </c>
    </row>
    <row r="8051" spans="1:29">
      <c r="A8051">
        <v>8828</v>
      </c>
      <c r="B8051" t="s">
        <v>805</v>
      </c>
      <c r="C8051" t="s">
        <v>9820</v>
      </c>
      <c r="J8051" t="s">
        <v>1436</v>
      </c>
      <c r="K8051">
        <v>0</v>
      </c>
      <c r="N8051" t="b">
        <v>1</v>
      </c>
      <c r="O8051" t="b">
        <v>0</v>
      </c>
      <c r="P8051" t="b">
        <v>0</v>
      </c>
      <c r="Q8051">
        <v>11</v>
      </c>
      <c r="R8051">
        <v>1</v>
      </c>
      <c r="S8051">
        <v>1</v>
      </c>
      <c r="T8051">
        <v>1</v>
      </c>
      <c r="U8051" t="b">
        <v>1</v>
      </c>
      <c r="V8051" t="s">
        <v>9817</v>
      </c>
      <c r="W8051" t="s">
        <v>12346</v>
      </c>
      <c r="X8051" t="s">
        <v>15544</v>
      </c>
      <c r="Y8051">
        <v>13</v>
      </c>
      <c r="Z8051">
        <v>13</v>
      </c>
      <c r="AA8051">
        <v>5</v>
      </c>
      <c r="AB8051">
        <v>5</v>
      </c>
      <c r="AC8051">
        <v>26</v>
      </c>
    </row>
    <row r="8052" spans="1:29">
      <c r="A8052">
        <v>8829</v>
      </c>
      <c r="B8052" t="s">
        <v>805</v>
      </c>
      <c r="C8052" t="s">
        <v>9821</v>
      </c>
      <c r="J8052" t="s">
        <v>1436</v>
      </c>
      <c r="K8052">
        <v>0</v>
      </c>
      <c r="N8052" t="b">
        <v>1</v>
      </c>
      <c r="O8052" t="b">
        <v>0</v>
      </c>
      <c r="P8052" t="b">
        <v>0</v>
      </c>
      <c r="Q8052">
        <v>11</v>
      </c>
      <c r="R8052">
        <v>1</v>
      </c>
      <c r="S8052">
        <v>1</v>
      </c>
      <c r="T8052">
        <v>1</v>
      </c>
      <c r="U8052" t="b">
        <v>1</v>
      </c>
      <c r="V8052" t="s">
        <v>9817</v>
      </c>
      <c r="W8052" t="s">
        <v>12346</v>
      </c>
      <c r="X8052" t="s">
        <v>15545</v>
      </c>
      <c r="Y8052">
        <v>14</v>
      </c>
      <c r="Z8052">
        <v>14</v>
      </c>
      <c r="AA8052">
        <v>5</v>
      </c>
      <c r="AB8052">
        <v>5</v>
      </c>
      <c r="AC8052">
        <v>26</v>
      </c>
    </row>
    <row r="8053" spans="1:29">
      <c r="A8053">
        <v>8830</v>
      </c>
      <c r="B8053" t="s">
        <v>805</v>
      </c>
      <c r="C8053" t="s">
        <v>9822</v>
      </c>
      <c r="J8053" t="s">
        <v>1436</v>
      </c>
      <c r="K8053">
        <v>0</v>
      </c>
      <c r="N8053" t="b">
        <v>1</v>
      </c>
      <c r="O8053" t="b">
        <v>0</v>
      </c>
      <c r="P8053" t="b">
        <v>0</v>
      </c>
      <c r="Q8053">
        <v>11</v>
      </c>
      <c r="R8053">
        <v>2</v>
      </c>
      <c r="S8053">
        <v>1</v>
      </c>
      <c r="T8053">
        <v>1</v>
      </c>
      <c r="U8053" t="b">
        <v>1</v>
      </c>
      <c r="V8053" t="s">
        <v>9817</v>
      </c>
      <c r="W8053" t="s">
        <v>12346</v>
      </c>
      <c r="X8053" t="s">
        <v>14689</v>
      </c>
      <c r="Y8053">
        <v>19</v>
      </c>
      <c r="Z8053">
        <v>19</v>
      </c>
      <c r="AA8053">
        <v>5</v>
      </c>
      <c r="AB8053">
        <v>5</v>
      </c>
      <c r="AC8053">
        <v>26</v>
      </c>
    </row>
    <row r="8054" spans="1:29">
      <c r="A8054">
        <v>8831</v>
      </c>
      <c r="B8054" t="s">
        <v>805</v>
      </c>
      <c r="C8054" t="s">
        <v>9823</v>
      </c>
      <c r="J8054" t="s">
        <v>1436</v>
      </c>
      <c r="K8054">
        <v>0</v>
      </c>
      <c r="N8054" t="b">
        <v>1</v>
      </c>
      <c r="O8054" t="b">
        <v>0</v>
      </c>
      <c r="P8054" t="b">
        <v>0</v>
      </c>
      <c r="Q8054">
        <v>11</v>
      </c>
      <c r="R8054">
        <v>2</v>
      </c>
      <c r="S8054">
        <v>1</v>
      </c>
      <c r="T8054">
        <v>1</v>
      </c>
      <c r="U8054" t="b">
        <v>1</v>
      </c>
      <c r="V8054" t="s">
        <v>9817</v>
      </c>
      <c r="W8054" t="s">
        <v>12346</v>
      </c>
      <c r="X8054" t="s">
        <v>14691</v>
      </c>
      <c r="Y8054">
        <v>20</v>
      </c>
      <c r="Z8054">
        <v>20</v>
      </c>
      <c r="AA8054">
        <v>5</v>
      </c>
      <c r="AB8054">
        <v>5</v>
      </c>
      <c r="AC8054">
        <v>26</v>
      </c>
    </row>
    <row r="8055" spans="1:29">
      <c r="A8055">
        <v>8832</v>
      </c>
      <c r="B8055" t="s">
        <v>805</v>
      </c>
      <c r="C8055" t="s">
        <v>9824</v>
      </c>
      <c r="J8055" t="s">
        <v>1436</v>
      </c>
      <c r="K8055">
        <v>0</v>
      </c>
      <c r="N8055" t="b">
        <v>1</v>
      </c>
      <c r="O8055" t="b">
        <v>0</v>
      </c>
      <c r="P8055" t="b">
        <v>0</v>
      </c>
      <c r="Q8055">
        <v>11</v>
      </c>
      <c r="R8055">
        <v>2</v>
      </c>
      <c r="S8055">
        <v>1</v>
      </c>
      <c r="T8055">
        <v>1</v>
      </c>
      <c r="U8055" t="b">
        <v>1</v>
      </c>
      <c r="V8055" t="s">
        <v>9817</v>
      </c>
      <c r="W8055" t="s">
        <v>12346</v>
      </c>
      <c r="X8055" t="s">
        <v>14471</v>
      </c>
      <c r="Y8055">
        <v>21</v>
      </c>
      <c r="Z8055">
        <v>21</v>
      </c>
      <c r="AA8055">
        <v>5</v>
      </c>
      <c r="AB8055">
        <v>5</v>
      </c>
      <c r="AC8055">
        <v>26</v>
      </c>
    </row>
    <row r="8056" spans="1:29">
      <c r="A8056">
        <v>8833</v>
      </c>
      <c r="B8056" t="s">
        <v>805</v>
      </c>
      <c r="C8056" t="s">
        <v>9825</v>
      </c>
      <c r="J8056" t="s">
        <v>1436</v>
      </c>
      <c r="K8056">
        <v>0</v>
      </c>
      <c r="N8056" t="b">
        <v>1</v>
      </c>
      <c r="O8056" t="b">
        <v>0</v>
      </c>
      <c r="P8056" t="b">
        <v>0</v>
      </c>
      <c r="Q8056">
        <v>11</v>
      </c>
      <c r="R8056">
        <v>2</v>
      </c>
      <c r="S8056">
        <v>1</v>
      </c>
      <c r="T8056">
        <v>1</v>
      </c>
      <c r="U8056" t="b">
        <v>1</v>
      </c>
      <c r="V8056" t="s">
        <v>9817</v>
      </c>
      <c r="W8056" t="s">
        <v>12346</v>
      </c>
      <c r="X8056" t="s">
        <v>14694</v>
      </c>
      <c r="Y8056">
        <v>22</v>
      </c>
      <c r="Z8056">
        <v>22</v>
      </c>
      <c r="AA8056">
        <v>5</v>
      </c>
      <c r="AB8056">
        <v>5</v>
      </c>
      <c r="AC8056">
        <v>26</v>
      </c>
    </row>
    <row r="8057" spans="1:29">
      <c r="A8057">
        <v>8834</v>
      </c>
      <c r="B8057" t="s">
        <v>805</v>
      </c>
      <c r="C8057" t="s">
        <v>9826</v>
      </c>
      <c r="J8057" t="s">
        <v>1436</v>
      </c>
      <c r="K8057">
        <v>0</v>
      </c>
      <c r="N8057" t="b">
        <v>1</v>
      </c>
      <c r="O8057" t="b">
        <v>0</v>
      </c>
      <c r="P8057" t="b">
        <v>0</v>
      </c>
      <c r="Q8057">
        <v>11</v>
      </c>
      <c r="R8057">
        <v>2</v>
      </c>
      <c r="S8057">
        <v>1</v>
      </c>
      <c r="T8057">
        <v>1</v>
      </c>
      <c r="U8057" t="b">
        <v>1</v>
      </c>
      <c r="V8057" t="s">
        <v>9817</v>
      </c>
      <c r="W8057" t="s">
        <v>12346</v>
      </c>
      <c r="X8057" t="s">
        <v>14696</v>
      </c>
      <c r="Y8057">
        <v>23</v>
      </c>
      <c r="Z8057">
        <v>23</v>
      </c>
      <c r="AA8057">
        <v>5</v>
      </c>
      <c r="AB8057">
        <v>5</v>
      </c>
      <c r="AC8057">
        <v>26</v>
      </c>
    </row>
    <row r="8058" spans="1:29">
      <c r="A8058">
        <v>8835</v>
      </c>
      <c r="B8058" t="s">
        <v>805</v>
      </c>
      <c r="C8058" t="s">
        <v>9827</v>
      </c>
      <c r="J8058" t="s">
        <v>1436</v>
      </c>
      <c r="K8058">
        <v>0</v>
      </c>
      <c r="N8058" t="b">
        <v>1</v>
      </c>
      <c r="O8058" t="b">
        <v>0</v>
      </c>
      <c r="P8058" t="b">
        <v>0</v>
      </c>
      <c r="Q8058">
        <v>11</v>
      </c>
      <c r="R8058">
        <v>2</v>
      </c>
      <c r="S8058">
        <v>1</v>
      </c>
      <c r="T8058">
        <v>4</v>
      </c>
      <c r="U8058" t="b">
        <v>1</v>
      </c>
      <c r="V8058" t="s">
        <v>9817</v>
      </c>
      <c r="W8058" t="s">
        <v>12346</v>
      </c>
      <c r="X8058" t="s">
        <v>14454</v>
      </c>
      <c r="Y8058">
        <v>16</v>
      </c>
      <c r="Z8058">
        <v>16</v>
      </c>
      <c r="AA8058">
        <v>10</v>
      </c>
      <c r="AB8058">
        <v>10</v>
      </c>
      <c r="AC8058">
        <v>26</v>
      </c>
    </row>
    <row r="8059" spans="1:29">
      <c r="A8059">
        <v>8836</v>
      </c>
      <c r="B8059" t="s">
        <v>805</v>
      </c>
      <c r="C8059" t="s">
        <v>9828</v>
      </c>
      <c r="J8059" t="s">
        <v>1436</v>
      </c>
      <c r="K8059">
        <v>0</v>
      </c>
      <c r="N8059" t="b">
        <v>1</v>
      </c>
      <c r="O8059" t="b">
        <v>0</v>
      </c>
      <c r="P8059" t="b">
        <v>0</v>
      </c>
      <c r="Q8059">
        <v>11</v>
      </c>
      <c r="R8059">
        <v>2</v>
      </c>
      <c r="S8059">
        <v>1</v>
      </c>
      <c r="T8059">
        <v>4</v>
      </c>
      <c r="U8059" t="b">
        <v>1</v>
      </c>
      <c r="V8059" t="s">
        <v>9817</v>
      </c>
      <c r="W8059" t="s">
        <v>12346</v>
      </c>
      <c r="X8059" t="s">
        <v>14452</v>
      </c>
      <c r="Y8059">
        <v>17</v>
      </c>
      <c r="Z8059">
        <v>17</v>
      </c>
      <c r="AA8059">
        <v>10</v>
      </c>
      <c r="AB8059">
        <v>10</v>
      </c>
      <c r="AC8059">
        <v>26</v>
      </c>
    </row>
    <row r="8060" spans="1:29">
      <c r="A8060">
        <v>8837</v>
      </c>
      <c r="B8060" t="s">
        <v>805</v>
      </c>
      <c r="C8060" t="s">
        <v>9829</v>
      </c>
      <c r="J8060" t="s">
        <v>1436</v>
      </c>
      <c r="K8060">
        <v>0</v>
      </c>
      <c r="N8060" t="b">
        <v>1</v>
      </c>
      <c r="O8060" t="b">
        <v>0</v>
      </c>
      <c r="P8060" t="b">
        <v>0</v>
      </c>
      <c r="Q8060">
        <v>11</v>
      </c>
      <c r="R8060">
        <v>2</v>
      </c>
      <c r="S8060">
        <v>1</v>
      </c>
      <c r="T8060">
        <v>4</v>
      </c>
      <c r="U8060" t="b">
        <v>1</v>
      </c>
      <c r="V8060" t="s">
        <v>9817</v>
      </c>
      <c r="W8060" t="s">
        <v>12346</v>
      </c>
      <c r="X8060" t="s">
        <v>14727</v>
      </c>
      <c r="Y8060">
        <v>18</v>
      </c>
      <c r="Z8060">
        <v>18</v>
      </c>
      <c r="AA8060">
        <v>10</v>
      </c>
      <c r="AB8060">
        <v>10</v>
      </c>
      <c r="AC8060">
        <v>26</v>
      </c>
    </row>
    <row r="8061" spans="1:29">
      <c r="A8061">
        <v>8838</v>
      </c>
      <c r="B8061" t="s">
        <v>805</v>
      </c>
      <c r="C8061" t="s">
        <v>9830</v>
      </c>
      <c r="J8061" t="s">
        <v>1436</v>
      </c>
      <c r="K8061">
        <v>0</v>
      </c>
      <c r="N8061" t="b">
        <v>1</v>
      </c>
      <c r="O8061" t="b">
        <v>0</v>
      </c>
      <c r="P8061" t="b">
        <v>0</v>
      </c>
      <c r="Q8061">
        <v>11</v>
      </c>
      <c r="R8061">
        <v>2</v>
      </c>
      <c r="S8061">
        <v>1</v>
      </c>
      <c r="T8061">
        <v>4</v>
      </c>
      <c r="U8061" t="b">
        <v>1</v>
      </c>
      <c r="V8061" t="s">
        <v>9817</v>
      </c>
      <c r="W8061" t="s">
        <v>12346</v>
      </c>
      <c r="X8061" t="s">
        <v>14455</v>
      </c>
      <c r="Y8061">
        <v>19</v>
      </c>
      <c r="Z8061">
        <v>19</v>
      </c>
      <c r="AA8061">
        <v>10</v>
      </c>
      <c r="AB8061">
        <v>10</v>
      </c>
      <c r="AC8061">
        <v>26</v>
      </c>
    </row>
    <row r="8062" spans="1:29">
      <c r="A8062">
        <v>8839</v>
      </c>
      <c r="B8062" t="s">
        <v>805</v>
      </c>
      <c r="C8062" t="s">
        <v>9831</v>
      </c>
      <c r="J8062" t="s">
        <v>1436</v>
      </c>
      <c r="K8062">
        <v>0</v>
      </c>
      <c r="N8062" t="b">
        <v>1</v>
      </c>
      <c r="O8062" t="b">
        <v>0</v>
      </c>
      <c r="P8062" t="b">
        <v>0</v>
      </c>
      <c r="Q8062">
        <v>11</v>
      </c>
      <c r="R8062">
        <v>2</v>
      </c>
      <c r="S8062">
        <v>1</v>
      </c>
      <c r="T8062">
        <v>4</v>
      </c>
      <c r="U8062" t="b">
        <v>1</v>
      </c>
      <c r="V8062" t="s">
        <v>9817</v>
      </c>
      <c r="W8062" t="s">
        <v>12346</v>
      </c>
      <c r="X8062" t="s">
        <v>14652</v>
      </c>
      <c r="Y8062">
        <v>20</v>
      </c>
      <c r="Z8062">
        <v>20</v>
      </c>
      <c r="AA8062">
        <v>10</v>
      </c>
      <c r="AB8062">
        <v>10</v>
      </c>
      <c r="AC8062">
        <v>26</v>
      </c>
    </row>
    <row r="8063" spans="1:29">
      <c r="A8063">
        <v>8840</v>
      </c>
      <c r="B8063" t="s">
        <v>805</v>
      </c>
      <c r="C8063" t="s">
        <v>9832</v>
      </c>
      <c r="J8063" t="s">
        <v>1436</v>
      </c>
      <c r="K8063">
        <v>0</v>
      </c>
      <c r="N8063" t="b">
        <v>1</v>
      </c>
      <c r="O8063" t="b">
        <v>0</v>
      </c>
      <c r="P8063" t="b">
        <v>0</v>
      </c>
      <c r="Q8063">
        <v>11</v>
      </c>
      <c r="R8063">
        <v>2</v>
      </c>
      <c r="S8063">
        <v>1</v>
      </c>
      <c r="T8063">
        <v>4</v>
      </c>
      <c r="U8063" t="b">
        <v>1</v>
      </c>
      <c r="V8063" t="s">
        <v>9817</v>
      </c>
      <c r="W8063" t="s">
        <v>12346</v>
      </c>
      <c r="X8063" t="s">
        <v>14653</v>
      </c>
      <c r="Y8063">
        <v>21</v>
      </c>
      <c r="Z8063">
        <v>21</v>
      </c>
      <c r="AA8063">
        <v>10</v>
      </c>
      <c r="AB8063">
        <v>10</v>
      </c>
      <c r="AC8063">
        <v>26</v>
      </c>
    </row>
    <row r="8064" spans="1:29">
      <c r="A8064">
        <v>8841</v>
      </c>
      <c r="B8064" t="s">
        <v>805</v>
      </c>
      <c r="C8064" t="s">
        <v>9833</v>
      </c>
      <c r="J8064" t="s">
        <v>1436</v>
      </c>
      <c r="K8064">
        <v>0</v>
      </c>
      <c r="N8064" t="b">
        <v>1</v>
      </c>
      <c r="O8064" t="b">
        <v>0</v>
      </c>
      <c r="P8064" t="b">
        <v>0</v>
      </c>
      <c r="Q8064">
        <v>11</v>
      </c>
      <c r="R8064">
        <v>2</v>
      </c>
      <c r="S8064">
        <v>1</v>
      </c>
      <c r="T8064">
        <v>4</v>
      </c>
      <c r="U8064" t="b">
        <v>1</v>
      </c>
      <c r="V8064" t="s">
        <v>9817</v>
      </c>
      <c r="W8064" t="s">
        <v>12346</v>
      </c>
      <c r="X8064" t="s">
        <v>14654</v>
      </c>
      <c r="Y8064">
        <v>22</v>
      </c>
      <c r="Z8064">
        <v>22</v>
      </c>
      <c r="AA8064">
        <v>10</v>
      </c>
      <c r="AB8064">
        <v>10</v>
      </c>
      <c r="AC8064">
        <v>26</v>
      </c>
    </row>
    <row r="8065" spans="1:29">
      <c r="A8065">
        <v>8842</v>
      </c>
      <c r="B8065" t="s">
        <v>805</v>
      </c>
      <c r="C8065" t="s">
        <v>9834</v>
      </c>
      <c r="J8065" t="s">
        <v>1436</v>
      </c>
      <c r="K8065">
        <v>0</v>
      </c>
      <c r="N8065" t="b">
        <v>1</v>
      </c>
      <c r="O8065" t="b">
        <v>0</v>
      </c>
      <c r="P8065" t="b">
        <v>0</v>
      </c>
      <c r="Q8065">
        <v>11</v>
      </c>
      <c r="R8065">
        <v>2</v>
      </c>
      <c r="S8065">
        <v>1</v>
      </c>
      <c r="T8065">
        <v>4</v>
      </c>
      <c r="U8065" t="b">
        <v>1</v>
      </c>
      <c r="V8065" t="s">
        <v>9817</v>
      </c>
      <c r="W8065" t="s">
        <v>12346</v>
      </c>
      <c r="X8065" t="s">
        <v>14655</v>
      </c>
      <c r="Y8065">
        <v>23</v>
      </c>
      <c r="Z8065">
        <v>23</v>
      </c>
      <c r="AA8065">
        <v>10</v>
      </c>
      <c r="AB8065">
        <v>10</v>
      </c>
      <c r="AC8065">
        <v>26</v>
      </c>
    </row>
    <row r="8066" spans="1:29">
      <c r="A8066">
        <v>8843</v>
      </c>
      <c r="B8066" t="s">
        <v>805</v>
      </c>
      <c r="C8066" t="s">
        <v>9835</v>
      </c>
      <c r="J8066" t="s">
        <v>1444</v>
      </c>
      <c r="K8066">
        <v>0</v>
      </c>
      <c r="N8066" t="b">
        <v>1</v>
      </c>
      <c r="O8066" t="b">
        <v>0</v>
      </c>
      <c r="P8066" t="b">
        <v>0</v>
      </c>
      <c r="Q8066">
        <v>11</v>
      </c>
      <c r="R8066">
        <v>2</v>
      </c>
      <c r="S8066">
        <v>1</v>
      </c>
      <c r="T8066">
        <v>4</v>
      </c>
      <c r="U8066" t="b">
        <v>1</v>
      </c>
      <c r="V8066" t="s">
        <v>9817</v>
      </c>
      <c r="W8066" t="s">
        <v>12346</v>
      </c>
      <c r="X8066" t="s">
        <v>15358</v>
      </c>
      <c r="Y8066">
        <v>16</v>
      </c>
      <c r="Z8066">
        <v>16</v>
      </c>
      <c r="AA8066">
        <v>11</v>
      </c>
      <c r="AB8066">
        <v>11</v>
      </c>
      <c r="AC8066">
        <v>26</v>
      </c>
    </row>
    <row r="8067" spans="1:29">
      <c r="A8067">
        <v>8844</v>
      </c>
      <c r="B8067" t="s">
        <v>805</v>
      </c>
      <c r="C8067" t="s">
        <v>9836</v>
      </c>
      <c r="J8067" t="s">
        <v>1444</v>
      </c>
      <c r="K8067">
        <v>0</v>
      </c>
      <c r="N8067" t="b">
        <v>1</v>
      </c>
      <c r="O8067" t="b">
        <v>0</v>
      </c>
      <c r="P8067" t="b">
        <v>0</v>
      </c>
      <c r="Q8067">
        <v>11</v>
      </c>
      <c r="R8067">
        <v>2</v>
      </c>
      <c r="S8067">
        <v>1</v>
      </c>
      <c r="T8067">
        <v>4</v>
      </c>
      <c r="U8067" t="b">
        <v>1</v>
      </c>
      <c r="V8067" t="s">
        <v>9817</v>
      </c>
      <c r="W8067" t="s">
        <v>12346</v>
      </c>
      <c r="X8067" t="s">
        <v>14528</v>
      </c>
      <c r="Y8067">
        <v>17</v>
      </c>
      <c r="Z8067">
        <v>17</v>
      </c>
      <c r="AA8067">
        <v>11</v>
      </c>
      <c r="AB8067">
        <v>11</v>
      </c>
      <c r="AC8067">
        <v>26</v>
      </c>
    </row>
    <row r="8068" spans="1:29">
      <c r="A8068">
        <v>8845</v>
      </c>
      <c r="B8068" t="s">
        <v>805</v>
      </c>
      <c r="C8068" t="s">
        <v>9837</v>
      </c>
      <c r="J8068" t="s">
        <v>1444</v>
      </c>
      <c r="K8068">
        <v>0</v>
      </c>
      <c r="N8068" t="b">
        <v>1</v>
      </c>
      <c r="O8068" t="b">
        <v>0</v>
      </c>
      <c r="P8068" t="b">
        <v>0</v>
      </c>
      <c r="Q8068">
        <v>11</v>
      </c>
      <c r="R8068">
        <v>2</v>
      </c>
      <c r="S8068">
        <v>1</v>
      </c>
      <c r="T8068">
        <v>4</v>
      </c>
      <c r="U8068" t="b">
        <v>1</v>
      </c>
      <c r="V8068" t="s">
        <v>9817</v>
      </c>
      <c r="W8068" t="s">
        <v>12346</v>
      </c>
      <c r="X8068" t="s">
        <v>15359</v>
      </c>
      <c r="Y8068">
        <v>18</v>
      </c>
      <c r="Z8068">
        <v>18</v>
      </c>
      <c r="AA8068">
        <v>11</v>
      </c>
      <c r="AB8068">
        <v>11</v>
      </c>
      <c r="AC8068">
        <v>26</v>
      </c>
    </row>
    <row r="8069" spans="1:29">
      <c r="A8069">
        <v>8846</v>
      </c>
      <c r="B8069" t="s">
        <v>805</v>
      </c>
      <c r="C8069" t="s">
        <v>9838</v>
      </c>
      <c r="J8069" t="s">
        <v>1444</v>
      </c>
      <c r="K8069">
        <v>0</v>
      </c>
      <c r="N8069" t="b">
        <v>1</v>
      </c>
      <c r="O8069" t="b">
        <v>0</v>
      </c>
      <c r="P8069" t="b">
        <v>0</v>
      </c>
      <c r="Q8069">
        <v>11</v>
      </c>
      <c r="R8069">
        <v>2</v>
      </c>
      <c r="S8069">
        <v>1</v>
      </c>
      <c r="T8069">
        <v>4</v>
      </c>
      <c r="U8069" t="b">
        <v>1</v>
      </c>
      <c r="V8069" t="s">
        <v>9817</v>
      </c>
      <c r="W8069" t="s">
        <v>12346</v>
      </c>
      <c r="X8069" t="s">
        <v>15360</v>
      </c>
      <c r="Y8069">
        <v>19</v>
      </c>
      <c r="Z8069">
        <v>19</v>
      </c>
      <c r="AA8069">
        <v>11</v>
      </c>
      <c r="AB8069">
        <v>11</v>
      </c>
      <c r="AC8069">
        <v>26</v>
      </c>
    </row>
    <row r="8070" spans="1:29">
      <c r="A8070">
        <v>8847</v>
      </c>
      <c r="B8070" t="s">
        <v>805</v>
      </c>
      <c r="C8070" t="s">
        <v>9839</v>
      </c>
      <c r="J8070" t="s">
        <v>1444</v>
      </c>
      <c r="K8070">
        <v>0</v>
      </c>
      <c r="N8070" t="b">
        <v>1</v>
      </c>
      <c r="O8070" t="b">
        <v>0</v>
      </c>
      <c r="P8070" t="b">
        <v>0</v>
      </c>
      <c r="Q8070">
        <v>11</v>
      </c>
      <c r="R8070">
        <v>2</v>
      </c>
      <c r="S8070">
        <v>1</v>
      </c>
      <c r="T8070">
        <v>4</v>
      </c>
      <c r="U8070" t="b">
        <v>1</v>
      </c>
      <c r="V8070" t="s">
        <v>9817</v>
      </c>
      <c r="W8070" t="s">
        <v>12346</v>
      </c>
      <c r="X8070" t="s">
        <v>15361</v>
      </c>
      <c r="Y8070">
        <v>20</v>
      </c>
      <c r="Z8070">
        <v>20</v>
      </c>
      <c r="AA8070">
        <v>11</v>
      </c>
      <c r="AB8070">
        <v>11</v>
      </c>
      <c r="AC8070">
        <v>26</v>
      </c>
    </row>
    <row r="8071" spans="1:29">
      <c r="A8071">
        <v>8848</v>
      </c>
      <c r="B8071" t="s">
        <v>805</v>
      </c>
      <c r="C8071" t="s">
        <v>9840</v>
      </c>
      <c r="J8071" t="s">
        <v>1444</v>
      </c>
      <c r="K8071">
        <v>0</v>
      </c>
      <c r="N8071" t="b">
        <v>1</v>
      </c>
      <c r="O8071" t="b">
        <v>0</v>
      </c>
      <c r="P8071" t="b">
        <v>0</v>
      </c>
      <c r="Q8071">
        <v>11</v>
      </c>
      <c r="R8071">
        <v>2</v>
      </c>
      <c r="S8071">
        <v>1</v>
      </c>
      <c r="T8071">
        <v>4</v>
      </c>
      <c r="U8071" t="b">
        <v>1</v>
      </c>
      <c r="V8071" t="s">
        <v>9817</v>
      </c>
      <c r="W8071" t="s">
        <v>12346</v>
      </c>
      <c r="X8071" t="s">
        <v>15362</v>
      </c>
      <c r="Y8071">
        <v>21</v>
      </c>
      <c r="Z8071">
        <v>21</v>
      </c>
      <c r="AA8071">
        <v>11</v>
      </c>
      <c r="AB8071">
        <v>11</v>
      </c>
      <c r="AC8071">
        <v>26</v>
      </c>
    </row>
    <row r="8072" spans="1:29">
      <c r="A8072">
        <v>8849</v>
      </c>
      <c r="B8072" t="s">
        <v>805</v>
      </c>
      <c r="C8072" t="s">
        <v>9841</v>
      </c>
      <c r="J8072" t="s">
        <v>1444</v>
      </c>
      <c r="K8072">
        <v>0</v>
      </c>
      <c r="N8072" t="b">
        <v>1</v>
      </c>
      <c r="O8072" t="b">
        <v>0</v>
      </c>
      <c r="P8072" t="b">
        <v>0</v>
      </c>
      <c r="Q8072">
        <v>11</v>
      </c>
      <c r="R8072">
        <v>2</v>
      </c>
      <c r="S8072">
        <v>1</v>
      </c>
      <c r="T8072">
        <v>4</v>
      </c>
      <c r="U8072" t="b">
        <v>1</v>
      </c>
      <c r="V8072" t="s">
        <v>9817</v>
      </c>
      <c r="W8072" t="s">
        <v>12346</v>
      </c>
      <c r="X8072" t="s">
        <v>15363</v>
      </c>
      <c r="Y8072">
        <v>22</v>
      </c>
      <c r="Z8072">
        <v>22</v>
      </c>
      <c r="AA8072">
        <v>11</v>
      </c>
      <c r="AB8072">
        <v>11</v>
      </c>
      <c r="AC8072">
        <v>26</v>
      </c>
    </row>
    <row r="8073" spans="1:29">
      <c r="A8073">
        <v>8850</v>
      </c>
      <c r="B8073" t="s">
        <v>805</v>
      </c>
      <c r="C8073" t="s">
        <v>9842</v>
      </c>
      <c r="J8073" t="s">
        <v>1444</v>
      </c>
      <c r="K8073">
        <v>0</v>
      </c>
      <c r="N8073" t="b">
        <v>1</v>
      </c>
      <c r="O8073" t="b">
        <v>0</v>
      </c>
      <c r="P8073" t="b">
        <v>0</v>
      </c>
      <c r="Q8073">
        <v>11</v>
      </c>
      <c r="R8073">
        <v>2</v>
      </c>
      <c r="S8073">
        <v>1</v>
      </c>
      <c r="T8073">
        <v>4</v>
      </c>
      <c r="U8073" t="b">
        <v>1</v>
      </c>
      <c r="V8073" t="s">
        <v>9817</v>
      </c>
      <c r="W8073" t="s">
        <v>12346</v>
      </c>
      <c r="X8073" t="s">
        <v>15364</v>
      </c>
      <c r="Y8073">
        <v>23</v>
      </c>
      <c r="Z8073">
        <v>23</v>
      </c>
      <c r="AA8073">
        <v>11</v>
      </c>
      <c r="AB8073">
        <v>11</v>
      </c>
      <c r="AC8073">
        <v>26</v>
      </c>
    </row>
    <row r="8074" spans="1:29">
      <c r="A8074">
        <v>8851</v>
      </c>
      <c r="B8074" t="s">
        <v>805</v>
      </c>
      <c r="C8074" t="s">
        <v>9843</v>
      </c>
      <c r="J8074" t="s">
        <v>1444</v>
      </c>
      <c r="K8074">
        <v>0</v>
      </c>
      <c r="N8074" t="b">
        <v>0</v>
      </c>
      <c r="O8074" t="b">
        <v>1</v>
      </c>
      <c r="P8074" t="b">
        <v>0</v>
      </c>
      <c r="Q8074">
        <v>11</v>
      </c>
      <c r="R8074">
        <v>2</v>
      </c>
      <c r="S8074">
        <v>1</v>
      </c>
      <c r="T8074">
        <v>4</v>
      </c>
      <c r="U8074" t="b">
        <v>1</v>
      </c>
      <c r="V8074" t="s">
        <v>9817</v>
      </c>
      <c r="W8074" t="s">
        <v>12346</v>
      </c>
      <c r="X8074" t="s">
        <v>15366</v>
      </c>
      <c r="Y8074">
        <v>25</v>
      </c>
      <c r="Z8074">
        <v>25</v>
      </c>
      <c r="AA8074">
        <v>11</v>
      </c>
      <c r="AB8074">
        <v>11</v>
      </c>
      <c r="AC8074">
        <v>26</v>
      </c>
    </row>
    <row r="8075" spans="1:29">
      <c r="A8075">
        <v>8852</v>
      </c>
      <c r="B8075" t="s">
        <v>805</v>
      </c>
      <c r="C8075" t="s">
        <v>9844</v>
      </c>
      <c r="J8075" t="s">
        <v>1436</v>
      </c>
      <c r="K8075">
        <v>0</v>
      </c>
      <c r="N8075" t="b">
        <v>1</v>
      </c>
      <c r="O8075" t="b">
        <v>0</v>
      </c>
      <c r="P8075" t="b">
        <v>0</v>
      </c>
      <c r="Q8075">
        <v>11</v>
      </c>
      <c r="R8075">
        <v>2</v>
      </c>
      <c r="S8075">
        <v>1</v>
      </c>
      <c r="T8075">
        <v>1</v>
      </c>
      <c r="U8075" t="b">
        <v>1</v>
      </c>
      <c r="V8075" t="s">
        <v>9817</v>
      </c>
      <c r="W8075" t="s">
        <v>12346</v>
      </c>
      <c r="X8075" t="s">
        <v>15833</v>
      </c>
      <c r="Y8075">
        <v>35</v>
      </c>
      <c r="Z8075">
        <v>35</v>
      </c>
      <c r="AA8075">
        <v>11</v>
      </c>
      <c r="AB8075">
        <v>11</v>
      </c>
      <c r="AC8075">
        <v>26</v>
      </c>
    </row>
    <row r="8076" spans="1:29">
      <c r="A8076">
        <v>8853</v>
      </c>
      <c r="B8076" t="s">
        <v>1503</v>
      </c>
      <c r="C8076" t="s">
        <v>9845</v>
      </c>
      <c r="D8076">
        <v>163</v>
      </c>
      <c r="E8076" t="s">
        <v>9846</v>
      </c>
      <c r="U8076" t="b">
        <v>1</v>
      </c>
      <c r="V8076" t="s">
        <v>9817</v>
      </c>
      <c r="W8076" t="s">
        <v>12346</v>
      </c>
      <c r="X8076" t="s">
        <v>15834</v>
      </c>
      <c r="Y8076">
        <v>38</v>
      </c>
      <c r="Z8076">
        <v>69</v>
      </c>
      <c r="AA8076">
        <v>2</v>
      </c>
      <c r="AB8076">
        <v>12</v>
      </c>
      <c r="AC8076">
        <v>26</v>
      </c>
    </row>
    <row r="8077" spans="1:29">
      <c r="A8077">
        <v>8854</v>
      </c>
      <c r="B8077" t="s">
        <v>827</v>
      </c>
      <c r="C8077" t="s">
        <v>9847</v>
      </c>
      <c r="U8077" t="b">
        <v>1</v>
      </c>
      <c r="V8077" t="s">
        <v>9817</v>
      </c>
      <c r="W8077" t="s">
        <v>12346</v>
      </c>
      <c r="X8077" t="s">
        <v>15835</v>
      </c>
      <c r="Y8077">
        <v>38</v>
      </c>
      <c r="Z8077">
        <v>69</v>
      </c>
      <c r="AA8077">
        <v>2</v>
      </c>
      <c r="AB8077">
        <v>11</v>
      </c>
      <c r="AC8077">
        <v>26</v>
      </c>
    </row>
    <row r="8078" spans="1:29">
      <c r="A8078">
        <v>8855</v>
      </c>
      <c r="B8078" t="s">
        <v>1508</v>
      </c>
      <c r="C8078" t="s">
        <v>9848</v>
      </c>
      <c r="U8078" t="b">
        <v>1</v>
      </c>
      <c r="V8078" t="s">
        <v>9817</v>
      </c>
      <c r="W8078" t="s">
        <v>12346</v>
      </c>
      <c r="X8078" t="s">
        <v>15836</v>
      </c>
      <c r="Y8078">
        <v>39</v>
      </c>
      <c r="Z8078">
        <v>69</v>
      </c>
      <c r="AA8078">
        <v>2</v>
      </c>
      <c r="AB8078">
        <v>12</v>
      </c>
      <c r="AC8078">
        <v>26</v>
      </c>
    </row>
    <row r="8079" spans="1:29">
      <c r="A8079">
        <v>8856</v>
      </c>
      <c r="B8079" t="s">
        <v>805</v>
      </c>
      <c r="C8079" t="s">
        <v>9849</v>
      </c>
      <c r="J8079" t="s">
        <v>1436</v>
      </c>
      <c r="K8079">
        <v>0</v>
      </c>
      <c r="N8079" t="b">
        <v>1</v>
      </c>
      <c r="O8079" t="b">
        <v>0</v>
      </c>
      <c r="P8079" t="b">
        <v>0</v>
      </c>
      <c r="Q8079">
        <v>11</v>
      </c>
      <c r="R8079">
        <v>6</v>
      </c>
      <c r="S8079">
        <v>1</v>
      </c>
      <c r="T8079">
        <v>2</v>
      </c>
      <c r="U8079" t="b">
        <v>1</v>
      </c>
      <c r="V8079" t="s">
        <v>9817</v>
      </c>
      <c r="W8079" t="s">
        <v>12346</v>
      </c>
      <c r="X8079" t="s">
        <v>15372</v>
      </c>
      <c r="Y8079">
        <v>41</v>
      </c>
      <c r="Z8079">
        <v>41</v>
      </c>
      <c r="AA8079">
        <v>3</v>
      </c>
      <c r="AB8079">
        <v>3</v>
      </c>
      <c r="AC8079">
        <v>26</v>
      </c>
    </row>
    <row r="8080" spans="1:29">
      <c r="A8080">
        <v>8857</v>
      </c>
      <c r="B8080" t="s">
        <v>805</v>
      </c>
      <c r="C8080" t="s">
        <v>9850</v>
      </c>
      <c r="J8080" t="s">
        <v>1436</v>
      </c>
      <c r="K8080">
        <v>0</v>
      </c>
      <c r="N8080" t="b">
        <v>1</v>
      </c>
      <c r="O8080" t="b">
        <v>0</v>
      </c>
      <c r="P8080" t="b">
        <v>0</v>
      </c>
      <c r="Q8080">
        <v>11</v>
      </c>
      <c r="R8080">
        <v>11</v>
      </c>
      <c r="S8080">
        <v>1</v>
      </c>
      <c r="T8080">
        <v>2</v>
      </c>
      <c r="U8080" t="b">
        <v>1</v>
      </c>
      <c r="V8080" t="s">
        <v>9817</v>
      </c>
      <c r="W8080" t="s">
        <v>12346</v>
      </c>
      <c r="X8080" t="s">
        <v>15376</v>
      </c>
      <c r="Y8080">
        <v>43</v>
      </c>
      <c r="Z8080">
        <v>43</v>
      </c>
      <c r="AA8080">
        <v>3</v>
      </c>
      <c r="AB8080">
        <v>3</v>
      </c>
      <c r="AC8080">
        <v>26</v>
      </c>
    </row>
    <row r="8081" spans="1:29">
      <c r="A8081">
        <v>8858</v>
      </c>
      <c r="B8081" t="s">
        <v>805</v>
      </c>
      <c r="C8081" t="s">
        <v>9851</v>
      </c>
      <c r="J8081" t="s">
        <v>1436</v>
      </c>
      <c r="K8081">
        <v>0</v>
      </c>
      <c r="N8081" t="b">
        <v>1</v>
      </c>
      <c r="O8081" t="b">
        <v>0</v>
      </c>
      <c r="P8081" t="b">
        <v>0</v>
      </c>
      <c r="Q8081">
        <v>11</v>
      </c>
      <c r="R8081">
        <v>11</v>
      </c>
      <c r="S8081">
        <v>1</v>
      </c>
      <c r="T8081">
        <v>10</v>
      </c>
      <c r="U8081" t="b">
        <v>1</v>
      </c>
      <c r="V8081" t="s">
        <v>9817</v>
      </c>
      <c r="W8081" t="s">
        <v>12346</v>
      </c>
      <c r="X8081" t="s">
        <v>14474</v>
      </c>
      <c r="Y8081">
        <v>48</v>
      </c>
      <c r="Z8081">
        <v>48</v>
      </c>
      <c r="AA8081">
        <v>3</v>
      </c>
      <c r="AB8081">
        <v>3</v>
      </c>
      <c r="AC8081">
        <v>26</v>
      </c>
    </row>
    <row r="8082" spans="1:29">
      <c r="A8082">
        <v>8859</v>
      </c>
      <c r="B8082" t="s">
        <v>805</v>
      </c>
      <c r="C8082" t="s">
        <v>9852</v>
      </c>
      <c r="J8082" t="s">
        <v>1436</v>
      </c>
      <c r="K8082">
        <v>0</v>
      </c>
      <c r="N8082" t="b">
        <v>1</v>
      </c>
      <c r="O8082" t="b">
        <v>0</v>
      </c>
      <c r="P8082" t="b">
        <v>0</v>
      </c>
      <c r="Q8082">
        <v>11</v>
      </c>
      <c r="R8082">
        <v>11</v>
      </c>
      <c r="S8082">
        <v>1</v>
      </c>
      <c r="T8082">
        <v>14</v>
      </c>
      <c r="U8082" t="b">
        <v>1</v>
      </c>
      <c r="V8082" t="s">
        <v>9817</v>
      </c>
      <c r="W8082" t="s">
        <v>12346</v>
      </c>
      <c r="X8082" t="s">
        <v>14564</v>
      </c>
      <c r="Y8082">
        <v>52</v>
      </c>
      <c r="Z8082">
        <v>52</v>
      </c>
      <c r="AA8082">
        <v>3</v>
      </c>
      <c r="AB8082">
        <v>3</v>
      </c>
      <c r="AC8082">
        <v>26</v>
      </c>
    </row>
    <row r="8083" spans="1:29">
      <c r="A8083">
        <v>8860</v>
      </c>
      <c r="B8083" t="s">
        <v>805</v>
      </c>
      <c r="C8083" t="s">
        <v>9853</v>
      </c>
      <c r="J8083" t="s">
        <v>1436</v>
      </c>
      <c r="K8083">
        <v>0</v>
      </c>
      <c r="N8083" t="b">
        <v>1</v>
      </c>
      <c r="O8083" t="b">
        <v>0</v>
      </c>
      <c r="P8083" t="b">
        <v>0</v>
      </c>
      <c r="Q8083">
        <v>11</v>
      </c>
      <c r="R8083">
        <v>11</v>
      </c>
      <c r="S8083">
        <v>1</v>
      </c>
      <c r="T8083">
        <v>15</v>
      </c>
      <c r="U8083" t="b">
        <v>1</v>
      </c>
      <c r="V8083" t="s">
        <v>9817</v>
      </c>
      <c r="W8083" t="s">
        <v>12346</v>
      </c>
      <c r="X8083" t="s">
        <v>14567</v>
      </c>
      <c r="Y8083">
        <v>53</v>
      </c>
      <c r="Z8083">
        <v>53</v>
      </c>
      <c r="AA8083">
        <v>3</v>
      </c>
      <c r="AB8083">
        <v>3</v>
      </c>
      <c r="AC8083">
        <v>26</v>
      </c>
    </row>
    <row r="8084" spans="1:29">
      <c r="A8084">
        <v>8861</v>
      </c>
      <c r="B8084" t="s">
        <v>805</v>
      </c>
      <c r="C8084" t="s">
        <v>9854</v>
      </c>
      <c r="J8084" t="s">
        <v>1466</v>
      </c>
      <c r="K8084">
        <v>0</v>
      </c>
      <c r="N8084" t="b">
        <v>1</v>
      </c>
      <c r="O8084" t="b">
        <v>0</v>
      </c>
      <c r="P8084" t="b">
        <v>0</v>
      </c>
      <c r="Q8084">
        <v>11</v>
      </c>
      <c r="R8084">
        <v>11</v>
      </c>
      <c r="S8084">
        <v>1</v>
      </c>
      <c r="T8084">
        <v>17</v>
      </c>
      <c r="U8084" t="b">
        <v>1</v>
      </c>
      <c r="V8084" t="s">
        <v>9817</v>
      </c>
      <c r="W8084" t="s">
        <v>12346</v>
      </c>
      <c r="X8084" t="s">
        <v>14573</v>
      </c>
      <c r="Y8084">
        <v>55</v>
      </c>
      <c r="Z8084">
        <v>55</v>
      </c>
      <c r="AA8084">
        <v>3</v>
      </c>
      <c r="AB8084">
        <v>3</v>
      </c>
      <c r="AC8084">
        <v>26</v>
      </c>
    </row>
    <row r="8085" spans="1:29">
      <c r="A8085">
        <v>8862</v>
      </c>
      <c r="B8085" t="s">
        <v>805</v>
      </c>
      <c r="C8085" t="s">
        <v>9855</v>
      </c>
      <c r="J8085" t="s">
        <v>1436</v>
      </c>
      <c r="K8085">
        <v>0</v>
      </c>
      <c r="N8085" t="b">
        <v>1</v>
      </c>
      <c r="O8085" t="b">
        <v>0</v>
      </c>
      <c r="P8085" t="b">
        <v>0</v>
      </c>
      <c r="Q8085">
        <v>11</v>
      </c>
      <c r="R8085">
        <v>11</v>
      </c>
      <c r="S8085">
        <v>1</v>
      </c>
      <c r="T8085">
        <v>19</v>
      </c>
      <c r="U8085" t="b">
        <v>1</v>
      </c>
      <c r="V8085" t="s">
        <v>9817</v>
      </c>
      <c r="W8085" t="s">
        <v>12346</v>
      </c>
      <c r="X8085" t="s">
        <v>14578</v>
      </c>
      <c r="Y8085">
        <v>57</v>
      </c>
      <c r="Z8085">
        <v>57</v>
      </c>
      <c r="AA8085">
        <v>3</v>
      </c>
      <c r="AB8085">
        <v>3</v>
      </c>
      <c r="AC8085">
        <v>26</v>
      </c>
    </row>
    <row r="8086" spans="1:29">
      <c r="A8086">
        <v>8863</v>
      </c>
      <c r="B8086" t="s">
        <v>805</v>
      </c>
      <c r="C8086" t="s">
        <v>9856</v>
      </c>
      <c r="J8086" t="s">
        <v>1436</v>
      </c>
      <c r="K8086">
        <v>0</v>
      </c>
      <c r="N8086" t="b">
        <v>1</v>
      </c>
      <c r="O8086" t="b">
        <v>0</v>
      </c>
      <c r="P8086" t="b">
        <v>0</v>
      </c>
      <c r="Q8086">
        <v>11</v>
      </c>
      <c r="R8086">
        <v>11</v>
      </c>
      <c r="S8086">
        <v>1</v>
      </c>
      <c r="T8086">
        <v>22</v>
      </c>
      <c r="U8086" t="b">
        <v>1</v>
      </c>
      <c r="V8086" t="s">
        <v>9817</v>
      </c>
      <c r="W8086" t="s">
        <v>12346</v>
      </c>
      <c r="X8086" t="s">
        <v>14587</v>
      </c>
      <c r="Y8086">
        <v>60</v>
      </c>
      <c r="Z8086">
        <v>60</v>
      </c>
      <c r="AA8086">
        <v>3</v>
      </c>
      <c r="AB8086">
        <v>3</v>
      </c>
      <c r="AC8086">
        <v>26</v>
      </c>
    </row>
    <row r="8087" spans="1:29">
      <c r="A8087">
        <v>8864</v>
      </c>
      <c r="B8087" t="s">
        <v>805</v>
      </c>
      <c r="C8087" t="s">
        <v>9857</v>
      </c>
      <c r="J8087" t="s">
        <v>1436</v>
      </c>
      <c r="K8087">
        <v>0</v>
      </c>
      <c r="N8087" t="b">
        <v>1</v>
      </c>
      <c r="O8087" t="b">
        <v>0</v>
      </c>
      <c r="P8087" t="b">
        <v>0</v>
      </c>
      <c r="Q8087">
        <v>11</v>
      </c>
      <c r="R8087">
        <v>11</v>
      </c>
      <c r="S8087">
        <v>1</v>
      </c>
      <c r="T8087">
        <v>22</v>
      </c>
      <c r="U8087" t="b">
        <v>1</v>
      </c>
      <c r="V8087" t="s">
        <v>9817</v>
      </c>
      <c r="W8087" t="s">
        <v>12346</v>
      </c>
      <c r="X8087" t="s">
        <v>14588</v>
      </c>
      <c r="Y8087">
        <v>60</v>
      </c>
      <c r="Z8087">
        <v>60</v>
      </c>
      <c r="AA8087">
        <v>6</v>
      </c>
      <c r="AB8087">
        <v>6</v>
      </c>
      <c r="AC8087">
        <v>26</v>
      </c>
    </row>
    <row r="8088" spans="1:29">
      <c r="A8088">
        <v>8865</v>
      </c>
      <c r="B8088" t="s">
        <v>805</v>
      </c>
      <c r="C8088" t="s">
        <v>9858</v>
      </c>
      <c r="J8088" t="s">
        <v>1436</v>
      </c>
      <c r="K8088">
        <v>0</v>
      </c>
      <c r="N8088" t="b">
        <v>1</v>
      </c>
      <c r="O8088" t="b">
        <v>0</v>
      </c>
      <c r="P8088" t="b">
        <v>0</v>
      </c>
      <c r="Q8088">
        <v>11</v>
      </c>
      <c r="R8088">
        <v>11</v>
      </c>
      <c r="S8088">
        <v>1</v>
      </c>
      <c r="T8088">
        <v>22</v>
      </c>
      <c r="U8088" t="b">
        <v>1</v>
      </c>
      <c r="V8088" t="s">
        <v>9817</v>
      </c>
      <c r="W8088" t="s">
        <v>12346</v>
      </c>
      <c r="X8088" t="s">
        <v>14590</v>
      </c>
      <c r="Y8088">
        <v>61</v>
      </c>
      <c r="Z8088">
        <v>61</v>
      </c>
      <c r="AA8088">
        <v>3</v>
      </c>
      <c r="AB8088">
        <v>3</v>
      </c>
      <c r="AC8088">
        <v>26</v>
      </c>
    </row>
    <row r="8089" spans="1:29">
      <c r="A8089">
        <v>8866</v>
      </c>
      <c r="B8089" t="s">
        <v>805</v>
      </c>
      <c r="C8089" t="s">
        <v>9859</v>
      </c>
      <c r="J8089" t="s">
        <v>1436</v>
      </c>
      <c r="K8089">
        <v>0</v>
      </c>
      <c r="N8089" t="b">
        <v>1</v>
      </c>
      <c r="O8089" t="b">
        <v>0</v>
      </c>
      <c r="P8089" t="b">
        <v>0</v>
      </c>
      <c r="Q8089">
        <v>11</v>
      </c>
      <c r="R8089">
        <v>11</v>
      </c>
      <c r="S8089">
        <v>1</v>
      </c>
      <c r="T8089">
        <v>22</v>
      </c>
      <c r="U8089" t="b">
        <v>1</v>
      </c>
      <c r="V8089" t="s">
        <v>9817</v>
      </c>
      <c r="W8089" t="s">
        <v>12346</v>
      </c>
      <c r="X8089" t="s">
        <v>14591</v>
      </c>
      <c r="Y8089">
        <v>61</v>
      </c>
      <c r="Z8089">
        <v>61</v>
      </c>
      <c r="AA8089">
        <v>6</v>
      </c>
      <c r="AB8089">
        <v>6</v>
      </c>
      <c r="AC8089">
        <v>26</v>
      </c>
    </row>
    <row r="8090" spans="1:29">
      <c r="A8090">
        <v>8867</v>
      </c>
      <c r="B8090" t="s">
        <v>805</v>
      </c>
      <c r="C8090" t="s">
        <v>9860</v>
      </c>
      <c r="J8090" t="s">
        <v>1436</v>
      </c>
      <c r="K8090">
        <v>0</v>
      </c>
      <c r="N8090" t="b">
        <v>1</v>
      </c>
      <c r="O8090" t="b">
        <v>0</v>
      </c>
      <c r="P8090" t="b">
        <v>0</v>
      </c>
      <c r="Q8090">
        <v>11</v>
      </c>
      <c r="R8090">
        <v>11</v>
      </c>
      <c r="S8090">
        <v>1</v>
      </c>
      <c r="T8090">
        <v>22</v>
      </c>
      <c r="U8090" t="b">
        <v>1</v>
      </c>
      <c r="V8090" t="s">
        <v>9817</v>
      </c>
      <c r="W8090" t="s">
        <v>12346</v>
      </c>
      <c r="X8090" t="s">
        <v>15348</v>
      </c>
      <c r="Y8090">
        <v>62</v>
      </c>
      <c r="Z8090">
        <v>62</v>
      </c>
      <c r="AA8090">
        <v>3</v>
      </c>
      <c r="AB8090">
        <v>3</v>
      </c>
      <c r="AC8090">
        <v>26</v>
      </c>
    </row>
    <row r="8091" spans="1:29">
      <c r="A8091">
        <v>8868</v>
      </c>
      <c r="B8091" t="s">
        <v>805</v>
      </c>
      <c r="C8091" t="s">
        <v>9861</v>
      </c>
      <c r="J8091" t="s">
        <v>1436</v>
      </c>
      <c r="K8091">
        <v>0</v>
      </c>
      <c r="N8091" t="b">
        <v>1</v>
      </c>
      <c r="O8091" t="b">
        <v>0</v>
      </c>
      <c r="P8091" t="b">
        <v>0</v>
      </c>
      <c r="Q8091">
        <v>11</v>
      </c>
      <c r="R8091">
        <v>11</v>
      </c>
      <c r="S8091">
        <v>1</v>
      </c>
      <c r="T8091">
        <v>22</v>
      </c>
      <c r="U8091" t="b">
        <v>1</v>
      </c>
      <c r="V8091" t="s">
        <v>9817</v>
      </c>
      <c r="W8091" t="s">
        <v>12346</v>
      </c>
      <c r="X8091" t="s">
        <v>14883</v>
      </c>
      <c r="Y8091">
        <v>62</v>
      </c>
      <c r="Z8091">
        <v>62</v>
      </c>
      <c r="AA8091">
        <v>6</v>
      </c>
      <c r="AB8091">
        <v>6</v>
      </c>
      <c r="AC8091">
        <v>26</v>
      </c>
    </row>
    <row r="8092" spans="1:29">
      <c r="A8092">
        <v>8869</v>
      </c>
      <c r="B8092" t="s">
        <v>805</v>
      </c>
      <c r="C8092" t="s">
        <v>9862</v>
      </c>
      <c r="J8092" t="s">
        <v>1436</v>
      </c>
      <c r="K8092">
        <v>0</v>
      </c>
      <c r="N8092" t="b">
        <v>1</v>
      </c>
      <c r="O8092" t="b">
        <v>0</v>
      </c>
      <c r="P8092" t="b">
        <v>0</v>
      </c>
      <c r="Q8092">
        <v>11</v>
      </c>
      <c r="R8092">
        <v>11</v>
      </c>
      <c r="S8092">
        <v>1</v>
      </c>
      <c r="T8092">
        <v>22</v>
      </c>
      <c r="U8092" t="b">
        <v>1</v>
      </c>
      <c r="V8092" t="s">
        <v>9817</v>
      </c>
      <c r="W8092" t="s">
        <v>12346</v>
      </c>
      <c r="X8092" t="s">
        <v>15350</v>
      </c>
      <c r="Y8092">
        <v>63</v>
      </c>
      <c r="Z8092">
        <v>63</v>
      </c>
      <c r="AA8092">
        <v>3</v>
      </c>
      <c r="AB8092">
        <v>3</v>
      </c>
      <c r="AC8092">
        <v>26</v>
      </c>
    </row>
    <row r="8093" spans="1:29">
      <c r="A8093">
        <v>8870</v>
      </c>
      <c r="B8093" t="s">
        <v>805</v>
      </c>
      <c r="C8093" t="s">
        <v>9863</v>
      </c>
      <c r="J8093" t="s">
        <v>1436</v>
      </c>
      <c r="K8093">
        <v>0</v>
      </c>
      <c r="N8093" t="b">
        <v>1</v>
      </c>
      <c r="O8093" t="b">
        <v>0</v>
      </c>
      <c r="P8093" t="b">
        <v>0</v>
      </c>
      <c r="Q8093">
        <v>11</v>
      </c>
      <c r="R8093">
        <v>11</v>
      </c>
      <c r="S8093">
        <v>1</v>
      </c>
      <c r="T8093">
        <v>22</v>
      </c>
      <c r="U8093" t="b">
        <v>1</v>
      </c>
      <c r="V8093" t="s">
        <v>9817</v>
      </c>
      <c r="W8093" t="s">
        <v>12346</v>
      </c>
      <c r="X8093" t="s">
        <v>14884</v>
      </c>
      <c r="Y8093">
        <v>63</v>
      </c>
      <c r="Z8093">
        <v>63</v>
      </c>
      <c r="AA8093">
        <v>6</v>
      </c>
      <c r="AB8093">
        <v>6</v>
      </c>
      <c r="AC8093">
        <v>26</v>
      </c>
    </row>
    <row r="8094" spans="1:29">
      <c r="A8094">
        <v>8871</v>
      </c>
      <c r="B8094" t="s">
        <v>805</v>
      </c>
      <c r="C8094" t="s">
        <v>9864</v>
      </c>
      <c r="J8094" t="s">
        <v>1436</v>
      </c>
      <c r="K8094">
        <v>0</v>
      </c>
      <c r="N8094" t="b">
        <v>1</v>
      </c>
      <c r="O8094" t="b">
        <v>0</v>
      </c>
      <c r="P8094" t="b">
        <v>0</v>
      </c>
      <c r="Q8094">
        <v>11</v>
      </c>
      <c r="R8094">
        <v>11</v>
      </c>
      <c r="S8094">
        <v>1</v>
      </c>
      <c r="T8094">
        <v>22</v>
      </c>
      <c r="U8094" t="b">
        <v>1</v>
      </c>
      <c r="V8094" t="s">
        <v>9817</v>
      </c>
      <c r="W8094" t="s">
        <v>12346</v>
      </c>
      <c r="X8094" t="s">
        <v>15501</v>
      </c>
      <c r="Y8094">
        <v>64</v>
      </c>
      <c r="Z8094">
        <v>64</v>
      </c>
      <c r="AA8094">
        <v>3</v>
      </c>
      <c r="AB8094">
        <v>3</v>
      </c>
      <c r="AC8094">
        <v>26</v>
      </c>
    </row>
    <row r="8095" spans="1:29">
      <c r="A8095">
        <v>8872</v>
      </c>
      <c r="B8095" t="s">
        <v>805</v>
      </c>
      <c r="C8095" t="s">
        <v>9865</v>
      </c>
      <c r="J8095" t="s">
        <v>1436</v>
      </c>
      <c r="K8095">
        <v>0</v>
      </c>
      <c r="N8095" t="b">
        <v>1</v>
      </c>
      <c r="O8095" t="b">
        <v>0</v>
      </c>
      <c r="P8095" t="b">
        <v>0</v>
      </c>
      <c r="Q8095">
        <v>11</v>
      </c>
      <c r="R8095">
        <v>11</v>
      </c>
      <c r="S8095">
        <v>1</v>
      </c>
      <c r="T8095">
        <v>22</v>
      </c>
      <c r="U8095" t="b">
        <v>1</v>
      </c>
      <c r="V8095" t="s">
        <v>9817</v>
      </c>
      <c r="W8095" t="s">
        <v>12346</v>
      </c>
      <c r="X8095" t="s">
        <v>14596</v>
      </c>
      <c r="Y8095">
        <v>64</v>
      </c>
      <c r="Z8095">
        <v>64</v>
      </c>
      <c r="AA8095">
        <v>6</v>
      </c>
      <c r="AB8095">
        <v>6</v>
      </c>
      <c r="AC8095">
        <v>26</v>
      </c>
    </row>
    <row r="8096" spans="1:29">
      <c r="A8096">
        <v>8873</v>
      </c>
      <c r="B8096" t="s">
        <v>805</v>
      </c>
      <c r="C8096" t="s">
        <v>9866</v>
      </c>
      <c r="J8096" t="s">
        <v>1436</v>
      </c>
      <c r="K8096">
        <v>0</v>
      </c>
      <c r="N8096" t="b">
        <v>1</v>
      </c>
      <c r="O8096" t="b">
        <v>0</v>
      </c>
      <c r="P8096" t="b">
        <v>0</v>
      </c>
      <c r="Q8096">
        <v>11</v>
      </c>
      <c r="R8096">
        <v>11</v>
      </c>
      <c r="S8096">
        <v>1</v>
      </c>
      <c r="T8096">
        <v>22</v>
      </c>
      <c r="U8096" t="b">
        <v>1</v>
      </c>
      <c r="V8096" t="s">
        <v>9817</v>
      </c>
      <c r="W8096" t="s">
        <v>12346</v>
      </c>
      <c r="X8096" t="s">
        <v>15502</v>
      </c>
      <c r="Y8096">
        <v>65</v>
      </c>
      <c r="Z8096">
        <v>65</v>
      </c>
      <c r="AA8096">
        <v>3</v>
      </c>
      <c r="AB8096">
        <v>3</v>
      </c>
      <c r="AC8096">
        <v>26</v>
      </c>
    </row>
    <row r="8097" spans="1:29">
      <c r="A8097">
        <v>8874</v>
      </c>
      <c r="B8097" t="s">
        <v>805</v>
      </c>
      <c r="C8097" t="s">
        <v>9867</v>
      </c>
      <c r="J8097" t="s">
        <v>1436</v>
      </c>
      <c r="K8097">
        <v>0</v>
      </c>
      <c r="N8097" t="b">
        <v>1</v>
      </c>
      <c r="O8097" t="b">
        <v>0</v>
      </c>
      <c r="P8097" t="b">
        <v>0</v>
      </c>
      <c r="Q8097">
        <v>11</v>
      </c>
      <c r="R8097">
        <v>11</v>
      </c>
      <c r="S8097">
        <v>1</v>
      </c>
      <c r="T8097">
        <v>22</v>
      </c>
      <c r="U8097" t="b">
        <v>1</v>
      </c>
      <c r="V8097" t="s">
        <v>9817</v>
      </c>
      <c r="W8097" t="s">
        <v>12346</v>
      </c>
      <c r="X8097" t="s">
        <v>14885</v>
      </c>
      <c r="Y8097">
        <v>65</v>
      </c>
      <c r="Z8097">
        <v>65</v>
      </c>
      <c r="AA8097">
        <v>6</v>
      </c>
      <c r="AB8097">
        <v>6</v>
      </c>
      <c r="AC8097">
        <v>26</v>
      </c>
    </row>
    <row r="8098" spans="1:29">
      <c r="A8098">
        <v>8875</v>
      </c>
      <c r="B8098" t="s">
        <v>805</v>
      </c>
      <c r="C8098" t="s">
        <v>9868</v>
      </c>
      <c r="J8098" t="s">
        <v>1466</v>
      </c>
      <c r="K8098">
        <v>0</v>
      </c>
      <c r="N8098" t="b">
        <v>1</v>
      </c>
      <c r="O8098" t="b">
        <v>0</v>
      </c>
      <c r="P8098" t="b">
        <v>0</v>
      </c>
      <c r="Q8098">
        <v>11</v>
      </c>
      <c r="R8098">
        <v>11</v>
      </c>
      <c r="S8098">
        <v>1</v>
      </c>
      <c r="T8098">
        <v>22</v>
      </c>
      <c r="U8098" t="b">
        <v>1</v>
      </c>
      <c r="V8098" t="s">
        <v>9817</v>
      </c>
      <c r="W8098" t="s">
        <v>12346</v>
      </c>
      <c r="X8098" t="s">
        <v>15837</v>
      </c>
      <c r="Y8098">
        <v>60</v>
      </c>
      <c r="Z8098">
        <v>60</v>
      </c>
      <c r="AA8098">
        <v>10</v>
      </c>
      <c r="AB8098">
        <v>10</v>
      </c>
      <c r="AC8098">
        <v>26</v>
      </c>
    </row>
    <row r="8099" spans="1:29">
      <c r="A8099">
        <v>8876</v>
      </c>
      <c r="B8099" t="s">
        <v>805</v>
      </c>
      <c r="C8099" t="s">
        <v>9869</v>
      </c>
      <c r="J8099" t="s">
        <v>1466</v>
      </c>
      <c r="K8099">
        <v>0</v>
      </c>
      <c r="N8099" t="b">
        <v>1</v>
      </c>
      <c r="O8099" t="b">
        <v>0</v>
      </c>
      <c r="P8099" t="b">
        <v>0</v>
      </c>
      <c r="Q8099">
        <v>11</v>
      </c>
      <c r="R8099">
        <v>11</v>
      </c>
      <c r="S8099">
        <v>1</v>
      </c>
      <c r="T8099">
        <v>22</v>
      </c>
      <c r="U8099" t="b">
        <v>1</v>
      </c>
      <c r="V8099" t="s">
        <v>9817</v>
      </c>
      <c r="W8099" t="s">
        <v>12346</v>
      </c>
      <c r="X8099" t="s">
        <v>15809</v>
      </c>
      <c r="Y8099">
        <v>61</v>
      </c>
      <c r="Z8099">
        <v>61</v>
      </c>
      <c r="AA8099">
        <v>10</v>
      </c>
      <c r="AB8099">
        <v>10</v>
      </c>
      <c r="AC8099">
        <v>26</v>
      </c>
    </row>
    <row r="8100" spans="1:29">
      <c r="A8100">
        <v>8877</v>
      </c>
      <c r="B8100" t="s">
        <v>805</v>
      </c>
      <c r="C8100" t="s">
        <v>9870</v>
      </c>
      <c r="J8100" t="s">
        <v>1466</v>
      </c>
      <c r="K8100">
        <v>0</v>
      </c>
      <c r="N8100" t="b">
        <v>1</v>
      </c>
      <c r="O8100" t="b">
        <v>0</v>
      </c>
      <c r="P8100" t="b">
        <v>0</v>
      </c>
      <c r="Q8100">
        <v>11</v>
      </c>
      <c r="R8100">
        <v>11</v>
      </c>
      <c r="S8100">
        <v>1</v>
      </c>
      <c r="T8100">
        <v>22</v>
      </c>
      <c r="U8100" t="b">
        <v>1</v>
      </c>
      <c r="V8100" t="s">
        <v>9817</v>
      </c>
      <c r="W8100" t="s">
        <v>12346</v>
      </c>
      <c r="X8100" t="s">
        <v>15810</v>
      </c>
      <c r="Y8100">
        <v>62</v>
      </c>
      <c r="Z8100">
        <v>62</v>
      </c>
      <c r="AA8100">
        <v>10</v>
      </c>
      <c r="AB8100">
        <v>10</v>
      </c>
      <c r="AC8100">
        <v>26</v>
      </c>
    </row>
    <row r="8101" spans="1:29">
      <c r="A8101">
        <v>8878</v>
      </c>
      <c r="B8101" t="s">
        <v>805</v>
      </c>
      <c r="C8101" t="s">
        <v>9871</v>
      </c>
      <c r="J8101" t="s">
        <v>1466</v>
      </c>
      <c r="K8101">
        <v>0</v>
      </c>
      <c r="N8101" t="b">
        <v>1</v>
      </c>
      <c r="O8101" t="b">
        <v>0</v>
      </c>
      <c r="P8101" t="b">
        <v>0</v>
      </c>
      <c r="Q8101">
        <v>11</v>
      </c>
      <c r="R8101">
        <v>11</v>
      </c>
      <c r="S8101">
        <v>1</v>
      </c>
      <c r="T8101">
        <v>22</v>
      </c>
      <c r="U8101" t="b">
        <v>1</v>
      </c>
      <c r="V8101" t="s">
        <v>9817</v>
      </c>
      <c r="W8101" t="s">
        <v>12346</v>
      </c>
      <c r="X8101" t="s">
        <v>15811</v>
      </c>
      <c r="Y8101">
        <v>63</v>
      </c>
      <c r="Z8101">
        <v>63</v>
      </c>
      <c r="AA8101">
        <v>10</v>
      </c>
      <c r="AB8101">
        <v>10</v>
      </c>
      <c r="AC8101">
        <v>26</v>
      </c>
    </row>
    <row r="8102" spans="1:29">
      <c r="A8102">
        <v>8879</v>
      </c>
      <c r="B8102" t="s">
        <v>805</v>
      </c>
      <c r="C8102" t="s">
        <v>9872</v>
      </c>
      <c r="J8102" t="s">
        <v>1466</v>
      </c>
      <c r="K8102">
        <v>0</v>
      </c>
      <c r="N8102" t="b">
        <v>1</v>
      </c>
      <c r="O8102" t="b">
        <v>0</v>
      </c>
      <c r="P8102" t="b">
        <v>0</v>
      </c>
      <c r="Q8102">
        <v>11</v>
      </c>
      <c r="R8102">
        <v>11</v>
      </c>
      <c r="S8102">
        <v>1</v>
      </c>
      <c r="T8102">
        <v>22</v>
      </c>
      <c r="U8102" t="b">
        <v>1</v>
      </c>
      <c r="V8102" t="s">
        <v>9817</v>
      </c>
      <c r="W8102" t="s">
        <v>12346</v>
      </c>
      <c r="X8102" t="s">
        <v>15812</v>
      </c>
      <c r="Y8102">
        <v>64</v>
      </c>
      <c r="Z8102">
        <v>64</v>
      </c>
      <c r="AA8102">
        <v>10</v>
      </c>
      <c r="AB8102">
        <v>10</v>
      </c>
      <c r="AC8102">
        <v>26</v>
      </c>
    </row>
    <row r="8103" spans="1:29">
      <c r="A8103">
        <v>8880</v>
      </c>
      <c r="B8103" t="s">
        <v>805</v>
      </c>
      <c r="C8103" t="s">
        <v>9873</v>
      </c>
      <c r="J8103" t="s">
        <v>1466</v>
      </c>
      <c r="K8103">
        <v>0</v>
      </c>
      <c r="N8103" t="b">
        <v>1</v>
      </c>
      <c r="O8103" t="b">
        <v>0</v>
      </c>
      <c r="P8103" t="b">
        <v>0</v>
      </c>
      <c r="Q8103">
        <v>11</v>
      </c>
      <c r="R8103">
        <v>11</v>
      </c>
      <c r="S8103">
        <v>1</v>
      </c>
      <c r="T8103">
        <v>22</v>
      </c>
      <c r="U8103" t="b">
        <v>1</v>
      </c>
      <c r="V8103" t="s">
        <v>9817</v>
      </c>
      <c r="W8103" t="s">
        <v>12346</v>
      </c>
      <c r="X8103" t="s">
        <v>15568</v>
      </c>
      <c r="Y8103">
        <v>65</v>
      </c>
      <c r="Z8103">
        <v>65</v>
      </c>
      <c r="AA8103">
        <v>10</v>
      </c>
      <c r="AB8103">
        <v>10</v>
      </c>
      <c r="AC8103">
        <v>26</v>
      </c>
    </row>
    <row r="8104" spans="1:29">
      <c r="A8104">
        <v>8881</v>
      </c>
      <c r="B8104" t="s">
        <v>805</v>
      </c>
      <c r="C8104" t="s">
        <v>9874</v>
      </c>
      <c r="J8104" t="s">
        <v>1436</v>
      </c>
      <c r="K8104">
        <v>0</v>
      </c>
      <c r="N8104" t="b">
        <v>1</v>
      </c>
      <c r="O8104" t="b">
        <v>0</v>
      </c>
      <c r="P8104" t="b">
        <v>0</v>
      </c>
      <c r="Q8104">
        <v>11</v>
      </c>
      <c r="R8104">
        <v>2</v>
      </c>
      <c r="S8104">
        <v>1</v>
      </c>
      <c r="T8104">
        <v>1</v>
      </c>
      <c r="U8104" t="b">
        <v>1</v>
      </c>
      <c r="V8104" t="s">
        <v>9817</v>
      </c>
      <c r="W8104" t="s">
        <v>12346</v>
      </c>
      <c r="X8104" t="s">
        <v>15570</v>
      </c>
      <c r="Y8104">
        <v>67</v>
      </c>
      <c r="Z8104">
        <v>67</v>
      </c>
      <c r="AA8104">
        <v>10</v>
      </c>
      <c r="AB8104">
        <v>10</v>
      </c>
      <c r="AC8104">
        <v>26</v>
      </c>
    </row>
    <row r="8105" spans="1:29">
      <c r="A8105">
        <v>8882</v>
      </c>
      <c r="B8105" t="s">
        <v>1503</v>
      </c>
      <c r="C8105" t="s">
        <v>9875</v>
      </c>
      <c r="D8105">
        <v>164</v>
      </c>
      <c r="E8105" t="s">
        <v>9876</v>
      </c>
      <c r="U8105" t="b">
        <v>1</v>
      </c>
      <c r="V8105" t="s">
        <v>9817</v>
      </c>
      <c r="W8105" t="s">
        <v>12346</v>
      </c>
      <c r="X8105" t="s">
        <v>15838</v>
      </c>
      <c r="Y8105">
        <v>70</v>
      </c>
      <c r="Z8105">
        <v>83</v>
      </c>
      <c r="AA8105">
        <v>2</v>
      </c>
      <c r="AB8105">
        <v>12</v>
      </c>
      <c r="AC8105">
        <v>26</v>
      </c>
    </row>
    <row r="8106" spans="1:29">
      <c r="A8106">
        <v>8883</v>
      </c>
      <c r="B8106" t="s">
        <v>827</v>
      </c>
      <c r="C8106" t="s">
        <v>9877</v>
      </c>
      <c r="U8106" t="b">
        <v>1</v>
      </c>
      <c r="V8106" t="s">
        <v>9817</v>
      </c>
      <c r="W8106" t="s">
        <v>12346</v>
      </c>
      <c r="X8106" t="s">
        <v>15839</v>
      </c>
      <c r="Y8106">
        <v>70</v>
      </c>
      <c r="Z8106">
        <v>83</v>
      </c>
      <c r="AA8106">
        <v>2</v>
      </c>
      <c r="AB8106">
        <v>11</v>
      </c>
      <c r="AC8106">
        <v>26</v>
      </c>
    </row>
    <row r="8107" spans="1:29">
      <c r="A8107">
        <v>8884</v>
      </c>
      <c r="B8107" t="s">
        <v>1508</v>
      </c>
      <c r="C8107" t="s">
        <v>9878</v>
      </c>
      <c r="U8107" t="b">
        <v>1</v>
      </c>
      <c r="V8107" t="s">
        <v>9817</v>
      </c>
      <c r="W8107" t="s">
        <v>12346</v>
      </c>
      <c r="X8107" t="s">
        <v>15840</v>
      </c>
      <c r="Y8107">
        <v>71</v>
      </c>
      <c r="Z8107">
        <v>83</v>
      </c>
      <c r="AA8107">
        <v>2</v>
      </c>
      <c r="AB8107">
        <v>12</v>
      </c>
      <c r="AC8107">
        <v>26</v>
      </c>
    </row>
    <row r="8108" spans="1:29">
      <c r="A8108">
        <v>8885</v>
      </c>
      <c r="B8108" t="s">
        <v>805</v>
      </c>
      <c r="C8108" t="s">
        <v>9879</v>
      </c>
      <c r="J8108" t="s">
        <v>1436</v>
      </c>
      <c r="K8108">
        <v>0</v>
      </c>
      <c r="N8108" t="b">
        <v>1</v>
      </c>
      <c r="O8108" t="b">
        <v>0</v>
      </c>
      <c r="P8108" t="b">
        <v>0</v>
      </c>
      <c r="Q8108">
        <v>11</v>
      </c>
      <c r="R8108">
        <v>11</v>
      </c>
      <c r="S8108">
        <v>1</v>
      </c>
      <c r="T8108">
        <v>5</v>
      </c>
      <c r="U8108" t="b">
        <v>1</v>
      </c>
      <c r="V8108" t="s">
        <v>9817</v>
      </c>
      <c r="W8108" t="s">
        <v>12346</v>
      </c>
      <c r="X8108" t="s">
        <v>15702</v>
      </c>
      <c r="Y8108">
        <v>75</v>
      </c>
      <c r="Z8108">
        <v>75</v>
      </c>
      <c r="AA8108">
        <v>2</v>
      </c>
      <c r="AB8108">
        <v>2</v>
      </c>
      <c r="AC8108">
        <v>26</v>
      </c>
    </row>
    <row r="8109" spans="1:29">
      <c r="A8109">
        <v>8886</v>
      </c>
      <c r="B8109" t="s">
        <v>805</v>
      </c>
      <c r="C8109" t="s">
        <v>9880</v>
      </c>
      <c r="J8109" t="s">
        <v>1436</v>
      </c>
      <c r="K8109">
        <v>0</v>
      </c>
      <c r="N8109" t="b">
        <v>1</v>
      </c>
      <c r="O8109" t="b">
        <v>0</v>
      </c>
      <c r="P8109" t="b">
        <v>0</v>
      </c>
      <c r="Q8109">
        <v>11</v>
      </c>
      <c r="R8109">
        <v>11</v>
      </c>
      <c r="S8109">
        <v>1</v>
      </c>
      <c r="T8109">
        <v>5</v>
      </c>
      <c r="U8109" t="b">
        <v>1</v>
      </c>
      <c r="V8109" t="s">
        <v>9817</v>
      </c>
      <c r="W8109" t="s">
        <v>12346</v>
      </c>
      <c r="X8109" t="s">
        <v>14880</v>
      </c>
      <c r="Y8109">
        <v>75</v>
      </c>
      <c r="Z8109">
        <v>75</v>
      </c>
      <c r="AA8109">
        <v>5</v>
      </c>
      <c r="AB8109">
        <v>5</v>
      </c>
      <c r="AC8109">
        <v>26</v>
      </c>
    </row>
    <row r="8110" spans="1:29">
      <c r="A8110">
        <v>8887</v>
      </c>
      <c r="B8110" t="s">
        <v>805</v>
      </c>
      <c r="C8110" t="s">
        <v>9881</v>
      </c>
      <c r="J8110" t="s">
        <v>1436</v>
      </c>
      <c r="K8110">
        <v>0</v>
      </c>
      <c r="N8110" t="b">
        <v>1</v>
      </c>
      <c r="O8110" t="b">
        <v>0</v>
      </c>
      <c r="P8110" t="b">
        <v>0</v>
      </c>
      <c r="Q8110">
        <v>11</v>
      </c>
      <c r="R8110">
        <v>11</v>
      </c>
      <c r="S8110">
        <v>1</v>
      </c>
      <c r="T8110">
        <v>5</v>
      </c>
      <c r="U8110" t="b">
        <v>1</v>
      </c>
      <c r="V8110" t="s">
        <v>9817</v>
      </c>
      <c r="W8110" t="s">
        <v>12346</v>
      </c>
      <c r="X8110" t="s">
        <v>14916</v>
      </c>
      <c r="Y8110">
        <v>75</v>
      </c>
      <c r="Z8110">
        <v>75</v>
      </c>
      <c r="AA8110">
        <v>7</v>
      </c>
      <c r="AB8110">
        <v>7</v>
      </c>
      <c r="AC8110">
        <v>26</v>
      </c>
    </row>
    <row r="8111" spans="1:29">
      <c r="A8111">
        <v>8888</v>
      </c>
      <c r="B8111" t="s">
        <v>805</v>
      </c>
      <c r="C8111" t="s">
        <v>9882</v>
      </c>
      <c r="J8111" t="s">
        <v>1436</v>
      </c>
      <c r="K8111">
        <v>0</v>
      </c>
      <c r="N8111" t="b">
        <v>1</v>
      </c>
      <c r="O8111" t="b">
        <v>0</v>
      </c>
      <c r="P8111" t="b">
        <v>0</v>
      </c>
      <c r="Q8111">
        <v>11</v>
      </c>
      <c r="R8111">
        <v>11</v>
      </c>
      <c r="S8111">
        <v>1</v>
      </c>
      <c r="T8111">
        <v>5</v>
      </c>
      <c r="U8111" t="b">
        <v>1</v>
      </c>
      <c r="V8111" t="s">
        <v>9817</v>
      </c>
      <c r="W8111" t="s">
        <v>12346</v>
      </c>
      <c r="X8111" t="s">
        <v>15476</v>
      </c>
      <c r="Y8111">
        <v>75</v>
      </c>
      <c r="Z8111">
        <v>75</v>
      </c>
      <c r="AA8111">
        <v>9</v>
      </c>
      <c r="AB8111">
        <v>9</v>
      </c>
      <c r="AC8111">
        <v>26</v>
      </c>
    </row>
    <row r="8112" spans="1:29">
      <c r="A8112">
        <v>8889</v>
      </c>
      <c r="B8112" t="s">
        <v>805</v>
      </c>
      <c r="C8112" t="s">
        <v>9883</v>
      </c>
      <c r="J8112" t="s">
        <v>1436</v>
      </c>
      <c r="K8112">
        <v>0</v>
      </c>
      <c r="N8112" t="b">
        <v>1</v>
      </c>
      <c r="O8112" t="b">
        <v>0</v>
      </c>
      <c r="P8112" t="b">
        <v>0</v>
      </c>
      <c r="Q8112">
        <v>11</v>
      </c>
      <c r="R8112">
        <v>11</v>
      </c>
      <c r="S8112">
        <v>1</v>
      </c>
      <c r="T8112">
        <v>5</v>
      </c>
      <c r="U8112" t="b">
        <v>1</v>
      </c>
      <c r="V8112" t="s">
        <v>9817</v>
      </c>
      <c r="W8112" t="s">
        <v>12346</v>
      </c>
      <c r="X8112" t="s">
        <v>15703</v>
      </c>
      <c r="Y8112">
        <v>76</v>
      </c>
      <c r="Z8112">
        <v>76</v>
      </c>
      <c r="AA8112">
        <v>2</v>
      </c>
      <c r="AB8112">
        <v>2</v>
      </c>
      <c r="AC8112">
        <v>26</v>
      </c>
    </row>
    <row r="8113" spans="1:29">
      <c r="A8113">
        <v>8890</v>
      </c>
      <c r="B8113" t="s">
        <v>805</v>
      </c>
      <c r="C8113" t="s">
        <v>9884</v>
      </c>
      <c r="J8113" t="s">
        <v>1436</v>
      </c>
      <c r="K8113">
        <v>0</v>
      </c>
      <c r="N8113" t="b">
        <v>1</v>
      </c>
      <c r="O8113" t="b">
        <v>0</v>
      </c>
      <c r="P8113" t="b">
        <v>0</v>
      </c>
      <c r="Q8113">
        <v>11</v>
      </c>
      <c r="R8113">
        <v>11</v>
      </c>
      <c r="S8113">
        <v>1</v>
      </c>
      <c r="T8113">
        <v>5</v>
      </c>
      <c r="U8113" t="b">
        <v>1</v>
      </c>
      <c r="V8113" t="s">
        <v>9817</v>
      </c>
      <c r="W8113" t="s">
        <v>12346</v>
      </c>
      <c r="X8113" t="s">
        <v>14882</v>
      </c>
      <c r="Y8113">
        <v>76</v>
      </c>
      <c r="Z8113">
        <v>76</v>
      </c>
      <c r="AA8113">
        <v>5</v>
      </c>
      <c r="AB8113">
        <v>5</v>
      </c>
      <c r="AC8113">
        <v>26</v>
      </c>
    </row>
    <row r="8114" spans="1:29">
      <c r="A8114">
        <v>8891</v>
      </c>
      <c r="B8114" t="s">
        <v>805</v>
      </c>
      <c r="C8114" t="s">
        <v>9885</v>
      </c>
      <c r="J8114" t="s">
        <v>1436</v>
      </c>
      <c r="K8114">
        <v>0</v>
      </c>
      <c r="N8114" t="b">
        <v>1</v>
      </c>
      <c r="O8114" t="b">
        <v>0</v>
      </c>
      <c r="P8114" t="b">
        <v>0</v>
      </c>
      <c r="Q8114">
        <v>11</v>
      </c>
      <c r="R8114">
        <v>11</v>
      </c>
      <c r="S8114">
        <v>1</v>
      </c>
      <c r="T8114">
        <v>5</v>
      </c>
      <c r="U8114" t="b">
        <v>1</v>
      </c>
      <c r="V8114" t="s">
        <v>9817</v>
      </c>
      <c r="W8114" t="s">
        <v>12346</v>
      </c>
      <c r="X8114" t="s">
        <v>14917</v>
      </c>
      <c r="Y8114">
        <v>76</v>
      </c>
      <c r="Z8114">
        <v>76</v>
      </c>
      <c r="AA8114">
        <v>7</v>
      </c>
      <c r="AB8114">
        <v>7</v>
      </c>
      <c r="AC8114">
        <v>26</v>
      </c>
    </row>
    <row r="8115" spans="1:29">
      <c r="A8115">
        <v>8892</v>
      </c>
      <c r="B8115" t="s">
        <v>805</v>
      </c>
      <c r="C8115" t="s">
        <v>9886</v>
      </c>
      <c r="J8115" t="s">
        <v>1436</v>
      </c>
      <c r="K8115">
        <v>0</v>
      </c>
      <c r="N8115" t="b">
        <v>1</v>
      </c>
      <c r="O8115" t="b">
        <v>0</v>
      </c>
      <c r="P8115" t="b">
        <v>0</v>
      </c>
      <c r="Q8115">
        <v>11</v>
      </c>
      <c r="R8115">
        <v>11</v>
      </c>
      <c r="S8115">
        <v>1</v>
      </c>
      <c r="T8115">
        <v>5</v>
      </c>
      <c r="U8115" t="b">
        <v>1</v>
      </c>
      <c r="V8115" t="s">
        <v>9817</v>
      </c>
      <c r="W8115" t="s">
        <v>12346</v>
      </c>
      <c r="X8115" t="s">
        <v>14453</v>
      </c>
      <c r="Y8115">
        <v>76</v>
      </c>
      <c r="Z8115">
        <v>76</v>
      </c>
      <c r="AA8115">
        <v>9</v>
      </c>
      <c r="AB8115">
        <v>9</v>
      </c>
      <c r="AC8115">
        <v>26</v>
      </c>
    </row>
    <row r="8116" spans="1:29">
      <c r="A8116">
        <v>8893</v>
      </c>
      <c r="B8116" t="s">
        <v>805</v>
      </c>
      <c r="C8116" t="s">
        <v>9887</v>
      </c>
      <c r="J8116" t="s">
        <v>1436</v>
      </c>
      <c r="K8116">
        <v>0</v>
      </c>
      <c r="N8116" t="b">
        <v>1</v>
      </c>
      <c r="O8116" t="b">
        <v>0</v>
      </c>
      <c r="P8116" t="b">
        <v>0</v>
      </c>
      <c r="Q8116">
        <v>11</v>
      </c>
      <c r="R8116">
        <v>11</v>
      </c>
      <c r="S8116">
        <v>1</v>
      </c>
      <c r="T8116">
        <v>5</v>
      </c>
      <c r="U8116" t="b">
        <v>1</v>
      </c>
      <c r="V8116" t="s">
        <v>9817</v>
      </c>
      <c r="W8116" t="s">
        <v>12346</v>
      </c>
      <c r="X8116" t="s">
        <v>15704</v>
      </c>
      <c r="Y8116">
        <v>77</v>
      </c>
      <c r="Z8116">
        <v>77</v>
      </c>
      <c r="AA8116">
        <v>2</v>
      </c>
      <c r="AB8116">
        <v>2</v>
      </c>
      <c r="AC8116">
        <v>26</v>
      </c>
    </row>
    <row r="8117" spans="1:29">
      <c r="A8117">
        <v>8894</v>
      </c>
      <c r="B8117" t="s">
        <v>805</v>
      </c>
      <c r="C8117" t="s">
        <v>9888</v>
      </c>
      <c r="J8117" t="s">
        <v>1436</v>
      </c>
      <c r="K8117">
        <v>0</v>
      </c>
      <c r="N8117" t="b">
        <v>1</v>
      </c>
      <c r="O8117" t="b">
        <v>0</v>
      </c>
      <c r="P8117" t="b">
        <v>0</v>
      </c>
      <c r="Q8117">
        <v>11</v>
      </c>
      <c r="R8117">
        <v>11</v>
      </c>
      <c r="S8117">
        <v>1</v>
      </c>
      <c r="T8117">
        <v>5</v>
      </c>
      <c r="U8117" t="b">
        <v>1</v>
      </c>
      <c r="V8117" t="s">
        <v>9817</v>
      </c>
      <c r="W8117" t="s">
        <v>12346</v>
      </c>
      <c r="X8117" t="s">
        <v>14940</v>
      </c>
      <c r="Y8117">
        <v>77</v>
      </c>
      <c r="Z8117">
        <v>77</v>
      </c>
      <c r="AA8117">
        <v>5</v>
      </c>
      <c r="AB8117">
        <v>5</v>
      </c>
      <c r="AC8117">
        <v>26</v>
      </c>
    </row>
    <row r="8118" spans="1:29">
      <c r="A8118">
        <v>8895</v>
      </c>
      <c r="B8118" t="s">
        <v>805</v>
      </c>
      <c r="C8118" t="s">
        <v>9889</v>
      </c>
      <c r="J8118" t="s">
        <v>1436</v>
      </c>
      <c r="K8118">
        <v>0</v>
      </c>
      <c r="N8118" t="b">
        <v>1</v>
      </c>
      <c r="O8118" t="b">
        <v>0</v>
      </c>
      <c r="P8118" t="b">
        <v>0</v>
      </c>
      <c r="Q8118">
        <v>11</v>
      </c>
      <c r="R8118">
        <v>11</v>
      </c>
      <c r="S8118">
        <v>1</v>
      </c>
      <c r="T8118">
        <v>5</v>
      </c>
      <c r="U8118" t="b">
        <v>1</v>
      </c>
      <c r="V8118" t="s">
        <v>9817</v>
      </c>
      <c r="W8118" t="s">
        <v>12346</v>
      </c>
      <c r="X8118" t="s">
        <v>14942</v>
      </c>
      <c r="Y8118">
        <v>77</v>
      </c>
      <c r="Z8118">
        <v>77</v>
      </c>
      <c r="AA8118">
        <v>7</v>
      </c>
      <c r="AB8118">
        <v>7</v>
      </c>
      <c r="AC8118">
        <v>26</v>
      </c>
    </row>
    <row r="8119" spans="1:29">
      <c r="A8119">
        <v>8896</v>
      </c>
      <c r="B8119" t="s">
        <v>805</v>
      </c>
      <c r="C8119" t="s">
        <v>9890</v>
      </c>
      <c r="J8119" t="s">
        <v>1436</v>
      </c>
      <c r="K8119">
        <v>0</v>
      </c>
      <c r="N8119" t="b">
        <v>1</v>
      </c>
      <c r="O8119" t="b">
        <v>0</v>
      </c>
      <c r="P8119" t="b">
        <v>0</v>
      </c>
      <c r="Q8119">
        <v>11</v>
      </c>
      <c r="R8119">
        <v>11</v>
      </c>
      <c r="S8119">
        <v>1</v>
      </c>
      <c r="T8119">
        <v>5</v>
      </c>
      <c r="U8119" t="b">
        <v>1</v>
      </c>
      <c r="V8119" t="s">
        <v>9817</v>
      </c>
      <c r="W8119" t="s">
        <v>12346</v>
      </c>
      <c r="X8119" t="s">
        <v>15477</v>
      </c>
      <c r="Y8119">
        <v>77</v>
      </c>
      <c r="Z8119">
        <v>77</v>
      </c>
      <c r="AA8119">
        <v>9</v>
      </c>
      <c r="AB8119">
        <v>9</v>
      </c>
      <c r="AC8119">
        <v>26</v>
      </c>
    </row>
    <row r="8120" spans="1:29">
      <c r="A8120">
        <v>8897</v>
      </c>
      <c r="B8120" t="s">
        <v>805</v>
      </c>
      <c r="C8120" t="s">
        <v>9891</v>
      </c>
      <c r="J8120" t="s">
        <v>1436</v>
      </c>
      <c r="K8120">
        <v>0</v>
      </c>
      <c r="N8120" t="b">
        <v>1</v>
      </c>
      <c r="O8120" t="b">
        <v>0</v>
      </c>
      <c r="P8120" t="b">
        <v>0</v>
      </c>
      <c r="Q8120">
        <v>11</v>
      </c>
      <c r="R8120">
        <v>11</v>
      </c>
      <c r="S8120">
        <v>1</v>
      </c>
      <c r="T8120">
        <v>5</v>
      </c>
      <c r="U8120" t="b">
        <v>1</v>
      </c>
      <c r="V8120" t="s">
        <v>9817</v>
      </c>
      <c r="W8120" t="s">
        <v>12346</v>
      </c>
      <c r="X8120" t="s">
        <v>15705</v>
      </c>
      <c r="Y8120">
        <v>78</v>
      </c>
      <c r="Z8120">
        <v>78</v>
      </c>
      <c r="AA8120">
        <v>2</v>
      </c>
      <c r="AB8120">
        <v>2</v>
      </c>
      <c r="AC8120">
        <v>26</v>
      </c>
    </row>
    <row r="8121" spans="1:29">
      <c r="A8121">
        <v>8898</v>
      </c>
      <c r="B8121" t="s">
        <v>805</v>
      </c>
      <c r="C8121" t="s">
        <v>9892</v>
      </c>
      <c r="J8121" t="s">
        <v>1436</v>
      </c>
      <c r="K8121">
        <v>0</v>
      </c>
      <c r="N8121" t="b">
        <v>1</v>
      </c>
      <c r="O8121" t="b">
        <v>0</v>
      </c>
      <c r="P8121" t="b">
        <v>0</v>
      </c>
      <c r="Q8121">
        <v>11</v>
      </c>
      <c r="R8121">
        <v>11</v>
      </c>
      <c r="S8121">
        <v>1</v>
      </c>
      <c r="T8121">
        <v>5</v>
      </c>
      <c r="U8121" t="b">
        <v>1</v>
      </c>
      <c r="V8121" t="s">
        <v>9817</v>
      </c>
      <c r="W8121" t="s">
        <v>12346</v>
      </c>
      <c r="X8121" t="s">
        <v>14945</v>
      </c>
      <c r="Y8121">
        <v>78</v>
      </c>
      <c r="Z8121">
        <v>78</v>
      </c>
      <c r="AA8121">
        <v>5</v>
      </c>
      <c r="AB8121">
        <v>5</v>
      </c>
      <c r="AC8121">
        <v>26</v>
      </c>
    </row>
    <row r="8122" spans="1:29">
      <c r="A8122">
        <v>8899</v>
      </c>
      <c r="B8122" t="s">
        <v>805</v>
      </c>
      <c r="C8122" t="s">
        <v>9893</v>
      </c>
      <c r="J8122" t="s">
        <v>1436</v>
      </c>
      <c r="K8122">
        <v>0</v>
      </c>
      <c r="N8122" t="b">
        <v>1</v>
      </c>
      <c r="O8122" t="b">
        <v>0</v>
      </c>
      <c r="P8122" t="b">
        <v>0</v>
      </c>
      <c r="Q8122">
        <v>11</v>
      </c>
      <c r="R8122">
        <v>11</v>
      </c>
      <c r="S8122">
        <v>1</v>
      </c>
      <c r="T8122">
        <v>5</v>
      </c>
      <c r="U8122" t="b">
        <v>1</v>
      </c>
      <c r="V8122" t="s">
        <v>9817</v>
      </c>
      <c r="W8122" t="s">
        <v>12346</v>
      </c>
      <c r="X8122" t="s">
        <v>14947</v>
      </c>
      <c r="Y8122">
        <v>78</v>
      </c>
      <c r="Z8122">
        <v>78</v>
      </c>
      <c r="AA8122">
        <v>7</v>
      </c>
      <c r="AB8122">
        <v>7</v>
      </c>
      <c r="AC8122">
        <v>26</v>
      </c>
    </row>
    <row r="8123" spans="1:29">
      <c r="A8123">
        <v>8900</v>
      </c>
      <c r="B8123" t="s">
        <v>805</v>
      </c>
      <c r="C8123" t="s">
        <v>9894</v>
      </c>
      <c r="J8123" t="s">
        <v>1436</v>
      </c>
      <c r="K8123">
        <v>0</v>
      </c>
      <c r="N8123" t="b">
        <v>1</v>
      </c>
      <c r="O8123" t="b">
        <v>0</v>
      </c>
      <c r="P8123" t="b">
        <v>0</v>
      </c>
      <c r="Q8123">
        <v>11</v>
      </c>
      <c r="R8123">
        <v>11</v>
      </c>
      <c r="S8123">
        <v>1</v>
      </c>
      <c r="T8123">
        <v>5</v>
      </c>
      <c r="U8123" t="b">
        <v>1</v>
      </c>
      <c r="V8123" t="s">
        <v>9817</v>
      </c>
      <c r="W8123" t="s">
        <v>12346</v>
      </c>
      <c r="X8123" t="s">
        <v>15478</v>
      </c>
      <c r="Y8123">
        <v>78</v>
      </c>
      <c r="Z8123">
        <v>78</v>
      </c>
      <c r="AA8123">
        <v>9</v>
      </c>
      <c r="AB8123">
        <v>9</v>
      </c>
      <c r="AC8123">
        <v>26</v>
      </c>
    </row>
    <row r="8124" spans="1:29">
      <c r="A8124">
        <v>8901</v>
      </c>
      <c r="B8124" t="s">
        <v>805</v>
      </c>
      <c r="C8124" t="s">
        <v>9895</v>
      </c>
      <c r="J8124" t="s">
        <v>1436</v>
      </c>
      <c r="K8124">
        <v>0</v>
      </c>
      <c r="N8124" t="b">
        <v>1</v>
      </c>
      <c r="O8124" t="b">
        <v>0</v>
      </c>
      <c r="P8124" t="b">
        <v>0</v>
      </c>
      <c r="Q8124">
        <v>11</v>
      </c>
      <c r="R8124">
        <v>11</v>
      </c>
      <c r="S8124">
        <v>1</v>
      </c>
      <c r="T8124">
        <v>5</v>
      </c>
      <c r="U8124" t="b">
        <v>1</v>
      </c>
      <c r="V8124" t="s">
        <v>9817</v>
      </c>
      <c r="W8124" t="s">
        <v>12346</v>
      </c>
      <c r="X8124" t="s">
        <v>15706</v>
      </c>
      <c r="Y8124">
        <v>79</v>
      </c>
      <c r="Z8124">
        <v>79</v>
      </c>
      <c r="AA8124">
        <v>2</v>
      </c>
      <c r="AB8124">
        <v>2</v>
      </c>
      <c r="AC8124">
        <v>26</v>
      </c>
    </row>
    <row r="8125" spans="1:29">
      <c r="A8125">
        <v>8902</v>
      </c>
      <c r="B8125" t="s">
        <v>805</v>
      </c>
      <c r="C8125" t="s">
        <v>9896</v>
      </c>
      <c r="J8125" t="s">
        <v>1436</v>
      </c>
      <c r="K8125">
        <v>0</v>
      </c>
      <c r="N8125" t="b">
        <v>1</v>
      </c>
      <c r="O8125" t="b">
        <v>0</v>
      </c>
      <c r="P8125" t="b">
        <v>0</v>
      </c>
      <c r="Q8125">
        <v>11</v>
      </c>
      <c r="R8125">
        <v>11</v>
      </c>
      <c r="S8125">
        <v>1</v>
      </c>
      <c r="T8125">
        <v>5</v>
      </c>
      <c r="U8125" t="b">
        <v>1</v>
      </c>
      <c r="V8125" t="s">
        <v>9817</v>
      </c>
      <c r="W8125" t="s">
        <v>12346</v>
      </c>
      <c r="X8125" t="s">
        <v>15710</v>
      </c>
      <c r="Y8125">
        <v>79</v>
      </c>
      <c r="Z8125">
        <v>79</v>
      </c>
      <c r="AA8125">
        <v>5</v>
      </c>
      <c r="AB8125">
        <v>5</v>
      </c>
      <c r="AC8125">
        <v>26</v>
      </c>
    </row>
    <row r="8126" spans="1:29">
      <c r="A8126">
        <v>8903</v>
      </c>
      <c r="B8126" t="s">
        <v>805</v>
      </c>
      <c r="C8126" t="s">
        <v>9897</v>
      </c>
      <c r="J8126" t="s">
        <v>1436</v>
      </c>
      <c r="K8126">
        <v>0</v>
      </c>
      <c r="N8126" t="b">
        <v>1</v>
      </c>
      <c r="O8126" t="b">
        <v>0</v>
      </c>
      <c r="P8126" t="b">
        <v>0</v>
      </c>
      <c r="Q8126">
        <v>11</v>
      </c>
      <c r="R8126">
        <v>11</v>
      </c>
      <c r="S8126">
        <v>1</v>
      </c>
      <c r="T8126">
        <v>5</v>
      </c>
      <c r="U8126" t="b">
        <v>1</v>
      </c>
      <c r="V8126" t="s">
        <v>9817</v>
      </c>
      <c r="W8126" t="s">
        <v>12346</v>
      </c>
      <c r="X8126" t="s">
        <v>15673</v>
      </c>
      <c r="Y8126">
        <v>79</v>
      </c>
      <c r="Z8126">
        <v>79</v>
      </c>
      <c r="AA8126">
        <v>7</v>
      </c>
      <c r="AB8126">
        <v>7</v>
      </c>
      <c r="AC8126">
        <v>26</v>
      </c>
    </row>
    <row r="8127" spans="1:29">
      <c r="A8127">
        <v>8904</v>
      </c>
      <c r="B8127" t="s">
        <v>805</v>
      </c>
      <c r="C8127" t="s">
        <v>9898</v>
      </c>
      <c r="J8127" t="s">
        <v>1436</v>
      </c>
      <c r="K8127">
        <v>0</v>
      </c>
      <c r="N8127" t="b">
        <v>1</v>
      </c>
      <c r="O8127" t="b">
        <v>0</v>
      </c>
      <c r="P8127" t="b">
        <v>0</v>
      </c>
      <c r="Q8127">
        <v>11</v>
      </c>
      <c r="R8127">
        <v>11</v>
      </c>
      <c r="S8127">
        <v>1</v>
      </c>
      <c r="T8127">
        <v>5</v>
      </c>
      <c r="U8127" t="b">
        <v>1</v>
      </c>
      <c r="V8127" t="s">
        <v>9817</v>
      </c>
      <c r="W8127" t="s">
        <v>12346</v>
      </c>
      <c r="X8127" t="s">
        <v>15480</v>
      </c>
      <c r="Y8127">
        <v>79</v>
      </c>
      <c r="Z8127">
        <v>79</v>
      </c>
      <c r="AA8127">
        <v>9</v>
      </c>
      <c r="AB8127">
        <v>9</v>
      </c>
      <c r="AC8127">
        <v>26</v>
      </c>
    </row>
    <row r="8128" spans="1:29">
      <c r="A8128">
        <v>8905</v>
      </c>
      <c r="B8128" t="s">
        <v>805</v>
      </c>
      <c r="C8128" t="s">
        <v>9899</v>
      </c>
      <c r="J8128" t="s">
        <v>1436</v>
      </c>
      <c r="K8128">
        <v>0</v>
      </c>
      <c r="N8128" t="b">
        <v>1</v>
      </c>
      <c r="O8128" t="b">
        <v>0</v>
      </c>
      <c r="P8128" t="b">
        <v>0</v>
      </c>
      <c r="Q8128">
        <v>11</v>
      </c>
      <c r="R8128">
        <v>11</v>
      </c>
      <c r="S8128">
        <v>1</v>
      </c>
      <c r="T8128">
        <v>5</v>
      </c>
      <c r="U8128" t="b">
        <v>1</v>
      </c>
      <c r="V8128" t="s">
        <v>9817</v>
      </c>
      <c r="W8128" t="s">
        <v>12346</v>
      </c>
      <c r="X8128" t="s">
        <v>15578</v>
      </c>
      <c r="Y8128">
        <v>80</v>
      </c>
      <c r="Z8128">
        <v>80</v>
      </c>
      <c r="AA8128">
        <v>2</v>
      </c>
      <c r="AB8128">
        <v>2</v>
      </c>
      <c r="AC8128">
        <v>26</v>
      </c>
    </row>
    <row r="8129" spans="1:29">
      <c r="A8129">
        <v>8906</v>
      </c>
      <c r="B8129" t="s">
        <v>805</v>
      </c>
      <c r="C8129" t="s">
        <v>9900</v>
      </c>
      <c r="J8129" t="s">
        <v>1436</v>
      </c>
      <c r="K8129">
        <v>0</v>
      </c>
      <c r="N8129" t="b">
        <v>1</v>
      </c>
      <c r="O8129" t="b">
        <v>0</v>
      </c>
      <c r="P8129" t="b">
        <v>0</v>
      </c>
      <c r="Q8129">
        <v>11</v>
      </c>
      <c r="R8129">
        <v>11</v>
      </c>
      <c r="S8129">
        <v>1</v>
      </c>
      <c r="T8129">
        <v>5</v>
      </c>
      <c r="U8129" t="b">
        <v>1</v>
      </c>
      <c r="V8129" t="s">
        <v>9817</v>
      </c>
      <c r="W8129" t="s">
        <v>12346</v>
      </c>
      <c r="X8129" t="s">
        <v>14950</v>
      </c>
      <c r="Y8129">
        <v>80</v>
      </c>
      <c r="Z8129">
        <v>80</v>
      </c>
      <c r="AA8129">
        <v>5</v>
      </c>
      <c r="AB8129">
        <v>5</v>
      </c>
      <c r="AC8129">
        <v>26</v>
      </c>
    </row>
    <row r="8130" spans="1:29">
      <c r="A8130">
        <v>8907</v>
      </c>
      <c r="B8130" t="s">
        <v>805</v>
      </c>
      <c r="C8130" t="s">
        <v>9901</v>
      </c>
      <c r="J8130" t="s">
        <v>1436</v>
      </c>
      <c r="K8130">
        <v>0</v>
      </c>
      <c r="N8130" t="b">
        <v>1</v>
      </c>
      <c r="O8130" t="b">
        <v>0</v>
      </c>
      <c r="P8130" t="b">
        <v>0</v>
      </c>
      <c r="Q8130">
        <v>11</v>
      </c>
      <c r="R8130">
        <v>11</v>
      </c>
      <c r="S8130">
        <v>1</v>
      </c>
      <c r="T8130">
        <v>5</v>
      </c>
      <c r="U8130" t="b">
        <v>1</v>
      </c>
      <c r="V8130" t="s">
        <v>9817</v>
      </c>
      <c r="W8130" t="s">
        <v>12346</v>
      </c>
      <c r="X8130" t="s">
        <v>15089</v>
      </c>
      <c r="Y8130">
        <v>80</v>
      </c>
      <c r="Z8130">
        <v>80</v>
      </c>
      <c r="AA8130">
        <v>7</v>
      </c>
      <c r="AB8130">
        <v>7</v>
      </c>
      <c r="AC8130">
        <v>26</v>
      </c>
    </row>
    <row r="8131" spans="1:29">
      <c r="A8131">
        <v>8908</v>
      </c>
      <c r="B8131" t="s">
        <v>805</v>
      </c>
      <c r="C8131" t="s">
        <v>9902</v>
      </c>
      <c r="J8131" t="s">
        <v>1436</v>
      </c>
      <c r="K8131">
        <v>0</v>
      </c>
      <c r="N8131" t="b">
        <v>1</v>
      </c>
      <c r="O8131" t="b">
        <v>0</v>
      </c>
      <c r="P8131" t="b">
        <v>0</v>
      </c>
      <c r="Q8131">
        <v>11</v>
      </c>
      <c r="R8131">
        <v>11</v>
      </c>
      <c r="S8131">
        <v>1</v>
      </c>
      <c r="T8131">
        <v>5</v>
      </c>
      <c r="U8131" t="b">
        <v>1</v>
      </c>
      <c r="V8131" t="s">
        <v>9817</v>
      </c>
      <c r="W8131" t="s">
        <v>12346</v>
      </c>
      <c r="X8131" t="s">
        <v>15481</v>
      </c>
      <c r="Y8131">
        <v>80</v>
      </c>
      <c r="Z8131">
        <v>80</v>
      </c>
      <c r="AA8131">
        <v>9</v>
      </c>
      <c r="AB8131">
        <v>9</v>
      </c>
      <c r="AC8131">
        <v>26</v>
      </c>
    </row>
    <row r="8132" spans="1:29">
      <c r="A8132">
        <v>8909</v>
      </c>
      <c r="B8132" t="s">
        <v>805</v>
      </c>
      <c r="C8132" t="s">
        <v>9903</v>
      </c>
      <c r="J8132" t="s">
        <v>1436</v>
      </c>
      <c r="K8132">
        <v>0</v>
      </c>
      <c r="N8132" t="b">
        <v>1</v>
      </c>
      <c r="O8132" t="b">
        <v>0</v>
      </c>
      <c r="P8132" t="b">
        <v>0</v>
      </c>
      <c r="Q8132">
        <v>11</v>
      </c>
      <c r="R8132">
        <v>11</v>
      </c>
      <c r="S8132">
        <v>1</v>
      </c>
      <c r="T8132">
        <v>5</v>
      </c>
      <c r="U8132" t="b">
        <v>1</v>
      </c>
      <c r="V8132" t="s">
        <v>9817</v>
      </c>
      <c r="W8132" t="s">
        <v>12346</v>
      </c>
      <c r="X8132" t="s">
        <v>15579</v>
      </c>
      <c r="Y8132">
        <v>81</v>
      </c>
      <c r="Z8132">
        <v>81</v>
      </c>
      <c r="AA8132">
        <v>2</v>
      </c>
      <c r="AB8132">
        <v>2</v>
      </c>
      <c r="AC8132">
        <v>26</v>
      </c>
    </row>
    <row r="8133" spans="1:29">
      <c r="A8133">
        <v>8910</v>
      </c>
      <c r="B8133" t="s">
        <v>805</v>
      </c>
      <c r="C8133" t="s">
        <v>9904</v>
      </c>
      <c r="J8133" t="s">
        <v>1436</v>
      </c>
      <c r="K8133">
        <v>0</v>
      </c>
      <c r="N8133" t="b">
        <v>1</v>
      </c>
      <c r="O8133" t="b">
        <v>0</v>
      </c>
      <c r="P8133" t="b">
        <v>0</v>
      </c>
      <c r="Q8133">
        <v>11</v>
      </c>
      <c r="R8133">
        <v>11</v>
      </c>
      <c r="S8133">
        <v>1</v>
      </c>
      <c r="T8133">
        <v>5</v>
      </c>
      <c r="U8133" t="b">
        <v>1</v>
      </c>
      <c r="V8133" t="s">
        <v>9817</v>
      </c>
      <c r="W8133" t="s">
        <v>12346</v>
      </c>
      <c r="X8133" t="s">
        <v>14952</v>
      </c>
      <c r="Y8133">
        <v>81</v>
      </c>
      <c r="Z8133">
        <v>81</v>
      </c>
      <c r="AA8133">
        <v>5</v>
      </c>
      <c r="AB8133">
        <v>5</v>
      </c>
      <c r="AC8133">
        <v>26</v>
      </c>
    </row>
    <row r="8134" spans="1:29">
      <c r="A8134">
        <v>8911</v>
      </c>
      <c r="B8134" t="s">
        <v>805</v>
      </c>
      <c r="C8134" t="s">
        <v>9905</v>
      </c>
      <c r="J8134" t="s">
        <v>1436</v>
      </c>
      <c r="K8134">
        <v>0</v>
      </c>
      <c r="N8134" t="b">
        <v>1</v>
      </c>
      <c r="O8134" t="b">
        <v>0</v>
      </c>
      <c r="P8134" t="b">
        <v>0</v>
      </c>
      <c r="Q8134">
        <v>11</v>
      </c>
      <c r="R8134">
        <v>11</v>
      </c>
      <c r="S8134">
        <v>1</v>
      </c>
      <c r="T8134">
        <v>5</v>
      </c>
      <c r="U8134" t="b">
        <v>1</v>
      </c>
      <c r="V8134" t="s">
        <v>9817</v>
      </c>
      <c r="W8134" t="s">
        <v>12346</v>
      </c>
      <c r="X8134" t="s">
        <v>15090</v>
      </c>
      <c r="Y8134">
        <v>81</v>
      </c>
      <c r="Z8134">
        <v>81</v>
      </c>
      <c r="AA8134">
        <v>7</v>
      </c>
      <c r="AB8134">
        <v>7</v>
      </c>
      <c r="AC8134">
        <v>26</v>
      </c>
    </row>
    <row r="8135" spans="1:29">
      <c r="A8135">
        <v>8912</v>
      </c>
      <c r="B8135" t="s">
        <v>805</v>
      </c>
      <c r="C8135" t="s">
        <v>9906</v>
      </c>
      <c r="J8135" t="s">
        <v>1436</v>
      </c>
      <c r="K8135">
        <v>0</v>
      </c>
      <c r="N8135" t="b">
        <v>1</v>
      </c>
      <c r="O8135" t="b">
        <v>0</v>
      </c>
      <c r="P8135" t="b">
        <v>0</v>
      </c>
      <c r="Q8135">
        <v>11</v>
      </c>
      <c r="R8135">
        <v>11</v>
      </c>
      <c r="S8135">
        <v>1</v>
      </c>
      <c r="T8135">
        <v>5</v>
      </c>
      <c r="U8135" t="b">
        <v>1</v>
      </c>
      <c r="V8135" t="s">
        <v>9817</v>
      </c>
      <c r="W8135" t="s">
        <v>12346</v>
      </c>
      <c r="X8135" t="s">
        <v>15482</v>
      </c>
      <c r="Y8135">
        <v>81</v>
      </c>
      <c r="Z8135">
        <v>81</v>
      </c>
      <c r="AA8135">
        <v>9</v>
      </c>
      <c r="AB8135">
        <v>9</v>
      </c>
      <c r="AC8135">
        <v>26</v>
      </c>
    </row>
    <row r="8136" spans="1:29">
      <c r="A8136">
        <v>8913</v>
      </c>
      <c r="B8136" t="s">
        <v>805</v>
      </c>
      <c r="C8136" t="s">
        <v>9907</v>
      </c>
      <c r="J8136" t="s">
        <v>1436</v>
      </c>
      <c r="K8136">
        <v>0</v>
      </c>
      <c r="N8136" t="b">
        <v>1</v>
      </c>
      <c r="O8136" t="b">
        <v>0</v>
      </c>
      <c r="P8136" t="b">
        <v>0</v>
      </c>
      <c r="Q8136">
        <v>11</v>
      </c>
      <c r="R8136">
        <v>11</v>
      </c>
      <c r="S8136">
        <v>1</v>
      </c>
      <c r="T8136">
        <v>5</v>
      </c>
      <c r="U8136" t="b">
        <v>1</v>
      </c>
      <c r="V8136" t="s">
        <v>9817</v>
      </c>
      <c r="W8136" t="s">
        <v>12346</v>
      </c>
      <c r="X8136" t="s">
        <v>15580</v>
      </c>
      <c r="Y8136">
        <v>82</v>
      </c>
      <c r="Z8136">
        <v>82</v>
      </c>
      <c r="AA8136">
        <v>2</v>
      </c>
      <c r="AB8136">
        <v>2</v>
      </c>
      <c r="AC8136">
        <v>26</v>
      </c>
    </row>
    <row r="8137" spans="1:29">
      <c r="A8137">
        <v>8914</v>
      </c>
      <c r="B8137" t="s">
        <v>805</v>
      </c>
      <c r="C8137" t="s">
        <v>9908</v>
      </c>
      <c r="J8137" t="s">
        <v>1436</v>
      </c>
      <c r="K8137">
        <v>0</v>
      </c>
      <c r="N8137" t="b">
        <v>1</v>
      </c>
      <c r="O8137" t="b">
        <v>0</v>
      </c>
      <c r="P8137" t="b">
        <v>0</v>
      </c>
      <c r="Q8137">
        <v>11</v>
      </c>
      <c r="R8137">
        <v>11</v>
      </c>
      <c r="S8137">
        <v>1</v>
      </c>
      <c r="T8137">
        <v>5</v>
      </c>
      <c r="U8137" t="b">
        <v>1</v>
      </c>
      <c r="V8137" t="s">
        <v>9817</v>
      </c>
      <c r="W8137" t="s">
        <v>12346</v>
      </c>
      <c r="X8137" t="s">
        <v>14954</v>
      </c>
      <c r="Y8137">
        <v>82</v>
      </c>
      <c r="Z8137">
        <v>82</v>
      </c>
      <c r="AA8137">
        <v>5</v>
      </c>
      <c r="AB8137">
        <v>5</v>
      </c>
      <c r="AC8137">
        <v>26</v>
      </c>
    </row>
    <row r="8138" spans="1:29">
      <c r="A8138">
        <v>8915</v>
      </c>
      <c r="B8138" t="s">
        <v>805</v>
      </c>
      <c r="C8138" t="s">
        <v>9909</v>
      </c>
      <c r="J8138" t="s">
        <v>1436</v>
      </c>
      <c r="K8138">
        <v>0</v>
      </c>
      <c r="N8138" t="b">
        <v>1</v>
      </c>
      <c r="O8138" t="b">
        <v>0</v>
      </c>
      <c r="P8138" t="b">
        <v>0</v>
      </c>
      <c r="Q8138">
        <v>11</v>
      </c>
      <c r="R8138">
        <v>11</v>
      </c>
      <c r="S8138">
        <v>1</v>
      </c>
      <c r="T8138">
        <v>5</v>
      </c>
      <c r="U8138" t="b">
        <v>1</v>
      </c>
      <c r="V8138" t="s">
        <v>9817</v>
      </c>
      <c r="W8138" t="s">
        <v>12346</v>
      </c>
      <c r="X8138" t="s">
        <v>15091</v>
      </c>
      <c r="Y8138">
        <v>82</v>
      </c>
      <c r="Z8138">
        <v>82</v>
      </c>
      <c r="AA8138">
        <v>7</v>
      </c>
      <c r="AB8138">
        <v>7</v>
      </c>
      <c r="AC8138">
        <v>26</v>
      </c>
    </row>
    <row r="8139" spans="1:29">
      <c r="A8139">
        <v>8916</v>
      </c>
      <c r="B8139" t="s">
        <v>805</v>
      </c>
      <c r="C8139" t="s">
        <v>9910</v>
      </c>
      <c r="J8139" t="s">
        <v>1436</v>
      </c>
      <c r="K8139">
        <v>0</v>
      </c>
      <c r="N8139" t="b">
        <v>1</v>
      </c>
      <c r="O8139" t="b">
        <v>0</v>
      </c>
      <c r="P8139" t="b">
        <v>0</v>
      </c>
      <c r="Q8139">
        <v>11</v>
      </c>
      <c r="R8139">
        <v>11</v>
      </c>
      <c r="S8139">
        <v>1</v>
      </c>
      <c r="T8139">
        <v>5</v>
      </c>
      <c r="U8139" t="b">
        <v>1</v>
      </c>
      <c r="V8139" t="s">
        <v>9817</v>
      </c>
      <c r="W8139" t="s">
        <v>12346</v>
      </c>
      <c r="X8139" t="s">
        <v>15483</v>
      </c>
      <c r="Y8139">
        <v>82</v>
      </c>
      <c r="Z8139">
        <v>82</v>
      </c>
      <c r="AA8139">
        <v>9</v>
      </c>
      <c r="AB8139">
        <v>9</v>
      </c>
      <c r="AC8139">
        <v>26</v>
      </c>
    </row>
    <row r="8140" spans="1:29">
      <c r="A8140">
        <v>8917</v>
      </c>
      <c r="B8140" t="s">
        <v>805</v>
      </c>
      <c r="C8140" t="s">
        <v>9911</v>
      </c>
      <c r="J8140" t="s">
        <v>1436</v>
      </c>
      <c r="K8140">
        <v>0</v>
      </c>
      <c r="N8140" t="b">
        <v>1</v>
      </c>
      <c r="O8140" t="b">
        <v>0</v>
      </c>
      <c r="P8140" t="b">
        <v>0</v>
      </c>
      <c r="Q8140">
        <v>11</v>
      </c>
      <c r="R8140">
        <v>11</v>
      </c>
      <c r="S8140">
        <v>1</v>
      </c>
      <c r="T8140">
        <v>5</v>
      </c>
      <c r="U8140" t="b">
        <v>1</v>
      </c>
      <c r="V8140" t="s">
        <v>9817</v>
      </c>
      <c r="W8140" t="s">
        <v>12346</v>
      </c>
      <c r="X8140" t="s">
        <v>15581</v>
      </c>
      <c r="Y8140">
        <v>83</v>
      </c>
      <c r="Z8140">
        <v>83</v>
      </c>
      <c r="AA8140">
        <v>2</v>
      </c>
      <c r="AB8140">
        <v>2</v>
      </c>
      <c r="AC8140">
        <v>26</v>
      </c>
    </row>
    <row r="8141" spans="1:29">
      <c r="A8141">
        <v>8918</v>
      </c>
      <c r="B8141" t="s">
        <v>805</v>
      </c>
      <c r="C8141" t="s">
        <v>9912</v>
      </c>
      <c r="J8141" t="s">
        <v>1436</v>
      </c>
      <c r="K8141">
        <v>0</v>
      </c>
      <c r="N8141" t="b">
        <v>1</v>
      </c>
      <c r="O8141" t="b">
        <v>0</v>
      </c>
      <c r="P8141" t="b">
        <v>0</v>
      </c>
      <c r="Q8141">
        <v>11</v>
      </c>
      <c r="R8141">
        <v>11</v>
      </c>
      <c r="S8141">
        <v>1</v>
      </c>
      <c r="T8141">
        <v>5</v>
      </c>
      <c r="U8141" t="b">
        <v>1</v>
      </c>
      <c r="V8141" t="s">
        <v>9817</v>
      </c>
      <c r="W8141" t="s">
        <v>12346</v>
      </c>
      <c r="X8141" t="s">
        <v>14956</v>
      </c>
      <c r="Y8141">
        <v>83</v>
      </c>
      <c r="Z8141">
        <v>83</v>
      </c>
      <c r="AA8141">
        <v>5</v>
      </c>
      <c r="AB8141">
        <v>5</v>
      </c>
      <c r="AC8141">
        <v>26</v>
      </c>
    </row>
    <row r="8142" spans="1:29">
      <c r="A8142">
        <v>8919</v>
      </c>
      <c r="B8142" t="s">
        <v>805</v>
      </c>
      <c r="C8142" t="s">
        <v>9913</v>
      </c>
      <c r="J8142" t="s">
        <v>1436</v>
      </c>
      <c r="K8142">
        <v>0</v>
      </c>
      <c r="N8142" t="b">
        <v>1</v>
      </c>
      <c r="O8142" t="b">
        <v>0</v>
      </c>
      <c r="P8142" t="b">
        <v>0</v>
      </c>
      <c r="Q8142">
        <v>11</v>
      </c>
      <c r="R8142">
        <v>11</v>
      </c>
      <c r="S8142">
        <v>1</v>
      </c>
      <c r="T8142">
        <v>5</v>
      </c>
      <c r="U8142" t="b">
        <v>1</v>
      </c>
      <c r="V8142" t="s">
        <v>9817</v>
      </c>
      <c r="W8142" t="s">
        <v>12346</v>
      </c>
      <c r="X8142" t="s">
        <v>15092</v>
      </c>
      <c r="Y8142">
        <v>83</v>
      </c>
      <c r="Z8142">
        <v>83</v>
      </c>
      <c r="AA8142">
        <v>7</v>
      </c>
      <c r="AB8142">
        <v>7</v>
      </c>
      <c r="AC8142">
        <v>26</v>
      </c>
    </row>
    <row r="8143" spans="1:29">
      <c r="A8143">
        <v>8920</v>
      </c>
      <c r="B8143" t="s">
        <v>805</v>
      </c>
      <c r="C8143" t="s">
        <v>9914</v>
      </c>
      <c r="J8143" t="s">
        <v>1436</v>
      </c>
      <c r="K8143">
        <v>0</v>
      </c>
      <c r="N8143" t="b">
        <v>1</v>
      </c>
      <c r="O8143" t="b">
        <v>0</v>
      </c>
      <c r="P8143" t="b">
        <v>0</v>
      </c>
      <c r="Q8143">
        <v>11</v>
      </c>
      <c r="R8143">
        <v>11</v>
      </c>
      <c r="S8143">
        <v>1</v>
      </c>
      <c r="T8143">
        <v>5</v>
      </c>
      <c r="U8143" t="b">
        <v>1</v>
      </c>
      <c r="V8143" t="s">
        <v>9817</v>
      </c>
      <c r="W8143" t="s">
        <v>12346</v>
      </c>
      <c r="X8143" t="s">
        <v>15484</v>
      </c>
      <c r="Y8143">
        <v>83</v>
      </c>
      <c r="Z8143">
        <v>83</v>
      </c>
      <c r="AA8143">
        <v>9</v>
      </c>
      <c r="AB8143">
        <v>9</v>
      </c>
      <c r="AC8143">
        <v>26</v>
      </c>
    </row>
    <row r="8144" spans="1:29">
      <c r="A8144">
        <v>8921</v>
      </c>
      <c r="B8144" t="s">
        <v>805</v>
      </c>
      <c r="C8144" t="s">
        <v>9915</v>
      </c>
      <c r="J8144" t="s">
        <v>1444</v>
      </c>
      <c r="K8144">
        <v>0</v>
      </c>
      <c r="N8144" t="b">
        <v>1</v>
      </c>
      <c r="O8144" t="b">
        <v>0</v>
      </c>
      <c r="P8144" t="b">
        <v>0</v>
      </c>
      <c r="Q8144">
        <v>11</v>
      </c>
      <c r="R8144">
        <v>11</v>
      </c>
      <c r="S8144">
        <v>1</v>
      </c>
      <c r="T8144">
        <v>5</v>
      </c>
      <c r="U8144" t="b">
        <v>1</v>
      </c>
      <c r="V8144" t="s">
        <v>9817</v>
      </c>
      <c r="W8144" t="s">
        <v>12346</v>
      </c>
      <c r="X8144" t="s">
        <v>15841</v>
      </c>
      <c r="Y8144">
        <v>75</v>
      </c>
      <c r="Z8144">
        <v>75</v>
      </c>
      <c r="AA8144">
        <v>10</v>
      </c>
      <c r="AB8144">
        <v>10</v>
      </c>
      <c r="AC8144">
        <v>26</v>
      </c>
    </row>
    <row r="8145" spans="1:29">
      <c r="A8145">
        <v>8922</v>
      </c>
      <c r="B8145" t="s">
        <v>805</v>
      </c>
      <c r="C8145" t="s">
        <v>9916</v>
      </c>
      <c r="J8145" t="s">
        <v>1444</v>
      </c>
      <c r="K8145">
        <v>0</v>
      </c>
      <c r="N8145" t="b">
        <v>1</v>
      </c>
      <c r="O8145" t="b">
        <v>0</v>
      </c>
      <c r="P8145" t="b">
        <v>0</v>
      </c>
      <c r="Q8145">
        <v>11</v>
      </c>
      <c r="R8145">
        <v>11</v>
      </c>
      <c r="S8145">
        <v>1</v>
      </c>
      <c r="T8145">
        <v>5</v>
      </c>
      <c r="U8145" t="b">
        <v>1</v>
      </c>
      <c r="V8145" t="s">
        <v>9817</v>
      </c>
      <c r="W8145" t="s">
        <v>12346</v>
      </c>
      <c r="X8145" t="s">
        <v>15842</v>
      </c>
      <c r="Y8145">
        <v>75</v>
      </c>
      <c r="Z8145">
        <v>75</v>
      </c>
      <c r="AA8145">
        <v>11</v>
      </c>
      <c r="AB8145">
        <v>11</v>
      </c>
      <c r="AC8145">
        <v>26</v>
      </c>
    </row>
    <row r="8146" spans="1:29">
      <c r="A8146">
        <v>8923</v>
      </c>
      <c r="B8146" t="s">
        <v>805</v>
      </c>
      <c r="C8146" t="s">
        <v>9917</v>
      </c>
      <c r="J8146" t="s">
        <v>1444</v>
      </c>
      <c r="K8146">
        <v>0</v>
      </c>
      <c r="N8146" t="b">
        <v>1</v>
      </c>
      <c r="O8146" t="b">
        <v>0</v>
      </c>
      <c r="P8146" t="b">
        <v>0</v>
      </c>
      <c r="Q8146">
        <v>11</v>
      </c>
      <c r="R8146">
        <v>11</v>
      </c>
      <c r="S8146">
        <v>1</v>
      </c>
      <c r="T8146">
        <v>5</v>
      </c>
      <c r="U8146" t="b">
        <v>1</v>
      </c>
      <c r="V8146" t="s">
        <v>9817</v>
      </c>
      <c r="W8146" t="s">
        <v>12346</v>
      </c>
      <c r="X8146" t="s">
        <v>15816</v>
      </c>
      <c r="Y8146">
        <v>76</v>
      </c>
      <c r="Z8146">
        <v>76</v>
      </c>
      <c r="AA8146">
        <v>10</v>
      </c>
      <c r="AB8146">
        <v>10</v>
      </c>
      <c r="AC8146">
        <v>26</v>
      </c>
    </row>
    <row r="8147" spans="1:29">
      <c r="A8147">
        <v>8924</v>
      </c>
      <c r="B8147" t="s">
        <v>805</v>
      </c>
      <c r="C8147" t="s">
        <v>9918</v>
      </c>
      <c r="J8147" t="s">
        <v>1444</v>
      </c>
      <c r="K8147">
        <v>0</v>
      </c>
      <c r="N8147" t="b">
        <v>1</v>
      </c>
      <c r="O8147" t="b">
        <v>0</v>
      </c>
      <c r="P8147" t="b">
        <v>0</v>
      </c>
      <c r="Q8147">
        <v>11</v>
      </c>
      <c r="R8147">
        <v>11</v>
      </c>
      <c r="S8147">
        <v>1</v>
      </c>
      <c r="T8147">
        <v>5</v>
      </c>
      <c r="U8147" t="b">
        <v>1</v>
      </c>
      <c r="V8147" t="s">
        <v>9817</v>
      </c>
      <c r="W8147" t="s">
        <v>12346</v>
      </c>
      <c r="X8147" t="s">
        <v>15820</v>
      </c>
      <c r="Y8147">
        <v>76</v>
      </c>
      <c r="Z8147">
        <v>76</v>
      </c>
      <c r="AA8147">
        <v>11</v>
      </c>
      <c r="AB8147">
        <v>11</v>
      </c>
      <c r="AC8147">
        <v>26</v>
      </c>
    </row>
    <row r="8148" spans="1:29">
      <c r="A8148">
        <v>8925</v>
      </c>
      <c r="B8148" t="s">
        <v>805</v>
      </c>
      <c r="C8148" t="s">
        <v>9919</v>
      </c>
      <c r="J8148" t="s">
        <v>1444</v>
      </c>
      <c r="K8148">
        <v>0</v>
      </c>
      <c r="N8148" t="b">
        <v>1</v>
      </c>
      <c r="O8148" t="b">
        <v>0</v>
      </c>
      <c r="P8148" t="b">
        <v>0</v>
      </c>
      <c r="Q8148">
        <v>11</v>
      </c>
      <c r="R8148">
        <v>11</v>
      </c>
      <c r="S8148">
        <v>1</v>
      </c>
      <c r="T8148">
        <v>5</v>
      </c>
      <c r="U8148" t="b">
        <v>1</v>
      </c>
      <c r="V8148" t="s">
        <v>9817</v>
      </c>
      <c r="W8148" t="s">
        <v>12346</v>
      </c>
      <c r="X8148" t="s">
        <v>15817</v>
      </c>
      <c r="Y8148">
        <v>77</v>
      </c>
      <c r="Z8148">
        <v>77</v>
      </c>
      <c r="AA8148">
        <v>10</v>
      </c>
      <c r="AB8148">
        <v>10</v>
      </c>
      <c r="AC8148">
        <v>26</v>
      </c>
    </row>
    <row r="8149" spans="1:29">
      <c r="A8149">
        <v>8926</v>
      </c>
      <c r="B8149" t="s">
        <v>805</v>
      </c>
      <c r="C8149" t="s">
        <v>9920</v>
      </c>
      <c r="J8149" t="s">
        <v>1444</v>
      </c>
      <c r="K8149">
        <v>0</v>
      </c>
      <c r="N8149" t="b">
        <v>1</v>
      </c>
      <c r="O8149" t="b">
        <v>0</v>
      </c>
      <c r="P8149" t="b">
        <v>0</v>
      </c>
      <c r="Q8149">
        <v>11</v>
      </c>
      <c r="R8149">
        <v>11</v>
      </c>
      <c r="S8149">
        <v>1</v>
      </c>
      <c r="T8149">
        <v>5</v>
      </c>
      <c r="U8149" t="b">
        <v>1</v>
      </c>
      <c r="V8149" t="s">
        <v>9817</v>
      </c>
      <c r="W8149" t="s">
        <v>12346</v>
      </c>
      <c r="X8149" t="s">
        <v>15821</v>
      </c>
      <c r="Y8149">
        <v>77</v>
      </c>
      <c r="Z8149">
        <v>77</v>
      </c>
      <c r="AA8149">
        <v>11</v>
      </c>
      <c r="AB8149">
        <v>11</v>
      </c>
      <c r="AC8149">
        <v>26</v>
      </c>
    </row>
    <row r="8150" spans="1:29">
      <c r="A8150">
        <v>8927</v>
      </c>
      <c r="B8150" t="s">
        <v>805</v>
      </c>
      <c r="C8150" t="s">
        <v>9921</v>
      </c>
      <c r="J8150" t="s">
        <v>1444</v>
      </c>
      <c r="K8150">
        <v>0</v>
      </c>
      <c r="N8150" t="b">
        <v>1</v>
      </c>
      <c r="O8150" t="b">
        <v>0</v>
      </c>
      <c r="P8150" t="b">
        <v>0</v>
      </c>
      <c r="Q8150">
        <v>11</v>
      </c>
      <c r="R8150">
        <v>11</v>
      </c>
      <c r="S8150">
        <v>1</v>
      </c>
      <c r="T8150">
        <v>5</v>
      </c>
      <c r="U8150" t="b">
        <v>1</v>
      </c>
      <c r="V8150" t="s">
        <v>9817</v>
      </c>
      <c r="W8150" t="s">
        <v>12346</v>
      </c>
      <c r="X8150" t="s">
        <v>15818</v>
      </c>
      <c r="Y8150">
        <v>78</v>
      </c>
      <c r="Z8150">
        <v>78</v>
      </c>
      <c r="AA8150">
        <v>10</v>
      </c>
      <c r="AB8150">
        <v>10</v>
      </c>
      <c r="AC8150">
        <v>26</v>
      </c>
    </row>
    <row r="8151" spans="1:29">
      <c r="A8151">
        <v>8928</v>
      </c>
      <c r="B8151" t="s">
        <v>805</v>
      </c>
      <c r="C8151" t="s">
        <v>9922</v>
      </c>
      <c r="J8151" t="s">
        <v>1444</v>
      </c>
      <c r="K8151">
        <v>0</v>
      </c>
      <c r="N8151" t="b">
        <v>1</v>
      </c>
      <c r="O8151" t="b">
        <v>0</v>
      </c>
      <c r="P8151" t="b">
        <v>0</v>
      </c>
      <c r="Q8151">
        <v>11</v>
      </c>
      <c r="R8151">
        <v>11</v>
      </c>
      <c r="S8151">
        <v>1</v>
      </c>
      <c r="T8151">
        <v>5</v>
      </c>
      <c r="U8151" t="b">
        <v>1</v>
      </c>
      <c r="V8151" t="s">
        <v>9817</v>
      </c>
      <c r="W8151" t="s">
        <v>12346</v>
      </c>
      <c r="X8151" t="s">
        <v>15822</v>
      </c>
      <c r="Y8151">
        <v>78</v>
      </c>
      <c r="Z8151">
        <v>78</v>
      </c>
      <c r="AA8151">
        <v>11</v>
      </c>
      <c r="AB8151">
        <v>11</v>
      </c>
      <c r="AC8151">
        <v>26</v>
      </c>
    </row>
    <row r="8152" spans="1:29">
      <c r="A8152">
        <v>8929</v>
      </c>
      <c r="B8152" t="s">
        <v>805</v>
      </c>
      <c r="C8152" t="s">
        <v>9923</v>
      </c>
      <c r="J8152" t="s">
        <v>1444</v>
      </c>
      <c r="K8152">
        <v>0</v>
      </c>
      <c r="N8152" t="b">
        <v>1</v>
      </c>
      <c r="O8152" t="b">
        <v>0</v>
      </c>
      <c r="P8152" t="b">
        <v>0</v>
      </c>
      <c r="Q8152">
        <v>11</v>
      </c>
      <c r="R8152">
        <v>11</v>
      </c>
      <c r="S8152">
        <v>1</v>
      </c>
      <c r="T8152">
        <v>5</v>
      </c>
      <c r="U8152" t="b">
        <v>1</v>
      </c>
      <c r="V8152" t="s">
        <v>9817</v>
      </c>
      <c r="W8152" t="s">
        <v>12346</v>
      </c>
      <c r="X8152" t="s">
        <v>15819</v>
      </c>
      <c r="Y8152">
        <v>79</v>
      </c>
      <c r="Z8152">
        <v>79</v>
      </c>
      <c r="AA8152">
        <v>10</v>
      </c>
      <c r="AB8152">
        <v>10</v>
      </c>
      <c r="AC8152">
        <v>26</v>
      </c>
    </row>
    <row r="8153" spans="1:29">
      <c r="A8153">
        <v>8930</v>
      </c>
      <c r="B8153" t="s">
        <v>805</v>
      </c>
      <c r="C8153" t="s">
        <v>9924</v>
      </c>
      <c r="J8153" t="s">
        <v>1444</v>
      </c>
      <c r="K8153">
        <v>0</v>
      </c>
      <c r="N8153" t="b">
        <v>1</v>
      </c>
      <c r="O8153" t="b">
        <v>0</v>
      </c>
      <c r="P8153" t="b">
        <v>0</v>
      </c>
      <c r="Q8153">
        <v>11</v>
      </c>
      <c r="R8153">
        <v>11</v>
      </c>
      <c r="S8153">
        <v>1</v>
      </c>
      <c r="T8153">
        <v>5</v>
      </c>
      <c r="U8153" t="b">
        <v>1</v>
      </c>
      <c r="V8153" t="s">
        <v>9817</v>
      </c>
      <c r="W8153" t="s">
        <v>12346</v>
      </c>
      <c r="X8153" t="s">
        <v>15823</v>
      </c>
      <c r="Y8153">
        <v>79</v>
      </c>
      <c r="Z8153">
        <v>79</v>
      </c>
      <c r="AA8153">
        <v>11</v>
      </c>
      <c r="AB8153">
        <v>11</v>
      </c>
      <c r="AC8153">
        <v>26</v>
      </c>
    </row>
    <row r="8154" spans="1:29">
      <c r="A8154">
        <v>8931</v>
      </c>
      <c r="B8154" t="s">
        <v>805</v>
      </c>
      <c r="C8154" t="s">
        <v>9925</v>
      </c>
      <c r="J8154" t="s">
        <v>1444</v>
      </c>
      <c r="K8154">
        <v>0</v>
      </c>
      <c r="N8154" t="b">
        <v>1</v>
      </c>
      <c r="O8154" t="b">
        <v>0</v>
      </c>
      <c r="P8154" t="b">
        <v>0</v>
      </c>
      <c r="Q8154">
        <v>11</v>
      </c>
      <c r="R8154">
        <v>11</v>
      </c>
      <c r="S8154">
        <v>1</v>
      </c>
      <c r="T8154">
        <v>5</v>
      </c>
      <c r="U8154" t="b">
        <v>1</v>
      </c>
      <c r="V8154" t="s">
        <v>9817</v>
      </c>
      <c r="W8154" t="s">
        <v>12346</v>
      </c>
      <c r="X8154" t="s">
        <v>15587</v>
      </c>
      <c r="Y8154">
        <v>80</v>
      </c>
      <c r="Z8154">
        <v>80</v>
      </c>
      <c r="AA8154">
        <v>10</v>
      </c>
      <c r="AB8154">
        <v>10</v>
      </c>
      <c r="AC8154">
        <v>26</v>
      </c>
    </row>
    <row r="8155" spans="1:29">
      <c r="A8155">
        <v>8932</v>
      </c>
      <c r="B8155" t="s">
        <v>805</v>
      </c>
      <c r="C8155" t="s">
        <v>9926</v>
      </c>
      <c r="J8155" t="s">
        <v>1444</v>
      </c>
      <c r="K8155">
        <v>0</v>
      </c>
      <c r="N8155" t="b">
        <v>1</v>
      </c>
      <c r="O8155" t="b">
        <v>0</v>
      </c>
      <c r="P8155" t="b">
        <v>0</v>
      </c>
      <c r="Q8155">
        <v>11</v>
      </c>
      <c r="R8155">
        <v>11</v>
      </c>
      <c r="S8155">
        <v>1</v>
      </c>
      <c r="T8155">
        <v>5</v>
      </c>
      <c r="U8155" t="b">
        <v>1</v>
      </c>
      <c r="V8155" t="s">
        <v>9817</v>
      </c>
      <c r="W8155" t="s">
        <v>12346</v>
      </c>
      <c r="X8155" t="s">
        <v>15596</v>
      </c>
      <c r="Y8155">
        <v>80</v>
      </c>
      <c r="Z8155">
        <v>80</v>
      </c>
      <c r="AA8155">
        <v>11</v>
      </c>
      <c r="AB8155">
        <v>11</v>
      </c>
      <c r="AC8155">
        <v>26</v>
      </c>
    </row>
    <row r="8156" spans="1:29">
      <c r="A8156">
        <v>8933</v>
      </c>
      <c r="B8156" t="s">
        <v>805</v>
      </c>
      <c r="C8156" t="s">
        <v>9927</v>
      </c>
      <c r="J8156" t="s">
        <v>1444</v>
      </c>
      <c r="K8156">
        <v>0</v>
      </c>
      <c r="N8156" t="b">
        <v>1</v>
      </c>
      <c r="O8156" t="b">
        <v>0</v>
      </c>
      <c r="P8156" t="b">
        <v>0</v>
      </c>
      <c r="Q8156">
        <v>11</v>
      </c>
      <c r="R8156">
        <v>11</v>
      </c>
      <c r="S8156">
        <v>1</v>
      </c>
      <c r="T8156">
        <v>5</v>
      </c>
      <c r="U8156" t="b">
        <v>1</v>
      </c>
      <c r="V8156" t="s">
        <v>9817</v>
      </c>
      <c r="W8156" t="s">
        <v>12346</v>
      </c>
      <c r="X8156" t="s">
        <v>15588</v>
      </c>
      <c r="Y8156">
        <v>81</v>
      </c>
      <c r="Z8156">
        <v>81</v>
      </c>
      <c r="AA8156">
        <v>10</v>
      </c>
      <c r="AB8156">
        <v>10</v>
      </c>
      <c r="AC8156">
        <v>26</v>
      </c>
    </row>
    <row r="8157" spans="1:29">
      <c r="A8157">
        <v>8934</v>
      </c>
      <c r="B8157" t="s">
        <v>805</v>
      </c>
      <c r="C8157" t="s">
        <v>9928</v>
      </c>
      <c r="J8157" t="s">
        <v>1444</v>
      </c>
      <c r="K8157">
        <v>0</v>
      </c>
      <c r="N8157" t="b">
        <v>1</v>
      </c>
      <c r="O8157" t="b">
        <v>0</v>
      </c>
      <c r="P8157" t="b">
        <v>0</v>
      </c>
      <c r="Q8157">
        <v>11</v>
      </c>
      <c r="R8157">
        <v>11</v>
      </c>
      <c r="S8157">
        <v>1</v>
      </c>
      <c r="T8157">
        <v>5</v>
      </c>
      <c r="U8157" t="b">
        <v>1</v>
      </c>
      <c r="V8157" t="s">
        <v>9817</v>
      </c>
      <c r="W8157" t="s">
        <v>12346</v>
      </c>
      <c r="X8157" t="s">
        <v>15597</v>
      </c>
      <c r="Y8157">
        <v>81</v>
      </c>
      <c r="Z8157">
        <v>81</v>
      </c>
      <c r="AA8157">
        <v>11</v>
      </c>
      <c r="AB8157">
        <v>11</v>
      </c>
      <c r="AC8157">
        <v>26</v>
      </c>
    </row>
    <row r="8158" spans="1:29">
      <c r="A8158">
        <v>8935</v>
      </c>
      <c r="B8158" t="s">
        <v>805</v>
      </c>
      <c r="C8158" t="s">
        <v>9929</v>
      </c>
      <c r="J8158" t="s">
        <v>1444</v>
      </c>
      <c r="K8158">
        <v>0</v>
      </c>
      <c r="N8158" t="b">
        <v>1</v>
      </c>
      <c r="O8158" t="b">
        <v>0</v>
      </c>
      <c r="P8158" t="b">
        <v>0</v>
      </c>
      <c r="Q8158">
        <v>11</v>
      </c>
      <c r="R8158">
        <v>11</v>
      </c>
      <c r="S8158">
        <v>1</v>
      </c>
      <c r="T8158">
        <v>5</v>
      </c>
      <c r="U8158" t="b">
        <v>1</v>
      </c>
      <c r="V8158" t="s">
        <v>9817</v>
      </c>
      <c r="W8158" t="s">
        <v>12346</v>
      </c>
      <c r="X8158" t="s">
        <v>15589</v>
      </c>
      <c r="Y8158">
        <v>82</v>
      </c>
      <c r="Z8158">
        <v>82</v>
      </c>
      <c r="AA8158">
        <v>10</v>
      </c>
      <c r="AB8158">
        <v>10</v>
      </c>
      <c r="AC8158">
        <v>26</v>
      </c>
    </row>
    <row r="8159" spans="1:29">
      <c r="A8159">
        <v>8936</v>
      </c>
      <c r="B8159" t="s">
        <v>805</v>
      </c>
      <c r="C8159" t="s">
        <v>9930</v>
      </c>
      <c r="J8159" t="s">
        <v>1444</v>
      </c>
      <c r="K8159">
        <v>0</v>
      </c>
      <c r="N8159" t="b">
        <v>1</v>
      </c>
      <c r="O8159" t="b">
        <v>0</v>
      </c>
      <c r="P8159" t="b">
        <v>0</v>
      </c>
      <c r="Q8159">
        <v>11</v>
      </c>
      <c r="R8159">
        <v>11</v>
      </c>
      <c r="S8159">
        <v>1</v>
      </c>
      <c r="T8159">
        <v>5</v>
      </c>
      <c r="U8159" t="b">
        <v>1</v>
      </c>
      <c r="V8159" t="s">
        <v>9817</v>
      </c>
      <c r="W8159" t="s">
        <v>12346</v>
      </c>
      <c r="X8159" t="s">
        <v>15598</v>
      </c>
      <c r="Y8159">
        <v>82</v>
      </c>
      <c r="Z8159">
        <v>82</v>
      </c>
      <c r="AA8159">
        <v>11</v>
      </c>
      <c r="AB8159">
        <v>11</v>
      </c>
      <c r="AC8159">
        <v>26</v>
      </c>
    </row>
    <row r="8160" spans="1:29">
      <c r="A8160">
        <v>8937</v>
      </c>
      <c r="B8160" t="s">
        <v>805</v>
      </c>
      <c r="C8160" t="s">
        <v>9931</v>
      </c>
      <c r="J8160" t="s">
        <v>1444</v>
      </c>
      <c r="K8160">
        <v>0</v>
      </c>
      <c r="N8160" t="b">
        <v>1</v>
      </c>
      <c r="O8160" t="b">
        <v>0</v>
      </c>
      <c r="P8160" t="b">
        <v>0</v>
      </c>
      <c r="Q8160">
        <v>11</v>
      </c>
      <c r="R8160">
        <v>11</v>
      </c>
      <c r="S8160">
        <v>1</v>
      </c>
      <c r="T8160">
        <v>5</v>
      </c>
      <c r="U8160" t="b">
        <v>1</v>
      </c>
      <c r="V8160" t="s">
        <v>9817</v>
      </c>
      <c r="W8160" t="s">
        <v>12346</v>
      </c>
      <c r="X8160" t="s">
        <v>15590</v>
      </c>
      <c r="Y8160">
        <v>83</v>
      </c>
      <c r="Z8160">
        <v>83</v>
      </c>
      <c r="AA8160">
        <v>10</v>
      </c>
      <c r="AB8160">
        <v>10</v>
      </c>
      <c r="AC8160">
        <v>26</v>
      </c>
    </row>
    <row r="8161" spans="1:29">
      <c r="A8161">
        <v>8938</v>
      </c>
      <c r="B8161" t="s">
        <v>805</v>
      </c>
      <c r="C8161" t="s">
        <v>9932</v>
      </c>
      <c r="J8161" t="s">
        <v>1444</v>
      </c>
      <c r="K8161">
        <v>0</v>
      </c>
      <c r="N8161" t="b">
        <v>1</v>
      </c>
      <c r="O8161" t="b">
        <v>0</v>
      </c>
      <c r="P8161" t="b">
        <v>0</v>
      </c>
      <c r="Q8161">
        <v>11</v>
      </c>
      <c r="R8161">
        <v>11</v>
      </c>
      <c r="S8161">
        <v>1</v>
      </c>
      <c r="T8161">
        <v>5</v>
      </c>
      <c r="U8161" t="b">
        <v>1</v>
      </c>
      <c r="V8161" t="s">
        <v>9817</v>
      </c>
      <c r="W8161" t="s">
        <v>12346</v>
      </c>
      <c r="X8161" t="s">
        <v>15599</v>
      </c>
      <c r="Y8161">
        <v>83</v>
      </c>
      <c r="Z8161">
        <v>83</v>
      </c>
      <c r="AA8161">
        <v>11</v>
      </c>
      <c r="AB8161">
        <v>11</v>
      </c>
      <c r="AC8161">
        <v>26</v>
      </c>
    </row>
    <row r="8162" spans="1:29">
      <c r="A8162">
        <v>8939</v>
      </c>
      <c r="B8162" t="s">
        <v>1503</v>
      </c>
      <c r="C8162" t="s">
        <v>9933</v>
      </c>
      <c r="D8162">
        <v>165</v>
      </c>
      <c r="E8162" t="s">
        <v>9934</v>
      </c>
      <c r="U8162" t="b">
        <v>1</v>
      </c>
      <c r="V8162" t="s">
        <v>9817</v>
      </c>
      <c r="W8162" t="s">
        <v>12346</v>
      </c>
      <c r="X8162" t="s">
        <v>15843</v>
      </c>
      <c r="Y8162">
        <v>85</v>
      </c>
      <c r="Z8162">
        <v>115</v>
      </c>
      <c r="AA8162">
        <v>2</v>
      </c>
      <c r="AB8162">
        <v>12</v>
      </c>
      <c r="AC8162">
        <v>26</v>
      </c>
    </row>
    <row r="8163" spans="1:29">
      <c r="A8163">
        <v>8940</v>
      </c>
      <c r="B8163" t="s">
        <v>827</v>
      </c>
      <c r="C8163" t="s">
        <v>9935</v>
      </c>
      <c r="U8163" t="b">
        <v>1</v>
      </c>
      <c r="V8163" t="s">
        <v>9817</v>
      </c>
      <c r="W8163" t="s">
        <v>12346</v>
      </c>
      <c r="X8163" t="s">
        <v>15844</v>
      </c>
      <c r="Y8163">
        <v>85</v>
      </c>
      <c r="Z8163">
        <v>115</v>
      </c>
      <c r="AA8163">
        <v>2</v>
      </c>
      <c r="AB8163">
        <v>11</v>
      </c>
      <c r="AC8163">
        <v>26</v>
      </c>
    </row>
    <row r="8164" spans="1:29">
      <c r="A8164">
        <v>8941</v>
      </c>
      <c r="B8164" t="s">
        <v>1508</v>
      </c>
      <c r="C8164" t="s">
        <v>9936</v>
      </c>
      <c r="U8164" t="b">
        <v>1</v>
      </c>
      <c r="V8164" t="s">
        <v>9817</v>
      </c>
      <c r="W8164" t="s">
        <v>12346</v>
      </c>
      <c r="X8164" t="s">
        <v>15824</v>
      </c>
      <c r="Y8164">
        <v>86</v>
      </c>
      <c r="Z8164">
        <v>115</v>
      </c>
      <c r="AA8164">
        <v>2</v>
      </c>
      <c r="AB8164">
        <v>12</v>
      </c>
      <c r="AC8164">
        <v>26</v>
      </c>
    </row>
    <row r="8165" spans="1:29">
      <c r="A8165">
        <v>8942</v>
      </c>
      <c r="B8165" t="s">
        <v>805</v>
      </c>
      <c r="C8165" t="s">
        <v>9937</v>
      </c>
      <c r="J8165" t="s">
        <v>1444</v>
      </c>
      <c r="K8165">
        <v>0</v>
      </c>
      <c r="N8165" t="b">
        <v>1</v>
      </c>
      <c r="O8165" t="b">
        <v>0</v>
      </c>
      <c r="P8165" t="b">
        <v>0</v>
      </c>
      <c r="Q8165">
        <v>11</v>
      </c>
      <c r="R8165">
        <v>11</v>
      </c>
      <c r="S8165">
        <v>1</v>
      </c>
      <c r="T8165">
        <v>2</v>
      </c>
      <c r="U8165" t="b">
        <v>1</v>
      </c>
      <c r="V8165" t="s">
        <v>9817</v>
      </c>
      <c r="W8165" t="s">
        <v>12346</v>
      </c>
      <c r="X8165" t="s">
        <v>15603</v>
      </c>
      <c r="Y8165">
        <v>87</v>
      </c>
      <c r="Z8165">
        <v>87</v>
      </c>
      <c r="AA8165">
        <v>11</v>
      </c>
      <c r="AB8165">
        <v>11</v>
      </c>
      <c r="AC8165">
        <v>26</v>
      </c>
    </row>
    <row r="8166" spans="1:29">
      <c r="A8166">
        <v>8943</v>
      </c>
      <c r="B8166" t="s">
        <v>805</v>
      </c>
      <c r="C8166" t="s">
        <v>9938</v>
      </c>
      <c r="J8166" t="s">
        <v>1444</v>
      </c>
      <c r="K8166">
        <v>0</v>
      </c>
      <c r="N8166" t="b">
        <v>1</v>
      </c>
      <c r="O8166" t="b">
        <v>0</v>
      </c>
      <c r="P8166" t="b">
        <v>0</v>
      </c>
      <c r="Q8166">
        <v>11</v>
      </c>
      <c r="R8166">
        <v>3</v>
      </c>
      <c r="S8166">
        <v>1</v>
      </c>
      <c r="T8166">
        <v>2</v>
      </c>
      <c r="U8166" t="b">
        <v>1</v>
      </c>
      <c r="V8166" t="s">
        <v>9817</v>
      </c>
      <c r="W8166" t="s">
        <v>12346</v>
      </c>
      <c r="X8166" t="s">
        <v>15845</v>
      </c>
      <c r="Y8166">
        <v>89</v>
      </c>
      <c r="Z8166">
        <v>89</v>
      </c>
      <c r="AA8166">
        <v>11</v>
      </c>
      <c r="AB8166">
        <v>11</v>
      </c>
      <c r="AC8166">
        <v>26</v>
      </c>
    </row>
    <row r="8167" spans="1:29">
      <c r="A8167">
        <v>8944</v>
      </c>
      <c r="B8167" t="s">
        <v>805</v>
      </c>
      <c r="C8167" t="s">
        <v>9939</v>
      </c>
      <c r="J8167" t="s">
        <v>1444</v>
      </c>
      <c r="K8167">
        <v>0</v>
      </c>
      <c r="N8167" t="b">
        <v>1</v>
      </c>
      <c r="O8167" t="b">
        <v>0</v>
      </c>
      <c r="P8167" t="b">
        <v>0</v>
      </c>
      <c r="Q8167">
        <v>11</v>
      </c>
      <c r="R8167">
        <v>3</v>
      </c>
      <c r="S8167">
        <v>1</v>
      </c>
      <c r="T8167">
        <v>2</v>
      </c>
      <c r="U8167" t="b">
        <v>1</v>
      </c>
      <c r="V8167" t="s">
        <v>9817</v>
      </c>
      <c r="W8167" t="s">
        <v>12346</v>
      </c>
      <c r="X8167" t="s">
        <v>15827</v>
      </c>
      <c r="Y8167">
        <v>90</v>
      </c>
      <c r="Z8167">
        <v>90</v>
      </c>
      <c r="AA8167">
        <v>11</v>
      </c>
      <c r="AB8167">
        <v>11</v>
      </c>
      <c r="AC8167">
        <v>26</v>
      </c>
    </row>
    <row r="8168" spans="1:29">
      <c r="A8168">
        <v>8945</v>
      </c>
      <c r="B8168" t="s">
        <v>805</v>
      </c>
      <c r="C8168" t="s">
        <v>9940</v>
      </c>
      <c r="J8168" t="s">
        <v>1444</v>
      </c>
      <c r="K8168">
        <v>0</v>
      </c>
      <c r="N8168" t="b">
        <v>1</v>
      </c>
      <c r="O8168" t="b">
        <v>0</v>
      </c>
      <c r="P8168" t="b">
        <v>0</v>
      </c>
      <c r="Q8168">
        <v>11</v>
      </c>
      <c r="R8168">
        <v>3</v>
      </c>
      <c r="S8168">
        <v>1</v>
      </c>
      <c r="T8168">
        <v>2</v>
      </c>
      <c r="U8168" t="b">
        <v>1</v>
      </c>
      <c r="V8168" t="s">
        <v>9817</v>
      </c>
      <c r="W8168" t="s">
        <v>12346</v>
      </c>
      <c r="X8168" t="s">
        <v>15828</v>
      </c>
      <c r="Y8168">
        <v>91</v>
      </c>
      <c r="Z8168">
        <v>91</v>
      </c>
      <c r="AA8168">
        <v>11</v>
      </c>
      <c r="AB8168">
        <v>11</v>
      </c>
      <c r="AC8168">
        <v>26</v>
      </c>
    </row>
    <row r="8169" spans="1:29">
      <c r="A8169">
        <v>8946</v>
      </c>
      <c r="B8169" t="s">
        <v>805</v>
      </c>
      <c r="C8169" t="s">
        <v>9941</v>
      </c>
      <c r="J8169" t="s">
        <v>1436</v>
      </c>
      <c r="K8169">
        <v>0</v>
      </c>
      <c r="N8169" t="b">
        <v>1</v>
      </c>
      <c r="O8169" t="b">
        <v>0</v>
      </c>
      <c r="P8169" t="b">
        <v>0</v>
      </c>
      <c r="Q8169">
        <v>11</v>
      </c>
      <c r="R8169">
        <v>3</v>
      </c>
      <c r="S8169">
        <v>1</v>
      </c>
      <c r="T8169">
        <v>3</v>
      </c>
      <c r="U8169" t="b">
        <v>1</v>
      </c>
      <c r="V8169" t="s">
        <v>9817</v>
      </c>
      <c r="W8169" t="s">
        <v>12346</v>
      </c>
      <c r="X8169" t="s">
        <v>14968</v>
      </c>
      <c r="Y8169">
        <v>89</v>
      </c>
      <c r="Z8169">
        <v>89</v>
      </c>
      <c r="AA8169">
        <v>5</v>
      </c>
      <c r="AB8169">
        <v>5</v>
      </c>
      <c r="AC8169">
        <v>26</v>
      </c>
    </row>
    <row r="8170" spans="1:29">
      <c r="A8170">
        <v>8947</v>
      </c>
      <c r="B8170" t="s">
        <v>805</v>
      </c>
      <c r="C8170" t="s">
        <v>9942</v>
      </c>
      <c r="J8170" t="s">
        <v>1436</v>
      </c>
      <c r="K8170">
        <v>0</v>
      </c>
      <c r="N8170" t="b">
        <v>1</v>
      </c>
      <c r="O8170" t="b">
        <v>0</v>
      </c>
      <c r="P8170" t="b">
        <v>0</v>
      </c>
      <c r="Q8170">
        <v>11</v>
      </c>
      <c r="R8170">
        <v>3</v>
      </c>
      <c r="S8170">
        <v>1</v>
      </c>
      <c r="T8170">
        <v>3</v>
      </c>
      <c r="U8170" t="b">
        <v>1</v>
      </c>
      <c r="V8170" t="s">
        <v>9817</v>
      </c>
      <c r="W8170" t="s">
        <v>12346</v>
      </c>
      <c r="X8170" t="s">
        <v>14970</v>
      </c>
      <c r="Y8170">
        <v>90</v>
      </c>
      <c r="Z8170">
        <v>90</v>
      </c>
      <c r="AA8170">
        <v>5</v>
      </c>
      <c r="AB8170">
        <v>5</v>
      </c>
      <c r="AC8170">
        <v>26</v>
      </c>
    </row>
    <row r="8171" spans="1:29">
      <c r="A8171">
        <v>8948</v>
      </c>
      <c r="B8171" t="s">
        <v>805</v>
      </c>
      <c r="C8171" t="s">
        <v>9943</v>
      </c>
      <c r="J8171" t="s">
        <v>1436</v>
      </c>
      <c r="K8171">
        <v>0</v>
      </c>
      <c r="N8171" t="b">
        <v>1</v>
      </c>
      <c r="O8171" t="b">
        <v>0</v>
      </c>
      <c r="P8171" t="b">
        <v>0</v>
      </c>
      <c r="Q8171">
        <v>11</v>
      </c>
      <c r="R8171">
        <v>3</v>
      </c>
      <c r="S8171">
        <v>1</v>
      </c>
      <c r="T8171">
        <v>3</v>
      </c>
      <c r="U8171" t="b">
        <v>1</v>
      </c>
      <c r="V8171" t="s">
        <v>9817</v>
      </c>
      <c r="W8171" t="s">
        <v>12346</v>
      </c>
      <c r="X8171" t="s">
        <v>14972</v>
      </c>
      <c r="Y8171">
        <v>91</v>
      </c>
      <c r="Z8171">
        <v>91</v>
      </c>
      <c r="AA8171">
        <v>5</v>
      </c>
      <c r="AB8171">
        <v>5</v>
      </c>
      <c r="AC8171">
        <v>26</v>
      </c>
    </row>
    <row r="8172" spans="1:29">
      <c r="A8172">
        <v>8949</v>
      </c>
      <c r="B8172" t="s">
        <v>805</v>
      </c>
      <c r="C8172" t="s">
        <v>9944</v>
      </c>
      <c r="J8172" t="s">
        <v>1436</v>
      </c>
      <c r="K8172">
        <v>0</v>
      </c>
      <c r="N8172" t="b">
        <v>1</v>
      </c>
      <c r="O8172" t="b">
        <v>0</v>
      </c>
      <c r="P8172" t="b">
        <v>0</v>
      </c>
      <c r="Q8172">
        <v>11</v>
      </c>
      <c r="R8172">
        <v>3</v>
      </c>
      <c r="S8172">
        <v>1</v>
      </c>
      <c r="T8172">
        <v>3</v>
      </c>
      <c r="U8172" t="b">
        <v>1</v>
      </c>
      <c r="V8172" t="s">
        <v>9817</v>
      </c>
      <c r="W8172" t="s">
        <v>12346</v>
      </c>
      <c r="X8172" t="s">
        <v>14976</v>
      </c>
      <c r="Y8172">
        <v>93</v>
      </c>
      <c r="Z8172">
        <v>93</v>
      </c>
      <c r="AA8172">
        <v>5</v>
      </c>
      <c r="AB8172">
        <v>5</v>
      </c>
      <c r="AC8172">
        <v>26</v>
      </c>
    </row>
    <row r="8173" spans="1:29">
      <c r="A8173">
        <v>8950</v>
      </c>
      <c r="B8173" t="s">
        <v>805</v>
      </c>
      <c r="C8173" t="s">
        <v>9945</v>
      </c>
      <c r="J8173" t="s">
        <v>1436</v>
      </c>
      <c r="K8173">
        <v>0</v>
      </c>
      <c r="N8173" t="b">
        <v>1</v>
      </c>
      <c r="O8173" t="b">
        <v>0</v>
      </c>
      <c r="P8173" t="b">
        <v>0</v>
      </c>
      <c r="Q8173">
        <v>11</v>
      </c>
      <c r="R8173">
        <v>3</v>
      </c>
      <c r="S8173">
        <v>1</v>
      </c>
      <c r="T8173">
        <v>3</v>
      </c>
      <c r="U8173" t="b">
        <v>1</v>
      </c>
      <c r="V8173" t="s">
        <v>9817</v>
      </c>
      <c r="W8173" t="s">
        <v>12346</v>
      </c>
      <c r="X8173" t="s">
        <v>14978</v>
      </c>
      <c r="Y8173">
        <v>94</v>
      </c>
      <c r="Z8173">
        <v>94</v>
      </c>
      <c r="AA8173">
        <v>5</v>
      </c>
      <c r="AB8173">
        <v>5</v>
      </c>
      <c r="AC8173">
        <v>26</v>
      </c>
    </row>
    <row r="8174" spans="1:29">
      <c r="A8174">
        <v>8951</v>
      </c>
      <c r="B8174" t="s">
        <v>805</v>
      </c>
      <c r="C8174" t="s">
        <v>9946</v>
      </c>
      <c r="J8174" t="s">
        <v>1436</v>
      </c>
      <c r="K8174">
        <v>0</v>
      </c>
      <c r="N8174" t="b">
        <v>1</v>
      </c>
      <c r="O8174" t="b">
        <v>0</v>
      </c>
      <c r="P8174" t="b">
        <v>0</v>
      </c>
      <c r="Q8174">
        <v>11</v>
      </c>
      <c r="R8174">
        <v>3</v>
      </c>
      <c r="S8174">
        <v>1</v>
      </c>
      <c r="T8174">
        <v>3</v>
      </c>
      <c r="U8174" t="b">
        <v>1</v>
      </c>
      <c r="V8174" t="s">
        <v>9817</v>
      </c>
      <c r="W8174" t="s">
        <v>12346</v>
      </c>
      <c r="X8174" t="s">
        <v>14980</v>
      </c>
      <c r="Y8174">
        <v>95</v>
      </c>
      <c r="Z8174">
        <v>95</v>
      </c>
      <c r="AA8174">
        <v>5</v>
      </c>
      <c r="AB8174">
        <v>5</v>
      </c>
      <c r="AC8174">
        <v>26</v>
      </c>
    </row>
    <row r="8175" spans="1:29">
      <c r="A8175">
        <v>8952</v>
      </c>
      <c r="B8175" t="s">
        <v>805</v>
      </c>
      <c r="C8175" t="s">
        <v>9947</v>
      </c>
      <c r="J8175" t="s">
        <v>1436</v>
      </c>
      <c r="K8175">
        <v>0</v>
      </c>
      <c r="N8175" t="b">
        <v>1</v>
      </c>
      <c r="O8175" t="b">
        <v>0</v>
      </c>
      <c r="P8175" t="b">
        <v>0</v>
      </c>
      <c r="Q8175">
        <v>11</v>
      </c>
      <c r="R8175">
        <v>3</v>
      </c>
      <c r="S8175">
        <v>1</v>
      </c>
      <c r="T8175">
        <v>3</v>
      </c>
      <c r="U8175" t="b">
        <v>1</v>
      </c>
      <c r="V8175" t="s">
        <v>9817</v>
      </c>
      <c r="W8175" t="s">
        <v>12346</v>
      </c>
      <c r="X8175" t="s">
        <v>14982</v>
      </c>
      <c r="Y8175">
        <v>96</v>
      </c>
      <c r="Z8175">
        <v>96</v>
      </c>
      <c r="AA8175">
        <v>5</v>
      </c>
      <c r="AB8175">
        <v>5</v>
      </c>
      <c r="AC8175">
        <v>26</v>
      </c>
    </row>
    <row r="8176" spans="1:29">
      <c r="A8176">
        <v>8953</v>
      </c>
      <c r="B8176" t="s">
        <v>805</v>
      </c>
      <c r="C8176" t="s">
        <v>9948</v>
      </c>
      <c r="J8176" t="s">
        <v>1436</v>
      </c>
      <c r="K8176">
        <v>0</v>
      </c>
      <c r="N8176" t="b">
        <v>1</v>
      </c>
      <c r="O8176" t="b">
        <v>0</v>
      </c>
      <c r="P8176" t="b">
        <v>0</v>
      </c>
      <c r="Q8176">
        <v>11</v>
      </c>
      <c r="R8176">
        <v>3</v>
      </c>
      <c r="S8176">
        <v>1</v>
      </c>
      <c r="T8176">
        <v>3</v>
      </c>
      <c r="U8176" t="b">
        <v>1</v>
      </c>
      <c r="V8176" t="s">
        <v>9817</v>
      </c>
      <c r="W8176" t="s">
        <v>12346</v>
      </c>
      <c r="X8176" t="s">
        <v>14984</v>
      </c>
      <c r="Y8176">
        <v>97</v>
      </c>
      <c r="Z8176">
        <v>97</v>
      </c>
      <c r="AA8176">
        <v>5</v>
      </c>
      <c r="AB8176">
        <v>5</v>
      </c>
      <c r="AC8176">
        <v>26</v>
      </c>
    </row>
    <row r="8177" spans="1:29">
      <c r="A8177">
        <v>8954</v>
      </c>
      <c r="B8177" t="s">
        <v>805</v>
      </c>
      <c r="C8177" t="s">
        <v>9949</v>
      </c>
      <c r="J8177" t="s">
        <v>1436</v>
      </c>
      <c r="K8177">
        <v>0</v>
      </c>
      <c r="N8177" t="b">
        <v>1</v>
      </c>
      <c r="O8177" t="b">
        <v>0</v>
      </c>
      <c r="P8177" t="b">
        <v>0</v>
      </c>
      <c r="Q8177">
        <v>11</v>
      </c>
      <c r="R8177">
        <v>3</v>
      </c>
      <c r="S8177">
        <v>1</v>
      </c>
      <c r="T8177">
        <v>3</v>
      </c>
      <c r="U8177" t="b">
        <v>1</v>
      </c>
      <c r="V8177" t="s">
        <v>9817</v>
      </c>
      <c r="W8177" t="s">
        <v>12346</v>
      </c>
      <c r="X8177" t="s">
        <v>14986</v>
      </c>
      <c r="Y8177">
        <v>98</v>
      </c>
      <c r="Z8177">
        <v>98</v>
      </c>
      <c r="AA8177">
        <v>5</v>
      </c>
      <c r="AB8177">
        <v>5</v>
      </c>
      <c r="AC8177">
        <v>26</v>
      </c>
    </row>
    <row r="8178" spans="1:29">
      <c r="A8178">
        <v>8955</v>
      </c>
      <c r="B8178" t="s">
        <v>805</v>
      </c>
      <c r="C8178" t="s">
        <v>9950</v>
      </c>
      <c r="J8178" t="s">
        <v>1436</v>
      </c>
      <c r="K8178">
        <v>0</v>
      </c>
      <c r="N8178" t="b">
        <v>1</v>
      </c>
      <c r="O8178" t="b">
        <v>0</v>
      </c>
      <c r="P8178" t="b">
        <v>0</v>
      </c>
      <c r="Q8178">
        <v>11</v>
      </c>
      <c r="R8178">
        <v>3</v>
      </c>
      <c r="S8178">
        <v>1</v>
      </c>
      <c r="T8178">
        <v>3</v>
      </c>
      <c r="U8178" t="b">
        <v>1</v>
      </c>
      <c r="V8178" t="s">
        <v>9817</v>
      </c>
      <c r="W8178" t="s">
        <v>12346</v>
      </c>
      <c r="X8178" t="s">
        <v>14988</v>
      </c>
      <c r="Y8178">
        <v>99</v>
      </c>
      <c r="Z8178">
        <v>99</v>
      </c>
      <c r="AA8178">
        <v>5</v>
      </c>
      <c r="AB8178">
        <v>5</v>
      </c>
      <c r="AC8178">
        <v>26</v>
      </c>
    </row>
    <row r="8179" spans="1:29">
      <c r="A8179">
        <v>8956</v>
      </c>
      <c r="B8179" t="s">
        <v>805</v>
      </c>
      <c r="C8179" t="s">
        <v>9951</v>
      </c>
      <c r="J8179" t="s">
        <v>1436</v>
      </c>
      <c r="K8179">
        <v>0</v>
      </c>
      <c r="N8179" t="b">
        <v>1</v>
      </c>
      <c r="O8179" t="b">
        <v>0</v>
      </c>
      <c r="P8179" t="b">
        <v>0</v>
      </c>
      <c r="Q8179">
        <v>11</v>
      </c>
      <c r="R8179">
        <v>3</v>
      </c>
      <c r="S8179">
        <v>1</v>
      </c>
      <c r="T8179">
        <v>3</v>
      </c>
      <c r="U8179" t="b">
        <v>1</v>
      </c>
      <c r="V8179" t="s">
        <v>9817</v>
      </c>
      <c r="W8179" t="s">
        <v>12346</v>
      </c>
      <c r="X8179" t="s">
        <v>14990</v>
      </c>
      <c r="Y8179">
        <v>100</v>
      </c>
      <c r="Z8179">
        <v>100</v>
      </c>
      <c r="AA8179">
        <v>5</v>
      </c>
      <c r="AB8179">
        <v>5</v>
      </c>
      <c r="AC8179">
        <v>26</v>
      </c>
    </row>
    <row r="8180" spans="1:29">
      <c r="A8180">
        <v>8957</v>
      </c>
      <c r="B8180" t="s">
        <v>805</v>
      </c>
      <c r="C8180" t="s">
        <v>9952</v>
      </c>
      <c r="J8180" t="s">
        <v>1436</v>
      </c>
      <c r="K8180">
        <v>0</v>
      </c>
      <c r="N8180" t="b">
        <v>1</v>
      </c>
      <c r="O8180" t="b">
        <v>0</v>
      </c>
      <c r="P8180" t="b">
        <v>0</v>
      </c>
      <c r="Q8180">
        <v>11</v>
      </c>
      <c r="R8180">
        <v>3</v>
      </c>
      <c r="S8180">
        <v>1</v>
      </c>
      <c r="T8180">
        <v>3</v>
      </c>
      <c r="U8180" t="b">
        <v>1</v>
      </c>
      <c r="V8180" t="s">
        <v>9817</v>
      </c>
      <c r="W8180" t="s">
        <v>12346</v>
      </c>
      <c r="X8180" t="s">
        <v>14992</v>
      </c>
      <c r="Y8180">
        <v>101</v>
      </c>
      <c r="Z8180">
        <v>101</v>
      </c>
      <c r="AA8180">
        <v>5</v>
      </c>
      <c r="AB8180">
        <v>5</v>
      </c>
      <c r="AC8180">
        <v>26</v>
      </c>
    </row>
    <row r="8181" spans="1:29">
      <c r="A8181">
        <v>8958</v>
      </c>
      <c r="B8181" t="s">
        <v>805</v>
      </c>
      <c r="C8181" t="s">
        <v>9953</v>
      </c>
      <c r="J8181" t="s">
        <v>1436</v>
      </c>
      <c r="K8181">
        <v>0</v>
      </c>
      <c r="N8181" t="b">
        <v>1</v>
      </c>
      <c r="O8181" t="b">
        <v>0</v>
      </c>
      <c r="P8181" t="b">
        <v>0</v>
      </c>
      <c r="Q8181">
        <v>11</v>
      </c>
      <c r="R8181">
        <v>3</v>
      </c>
      <c r="S8181">
        <v>1</v>
      </c>
      <c r="T8181">
        <v>3</v>
      </c>
      <c r="U8181" t="b">
        <v>1</v>
      </c>
      <c r="V8181" t="s">
        <v>9817</v>
      </c>
      <c r="W8181" t="s">
        <v>12346</v>
      </c>
      <c r="X8181" t="s">
        <v>14994</v>
      </c>
      <c r="Y8181">
        <v>102</v>
      </c>
      <c r="Z8181">
        <v>102</v>
      </c>
      <c r="AA8181">
        <v>5</v>
      </c>
      <c r="AB8181">
        <v>5</v>
      </c>
      <c r="AC8181">
        <v>26</v>
      </c>
    </row>
    <row r="8182" spans="1:29">
      <c r="A8182">
        <v>8959</v>
      </c>
      <c r="B8182" t="s">
        <v>805</v>
      </c>
      <c r="C8182" t="s">
        <v>9954</v>
      </c>
      <c r="J8182" t="s">
        <v>1436</v>
      </c>
      <c r="K8182">
        <v>0</v>
      </c>
      <c r="N8182" t="b">
        <v>1</v>
      </c>
      <c r="O8182" t="b">
        <v>0</v>
      </c>
      <c r="P8182" t="b">
        <v>0</v>
      </c>
      <c r="Q8182">
        <v>11</v>
      </c>
      <c r="R8182">
        <v>3</v>
      </c>
      <c r="S8182">
        <v>1</v>
      </c>
      <c r="T8182">
        <v>3</v>
      </c>
      <c r="U8182" t="b">
        <v>1</v>
      </c>
      <c r="V8182" t="s">
        <v>9817</v>
      </c>
      <c r="W8182" t="s">
        <v>12346</v>
      </c>
      <c r="X8182" t="s">
        <v>14996</v>
      </c>
      <c r="Y8182">
        <v>103</v>
      </c>
      <c r="Z8182">
        <v>103</v>
      </c>
      <c r="AA8182">
        <v>5</v>
      </c>
      <c r="AB8182">
        <v>5</v>
      </c>
      <c r="AC8182">
        <v>26</v>
      </c>
    </row>
    <row r="8183" spans="1:29">
      <c r="A8183">
        <v>8960</v>
      </c>
      <c r="B8183" t="s">
        <v>805</v>
      </c>
      <c r="C8183" t="s">
        <v>9955</v>
      </c>
      <c r="J8183" t="s">
        <v>1436</v>
      </c>
      <c r="K8183">
        <v>0</v>
      </c>
      <c r="N8183" t="b">
        <v>1</v>
      </c>
      <c r="O8183" t="b">
        <v>0</v>
      </c>
      <c r="P8183" t="b">
        <v>0</v>
      </c>
      <c r="Q8183">
        <v>11</v>
      </c>
      <c r="R8183">
        <v>3</v>
      </c>
      <c r="S8183">
        <v>1</v>
      </c>
      <c r="T8183">
        <v>3</v>
      </c>
      <c r="U8183" t="b">
        <v>1</v>
      </c>
      <c r="V8183" t="s">
        <v>9817</v>
      </c>
      <c r="W8183" t="s">
        <v>12346</v>
      </c>
      <c r="X8183" t="s">
        <v>14998</v>
      </c>
      <c r="Y8183">
        <v>104</v>
      </c>
      <c r="Z8183">
        <v>104</v>
      </c>
      <c r="AA8183">
        <v>5</v>
      </c>
      <c r="AB8183">
        <v>5</v>
      </c>
      <c r="AC8183">
        <v>26</v>
      </c>
    </row>
    <row r="8184" spans="1:29">
      <c r="A8184">
        <v>8961</v>
      </c>
      <c r="B8184" t="s">
        <v>805</v>
      </c>
      <c r="C8184" t="s">
        <v>9956</v>
      </c>
      <c r="J8184" t="s">
        <v>1436</v>
      </c>
      <c r="K8184">
        <v>0</v>
      </c>
      <c r="N8184" t="b">
        <v>1</v>
      </c>
      <c r="O8184" t="b">
        <v>0</v>
      </c>
      <c r="P8184" t="b">
        <v>0</v>
      </c>
      <c r="Q8184">
        <v>11</v>
      </c>
      <c r="R8184">
        <v>3</v>
      </c>
      <c r="S8184">
        <v>1</v>
      </c>
      <c r="T8184">
        <v>3</v>
      </c>
      <c r="U8184" t="b">
        <v>1</v>
      </c>
      <c r="V8184" t="s">
        <v>9817</v>
      </c>
      <c r="W8184" t="s">
        <v>12346</v>
      </c>
      <c r="X8184" t="s">
        <v>15000</v>
      </c>
      <c r="Y8184">
        <v>105</v>
      </c>
      <c r="Z8184">
        <v>105</v>
      </c>
      <c r="AA8184">
        <v>5</v>
      </c>
      <c r="AB8184">
        <v>5</v>
      </c>
      <c r="AC8184">
        <v>26</v>
      </c>
    </row>
    <row r="8185" spans="1:29">
      <c r="A8185">
        <v>8962</v>
      </c>
      <c r="B8185" t="s">
        <v>805</v>
      </c>
      <c r="C8185" t="s">
        <v>9957</v>
      </c>
      <c r="J8185" t="s">
        <v>1436</v>
      </c>
      <c r="K8185">
        <v>0</v>
      </c>
      <c r="N8185" t="b">
        <v>1</v>
      </c>
      <c r="O8185" t="b">
        <v>0</v>
      </c>
      <c r="P8185" t="b">
        <v>0</v>
      </c>
      <c r="Q8185">
        <v>11</v>
      </c>
      <c r="R8185">
        <v>3</v>
      </c>
      <c r="S8185">
        <v>1</v>
      </c>
      <c r="T8185">
        <v>3</v>
      </c>
      <c r="U8185" t="b">
        <v>1</v>
      </c>
      <c r="V8185" t="s">
        <v>9817</v>
      </c>
      <c r="W8185" t="s">
        <v>12346</v>
      </c>
      <c r="X8185" t="s">
        <v>15002</v>
      </c>
      <c r="Y8185">
        <v>106</v>
      </c>
      <c r="Z8185">
        <v>106</v>
      </c>
      <c r="AA8185">
        <v>5</v>
      </c>
      <c r="AB8185">
        <v>5</v>
      </c>
      <c r="AC8185">
        <v>26</v>
      </c>
    </row>
    <row r="8186" spans="1:29">
      <c r="A8186">
        <v>8963</v>
      </c>
      <c r="B8186" t="s">
        <v>805</v>
      </c>
      <c r="C8186" t="s">
        <v>9958</v>
      </c>
      <c r="J8186" t="s">
        <v>1436</v>
      </c>
      <c r="K8186">
        <v>0</v>
      </c>
      <c r="N8186" t="b">
        <v>1</v>
      </c>
      <c r="O8186" t="b">
        <v>0</v>
      </c>
      <c r="P8186" t="b">
        <v>0</v>
      </c>
      <c r="Q8186">
        <v>11</v>
      </c>
      <c r="R8186">
        <v>3</v>
      </c>
      <c r="S8186">
        <v>1</v>
      </c>
      <c r="T8186">
        <v>3</v>
      </c>
      <c r="U8186" t="b">
        <v>1</v>
      </c>
      <c r="V8186" t="s">
        <v>9817</v>
      </c>
      <c r="W8186" t="s">
        <v>12346</v>
      </c>
      <c r="X8186" t="s">
        <v>15004</v>
      </c>
      <c r="Y8186">
        <v>107</v>
      </c>
      <c r="Z8186">
        <v>107</v>
      </c>
      <c r="AA8186">
        <v>5</v>
      </c>
      <c r="AB8186">
        <v>5</v>
      </c>
      <c r="AC8186">
        <v>26</v>
      </c>
    </row>
    <row r="8187" spans="1:29">
      <c r="A8187">
        <v>8964</v>
      </c>
      <c r="B8187" t="s">
        <v>805</v>
      </c>
      <c r="C8187" t="s">
        <v>9959</v>
      </c>
      <c r="J8187" t="s">
        <v>1436</v>
      </c>
      <c r="K8187">
        <v>0</v>
      </c>
      <c r="N8187" t="b">
        <v>1</v>
      </c>
      <c r="O8187" t="b">
        <v>0</v>
      </c>
      <c r="P8187" t="b">
        <v>0</v>
      </c>
      <c r="Q8187">
        <v>11</v>
      </c>
      <c r="R8187">
        <v>3</v>
      </c>
      <c r="S8187">
        <v>1</v>
      </c>
      <c r="T8187">
        <v>3</v>
      </c>
      <c r="U8187" t="b">
        <v>1</v>
      </c>
      <c r="V8187" t="s">
        <v>9817</v>
      </c>
      <c r="W8187" t="s">
        <v>12346</v>
      </c>
      <c r="X8187" t="s">
        <v>15006</v>
      </c>
      <c r="Y8187">
        <v>108</v>
      </c>
      <c r="Z8187">
        <v>108</v>
      </c>
      <c r="AA8187">
        <v>5</v>
      </c>
      <c r="AB8187">
        <v>5</v>
      </c>
      <c r="AC8187">
        <v>26</v>
      </c>
    </row>
    <row r="8188" spans="1:29">
      <c r="A8188">
        <v>8965</v>
      </c>
      <c r="B8188" t="s">
        <v>805</v>
      </c>
      <c r="C8188" t="s">
        <v>9960</v>
      </c>
      <c r="J8188" t="s">
        <v>1436</v>
      </c>
      <c r="K8188">
        <v>0</v>
      </c>
      <c r="N8188" t="b">
        <v>1</v>
      </c>
      <c r="O8188" t="b">
        <v>0</v>
      </c>
      <c r="P8188" t="b">
        <v>0</v>
      </c>
      <c r="Q8188">
        <v>11</v>
      </c>
      <c r="R8188">
        <v>3</v>
      </c>
      <c r="S8188">
        <v>1</v>
      </c>
      <c r="T8188">
        <v>3</v>
      </c>
      <c r="U8188" t="b">
        <v>1</v>
      </c>
      <c r="V8188" t="s">
        <v>9817</v>
      </c>
      <c r="W8188" t="s">
        <v>12346</v>
      </c>
      <c r="X8188" t="s">
        <v>15008</v>
      </c>
      <c r="Y8188">
        <v>109</v>
      </c>
      <c r="Z8188">
        <v>109</v>
      </c>
      <c r="AA8188">
        <v>5</v>
      </c>
      <c r="AB8188">
        <v>5</v>
      </c>
      <c r="AC8188">
        <v>26</v>
      </c>
    </row>
    <row r="8189" spans="1:29">
      <c r="A8189">
        <v>8966</v>
      </c>
      <c r="B8189" t="s">
        <v>805</v>
      </c>
      <c r="C8189" t="s">
        <v>9961</v>
      </c>
      <c r="J8189" t="s">
        <v>1436</v>
      </c>
      <c r="K8189">
        <v>0</v>
      </c>
      <c r="N8189" t="b">
        <v>1</v>
      </c>
      <c r="O8189" t="b">
        <v>0</v>
      </c>
      <c r="P8189" t="b">
        <v>0</v>
      </c>
      <c r="Q8189">
        <v>11</v>
      </c>
      <c r="R8189">
        <v>3</v>
      </c>
      <c r="S8189">
        <v>1</v>
      </c>
      <c r="T8189">
        <v>3</v>
      </c>
      <c r="U8189" t="b">
        <v>1</v>
      </c>
      <c r="V8189" t="s">
        <v>9817</v>
      </c>
      <c r="W8189" t="s">
        <v>12346</v>
      </c>
      <c r="X8189" t="s">
        <v>15010</v>
      </c>
      <c r="Y8189">
        <v>110</v>
      </c>
      <c r="Z8189">
        <v>110</v>
      </c>
      <c r="AA8189">
        <v>5</v>
      </c>
      <c r="AB8189">
        <v>5</v>
      </c>
      <c r="AC8189">
        <v>26</v>
      </c>
    </row>
    <row r="8190" spans="1:29">
      <c r="A8190">
        <v>8967</v>
      </c>
      <c r="B8190" t="s">
        <v>805</v>
      </c>
      <c r="C8190" t="s">
        <v>9962</v>
      </c>
      <c r="J8190" t="s">
        <v>1436</v>
      </c>
      <c r="K8190">
        <v>0</v>
      </c>
      <c r="N8190" t="b">
        <v>1</v>
      </c>
      <c r="O8190" t="b">
        <v>0</v>
      </c>
      <c r="P8190" t="b">
        <v>0</v>
      </c>
      <c r="Q8190">
        <v>11</v>
      </c>
      <c r="R8190">
        <v>3</v>
      </c>
      <c r="S8190">
        <v>1</v>
      </c>
      <c r="T8190">
        <v>3</v>
      </c>
      <c r="U8190" t="b">
        <v>1</v>
      </c>
      <c r="V8190" t="s">
        <v>9817</v>
      </c>
      <c r="W8190" t="s">
        <v>12346</v>
      </c>
      <c r="X8190" t="s">
        <v>15012</v>
      </c>
      <c r="Y8190">
        <v>111</v>
      </c>
      <c r="Z8190">
        <v>111</v>
      </c>
      <c r="AA8190">
        <v>5</v>
      </c>
      <c r="AB8190">
        <v>5</v>
      </c>
      <c r="AC8190">
        <v>26</v>
      </c>
    </row>
    <row r="8191" spans="1:29">
      <c r="A8191">
        <v>8968</v>
      </c>
      <c r="B8191" t="s">
        <v>805</v>
      </c>
      <c r="C8191" t="s">
        <v>9963</v>
      </c>
      <c r="J8191" t="s">
        <v>1436</v>
      </c>
      <c r="K8191">
        <v>0</v>
      </c>
      <c r="N8191" t="b">
        <v>1</v>
      </c>
      <c r="O8191" t="b">
        <v>0</v>
      </c>
      <c r="P8191" t="b">
        <v>0</v>
      </c>
      <c r="Q8191">
        <v>11</v>
      </c>
      <c r="R8191">
        <v>3</v>
      </c>
      <c r="S8191">
        <v>1</v>
      </c>
      <c r="T8191">
        <v>3</v>
      </c>
      <c r="U8191" t="b">
        <v>1</v>
      </c>
      <c r="V8191" t="s">
        <v>9817</v>
      </c>
      <c r="W8191" t="s">
        <v>12346</v>
      </c>
      <c r="X8191" t="s">
        <v>15014</v>
      </c>
      <c r="Y8191">
        <v>112</v>
      </c>
      <c r="Z8191">
        <v>112</v>
      </c>
      <c r="AA8191">
        <v>5</v>
      </c>
      <c r="AB8191">
        <v>5</v>
      </c>
      <c r="AC8191">
        <v>26</v>
      </c>
    </row>
    <row r="8192" spans="1:29">
      <c r="A8192">
        <v>8969</v>
      </c>
      <c r="B8192" t="s">
        <v>805</v>
      </c>
      <c r="C8192" t="s">
        <v>9964</v>
      </c>
      <c r="J8192" t="s">
        <v>1436</v>
      </c>
      <c r="K8192">
        <v>0</v>
      </c>
      <c r="N8192" t="b">
        <v>1</v>
      </c>
      <c r="O8192" t="b">
        <v>0</v>
      </c>
      <c r="P8192" t="b">
        <v>0</v>
      </c>
      <c r="Q8192">
        <v>11</v>
      </c>
      <c r="R8192">
        <v>3</v>
      </c>
      <c r="S8192">
        <v>1</v>
      </c>
      <c r="T8192">
        <v>3</v>
      </c>
      <c r="U8192" t="b">
        <v>1</v>
      </c>
      <c r="V8192" t="s">
        <v>9817</v>
      </c>
      <c r="W8192" t="s">
        <v>12346</v>
      </c>
      <c r="X8192" t="s">
        <v>15016</v>
      </c>
      <c r="Y8192">
        <v>113</v>
      </c>
      <c r="Z8192">
        <v>113</v>
      </c>
      <c r="AA8192">
        <v>5</v>
      </c>
      <c r="AB8192">
        <v>5</v>
      </c>
      <c r="AC8192">
        <v>26</v>
      </c>
    </row>
    <row r="8193" spans="1:29">
      <c r="A8193">
        <v>8970</v>
      </c>
      <c r="B8193" t="s">
        <v>805</v>
      </c>
      <c r="C8193" t="s">
        <v>9965</v>
      </c>
      <c r="J8193" t="s">
        <v>1436</v>
      </c>
      <c r="K8193">
        <v>0</v>
      </c>
      <c r="N8193" t="b">
        <v>1</v>
      </c>
      <c r="O8193" t="b">
        <v>0</v>
      </c>
      <c r="P8193" t="b">
        <v>0</v>
      </c>
      <c r="Q8193">
        <v>11</v>
      </c>
      <c r="R8193">
        <v>3</v>
      </c>
      <c r="S8193">
        <v>1</v>
      </c>
      <c r="T8193">
        <v>3</v>
      </c>
      <c r="U8193" t="b">
        <v>1</v>
      </c>
      <c r="V8193" t="s">
        <v>9817</v>
      </c>
      <c r="W8193" t="s">
        <v>12346</v>
      </c>
      <c r="X8193" t="s">
        <v>15018</v>
      </c>
      <c r="Y8193">
        <v>114</v>
      </c>
      <c r="Z8193">
        <v>114</v>
      </c>
      <c r="AA8193">
        <v>5</v>
      </c>
      <c r="AB8193">
        <v>5</v>
      </c>
      <c r="AC8193">
        <v>26</v>
      </c>
    </row>
    <row r="8194" spans="1:29">
      <c r="A8194">
        <v>8971</v>
      </c>
      <c r="B8194" t="s">
        <v>805</v>
      </c>
      <c r="C8194" t="s">
        <v>9966</v>
      </c>
      <c r="J8194" t="s">
        <v>1444</v>
      </c>
      <c r="K8194">
        <v>0</v>
      </c>
      <c r="N8194" t="b">
        <v>1</v>
      </c>
      <c r="O8194" t="b">
        <v>0</v>
      </c>
      <c r="P8194" t="b">
        <v>0</v>
      </c>
      <c r="Q8194">
        <v>11</v>
      </c>
      <c r="R8194">
        <v>3</v>
      </c>
      <c r="S8194">
        <v>1</v>
      </c>
      <c r="T8194">
        <v>2</v>
      </c>
      <c r="U8194" t="b">
        <v>1</v>
      </c>
      <c r="V8194" t="s">
        <v>9817</v>
      </c>
      <c r="W8194" t="s">
        <v>12346</v>
      </c>
      <c r="X8194" t="s">
        <v>15846</v>
      </c>
      <c r="Y8194">
        <v>93</v>
      </c>
      <c r="Z8194">
        <v>93</v>
      </c>
      <c r="AA8194">
        <v>11</v>
      </c>
      <c r="AB8194">
        <v>11</v>
      </c>
      <c r="AC8194">
        <v>26</v>
      </c>
    </row>
    <row r="8195" spans="1:29">
      <c r="A8195">
        <v>8972</v>
      </c>
      <c r="B8195" t="s">
        <v>805</v>
      </c>
      <c r="C8195" t="s">
        <v>9967</v>
      </c>
      <c r="J8195" t="s">
        <v>1444</v>
      </c>
      <c r="K8195">
        <v>0</v>
      </c>
      <c r="N8195" t="b">
        <v>1</v>
      </c>
      <c r="O8195" t="b">
        <v>0</v>
      </c>
      <c r="P8195" t="b">
        <v>0</v>
      </c>
      <c r="Q8195">
        <v>11</v>
      </c>
      <c r="R8195">
        <v>3</v>
      </c>
      <c r="S8195">
        <v>1</v>
      </c>
      <c r="T8195">
        <v>2</v>
      </c>
      <c r="U8195" t="b">
        <v>1</v>
      </c>
      <c r="V8195" t="s">
        <v>9817</v>
      </c>
      <c r="W8195" t="s">
        <v>12346</v>
      </c>
      <c r="X8195" t="s">
        <v>15609</v>
      </c>
      <c r="Y8195">
        <v>94</v>
      </c>
      <c r="Z8195">
        <v>94</v>
      </c>
      <c r="AA8195">
        <v>11</v>
      </c>
      <c r="AB8195">
        <v>11</v>
      </c>
      <c r="AC8195">
        <v>26</v>
      </c>
    </row>
    <row r="8196" spans="1:29">
      <c r="A8196">
        <v>8973</v>
      </c>
      <c r="B8196" t="s">
        <v>805</v>
      </c>
      <c r="C8196" t="s">
        <v>9968</v>
      </c>
      <c r="J8196" t="s">
        <v>1444</v>
      </c>
      <c r="K8196">
        <v>0</v>
      </c>
      <c r="N8196" t="b">
        <v>1</v>
      </c>
      <c r="O8196" t="b">
        <v>0</v>
      </c>
      <c r="P8196" t="b">
        <v>0</v>
      </c>
      <c r="Q8196">
        <v>11</v>
      </c>
      <c r="R8196">
        <v>3</v>
      </c>
      <c r="S8196">
        <v>1</v>
      </c>
      <c r="T8196">
        <v>2</v>
      </c>
      <c r="U8196" t="b">
        <v>1</v>
      </c>
      <c r="V8196" t="s">
        <v>9817</v>
      </c>
      <c r="W8196" t="s">
        <v>12346</v>
      </c>
      <c r="X8196" t="s">
        <v>15610</v>
      </c>
      <c r="Y8196">
        <v>95</v>
      </c>
      <c r="Z8196">
        <v>95</v>
      </c>
      <c r="AA8196">
        <v>11</v>
      </c>
      <c r="AB8196">
        <v>11</v>
      </c>
      <c r="AC8196">
        <v>26</v>
      </c>
    </row>
    <row r="8197" spans="1:29">
      <c r="A8197">
        <v>8974</v>
      </c>
      <c r="B8197" t="s">
        <v>805</v>
      </c>
      <c r="C8197" t="s">
        <v>9969</v>
      </c>
      <c r="J8197" t="s">
        <v>1444</v>
      </c>
      <c r="K8197">
        <v>0</v>
      </c>
      <c r="N8197" t="b">
        <v>1</v>
      </c>
      <c r="O8197" t="b">
        <v>0</v>
      </c>
      <c r="P8197" t="b">
        <v>0</v>
      </c>
      <c r="Q8197">
        <v>11</v>
      </c>
      <c r="R8197">
        <v>3</v>
      </c>
      <c r="S8197">
        <v>1</v>
      </c>
      <c r="T8197">
        <v>2</v>
      </c>
      <c r="U8197" t="b">
        <v>1</v>
      </c>
      <c r="V8197" t="s">
        <v>9817</v>
      </c>
      <c r="W8197" t="s">
        <v>12346</v>
      </c>
      <c r="X8197" t="s">
        <v>15611</v>
      </c>
      <c r="Y8197">
        <v>96</v>
      </c>
      <c r="Z8197">
        <v>96</v>
      </c>
      <c r="AA8197">
        <v>11</v>
      </c>
      <c r="AB8197">
        <v>11</v>
      </c>
      <c r="AC8197">
        <v>26</v>
      </c>
    </row>
    <row r="8198" spans="1:29">
      <c r="A8198">
        <v>8975</v>
      </c>
      <c r="B8198" t="s">
        <v>805</v>
      </c>
      <c r="C8198" t="s">
        <v>9970</v>
      </c>
      <c r="J8198" t="s">
        <v>1444</v>
      </c>
      <c r="K8198">
        <v>0</v>
      </c>
      <c r="N8198" t="b">
        <v>1</v>
      </c>
      <c r="O8198" t="b">
        <v>0</v>
      </c>
      <c r="P8198" t="b">
        <v>0</v>
      </c>
      <c r="Q8198">
        <v>11</v>
      </c>
      <c r="R8198">
        <v>3</v>
      </c>
      <c r="S8198">
        <v>1</v>
      </c>
      <c r="T8198">
        <v>2</v>
      </c>
      <c r="U8198" t="b">
        <v>1</v>
      </c>
      <c r="V8198" t="s">
        <v>9817</v>
      </c>
      <c r="W8198" t="s">
        <v>12346</v>
      </c>
      <c r="X8198" t="s">
        <v>15829</v>
      </c>
      <c r="Y8198">
        <v>97</v>
      </c>
      <c r="Z8198">
        <v>97</v>
      </c>
      <c r="AA8198">
        <v>11</v>
      </c>
      <c r="AB8198">
        <v>11</v>
      </c>
      <c r="AC8198">
        <v>26</v>
      </c>
    </row>
    <row r="8199" spans="1:29">
      <c r="A8199">
        <v>8976</v>
      </c>
      <c r="B8199" t="s">
        <v>805</v>
      </c>
      <c r="C8199" t="s">
        <v>9971</v>
      </c>
      <c r="J8199" t="s">
        <v>1444</v>
      </c>
      <c r="K8199">
        <v>0</v>
      </c>
      <c r="N8199" t="b">
        <v>1</v>
      </c>
      <c r="O8199" t="b">
        <v>0</v>
      </c>
      <c r="P8199" t="b">
        <v>0</v>
      </c>
      <c r="Q8199">
        <v>11</v>
      </c>
      <c r="R8199">
        <v>3</v>
      </c>
      <c r="S8199">
        <v>1</v>
      </c>
      <c r="T8199">
        <v>2</v>
      </c>
      <c r="U8199" t="b">
        <v>1</v>
      </c>
      <c r="V8199" t="s">
        <v>9817</v>
      </c>
      <c r="W8199" t="s">
        <v>12346</v>
      </c>
      <c r="X8199" t="s">
        <v>15612</v>
      </c>
      <c r="Y8199">
        <v>98</v>
      </c>
      <c r="Z8199">
        <v>98</v>
      </c>
      <c r="AA8199">
        <v>11</v>
      </c>
      <c r="AB8199">
        <v>11</v>
      </c>
      <c r="AC8199">
        <v>26</v>
      </c>
    </row>
    <row r="8200" spans="1:29">
      <c r="A8200">
        <v>8977</v>
      </c>
      <c r="B8200" t="s">
        <v>805</v>
      </c>
      <c r="C8200" t="s">
        <v>9972</v>
      </c>
      <c r="J8200" t="s">
        <v>1444</v>
      </c>
      <c r="K8200">
        <v>0</v>
      </c>
      <c r="N8200" t="b">
        <v>1</v>
      </c>
      <c r="O8200" t="b">
        <v>0</v>
      </c>
      <c r="P8200" t="b">
        <v>0</v>
      </c>
      <c r="Q8200">
        <v>11</v>
      </c>
      <c r="R8200">
        <v>3</v>
      </c>
      <c r="S8200">
        <v>1</v>
      </c>
      <c r="T8200">
        <v>2</v>
      </c>
      <c r="U8200" t="b">
        <v>1</v>
      </c>
      <c r="V8200" t="s">
        <v>9817</v>
      </c>
      <c r="W8200" t="s">
        <v>12346</v>
      </c>
      <c r="X8200" t="s">
        <v>15613</v>
      </c>
      <c r="Y8200">
        <v>99</v>
      </c>
      <c r="Z8200">
        <v>99</v>
      </c>
      <c r="AA8200">
        <v>11</v>
      </c>
      <c r="AB8200">
        <v>11</v>
      </c>
      <c r="AC8200">
        <v>26</v>
      </c>
    </row>
    <row r="8201" spans="1:29">
      <c r="A8201">
        <v>8978</v>
      </c>
      <c r="B8201" t="s">
        <v>805</v>
      </c>
      <c r="C8201" t="s">
        <v>9973</v>
      </c>
      <c r="J8201" t="s">
        <v>1444</v>
      </c>
      <c r="K8201">
        <v>0</v>
      </c>
      <c r="N8201" t="b">
        <v>1</v>
      </c>
      <c r="O8201" t="b">
        <v>0</v>
      </c>
      <c r="P8201" t="b">
        <v>0</v>
      </c>
      <c r="Q8201">
        <v>11</v>
      </c>
      <c r="R8201">
        <v>3</v>
      </c>
      <c r="S8201">
        <v>1</v>
      </c>
      <c r="T8201">
        <v>2</v>
      </c>
      <c r="U8201" t="b">
        <v>1</v>
      </c>
      <c r="V8201" t="s">
        <v>9817</v>
      </c>
      <c r="W8201" t="s">
        <v>12346</v>
      </c>
      <c r="X8201" t="s">
        <v>15614</v>
      </c>
      <c r="Y8201">
        <v>100</v>
      </c>
      <c r="Z8201">
        <v>100</v>
      </c>
      <c r="AA8201">
        <v>11</v>
      </c>
      <c r="AB8201">
        <v>11</v>
      </c>
      <c r="AC8201">
        <v>26</v>
      </c>
    </row>
    <row r="8202" spans="1:29">
      <c r="A8202">
        <v>8979</v>
      </c>
      <c r="B8202" t="s">
        <v>805</v>
      </c>
      <c r="C8202" t="s">
        <v>9974</v>
      </c>
      <c r="J8202" t="s">
        <v>1444</v>
      </c>
      <c r="K8202">
        <v>0</v>
      </c>
      <c r="N8202" t="b">
        <v>1</v>
      </c>
      <c r="O8202" t="b">
        <v>0</v>
      </c>
      <c r="P8202" t="b">
        <v>0</v>
      </c>
      <c r="Q8202">
        <v>11</v>
      </c>
      <c r="R8202">
        <v>3</v>
      </c>
      <c r="S8202">
        <v>1</v>
      </c>
      <c r="T8202">
        <v>2</v>
      </c>
      <c r="U8202" t="b">
        <v>1</v>
      </c>
      <c r="V8202" t="s">
        <v>9817</v>
      </c>
      <c r="W8202" t="s">
        <v>12346</v>
      </c>
      <c r="X8202" t="s">
        <v>15615</v>
      </c>
      <c r="Y8202">
        <v>101</v>
      </c>
      <c r="Z8202">
        <v>101</v>
      </c>
      <c r="AA8202">
        <v>11</v>
      </c>
      <c r="AB8202">
        <v>11</v>
      </c>
      <c r="AC8202">
        <v>26</v>
      </c>
    </row>
    <row r="8203" spans="1:29">
      <c r="A8203">
        <v>8980</v>
      </c>
      <c r="B8203" t="s">
        <v>805</v>
      </c>
      <c r="C8203" t="s">
        <v>9975</v>
      </c>
      <c r="J8203" t="s">
        <v>1444</v>
      </c>
      <c r="K8203">
        <v>0</v>
      </c>
      <c r="N8203" t="b">
        <v>1</v>
      </c>
      <c r="O8203" t="b">
        <v>0</v>
      </c>
      <c r="P8203" t="b">
        <v>0</v>
      </c>
      <c r="Q8203">
        <v>11</v>
      </c>
      <c r="R8203">
        <v>3</v>
      </c>
      <c r="S8203">
        <v>1</v>
      </c>
      <c r="T8203">
        <v>2</v>
      </c>
      <c r="U8203" t="b">
        <v>1</v>
      </c>
      <c r="V8203" t="s">
        <v>9817</v>
      </c>
      <c r="W8203" t="s">
        <v>12346</v>
      </c>
      <c r="X8203" t="s">
        <v>15616</v>
      </c>
      <c r="Y8203">
        <v>102</v>
      </c>
      <c r="Z8203">
        <v>102</v>
      </c>
      <c r="AA8203">
        <v>11</v>
      </c>
      <c r="AB8203">
        <v>11</v>
      </c>
      <c r="AC8203">
        <v>26</v>
      </c>
    </row>
    <row r="8204" spans="1:29">
      <c r="A8204">
        <v>8981</v>
      </c>
      <c r="B8204" t="s">
        <v>805</v>
      </c>
      <c r="C8204" t="s">
        <v>9976</v>
      </c>
      <c r="J8204" t="s">
        <v>1444</v>
      </c>
      <c r="K8204">
        <v>0</v>
      </c>
      <c r="N8204" t="b">
        <v>1</v>
      </c>
      <c r="O8204" t="b">
        <v>0</v>
      </c>
      <c r="P8204" t="b">
        <v>0</v>
      </c>
      <c r="Q8204">
        <v>11</v>
      </c>
      <c r="R8204">
        <v>3</v>
      </c>
      <c r="S8204">
        <v>1</v>
      </c>
      <c r="T8204">
        <v>2</v>
      </c>
      <c r="U8204" t="b">
        <v>1</v>
      </c>
      <c r="V8204" t="s">
        <v>9817</v>
      </c>
      <c r="W8204" t="s">
        <v>12346</v>
      </c>
      <c r="X8204" t="s">
        <v>15617</v>
      </c>
      <c r="Y8204">
        <v>103</v>
      </c>
      <c r="Z8204">
        <v>103</v>
      </c>
      <c r="AA8204">
        <v>11</v>
      </c>
      <c r="AB8204">
        <v>11</v>
      </c>
      <c r="AC8204">
        <v>26</v>
      </c>
    </row>
    <row r="8205" spans="1:29">
      <c r="A8205">
        <v>8982</v>
      </c>
      <c r="B8205" t="s">
        <v>805</v>
      </c>
      <c r="C8205" t="s">
        <v>9977</v>
      </c>
      <c r="J8205" t="s">
        <v>1444</v>
      </c>
      <c r="K8205">
        <v>0</v>
      </c>
      <c r="N8205" t="b">
        <v>1</v>
      </c>
      <c r="O8205" t="b">
        <v>0</v>
      </c>
      <c r="P8205" t="b">
        <v>0</v>
      </c>
      <c r="Q8205">
        <v>11</v>
      </c>
      <c r="R8205">
        <v>3</v>
      </c>
      <c r="S8205">
        <v>1</v>
      </c>
      <c r="T8205">
        <v>2</v>
      </c>
      <c r="U8205" t="b">
        <v>1</v>
      </c>
      <c r="V8205" t="s">
        <v>9817</v>
      </c>
      <c r="W8205" t="s">
        <v>12346</v>
      </c>
      <c r="X8205" t="s">
        <v>15618</v>
      </c>
      <c r="Y8205">
        <v>104</v>
      </c>
      <c r="Z8205">
        <v>104</v>
      </c>
      <c r="AA8205">
        <v>11</v>
      </c>
      <c r="AB8205">
        <v>11</v>
      </c>
      <c r="AC8205">
        <v>26</v>
      </c>
    </row>
    <row r="8206" spans="1:29">
      <c r="A8206">
        <v>8983</v>
      </c>
      <c r="B8206" t="s">
        <v>805</v>
      </c>
      <c r="C8206" t="s">
        <v>9978</v>
      </c>
      <c r="J8206" t="s">
        <v>1444</v>
      </c>
      <c r="K8206">
        <v>0</v>
      </c>
      <c r="N8206" t="b">
        <v>1</v>
      </c>
      <c r="O8206" t="b">
        <v>0</v>
      </c>
      <c r="P8206" t="b">
        <v>0</v>
      </c>
      <c r="Q8206">
        <v>11</v>
      </c>
      <c r="R8206">
        <v>3</v>
      </c>
      <c r="S8206">
        <v>1</v>
      </c>
      <c r="T8206">
        <v>2</v>
      </c>
      <c r="U8206" t="b">
        <v>1</v>
      </c>
      <c r="V8206" t="s">
        <v>9817</v>
      </c>
      <c r="W8206" t="s">
        <v>12346</v>
      </c>
      <c r="X8206" t="s">
        <v>15619</v>
      </c>
      <c r="Y8206">
        <v>105</v>
      </c>
      <c r="Z8206">
        <v>105</v>
      </c>
      <c r="AA8206">
        <v>11</v>
      </c>
      <c r="AB8206">
        <v>11</v>
      </c>
      <c r="AC8206">
        <v>26</v>
      </c>
    </row>
    <row r="8207" spans="1:29">
      <c r="A8207">
        <v>8984</v>
      </c>
      <c r="B8207" t="s">
        <v>805</v>
      </c>
      <c r="C8207" t="s">
        <v>9979</v>
      </c>
      <c r="J8207" t="s">
        <v>1444</v>
      </c>
      <c r="K8207">
        <v>0</v>
      </c>
      <c r="N8207" t="b">
        <v>1</v>
      </c>
      <c r="O8207" t="b">
        <v>0</v>
      </c>
      <c r="P8207" t="b">
        <v>0</v>
      </c>
      <c r="Q8207">
        <v>11</v>
      </c>
      <c r="R8207">
        <v>3</v>
      </c>
      <c r="S8207">
        <v>1</v>
      </c>
      <c r="T8207">
        <v>2</v>
      </c>
      <c r="U8207" t="b">
        <v>1</v>
      </c>
      <c r="V8207" t="s">
        <v>9817</v>
      </c>
      <c r="W8207" t="s">
        <v>12346</v>
      </c>
      <c r="X8207" t="s">
        <v>15620</v>
      </c>
      <c r="Y8207">
        <v>106</v>
      </c>
      <c r="Z8207">
        <v>106</v>
      </c>
      <c r="AA8207">
        <v>11</v>
      </c>
      <c r="AB8207">
        <v>11</v>
      </c>
      <c r="AC8207">
        <v>26</v>
      </c>
    </row>
    <row r="8208" spans="1:29">
      <c r="A8208">
        <v>8985</v>
      </c>
      <c r="B8208" t="s">
        <v>805</v>
      </c>
      <c r="C8208" t="s">
        <v>9980</v>
      </c>
      <c r="J8208" t="s">
        <v>1444</v>
      </c>
      <c r="K8208">
        <v>0</v>
      </c>
      <c r="N8208" t="b">
        <v>1</v>
      </c>
      <c r="O8208" t="b">
        <v>0</v>
      </c>
      <c r="P8208" t="b">
        <v>0</v>
      </c>
      <c r="Q8208">
        <v>11</v>
      </c>
      <c r="R8208">
        <v>3</v>
      </c>
      <c r="S8208">
        <v>1</v>
      </c>
      <c r="T8208">
        <v>2</v>
      </c>
      <c r="U8208" t="b">
        <v>1</v>
      </c>
      <c r="V8208" t="s">
        <v>9817</v>
      </c>
      <c r="W8208" t="s">
        <v>12346</v>
      </c>
      <c r="X8208" t="s">
        <v>15621</v>
      </c>
      <c r="Y8208">
        <v>107</v>
      </c>
      <c r="Z8208">
        <v>107</v>
      </c>
      <c r="AA8208">
        <v>11</v>
      </c>
      <c r="AB8208">
        <v>11</v>
      </c>
      <c r="AC8208">
        <v>26</v>
      </c>
    </row>
    <row r="8209" spans="1:29">
      <c r="A8209">
        <v>8986</v>
      </c>
      <c r="B8209" t="s">
        <v>805</v>
      </c>
      <c r="C8209" t="s">
        <v>9981</v>
      </c>
      <c r="J8209" t="s">
        <v>1444</v>
      </c>
      <c r="K8209">
        <v>0</v>
      </c>
      <c r="N8209" t="b">
        <v>1</v>
      </c>
      <c r="O8209" t="b">
        <v>0</v>
      </c>
      <c r="P8209" t="b">
        <v>0</v>
      </c>
      <c r="Q8209">
        <v>11</v>
      </c>
      <c r="R8209">
        <v>3</v>
      </c>
      <c r="S8209">
        <v>1</v>
      </c>
      <c r="T8209">
        <v>2</v>
      </c>
      <c r="U8209" t="b">
        <v>1</v>
      </c>
      <c r="V8209" t="s">
        <v>9817</v>
      </c>
      <c r="W8209" t="s">
        <v>12346</v>
      </c>
      <c r="X8209" t="s">
        <v>15622</v>
      </c>
      <c r="Y8209">
        <v>108</v>
      </c>
      <c r="Z8209">
        <v>108</v>
      </c>
      <c r="AA8209">
        <v>11</v>
      </c>
      <c r="AB8209">
        <v>11</v>
      </c>
      <c r="AC8209">
        <v>26</v>
      </c>
    </row>
    <row r="8210" spans="1:29">
      <c r="A8210">
        <v>8987</v>
      </c>
      <c r="B8210" t="s">
        <v>805</v>
      </c>
      <c r="C8210" t="s">
        <v>9982</v>
      </c>
      <c r="J8210" t="s">
        <v>1444</v>
      </c>
      <c r="K8210">
        <v>0</v>
      </c>
      <c r="N8210" t="b">
        <v>1</v>
      </c>
      <c r="O8210" t="b">
        <v>0</v>
      </c>
      <c r="P8210" t="b">
        <v>0</v>
      </c>
      <c r="Q8210">
        <v>11</v>
      </c>
      <c r="R8210">
        <v>3</v>
      </c>
      <c r="S8210">
        <v>1</v>
      </c>
      <c r="T8210">
        <v>2</v>
      </c>
      <c r="U8210" t="b">
        <v>1</v>
      </c>
      <c r="V8210" t="s">
        <v>9817</v>
      </c>
      <c r="W8210" t="s">
        <v>12346</v>
      </c>
      <c r="X8210" t="s">
        <v>15623</v>
      </c>
      <c r="Y8210">
        <v>109</v>
      </c>
      <c r="Z8210">
        <v>109</v>
      </c>
      <c r="AA8210">
        <v>11</v>
      </c>
      <c r="AB8210">
        <v>11</v>
      </c>
      <c r="AC8210">
        <v>26</v>
      </c>
    </row>
    <row r="8211" spans="1:29">
      <c r="A8211">
        <v>8988</v>
      </c>
      <c r="B8211" t="s">
        <v>805</v>
      </c>
      <c r="C8211" t="s">
        <v>9983</v>
      </c>
      <c r="J8211" t="s">
        <v>1444</v>
      </c>
      <c r="K8211">
        <v>0</v>
      </c>
      <c r="N8211" t="b">
        <v>1</v>
      </c>
      <c r="O8211" t="b">
        <v>0</v>
      </c>
      <c r="P8211" t="b">
        <v>0</v>
      </c>
      <c r="Q8211">
        <v>11</v>
      </c>
      <c r="R8211">
        <v>3</v>
      </c>
      <c r="S8211">
        <v>1</v>
      </c>
      <c r="T8211">
        <v>2</v>
      </c>
      <c r="U8211" t="b">
        <v>1</v>
      </c>
      <c r="V8211" t="s">
        <v>9817</v>
      </c>
      <c r="W8211" t="s">
        <v>12346</v>
      </c>
      <c r="X8211" t="s">
        <v>15624</v>
      </c>
      <c r="Y8211">
        <v>110</v>
      </c>
      <c r="Z8211">
        <v>110</v>
      </c>
      <c r="AA8211">
        <v>11</v>
      </c>
      <c r="AB8211">
        <v>11</v>
      </c>
      <c r="AC8211">
        <v>26</v>
      </c>
    </row>
    <row r="8212" spans="1:29">
      <c r="A8212">
        <v>8989</v>
      </c>
      <c r="B8212" t="s">
        <v>805</v>
      </c>
      <c r="C8212" t="s">
        <v>9984</v>
      </c>
      <c r="J8212" t="s">
        <v>1444</v>
      </c>
      <c r="K8212">
        <v>0</v>
      </c>
      <c r="N8212" t="b">
        <v>1</v>
      </c>
      <c r="O8212" t="b">
        <v>0</v>
      </c>
      <c r="P8212" t="b">
        <v>0</v>
      </c>
      <c r="Q8212">
        <v>11</v>
      </c>
      <c r="R8212">
        <v>3</v>
      </c>
      <c r="S8212">
        <v>1</v>
      </c>
      <c r="T8212">
        <v>2</v>
      </c>
      <c r="U8212" t="b">
        <v>1</v>
      </c>
      <c r="V8212" t="s">
        <v>9817</v>
      </c>
      <c r="W8212" t="s">
        <v>12346</v>
      </c>
      <c r="X8212" t="s">
        <v>15625</v>
      </c>
      <c r="Y8212">
        <v>111</v>
      </c>
      <c r="Z8212">
        <v>111</v>
      </c>
      <c r="AA8212">
        <v>11</v>
      </c>
      <c r="AB8212">
        <v>11</v>
      </c>
      <c r="AC8212">
        <v>26</v>
      </c>
    </row>
    <row r="8213" spans="1:29">
      <c r="A8213">
        <v>8990</v>
      </c>
      <c r="B8213" t="s">
        <v>805</v>
      </c>
      <c r="C8213" t="s">
        <v>9985</v>
      </c>
      <c r="J8213" t="s">
        <v>1444</v>
      </c>
      <c r="K8213">
        <v>0</v>
      </c>
      <c r="N8213" t="b">
        <v>1</v>
      </c>
      <c r="O8213" t="b">
        <v>0</v>
      </c>
      <c r="P8213" t="b">
        <v>0</v>
      </c>
      <c r="Q8213">
        <v>11</v>
      </c>
      <c r="R8213">
        <v>3</v>
      </c>
      <c r="S8213">
        <v>1</v>
      </c>
      <c r="T8213">
        <v>2</v>
      </c>
      <c r="U8213" t="b">
        <v>1</v>
      </c>
      <c r="V8213" t="s">
        <v>9817</v>
      </c>
      <c r="W8213" t="s">
        <v>12346</v>
      </c>
      <c r="X8213" t="s">
        <v>15626</v>
      </c>
      <c r="Y8213">
        <v>112</v>
      </c>
      <c r="Z8213">
        <v>112</v>
      </c>
      <c r="AA8213">
        <v>11</v>
      </c>
      <c r="AB8213">
        <v>11</v>
      </c>
      <c r="AC8213">
        <v>26</v>
      </c>
    </row>
    <row r="8214" spans="1:29">
      <c r="A8214">
        <v>8991</v>
      </c>
      <c r="B8214" t="s">
        <v>805</v>
      </c>
      <c r="C8214" t="s">
        <v>9986</v>
      </c>
      <c r="J8214" t="s">
        <v>1444</v>
      </c>
      <c r="K8214">
        <v>0</v>
      </c>
      <c r="N8214" t="b">
        <v>1</v>
      </c>
      <c r="O8214" t="b">
        <v>0</v>
      </c>
      <c r="P8214" t="b">
        <v>0</v>
      </c>
      <c r="Q8214">
        <v>11</v>
      </c>
      <c r="R8214">
        <v>3</v>
      </c>
      <c r="S8214">
        <v>1</v>
      </c>
      <c r="T8214">
        <v>2</v>
      </c>
      <c r="U8214" t="b">
        <v>1</v>
      </c>
      <c r="V8214" t="s">
        <v>9817</v>
      </c>
      <c r="W8214" t="s">
        <v>12346</v>
      </c>
      <c r="X8214" t="s">
        <v>15627</v>
      </c>
      <c r="Y8214">
        <v>113</v>
      </c>
      <c r="Z8214">
        <v>113</v>
      </c>
      <c r="AA8214">
        <v>11</v>
      </c>
      <c r="AB8214">
        <v>11</v>
      </c>
      <c r="AC8214">
        <v>26</v>
      </c>
    </row>
    <row r="8215" spans="1:29">
      <c r="A8215">
        <v>8992</v>
      </c>
      <c r="B8215" t="s">
        <v>805</v>
      </c>
      <c r="C8215" t="s">
        <v>9987</v>
      </c>
      <c r="J8215" t="s">
        <v>1444</v>
      </c>
      <c r="K8215">
        <v>0</v>
      </c>
      <c r="N8215" t="b">
        <v>1</v>
      </c>
      <c r="O8215" t="b">
        <v>0</v>
      </c>
      <c r="P8215" t="b">
        <v>0</v>
      </c>
      <c r="Q8215">
        <v>11</v>
      </c>
      <c r="R8215">
        <v>3</v>
      </c>
      <c r="S8215">
        <v>1</v>
      </c>
      <c r="T8215">
        <v>2</v>
      </c>
      <c r="U8215" t="b">
        <v>1</v>
      </c>
      <c r="V8215" t="s">
        <v>9817</v>
      </c>
      <c r="W8215" t="s">
        <v>12346</v>
      </c>
      <c r="X8215" t="s">
        <v>15628</v>
      </c>
      <c r="Y8215">
        <v>114</v>
      </c>
      <c r="Z8215">
        <v>114</v>
      </c>
      <c r="AA8215">
        <v>11</v>
      </c>
      <c r="AB8215">
        <v>11</v>
      </c>
      <c r="AC8215">
        <v>26</v>
      </c>
    </row>
    <row r="8216" spans="1:29">
      <c r="A8216">
        <v>8993</v>
      </c>
      <c r="B8216" t="s">
        <v>805</v>
      </c>
      <c r="C8216" t="s">
        <v>9988</v>
      </c>
      <c r="J8216" t="s">
        <v>1444</v>
      </c>
      <c r="K8216">
        <v>0</v>
      </c>
      <c r="N8216" t="b">
        <v>0</v>
      </c>
      <c r="O8216" t="b">
        <v>1</v>
      </c>
      <c r="P8216" t="b">
        <v>0</v>
      </c>
      <c r="Q8216">
        <v>11</v>
      </c>
      <c r="R8216">
        <v>3</v>
      </c>
      <c r="S8216">
        <v>1</v>
      </c>
      <c r="T8216">
        <v>2</v>
      </c>
      <c r="U8216" t="b">
        <v>1</v>
      </c>
      <c r="V8216" t="s">
        <v>9817</v>
      </c>
      <c r="W8216" t="s">
        <v>12346</v>
      </c>
      <c r="X8216" t="s">
        <v>15629</v>
      </c>
      <c r="Y8216">
        <v>115</v>
      </c>
      <c r="Z8216">
        <v>115</v>
      </c>
      <c r="AA8216">
        <v>11</v>
      </c>
      <c r="AB8216">
        <v>11</v>
      </c>
      <c r="AC8216">
        <v>26</v>
      </c>
    </row>
    <row r="8217" spans="1:29">
      <c r="A8217">
        <v>8994</v>
      </c>
      <c r="B8217" t="s">
        <v>1503</v>
      </c>
      <c r="C8217" t="s">
        <v>9990</v>
      </c>
      <c r="D8217">
        <v>166</v>
      </c>
      <c r="E8217" t="s">
        <v>9991</v>
      </c>
      <c r="U8217" t="b">
        <v>1</v>
      </c>
      <c r="V8217" t="s">
        <v>9992</v>
      </c>
      <c r="W8217" t="s">
        <v>12347</v>
      </c>
      <c r="X8217" t="s">
        <v>15830</v>
      </c>
      <c r="Y8217">
        <v>12</v>
      </c>
      <c r="Z8217">
        <v>37</v>
      </c>
      <c r="AA8217">
        <v>2</v>
      </c>
      <c r="AB8217">
        <v>12</v>
      </c>
      <c r="AC8217">
        <v>27</v>
      </c>
    </row>
    <row r="8218" spans="1:29">
      <c r="A8218">
        <v>8995</v>
      </c>
      <c r="B8218" t="s">
        <v>827</v>
      </c>
      <c r="C8218" t="s">
        <v>9993</v>
      </c>
      <c r="U8218" t="b">
        <v>1</v>
      </c>
      <c r="V8218" t="s">
        <v>9992</v>
      </c>
      <c r="W8218" t="s">
        <v>12347</v>
      </c>
      <c r="X8218" t="s">
        <v>15831</v>
      </c>
      <c r="Y8218">
        <v>12</v>
      </c>
      <c r="Z8218">
        <v>37</v>
      </c>
      <c r="AA8218">
        <v>2</v>
      </c>
      <c r="AB8218">
        <v>11</v>
      </c>
      <c r="AC8218">
        <v>27</v>
      </c>
    </row>
    <row r="8219" spans="1:29">
      <c r="A8219">
        <v>8996</v>
      </c>
      <c r="B8219" t="s">
        <v>1508</v>
      </c>
      <c r="C8219" t="s">
        <v>9994</v>
      </c>
      <c r="U8219" t="b">
        <v>1</v>
      </c>
      <c r="V8219" t="s">
        <v>9992</v>
      </c>
      <c r="W8219" t="s">
        <v>12347</v>
      </c>
      <c r="X8219" t="s">
        <v>15832</v>
      </c>
      <c r="Y8219">
        <v>13</v>
      </c>
      <c r="Z8219">
        <v>37</v>
      </c>
      <c r="AA8219">
        <v>2</v>
      </c>
      <c r="AB8219">
        <v>12</v>
      </c>
      <c r="AC8219">
        <v>27</v>
      </c>
    </row>
    <row r="8220" spans="1:29">
      <c r="A8220">
        <v>8997</v>
      </c>
      <c r="B8220" t="s">
        <v>805</v>
      </c>
      <c r="C8220" t="s">
        <v>9995</v>
      </c>
      <c r="J8220" t="s">
        <v>1436</v>
      </c>
      <c r="K8220">
        <v>0</v>
      </c>
      <c r="N8220" t="b">
        <v>1</v>
      </c>
      <c r="O8220" t="b">
        <v>0</v>
      </c>
      <c r="P8220" t="b">
        <v>0</v>
      </c>
      <c r="Q8220">
        <v>11</v>
      </c>
      <c r="R8220">
        <v>1</v>
      </c>
      <c r="S8220">
        <v>1</v>
      </c>
      <c r="T8220">
        <v>1</v>
      </c>
      <c r="U8220" t="b">
        <v>1</v>
      </c>
      <c r="V8220" t="s">
        <v>9992</v>
      </c>
      <c r="W8220" t="s">
        <v>12347</v>
      </c>
      <c r="X8220" t="s">
        <v>15544</v>
      </c>
      <c r="Y8220">
        <v>13</v>
      </c>
      <c r="Z8220">
        <v>13</v>
      </c>
      <c r="AA8220">
        <v>5</v>
      </c>
      <c r="AB8220">
        <v>5</v>
      </c>
      <c r="AC8220">
        <v>27</v>
      </c>
    </row>
    <row r="8221" spans="1:29">
      <c r="A8221">
        <v>8998</v>
      </c>
      <c r="B8221" t="s">
        <v>805</v>
      </c>
      <c r="C8221" t="s">
        <v>9996</v>
      </c>
      <c r="J8221" t="s">
        <v>1436</v>
      </c>
      <c r="K8221">
        <v>0</v>
      </c>
      <c r="N8221" t="b">
        <v>1</v>
      </c>
      <c r="O8221" t="b">
        <v>0</v>
      </c>
      <c r="P8221" t="b">
        <v>0</v>
      </c>
      <c r="Q8221">
        <v>11</v>
      </c>
      <c r="R8221">
        <v>1</v>
      </c>
      <c r="S8221">
        <v>1</v>
      </c>
      <c r="T8221">
        <v>1</v>
      </c>
      <c r="U8221" t="b">
        <v>1</v>
      </c>
      <c r="V8221" t="s">
        <v>9992</v>
      </c>
      <c r="W8221" t="s">
        <v>12347</v>
      </c>
      <c r="X8221" t="s">
        <v>15545</v>
      </c>
      <c r="Y8221">
        <v>14</v>
      </c>
      <c r="Z8221">
        <v>14</v>
      </c>
      <c r="AA8221">
        <v>5</v>
      </c>
      <c r="AB8221">
        <v>5</v>
      </c>
      <c r="AC8221">
        <v>27</v>
      </c>
    </row>
    <row r="8222" spans="1:29">
      <c r="A8222">
        <v>8999</v>
      </c>
      <c r="B8222" t="s">
        <v>805</v>
      </c>
      <c r="C8222" t="s">
        <v>9997</v>
      </c>
      <c r="J8222" t="s">
        <v>1436</v>
      </c>
      <c r="K8222">
        <v>0</v>
      </c>
      <c r="N8222" t="b">
        <v>1</v>
      </c>
      <c r="O8222" t="b">
        <v>0</v>
      </c>
      <c r="P8222" t="b">
        <v>0</v>
      </c>
      <c r="Q8222">
        <v>11</v>
      </c>
      <c r="R8222">
        <v>2</v>
      </c>
      <c r="S8222">
        <v>1</v>
      </c>
      <c r="T8222">
        <v>4</v>
      </c>
      <c r="U8222" t="b">
        <v>1</v>
      </c>
      <c r="V8222" t="s">
        <v>9992</v>
      </c>
      <c r="W8222" t="s">
        <v>12347</v>
      </c>
      <c r="X8222" t="s">
        <v>14689</v>
      </c>
      <c r="Y8222">
        <v>19</v>
      </c>
      <c r="Z8222">
        <v>19</v>
      </c>
      <c r="AA8222">
        <v>5</v>
      </c>
      <c r="AB8222">
        <v>5</v>
      </c>
      <c r="AC8222">
        <v>27</v>
      </c>
    </row>
    <row r="8223" spans="1:29">
      <c r="A8223">
        <v>9000</v>
      </c>
      <c r="B8223" t="s">
        <v>805</v>
      </c>
      <c r="C8223" t="s">
        <v>9998</v>
      </c>
      <c r="J8223" t="s">
        <v>1436</v>
      </c>
      <c r="K8223">
        <v>0</v>
      </c>
      <c r="N8223" t="b">
        <v>1</v>
      </c>
      <c r="O8223" t="b">
        <v>0</v>
      </c>
      <c r="P8223" t="b">
        <v>0</v>
      </c>
      <c r="Q8223">
        <v>11</v>
      </c>
      <c r="R8223">
        <v>2</v>
      </c>
      <c r="S8223">
        <v>1</v>
      </c>
      <c r="T8223">
        <v>4</v>
      </c>
      <c r="U8223" t="b">
        <v>1</v>
      </c>
      <c r="V8223" t="s">
        <v>9992</v>
      </c>
      <c r="W8223" t="s">
        <v>12347</v>
      </c>
      <c r="X8223" t="s">
        <v>14691</v>
      </c>
      <c r="Y8223">
        <v>20</v>
      </c>
      <c r="Z8223">
        <v>20</v>
      </c>
      <c r="AA8223">
        <v>5</v>
      </c>
      <c r="AB8223">
        <v>5</v>
      </c>
      <c r="AC8223">
        <v>27</v>
      </c>
    </row>
    <row r="8224" spans="1:29">
      <c r="A8224">
        <v>9001</v>
      </c>
      <c r="B8224" t="s">
        <v>805</v>
      </c>
      <c r="C8224" t="s">
        <v>9999</v>
      </c>
      <c r="J8224" t="s">
        <v>1436</v>
      </c>
      <c r="K8224">
        <v>0</v>
      </c>
      <c r="N8224" t="b">
        <v>1</v>
      </c>
      <c r="O8224" t="b">
        <v>0</v>
      </c>
      <c r="P8224" t="b">
        <v>0</v>
      </c>
      <c r="Q8224">
        <v>11</v>
      </c>
      <c r="R8224">
        <v>2</v>
      </c>
      <c r="S8224">
        <v>1</v>
      </c>
      <c r="T8224">
        <v>4</v>
      </c>
      <c r="U8224" t="b">
        <v>1</v>
      </c>
      <c r="V8224" t="s">
        <v>9992</v>
      </c>
      <c r="W8224" t="s">
        <v>12347</v>
      </c>
      <c r="X8224" t="s">
        <v>14471</v>
      </c>
      <c r="Y8224">
        <v>21</v>
      </c>
      <c r="Z8224">
        <v>21</v>
      </c>
      <c r="AA8224">
        <v>5</v>
      </c>
      <c r="AB8224">
        <v>5</v>
      </c>
      <c r="AC8224">
        <v>27</v>
      </c>
    </row>
    <row r="8225" spans="1:29">
      <c r="A8225">
        <v>9002</v>
      </c>
      <c r="B8225" t="s">
        <v>805</v>
      </c>
      <c r="C8225" t="s">
        <v>10000</v>
      </c>
      <c r="J8225" t="s">
        <v>1436</v>
      </c>
      <c r="K8225">
        <v>0</v>
      </c>
      <c r="N8225" t="b">
        <v>1</v>
      </c>
      <c r="O8225" t="b">
        <v>0</v>
      </c>
      <c r="P8225" t="b">
        <v>0</v>
      </c>
      <c r="Q8225">
        <v>11</v>
      </c>
      <c r="R8225">
        <v>2</v>
      </c>
      <c r="S8225">
        <v>1</v>
      </c>
      <c r="T8225">
        <v>4</v>
      </c>
      <c r="U8225" t="b">
        <v>1</v>
      </c>
      <c r="V8225" t="s">
        <v>9992</v>
      </c>
      <c r="W8225" t="s">
        <v>12347</v>
      </c>
      <c r="X8225" t="s">
        <v>14694</v>
      </c>
      <c r="Y8225">
        <v>22</v>
      </c>
      <c r="Z8225">
        <v>22</v>
      </c>
      <c r="AA8225">
        <v>5</v>
      </c>
      <c r="AB8225">
        <v>5</v>
      </c>
      <c r="AC8225">
        <v>27</v>
      </c>
    </row>
    <row r="8226" spans="1:29">
      <c r="A8226">
        <v>9003</v>
      </c>
      <c r="B8226" t="s">
        <v>805</v>
      </c>
      <c r="C8226" t="s">
        <v>10001</v>
      </c>
      <c r="J8226" t="s">
        <v>1436</v>
      </c>
      <c r="K8226">
        <v>0</v>
      </c>
      <c r="N8226" t="b">
        <v>1</v>
      </c>
      <c r="O8226" t="b">
        <v>0</v>
      </c>
      <c r="P8226" t="b">
        <v>0</v>
      </c>
      <c r="Q8226">
        <v>11</v>
      </c>
      <c r="R8226">
        <v>2</v>
      </c>
      <c r="S8226">
        <v>1</v>
      </c>
      <c r="T8226">
        <v>4</v>
      </c>
      <c r="U8226" t="b">
        <v>1</v>
      </c>
      <c r="V8226" t="s">
        <v>9992</v>
      </c>
      <c r="W8226" t="s">
        <v>12347</v>
      </c>
      <c r="X8226" t="s">
        <v>14696</v>
      </c>
      <c r="Y8226">
        <v>23</v>
      </c>
      <c r="Z8226">
        <v>23</v>
      </c>
      <c r="AA8226">
        <v>5</v>
      </c>
      <c r="AB8226">
        <v>5</v>
      </c>
      <c r="AC8226">
        <v>27</v>
      </c>
    </row>
    <row r="8227" spans="1:29">
      <c r="A8227">
        <v>9004</v>
      </c>
      <c r="B8227" t="s">
        <v>805</v>
      </c>
      <c r="C8227" t="s">
        <v>10002</v>
      </c>
      <c r="J8227" t="s">
        <v>1436</v>
      </c>
      <c r="K8227">
        <v>0</v>
      </c>
      <c r="N8227" t="b">
        <v>1</v>
      </c>
      <c r="O8227" t="b">
        <v>0</v>
      </c>
      <c r="P8227" t="b">
        <v>0</v>
      </c>
      <c r="Q8227">
        <v>11</v>
      </c>
      <c r="R8227">
        <v>2</v>
      </c>
      <c r="S8227">
        <v>1</v>
      </c>
      <c r="T8227">
        <v>4</v>
      </c>
      <c r="U8227" t="b">
        <v>1</v>
      </c>
      <c r="V8227" t="s">
        <v>9992</v>
      </c>
      <c r="W8227" t="s">
        <v>12347</v>
      </c>
      <c r="X8227" t="s">
        <v>14454</v>
      </c>
      <c r="Y8227">
        <v>16</v>
      </c>
      <c r="Z8227">
        <v>16</v>
      </c>
      <c r="AA8227">
        <v>10</v>
      </c>
      <c r="AB8227">
        <v>10</v>
      </c>
      <c r="AC8227">
        <v>27</v>
      </c>
    </row>
    <row r="8228" spans="1:29">
      <c r="A8228">
        <v>9005</v>
      </c>
      <c r="B8228" t="s">
        <v>805</v>
      </c>
      <c r="C8228" t="s">
        <v>10003</v>
      </c>
      <c r="J8228" t="s">
        <v>1436</v>
      </c>
      <c r="K8228">
        <v>0</v>
      </c>
      <c r="N8228" t="b">
        <v>1</v>
      </c>
      <c r="O8228" t="b">
        <v>0</v>
      </c>
      <c r="P8228" t="b">
        <v>0</v>
      </c>
      <c r="Q8228">
        <v>11</v>
      </c>
      <c r="R8228">
        <v>2</v>
      </c>
      <c r="S8228">
        <v>1</v>
      </c>
      <c r="T8228">
        <v>4</v>
      </c>
      <c r="U8228" t="b">
        <v>1</v>
      </c>
      <c r="V8228" t="s">
        <v>9992</v>
      </c>
      <c r="W8228" t="s">
        <v>12347</v>
      </c>
      <c r="X8228" t="s">
        <v>14452</v>
      </c>
      <c r="Y8228">
        <v>17</v>
      </c>
      <c r="Z8228">
        <v>17</v>
      </c>
      <c r="AA8228">
        <v>10</v>
      </c>
      <c r="AB8228">
        <v>10</v>
      </c>
      <c r="AC8228">
        <v>27</v>
      </c>
    </row>
    <row r="8229" spans="1:29">
      <c r="A8229">
        <v>9006</v>
      </c>
      <c r="B8229" t="s">
        <v>805</v>
      </c>
      <c r="C8229" t="s">
        <v>10004</v>
      </c>
      <c r="J8229" t="s">
        <v>1436</v>
      </c>
      <c r="K8229">
        <v>0</v>
      </c>
      <c r="N8229" t="b">
        <v>1</v>
      </c>
      <c r="O8229" t="b">
        <v>0</v>
      </c>
      <c r="P8229" t="b">
        <v>0</v>
      </c>
      <c r="Q8229">
        <v>11</v>
      </c>
      <c r="R8229">
        <v>2</v>
      </c>
      <c r="S8229">
        <v>1</v>
      </c>
      <c r="T8229">
        <v>4</v>
      </c>
      <c r="U8229" t="b">
        <v>1</v>
      </c>
      <c r="V8229" t="s">
        <v>9992</v>
      </c>
      <c r="W8229" t="s">
        <v>12347</v>
      </c>
      <c r="X8229" t="s">
        <v>14727</v>
      </c>
      <c r="Y8229">
        <v>18</v>
      </c>
      <c r="Z8229">
        <v>18</v>
      </c>
      <c r="AA8229">
        <v>10</v>
      </c>
      <c r="AB8229">
        <v>10</v>
      </c>
      <c r="AC8229">
        <v>27</v>
      </c>
    </row>
    <row r="8230" spans="1:29">
      <c r="A8230">
        <v>9007</v>
      </c>
      <c r="B8230" t="s">
        <v>805</v>
      </c>
      <c r="C8230" t="s">
        <v>10005</v>
      </c>
      <c r="J8230" t="s">
        <v>1436</v>
      </c>
      <c r="K8230">
        <v>0</v>
      </c>
      <c r="N8230" t="b">
        <v>1</v>
      </c>
      <c r="O8230" t="b">
        <v>0</v>
      </c>
      <c r="P8230" t="b">
        <v>0</v>
      </c>
      <c r="Q8230">
        <v>11</v>
      </c>
      <c r="R8230">
        <v>2</v>
      </c>
      <c r="S8230">
        <v>1</v>
      </c>
      <c r="T8230">
        <v>4</v>
      </c>
      <c r="U8230" t="b">
        <v>1</v>
      </c>
      <c r="V8230" t="s">
        <v>9992</v>
      </c>
      <c r="W8230" t="s">
        <v>12347</v>
      </c>
      <c r="X8230" t="s">
        <v>14455</v>
      </c>
      <c r="Y8230">
        <v>19</v>
      </c>
      <c r="Z8230">
        <v>19</v>
      </c>
      <c r="AA8230">
        <v>10</v>
      </c>
      <c r="AB8230">
        <v>10</v>
      </c>
      <c r="AC8230">
        <v>27</v>
      </c>
    </row>
    <row r="8231" spans="1:29">
      <c r="A8231">
        <v>9008</v>
      </c>
      <c r="B8231" t="s">
        <v>805</v>
      </c>
      <c r="C8231" t="s">
        <v>10006</v>
      </c>
      <c r="J8231" t="s">
        <v>1436</v>
      </c>
      <c r="K8231">
        <v>0</v>
      </c>
      <c r="N8231" t="b">
        <v>1</v>
      </c>
      <c r="O8231" t="b">
        <v>0</v>
      </c>
      <c r="P8231" t="b">
        <v>0</v>
      </c>
      <c r="Q8231">
        <v>11</v>
      </c>
      <c r="R8231">
        <v>2</v>
      </c>
      <c r="S8231">
        <v>1</v>
      </c>
      <c r="T8231">
        <v>4</v>
      </c>
      <c r="U8231" t="b">
        <v>1</v>
      </c>
      <c r="V8231" t="s">
        <v>9992</v>
      </c>
      <c r="W8231" t="s">
        <v>12347</v>
      </c>
      <c r="X8231" t="s">
        <v>14652</v>
      </c>
      <c r="Y8231">
        <v>20</v>
      </c>
      <c r="Z8231">
        <v>20</v>
      </c>
      <c r="AA8231">
        <v>10</v>
      </c>
      <c r="AB8231">
        <v>10</v>
      </c>
      <c r="AC8231">
        <v>27</v>
      </c>
    </row>
    <row r="8232" spans="1:29">
      <c r="A8232">
        <v>9009</v>
      </c>
      <c r="B8232" t="s">
        <v>805</v>
      </c>
      <c r="C8232" t="s">
        <v>10007</v>
      </c>
      <c r="J8232" t="s">
        <v>1436</v>
      </c>
      <c r="K8232">
        <v>0</v>
      </c>
      <c r="N8232" t="b">
        <v>1</v>
      </c>
      <c r="O8232" t="b">
        <v>0</v>
      </c>
      <c r="P8232" t="b">
        <v>0</v>
      </c>
      <c r="Q8232">
        <v>11</v>
      </c>
      <c r="R8232">
        <v>2</v>
      </c>
      <c r="S8232">
        <v>1</v>
      </c>
      <c r="T8232">
        <v>4</v>
      </c>
      <c r="U8232" t="b">
        <v>1</v>
      </c>
      <c r="V8232" t="s">
        <v>9992</v>
      </c>
      <c r="W8232" t="s">
        <v>12347</v>
      </c>
      <c r="X8232" t="s">
        <v>14653</v>
      </c>
      <c r="Y8232">
        <v>21</v>
      </c>
      <c r="Z8232">
        <v>21</v>
      </c>
      <c r="AA8232">
        <v>10</v>
      </c>
      <c r="AB8232">
        <v>10</v>
      </c>
      <c r="AC8232">
        <v>27</v>
      </c>
    </row>
    <row r="8233" spans="1:29">
      <c r="A8233">
        <v>9010</v>
      </c>
      <c r="B8233" t="s">
        <v>805</v>
      </c>
      <c r="C8233" t="s">
        <v>10008</v>
      </c>
      <c r="J8233" t="s">
        <v>1436</v>
      </c>
      <c r="K8233">
        <v>0</v>
      </c>
      <c r="N8233" t="b">
        <v>1</v>
      </c>
      <c r="O8233" t="b">
        <v>0</v>
      </c>
      <c r="P8233" t="b">
        <v>0</v>
      </c>
      <c r="Q8233">
        <v>11</v>
      </c>
      <c r="R8233">
        <v>2</v>
      </c>
      <c r="S8233">
        <v>1</v>
      </c>
      <c r="T8233">
        <v>4</v>
      </c>
      <c r="U8233" t="b">
        <v>1</v>
      </c>
      <c r="V8233" t="s">
        <v>9992</v>
      </c>
      <c r="W8233" t="s">
        <v>12347</v>
      </c>
      <c r="X8233" t="s">
        <v>14654</v>
      </c>
      <c r="Y8233">
        <v>22</v>
      </c>
      <c r="Z8233">
        <v>22</v>
      </c>
      <c r="AA8233">
        <v>10</v>
      </c>
      <c r="AB8233">
        <v>10</v>
      </c>
      <c r="AC8233">
        <v>27</v>
      </c>
    </row>
    <row r="8234" spans="1:29">
      <c r="A8234">
        <v>9011</v>
      </c>
      <c r="B8234" t="s">
        <v>805</v>
      </c>
      <c r="C8234" t="s">
        <v>10009</v>
      </c>
      <c r="J8234" t="s">
        <v>1436</v>
      </c>
      <c r="K8234">
        <v>0</v>
      </c>
      <c r="N8234" t="b">
        <v>1</v>
      </c>
      <c r="O8234" t="b">
        <v>0</v>
      </c>
      <c r="P8234" t="b">
        <v>0</v>
      </c>
      <c r="Q8234">
        <v>11</v>
      </c>
      <c r="R8234">
        <v>2</v>
      </c>
      <c r="S8234">
        <v>1</v>
      </c>
      <c r="T8234">
        <v>4</v>
      </c>
      <c r="U8234" t="b">
        <v>1</v>
      </c>
      <c r="V8234" t="s">
        <v>9992</v>
      </c>
      <c r="W8234" t="s">
        <v>12347</v>
      </c>
      <c r="X8234" t="s">
        <v>14655</v>
      </c>
      <c r="Y8234">
        <v>23</v>
      </c>
      <c r="Z8234">
        <v>23</v>
      </c>
      <c r="AA8234">
        <v>10</v>
      </c>
      <c r="AB8234">
        <v>10</v>
      </c>
      <c r="AC8234">
        <v>27</v>
      </c>
    </row>
    <row r="8235" spans="1:29">
      <c r="A8235">
        <v>9012</v>
      </c>
      <c r="B8235" t="s">
        <v>805</v>
      </c>
      <c r="C8235" t="s">
        <v>10010</v>
      </c>
      <c r="J8235" t="s">
        <v>1444</v>
      </c>
      <c r="K8235">
        <v>0</v>
      </c>
      <c r="N8235" t="b">
        <v>1</v>
      </c>
      <c r="O8235" t="b">
        <v>0</v>
      </c>
      <c r="P8235" t="b">
        <v>0</v>
      </c>
      <c r="Q8235">
        <v>11</v>
      </c>
      <c r="R8235">
        <v>2</v>
      </c>
      <c r="S8235">
        <v>1</v>
      </c>
      <c r="T8235">
        <v>4</v>
      </c>
      <c r="U8235" t="b">
        <v>1</v>
      </c>
      <c r="V8235" t="s">
        <v>9992</v>
      </c>
      <c r="W8235" t="s">
        <v>12347</v>
      </c>
      <c r="X8235" t="s">
        <v>15358</v>
      </c>
      <c r="Y8235">
        <v>16</v>
      </c>
      <c r="Z8235">
        <v>16</v>
      </c>
      <c r="AA8235">
        <v>11</v>
      </c>
      <c r="AB8235">
        <v>11</v>
      </c>
      <c r="AC8235">
        <v>27</v>
      </c>
    </row>
    <row r="8236" spans="1:29">
      <c r="A8236">
        <v>9013</v>
      </c>
      <c r="B8236" t="s">
        <v>805</v>
      </c>
      <c r="C8236" t="s">
        <v>10011</v>
      </c>
      <c r="J8236" t="s">
        <v>1444</v>
      </c>
      <c r="K8236">
        <v>0</v>
      </c>
      <c r="N8236" t="b">
        <v>1</v>
      </c>
      <c r="O8236" t="b">
        <v>0</v>
      </c>
      <c r="P8236" t="b">
        <v>0</v>
      </c>
      <c r="Q8236">
        <v>11</v>
      </c>
      <c r="R8236">
        <v>2</v>
      </c>
      <c r="S8236">
        <v>1</v>
      </c>
      <c r="T8236">
        <v>4</v>
      </c>
      <c r="U8236" t="b">
        <v>1</v>
      </c>
      <c r="V8236" t="s">
        <v>9992</v>
      </c>
      <c r="W8236" t="s">
        <v>12347</v>
      </c>
      <c r="X8236" t="s">
        <v>14528</v>
      </c>
      <c r="Y8236">
        <v>17</v>
      </c>
      <c r="Z8236">
        <v>17</v>
      </c>
      <c r="AA8236">
        <v>11</v>
      </c>
      <c r="AB8236">
        <v>11</v>
      </c>
      <c r="AC8236">
        <v>27</v>
      </c>
    </row>
    <row r="8237" spans="1:29">
      <c r="A8237">
        <v>9014</v>
      </c>
      <c r="B8237" t="s">
        <v>805</v>
      </c>
      <c r="C8237" t="s">
        <v>10012</v>
      </c>
      <c r="J8237" t="s">
        <v>1444</v>
      </c>
      <c r="K8237">
        <v>0</v>
      </c>
      <c r="N8237" t="b">
        <v>1</v>
      </c>
      <c r="O8237" t="b">
        <v>0</v>
      </c>
      <c r="P8237" t="b">
        <v>0</v>
      </c>
      <c r="Q8237">
        <v>11</v>
      </c>
      <c r="R8237">
        <v>2</v>
      </c>
      <c r="S8237">
        <v>1</v>
      </c>
      <c r="T8237">
        <v>4</v>
      </c>
      <c r="U8237" t="b">
        <v>1</v>
      </c>
      <c r="V8237" t="s">
        <v>9992</v>
      </c>
      <c r="W8237" t="s">
        <v>12347</v>
      </c>
      <c r="X8237" t="s">
        <v>15359</v>
      </c>
      <c r="Y8237">
        <v>18</v>
      </c>
      <c r="Z8237">
        <v>18</v>
      </c>
      <c r="AA8237">
        <v>11</v>
      </c>
      <c r="AB8237">
        <v>11</v>
      </c>
      <c r="AC8237">
        <v>27</v>
      </c>
    </row>
    <row r="8238" spans="1:29">
      <c r="A8238">
        <v>9015</v>
      </c>
      <c r="B8238" t="s">
        <v>805</v>
      </c>
      <c r="C8238" t="s">
        <v>10013</v>
      </c>
      <c r="J8238" t="s">
        <v>1444</v>
      </c>
      <c r="K8238">
        <v>0</v>
      </c>
      <c r="N8238" t="b">
        <v>1</v>
      </c>
      <c r="O8238" t="b">
        <v>0</v>
      </c>
      <c r="P8238" t="b">
        <v>0</v>
      </c>
      <c r="Q8238">
        <v>11</v>
      </c>
      <c r="R8238">
        <v>2</v>
      </c>
      <c r="S8238">
        <v>1</v>
      </c>
      <c r="T8238">
        <v>4</v>
      </c>
      <c r="U8238" t="b">
        <v>1</v>
      </c>
      <c r="V8238" t="s">
        <v>9992</v>
      </c>
      <c r="W8238" t="s">
        <v>12347</v>
      </c>
      <c r="X8238" t="s">
        <v>15360</v>
      </c>
      <c r="Y8238">
        <v>19</v>
      </c>
      <c r="Z8238">
        <v>19</v>
      </c>
      <c r="AA8238">
        <v>11</v>
      </c>
      <c r="AB8238">
        <v>11</v>
      </c>
      <c r="AC8238">
        <v>27</v>
      </c>
    </row>
    <row r="8239" spans="1:29">
      <c r="A8239">
        <v>9016</v>
      </c>
      <c r="B8239" t="s">
        <v>805</v>
      </c>
      <c r="C8239" t="s">
        <v>10014</v>
      </c>
      <c r="J8239" t="s">
        <v>1444</v>
      </c>
      <c r="K8239">
        <v>0</v>
      </c>
      <c r="N8239" t="b">
        <v>1</v>
      </c>
      <c r="O8239" t="b">
        <v>0</v>
      </c>
      <c r="P8239" t="b">
        <v>0</v>
      </c>
      <c r="Q8239">
        <v>11</v>
      </c>
      <c r="R8239">
        <v>2</v>
      </c>
      <c r="S8239">
        <v>1</v>
      </c>
      <c r="T8239">
        <v>4</v>
      </c>
      <c r="U8239" t="b">
        <v>1</v>
      </c>
      <c r="V8239" t="s">
        <v>9992</v>
      </c>
      <c r="W8239" t="s">
        <v>12347</v>
      </c>
      <c r="X8239" t="s">
        <v>15361</v>
      </c>
      <c r="Y8239">
        <v>20</v>
      </c>
      <c r="Z8239">
        <v>20</v>
      </c>
      <c r="AA8239">
        <v>11</v>
      </c>
      <c r="AB8239">
        <v>11</v>
      </c>
      <c r="AC8239">
        <v>27</v>
      </c>
    </row>
    <row r="8240" spans="1:29">
      <c r="A8240">
        <v>9017</v>
      </c>
      <c r="B8240" t="s">
        <v>805</v>
      </c>
      <c r="C8240" t="s">
        <v>10015</v>
      </c>
      <c r="J8240" t="s">
        <v>1444</v>
      </c>
      <c r="K8240">
        <v>0</v>
      </c>
      <c r="N8240" t="b">
        <v>1</v>
      </c>
      <c r="O8240" t="b">
        <v>0</v>
      </c>
      <c r="P8240" t="b">
        <v>0</v>
      </c>
      <c r="Q8240">
        <v>11</v>
      </c>
      <c r="R8240">
        <v>2</v>
      </c>
      <c r="S8240">
        <v>1</v>
      </c>
      <c r="T8240">
        <v>4</v>
      </c>
      <c r="U8240" t="b">
        <v>1</v>
      </c>
      <c r="V8240" t="s">
        <v>9992</v>
      </c>
      <c r="W8240" t="s">
        <v>12347</v>
      </c>
      <c r="X8240" t="s">
        <v>15362</v>
      </c>
      <c r="Y8240">
        <v>21</v>
      </c>
      <c r="Z8240">
        <v>21</v>
      </c>
      <c r="AA8240">
        <v>11</v>
      </c>
      <c r="AB8240">
        <v>11</v>
      </c>
      <c r="AC8240">
        <v>27</v>
      </c>
    </row>
    <row r="8241" spans="1:29">
      <c r="A8241">
        <v>9018</v>
      </c>
      <c r="B8241" t="s">
        <v>805</v>
      </c>
      <c r="C8241" t="s">
        <v>10016</v>
      </c>
      <c r="J8241" t="s">
        <v>1444</v>
      </c>
      <c r="K8241">
        <v>0</v>
      </c>
      <c r="N8241" t="b">
        <v>1</v>
      </c>
      <c r="O8241" t="b">
        <v>0</v>
      </c>
      <c r="P8241" t="b">
        <v>0</v>
      </c>
      <c r="Q8241">
        <v>11</v>
      </c>
      <c r="R8241">
        <v>2</v>
      </c>
      <c r="S8241">
        <v>1</v>
      </c>
      <c r="T8241">
        <v>4</v>
      </c>
      <c r="U8241" t="b">
        <v>1</v>
      </c>
      <c r="V8241" t="s">
        <v>9992</v>
      </c>
      <c r="W8241" t="s">
        <v>12347</v>
      </c>
      <c r="X8241" t="s">
        <v>15363</v>
      </c>
      <c r="Y8241">
        <v>22</v>
      </c>
      <c r="Z8241">
        <v>22</v>
      </c>
      <c r="AA8241">
        <v>11</v>
      </c>
      <c r="AB8241">
        <v>11</v>
      </c>
      <c r="AC8241">
        <v>27</v>
      </c>
    </row>
    <row r="8242" spans="1:29">
      <c r="A8242">
        <v>9019</v>
      </c>
      <c r="B8242" t="s">
        <v>805</v>
      </c>
      <c r="C8242" t="s">
        <v>10017</v>
      </c>
      <c r="J8242" t="s">
        <v>1444</v>
      </c>
      <c r="K8242">
        <v>0</v>
      </c>
      <c r="N8242" t="b">
        <v>1</v>
      </c>
      <c r="O8242" t="b">
        <v>0</v>
      </c>
      <c r="P8242" t="b">
        <v>0</v>
      </c>
      <c r="Q8242">
        <v>11</v>
      </c>
      <c r="R8242">
        <v>2</v>
      </c>
      <c r="S8242">
        <v>1</v>
      </c>
      <c r="T8242">
        <v>4</v>
      </c>
      <c r="U8242" t="b">
        <v>1</v>
      </c>
      <c r="V8242" t="s">
        <v>9992</v>
      </c>
      <c r="W8242" t="s">
        <v>12347</v>
      </c>
      <c r="X8242" t="s">
        <v>15364</v>
      </c>
      <c r="Y8242">
        <v>23</v>
      </c>
      <c r="Z8242">
        <v>23</v>
      </c>
      <c r="AA8242">
        <v>11</v>
      </c>
      <c r="AB8242">
        <v>11</v>
      </c>
      <c r="AC8242">
        <v>27</v>
      </c>
    </row>
    <row r="8243" spans="1:29">
      <c r="A8243">
        <v>9020</v>
      </c>
      <c r="B8243" t="s">
        <v>805</v>
      </c>
      <c r="C8243" t="s">
        <v>10018</v>
      </c>
      <c r="J8243" t="s">
        <v>1444</v>
      </c>
      <c r="K8243">
        <v>0</v>
      </c>
      <c r="N8243" t="b">
        <v>0</v>
      </c>
      <c r="O8243" t="b">
        <v>1</v>
      </c>
      <c r="P8243" t="b">
        <v>0</v>
      </c>
      <c r="Q8243">
        <v>11</v>
      </c>
      <c r="R8243">
        <v>2</v>
      </c>
      <c r="S8243">
        <v>1</v>
      </c>
      <c r="T8243">
        <v>4</v>
      </c>
      <c r="U8243" t="b">
        <v>1</v>
      </c>
      <c r="V8243" t="s">
        <v>9992</v>
      </c>
      <c r="W8243" t="s">
        <v>12347</v>
      </c>
      <c r="X8243" t="s">
        <v>15366</v>
      </c>
      <c r="Y8243">
        <v>25</v>
      </c>
      <c r="Z8243">
        <v>25</v>
      </c>
      <c r="AA8243">
        <v>11</v>
      </c>
      <c r="AB8243">
        <v>11</v>
      </c>
      <c r="AC8243">
        <v>27</v>
      </c>
    </row>
    <row r="8244" spans="1:29">
      <c r="A8244">
        <v>9021</v>
      </c>
      <c r="B8244" t="s">
        <v>805</v>
      </c>
      <c r="C8244" t="s">
        <v>10019</v>
      </c>
      <c r="J8244" t="s">
        <v>1436</v>
      </c>
      <c r="K8244">
        <v>0</v>
      </c>
      <c r="N8244" t="b">
        <v>1</v>
      </c>
      <c r="O8244" t="b">
        <v>0</v>
      </c>
      <c r="P8244" t="b">
        <v>0</v>
      </c>
      <c r="Q8244">
        <v>11</v>
      </c>
      <c r="R8244">
        <v>2</v>
      </c>
      <c r="S8244">
        <v>1</v>
      </c>
      <c r="T8244">
        <v>1</v>
      </c>
      <c r="U8244" t="b">
        <v>1</v>
      </c>
      <c r="V8244" t="s">
        <v>9992</v>
      </c>
      <c r="W8244" t="s">
        <v>12347</v>
      </c>
      <c r="X8244" t="s">
        <v>15833</v>
      </c>
      <c r="Y8244">
        <v>35</v>
      </c>
      <c r="Z8244">
        <v>35</v>
      </c>
      <c r="AA8244">
        <v>11</v>
      </c>
      <c r="AB8244">
        <v>11</v>
      </c>
      <c r="AC8244">
        <v>27</v>
      </c>
    </row>
    <row r="8245" spans="1:29">
      <c r="A8245">
        <v>9022</v>
      </c>
      <c r="B8245" t="s">
        <v>1503</v>
      </c>
      <c r="C8245" t="s">
        <v>10020</v>
      </c>
      <c r="D8245">
        <v>167</v>
      </c>
      <c r="E8245" t="s">
        <v>10021</v>
      </c>
      <c r="U8245" t="b">
        <v>1</v>
      </c>
      <c r="V8245" t="s">
        <v>9992</v>
      </c>
      <c r="W8245" t="s">
        <v>12347</v>
      </c>
      <c r="X8245" t="s">
        <v>15834</v>
      </c>
      <c r="Y8245">
        <v>38</v>
      </c>
      <c r="Z8245">
        <v>69</v>
      </c>
      <c r="AA8245">
        <v>2</v>
      </c>
      <c r="AB8245">
        <v>12</v>
      </c>
      <c r="AC8245">
        <v>27</v>
      </c>
    </row>
    <row r="8246" spans="1:29">
      <c r="A8246">
        <v>9023</v>
      </c>
      <c r="B8246" t="s">
        <v>827</v>
      </c>
      <c r="C8246" t="s">
        <v>10022</v>
      </c>
      <c r="U8246" t="b">
        <v>1</v>
      </c>
      <c r="V8246" t="s">
        <v>9992</v>
      </c>
      <c r="W8246" t="s">
        <v>12347</v>
      </c>
      <c r="X8246" t="s">
        <v>15835</v>
      </c>
      <c r="Y8246">
        <v>38</v>
      </c>
      <c r="Z8246">
        <v>69</v>
      </c>
      <c r="AA8246">
        <v>2</v>
      </c>
      <c r="AB8246">
        <v>11</v>
      </c>
      <c r="AC8246">
        <v>27</v>
      </c>
    </row>
    <row r="8247" spans="1:29">
      <c r="A8247">
        <v>9024</v>
      </c>
      <c r="B8247" t="s">
        <v>1508</v>
      </c>
      <c r="C8247" t="s">
        <v>10023</v>
      </c>
      <c r="U8247" t="b">
        <v>1</v>
      </c>
      <c r="V8247" t="s">
        <v>9992</v>
      </c>
      <c r="W8247" t="s">
        <v>12347</v>
      </c>
      <c r="X8247" t="s">
        <v>15836</v>
      </c>
      <c r="Y8247">
        <v>39</v>
      </c>
      <c r="Z8247">
        <v>69</v>
      </c>
      <c r="AA8247">
        <v>2</v>
      </c>
      <c r="AB8247">
        <v>12</v>
      </c>
      <c r="AC8247">
        <v>27</v>
      </c>
    </row>
    <row r="8248" spans="1:29">
      <c r="A8248">
        <v>9025</v>
      </c>
      <c r="B8248" t="s">
        <v>805</v>
      </c>
      <c r="C8248" t="s">
        <v>10024</v>
      </c>
      <c r="J8248" t="s">
        <v>1436</v>
      </c>
      <c r="K8248">
        <v>0</v>
      </c>
      <c r="N8248" t="b">
        <v>1</v>
      </c>
      <c r="O8248" t="b">
        <v>0</v>
      </c>
      <c r="P8248" t="b">
        <v>0</v>
      </c>
      <c r="Q8248">
        <v>11</v>
      </c>
      <c r="R8248">
        <v>6</v>
      </c>
      <c r="S8248">
        <v>1</v>
      </c>
      <c r="T8248">
        <v>2</v>
      </c>
      <c r="U8248" t="b">
        <v>1</v>
      </c>
      <c r="V8248" t="s">
        <v>9992</v>
      </c>
      <c r="W8248" t="s">
        <v>12347</v>
      </c>
      <c r="X8248" t="s">
        <v>15372</v>
      </c>
      <c r="Y8248">
        <v>41</v>
      </c>
      <c r="Z8248">
        <v>41</v>
      </c>
      <c r="AA8248">
        <v>3</v>
      </c>
      <c r="AB8248">
        <v>3</v>
      </c>
      <c r="AC8248">
        <v>27</v>
      </c>
    </row>
    <row r="8249" spans="1:29">
      <c r="A8249">
        <v>9026</v>
      </c>
      <c r="B8249" t="s">
        <v>805</v>
      </c>
      <c r="C8249" t="s">
        <v>10025</v>
      </c>
      <c r="J8249" t="s">
        <v>1436</v>
      </c>
      <c r="K8249">
        <v>0</v>
      </c>
      <c r="N8249" t="b">
        <v>1</v>
      </c>
      <c r="O8249" t="b">
        <v>0</v>
      </c>
      <c r="P8249" t="b">
        <v>0</v>
      </c>
      <c r="Q8249">
        <v>11</v>
      </c>
      <c r="R8249">
        <v>11</v>
      </c>
      <c r="S8249">
        <v>1</v>
      </c>
      <c r="T8249">
        <v>2</v>
      </c>
      <c r="U8249" t="b">
        <v>1</v>
      </c>
      <c r="V8249" t="s">
        <v>9992</v>
      </c>
      <c r="W8249" t="s">
        <v>12347</v>
      </c>
      <c r="X8249" t="s">
        <v>15376</v>
      </c>
      <c r="Y8249">
        <v>43</v>
      </c>
      <c r="Z8249">
        <v>43</v>
      </c>
      <c r="AA8249">
        <v>3</v>
      </c>
      <c r="AB8249">
        <v>3</v>
      </c>
      <c r="AC8249">
        <v>27</v>
      </c>
    </row>
    <row r="8250" spans="1:29">
      <c r="A8250">
        <v>9027</v>
      </c>
      <c r="B8250" t="s">
        <v>805</v>
      </c>
      <c r="C8250" t="s">
        <v>10026</v>
      </c>
      <c r="J8250" t="s">
        <v>1436</v>
      </c>
      <c r="K8250">
        <v>0</v>
      </c>
      <c r="N8250" t="b">
        <v>1</v>
      </c>
      <c r="O8250" t="b">
        <v>0</v>
      </c>
      <c r="P8250" t="b">
        <v>0</v>
      </c>
      <c r="Q8250">
        <v>11</v>
      </c>
      <c r="R8250">
        <v>11</v>
      </c>
      <c r="S8250">
        <v>1</v>
      </c>
      <c r="T8250">
        <v>10</v>
      </c>
      <c r="U8250" t="b">
        <v>1</v>
      </c>
      <c r="V8250" t="s">
        <v>9992</v>
      </c>
      <c r="W8250" t="s">
        <v>12347</v>
      </c>
      <c r="X8250" t="s">
        <v>14474</v>
      </c>
      <c r="Y8250">
        <v>48</v>
      </c>
      <c r="Z8250">
        <v>48</v>
      </c>
      <c r="AA8250">
        <v>3</v>
      </c>
      <c r="AB8250">
        <v>3</v>
      </c>
      <c r="AC8250">
        <v>27</v>
      </c>
    </row>
    <row r="8251" spans="1:29">
      <c r="A8251">
        <v>9028</v>
      </c>
      <c r="B8251" t="s">
        <v>805</v>
      </c>
      <c r="C8251" t="s">
        <v>10027</v>
      </c>
      <c r="J8251" t="s">
        <v>1436</v>
      </c>
      <c r="K8251">
        <v>0</v>
      </c>
      <c r="N8251" t="b">
        <v>1</v>
      </c>
      <c r="O8251" t="b">
        <v>0</v>
      </c>
      <c r="P8251" t="b">
        <v>0</v>
      </c>
      <c r="Q8251">
        <v>11</v>
      </c>
      <c r="R8251">
        <v>11</v>
      </c>
      <c r="S8251">
        <v>1</v>
      </c>
      <c r="T8251">
        <v>14</v>
      </c>
      <c r="U8251" t="b">
        <v>1</v>
      </c>
      <c r="V8251" t="s">
        <v>9992</v>
      </c>
      <c r="W8251" t="s">
        <v>12347</v>
      </c>
      <c r="X8251" t="s">
        <v>14564</v>
      </c>
      <c r="Y8251">
        <v>52</v>
      </c>
      <c r="Z8251">
        <v>52</v>
      </c>
      <c r="AA8251">
        <v>3</v>
      </c>
      <c r="AB8251">
        <v>3</v>
      </c>
      <c r="AC8251">
        <v>27</v>
      </c>
    </row>
    <row r="8252" spans="1:29">
      <c r="A8252">
        <v>9029</v>
      </c>
      <c r="B8252" t="s">
        <v>805</v>
      </c>
      <c r="C8252" t="s">
        <v>10028</v>
      </c>
      <c r="J8252" t="s">
        <v>1436</v>
      </c>
      <c r="K8252">
        <v>0</v>
      </c>
      <c r="N8252" t="b">
        <v>1</v>
      </c>
      <c r="O8252" t="b">
        <v>0</v>
      </c>
      <c r="P8252" t="b">
        <v>0</v>
      </c>
      <c r="Q8252">
        <v>11</v>
      </c>
      <c r="R8252">
        <v>11</v>
      </c>
      <c r="S8252">
        <v>1</v>
      </c>
      <c r="T8252">
        <v>14</v>
      </c>
      <c r="U8252" t="b">
        <v>1</v>
      </c>
      <c r="V8252" t="s">
        <v>9992</v>
      </c>
      <c r="W8252" t="s">
        <v>12347</v>
      </c>
      <c r="X8252" t="s">
        <v>14567</v>
      </c>
      <c r="Y8252">
        <v>53</v>
      </c>
      <c r="Z8252">
        <v>53</v>
      </c>
      <c r="AA8252">
        <v>3</v>
      </c>
      <c r="AB8252">
        <v>3</v>
      </c>
      <c r="AC8252">
        <v>27</v>
      </c>
    </row>
    <row r="8253" spans="1:29">
      <c r="A8253">
        <v>9030</v>
      </c>
      <c r="B8253" t="s">
        <v>805</v>
      </c>
      <c r="C8253" t="s">
        <v>10029</v>
      </c>
      <c r="J8253" t="s">
        <v>1436</v>
      </c>
      <c r="K8253">
        <v>0</v>
      </c>
      <c r="N8253" t="b">
        <v>1</v>
      </c>
      <c r="O8253" t="b">
        <v>0</v>
      </c>
      <c r="P8253" t="b">
        <v>0</v>
      </c>
      <c r="Q8253">
        <v>11</v>
      </c>
      <c r="R8253">
        <v>11</v>
      </c>
      <c r="S8253">
        <v>1</v>
      </c>
      <c r="T8253">
        <v>17</v>
      </c>
      <c r="U8253" t="b">
        <v>1</v>
      </c>
      <c r="V8253" t="s">
        <v>9992</v>
      </c>
      <c r="W8253" t="s">
        <v>12347</v>
      </c>
      <c r="X8253" t="s">
        <v>14573</v>
      </c>
      <c r="Y8253">
        <v>55</v>
      </c>
      <c r="Z8253">
        <v>55</v>
      </c>
      <c r="AA8253">
        <v>3</v>
      </c>
      <c r="AB8253">
        <v>3</v>
      </c>
      <c r="AC8253">
        <v>27</v>
      </c>
    </row>
    <row r="8254" spans="1:29">
      <c r="A8254">
        <v>9031</v>
      </c>
      <c r="B8254" t="s">
        <v>805</v>
      </c>
      <c r="C8254" t="s">
        <v>10030</v>
      </c>
      <c r="J8254" t="s">
        <v>1436</v>
      </c>
      <c r="K8254">
        <v>0</v>
      </c>
      <c r="N8254" t="b">
        <v>1</v>
      </c>
      <c r="O8254" t="b">
        <v>0</v>
      </c>
      <c r="P8254" t="b">
        <v>0</v>
      </c>
      <c r="Q8254">
        <v>11</v>
      </c>
      <c r="R8254">
        <v>11</v>
      </c>
      <c r="S8254">
        <v>1</v>
      </c>
      <c r="T8254">
        <v>19</v>
      </c>
      <c r="U8254" t="b">
        <v>1</v>
      </c>
      <c r="V8254" t="s">
        <v>9992</v>
      </c>
      <c r="W8254" t="s">
        <v>12347</v>
      </c>
      <c r="X8254" t="s">
        <v>14578</v>
      </c>
      <c r="Y8254">
        <v>57</v>
      </c>
      <c r="Z8254">
        <v>57</v>
      </c>
      <c r="AA8254">
        <v>3</v>
      </c>
      <c r="AB8254">
        <v>3</v>
      </c>
      <c r="AC8254">
        <v>27</v>
      </c>
    </row>
    <row r="8255" spans="1:29">
      <c r="A8255">
        <v>9032</v>
      </c>
      <c r="B8255" t="s">
        <v>805</v>
      </c>
      <c r="C8255" t="s">
        <v>10031</v>
      </c>
      <c r="J8255" t="s">
        <v>1436</v>
      </c>
      <c r="K8255">
        <v>0</v>
      </c>
      <c r="N8255" t="b">
        <v>1</v>
      </c>
      <c r="O8255" t="b">
        <v>0</v>
      </c>
      <c r="P8255" t="b">
        <v>0</v>
      </c>
      <c r="Q8255">
        <v>11</v>
      </c>
      <c r="R8255">
        <v>11</v>
      </c>
      <c r="S8255">
        <v>1</v>
      </c>
      <c r="T8255">
        <v>22</v>
      </c>
      <c r="U8255" t="b">
        <v>1</v>
      </c>
      <c r="V8255" t="s">
        <v>9992</v>
      </c>
      <c r="W8255" t="s">
        <v>12347</v>
      </c>
      <c r="X8255" t="s">
        <v>14587</v>
      </c>
      <c r="Y8255">
        <v>60</v>
      </c>
      <c r="Z8255">
        <v>60</v>
      </c>
      <c r="AA8255">
        <v>3</v>
      </c>
      <c r="AB8255">
        <v>3</v>
      </c>
      <c r="AC8255">
        <v>27</v>
      </c>
    </row>
    <row r="8256" spans="1:29">
      <c r="A8256">
        <v>9033</v>
      </c>
      <c r="B8256" t="s">
        <v>805</v>
      </c>
      <c r="C8256" t="s">
        <v>10032</v>
      </c>
      <c r="J8256" t="s">
        <v>1436</v>
      </c>
      <c r="K8256">
        <v>0</v>
      </c>
      <c r="N8256" t="b">
        <v>1</v>
      </c>
      <c r="O8256" t="b">
        <v>0</v>
      </c>
      <c r="P8256" t="b">
        <v>0</v>
      </c>
      <c r="Q8256">
        <v>11</v>
      </c>
      <c r="R8256">
        <v>11</v>
      </c>
      <c r="S8256">
        <v>1</v>
      </c>
      <c r="T8256">
        <v>22</v>
      </c>
      <c r="U8256" t="b">
        <v>1</v>
      </c>
      <c r="V8256" t="s">
        <v>9992</v>
      </c>
      <c r="W8256" t="s">
        <v>12347</v>
      </c>
      <c r="X8256" t="s">
        <v>14588</v>
      </c>
      <c r="Y8256">
        <v>60</v>
      </c>
      <c r="Z8256">
        <v>60</v>
      </c>
      <c r="AA8256">
        <v>6</v>
      </c>
      <c r="AB8256">
        <v>6</v>
      </c>
      <c r="AC8256">
        <v>27</v>
      </c>
    </row>
    <row r="8257" spans="1:29">
      <c r="A8257">
        <v>9034</v>
      </c>
      <c r="B8257" t="s">
        <v>805</v>
      </c>
      <c r="C8257" t="s">
        <v>10033</v>
      </c>
      <c r="J8257" t="s">
        <v>1436</v>
      </c>
      <c r="K8257">
        <v>0</v>
      </c>
      <c r="N8257" t="b">
        <v>1</v>
      </c>
      <c r="O8257" t="b">
        <v>0</v>
      </c>
      <c r="P8257" t="b">
        <v>0</v>
      </c>
      <c r="Q8257">
        <v>11</v>
      </c>
      <c r="R8257">
        <v>11</v>
      </c>
      <c r="S8257">
        <v>1</v>
      </c>
      <c r="T8257">
        <v>22</v>
      </c>
      <c r="U8257" t="b">
        <v>1</v>
      </c>
      <c r="V8257" t="s">
        <v>9992</v>
      </c>
      <c r="W8257" t="s">
        <v>12347</v>
      </c>
      <c r="X8257" t="s">
        <v>14590</v>
      </c>
      <c r="Y8257">
        <v>61</v>
      </c>
      <c r="Z8257">
        <v>61</v>
      </c>
      <c r="AA8257">
        <v>3</v>
      </c>
      <c r="AB8257">
        <v>3</v>
      </c>
      <c r="AC8257">
        <v>27</v>
      </c>
    </row>
    <row r="8258" spans="1:29">
      <c r="A8258">
        <v>9035</v>
      </c>
      <c r="B8258" t="s">
        <v>805</v>
      </c>
      <c r="C8258" t="s">
        <v>10034</v>
      </c>
      <c r="J8258" t="s">
        <v>1436</v>
      </c>
      <c r="K8258">
        <v>0</v>
      </c>
      <c r="N8258" t="b">
        <v>1</v>
      </c>
      <c r="O8258" t="b">
        <v>0</v>
      </c>
      <c r="P8258" t="b">
        <v>0</v>
      </c>
      <c r="Q8258">
        <v>11</v>
      </c>
      <c r="R8258">
        <v>11</v>
      </c>
      <c r="S8258">
        <v>1</v>
      </c>
      <c r="T8258">
        <v>22</v>
      </c>
      <c r="U8258" t="b">
        <v>1</v>
      </c>
      <c r="V8258" t="s">
        <v>9992</v>
      </c>
      <c r="W8258" t="s">
        <v>12347</v>
      </c>
      <c r="X8258" t="s">
        <v>14591</v>
      </c>
      <c r="Y8258">
        <v>61</v>
      </c>
      <c r="Z8258">
        <v>61</v>
      </c>
      <c r="AA8258">
        <v>6</v>
      </c>
      <c r="AB8258">
        <v>6</v>
      </c>
      <c r="AC8258">
        <v>27</v>
      </c>
    </row>
    <row r="8259" spans="1:29">
      <c r="A8259">
        <v>9036</v>
      </c>
      <c r="B8259" t="s">
        <v>805</v>
      </c>
      <c r="C8259" t="s">
        <v>10035</v>
      </c>
      <c r="J8259" t="s">
        <v>1436</v>
      </c>
      <c r="K8259">
        <v>0</v>
      </c>
      <c r="N8259" t="b">
        <v>1</v>
      </c>
      <c r="O8259" t="b">
        <v>0</v>
      </c>
      <c r="P8259" t="b">
        <v>0</v>
      </c>
      <c r="Q8259">
        <v>11</v>
      </c>
      <c r="R8259">
        <v>11</v>
      </c>
      <c r="S8259">
        <v>1</v>
      </c>
      <c r="T8259">
        <v>22</v>
      </c>
      <c r="U8259" t="b">
        <v>1</v>
      </c>
      <c r="V8259" t="s">
        <v>9992</v>
      </c>
      <c r="W8259" t="s">
        <v>12347</v>
      </c>
      <c r="X8259" t="s">
        <v>15348</v>
      </c>
      <c r="Y8259">
        <v>62</v>
      </c>
      <c r="Z8259">
        <v>62</v>
      </c>
      <c r="AA8259">
        <v>3</v>
      </c>
      <c r="AB8259">
        <v>3</v>
      </c>
      <c r="AC8259">
        <v>27</v>
      </c>
    </row>
    <row r="8260" spans="1:29">
      <c r="A8260">
        <v>9037</v>
      </c>
      <c r="B8260" t="s">
        <v>805</v>
      </c>
      <c r="C8260" t="s">
        <v>10036</v>
      </c>
      <c r="J8260" t="s">
        <v>1436</v>
      </c>
      <c r="K8260">
        <v>0</v>
      </c>
      <c r="N8260" t="b">
        <v>1</v>
      </c>
      <c r="O8260" t="b">
        <v>0</v>
      </c>
      <c r="P8260" t="b">
        <v>0</v>
      </c>
      <c r="Q8260">
        <v>11</v>
      </c>
      <c r="R8260">
        <v>11</v>
      </c>
      <c r="S8260">
        <v>1</v>
      </c>
      <c r="T8260">
        <v>22</v>
      </c>
      <c r="U8260" t="b">
        <v>1</v>
      </c>
      <c r="V8260" t="s">
        <v>9992</v>
      </c>
      <c r="W8260" t="s">
        <v>12347</v>
      </c>
      <c r="X8260" t="s">
        <v>14883</v>
      </c>
      <c r="Y8260">
        <v>62</v>
      </c>
      <c r="Z8260">
        <v>62</v>
      </c>
      <c r="AA8260">
        <v>6</v>
      </c>
      <c r="AB8260">
        <v>6</v>
      </c>
      <c r="AC8260">
        <v>27</v>
      </c>
    </row>
    <row r="8261" spans="1:29">
      <c r="A8261">
        <v>9038</v>
      </c>
      <c r="B8261" t="s">
        <v>805</v>
      </c>
      <c r="C8261" t="s">
        <v>10037</v>
      </c>
      <c r="J8261" t="s">
        <v>1436</v>
      </c>
      <c r="K8261">
        <v>0</v>
      </c>
      <c r="N8261" t="b">
        <v>1</v>
      </c>
      <c r="O8261" t="b">
        <v>0</v>
      </c>
      <c r="P8261" t="b">
        <v>0</v>
      </c>
      <c r="Q8261">
        <v>11</v>
      </c>
      <c r="R8261">
        <v>11</v>
      </c>
      <c r="S8261">
        <v>1</v>
      </c>
      <c r="T8261">
        <v>22</v>
      </c>
      <c r="U8261" t="b">
        <v>1</v>
      </c>
      <c r="V8261" t="s">
        <v>9992</v>
      </c>
      <c r="W8261" t="s">
        <v>12347</v>
      </c>
      <c r="X8261" t="s">
        <v>15350</v>
      </c>
      <c r="Y8261">
        <v>63</v>
      </c>
      <c r="Z8261">
        <v>63</v>
      </c>
      <c r="AA8261">
        <v>3</v>
      </c>
      <c r="AB8261">
        <v>3</v>
      </c>
      <c r="AC8261">
        <v>27</v>
      </c>
    </row>
    <row r="8262" spans="1:29">
      <c r="A8262">
        <v>9039</v>
      </c>
      <c r="B8262" t="s">
        <v>805</v>
      </c>
      <c r="C8262" t="s">
        <v>10038</v>
      </c>
      <c r="J8262" t="s">
        <v>1436</v>
      </c>
      <c r="K8262">
        <v>0</v>
      </c>
      <c r="N8262" t="b">
        <v>1</v>
      </c>
      <c r="O8262" t="b">
        <v>0</v>
      </c>
      <c r="P8262" t="b">
        <v>0</v>
      </c>
      <c r="Q8262">
        <v>11</v>
      </c>
      <c r="R8262">
        <v>11</v>
      </c>
      <c r="S8262">
        <v>1</v>
      </c>
      <c r="T8262">
        <v>22</v>
      </c>
      <c r="U8262" t="b">
        <v>1</v>
      </c>
      <c r="V8262" t="s">
        <v>9992</v>
      </c>
      <c r="W8262" t="s">
        <v>12347</v>
      </c>
      <c r="X8262" t="s">
        <v>14884</v>
      </c>
      <c r="Y8262">
        <v>63</v>
      </c>
      <c r="Z8262">
        <v>63</v>
      </c>
      <c r="AA8262">
        <v>6</v>
      </c>
      <c r="AB8262">
        <v>6</v>
      </c>
      <c r="AC8262">
        <v>27</v>
      </c>
    </row>
    <row r="8263" spans="1:29">
      <c r="A8263">
        <v>9040</v>
      </c>
      <c r="B8263" t="s">
        <v>805</v>
      </c>
      <c r="C8263" t="s">
        <v>10039</v>
      </c>
      <c r="J8263" t="s">
        <v>1436</v>
      </c>
      <c r="K8263">
        <v>0</v>
      </c>
      <c r="N8263" t="b">
        <v>1</v>
      </c>
      <c r="O8263" t="b">
        <v>0</v>
      </c>
      <c r="P8263" t="b">
        <v>0</v>
      </c>
      <c r="Q8263">
        <v>11</v>
      </c>
      <c r="R8263">
        <v>11</v>
      </c>
      <c r="S8263">
        <v>1</v>
      </c>
      <c r="T8263">
        <v>22</v>
      </c>
      <c r="U8263" t="b">
        <v>1</v>
      </c>
      <c r="V8263" t="s">
        <v>9992</v>
      </c>
      <c r="W8263" t="s">
        <v>12347</v>
      </c>
      <c r="X8263" t="s">
        <v>15501</v>
      </c>
      <c r="Y8263">
        <v>64</v>
      </c>
      <c r="Z8263">
        <v>64</v>
      </c>
      <c r="AA8263">
        <v>3</v>
      </c>
      <c r="AB8263">
        <v>3</v>
      </c>
      <c r="AC8263">
        <v>27</v>
      </c>
    </row>
    <row r="8264" spans="1:29">
      <c r="A8264">
        <v>9041</v>
      </c>
      <c r="B8264" t="s">
        <v>805</v>
      </c>
      <c r="C8264" t="s">
        <v>10040</v>
      </c>
      <c r="J8264" t="s">
        <v>1436</v>
      </c>
      <c r="K8264">
        <v>0</v>
      </c>
      <c r="N8264" t="b">
        <v>1</v>
      </c>
      <c r="O8264" t="b">
        <v>0</v>
      </c>
      <c r="P8264" t="b">
        <v>0</v>
      </c>
      <c r="Q8264">
        <v>11</v>
      </c>
      <c r="R8264">
        <v>11</v>
      </c>
      <c r="S8264">
        <v>1</v>
      </c>
      <c r="T8264">
        <v>22</v>
      </c>
      <c r="U8264" t="b">
        <v>1</v>
      </c>
      <c r="V8264" t="s">
        <v>9992</v>
      </c>
      <c r="W8264" t="s">
        <v>12347</v>
      </c>
      <c r="X8264" t="s">
        <v>14596</v>
      </c>
      <c r="Y8264">
        <v>64</v>
      </c>
      <c r="Z8264">
        <v>64</v>
      </c>
      <c r="AA8264">
        <v>6</v>
      </c>
      <c r="AB8264">
        <v>6</v>
      </c>
      <c r="AC8264">
        <v>27</v>
      </c>
    </row>
    <row r="8265" spans="1:29">
      <c r="A8265">
        <v>9042</v>
      </c>
      <c r="B8265" t="s">
        <v>805</v>
      </c>
      <c r="C8265" t="s">
        <v>10041</v>
      </c>
      <c r="J8265" t="s">
        <v>1436</v>
      </c>
      <c r="K8265">
        <v>0</v>
      </c>
      <c r="N8265" t="b">
        <v>1</v>
      </c>
      <c r="O8265" t="b">
        <v>0</v>
      </c>
      <c r="P8265" t="b">
        <v>0</v>
      </c>
      <c r="Q8265">
        <v>11</v>
      </c>
      <c r="R8265">
        <v>11</v>
      </c>
      <c r="S8265">
        <v>1</v>
      </c>
      <c r="T8265">
        <v>22</v>
      </c>
      <c r="U8265" t="b">
        <v>1</v>
      </c>
      <c r="V8265" t="s">
        <v>9992</v>
      </c>
      <c r="W8265" t="s">
        <v>12347</v>
      </c>
      <c r="X8265" t="s">
        <v>15502</v>
      </c>
      <c r="Y8265">
        <v>65</v>
      </c>
      <c r="Z8265">
        <v>65</v>
      </c>
      <c r="AA8265">
        <v>3</v>
      </c>
      <c r="AB8265">
        <v>3</v>
      </c>
      <c r="AC8265">
        <v>27</v>
      </c>
    </row>
    <row r="8266" spans="1:29">
      <c r="A8266">
        <v>9043</v>
      </c>
      <c r="B8266" t="s">
        <v>805</v>
      </c>
      <c r="C8266" t="s">
        <v>10042</v>
      </c>
      <c r="J8266" t="s">
        <v>1436</v>
      </c>
      <c r="K8266">
        <v>0</v>
      </c>
      <c r="N8266" t="b">
        <v>1</v>
      </c>
      <c r="O8266" t="b">
        <v>0</v>
      </c>
      <c r="P8266" t="b">
        <v>0</v>
      </c>
      <c r="Q8266">
        <v>11</v>
      </c>
      <c r="R8266">
        <v>11</v>
      </c>
      <c r="S8266">
        <v>1</v>
      </c>
      <c r="T8266">
        <v>22</v>
      </c>
      <c r="U8266" t="b">
        <v>1</v>
      </c>
      <c r="V8266" t="s">
        <v>9992</v>
      </c>
      <c r="W8266" t="s">
        <v>12347</v>
      </c>
      <c r="X8266" t="s">
        <v>14885</v>
      </c>
      <c r="Y8266">
        <v>65</v>
      </c>
      <c r="Z8266">
        <v>65</v>
      </c>
      <c r="AA8266">
        <v>6</v>
      </c>
      <c r="AB8266">
        <v>6</v>
      </c>
      <c r="AC8266">
        <v>27</v>
      </c>
    </row>
    <row r="8267" spans="1:29">
      <c r="A8267">
        <v>9044</v>
      </c>
      <c r="B8267" t="s">
        <v>805</v>
      </c>
      <c r="C8267" t="s">
        <v>10043</v>
      </c>
      <c r="J8267" t="s">
        <v>1466</v>
      </c>
      <c r="K8267">
        <v>0</v>
      </c>
      <c r="N8267" t="b">
        <v>1</v>
      </c>
      <c r="O8267" t="b">
        <v>0</v>
      </c>
      <c r="P8267" t="b">
        <v>0</v>
      </c>
      <c r="Q8267">
        <v>11</v>
      </c>
      <c r="R8267">
        <v>11</v>
      </c>
      <c r="S8267">
        <v>1</v>
      </c>
      <c r="T8267">
        <v>22</v>
      </c>
      <c r="U8267" t="b">
        <v>1</v>
      </c>
      <c r="V8267" t="s">
        <v>9992</v>
      </c>
      <c r="W8267" t="s">
        <v>12347</v>
      </c>
      <c r="X8267" t="s">
        <v>15837</v>
      </c>
      <c r="Y8267">
        <v>60</v>
      </c>
      <c r="Z8267">
        <v>60</v>
      </c>
      <c r="AA8267">
        <v>10</v>
      </c>
      <c r="AB8267">
        <v>10</v>
      </c>
      <c r="AC8267">
        <v>27</v>
      </c>
    </row>
    <row r="8268" spans="1:29">
      <c r="A8268">
        <v>9045</v>
      </c>
      <c r="B8268" t="s">
        <v>805</v>
      </c>
      <c r="C8268" t="s">
        <v>10044</v>
      </c>
      <c r="J8268" t="s">
        <v>1466</v>
      </c>
      <c r="K8268">
        <v>0</v>
      </c>
      <c r="N8268" t="b">
        <v>1</v>
      </c>
      <c r="O8268" t="b">
        <v>0</v>
      </c>
      <c r="P8268" t="b">
        <v>0</v>
      </c>
      <c r="Q8268">
        <v>11</v>
      </c>
      <c r="R8268">
        <v>11</v>
      </c>
      <c r="S8268">
        <v>1</v>
      </c>
      <c r="T8268">
        <v>22</v>
      </c>
      <c r="U8268" t="b">
        <v>1</v>
      </c>
      <c r="V8268" t="s">
        <v>9992</v>
      </c>
      <c r="W8268" t="s">
        <v>12347</v>
      </c>
      <c r="X8268" t="s">
        <v>15809</v>
      </c>
      <c r="Y8268">
        <v>61</v>
      </c>
      <c r="Z8268">
        <v>61</v>
      </c>
      <c r="AA8268">
        <v>10</v>
      </c>
      <c r="AB8268">
        <v>10</v>
      </c>
      <c r="AC8268">
        <v>27</v>
      </c>
    </row>
    <row r="8269" spans="1:29">
      <c r="A8269">
        <v>9046</v>
      </c>
      <c r="B8269" t="s">
        <v>805</v>
      </c>
      <c r="C8269" t="s">
        <v>10045</v>
      </c>
      <c r="J8269" t="s">
        <v>1466</v>
      </c>
      <c r="K8269">
        <v>0</v>
      </c>
      <c r="N8269" t="b">
        <v>1</v>
      </c>
      <c r="O8269" t="b">
        <v>0</v>
      </c>
      <c r="P8269" t="b">
        <v>0</v>
      </c>
      <c r="Q8269">
        <v>11</v>
      </c>
      <c r="R8269">
        <v>11</v>
      </c>
      <c r="S8269">
        <v>1</v>
      </c>
      <c r="T8269">
        <v>22</v>
      </c>
      <c r="U8269" t="b">
        <v>1</v>
      </c>
      <c r="V8269" t="s">
        <v>9992</v>
      </c>
      <c r="W8269" t="s">
        <v>12347</v>
      </c>
      <c r="X8269" t="s">
        <v>15810</v>
      </c>
      <c r="Y8269">
        <v>62</v>
      </c>
      <c r="Z8269">
        <v>62</v>
      </c>
      <c r="AA8269">
        <v>10</v>
      </c>
      <c r="AB8269">
        <v>10</v>
      </c>
      <c r="AC8269">
        <v>27</v>
      </c>
    </row>
    <row r="8270" spans="1:29">
      <c r="A8270">
        <v>9047</v>
      </c>
      <c r="B8270" t="s">
        <v>805</v>
      </c>
      <c r="C8270" t="s">
        <v>10046</v>
      </c>
      <c r="J8270" t="s">
        <v>1466</v>
      </c>
      <c r="K8270">
        <v>0</v>
      </c>
      <c r="N8270" t="b">
        <v>1</v>
      </c>
      <c r="O8270" t="b">
        <v>0</v>
      </c>
      <c r="P8270" t="b">
        <v>0</v>
      </c>
      <c r="Q8270">
        <v>11</v>
      </c>
      <c r="R8270">
        <v>11</v>
      </c>
      <c r="S8270">
        <v>1</v>
      </c>
      <c r="T8270">
        <v>22</v>
      </c>
      <c r="U8270" t="b">
        <v>1</v>
      </c>
      <c r="V8270" t="s">
        <v>9992</v>
      </c>
      <c r="W8270" t="s">
        <v>12347</v>
      </c>
      <c r="X8270" t="s">
        <v>15811</v>
      </c>
      <c r="Y8270">
        <v>63</v>
      </c>
      <c r="Z8270">
        <v>63</v>
      </c>
      <c r="AA8270">
        <v>10</v>
      </c>
      <c r="AB8270">
        <v>10</v>
      </c>
      <c r="AC8270">
        <v>27</v>
      </c>
    </row>
    <row r="8271" spans="1:29">
      <c r="A8271">
        <v>9048</v>
      </c>
      <c r="B8271" t="s">
        <v>805</v>
      </c>
      <c r="C8271" t="s">
        <v>10047</v>
      </c>
      <c r="J8271" t="s">
        <v>1466</v>
      </c>
      <c r="K8271">
        <v>0</v>
      </c>
      <c r="N8271" t="b">
        <v>1</v>
      </c>
      <c r="O8271" t="b">
        <v>0</v>
      </c>
      <c r="P8271" t="b">
        <v>0</v>
      </c>
      <c r="Q8271">
        <v>11</v>
      </c>
      <c r="R8271">
        <v>11</v>
      </c>
      <c r="S8271">
        <v>1</v>
      </c>
      <c r="T8271">
        <v>22</v>
      </c>
      <c r="U8271" t="b">
        <v>1</v>
      </c>
      <c r="V8271" t="s">
        <v>9992</v>
      </c>
      <c r="W8271" t="s">
        <v>12347</v>
      </c>
      <c r="X8271" t="s">
        <v>15812</v>
      </c>
      <c r="Y8271">
        <v>64</v>
      </c>
      <c r="Z8271">
        <v>64</v>
      </c>
      <c r="AA8271">
        <v>10</v>
      </c>
      <c r="AB8271">
        <v>10</v>
      </c>
      <c r="AC8271">
        <v>27</v>
      </c>
    </row>
    <row r="8272" spans="1:29">
      <c r="A8272">
        <v>9049</v>
      </c>
      <c r="B8272" t="s">
        <v>805</v>
      </c>
      <c r="C8272" t="s">
        <v>10048</v>
      </c>
      <c r="J8272" t="s">
        <v>1466</v>
      </c>
      <c r="K8272">
        <v>0</v>
      </c>
      <c r="N8272" t="b">
        <v>1</v>
      </c>
      <c r="O8272" t="b">
        <v>0</v>
      </c>
      <c r="P8272" t="b">
        <v>0</v>
      </c>
      <c r="Q8272">
        <v>11</v>
      </c>
      <c r="R8272">
        <v>11</v>
      </c>
      <c r="S8272">
        <v>1</v>
      </c>
      <c r="T8272">
        <v>22</v>
      </c>
      <c r="U8272" t="b">
        <v>1</v>
      </c>
      <c r="V8272" t="s">
        <v>9992</v>
      </c>
      <c r="W8272" t="s">
        <v>12347</v>
      </c>
      <c r="X8272" t="s">
        <v>15568</v>
      </c>
      <c r="Y8272">
        <v>65</v>
      </c>
      <c r="Z8272">
        <v>65</v>
      </c>
      <c r="AA8272">
        <v>10</v>
      </c>
      <c r="AB8272">
        <v>10</v>
      </c>
      <c r="AC8272">
        <v>27</v>
      </c>
    </row>
    <row r="8273" spans="1:29">
      <c r="A8273">
        <v>9050</v>
      </c>
      <c r="B8273" t="s">
        <v>805</v>
      </c>
      <c r="C8273" t="s">
        <v>10049</v>
      </c>
      <c r="J8273" t="s">
        <v>1436</v>
      </c>
      <c r="K8273">
        <v>0</v>
      </c>
      <c r="N8273" t="b">
        <v>1</v>
      </c>
      <c r="O8273" t="b">
        <v>0</v>
      </c>
      <c r="P8273" t="b">
        <v>0</v>
      </c>
      <c r="Q8273">
        <v>11</v>
      </c>
      <c r="R8273">
        <v>2</v>
      </c>
      <c r="S8273">
        <v>1</v>
      </c>
      <c r="T8273">
        <v>22</v>
      </c>
      <c r="U8273" t="b">
        <v>1</v>
      </c>
      <c r="V8273" t="s">
        <v>9992</v>
      </c>
      <c r="W8273" t="s">
        <v>12347</v>
      </c>
      <c r="X8273" t="s">
        <v>15570</v>
      </c>
      <c r="Y8273">
        <v>67</v>
      </c>
      <c r="Z8273">
        <v>67</v>
      </c>
      <c r="AA8273">
        <v>10</v>
      </c>
      <c r="AB8273">
        <v>10</v>
      </c>
      <c r="AC8273">
        <v>27</v>
      </c>
    </row>
    <row r="8274" spans="1:29">
      <c r="A8274">
        <v>9051</v>
      </c>
      <c r="B8274" t="s">
        <v>1503</v>
      </c>
      <c r="C8274" t="s">
        <v>10050</v>
      </c>
      <c r="D8274">
        <v>168</v>
      </c>
      <c r="E8274" t="s">
        <v>10051</v>
      </c>
      <c r="U8274" t="b">
        <v>1</v>
      </c>
      <c r="V8274" t="s">
        <v>9992</v>
      </c>
      <c r="W8274" t="s">
        <v>12347</v>
      </c>
      <c r="X8274" t="s">
        <v>15838</v>
      </c>
      <c r="Y8274">
        <v>70</v>
      </c>
      <c r="Z8274">
        <v>83</v>
      </c>
      <c r="AA8274">
        <v>2</v>
      </c>
      <c r="AB8274">
        <v>12</v>
      </c>
      <c r="AC8274">
        <v>27</v>
      </c>
    </row>
    <row r="8275" spans="1:29">
      <c r="A8275">
        <v>9052</v>
      </c>
      <c r="B8275" t="s">
        <v>827</v>
      </c>
      <c r="C8275" t="s">
        <v>10052</v>
      </c>
      <c r="U8275" t="b">
        <v>1</v>
      </c>
      <c r="V8275" t="s">
        <v>9992</v>
      </c>
      <c r="W8275" t="s">
        <v>12347</v>
      </c>
      <c r="X8275" t="s">
        <v>15839</v>
      </c>
      <c r="Y8275">
        <v>70</v>
      </c>
      <c r="Z8275">
        <v>83</v>
      </c>
      <c r="AA8275">
        <v>2</v>
      </c>
      <c r="AB8275">
        <v>11</v>
      </c>
      <c r="AC8275">
        <v>27</v>
      </c>
    </row>
    <row r="8276" spans="1:29">
      <c r="A8276">
        <v>9053</v>
      </c>
      <c r="B8276" t="s">
        <v>1508</v>
      </c>
      <c r="C8276" t="s">
        <v>10053</v>
      </c>
      <c r="U8276" t="b">
        <v>1</v>
      </c>
      <c r="V8276" t="s">
        <v>9992</v>
      </c>
      <c r="W8276" t="s">
        <v>12347</v>
      </c>
      <c r="X8276" t="s">
        <v>15840</v>
      </c>
      <c r="Y8276">
        <v>71</v>
      </c>
      <c r="Z8276">
        <v>83</v>
      </c>
      <c r="AA8276">
        <v>2</v>
      </c>
      <c r="AB8276">
        <v>12</v>
      </c>
      <c r="AC8276">
        <v>27</v>
      </c>
    </row>
    <row r="8277" spans="1:29">
      <c r="A8277">
        <v>9054</v>
      </c>
      <c r="B8277" t="s">
        <v>805</v>
      </c>
      <c r="C8277" t="s">
        <v>10054</v>
      </c>
      <c r="J8277" t="s">
        <v>1436</v>
      </c>
      <c r="K8277">
        <v>0</v>
      </c>
      <c r="N8277" t="b">
        <v>1</v>
      </c>
      <c r="O8277" t="b">
        <v>0</v>
      </c>
      <c r="P8277" t="b">
        <v>0</v>
      </c>
      <c r="Q8277">
        <v>11</v>
      </c>
      <c r="R8277">
        <v>11</v>
      </c>
      <c r="S8277">
        <v>1</v>
      </c>
      <c r="T8277">
        <v>5</v>
      </c>
      <c r="U8277" t="b">
        <v>1</v>
      </c>
      <c r="V8277" t="s">
        <v>9992</v>
      </c>
      <c r="W8277" t="s">
        <v>12347</v>
      </c>
      <c r="X8277" t="s">
        <v>15702</v>
      </c>
      <c r="Y8277">
        <v>75</v>
      </c>
      <c r="Z8277">
        <v>75</v>
      </c>
      <c r="AA8277">
        <v>2</v>
      </c>
      <c r="AB8277">
        <v>2</v>
      </c>
      <c r="AC8277">
        <v>27</v>
      </c>
    </row>
    <row r="8278" spans="1:29">
      <c r="A8278">
        <v>9055</v>
      </c>
      <c r="B8278" t="s">
        <v>805</v>
      </c>
      <c r="C8278" t="s">
        <v>10055</v>
      </c>
      <c r="J8278" t="s">
        <v>1436</v>
      </c>
      <c r="K8278">
        <v>0</v>
      </c>
      <c r="N8278" t="b">
        <v>1</v>
      </c>
      <c r="O8278" t="b">
        <v>0</v>
      </c>
      <c r="P8278" t="b">
        <v>0</v>
      </c>
      <c r="Q8278">
        <v>11</v>
      </c>
      <c r="R8278">
        <v>11</v>
      </c>
      <c r="S8278">
        <v>1</v>
      </c>
      <c r="T8278">
        <v>5</v>
      </c>
      <c r="U8278" t="b">
        <v>1</v>
      </c>
      <c r="V8278" t="s">
        <v>9992</v>
      </c>
      <c r="W8278" t="s">
        <v>12347</v>
      </c>
      <c r="X8278" t="s">
        <v>14880</v>
      </c>
      <c r="Y8278">
        <v>75</v>
      </c>
      <c r="Z8278">
        <v>75</v>
      </c>
      <c r="AA8278">
        <v>5</v>
      </c>
      <c r="AB8278">
        <v>5</v>
      </c>
      <c r="AC8278">
        <v>27</v>
      </c>
    </row>
    <row r="8279" spans="1:29">
      <c r="A8279">
        <v>9056</v>
      </c>
      <c r="B8279" t="s">
        <v>805</v>
      </c>
      <c r="C8279" t="s">
        <v>10056</v>
      </c>
      <c r="J8279" t="s">
        <v>1436</v>
      </c>
      <c r="K8279">
        <v>0</v>
      </c>
      <c r="N8279" t="b">
        <v>1</v>
      </c>
      <c r="O8279" t="b">
        <v>0</v>
      </c>
      <c r="P8279" t="b">
        <v>0</v>
      </c>
      <c r="Q8279">
        <v>11</v>
      </c>
      <c r="R8279">
        <v>11</v>
      </c>
      <c r="S8279">
        <v>1</v>
      </c>
      <c r="T8279">
        <v>5</v>
      </c>
      <c r="U8279" t="b">
        <v>1</v>
      </c>
      <c r="V8279" t="s">
        <v>9992</v>
      </c>
      <c r="W8279" t="s">
        <v>12347</v>
      </c>
      <c r="X8279" t="s">
        <v>14916</v>
      </c>
      <c r="Y8279">
        <v>75</v>
      </c>
      <c r="Z8279">
        <v>75</v>
      </c>
      <c r="AA8279">
        <v>7</v>
      </c>
      <c r="AB8279">
        <v>7</v>
      </c>
      <c r="AC8279">
        <v>27</v>
      </c>
    </row>
    <row r="8280" spans="1:29">
      <c r="A8280">
        <v>9057</v>
      </c>
      <c r="B8280" t="s">
        <v>805</v>
      </c>
      <c r="C8280" t="s">
        <v>10057</v>
      </c>
      <c r="J8280" t="s">
        <v>1436</v>
      </c>
      <c r="K8280">
        <v>0</v>
      </c>
      <c r="N8280" t="b">
        <v>1</v>
      </c>
      <c r="O8280" t="b">
        <v>0</v>
      </c>
      <c r="P8280" t="b">
        <v>0</v>
      </c>
      <c r="Q8280">
        <v>11</v>
      </c>
      <c r="R8280">
        <v>11</v>
      </c>
      <c r="S8280">
        <v>1</v>
      </c>
      <c r="T8280">
        <v>5</v>
      </c>
      <c r="U8280" t="b">
        <v>1</v>
      </c>
      <c r="V8280" t="s">
        <v>9992</v>
      </c>
      <c r="W8280" t="s">
        <v>12347</v>
      </c>
      <c r="X8280" t="s">
        <v>15476</v>
      </c>
      <c r="Y8280">
        <v>75</v>
      </c>
      <c r="Z8280">
        <v>75</v>
      </c>
      <c r="AA8280">
        <v>9</v>
      </c>
      <c r="AB8280">
        <v>9</v>
      </c>
      <c r="AC8280">
        <v>27</v>
      </c>
    </row>
    <row r="8281" spans="1:29">
      <c r="A8281">
        <v>9058</v>
      </c>
      <c r="B8281" t="s">
        <v>805</v>
      </c>
      <c r="C8281" t="s">
        <v>10058</v>
      </c>
      <c r="J8281" t="s">
        <v>1436</v>
      </c>
      <c r="K8281">
        <v>0</v>
      </c>
      <c r="N8281" t="b">
        <v>1</v>
      </c>
      <c r="O8281" t="b">
        <v>0</v>
      </c>
      <c r="P8281" t="b">
        <v>0</v>
      </c>
      <c r="Q8281">
        <v>11</v>
      </c>
      <c r="R8281">
        <v>11</v>
      </c>
      <c r="S8281">
        <v>1</v>
      </c>
      <c r="T8281">
        <v>5</v>
      </c>
      <c r="U8281" t="b">
        <v>1</v>
      </c>
      <c r="V8281" t="s">
        <v>9992</v>
      </c>
      <c r="W8281" t="s">
        <v>12347</v>
      </c>
      <c r="X8281" t="s">
        <v>15703</v>
      </c>
      <c r="Y8281">
        <v>76</v>
      </c>
      <c r="Z8281">
        <v>76</v>
      </c>
      <c r="AA8281">
        <v>2</v>
      </c>
      <c r="AB8281">
        <v>2</v>
      </c>
      <c r="AC8281">
        <v>27</v>
      </c>
    </row>
    <row r="8282" spans="1:29">
      <c r="A8282">
        <v>9059</v>
      </c>
      <c r="B8282" t="s">
        <v>805</v>
      </c>
      <c r="C8282" t="s">
        <v>10059</v>
      </c>
      <c r="J8282" t="s">
        <v>1436</v>
      </c>
      <c r="K8282">
        <v>0</v>
      </c>
      <c r="N8282" t="b">
        <v>1</v>
      </c>
      <c r="O8282" t="b">
        <v>0</v>
      </c>
      <c r="P8282" t="b">
        <v>0</v>
      </c>
      <c r="Q8282">
        <v>11</v>
      </c>
      <c r="R8282">
        <v>11</v>
      </c>
      <c r="S8282">
        <v>1</v>
      </c>
      <c r="T8282">
        <v>5</v>
      </c>
      <c r="U8282" t="b">
        <v>1</v>
      </c>
      <c r="V8282" t="s">
        <v>9992</v>
      </c>
      <c r="W8282" t="s">
        <v>12347</v>
      </c>
      <c r="X8282" t="s">
        <v>14882</v>
      </c>
      <c r="Y8282">
        <v>76</v>
      </c>
      <c r="Z8282">
        <v>76</v>
      </c>
      <c r="AA8282">
        <v>5</v>
      </c>
      <c r="AB8282">
        <v>5</v>
      </c>
      <c r="AC8282">
        <v>27</v>
      </c>
    </row>
    <row r="8283" spans="1:29">
      <c r="A8283">
        <v>9060</v>
      </c>
      <c r="B8283" t="s">
        <v>805</v>
      </c>
      <c r="C8283" t="s">
        <v>10060</v>
      </c>
      <c r="J8283" t="s">
        <v>1436</v>
      </c>
      <c r="K8283">
        <v>0</v>
      </c>
      <c r="N8283" t="b">
        <v>1</v>
      </c>
      <c r="O8283" t="b">
        <v>0</v>
      </c>
      <c r="P8283" t="b">
        <v>0</v>
      </c>
      <c r="Q8283">
        <v>11</v>
      </c>
      <c r="R8283">
        <v>11</v>
      </c>
      <c r="S8283">
        <v>1</v>
      </c>
      <c r="T8283">
        <v>5</v>
      </c>
      <c r="U8283" t="b">
        <v>1</v>
      </c>
      <c r="V8283" t="s">
        <v>9992</v>
      </c>
      <c r="W8283" t="s">
        <v>12347</v>
      </c>
      <c r="X8283" t="s">
        <v>14917</v>
      </c>
      <c r="Y8283">
        <v>76</v>
      </c>
      <c r="Z8283">
        <v>76</v>
      </c>
      <c r="AA8283">
        <v>7</v>
      </c>
      <c r="AB8283">
        <v>7</v>
      </c>
      <c r="AC8283">
        <v>27</v>
      </c>
    </row>
    <row r="8284" spans="1:29">
      <c r="A8284">
        <v>9061</v>
      </c>
      <c r="B8284" t="s">
        <v>805</v>
      </c>
      <c r="C8284" t="s">
        <v>10061</v>
      </c>
      <c r="J8284" t="s">
        <v>1436</v>
      </c>
      <c r="K8284">
        <v>0</v>
      </c>
      <c r="N8284" t="b">
        <v>1</v>
      </c>
      <c r="O8284" t="b">
        <v>0</v>
      </c>
      <c r="P8284" t="b">
        <v>0</v>
      </c>
      <c r="Q8284">
        <v>11</v>
      </c>
      <c r="R8284">
        <v>11</v>
      </c>
      <c r="S8284">
        <v>1</v>
      </c>
      <c r="T8284">
        <v>5</v>
      </c>
      <c r="U8284" t="b">
        <v>1</v>
      </c>
      <c r="V8284" t="s">
        <v>9992</v>
      </c>
      <c r="W8284" t="s">
        <v>12347</v>
      </c>
      <c r="X8284" t="s">
        <v>14453</v>
      </c>
      <c r="Y8284">
        <v>76</v>
      </c>
      <c r="Z8284">
        <v>76</v>
      </c>
      <c r="AA8284">
        <v>9</v>
      </c>
      <c r="AB8284">
        <v>9</v>
      </c>
      <c r="AC8284">
        <v>27</v>
      </c>
    </row>
    <row r="8285" spans="1:29">
      <c r="A8285">
        <v>9062</v>
      </c>
      <c r="B8285" t="s">
        <v>805</v>
      </c>
      <c r="C8285" t="s">
        <v>10062</v>
      </c>
      <c r="J8285" t="s">
        <v>1436</v>
      </c>
      <c r="K8285">
        <v>0</v>
      </c>
      <c r="N8285" t="b">
        <v>1</v>
      </c>
      <c r="O8285" t="b">
        <v>0</v>
      </c>
      <c r="P8285" t="b">
        <v>0</v>
      </c>
      <c r="Q8285">
        <v>11</v>
      </c>
      <c r="R8285">
        <v>11</v>
      </c>
      <c r="S8285">
        <v>1</v>
      </c>
      <c r="T8285">
        <v>5</v>
      </c>
      <c r="U8285" t="b">
        <v>1</v>
      </c>
      <c r="V8285" t="s">
        <v>9992</v>
      </c>
      <c r="W8285" t="s">
        <v>12347</v>
      </c>
      <c r="X8285" t="s">
        <v>15704</v>
      </c>
      <c r="Y8285">
        <v>77</v>
      </c>
      <c r="Z8285">
        <v>77</v>
      </c>
      <c r="AA8285">
        <v>2</v>
      </c>
      <c r="AB8285">
        <v>2</v>
      </c>
      <c r="AC8285">
        <v>27</v>
      </c>
    </row>
    <row r="8286" spans="1:29">
      <c r="A8286">
        <v>9063</v>
      </c>
      <c r="B8286" t="s">
        <v>805</v>
      </c>
      <c r="C8286" t="s">
        <v>10063</v>
      </c>
      <c r="J8286" t="s">
        <v>1436</v>
      </c>
      <c r="K8286">
        <v>0</v>
      </c>
      <c r="N8286" t="b">
        <v>1</v>
      </c>
      <c r="O8286" t="b">
        <v>0</v>
      </c>
      <c r="P8286" t="b">
        <v>0</v>
      </c>
      <c r="Q8286">
        <v>11</v>
      </c>
      <c r="R8286">
        <v>11</v>
      </c>
      <c r="S8286">
        <v>1</v>
      </c>
      <c r="T8286">
        <v>5</v>
      </c>
      <c r="U8286" t="b">
        <v>1</v>
      </c>
      <c r="V8286" t="s">
        <v>9992</v>
      </c>
      <c r="W8286" t="s">
        <v>12347</v>
      </c>
      <c r="X8286" t="s">
        <v>14940</v>
      </c>
      <c r="Y8286">
        <v>77</v>
      </c>
      <c r="Z8286">
        <v>77</v>
      </c>
      <c r="AA8286">
        <v>5</v>
      </c>
      <c r="AB8286">
        <v>5</v>
      </c>
      <c r="AC8286">
        <v>27</v>
      </c>
    </row>
    <row r="8287" spans="1:29">
      <c r="A8287">
        <v>9064</v>
      </c>
      <c r="B8287" t="s">
        <v>805</v>
      </c>
      <c r="C8287" t="s">
        <v>10064</v>
      </c>
      <c r="J8287" t="s">
        <v>1436</v>
      </c>
      <c r="K8287">
        <v>0</v>
      </c>
      <c r="N8287" t="b">
        <v>1</v>
      </c>
      <c r="O8287" t="b">
        <v>0</v>
      </c>
      <c r="P8287" t="b">
        <v>0</v>
      </c>
      <c r="Q8287">
        <v>11</v>
      </c>
      <c r="R8287">
        <v>11</v>
      </c>
      <c r="S8287">
        <v>1</v>
      </c>
      <c r="T8287">
        <v>5</v>
      </c>
      <c r="U8287" t="b">
        <v>1</v>
      </c>
      <c r="V8287" t="s">
        <v>9992</v>
      </c>
      <c r="W8287" t="s">
        <v>12347</v>
      </c>
      <c r="X8287" t="s">
        <v>14942</v>
      </c>
      <c r="Y8287">
        <v>77</v>
      </c>
      <c r="Z8287">
        <v>77</v>
      </c>
      <c r="AA8287">
        <v>7</v>
      </c>
      <c r="AB8287">
        <v>7</v>
      </c>
      <c r="AC8287">
        <v>27</v>
      </c>
    </row>
    <row r="8288" spans="1:29">
      <c r="A8288">
        <v>9065</v>
      </c>
      <c r="B8288" t="s">
        <v>805</v>
      </c>
      <c r="C8288" t="s">
        <v>10065</v>
      </c>
      <c r="J8288" t="s">
        <v>1436</v>
      </c>
      <c r="K8288">
        <v>0</v>
      </c>
      <c r="N8288" t="b">
        <v>1</v>
      </c>
      <c r="O8288" t="b">
        <v>0</v>
      </c>
      <c r="P8288" t="b">
        <v>0</v>
      </c>
      <c r="Q8288">
        <v>11</v>
      </c>
      <c r="R8288">
        <v>11</v>
      </c>
      <c r="S8288">
        <v>1</v>
      </c>
      <c r="T8288">
        <v>5</v>
      </c>
      <c r="U8288" t="b">
        <v>1</v>
      </c>
      <c r="V8288" t="s">
        <v>9992</v>
      </c>
      <c r="W8288" t="s">
        <v>12347</v>
      </c>
      <c r="X8288" t="s">
        <v>15477</v>
      </c>
      <c r="Y8288">
        <v>77</v>
      </c>
      <c r="Z8288">
        <v>77</v>
      </c>
      <c r="AA8288">
        <v>9</v>
      </c>
      <c r="AB8288">
        <v>9</v>
      </c>
      <c r="AC8288">
        <v>27</v>
      </c>
    </row>
    <row r="8289" spans="1:29">
      <c r="A8289">
        <v>9066</v>
      </c>
      <c r="B8289" t="s">
        <v>805</v>
      </c>
      <c r="C8289" t="s">
        <v>10066</v>
      </c>
      <c r="J8289" t="s">
        <v>1436</v>
      </c>
      <c r="K8289">
        <v>0</v>
      </c>
      <c r="N8289" t="b">
        <v>1</v>
      </c>
      <c r="O8289" t="b">
        <v>0</v>
      </c>
      <c r="P8289" t="b">
        <v>0</v>
      </c>
      <c r="Q8289">
        <v>11</v>
      </c>
      <c r="R8289">
        <v>11</v>
      </c>
      <c r="S8289">
        <v>1</v>
      </c>
      <c r="T8289">
        <v>5</v>
      </c>
      <c r="U8289" t="b">
        <v>1</v>
      </c>
      <c r="V8289" t="s">
        <v>9992</v>
      </c>
      <c r="W8289" t="s">
        <v>12347</v>
      </c>
      <c r="X8289" t="s">
        <v>15705</v>
      </c>
      <c r="Y8289">
        <v>78</v>
      </c>
      <c r="Z8289">
        <v>78</v>
      </c>
      <c r="AA8289">
        <v>2</v>
      </c>
      <c r="AB8289">
        <v>2</v>
      </c>
      <c r="AC8289">
        <v>27</v>
      </c>
    </row>
    <row r="8290" spans="1:29">
      <c r="A8290">
        <v>9067</v>
      </c>
      <c r="B8290" t="s">
        <v>805</v>
      </c>
      <c r="C8290" t="s">
        <v>10067</v>
      </c>
      <c r="J8290" t="s">
        <v>1436</v>
      </c>
      <c r="K8290">
        <v>0</v>
      </c>
      <c r="N8290" t="b">
        <v>1</v>
      </c>
      <c r="O8290" t="b">
        <v>0</v>
      </c>
      <c r="P8290" t="b">
        <v>0</v>
      </c>
      <c r="Q8290">
        <v>11</v>
      </c>
      <c r="R8290">
        <v>11</v>
      </c>
      <c r="S8290">
        <v>1</v>
      </c>
      <c r="T8290">
        <v>5</v>
      </c>
      <c r="U8290" t="b">
        <v>1</v>
      </c>
      <c r="V8290" t="s">
        <v>9992</v>
      </c>
      <c r="W8290" t="s">
        <v>12347</v>
      </c>
      <c r="X8290" t="s">
        <v>14945</v>
      </c>
      <c r="Y8290">
        <v>78</v>
      </c>
      <c r="Z8290">
        <v>78</v>
      </c>
      <c r="AA8290">
        <v>5</v>
      </c>
      <c r="AB8290">
        <v>5</v>
      </c>
      <c r="AC8290">
        <v>27</v>
      </c>
    </row>
    <row r="8291" spans="1:29">
      <c r="A8291">
        <v>9068</v>
      </c>
      <c r="B8291" t="s">
        <v>805</v>
      </c>
      <c r="C8291" t="s">
        <v>10068</v>
      </c>
      <c r="J8291" t="s">
        <v>1436</v>
      </c>
      <c r="K8291">
        <v>0</v>
      </c>
      <c r="N8291" t="b">
        <v>1</v>
      </c>
      <c r="O8291" t="b">
        <v>0</v>
      </c>
      <c r="P8291" t="b">
        <v>0</v>
      </c>
      <c r="Q8291">
        <v>11</v>
      </c>
      <c r="R8291">
        <v>11</v>
      </c>
      <c r="S8291">
        <v>1</v>
      </c>
      <c r="T8291">
        <v>5</v>
      </c>
      <c r="U8291" t="b">
        <v>1</v>
      </c>
      <c r="V8291" t="s">
        <v>9992</v>
      </c>
      <c r="W8291" t="s">
        <v>12347</v>
      </c>
      <c r="X8291" t="s">
        <v>14947</v>
      </c>
      <c r="Y8291">
        <v>78</v>
      </c>
      <c r="Z8291">
        <v>78</v>
      </c>
      <c r="AA8291">
        <v>7</v>
      </c>
      <c r="AB8291">
        <v>7</v>
      </c>
      <c r="AC8291">
        <v>27</v>
      </c>
    </row>
    <row r="8292" spans="1:29">
      <c r="A8292">
        <v>9069</v>
      </c>
      <c r="B8292" t="s">
        <v>805</v>
      </c>
      <c r="C8292" t="s">
        <v>10069</v>
      </c>
      <c r="J8292" t="s">
        <v>1436</v>
      </c>
      <c r="K8292">
        <v>0</v>
      </c>
      <c r="N8292" t="b">
        <v>1</v>
      </c>
      <c r="O8292" t="b">
        <v>0</v>
      </c>
      <c r="P8292" t="b">
        <v>0</v>
      </c>
      <c r="Q8292">
        <v>11</v>
      </c>
      <c r="R8292">
        <v>11</v>
      </c>
      <c r="S8292">
        <v>1</v>
      </c>
      <c r="T8292">
        <v>5</v>
      </c>
      <c r="U8292" t="b">
        <v>1</v>
      </c>
      <c r="V8292" t="s">
        <v>9992</v>
      </c>
      <c r="W8292" t="s">
        <v>12347</v>
      </c>
      <c r="X8292" t="s">
        <v>15478</v>
      </c>
      <c r="Y8292">
        <v>78</v>
      </c>
      <c r="Z8292">
        <v>78</v>
      </c>
      <c r="AA8292">
        <v>9</v>
      </c>
      <c r="AB8292">
        <v>9</v>
      </c>
      <c r="AC8292">
        <v>27</v>
      </c>
    </row>
    <row r="8293" spans="1:29">
      <c r="A8293">
        <v>9070</v>
      </c>
      <c r="B8293" t="s">
        <v>805</v>
      </c>
      <c r="C8293" t="s">
        <v>10070</v>
      </c>
      <c r="J8293" t="s">
        <v>1436</v>
      </c>
      <c r="K8293">
        <v>0</v>
      </c>
      <c r="N8293" t="b">
        <v>1</v>
      </c>
      <c r="O8293" t="b">
        <v>0</v>
      </c>
      <c r="P8293" t="b">
        <v>0</v>
      </c>
      <c r="Q8293">
        <v>11</v>
      </c>
      <c r="R8293">
        <v>11</v>
      </c>
      <c r="S8293">
        <v>1</v>
      </c>
      <c r="T8293">
        <v>5</v>
      </c>
      <c r="U8293" t="b">
        <v>1</v>
      </c>
      <c r="V8293" t="s">
        <v>9992</v>
      </c>
      <c r="W8293" t="s">
        <v>12347</v>
      </c>
      <c r="X8293" t="s">
        <v>15706</v>
      </c>
      <c r="Y8293">
        <v>79</v>
      </c>
      <c r="Z8293">
        <v>79</v>
      </c>
      <c r="AA8293">
        <v>2</v>
      </c>
      <c r="AB8293">
        <v>2</v>
      </c>
      <c r="AC8293">
        <v>27</v>
      </c>
    </row>
    <row r="8294" spans="1:29">
      <c r="A8294">
        <v>9071</v>
      </c>
      <c r="B8294" t="s">
        <v>805</v>
      </c>
      <c r="C8294" t="s">
        <v>10071</v>
      </c>
      <c r="J8294" t="s">
        <v>1436</v>
      </c>
      <c r="K8294">
        <v>0</v>
      </c>
      <c r="N8294" t="b">
        <v>1</v>
      </c>
      <c r="O8294" t="b">
        <v>0</v>
      </c>
      <c r="P8294" t="b">
        <v>0</v>
      </c>
      <c r="Q8294">
        <v>11</v>
      </c>
      <c r="R8294">
        <v>11</v>
      </c>
      <c r="S8294">
        <v>1</v>
      </c>
      <c r="T8294">
        <v>5</v>
      </c>
      <c r="U8294" t="b">
        <v>1</v>
      </c>
      <c r="V8294" t="s">
        <v>9992</v>
      </c>
      <c r="W8294" t="s">
        <v>12347</v>
      </c>
      <c r="X8294" t="s">
        <v>15710</v>
      </c>
      <c r="Y8294">
        <v>79</v>
      </c>
      <c r="Z8294">
        <v>79</v>
      </c>
      <c r="AA8294">
        <v>5</v>
      </c>
      <c r="AB8294">
        <v>5</v>
      </c>
      <c r="AC8294">
        <v>27</v>
      </c>
    </row>
    <row r="8295" spans="1:29">
      <c r="A8295">
        <v>9072</v>
      </c>
      <c r="B8295" t="s">
        <v>805</v>
      </c>
      <c r="C8295" t="s">
        <v>10072</v>
      </c>
      <c r="J8295" t="s">
        <v>1436</v>
      </c>
      <c r="K8295">
        <v>0</v>
      </c>
      <c r="N8295" t="b">
        <v>1</v>
      </c>
      <c r="O8295" t="b">
        <v>0</v>
      </c>
      <c r="P8295" t="b">
        <v>0</v>
      </c>
      <c r="Q8295">
        <v>11</v>
      </c>
      <c r="R8295">
        <v>11</v>
      </c>
      <c r="S8295">
        <v>1</v>
      </c>
      <c r="T8295">
        <v>5</v>
      </c>
      <c r="U8295" t="b">
        <v>1</v>
      </c>
      <c r="V8295" t="s">
        <v>9992</v>
      </c>
      <c r="W8295" t="s">
        <v>12347</v>
      </c>
      <c r="X8295" t="s">
        <v>15673</v>
      </c>
      <c r="Y8295">
        <v>79</v>
      </c>
      <c r="Z8295">
        <v>79</v>
      </c>
      <c r="AA8295">
        <v>7</v>
      </c>
      <c r="AB8295">
        <v>7</v>
      </c>
      <c r="AC8295">
        <v>27</v>
      </c>
    </row>
    <row r="8296" spans="1:29">
      <c r="A8296">
        <v>9073</v>
      </c>
      <c r="B8296" t="s">
        <v>805</v>
      </c>
      <c r="C8296" t="s">
        <v>10073</v>
      </c>
      <c r="J8296" t="s">
        <v>1436</v>
      </c>
      <c r="K8296">
        <v>0</v>
      </c>
      <c r="N8296" t="b">
        <v>1</v>
      </c>
      <c r="O8296" t="b">
        <v>0</v>
      </c>
      <c r="P8296" t="b">
        <v>0</v>
      </c>
      <c r="Q8296">
        <v>11</v>
      </c>
      <c r="R8296">
        <v>11</v>
      </c>
      <c r="S8296">
        <v>1</v>
      </c>
      <c r="T8296">
        <v>5</v>
      </c>
      <c r="U8296" t="b">
        <v>1</v>
      </c>
      <c r="V8296" t="s">
        <v>9992</v>
      </c>
      <c r="W8296" t="s">
        <v>12347</v>
      </c>
      <c r="X8296" t="s">
        <v>15480</v>
      </c>
      <c r="Y8296">
        <v>79</v>
      </c>
      <c r="Z8296">
        <v>79</v>
      </c>
      <c r="AA8296">
        <v>9</v>
      </c>
      <c r="AB8296">
        <v>9</v>
      </c>
      <c r="AC8296">
        <v>27</v>
      </c>
    </row>
    <row r="8297" spans="1:29">
      <c r="A8297">
        <v>9074</v>
      </c>
      <c r="B8297" t="s">
        <v>805</v>
      </c>
      <c r="C8297" t="s">
        <v>10074</v>
      </c>
      <c r="J8297" t="s">
        <v>1436</v>
      </c>
      <c r="K8297">
        <v>0</v>
      </c>
      <c r="N8297" t="b">
        <v>1</v>
      </c>
      <c r="O8297" t="b">
        <v>0</v>
      </c>
      <c r="P8297" t="b">
        <v>0</v>
      </c>
      <c r="Q8297">
        <v>11</v>
      </c>
      <c r="R8297">
        <v>11</v>
      </c>
      <c r="S8297">
        <v>1</v>
      </c>
      <c r="T8297">
        <v>5</v>
      </c>
      <c r="U8297" t="b">
        <v>1</v>
      </c>
      <c r="V8297" t="s">
        <v>9992</v>
      </c>
      <c r="W8297" t="s">
        <v>12347</v>
      </c>
      <c r="X8297" t="s">
        <v>15578</v>
      </c>
      <c r="Y8297">
        <v>80</v>
      </c>
      <c r="Z8297">
        <v>80</v>
      </c>
      <c r="AA8297">
        <v>2</v>
      </c>
      <c r="AB8297">
        <v>2</v>
      </c>
      <c r="AC8297">
        <v>27</v>
      </c>
    </row>
    <row r="8298" spans="1:29">
      <c r="A8298">
        <v>9075</v>
      </c>
      <c r="B8298" t="s">
        <v>805</v>
      </c>
      <c r="C8298" t="s">
        <v>10075</v>
      </c>
      <c r="J8298" t="s">
        <v>1436</v>
      </c>
      <c r="K8298">
        <v>0</v>
      </c>
      <c r="N8298" t="b">
        <v>1</v>
      </c>
      <c r="O8298" t="b">
        <v>0</v>
      </c>
      <c r="P8298" t="b">
        <v>0</v>
      </c>
      <c r="Q8298">
        <v>11</v>
      </c>
      <c r="R8298">
        <v>11</v>
      </c>
      <c r="S8298">
        <v>1</v>
      </c>
      <c r="T8298">
        <v>5</v>
      </c>
      <c r="U8298" t="b">
        <v>1</v>
      </c>
      <c r="V8298" t="s">
        <v>9992</v>
      </c>
      <c r="W8298" t="s">
        <v>12347</v>
      </c>
      <c r="X8298" t="s">
        <v>14950</v>
      </c>
      <c r="Y8298">
        <v>80</v>
      </c>
      <c r="Z8298">
        <v>80</v>
      </c>
      <c r="AA8298">
        <v>5</v>
      </c>
      <c r="AB8298">
        <v>5</v>
      </c>
      <c r="AC8298">
        <v>27</v>
      </c>
    </row>
    <row r="8299" spans="1:29">
      <c r="A8299">
        <v>9076</v>
      </c>
      <c r="B8299" t="s">
        <v>805</v>
      </c>
      <c r="C8299" t="s">
        <v>10076</v>
      </c>
      <c r="J8299" t="s">
        <v>1436</v>
      </c>
      <c r="K8299">
        <v>0</v>
      </c>
      <c r="N8299" t="b">
        <v>1</v>
      </c>
      <c r="O8299" t="b">
        <v>0</v>
      </c>
      <c r="P8299" t="b">
        <v>0</v>
      </c>
      <c r="Q8299">
        <v>11</v>
      </c>
      <c r="R8299">
        <v>11</v>
      </c>
      <c r="S8299">
        <v>1</v>
      </c>
      <c r="T8299">
        <v>5</v>
      </c>
      <c r="U8299" t="b">
        <v>1</v>
      </c>
      <c r="V8299" t="s">
        <v>9992</v>
      </c>
      <c r="W8299" t="s">
        <v>12347</v>
      </c>
      <c r="X8299" t="s">
        <v>15089</v>
      </c>
      <c r="Y8299">
        <v>80</v>
      </c>
      <c r="Z8299">
        <v>80</v>
      </c>
      <c r="AA8299">
        <v>7</v>
      </c>
      <c r="AB8299">
        <v>7</v>
      </c>
      <c r="AC8299">
        <v>27</v>
      </c>
    </row>
    <row r="8300" spans="1:29">
      <c r="A8300">
        <v>9077</v>
      </c>
      <c r="B8300" t="s">
        <v>805</v>
      </c>
      <c r="C8300" t="s">
        <v>10077</v>
      </c>
      <c r="J8300" t="s">
        <v>1436</v>
      </c>
      <c r="K8300">
        <v>0</v>
      </c>
      <c r="N8300" t="b">
        <v>1</v>
      </c>
      <c r="O8300" t="b">
        <v>0</v>
      </c>
      <c r="P8300" t="b">
        <v>0</v>
      </c>
      <c r="Q8300">
        <v>11</v>
      </c>
      <c r="R8300">
        <v>11</v>
      </c>
      <c r="S8300">
        <v>1</v>
      </c>
      <c r="T8300">
        <v>5</v>
      </c>
      <c r="U8300" t="b">
        <v>1</v>
      </c>
      <c r="V8300" t="s">
        <v>9992</v>
      </c>
      <c r="W8300" t="s">
        <v>12347</v>
      </c>
      <c r="X8300" t="s">
        <v>15481</v>
      </c>
      <c r="Y8300">
        <v>80</v>
      </c>
      <c r="Z8300">
        <v>80</v>
      </c>
      <c r="AA8300">
        <v>9</v>
      </c>
      <c r="AB8300">
        <v>9</v>
      </c>
      <c r="AC8300">
        <v>27</v>
      </c>
    </row>
    <row r="8301" spans="1:29">
      <c r="A8301">
        <v>9078</v>
      </c>
      <c r="B8301" t="s">
        <v>805</v>
      </c>
      <c r="C8301" t="s">
        <v>10078</v>
      </c>
      <c r="J8301" t="s">
        <v>1436</v>
      </c>
      <c r="K8301">
        <v>0</v>
      </c>
      <c r="N8301" t="b">
        <v>1</v>
      </c>
      <c r="O8301" t="b">
        <v>0</v>
      </c>
      <c r="P8301" t="b">
        <v>0</v>
      </c>
      <c r="Q8301">
        <v>11</v>
      </c>
      <c r="R8301">
        <v>11</v>
      </c>
      <c r="S8301">
        <v>1</v>
      </c>
      <c r="T8301">
        <v>5</v>
      </c>
      <c r="U8301" t="b">
        <v>1</v>
      </c>
      <c r="V8301" t="s">
        <v>9992</v>
      </c>
      <c r="W8301" t="s">
        <v>12347</v>
      </c>
      <c r="X8301" t="s">
        <v>15579</v>
      </c>
      <c r="Y8301">
        <v>81</v>
      </c>
      <c r="Z8301">
        <v>81</v>
      </c>
      <c r="AA8301">
        <v>2</v>
      </c>
      <c r="AB8301">
        <v>2</v>
      </c>
      <c r="AC8301">
        <v>27</v>
      </c>
    </row>
    <row r="8302" spans="1:29">
      <c r="A8302">
        <v>9079</v>
      </c>
      <c r="B8302" t="s">
        <v>805</v>
      </c>
      <c r="C8302" t="s">
        <v>10079</v>
      </c>
      <c r="J8302" t="s">
        <v>1436</v>
      </c>
      <c r="K8302">
        <v>0</v>
      </c>
      <c r="N8302" t="b">
        <v>1</v>
      </c>
      <c r="O8302" t="b">
        <v>0</v>
      </c>
      <c r="P8302" t="b">
        <v>0</v>
      </c>
      <c r="Q8302">
        <v>11</v>
      </c>
      <c r="R8302">
        <v>11</v>
      </c>
      <c r="S8302">
        <v>1</v>
      </c>
      <c r="T8302">
        <v>5</v>
      </c>
      <c r="U8302" t="b">
        <v>1</v>
      </c>
      <c r="V8302" t="s">
        <v>9992</v>
      </c>
      <c r="W8302" t="s">
        <v>12347</v>
      </c>
      <c r="X8302" t="s">
        <v>14952</v>
      </c>
      <c r="Y8302">
        <v>81</v>
      </c>
      <c r="Z8302">
        <v>81</v>
      </c>
      <c r="AA8302">
        <v>5</v>
      </c>
      <c r="AB8302">
        <v>5</v>
      </c>
      <c r="AC8302">
        <v>27</v>
      </c>
    </row>
    <row r="8303" spans="1:29">
      <c r="A8303">
        <v>9080</v>
      </c>
      <c r="B8303" t="s">
        <v>805</v>
      </c>
      <c r="C8303" t="s">
        <v>10080</v>
      </c>
      <c r="J8303" t="s">
        <v>1436</v>
      </c>
      <c r="K8303">
        <v>0</v>
      </c>
      <c r="N8303" t="b">
        <v>1</v>
      </c>
      <c r="O8303" t="b">
        <v>0</v>
      </c>
      <c r="P8303" t="b">
        <v>0</v>
      </c>
      <c r="Q8303">
        <v>11</v>
      </c>
      <c r="R8303">
        <v>11</v>
      </c>
      <c r="S8303">
        <v>1</v>
      </c>
      <c r="T8303">
        <v>5</v>
      </c>
      <c r="U8303" t="b">
        <v>1</v>
      </c>
      <c r="V8303" t="s">
        <v>9992</v>
      </c>
      <c r="W8303" t="s">
        <v>12347</v>
      </c>
      <c r="X8303" t="s">
        <v>15090</v>
      </c>
      <c r="Y8303">
        <v>81</v>
      </c>
      <c r="Z8303">
        <v>81</v>
      </c>
      <c r="AA8303">
        <v>7</v>
      </c>
      <c r="AB8303">
        <v>7</v>
      </c>
      <c r="AC8303">
        <v>27</v>
      </c>
    </row>
    <row r="8304" spans="1:29">
      <c r="A8304">
        <v>9081</v>
      </c>
      <c r="B8304" t="s">
        <v>805</v>
      </c>
      <c r="C8304" t="s">
        <v>10081</v>
      </c>
      <c r="J8304" t="s">
        <v>1436</v>
      </c>
      <c r="K8304">
        <v>0</v>
      </c>
      <c r="N8304" t="b">
        <v>1</v>
      </c>
      <c r="O8304" t="b">
        <v>0</v>
      </c>
      <c r="P8304" t="b">
        <v>0</v>
      </c>
      <c r="Q8304">
        <v>11</v>
      </c>
      <c r="R8304">
        <v>11</v>
      </c>
      <c r="S8304">
        <v>1</v>
      </c>
      <c r="T8304">
        <v>5</v>
      </c>
      <c r="U8304" t="b">
        <v>1</v>
      </c>
      <c r="V8304" t="s">
        <v>9992</v>
      </c>
      <c r="W8304" t="s">
        <v>12347</v>
      </c>
      <c r="X8304" t="s">
        <v>15482</v>
      </c>
      <c r="Y8304">
        <v>81</v>
      </c>
      <c r="Z8304">
        <v>81</v>
      </c>
      <c r="AA8304">
        <v>9</v>
      </c>
      <c r="AB8304">
        <v>9</v>
      </c>
      <c r="AC8304">
        <v>27</v>
      </c>
    </row>
    <row r="8305" spans="1:29">
      <c r="A8305">
        <v>9082</v>
      </c>
      <c r="B8305" t="s">
        <v>805</v>
      </c>
      <c r="C8305" t="s">
        <v>10082</v>
      </c>
      <c r="J8305" t="s">
        <v>1436</v>
      </c>
      <c r="K8305">
        <v>0</v>
      </c>
      <c r="N8305" t="b">
        <v>1</v>
      </c>
      <c r="O8305" t="b">
        <v>0</v>
      </c>
      <c r="P8305" t="b">
        <v>0</v>
      </c>
      <c r="Q8305">
        <v>11</v>
      </c>
      <c r="R8305">
        <v>11</v>
      </c>
      <c r="S8305">
        <v>1</v>
      </c>
      <c r="T8305">
        <v>5</v>
      </c>
      <c r="U8305" t="b">
        <v>1</v>
      </c>
      <c r="V8305" t="s">
        <v>9992</v>
      </c>
      <c r="W8305" t="s">
        <v>12347</v>
      </c>
      <c r="X8305" t="s">
        <v>15580</v>
      </c>
      <c r="Y8305">
        <v>82</v>
      </c>
      <c r="Z8305">
        <v>82</v>
      </c>
      <c r="AA8305">
        <v>2</v>
      </c>
      <c r="AB8305">
        <v>2</v>
      </c>
      <c r="AC8305">
        <v>27</v>
      </c>
    </row>
    <row r="8306" spans="1:29">
      <c r="A8306">
        <v>9083</v>
      </c>
      <c r="B8306" t="s">
        <v>805</v>
      </c>
      <c r="C8306" t="s">
        <v>10083</v>
      </c>
      <c r="J8306" t="s">
        <v>1436</v>
      </c>
      <c r="K8306">
        <v>0</v>
      </c>
      <c r="N8306" t="b">
        <v>1</v>
      </c>
      <c r="O8306" t="b">
        <v>0</v>
      </c>
      <c r="P8306" t="b">
        <v>0</v>
      </c>
      <c r="Q8306">
        <v>11</v>
      </c>
      <c r="R8306">
        <v>11</v>
      </c>
      <c r="S8306">
        <v>1</v>
      </c>
      <c r="T8306">
        <v>5</v>
      </c>
      <c r="U8306" t="b">
        <v>1</v>
      </c>
      <c r="V8306" t="s">
        <v>9992</v>
      </c>
      <c r="W8306" t="s">
        <v>12347</v>
      </c>
      <c r="X8306" t="s">
        <v>14954</v>
      </c>
      <c r="Y8306">
        <v>82</v>
      </c>
      <c r="Z8306">
        <v>82</v>
      </c>
      <c r="AA8306">
        <v>5</v>
      </c>
      <c r="AB8306">
        <v>5</v>
      </c>
      <c r="AC8306">
        <v>27</v>
      </c>
    </row>
    <row r="8307" spans="1:29">
      <c r="A8307">
        <v>9084</v>
      </c>
      <c r="B8307" t="s">
        <v>805</v>
      </c>
      <c r="C8307" t="s">
        <v>10084</v>
      </c>
      <c r="J8307" t="s">
        <v>1436</v>
      </c>
      <c r="K8307">
        <v>0</v>
      </c>
      <c r="N8307" t="b">
        <v>1</v>
      </c>
      <c r="O8307" t="b">
        <v>0</v>
      </c>
      <c r="P8307" t="b">
        <v>0</v>
      </c>
      <c r="Q8307">
        <v>11</v>
      </c>
      <c r="R8307">
        <v>11</v>
      </c>
      <c r="S8307">
        <v>1</v>
      </c>
      <c r="T8307">
        <v>5</v>
      </c>
      <c r="U8307" t="b">
        <v>1</v>
      </c>
      <c r="V8307" t="s">
        <v>9992</v>
      </c>
      <c r="W8307" t="s">
        <v>12347</v>
      </c>
      <c r="X8307" t="s">
        <v>15091</v>
      </c>
      <c r="Y8307">
        <v>82</v>
      </c>
      <c r="Z8307">
        <v>82</v>
      </c>
      <c r="AA8307">
        <v>7</v>
      </c>
      <c r="AB8307">
        <v>7</v>
      </c>
      <c r="AC8307">
        <v>27</v>
      </c>
    </row>
    <row r="8308" spans="1:29">
      <c r="A8308">
        <v>9085</v>
      </c>
      <c r="B8308" t="s">
        <v>805</v>
      </c>
      <c r="C8308" t="s">
        <v>10085</v>
      </c>
      <c r="J8308" t="s">
        <v>1436</v>
      </c>
      <c r="K8308">
        <v>0</v>
      </c>
      <c r="N8308" t="b">
        <v>1</v>
      </c>
      <c r="O8308" t="b">
        <v>0</v>
      </c>
      <c r="P8308" t="b">
        <v>0</v>
      </c>
      <c r="Q8308">
        <v>11</v>
      </c>
      <c r="R8308">
        <v>11</v>
      </c>
      <c r="S8308">
        <v>1</v>
      </c>
      <c r="T8308">
        <v>5</v>
      </c>
      <c r="U8308" t="b">
        <v>1</v>
      </c>
      <c r="V8308" t="s">
        <v>9992</v>
      </c>
      <c r="W8308" t="s">
        <v>12347</v>
      </c>
      <c r="X8308" t="s">
        <v>15483</v>
      </c>
      <c r="Y8308">
        <v>82</v>
      </c>
      <c r="Z8308">
        <v>82</v>
      </c>
      <c r="AA8308">
        <v>9</v>
      </c>
      <c r="AB8308">
        <v>9</v>
      </c>
      <c r="AC8308">
        <v>27</v>
      </c>
    </row>
    <row r="8309" spans="1:29">
      <c r="A8309">
        <v>9086</v>
      </c>
      <c r="B8309" t="s">
        <v>805</v>
      </c>
      <c r="C8309" t="s">
        <v>10086</v>
      </c>
      <c r="J8309" t="s">
        <v>1436</v>
      </c>
      <c r="K8309">
        <v>0</v>
      </c>
      <c r="N8309" t="b">
        <v>1</v>
      </c>
      <c r="O8309" t="b">
        <v>0</v>
      </c>
      <c r="P8309" t="b">
        <v>0</v>
      </c>
      <c r="Q8309">
        <v>11</v>
      </c>
      <c r="R8309">
        <v>11</v>
      </c>
      <c r="S8309">
        <v>1</v>
      </c>
      <c r="T8309">
        <v>5</v>
      </c>
      <c r="U8309" t="b">
        <v>1</v>
      </c>
      <c r="V8309" t="s">
        <v>9992</v>
      </c>
      <c r="W8309" t="s">
        <v>12347</v>
      </c>
      <c r="X8309" t="s">
        <v>15581</v>
      </c>
      <c r="Y8309">
        <v>83</v>
      </c>
      <c r="Z8309">
        <v>83</v>
      </c>
      <c r="AA8309">
        <v>2</v>
      </c>
      <c r="AB8309">
        <v>2</v>
      </c>
      <c r="AC8309">
        <v>27</v>
      </c>
    </row>
    <row r="8310" spans="1:29">
      <c r="A8310">
        <v>9087</v>
      </c>
      <c r="B8310" t="s">
        <v>805</v>
      </c>
      <c r="C8310" t="s">
        <v>10087</v>
      </c>
      <c r="J8310" t="s">
        <v>1436</v>
      </c>
      <c r="K8310">
        <v>0</v>
      </c>
      <c r="N8310" t="b">
        <v>1</v>
      </c>
      <c r="O8310" t="b">
        <v>0</v>
      </c>
      <c r="P8310" t="b">
        <v>0</v>
      </c>
      <c r="Q8310">
        <v>11</v>
      </c>
      <c r="R8310">
        <v>11</v>
      </c>
      <c r="S8310">
        <v>1</v>
      </c>
      <c r="T8310">
        <v>5</v>
      </c>
      <c r="U8310" t="b">
        <v>1</v>
      </c>
      <c r="V8310" t="s">
        <v>9992</v>
      </c>
      <c r="W8310" t="s">
        <v>12347</v>
      </c>
      <c r="X8310" t="s">
        <v>14956</v>
      </c>
      <c r="Y8310">
        <v>83</v>
      </c>
      <c r="Z8310">
        <v>83</v>
      </c>
      <c r="AA8310">
        <v>5</v>
      </c>
      <c r="AB8310">
        <v>5</v>
      </c>
      <c r="AC8310">
        <v>27</v>
      </c>
    </row>
    <row r="8311" spans="1:29">
      <c r="A8311">
        <v>9088</v>
      </c>
      <c r="B8311" t="s">
        <v>805</v>
      </c>
      <c r="C8311" t="s">
        <v>10088</v>
      </c>
      <c r="J8311" t="s">
        <v>1436</v>
      </c>
      <c r="K8311">
        <v>0</v>
      </c>
      <c r="N8311" t="b">
        <v>1</v>
      </c>
      <c r="O8311" t="b">
        <v>0</v>
      </c>
      <c r="P8311" t="b">
        <v>0</v>
      </c>
      <c r="Q8311">
        <v>11</v>
      </c>
      <c r="R8311">
        <v>11</v>
      </c>
      <c r="S8311">
        <v>1</v>
      </c>
      <c r="T8311">
        <v>5</v>
      </c>
      <c r="U8311" t="b">
        <v>1</v>
      </c>
      <c r="V8311" t="s">
        <v>9992</v>
      </c>
      <c r="W8311" t="s">
        <v>12347</v>
      </c>
      <c r="X8311" t="s">
        <v>15092</v>
      </c>
      <c r="Y8311">
        <v>83</v>
      </c>
      <c r="Z8311">
        <v>83</v>
      </c>
      <c r="AA8311">
        <v>7</v>
      </c>
      <c r="AB8311">
        <v>7</v>
      </c>
      <c r="AC8311">
        <v>27</v>
      </c>
    </row>
    <row r="8312" spans="1:29">
      <c r="A8312">
        <v>9089</v>
      </c>
      <c r="B8312" t="s">
        <v>805</v>
      </c>
      <c r="C8312" t="s">
        <v>10089</v>
      </c>
      <c r="J8312" t="s">
        <v>1436</v>
      </c>
      <c r="K8312">
        <v>0</v>
      </c>
      <c r="N8312" t="b">
        <v>1</v>
      </c>
      <c r="O8312" t="b">
        <v>0</v>
      </c>
      <c r="P8312" t="b">
        <v>0</v>
      </c>
      <c r="Q8312">
        <v>11</v>
      </c>
      <c r="R8312">
        <v>11</v>
      </c>
      <c r="S8312">
        <v>1</v>
      </c>
      <c r="T8312">
        <v>5</v>
      </c>
      <c r="U8312" t="b">
        <v>1</v>
      </c>
      <c r="V8312" t="s">
        <v>9992</v>
      </c>
      <c r="W8312" t="s">
        <v>12347</v>
      </c>
      <c r="X8312" t="s">
        <v>15484</v>
      </c>
      <c r="Y8312">
        <v>83</v>
      </c>
      <c r="Z8312">
        <v>83</v>
      </c>
      <c r="AA8312">
        <v>9</v>
      </c>
      <c r="AB8312">
        <v>9</v>
      </c>
      <c r="AC8312">
        <v>27</v>
      </c>
    </row>
    <row r="8313" spans="1:29">
      <c r="A8313">
        <v>9090</v>
      </c>
      <c r="B8313" t="s">
        <v>805</v>
      </c>
      <c r="C8313" t="s">
        <v>10090</v>
      </c>
      <c r="J8313" t="s">
        <v>1444</v>
      </c>
      <c r="K8313">
        <v>0</v>
      </c>
      <c r="N8313" t="b">
        <v>1</v>
      </c>
      <c r="O8313" t="b">
        <v>0</v>
      </c>
      <c r="P8313" t="b">
        <v>0</v>
      </c>
      <c r="Q8313">
        <v>11</v>
      </c>
      <c r="R8313">
        <v>11</v>
      </c>
      <c r="S8313">
        <v>1</v>
      </c>
      <c r="T8313">
        <v>5</v>
      </c>
      <c r="U8313" t="b">
        <v>1</v>
      </c>
      <c r="V8313" t="s">
        <v>9992</v>
      </c>
      <c r="W8313" t="s">
        <v>12347</v>
      </c>
      <c r="X8313" t="s">
        <v>15841</v>
      </c>
      <c r="Y8313">
        <v>75</v>
      </c>
      <c r="Z8313">
        <v>75</v>
      </c>
      <c r="AA8313">
        <v>10</v>
      </c>
      <c r="AB8313">
        <v>10</v>
      </c>
      <c r="AC8313">
        <v>27</v>
      </c>
    </row>
    <row r="8314" spans="1:29">
      <c r="A8314">
        <v>9091</v>
      </c>
      <c r="B8314" t="s">
        <v>805</v>
      </c>
      <c r="C8314" t="s">
        <v>10091</v>
      </c>
      <c r="J8314" t="s">
        <v>1444</v>
      </c>
      <c r="K8314">
        <v>0</v>
      </c>
      <c r="N8314" t="b">
        <v>1</v>
      </c>
      <c r="O8314" t="b">
        <v>0</v>
      </c>
      <c r="P8314" t="b">
        <v>0</v>
      </c>
      <c r="Q8314">
        <v>11</v>
      </c>
      <c r="R8314">
        <v>11</v>
      </c>
      <c r="S8314">
        <v>1</v>
      </c>
      <c r="T8314">
        <v>5</v>
      </c>
      <c r="U8314" t="b">
        <v>1</v>
      </c>
      <c r="V8314" t="s">
        <v>9992</v>
      </c>
      <c r="W8314" t="s">
        <v>12347</v>
      </c>
      <c r="X8314" t="s">
        <v>15842</v>
      </c>
      <c r="Y8314">
        <v>75</v>
      </c>
      <c r="Z8314">
        <v>75</v>
      </c>
      <c r="AA8314">
        <v>11</v>
      </c>
      <c r="AB8314">
        <v>11</v>
      </c>
      <c r="AC8314">
        <v>27</v>
      </c>
    </row>
    <row r="8315" spans="1:29">
      <c r="A8315">
        <v>9092</v>
      </c>
      <c r="B8315" t="s">
        <v>805</v>
      </c>
      <c r="C8315" t="s">
        <v>10092</v>
      </c>
      <c r="J8315" t="s">
        <v>1444</v>
      </c>
      <c r="K8315">
        <v>0</v>
      </c>
      <c r="N8315" t="b">
        <v>1</v>
      </c>
      <c r="O8315" t="b">
        <v>0</v>
      </c>
      <c r="P8315" t="b">
        <v>0</v>
      </c>
      <c r="Q8315">
        <v>11</v>
      </c>
      <c r="R8315">
        <v>11</v>
      </c>
      <c r="S8315">
        <v>1</v>
      </c>
      <c r="T8315">
        <v>5</v>
      </c>
      <c r="U8315" t="b">
        <v>1</v>
      </c>
      <c r="V8315" t="s">
        <v>9992</v>
      </c>
      <c r="W8315" t="s">
        <v>12347</v>
      </c>
      <c r="X8315" t="s">
        <v>15816</v>
      </c>
      <c r="Y8315">
        <v>76</v>
      </c>
      <c r="Z8315">
        <v>76</v>
      </c>
      <c r="AA8315">
        <v>10</v>
      </c>
      <c r="AB8315">
        <v>10</v>
      </c>
      <c r="AC8315">
        <v>27</v>
      </c>
    </row>
    <row r="8316" spans="1:29">
      <c r="A8316">
        <v>9093</v>
      </c>
      <c r="B8316" t="s">
        <v>805</v>
      </c>
      <c r="C8316" t="s">
        <v>10093</v>
      </c>
      <c r="J8316" t="s">
        <v>1444</v>
      </c>
      <c r="K8316">
        <v>0</v>
      </c>
      <c r="N8316" t="b">
        <v>1</v>
      </c>
      <c r="O8316" t="b">
        <v>0</v>
      </c>
      <c r="P8316" t="b">
        <v>0</v>
      </c>
      <c r="Q8316">
        <v>11</v>
      </c>
      <c r="R8316">
        <v>11</v>
      </c>
      <c r="S8316">
        <v>1</v>
      </c>
      <c r="T8316">
        <v>5</v>
      </c>
      <c r="U8316" t="b">
        <v>1</v>
      </c>
      <c r="V8316" t="s">
        <v>9992</v>
      </c>
      <c r="W8316" t="s">
        <v>12347</v>
      </c>
      <c r="X8316" t="s">
        <v>15820</v>
      </c>
      <c r="Y8316">
        <v>76</v>
      </c>
      <c r="Z8316">
        <v>76</v>
      </c>
      <c r="AA8316">
        <v>11</v>
      </c>
      <c r="AB8316">
        <v>11</v>
      </c>
      <c r="AC8316">
        <v>27</v>
      </c>
    </row>
    <row r="8317" spans="1:29">
      <c r="A8317">
        <v>9094</v>
      </c>
      <c r="B8317" t="s">
        <v>805</v>
      </c>
      <c r="C8317" t="s">
        <v>10094</v>
      </c>
      <c r="J8317" t="s">
        <v>1444</v>
      </c>
      <c r="K8317">
        <v>0</v>
      </c>
      <c r="N8317" t="b">
        <v>1</v>
      </c>
      <c r="O8317" t="b">
        <v>0</v>
      </c>
      <c r="P8317" t="b">
        <v>0</v>
      </c>
      <c r="Q8317">
        <v>11</v>
      </c>
      <c r="R8317">
        <v>11</v>
      </c>
      <c r="S8317">
        <v>1</v>
      </c>
      <c r="T8317">
        <v>5</v>
      </c>
      <c r="U8317" t="b">
        <v>1</v>
      </c>
      <c r="V8317" t="s">
        <v>9992</v>
      </c>
      <c r="W8317" t="s">
        <v>12347</v>
      </c>
      <c r="X8317" t="s">
        <v>15817</v>
      </c>
      <c r="Y8317">
        <v>77</v>
      </c>
      <c r="Z8317">
        <v>77</v>
      </c>
      <c r="AA8317">
        <v>10</v>
      </c>
      <c r="AB8317">
        <v>10</v>
      </c>
      <c r="AC8317">
        <v>27</v>
      </c>
    </row>
    <row r="8318" spans="1:29">
      <c r="A8318">
        <v>9095</v>
      </c>
      <c r="B8318" t="s">
        <v>805</v>
      </c>
      <c r="C8318" t="s">
        <v>10095</v>
      </c>
      <c r="J8318" t="s">
        <v>1444</v>
      </c>
      <c r="K8318">
        <v>0</v>
      </c>
      <c r="N8318" t="b">
        <v>1</v>
      </c>
      <c r="O8318" t="b">
        <v>0</v>
      </c>
      <c r="P8318" t="b">
        <v>0</v>
      </c>
      <c r="Q8318">
        <v>11</v>
      </c>
      <c r="R8318">
        <v>11</v>
      </c>
      <c r="S8318">
        <v>1</v>
      </c>
      <c r="T8318">
        <v>5</v>
      </c>
      <c r="U8318" t="b">
        <v>1</v>
      </c>
      <c r="V8318" t="s">
        <v>9992</v>
      </c>
      <c r="W8318" t="s">
        <v>12347</v>
      </c>
      <c r="X8318" t="s">
        <v>15821</v>
      </c>
      <c r="Y8318">
        <v>77</v>
      </c>
      <c r="Z8318">
        <v>77</v>
      </c>
      <c r="AA8318">
        <v>11</v>
      </c>
      <c r="AB8318">
        <v>11</v>
      </c>
      <c r="AC8318">
        <v>27</v>
      </c>
    </row>
    <row r="8319" spans="1:29">
      <c r="A8319">
        <v>9096</v>
      </c>
      <c r="B8319" t="s">
        <v>805</v>
      </c>
      <c r="C8319" t="s">
        <v>10096</v>
      </c>
      <c r="J8319" t="s">
        <v>1444</v>
      </c>
      <c r="K8319">
        <v>0</v>
      </c>
      <c r="N8319" t="b">
        <v>1</v>
      </c>
      <c r="O8319" t="b">
        <v>0</v>
      </c>
      <c r="P8319" t="b">
        <v>0</v>
      </c>
      <c r="Q8319">
        <v>11</v>
      </c>
      <c r="R8319">
        <v>11</v>
      </c>
      <c r="S8319">
        <v>1</v>
      </c>
      <c r="T8319">
        <v>5</v>
      </c>
      <c r="U8319" t="b">
        <v>1</v>
      </c>
      <c r="V8319" t="s">
        <v>9992</v>
      </c>
      <c r="W8319" t="s">
        <v>12347</v>
      </c>
      <c r="X8319" t="s">
        <v>15818</v>
      </c>
      <c r="Y8319">
        <v>78</v>
      </c>
      <c r="Z8319">
        <v>78</v>
      </c>
      <c r="AA8319">
        <v>10</v>
      </c>
      <c r="AB8319">
        <v>10</v>
      </c>
      <c r="AC8319">
        <v>27</v>
      </c>
    </row>
    <row r="8320" spans="1:29">
      <c r="A8320">
        <v>9097</v>
      </c>
      <c r="B8320" t="s">
        <v>805</v>
      </c>
      <c r="C8320" t="s">
        <v>10097</v>
      </c>
      <c r="J8320" t="s">
        <v>1444</v>
      </c>
      <c r="K8320">
        <v>0</v>
      </c>
      <c r="N8320" t="b">
        <v>1</v>
      </c>
      <c r="O8320" t="b">
        <v>0</v>
      </c>
      <c r="P8320" t="b">
        <v>0</v>
      </c>
      <c r="Q8320">
        <v>11</v>
      </c>
      <c r="R8320">
        <v>11</v>
      </c>
      <c r="S8320">
        <v>1</v>
      </c>
      <c r="T8320">
        <v>5</v>
      </c>
      <c r="U8320" t="b">
        <v>1</v>
      </c>
      <c r="V8320" t="s">
        <v>9992</v>
      </c>
      <c r="W8320" t="s">
        <v>12347</v>
      </c>
      <c r="X8320" t="s">
        <v>15822</v>
      </c>
      <c r="Y8320">
        <v>78</v>
      </c>
      <c r="Z8320">
        <v>78</v>
      </c>
      <c r="AA8320">
        <v>11</v>
      </c>
      <c r="AB8320">
        <v>11</v>
      </c>
      <c r="AC8320">
        <v>27</v>
      </c>
    </row>
    <row r="8321" spans="1:29">
      <c r="A8321">
        <v>9098</v>
      </c>
      <c r="B8321" t="s">
        <v>805</v>
      </c>
      <c r="C8321" t="s">
        <v>10098</v>
      </c>
      <c r="J8321" t="s">
        <v>1444</v>
      </c>
      <c r="K8321">
        <v>0</v>
      </c>
      <c r="N8321" t="b">
        <v>1</v>
      </c>
      <c r="O8321" t="b">
        <v>0</v>
      </c>
      <c r="P8321" t="b">
        <v>0</v>
      </c>
      <c r="Q8321">
        <v>11</v>
      </c>
      <c r="R8321">
        <v>11</v>
      </c>
      <c r="S8321">
        <v>1</v>
      </c>
      <c r="T8321">
        <v>5</v>
      </c>
      <c r="U8321" t="b">
        <v>1</v>
      </c>
      <c r="V8321" t="s">
        <v>9992</v>
      </c>
      <c r="W8321" t="s">
        <v>12347</v>
      </c>
      <c r="X8321" t="s">
        <v>15819</v>
      </c>
      <c r="Y8321">
        <v>79</v>
      </c>
      <c r="Z8321">
        <v>79</v>
      </c>
      <c r="AA8321">
        <v>10</v>
      </c>
      <c r="AB8321">
        <v>10</v>
      </c>
      <c r="AC8321">
        <v>27</v>
      </c>
    </row>
    <row r="8322" spans="1:29">
      <c r="A8322">
        <v>9099</v>
      </c>
      <c r="B8322" t="s">
        <v>805</v>
      </c>
      <c r="C8322" t="s">
        <v>10099</v>
      </c>
      <c r="J8322" t="s">
        <v>1444</v>
      </c>
      <c r="K8322">
        <v>0</v>
      </c>
      <c r="N8322" t="b">
        <v>1</v>
      </c>
      <c r="O8322" t="b">
        <v>0</v>
      </c>
      <c r="P8322" t="b">
        <v>0</v>
      </c>
      <c r="Q8322">
        <v>11</v>
      </c>
      <c r="R8322">
        <v>11</v>
      </c>
      <c r="S8322">
        <v>1</v>
      </c>
      <c r="T8322">
        <v>5</v>
      </c>
      <c r="U8322" t="b">
        <v>1</v>
      </c>
      <c r="V8322" t="s">
        <v>9992</v>
      </c>
      <c r="W8322" t="s">
        <v>12347</v>
      </c>
      <c r="X8322" t="s">
        <v>15823</v>
      </c>
      <c r="Y8322">
        <v>79</v>
      </c>
      <c r="Z8322">
        <v>79</v>
      </c>
      <c r="AA8322">
        <v>11</v>
      </c>
      <c r="AB8322">
        <v>11</v>
      </c>
      <c r="AC8322">
        <v>27</v>
      </c>
    </row>
    <row r="8323" spans="1:29">
      <c r="A8323">
        <v>9100</v>
      </c>
      <c r="B8323" t="s">
        <v>805</v>
      </c>
      <c r="C8323" t="s">
        <v>10100</v>
      </c>
      <c r="J8323" t="s">
        <v>1444</v>
      </c>
      <c r="K8323">
        <v>0</v>
      </c>
      <c r="N8323" t="b">
        <v>1</v>
      </c>
      <c r="O8323" t="b">
        <v>0</v>
      </c>
      <c r="P8323" t="b">
        <v>0</v>
      </c>
      <c r="Q8323">
        <v>11</v>
      </c>
      <c r="R8323">
        <v>11</v>
      </c>
      <c r="S8323">
        <v>1</v>
      </c>
      <c r="T8323">
        <v>5</v>
      </c>
      <c r="U8323" t="b">
        <v>1</v>
      </c>
      <c r="V8323" t="s">
        <v>9992</v>
      </c>
      <c r="W8323" t="s">
        <v>12347</v>
      </c>
      <c r="X8323" t="s">
        <v>15587</v>
      </c>
      <c r="Y8323">
        <v>80</v>
      </c>
      <c r="Z8323">
        <v>80</v>
      </c>
      <c r="AA8323">
        <v>10</v>
      </c>
      <c r="AB8323">
        <v>10</v>
      </c>
      <c r="AC8323">
        <v>27</v>
      </c>
    </row>
    <row r="8324" spans="1:29">
      <c r="A8324">
        <v>9101</v>
      </c>
      <c r="B8324" t="s">
        <v>805</v>
      </c>
      <c r="C8324" t="s">
        <v>10101</v>
      </c>
      <c r="J8324" t="s">
        <v>1444</v>
      </c>
      <c r="K8324">
        <v>0</v>
      </c>
      <c r="N8324" t="b">
        <v>1</v>
      </c>
      <c r="O8324" t="b">
        <v>0</v>
      </c>
      <c r="P8324" t="b">
        <v>0</v>
      </c>
      <c r="Q8324">
        <v>11</v>
      </c>
      <c r="R8324">
        <v>11</v>
      </c>
      <c r="S8324">
        <v>1</v>
      </c>
      <c r="T8324">
        <v>5</v>
      </c>
      <c r="U8324" t="b">
        <v>1</v>
      </c>
      <c r="V8324" t="s">
        <v>9992</v>
      </c>
      <c r="W8324" t="s">
        <v>12347</v>
      </c>
      <c r="X8324" t="s">
        <v>15596</v>
      </c>
      <c r="Y8324">
        <v>80</v>
      </c>
      <c r="Z8324">
        <v>80</v>
      </c>
      <c r="AA8324">
        <v>11</v>
      </c>
      <c r="AB8324">
        <v>11</v>
      </c>
      <c r="AC8324">
        <v>27</v>
      </c>
    </row>
    <row r="8325" spans="1:29">
      <c r="A8325">
        <v>9102</v>
      </c>
      <c r="B8325" t="s">
        <v>805</v>
      </c>
      <c r="C8325" t="s">
        <v>10102</v>
      </c>
      <c r="J8325" t="s">
        <v>1444</v>
      </c>
      <c r="K8325">
        <v>0</v>
      </c>
      <c r="N8325" t="b">
        <v>1</v>
      </c>
      <c r="O8325" t="b">
        <v>0</v>
      </c>
      <c r="P8325" t="b">
        <v>0</v>
      </c>
      <c r="Q8325">
        <v>11</v>
      </c>
      <c r="R8325">
        <v>11</v>
      </c>
      <c r="S8325">
        <v>1</v>
      </c>
      <c r="T8325">
        <v>5</v>
      </c>
      <c r="U8325" t="b">
        <v>1</v>
      </c>
      <c r="V8325" t="s">
        <v>9992</v>
      </c>
      <c r="W8325" t="s">
        <v>12347</v>
      </c>
      <c r="X8325" t="s">
        <v>15588</v>
      </c>
      <c r="Y8325">
        <v>81</v>
      </c>
      <c r="Z8325">
        <v>81</v>
      </c>
      <c r="AA8325">
        <v>10</v>
      </c>
      <c r="AB8325">
        <v>10</v>
      </c>
      <c r="AC8325">
        <v>27</v>
      </c>
    </row>
    <row r="8326" spans="1:29">
      <c r="A8326">
        <v>9103</v>
      </c>
      <c r="B8326" t="s">
        <v>805</v>
      </c>
      <c r="C8326" t="s">
        <v>10103</v>
      </c>
      <c r="J8326" t="s">
        <v>1444</v>
      </c>
      <c r="K8326">
        <v>0</v>
      </c>
      <c r="N8326" t="b">
        <v>1</v>
      </c>
      <c r="O8326" t="b">
        <v>0</v>
      </c>
      <c r="P8326" t="b">
        <v>0</v>
      </c>
      <c r="Q8326">
        <v>11</v>
      </c>
      <c r="R8326">
        <v>11</v>
      </c>
      <c r="S8326">
        <v>1</v>
      </c>
      <c r="T8326">
        <v>5</v>
      </c>
      <c r="U8326" t="b">
        <v>1</v>
      </c>
      <c r="V8326" t="s">
        <v>9992</v>
      </c>
      <c r="W8326" t="s">
        <v>12347</v>
      </c>
      <c r="X8326" t="s">
        <v>15597</v>
      </c>
      <c r="Y8326">
        <v>81</v>
      </c>
      <c r="Z8326">
        <v>81</v>
      </c>
      <c r="AA8326">
        <v>11</v>
      </c>
      <c r="AB8326">
        <v>11</v>
      </c>
      <c r="AC8326">
        <v>27</v>
      </c>
    </row>
    <row r="8327" spans="1:29">
      <c r="A8327">
        <v>9104</v>
      </c>
      <c r="B8327" t="s">
        <v>805</v>
      </c>
      <c r="C8327" t="s">
        <v>10104</v>
      </c>
      <c r="J8327" t="s">
        <v>1444</v>
      </c>
      <c r="K8327">
        <v>0</v>
      </c>
      <c r="N8327" t="b">
        <v>1</v>
      </c>
      <c r="O8327" t="b">
        <v>0</v>
      </c>
      <c r="P8327" t="b">
        <v>0</v>
      </c>
      <c r="Q8327">
        <v>11</v>
      </c>
      <c r="R8327">
        <v>11</v>
      </c>
      <c r="S8327">
        <v>1</v>
      </c>
      <c r="T8327">
        <v>5</v>
      </c>
      <c r="U8327" t="b">
        <v>1</v>
      </c>
      <c r="V8327" t="s">
        <v>9992</v>
      </c>
      <c r="W8327" t="s">
        <v>12347</v>
      </c>
      <c r="X8327" t="s">
        <v>15589</v>
      </c>
      <c r="Y8327">
        <v>82</v>
      </c>
      <c r="Z8327">
        <v>82</v>
      </c>
      <c r="AA8327">
        <v>10</v>
      </c>
      <c r="AB8327">
        <v>10</v>
      </c>
      <c r="AC8327">
        <v>27</v>
      </c>
    </row>
    <row r="8328" spans="1:29">
      <c r="A8328">
        <v>9105</v>
      </c>
      <c r="B8328" t="s">
        <v>805</v>
      </c>
      <c r="C8328" t="s">
        <v>10105</v>
      </c>
      <c r="J8328" t="s">
        <v>1444</v>
      </c>
      <c r="K8328">
        <v>0</v>
      </c>
      <c r="N8328" t="b">
        <v>1</v>
      </c>
      <c r="O8328" t="b">
        <v>0</v>
      </c>
      <c r="P8328" t="b">
        <v>0</v>
      </c>
      <c r="Q8328">
        <v>11</v>
      </c>
      <c r="R8328">
        <v>11</v>
      </c>
      <c r="S8328">
        <v>1</v>
      </c>
      <c r="T8328">
        <v>5</v>
      </c>
      <c r="U8328" t="b">
        <v>1</v>
      </c>
      <c r="V8328" t="s">
        <v>9992</v>
      </c>
      <c r="W8328" t="s">
        <v>12347</v>
      </c>
      <c r="X8328" t="s">
        <v>15598</v>
      </c>
      <c r="Y8328">
        <v>82</v>
      </c>
      <c r="Z8328">
        <v>82</v>
      </c>
      <c r="AA8328">
        <v>11</v>
      </c>
      <c r="AB8328">
        <v>11</v>
      </c>
      <c r="AC8328">
        <v>27</v>
      </c>
    </row>
    <row r="8329" spans="1:29">
      <c r="A8329">
        <v>9106</v>
      </c>
      <c r="B8329" t="s">
        <v>805</v>
      </c>
      <c r="C8329" t="s">
        <v>10106</v>
      </c>
      <c r="J8329" t="s">
        <v>1444</v>
      </c>
      <c r="K8329">
        <v>0</v>
      </c>
      <c r="N8329" t="b">
        <v>1</v>
      </c>
      <c r="O8329" t="b">
        <v>0</v>
      </c>
      <c r="P8329" t="b">
        <v>0</v>
      </c>
      <c r="Q8329">
        <v>11</v>
      </c>
      <c r="R8329">
        <v>11</v>
      </c>
      <c r="S8329">
        <v>1</v>
      </c>
      <c r="T8329">
        <v>5</v>
      </c>
      <c r="U8329" t="b">
        <v>1</v>
      </c>
      <c r="V8329" t="s">
        <v>9992</v>
      </c>
      <c r="W8329" t="s">
        <v>12347</v>
      </c>
      <c r="X8329" t="s">
        <v>15590</v>
      </c>
      <c r="Y8329">
        <v>83</v>
      </c>
      <c r="Z8329">
        <v>83</v>
      </c>
      <c r="AA8329">
        <v>10</v>
      </c>
      <c r="AB8329">
        <v>10</v>
      </c>
      <c r="AC8329">
        <v>27</v>
      </c>
    </row>
    <row r="8330" spans="1:29">
      <c r="A8330">
        <v>9107</v>
      </c>
      <c r="B8330" t="s">
        <v>805</v>
      </c>
      <c r="C8330" t="s">
        <v>10107</v>
      </c>
      <c r="J8330" t="s">
        <v>1444</v>
      </c>
      <c r="K8330">
        <v>0</v>
      </c>
      <c r="N8330" t="b">
        <v>1</v>
      </c>
      <c r="O8330" t="b">
        <v>0</v>
      </c>
      <c r="P8330" t="b">
        <v>0</v>
      </c>
      <c r="Q8330">
        <v>11</v>
      </c>
      <c r="R8330">
        <v>11</v>
      </c>
      <c r="S8330">
        <v>1</v>
      </c>
      <c r="T8330">
        <v>5</v>
      </c>
      <c r="U8330" t="b">
        <v>1</v>
      </c>
      <c r="V8330" t="s">
        <v>9992</v>
      </c>
      <c r="W8330" t="s">
        <v>12347</v>
      </c>
      <c r="X8330" t="s">
        <v>15599</v>
      </c>
      <c r="Y8330">
        <v>83</v>
      </c>
      <c r="Z8330">
        <v>83</v>
      </c>
      <c r="AA8330">
        <v>11</v>
      </c>
      <c r="AB8330">
        <v>11</v>
      </c>
      <c r="AC8330">
        <v>27</v>
      </c>
    </row>
    <row r="8331" spans="1:29">
      <c r="A8331">
        <v>9108</v>
      </c>
      <c r="B8331" t="s">
        <v>1503</v>
      </c>
      <c r="C8331" t="s">
        <v>10108</v>
      </c>
      <c r="D8331">
        <v>169</v>
      </c>
      <c r="E8331" t="s">
        <v>10109</v>
      </c>
      <c r="U8331" t="b">
        <v>1</v>
      </c>
      <c r="V8331" t="s">
        <v>9992</v>
      </c>
      <c r="W8331" t="s">
        <v>12347</v>
      </c>
      <c r="X8331" t="s">
        <v>15843</v>
      </c>
      <c r="Y8331">
        <v>85</v>
      </c>
      <c r="Z8331">
        <v>115</v>
      </c>
      <c r="AA8331">
        <v>2</v>
      </c>
      <c r="AB8331">
        <v>12</v>
      </c>
      <c r="AC8331">
        <v>27</v>
      </c>
    </row>
    <row r="8332" spans="1:29">
      <c r="A8332">
        <v>9109</v>
      </c>
      <c r="B8332" t="s">
        <v>827</v>
      </c>
      <c r="C8332" t="s">
        <v>10110</v>
      </c>
      <c r="U8332" t="b">
        <v>1</v>
      </c>
      <c r="V8332" t="s">
        <v>9992</v>
      </c>
      <c r="W8332" t="s">
        <v>12347</v>
      </c>
      <c r="X8332" t="s">
        <v>15844</v>
      </c>
      <c r="Y8332">
        <v>85</v>
      </c>
      <c r="Z8332">
        <v>115</v>
      </c>
      <c r="AA8332">
        <v>2</v>
      </c>
      <c r="AB8332">
        <v>11</v>
      </c>
      <c r="AC8332">
        <v>27</v>
      </c>
    </row>
    <row r="8333" spans="1:29">
      <c r="A8333">
        <v>9110</v>
      </c>
      <c r="B8333" t="s">
        <v>1508</v>
      </c>
      <c r="C8333" t="s">
        <v>10111</v>
      </c>
      <c r="U8333" t="b">
        <v>1</v>
      </c>
      <c r="V8333" t="s">
        <v>9992</v>
      </c>
      <c r="W8333" t="s">
        <v>12347</v>
      </c>
      <c r="X8333" t="s">
        <v>15824</v>
      </c>
      <c r="Y8333">
        <v>86</v>
      </c>
      <c r="Z8333">
        <v>115</v>
      </c>
      <c r="AA8333">
        <v>2</v>
      </c>
      <c r="AB8333">
        <v>12</v>
      </c>
      <c r="AC8333">
        <v>27</v>
      </c>
    </row>
    <row r="8334" spans="1:29">
      <c r="A8334">
        <v>9111</v>
      </c>
      <c r="B8334" t="s">
        <v>805</v>
      </c>
      <c r="C8334" t="s">
        <v>10112</v>
      </c>
      <c r="J8334" t="s">
        <v>1444</v>
      </c>
      <c r="K8334">
        <v>0</v>
      </c>
      <c r="N8334" t="b">
        <v>1</v>
      </c>
      <c r="O8334" t="b">
        <v>0</v>
      </c>
      <c r="P8334" t="b">
        <v>0</v>
      </c>
      <c r="Q8334">
        <v>11</v>
      </c>
      <c r="R8334">
        <v>3</v>
      </c>
      <c r="S8334">
        <v>1</v>
      </c>
      <c r="T8334">
        <v>2</v>
      </c>
      <c r="U8334" t="b">
        <v>1</v>
      </c>
      <c r="V8334" t="s">
        <v>9992</v>
      </c>
      <c r="W8334" t="s">
        <v>12347</v>
      </c>
      <c r="X8334" t="s">
        <v>15603</v>
      </c>
      <c r="Y8334">
        <v>87</v>
      </c>
      <c r="Z8334">
        <v>87</v>
      </c>
      <c r="AA8334">
        <v>11</v>
      </c>
      <c r="AB8334">
        <v>11</v>
      </c>
      <c r="AC8334">
        <v>27</v>
      </c>
    </row>
    <row r="8335" spans="1:29">
      <c r="A8335">
        <v>9112</v>
      </c>
      <c r="B8335" t="s">
        <v>805</v>
      </c>
      <c r="C8335" t="s">
        <v>10113</v>
      </c>
      <c r="J8335" t="s">
        <v>1436</v>
      </c>
      <c r="K8335">
        <v>0</v>
      </c>
      <c r="N8335" t="b">
        <v>1</v>
      </c>
      <c r="O8335" t="b">
        <v>0</v>
      </c>
      <c r="P8335" t="b">
        <v>0</v>
      </c>
      <c r="Q8335">
        <v>11</v>
      </c>
      <c r="R8335">
        <v>3</v>
      </c>
      <c r="S8335">
        <v>1</v>
      </c>
      <c r="T8335">
        <v>3</v>
      </c>
      <c r="U8335" t="b">
        <v>1</v>
      </c>
      <c r="V8335" t="s">
        <v>9992</v>
      </c>
      <c r="W8335" t="s">
        <v>12347</v>
      </c>
      <c r="X8335" t="s">
        <v>14968</v>
      </c>
      <c r="Y8335">
        <v>89</v>
      </c>
      <c r="Z8335">
        <v>89</v>
      </c>
      <c r="AA8335">
        <v>5</v>
      </c>
      <c r="AB8335">
        <v>5</v>
      </c>
      <c r="AC8335">
        <v>27</v>
      </c>
    </row>
    <row r="8336" spans="1:29">
      <c r="A8336">
        <v>9113</v>
      </c>
      <c r="B8336" t="s">
        <v>805</v>
      </c>
      <c r="C8336" t="s">
        <v>10114</v>
      </c>
      <c r="J8336" t="s">
        <v>1436</v>
      </c>
      <c r="K8336">
        <v>0</v>
      </c>
      <c r="N8336" t="b">
        <v>1</v>
      </c>
      <c r="O8336" t="b">
        <v>0</v>
      </c>
      <c r="P8336" t="b">
        <v>0</v>
      </c>
      <c r="Q8336">
        <v>11</v>
      </c>
      <c r="R8336">
        <v>3</v>
      </c>
      <c r="S8336">
        <v>1</v>
      </c>
      <c r="T8336">
        <v>3</v>
      </c>
      <c r="U8336" t="b">
        <v>1</v>
      </c>
      <c r="V8336" t="s">
        <v>9992</v>
      </c>
      <c r="W8336" t="s">
        <v>12347</v>
      </c>
      <c r="X8336" t="s">
        <v>14970</v>
      </c>
      <c r="Y8336">
        <v>90</v>
      </c>
      <c r="Z8336">
        <v>90</v>
      </c>
      <c r="AA8336">
        <v>5</v>
      </c>
      <c r="AB8336">
        <v>5</v>
      </c>
      <c r="AC8336">
        <v>27</v>
      </c>
    </row>
    <row r="8337" spans="1:29">
      <c r="A8337">
        <v>9114</v>
      </c>
      <c r="B8337" t="s">
        <v>805</v>
      </c>
      <c r="C8337" t="s">
        <v>10115</v>
      </c>
      <c r="J8337" t="s">
        <v>1436</v>
      </c>
      <c r="K8337">
        <v>0</v>
      </c>
      <c r="N8337" t="b">
        <v>1</v>
      </c>
      <c r="O8337" t="b">
        <v>0</v>
      </c>
      <c r="P8337" t="b">
        <v>0</v>
      </c>
      <c r="Q8337">
        <v>11</v>
      </c>
      <c r="R8337">
        <v>3</v>
      </c>
      <c r="S8337">
        <v>1</v>
      </c>
      <c r="T8337">
        <v>3</v>
      </c>
      <c r="U8337" t="b">
        <v>1</v>
      </c>
      <c r="V8337" t="s">
        <v>9992</v>
      </c>
      <c r="W8337" t="s">
        <v>12347</v>
      </c>
      <c r="X8337" t="s">
        <v>14972</v>
      </c>
      <c r="Y8337">
        <v>91</v>
      </c>
      <c r="Z8337">
        <v>91</v>
      </c>
      <c r="AA8337">
        <v>5</v>
      </c>
      <c r="AB8337">
        <v>5</v>
      </c>
      <c r="AC8337">
        <v>27</v>
      </c>
    </row>
    <row r="8338" spans="1:29">
      <c r="A8338">
        <v>9115</v>
      </c>
      <c r="B8338" t="s">
        <v>805</v>
      </c>
      <c r="C8338" t="s">
        <v>10116</v>
      </c>
      <c r="J8338" t="s">
        <v>1436</v>
      </c>
      <c r="K8338">
        <v>0</v>
      </c>
      <c r="N8338" t="b">
        <v>1</v>
      </c>
      <c r="O8338" t="b">
        <v>0</v>
      </c>
      <c r="P8338" t="b">
        <v>0</v>
      </c>
      <c r="Q8338">
        <v>11</v>
      </c>
      <c r="R8338">
        <v>3</v>
      </c>
      <c r="S8338">
        <v>1</v>
      </c>
      <c r="T8338">
        <v>3</v>
      </c>
      <c r="U8338" t="b">
        <v>1</v>
      </c>
      <c r="V8338" t="s">
        <v>9992</v>
      </c>
      <c r="W8338" t="s">
        <v>12347</v>
      </c>
      <c r="X8338" t="s">
        <v>14976</v>
      </c>
      <c r="Y8338">
        <v>93</v>
      </c>
      <c r="Z8338">
        <v>93</v>
      </c>
      <c r="AA8338">
        <v>5</v>
      </c>
      <c r="AB8338">
        <v>5</v>
      </c>
      <c r="AC8338">
        <v>27</v>
      </c>
    </row>
    <row r="8339" spans="1:29">
      <c r="A8339">
        <v>9116</v>
      </c>
      <c r="B8339" t="s">
        <v>805</v>
      </c>
      <c r="C8339" t="s">
        <v>10117</v>
      </c>
      <c r="J8339" t="s">
        <v>1436</v>
      </c>
      <c r="K8339">
        <v>0</v>
      </c>
      <c r="N8339" t="b">
        <v>1</v>
      </c>
      <c r="O8339" t="b">
        <v>0</v>
      </c>
      <c r="P8339" t="b">
        <v>0</v>
      </c>
      <c r="Q8339">
        <v>11</v>
      </c>
      <c r="R8339">
        <v>3</v>
      </c>
      <c r="S8339">
        <v>1</v>
      </c>
      <c r="T8339">
        <v>3</v>
      </c>
      <c r="U8339" t="b">
        <v>1</v>
      </c>
      <c r="V8339" t="s">
        <v>9992</v>
      </c>
      <c r="W8339" t="s">
        <v>12347</v>
      </c>
      <c r="X8339" t="s">
        <v>14978</v>
      </c>
      <c r="Y8339">
        <v>94</v>
      </c>
      <c r="Z8339">
        <v>94</v>
      </c>
      <c r="AA8339">
        <v>5</v>
      </c>
      <c r="AB8339">
        <v>5</v>
      </c>
      <c r="AC8339">
        <v>27</v>
      </c>
    </row>
    <row r="8340" spans="1:29">
      <c r="A8340">
        <v>9117</v>
      </c>
      <c r="B8340" t="s">
        <v>805</v>
      </c>
      <c r="C8340" t="s">
        <v>10118</v>
      </c>
      <c r="J8340" t="s">
        <v>1436</v>
      </c>
      <c r="K8340">
        <v>0</v>
      </c>
      <c r="N8340" t="b">
        <v>1</v>
      </c>
      <c r="O8340" t="b">
        <v>0</v>
      </c>
      <c r="P8340" t="b">
        <v>0</v>
      </c>
      <c r="Q8340">
        <v>11</v>
      </c>
      <c r="R8340">
        <v>3</v>
      </c>
      <c r="S8340">
        <v>1</v>
      </c>
      <c r="T8340">
        <v>3</v>
      </c>
      <c r="U8340" t="b">
        <v>1</v>
      </c>
      <c r="V8340" t="s">
        <v>9992</v>
      </c>
      <c r="W8340" t="s">
        <v>12347</v>
      </c>
      <c r="X8340" t="s">
        <v>14980</v>
      </c>
      <c r="Y8340">
        <v>95</v>
      </c>
      <c r="Z8340">
        <v>95</v>
      </c>
      <c r="AA8340">
        <v>5</v>
      </c>
      <c r="AB8340">
        <v>5</v>
      </c>
      <c r="AC8340">
        <v>27</v>
      </c>
    </row>
    <row r="8341" spans="1:29">
      <c r="A8341">
        <v>9118</v>
      </c>
      <c r="B8341" t="s">
        <v>805</v>
      </c>
      <c r="C8341" t="s">
        <v>10119</v>
      </c>
      <c r="J8341" t="s">
        <v>1436</v>
      </c>
      <c r="K8341">
        <v>0</v>
      </c>
      <c r="N8341" t="b">
        <v>1</v>
      </c>
      <c r="O8341" t="b">
        <v>0</v>
      </c>
      <c r="P8341" t="b">
        <v>0</v>
      </c>
      <c r="Q8341">
        <v>11</v>
      </c>
      <c r="R8341">
        <v>3</v>
      </c>
      <c r="S8341">
        <v>1</v>
      </c>
      <c r="T8341">
        <v>3</v>
      </c>
      <c r="U8341" t="b">
        <v>1</v>
      </c>
      <c r="V8341" t="s">
        <v>9992</v>
      </c>
      <c r="W8341" t="s">
        <v>12347</v>
      </c>
      <c r="X8341" t="s">
        <v>14982</v>
      </c>
      <c r="Y8341">
        <v>96</v>
      </c>
      <c r="Z8341">
        <v>96</v>
      </c>
      <c r="AA8341">
        <v>5</v>
      </c>
      <c r="AB8341">
        <v>5</v>
      </c>
      <c r="AC8341">
        <v>27</v>
      </c>
    </row>
    <row r="8342" spans="1:29">
      <c r="A8342">
        <v>9119</v>
      </c>
      <c r="B8342" t="s">
        <v>805</v>
      </c>
      <c r="C8342" t="s">
        <v>10120</v>
      </c>
      <c r="J8342" t="s">
        <v>1436</v>
      </c>
      <c r="K8342">
        <v>0</v>
      </c>
      <c r="N8342" t="b">
        <v>1</v>
      </c>
      <c r="O8342" t="b">
        <v>0</v>
      </c>
      <c r="P8342" t="b">
        <v>0</v>
      </c>
      <c r="Q8342">
        <v>11</v>
      </c>
      <c r="R8342">
        <v>3</v>
      </c>
      <c r="S8342">
        <v>1</v>
      </c>
      <c r="T8342">
        <v>3</v>
      </c>
      <c r="U8342" t="b">
        <v>1</v>
      </c>
      <c r="V8342" t="s">
        <v>9992</v>
      </c>
      <c r="W8342" t="s">
        <v>12347</v>
      </c>
      <c r="X8342" t="s">
        <v>14984</v>
      </c>
      <c r="Y8342">
        <v>97</v>
      </c>
      <c r="Z8342">
        <v>97</v>
      </c>
      <c r="AA8342">
        <v>5</v>
      </c>
      <c r="AB8342">
        <v>5</v>
      </c>
      <c r="AC8342">
        <v>27</v>
      </c>
    </row>
    <row r="8343" spans="1:29">
      <c r="A8343">
        <v>9120</v>
      </c>
      <c r="B8343" t="s">
        <v>805</v>
      </c>
      <c r="C8343" t="s">
        <v>10121</v>
      </c>
      <c r="J8343" t="s">
        <v>1436</v>
      </c>
      <c r="K8343">
        <v>0</v>
      </c>
      <c r="N8343" t="b">
        <v>1</v>
      </c>
      <c r="O8343" t="b">
        <v>0</v>
      </c>
      <c r="P8343" t="b">
        <v>0</v>
      </c>
      <c r="Q8343">
        <v>11</v>
      </c>
      <c r="R8343">
        <v>3</v>
      </c>
      <c r="S8343">
        <v>1</v>
      </c>
      <c r="T8343">
        <v>3</v>
      </c>
      <c r="U8343" t="b">
        <v>1</v>
      </c>
      <c r="V8343" t="s">
        <v>9992</v>
      </c>
      <c r="W8343" t="s">
        <v>12347</v>
      </c>
      <c r="X8343" t="s">
        <v>14986</v>
      </c>
      <c r="Y8343">
        <v>98</v>
      </c>
      <c r="Z8343">
        <v>98</v>
      </c>
      <c r="AA8343">
        <v>5</v>
      </c>
      <c r="AB8343">
        <v>5</v>
      </c>
      <c r="AC8343">
        <v>27</v>
      </c>
    </row>
    <row r="8344" spans="1:29">
      <c r="A8344">
        <v>9121</v>
      </c>
      <c r="B8344" t="s">
        <v>805</v>
      </c>
      <c r="C8344" t="s">
        <v>10122</v>
      </c>
      <c r="J8344" t="s">
        <v>1436</v>
      </c>
      <c r="K8344">
        <v>0</v>
      </c>
      <c r="N8344" t="b">
        <v>1</v>
      </c>
      <c r="O8344" t="b">
        <v>0</v>
      </c>
      <c r="P8344" t="b">
        <v>0</v>
      </c>
      <c r="Q8344">
        <v>11</v>
      </c>
      <c r="R8344">
        <v>3</v>
      </c>
      <c r="S8344">
        <v>1</v>
      </c>
      <c r="T8344">
        <v>3</v>
      </c>
      <c r="U8344" t="b">
        <v>1</v>
      </c>
      <c r="V8344" t="s">
        <v>9992</v>
      </c>
      <c r="W8344" t="s">
        <v>12347</v>
      </c>
      <c r="X8344" t="s">
        <v>14988</v>
      </c>
      <c r="Y8344">
        <v>99</v>
      </c>
      <c r="Z8344">
        <v>99</v>
      </c>
      <c r="AA8344">
        <v>5</v>
      </c>
      <c r="AB8344">
        <v>5</v>
      </c>
      <c r="AC8344">
        <v>27</v>
      </c>
    </row>
    <row r="8345" spans="1:29">
      <c r="A8345">
        <v>9122</v>
      </c>
      <c r="B8345" t="s">
        <v>805</v>
      </c>
      <c r="C8345" t="s">
        <v>10123</v>
      </c>
      <c r="J8345" t="s">
        <v>1436</v>
      </c>
      <c r="K8345">
        <v>0</v>
      </c>
      <c r="N8345" t="b">
        <v>1</v>
      </c>
      <c r="O8345" t="b">
        <v>0</v>
      </c>
      <c r="P8345" t="b">
        <v>0</v>
      </c>
      <c r="Q8345">
        <v>11</v>
      </c>
      <c r="R8345">
        <v>3</v>
      </c>
      <c r="S8345">
        <v>1</v>
      </c>
      <c r="T8345">
        <v>3</v>
      </c>
      <c r="U8345" t="b">
        <v>1</v>
      </c>
      <c r="V8345" t="s">
        <v>9992</v>
      </c>
      <c r="W8345" t="s">
        <v>12347</v>
      </c>
      <c r="X8345" t="s">
        <v>14990</v>
      </c>
      <c r="Y8345">
        <v>100</v>
      </c>
      <c r="Z8345">
        <v>100</v>
      </c>
      <c r="AA8345">
        <v>5</v>
      </c>
      <c r="AB8345">
        <v>5</v>
      </c>
      <c r="AC8345">
        <v>27</v>
      </c>
    </row>
    <row r="8346" spans="1:29">
      <c r="A8346">
        <v>9123</v>
      </c>
      <c r="B8346" t="s">
        <v>805</v>
      </c>
      <c r="C8346" t="s">
        <v>10124</v>
      </c>
      <c r="J8346" t="s">
        <v>1436</v>
      </c>
      <c r="K8346">
        <v>0</v>
      </c>
      <c r="N8346" t="b">
        <v>1</v>
      </c>
      <c r="O8346" t="b">
        <v>0</v>
      </c>
      <c r="P8346" t="b">
        <v>0</v>
      </c>
      <c r="Q8346">
        <v>11</v>
      </c>
      <c r="R8346">
        <v>3</v>
      </c>
      <c r="S8346">
        <v>1</v>
      </c>
      <c r="T8346">
        <v>3</v>
      </c>
      <c r="U8346" t="b">
        <v>1</v>
      </c>
      <c r="V8346" t="s">
        <v>9992</v>
      </c>
      <c r="W8346" t="s">
        <v>12347</v>
      </c>
      <c r="X8346" t="s">
        <v>14992</v>
      </c>
      <c r="Y8346">
        <v>101</v>
      </c>
      <c r="Z8346">
        <v>101</v>
      </c>
      <c r="AA8346">
        <v>5</v>
      </c>
      <c r="AB8346">
        <v>5</v>
      </c>
      <c r="AC8346">
        <v>27</v>
      </c>
    </row>
    <row r="8347" spans="1:29">
      <c r="A8347">
        <v>9124</v>
      </c>
      <c r="B8347" t="s">
        <v>805</v>
      </c>
      <c r="C8347" t="s">
        <v>10125</v>
      </c>
      <c r="J8347" t="s">
        <v>1436</v>
      </c>
      <c r="K8347">
        <v>0</v>
      </c>
      <c r="N8347" t="b">
        <v>1</v>
      </c>
      <c r="O8347" t="b">
        <v>0</v>
      </c>
      <c r="P8347" t="b">
        <v>0</v>
      </c>
      <c r="Q8347">
        <v>11</v>
      </c>
      <c r="R8347">
        <v>3</v>
      </c>
      <c r="S8347">
        <v>1</v>
      </c>
      <c r="T8347">
        <v>3</v>
      </c>
      <c r="U8347" t="b">
        <v>1</v>
      </c>
      <c r="V8347" t="s">
        <v>9992</v>
      </c>
      <c r="W8347" t="s">
        <v>12347</v>
      </c>
      <c r="X8347" t="s">
        <v>14994</v>
      </c>
      <c r="Y8347">
        <v>102</v>
      </c>
      <c r="Z8347">
        <v>102</v>
      </c>
      <c r="AA8347">
        <v>5</v>
      </c>
      <c r="AB8347">
        <v>5</v>
      </c>
      <c r="AC8347">
        <v>27</v>
      </c>
    </row>
    <row r="8348" spans="1:29">
      <c r="A8348">
        <v>9125</v>
      </c>
      <c r="B8348" t="s">
        <v>805</v>
      </c>
      <c r="C8348" t="s">
        <v>10126</v>
      </c>
      <c r="J8348" t="s">
        <v>1436</v>
      </c>
      <c r="K8348">
        <v>0</v>
      </c>
      <c r="N8348" t="b">
        <v>1</v>
      </c>
      <c r="O8348" t="b">
        <v>0</v>
      </c>
      <c r="P8348" t="b">
        <v>0</v>
      </c>
      <c r="Q8348">
        <v>11</v>
      </c>
      <c r="R8348">
        <v>3</v>
      </c>
      <c r="S8348">
        <v>1</v>
      </c>
      <c r="T8348">
        <v>3</v>
      </c>
      <c r="U8348" t="b">
        <v>1</v>
      </c>
      <c r="V8348" t="s">
        <v>9992</v>
      </c>
      <c r="W8348" t="s">
        <v>12347</v>
      </c>
      <c r="X8348" t="s">
        <v>14996</v>
      </c>
      <c r="Y8348">
        <v>103</v>
      </c>
      <c r="Z8348">
        <v>103</v>
      </c>
      <c r="AA8348">
        <v>5</v>
      </c>
      <c r="AB8348">
        <v>5</v>
      </c>
      <c r="AC8348">
        <v>27</v>
      </c>
    </row>
    <row r="8349" spans="1:29">
      <c r="A8349">
        <v>9126</v>
      </c>
      <c r="B8349" t="s">
        <v>805</v>
      </c>
      <c r="C8349" t="s">
        <v>10127</v>
      </c>
      <c r="J8349" t="s">
        <v>1436</v>
      </c>
      <c r="K8349">
        <v>0</v>
      </c>
      <c r="N8349" t="b">
        <v>1</v>
      </c>
      <c r="O8349" t="b">
        <v>0</v>
      </c>
      <c r="P8349" t="b">
        <v>0</v>
      </c>
      <c r="Q8349">
        <v>11</v>
      </c>
      <c r="R8349">
        <v>3</v>
      </c>
      <c r="S8349">
        <v>1</v>
      </c>
      <c r="T8349">
        <v>3</v>
      </c>
      <c r="U8349" t="b">
        <v>1</v>
      </c>
      <c r="V8349" t="s">
        <v>9992</v>
      </c>
      <c r="W8349" t="s">
        <v>12347</v>
      </c>
      <c r="X8349" t="s">
        <v>14998</v>
      </c>
      <c r="Y8349">
        <v>104</v>
      </c>
      <c r="Z8349">
        <v>104</v>
      </c>
      <c r="AA8349">
        <v>5</v>
      </c>
      <c r="AB8349">
        <v>5</v>
      </c>
      <c r="AC8349">
        <v>27</v>
      </c>
    </row>
    <row r="8350" spans="1:29">
      <c r="A8350">
        <v>9127</v>
      </c>
      <c r="B8350" t="s">
        <v>805</v>
      </c>
      <c r="C8350" t="s">
        <v>10128</v>
      </c>
      <c r="J8350" t="s">
        <v>1436</v>
      </c>
      <c r="K8350">
        <v>0</v>
      </c>
      <c r="N8350" t="b">
        <v>1</v>
      </c>
      <c r="O8350" t="b">
        <v>0</v>
      </c>
      <c r="P8350" t="b">
        <v>0</v>
      </c>
      <c r="Q8350">
        <v>11</v>
      </c>
      <c r="R8350">
        <v>3</v>
      </c>
      <c r="S8350">
        <v>1</v>
      </c>
      <c r="T8350">
        <v>3</v>
      </c>
      <c r="U8350" t="b">
        <v>1</v>
      </c>
      <c r="V8350" t="s">
        <v>9992</v>
      </c>
      <c r="W8350" t="s">
        <v>12347</v>
      </c>
      <c r="X8350" t="s">
        <v>15000</v>
      </c>
      <c r="Y8350">
        <v>105</v>
      </c>
      <c r="Z8350">
        <v>105</v>
      </c>
      <c r="AA8350">
        <v>5</v>
      </c>
      <c r="AB8350">
        <v>5</v>
      </c>
      <c r="AC8350">
        <v>27</v>
      </c>
    </row>
    <row r="8351" spans="1:29">
      <c r="A8351">
        <v>9128</v>
      </c>
      <c r="B8351" t="s">
        <v>805</v>
      </c>
      <c r="C8351" t="s">
        <v>10129</v>
      </c>
      <c r="J8351" t="s">
        <v>1436</v>
      </c>
      <c r="K8351">
        <v>0</v>
      </c>
      <c r="N8351" t="b">
        <v>1</v>
      </c>
      <c r="O8351" t="b">
        <v>0</v>
      </c>
      <c r="P8351" t="b">
        <v>0</v>
      </c>
      <c r="Q8351">
        <v>11</v>
      </c>
      <c r="R8351">
        <v>3</v>
      </c>
      <c r="S8351">
        <v>1</v>
      </c>
      <c r="T8351">
        <v>3</v>
      </c>
      <c r="U8351" t="b">
        <v>1</v>
      </c>
      <c r="V8351" t="s">
        <v>9992</v>
      </c>
      <c r="W8351" t="s">
        <v>12347</v>
      </c>
      <c r="X8351" t="s">
        <v>15002</v>
      </c>
      <c r="Y8351">
        <v>106</v>
      </c>
      <c r="Z8351">
        <v>106</v>
      </c>
      <c r="AA8351">
        <v>5</v>
      </c>
      <c r="AB8351">
        <v>5</v>
      </c>
      <c r="AC8351">
        <v>27</v>
      </c>
    </row>
    <row r="8352" spans="1:29">
      <c r="A8352">
        <v>9129</v>
      </c>
      <c r="B8352" t="s">
        <v>805</v>
      </c>
      <c r="C8352" t="s">
        <v>10130</v>
      </c>
      <c r="J8352" t="s">
        <v>1436</v>
      </c>
      <c r="K8352">
        <v>0</v>
      </c>
      <c r="N8352" t="b">
        <v>1</v>
      </c>
      <c r="O8352" t="b">
        <v>0</v>
      </c>
      <c r="P8352" t="b">
        <v>0</v>
      </c>
      <c r="Q8352">
        <v>11</v>
      </c>
      <c r="R8352">
        <v>3</v>
      </c>
      <c r="S8352">
        <v>1</v>
      </c>
      <c r="T8352">
        <v>3</v>
      </c>
      <c r="U8352" t="b">
        <v>1</v>
      </c>
      <c r="V8352" t="s">
        <v>9992</v>
      </c>
      <c r="W8352" t="s">
        <v>12347</v>
      </c>
      <c r="X8352" t="s">
        <v>15004</v>
      </c>
      <c r="Y8352">
        <v>107</v>
      </c>
      <c r="Z8352">
        <v>107</v>
      </c>
      <c r="AA8352">
        <v>5</v>
      </c>
      <c r="AB8352">
        <v>5</v>
      </c>
      <c r="AC8352">
        <v>27</v>
      </c>
    </row>
    <row r="8353" spans="1:29">
      <c r="A8353">
        <v>9130</v>
      </c>
      <c r="B8353" t="s">
        <v>805</v>
      </c>
      <c r="C8353" t="s">
        <v>10131</v>
      </c>
      <c r="J8353" t="s">
        <v>1436</v>
      </c>
      <c r="K8353">
        <v>0</v>
      </c>
      <c r="N8353" t="b">
        <v>1</v>
      </c>
      <c r="O8353" t="b">
        <v>0</v>
      </c>
      <c r="P8353" t="b">
        <v>0</v>
      </c>
      <c r="Q8353">
        <v>11</v>
      </c>
      <c r="R8353">
        <v>3</v>
      </c>
      <c r="S8353">
        <v>1</v>
      </c>
      <c r="T8353">
        <v>3</v>
      </c>
      <c r="U8353" t="b">
        <v>1</v>
      </c>
      <c r="V8353" t="s">
        <v>9992</v>
      </c>
      <c r="W8353" t="s">
        <v>12347</v>
      </c>
      <c r="X8353" t="s">
        <v>15006</v>
      </c>
      <c r="Y8353">
        <v>108</v>
      </c>
      <c r="Z8353">
        <v>108</v>
      </c>
      <c r="AA8353">
        <v>5</v>
      </c>
      <c r="AB8353">
        <v>5</v>
      </c>
      <c r="AC8353">
        <v>27</v>
      </c>
    </row>
    <row r="8354" spans="1:29">
      <c r="A8354">
        <v>9131</v>
      </c>
      <c r="B8354" t="s">
        <v>805</v>
      </c>
      <c r="C8354" t="s">
        <v>10132</v>
      </c>
      <c r="J8354" t="s">
        <v>1436</v>
      </c>
      <c r="K8354">
        <v>0</v>
      </c>
      <c r="N8354" t="b">
        <v>1</v>
      </c>
      <c r="O8354" t="b">
        <v>0</v>
      </c>
      <c r="P8354" t="b">
        <v>0</v>
      </c>
      <c r="Q8354">
        <v>11</v>
      </c>
      <c r="R8354">
        <v>3</v>
      </c>
      <c r="S8354">
        <v>1</v>
      </c>
      <c r="T8354">
        <v>3</v>
      </c>
      <c r="U8354" t="b">
        <v>1</v>
      </c>
      <c r="V8354" t="s">
        <v>9992</v>
      </c>
      <c r="W8354" t="s">
        <v>12347</v>
      </c>
      <c r="X8354" t="s">
        <v>15008</v>
      </c>
      <c r="Y8354">
        <v>109</v>
      </c>
      <c r="Z8354">
        <v>109</v>
      </c>
      <c r="AA8354">
        <v>5</v>
      </c>
      <c r="AB8354">
        <v>5</v>
      </c>
      <c r="AC8354">
        <v>27</v>
      </c>
    </row>
    <row r="8355" spans="1:29">
      <c r="A8355">
        <v>9132</v>
      </c>
      <c r="B8355" t="s">
        <v>805</v>
      </c>
      <c r="C8355" t="s">
        <v>10133</v>
      </c>
      <c r="J8355" t="s">
        <v>1436</v>
      </c>
      <c r="K8355">
        <v>0</v>
      </c>
      <c r="N8355" t="b">
        <v>1</v>
      </c>
      <c r="O8355" t="b">
        <v>0</v>
      </c>
      <c r="P8355" t="b">
        <v>0</v>
      </c>
      <c r="Q8355">
        <v>11</v>
      </c>
      <c r="R8355">
        <v>3</v>
      </c>
      <c r="S8355">
        <v>1</v>
      </c>
      <c r="T8355">
        <v>3</v>
      </c>
      <c r="U8355" t="b">
        <v>1</v>
      </c>
      <c r="V8355" t="s">
        <v>9992</v>
      </c>
      <c r="W8355" t="s">
        <v>12347</v>
      </c>
      <c r="X8355" t="s">
        <v>15010</v>
      </c>
      <c r="Y8355">
        <v>110</v>
      </c>
      <c r="Z8355">
        <v>110</v>
      </c>
      <c r="AA8355">
        <v>5</v>
      </c>
      <c r="AB8355">
        <v>5</v>
      </c>
      <c r="AC8355">
        <v>27</v>
      </c>
    </row>
    <row r="8356" spans="1:29">
      <c r="A8356">
        <v>9133</v>
      </c>
      <c r="B8356" t="s">
        <v>805</v>
      </c>
      <c r="C8356" t="s">
        <v>10134</v>
      </c>
      <c r="J8356" t="s">
        <v>1436</v>
      </c>
      <c r="K8356">
        <v>0</v>
      </c>
      <c r="N8356" t="b">
        <v>1</v>
      </c>
      <c r="O8356" t="b">
        <v>0</v>
      </c>
      <c r="P8356" t="b">
        <v>0</v>
      </c>
      <c r="Q8356">
        <v>11</v>
      </c>
      <c r="R8356">
        <v>3</v>
      </c>
      <c r="S8356">
        <v>1</v>
      </c>
      <c r="T8356">
        <v>3</v>
      </c>
      <c r="U8356" t="b">
        <v>1</v>
      </c>
      <c r="V8356" t="s">
        <v>9992</v>
      </c>
      <c r="W8356" t="s">
        <v>12347</v>
      </c>
      <c r="X8356" t="s">
        <v>15012</v>
      </c>
      <c r="Y8356">
        <v>111</v>
      </c>
      <c r="Z8356">
        <v>111</v>
      </c>
      <c r="AA8356">
        <v>5</v>
      </c>
      <c r="AB8356">
        <v>5</v>
      </c>
      <c r="AC8356">
        <v>27</v>
      </c>
    </row>
    <row r="8357" spans="1:29">
      <c r="A8357">
        <v>9134</v>
      </c>
      <c r="B8357" t="s">
        <v>805</v>
      </c>
      <c r="C8357" t="s">
        <v>10135</v>
      </c>
      <c r="J8357" t="s">
        <v>1436</v>
      </c>
      <c r="K8357">
        <v>0</v>
      </c>
      <c r="N8357" t="b">
        <v>1</v>
      </c>
      <c r="O8357" t="b">
        <v>0</v>
      </c>
      <c r="P8357" t="b">
        <v>0</v>
      </c>
      <c r="Q8357">
        <v>11</v>
      </c>
      <c r="R8357">
        <v>3</v>
      </c>
      <c r="S8357">
        <v>1</v>
      </c>
      <c r="T8357">
        <v>3</v>
      </c>
      <c r="U8357" t="b">
        <v>1</v>
      </c>
      <c r="V8357" t="s">
        <v>9992</v>
      </c>
      <c r="W8357" t="s">
        <v>12347</v>
      </c>
      <c r="X8357" t="s">
        <v>15014</v>
      </c>
      <c r="Y8357">
        <v>112</v>
      </c>
      <c r="Z8357">
        <v>112</v>
      </c>
      <c r="AA8357">
        <v>5</v>
      </c>
      <c r="AB8357">
        <v>5</v>
      </c>
      <c r="AC8357">
        <v>27</v>
      </c>
    </row>
    <row r="8358" spans="1:29">
      <c r="A8358">
        <v>9135</v>
      </c>
      <c r="B8358" t="s">
        <v>805</v>
      </c>
      <c r="C8358" t="s">
        <v>10136</v>
      </c>
      <c r="J8358" t="s">
        <v>1436</v>
      </c>
      <c r="K8358">
        <v>0</v>
      </c>
      <c r="N8358" t="b">
        <v>1</v>
      </c>
      <c r="O8358" t="b">
        <v>0</v>
      </c>
      <c r="P8358" t="b">
        <v>0</v>
      </c>
      <c r="Q8358">
        <v>11</v>
      </c>
      <c r="R8358">
        <v>3</v>
      </c>
      <c r="S8358">
        <v>1</v>
      </c>
      <c r="T8358">
        <v>3</v>
      </c>
      <c r="U8358" t="b">
        <v>1</v>
      </c>
      <c r="V8358" t="s">
        <v>9992</v>
      </c>
      <c r="W8358" t="s">
        <v>12347</v>
      </c>
      <c r="X8358" t="s">
        <v>15016</v>
      </c>
      <c r="Y8358">
        <v>113</v>
      </c>
      <c r="Z8358">
        <v>113</v>
      </c>
      <c r="AA8358">
        <v>5</v>
      </c>
      <c r="AB8358">
        <v>5</v>
      </c>
      <c r="AC8358">
        <v>27</v>
      </c>
    </row>
    <row r="8359" spans="1:29">
      <c r="A8359">
        <v>9136</v>
      </c>
      <c r="B8359" t="s">
        <v>805</v>
      </c>
      <c r="C8359" t="s">
        <v>10137</v>
      </c>
      <c r="J8359" t="s">
        <v>1436</v>
      </c>
      <c r="K8359">
        <v>0</v>
      </c>
      <c r="N8359" t="b">
        <v>1</v>
      </c>
      <c r="O8359" t="b">
        <v>0</v>
      </c>
      <c r="P8359" t="b">
        <v>0</v>
      </c>
      <c r="Q8359">
        <v>11</v>
      </c>
      <c r="R8359">
        <v>3</v>
      </c>
      <c r="S8359">
        <v>1</v>
      </c>
      <c r="T8359">
        <v>3</v>
      </c>
      <c r="U8359" t="b">
        <v>1</v>
      </c>
      <c r="V8359" t="s">
        <v>9992</v>
      </c>
      <c r="W8359" t="s">
        <v>12347</v>
      </c>
      <c r="X8359" t="s">
        <v>15018</v>
      </c>
      <c r="Y8359">
        <v>114</v>
      </c>
      <c r="Z8359">
        <v>114</v>
      </c>
      <c r="AA8359">
        <v>5</v>
      </c>
      <c r="AB8359">
        <v>5</v>
      </c>
      <c r="AC8359">
        <v>27</v>
      </c>
    </row>
    <row r="8360" spans="1:29">
      <c r="A8360">
        <v>9137</v>
      </c>
      <c r="B8360" t="s">
        <v>805</v>
      </c>
      <c r="C8360" t="s">
        <v>10138</v>
      </c>
      <c r="J8360" t="s">
        <v>1444</v>
      </c>
      <c r="K8360">
        <v>0</v>
      </c>
      <c r="N8360" t="b">
        <v>1</v>
      </c>
      <c r="O8360" t="b">
        <v>0</v>
      </c>
      <c r="P8360" t="b">
        <v>0</v>
      </c>
      <c r="Q8360">
        <v>11</v>
      </c>
      <c r="R8360">
        <v>3</v>
      </c>
      <c r="S8360">
        <v>1</v>
      </c>
      <c r="T8360">
        <v>2</v>
      </c>
      <c r="U8360" t="b">
        <v>1</v>
      </c>
      <c r="V8360" t="s">
        <v>9992</v>
      </c>
      <c r="W8360" t="s">
        <v>12347</v>
      </c>
      <c r="X8360" t="s">
        <v>15845</v>
      </c>
      <c r="Y8360">
        <v>89</v>
      </c>
      <c r="Z8360">
        <v>89</v>
      </c>
      <c r="AA8360">
        <v>11</v>
      </c>
      <c r="AB8360">
        <v>11</v>
      </c>
      <c r="AC8360">
        <v>27</v>
      </c>
    </row>
    <row r="8361" spans="1:29">
      <c r="A8361">
        <v>9138</v>
      </c>
      <c r="B8361" t="s">
        <v>805</v>
      </c>
      <c r="C8361" t="s">
        <v>10139</v>
      </c>
      <c r="J8361" t="s">
        <v>1444</v>
      </c>
      <c r="K8361">
        <v>0</v>
      </c>
      <c r="N8361" t="b">
        <v>1</v>
      </c>
      <c r="O8361" t="b">
        <v>0</v>
      </c>
      <c r="P8361" t="b">
        <v>0</v>
      </c>
      <c r="Q8361">
        <v>11</v>
      </c>
      <c r="R8361">
        <v>3</v>
      </c>
      <c r="S8361">
        <v>1</v>
      </c>
      <c r="T8361">
        <v>2</v>
      </c>
      <c r="U8361" t="b">
        <v>1</v>
      </c>
      <c r="V8361" t="s">
        <v>9992</v>
      </c>
      <c r="W8361" t="s">
        <v>12347</v>
      </c>
      <c r="X8361" t="s">
        <v>15827</v>
      </c>
      <c r="Y8361">
        <v>90</v>
      </c>
      <c r="Z8361">
        <v>90</v>
      </c>
      <c r="AA8361">
        <v>11</v>
      </c>
      <c r="AB8361">
        <v>11</v>
      </c>
      <c r="AC8361">
        <v>27</v>
      </c>
    </row>
    <row r="8362" spans="1:29">
      <c r="A8362">
        <v>9139</v>
      </c>
      <c r="B8362" t="s">
        <v>805</v>
      </c>
      <c r="C8362" t="s">
        <v>10140</v>
      </c>
      <c r="J8362" t="s">
        <v>1444</v>
      </c>
      <c r="K8362">
        <v>0</v>
      </c>
      <c r="N8362" t="b">
        <v>1</v>
      </c>
      <c r="O8362" t="b">
        <v>0</v>
      </c>
      <c r="P8362" t="b">
        <v>0</v>
      </c>
      <c r="Q8362">
        <v>11</v>
      </c>
      <c r="R8362">
        <v>3</v>
      </c>
      <c r="S8362">
        <v>1</v>
      </c>
      <c r="T8362">
        <v>2</v>
      </c>
      <c r="U8362" t="b">
        <v>1</v>
      </c>
      <c r="V8362" t="s">
        <v>9992</v>
      </c>
      <c r="W8362" t="s">
        <v>12347</v>
      </c>
      <c r="X8362" t="s">
        <v>15828</v>
      </c>
      <c r="Y8362">
        <v>91</v>
      </c>
      <c r="Z8362">
        <v>91</v>
      </c>
      <c r="AA8362">
        <v>11</v>
      </c>
      <c r="AB8362">
        <v>11</v>
      </c>
      <c r="AC8362">
        <v>27</v>
      </c>
    </row>
    <row r="8363" spans="1:29">
      <c r="A8363">
        <v>9140</v>
      </c>
      <c r="B8363" t="s">
        <v>805</v>
      </c>
      <c r="C8363" t="s">
        <v>10141</v>
      </c>
      <c r="J8363" t="s">
        <v>1444</v>
      </c>
      <c r="K8363">
        <v>0</v>
      </c>
      <c r="N8363" t="b">
        <v>1</v>
      </c>
      <c r="O8363" t="b">
        <v>0</v>
      </c>
      <c r="P8363" t="b">
        <v>0</v>
      </c>
      <c r="Q8363">
        <v>11</v>
      </c>
      <c r="R8363">
        <v>3</v>
      </c>
      <c r="S8363">
        <v>1</v>
      </c>
      <c r="T8363">
        <v>2</v>
      </c>
      <c r="U8363" t="b">
        <v>1</v>
      </c>
      <c r="V8363" t="s">
        <v>9992</v>
      </c>
      <c r="W8363" t="s">
        <v>12347</v>
      </c>
      <c r="X8363" t="s">
        <v>15846</v>
      </c>
      <c r="Y8363">
        <v>93</v>
      </c>
      <c r="Z8363">
        <v>93</v>
      </c>
      <c r="AA8363">
        <v>11</v>
      </c>
      <c r="AB8363">
        <v>11</v>
      </c>
      <c r="AC8363">
        <v>27</v>
      </c>
    </row>
    <row r="8364" spans="1:29">
      <c r="A8364">
        <v>9141</v>
      </c>
      <c r="B8364" t="s">
        <v>805</v>
      </c>
      <c r="C8364" t="s">
        <v>10142</v>
      </c>
      <c r="J8364" t="s">
        <v>1444</v>
      </c>
      <c r="K8364">
        <v>0</v>
      </c>
      <c r="N8364" t="b">
        <v>1</v>
      </c>
      <c r="O8364" t="b">
        <v>0</v>
      </c>
      <c r="P8364" t="b">
        <v>0</v>
      </c>
      <c r="Q8364">
        <v>11</v>
      </c>
      <c r="R8364">
        <v>3</v>
      </c>
      <c r="S8364">
        <v>1</v>
      </c>
      <c r="T8364">
        <v>2</v>
      </c>
      <c r="U8364" t="b">
        <v>1</v>
      </c>
      <c r="V8364" t="s">
        <v>9992</v>
      </c>
      <c r="W8364" t="s">
        <v>12347</v>
      </c>
      <c r="X8364" t="s">
        <v>15609</v>
      </c>
      <c r="Y8364">
        <v>94</v>
      </c>
      <c r="Z8364">
        <v>94</v>
      </c>
      <c r="AA8364">
        <v>11</v>
      </c>
      <c r="AB8364">
        <v>11</v>
      </c>
      <c r="AC8364">
        <v>27</v>
      </c>
    </row>
    <row r="8365" spans="1:29">
      <c r="A8365">
        <v>9142</v>
      </c>
      <c r="B8365" t="s">
        <v>805</v>
      </c>
      <c r="C8365" t="s">
        <v>10143</v>
      </c>
      <c r="J8365" t="s">
        <v>1444</v>
      </c>
      <c r="K8365">
        <v>0</v>
      </c>
      <c r="N8365" t="b">
        <v>1</v>
      </c>
      <c r="O8365" t="b">
        <v>0</v>
      </c>
      <c r="P8365" t="b">
        <v>0</v>
      </c>
      <c r="Q8365">
        <v>11</v>
      </c>
      <c r="R8365">
        <v>3</v>
      </c>
      <c r="S8365">
        <v>1</v>
      </c>
      <c r="T8365">
        <v>2</v>
      </c>
      <c r="U8365" t="b">
        <v>1</v>
      </c>
      <c r="V8365" t="s">
        <v>9992</v>
      </c>
      <c r="W8365" t="s">
        <v>12347</v>
      </c>
      <c r="X8365" t="s">
        <v>15610</v>
      </c>
      <c r="Y8365">
        <v>95</v>
      </c>
      <c r="Z8365">
        <v>95</v>
      </c>
      <c r="AA8365">
        <v>11</v>
      </c>
      <c r="AB8365">
        <v>11</v>
      </c>
      <c r="AC8365">
        <v>27</v>
      </c>
    </row>
    <row r="8366" spans="1:29">
      <c r="A8366">
        <v>9143</v>
      </c>
      <c r="B8366" t="s">
        <v>805</v>
      </c>
      <c r="C8366" t="s">
        <v>10144</v>
      </c>
      <c r="J8366" t="s">
        <v>1444</v>
      </c>
      <c r="K8366">
        <v>0</v>
      </c>
      <c r="N8366" t="b">
        <v>1</v>
      </c>
      <c r="O8366" t="b">
        <v>0</v>
      </c>
      <c r="P8366" t="b">
        <v>0</v>
      </c>
      <c r="Q8366">
        <v>11</v>
      </c>
      <c r="R8366">
        <v>3</v>
      </c>
      <c r="S8366">
        <v>1</v>
      </c>
      <c r="T8366">
        <v>2</v>
      </c>
      <c r="U8366" t="b">
        <v>1</v>
      </c>
      <c r="V8366" t="s">
        <v>9992</v>
      </c>
      <c r="W8366" t="s">
        <v>12347</v>
      </c>
      <c r="X8366" t="s">
        <v>15611</v>
      </c>
      <c r="Y8366">
        <v>96</v>
      </c>
      <c r="Z8366">
        <v>96</v>
      </c>
      <c r="AA8366">
        <v>11</v>
      </c>
      <c r="AB8366">
        <v>11</v>
      </c>
      <c r="AC8366">
        <v>27</v>
      </c>
    </row>
    <row r="8367" spans="1:29">
      <c r="A8367">
        <v>9144</v>
      </c>
      <c r="B8367" t="s">
        <v>805</v>
      </c>
      <c r="C8367" t="s">
        <v>10145</v>
      </c>
      <c r="J8367" t="s">
        <v>1444</v>
      </c>
      <c r="K8367">
        <v>0</v>
      </c>
      <c r="N8367" t="b">
        <v>1</v>
      </c>
      <c r="O8367" t="b">
        <v>0</v>
      </c>
      <c r="P8367" t="b">
        <v>0</v>
      </c>
      <c r="Q8367">
        <v>11</v>
      </c>
      <c r="R8367">
        <v>3</v>
      </c>
      <c r="S8367">
        <v>1</v>
      </c>
      <c r="T8367">
        <v>2</v>
      </c>
      <c r="U8367" t="b">
        <v>1</v>
      </c>
      <c r="V8367" t="s">
        <v>9992</v>
      </c>
      <c r="W8367" t="s">
        <v>12347</v>
      </c>
      <c r="X8367" t="s">
        <v>15829</v>
      </c>
      <c r="Y8367">
        <v>97</v>
      </c>
      <c r="Z8367">
        <v>97</v>
      </c>
      <c r="AA8367">
        <v>11</v>
      </c>
      <c r="AB8367">
        <v>11</v>
      </c>
      <c r="AC8367">
        <v>27</v>
      </c>
    </row>
    <row r="8368" spans="1:29">
      <c r="A8368">
        <v>9145</v>
      </c>
      <c r="B8368" t="s">
        <v>805</v>
      </c>
      <c r="C8368" t="s">
        <v>10146</v>
      </c>
      <c r="J8368" t="s">
        <v>1444</v>
      </c>
      <c r="K8368">
        <v>0</v>
      </c>
      <c r="N8368" t="b">
        <v>1</v>
      </c>
      <c r="O8368" t="b">
        <v>0</v>
      </c>
      <c r="P8368" t="b">
        <v>0</v>
      </c>
      <c r="Q8368">
        <v>11</v>
      </c>
      <c r="R8368">
        <v>3</v>
      </c>
      <c r="S8368">
        <v>1</v>
      </c>
      <c r="T8368">
        <v>2</v>
      </c>
      <c r="U8368" t="b">
        <v>1</v>
      </c>
      <c r="V8368" t="s">
        <v>9992</v>
      </c>
      <c r="W8368" t="s">
        <v>12347</v>
      </c>
      <c r="X8368" t="s">
        <v>15612</v>
      </c>
      <c r="Y8368">
        <v>98</v>
      </c>
      <c r="Z8368">
        <v>98</v>
      </c>
      <c r="AA8368">
        <v>11</v>
      </c>
      <c r="AB8368">
        <v>11</v>
      </c>
      <c r="AC8368">
        <v>27</v>
      </c>
    </row>
    <row r="8369" spans="1:29">
      <c r="A8369">
        <v>9146</v>
      </c>
      <c r="B8369" t="s">
        <v>805</v>
      </c>
      <c r="C8369" t="s">
        <v>10147</v>
      </c>
      <c r="J8369" t="s">
        <v>1444</v>
      </c>
      <c r="K8369">
        <v>0</v>
      </c>
      <c r="N8369" t="b">
        <v>1</v>
      </c>
      <c r="O8369" t="b">
        <v>0</v>
      </c>
      <c r="P8369" t="b">
        <v>0</v>
      </c>
      <c r="Q8369">
        <v>11</v>
      </c>
      <c r="R8369">
        <v>3</v>
      </c>
      <c r="S8369">
        <v>1</v>
      </c>
      <c r="T8369">
        <v>2</v>
      </c>
      <c r="U8369" t="b">
        <v>1</v>
      </c>
      <c r="V8369" t="s">
        <v>9992</v>
      </c>
      <c r="W8369" t="s">
        <v>12347</v>
      </c>
      <c r="X8369" t="s">
        <v>15613</v>
      </c>
      <c r="Y8369">
        <v>99</v>
      </c>
      <c r="Z8369">
        <v>99</v>
      </c>
      <c r="AA8369">
        <v>11</v>
      </c>
      <c r="AB8369">
        <v>11</v>
      </c>
      <c r="AC8369">
        <v>27</v>
      </c>
    </row>
    <row r="8370" spans="1:29">
      <c r="A8370">
        <v>9147</v>
      </c>
      <c r="B8370" t="s">
        <v>805</v>
      </c>
      <c r="C8370" t="s">
        <v>10148</v>
      </c>
      <c r="J8370" t="s">
        <v>1444</v>
      </c>
      <c r="K8370">
        <v>0</v>
      </c>
      <c r="N8370" t="b">
        <v>1</v>
      </c>
      <c r="O8370" t="b">
        <v>0</v>
      </c>
      <c r="P8370" t="b">
        <v>0</v>
      </c>
      <c r="Q8370">
        <v>11</v>
      </c>
      <c r="R8370">
        <v>3</v>
      </c>
      <c r="S8370">
        <v>1</v>
      </c>
      <c r="T8370">
        <v>2</v>
      </c>
      <c r="U8370" t="b">
        <v>1</v>
      </c>
      <c r="V8370" t="s">
        <v>9992</v>
      </c>
      <c r="W8370" t="s">
        <v>12347</v>
      </c>
      <c r="X8370" t="s">
        <v>15614</v>
      </c>
      <c r="Y8370">
        <v>100</v>
      </c>
      <c r="Z8370">
        <v>100</v>
      </c>
      <c r="AA8370">
        <v>11</v>
      </c>
      <c r="AB8370">
        <v>11</v>
      </c>
      <c r="AC8370">
        <v>27</v>
      </c>
    </row>
    <row r="8371" spans="1:29">
      <c r="A8371">
        <v>9148</v>
      </c>
      <c r="B8371" t="s">
        <v>805</v>
      </c>
      <c r="C8371" t="s">
        <v>10149</v>
      </c>
      <c r="J8371" t="s">
        <v>1444</v>
      </c>
      <c r="K8371">
        <v>0</v>
      </c>
      <c r="N8371" t="b">
        <v>1</v>
      </c>
      <c r="O8371" t="b">
        <v>0</v>
      </c>
      <c r="P8371" t="b">
        <v>0</v>
      </c>
      <c r="Q8371">
        <v>11</v>
      </c>
      <c r="R8371">
        <v>3</v>
      </c>
      <c r="S8371">
        <v>1</v>
      </c>
      <c r="T8371">
        <v>2</v>
      </c>
      <c r="U8371" t="b">
        <v>1</v>
      </c>
      <c r="V8371" t="s">
        <v>9992</v>
      </c>
      <c r="W8371" t="s">
        <v>12347</v>
      </c>
      <c r="X8371" t="s">
        <v>15615</v>
      </c>
      <c r="Y8371">
        <v>101</v>
      </c>
      <c r="Z8371">
        <v>101</v>
      </c>
      <c r="AA8371">
        <v>11</v>
      </c>
      <c r="AB8371">
        <v>11</v>
      </c>
      <c r="AC8371">
        <v>27</v>
      </c>
    </row>
    <row r="8372" spans="1:29">
      <c r="A8372">
        <v>9149</v>
      </c>
      <c r="B8372" t="s">
        <v>805</v>
      </c>
      <c r="C8372" t="s">
        <v>10150</v>
      </c>
      <c r="J8372" t="s">
        <v>1444</v>
      </c>
      <c r="K8372">
        <v>0</v>
      </c>
      <c r="N8372" t="b">
        <v>1</v>
      </c>
      <c r="O8372" t="b">
        <v>0</v>
      </c>
      <c r="P8372" t="b">
        <v>0</v>
      </c>
      <c r="Q8372">
        <v>11</v>
      </c>
      <c r="R8372">
        <v>3</v>
      </c>
      <c r="S8372">
        <v>1</v>
      </c>
      <c r="T8372">
        <v>2</v>
      </c>
      <c r="U8372" t="b">
        <v>1</v>
      </c>
      <c r="V8372" t="s">
        <v>9992</v>
      </c>
      <c r="W8372" t="s">
        <v>12347</v>
      </c>
      <c r="X8372" t="s">
        <v>15616</v>
      </c>
      <c r="Y8372">
        <v>102</v>
      </c>
      <c r="Z8372">
        <v>102</v>
      </c>
      <c r="AA8372">
        <v>11</v>
      </c>
      <c r="AB8372">
        <v>11</v>
      </c>
      <c r="AC8372">
        <v>27</v>
      </c>
    </row>
    <row r="8373" spans="1:29">
      <c r="A8373">
        <v>9150</v>
      </c>
      <c r="B8373" t="s">
        <v>805</v>
      </c>
      <c r="C8373" t="s">
        <v>10151</v>
      </c>
      <c r="J8373" t="s">
        <v>1444</v>
      </c>
      <c r="K8373">
        <v>0</v>
      </c>
      <c r="N8373" t="b">
        <v>1</v>
      </c>
      <c r="O8373" t="b">
        <v>0</v>
      </c>
      <c r="P8373" t="b">
        <v>0</v>
      </c>
      <c r="Q8373">
        <v>11</v>
      </c>
      <c r="R8373">
        <v>3</v>
      </c>
      <c r="S8373">
        <v>1</v>
      </c>
      <c r="T8373">
        <v>2</v>
      </c>
      <c r="U8373" t="b">
        <v>1</v>
      </c>
      <c r="V8373" t="s">
        <v>9992</v>
      </c>
      <c r="W8373" t="s">
        <v>12347</v>
      </c>
      <c r="X8373" t="s">
        <v>15617</v>
      </c>
      <c r="Y8373">
        <v>103</v>
      </c>
      <c r="Z8373">
        <v>103</v>
      </c>
      <c r="AA8373">
        <v>11</v>
      </c>
      <c r="AB8373">
        <v>11</v>
      </c>
      <c r="AC8373">
        <v>27</v>
      </c>
    </row>
    <row r="8374" spans="1:29">
      <c r="A8374">
        <v>9151</v>
      </c>
      <c r="B8374" t="s">
        <v>805</v>
      </c>
      <c r="C8374" t="s">
        <v>10152</v>
      </c>
      <c r="J8374" t="s">
        <v>1444</v>
      </c>
      <c r="K8374">
        <v>0</v>
      </c>
      <c r="N8374" t="b">
        <v>1</v>
      </c>
      <c r="O8374" t="b">
        <v>0</v>
      </c>
      <c r="P8374" t="b">
        <v>0</v>
      </c>
      <c r="Q8374">
        <v>11</v>
      </c>
      <c r="R8374">
        <v>3</v>
      </c>
      <c r="S8374">
        <v>1</v>
      </c>
      <c r="T8374">
        <v>2</v>
      </c>
      <c r="U8374" t="b">
        <v>1</v>
      </c>
      <c r="V8374" t="s">
        <v>9992</v>
      </c>
      <c r="W8374" t="s">
        <v>12347</v>
      </c>
      <c r="X8374" t="s">
        <v>15618</v>
      </c>
      <c r="Y8374">
        <v>104</v>
      </c>
      <c r="Z8374">
        <v>104</v>
      </c>
      <c r="AA8374">
        <v>11</v>
      </c>
      <c r="AB8374">
        <v>11</v>
      </c>
      <c r="AC8374">
        <v>27</v>
      </c>
    </row>
    <row r="8375" spans="1:29">
      <c r="A8375">
        <v>9152</v>
      </c>
      <c r="B8375" t="s">
        <v>805</v>
      </c>
      <c r="C8375" t="s">
        <v>10153</v>
      </c>
      <c r="J8375" t="s">
        <v>1444</v>
      </c>
      <c r="K8375">
        <v>0</v>
      </c>
      <c r="N8375" t="b">
        <v>1</v>
      </c>
      <c r="O8375" t="b">
        <v>0</v>
      </c>
      <c r="P8375" t="b">
        <v>0</v>
      </c>
      <c r="Q8375">
        <v>11</v>
      </c>
      <c r="R8375">
        <v>3</v>
      </c>
      <c r="S8375">
        <v>1</v>
      </c>
      <c r="T8375">
        <v>2</v>
      </c>
      <c r="U8375" t="b">
        <v>1</v>
      </c>
      <c r="V8375" t="s">
        <v>9992</v>
      </c>
      <c r="W8375" t="s">
        <v>12347</v>
      </c>
      <c r="X8375" t="s">
        <v>15619</v>
      </c>
      <c r="Y8375">
        <v>105</v>
      </c>
      <c r="Z8375">
        <v>105</v>
      </c>
      <c r="AA8375">
        <v>11</v>
      </c>
      <c r="AB8375">
        <v>11</v>
      </c>
      <c r="AC8375">
        <v>27</v>
      </c>
    </row>
    <row r="8376" spans="1:29">
      <c r="A8376">
        <v>9153</v>
      </c>
      <c r="B8376" t="s">
        <v>805</v>
      </c>
      <c r="C8376" t="s">
        <v>10154</v>
      </c>
      <c r="J8376" t="s">
        <v>1444</v>
      </c>
      <c r="K8376">
        <v>0</v>
      </c>
      <c r="N8376" t="b">
        <v>1</v>
      </c>
      <c r="O8376" t="b">
        <v>0</v>
      </c>
      <c r="P8376" t="b">
        <v>0</v>
      </c>
      <c r="Q8376">
        <v>11</v>
      </c>
      <c r="R8376">
        <v>3</v>
      </c>
      <c r="S8376">
        <v>1</v>
      </c>
      <c r="T8376">
        <v>2</v>
      </c>
      <c r="U8376" t="b">
        <v>1</v>
      </c>
      <c r="V8376" t="s">
        <v>9992</v>
      </c>
      <c r="W8376" t="s">
        <v>12347</v>
      </c>
      <c r="X8376" t="s">
        <v>15620</v>
      </c>
      <c r="Y8376">
        <v>106</v>
      </c>
      <c r="Z8376">
        <v>106</v>
      </c>
      <c r="AA8376">
        <v>11</v>
      </c>
      <c r="AB8376">
        <v>11</v>
      </c>
      <c r="AC8376">
        <v>27</v>
      </c>
    </row>
    <row r="8377" spans="1:29">
      <c r="A8377">
        <v>9154</v>
      </c>
      <c r="B8377" t="s">
        <v>805</v>
      </c>
      <c r="C8377" t="s">
        <v>10155</v>
      </c>
      <c r="J8377" t="s">
        <v>1444</v>
      </c>
      <c r="K8377">
        <v>0</v>
      </c>
      <c r="N8377" t="b">
        <v>1</v>
      </c>
      <c r="O8377" t="b">
        <v>0</v>
      </c>
      <c r="P8377" t="b">
        <v>0</v>
      </c>
      <c r="Q8377">
        <v>11</v>
      </c>
      <c r="R8377">
        <v>3</v>
      </c>
      <c r="S8377">
        <v>1</v>
      </c>
      <c r="T8377">
        <v>2</v>
      </c>
      <c r="U8377" t="b">
        <v>1</v>
      </c>
      <c r="V8377" t="s">
        <v>9992</v>
      </c>
      <c r="W8377" t="s">
        <v>12347</v>
      </c>
      <c r="X8377" t="s">
        <v>15621</v>
      </c>
      <c r="Y8377">
        <v>107</v>
      </c>
      <c r="Z8377">
        <v>107</v>
      </c>
      <c r="AA8377">
        <v>11</v>
      </c>
      <c r="AB8377">
        <v>11</v>
      </c>
      <c r="AC8377">
        <v>27</v>
      </c>
    </row>
    <row r="8378" spans="1:29">
      <c r="A8378">
        <v>9155</v>
      </c>
      <c r="B8378" t="s">
        <v>805</v>
      </c>
      <c r="C8378" t="s">
        <v>10156</v>
      </c>
      <c r="J8378" t="s">
        <v>1444</v>
      </c>
      <c r="K8378">
        <v>0</v>
      </c>
      <c r="N8378" t="b">
        <v>1</v>
      </c>
      <c r="O8378" t="b">
        <v>0</v>
      </c>
      <c r="P8378" t="b">
        <v>0</v>
      </c>
      <c r="Q8378">
        <v>11</v>
      </c>
      <c r="R8378">
        <v>3</v>
      </c>
      <c r="S8378">
        <v>1</v>
      </c>
      <c r="T8378">
        <v>2</v>
      </c>
      <c r="U8378" t="b">
        <v>1</v>
      </c>
      <c r="V8378" t="s">
        <v>9992</v>
      </c>
      <c r="W8378" t="s">
        <v>12347</v>
      </c>
      <c r="X8378" t="s">
        <v>15622</v>
      </c>
      <c r="Y8378">
        <v>108</v>
      </c>
      <c r="Z8378">
        <v>108</v>
      </c>
      <c r="AA8378">
        <v>11</v>
      </c>
      <c r="AB8378">
        <v>11</v>
      </c>
      <c r="AC8378">
        <v>27</v>
      </c>
    </row>
    <row r="8379" spans="1:29">
      <c r="A8379">
        <v>9156</v>
      </c>
      <c r="B8379" t="s">
        <v>805</v>
      </c>
      <c r="C8379" t="s">
        <v>10157</v>
      </c>
      <c r="J8379" t="s">
        <v>1444</v>
      </c>
      <c r="K8379">
        <v>0</v>
      </c>
      <c r="N8379" t="b">
        <v>1</v>
      </c>
      <c r="O8379" t="b">
        <v>0</v>
      </c>
      <c r="P8379" t="b">
        <v>0</v>
      </c>
      <c r="Q8379">
        <v>11</v>
      </c>
      <c r="R8379">
        <v>3</v>
      </c>
      <c r="S8379">
        <v>1</v>
      </c>
      <c r="T8379">
        <v>2</v>
      </c>
      <c r="U8379" t="b">
        <v>1</v>
      </c>
      <c r="V8379" t="s">
        <v>9992</v>
      </c>
      <c r="W8379" t="s">
        <v>12347</v>
      </c>
      <c r="X8379" t="s">
        <v>15623</v>
      </c>
      <c r="Y8379">
        <v>109</v>
      </c>
      <c r="Z8379">
        <v>109</v>
      </c>
      <c r="AA8379">
        <v>11</v>
      </c>
      <c r="AB8379">
        <v>11</v>
      </c>
      <c r="AC8379">
        <v>27</v>
      </c>
    </row>
    <row r="8380" spans="1:29">
      <c r="A8380">
        <v>9157</v>
      </c>
      <c r="B8380" t="s">
        <v>805</v>
      </c>
      <c r="C8380" t="s">
        <v>10158</v>
      </c>
      <c r="J8380" t="s">
        <v>1444</v>
      </c>
      <c r="K8380">
        <v>0</v>
      </c>
      <c r="N8380" t="b">
        <v>1</v>
      </c>
      <c r="O8380" t="b">
        <v>0</v>
      </c>
      <c r="P8380" t="b">
        <v>0</v>
      </c>
      <c r="Q8380">
        <v>11</v>
      </c>
      <c r="R8380">
        <v>3</v>
      </c>
      <c r="S8380">
        <v>1</v>
      </c>
      <c r="T8380">
        <v>2</v>
      </c>
      <c r="U8380" t="b">
        <v>1</v>
      </c>
      <c r="V8380" t="s">
        <v>9992</v>
      </c>
      <c r="W8380" t="s">
        <v>12347</v>
      </c>
      <c r="X8380" t="s">
        <v>15624</v>
      </c>
      <c r="Y8380">
        <v>110</v>
      </c>
      <c r="Z8380">
        <v>110</v>
      </c>
      <c r="AA8380">
        <v>11</v>
      </c>
      <c r="AB8380">
        <v>11</v>
      </c>
      <c r="AC8380">
        <v>27</v>
      </c>
    </row>
    <row r="8381" spans="1:29">
      <c r="A8381">
        <v>9158</v>
      </c>
      <c r="B8381" t="s">
        <v>805</v>
      </c>
      <c r="C8381" t="s">
        <v>10159</v>
      </c>
      <c r="J8381" t="s">
        <v>1444</v>
      </c>
      <c r="K8381">
        <v>0</v>
      </c>
      <c r="N8381" t="b">
        <v>1</v>
      </c>
      <c r="O8381" t="b">
        <v>0</v>
      </c>
      <c r="P8381" t="b">
        <v>0</v>
      </c>
      <c r="Q8381">
        <v>11</v>
      </c>
      <c r="R8381">
        <v>3</v>
      </c>
      <c r="S8381">
        <v>1</v>
      </c>
      <c r="T8381">
        <v>2</v>
      </c>
      <c r="U8381" t="b">
        <v>1</v>
      </c>
      <c r="V8381" t="s">
        <v>9992</v>
      </c>
      <c r="W8381" t="s">
        <v>12347</v>
      </c>
      <c r="X8381" t="s">
        <v>15625</v>
      </c>
      <c r="Y8381">
        <v>111</v>
      </c>
      <c r="Z8381">
        <v>111</v>
      </c>
      <c r="AA8381">
        <v>11</v>
      </c>
      <c r="AB8381">
        <v>11</v>
      </c>
      <c r="AC8381">
        <v>27</v>
      </c>
    </row>
    <row r="8382" spans="1:29">
      <c r="A8382">
        <v>9159</v>
      </c>
      <c r="B8382" t="s">
        <v>805</v>
      </c>
      <c r="C8382" t="s">
        <v>10160</v>
      </c>
      <c r="J8382" t="s">
        <v>1444</v>
      </c>
      <c r="K8382">
        <v>0</v>
      </c>
      <c r="N8382" t="b">
        <v>1</v>
      </c>
      <c r="O8382" t="b">
        <v>0</v>
      </c>
      <c r="P8382" t="b">
        <v>0</v>
      </c>
      <c r="Q8382">
        <v>11</v>
      </c>
      <c r="R8382">
        <v>3</v>
      </c>
      <c r="S8382">
        <v>1</v>
      </c>
      <c r="T8382">
        <v>2</v>
      </c>
      <c r="U8382" t="b">
        <v>1</v>
      </c>
      <c r="V8382" t="s">
        <v>9992</v>
      </c>
      <c r="W8382" t="s">
        <v>12347</v>
      </c>
      <c r="X8382" t="s">
        <v>15626</v>
      </c>
      <c r="Y8382">
        <v>112</v>
      </c>
      <c r="Z8382">
        <v>112</v>
      </c>
      <c r="AA8382">
        <v>11</v>
      </c>
      <c r="AB8382">
        <v>11</v>
      </c>
      <c r="AC8382">
        <v>27</v>
      </c>
    </row>
    <row r="8383" spans="1:29">
      <c r="A8383">
        <v>9160</v>
      </c>
      <c r="B8383" t="s">
        <v>805</v>
      </c>
      <c r="C8383" t="s">
        <v>10161</v>
      </c>
      <c r="J8383" t="s">
        <v>1444</v>
      </c>
      <c r="K8383">
        <v>0</v>
      </c>
      <c r="N8383" t="b">
        <v>1</v>
      </c>
      <c r="O8383" t="b">
        <v>0</v>
      </c>
      <c r="P8383" t="b">
        <v>0</v>
      </c>
      <c r="Q8383">
        <v>11</v>
      </c>
      <c r="R8383">
        <v>3</v>
      </c>
      <c r="S8383">
        <v>1</v>
      </c>
      <c r="T8383">
        <v>2</v>
      </c>
      <c r="U8383" t="b">
        <v>1</v>
      </c>
      <c r="V8383" t="s">
        <v>9992</v>
      </c>
      <c r="W8383" t="s">
        <v>12347</v>
      </c>
      <c r="X8383" t="s">
        <v>15627</v>
      </c>
      <c r="Y8383">
        <v>113</v>
      </c>
      <c r="Z8383">
        <v>113</v>
      </c>
      <c r="AA8383">
        <v>11</v>
      </c>
      <c r="AB8383">
        <v>11</v>
      </c>
      <c r="AC8383">
        <v>27</v>
      </c>
    </row>
    <row r="8384" spans="1:29">
      <c r="A8384">
        <v>9161</v>
      </c>
      <c r="B8384" t="s">
        <v>805</v>
      </c>
      <c r="C8384" t="s">
        <v>10162</v>
      </c>
      <c r="J8384" t="s">
        <v>1444</v>
      </c>
      <c r="K8384">
        <v>0</v>
      </c>
      <c r="N8384" t="b">
        <v>1</v>
      </c>
      <c r="O8384" t="b">
        <v>0</v>
      </c>
      <c r="P8384" t="b">
        <v>0</v>
      </c>
      <c r="Q8384">
        <v>11</v>
      </c>
      <c r="R8384">
        <v>3</v>
      </c>
      <c r="S8384">
        <v>1</v>
      </c>
      <c r="T8384">
        <v>2</v>
      </c>
      <c r="U8384" t="b">
        <v>1</v>
      </c>
      <c r="V8384" t="s">
        <v>9992</v>
      </c>
      <c r="W8384" t="s">
        <v>12347</v>
      </c>
      <c r="X8384" t="s">
        <v>15628</v>
      </c>
      <c r="Y8384">
        <v>114</v>
      </c>
      <c r="Z8384">
        <v>114</v>
      </c>
      <c r="AA8384">
        <v>11</v>
      </c>
      <c r="AB8384">
        <v>11</v>
      </c>
      <c r="AC8384">
        <v>27</v>
      </c>
    </row>
    <row r="8385" spans="1:29">
      <c r="A8385">
        <v>9162</v>
      </c>
      <c r="B8385" t="s">
        <v>805</v>
      </c>
      <c r="C8385" t="s">
        <v>10163</v>
      </c>
      <c r="J8385" t="s">
        <v>1444</v>
      </c>
      <c r="K8385">
        <v>0</v>
      </c>
      <c r="N8385" t="b">
        <v>0</v>
      </c>
      <c r="O8385" t="b">
        <v>1</v>
      </c>
      <c r="P8385" t="b">
        <v>0</v>
      </c>
      <c r="Q8385">
        <v>11</v>
      </c>
      <c r="R8385">
        <v>3</v>
      </c>
      <c r="S8385">
        <v>1</v>
      </c>
      <c r="T8385">
        <v>2</v>
      </c>
      <c r="U8385" t="b">
        <v>1</v>
      </c>
      <c r="V8385" t="s">
        <v>9992</v>
      </c>
      <c r="W8385" t="s">
        <v>12347</v>
      </c>
      <c r="X8385" t="s">
        <v>15629</v>
      </c>
      <c r="Y8385">
        <v>115</v>
      </c>
      <c r="Z8385">
        <v>115</v>
      </c>
      <c r="AA8385">
        <v>11</v>
      </c>
      <c r="AB8385">
        <v>11</v>
      </c>
      <c r="AC8385">
        <v>27</v>
      </c>
    </row>
    <row r="8386" spans="1:29">
      <c r="A8386">
        <v>9163</v>
      </c>
      <c r="B8386" t="s">
        <v>1503</v>
      </c>
      <c r="C8386" t="s">
        <v>10164</v>
      </c>
      <c r="D8386">
        <v>170</v>
      </c>
      <c r="E8386" t="s">
        <v>10165</v>
      </c>
      <c r="U8386" t="b">
        <v>1</v>
      </c>
      <c r="V8386" t="s">
        <v>10166</v>
      </c>
      <c r="W8386" t="s">
        <v>12348</v>
      </c>
      <c r="X8386" t="s">
        <v>15830</v>
      </c>
      <c r="Y8386">
        <v>12</v>
      </c>
      <c r="Z8386">
        <v>37</v>
      </c>
      <c r="AA8386">
        <v>2</v>
      </c>
      <c r="AB8386">
        <v>12</v>
      </c>
      <c r="AC8386">
        <v>28</v>
      </c>
    </row>
    <row r="8387" spans="1:29">
      <c r="A8387">
        <v>9164</v>
      </c>
      <c r="B8387" t="s">
        <v>827</v>
      </c>
      <c r="C8387" t="s">
        <v>10167</v>
      </c>
      <c r="U8387" t="b">
        <v>1</v>
      </c>
      <c r="V8387" t="s">
        <v>10166</v>
      </c>
      <c r="W8387" t="s">
        <v>12348</v>
      </c>
      <c r="X8387" t="s">
        <v>15831</v>
      </c>
      <c r="Y8387">
        <v>12</v>
      </c>
      <c r="Z8387">
        <v>37</v>
      </c>
      <c r="AA8387">
        <v>2</v>
      </c>
      <c r="AB8387">
        <v>11</v>
      </c>
      <c r="AC8387">
        <v>28</v>
      </c>
    </row>
    <row r="8388" spans="1:29">
      <c r="A8388">
        <v>9165</v>
      </c>
      <c r="B8388" t="s">
        <v>1508</v>
      </c>
      <c r="C8388" t="s">
        <v>10168</v>
      </c>
      <c r="U8388" t="b">
        <v>1</v>
      </c>
      <c r="V8388" t="s">
        <v>10166</v>
      </c>
      <c r="W8388" t="s">
        <v>12348</v>
      </c>
      <c r="X8388" t="s">
        <v>15832</v>
      </c>
      <c r="Y8388">
        <v>13</v>
      </c>
      <c r="Z8388">
        <v>37</v>
      </c>
      <c r="AA8388">
        <v>2</v>
      </c>
      <c r="AB8388">
        <v>12</v>
      </c>
      <c r="AC8388">
        <v>28</v>
      </c>
    </row>
    <row r="8389" spans="1:29">
      <c r="A8389">
        <v>9166</v>
      </c>
      <c r="B8389" t="s">
        <v>805</v>
      </c>
      <c r="C8389" t="s">
        <v>10169</v>
      </c>
      <c r="J8389" t="s">
        <v>1436</v>
      </c>
      <c r="K8389">
        <v>0</v>
      </c>
      <c r="N8389" t="b">
        <v>1</v>
      </c>
      <c r="O8389" t="b">
        <v>0</v>
      </c>
      <c r="P8389" t="b">
        <v>0</v>
      </c>
      <c r="Q8389">
        <v>11</v>
      </c>
      <c r="R8389">
        <v>1</v>
      </c>
      <c r="S8389">
        <v>1</v>
      </c>
      <c r="T8389">
        <v>1</v>
      </c>
      <c r="U8389" t="b">
        <v>1</v>
      </c>
      <c r="V8389" t="s">
        <v>10166</v>
      </c>
      <c r="W8389" t="s">
        <v>12348</v>
      </c>
      <c r="X8389" t="s">
        <v>15544</v>
      </c>
      <c r="Y8389">
        <v>13</v>
      </c>
      <c r="Z8389">
        <v>13</v>
      </c>
      <c r="AA8389">
        <v>5</v>
      </c>
      <c r="AB8389">
        <v>5</v>
      </c>
      <c r="AC8389">
        <v>28</v>
      </c>
    </row>
    <row r="8390" spans="1:29">
      <c r="A8390">
        <v>9167</v>
      </c>
      <c r="B8390" t="s">
        <v>805</v>
      </c>
      <c r="C8390" t="s">
        <v>10170</v>
      </c>
      <c r="J8390" t="s">
        <v>1436</v>
      </c>
      <c r="K8390">
        <v>0</v>
      </c>
      <c r="N8390" t="b">
        <v>1</v>
      </c>
      <c r="O8390" t="b">
        <v>0</v>
      </c>
      <c r="P8390" t="b">
        <v>0</v>
      </c>
      <c r="Q8390">
        <v>11</v>
      </c>
      <c r="R8390">
        <v>1</v>
      </c>
      <c r="S8390">
        <v>1</v>
      </c>
      <c r="T8390">
        <v>1</v>
      </c>
      <c r="U8390" t="b">
        <v>1</v>
      </c>
      <c r="V8390" t="s">
        <v>10166</v>
      </c>
      <c r="W8390" t="s">
        <v>12348</v>
      </c>
      <c r="X8390" t="s">
        <v>15545</v>
      </c>
      <c r="Y8390">
        <v>14</v>
      </c>
      <c r="Z8390">
        <v>14</v>
      </c>
      <c r="AA8390">
        <v>5</v>
      </c>
      <c r="AB8390">
        <v>5</v>
      </c>
      <c r="AC8390">
        <v>28</v>
      </c>
    </row>
    <row r="8391" spans="1:29">
      <c r="A8391">
        <v>9168</v>
      </c>
      <c r="B8391" t="s">
        <v>805</v>
      </c>
      <c r="C8391" t="s">
        <v>10171</v>
      </c>
      <c r="J8391" t="s">
        <v>1436</v>
      </c>
      <c r="K8391">
        <v>0</v>
      </c>
      <c r="N8391" t="b">
        <v>1</v>
      </c>
      <c r="O8391" t="b">
        <v>0</v>
      </c>
      <c r="P8391" t="b">
        <v>0</v>
      </c>
      <c r="Q8391">
        <v>11</v>
      </c>
      <c r="R8391">
        <v>2</v>
      </c>
      <c r="S8391">
        <v>1</v>
      </c>
      <c r="T8391">
        <v>3</v>
      </c>
      <c r="U8391" t="b">
        <v>1</v>
      </c>
      <c r="V8391" t="s">
        <v>10166</v>
      </c>
      <c r="W8391" t="s">
        <v>12348</v>
      </c>
      <c r="X8391" t="s">
        <v>14689</v>
      </c>
      <c r="Y8391">
        <v>19</v>
      </c>
      <c r="Z8391">
        <v>19</v>
      </c>
      <c r="AA8391">
        <v>5</v>
      </c>
      <c r="AB8391">
        <v>5</v>
      </c>
      <c r="AC8391">
        <v>28</v>
      </c>
    </row>
    <row r="8392" spans="1:29">
      <c r="A8392">
        <v>9169</v>
      </c>
      <c r="B8392" t="s">
        <v>805</v>
      </c>
      <c r="C8392" t="s">
        <v>10172</v>
      </c>
      <c r="J8392" t="s">
        <v>1436</v>
      </c>
      <c r="K8392">
        <v>0</v>
      </c>
      <c r="N8392" t="b">
        <v>1</v>
      </c>
      <c r="O8392" t="b">
        <v>0</v>
      </c>
      <c r="P8392" t="b">
        <v>0</v>
      </c>
      <c r="Q8392">
        <v>11</v>
      </c>
      <c r="R8392">
        <v>2</v>
      </c>
      <c r="S8392">
        <v>1</v>
      </c>
      <c r="T8392">
        <v>3</v>
      </c>
      <c r="U8392" t="b">
        <v>1</v>
      </c>
      <c r="V8392" t="s">
        <v>10166</v>
      </c>
      <c r="W8392" t="s">
        <v>12348</v>
      </c>
      <c r="X8392" t="s">
        <v>14691</v>
      </c>
      <c r="Y8392">
        <v>20</v>
      </c>
      <c r="Z8392">
        <v>20</v>
      </c>
      <c r="AA8392">
        <v>5</v>
      </c>
      <c r="AB8392">
        <v>5</v>
      </c>
      <c r="AC8392">
        <v>28</v>
      </c>
    </row>
    <row r="8393" spans="1:29">
      <c r="A8393">
        <v>9170</v>
      </c>
      <c r="B8393" t="s">
        <v>805</v>
      </c>
      <c r="C8393" t="s">
        <v>10173</v>
      </c>
      <c r="J8393" t="s">
        <v>1436</v>
      </c>
      <c r="K8393">
        <v>0</v>
      </c>
      <c r="N8393" t="b">
        <v>1</v>
      </c>
      <c r="O8393" t="b">
        <v>0</v>
      </c>
      <c r="P8393" t="b">
        <v>0</v>
      </c>
      <c r="Q8393">
        <v>11</v>
      </c>
      <c r="R8393">
        <v>2</v>
      </c>
      <c r="S8393">
        <v>1</v>
      </c>
      <c r="T8393">
        <v>3</v>
      </c>
      <c r="U8393" t="b">
        <v>1</v>
      </c>
      <c r="V8393" t="s">
        <v>10166</v>
      </c>
      <c r="W8393" t="s">
        <v>12348</v>
      </c>
      <c r="X8393" t="s">
        <v>14471</v>
      </c>
      <c r="Y8393">
        <v>21</v>
      </c>
      <c r="Z8393">
        <v>21</v>
      </c>
      <c r="AA8393">
        <v>5</v>
      </c>
      <c r="AB8393">
        <v>5</v>
      </c>
      <c r="AC8393">
        <v>28</v>
      </c>
    </row>
    <row r="8394" spans="1:29">
      <c r="A8394">
        <v>9171</v>
      </c>
      <c r="B8394" t="s">
        <v>805</v>
      </c>
      <c r="C8394" t="s">
        <v>10174</v>
      </c>
      <c r="J8394" t="s">
        <v>1436</v>
      </c>
      <c r="K8394">
        <v>0</v>
      </c>
      <c r="N8394" t="b">
        <v>1</v>
      </c>
      <c r="O8394" t="b">
        <v>0</v>
      </c>
      <c r="P8394" t="b">
        <v>0</v>
      </c>
      <c r="Q8394">
        <v>11</v>
      </c>
      <c r="R8394">
        <v>2</v>
      </c>
      <c r="S8394">
        <v>1</v>
      </c>
      <c r="T8394">
        <v>3</v>
      </c>
      <c r="U8394" t="b">
        <v>1</v>
      </c>
      <c r="V8394" t="s">
        <v>10166</v>
      </c>
      <c r="W8394" t="s">
        <v>12348</v>
      </c>
      <c r="X8394" t="s">
        <v>14694</v>
      </c>
      <c r="Y8394">
        <v>22</v>
      </c>
      <c r="Z8394">
        <v>22</v>
      </c>
      <c r="AA8394">
        <v>5</v>
      </c>
      <c r="AB8394">
        <v>5</v>
      </c>
      <c r="AC8394">
        <v>28</v>
      </c>
    </row>
    <row r="8395" spans="1:29">
      <c r="A8395">
        <v>9172</v>
      </c>
      <c r="B8395" t="s">
        <v>805</v>
      </c>
      <c r="C8395" t="s">
        <v>10175</v>
      </c>
      <c r="J8395" t="s">
        <v>1436</v>
      </c>
      <c r="K8395">
        <v>0</v>
      </c>
      <c r="N8395" t="b">
        <v>1</v>
      </c>
      <c r="O8395" t="b">
        <v>0</v>
      </c>
      <c r="P8395" t="b">
        <v>0</v>
      </c>
      <c r="Q8395">
        <v>11</v>
      </c>
      <c r="R8395">
        <v>2</v>
      </c>
      <c r="S8395">
        <v>1</v>
      </c>
      <c r="T8395">
        <v>3</v>
      </c>
      <c r="U8395" t="b">
        <v>1</v>
      </c>
      <c r="V8395" t="s">
        <v>10166</v>
      </c>
      <c r="W8395" t="s">
        <v>12348</v>
      </c>
      <c r="X8395" t="s">
        <v>14696</v>
      </c>
      <c r="Y8395">
        <v>23</v>
      </c>
      <c r="Z8395">
        <v>23</v>
      </c>
      <c r="AA8395">
        <v>5</v>
      </c>
      <c r="AB8395">
        <v>5</v>
      </c>
      <c r="AC8395">
        <v>28</v>
      </c>
    </row>
    <row r="8396" spans="1:29">
      <c r="A8396">
        <v>9173</v>
      </c>
      <c r="B8396" t="s">
        <v>805</v>
      </c>
      <c r="C8396" t="s">
        <v>10176</v>
      </c>
      <c r="J8396" t="s">
        <v>1436</v>
      </c>
      <c r="K8396">
        <v>0</v>
      </c>
      <c r="N8396" t="b">
        <v>1</v>
      </c>
      <c r="O8396" t="b">
        <v>0</v>
      </c>
      <c r="P8396" t="b">
        <v>0</v>
      </c>
      <c r="Q8396">
        <v>11</v>
      </c>
      <c r="R8396">
        <v>2</v>
      </c>
      <c r="S8396">
        <v>1</v>
      </c>
      <c r="T8396">
        <v>4</v>
      </c>
      <c r="U8396" t="b">
        <v>1</v>
      </c>
      <c r="V8396" t="s">
        <v>10166</v>
      </c>
      <c r="W8396" t="s">
        <v>12348</v>
      </c>
      <c r="X8396" t="s">
        <v>14454</v>
      </c>
      <c r="Y8396">
        <v>16</v>
      </c>
      <c r="Z8396">
        <v>16</v>
      </c>
      <c r="AA8396">
        <v>10</v>
      </c>
      <c r="AB8396">
        <v>10</v>
      </c>
      <c r="AC8396">
        <v>28</v>
      </c>
    </row>
    <row r="8397" spans="1:29">
      <c r="A8397">
        <v>9174</v>
      </c>
      <c r="B8397" t="s">
        <v>805</v>
      </c>
      <c r="C8397" t="s">
        <v>10177</v>
      </c>
      <c r="J8397" t="s">
        <v>1436</v>
      </c>
      <c r="K8397">
        <v>0</v>
      </c>
      <c r="N8397" t="b">
        <v>1</v>
      </c>
      <c r="O8397" t="b">
        <v>0</v>
      </c>
      <c r="P8397" t="b">
        <v>0</v>
      </c>
      <c r="Q8397">
        <v>11</v>
      </c>
      <c r="R8397">
        <v>2</v>
      </c>
      <c r="S8397">
        <v>1</v>
      </c>
      <c r="T8397">
        <v>4</v>
      </c>
      <c r="U8397" t="b">
        <v>1</v>
      </c>
      <c r="V8397" t="s">
        <v>10166</v>
      </c>
      <c r="W8397" t="s">
        <v>12348</v>
      </c>
      <c r="X8397" t="s">
        <v>14452</v>
      </c>
      <c r="Y8397">
        <v>17</v>
      </c>
      <c r="Z8397">
        <v>17</v>
      </c>
      <c r="AA8397">
        <v>10</v>
      </c>
      <c r="AB8397">
        <v>10</v>
      </c>
      <c r="AC8397">
        <v>28</v>
      </c>
    </row>
    <row r="8398" spans="1:29">
      <c r="A8398">
        <v>9175</v>
      </c>
      <c r="B8398" t="s">
        <v>805</v>
      </c>
      <c r="C8398" t="s">
        <v>10178</v>
      </c>
      <c r="J8398" t="s">
        <v>1436</v>
      </c>
      <c r="K8398">
        <v>0</v>
      </c>
      <c r="N8398" t="b">
        <v>1</v>
      </c>
      <c r="O8398" t="b">
        <v>0</v>
      </c>
      <c r="P8398" t="b">
        <v>0</v>
      </c>
      <c r="Q8398">
        <v>11</v>
      </c>
      <c r="R8398">
        <v>2</v>
      </c>
      <c r="S8398">
        <v>1</v>
      </c>
      <c r="T8398">
        <v>4</v>
      </c>
      <c r="U8398" t="b">
        <v>1</v>
      </c>
      <c r="V8398" t="s">
        <v>10166</v>
      </c>
      <c r="W8398" t="s">
        <v>12348</v>
      </c>
      <c r="X8398" t="s">
        <v>14727</v>
      </c>
      <c r="Y8398">
        <v>18</v>
      </c>
      <c r="Z8398">
        <v>18</v>
      </c>
      <c r="AA8398">
        <v>10</v>
      </c>
      <c r="AB8398">
        <v>10</v>
      </c>
      <c r="AC8398">
        <v>28</v>
      </c>
    </row>
    <row r="8399" spans="1:29">
      <c r="A8399">
        <v>9176</v>
      </c>
      <c r="B8399" t="s">
        <v>805</v>
      </c>
      <c r="C8399" t="s">
        <v>10179</v>
      </c>
      <c r="J8399" t="s">
        <v>1436</v>
      </c>
      <c r="K8399">
        <v>0</v>
      </c>
      <c r="N8399" t="b">
        <v>1</v>
      </c>
      <c r="O8399" t="b">
        <v>0</v>
      </c>
      <c r="P8399" t="b">
        <v>0</v>
      </c>
      <c r="Q8399">
        <v>11</v>
      </c>
      <c r="R8399">
        <v>2</v>
      </c>
      <c r="S8399">
        <v>1</v>
      </c>
      <c r="T8399">
        <v>4</v>
      </c>
      <c r="U8399" t="b">
        <v>1</v>
      </c>
      <c r="V8399" t="s">
        <v>10166</v>
      </c>
      <c r="W8399" t="s">
        <v>12348</v>
      </c>
      <c r="X8399" t="s">
        <v>14455</v>
      </c>
      <c r="Y8399">
        <v>19</v>
      </c>
      <c r="Z8399">
        <v>19</v>
      </c>
      <c r="AA8399">
        <v>10</v>
      </c>
      <c r="AB8399">
        <v>10</v>
      </c>
      <c r="AC8399">
        <v>28</v>
      </c>
    </row>
    <row r="8400" spans="1:29">
      <c r="A8400">
        <v>9177</v>
      </c>
      <c r="B8400" t="s">
        <v>805</v>
      </c>
      <c r="C8400" t="s">
        <v>10180</v>
      </c>
      <c r="J8400" t="s">
        <v>1436</v>
      </c>
      <c r="K8400">
        <v>0</v>
      </c>
      <c r="N8400" t="b">
        <v>1</v>
      </c>
      <c r="O8400" t="b">
        <v>0</v>
      </c>
      <c r="P8400" t="b">
        <v>0</v>
      </c>
      <c r="Q8400">
        <v>11</v>
      </c>
      <c r="R8400">
        <v>2</v>
      </c>
      <c r="S8400">
        <v>1</v>
      </c>
      <c r="T8400">
        <v>4</v>
      </c>
      <c r="U8400" t="b">
        <v>1</v>
      </c>
      <c r="V8400" t="s">
        <v>10166</v>
      </c>
      <c r="W8400" t="s">
        <v>12348</v>
      </c>
      <c r="X8400" t="s">
        <v>14652</v>
      </c>
      <c r="Y8400">
        <v>20</v>
      </c>
      <c r="Z8400">
        <v>20</v>
      </c>
      <c r="AA8400">
        <v>10</v>
      </c>
      <c r="AB8400">
        <v>10</v>
      </c>
      <c r="AC8400">
        <v>28</v>
      </c>
    </row>
    <row r="8401" spans="1:29">
      <c r="A8401">
        <v>9178</v>
      </c>
      <c r="B8401" t="s">
        <v>805</v>
      </c>
      <c r="C8401" t="s">
        <v>10181</v>
      </c>
      <c r="J8401" t="s">
        <v>1436</v>
      </c>
      <c r="K8401">
        <v>0</v>
      </c>
      <c r="N8401" t="b">
        <v>1</v>
      </c>
      <c r="O8401" t="b">
        <v>0</v>
      </c>
      <c r="P8401" t="b">
        <v>0</v>
      </c>
      <c r="Q8401">
        <v>11</v>
      </c>
      <c r="R8401">
        <v>2</v>
      </c>
      <c r="S8401">
        <v>1</v>
      </c>
      <c r="T8401">
        <v>4</v>
      </c>
      <c r="U8401" t="b">
        <v>1</v>
      </c>
      <c r="V8401" t="s">
        <v>10166</v>
      </c>
      <c r="W8401" t="s">
        <v>12348</v>
      </c>
      <c r="X8401" t="s">
        <v>14653</v>
      </c>
      <c r="Y8401">
        <v>21</v>
      </c>
      <c r="Z8401">
        <v>21</v>
      </c>
      <c r="AA8401">
        <v>10</v>
      </c>
      <c r="AB8401">
        <v>10</v>
      </c>
      <c r="AC8401">
        <v>28</v>
      </c>
    </row>
    <row r="8402" spans="1:29">
      <c r="A8402">
        <v>9179</v>
      </c>
      <c r="B8402" t="s">
        <v>805</v>
      </c>
      <c r="C8402" t="s">
        <v>10182</v>
      </c>
      <c r="J8402" t="s">
        <v>1436</v>
      </c>
      <c r="K8402">
        <v>0</v>
      </c>
      <c r="N8402" t="b">
        <v>1</v>
      </c>
      <c r="O8402" t="b">
        <v>0</v>
      </c>
      <c r="P8402" t="b">
        <v>0</v>
      </c>
      <c r="Q8402">
        <v>11</v>
      </c>
      <c r="R8402">
        <v>2</v>
      </c>
      <c r="S8402">
        <v>1</v>
      </c>
      <c r="T8402">
        <v>4</v>
      </c>
      <c r="U8402" t="b">
        <v>1</v>
      </c>
      <c r="V8402" t="s">
        <v>10166</v>
      </c>
      <c r="W8402" t="s">
        <v>12348</v>
      </c>
      <c r="X8402" t="s">
        <v>14654</v>
      </c>
      <c r="Y8402">
        <v>22</v>
      </c>
      <c r="Z8402">
        <v>22</v>
      </c>
      <c r="AA8402">
        <v>10</v>
      </c>
      <c r="AB8402">
        <v>10</v>
      </c>
      <c r="AC8402">
        <v>28</v>
      </c>
    </row>
    <row r="8403" spans="1:29">
      <c r="A8403">
        <v>9180</v>
      </c>
      <c r="B8403" t="s">
        <v>805</v>
      </c>
      <c r="C8403" t="s">
        <v>10183</v>
      </c>
      <c r="J8403" t="s">
        <v>1436</v>
      </c>
      <c r="K8403">
        <v>0</v>
      </c>
      <c r="N8403" t="b">
        <v>1</v>
      </c>
      <c r="O8403" t="b">
        <v>0</v>
      </c>
      <c r="P8403" t="b">
        <v>0</v>
      </c>
      <c r="Q8403">
        <v>11</v>
      </c>
      <c r="R8403">
        <v>2</v>
      </c>
      <c r="S8403">
        <v>1</v>
      </c>
      <c r="T8403">
        <v>4</v>
      </c>
      <c r="U8403" t="b">
        <v>1</v>
      </c>
      <c r="V8403" t="s">
        <v>10166</v>
      </c>
      <c r="W8403" t="s">
        <v>12348</v>
      </c>
      <c r="X8403" t="s">
        <v>14655</v>
      </c>
      <c r="Y8403">
        <v>23</v>
      </c>
      <c r="Z8403">
        <v>23</v>
      </c>
      <c r="AA8403">
        <v>10</v>
      </c>
      <c r="AB8403">
        <v>10</v>
      </c>
      <c r="AC8403">
        <v>28</v>
      </c>
    </row>
    <row r="8404" spans="1:29">
      <c r="A8404">
        <v>9181</v>
      </c>
      <c r="B8404" t="s">
        <v>805</v>
      </c>
      <c r="C8404" t="s">
        <v>10184</v>
      </c>
      <c r="J8404" t="s">
        <v>1444</v>
      </c>
      <c r="K8404">
        <v>0</v>
      </c>
      <c r="N8404" t="b">
        <v>1</v>
      </c>
      <c r="O8404" t="b">
        <v>0</v>
      </c>
      <c r="P8404" t="b">
        <v>0</v>
      </c>
      <c r="Q8404">
        <v>11</v>
      </c>
      <c r="R8404">
        <v>2</v>
      </c>
      <c r="S8404">
        <v>1</v>
      </c>
      <c r="T8404">
        <v>4</v>
      </c>
      <c r="U8404" t="b">
        <v>1</v>
      </c>
      <c r="V8404" t="s">
        <v>10166</v>
      </c>
      <c r="W8404" t="s">
        <v>12348</v>
      </c>
      <c r="X8404" t="s">
        <v>15358</v>
      </c>
      <c r="Y8404">
        <v>16</v>
      </c>
      <c r="Z8404">
        <v>16</v>
      </c>
      <c r="AA8404">
        <v>11</v>
      </c>
      <c r="AB8404">
        <v>11</v>
      </c>
      <c r="AC8404">
        <v>28</v>
      </c>
    </row>
    <row r="8405" spans="1:29">
      <c r="A8405">
        <v>9182</v>
      </c>
      <c r="B8405" t="s">
        <v>805</v>
      </c>
      <c r="C8405" t="s">
        <v>10185</v>
      </c>
      <c r="J8405" t="s">
        <v>1444</v>
      </c>
      <c r="K8405">
        <v>0</v>
      </c>
      <c r="N8405" t="b">
        <v>1</v>
      </c>
      <c r="O8405" t="b">
        <v>0</v>
      </c>
      <c r="P8405" t="b">
        <v>0</v>
      </c>
      <c r="Q8405">
        <v>11</v>
      </c>
      <c r="R8405">
        <v>2</v>
      </c>
      <c r="S8405">
        <v>1</v>
      </c>
      <c r="T8405">
        <v>4</v>
      </c>
      <c r="U8405" t="b">
        <v>1</v>
      </c>
      <c r="V8405" t="s">
        <v>10166</v>
      </c>
      <c r="W8405" t="s">
        <v>12348</v>
      </c>
      <c r="X8405" t="s">
        <v>14528</v>
      </c>
      <c r="Y8405">
        <v>17</v>
      </c>
      <c r="Z8405">
        <v>17</v>
      </c>
      <c r="AA8405">
        <v>11</v>
      </c>
      <c r="AB8405">
        <v>11</v>
      </c>
      <c r="AC8405">
        <v>28</v>
      </c>
    </row>
    <row r="8406" spans="1:29">
      <c r="A8406">
        <v>9183</v>
      </c>
      <c r="B8406" t="s">
        <v>805</v>
      </c>
      <c r="C8406" t="s">
        <v>10186</v>
      </c>
      <c r="J8406" t="s">
        <v>1444</v>
      </c>
      <c r="K8406">
        <v>0</v>
      </c>
      <c r="N8406" t="b">
        <v>1</v>
      </c>
      <c r="O8406" t="b">
        <v>0</v>
      </c>
      <c r="P8406" t="b">
        <v>0</v>
      </c>
      <c r="Q8406">
        <v>11</v>
      </c>
      <c r="R8406">
        <v>2</v>
      </c>
      <c r="S8406">
        <v>1</v>
      </c>
      <c r="T8406">
        <v>4</v>
      </c>
      <c r="U8406" t="b">
        <v>1</v>
      </c>
      <c r="V8406" t="s">
        <v>10166</v>
      </c>
      <c r="W8406" t="s">
        <v>12348</v>
      </c>
      <c r="X8406" t="s">
        <v>15359</v>
      </c>
      <c r="Y8406">
        <v>18</v>
      </c>
      <c r="Z8406">
        <v>18</v>
      </c>
      <c r="AA8406">
        <v>11</v>
      </c>
      <c r="AB8406">
        <v>11</v>
      </c>
      <c r="AC8406">
        <v>28</v>
      </c>
    </row>
    <row r="8407" spans="1:29">
      <c r="A8407">
        <v>9184</v>
      </c>
      <c r="B8407" t="s">
        <v>805</v>
      </c>
      <c r="C8407" t="s">
        <v>10187</v>
      </c>
      <c r="J8407" t="s">
        <v>1444</v>
      </c>
      <c r="K8407">
        <v>0</v>
      </c>
      <c r="N8407" t="b">
        <v>1</v>
      </c>
      <c r="O8407" t="b">
        <v>0</v>
      </c>
      <c r="P8407" t="b">
        <v>0</v>
      </c>
      <c r="Q8407">
        <v>11</v>
      </c>
      <c r="R8407">
        <v>2</v>
      </c>
      <c r="S8407">
        <v>1</v>
      </c>
      <c r="T8407">
        <v>4</v>
      </c>
      <c r="U8407" t="b">
        <v>1</v>
      </c>
      <c r="V8407" t="s">
        <v>10166</v>
      </c>
      <c r="W8407" t="s">
        <v>12348</v>
      </c>
      <c r="X8407" t="s">
        <v>15360</v>
      </c>
      <c r="Y8407">
        <v>19</v>
      </c>
      <c r="Z8407">
        <v>19</v>
      </c>
      <c r="AA8407">
        <v>11</v>
      </c>
      <c r="AB8407">
        <v>11</v>
      </c>
      <c r="AC8407">
        <v>28</v>
      </c>
    </row>
    <row r="8408" spans="1:29">
      <c r="A8408">
        <v>9185</v>
      </c>
      <c r="B8408" t="s">
        <v>805</v>
      </c>
      <c r="C8408" t="s">
        <v>10188</v>
      </c>
      <c r="J8408" t="s">
        <v>1444</v>
      </c>
      <c r="K8408">
        <v>0</v>
      </c>
      <c r="N8408" t="b">
        <v>1</v>
      </c>
      <c r="O8408" t="b">
        <v>0</v>
      </c>
      <c r="P8408" t="b">
        <v>0</v>
      </c>
      <c r="Q8408">
        <v>11</v>
      </c>
      <c r="R8408">
        <v>2</v>
      </c>
      <c r="S8408">
        <v>1</v>
      </c>
      <c r="T8408">
        <v>4</v>
      </c>
      <c r="U8408" t="b">
        <v>1</v>
      </c>
      <c r="V8408" t="s">
        <v>10166</v>
      </c>
      <c r="W8408" t="s">
        <v>12348</v>
      </c>
      <c r="X8408" t="s">
        <v>15361</v>
      </c>
      <c r="Y8408">
        <v>20</v>
      </c>
      <c r="Z8408">
        <v>20</v>
      </c>
      <c r="AA8408">
        <v>11</v>
      </c>
      <c r="AB8408">
        <v>11</v>
      </c>
      <c r="AC8408">
        <v>28</v>
      </c>
    </row>
    <row r="8409" spans="1:29">
      <c r="A8409">
        <v>9186</v>
      </c>
      <c r="B8409" t="s">
        <v>805</v>
      </c>
      <c r="C8409" t="s">
        <v>10189</v>
      </c>
      <c r="J8409" t="s">
        <v>1444</v>
      </c>
      <c r="K8409">
        <v>0</v>
      </c>
      <c r="N8409" t="b">
        <v>1</v>
      </c>
      <c r="O8409" t="b">
        <v>0</v>
      </c>
      <c r="P8409" t="b">
        <v>0</v>
      </c>
      <c r="Q8409">
        <v>11</v>
      </c>
      <c r="R8409">
        <v>2</v>
      </c>
      <c r="S8409">
        <v>1</v>
      </c>
      <c r="T8409">
        <v>4</v>
      </c>
      <c r="U8409" t="b">
        <v>1</v>
      </c>
      <c r="V8409" t="s">
        <v>10166</v>
      </c>
      <c r="W8409" t="s">
        <v>12348</v>
      </c>
      <c r="X8409" t="s">
        <v>15362</v>
      </c>
      <c r="Y8409">
        <v>21</v>
      </c>
      <c r="Z8409">
        <v>21</v>
      </c>
      <c r="AA8409">
        <v>11</v>
      </c>
      <c r="AB8409">
        <v>11</v>
      </c>
      <c r="AC8409">
        <v>28</v>
      </c>
    </row>
    <row r="8410" spans="1:29">
      <c r="A8410">
        <v>9187</v>
      </c>
      <c r="B8410" t="s">
        <v>805</v>
      </c>
      <c r="C8410" t="s">
        <v>10190</v>
      </c>
      <c r="J8410" t="s">
        <v>1444</v>
      </c>
      <c r="K8410">
        <v>0</v>
      </c>
      <c r="N8410" t="b">
        <v>1</v>
      </c>
      <c r="O8410" t="b">
        <v>0</v>
      </c>
      <c r="P8410" t="b">
        <v>0</v>
      </c>
      <c r="Q8410">
        <v>11</v>
      </c>
      <c r="R8410">
        <v>2</v>
      </c>
      <c r="S8410">
        <v>1</v>
      </c>
      <c r="T8410">
        <v>4</v>
      </c>
      <c r="U8410" t="b">
        <v>1</v>
      </c>
      <c r="V8410" t="s">
        <v>10166</v>
      </c>
      <c r="W8410" t="s">
        <v>12348</v>
      </c>
      <c r="X8410" t="s">
        <v>15363</v>
      </c>
      <c r="Y8410">
        <v>22</v>
      </c>
      <c r="Z8410">
        <v>22</v>
      </c>
      <c r="AA8410">
        <v>11</v>
      </c>
      <c r="AB8410">
        <v>11</v>
      </c>
      <c r="AC8410">
        <v>28</v>
      </c>
    </row>
    <row r="8411" spans="1:29">
      <c r="A8411">
        <v>9188</v>
      </c>
      <c r="B8411" t="s">
        <v>805</v>
      </c>
      <c r="C8411" t="s">
        <v>10191</v>
      </c>
      <c r="J8411" t="s">
        <v>1444</v>
      </c>
      <c r="K8411">
        <v>0</v>
      </c>
      <c r="N8411" t="b">
        <v>1</v>
      </c>
      <c r="O8411" t="b">
        <v>0</v>
      </c>
      <c r="P8411" t="b">
        <v>0</v>
      </c>
      <c r="Q8411">
        <v>11</v>
      </c>
      <c r="R8411">
        <v>2</v>
      </c>
      <c r="S8411">
        <v>1</v>
      </c>
      <c r="T8411">
        <v>4</v>
      </c>
      <c r="U8411" t="b">
        <v>1</v>
      </c>
      <c r="V8411" t="s">
        <v>10166</v>
      </c>
      <c r="W8411" t="s">
        <v>12348</v>
      </c>
      <c r="X8411" t="s">
        <v>15364</v>
      </c>
      <c r="Y8411">
        <v>23</v>
      </c>
      <c r="Z8411">
        <v>23</v>
      </c>
      <c r="AA8411">
        <v>11</v>
      </c>
      <c r="AB8411">
        <v>11</v>
      </c>
      <c r="AC8411">
        <v>28</v>
      </c>
    </row>
    <row r="8412" spans="1:29">
      <c r="A8412">
        <v>9189</v>
      </c>
      <c r="B8412" t="s">
        <v>805</v>
      </c>
      <c r="C8412" t="s">
        <v>10192</v>
      </c>
      <c r="J8412" t="s">
        <v>1444</v>
      </c>
      <c r="K8412">
        <v>0</v>
      </c>
      <c r="N8412" t="b">
        <v>0</v>
      </c>
      <c r="O8412" t="b">
        <v>1</v>
      </c>
      <c r="P8412" t="b">
        <v>0</v>
      </c>
      <c r="Q8412">
        <v>11</v>
      </c>
      <c r="R8412">
        <v>2</v>
      </c>
      <c r="S8412">
        <v>1</v>
      </c>
      <c r="T8412">
        <v>4</v>
      </c>
      <c r="U8412" t="b">
        <v>1</v>
      </c>
      <c r="V8412" t="s">
        <v>10166</v>
      </c>
      <c r="W8412" t="s">
        <v>12348</v>
      </c>
      <c r="X8412" t="s">
        <v>15366</v>
      </c>
      <c r="Y8412">
        <v>25</v>
      </c>
      <c r="Z8412">
        <v>25</v>
      </c>
      <c r="AA8412">
        <v>11</v>
      </c>
      <c r="AB8412">
        <v>11</v>
      </c>
      <c r="AC8412">
        <v>28</v>
      </c>
    </row>
    <row r="8413" spans="1:29">
      <c r="A8413">
        <v>9190</v>
      </c>
      <c r="B8413" t="s">
        <v>805</v>
      </c>
      <c r="C8413" t="s">
        <v>10193</v>
      </c>
      <c r="J8413" t="s">
        <v>1436</v>
      </c>
      <c r="K8413">
        <v>0</v>
      </c>
      <c r="N8413" t="b">
        <v>1</v>
      </c>
      <c r="O8413" t="b">
        <v>0</v>
      </c>
      <c r="P8413" t="b">
        <v>0</v>
      </c>
      <c r="Q8413">
        <v>11</v>
      </c>
      <c r="R8413">
        <v>2</v>
      </c>
      <c r="S8413">
        <v>1</v>
      </c>
      <c r="T8413">
        <v>1</v>
      </c>
      <c r="U8413" t="b">
        <v>1</v>
      </c>
      <c r="V8413" t="s">
        <v>10166</v>
      </c>
      <c r="W8413" t="s">
        <v>12348</v>
      </c>
      <c r="X8413" t="s">
        <v>15833</v>
      </c>
      <c r="Y8413">
        <v>35</v>
      </c>
      <c r="Z8413">
        <v>35</v>
      </c>
      <c r="AA8413">
        <v>11</v>
      </c>
      <c r="AB8413">
        <v>11</v>
      </c>
      <c r="AC8413">
        <v>28</v>
      </c>
    </row>
    <row r="8414" spans="1:29">
      <c r="A8414">
        <v>9191</v>
      </c>
      <c r="B8414" t="s">
        <v>1503</v>
      </c>
      <c r="C8414" t="s">
        <v>10194</v>
      </c>
      <c r="D8414">
        <v>171</v>
      </c>
      <c r="E8414" t="s">
        <v>10195</v>
      </c>
      <c r="U8414" t="b">
        <v>1</v>
      </c>
      <c r="V8414" t="s">
        <v>10166</v>
      </c>
      <c r="W8414" t="s">
        <v>12348</v>
      </c>
      <c r="X8414" t="s">
        <v>15834</v>
      </c>
      <c r="Y8414">
        <v>38</v>
      </c>
      <c r="Z8414">
        <v>69</v>
      </c>
      <c r="AA8414">
        <v>2</v>
      </c>
      <c r="AB8414">
        <v>12</v>
      </c>
      <c r="AC8414">
        <v>28</v>
      </c>
    </row>
    <row r="8415" spans="1:29">
      <c r="A8415">
        <v>9192</v>
      </c>
      <c r="B8415" t="s">
        <v>827</v>
      </c>
      <c r="C8415" t="s">
        <v>10196</v>
      </c>
      <c r="U8415" t="b">
        <v>1</v>
      </c>
      <c r="V8415" t="s">
        <v>10166</v>
      </c>
      <c r="W8415" t="s">
        <v>12348</v>
      </c>
      <c r="X8415" t="s">
        <v>15835</v>
      </c>
      <c r="Y8415">
        <v>38</v>
      </c>
      <c r="Z8415">
        <v>69</v>
      </c>
      <c r="AA8415">
        <v>2</v>
      </c>
      <c r="AB8415">
        <v>11</v>
      </c>
      <c r="AC8415">
        <v>28</v>
      </c>
    </row>
    <row r="8416" spans="1:29">
      <c r="A8416">
        <v>9193</v>
      </c>
      <c r="B8416" t="s">
        <v>1508</v>
      </c>
      <c r="C8416" t="s">
        <v>10197</v>
      </c>
      <c r="U8416" t="b">
        <v>1</v>
      </c>
      <c r="V8416" t="s">
        <v>10166</v>
      </c>
      <c r="W8416" t="s">
        <v>12348</v>
      </c>
      <c r="X8416" t="s">
        <v>15836</v>
      </c>
      <c r="Y8416">
        <v>39</v>
      </c>
      <c r="Z8416">
        <v>69</v>
      </c>
      <c r="AA8416">
        <v>2</v>
      </c>
      <c r="AB8416">
        <v>12</v>
      </c>
      <c r="AC8416">
        <v>28</v>
      </c>
    </row>
    <row r="8417" spans="1:29">
      <c r="A8417">
        <v>9194</v>
      </c>
      <c r="B8417" t="s">
        <v>805</v>
      </c>
      <c r="C8417" t="s">
        <v>10198</v>
      </c>
      <c r="J8417" t="s">
        <v>1436</v>
      </c>
      <c r="K8417">
        <v>0</v>
      </c>
      <c r="N8417" t="b">
        <v>1</v>
      </c>
      <c r="O8417" t="b">
        <v>0</v>
      </c>
      <c r="P8417" t="b">
        <v>0</v>
      </c>
      <c r="Q8417">
        <v>11</v>
      </c>
      <c r="R8417">
        <v>6</v>
      </c>
      <c r="S8417">
        <v>1</v>
      </c>
      <c r="T8417">
        <v>2</v>
      </c>
      <c r="U8417" t="b">
        <v>1</v>
      </c>
      <c r="V8417" t="s">
        <v>10166</v>
      </c>
      <c r="W8417" t="s">
        <v>12348</v>
      </c>
      <c r="X8417" t="s">
        <v>15372</v>
      </c>
      <c r="Y8417">
        <v>41</v>
      </c>
      <c r="Z8417">
        <v>41</v>
      </c>
      <c r="AA8417">
        <v>3</v>
      </c>
      <c r="AB8417">
        <v>3</v>
      </c>
      <c r="AC8417">
        <v>28</v>
      </c>
    </row>
    <row r="8418" spans="1:29">
      <c r="A8418">
        <v>9195</v>
      </c>
      <c r="B8418" t="s">
        <v>805</v>
      </c>
      <c r="C8418" t="s">
        <v>10199</v>
      </c>
      <c r="J8418" t="s">
        <v>1436</v>
      </c>
      <c r="K8418">
        <v>0</v>
      </c>
      <c r="N8418" t="b">
        <v>1</v>
      </c>
      <c r="O8418" t="b">
        <v>0</v>
      </c>
      <c r="P8418" t="b">
        <v>0</v>
      </c>
      <c r="Q8418">
        <v>11</v>
      </c>
      <c r="R8418">
        <v>11</v>
      </c>
      <c r="S8418">
        <v>1</v>
      </c>
      <c r="T8418">
        <v>4</v>
      </c>
      <c r="U8418" t="b">
        <v>1</v>
      </c>
      <c r="V8418" t="s">
        <v>10166</v>
      </c>
      <c r="W8418" t="s">
        <v>12348</v>
      </c>
      <c r="X8418" t="s">
        <v>15376</v>
      </c>
      <c r="Y8418">
        <v>43</v>
      </c>
      <c r="Z8418">
        <v>43</v>
      </c>
      <c r="AA8418">
        <v>3</v>
      </c>
      <c r="AB8418">
        <v>3</v>
      </c>
      <c r="AC8418">
        <v>28</v>
      </c>
    </row>
    <row r="8419" spans="1:29">
      <c r="A8419">
        <v>9196</v>
      </c>
      <c r="B8419" t="s">
        <v>805</v>
      </c>
      <c r="C8419" t="s">
        <v>10200</v>
      </c>
      <c r="J8419" t="s">
        <v>1436</v>
      </c>
      <c r="K8419">
        <v>0</v>
      </c>
      <c r="N8419" t="b">
        <v>1</v>
      </c>
      <c r="O8419" t="b">
        <v>0</v>
      </c>
      <c r="P8419" t="b">
        <v>0</v>
      </c>
      <c r="Q8419">
        <v>11</v>
      </c>
      <c r="R8419">
        <v>11</v>
      </c>
      <c r="S8419">
        <v>1</v>
      </c>
      <c r="T8419">
        <v>10</v>
      </c>
      <c r="U8419" t="b">
        <v>1</v>
      </c>
      <c r="V8419" t="s">
        <v>10166</v>
      </c>
      <c r="W8419" t="s">
        <v>12348</v>
      </c>
      <c r="X8419" t="s">
        <v>14474</v>
      </c>
      <c r="Y8419">
        <v>48</v>
      </c>
      <c r="Z8419">
        <v>48</v>
      </c>
      <c r="AA8419">
        <v>3</v>
      </c>
      <c r="AB8419">
        <v>3</v>
      </c>
      <c r="AC8419">
        <v>28</v>
      </c>
    </row>
    <row r="8420" spans="1:29">
      <c r="A8420">
        <v>9197</v>
      </c>
      <c r="B8420" t="s">
        <v>805</v>
      </c>
      <c r="C8420" t="s">
        <v>10201</v>
      </c>
      <c r="J8420" t="s">
        <v>1436</v>
      </c>
      <c r="K8420">
        <v>0</v>
      </c>
      <c r="N8420" t="b">
        <v>1</v>
      </c>
      <c r="O8420" t="b">
        <v>0</v>
      </c>
      <c r="P8420" t="b">
        <v>0</v>
      </c>
      <c r="Q8420">
        <v>11</v>
      </c>
      <c r="R8420">
        <v>11</v>
      </c>
      <c r="S8420">
        <v>1</v>
      </c>
      <c r="T8420">
        <v>14</v>
      </c>
      <c r="U8420" t="b">
        <v>1</v>
      </c>
      <c r="V8420" t="s">
        <v>10166</v>
      </c>
      <c r="W8420" t="s">
        <v>12348</v>
      </c>
      <c r="X8420" t="s">
        <v>14564</v>
      </c>
      <c r="Y8420">
        <v>52</v>
      </c>
      <c r="Z8420">
        <v>52</v>
      </c>
      <c r="AA8420">
        <v>3</v>
      </c>
      <c r="AB8420">
        <v>3</v>
      </c>
      <c r="AC8420">
        <v>28</v>
      </c>
    </row>
    <row r="8421" spans="1:29">
      <c r="A8421">
        <v>9198</v>
      </c>
      <c r="B8421" t="s">
        <v>805</v>
      </c>
      <c r="C8421" t="s">
        <v>10202</v>
      </c>
      <c r="J8421" t="s">
        <v>1436</v>
      </c>
      <c r="K8421">
        <v>0</v>
      </c>
      <c r="N8421" t="b">
        <v>1</v>
      </c>
      <c r="O8421" t="b">
        <v>0</v>
      </c>
      <c r="P8421" t="b">
        <v>0</v>
      </c>
      <c r="Q8421">
        <v>11</v>
      </c>
      <c r="R8421">
        <v>11</v>
      </c>
      <c r="S8421">
        <v>1</v>
      </c>
      <c r="T8421">
        <v>15</v>
      </c>
      <c r="U8421" t="b">
        <v>1</v>
      </c>
      <c r="V8421" t="s">
        <v>10166</v>
      </c>
      <c r="W8421" t="s">
        <v>12348</v>
      </c>
      <c r="X8421" t="s">
        <v>14567</v>
      </c>
      <c r="Y8421">
        <v>53</v>
      </c>
      <c r="Z8421">
        <v>53</v>
      </c>
      <c r="AA8421">
        <v>3</v>
      </c>
      <c r="AB8421">
        <v>3</v>
      </c>
      <c r="AC8421">
        <v>28</v>
      </c>
    </row>
    <row r="8422" spans="1:29">
      <c r="A8422">
        <v>9199</v>
      </c>
      <c r="B8422" t="s">
        <v>805</v>
      </c>
      <c r="C8422" t="s">
        <v>10203</v>
      </c>
      <c r="J8422" t="s">
        <v>1436</v>
      </c>
      <c r="K8422">
        <v>0</v>
      </c>
      <c r="N8422" t="b">
        <v>1</v>
      </c>
      <c r="O8422" t="b">
        <v>0</v>
      </c>
      <c r="P8422" t="b">
        <v>0</v>
      </c>
      <c r="Q8422">
        <v>11</v>
      </c>
      <c r="R8422">
        <v>11</v>
      </c>
      <c r="S8422">
        <v>1</v>
      </c>
      <c r="T8422">
        <v>17</v>
      </c>
      <c r="U8422" t="b">
        <v>1</v>
      </c>
      <c r="V8422" t="s">
        <v>10166</v>
      </c>
      <c r="W8422" t="s">
        <v>12348</v>
      </c>
      <c r="X8422" t="s">
        <v>14573</v>
      </c>
      <c r="Y8422">
        <v>55</v>
      </c>
      <c r="Z8422">
        <v>55</v>
      </c>
      <c r="AA8422">
        <v>3</v>
      </c>
      <c r="AB8422">
        <v>3</v>
      </c>
      <c r="AC8422">
        <v>28</v>
      </c>
    </row>
    <row r="8423" spans="1:29">
      <c r="A8423">
        <v>9200</v>
      </c>
      <c r="B8423" t="s">
        <v>805</v>
      </c>
      <c r="C8423" t="s">
        <v>10204</v>
      </c>
      <c r="J8423" t="s">
        <v>1436</v>
      </c>
      <c r="K8423">
        <v>0</v>
      </c>
      <c r="N8423" t="b">
        <v>1</v>
      </c>
      <c r="O8423" t="b">
        <v>0</v>
      </c>
      <c r="P8423" t="b">
        <v>0</v>
      </c>
      <c r="Q8423">
        <v>11</v>
      </c>
      <c r="R8423">
        <v>11</v>
      </c>
      <c r="S8423">
        <v>1</v>
      </c>
      <c r="T8423">
        <v>19</v>
      </c>
      <c r="U8423" t="b">
        <v>1</v>
      </c>
      <c r="V8423" t="s">
        <v>10166</v>
      </c>
      <c r="W8423" t="s">
        <v>12348</v>
      </c>
      <c r="X8423" t="s">
        <v>14578</v>
      </c>
      <c r="Y8423">
        <v>57</v>
      </c>
      <c r="Z8423">
        <v>57</v>
      </c>
      <c r="AA8423">
        <v>3</v>
      </c>
      <c r="AB8423">
        <v>3</v>
      </c>
      <c r="AC8423">
        <v>28</v>
      </c>
    </row>
    <row r="8424" spans="1:29">
      <c r="A8424">
        <v>9201</v>
      </c>
      <c r="B8424" t="s">
        <v>805</v>
      </c>
      <c r="C8424" t="s">
        <v>10205</v>
      </c>
      <c r="J8424" t="s">
        <v>1436</v>
      </c>
      <c r="K8424">
        <v>0</v>
      </c>
      <c r="N8424" t="b">
        <v>1</v>
      </c>
      <c r="O8424" t="b">
        <v>0</v>
      </c>
      <c r="P8424" t="b">
        <v>0</v>
      </c>
      <c r="Q8424">
        <v>11</v>
      </c>
      <c r="R8424">
        <v>11</v>
      </c>
      <c r="S8424">
        <v>1</v>
      </c>
      <c r="T8424">
        <v>22</v>
      </c>
      <c r="U8424" t="b">
        <v>1</v>
      </c>
      <c r="V8424" t="s">
        <v>10166</v>
      </c>
      <c r="W8424" t="s">
        <v>12348</v>
      </c>
      <c r="X8424" t="s">
        <v>14587</v>
      </c>
      <c r="Y8424">
        <v>60</v>
      </c>
      <c r="Z8424">
        <v>60</v>
      </c>
      <c r="AA8424">
        <v>3</v>
      </c>
      <c r="AB8424">
        <v>3</v>
      </c>
      <c r="AC8424">
        <v>28</v>
      </c>
    </row>
    <row r="8425" spans="1:29">
      <c r="A8425">
        <v>9202</v>
      </c>
      <c r="B8425" t="s">
        <v>805</v>
      </c>
      <c r="C8425" t="s">
        <v>10206</v>
      </c>
      <c r="J8425" t="s">
        <v>1436</v>
      </c>
      <c r="K8425">
        <v>0</v>
      </c>
      <c r="N8425" t="b">
        <v>1</v>
      </c>
      <c r="O8425" t="b">
        <v>0</v>
      </c>
      <c r="P8425" t="b">
        <v>0</v>
      </c>
      <c r="Q8425">
        <v>11</v>
      </c>
      <c r="R8425">
        <v>11</v>
      </c>
      <c r="S8425">
        <v>1</v>
      </c>
      <c r="T8425">
        <v>22</v>
      </c>
      <c r="U8425" t="b">
        <v>1</v>
      </c>
      <c r="V8425" t="s">
        <v>10166</v>
      </c>
      <c r="W8425" t="s">
        <v>12348</v>
      </c>
      <c r="X8425" t="s">
        <v>14588</v>
      </c>
      <c r="Y8425">
        <v>60</v>
      </c>
      <c r="Z8425">
        <v>60</v>
      </c>
      <c r="AA8425">
        <v>6</v>
      </c>
      <c r="AB8425">
        <v>6</v>
      </c>
      <c r="AC8425">
        <v>28</v>
      </c>
    </row>
    <row r="8426" spans="1:29">
      <c r="A8426">
        <v>9203</v>
      </c>
      <c r="B8426" t="s">
        <v>805</v>
      </c>
      <c r="C8426" t="s">
        <v>10207</v>
      </c>
      <c r="J8426" t="s">
        <v>1436</v>
      </c>
      <c r="K8426">
        <v>0</v>
      </c>
      <c r="N8426" t="b">
        <v>1</v>
      </c>
      <c r="O8426" t="b">
        <v>0</v>
      </c>
      <c r="P8426" t="b">
        <v>0</v>
      </c>
      <c r="Q8426">
        <v>11</v>
      </c>
      <c r="R8426">
        <v>11</v>
      </c>
      <c r="S8426">
        <v>1</v>
      </c>
      <c r="T8426">
        <v>22</v>
      </c>
      <c r="U8426" t="b">
        <v>1</v>
      </c>
      <c r="V8426" t="s">
        <v>10166</v>
      </c>
      <c r="W8426" t="s">
        <v>12348</v>
      </c>
      <c r="X8426" t="s">
        <v>14590</v>
      </c>
      <c r="Y8426">
        <v>61</v>
      </c>
      <c r="Z8426">
        <v>61</v>
      </c>
      <c r="AA8426">
        <v>3</v>
      </c>
      <c r="AB8426">
        <v>3</v>
      </c>
      <c r="AC8426">
        <v>28</v>
      </c>
    </row>
    <row r="8427" spans="1:29">
      <c r="A8427">
        <v>9204</v>
      </c>
      <c r="B8427" t="s">
        <v>805</v>
      </c>
      <c r="C8427" t="s">
        <v>10208</v>
      </c>
      <c r="J8427" t="s">
        <v>1436</v>
      </c>
      <c r="K8427">
        <v>0</v>
      </c>
      <c r="N8427" t="b">
        <v>1</v>
      </c>
      <c r="O8427" t="b">
        <v>0</v>
      </c>
      <c r="P8427" t="b">
        <v>0</v>
      </c>
      <c r="Q8427">
        <v>11</v>
      </c>
      <c r="R8427">
        <v>11</v>
      </c>
      <c r="S8427">
        <v>1</v>
      </c>
      <c r="T8427">
        <v>22</v>
      </c>
      <c r="U8427" t="b">
        <v>1</v>
      </c>
      <c r="V8427" t="s">
        <v>10166</v>
      </c>
      <c r="W8427" t="s">
        <v>12348</v>
      </c>
      <c r="X8427" t="s">
        <v>14591</v>
      </c>
      <c r="Y8427">
        <v>61</v>
      </c>
      <c r="Z8427">
        <v>61</v>
      </c>
      <c r="AA8427">
        <v>6</v>
      </c>
      <c r="AB8427">
        <v>6</v>
      </c>
      <c r="AC8427">
        <v>28</v>
      </c>
    </row>
    <row r="8428" spans="1:29">
      <c r="A8428">
        <v>9205</v>
      </c>
      <c r="B8428" t="s">
        <v>805</v>
      </c>
      <c r="C8428" t="s">
        <v>10209</v>
      </c>
      <c r="J8428" t="s">
        <v>1436</v>
      </c>
      <c r="K8428">
        <v>0</v>
      </c>
      <c r="N8428" t="b">
        <v>1</v>
      </c>
      <c r="O8428" t="b">
        <v>0</v>
      </c>
      <c r="P8428" t="b">
        <v>0</v>
      </c>
      <c r="Q8428">
        <v>11</v>
      </c>
      <c r="R8428">
        <v>11</v>
      </c>
      <c r="S8428">
        <v>1</v>
      </c>
      <c r="T8428">
        <v>22</v>
      </c>
      <c r="U8428" t="b">
        <v>1</v>
      </c>
      <c r="V8428" t="s">
        <v>10166</v>
      </c>
      <c r="W8428" t="s">
        <v>12348</v>
      </c>
      <c r="X8428" t="s">
        <v>15348</v>
      </c>
      <c r="Y8428">
        <v>62</v>
      </c>
      <c r="Z8428">
        <v>62</v>
      </c>
      <c r="AA8428">
        <v>3</v>
      </c>
      <c r="AB8428">
        <v>3</v>
      </c>
      <c r="AC8428">
        <v>28</v>
      </c>
    </row>
    <row r="8429" spans="1:29">
      <c r="A8429">
        <v>9206</v>
      </c>
      <c r="B8429" t="s">
        <v>805</v>
      </c>
      <c r="C8429" t="s">
        <v>10210</v>
      </c>
      <c r="J8429" t="s">
        <v>1436</v>
      </c>
      <c r="K8429">
        <v>0</v>
      </c>
      <c r="N8429" t="b">
        <v>1</v>
      </c>
      <c r="O8429" t="b">
        <v>0</v>
      </c>
      <c r="P8429" t="b">
        <v>0</v>
      </c>
      <c r="Q8429">
        <v>11</v>
      </c>
      <c r="R8429">
        <v>11</v>
      </c>
      <c r="S8429">
        <v>1</v>
      </c>
      <c r="T8429">
        <v>22</v>
      </c>
      <c r="U8429" t="b">
        <v>1</v>
      </c>
      <c r="V8429" t="s">
        <v>10166</v>
      </c>
      <c r="W8429" t="s">
        <v>12348</v>
      </c>
      <c r="X8429" t="s">
        <v>14883</v>
      </c>
      <c r="Y8429">
        <v>62</v>
      </c>
      <c r="Z8429">
        <v>62</v>
      </c>
      <c r="AA8429">
        <v>6</v>
      </c>
      <c r="AB8429">
        <v>6</v>
      </c>
      <c r="AC8429">
        <v>28</v>
      </c>
    </row>
    <row r="8430" spans="1:29">
      <c r="A8430">
        <v>9207</v>
      </c>
      <c r="B8430" t="s">
        <v>805</v>
      </c>
      <c r="C8430" t="s">
        <v>10211</v>
      </c>
      <c r="J8430" t="s">
        <v>1436</v>
      </c>
      <c r="K8430">
        <v>0</v>
      </c>
      <c r="N8430" t="b">
        <v>1</v>
      </c>
      <c r="O8430" t="b">
        <v>0</v>
      </c>
      <c r="P8430" t="b">
        <v>0</v>
      </c>
      <c r="Q8430">
        <v>11</v>
      </c>
      <c r="R8430">
        <v>11</v>
      </c>
      <c r="S8430">
        <v>1</v>
      </c>
      <c r="T8430">
        <v>22</v>
      </c>
      <c r="U8430" t="b">
        <v>1</v>
      </c>
      <c r="V8430" t="s">
        <v>10166</v>
      </c>
      <c r="W8430" t="s">
        <v>12348</v>
      </c>
      <c r="X8430" t="s">
        <v>15350</v>
      </c>
      <c r="Y8430">
        <v>63</v>
      </c>
      <c r="Z8430">
        <v>63</v>
      </c>
      <c r="AA8430">
        <v>3</v>
      </c>
      <c r="AB8430">
        <v>3</v>
      </c>
      <c r="AC8430">
        <v>28</v>
      </c>
    </row>
    <row r="8431" spans="1:29">
      <c r="A8431">
        <v>9208</v>
      </c>
      <c r="B8431" t="s">
        <v>805</v>
      </c>
      <c r="C8431" t="s">
        <v>10212</v>
      </c>
      <c r="J8431" t="s">
        <v>1436</v>
      </c>
      <c r="K8431">
        <v>0</v>
      </c>
      <c r="N8431" t="b">
        <v>1</v>
      </c>
      <c r="O8431" t="b">
        <v>0</v>
      </c>
      <c r="P8431" t="b">
        <v>0</v>
      </c>
      <c r="Q8431">
        <v>11</v>
      </c>
      <c r="R8431">
        <v>11</v>
      </c>
      <c r="S8431">
        <v>1</v>
      </c>
      <c r="T8431">
        <v>22</v>
      </c>
      <c r="U8431" t="b">
        <v>1</v>
      </c>
      <c r="V8431" t="s">
        <v>10166</v>
      </c>
      <c r="W8431" t="s">
        <v>12348</v>
      </c>
      <c r="X8431" t="s">
        <v>14884</v>
      </c>
      <c r="Y8431">
        <v>63</v>
      </c>
      <c r="Z8431">
        <v>63</v>
      </c>
      <c r="AA8431">
        <v>6</v>
      </c>
      <c r="AB8431">
        <v>6</v>
      </c>
      <c r="AC8431">
        <v>28</v>
      </c>
    </row>
    <row r="8432" spans="1:29">
      <c r="A8432">
        <v>9209</v>
      </c>
      <c r="B8432" t="s">
        <v>805</v>
      </c>
      <c r="C8432" t="s">
        <v>10213</v>
      </c>
      <c r="J8432" t="s">
        <v>1436</v>
      </c>
      <c r="K8432">
        <v>0</v>
      </c>
      <c r="N8432" t="b">
        <v>1</v>
      </c>
      <c r="O8432" t="b">
        <v>0</v>
      </c>
      <c r="P8432" t="b">
        <v>0</v>
      </c>
      <c r="Q8432">
        <v>11</v>
      </c>
      <c r="R8432">
        <v>11</v>
      </c>
      <c r="S8432">
        <v>1</v>
      </c>
      <c r="T8432">
        <v>22</v>
      </c>
      <c r="U8432" t="b">
        <v>1</v>
      </c>
      <c r="V8432" t="s">
        <v>10166</v>
      </c>
      <c r="W8432" t="s">
        <v>12348</v>
      </c>
      <c r="X8432" t="s">
        <v>15501</v>
      </c>
      <c r="Y8432">
        <v>64</v>
      </c>
      <c r="Z8432">
        <v>64</v>
      </c>
      <c r="AA8432">
        <v>3</v>
      </c>
      <c r="AB8432">
        <v>3</v>
      </c>
      <c r="AC8432">
        <v>28</v>
      </c>
    </row>
    <row r="8433" spans="1:29">
      <c r="A8433">
        <v>9210</v>
      </c>
      <c r="B8433" t="s">
        <v>805</v>
      </c>
      <c r="C8433" t="s">
        <v>10214</v>
      </c>
      <c r="J8433" t="s">
        <v>1436</v>
      </c>
      <c r="K8433">
        <v>0</v>
      </c>
      <c r="N8433" t="b">
        <v>1</v>
      </c>
      <c r="O8433" t="b">
        <v>0</v>
      </c>
      <c r="P8433" t="b">
        <v>0</v>
      </c>
      <c r="Q8433">
        <v>11</v>
      </c>
      <c r="R8433">
        <v>11</v>
      </c>
      <c r="S8433">
        <v>1</v>
      </c>
      <c r="T8433">
        <v>22</v>
      </c>
      <c r="U8433" t="b">
        <v>1</v>
      </c>
      <c r="V8433" t="s">
        <v>10166</v>
      </c>
      <c r="W8433" t="s">
        <v>12348</v>
      </c>
      <c r="X8433" t="s">
        <v>14596</v>
      </c>
      <c r="Y8433">
        <v>64</v>
      </c>
      <c r="Z8433">
        <v>64</v>
      </c>
      <c r="AA8433">
        <v>6</v>
      </c>
      <c r="AB8433">
        <v>6</v>
      </c>
      <c r="AC8433">
        <v>28</v>
      </c>
    </row>
    <row r="8434" spans="1:29">
      <c r="A8434">
        <v>9211</v>
      </c>
      <c r="B8434" t="s">
        <v>805</v>
      </c>
      <c r="C8434" t="s">
        <v>10215</v>
      </c>
      <c r="J8434" t="s">
        <v>1436</v>
      </c>
      <c r="K8434">
        <v>0</v>
      </c>
      <c r="N8434" t="b">
        <v>1</v>
      </c>
      <c r="O8434" t="b">
        <v>0</v>
      </c>
      <c r="P8434" t="b">
        <v>0</v>
      </c>
      <c r="Q8434">
        <v>11</v>
      </c>
      <c r="R8434">
        <v>11</v>
      </c>
      <c r="S8434">
        <v>1</v>
      </c>
      <c r="T8434">
        <v>22</v>
      </c>
      <c r="U8434" t="b">
        <v>1</v>
      </c>
      <c r="V8434" t="s">
        <v>10166</v>
      </c>
      <c r="W8434" t="s">
        <v>12348</v>
      </c>
      <c r="X8434" t="s">
        <v>15502</v>
      </c>
      <c r="Y8434">
        <v>65</v>
      </c>
      <c r="Z8434">
        <v>65</v>
      </c>
      <c r="AA8434">
        <v>3</v>
      </c>
      <c r="AB8434">
        <v>3</v>
      </c>
      <c r="AC8434">
        <v>28</v>
      </c>
    </row>
    <row r="8435" spans="1:29">
      <c r="A8435">
        <v>9212</v>
      </c>
      <c r="B8435" t="s">
        <v>805</v>
      </c>
      <c r="C8435" t="s">
        <v>10216</v>
      </c>
      <c r="J8435" t="s">
        <v>1436</v>
      </c>
      <c r="K8435">
        <v>0</v>
      </c>
      <c r="N8435" t="b">
        <v>1</v>
      </c>
      <c r="O8435" t="b">
        <v>0</v>
      </c>
      <c r="P8435" t="b">
        <v>0</v>
      </c>
      <c r="Q8435">
        <v>11</v>
      </c>
      <c r="R8435">
        <v>11</v>
      </c>
      <c r="S8435">
        <v>1</v>
      </c>
      <c r="T8435">
        <v>22</v>
      </c>
      <c r="U8435" t="b">
        <v>1</v>
      </c>
      <c r="V8435" t="s">
        <v>10166</v>
      </c>
      <c r="W8435" t="s">
        <v>12348</v>
      </c>
      <c r="X8435" t="s">
        <v>14885</v>
      </c>
      <c r="Y8435">
        <v>65</v>
      </c>
      <c r="Z8435">
        <v>65</v>
      </c>
      <c r="AA8435">
        <v>6</v>
      </c>
      <c r="AB8435">
        <v>6</v>
      </c>
      <c r="AC8435">
        <v>28</v>
      </c>
    </row>
    <row r="8436" spans="1:29">
      <c r="A8436">
        <v>9213</v>
      </c>
      <c r="B8436" t="s">
        <v>805</v>
      </c>
      <c r="C8436" t="s">
        <v>10217</v>
      </c>
      <c r="J8436" t="s">
        <v>1466</v>
      </c>
      <c r="K8436">
        <v>0</v>
      </c>
      <c r="N8436" t="b">
        <v>1</v>
      </c>
      <c r="O8436" t="b">
        <v>0</v>
      </c>
      <c r="P8436" t="b">
        <v>0</v>
      </c>
      <c r="Q8436">
        <v>11</v>
      </c>
      <c r="R8436">
        <v>11</v>
      </c>
      <c r="S8436">
        <v>1</v>
      </c>
      <c r="T8436">
        <v>22</v>
      </c>
      <c r="U8436" t="b">
        <v>1</v>
      </c>
      <c r="V8436" t="s">
        <v>10166</v>
      </c>
      <c r="W8436" t="s">
        <v>12348</v>
      </c>
      <c r="X8436" t="s">
        <v>15837</v>
      </c>
      <c r="Y8436">
        <v>60</v>
      </c>
      <c r="Z8436">
        <v>60</v>
      </c>
      <c r="AA8436">
        <v>10</v>
      </c>
      <c r="AB8436">
        <v>10</v>
      </c>
      <c r="AC8436">
        <v>28</v>
      </c>
    </row>
    <row r="8437" spans="1:29">
      <c r="A8437">
        <v>9214</v>
      </c>
      <c r="B8437" t="s">
        <v>805</v>
      </c>
      <c r="C8437" t="s">
        <v>10218</v>
      </c>
      <c r="J8437" t="s">
        <v>1466</v>
      </c>
      <c r="K8437">
        <v>0</v>
      </c>
      <c r="N8437" t="b">
        <v>1</v>
      </c>
      <c r="O8437" t="b">
        <v>0</v>
      </c>
      <c r="P8437" t="b">
        <v>0</v>
      </c>
      <c r="Q8437">
        <v>11</v>
      </c>
      <c r="R8437">
        <v>11</v>
      </c>
      <c r="S8437">
        <v>1</v>
      </c>
      <c r="T8437">
        <v>22</v>
      </c>
      <c r="U8437" t="b">
        <v>1</v>
      </c>
      <c r="V8437" t="s">
        <v>10166</v>
      </c>
      <c r="W8437" t="s">
        <v>12348</v>
      </c>
      <c r="X8437" t="s">
        <v>15809</v>
      </c>
      <c r="Y8437">
        <v>61</v>
      </c>
      <c r="Z8437">
        <v>61</v>
      </c>
      <c r="AA8437">
        <v>10</v>
      </c>
      <c r="AB8437">
        <v>10</v>
      </c>
      <c r="AC8437">
        <v>28</v>
      </c>
    </row>
    <row r="8438" spans="1:29">
      <c r="A8438">
        <v>9215</v>
      </c>
      <c r="B8438" t="s">
        <v>805</v>
      </c>
      <c r="C8438" t="s">
        <v>10219</v>
      </c>
      <c r="J8438" t="s">
        <v>1466</v>
      </c>
      <c r="K8438">
        <v>0</v>
      </c>
      <c r="N8438" t="b">
        <v>1</v>
      </c>
      <c r="O8438" t="b">
        <v>0</v>
      </c>
      <c r="P8438" t="b">
        <v>0</v>
      </c>
      <c r="Q8438">
        <v>11</v>
      </c>
      <c r="R8438">
        <v>11</v>
      </c>
      <c r="S8438">
        <v>1</v>
      </c>
      <c r="T8438">
        <v>22</v>
      </c>
      <c r="U8438" t="b">
        <v>1</v>
      </c>
      <c r="V8438" t="s">
        <v>10166</v>
      </c>
      <c r="W8438" t="s">
        <v>12348</v>
      </c>
      <c r="X8438" t="s">
        <v>15810</v>
      </c>
      <c r="Y8438">
        <v>62</v>
      </c>
      <c r="Z8438">
        <v>62</v>
      </c>
      <c r="AA8438">
        <v>10</v>
      </c>
      <c r="AB8438">
        <v>10</v>
      </c>
      <c r="AC8438">
        <v>28</v>
      </c>
    </row>
    <row r="8439" spans="1:29">
      <c r="A8439">
        <v>9216</v>
      </c>
      <c r="B8439" t="s">
        <v>805</v>
      </c>
      <c r="C8439" t="s">
        <v>10220</v>
      </c>
      <c r="J8439" t="s">
        <v>1466</v>
      </c>
      <c r="K8439">
        <v>0</v>
      </c>
      <c r="N8439" t="b">
        <v>1</v>
      </c>
      <c r="O8439" t="b">
        <v>0</v>
      </c>
      <c r="P8439" t="b">
        <v>0</v>
      </c>
      <c r="Q8439">
        <v>11</v>
      </c>
      <c r="R8439">
        <v>11</v>
      </c>
      <c r="S8439">
        <v>1</v>
      </c>
      <c r="T8439">
        <v>22</v>
      </c>
      <c r="U8439" t="b">
        <v>1</v>
      </c>
      <c r="V8439" t="s">
        <v>10166</v>
      </c>
      <c r="W8439" t="s">
        <v>12348</v>
      </c>
      <c r="X8439" t="s">
        <v>15811</v>
      </c>
      <c r="Y8439">
        <v>63</v>
      </c>
      <c r="Z8439">
        <v>63</v>
      </c>
      <c r="AA8439">
        <v>10</v>
      </c>
      <c r="AB8439">
        <v>10</v>
      </c>
      <c r="AC8439">
        <v>28</v>
      </c>
    </row>
    <row r="8440" spans="1:29">
      <c r="A8440">
        <v>9217</v>
      </c>
      <c r="B8440" t="s">
        <v>805</v>
      </c>
      <c r="C8440" t="s">
        <v>10221</v>
      </c>
      <c r="J8440" t="s">
        <v>1466</v>
      </c>
      <c r="K8440">
        <v>0</v>
      </c>
      <c r="N8440" t="b">
        <v>1</v>
      </c>
      <c r="O8440" t="b">
        <v>0</v>
      </c>
      <c r="P8440" t="b">
        <v>0</v>
      </c>
      <c r="Q8440">
        <v>11</v>
      </c>
      <c r="R8440">
        <v>11</v>
      </c>
      <c r="S8440">
        <v>1</v>
      </c>
      <c r="T8440">
        <v>22</v>
      </c>
      <c r="U8440" t="b">
        <v>1</v>
      </c>
      <c r="V8440" t="s">
        <v>10166</v>
      </c>
      <c r="W8440" t="s">
        <v>12348</v>
      </c>
      <c r="X8440" t="s">
        <v>15812</v>
      </c>
      <c r="Y8440">
        <v>64</v>
      </c>
      <c r="Z8440">
        <v>64</v>
      </c>
      <c r="AA8440">
        <v>10</v>
      </c>
      <c r="AB8440">
        <v>10</v>
      </c>
      <c r="AC8440">
        <v>28</v>
      </c>
    </row>
    <row r="8441" spans="1:29">
      <c r="A8441">
        <v>9218</v>
      </c>
      <c r="B8441" t="s">
        <v>805</v>
      </c>
      <c r="C8441" t="s">
        <v>10222</v>
      </c>
      <c r="J8441" t="s">
        <v>1466</v>
      </c>
      <c r="K8441">
        <v>0</v>
      </c>
      <c r="N8441" t="b">
        <v>1</v>
      </c>
      <c r="O8441" t="b">
        <v>0</v>
      </c>
      <c r="P8441" t="b">
        <v>0</v>
      </c>
      <c r="Q8441">
        <v>11</v>
      </c>
      <c r="R8441">
        <v>11</v>
      </c>
      <c r="S8441">
        <v>1</v>
      </c>
      <c r="T8441">
        <v>22</v>
      </c>
      <c r="U8441" t="b">
        <v>1</v>
      </c>
      <c r="V8441" t="s">
        <v>10166</v>
      </c>
      <c r="W8441" t="s">
        <v>12348</v>
      </c>
      <c r="X8441" t="s">
        <v>15568</v>
      </c>
      <c r="Y8441">
        <v>65</v>
      </c>
      <c r="Z8441">
        <v>65</v>
      </c>
      <c r="AA8441">
        <v>10</v>
      </c>
      <c r="AB8441">
        <v>10</v>
      </c>
      <c r="AC8441">
        <v>28</v>
      </c>
    </row>
    <row r="8442" spans="1:29">
      <c r="A8442">
        <v>9219</v>
      </c>
      <c r="B8442" t="s">
        <v>805</v>
      </c>
      <c r="C8442" t="s">
        <v>10223</v>
      </c>
      <c r="J8442" t="s">
        <v>1436</v>
      </c>
      <c r="K8442">
        <v>0</v>
      </c>
      <c r="N8442" t="b">
        <v>1</v>
      </c>
      <c r="O8442" t="b">
        <v>0</v>
      </c>
      <c r="P8442" t="b">
        <v>0</v>
      </c>
      <c r="Q8442">
        <v>11</v>
      </c>
      <c r="R8442">
        <v>2</v>
      </c>
      <c r="S8442">
        <v>1</v>
      </c>
      <c r="T8442">
        <v>1</v>
      </c>
      <c r="U8442" t="b">
        <v>1</v>
      </c>
      <c r="V8442" t="s">
        <v>10166</v>
      </c>
      <c r="W8442" t="s">
        <v>12348</v>
      </c>
      <c r="X8442" t="s">
        <v>15570</v>
      </c>
      <c r="Y8442">
        <v>67</v>
      </c>
      <c r="Z8442">
        <v>67</v>
      </c>
      <c r="AA8442">
        <v>10</v>
      </c>
      <c r="AB8442">
        <v>10</v>
      </c>
      <c r="AC8442">
        <v>28</v>
      </c>
    </row>
    <row r="8443" spans="1:29">
      <c r="A8443">
        <v>9220</v>
      </c>
      <c r="B8443" t="s">
        <v>1503</v>
      </c>
      <c r="C8443" t="s">
        <v>10224</v>
      </c>
      <c r="D8443">
        <v>172</v>
      </c>
      <c r="E8443" t="s">
        <v>10225</v>
      </c>
      <c r="U8443" t="b">
        <v>1</v>
      </c>
      <c r="V8443" t="s">
        <v>10166</v>
      </c>
      <c r="W8443" t="s">
        <v>12348</v>
      </c>
      <c r="X8443" t="s">
        <v>15838</v>
      </c>
      <c r="Y8443">
        <v>70</v>
      </c>
      <c r="Z8443">
        <v>83</v>
      </c>
      <c r="AA8443">
        <v>2</v>
      </c>
      <c r="AB8443">
        <v>12</v>
      </c>
      <c r="AC8443">
        <v>28</v>
      </c>
    </row>
    <row r="8444" spans="1:29">
      <c r="A8444">
        <v>9221</v>
      </c>
      <c r="B8444" t="s">
        <v>827</v>
      </c>
      <c r="C8444" t="s">
        <v>10226</v>
      </c>
      <c r="U8444" t="b">
        <v>1</v>
      </c>
      <c r="V8444" t="s">
        <v>10166</v>
      </c>
      <c r="W8444" t="s">
        <v>12348</v>
      </c>
      <c r="X8444" t="s">
        <v>15839</v>
      </c>
      <c r="Y8444">
        <v>70</v>
      </c>
      <c r="Z8444">
        <v>83</v>
      </c>
      <c r="AA8444">
        <v>2</v>
      </c>
      <c r="AB8444">
        <v>11</v>
      </c>
      <c r="AC8444">
        <v>28</v>
      </c>
    </row>
    <row r="8445" spans="1:29">
      <c r="A8445">
        <v>9222</v>
      </c>
      <c r="B8445" t="s">
        <v>1508</v>
      </c>
      <c r="C8445" t="s">
        <v>10227</v>
      </c>
      <c r="U8445" t="b">
        <v>1</v>
      </c>
      <c r="V8445" t="s">
        <v>10166</v>
      </c>
      <c r="W8445" t="s">
        <v>12348</v>
      </c>
      <c r="X8445" t="s">
        <v>15840</v>
      </c>
      <c r="Y8445">
        <v>71</v>
      </c>
      <c r="Z8445">
        <v>83</v>
      </c>
      <c r="AA8445">
        <v>2</v>
      </c>
      <c r="AB8445">
        <v>12</v>
      </c>
      <c r="AC8445">
        <v>28</v>
      </c>
    </row>
    <row r="8446" spans="1:29">
      <c r="A8446">
        <v>9223</v>
      </c>
      <c r="B8446" t="s">
        <v>805</v>
      </c>
      <c r="C8446" t="s">
        <v>10228</v>
      </c>
      <c r="J8446" t="s">
        <v>1436</v>
      </c>
      <c r="K8446">
        <v>0</v>
      </c>
      <c r="N8446" t="b">
        <v>1</v>
      </c>
      <c r="O8446" t="b">
        <v>0</v>
      </c>
      <c r="P8446" t="b">
        <v>0</v>
      </c>
      <c r="Q8446">
        <v>11</v>
      </c>
      <c r="R8446">
        <v>11</v>
      </c>
      <c r="S8446">
        <v>1</v>
      </c>
      <c r="T8446">
        <v>5</v>
      </c>
      <c r="U8446" t="b">
        <v>1</v>
      </c>
      <c r="V8446" t="s">
        <v>10166</v>
      </c>
      <c r="W8446" t="s">
        <v>12348</v>
      </c>
      <c r="X8446" t="s">
        <v>15702</v>
      </c>
      <c r="Y8446">
        <v>75</v>
      </c>
      <c r="Z8446">
        <v>75</v>
      </c>
      <c r="AA8446">
        <v>2</v>
      </c>
      <c r="AB8446">
        <v>2</v>
      </c>
      <c r="AC8446">
        <v>28</v>
      </c>
    </row>
    <row r="8447" spans="1:29">
      <c r="A8447">
        <v>9224</v>
      </c>
      <c r="B8447" t="s">
        <v>805</v>
      </c>
      <c r="C8447" t="s">
        <v>10229</v>
      </c>
      <c r="J8447" t="s">
        <v>1436</v>
      </c>
      <c r="K8447">
        <v>0</v>
      </c>
      <c r="N8447" t="b">
        <v>1</v>
      </c>
      <c r="O8447" t="b">
        <v>0</v>
      </c>
      <c r="P8447" t="b">
        <v>0</v>
      </c>
      <c r="Q8447">
        <v>11</v>
      </c>
      <c r="R8447">
        <v>11</v>
      </c>
      <c r="S8447">
        <v>1</v>
      </c>
      <c r="T8447">
        <v>5</v>
      </c>
      <c r="U8447" t="b">
        <v>1</v>
      </c>
      <c r="V8447" t="s">
        <v>10166</v>
      </c>
      <c r="W8447" t="s">
        <v>12348</v>
      </c>
      <c r="X8447" t="s">
        <v>14880</v>
      </c>
      <c r="Y8447">
        <v>75</v>
      </c>
      <c r="Z8447">
        <v>75</v>
      </c>
      <c r="AA8447">
        <v>5</v>
      </c>
      <c r="AB8447">
        <v>5</v>
      </c>
      <c r="AC8447">
        <v>28</v>
      </c>
    </row>
    <row r="8448" spans="1:29">
      <c r="A8448">
        <v>9225</v>
      </c>
      <c r="B8448" t="s">
        <v>805</v>
      </c>
      <c r="C8448" t="s">
        <v>10230</v>
      </c>
      <c r="J8448" t="s">
        <v>1436</v>
      </c>
      <c r="K8448">
        <v>0</v>
      </c>
      <c r="N8448" t="b">
        <v>1</v>
      </c>
      <c r="O8448" t="b">
        <v>0</v>
      </c>
      <c r="P8448" t="b">
        <v>0</v>
      </c>
      <c r="Q8448">
        <v>11</v>
      </c>
      <c r="R8448">
        <v>11</v>
      </c>
      <c r="S8448">
        <v>1</v>
      </c>
      <c r="T8448">
        <v>5</v>
      </c>
      <c r="U8448" t="b">
        <v>1</v>
      </c>
      <c r="V8448" t="s">
        <v>10166</v>
      </c>
      <c r="W8448" t="s">
        <v>12348</v>
      </c>
      <c r="X8448" t="s">
        <v>14916</v>
      </c>
      <c r="Y8448">
        <v>75</v>
      </c>
      <c r="Z8448">
        <v>75</v>
      </c>
      <c r="AA8448">
        <v>7</v>
      </c>
      <c r="AB8448">
        <v>7</v>
      </c>
      <c r="AC8448">
        <v>28</v>
      </c>
    </row>
    <row r="8449" spans="1:29">
      <c r="A8449">
        <v>9226</v>
      </c>
      <c r="B8449" t="s">
        <v>805</v>
      </c>
      <c r="C8449" t="s">
        <v>10231</v>
      </c>
      <c r="J8449" t="s">
        <v>1436</v>
      </c>
      <c r="K8449">
        <v>0</v>
      </c>
      <c r="N8449" t="b">
        <v>1</v>
      </c>
      <c r="O8449" t="b">
        <v>0</v>
      </c>
      <c r="P8449" t="b">
        <v>0</v>
      </c>
      <c r="Q8449">
        <v>11</v>
      </c>
      <c r="R8449">
        <v>11</v>
      </c>
      <c r="S8449">
        <v>1</v>
      </c>
      <c r="T8449">
        <v>5</v>
      </c>
      <c r="U8449" t="b">
        <v>1</v>
      </c>
      <c r="V8449" t="s">
        <v>10166</v>
      </c>
      <c r="W8449" t="s">
        <v>12348</v>
      </c>
      <c r="X8449" t="s">
        <v>15476</v>
      </c>
      <c r="Y8449">
        <v>75</v>
      </c>
      <c r="Z8449">
        <v>75</v>
      </c>
      <c r="AA8449">
        <v>9</v>
      </c>
      <c r="AB8449">
        <v>9</v>
      </c>
      <c r="AC8449">
        <v>28</v>
      </c>
    </row>
    <row r="8450" spans="1:29">
      <c r="A8450">
        <v>9227</v>
      </c>
      <c r="B8450" t="s">
        <v>805</v>
      </c>
      <c r="C8450" t="s">
        <v>10232</v>
      </c>
      <c r="J8450" t="s">
        <v>1436</v>
      </c>
      <c r="K8450">
        <v>0</v>
      </c>
      <c r="N8450" t="b">
        <v>1</v>
      </c>
      <c r="O8450" t="b">
        <v>0</v>
      </c>
      <c r="P8450" t="b">
        <v>0</v>
      </c>
      <c r="Q8450">
        <v>11</v>
      </c>
      <c r="R8450">
        <v>11</v>
      </c>
      <c r="S8450">
        <v>1</v>
      </c>
      <c r="T8450">
        <v>5</v>
      </c>
      <c r="U8450" t="b">
        <v>1</v>
      </c>
      <c r="V8450" t="s">
        <v>10166</v>
      </c>
      <c r="W8450" t="s">
        <v>12348</v>
      </c>
      <c r="X8450" t="s">
        <v>15703</v>
      </c>
      <c r="Y8450">
        <v>76</v>
      </c>
      <c r="Z8450">
        <v>76</v>
      </c>
      <c r="AA8450">
        <v>2</v>
      </c>
      <c r="AB8450">
        <v>2</v>
      </c>
      <c r="AC8450">
        <v>28</v>
      </c>
    </row>
    <row r="8451" spans="1:29">
      <c r="A8451">
        <v>9228</v>
      </c>
      <c r="B8451" t="s">
        <v>805</v>
      </c>
      <c r="C8451" t="s">
        <v>10233</v>
      </c>
      <c r="J8451" t="s">
        <v>1436</v>
      </c>
      <c r="K8451">
        <v>0</v>
      </c>
      <c r="N8451" t="b">
        <v>1</v>
      </c>
      <c r="O8451" t="b">
        <v>0</v>
      </c>
      <c r="P8451" t="b">
        <v>0</v>
      </c>
      <c r="Q8451">
        <v>11</v>
      </c>
      <c r="R8451">
        <v>11</v>
      </c>
      <c r="S8451">
        <v>1</v>
      </c>
      <c r="T8451">
        <v>5</v>
      </c>
      <c r="U8451" t="b">
        <v>1</v>
      </c>
      <c r="V8451" t="s">
        <v>10166</v>
      </c>
      <c r="W8451" t="s">
        <v>12348</v>
      </c>
      <c r="X8451" t="s">
        <v>14882</v>
      </c>
      <c r="Y8451">
        <v>76</v>
      </c>
      <c r="Z8451">
        <v>76</v>
      </c>
      <c r="AA8451">
        <v>5</v>
      </c>
      <c r="AB8451">
        <v>5</v>
      </c>
      <c r="AC8451">
        <v>28</v>
      </c>
    </row>
    <row r="8452" spans="1:29">
      <c r="A8452">
        <v>9229</v>
      </c>
      <c r="B8452" t="s">
        <v>805</v>
      </c>
      <c r="C8452" t="s">
        <v>10234</v>
      </c>
      <c r="J8452" t="s">
        <v>1436</v>
      </c>
      <c r="K8452">
        <v>0</v>
      </c>
      <c r="N8452" t="b">
        <v>1</v>
      </c>
      <c r="O8452" t="b">
        <v>0</v>
      </c>
      <c r="P8452" t="b">
        <v>0</v>
      </c>
      <c r="Q8452">
        <v>11</v>
      </c>
      <c r="R8452">
        <v>11</v>
      </c>
      <c r="S8452">
        <v>1</v>
      </c>
      <c r="T8452">
        <v>5</v>
      </c>
      <c r="U8452" t="b">
        <v>1</v>
      </c>
      <c r="V8452" t="s">
        <v>10166</v>
      </c>
      <c r="W8452" t="s">
        <v>12348</v>
      </c>
      <c r="X8452" t="s">
        <v>14917</v>
      </c>
      <c r="Y8452">
        <v>76</v>
      </c>
      <c r="Z8452">
        <v>76</v>
      </c>
      <c r="AA8452">
        <v>7</v>
      </c>
      <c r="AB8452">
        <v>7</v>
      </c>
      <c r="AC8452">
        <v>28</v>
      </c>
    </row>
    <row r="8453" spans="1:29">
      <c r="A8453">
        <v>9230</v>
      </c>
      <c r="B8453" t="s">
        <v>805</v>
      </c>
      <c r="C8453" t="s">
        <v>10235</v>
      </c>
      <c r="J8453" t="s">
        <v>1436</v>
      </c>
      <c r="K8453">
        <v>0</v>
      </c>
      <c r="N8453" t="b">
        <v>1</v>
      </c>
      <c r="O8453" t="b">
        <v>0</v>
      </c>
      <c r="P8453" t="b">
        <v>0</v>
      </c>
      <c r="Q8453">
        <v>11</v>
      </c>
      <c r="R8453">
        <v>11</v>
      </c>
      <c r="S8453">
        <v>1</v>
      </c>
      <c r="T8453">
        <v>5</v>
      </c>
      <c r="U8453" t="b">
        <v>1</v>
      </c>
      <c r="V8453" t="s">
        <v>10166</v>
      </c>
      <c r="W8453" t="s">
        <v>12348</v>
      </c>
      <c r="X8453" t="s">
        <v>14453</v>
      </c>
      <c r="Y8453">
        <v>76</v>
      </c>
      <c r="Z8453">
        <v>76</v>
      </c>
      <c r="AA8453">
        <v>9</v>
      </c>
      <c r="AB8453">
        <v>9</v>
      </c>
      <c r="AC8453">
        <v>28</v>
      </c>
    </row>
    <row r="8454" spans="1:29">
      <c r="A8454">
        <v>9231</v>
      </c>
      <c r="B8454" t="s">
        <v>805</v>
      </c>
      <c r="C8454" t="s">
        <v>10236</v>
      </c>
      <c r="J8454" t="s">
        <v>1436</v>
      </c>
      <c r="K8454">
        <v>0</v>
      </c>
      <c r="N8454" t="b">
        <v>1</v>
      </c>
      <c r="O8454" t="b">
        <v>0</v>
      </c>
      <c r="P8454" t="b">
        <v>0</v>
      </c>
      <c r="Q8454">
        <v>11</v>
      </c>
      <c r="R8454">
        <v>11</v>
      </c>
      <c r="S8454">
        <v>1</v>
      </c>
      <c r="T8454">
        <v>5</v>
      </c>
      <c r="U8454" t="b">
        <v>1</v>
      </c>
      <c r="V8454" t="s">
        <v>10166</v>
      </c>
      <c r="W8454" t="s">
        <v>12348</v>
      </c>
      <c r="X8454" t="s">
        <v>15704</v>
      </c>
      <c r="Y8454">
        <v>77</v>
      </c>
      <c r="Z8454">
        <v>77</v>
      </c>
      <c r="AA8454">
        <v>2</v>
      </c>
      <c r="AB8454">
        <v>2</v>
      </c>
      <c r="AC8454">
        <v>28</v>
      </c>
    </row>
    <row r="8455" spans="1:29">
      <c r="A8455">
        <v>9232</v>
      </c>
      <c r="B8455" t="s">
        <v>805</v>
      </c>
      <c r="C8455" t="s">
        <v>10237</v>
      </c>
      <c r="J8455" t="s">
        <v>1436</v>
      </c>
      <c r="K8455">
        <v>0</v>
      </c>
      <c r="N8455" t="b">
        <v>1</v>
      </c>
      <c r="O8455" t="b">
        <v>0</v>
      </c>
      <c r="P8455" t="b">
        <v>0</v>
      </c>
      <c r="Q8455">
        <v>11</v>
      </c>
      <c r="R8455">
        <v>11</v>
      </c>
      <c r="S8455">
        <v>1</v>
      </c>
      <c r="T8455">
        <v>5</v>
      </c>
      <c r="U8455" t="b">
        <v>1</v>
      </c>
      <c r="V8455" t="s">
        <v>10166</v>
      </c>
      <c r="W8455" t="s">
        <v>12348</v>
      </c>
      <c r="X8455" t="s">
        <v>14940</v>
      </c>
      <c r="Y8455">
        <v>77</v>
      </c>
      <c r="Z8455">
        <v>77</v>
      </c>
      <c r="AA8455">
        <v>5</v>
      </c>
      <c r="AB8455">
        <v>5</v>
      </c>
      <c r="AC8455">
        <v>28</v>
      </c>
    </row>
    <row r="8456" spans="1:29">
      <c r="A8456">
        <v>9233</v>
      </c>
      <c r="B8456" t="s">
        <v>805</v>
      </c>
      <c r="C8456" t="s">
        <v>10238</v>
      </c>
      <c r="J8456" t="s">
        <v>1436</v>
      </c>
      <c r="K8456">
        <v>0</v>
      </c>
      <c r="N8456" t="b">
        <v>1</v>
      </c>
      <c r="O8456" t="b">
        <v>0</v>
      </c>
      <c r="P8456" t="b">
        <v>0</v>
      </c>
      <c r="Q8456">
        <v>11</v>
      </c>
      <c r="R8456">
        <v>11</v>
      </c>
      <c r="S8456">
        <v>1</v>
      </c>
      <c r="T8456">
        <v>5</v>
      </c>
      <c r="U8456" t="b">
        <v>1</v>
      </c>
      <c r="V8456" t="s">
        <v>10166</v>
      </c>
      <c r="W8456" t="s">
        <v>12348</v>
      </c>
      <c r="X8456" t="s">
        <v>14942</v>
      </c>
      <c r="Y8456">
        <v>77</v>
      </c>
      <c r="Z8456">
        <v>77</v>
      </c>
      <c r="AA8456">
        <v>7</v>
      </c>
      <c r="AB8456">
        <v>7</v>
      </c>
      <c r="AC8456">
        <v>28</v>
      </c>
    </row>
    <row r="8457" spans="1:29">
      <c r="A8457">
        <v>9234</v>
      </c>
      <c r="B8457" t="s">
        <v>805</v>
      </c>
      <c r="C8457" t="s">
        <v>10239</v>
      </c>
      <c r="J8457" t="s">
        <v>1436</v>
      </c>
      <c r="K8457">
        <v>0</v>
      </c>
      <c r="N8457" t="b">
        <v>1</v>
      </c>
      <c r="O8457" t="b">
        <v>0</v>
      </c>
      <c r="P8457" t="b">
        <v>0</v>
      </c>
      <c r="Q8457">
        <v>11</v>
      </c>
      <c r="R8457">
        <v>11</v>
      </c>
      <c r="S8457">
        <v>1</v>
      </c>
      <c r="T8457">
        <v>5</v>
      </c>
      <c r="U8457" t="b">
        <v>1</v>
      </c>
      <c r="V8457" t="s">
        <v>10166</v>
      </c>
      <c r="W8457" t="s">
        <v>12348</v>
      </c>
      <c r="X8457" t="s">
        <v>15477</v>
      </c>
      <c r="Y8457">
        <v>77</v>
      </c>
      <c r="Z8457">
        <v>77</v>
      </c>
      <c r="AA8457">
        <v>9</v>
      </c>
      <c r="AB8457">
        <v>9</v>
      </c>
      <c r="AC8457">
        <v>28</v>
      </c>
    </row>
    <row r="8458" spans="1:29">
      <c r="A8458">
        <v>9235</v>
      </c>
      <c r="B8458" t="s">
        <v>805</v>
      </c>
      <c r="C8458" t="s">
        <v>10240</v>
      </c>
      <c r="J8458" t="s">
        <v>1436</v>
      </c>
      <c r="K8458">
        <v>0</v>
      </c>
      <c r="N8458" t="b">
        <v>1</v>
      </c>
      <c r="O8458" t="b">
        <v>0</v>
      </c>
      <c r="P8458" t="b">
        <v>0</v>
      </c>
      <c r="Q8458">
        <v>11</v>
      </c>
      <c r="R8458">
        <v>11</v>
      </c>
      <c r="S8458">
        <v>1</v>
      </c>
      <c r="T8458">
        <v>5</v>
      </c>
      <c r="U8458" t="b">
        <v>1</v>
      </c>
      <c r="V8458" t="s">
        <v>10166</v>
      </c>
      <c r="W8458" t="s">
        <v>12348</v>
      </c>
      <c r="X8458" t="s">
        <v>15705</v>
      </c>
      <c r="Y8458">
        <v>78</v>
      </c>
      <c r="Z8458">
        <v>78</v>
      </c>
      <c r="AA8458">
        <v>2</v>
      </c>
      <c r="AB8458">
        <v>2</v>
      </c>
      <c r="AC8458">
        <v>28</v>
      </c>
    </row>
    <row r="8459" spans="1:29">
      <c r="A8459">
        <v>9236</v>
      </c>
      <c r="B8459" t="s">
        <v>805</v>
      </c>
      <c r="C8459" t="s">
        <v>10241</v>
      </c>
      <c r="J8459" t="s">
        <v>1436</v>
      </c>
      <c r="K8459">
        <v>0</v>
      </c>
      <c r="N8459" t="b">
        <v>1</v>
      </c>
      <c r="O8459" t="b">
        <v>0</v>
      </c>
      <c r="P8459" t="b">
        <v>0</v>
      </c>
      <c r="Q8459">
        <v>11</v>
      </c>
      <c r="R8459">
        <v>11</v>
      </c>
      <c r="S8459">
        <v>1</v>
      </c>
      <c r="T8459">
        <v>5</v>
      </c>
      <c r="U8459" t="b">
        <v>1</v>
      </c>
      <c r="V8459" t="s">
        <v>10166</v>
      </c>
      <c r="W8459" t="s">
        <v>12348</v>
      </c>
      <c r="X8459" t="s">
        <v>14945</v>
      </c>
      <c r="Y8459">
        <v>78</v>
      </c>
      <c r="Z8459">
        <v>78</v>
      </c>
      <c r="AA8459">
        <v>5</v>
      </c>
      <c r="AB8459">
        <v>5</v>
      </c>
      <c r="AC8459">
        <v>28</v>
      </c>
    </row>
    <row r="8460" spans="1:29">
      <c r="A8460">
        <v>9237</v>
      </c>
      <c r="B8460" t="s">
        <v>805</v>
      </c>
      <c r="C8460" t="s">
        <v>10242</v>
      </c>
      <c r="J8460" t="s">
        <v>1436</v>
      </c>
      <c r="K8460">
        <v>0</v>
      </c>
      <c r="N8460" t="b">
        <v>1</v>
      </c>
      <c r="O8460" t="b">
        <v>0</v>
      </c>
      <c r="P8460" t="b">
        <v>0</v>
      </c>
      <c r="Q8460">
        <v>11</v>
      </c>
      <c r="R8460">
        <v>11</v>
      </c>
      <c r="S8460">
        <v>1</v>
      </c>
      <c r="T8460">
        <v>5</v>
      </c>
      <c r="U8460" t="b">
        <v>1</v>
      </c>
      <c r="V8460" t="s">
        <v>10166</v>
      </c>
      <c r="W8460" t="s">
        <v>12348</v>
      </c>
      <c r="X8460" t="s">
        <v>14947</v>
      </c>
      <c r="Y8460">
        <v>78</v>
      </c>
      <c r="Z8460">
        <v>78</v>
      </c>
      <c r="AA8460">
        <v>7</v>
      </c>
      <c r="AB8460">
        <v>7</v>
      </c>
      <c r="AC8460">
        <v>28</v>
      </c>
    </row>
    <row r="8461" spans="1:29">
      <c r="A8461">
        <v>9238</v>
      </c>
      <c r="B8461" t="s">
        <v>805</v>
      </c>
      <c r="C8461" t="s">
        <v>10243</v>
      </c>
      <c r="J8461" t="s">
        <v>1436</v>
      </c>
      <c r="K8461">
        <v>0</v>
      </c>
      <c r="N8461" t="b">
        <v>1</v>
      </c>
      <c r="O8461" t="b">
        <v>0</v>
      </c>
      <c r="P8461" t="b">
        <v>0</v>
      </c>
      <c r="Q8461">
        <v>11</v>
      </c>
      <c r="R8461">
        <v>11</v>
      </c>
      <c r="S8461">
        <v>1</v>
      </c>
      <c r="T8461">
        <v>5</v>
      </c>
      <c r="U8461" t="b">
        <v>1</v>
      </c>
      <c r="V8461" t="s">
        <v>10166</v>
      </c>
      <c r="W8461" t="s">
        <v>12348</v>
      </c>
      <c r="X8461" t="s">
        <v>15478</v>
      </c>
      <c r="Y8461">
        <v>78</v>
      </c>
      <c r="Z8461">
        <v>78</v>
      </c>
      <c r="AA8461">
        <v>9</v>
      </c>
      <c r="AB8461">
        <v>9</v>
      </c>
      <c r="AC8461">
        <v>28</v>
      </c>
    </row>
    <row r="8462" spans="1:29">
      <c r="A8462">
        <v>9239</v>
      </c>
      <c r="B8462" t="s">
        <v>805</v>
      </c>
      <c r="C8462" t="s">
        <v>10244</v>
      </c>
      <c r="J8462" t="s">
        <v>1436</v>
      </c>
      <c r="K8462">
        <v>0</v>
      </c>
      <c r="N8462" t="b">
        <v>1</v>
      </c>
      <c r="O8462" t="b">
        <v>0</v>
      </c>
      <c r="P8462" t="b">
        <v>0</v>
      </c>
      <c r="Q8462">
        <v>11</v>
      </c>
      <c r="R8462">
        <v>11</v>
      </c>
      <c r="S8462">
        <v>1</v>
      </c>
      <c r="T8462">
        <v>5</v>
      </c>
      <c r="U8462" t="b">
        <v>1</v>
      </c>
      <c r="V8462" t="s">
        <v>10166</v>
      </c>
      <c r="W8462" t="s">
        <v>12348</v>
      </c>
      <c r="X8462" t="s">
        <v>15706</v>
      </c>
      <c r="Y8462">
        <v>79</v>
      </c>
      <c r="Z8462">
        <v>79</v>
      </c>
      <c r="AA8462">
        <v>2</v>
      </c>
      <c r="AB8462">
        <v>2</v>
      </c>
      <c r="AC8462">
        <v>28</v>
      </c>
    </row>
    <row r="8463" spans="1:29">
      <c r="A8463">
        <v>9240</v>
      </c>
      <c r="B8463" t="s">
        <v>805</v>
      </c>
      <c r="C8463" t="s">
        <v>10245</v>
      </c>
      <c r="J8463" t="s">
        <v>1436</v>
      </c>
      <c r="K8463">
        <v>0</v>
      </c>
      <c r="N8463" t="b">
        <v>1</v>
      </c>
      <c r="O8463" t="b">
        <v>0</v>
      </c>
      <c r="P8463" t="b">
        <v>0</v>
      </c>
      <c r="Q8463">
        <v>11</v>
      </c>
      <c r="R8463">
        <v>11</v>
      </c>
      <c r="S8463">
        <v>1</v>
      </c>
      <c r="T8463">
        <v>5</v>
      </c>
      <c r="U8463" t="b">
        <v>1</v>
      </c>
      <c r="V8463" t="s">
        <v>10166</v>
      </c>
      <c r="W8463" t="s">
        <v>12348</v>
      </c>
      <c r="X8463" t="s">
        <v>15710</v>
      </c>
      <c r="Y8463">
        <v>79</v>
      </c>
      <c r="Z8463">
        <v>79</v>
      </c>
      <c r="AA8463">
        <v>5</v>
      </c>
      <c r="AB8463">
        <v>5</v>
      </c>
      <c r="AC8463">
        <v>28</v>
      </c>
    </row>
    <row r="8464" spans="1:29">
      <c r="A8464">
        <v>9241</v>
      </c>
      <c r="B8464" t="s">
        <v>805</v>
      </c>
      <c r="C8464" t="s">
        <v>10246</v>
      </c>
      <c r="J8464" t="s">
        <v>1436</v>
      </c>
      <c r="K8464">
        <v>0</v>
      </c>
      <c r="N8464" t="b">
        <v>1</v>
      </c>
      <c r="O8464" t="b">
        <v>0</v>
      </c>
      <c r="P8464" t="b">
        <v>0</v>
      </c>
      <c r="Q8464">
        <v>11</v>
      </c>
      <c r="R8464">
        <v>11</v>
      </c>
      <c r="S8464">
        <v>1</v>
      </c>
      <c r="T8464">
        <v>5</v>
      </c>
      <c r="U8464" t="b">
        <v>1</v>
      </c>
      <c r="V8464" t="s">
        <v>10166</v>
      </c>
      <c r="W8464" t="s">
        <v>12348</v>
      </c>
      <c r="X8464" t="s">
        <v>15673</v>
      </c>
      <c r="Y8464">
        <v>79</v>
      </c>
      <c r="Z8464">
        <v>79</v>
      </c>
      <c r="AA8464">
        <v>7</v>
      </c>
      <c r="AB8464">
        <v>7</v>
      </c>
      <c r="AC8464">
        <v>28</v>
      </c>
    </row>
    <row r="8465" spans="1:29">
      <c r="A8465">
        <v>9242</v>
      </c>
      <c r="B8465" t="s">
        <v>805</v>
      </c>
      <c r="C8465" t="s">
        <v>10247</v>
      </c>
      <c r="J8465" t="s">
        <v>1436</v>
      </c>
      <c r="K8465">
        <v>0</v>
      </c>
      <c r="N8465" t="b">
        <v>1</v>
      </c>
      <c r="O8465" t="b">
        <v>0</v>
      </c>
      <c r="P8465" t="b">
        <v>0</v>
      </c>
      <c r="Q8465">
        <v>11</v>
      </c>
      <c r="R8465">
        <v>11</v>
      </c>
      <c r="S8465">
        <v>1</v>
      </c>
      <c r="T8465">
        <v>5</v>
      </c>
      <c r="U8465" t="b">
        <v>1</v>
      </c>
      <c r="V8465" t="s">
        <v>10166</v>
      </c>
      <c r="W8465" t="s">
        <v>12348</v>
      </c>
      <c r="X8465" t="s">
        <v>15480</v>
      </c>
      <c r="Y8465">
        <v>79</v>
      </c>
      <c r="Z8465">
        <v>79</v>
      </c>
      <c r="AA8465">
        <v>9</v>
      </c>
      <c r="AB8465">
        <v>9</v>
      </c>
      <c r="AC8465">
        <v>28</v>
      </c>
    </row>
    <row r="8466" spans="1:29">
      <c r="A8466">
        <v>9243</v>
      </c>
      <c r="B8466" t="s">
        <v>805</v>
      </c>
      <c r="C8466" t="s">
        <v>10248</v>
      </c>
      <c r="J8466" t="s">
        <v>1436</v>
      </c>
      <c r="K8466">
        <v>0</v>
      </c>
      <c r="N8466" t="b">
        <v>1</v>
      </c>
      <c r="O8466" t="b">
        <v>0</v>
      </c>
      <c r="P8466" t="b">
        <v>0</v>
      </c>
      <c r="Q8466">
        <v>11</v>
      </c>
      <c r="R8466">
        <v>11</v>
      </c>
      <c r="S8466">
        <v>1</v>
      </c>
      <c r="T8466">
        <v>5</v>
      </c>
      <c r="U8466" t="b">
        <v>1</v>
      </c>
      <c r="V8466" t="s">
        <v>10166</v>
      </c>
      <c r="W8466" t="s">
        <v>12348</v>
      </c>
      <c r="X8466" t="s">
        <v>15578</v>
      </c>
      <c r="Y8466">
        <v>80</v>
      </c>
      <c r="Z8466">
        <v>80</v>
      </c>
      <c r="AA8466">
        <v>2</v>
      </c>
      <c r="AB8466">
        <v>2</v>
      </c>
      <c r="AC8466">
        <v>28</v>
      </c>
    </row>
    <row r="8467" spans="1:29">
      <c r="A8467">
        <v>9244</v>
      </c>
      <c r="B8467" t="s">
        <v>805</v>
      </c>
      <c r="C8467" t="s">
        <v>10249</v>
      </c>
      <c r="J8467" t="s">
        <v>1436</v>
      </c>
      <c r="K8467">
        <v>0</v>
      </c>
      <c r="N8467" t="b">
        <v>1</v>
      </c>
      <c r="O8467" t="b">
        <v>0</v>
      </c>
      <c r="P8467" t="b">
        <v>0</v>
      </c>
      <c r="Q8467">
        <v>11</v>
      </c>
      <c r="R8467">
        <v>11</v>
      </c>
      <c r="S8467">
        <v>1</v>
      </c>
      <c r="T8467">
        <v>5</v>
      </c>
      <c r="U8467" t="b">
        <v>1</v>
      </c>
      <c r="V8467" t="s">
        <v>10166</v>
      </c>
      <c r="W8467" t="s">
        <v>12348</v>
      </c>
      <c r="X8467" t="s">
        <v>14950</v>
      </c>
      <c r="Y8467">
        <v>80</v>
      </c>
      <c r="Z8467">
        <v>80</v>
      </c>
      <c r="AA8467">
        <v>5</v>
      </c>
      <c r="AB8467">
        <v>5</v>
      </c>
      <c r="AC8467">
        <v>28</v>
      </c>
    </row>
    <row r="8468" spans="1:29">
      <c r="A8468">
        <v>9245</v>
      </c>
      <c r="B8468" t="s">
        <v>805</v>
      </c>
      <c r="C8468" t="s">
        <v>10250</v>
      </c>
      <c r="J8468" t="s">
        <v>1436</v>
      </c>
      <c r="K8468">
        <v>0</v>
      </c>
      <c r="N8468" t="b">
        <v>1</v>
      </c>
      <c r="O8468" t="b">
        <v>0</v>
      </c>
      <c r="P8468" t="b">
        <v>0</v>
      </c>
      <c r="Q8468">
        <v>11</v>
      </c>
      <c r="R8468">
        <v>11</v>
      </c>
      <c r="S8468">
        <v>1</v>
      </c>
      <c r="T8468">
        <v>5</v>
      </c>
      <c r="U8468" t="b">
        <v>1</v>
      </c>
      <c r="V8468" t="s">
        <v>10166</v>
      </c>
      <c r="W8468" t="s">
        <v>12348</v>
      </c>
      <c r="X8468" t="s">
        <v>15089</v>
      </c>
      <c r="Y8468">
        <v>80</v>
      </c>
      <c r="Z8468">
        <v>80</v>
      </c>
      <c r="AA8468">
        <v>7</v>
      </c>
      <c r="AB8468">
        <v>7</v>
      </c>
      <c r="AC8468">
        <v>28</v>
      </c>
    </row>
    <row r="8469" spans="1:29">
      <c r="A8469">
        <v>9246</v>
      </c>
      <c r="B8469" t="s">
        <v>805</v>
      </c>
      <c r="C8469" t="s">
        <v>10251</v>
      </c>
      <c r="J8469" t="s">
        <v>1436</v>
      </c>
      <c r="K8469">
        <v>0</v>
      </c>
      <c r="N8469" t="b">
        <v>1</v>
      </c>
      <c r="O8469" t="b">
        <v>0</v>
      </c>
      <c r="P8469" t="b">
        <v>0</v>
      </c>
      <c r="Q8469">
        <v>11</v>
      </c>
      <c r="R8469">
        <v>11</v>
      </c>
      <c r="S8469">
        <v>1</v>
      </c>
      <c r="T8469">
        <v>5</v>
      </c>
      <c r="U8469" t="b">
        <v>1</v>
      </c>
      <c r="V8469" t="s">
        <v>10166</v>
      </c>
      <c r="W8469" t="s">
        <v>12348</v>
      </c>
      <c r="X8469" t="s">
        <v>15481</v>
      </c>
      <c r="Y8469">
        <v>80</v>
      </c>
      <c r="Z8469">
        <v>80</v>
      </c>
      <c r="AA8469">
        <v>9</v>
      </c>
      <c r="AB8469">
        <v>9</v>
      </c>
      <c r="AC8469">
        <v>28</v>
      </c>
    </row>
    <row r="8470" spans="1:29">
      <c r="A8470">
        <v>9247</v>
      </c>
      <c r="B8470" t="s">
        <v>805</v>
      </c>
      <c r="C8470" t="s">
        <v>10252</v>
      </c>
      <c r="J8470" t="s">
        <v>1436</v>
      </c>
      <c r="K8470">
        <v>0</v>
      </c>
      <c r="N8470" t="b">
        <v>1</v>
      </c>
      <c r="O8470" t="b">
        <v>0</v>
      </c>
      <c r="P8470" t="b">
        <v>0</v>
      </c>
      <c r="Q8470">
        <v>11</v>
      </c>
      <c r="R8470">
        <v>11</v>
      </c>
      <c r="S8470">
        <v>1</v>
      </c>
      <c r="T8470">
        <v>5</v>
      </c>
      <c r="U8470" t="b">
        <v>1</v>
      </c>
      <c r="V8470" t="s">
        <v>10166</v>
      </c>
      <c r="W8470" t="s">
        <v>12348</v>
      </c>
      <c r="X8470" t="s">
        <v>15579</v>
      </c>
      <c r="Y8470">
        <v>81</v>
      </c>
      <c r="Z8470">
        <v>81</v>
      </c>
      <c r="AA8470">
        <v>2</v>
      </c>
      <c r="AB8470">
        <v>2</v>
      </c>
      <c r="AC8470">
        <v>28</v>
      </c>
    </row>
    <row r="8471" spans="1:29">
      <c r="A8471">
        <v>9248</v>
      </c>
      <c r="B8471" t="s">
        <v>805</v>
      </c>
      <c r="C8471" t="s">
        <v>10253</v>
      </c>
      <c r="J8471" t="s">
        <v>1436</v>
      </c>
      <c r="K8471">
        <v>0</v>
      </c>
      <c r="N8471" t="b">
        <v>1</v>
      </c>
      <c r="O8471" t="b">
        <v>0</v>
      </c>
      <c r="P8471" t="b">
        <v>0</v>
      </c>
      <c r="Q8471">
        <v>11</v>
      </c>
      <c r="R8471">
        <v>11</v>
      </c>
      <c r="S8471">
        <v>1</v>
      </c>
      <c r="T8471">
        <v>5</v>
      </c>
      <c r="U8471" t="b">
        <v>1</v>
      </c>
      <c r="V8471" t="s">
        <v>10166</v>
      </c>
      <c r="W8471" t="s">
        <v>12348</v>
      </c>
      <c r="X8471" t="s">
        <v>14952</v>
      </c>
      <c r="Y8471">
        <v>81</v>
      </c>
      <c r="Z8471">
        <v>81</v>
      </c>
      <c r="AA8471">
        <v>5</v>
      </c>
      <c r="AB8471">
        <v>5</v>
      </c>
      <c r="AC8471">
        <v>28</v>
      </c>
    </row>
    <row r="8472" spans="1:29">
      <c r="A8472">
        <v>9249</v>
      </c>
      <c r="B8472" t="s">
        <v>805</v>
      </c>
      <c r="C8472" t="s">
        <v>10254</v>
      </c>
      <c r="J8472" t="s">
        <v>1436</v>
      </c>
      <c r="K8472">
        <v>0</v>
      </c>
      <c r="N8472" t="b">
        <v>1</v>
      </c>
      <c r="O8472" t="b">
        <v>0</v>
      </c>
      <c r="P8472" t="b">
        <v>0</v>
      </c>
      <c r="Q8472">
        <v>11</v>
      </c>
      <c r="R8472">
        <v>11</v>
      </c>
      <c r="S8472">
        <v>1</v>
      </c>
      <c r="T8472">
        <v>5</v>
      </c>
      <c r="U8472" t="b">
        <v>1</v>
      </c>
      <c r="V8472" t="s">
        <v>10166</v>
      </c>
      <c r="W8472" t="s">
        <v>12348</v>
      </c>
      <c r="X8472" t="s">
        <v>15090</v>
      </c>
      <c r="Y8472">
        <v>81</v>
      </c>
      <c r="Z8472">
        <v>81</v>
      </c>
      <c r="AA8472">
        <v>7</v>
      </c>
      <c r="AB8472">
        <v>7</v>
      </c>
      <c r="AC8472">
        <v>28</v>
      </c>
    </row>
    <row r="8473" spans="1:29">
      <c r="A8473">
        <v>9250</v>
      </c>
      <c r="B8473" t="s">
        <v>805</v>
      </c>
      <c r="C8473" t="s">
        <v>10255</v>
      </c>
      <c r="J8473" t="s">
        <v>1436</v>
      </c>
      <c r="K8473">
        <v>0</v>
      </c>
      <c r="N8473" t="b">
        <v>1</v>
      </c>
      <c r="O8473" t="b">
        <v>0</v>
      </c>
      <c r="P8473" t="b">
        <v>0</v>
      </c>
      <c r="Q8473">
        <v>11</v>
      </c>
      <c r="R8473">
        <v>11</v>
      </c>
      <c r="S8473">
        <v>1</v>
      </c>
      <c r="T8473">
        <v>5</v>
      </c>
      <c r="U8473" t="b">
        <v>1</v>
      </c>
      <c r="V8473" t="s">
        <v>10166</v>
      </c>
      <c r="W8473" t="s">
        <v>12348</v>
      </c>
      <c r="X8473" t="s">
        <v>15482</v>
      </c>
      <c r="Y8473">
        <v>81</v>
      </c>
      <c r="Z8473">
        <v>81</v>
      </c>
      <c r="AA8473">
        <v>9</v>
      </c>
      <c r="AB8473">
        <v>9</v>
      </c>
      <c r="AC8473">
        <v>28</v>
      </c>
    </row>
    <row r="8474" spans="1:29">
      <c r="A8474">
        <v>9251</v>
      </c>
      <c r="B8474" t="s">
        <v>805</v>
      </c>
      <c r="C8474" t="s">
        <v>10256</v>
      </c>
      <c r="J8474" t="s">
        <v>1436</v>
      </c>
      <c r="K8474">
        <v>0</v>
      </c>
      <c r="N8474" t="b">
        <v>1</v>
      </c>
      <c r="O8474" t="b">
        <v>0</v>
      </c>
      <c r="P8474" t="b">
        <v>0</v>
      </c>
      <c r="Q8474">
        <v>11</v>
      </c>
      <c r="R8474">
        <v>11</v>
      </c>
      <c r="S8474">
        <v>1</v>
      </c>
      <c r="T8474">
        <v>5</v>
      </c>
      <c r="U8474" t="b">
        <v>1</v>
      </c>
      <c r="V8474" t="s">
        <v>10166</v>
      </c>
      <c r="W8474" t="s">
        <v>12348</v>
      </c>
      <c r="X8474" t="s">
        <v>15580</v>
      </c>
      <c r="Y8474">
        <v>82</v>
      </c>
      <c r="Z8474">
        <v>82</v>
      </c>
      <c r="AA8474">
        <v>2</v>
      </c>
      <c r="AB8474">
        <v>2</v>
      </c>
      <c r="AC8474">
        <v>28</v>
      </c>
    </row>
    <row r="8475" spans="1:29">
      <c r="A8475">
        <v>9252</v>
      </c>
      <c r="B8475" t="s">
        <v>805</v>
      </c>
      <c r="C8475" t="s">
        <v>10257</v>
      </c>
      <c r="J8475" t="s">
        <v>1436</v>
      </c>
      <c r="K8475">
        <v>0</v>
      </c>
      <c r="N8475" t="b">
        <v>1</v>
      </c>
      <c r="O8475" t="b">
        <v>0</v>
      </c>
      <c r="P8475" t="b">
        <v>0</v>
      </c>
      <c r="Q8475">
        <v>11</v>
      </c>
      <c r="R8475">
        <v>11</v>
      </c>
      <c r="S8475">
        <v>1</v>
      </c>
      <c r="T8475">
        <v>5</v>
      </c>
      <c r="U8475" t="b">
        <v>1</v>
      </c>
      <c r="V8475" t="s">
        <v>10166</v>
      </c>
      <c r="W8475" t="s">
        <v>12348</v>
      </c>
      <c r="X8475" t="s">
        <v>14954</v>
      </c>
      <c r="Y8475">
        <v>82</v>
      </c>
      <c r="Z8475">
        <v>82</v>
      </c>
      <c r="AA8475">
        <v>5</v>
      </c>
      <c r="AB8475">
        <v>5</v>
      </c>
      <c r="AC8475">
        <v>28</v>
      </c>
    </row>
    <row r="8476" spans="1:29">
      <c r="A8476">
        <v>9253</v>
      </c>
      <c r="B8476" t="s">
        <v>805</v>
      </c>
      <c r="C8476" t="s">
        <v>10258</v>
      </c>
      <c r="J8476" t="s">
        <v>1436</v>
      </c>
      <c r="K8476">
        <v>0</v>
      </c>
      <c r="N8476" t="b">
        <v>1</v>
      </c>
      <c r="O8476" t="b">
        <v>0</v>
      </c>
      <c r="P8476" t="b">
        <v>0</v>
      </c>
      <c r="Q8476">
        <v>11</v>
      </c>
      <c r="R8476">
        <v>11</v>
      </c>
      <c r="S8476">
        <v>1</v>
      </c>
      <c r="T8476">
        <v>5</v>
      </c>
      <c r="U8476" t="b">
        <v>1</v>
      </c>
      <c r="V8476" t="s">
        <v>10166</v>
      </c>
      <c r="W8476" t="s">
        <v>12348</v>
      </c>
      <c r="X8476" t="s">
        <v>15091</v>
      </c>
      <c r="Y8476">
        <v>82</v>
      </c>
      <c r="Z8476">
        <v>82</v>
      </c>
      <c r="AA8476">
        <v>7</v>
      </c>
      <c r="AB8476">
        <v>7</v>
      </c>
      <c r="AC8476">
        <v>28</v>
      </c>
    </row>
    <row r="8477" spans="1:29">
      <c r="A8477">
        <v>9254</v>
      </c>
      <c r="B8477" t="s">
        <v>805</v>
      </c>
      <c r="C8477" t="s">
        <v>10259</v>
      </c>
      <c r="J8477" t="s">
        <v>1436</v>
      </c>
      <c r="K8477">
        <v>0</v>
      </c>
      <c r="N8477" t="b">
        <v>1</v>
      </c>
      <c r="O8477" t="b">
        <v>0</v>
      </c>
      <c r="P8477" t="b">
        <v>0</v>
      </c>
      <c r="Q8477">
        <v>11</v>
      </c>
      <c r="R8477">
        <v>11</v>
      </c>
      <c r="S8477">
        <v>1</v>
      </c>
      <c r="T8477">
        <v>5</v>
      </c>
      <c r="U8477" t="b">
        <v>1</v>
      </c>
      <c r="V8477" t="s">
        <v>10166</v>
      </c>
      <c r="W8477" t="s">
        <v>12348</v>
      </c>
      <c r="X8477" t="s">
        <v>15483</v>
      </c>
      <c r="Y8477">
        <v>82</v>
      </c>
      <c r="Z8477">
        <v>82</v>
      </c>
      <c r="AA8477">
        <v>9</v>
      </c>
      <c r="AB8477">
        <v>9</v>
      </c>
      <c r="AC8477">
        <v>28</v>
      </c>
    </row>
    <row r="8478" spans="1:29">
      <c r="A8478">
        <v>9255</v>
      </c>
      <c r="B8478" t="s">
        <v>805</v>
      </c>
      <c r="C8478" t="s">
        <v>10260</v>
      </c>
      <c r="J8478" t="s">
        <v>1436</v>
      </c>
      <c r="K8478">
        <v>0</v>
      </c>
      <c r="N8478" t="b">
        <v>1</v>
      </c>
      <c r="O8478" t="b">
        <v>0</v>
      </c>
      <c r="P8478" t="b">
        <v>0</v>
      </c>
      <c r="Q8478">
        <v>11</v>
      </c>
      <c r="R8478">
        <v>11</v>
      </c>
      <c r="S8478">
        <v>1</v>
      </c>
      <c r="T8478">
        <v>5</v>
      </c>
      <c r="U8478" t="b">
        <v>1</v>
      </c>
      <c r="V8478" t="s">
        <v>10166</v>
      </c>
      <c r="W8478" t="s">
        <v>12348</v>
      </c>
      <c r="X8478" t="s">
        <v>15581</v>
      </c>
      <c r="Y8478">
        <v>83</v>
      </c>
      <c r="Z8478">
        <v>83</v>
      </c>
      <c r="AA8478">
        <v>2</v>
      </c>
      <c r="AB8478">
        <v>2</v>
      </c>
      <c r="AC8478">
        <v>28</v>
      </c>
    </row>
    <row r="8479" spans="1:29">
      <c r="A8479">
        <v>9256</v>
      </c>
      <c r="B8479" t="s">
        <v>805</v>
      </c>
      <c r="C8479" t="s">
        <v>10261</v>
      </c>
      <c r="J8479" t="s">
        <v>1436</v>
      </c>
      <c r="K8479">
        <v>0</v>
      </c>
      <c r="N8479" t="b">
        <v>1</v>
      </c>
      <c r="O8479" t="b">
        <v>0</v>
      </c>
      <c r="P8479" t="b">
        <v>0</v>
      </c>
      <c r="Q8479">
        <v>11</v>
      </c>
      <c r="R8479">
        <v>11</v>
      </c>
      <c r="S8479">
        <v>1</v>
      </c>
      <c r="T8479">
        <v>5</v>
      </c>
      <c r="U8479" t="b">
        <v>1</v>
      </c>
      <c r="V8479" t="s">
        <v>10166</v>
      </c>
      <c r="W8479" t="s">
        <v>12348</v>
      </c>
      <c r="X8479" t="s">
        <v>14956</v>
      </c>
      <c r="Y8479">
        <v>83</v>
      </c>
      <c r="Z8479">
        <v>83</v>
      </c>
      <c r="AA8479">
        <v>5</v>
      </c>
      <c r="AB8479">
        <v>5</v>
      </c>
      <c r="AC8479">
        <v>28</v>
      </c>
    </row>
    <row r="8480" spans="1:29">
      <c r="A8480">
        <v>9257</v>
      </c>
      <c r="B8480" t="s">
        <v>805</v>
      </c>
      <c r="C8480" t="s">
        <v>10262</v>
      </c>
      <c r="J8480" t="s">
        <v>1436</v>
      </c>
      <c r="K8480">
        <v>0</v>
      </c>
      <c r="N8480" t="b">
        <v>1</v>
      </c>
      <c r="O8480" t="b">
        <v>0</v>
      </c>
      <c r="P8480" t="b">
        <v>0</v>
      </c>
      <c r="Q8480">
        <v>11</v>
      </c>
      <c r="R8480">
        <v>11</v>
      </c>
      <c r="S8480">
        <v>1</v>
      </c>
      <c r="T8480">
        <v>5</v>
      </c>
      <c r="U8480" t="b">
        <v>1</v>
      </c>
      <c r="V8480" t="s">
        <v>10166</v>
      </c>
      <c r="W8480" t="s">
        <v>12348</v>
      </c>
      <c r="X8480" t="s">
        <v>15092</v>
      </c>
      <c r="Y8480">
        <v>83</v>
      </c>
      <c r="Z8480">
        <v>83</v>
      </c>
      <c r="AA8480">
        <v>7</v>
      </c>
      <c r="AB8480">
        <v>7</v>
      </c>
      <c r="AC8480">
        <v>28</v>
      </c>
    </row>
    <row r="8481" spans="1:29">
      <c r="A8481">
        <v>9258</v>
      </c>
      <c r="B8481" t="s">
        <v>805</v>
      </c>
      <c r="C8481" t="s">
        <v>10263</v>
      </c>
      <c r="J8481" t="s">
        <v>1436</v>
      </c>
      <c r="K8481">
        <v>0</v>
      </c>
      <c r="N8481" t="b">
        <v>1</v>
      </c>
      <c r="O8481" t="b">
        <v>0</v>
      </c>
      <c r="P8481" t="b">
        <v>0</v>
      </c>
      <c r="Q8481">
        <v>11</v>
      </c>
      <c r="R8481">
        <v>11</v>
      </c>
      <c r="S8481">
        <v>1</v>
      </c>
      <c r="T8481">
        <v>5</v>
      </c>
      <c r="U8481" t="b">
        <v>1</v>
      </c>
      <c r="V8481" t="s">
        <v>10166</v>
      </c>
      <c r="W8481" t="s">
        <v>12348</v>
      </c>
      <c r="X8481" t="s">
        <v>15484</v>
      </c>
      <c r="Y8481">
        <v>83</v>
      </c>
      <c r="Z8481">
        <v>83</v>
      </c>
      <c r="AA8481">
        <v>9</v>
      </c>
      <c r="AB8481">
        <v>9</v>
      </c>
      <c r="AC8481">
        <v>28</v>
      </c>
    </row>
    <row r="8482" spans="1:29">
      <c r="A8482">
        <v>9259</v>
      </c>
      <c r="B8482" t="s">
        <v>805</v>
      </c>
      <c r="C8482" t="s">
        <v>10264</v>
      </c>
      <c r="J8482" t="s">
        <v>1444</v>
      </c>
      <c r="K8482">
        <v>0</v>
      </c>
      <c r="N8482" t="b">
        <v>1</v>
      </c>
      <c r="O8482" t="b">
        <v>0</v>
      </c>
      <c r="P8482" t="b">
        <v>0</v>
      </c>
      <c r="Q8482">
        <v>11</v>
      </c>
      <c r="R8482">
        <v>11</v>
      </c>
      <c r="S8482">
        <v>1</v>
      </c>
      <c r="T8482">
        <v>5</v>
      </c>
      <c r="U8482" t="b">
        <v>1</v>
      </c>
      <c r="V8482" t="s">
        <v>10166</v>
      </c>
      <c r="W8482" t="s">
        <v>12348</v>
      </c>
      <c r="X8482" t="s">
        <v>15841</v>
      </c>
      <c r="Y8482">
        <v>75</v>
      </c>
      <c r="Z8482">
        <v>75</v>
      </c>
      <c r="AA8482">
        <v>10</v>
      </c>
      <c r="AB8482">
        <v>10</v>
      </c>
      <c r="AC8482">
        <v>28</v>
      </c>
    </row>
    <row r="8483" spans="1:29">
      <c r="A8483">
        <v>9260</v>
      </c>
      <c r="B8483" t="s">
        <v>805</v>
      </c>
      <c r="C8483" t="s">
        <v>10265</v>
      </c>
      <c r="J8483" t="s">
        <v>1444</v>
      </c>
      <c r="K8483">
        <v>0</v>
      </c>
      <c r="N8483" t="b">
        <v>1</v>
      </c>
      <c r="O8483" t="b">
        <v>0</v>
      </c>
      <c r="P8483" t="b">
        <v>0</v>
      </c>
      <c r="Q8483">
        <v>11</v>
      </c>
      <c r="R8483">
        <v>11</v>
      </c>
      <c r="S8483">
        <v>1</v>
      </c>
      <c r="T8483">
        <v>5</v>
      </c>
      <c r="U8483" t="b">
        <v>1</v>
      </c>
      <c r="V8483" t="s">
        <v>10166</v>
      </c>
      <c r="W8483" t="s">
        <v>12348</v>
      </c>
      <c r="X8483" t="s">
        <v>15842</v>
      </c>
      <c r="Y8483">
        <v>75</v>
      </c>
      <c r="Z8483">
        <v>75</v>
      </c>
      <c r="AA8483">
        <v>11</v>
      </c>
      <c r="AB8483">
        <v>11</v>
      </c>
      <c r="AC8483">
        <v>28</v>
      </c>
    </row>
    <row r="8484" spans="1:29">
      <c r="A8484">
        <v>9261</v>
      </c>
      <c r="B8484" t="s">
        <v>805</v>
      </c>
      <c r="C8484" t="s">
        <v>10266</v>
      </c>
      <c r="J8484" t="s">
        <v>1444</v>
      </c>
      <c r="K8484">
        <v>0</v>
      </c>
      <c r="N8484" t="b">
        <v>1</v>
      </c>
      <c r="O8484" t="b">
        <v>0</v>
      </c>
      <c r="P8484" t="b">
        <v>0</v>
      </c>
      <c r="Q8484">
        <v>11</v>
      </c>
      <c r="R8484">
        <v>11</v>
      </c>
      <c r="S8484">
        <v>1</v>
      </c>
      <c r="T8484">
        <v>5</v>
      </c>
      <c r="U8484" t="b">
        <v>1</v>
      </c>
      <c r="V8484" t="s">
        <v>10166</v>
      </c>
      <c r="W8484" t="s">
        <v>12348</v>
      </c>
      <c r="X8484" t="s">
        <v>15816</v>
      </c>
      <c r="Y8484">
        <v>76</v>
      </c>
      <c r="Z8484">
        <v>76</v>
      </c>
      <c r="AA8484">
        <v>10</v>
      </c>
      <c r="AB8484">
        <v>10</v>
      </c>
      <c r="AC8484">
        <v>28</v>
      </c>
    </row>
    <row r="8485" spans="1:29">
      <c r="A8485">
        <v>9262</v>
      </c>
      <c r="B8485" t="s">
        <v>805</v>
      </c>
      <c r="C8485" t="s">
        <v>10267</v>
      </c>
      <c r="J8485" t="s">
        <v>1444</v>
      </c>
      <c r="K8485">
        <v>0</v>
      </c>
      <c r="N8485" t="b">
        <v>1</v>
      </c>
      <c r="O8485" t="b">
        <v>0</v>
      </c>
      <c r="P8485" t="b">
        <v>0</v>
      </c>
      <c r="Q8485">
        <v>11</v>
      </c>
      <c r="R8485">
        <v>11</v>
      </c>
      <c r="S8485">
        <v>1</v>
      </c>
      <c r="T8485">
        <v>5</v>
      </c>
      <c r="U8485" t="b">
        <v>1</v>
      </c>
      <c r="V8485" t="s">
        <v>10166</v>
      </c>
      <c r="W8485" t="s">
        <v>12348</v>
      </c>
      <c r="X8485" t="s">
        <v>15820</v>
      </c>
      <c r="Y8485">
        <v>76</v>
      </c>
      <c r="Z8485">
        <v>76</v>
      </c>
      <c r="AA8485">
        <v>11</v>
      </c>
      <c r="AB8485">
        <v>11</v>
      </c>
      <c r="AC8485">
        <v>28</v>
      </c>
    </row>
    <row r="8486" spans="1:29">
      <c r="A8486">
        <v>9263</v>
      </c>
      <c r="B8486" t="s">
        <v>805</v>
      </c>
      <c r="C8486" t="s">
        <v>10268</v>
      </c>
      <c r="J8486" t="s">
        <v>1444</v>
      </c>
      <c r="K8486">
        <v>0</v>
      </c>
      <c r="N8486" t="b">
        <v>1</v>
      </c>
      <c r="O8486" t="b">
        <v>0</v>
      </c>
      <c r="P8486" t="b">
        <v>0</v>
      </c>
      <c r="Q8486">
        <v>11</v>
      </c>
      <c r="R8486">
        <v>11</v>
      </c>
      <c r="S8486">
        <v>1</v>
      </c>
      <c r="T8486">
        <v>5</v>
      </c>
      <c r="U8486" t="b">
        <v>1</v>
      </c>
      <c r="V8486" t="s">
        <v>10166</v>
      </c>
      <c r="W8486" t="s">
        <v>12348</v>
      </c>
      <c r="X8486" t="s">
        <v>15817</v>
      </c>
      <c r="Y8486">
        <v>77</v>
      </c>
      <c r="Z8486">
        <v>77</v>
      </c>
      <c r="AA8486">
        <v>10</v>
      </c>
      <c r="AB8486">
        <v>10</v>
      </c>
      <c r="AC8486">
        <v>28</v>
      </c>
    </row>
    <row r="8487" spans="1:29">
      <c r="A8487">
        <v>9264</v>
      </c>
      <c r="B8487" t="s">
        <v>805</v>
      </c>
      <c r="C8487" t="s">
        <v>10269</v>
      </c>
      <c r="J8487" t="s">
        <v>1444</v>
      </c>
      <c r="K8487">
        <v>0</v>
      </c>
      <c r="N8487" t="b">
        <v>1</v>
      </c>
      <c r="O8487" t="b">
        <v>0</v>
      </c>
      <c r="P8487" t="b">
        <v>0</v>
      </c>
      <c r="Q8487">
        <v>11</v>
      </c>
      <c r="R8487">
        <v>11</v>
      </c>
      <c r="S8487">
        <v>1</v>
      </c>
      <c r="T8487">
        <v>5</v>
      </c>
      <c r="U8487" t="b">
        <v>1</v>
      </c>
      <c r="V8487" t="s">
        <v>10166</v>
      </c>
      <c r="W8487" t="s">
        <v>12348</v>
      </c>
      <c r="X8487" t="s">
        <v>15821</v>
      </c>
      <c r="Y8487">
        <v>77</v>
      </c>
      <c r="Z8487">
        <v>77</v>
      </c>
      <c r="AA8487">
        <v>11</v>
      </c>
      <c r="AB8487">
        <v>11</v>
      </c>
      <c r="AC8487">
        <v>28</v>
      </c>
    </row>
    <row r="8488" spans="1:29">
      <c r="A8488">
        <v>9265</v>
      </c>
      <c r="B8488" t="s">
        <v>805</v>
      </c>
      <c r="C8488" t="s">
        <v>10270</v>
      </c>
      <c r="J8488" t="s">
        <v>1444</v>
      </c>
      <c r="K8488">
        <v>0</v>
      </c>
      <c r="N8488" t="b">
        <v>1</v>
      </c>
      <c r="O8488" t="b">
        <v>0</v>
      </c>
      <c r="P8488" t="b">
        <v>0</v>
      </c>
      <c r="Q8488">
        <v>11</v>
      </c>
      <c r="R8488">
        <v>11</v>
      </c>
      <c r="S8488">
        <v>1</v>
      </c>
      <c r="T8488">
        <v>5</v>
      </c>
      <c r="U8488" t="b">
        <v>1</v>
      </c>
      <c r="V8488" t="s">
        <v>10166</v>
      </c>
      <c r="W8488" t="s">
        <v>12348</v>
      </c>
      <c r="X8488" t="s">
        <v>15818</v>
      </c>
      <c r="Y8488">
        <v>78</v>
      </c>
      <c r="Z8488">
        <v>78</v>
      </c>
      <c r="AA8488">
        <v>10</v>
      </c>
      <c r="AB8488">
        <v>10</v>
      </c>
      <c r="AC8488">
        <v>28</v>
      </c>
    </row>
    <row r="8489" spans="1:29">
      <c r="A8489">
        <v>9266</v>
      </c>
      <c r="B8489" t="s">
        <v>805</v>
      </c>
      <c r="C8489" t="s">
        <v>10271</v>
      </c>
      <c r="J8489" t="s">
        <v>1444</v>
      </c>
      <c r="K8489">
        <v>0</v>
      </c>
      <c r="N8489" t="b">
        <v>1</v>
      </c>
      <c r="O8489" t="b">
        <v>0</v>
      </c>
      <c r="P8489" t="b">
        <v>0</v>
      </c>
      <c r="Q8489">
        <v>11</v>
      </c>
      <c r="R8489">
        <v>11</v>
      </c>
      <c r="S8489">
        <v>1</v>
      </c>
      <c r="T8489">
        <v>5</v>
      </c>
      <c r="U8489" t="b">
        <v>1</v>
      </c>
      <c r="V8489" t="s">
        <v>10166</v>
      </c>
      <c r="W8489" t="s">
        <v>12348</v>
      </c>
      <c r="X8489" t="s">
        <v>15822</v>
      </c>
      <c r="Y8489">
        <v>78</v>
      </c>
      <c r="Z8489">
        <v>78</v>
      </c>
      <c r="AA8489">
        <v>11</v>
      </c>
      <c r="AB8489">
        <v>11</v>
      </c>
      <c r="AC8489">
        <v>28</v>
      </c>
    </row>
    <row r="8490" spans="1:29">
      <c r="A8490">
        <v>9267</v>
      </c>
      <c r="B8490" t="s">
        <v>805</v>
      </c>
      <c r="C8490" t="s">
        <v>10272</v>
      </c>
      <c r="J8490" t="s">
        <v>1444</v>
      </c>
      <c r="K8490">
        <v>0</v>
      </c>
      <c r="N8490" t="b">
        <v>1</v>
      </c>
      <c r="O8490" t="b">
        <v>0</v>
      </c>
      <c r="P8490" t="b">
        <v>0</v>
      </c>
      <c r="Q8490">
        <v>11</v>
      </c>
      <c r="R8490">
        <v>11</v>
      </c>
      <c r="S8490">
        <v>1</v>
      </c>
      <c r="T8490">
        <v>5</v>
      </c>
      <c r="U8490" t="b">
        <v>1</v>
      </c>
      <c r="V8490" t="s">
        <v>10166</v>
      </c>
      <c r="W8490" t="s">
        <v>12348</v>
      </c>
      <c r="X8490" t="s">
        <v>15819</v>
      </c>
      <c r="Y8490">
        <v>79</v>
      </c>
      <c r="Z8490">
        <v>79</v>
      </c>
      <c r="AA8490">
        <v>10</v>
      </c>
      <c r="AB8490">
        <v>10</v>
      </c>
      <c r="AC8490">
        <v>28</v>
      </c>
    </row>
    <row r="8491" spans="1:29">
      <c r="A8491">
        <v>9268</v>
      </c>
      <c r="B8491" t="s">
        <v>805</v>
      </c>
      <c r="C8491" t="s">
        <v>10273</v>
      </c>
      <c r="J8491" t="s">
        <v>1444</v>
      </c>
      <c r="K8491">
        <v>0</v>
      </c>
      <c r="N8491" t="b">
        <v>1</v>
      </c>
      <c r="O8491" t="b">
        <v>0</v>
      </c>
      <c r="P8491" t="b">
        <v>0</v>
      </c>
      <c r="Q8491">
        <v>11</v>
      </c>
      <c r="R8491">
        <v>11</v>
      </c>
      <c r="S8491">
        <v>1</v>
      </c>
      <c r="T8491">
        <v>5</v>
      </c>
      <c r="U8491" t="b">
        <v>1</v>
      </c>
      <c r="V8491" t="s">
        <v>10166</v>
      </c>
      <c r="W8491" t="s">
        <v>12348</v>
      </c>
      <c r="X8491" t="s">
        <v>15823</v>
      </c>
      <c r="Y8491">
        <v>79</v>
      </c>
      <c r="Z8491">
        <v>79</v>
      </c>
      <c r="AA8491">
        <v>11</v>
      </c>
      <c r="AB8491">
        <v>11</v>
      </c>
      <c r="AC8491">
        <v>28</v>
      </c>
    </row>
    <row r="8492" spans="1:29">
      <c r="A8492">
        <v>9269</v>
      </c>
      <c r="B8492" t="s">
        <v>805</v>
      </c>
      <c r="C8492" t="s">
        <v>10274</v>
      </c>
      <c r="J8492" t="s">
        <v>1444</v>
      </c>
      <c r="K8492">
        <v>0</v>
      </c>
      <c r="N8492" t="b">
        <v>1</v>
      </c>
      <c r="O8492" t="b">
        <v>0</v>
      </c>
      <c r="P8492" t="b">
        <v>0</v>
      </c>
      <c r="Q8492">
        <v>11</v>
      </c>
      <c r="R8492">
        <v>11</v>
      </c>
      <c r="S8492">
        <v>1</v>
      </c>
      <c r="T8492">
        <v>5</v>
      </c>
      <c r="U8492" t="b">
        <v>1</v>
      </c>
      <c r="V8492" t="s">
        <v>10166</v>
      </c>
      <c r="W8492" t="s">
        <v>12348</v>
      </c>
      <c r="X8492" t="s">
        <v>15587</v>
      </c>
      <c r="Y8492">
        <v>80</v>
      </c>
      <c r="Z8492">
        <v>80</v>
      </c>
      <c r="AA8492">
        <v>10</v>
      </c>
      <c r="AB8492">
        <v>10</v>
      </c>
      <c r="AC8492">
        <v>28</v>
      </c>
    </row>
    <row r="8493" spans="1:29">
      <c r="A8493">
        <v>9270</v>
      </c>
      <c r="B8493" t="s">
        <v>805</v>
      </c>
      <c r="C8493" t="s">
        <v>10275</v>
      </c>
      <c r="J8493" t="s">
        <v>1444</v>
      </c>
      <c r="K8493">
        <v>0</v>
      </c>
      <c r="N8493" t="b">
        <v>1</v>
      </c>
      <c r="O8493" t="b">
        <v>0</v>
      </c>
      <c r="P8493" t="b">
        <v>0</v>
      </c>
      <c r="Q8493">
        <v>11</v>
      </c>
      <c r="R8493">
        <v>11</v>
      </c>
      <c r="S8493">
        <v>1</v>
      </c>
      <c r="T8493">
        <v>5</v>
      </c>
      <c r="U8493" t="b">
        <v>1</v>
      </c>
      <c r="V8493" t="s">
        <v>10166</v>
      </c>
      <c r="W8493" t="s">
        <v>12348</v>
      </c>
      <c r="X8493" t="s">
        <v>15596</v>
      </c>
      <c r="Y8493">
        <v>80</v>
      </c>
      <c r="Z8493">
        <v>80</v>
      </c>
      <c r="AA8493">
        <v>11</v>
      </c>
      <c r="AB8493">
        <v>11</v>
      </c>
      <c r="AC8493">
        <v>28</v>
      </c>
    </row>
    <row r="8494" spans="1:29">
      <c r="A8494">
        <v>9271</v>
      </c>
      <c r="B8494" t="s">
        <v>805</v>
      </c>
      <c r="C8494" t="s">
        <v>10276</v>
      </c>
      <c r="J8494" t="s">
        <v>1444</v>
      </c>
      <c r="K8494">
        <v>0</v>
      </c>
      <c r="N8494" t="b">
        <v>1</v>
      </c>
      <c r="O8494" t="b">
        <v>0</v>
      </c>
      <c r="P8494" t="b">
        <v>0</v>
      </c>
      <c r="Q8494">
        <v>11</v>
      </c>
      <c r="R8494">
        <v>11</v>
      </c>
      <c r="S8494">
        <v>1</v>
      </c>
      <c r="T8494">
        <v>5</v>
      </c>
      <c r="U8494" t="b">
        <v>1</v>
      </c>
      <c r="V8494" t="s">
        <v>10166</v>
      </c>
      <c r="W8494" t="s">
        <v>12348</v>
      </c>
      <c r="X8494" t="s">
        <v>15588</v>
      </c>
      <c r="Y8494">
        <v>81</v>
      </c>
      <c r="Z8494">
        <v>81</v>
      </c>
      <c r="AA8494">
        <v>10</v>
      </c>
      <c r="AB8494">
        <v>10</v>
      </c>
      <c r="AC8494">
        <v>28</v>
      </c>
    </row>
    <row r="8495" spans="1:29">
      <c r="A8495">
        <v>9272</v>
      </c>
      <c r="B8495" t="s">
        <v>805</v>
      </c>
      <c r="C8495" t="s">
        <v>10277</v>
      </c>
      <c r="J8495" t="s">
        <v>1444</v>
      </c>
      <c r="K8495">
        <v>0</v>
      </c>
      <c r="N8495" t="b">
        <v>1</v>
      </c>
      <c r="O8495" t="b">
        <v>0</v>
      </c>
      <c r="P8495" t="b">
        <v>0</v>
      </c>
      <c r="Q8495">
        <v>11</v>
      </c>
      <c r="R8495">
        <v>11</v>
      </c>
      <c r="S8495">
        <v>1</v>
      </c>
      <c r="T8495">
        <v>5</v>
      </c>
      <c r="U8495" t="b">
        <v>1</v>
      </c>
      <c r="V8495" t="s">
        <v>10166</v>
      </c>
      <c r="W8495" t="s">
        <v>12348</v>
      </c>
      <c r="X8495" t="s">
        <v>15597</v>
      </c>
      <c r="Y8495">
        <v>81</v>
      </c>
      <c r="Z8495">
        <v>81</v>
      </c>
      <c r="AA8495">
        <v>11</v>
      </c>
      <c r="AB8495">
        <v>11</v>
      </c>
      <c r="AC8495">
        <v>28</v>
      </c>
    </row>
    <row r="8496" spans="1:29">
      <c r="A8496">
        <v>9273</v>
      </c>
      <c r="B8496" t="s">
        <v>805</v>
      </c>
      <c r="C8496" t="s">
        <v>10278</v>
      </c>
      <c r="J8496" t="s">
        <v>1444</v>
      </c>
      <c r="K8496">
        <v>0</v>
      </c>
      <c r="N8496" t="b">
        <v>1</v>
      </c>
      <c r="O8496" t="b">
        <v>0</v>
      </c>
      <c r="P8496" t="b">
        <v>0</v>
      </c>
      <c r="Q8496">
        <v>11</v>
      </c>
      <c r="R8496">
        <v>11</v>
      </c>
      <c r="S8496">
        <v>1</v>
      </c>
      <c r="T8496">
        <v>5</v>
      </c>
      <c r="U8496" t="b">
        <v>1</v>
      </c>
      <c r="V8496" t="s">
        <v>10166</v>
      </c>
      <c r="W8496" t="s">
        <v>12348</v>
      </c>
      <c r="X8496" t="s">
        <v>15589</v>
      </c>
      <c r="Y8496">
        <v>82</v>
      </c>
      <c r="Z8496">
        <v>82</v>
      </c>
      <c r="AA8496">
        <v>10</v>
      </c>
      <c r="AB8496">
        <v>10</v>
      </c>
      <c r="AC8496">
        <v>28</v>
      </c>
    </row>
    <row r="8497" spans="1:29">
      <c r="A8497">
        <v>9274</v>
      </c>
      <c r="B8497" t="s">
        <v>805</v>
      </c>
      <c r="C8497" t="s">
        <v>10279</v>
      </c>
      <c r="J8497" t="s">
        <v>1444</v>
      </c>
      <c r="K8497">
        <v>0</v>
      </c>
      <c r="N8497" t="b">
        <v>1</v>
      </c>
      <c r="O8497" t="b">
        <v>0</v>
      </c>
      <c r="P8497" t="b">
        <v>0</v>
      </c>
      <c r="Q8497">
        <v>11</v>
      </c>
      <c r="R8497">
        <v>11</v>
      </c>
      <c r="S8497">
        <v>1</v>
      </c>
      <c r="T8497">
        <v>5</v>
      </c>
      <c r="U8497" t="b">
        <v>1</v>
      </c>
      <c r="V8497" t="s">
        <v>10166</v>
      </c>
      <c r="W8497" t="s">
        <v>12348</v>
      </c>
      <c r="X8497" t="s">
        <v>15598</v>
      </c>
      <c r="Y8497">
        <v>82</v>
      </c>
      <c r="Z8497">
        <v>82</v>
      </c>
      <c r="AA8497">
        <v>11</v>
      </c>
      <c r="AB8497">
        <v>11</v>
      </c>
      <c r="AC8497">
        <v>28</v>
      </c>
    </row>
    <row r="8498" spans="1:29">
      <c r="A8498">
        <v>9275</v>
      </c>
      <c r="B8498" t="s">
        <v>805</v>
      </c>
      <c r="C8498" t="s">
        <v>10280</v>
      </c>
      <c r="J8498" t="s">
        <v>1444</v>
      </c>
      <c r="K8498">
        <v>0</v>
      </c>
      <c r="N8498" t="b">
        <v>1</v>
      </c>
      <c r="O8498" t="b">
        <v>0</v>
      </c>
      <c r="P8498" t="b">
        <v>0</v>
      </c>
      <c r="Q8498">
        <v>11</v>
      </c>
      <c r="R8498">
        <v>11</v>
      </c>
      <c r="S8498">
        <v>1</v>
      </c>
      <c r="T8498">
        <v>5</v>
      </c>
      <c r="U8498" t="b">
        <v>1</v>
      </c>
      <c r="V8498" t="s">
        <v>10166</v>
      </c>
      <c r="W8498" t="s">
        <v>12348</v>
      </c>
      <c r="X8498" t="s">
        <v>15590</v>
      </c>
      <c r="Y8498">
        <v>83</v>
      </c>
      <c r="Z8498">
        <v>83</v>
      </c>
      <c r="AA8498">
        <v>10</v>
      </c>
      <c r="AB8498">
        <v>10</v>
      </c>
      <c r="AC8498">
        <v>28</v>
      </c>
    </row>
    <row r="8499" spans="1:29">
      <c r="A8499">
        <v>9276</v>
      </c>
      <c r="B8499" t="s">
        <v>805</v>
      </c>
      <c r="C8499" t="s">
        <v>10281</v>
      </c>
      <c r="J8499" t="s">
        <v>1444</v>
      </c>
      <c r="K8499">
        <v>0</v>
      </c>
      <c r="N8499" t="b">
        <v>1</v>
      </c>
      <c r="O8499" t="b">
        <v>0</v>
      </c>
      <c r="P8499" t="b">
        <v>0</v>
      </c>
      <c r="Q8499">
        <v>11</v>
      </c>
      <c r="R8499">
        <v>11</v>
      </c>
      <c r="S8499">
        <v>1</v>
      </c>
      <c r="T8499">
        <v>5</v>
      </c>
      <c r="U8499" t="b">
        <v>1</v>
      </c>
      <c r="V8499" t="s">
        <v>10166</v>
      </c>
      <c r="W8499" t="s">
        <v>12348</v>
      </c>
      <c r="X8499" t="s">
        <v>15599</v>
      </c>
      <c r="Y8499">
        <v>83</v>
      </c>
      <c r="Z8499">
        <v>83</v>
      </c>
      <c r="AA8499">
        <v>11</v>
      </c>
      <c r="AB8499">
        <v>11</v>
      </c>
      <c r="AC8499">
        <v>28</v>
      </c>
    </row>
    <row r="8500" spans="1:29">
      <c r="A8500">
        <v>9277</v>
      </c>
      <c r="B8500" t="s">
        <v>1503</v>
      </c>
      <c r="C8500" t="s">
        <v>10282</v>
      </c>
      <c r="D8500">
        <v>173</v>
      </c>
      <c r="E8500" t="s">
        <v>10283</v>
      </c>
      <c r="U8500" t="b">
        <v>1</v>
      </c>
      <c r="V8500" t="s">
        <v>10166</v>
      </c>
      <c r="W8500" t="s">
        <v>12348</v>
      </c>
      <c r="X8500" t="s">
        <v>15843</v>
      </c>
      <c r="Y8500">
        <v>85</v>
      </c>
      <c r="Z8500">
        <v>115</v>
      </c>
      <c r="AA8500">
        <v>2</v>
      </c>
      <c r="AB8500">
        <v>12</v>
      </c>
      <c r="AC8500">
        <v>28</v>
      </c>
    </row>
    <row r="8501" spans="1:29">
      <c r="A8501">
        <v>9278</v>
      </c>
      <c r="B8501" t="s">
        <v>827</v>
      </c>
      <c r="C8501" t="s">
        <v>10284</v>
      </c>
      <c r="U8501" t="b">
        <v>1</v>
      </c>
      <c r="V8501" t="s">
        <v>10166</v>
      </c>
      <c r="W8501" t="s">
        <v>12348</v>
      </c>
      <c r="X8501" t="s">
        <v>15844</v>
      </c>
      <c r="Y8501">
        <v>85</v>
      </c>
      <c r="Z8501">
        <v>115</v>
      </c>
      <c r="AA8501">
        <v>2</v>
      </c>
      <c r="AB8501">
        <v>11</v>
      </c>
      <c r="AC8501">
        <v>28</v>
      </c>
    </row>
    <row r="8502" spans="1:29">
      <c r="A8502">
        <v>9279</v>
      </c>
      <c r="B8502" t="s">
        <v>1508</v>
      </c>
      <c r="C8502" t="s">
        <v>10285</v>
      </c>
      <c r="U8502" t="b">
        <v>1</v>
      </c>
      <c r="V8502" t="s">
        <v>10166</v>
      </c>
      <c r="W8502" t="s">
        <v>12348</v>
      </c>
      <c r="X8502" t="s">
        <v>15824</v>
      </c>
      <c r="Y8502">
        <v>86</v>
      </c>
      <c r="Z8502">
        <v>115</v>
      </c>
      <c r="AA8502">
        <v>2</v>
      </c>
      <c r="AB8502">
        <v>12</v>
      </c>
      <c r="AC8502">
        <v>28</v>
      </c>
    </row>
    <row r="8503" spans="1:29">
      <c r="A8503">
        <v>9280</v>
      </c>
      <c r="B8503" t="s">
        <v>805</v>
      </c>
      <c r="C8503" t="s">
        <v>10286</v>
      </c>
      <c r="J8503" t="s">
        <v>1436</v>
      </c>
      <c r="K8503">
        <v>0</v>
      </c>
      <c r="N8503" t="b">
        <v>1</v>
      </c>
      <c r="O8503" t="b">
        <v>0</v>
      </c>
      <c r="P8503" t="b">
        <v>0</v>
      </c>
      <c r="Q8503">
        <v>11</v>
      </c>
      <c r="R8503">
        <v>3</v>
      </c>
      <c r="S8503">
        <v>1</v>
      </c>
      <c r="T8503">
        <v>3</v>
      </c>
      <c r="U8503" t="b">
        <v>1</v>
      </c>
      <c r="V8503" t="s">
        <v>10166</v>
      </c>
      <c r="W8503" t="s">
        <v>12348</v>
      </c>
      <c r="X8503" t="s">
        <v>14968</v>
      </c>
      <c r="Y8503">
        <v>89</v>
      </c>
      <c r="Z8503">
        <v>89</v>
      </c>
      <c r="AA8503">
        <v>5</v>
      </c>
      <c r="AB8503">
        <v>5</v>
      </c>
      <c r="AC8503">
        <v>28</v>
      </c>
    </row>
    <row r="8504" spans="1:29">
      <c r="A8504">
        <v>9281</v>
      </c>
      <c r="B8504" t="s">
        <v>805</v>
      </c>
      <c r="C8504" t="s">
        <v>10287</v>
      </c>
      <c r="J8504" t="s">
        <v>1436</v>
      </c>
      <c r="K8504">
        <v>0</v>
      </c>
      <c r="N8504" t="b">
        <v>1</v>
      </c>
      <c r="O8504" t="b">
        <v>0</v>
      </c>
      <c r="P8504" t="b">
        <v>0</v>
      </c>
      <c r="Q8504">
        <v>11</v>
      </c>
      <c r="R8504">
        <v>3</v>
      </c>
      <c r="S8504">
        <v>1</v>
      </c>
      <c r="T8504">
        <v>3</v>
      </c>
      <c r="U8504" t="b">
        <v>1</v>
      </c>
      <c r="V8504" t="s">
        <v>10166</v>
      </c>
      <c r="W8504" t="s">
        <v>12348</v>
      </c>
      <c r="X8504" t="s">
        <v>14970</v>
      </c>
      <c r="Y8504">
        <v>90</v>
      </c>
      <c r="Z8504">
        <v>90</v>
      </c>
      <c r="AA8504">
        <v>5</v>
      </c>
      <c r="AB8504">
        <v>5</v>
      </c>
      <c r="AC8504">
        <v>28</v>
      </c>
    </row>
    <row r="8505" spans="1:29">
      <c r="A8505">
        <v>9282</v>
      </c>
      <c r="B8505" t="s">
        <v>805</v>
      </c>
      <c r="C8505" t="s">
        <v>10288</v>
      </c>
      <c r="J8505" t="s">
        <v>1436</v>
      </c>
      <c r="K8505">
        <v>0</v>
      </c>
      <c r="N8505" t="b">
        <v>1</v>
      </c>
      <c r="O8505" t="b">
        <v>0</v>
      </c>
      <c r="P8505" t="b">
        <v>0</v>
      </c>
      <c r="Q8505">
        <v>11</v>
      </c>
      <c r="R8505">
        <v>3</v>
      </c>
      <c r="S8505">
        <v>1</v>
      </c>
      <c r="T8505">
        <v>3</v>
      </c>
      <c r="U8505" t="b">
        <v>1</v>
      </c>
      <c r="V8505" t="s">
        <v>10166</v>
      </c>
      <c r="W8505" t="s">
        <v>12348</v>
      </c>
      <c r="X8505" t="s">
        <v>14972</v>
      </c>
      <c r="Y8505">
        <v>91</v>
      </c>
      <c r="Z8505">
        <v>91</v>
      </c>
      <c r="AA8505">
        <v>5</v>
      </c>
      <c r="AB8505">
        <v>5</v>
      </c>
      <c r="AC8505">
        <v>28</v>
      </c>
    </row>
    <row r="8506" spans="1:29">
      <c r="A8506">
        <v>9283</v>
      </c>
      <c r="B8506" t="s">
        <v>805</v>
      </c>
      <c r="C8506" t="s">
        <v>10289</v>
      </c>
      <c r="J8506" t="s">
        <v>1436</v>
      </c>
      <c r="K8506">
        <v>0</v>
      </c>
      <c r="N8506" t="b">
        <v>1</v>
      </c>
      <c r="O8506" t="b">
        <v>0</v>
      </c>
      <c r="P8506" t="b">
        <v>0</v>
      </c>
      <c r="Q8506">
        <v>11</v>
      </c>
      <c r="R8506">
        <v>3</v>
      </c>
      <c r="S8506">
        <v>1</v>
      </c>
      <c r="T8506">
        <v>3</v>
      </c>
      <c r="U8506" t="b">
        <v>1</v>
      </c>
      <c r="V8506" t="s">
        <v>10166</v>
      </c>
      <c r="W8506" t="s">
        <v>12348</v>
      </c>
      <c r="X8506" t="s">
        <v>14976</v>
      </c>
      <c r="Y8506">
        <v>93</v>
      </c>
      <c r="Z8506">
        <v>93</v>
      </c>
      <c r="AA8506">
        <v>5</v>
      </c>
      <c r="AB8506">
        <v>5</v>
      </c>
      <c r="AC8506">
        <v>28</v>
      </c>
    </row>
    <row r="8507" spans="1:29">
      <c r="A8507">
        <v>9284</v>
      </c>
      <c r="B8507" t="s">
        <v>805</v>
      </c>
      <c r="C8507" t="s">
        <v>10290</v>
      </c>
      <c r="J8507" t="s">
        <v>1436</v>
      </c>
      <c r="K8507">
        <v>0</v>
      </c>
      <c r="N8507" t="b">
        <v>1</v>
      </c>
      <c r="O8507" t="b">
        <v>0</v>
      </c>
      <c r="P8507" t="b">
        <v>0</v>
      </c>
      <c r="Q8507">
        <v>11</v>
      </c>
      <c r="R8507">
        <v>3</v>
      </c>
      <c r="S8507">
        <v>1</v>
      </c>
      <c r="T8507">
        <v>3</v>
      </c>
      <c r="U8507" t="b">
        <v>1</v>
      </c>
      <c r="V8507" t="s">
        <v>10166</v>
      </c>
      <c r="W8507" t="s">
        <v>12348</v>
      </c>
      <c r="X8507" t="s">
        <v>14978</v>
      </c>
      <c r="Y8507">
        <v>94</v>
      </c>
      <c r="Z8507">
        <v>94</v>
      </c>
      <c r="AA8507">
        <v>5</v>
      </c>
      <c r="AB8507">
        <v>5</v>
      </c>
      <c r="AC8507">
        <v>28</v>
      </c>
    </row>
    <row r="8508" spans="1:29">
      <c r="A8508">
        <v>9285</v>
      </c>
      <c r="B8508" t="s">
        <v>805</v>
      </c>
      <c r="C8508" t="s">
        <v>10291</v>
      </c>
      <c r="J8508" t="s">
        <v>1436</v>
      </c>
      <c r="K8508">
        <v>0</v>
      </c>
      <c r="N8508" t="b">
        <v>1</v>
      </c>
      <c r="O8508" t="b">
        <v>0</v>
      </c>
      <c r="P8508" t="b">
        <v>0</v>
      </c>
      <c r="Q8508">
        <v>11</v>
      </c>
      <c r="R8508">
        <v>3</v>
      </c>
      <c r="S8508">
        <v>1</v>
      </c>
      <c r="T8508">
        <v>3</v>
      </c>
      <c r="U8508" t="b">
        <v>1</v>
      </c>
      <c r="V8508" t="s">
        <v>10166</v>
      </c>
      <c r="W8508" t="s">
        <v>12348</v>
      </c>
      <c r="X8508" t="s">
        <v>14980</v>
      </c>
      <c r="Y8508">
        <v>95</v>
      </c>
      <c r="Z8508">
        <v>95</v>
      </c>
      <c r="AA8508">
        <v>5</v>
      </c>
      <c r="AB8508">
        <v>5</v>
      </c>
      <c r="AC8508">
        <v>28</v>
      </c>
    </row>
    <row r="8509" spans="1:29">
      <c r="A8509">
        <v>9286</v>
      </c>
      <c r="B8509" t="s">
        <v>805</v>
      </c>
      <c r="C8509" t="s">
        <v>10292</v>
      </c>
      <c r="J8509" t="s">
        <v>1436</v>
      </c>
      <c r="K8509">
        <v>0</v>
      </c>
      <c r="N8509" t="b">
        <v>1</v>
      </c>
      <c r="O8509" t="b">
        <v>0</v>
      </c>
      <c r="P8509" t="b">
        <v>0</v>
      </c>
      <c r="Q8509">
        <v>11</v>
      </c>
      <c r="R8509">
        <v>3</v>
      </c>
      <c r="S8509">
        <v>1</v>
      </c>
      <c r="T8509">
        <v>3</v>
      </c>
      <c r="U8509" t="b">
        <v>1</v>
      </c>
      <c r="V8509" t="s">
        <v>10166</v>
      </c>
      <c r="W8509" t="s">
        <v>12348</v>
      </c>
      <c r="X8509" t="s">
        <v>14982</v>
      </c>
      <c r="Y8509">
        <v>96</v>
      </c>
      <c r="Z8509">
        <v>96</v>
      </c>
      <c r="AA8509">
        <v>5</v>
      </c>
      <c r="AB8509">
        <v>5</v>
      </c>
      <c r="AC8509">
        <v>28</v>
      </c>
    </row>
    <row r="8510" spans="1:29">
      <c r="A8510">
        <v>9287</v>
      </c>
      <c r="B8510" t="s">
        <v>805</v>
      </c>
      <c r="C8510" t="s">
        <v>10293</v>
      </c>
      <c r="J8510" t="s">
        <v>1436</v>
      </c>
      <c r="K8510">
        <v>0</v>
      </c>
      <c r="N8510" t="b">
        <v>1</v>
      </c>
      <c r="O8510" t="b">
        <v>0</v>
      </c>
      <c r="P8510" t="b">
        <v>0</v>
      </c>
      <c r="Q8510">
        <v>11</v>
      </c>
      <c r="R8510">
        <v>3</v>
      </c>
      <c r="S8510">
        <v>1</v>
      </c>
      <c r="T8510">
        <v>3</v>
      </c>
      <c r="U8510" t="b">
        <v>1</v>
      </c>
      <c r="V8510" t="s">
        <v>10166</v>
      </c>
      <c r="W8510" t="s">
        <v>12348</v>
      </c>
      <c r="X8510" t="s">
        <v>14984</v>
      </c>
      <c r="Y8510">
        <v>97</v>
      </c>
      <c r="Z8510">
        <v>97</v>
      </c>
      <c r="AA8510">
        <v>5</v>
      </c>
      <c r="AB8510">
        <v>5</v>
      </c>
      <c r="AC8510">
        <v>28</v>
      </c>
    </row>
    <row r="8511" spans="1:29">
      <c r="A8511">
        <v>9288</v>
      </c>
      <c r="B8511" t="s">
        <v>805</v>
      </c>
      <c r="C8511" t="s">
        <v>10294</v>
      </c>
      <c r="J8511" t="s">
        <v>1436</v>
      </c>
      <c r="K8511">
        <v>0</v>
      </c>
      <c r="N8511" t="b">
        <v>1</v>
      </c>
      <c r="O8511" t="b">
        <v>0</v>
      </c>
      <c r="P8511" t="b">
        <v>0</v>
      </c>
      <c r="Q8511">
        <v>11</v>
      </c>
      <c r="R8511">
        <v>3</v>
      </c>
      <c r="S8511">
        <v>1</v>
      </c>
      <c r="T8511">
        <v>3</v>
      </c>
      <c r="U8511" t="b">
        <v>1</v>
      </c>
      <c r="V8511" t="s">
        <v>10166</v>
      </c>
      <c r="W8511" t="s">
        <v>12348</v>
      </c>
      <c r="X8511" t="s">
        <v>14986</v>
      </c>
      <c r="Y8511">
        <v>98</v>
      </c>
      <c r="Z8511">
        <v>98</v>
      </c>
      <c r="AA8511">
        <v>5</v>
      </c>
      <c r="AB8511">
        <v>5</v>
      </c>
      <c r="AC8511">
        <v>28</v>
      </c>
    </row>
    <row r="8512" spans="1:29">
      <c r="A8512">
        <v>9289</v>
      </c>
      <c r="B8512" t="s">
        <v>805</v>
      </c>
      <c r="C8512" t="s">
        <v>10295</v>
      </c>
      <c r="J8512" t="s">
        <v>1436</v>
      </c>
      <c r="K8512">
        <v>0</v>
      </c>
      <c r="N8512" t="b">
        <v>1</v>
      </c>
      <c r="O8512" t="b">
        <v>0</v>
      </c>
      <c r="P8512" t="b">
        <v>0</v>
      </c>
      <c r="Q8512">
        <v>11</v>
      </c>
      <c r="R8512">
        <v>3</v>
      </c>
      <c r="S8512">
        <v>1</v>
      </c>
      <c r="T8512">
        <v>3</v>
      </c>
      <c r="U8512" t="b">
        <v>1</v>
      </c>
      <c r="V8512" t="s">
        <v>10166</v>
      </c>
      <c r="W8512" t="s">
        <v>12348</v>
      </c>
      <c r="X8512" t="s">
        <v>14988</v>
      </c>
      <c r="Y8512">
        <v>99</v>
      </c>
      <c r="Z8512">
        <v>99</v>
      </c>
      <c r="AA8512">
        <v>5</v>
      </c>
      <c r="AB8512">
        <v>5</v>
      </c>
      <c r="AC8512">
        <v>28</v>
      </c>
    </row>
    <row r="8513" spans="1:29">
      <c r="A8513">
        <v>9290</v>
      </c>
      <c r="B8513" t="s">
        <v>805</v>
      </c>
      <c r="C8513" t="s">
        <v>10296</v>
      </c>
      <c r="J8513" t="s">
        <v>1436</v>
      </c>
      <c r="K8513">
        <v>0</v>
      </c>
      <c r="N8513" t="b">
        <v>1</v>
      </c>
      <c r="O8513" t="b">
        <v>0</v>
      </c>
      <c r="P8513" t="b">
        <v>0</v>
      </c>
      <c r="Q8513">
        <v>11</v>
      </c>
      <c r="R8513">
        <v>3</v>
      </c>
      <c r="S8513">
        <v>1</v>
      </c>
      <c r="T8513">
        <v>3</v>
      </c>
      <c r="U8513" t="b">
        <v>1</v>
      </c>
      <c r="V8513" t="s">
        <v>10166</v>
      </c>
      <c r="W8513" t="s">
        <v>12348</v>
      </c>
      <c r="X8513" t="s">
        <v>14990</v>
      </c>
      <c r="Y8513">
        <v>100</v>
      </c>
      <c r="Z8513">
        <v>100</v>
      </c>
      <c r="AA8513">
        <v>5</v>
      </c>
      <c r="AB8513">
        <v>5</v>
      </c>
      <c r="AC8513">
        <v>28</v>
      </c>
    </row>
    <row r="8514" spans="1:29">
      <c r="A8514">
        <v>9291</v>
      </c>
      <c r="B8514" t="s">
        <v>805</v>
      </c>
      <c r="C8514" t="s">
        <v>10297</v>
      </c>
      <c r="J8514" t="s">
        <v>1436</v>
      </c>
      <c r="K8514">
        <v>0</v>
      </c>
      <c r="N8514" t="b">
        <v>1</v>
      </c>
      <c r="O8514" t="b">
        <v>0</v>
      </c>
      <c r="P8514" t="b">
        <v>0</v>
      </c>
      <c r="Q8514">
        <v>11</v>
      </c>
      <c r="R8514">
        <v>3</v>
      </c>
      <c r="S8514">
        <v>1</v>
      </c>
      <c r="T8514">
        <v>3</v>
      </c>
      <c r="U8514" t="b">
        <v>1</v>
      </c>
      <c r="V8514" t="s">
        <v>10166</v>
      </c>
      <c r="W8514" t="s">
        <v>12348</v>
      </c>
      <c r="X8514" t="s">
        <v>14992</v>
      </c>
      <c r="Y8514">
        <v>101</v>
      </c>
      <c r="Z8514">
        <v>101</v>
      </c>
      <c r="AA8514">
        <v>5</v>
      </c>
      <c r="AB8514">
        <v>5</v>
      </c>
      <c r="AC8514">
        <v>28</v>
      </c>
    </row>
    <row r="8515" spans="1:29">
      <c r="A8515">
        <v>9292</v>
      </c>
      <c r="B8515" t="s">
        <v>805</v>
      </c>
      <c r="C8515" t="s">
        <v>10298</v>
      </c>
      <c r="J8515" t="s">
        <v>1436</v>
      </c>
      <c r="K8515">
        <v>0</v>
      </c>
      <c r="N8515" t="b">
        <v>1</v>
      </c>
      <c r="O8515" t="b">
        <v>0</v>
      </c>
      <c r="P8515" t="b">
        <v>0</v>
      </c>
      <c r="Q8515">
        <v>11</v>
      </c>
      <c r="R8515">
        <v>3</v>
      </c>
      <c r="S8515">
        <v>1</v>
      </c>
      <c r="T8515">
        <v>3</v>
      </c>
      <c r="U8515" t="b">
        <v>1</v>
      </c>
      <c r="V8515" t="s">
        <v>10166</v>
      </c>
      <c r="W8515" t="s">
        <v>12348</v>
      </c>
      <c r="X8515" t="s">
        <v>14994</v>
      </c>
      <c r="Y8515">
        <v>102</v>
      </c>
      <c r="Z8515">
        <v>102</v>
      </c>
      <c r="AA8515">
        <v>5</v>
      </c>
      <c r="AB8515">
        <v>5</v>
      </c>
      <c r="AC8515">
        <v>28</v>
      </c>
    </row>
    <row r="8516" spans="1:29">
      <c r="A8516">
        <v>9293</v>
      </c>
      <c r="B8516" t="s">
        <v>805</v>
      </c>
      <c r="C8516" t="s">
        <v>10299</v>
      </c>
      <c r="J8516" t="s">
        <v>1436</v>
      </c>
      <c r="K8516">
        <v>0</v>
      </c>
      <c r="N8516" t="b">
        <v>1</v>
      </c>
      <c r="O8516" t="b">
        <v>0</v>
      </c>
      <c r="P8516" t="b">
        <v>0</v>
      </c>
      <c r="Q8516">
        <v>11</v>
      </c>
      <c r="R8516">
        <v>3</v>
      </c>
      <c r="S8516">
        <v>1</v>
      </c>
      <c r="T8516">
        <v>3</v>
      </c>
      <c r="U8516" t="b">
        <v>1</v>
      </c>
      <c r="V8516" t="s">
        <v>10166</v>
      </c>
      <c r="W8516" t="s">
        <v>12348</v>
      </c>
      <c r="X8516" t="s">
        <v>14996</v>
      </c>
      <c r="Y8516">
        <v>103</v>
      </c>
      <c r="Z8516">
        <v>103</v>
      </c>
      <c r="AA8516">
        <v>5</v>
      </c>
      <c r="AB8516">
        <v>5</v>
      </c>
      <c r="AC8516">
        <v>28</v>
      </c>
    </row>
    <row r="8517" spans="1:29">
      <c r="A8517">
        <v>9294</v>
      </c>
      <c r="B8517" t="s">
        <v>805</v>
      </c>
      <c r="C8517" t="s">
        <v>10300</v>
      </c>
      <c r="J8517" t="s">
        <v>1436</v>
      </c>
      <c r="K8517">
        <v>0</v>
      </c>
      <c r="N8517" t="b">
        <v>1</v>
      </c>
      <c r="O8517" t="b">
        <v>0</v>
      </c>
      <c r="P8517" t="b">
        <v>0</v>
      </c>
      <c r="Q8517">
        <v>11</v>
      </c>
      <c r="R8517">
        <v>3</v>
      </c>
      <c r="S8517">
        <v>1</v>
      </c>
      <c r="T8517">
        <v>3</v>
      </c>
      <c r="U8517" t="b">
        <v>1</v>
      </c>
      <c r="V8517" t="s">
        <v>10166</v>
      </c>
      <c r="W8517" t="s">
        <v>12348</v>
      </c>
      <c r="X8517" t="s">
        <v>14998</v>
      </c>
      <c r="Y8517">
        <v>104</v>
      </c>
      <c r="Z8517">
        <v>104</v>
      </c>
      <c r="AA8517">
        <v>5</v>
      </c>
      <c r="AB8517">
        <v>5</v>
      </c>
      <c r="AC8517">
        <v>28</v>
      </c>
    </row>
    <row r="8518" spans="1:29">
      <c r="A8518">
        <v>9295</v>
      </c>
      <c r="B8518" t="s">
        <v>805</v>
      </c>
      <c r="C8518" t="s">
        <v>10301</v>
      </c>
      <c r="J8518" t="s">
        <v>1436</v>
      </c>
      <c r="K8518">
        <v>0</v>
      </c>
      <c r="N8518" t="b">
        <v>1</v>
      </c>
      <c r="O8518" t="b">
        <v>0</v>
      </c>
      <c r="P8518" t="b">
        <v>0</v>
      </c>
      <c r="Q8518">
        <v>11</v>
      </c>
      <c r="R8518">
        <v>3</v>
      </c>
      <c r="S8518">
        <v>1</v>
      </c>
      <c r="T8518">
        <v>3</v>
      </c>
      <c r="U8518" t="b">
        <v>1</v>
      </c>
      <c r="V8518" t="s">
        <v>10166</v>
      </c>
      <c r="W8518" t="s">
        <v>12348</v>
      </c>
      <c r="X8518" t="s">
        <v>15000</v>
      </c>
      <c r="Y8518">
        <v>105</v>
      </c>
      <c r="Z8518">
        <v>105</v>
      </c>
      <c r="AA8518">
        <v>5</v>
      </c>
      <c r="AB8518">
        <v>5</v>
      </c>
      <c r="AC8518">
        <v>28</v>
      </c>
    </row>
    <row r="8519" spans="1:29">
      <c r="A8519">
        <v>9296</v>
      </c>
      <c r="B8519" t="s">
        <v>805</v>
      </c>
      <c r="C8519" t="s">
        <v>10302</v>
      </c>
      <c r="J8519" t="s">
        <v>1436</v>
      </c>
      <c r="K8519">
        <v>0</v>
      </c>
      <c r="N8519" t="b">
        <v>1</v>
      </c>
      <c r="O8519" t="b">
        <v>0</v>
      </c>
      <c r="P8519" t="b">
        <v>0</v>
      </c>
      <c r="Q8519">
        <v>11</v>
      </c>
      <c r="R8519">
        <v>3</v>
      </c>
      <c r="S8519">
        <v>1</v>
      </c>
      <c r="T8519">
        <v>3</v>
      </c>
      <c r="U8519" t="b">
        <v>1</v>
      </c>
      <c r="V8519" t="s">
        <v>10166</v>
      </c>
      <c r="W8519" t="s">
        <v>12348</v>
      </c>
      <c r="X8519" t="s">
        <v>15002</v>
      </c>
      <c r="Y8519">
        <v>106</v>
      </c>
      <c r="Z8519">
        <v>106</v>
      </c>
      <c r="AA8519">
        <v>5</v>
      </c>
      <c r="AB8519">
        <v>5</v>
      </c>
      <c r="AC8519">
        <v>28</v>
      </c>
    </row>
    <row r="8520" spans="1:29">
      <c r="A8520">
        <v>9297</v>
      </c>
      <c r="B8520" t="s">
        <v>805</v>
      </c>
      <c r="C8520" t="s">
        <v>10303</v>
      </c>
      <c r="J8520" t="s">
        <v>1436</v>
      </c>
      <c r="K8520">
        <v>0</v>
      </c>
      <c r="N8520" t="b">
        <v>1</v>
      </c>
      <c r="O8520" t="b">
        <v>0</v>
      </c>
      <c r="P8520" t="b">
        <v>0</v>
      </c>
      <c r="Q8520">
        <v>11</v>
      </c>
      <c r="R8520">
        <v>3</v>
      </c>
      <c r="S8520">
        <v>1</v>
      </c>
      <c r="T8520">
        <v>3</v>
      </c>
      <c r="U8520" t="b">
        <v>1</v>
      </c>
      <c r="V8520" t="s">
        <v>10166</v>
      </c>
      <c r="W8520" t="s">
        <v>12348</v>
      </c>
      <c r="X8520" t="s">
        <v>15004</v>
      </c>
      <c r="Y8520">
        <v>107</v>
      </c>
      <c r="Z8520">
        <v>107</v>
      </c>
      <c r="AA8520">
        <v>5</v>
      </c>
      <c r="AB8520">
        <v>5</v>
      </c>
      <c r="AC8520">
        <v>28</v>
      </c>
    </row>
    <row r="8521" spans="1:29">
      <c r="A8521">
        <v>9298</v>
      </c>
      <c r="B8521" t="s">
        <v>805</v>
      </c>
      <c r="C8521" t="s">
        <v>10304</v>
      </c>
      <c r="J8521" t="s">
        <v>1436</v>
      </c>
      <c r="K8521">
        <v>0</v>
      </c>
      <c r="N8521" t="b">
        <v>1</v>
      </c>
      <c r="O8521" t="b">
        <v>0</v>
      </c>
      <c r="P8521" t="b">
        <v>0</v>
      </c>
      <c r="Q8521">
        <v>11</v>
      </c>
      <c r="R8521">
        <v>3</v>
      </c>
      <c r="S8521">
        <v>1</v>
      </c>
      <c r="T8521">
        <v>3</v>
      </c>
      <c r="U8521" t="b">
        <v>1</v>
      </c>
      <c r="V8521" t="s">
        <v>10166</v>
      </c>
      <c r="W8521" t="s">
        <v>12348</v>
      </c>
      <c r="X8521" t="s">
        <v>15006</v>
      </c>
      <c r="Y8521">
        <v>108</v>
      </c>
      <c r="Z8521">
        <v>108</v>
      </c>
      <c r="AA8521">
        <v>5</v>
      </c>
      <c r="AB8521">
        <v>5</v>
      </c>
      <c r="AC8521">
        <v>28</v>
      </c>
    </row>
    <row r="8522" spans="1:29">
      <c r="A8522">
        <v>9299</v>
      </c>
      <c r="B8522" t="s">
        <v>805</v>
      </c>
      <c r="C8522" t="s">
        <v>10305</v>
      </c>
      <c r="J8522" t="s">
        <v>1436</v>
      </c>
      <c r="K8522">
        <v>0</v>
      </c>
      <c r="N8522" t="b">
        <v>1</v>
      </c>
      <c r="O8522" t="b">
        <v>0</v>
      </c>
      <c r="P8522" t="b">
        <v>0</v>
      </c>
      <c r="Q8522">
        <v>11</v>
      </c>
      <c r="R8522">
        <v>3</v>
      </c>
      <c r="S8522">
        <v>1</v>
      </c>
      <c r="T8522">
        <v>3</v>
      </c>
      <c r="U8522" t="b">
        <v>1</v>
      </c>
      <c r="V8522" t="s">
        <v>10166</v>
      </c>
      <c r="W8522" t="s">
        <v>12348</v>
      </c>
      <c r="X8522" t="s">
        <v>15008</v>
      </c>
      <c r="Y8522">
        <v>109</v>
      </c>
      <c r="Z8522">
        <v>109</v>
      </c>
      <c r="AA8522">
        <v>5</v>
      </c>
      <c r="AB8522">
        <v>5</v>
      </c>
      <c r="AC8522">
        <v>28</v>
      </c>
    </row>
    <row r="8523" spans="1:29">
      <c r="A8523">
        <v>9300</v>
      </c>
      <c r="B8523" t="s">
        <v>805</v>
      </c>
      <c r="C8523" t="s">
        <v>10306</v>
      </c>
      <c r="J8523" t="s">
        <v>1436</v>
      </c>
      <c r="K8523">
        <v>0</v>
      </c>
      <c r="N8523" t="b">
        <v>1</v>
      </c>
      <c r="O8523" t="b">
        <v>0</v>
      </c>
      <c r="P8523" t="b">
        <v>0</v>
      </c>
      <c r="Q8523">
        <v>11</v>
      </c>
      <c r="R8523">
        <v>3</v>
      </c>
      <c r="S8523">
        <v>1</v>
      </c>
      <c r="T8523">
        <v>3</v>
      </c>
      <c r="U8523" t="b">
        <v>1</v>
      </c>
      <c r="V8523" t="s">
        <v>10166</v>
      </c>
      <c r="W8523" t="s">
        <v>12348</v>
      </c>
      <c r="X8523" t="s">
        <v>15010</v>
      </c>
      <c r="Y8523">
        <v>110</v>
      </c>
      <c r="Z8523">
        <v>110</v>
      </c>
      <c r="AA8523">
        <v>5</v>
      </c>
      <c r="AB8523">
        <v>5</v>
      </c>
      <c r="AC8523">
        <v>28</v>
      </c>
    </row>
    <row r="8524" spans="1:29">
      <c r="A8524">
        <v>9301</v>
      </c>
      <c r="B8524" t="s">
        <v>805</v>
      </c>
      <c r="C8524" t="s">
        <v>10307</v>
      </c>
      <c r="J8524" t="s">
        <v>1436</v>
      </c>
      <c r="K8524">
        <v>0</v>
      </c>
      <c r="N8524" t="b">
        <v>1</v>
      </c>
      <c r="O8524" t="b">
        <v>0</v>
      </c>
      <c r="P8524" t="b">
        <v>0</v>
      </c>
      <c r="Q8524">
        <v>11</v>
      </c>
      <c r="R8524">
        <v>3</v>
      </c>
      <c r="S8524">
        <v>1</v>
      </c>
      <c r="T8524">
        <v>3</v>
      </c>
      <c r="U8524" t="b">
        <v>1</v>
      </c>
      <c r="V8524" t="s">
        <v>10166</v>
      </c>
      <c r="W8524" t="s">
        <v>12348</v>
      </c>
      <c r="X8524" t="s">
        <v>15012</v>
      </c>
      <c r="Y8524">
        <v>111</v>
      </c>
      <c r="Z8524">
        <v>111</v>
      </c>
      <c r="AA8524">
        <v>5</v>
      </c>
      <c r="AB8524">
        <v>5</v>
      </c>
      <c r="AC8524">
        <v>28</v>
      </c>
    </row>
    <row r="8525" spans="1:29">
      <c r="A8525">
        <v>9302</v>
      </c>
      <c r="B8525" t="s">
        <v>805</v>
      </c>
      <c r="C8525" t="s">
        <v>10308</v>
      </c>
      <c r="J8525" t="s">
        <v>1436</v>
      </c>
      <c r="K8525">
        <v>0</v>
      </c>
      <c r="N8525" t="b">
        <v>1</v>
      </c>
      <c r="O8525" t="b">
        <v>0</v>
      </c>
      <c r="P8525" t="b">
        <v>0</v>
      </c>
      <c r="Q8525">
        <v>11</v>
      </c>
      <c r="R8525">
        <v>3</v>
      </c>
      <c r="S8525">
        <v>1</v>
      </c>
      <c r="T8525">
        <v>3</v>
      </c>
      <c r="U8525" t="b">
        <v>1</v>
      </c>
      <c r="V8525" t="s">
        <v>10166</v>
      </c>
      <c r="W8525" t="s">
        <v>12348</v>
      </c>
      <c r="X8525" t="s">
        <v>15014</v>
      </c>
      <c r="Y8525">
        <v>112</v>
      </c>
      <c r="Z8525">
        <v>112</v>
      </c>
      <c r="AA8525">
        <v>5</v>
      </c>
      <c r="AB8525">
        <v>5</v>
      </c>
      <c r="AC8525">
        <v>28</v>
      </c>
    </row>
    <row r="8526" spans="1:29">
      <c r="A8526">
        <v>9303</v>
      </c>
      <c r="B8526" t="s">
        <v>805</v>
      </c>
      <c r="C8526" t="s">
        <v>10309</v>
      </c>
      <c r="J8526" t="s">
        <v>1436</v>
      </c>
      <c r="K8526">
        <v>0</v>
      </c>
      <c r="N8526" t="b">
        <v>1</v>
      </c>
      <c r="O8526" t="b">
        <v>0</v>
      </c>
      <c r="P8526" t="b">
        <v>0</v>
      </c>
      <c r="Q8526">
        <v>11</v>
      </c>
      <c r="R8526">
        <v>3</v>
      </c>
      <c r="S8526">
        <v>1</v>
      </c>
      <c r="T8526">
        <v>3</v>
      </c>
      <c r="U8526" t="b">
        <v>1</v>
      </c>
      <c r="V8526" t="s">
        <v>10166</v>
      </c>
      <c r="W8526" t="s">
        <v>12348</v>
      </c>
      <c r="X8526" t="s">
        <v>15016</v>
      </c>
      <c r="Y8526">
        <v>113</v>
      </c>
      <c r="Z8526">
        <v>113</v>
      </c>
      <c r="AA8526">
        <v>5</v>
      </c>
      <c r="AB8526">
        <v>5</v>
      </c>
      <c r="AC8526">
        <v>28</v>
      </c>
    </row>
    <row r="8527" spans="1:29">
      <c r="A8527">
        <v>9304</v>
      </c>
      <c r="B8527" t="s">
        <v>805</v>
      </c>
      <c r="C8527" t="s">
        <v>10310</v>
      </c>
      <c r="J8527" t="s">
        <v>1436</v>
      </c>
      <c r="K8527">
        <v>0</v>
      </c>
      <c r="N8527" t="b">
        <v>1</v>
      </c>
      <c r="O8527" t="b">
        <v>0</v>
      </c>
      <c r="P8527" t="b">
        <v>0</v>
      </c>
      <c r="Q8527">
        <v>11</v>
      </c>
      <c r="R8527">
        <v>3</v>
      </c>
      <c r="S8527">
        <v>1</v>
      </c>
      <c r="T8527">
        <v>3</v>
      </c>
      <c r="U8527" t="b">
        <v>1</v>
      </c>
      <c r="V8527" t="s">
        <v>10166</v>
      </c>
      <c r="W8527" t="s">
        <v>12348</v>
      </c>
      <c r="X8527" t="s">
        <v>15018</v>
      </c>
      <c r="Y8527">
        <v>114</v>
      </c>
      <c r="Z8527">
        <v>114</v>
      </c>
      <c r="AA8527">
        <v>5</v>
      </c>
      <c r="AB8527">
        <v>5</v>
      </c>
      <c r="AC8527">
        <v>28</v>
      </c>
    </row>
    <row r="8528" spans="1:29">
      <c r="A8528">
        <v>9305</v>
      </c>
      <c r="B8528" t="s">
        <v>805</v>
      </c>
      <c r="C8528" t="s">
        <v>10311</v>
      </c>
      <c r="J8528" t="s">
        <v>1444</v>
      </c>
      <c r="K8528">
        <v>0</v>
      </c>
      <c r="N8528" t="b">
        <v>1</v>
      </c>
      <c r="O8528" t="b">
        <v>0</v>
      </c>
      <c r="P8528" t="b">
        <v>0</v>
      </c>
      <c r="Q8528">
        <v>11</v>
      </c>
      <c r="R8528">
        <v>3</v>
      </c>
      <c r="S8528">
        <v>1</v>
      </c>
      <c r="T8528">
        <v>2</v>
      </c>
      <c r="U8528" t="b">
        <v>1</v>
      </c>
      <c r="V8528" t="s">
        <v>10166</v>
      </c>
      <c r="W8528" t="s">
        <v>12348</v>
      </c>
      <c r="X8528" t="s">
        <v>15603</v>
      </c>
      <c r="Y8528">
        <v>87</v>
      </c>
      <c r="Z8528">
        <v>87</v>
      </c>
      <c r="AA8528">
        <v>11</v>
      </c>
      <c r="AB8528">
        <v>11</v>
      </c>
      <c r="AC8528">
        <v>28</v>
      </c>
    </row>
    <row r="8529" spans="1:29">
      <c r="A8529">
        <v>9306</v>
      </c>
      <c r="B8529" t="s">
        <v>805</v>
      </c>
      <c r="C8529" t="s">
        <v>10312</v>
      </c>
      <c r="J8529" t="s">
        <v>1444</v>
      </c>
      <c r="K8529">
        <v>0</v>
      </c>
      <c r="N8529" t="b">
        <v>1</v>
      </c>
      <c r="O8529" t="b">
        <v>0</v>
      </c>
      <c r="P8529" t="b">
        <v>0</v>
      </c>
      <c r="Q8529">
        <v>11</v>
      </c>
      <c r="R8529">
        <v>3</v>
      </c>
      <c r="S8529">
        <v>1</v>
      </c>
      <c r="T8529">
        <v>2</v>
      </c>
      <c r="U8529" t="b">
        <v>1</v>
      </c>
      <c r="V8529" t="s">
        <v>10166</v>
      </c>
      <c r="W8529" t="s">
        <v>12348</v>
      </c>
      <c r="X8529" t="s">
        <v>15845</v>
      </c>
      <c r="Y8529">
        <v>89</v>
      </c>
      <c r="Z8529">
        <v>89</v>
      </c>
      <c r="AA8529">
        <v>11</v>
      </c>
      <c r="AB8529">
        <v>11</v>
      </c>
      <c r="AC8529">
        <v>28</v>
      </c>
    </row>
    <row r="8530" spans="1:29">
      <c r="A8530">
        <v>9307</v>
      </c>
      <c r="B8530" t="s">
        <v>805</v>
      </c>
      <c r="C8530" t="s">
        <v>10313</v>
      </c>
      <c r="J8530" t="s">
        <v>1444</v>
      </c>
      <c r="K8530">
        <v>0</v>
      </c>
      <c r="N8530" t="b">
        <v>1</v>
      </c>
      <c r="O8530" t="b">
        <v>0</v>
      </c>
      <c r="P8530" t="b">
        <v>0</v>
      </c>
      <c r="Q8530">
        <v>11</v>
      </c>
      <c r="R8530">
        <v>3</v>
      </c>
      <c r="S8530">
        <v>1</v>
      </c>
      <c r="T8530">
        <v>2</v>
      </c>
      <c r="U8530" t="b">
        <v>1</v>
      </c>
      <c r="V8530" t="s">
        <v>10166</v>
      </c>
      <c r="W8530" t="s">
        <v>12348</v>
      </c>
      <c r="X8530" t="s">
        <v>15827</v>
      </c>
      <c r="Y8530">
        <v>90</v>
      </c>
      <c r="Z8530">
        <v>90</v>
      </c>
      <c r="AA8530">
        <v>11</v>
      </c>
      <c r="AB8530">
        <v>11</v>
      </c>
      <c r="AC8530">
        <v>28</v>
      </c>
    </row>
    <row r="8531" spans="1:29">
      <c r="A8531">
        <v>9308</v>
      </c>
      <c r="B8531" t="s">
        <v>805</v>
      </c>
      <c r="C8531" t="s">
        <v>10314</v>
      </c>
      <c r="J8531" t="s">
        <v>1444</v>
      </c>
      <c r="K8531">
        <v>0</v>
      </c>
      <c r="N8531" t="b">
        <v>1</v>
      </c>
      <c r="O8531" t="b">
        <v>0</v>
      </c>
      <c r="P8531" t="b">
        <v>0</v>
      </c>
      <c r="Q8531">
        <v>11</v>
      </c>
      <c r="R8531">
        <v>3</v>
      </c>
      <c r="S8531">
        <v>1</v>
      </c>
      <c r="T8531">
        <v>2</v>
      </c>
      <c r="U8531" t="b">
        <v>1</v>
      </c>
      <c r="V8531" t="s">
        <v>10166</v>
      </c>
      <c r="W8531" t="s">
        <v>12348</v>
      </c>
      <c r="X8531" t="s">
        <v>15828</v>
      </c>
      <c r="Y8531">
        <v>91</v>
      </c>
      <c r="Z8531">
        <v>91</v>
      </c>
      <c r="AA8531">
        <v>11</v>
      </c>
      <c r="AB8531">
        <v>11</v>
      </c>
      <c r="AC8531">
        <v>28</v>
      </c>
    </row>
    <row r="8532" spans="1:29">
      <c r="A8532">
        <v>9309</v>
      </c>
      <c r="B8532" t="s">
        <v>805</v>
      </c>
      <c r="C8532" t="s">
        <v>10315</v>
      </c>
      <c r="J8532" t="s">
        <v>1444</v>
      </c>
      <c r="K8532">
        <v>0</v>
      </c>
      <c r="N8532" t="b">
        <v>1</v>
      </c>
      <c r="O8532" t="b">
        <v>0</v>
      </c>
      <c r="P8532" t="b">
        <v>0</v>
      </c>
      <c r="Q8532">
        <v>11</v>
      </c>
      <c r="R8532">
        <v>3</v>
      </c>
      <c r="S8532">
        <v>1</v>
      </c>
      <c r="T8532">
        <v>2</v>
      </c>
      <c r="U8532" t="b">
        <v>1</v>
      </c>
      <c r="V8532" t="s">
        <v>10166</v>
      </c>
      <c r="W8532" t="s">
        <v>12348</v>
      </c>
      <c r="X8532" t="s">
        <v>15846</v>
      </c>
      <c r="Y8532">
        <v>93</v>
      </c>
      <c r="Z8532">
        <v>93</v>
      </c>
      <c r="AA8532">
        <v>11</v>
      </c>
      <c r="AB8532">
        <v>11</v>
      </c>
      <c r="AC8532">
        <v>28</v>
      </c>
    </row>
    <row r="8533" spans="1:29">
      <c r="A8533">
        <v>9310</v>
      </c>
      <c r="B8533" t="s">
        <v>805</v>
      </c>
      <c r="C8533" t="s">
        <v>10316</v>
      </c>
      <c r="J8533" t="s">
        <v>1444</v>
      </c>
      <c r="K8533">
        <v>0</v>
      </c>
      <c r="N8533" t="b">
        <v>1</v>
      </c>
      <c r="O8533" t="b">
        <v>0</v>
      </c>
      <c r="P8533" t="b">
        <v>0</v>
      </c>
      <c r="Q8533">
        <v>11</v>
      </c>
      <c r="R8533">
        <v>3</v>
      </c>
      <c r="S8533">
        <v>1</v>
      </c>
      <c r="T8533">
        <v>2</v>
      </c>
      <c r="U8533" t="b">
        <v>1</v>
      </c>
      <c r="V8533" t="s">
        <v>10166</v>
      </c>
      <c r="W8533" t="s">
        <v>12348</v>
      </c>
      <c r="X8533" t="s">
        <v>15609</v>
      </c>
      <c r="Y8533">
        <v>94</v>
      </c>
      <c r="Z8533">
        <v>94</v>
      </c>
      <c r="AA8533">
        <v>11</v>
      </c>
      <c r="AB8533">
        <v>11</v>
      </c>
      <c r="AC8533">
        <v>28</v>
      </c>
    </row>
    <row r="8534" spans="1:29">
      <c r="A8534">
        <v>9311</v>
      </c>
      <c r="B8534" t="s">
        <v>805</v>
      </c>
      <c r="C8534" t="s">
        <v>10317</v>
      </c>
      <c r="J8534" t="s">
        <v>1444</v>
      </c>
      <c r="K8534">
        <v>0</v>
      </c>
      <c r="N8534" t="b">
        <v>1</v>
      </c>
      <c r="O8534" t="b">
        <v>0</v>
      </c>
      <c r="P8534" t="b">
        <v>0</v>
      </c>
      <c r="Q8534">
        <v>11</v>
      </c>
      <c r="R8534">
        <v>3</v>
      </c>
      <c r="S8534">
        <v>1</v>
      </c>
      <c r="T8534">
        <v>2</v>
      </c>
      <c r="U8534" t="b">
        <v>1</v>
      </c>
      <c r="V8534" t="s">
        <v>10166</v>
      </c>
      <c r="W8534" t="s">
        <v>12348</v>
      </c>
      <c r="X8534" t="s">
        <v>15610</v>
      </c>
      <c r="Y8534">
        <v>95</v>
      </c>
      <c r="Z8534">
        <v>95</v>
      </c>
      <c r="AA8534">
        <v>11</v>
      </c>
      <c r="AB8534">
        <v>11</v>
      </c>
      <c r="AC8534">
        <v>28</v>
      </c>
    </row>
    <row r="8535" spans="1:29">
      <c r="A8535">
        <v>9312</v>
      </c>
      <c r="B8535" t="s">
        <v>805</v>
      </c>
      <c r="C8535" t="s">
        <v>10318</v>
      </c>
      <c r="J8535" t="s">
        <v>1444</v>
      </c>
      <c r="K8535">
        <v>0</v>
      </c>
      <c r="N8535" t="b">
        <v>1</v>
      </c>
      <c r="O8535" t="b">
        <v>0</v>
      </c>
      <c r="P8535" t="b">
        <v>0</v>
      </c>
      <c r="Q8535">
        <v>11</v>
      </c>
      <c r="R8535">
        <v>3</v>
      </c>
      <c r="S8535">
        <v>1</v>
      </c>
      <c r="T8535">
        <v>2</v>
      </c>
      <c r="U8535" t="b">
        <v>1</v>
      </c>
      <c r="V8535" t="s">
        <v>10166</v>
      </c>
      <c r="W8535" t="s">
        <v>12348</v>
      </c>
      <c r="X8535" t="s">
        <v>15611</v>
      </c>
      <c r="Y8535">
        <v>96</v>
      </c>
      <c r="Z8535">
        <v>96</v>
      </c>
      <c r="AA8535">
        <v>11</v>
      </c>
      <c r="AB8535">
        <v>11</v>
      </c>
      <c r="AC8535">
        <v>28</v>
      </c>
    </row>
    <row r="8536" spans="1:29">
      <c r="A8536">
        <v>9313</v>
      </c>
      <c r="B8536" t="s">
        <v>805</v>
      </c>
      <c r="C8536" t="s">
        <v>10319</v>
      </c>
      <c r="J8536" t="s">
        <v>1444</v>
      </c>
      <c r="K8536">
        <v>0</v>
      </c>
      <c r="N8536" t="b">
        <v>1</v>
      </c>
      <c r="O8536" t="b">
        <v>0</v>
      </c>
      <c r="P8536" t="b">
        <v>0</v>
      </c>
      <c r="Q8536">
        <v>11</v>
      </c>
      <c r="R8536">
        <v>3</v>
      </c>
      <c r="S8536">
        <v>1</v>
      </c>
      <c r="T8536">
        <v>2</v>
      </c>
      <c r="U8536" t="b">
        <v>1</v>
      </c>
      <c r="V8536" t="s">
        <v>10166</v>
      </c>
      <c r="W8536" t="s">
        <v>12348</v>
      </c>
      <c r="X8536" t="s">
        <v>15829</v>
      </c>
      <c r="Y8536">
        <v>97</v>
      </c>
      <c r="Z8536">
        <v>97</v>
      </c>
      <c r="AA8536">
        <v>11</v>
      </c>
      <c r="AB8536">
        <v>11</v>
      </c>
      <c r="AC8536">
        <v>28</v>
      </c>
    </row>
    <row r="8537" spans="1:29">
      <c r="A8537">
        <v>9314</v>
      </c>
      <c r="B8537" t="s">
        <v>805</v>
      </c>
      <c r="C8537" t="s">
        <v>10320</v>
      </c>
      <c r="J8537" t="s">
        <v>1444</v>
      </c>
      <c r="K8537">
        <v>0</v>
      </c>
      <c r="N8537" t="b">
        <v>1</v>
      </c>
      <c r="O8537" t="b">
        <v>0</v>
      </c>
      <c r="P8537" t="b">
        <v>0</v>
      </c>
      <c r="Q8537">
        <v>11</v>
      </c>
      <c r="R8537">
        <v>3</v>
      </c>
      <c r="S8537">
        <v>1</v>
      </c>
      <c r="T8537">
        <v>2</v>
      </c>
      <c r="U8537" t="b">
        <v>1</v>
      </c>
      <c r="V8537" t="s">
        <v>10166</v>
      </c>
      <c r="W8537" t="s">
        <v>12348</v>
      </c>
      <c r="X8537" t="s">
        <v>15612</v>
      </c>
      <c r="Y8537">
        <v>98</v>
      </c>
      <c r="Z8537">
        <v>98</v>
      </c>
      <c r="AA8537">
        <v>11</v>
      </c>
      <c r="AB8537">
        <v>11</v>
      </c>
      <c r="AC8537">
        <v>28</v>
      </c>
    </row>
    <row r="8538" spans="1:29">
      <c r="A8538">
        <v>9315</v>
      </c>
      <c r="B8538" t="s">
        <v>805</v>
      </c>
      <c r="C8538" t="s">
        <v>10321</v>
      </c>
      <c r="J8538" t="s">
        <v>1444</v>
      </c>
      <c r="K8538">
        <v>0</v>
      </c>
      <c r="N8538" t="b">
        <v>1</v>
      </c>
      <c r="O8538" t="b">
        <v>0</v>
      </c>
      <c r="P8538" t="b">
        <v>0</v>
      </c>
      <c r="Q8538">
        <v>11</v>
      </c>
      <c r="R8538">
        <v>3</v>
      </c>
      <c r="S8538">
        <v>1</v>
      </c>
      <c r="T8538">
        <v>2</v>
      </c>
      <c r="U8538" t="b">
        <v>1</v>
      </c>
      <c r="V8538" t="s">
        <v>10166</v>
      </c>
      <c r="W8538" t="s">
        <v>12348</v>
      </c>
      <c r="X8538" t="s">
        <v>15613</v>
      </c>
      <c r="Y8538">
        <v>99</v>
      </c>
      <c r="Z8538">
        <v>99</v>
      </c>
      <c r="AA8538">
        <v>11</v>
      </c>
      <c r="AB8538">
        <v>11</v>
      </c>
      <c r="AC8538">
        <v>28</v>
      </c>
    </row>
    <row r="8539" spans="1:29">
      <c r="A8539">
        <v>9316</v>
      </c>
      <c r="B8539" t="s">
        <v>805</v>
      </c>
      <c r="C8539" t="s">
        <v>10322</v>
      </c>
      <c r="J8539" t="s">
        <v>1444</v>
      </c>
      <c r="K8539">
        <v>0</v>
      </c>
      <c r="N8539" t="b">
        <v>1</v>
      </c>
      <c r="O8539" t="b">
        <v>0</v>
      </c>
      <c r="P8539" t="b">
        <v>0</v>
      </c>
      <c r="Q8539">
        <v>11</v>
      </c>
      <c r="R8539">
        <v>3</v>
      </c>
      <c r="S8539">
        <v>1</v>
      </c>
      <c r="T8539">
        <v>2</v>
      </c>
      <c r="U8539" t="b">
        <v>1</v>
      </c>
      <c r="V8539" t="s">
        <v>10166</v>
      </c>
      <c r="W8539" t="s">
        <v>12348</v>
      </c>
      <c r="X8539" t="s">
        <v>15614</v>
      </c>
      <c r="Y8539">
        <v>100</v>
      </c>
      <c r="Z8539">
        <v>100</v>
      </c>
      <c r="AA8539">
        <v>11</v>
      </c>
      <c r="AB8539">
        <v>11</v>
      </c>
      <c r="AC8539">
        <v>28</v>
      </c>
    </row>
    <row r="8540" spans="1:29">
      <c r="A8540">
        <v>9317</v>
      </c>
      <c r="B8540" t="s">
        <v>805</v>
      </c>
      <c r="C8540" t="s">
        <v>10323</v>
      </c>
      <c r="J8540" t="s">
        <v>1444</v>
      </c>
      <c r="K8540">
        <v>0</v>
      </c>
      <c r="N8540" t="b">
        <v>1</v>
      </c>
      <c r="O8540" t="b">
        <v>0</v>
      </c>
      <c r="P8540" t="b">
        <v>0</v>
      </c>
      <c r="Q8540">
        <v>11</v>
      </c>
      <c r="R8540">
        <v>3</v>
      </c>
      <c r="S8540">
        <v>1</v>
      </c>
      <c r="T8540">
        <v>2</v>
      </c>
      <c r="U8540" t="b">
        <v>1</v>
      </c>
      <c r="V8540" t="s">
        <v>10166</v>
      </c>
      <c r="W8540" t="s">
        <v>12348</v>
      </c>
      <c r="X8540" t="s">
        <v>15615</v>
      </c>
      <c r="Y8540">
        <v>101</v>
      </c>
      <c r="Z8540">
        <v>101</v>
      </c>
      <c r="AA8540">
        <v>11</v>
      </c>
      <c r="AB8540">
        <v>11</v>
      </c>
      <c r="AC8540">
        <v>28</v>
      </c>
    </row>
    <row r="8541" spans="1:29">
      <c r="A8541">
        <v>9318</v>
      </c>
      <c r="B8541" t="s">
        <v>805</v>
      </c>
      <c r="C8541" t="s">
        <v>10324</v>
      </c>
      <c r="J8541" t="s">
        <v>1444</v>
      </c>
      <c r="K8541">
        <v>0</v>
      </c>
      <c r="N8541" t="b">
        <v>1</v>
      </c>
      <c r="O8541" t="b">
        <v>0</v>
      </c>
      <c r="P8541" t="b">
        <v>0</v>
      </c>
      <c r="Q8541">
        <v>11</v>
      </c>
      <c r="R8541">
        <v>3</v>
      </c>
      <c r="S8541">
        <v>1</v>
      </c>
      <c r="T8541">
        <v>2</v>
      </c>
      <c r="U8541" t="b">
        <v>1</v>
      </c>
      <c r="V8541" t="s">
        <v>10166</v>
      </c>
      <c r="W8541" t="s">
        <v>12348</v>
      </c>
      <c r="X8541" t="s">
        <v>15616</v>
      </c>
      <c r="Y8541">
        <v>102</v>
      </c>
      <c r="Z8541">
        <v>102</v>
      </c>
      <c r="AA8541">
        <v>11</v>
      </c>
      <c r="AB8541">
        <v>11</v>
      </c>
      <c r="AC8541">
        <v>28</v>
      </c>
    </row>
    <row r="8542" spans="1:29">
      <c r="A8542">
        <v>9319</v>
      </c>
      <c r="B8542" t="s">
        <v>805</v>
      </c>
      <c r="C8542" t="s">
        <v>10325</v>
      </c>
      <c r="J8542" t="s">
        <v>1444</v>
      </c>
      <c r="K8542">
        <v>0</v>
      </c>
      <c r="N8542" t="b">
        <v>1</v>
      </c>
      <c r="O8542" t="b">
        <v>0</v>
      </c>
      <c r="P8542" t="b">
        <v>0</v>
      </c>
      <c r="Q8542">
        <v>11</v>
      </c>
      <c r="R8542">
        <v>3</v>
      </c>
      <c r="S8542">
        <v>1</v>
      </c>
      <c r="T8542">
        <v>2</v>
      </c>
      <c r="U8542" t="b">
        <v>1</v>
      </c>
      <c r="V8542" t="s">
        <v>10166</v>
      </c>
      <c r="W8542" t="s">
        <v>12348</v>
      </c>
      <c r="X8542" t="s">
        <v>15617</v>
      </c>
      <c r="Y8542">
        <v>103</v>
      </c>
      <c r="Z8542">
        <v>103</v>
      </c>
      <c r="AA8542">
        <v>11</v>
      </c>
      <c r="AB8542">
        <v>11</v>
      </c>
      <c r="AC8542">
        <v>28</v>
      </c>
    </row>
    <row r="8543" spans="1:29">
      <c r="A8543">
        <v>9320</v>
      </c>
      <c r="B8543" t="s">
        <v>805</v>
      </c>
      <c r="C8543" t="s">
        <v>10326</v>
      </c>
      <c r="J8543" t="s">
        <v>1444</v>
      </c>
      <c r="K8543">
        <v>0</v>
      </c>
      <c r="N8543" t="b">
        <v>1</v>
      </c>
      <c r="O8543" t="b">
        <v>0</v>
      </c>
      <c r="P8543" t="b">
        <v>0</v>
      </c>
      <c r="Q8543">
        <v>11</v>
      </c>
      <c r="R8543">
        <v>3</v>
      </c>
      <c r="S8543">
        <v>1</v>
      </c>
      <c r="T8543">
        <v>2</v>
      </c>
      <c r="U8543" t="b">
        <v>1</v>
      </c>
      <c r="V8543" t="s">
        <v>10166</v>
      </c>
      <c r="W8543" t="s">
        <v>12348</v>
      </c>
      <c r="X8543" t="s">
        <v>15618</v>
      </c>
      <c r="Y8543">
        <v>104</v>
      </c>
      <c r="Z8543">
        <v>104</v>
      </c>
      <c r="AA8543">
        <v>11</v>
      </c>
      <c r="AB8543">
        <v>11</v>
      </c>
      <c r="AC8543">
        <v>28</v>
      </c>
    </row>
    <row r="8544" spans="1:29">
      <c r="A8544">
        <v>9321</v>
      </c>
      <c r="B8544" t="s">
        <v>805</v>
      </c>
      <c r="C8544" t="s">
        <v>10327</v>
      </c>
      <c r="J8544" t="s">
        <v>1444</v>
      </c>
      <c r="K8544">
        <v>0</v>
      </c>
      <c r="N8544" t="b">
        <v>1</v>
      </c>
      <c r="O8544" t="b">
        <v>0</v>
      </c>
      <c r="P8544" t="b">
        <v>0</v>
      </c>
      <c r="Q8544">
        <v>11</v>
      </c>
      <c r="R8544">
        <v>3</v>
      </c>
      <c r="S8544">
        <v>1</v>
      </c>
      <c r="T8544">
        <v>2</v>
      </c>
      <c r="U8544" t="b">
        <v>1</v>
      </c>
      <c r="V8544" t="s">
        <v>10166</v>
      </c>
      <c r="W8544" t="s">
        <v>12348</v>
      </c>
      <c r="X8544" t="s">
        <v>15619</v>
      </c>
      <c r="Y8544">
        <v>105</v>
      </c>
      <c r="Z8544">
        <v>105</v>
      </c>
      <c r="AA8544">
        <v>11</v>
      </c>
      <c r="AB8544">
        <v>11</v>
      </c>
      <c r="AC8544">
        <v>28</v>
      </c>
    </row>
    <row r="8545" spans="1:29">
      <c r="A8545">
        <v>9322</v>
      </c>
      <c r="B8545" t="s">
        <v>805</v>
      </c>
      <c r="C8545" t="s">
        <v>10328</v>
      </c>
      <c r="J8545" t="s">
        <v>1444</v>
      </c>
      <c r="K8545">
        <v>0</v>
      </c>
      <c r="N8545" t="b">
        <v>1</v>
      </c>
      <c r="O8545" t="b">
        <v>0</v>
      </c>
      <c r="P8545" t="b">
        <v>0</v>
      </c>
      <c r="Q8545">
        <v>11</v>
      </c>
      <c r="R8545">
        <v>3</v>
      </c>
      <c r="S8545">
        <v>1</v>
      </c>
      <c r="T8545">
        <v>2</v>
      </c>
      <c r="U8545" t="b">
        <v>1</v>
      </c>
      <c r="V8545" t="s">
        <v>10166</v>
      </c>
      <c r="W8545" t="s">
        <v>12348</v>
      </c>
      <c r="X8545" t="s">
        <v>15620</v>
      </c>
      <c r="Y8545">
        <v>106</v>
      </c>
      <c r="Z8545">
        <v>106</v>
      </c>
      <c r="AA8545">
        <v>11</v>
      </c>
      <c r="AB8545">
        <v>11</v>
      </c>
      <c r="AC8545">
        <v>28</v>
      </c>
    </row>
    <row r="8546" spans="1:29">
      <c r="A8546">
        <v>9323</v>
      </c>
      <c r="B8546" t="s">
        <v>805</v>
      </c>
      <c r="C8546" t="s">
        <v>10329</v>
      </c>
      <c r="J8546" t="s">
        <v>1444</v>
      </c>
      <c r="K8546">
        <v>0</v>
      </c>
      <c r="N8546" t="b">
        <v>1</v>
      </c>
      <c r="O8546" t="b">
        <v>0</v>
      </c>
      <c r="P8546" t="b">
        <v>0</v>
      </c>
      <c r="Q8546">
        <v>11</v>
      </c>
      <c r="R8546">
        <v>3</v>
      </c>
      <c r="S8546">
        <v>1</v>
      </c>
      <c r="T8546">
        <v>2</v>
      </c>
      <c r="U8546" t="b">
        <v>1</v>
      </c>
      <c r="V8546" t="s">
        <v>10166</v>
      </c>
      <c r="W8546" t="s">
        <v>12348</v>
      </c>
      <c r="X8546" t="s">
        <v>15621</v>
      </c>
      <c r="Y8546">
        <v>107</v>
      </c>
      <c r="Z8546">
        <v>107</v>
      </c>
      <c r="AA8546">
        <v>11</v>
      </c>
      <c r="AB8546">
        <v>11</v>
      </c>
      <c r="AC8546">
        <v>28</v>
      </c>
    </row>
    <row r="8547" spans="1:29">
      <c r="A8547">
        <v>9324</v>
      </c>
      <c r="B8547" t="s">
        <v>805</v>
      </c>
      <c r="C8547" t="s">
        <v>10330</v>
      </c>
      <c r="J8547" t="s">
        <v>1444</v>
      </c>
      <c r="K8547">
        <v>0</v>
      </c>
      <c r="N8547" t="b">
        <v>1</v>
      </c>
      <c r="O8547" t="b">
        <v>0</v>
      </c>
      <c r="P8547" t="b">
        <v>0</v>
      </c>
      <c r="Q8547">
        <v>11</v>
      </c>
      <c r="R8547">
        <v>3</v>
      </c>
      <c r="S8547">
        <v>1</v>
      </c>
      <c r="T8547">
        <v>2</v>
      </c>
      <c r="U8547" t="b">
        <v>1</v>
      </c>
      <c r="V8547" t="s">
        <v>10166</v>
      </c>
      <c r="W8547" t="s">
        <v>12348</v>
      </c>
      <c r="X8547" t="s">
        <v>15622</v>
      </c>
      <c r="Y8547">
        <v>108</v>
      </c>
      <c r="Z8547">
        <v>108</v>
      </c>
      <c r="AA8547">
        <v>11</v>
      </c>
      <c r="AB8547">
        <v>11</v>
      </c>
      <c r="AC8547">
        <v>28</v>
      </c>
    </row>
    <row r="8548" spans="1:29">
      <c r="A8548">
        <v>9325</v>
      </c>
      <c r="B8548" t="s">
        <v>805</v>
      </c>
      <c r="C8548" t="s">
        <v>10331</v>
      </c>
      <c r="J8548" t="s">
        <v>1444</v>
      </c>
      <c r="K8548">
        <v>0</v>
      </c>
      <c r="N8548" t="b">
        <v>1</v>
      </c>
      <c r="O8548" t="b">
        <v>0</v>
      </c>
      <c r="P8548" t="b">
        <v>0</v>
      </c>
      <c r="Q8548">
        <v>11</v>
      </c>
      <c r="R8548">
        <v>3</v>
      </c>
      <c r="S8548">
        <v>1</v>
      </c>
      <c r="T8548">
        <v>2</v>
      </c>
      <c r="U8548" t="b">
        <v>1</v>
      </c>
      <c r="V8548" t="s">
        <v>10166</v>
      </c>
      <c r="W8548" t="s">
        <v>12348</v>
      </c>
      <c r="X8548" t="s">
        <v>15623</v>
      </c>
      <c r="Y8548">
        <v>109</v>
      </c>
      <c r="Z8548">
        <v>109</v>
      </c>
      <c r="AA8548">
        <v>11</v>
      </c>
      <c r="AB8548">
        <v>11</v>
      </c>
      <c r="AC8548">
        <v>28</v>
      </c>
    </row>
    <row r="8549" spans="1:29">
      <c r="A8549">
        <v>9326</v>
      </c>
      <c r="B8549" t="s">
        <v>805</v>
      </c>
      <c r="C8549" t="s">
        <v>10332</v>
      </c>
      <c r="J8549" t="s">
        <v>1444</v>
      </c>
      <c r="K8549">
        <v>0</v>
      </c>
      <c r="N8549" t="b">
        <v>1</v>
      </c>
      <c r="O8549" t="b">
        <v>0</v>
      </c>
      <c r="P8549" t="b">
        <v>0</v>
      </c>
      <c r="Q8549">
        <v>11</v>
      </c>
      <c r="R8549">
        <v>3</v>
      </c>
      <c r="S8549">
        <v>1</v>
      </c>
      <c r="T8549">
        <v>2</v>
      </c>
      <c r="U8549" t="b">
        <v>1</v>
      </c>
      <c r="V8549" t="s">
        <v>10166</v>
      </c>
      <c r="W8549" t="s">
        <v>12348</v>
      </c>
      <c r="X8549" t="s">
        <v>15624</v>
      </c>
      <c r="Y8549">
        <v>110</v>
      </c>
      <c r="Z8549">
        <v>110</v>
      </c>
      <c r="AA8549">
        <v>11</v>
      </c>
      <c r="AB8549">
        <v>11</v>
      </c>
      <c r="AC8549">
        <v>28</v>
      </c>
    </row>
    <row r="8550" spans="1:29">
      <c r="A8550">
        <v>9327</v>
      </c>
      <c r="B8550" t="s">
        <v>805</v>
      </c>
      <c r="C8550" t="s">
        <v>10333</v>
      </c>
      <c r="J8550" t="s">
        <v>1444</v>
      </c>
      <c r="K8550">
        <v>0</v>
      </c>
      <c r="N8550" t="b">
        <v>1</v>
      </c>
      <c r="O8550" t="b">
        <v>0</v>
      </c>
      <c r="P8550" t="b">
        <v>0</v>
      </c>
      <c r="Q8550">
        <v>11</v>
      </c>
      <c r="R8550">
        <v>3</v>
      </c>
      <c r="S8550">
        <v>1</v>
      </c>
      <c r="T8550">
        <v>2</v>
      </c>
      <c r="U8550" t="b">
        <v>1</v>
      </c>
      <c r="V8550" t="s">
        <v>10166</v>
      </c>
      <c r="W8550" t="s">
        <v>12348</v>
      </c>
      <c r="X8550" t="s">
        <v>15625</v>
      </c>
      <c r="Y8550">
        <v>111</v>
      </c>
      <c r="Z8550">
        <v>111</v>
      </c>
      <c r="AA8550">
        <v>11</v>
      </c>
      <c r="AB8550">
        <v>11</v>
      </c>
      <c r="AC8550">
        <v>28</v>
      </c>
    </row>
    <row r="8551" spans="1:29">
      <c r="A8551">
        <v>9328</v>
      </c>
      <c r="B8551" t="s">
        <v>805</v>
      </c>
      <c r="C8551" t="s">
        <v>10334</v>
      </c>
      <c r="J8551" t="s">
        <v>1444</v>
      </c>
      <c r="K8551">
        <v>0</v>
      </c>
      <c r="N8551" t="b">
        <v>1</v>
      </c>
      <c r="O8551" t="b">
        <v>0</v>
      </c>
      <c r="P8551" t="b">
        <v>0</v>
      </c>
      <c r="Q8551">
        <v>11</v>
      </c>
      <c r="R8551">
        <v>3</v>
      </c>
      <c r="S8551">
        <v>1</v>
      </c>
      <c r="T8551">
        <v>2</v>
      </c>
      <c r="U8551" t="b">
        <v>1</v>
      </c>
      <c r="V8551" t="s">
        <v>10166</v>
      </c>
      <c r="W8551" t="s">
        <v>12348</v>
      </c>
      <c r="X8551" t="s">
        <v>15626</v>
      </c>
      <c r="Y8551">
        <v>112</v>
      </c>
      <c r="Z8551">
        <v>112</v>
      </c>
      <c r="AA8551">
        <v>11</v>
      </c>
      <c r="AB8551">
        <v>11</v>
      </c>
      <c r="AC8551">
        <v>28</v>
      </c>
    </row>
    <row r="8552" spans="1:29">
      <c r="A8552">
        <v>9329</v>
      </c>
      <c r="B8552" t="s">
        <v>805</v>
      </c>
      <c r="C8552" t="s">
        <v>10335</v>
      </c>
      <c r="J8552" t="s">
        <v>1444</v>
      </c>
      <c r="K8552">
        <v>0</v>
      </c>
      <c r="N8552" t="b">
        <v>1</v>
      </c>
      <c r="O8552" t="b">
        <v>0</v>
      </c>
      <c r="P8552" t="b">
        <v>0</v>
      </c>
      <c r="Q8552">
        <v>11</v>
      </c>
      <c r="R8552">
        <v>3</v>
      </c>
      <c r="S8552">
        <v>1</v>
      </c>
      <c r="T8552">
        <v>2</v>
      </c>
      <c r="U8552" t="b">
        <v>1</v>
      </c>
      <c r="V8552" t="s">
        <v>10166</v>
      </c>
      <c r="W8552" t="s">
        <v>12348</v>
      </c>
      <c r="X8552" t="s">
        <v>15627</v>
      </c>
      <c r="Y8552">
        <v>113</v>
      </c>
      <c r="Z8552">
        <v>113</v>
      </c>
      <c r="AA8552">
        <v>11</v>
      </c>
      <c r="AB8552">
        <v>11</v>
      </c>
      <c r="AC8552">
        <v>28</v>
      </c>
    </row>
    <row r="8553" spans="1:29">
      <c r="A8553">
        <v>9330</v>
      </c>
      <c r="B8553" t="s">
        <v>805</v>
      </c>
      <c r="C8553" t="s">
        <v>10336</v>
      </c>
      <c r="J8553" t="s">
        <v>1444</v>
      </c>
      <c r="K8553">
        <v>0</v>
      </c>
      <c r="N8553" t="b">
        <v>1</v>
      </c>
      <c r="O8553" t="b">
        <v>0</v>
      </c>
      <c r="P8553" t="b">
        <v>0</v>
      </c>
      <c r="Q8553">
        <v>11</v>
      </c>
      <c r="R8553">
        <v>3</v>
      </c>
      <c r="S8553">
        <v>1</v>
      </c>
      <c r="T8553">
        <v>2</v>
      </c>
      <c r="U8553" t="b">
        <v>1</v>
      </c>
      <c r="V8553" t="s">
        <v>10166</v>
      </c>
      <c r="W8553" t="s">
        <v>12348</v>
      </c>
      <c r="X8553" t="s">
        <v>15628</v>
      </c>
      <c r="Y8553">
        <v>114</v>
      </c>
      <c r="Z8553">
        <v>114</v>
      </c>
      <c r="AA8553">
        <v>11</v>
      </c>
      <c r="AB8553">
        <v>11</v>
      </c>
      <c r="AC8553">
        <v>28</v>
      </c>
    </row>
    <row r="8554" spans="1:29">
      <c r="A8554">
        <v>9331</v>
      </c>
      <c r="B8554" t="s">
        <v>805</v>
      </c>
      <c r="C8554" t="s">
        <v>10337</v>
      </c>
      <c r="J8554" t="s">
        <v>1444</v>
      </c>
      <c r="K8554">
        <v>0</v>
      </c>
      <c r="N8554" t="b">
        <v>0</v>
      </c>
      <c r="O8554" t="b">
        <v>1</v>
      </c>
      <c r="P8554" t="b">
        <v>0</v>
      </c>
      <c r="Q8554">
        <v>11</v>
      </c>
      <c r="R8554">
        <v>3</v>
      </c>
      <c r="S8554">
        <v>1</v>
      </c>
      <c r="T8554">
        <v>2</v>
      </c>
      <c r="U8554" t="b">
        <v>1</v>
      </c>
      <c r="V8554" t="s">
        <v>10166</v>
      </c>
      <c r="W8554" t="s">
        <v>12348</v>
      </c>
      <c r="X8554" t="s">
        <v>15629</v>
      </c>
      <c r="Y8554">
        <v>115</v>
      </c>
      <c r="Z8554">
        <v>115</v>
      </c>
      <c r="AA8554">
        <v>11</v>
      </c>
      <c r="AB8554">
        <v>11</v>
      </c>
      <c r="AC8554">
        <v>28</v>
      </c>
    </row>
    <row r="8555" spans="1:29">
      <c r="A8555">
        <v>9332</v>
      </c>
      <c r="B8555" t="s">
        <v>1503</v>
      </c>
      <c r="C8555" t="s">
        <v>10338</v>
      </c>
      <c r="D8555">
        <v>174</v>
      </c>
      <c r="E8555" t="s">
        <v>10339</v>
      </c>
      <c r="U8555" t="b">
        <v>1</v>
      </c>
      <c r="V8555" t="s">
        <v>10340</v>
      </c>
      <c r="W8555" t="s">
        <v>10392</v>
      </c>
      <c r="X8555" t="s">
        <v>15830</v>
      </c>
      <c r="Y8555">
        <v>12</v>
      </c>
      <c r="Z8555">
        <v>37</v>
      </c>
      <c r="AA8555">
        <v>2</v>
      </c>
      <c r="AB8555">
        <v>12</v>
      </c>
      <c r="AC8555">
        <v>29</v>
      </c>
    </row>
    <row r="8556" spans="1:29">
      <c r="A8556">
        <v>9333</v>
      </c>
      <c r="B8556" t="s">
        <v>827</v>
      </c>
      <c r="C8556" t="s">
        <v>10341</v>
      </c>
      <c r="U8556" t="b">
        <v>1</v>
      </c>
      <c r="V8556" t="s">
        <v>10340</v>
      </c>
      <c r="W8556" t="s">
        <v>10392</v>
      </c>
      <c r="X8556" t="s">
        <v>15831</v>
      </c>
      <c r="Y8556">
        <v>12</v>
      </c>
      <c r="Z8556">
        <v>37</v>
      </c>
      <c r="AA8556">
        <v>2</v>
      </c>
      <c r="AB8556">
        <v>11</v>
      </c>
      <c r="AC8556">
        <v>29</v>
      </c>
    </row>
    <row r="8557" spans="1:29">
      <c r="A8557">
        <v>9334</v>
      </c>
      <c r="B8557" t="s">
        <v>1508</v>
      </c>
      <c r="C8557" t="s">
        <v>10342</v>
      </c>
      <c r="U8557" t="b">
        <v>1</v>
      </c>
      <c r="V8557" t="s">
        <v>10340</v>
      </c>
      <c r="W8557" t="s">
        <v>10392</v>
      </c>
      <c r="X8557" t="s">
        <v>15832</v>
      </c>
      <c r="Y8557">
        <v>13</v>
      </c>
      <c r="Z8557">
        <v>37</v>
      </c>
      <c r="AA8557">
        <v>2</v>
      </c>
      <c r="AB8557">
        <v>12</v>
      </c>
      <c r="AC8557">
        <v>29</v>
      </c>
    </row>
    <row r="8558" spans="1:29">
      <c r="A8558">
        <v>9335</v>
      </c>
      <c r="B8558" t="s">
        <v>805</v>
      </c>
      <c r="C8558" t="s">
        <v>10343</v>
      </c>
      <c r="J8558" t="s">
        <v>1436</v>
      </c>
      <c r="K8558">
        <v>0</v>
      </c>
      <c r="N8558" t="b">
        <v>1</v>
      </c>
      <c r="O8558" t="b">
        <v>0</v>
      </c>
      <c r="P8558" t="b">
        <v>0</v>
      </c>
      <c r="Q8558">
        <v>11</v>
      </c>
      <c r="R8558">
        <v>1</v>
      </c>
      <c r="S8558">
        <v>1</v>
      </c>
      <c r="T8558">
        <v>1</v>
      </c>
      <c r="U8558" t="b">
        <v>1</v>
      </c>
      <c r="V8558" t="s">
        <v>10340</v>
      </c>
      <c r="W8558" t="s">
        <v>10392</v>
      </c>
      <c r="X8558" t="s">
        <v>15544</v>
      </c>
      <c r="Y8558">
        <v>13</v>
      </c>
      <c r="Z8558">
        <v>13</v>
      </c>
      <c r="AA8558">
        <v>5</v>
      </c>
      <c r="AB8558">
        <v>5</v>
      </c>
      <c r="AC8558">
        <v>29</v>
      </c>
    </row>
    <row r="8559" spans="1:29">
      <c r="A8559">
        <v>9336</v>
      </c>
      <c r="B8559" t="s">
        <v>805</v>
      </c>
      <c r="C8559" t="s">
        <v>10344</v>
      </c>
      <c r="J8559" t="s">
        <v>1436</v>
      </c>
      <c r="K8559">
        <v>0</v>
      </c>
      <c r="N8559" t="b">
        <v>1</v>
      </c>
      <c r="O8559" t="b">
        <v>0</v>
      </c>
      <c r="P8559" t="b">
        <v>0</v>
      </c>
      <c r="Q8559">
        <v>11</v>
      </c>
      <c r="R8559">
        <v>1</v>
      </c>
      <c r="S8559">
        <v>1</v>
      </c>
      <c r="T8559">
        <v>1</v>
      </c>
      <c r="U8559" t="b">
        <v>1</v>
      </c>
      <c r="V8559" t="s">
        <v>10340</v>
      </c>
      <c r="W8559" t="s">
        <v>10392</v>
      </c>
      <c r="X8559" t="s">
        <v>15545</v>
      </c>
      <c r="Y8559">
        <v>14</v>
      </c>
      <c r="Z8559">
        <v>14</v>
      </c>
      <c r="AA8559">
        <v>5</v>
      </c>
      <c r="AB8559">
        <v>5</v>
      </c>
      <c r="AC8559">
        <v>29</v>
      </c>
    </row>
    <row r="8560" spans="1:29">
      <c r="A8560">
        <v>9337</v>
      </c>
      <c r="B8560" t="s">
        <v>805</v>
      </c>
      <c r="C8560" t="s">
        <v>10345</v>
      </c>
      <c r="J8560" t="s">
        <v>1436</v>
      </c>
      <c r="K8560">
        <v>0</v>
      </c>
      <c r="N8560" t="b">
        <v>1</v>
      </c>
      <c r="O8560" t="b">
        <v>0</v>
      </c>
      <c r="P8560" t="b">
        <v>0</v>
      </c>
      <c r="Q8560">
        <v>11</v>
      </c>
      <c r="R8560">
        <v>2</v>
      </c>
      <c r="S8560">
        <v>1</v>
      </c>
      <c r="T8560">
        <v>3</v>
      </c>
      <c r="U8560" t="b">
        <v>1</v>
      </c>
      <c r="V8560" t="s">
        <v>10340</v>
      </c>
      <c r="W8560" t="s">
        <v>10392</v>
      </c>
      <c r="X8560" t="s">
        <v>14689</v>
      </c>
      <c r="Y8560">
        <v>19</v>
      </c>
      <c r="Z8560">
        <v>19</v>
      </c>
      <c r="AA8560">
        <v>5</v>
      </c>
      <c r="AB8560">
        <v>5</v>
      </c>
      <c r="AC8560">
        <v>29</v>
      </c>
    </row>
    <row r="8561" spans="1:29">
      <c r="A8561">
        <v>9338</v>
      </c>
      <c r="B8561" t="s">
        <v>805</v>
      </c>
      <c r="C8561" t="s">
        <v>10346</v>
      </c>
      <c r="J8561" t="s">
        <v>1436</v>
      </c>
      <c r="K8561">
        <v>0</v>
      </c>
      <c r="N8561" t="b">
        <v>1</v>
      </c>
      <c r="O8561" t="b">
        <v>0</v>
      </c>
      <c r="P8561" t="b">
        <v>0</v>
      </c>
      <c r="Q8561">
        <v>11</v>
      </c>
      <c r="R8561">
        <v>2</v>
      </c>
      <c r="S8561">
        <v>1</v>
      </c>
      <c r="T8561">
        <v>3</v>
      </c>
      <c r="U8561" t="b">
        <v>1</v>
      </c>
      <c r="V8561" t="s">
        <v>10340</v>
      </c>
      <c r="W8561" t="s">
        <v>10392</v>
      </c>
      <c r="X8561" t="s">
        <v>14691</v>
      </c>
      <c r="Y8561">
        <v>20</v>
      </c>
      <c r="Z8561">
        <v>20</v>
      </c>
      <c r="AA8561">
        <v>5</v>
      </c>
      <c r="AB8561">
        <v>5</v>
      </c>
      <c r="AC8561">
        <v>29</v>
      </c>
    </row>
    <row r="8562" spans="1:29">
      <c r="A8562">
        <v>9339</v>
      </c>
      <c r="B8562" t="s">
        <v>805</v>
      </c>
      <c r="C8562" t="s">
        <v>10347</v>
      </c>
      <c r="J8562" t="s">
        <v>1436</v>
      </c>
      <c r="K8562">
        <v>0</v>
      </c>
      <c r="N8562" t="b">
        <v>1</v>
      </c>
      <c r="O8562" t="b">
        <v>0</v>
      </c>
      <c r="P8562" t="b">
        <v>0</v>
      </c>
      <c r="Q8562">
        <v>11</v>
      </c>
      <c r="R8562">
        <v>2</v>
      </c>
      <c r="S8562">
        <v>1</v>
      </c>
      <c r="T8562">
        <v>3</v>
      </c>
      <c r="U8562" t="b">
        <v>1</v>
      </c>
      <c r="V8562" t="s">
        <v>10340</v>
      </c>
      <c r="W8562" t="s">
        <v>10392</v>
      </c>
      <c r="X8562" t="s">
        <v>14471</v>
      </c>
      <c r="Y8562">
        <v>21</v>
      </c>
      <c r="Z8562">
        <v>21</v>
      </c>
      <c r="AA8562">
        <v>5</v>
      </c>
      <c r="AB8562">
        <v>5</v>
      </c>
      <c r="AC8562">
        <v>29</v>
      </c>
    </row>
    <row r="8563" spans="1:29">
      <c r="A8563">
        <v>9340</v>
      </c>
      <c r="B8563" t="s">
        <v>805</v>
      </c>
      <c r="C8563" t="s">
        <v>10348</v>
      </c>
      <c r="J8563" t="s">
        <v>1436</v>
      </c>
      <c r="K8563">
        <v>0</v>
      </c>
      <c r="N8563" t="b">
        <v>1</v>
      </c>
      <c r="O8563" t="b">
        <v>0</v>
      </c>
      <c r="P8563" t="b">
        <v>0</v>
      </c>
      <c r="Q8563">
        <v>11</v>
      </c>
      <c r="R8563">
        <v>2</v>
      </c>
      <c r="S8563">
        <v>1</v>
      </c>
      <c r="T8563">
        <v>3</v>
      </c>
      <c r="U8563" t="b">
        <v>1</v>
      </c>
      <c r="V8563" t="s">
        <v>10340</v>
      </c>
      <c r="W8563" t="s">
        <v>10392</v>
      </c>
      <c r="X8563" t="s">
        <v>14694</v>
      </c>
      <c r="Y8563">
        <v>22</v>
      </c>
      <c r="Z8563">
        <v>22</v>
      </c>
      <c r="AA8563">
        <v>5</v>
      </c>
      <c r="AB8563">
        <v>5</v>
      </c>
      <c r="AC8563">
        <v>29</v>
      </c>
    </row>
    <row r="8564" spans="1:29">
      <c r="A8564">
        <v>9341</v>
      </c>
      <c r="B8564" t="s">
        <v>805</v>
      </c>
      <c r="C8564" t="s">
        <v>10349</v>
      </c>
      <c r="J8564" t="s">
        <v>1436</v>
      </c>
      <c r="K8564">
        <v>0</v>
      </c>
      <c r="N8564" t="b">
        <v>1</v>
      </c>
      <c r="O8564" t="b">
        <v>0</v>
      </c>
      <c r="P8564" t="b">
        <v>0</v>
      </c>
      <c r="Q8564">
        <v>11</v>
      </c>
      <c r="R8564">
        <v>2</v>
      </c>
      <c r="S8564">
        <v>1</v>
      </c>
      <c r="T8564">
        <v>3</v>
      </c>
      <c r="U8564" t="b">
        <v>1</v>
      </c>
      <c r="V8564" t="s">
        <v>10340</v>
      </c>
      <c r="W8564" t="s">
        <v>10392</v>
      </c>
      <c r="X8564" t="s">
        <v>14696</v>
      </c>
      <c r="Y8564">
        <v>23</v>
      </c>
      <c r="Z8564">
        <v>23</v>
      </c>
      <c r="AA8564">
        <v>5</v>
      </c>
      <c r="AB8564">
        <v>5</v>
      </c>
      <c r="AC8564">
        <v>29</v>
      </c>
    </row>
    <row r="8565" spans="1:29">
      <c r="A8565">
        <v>9342</v>
      </c>
      <c r="B8565" t="s">
        <v>805</v>
      </c>
      <c r="C8565" t="s">
        <v>10350</v>
      </c>
      <c r="J8565" t="s">
        <v>1436</v>
      </c>
      <c r="K8565">
        <v>0</v>
      </c>
      <c r="N8565" t="b">
        <v>1</v>
      </c>
      <c r="O8565" t="b">
        <v>0</v>
      </c>
      <c r="P8565" t="b">
        <v>0</v>
      </c>
      <c r="Q8565">
        <v>11</v>
      </c>
      <c r="R8565">
        <v>2</v>
      </c>
      <c r="S8565">
        <v>1</v>
      </c>
      <c r="T8565">
        <v>4</v>
      </c>
      <c r="U8565" t="b">
        <v>1</v>
      </c>
      <c r="V8565" t="s">
        <v>10340</v>
      </c>
      <c r="W8565" t="s">
        <v>10392</v>
      </c>
      <c r="X8565" t="s">
        <v>14454</v>
      </c>
      <c r="Y8565">
        <v>16</v>
      </c>
      <c r="Z8565">
        <v>16</v>
      </c>
      <c r="AA8565">
        <v>10</v>
      </c>
      <c r="AB8565">
        <v>10</v>
      </c>
      <c r="AC8565">
        <v>29</v>
      </c>
    </row>
    <row r="8566" spans="1:29">
      <c r="A8566">
        <v>9343</v>
      </c>
      <c r="B8566" t="s">
        <v>805</v>
      </c>
      <c r="C8566" t="s">
        <v>10351</v>
      </c>
      <c r="J8566" t="s">
        <v>1436</v>
      </c>
      <c r="K8566">
        <v>0</v>
      </c>
      <c r="N8566" t="b">
        <v>1</v>
      </c>
      <c r="O8566" t="b">
        <v>0</v>
      </c>
      <c r="P8566" t="b">
        <v>0</v>
      </c>
      <c r="Q8566">
        <v>11</v>
      </c>
      <c r="R8566">
        <v>2</v>
      </c>
      <c r="S8566">
        <v>1</v>
      </c>
      <c r="T8566">
        <v>4</v>
      </c>
      <c r="U8566" t="b">
        <v>1</v>
      </c>
      <c r="V8566" t="s">
        <v>10340</v>
      </c>
      <c r="W8566" t="s">
        <v>10392</v>
      </c>
      <c r="X8566" t="s">
        <v>14452</v>
      </c>
      <c r="Y8566">
        <v>17</v>
      </c>
      <c r="Z8566">
        <v>17</v>
      </c>
      <c r="AA8566">
        <v>10</v>
      </c>
      <c r="AB8566">
        <v>10</v>
      </c>
      <c r="AC8566">
        <v>29</v>
      </c>
    </row>
    <row r="8567" spans="1:29">
      <c r="A8567">
        <v>9344</v>
      </c>
      <c r="B8567" t="s">
        <v>805</v>
      </c>
      <c r="C8567" t="s">
        <v>10352</v>
      </c>
      <c r="J8567" t="s">
        <v>1436</v>
      </c>
      <c r="K8567">
        <v>0</v>
      </c>
      <c r="N8567" t="b">
        <v>1</v>
      </c>
      <c r="O8567" t="b">
        <v>0</v>
      </c>
      <c r="P8567" t="b">
        <v>0</v>
      </c>
      <c r="Q8567">
        <v>11</v>
      </c>
      <c r="R8567">
        <v>2</v>
      </c>
      <c r="S8567">
        <v>1</v>
      </c>
      <c r="T8567">
        <v>4</v>
      </c>
      <c r="U8567" t="b">
        <v>1</v>
      </c>
      <c r="V8567" t="s">
        <v>10340</v>
      </c>
      <c r="W8567" t="s">
        <v>10392</v>
      </c>
      <c r="X8567" t="s">
        <v>14727</v>
      </c>
      <c r="Y8567">
        <v>18</v>
      </c>
      <c r="Z8567">
        <v>18</v>
      </c>
      <c r="AA8567">
        <v>10</v>
      </c>
      <c r="AB8567">
        <v>10</v>
      </c>
      <c r="AC8567">
        <v>29</v>
      </c>
    </row>
    <row r="8568" spans="1:29">
      <c r="A8568">
        <v>9345</v>
      </c>
      <c r="B8568" t="s">
        <v>805</v>
      </c>
      <c r="C8568" t="s">
        <v>10353</v>
      </c>
      <c r="J8568" t="s">
        <v>1436</v>
      </c>
      <c r="K8568">
        <v>0</v>
      </c>
      <c r="N8568" t="b">
        <v>1</v>
      </c>
      <c r="O8568" t="b">
        <v>0</v>
      </c>
      <c r="P8568" t="b">
        <v>0</v>
      </c>
      <c r="Q8568">
        <v>11</v>
      </c>
      <c r="R8568">
        <v>2</v>
      </c>
      <c r="S8568">
        <v>1</v>
      </c>
      <c r="T8568">
        <v>4</v>
      </c>
      <c r="U8568" t="b">
        <v>1</v>
      </c>
      <c r="V8568" t="s">
        <v>10340</v>
      </c>
      <c r="W8568" t="s">
        <v>10392</v>
      </c>
      <c r="X8568" t="s">
        <v>14455</v>
      </c>
      <c r="Y8568">
        <v>19</v>
      </c>
      <c r="Z8568">
        <v>19</v>
      </c>
      <c r="AA8568">
        <v>10</v>
      </c>
      <c r="AB8568">
        <v>10</v>
      </c>
      <c r="AC8568">
        <v>29</v>
      </c>
    </row>
    <row r="8569" spans="1:29">
      <c r="A8569">
        <v>9346</v>
      </c>
      <c r="B8569" t="s">
        <v>805</v>
      </c>
      <c r="C8569" t="s">
        <v>10354</v>
      </c>
      <c r="J8569" t="s">
        <v>1436</v>
      </c>
      <c r="K8569">
        <v>0</v>
      </c>
      <c r="N8569" t="b">
        <v>1</v>
      </c>
      <c r="O8569" t="b">
        <v>0</v>
      </c>
      <c r="P8569" t="b">
        <v>0</v>
      </c>
      <c r="Q8569">
        <v>11</v>
      </c>
      <c r="R8569">
        <v>2</v>
      </c>
      <c r="S8569">
        <v>1</v>
      </c>
      <c r="T8569">
        <v>4</v>
      </c>
      <c r="U8569" t="b">
        <v>1</v>
      </c>
      <c r="V8569" t="s">
        <v>10340</v>
      </c>
      <c r="W8569" t="s">
        <v>10392</v>
      </c>
      <c r="X8569" t="s">
        <v>14652</v>
      </c>
      <c r="Y8569">
        <v>20</v>
      </c>
      <c r="Z8569">
        <v>20</v>
      </c>
      <c r="AA8569">
        <v>10</v>
      </c>
      <c r="AB8569">
        <v>10</v>
      </c>
      <c r="AC8569">
        <v>29</v>
      </c>
    </row>
    <row r="8570" spans="1:29">
      <c r="A8570">
        <v>9347</v>
      </c>
      <c r="B8570" t="s">
        <v>805</v>
      </c>
      <c r="C8570" t="s">
        <v>10355</v>
      </c>
      <c r="J8570" t="s">
        <v>1436</v>
      </c>
      <c r="K8570">
        <v>0</v>
      </c>
      <c r="N8570" t="b">
        <v>1</v>
      </c>
      <c r="O8570" t="b">
        <v>0</v>
      </c>
      <c r="P8570" t="b">
        <v>0</v>
      </c>
      <c r="Q8570">
        <v>11</v>
      </c>
      <c r="R8570">
        <v>2</v>
      </c>
      <c r="S8570">
        <v>1</v>
      </c>
      <c r="T8570">
        <v>4</v>
      </c>
      <c r="U8570" t="b">
        <v>1</v>
      </c>
      <c r="V8570" t="s">
        <v>10340</v>
      </c>
      <c r="W8570" t="s">
        <v>10392</v>
      </c>
      <c r="X8570" t="s">
        <v>14653</v>
      </c>
      <c r="Y8570">
        <v>21</v>
      </c>
      <c r="Z8570">
        <v>21</v>
      </c>
      <c r="AA8570">
        <v>10</v>
      </c>
      <c r="AB8570">
        <v>10</v>
      </c>
      <c r="AC8570">
        <v>29</v>
      </c>
    </row>
    <row r="8571" spans="1:29">
      <c r="A8571">
        <v>9348</v>
      </c>
      <c r="B8571" t="s">
        <v>805</v>
      </c>
      <c r="C8571" t="s">
        <v>10356</v>
      </c>
      <c r="J8571" t="s">
        <v>1436</v>
      </c>
      <c r="K8571">
        <v>0</v>
      </c>
      <c r="N8571" t="b">
        <v>1</v>
      </c>
      <c r="O8571" t="b">
        <v>0</v>
      </c>
      <c r="P8571" t="b">
        <v>0</v>
      </c>
      <c r="Q8571">
        <v>11</v>
      </c>
      <c r="R8571">
        <v>2</v>
      </c>
      <c r="S8571">
        <v>1</v>
      </c>
      <c r="T8571">
        <v>4</v>
      </c>
      <c r="U8571" t="b">
        <v>1</v>
      </c>
      <c r="V8571" t="s">
        <v>10340</v>
      </c>
      <c r="W8571" t="s">
        <v>10392</v>
      </c>
      <c r="X8571" t="s">
        <v>14654</v>
      </c>
      <c r="Y8571">
        <v>22</v>
      </c>
      <c r="Z8571">
        <v>22</v>
      </c>
      <c r="AA8571">
        <v>10</v>
      </c>
      <c r="AB8571">
        <v>10</v>
      </c>
      <c r="AC8571">
        <v>29</v>
      </c>
    </row>
    <row r="8572" spans="1:29">
      <c r="A8572">
        <v>9349</v>
      </c>
      <c r="B8572" t="s">
        <v>805</v>
      </c>
      <c r="C8572" t="s">
        <v>10357</v>
      </c>
      <c r="J8572" t="s">
        <v>1436</v>
      </c>
      <c r="K8572">
        <v>0</v>
      </c>
      <c r="N8572" t="b">
        <v>1</v>
      </c>
      <c r="O8572" t="b">
        <v>0</v>
      </c>
      <c r="P8572" t="b">
        <v>0</v>
      </c>
      <c r="Q8572">
        <v>11</v>
      </c>
      <c r="R8572">
        <v>2</v>
      </c>
      <c r="S8572">
        <v>1</v>
      </c>
      <c r="T8572">
        <v>4</v>
      </c>
      <c r="U8572" t="b">
        <v>1</v>
      </c>
      <c r="V8572" t="s">
        <v>10340</v>
      </c>
      <c r="W8572" t="s">
        <v>10392</v>
      </c>
      <c r="X8572" t="s">
        <v>14655</v>
      </c>
      <c r="Y8572">
        <v>23</v>
      </c>
      <c r="Z8572">
        <v>23</v>
      </c>
      <c r="AA8572">
        <v>10</v>
      </c>
      <c r="AB8572">
        <v>10</v>
      </c>
      <c r="AC8572">
        <v>29</v>
      </c>
    </row>
    <row r="8573" spans="1:29">
      <c r="A8573">
        <v>9350</v>
      </c>
      <c r="B8573" t="s">
        <v>805</v>
      </c>
      <c r="C8573" t="s">
        <v>10358</v>
      </c>
      <c r="J8573" t="s">
        <v>1444</v>
      </c>
      <c r="K8573">
        <v>0</v>
      </c>
      <c r="N8573" t="b">
        <v>1</v>
      </c>
      <c r="O8573" t="b">
        <v>0</v>
      </c>
      <c r="P8573" t="b">
        <v>0</v>
      </c>
      <c r="Q8573">
        <v>11</v>
      </c>
      <c r="R8573">
        <v>2</v>
      </c>
      <c r="S8573">
        <v>1</v>
      </c>
      <c r="T8573">
        <v>4</v>
      </c>
      <c r="U8573" t="b">
        <v>1</v>
      </c>
      <c r="V8573" t="s">
        <v>10340</v>
      </c>
      <c r="W8573" t="s">
        <v>10392</v>
      </c>
      <c r="X8573" t="s">
        <v>15358</v>
      </c>
      <c r="Y8573">
        <v>16</v>
      </c>
      <c r="Z8573">
        <v>16</v>
      </c>
      <c r="AA8573">
        <v>11</v>
      </c>
      <c r="AB8573">
        <v>11</v>
      </c>
      <c r="AC8573">
        <v>29</v>
      </c>
    </row>
    <row r="8574" spans="1:29">
      <c r="A8574">
        <v>9351</v>
      </c>
      <c r="B8574" t="s">
        <v>805</v>
      </c>
      <c r="C8574" t="s">
        <v>10359</v>
      </c>
      <c r="J8574" t="s">
        <v>1444</v>
      </c>
      <c r="K8574">
        <v>0</v>
      </c>
      <c r="N8574" t="b">
        <v>1</v>
      </c>
      <c r="O8574" t="b">
        <v>0</v>
      </c>
      <c r="P8574" t="b">
        <v>0</v>
      </c>
      <c r="Q8574">
        <v>11</v>
      </c>
      <c r="R8574">
        <v>2</v>
      </c>
      <c r="S8574">
        <v>1</v>
      </c>
      <c r="T8574">
        <v>4</v>
      </c>
      <c r="U8574" t="b">
        <v>1</v>
      </c>
      <c r="V8574" t="s">
        <v>10340</v>
      </c>
      <c r="W8574" t="s">
        <v>10392</v>
      </c>
      <c r="X8574" t="s">
        <v>14528</v>
      </c>
      <c r="Y8574">
        <v>17</v>
      </c>
      <c r="Z8574">
        <v>17</v>
      </c>
      <c r="AA8574">
        <v>11</v>
      </c>
      <c r="AB8574">
        <v>11</v>
      </c>
      <c r="AC8574">
        <v>29</v>
      </c>
    </row>
    <row r="8575" spans="1:29">
      <c r="A8575">
        <v>9352</v>
      </c>
      <c r="B8575" t="s">
        <v>805</v>
      </c>
      <c r="C8575" t="s">
        <v>10360</v>
      </c>
      <c r="J8575" t="s">
        <v>1444</v>
      </c>
      <c r="K8575">
        <v>0</v>
      </c>
      <c r="N8575" t="b">
        <v>1</v>
      </c>
      <c r="O8575" t="b">
        <v>0</v>
      </c>
      <c r="P8575" t="b">
        <v>0</v>
      </c>
      <c r="Q8575">
        <v>11</v>
      </c>
      <c r="R8575">
        <v>2</v>
      </c>
      <c r="S8575">
        <v>1</v>
      </c>
      <c r="T8575">
        <v>4</v>
      </c>
      <c r="U8575" t="b">
        <v>1</v>
      </c>
      <c r="V8575" t="s">
        <v>10340</v>
      </c>
      <c r="W8575" t="s">
        <v>10392</v>
      </c>
      <c r="X8575" t="s">
        <v>15359</v>
      </c>
      <c r="Y8575">
        <v>18</v>
      </c>
      <c r="Z8575">
        <v>18</v>
      </c>
      <c r="AA8575">
        <v>11</v>
      </c>
      <c r="AB8575">
        <v>11</v>
      </c>
      <c r="AC8575">
        <v>29</v>
      </c>
    </row>
    <row r="8576" spans="1:29">
      <c r="A8576">
        <v>9353</v>
      </c>
      <c r="B8576" t="s">
        <v>805</v>
      </c>
      <c r="C8576" t="s">
        <v>10361</v>
      </c>
      <c r="J8576" t="s">
        <v>1444</v>
      </c>
      <c r="K8576">
        <v>0</v>
      </c>
      <c r="N8576" t="b">
        <v>1</v>
      </c>
      <c r="O8576" t="b">
        <v>0</v>
      </c>
      <c r="P8576" t="b">
        <v>0</v>
      </c>
      <c r="Q8576">
        <v>11</v>
      </c>
      <c r="R8576">
        <v>2</v>
      </c>
      <c r="S8576">
        <v>1</v>
      </c>
      <c r="T8576">
        <v>4</v>
      </c>
      <c r="U8576" t="b">
        <v>1</v>
      </c>
      <c r="V8576" t="s">
        <v>10340</v>
      </c>
      <c r="W8576" t="s">
        <v>10392</v>
      </c>
      <c r="X8576" t="s">
        <v>15360</v>
      </c>
      <c r="Y8576">
        <v>19</v>
      </c>
      <c r="Z8576">
        <v>19</v>
      </c>
      <c r="AA8576">
        <v>11</v>
      </c>
      <c r="AB8576">
        <v>11</v>
      </c>
      <c r="AC8576">
        <v>29</v>
      </c>
    </row>
    <row r="8577" spans="1:29">
      <c r="A8577">
        <v>9354</v>
      </c>
      <c r="B8577" t="s">
        <v>805</v>
      </c>
      <c r="C8577" t="s">
        <v>10362</v>
      </c>
      <c r="J8577" t="s">
        <v>1444</v>
      </c>
      <c r="K8577">
        <v>0</v>
      </c>
      <c r="N8577" t="b">
        <v>1</v>
      </c>
      <c r="O8577" t="b">
        <v>0</v>
      </c>
      <c r="P8577" t="b">
        <v>0</v>
      </c>
      <c r="Q8577">
        <v>11</v>
      </c>
      <c r="R8577">
        <v>2</v>
      </c>
      <c r="S8577">
        <v>1</v>
      </c>
      <c r="T8577">
        <v>4</v>
      </c>
      <c r="U8577" t="b">
        <v>1</v>
      </c>
      <c r="V8577" t="s">
        <v>10340</v>
      </c>
      <c r="W8577" t="s">
        <v>10392</v>
      </c>
      <c r="X8577" t="s">
        <v>15361</v>
      </c>
      <c r="Y8577">
        <v>20</v>
      </c>
      <c r="Z8577">
        <v>20</v>
      </c>
      <c r="AA8577">
        <v>11</v>
      </c>
      <c r="AB8577">
        <v>11</v>
      </c>
      <c r="AC8577">
        <v>29</v>
      </c>
    </row>
    <row r="8578" spans="1:29">
      <c r="A8578">
        <v>9355</v>
      </c>
      <c r="B8578" t="s">
        <v>805</v>
      </c>
      <c r="C8578" t="s">
        <v>10363</v>
      </c>
      <c r="J8578" t="s">
        <v>1444</v>
      </c>
      <c r="K8578">
        <v>0</v>
      </c>
      <c r="N8578" t="b">
        <v>1</v>
      </c>
      <c r="O8578" t="b">
        <v>0</v>
      </c>
      <c r="P8578" t="b">
        <v>0</v>
      </c>
      <c r="Q8578">
        <v>11</v>
      </c>
      <c r="R8578">
        <v>2</v>
      </c>
      <c r="S8578">
        <v>1</v>
      </c>
      <c r="T8578">
        <v>4</v>
      </c>
      <c r="U8578" t="b">
        <v>1</v>
      </c>
      <c r="V8578" t="s">
        <v>10340</v>
      </c>
      <c r="W8578" t="s">
        <v>10392</v>
      </c>
      <c r="X8578" t="s">
        <v>15362</v>
      </c>
      <c r="Y8578">
        <v>21</v>
      </c>
      <c r="Z8578">
        <v>21</v>
      </c>
      <c r="AA8578">
        <v>11</v>
      </c>
      <c r="AB8578">
        <v>11</v>
      </c>
      <c r="AC8578">
        <v>29</v>
      </c>
    </row>
    <row r="8579" spans="1:29">
      <c r="A8579">
        <v>9356</v>
      </c>
      <c r="B8579" t="s">
        <v>805</v>
      </c>
      <c r="C8579" t="s">
        <v>10364</v>
      </c>
      <c r="J8579" t="s">
        <v>1444</v>
      </c>
      <c r="K8579">
        <v>0</v>
      </c>
      <c r="N8579" t="b">
        <v>1</v>
      </c>
      <c r="O8579" t="b">
        <v>0</v>
      </c>
      <c r="P8579" t="b">
        <v>0</v>
      </c>
      <c r="Q8579">
        <v>11</v>
      </c>
      <c r="R8579">
        <v>2</v>
      </c>
      <c r="S8579">
        <v>1</v>
      </c>
      <c r="T8579">
        <v>4</v>
      </c>
      <c r="U8579" t="b">
        <v>1</v>
      </c>
      <c r="V8579" t="s">
        <v>10340</v>
      </c>
      <c r="W8579" t="s">
        <v>10392</v>
      </c>
      <c r="X8579" t="s">
        <v>15363</v>
      </c>
      <c r="Y8579">
        <v>22</v>
      </c>
      <c r="Z8579">
        <v>22</v>
      </c>
      <c r="AA8579">
        <v>11</v>
      </c>
      <c r="AB8579">
        <v>11</v>
      </c>
      <c r="AC8579">
        <v>29</v>
      </c>
    </row>
    <row r="8580" spans="1:29">
      <c r="A8580">
        <v>9357</v>
      </c>
      <c r="B8580" t="s">
        <v>805</v>
      </c>
      <c r="C8580" t="s">
        <v>10365</v>
      </c>
      <c r="J8580" t="s">
        <v>1444</v>
      </c>
      <c r="K8580">
        <v>0</v>
      </c>
      <c r="N8580" t="b">
        <v>1</v>
      </c>
      <c r="O8580" t="b">
        <v>0</v>
      </c>
      <c r="P8580" t="b">
        <v>0</v>
      </c>
      <c r="Q8580">
        <v>11</v>
      </c>
      <c r="R8580">
        <v>2</v>
      </c>
      <c r="S8580">
        <v>1</v>
      </c>
      <c r="T8580">
        <v>4</v>
      </c>
      <c r="U8580" t="b">
        <v>1</v>
      </c>
      <c r="V8580" t="s">
        <v>10340</v>
      </c>
      <c r="W8580" t="s">
        <v>10392</v>
      </c>
      <c r="X8580" t="s">
        <v>15364</v>
      </c>
      <c r="Y8580">
        <v>23</v>
      </c>
      <c r="Z8580">
        <v>23</v>
      </c>
      <c r="AA8580">
        <v>11</v>
      </c>
      <c r="AB8580">
        <v>11</v>
      </c>
      <c r="AC8580">
        <v>29</v>
      </c>
    </row>
    <row r="8581" spans="1:29">
      <c r="A8581">
        <v>9358</v>
      </c>
      <c r="B8581" t="s">
        <v>805</v>
      </c>
      <c r="C8581" t="s">
        <v>10366</v>
      </c>
      <c r="J8581" t="s">
        <v>1444</v>
      </c>
      <c r="K8581">
        <v>0</v>
      </c>
      <c r="N8581" t="b">
        <v>0</v>
      </c>
      <c r="O8581" t="b">
        <v>1</v>
      </c>
      <c r="P8581" t="b">
        <v>0</v>
      </c>
      <c r="Q8581">
        <v>11</v>
      </c>
      <c r="R8581">
        <v>2</v>
      </c>
      <c r="S8581">
        <v>1</v>
      </c>
      <c r="T8581">
        <v>4</v>
      </c>
      <c r="U8581" t="b">
        <v>1</v>
      </c>
      <c r="V8581" t="s">
        <v>10340</v>
      </c>
      <c r="W8581" t="s">
        <v>10392</v>
      </c>
      <c r="X8581" t="s">
        <v>15366</v>
      </c>
      <c r="Y8581">
        <v>25</v>
      </c>
      <c r="Z8581">
        <v>25</v>
      </c>
      <c r="AA8581">
        <v>11</v>
      </c>
      <c r="AB8581">
        <v>11</v>
      </c>
      <c r="AC8581">
        <v>29</v>
      </c>
    </row>
    <row r="8582" spans="1:29">
      <c r="A8582">
        <v>9359</v>
      </c>
      <c r="B8582" t="s">
        <v>805</v>
      </c>
      <c r="C8582" t="s">
        <v>10367</v>
      </c>
      <c r="J8582" t="s">
        <v>1436</v>
      </c>
      <c r="K8582">
        <v>0</v>
      </c>
      <c r="N8582" t="b">
        <v>1</v>
      </c>
      <c r="O8582" t="b">
        <v>0</v>
      </c>
      <c r="P8582" t="b">
        <v>0</v>
      </c>
      <c r="Q8582">
        <v>11</v>
      </c>
      <c r="R8582">
        <v>2</v>
      </c>
      <c r="S8582">
        <v>1</v>
      </c>
      <c r="T8582">
        <v>1</v>
      </c>
      <c r="U8582" t="b">
        <v>1</v>
      </c>
      <c r="V8582" t="s">
        <v>10340</v>
      </c>
      <c r="W8582" t="s">
        <v>10392</v>
      </c>
      <c r="X8582" t="s">
        <v>15833</v>
      </c>
      <c r="Y8582">
        <v>35</v>
      </c>
      <c r="Z8582">
        <v>35</v>
      </c>
      <c r="AA8582">
        <v>11</v>
      </c>
      <c r="AB8582">
        <v>11</v>
      </c>
      <c r="AC8582">
        <v>29</v>
      </c>
    </row>
    <row r="8583" spans="1:29">
      <c r="A8583">
        <v>9360</v>
      </c>
      <c r="B8583" t="s">
        <v>1503</v>
      </c>
      <c r="C8583" t="s">
        <v>10368</v>
      </c>
      <c r="D8583">
        <v>175</v>
      </c>
      <c r="E8583" t="s">
        <v>10369</v>
      </c>
      <c r="U8583" t="b">
        <v>1</v>
      </c>
      <c r="V8583" t="s">
        <v>10340</v>
      </c>
      <c r="W8583" t="s">
        <v>10392</v>
      </c>
      <c r="X8583" t="s">
        <v>15834</v>
      </c>
      <c r="Y8583">
        <v>38</v>
      </c>
      <c r="Z8583">
        <v>69</v>
      </c>
      <c r="AA8583">
        <v>2</v>
      </c>
      <c r="AB8583">
        <v>12</v>
      </c>
      <c r="AC8583">
        <v>29</v>
      </c>
    </row>
    <row r="8584" spans="1:29">
      <c r="A8584">
        <v>9361</v>
      </c>
      <c r="B8584" t="s">
        <v>827</v>
      </c>
      <c r="C8584" t="s">
        <v>10370</v>
      </c>
      <c r="U8584" t="b">
        <v>1</v>
      </c>
      <c r="V8584" t="s">
        <v>10340</v>
      </c>
      <c r="W8584" t="s">
        <v>10392</v>
      </c>
      <c r="X8584" t="s">
        <v>15835</v>
      </c>
      <c r="Y8584">
        <v>38</v>
      </c>
      <c r="Z8584">
        <v>69</v>
      </c>
      <c r="AA8584">
        <v>2</v>
      </c>
      <c r="AB8584">
        <v>11</v>
      </c>
      <c r="AC8584">
        <v>29</v>
      </c>
    </row>
    <row r="8585" spans="1:29">
      <c r="A8585">
        <v>9362</v>
      </c>
      <c r="B8585" t="s">
        <v>1508</v>
      </c>
      <c r="C8585" t="s">
        <v>10371</v>
      </c>
      <c r="U8585" t="b">
        <v>1</v>
      </c>
      <c r="V8585" t="s">
        <v>10340</v>
      </c>
      <c r="W8585" t="s">
        <v>10392</v>
      </c>
      <c r="X8585" t="s">
        <v>15836</v>
      </c>
      <c r="Y8585">
        <v>39</v>
      </c>
      <c r="Z8585">
        <v>69</v>
      </c>
      <c r="AA8585">
        <v>2</v>
      </c>
      <c r="AB8585">
        <v>12</v>
      </c>
      <c r="AC8585">
        <v>29</v>
      </c>
    </row>
    <row r="8586" spans="1:29">
      <c r="A8586">
        <v>9363</v>
      </c>
      <c r="B8586" t="s">
        <v>805</v>
      </c>
      <c r="C8586" t="s">
        <v>10372</v>
      </c>
      <c r="J8586" t="s">
        <v>1436</v>
      </c>
      <c r="K8586">
        <v>0</v>
      </c>
      <c r="N8586" t="b">
        <v>1</v>
      </c>
      <c r="O8586" t="b">
        <v>0</v>
      </c>
      <c r="P8586" t="b">
        <v>0</v>
      </c>
      <c r="Q8586">
        <v>11</v>
      </c>
      <c r="R8586">
        <v>6</v>
      </c>
      <c r="S8586">
        <v>1</v>
      </c>
      <c r="T8586">
        <v>2</v>
      </c>
      <c r="U8586" t="b">
        <v>1</v>
      </c>
      <c r="V8586" t="s">
        <v>10340</v>
      </c>
      <c r="W8586" t="s">
        <v>10392</v>
      </c>
      <c r="X8586" t="s">
        <v>15372</v>
      </c>
      <c r="Y8586">
        <v>41</v>
      </c>
      <c r="Z8586">
        <v>41</v>
      </c>
      <c r="AA8586">
        <v>3</v>
      </c>
      <c r="AB8586">
        <v>3</v>
      </c>
      <c r="AC8586">
        <v>29</v>
      </c>
    </row>
    <row r="8587" spans="1:29">
      <c r="A8587">
        <v>9364</v>
      </c>
      <c r="B8587" t="s">
        <v>805</v>
      </c>
      <c r="C8587" t="s">
        <v>10373</v>
      </c>
      <c r="J8587" t="s">
        <v>1436</v>
      </c>
      <c r="K8587">
        <v>0</v>
      </c>
      <c r="N8587" t="b">
        <v>1</v>
      </c>
      <c r="O8587" t="b">
        <v>0</v>
      </c>
      <c r="P8587" t="b">
        <v>0</v>
      </c>
      <c r="Q8587">
        <v>11</v>
      </c>
      <c r="R8587">
        <v>6</v>
      </c>
      <c r="S8587">
        <v>1</v>
      </c>
      <c r="T8587">
        <v>4</v>
      </c>
      <c r="U8587" t="b">
        <v>1</v>
      </c>
      <c r="V8587" t="s">
        <v>10340</v>
      </c>
      <c r="W8587" t="s">
        <v>10392</v>
      </c>
      <c r="X8587" t="s">
        <v>15376</v>
      </c>
      <c r="Y8587">
        <v>43</v>
      </c>
      <c r="Z8587">
        <v>43</v>
      </c>
      <c r="AA8587">
        <v>3</v>
      </c>
      <c r="AB8587">
        <v>3</v>
      </c>
      <c r="AC8587">
        <v>29</v>
      </c>
    </row>
    <row r="8588" spans="1:29">
      <c r="A8588">
        <v>9365</v>
      </c>
      <c r="B8588" t="s">
        <v>805</v>
      </c>
      <c r="C8588" t="s">
        <v>10374</v>
      </c>
      <c r="J8588" t="s">
        <v>1436</v>
      </c>
      <c r="K8588">
        <v>0</v>
      </c>
      <c r="N8588" t="b">
        <v>1</v>
      </c>
      <c r="O8588" t="b">
        <v>0</v>
      </c>
      <c r="P8588" t="b">
        <v>0</v>
      </c>
      <c r="Q8588">
        <v>11</v>
      </c>
      <c r="R8588">
        <v>11</v>
      </c>
      <c r="S8588">
        <v>1</v>
      </c>
      <c r="T8588">
        <v>10</v>
      </c>
      <c r="U8588" t="b">
        <v>1</v>
      </c>
      <c r="V8588" t="s">
        <v>10340</v>
      </c>
      <c r="W8588" t="s">
        <v>10392</v>
      </c>
      <c r="X8588" t="s">
        <v>14474</v>
      </c>
      <c r="Y8588">
        <v>48</v>
      </c>
      <c r="Z8588">
        <v>48</v>
      </c>
      <c r="AA8588">
        <v>3</v>
      </c>
      <c r="AB8588">
        <v>3</v>
      </c>
      <c r="AC8588">
        <v>29</v>
      </c>
    </row>
    <row r="8589" spans="1:29">
      <c r="A8589">
        <v>9366</v>
      </c>
      <c r="B8589" t="s">
        <v>805</v>
      </c>
      <c r="C8589" t="s">
        <v>10375</v>
      </c>
      <c r="J8589" t="s">
        <v>1436</v>
      </c>
      <c r="K8589">
        <v>0</v>
      </c>
      <c r="N8589" t="b">
        <v>1</v>
      </c>
      <c r="O8589" t="b">
        <v>0</v>
      </c>
      <c r="P8589" t="b">
        <v>0</v>
      </c>
      <c r="Q8589">
        <v>11</v>
      </c>
      <c r="R8589">
        <v>11</v>
      </c>
      <c r="S8589">
        <v>1</v>
      </c>
      <c r="T8589">
        <v>14</v>
      </c>
      <c r="U8589" t="b">
        <v>1</v>
      </c>
      <c r="V8589" t="s">
        <v>10340</v>
      </c>
      <c r="W8589" t="s">
        <v>10392</v>
      </c>
      <c r="X8589" t="s">
        <v>14564</v>
      </c>
      <c r="Y8589">
        <v>52</v>
      </c>
      <c r="Z8589">
        <v>52</v>
      </c>
      <c r="AA8589">
        <v>3</v>
      </c>
      <c r="AB8589">
        <v>3</v>
      </c>
      <c r="AC8589">
        <v>29</v>
      </c>
    </row>
    <row r="8590" spans="1:29">
      <c r="A8590">
        <v>9367</v>
      </c>
      <c r="B8590" t="s">
        <v>805</v>
      </c>
      <c r="C8590" t="s">
        <v>10376</v>
      </c>
      <c r="J8590" t="s">
        <v>1436</v>
      </c>
      <c r="K8590">
        <v>0</v>
      </c>
      <c r="N8590" t="b">
        <v>1</v>
      </c>
      <c r="O8590" t="b">
        <v>0</v>
      </c>
      <c r="P8590" t="b">
        <v>0</v>
      </c>
      <c r="Q8590">
        <v>11</v>
      </c>
      <c r="R8590">
        <v>11</v>
      </c>
      <c r="S8590">
        <v>1</v>
      </c>
      <c r="T8590">
        <v>15</v>
      </c>
      <c r="U8590" t="b">
        <v>1</v>
      </c>
      <c r="V8590" t="s">
        <v>10340</v>
      </c>
      <c r="W8590" t="s">
        <v>10392</v>
      </c>
      <c r="X8590" t="s">
        <v>14567</v>
      </c>
      <c r="Y8590">
        <v>53</v>
      </c>
      <c r="Z8590">
        <v>53</v>
      </c>
      <c r="AA8590">
        <v>3</v>
      </c>
      <c r="AB8590">
        <v>3</v>
      </c>
      <c r="AC8590">
        <v>29</v>
      </c>
    </row>
    <row r="8591" spans="1:29">
      <c r="A8591">
        <v>9368</v>
      </c>
      <c r="B8591" t="s">
        <v>805</v>
      </c>
      <c r="C8591" t="s">
        <v>10377</v>
      </c>
      <c r="J8591" t="s">
        <v>1466</v>
      </c>
      <c r="K8591">
        <v>0</v>
      </c>
      <c r="N8591" t="b">
        <v>1</v>
      </c>
      <c r="O8591" t="b">
        <v>0</v>
      </c>
      <c r="P8591" t="b">
        <v>0</v>
      </c>
      <c r="Q8591">
        <v>11</v>
      </c>
      <c r="R8591">
        <v>11</v>
      </c>
      <c r="S8591">
        <v>1</v>
      </c>
      <c r="T8591">
        <v>17</v>
      </c>
      <c r="U8591" t="b">
        <v>1</v>
      </c>
      <c r="V8591" t="s">
        <v>10340</v>
      </c>
      <c r="W8591" t="s">
        <v>10392</v>
      </c>
      <c r="X8591" t="s">
        <v>14573</v>
      </c>
      <c r="Y8591">
        <v>55</v>
      </c>
      <c r="Z8591">
        <v>55</v>
      </c>
      <c r="AA8591">
        <v>3</v>
      </c>
      <c r="AB8591">
        <v>3</v>
      </c>
      <c r="AC8591">
        <v>29</v>
      </c>
    </row>
    <row r="8592" spans="1:29">
      <c r="A8592">
        <v>9369</v>
      </c>
      <c r="B8592" t="s">
        <v>805</v>
      </c>
      <c r="C8592" t="s">
        <v>10378</v>
      </c>
      <c r="J8592" t="s">
        <v>1436</v>
      </c>
      <c r="K8592">
        <v>0</v>
      </c>
      <c r="N8592" t="b">
        <v>1</v>
      </c>
      <c r="O8592" t="b">
        <v>0</v>
      </c>
      <c r="P8592" t="b">
        <v>0</v>
      </c>
      <c r="Q8592">
        <v>11</v>
      </c>
      <c r="R8592">
        <v>11</v>
      </c>
      <c r="S8592">
        <v>1</v>
      </c>
      <c r="T8592">
        <v>19</v>
      </c>
      <c r="U8592" t="b">
        <v>1</v>
      </c>
      <c r="V8592" t="s">
        <v>10340</v>
      </c>
      <c r="W8592" t="s">
        <v>10392</v>
      </c>
      <c r="X8592" t="s">
        <v>14578</v>
      </c>
      <c r="Y8592">
        <v>57</v>
      </c>
      <c r="Z8592">
        <v>57</v>
      </c>
      <c r="AA8592">
        <v>3</v>
      </c>
      <c r="AB8592">
        <v>3</v>
      </c>
      <c r="AC8592">
        <v>29</v>
      </c>
    </row>
    <row r="8593" spans="1:29">
      <c r="A8593">
        <v>9370</v>
      </c>
      <c r="B8593" t="s">
        <v>805</v>
      </c>
      <c r="C8593" t="s">
        <v>10379</v>
      </c>
      <c r="J8593" t="s">
        <v>1436</v>
      </c>
      <c r="K8593">
        <v>0</v>
      </c>
      <c r="N8593" t="b">
        <v>1</v>
      </c>
      <c r="O8593" t="b">
        <v>0</v>
      </c>
      <c r="P8593" t="b">
        <v>0</v>
      </c>
      <c r="Q8593">
        <v>11</v>
      </c>
      <c r="R8593">
        <v>11</v>
      </c>
      <c r="S8593">
        <v>1</v>
      </c>
      <c r="T8593">
        <v>22</v>
      </c>
      <c r="U8593" t="b">
        <v>1</v>
      </c>
      <c r="V8593" t="s">
        <v>10340</v>
      </c>
      <c r="W8593" t="s">
        <v>10392</v>
      </c>
      <c r="X8593" t="s">
        <v>14587</v>
      </c>
      <c r="Y8593">
        <v>60</v>
      </c>
      <c r="Z8593">
        <v>60</v>
      </c>
      <c r="AA8593">
        <v>3</v>
      </c>
      <c r="AB8593">
        <v>3</v>
      </c>
      <c r="AC8593">
        <v>29</v>
      </c>
    </row>
    <row r="8594" spans="1:29">
      <c r="A8594">
        <v>9371</v>
      </c>
      <c r="B8594" t="s">
        <v>805</v>
      </c>
      <c r="C8594" t="s">
        <v>10380</v>
      </c>
      <c r="J8594" t="s">
        <v>1436</v>
      </c>
      <c r="K8594">
        <v>0</v>
      </c>
      <c r="N8594" t="b">
        <v>1</v>
      </c>
      <c r="O8594" t="b">
        <v>0</v>
      </c>
      <c r="P8594" t="b">
        <v>0</v>
      </c>
      <c r="Q8594">
        <v>11</v>
      </c>
      <c r="R8594">
        <v>11</v>
      </c>
      <c r="S8594">
        <v>1</v>
      </c>
      <c r="T8594">
        <v>22</v>
      </c>
      <c r="U8594" t="b">
        <v>1</v>
      </c>
      <c r="V8594" t="s">
        <v>10340</v>
      </c>
      <c r="W8594" t="s">
        <v>10392</v>
      </c>
      <c r="X8594" t="s">
        <v>14588</v>
      </c>
      <c r="Y8594">
        <v>60</v>
      </c>
      <c r="Z8594">
        <v>60</v>
      </c>
      <c r="AA8594">
        <v>6</v>
      </c>
      <c r="AB8594">
        <v>6</v>
      </c>
      <c r="AC8594">
        <v>29</v>
      </c>
    </row>
    <row r="8595" spans="1:29">
      <c r="A8595">
        <v>9372</v>
      </c>
      <c r="B8595" t="s">
        <v>805</v>
      </c>
      <c r="C8595" t="s">
        <v>10381</v>
      </c>
      <c r="J8595" t="s">
        <v>1436</v>
      </c>
      <c r="K8595">
        <v>0</v>
      </c>
      <c r="N8595" t="b">
        <v>1</v>
      </c>
      <c r="O8595" t="b">
        <v>0</v>
      </c>
      <c r="P8595" t="b">
        <v>0</v>
      </c>
      <c r="Q8595">
        <v>11</v>
      </c>
      <c r="R8595">
        <v>11</v>
      </c>
      <c r="S8595">
        <v>1</v>
      </c>
      <c r="T8595">
        <v>22</v>
      </c>
      <c r="U8595" t="b">
        <v>1</v>
      </c>
      <c r="V8595" t="s">
        <v>10340</v>
      </c>
      <c r="W8595" t="s">
        <v>10392</v>
      </c>
      <c r="X8595" t="s">
        <v>14590</v>
      </c>
      <c r="Y8595">
        <v>61</v>
      </c>
      <c r="Z8595">
        <v>61</v>
      </c>
      <c r="AA8595">
        <v>3</v>
      </c>
      <c r="AB8595">
        <v>3</v>
      </c>
      <c r="AC8595">
        <v>29</v>
      </c>
    </row>
    <row r="8596" spans="1:29">
      <c r="A8596">
        <v>9373</v>
      </c>
      <c r="B8596" t="s">
        <v>805</v>
      </c>
      <c r="C8596" t="s">
        <v>10382</v>
      </c>
      <c r="J8596" t="s">
        <v>1436</v>
      </c>
      <c r="K8596">
        <v>0</v>
      </c>
      <c r="N8596" t="b">
        <v>1</v>
      </c>
      <c r="O8596" t="b">
        <v>0</v>
      </c>
      <c r="P8596" t="b">
        <v>0</v>
      </c>
      <c r="Q8596">
        <v>11</v>
      </c>
      <c r="R8596">
        <v>11</v>
      </c>
      <c r="S8596">
        <v>1</v>
      </c>
      <c r="T8596">
        <v>22</v>
      </c>
      <c r="U8596" t="b">
        <v>1</v>
      </c>
      <c r="V8596" t="s">
        <v>10340</v>
      </c>
      <c r="W8596" t="s">
        <v>10392</v>
      </c>
      <c r="X8596" t="s">
        <v>14591</v>
      </c>
      <c r="Y8596">
        <v>61</v>
      </c>
      <c r="Z8596">
        <v>61</v>
      </c>
      <c r="AA8596">
        <v>6</v>
      </c>
      <c r="AB8596">
        <v>6</v>
      </c>
      <c r="AC8596">
        <v>29</v>
      </c>
    </row>
    <row r="8597" spans="1:29">
      <c r="A8597">
        <v>9374</v>
      </c>
      <c r="B8597" t="s">
        <v>805</v>
      </c>
      <c r="C8597" t="s">
        <v>10383</v>
      </c>
      <c r="J8597" t="s">
        <v>1436</v>
      </c>
      <c r="K8597">
        <v>0</v>
      </c>
      <c r="N8597" t="b">
        <v>1</v>
      </c>
      <c r="O8597" t="b">
        <v>0</v>
      </c>
      <c r="P8597" t="b">
        <v>0</v>
      </c>
      <c r="Q8597">
        <v>11</v>
      </c>
      <c r="R8597">
        <v>11</v>
      </c>
      <c r="S8597">
        <v>1</v>
      </c>
      <c r="T8597">
        <v>22</v>
      </c>
      <c r="U8597" t="b">
        <v>1</v>
      </c>
      <c r="V8597" t="s">
        <v>10340</v>
      </c>
      <c r="W8597" t="s">
        <v>10392</v>
      </c>
      <c r="X8597" t="s">
        <v>15348</v>
      </c>
      <c r="Y8597">
        <v>62</v>
      </c>
      <c r="Z8597">
        <v>62</v>
      </c>
      <c r="AA8597">
        <v>3</v>
      </c>
      <c r="AB8597">
        <v>3</v>
      </c>
      <c r="AC8597">
        <v>29</v>
      </c>
    </row>
    <row r="8598" spans="1:29">
      <c r="A8598">
        <v>9375</v>
      </c>
      <c r="B8598" t="s">
        <v>805</v>
      </c>
      <c r="C8598" t="s">
        <v>10384</v>
      </c>
      <c r="J8598" t="s">
        <v>1436</v>
      </c>
      <c r="K8598">
        <v>0</v>
      </c>
      <c r="N8598" t="b">
        <v>1</v>
      </c>
      <c r="O8598" t="b">
        <v>0</v>
      </c>
      <c r="P8598" t="b">
        <v>0</v>
      </c>
      <c r="Q8598">
        <v>11</v>
      </c>
      <c r="R8598">
        <v>11</v>
      </c>
      <c r="S8598">
        <v>1</v>
      </c>
      <c r="T8598">
        <v>22</v>
      </c>
      <c r="U8598" t="b">
        <v>1</v>
      </c>
      <c r="V8598" t="s">
        <v>10340</v>
      </c>
      <c r="W8598" t="s">
        <v>10392</v>
      </c>
      <c r="X8598" t="s">
        <v>14883</v>
      </c>
      <c r="Y8598">
        <v>62</v>
      </c>
      <c r="Z8598">
        <v>62</v>
      </c>
      <c r="AA8598">
        <v>6</v>
      </c>
      <c r="AB8598">
        <v>6</v>
      </c>
      <c r="AC8598">
        <v>29</v>
      </c>
    </row>
    <row r="8599" spans="1:29">
      <c r="A8599">
        <v>9376</v>
      </c>
      <c r="B8599" t="s">
        <v>805</v>
      </c>
      <c r="C8599" t="s">
        <v>10385</v>
      </c>
      <c r="J8599" t="s">
        <v>1436</v>
      </c>
      <c r="K8599">
        <v>0</v>
      </c>
      <c r="N8599" t="b">
        <v>1</v>
      </c>
      <c r="O8599" t="b">
        <v>0</v>
      </c>
      <c r="P8599" t="b">
        <v>0</v>
      </c>
      <c r="Q8599">
        <v>11</v>
      </c>
      <c r="R8599">
        <v>11</v>
      </c>
      <c r="S8599">
        <v>1</v>
      </c>
      <c r="T8599">
        <v>22</v>
      </c>
      <c r="U8599" t="b">
        <v>1</v>
      </c>
      <c r="V8599" t="s">
        <v>10340</v>
      </c>
      <c r="W8599" t="s">
        <v>10392</v>
      </c>
      <c r="X8599" t="s">
        <v>15350</v>
      </c>
      <c r="Y8599">
        <v>63</v>
      </c>
      <c r="Z8599">
        <v>63</v>
      </c>
      <c r="AA8599">
        <v>3</v>
      </c>
      <c r="AB8599">
        <v>3</v>
      </c>
      <c r="AC8599">
        <v>29</v>
      </c>
    </row>
    <row r="8600" spans="1:29">
      <c r="A8600">
        <v>9377</v>
      </c>
      <c r="B8600" t="s">
        <v>805</v>
      </c>
      <c r="C8600" t="s">
        <v>10386</v>
      </c>
      <c r="J8600" t="s">
        <v>1436</v>
      </c>
      <c r="K8600">
        <v>0</v>
      </c>
      <c r="N8600" t="b">
        <v>1</v>
      </c>
      <c r="O8600" t="b">
        <v>0</v>
      </c>
      <c r="P8600" t="b">
        <v>0</v>
      </c>
      <c r="Q8600">
        <v>11</v>
      </c>
      <c r="R8600">
        <v>11</v>
      </c>
      <c r="S8600">
        <v>1</v>
      </c>
      <c r="T8600">
        <v>22</v>
      </c>
      <c r="U8600" t="b">
        <v>1</v>
      </c>
      <c r="V8600" t="s">
        <v>10340</v>
      </c>
      <c r="W8600" t="s">
        <v>10392</v>
      </c>
      <c r="X8600" t="s">
        <v>14884</v>
      </c>
      <c r="Y8600">
        <v>63</v>
      </c>
      <c r="Z8600">
        <v>63</v>
      </c>
      <c r="AA8600">
        <v>6</v>
      </c>
      <c r="AB8600">
        <v>6</v>
      </c>
      <c r="AC8600">
        <v>29</v>
      </c>
    </row>
    <row r="8601" spans="1:29">
      <c r="A8601">
        <v>9378</v>
      </c>
      <c r="B8601" t="s">
        <v>805</v>
      </c>
      <c r="C8601" t="s">
        <v>10387</v>
      </c>
      <c r="J8601" t="s">
        <v>1436</v>
      </c>
      <c r="K8601">
        <v>0</v>
      </c>
      <c r="N8601" t="b">
        <v>1</v>
      </c>
      <c r="O8601" t="b">
        <v>0</v>
      </c>
      <c r="P8601" t="b">
        <v>0</v>
      </c>
      <c r="Q8601">
        <v>11</v>
      </c>
      <c r="R8601">
        <v>11</v>
      </c>
      <c r="S8601">
        <v>1</v>
      </c>
      <c r="T8601">
        <v>22</v>
      </c>
      <c r="U8601" t="b">
        <v>1</v>
      </c>
      <c r="V8601" t="s">
        <v>10340</v>
      </c>
      <c r="W8601" t="s">
        <v>10392</v>
      </c>
      <c r="X8601" t="s">
        <v>15501</v>
      </c>
      <c r="Y8601">
        <v>64</v>
      </c>
      <c r="Z8601">
        <v>64</v>
      </c>
      <c r="AA8601">
        <v>3</v>
      </c>
      <c r="AB8601">
        <v>3</v>
      </c>
      <c r="AC8601">
        <v>29</v>
      </c>
    </row>
    <row r="8602" spans="1:29">
      <c r="A8602">
        <v>9379</v>
      </c>
      <c r="B8602" t="s">
        <v>805</v>
      </c>
      <c r="C8602" t="s">
        <v>10388</v>
      </c>
      <c r="J8602" t="s">
        <v>1436</v>
      </c>
      <c r="K8602">
        <v>0</v>
      </c>
      <c r="N8602" t="b">
        <v>1</v>
      </c>
      <c r="O8602" t="b">
        <v>0</v>
      </c>
      <c r="P8602" t="b">
        <v>0</v>
      </c>
      <c r="Q8602">
        <v>11</v>
      </c>
      <c r="R8602">
        <v>11</v>
      </c>
      <c r="S8602">
        <v>1</v>
      </c>
      <c r="T8602">
        <v>22</v>
      </c>
      <c r="U8602" t="b">
        <v>1</v>
      </c>
      <c r="V8602" t="s">
        <v>10340</v>
      </c>
      <c r="W8602" t="s">
        <v>10392</v>
      </c>
      <c r="X8602" t="s">
        <v>14596</v>
      </c>
      <c r="Y8602">
        <v>64</v>
      </c>
      <c r="Z8602">
        <v>64</v>
      </c>
      <c r="AA8602">
        <v>6</v>
      </c>
      <c r="AB8602">
        <v>6</v>
      </c>
      <c r="AC8602">
        <v>29</v>
      </c>
    </row>
    <row r="8603" spans="1:29">
      <c r="A8603">
        <v>9380</v>
      </c>
      <c r="B8603" t="s">
        <v>805</v>
      </c>
      <c r="C8603" t="s">
        <v>10389</v>
      </c>
      <c r="J8603" t="s">
        <v>1436</v>
      </c>
      <c r="K8603">
        <v>0</v>
      </c>
      <c r="N8603" t="b">
        <v>1</v>
      </c>
      <c r="O8603" t="b">
        <v>0</v>
      </c>
      <c r="P8603" t="b">
        <v>0</v>
      </c>
      <c r="Q8603">
        <v>11</v>
      </c>
      <c r="R8603">
        <v>11</v>
      </c>
      <c r="S8603">
        <v>1</v>
      </c>
      <c r="T8603">
        <v>22</v>
      </c>
      <c r="U8603" t="b">
        <v>1</v>
      </c>
      <c r="V8603" t="s">
        <v>10340</v>
      </c>
      <c r="W8603" t="s">
        <v>10392</v>
      </c>
      <c r="X8603" t="s">
        <v>15502</v>
      </c>
      <c r="Y8603">
        <v>65</v>
      </c>
      <c r="Z8603">
        <v>65</v>
      </c>
      <c r="AA8603">
        <v>3</v>
      </c>
      <c r="AB8603">
        <v>3</v>
      </c>
      <c r="AC8603">
        <v>29</v>
      </c>
    </row>
    <row r="8604" spans="1:29">
      <c r="A8604">
        <v>9381</v>
      </c>
      <c r="B8604" t="s">
        <v>805</v>
      </c>
      <c r="C8604" t="s">
        <v>10390</v>
      </c>
      <c r="J8604" t="s">
        <v>1436</v>
      </c>
      <c r="K8604">
        <v>0</v>
      </c>
      <c r="N8604" t="b">
        <v>1</v>
      </c>
      <c r="O8604" t="b">
        <v>0</v>
      </c>
      <c r="P8604" t="b">
        <v>0</v>
      </c>
      <c r="Q8604">
        <v>11</v>
      </c>
      <c r="R8604">
        <v>11</v>
      </c>
      <c r="S8604">
        <v>1</v>
      </c>
      <c r="T8604">
        <v>22</v>
      </c>
      <c r="U8604" t="b">
        <v>1</v>
      </c>
      <c r="V8604" t="s">
        <v>10340</v>
      </c>
      <c r="W8604" t="s">
        <v>10392</v>
      </c>
      <c r="X8604" t="s">
        <v>14885</v>
      </c>
      <c r="Y8604">
        <v>65</v>
      </c>
      <c r="Z8604">
        <v>65</v>
      </c>
      <c r="AA8604">
        <v>6</v>
      </c>
      <c r="AB8604">
        <v>6</v>
      </c>
      <c r="AC8604">
        <v>29</v>
      </c>
    </row>
    <row r="8605" spans="1:29">
      <c r="A8605">
        <v>9382</v>
      </c>
      <c r="B8605" t="s">
        <v>805</v>
      </c>
      <c r="C8605" t="s">
        <v>10391</v>
      </c>
      <c r="J8605" t="s">
        <v>1466</v>
      </c>
      <c r="K8605">
        <v>0</v>
      </c>
      <c r="N8605" t="b">
        <v>1</v>
      </c>
      <c r="O8605" t="b">
        <v>0</v>
      </c>
      <c r="P8605" t="b">
        <v>0</v>
      </c>
      <c r="Q8605">
        <v>11</v>
      </c>
      <c r="R8605">
        <v>11</v>
      </c>
      <c r="S8605">
        <v>1</v>
      </c>
      <c r="T8605">
        <v>22</v>
      </c>
      <c r="U8605" t="b">
        <v>1</v>
      </c>
      <c r="V8605" t="s">
        <v>10340</v>
      </c>
      <c r="W8605" t="s">
        <v>10392</v>
      </c>
      <c r="X8605" t="s">
        <v>15837</v>
      </c>
      <c r="Y8605">
        <v>60</v>
      </c>
      <c r="Z8605">
        <v>60</v>
      </c>
      <c r="AA8605">
        <v>10</v>
      </c>
      <c r="AB8605">
        <v>10</v>
      </c>
      <c r="AC8605">
        <v>29</v>
      </c>
    </row>
    <row r="8606" spans="1:29">
      <c r="A8606">
        <v>9383</v>
      </c>
      <c r="B8606" t="s">
        <v>805</v>
      </c>
      <c r="C8606" t="s">
        <v>10393</v>
      </c>
      <c r="J8606" t="s">
        <v>1466</v>
      </c>
      <c r="K8606">
        <v>0</v>
      </c>
      <c r="N8606" t="b">
        <v>1</v>
      </c>
      <c r="O8606" t="b">
        <v>0</v>
      </c>
      <c r="P8606" t="b">
        <v>0</v>
      </c>
      <c r="Q8606">
        <v>11</v>
      </c>
      <c r="R8606">
        <v>11</v>
      </c>
      <c r="S8606">
        <v>1</v>
      </c>
      <c r="T8606">
        <v>22</v>
      </c>
      <c r="U8606" t="b">
        <v>1</v>
      </c>
      <c r="V8606" t="s">
        <v>10340</v>
      </c>
      <c r="W8606" t="s">
        <v>10392</v>
      </c>
      <c r="X8606" t="s">
        <v>15809</v>
      </c>
      <c r="Y8606">
        <v>61</v>
      </c>
      <c r="Z8606">
        <v>61</v>
      </c>
      <c r="AA8606">
        <v>10</v>
      </c>
      <c r="AB8606">
        <v>10</v>
      </c>
      <c r="AC8606">
        <v>29</v>
      </c>
    </row>
    <row r="8607" spans="1:29">
      <c r="A8607">
        <v>9384</v>
      </c>
      <c r="B8607" t="s">
        <v>805</v>
      </c>
      <c r="C8607" t="s">
        <v>10394</v>
      </c>
      <c r="J8607" t="s">
        <v>1466</v>
      </c>
      <c r="K8607">
        <v>0</v>
      </c>
      <c r="N8607" t="b">
        <v>1</v>
      </c>
      <c r="O8607" t="b">
        <v>0</v>
      </c>
      <c r="P8607" t="b">
        <v>0</v>
      </c>
      <c r="Q8607">
        <v>11</v>
      </c>
      <c r="R8607">
        <v>11</v>
      </c>
      <c r="S8607">
        <v>1</v>
      </c>
      <c r="T8607">
        <v>22</v>
      </c>
      <c r="U8607" t="b">
        <v>1</v>
      </c>
      <c r="V8607" t="s">
        <v>10340</v>
      </c>
      <c r="W8607" t="s">
        <v>10392</v>
      </c>
      <c r="X8607" t="s">
        <v>15810</v>
      </c>
      <c r="Y8607">
        <v>62</v>
      </c>
      <c r="Z8607">
        <v>62</v>
      </c>
      <c r="AA8607">
        <v>10</v>
      </c>
      <c r="AB8607">
        <v>10</v>
      </c>
      <c r="AC8607">
        <v>29</v>
      </c>
    </row>
    <row r="8608" spans="1:29">
      <c r="A8608">
        <v>9385</v>
      </c>
      <c r="B8608" t="s">
        <v>805</v>
      </c>
      <c r="C8608" t="s">
        <v>10395</v>
      </c>
      <c r="J8608" t="s">
        <v>1466</v>
      </c>
      <c r="K8608">
        <v>0</v>
      </c>
      <c r="N8608" t="b">
        <v>1</v>
      </c>
      <c r="O8608" t="b">
        <v>0</v>
      </c>
      <c r="P8608" t="b">
        <v>0</v>
      </c>
      <c r="Q8608">
        <v>11</v>
      </c>
      <c r="R8608">
        <v>11</v>
      </c>
      <c r="S8608">
        <v>1</v>
      </c>
      <c r="T8608">
        <v>22</v>
      </c>
      <c r="U8608" t="b">
        <v>1</v>
      </c>
      <c r="V8608" t="s">
        <v>10340</v>
      </c>
      <c r="W8608" t="s">
        <v>10392</v>
      </c>
      <c r="X8608" t="s">
        <v>15811</v>
      </c>
      <c r="Y8608">
        <v>63</v>
      </c>
      <c r="Z8608">
        <v>63</v>
      </c>
      <c r="AA8608">
        <v>10</v>
      </c>
      <c r="AB8608">
        <v>10</v>
      </c>
      <c r="AC8608">
        <v>29</v>
      </c>
    </row>
    <row r="8609" spans="1:29">
      <c r="A8609">
        <v>9386</v>
      </c>
      <c r="B8609" t="s">
        <v>805</v>
      </c>
      <c r="C8609" t="s">
        <v>10396</v>
      </c>
      <c r="J8609" t="s">
        <v>1466</v>
      </c>
      <c r="K8609">
        <v>0</v>
      </c>
      <c r="N8609" t="b">
        <v>1</v>
      </c>
      <c r="O8609" t="b">
        <v>0</v>
      </c>
      <c r="P8609" t="b">
        <v>0</v>
      </c>
      <c r="Q8609">
        <v>11</v>
      </c>
      <c r="R8609">
        <v>11</v>
      </c>
      <c r="S8609">
        <v>1</v>
      </c>
      <c r="T8609">
        <v>22</v>
      </c>
      <c r="U8609" t="b">
        <v>1</v>
      </c>
      <c r="V8609" t="s">
        <v>10340</v>
      </c>
      <c r="W8609" t="s">
        <v>10392</v>
      </c>
      <c r="X8609" t="s">
        <v>15812</v>
      </c>
      <c r="Y8609">
        <v>64</v>
      </c>
      <c r="Z8609">
        <v>64</v>
      </c>
      <c r="AA8609">
        <v>10</v>
      </c>
      <c r="AB8609">
        <v>10</v>
      </c>
      <c r="AC8609">
        <v>29</v>
      </c>
    </row>
    <row r="8610" spans="1:29">
      <c r="A8610">
        <v>9387</v>
      </c>
      <c r="B8610" t="s">
        <v>805</v>
      </c>
      <c r="C8610" t="s">
        <v>10397</v>
      </c>
      <c r="J8610" t="s">
        <v>1466</v>
      </c>
      <c r="K8610">
        <v>0</v>
      </c>
      <c r="N8610" t="b">
        <v>1</v>
      </c>
      <c r="O8610" t="b">
        <v>0</v>
      </c>
      <c r="P8610" t="b">
        <v>0</v>
      </c>
      <c r="Q8610">
        <v>11</v>
      </c>
      <c r="R8610">
        <v>11</v>
      </c>
      <c r="S8610">
        <v>1</v>
      </c>
      <c r="T8610">
        <v>22</v>
      </c>
      <c r="U8610" t="b">
        <v>1</v>
      </c>
      <c r="V8610" t="s">
        <v>10340</v>
      </c>
      <c r="W8610" t="s">
        <v>10392</v>
      </c>
      <c r="X8610" t="s">
        <v>15568</v>
      </c>
      <c r="Y8610">
        <v>65</v>
      </c>
      <c r="Z8610">
        <v>65</v>
      </c>
      <c r="AA8610">
        <v>10</v>
      </c>
      <c r="AB8610">
        <v>10</v>
      </c>
      <c r="AC8610">
        <v>29</v>
      </c>
    </row>
    <row r="8611" spans="1:29">
      <c r="A8611">
        <v>9388</v>
      </c>
      <c r="B8611" t="s">
        <v>805</v>
      </c>
      <c r="C8611" t="s">
        <v>10398</v>
      </c>
      <c r="J8611" t="s">
        <v>1436</v>
      </c>
      <c r="K8611">
        <v>0</v>
      </c>
      <c r="N8611" t="b">
        <v>1</v>
      </c>
      <c r="O8611" t="b">
        <v>0</v>
      </c>
      <c r="P8611" t="b">
        <v>0</v>
      </c>
      <c r="Q8611">
        <v>11</v>
      </c>
      <c r="R8611">
        <v>2</v>
      </c>
      <c r="S8611">
        <v>1</v>
      </c>
      <c r="T8611">
        <v>1</v>
      </c>
      <c r="U8611" t="b">
        <v>1</v>
      </c>
      <c r="V8611" t="s">
        <v>10340</v>
      </c>
      <c r="W8611" t="s">
        <v>10392</v>
      </c>
      <c r="X8611" t="s">
        <v>15570</v>
      </c>
      <c r="Y8611">
        <v>67</v>
      </c>
      <c r="Z8611">
        <v>67</v>
      </c>
      <c r="AA8611">
        <v>10</v>
      </c>
      <c r="AB8611">
        <v>10</v>
      </c>
      <c r="AC8611">
        <v>29</v>
      </c>
    </row>
    <row r="8612" spans="1:29">
      <c r="A8612">
        <v>9389</v>
      </c>
      <c r="B8612" t="s">
        <v>1503</v>
      </c>
      <c r="C8612" t="s">
        <v>10399</v>
      </c>
      <c r="D8612">
        <v>76</v>
      </c>
      <c r="E8612" t="s">
        <v>10400</v>
      </c>
      <c r="U8612" t="b">
        <v>1</v>
      </c>
      <c r="V8612" t="s">
        <v>10340</v>
      </c>
      <c r="W8612" t="s">
        <v>10392</v>
      </c>
      <c r="X8612" t="s">
        <v>15838</v>
      </c>
      <c r="Y8612">
        <v>70</v>
      </c>
      <c r="Z8612">
        <v>83</v>
      </c>
      <c r="AA8612">
        <v>2</v>
      </c>
      <c r="AB8612">
        <v>12</v>
      </c>
      <c r="AC8612">
        <v>29</v>
      </c>
    </row>
    <row r="8613" spans="1:29">
      <c r="A8613">
        <v>9390</v>
      </c>
      <c r="B8613" t="s">
        <v>827</v>
      </c>
      <c r="C8613" t="s">
        <v>10401</v>
      </c>
      <c r="U8613" t="b">
        <v>1</v>
      </c>
      <c r="V8613" t="s">
        <v>10340</v>
      </c>
      <c r="W8613" t="s">
        <v>10392</v>
      </c>
      <c r="X8613" t="s">
        <v>15839</v>
      </c>
      <c r="Y8613">
        <v>70</v>
      </c>
      <c r="Z8613">
        <v>83</v>
      </c>
      <c r="AA8613">
        <v>2</v>
      </c>
      <c r="AB8613">
        <v>11</v>
      </c>
      <c r="AC8613">
        <v>29</v>
      </c>
    </row>
    <row r="8614" spans="1:29">
      <c r="A8614">
        <v>9391</v>
      </c>
      <c r="B8614" t="s">
        <v>1508</v>
      </c>
      <c r="C8614" t="s">
        <v>10402</v>
      </c>
      <c r="U8614" t="b">
        <v>1</v>
      </c>
      <c r="V8614" t="s">
        <v>10340</v>
      </c>
      <c r="W8614" t="s">
        <v>10392</v>
      </c>
      <c r="X8614" t="s">
        <v>15840</v>
      </c>
      <c r="Y8614">
        <v>71</v>
      </c>
      <c r="Z8614">
        <v>83</v>
      </c>
      <c r="AA8614">
        <v>2</v>
      </c>
      <c r="AB8614">
        <v>12</v>
      </c>
      <c r="AC8614">
        <v>29</v>
      </c>
    </row>
    <row r="8615" spans="1:29">
      <c r="A8615">
        <v>9392</v>
      </c>
      <c r="B8615" t="s">
        <v>805</v>
      </c>
      <c r="C8615" t="s">
        <v>10403</v>
      </c>
      <c r="J8615" t="s">
        <v>1436</v>
      </c>
      <c r="K8615">
        <v>0</v>
      </c>
      <c r="N8615" t="b">
        <v>1</v>
      </c>
      <c r="O8615" t="b">
        <v>0</v>
      </c>
      <c r="P8615" t="b">
        <v>0</v>
      </c>
      <c r="Q8615">
        <v>11</v>
      </c>
      <c r="R8615">
        <v>11</v>
      </c>
      <c r="S8615">
        <v>1</v>
      </c>
      <c r="T8615">
        <v>5</v>
      </c>
      <c r="U8615" t="b">
        <v>1</v>
      </c>
      <c r="V8615" t="s">
        <v>10340</v>
      </c>
      <c r="W8615" t="s">
        <v>10392</v>
      </c>
      <c r="X8615" t="s">
        <v>15702</v>
      </c>
      <c r="Y8615">
        <v>75</v>
      </c>
      <c r="Z8615">
        <v>75</v>
      </c>
      <c r="AA8615">
        <v>2</v>
      </c>
      <c r="AB8615">
        <v>2</v>
      </c>
      <c r="AC8615">
        <v>29</v>
      </c>
    </row>
    <row r="8616" spans="1:29">
      <c r="A8616">
        <v>9393</v>
      </c>
      <c r="B8616" t="s">
        <v>805</v>
      </c>
      <c r="C8616" t="s">
        <v>10404</v>
      </c>
      <c r="J8616" t="s">
        <v>1436</v>
      </c>
      <c r="K8616">
        <v>0</v>
      </c>
      <c r="N8616" t="b">
        <v>1</v>
      </c>
      <c r="O8616" t="b">
        <v>0</v>
      </c>
      <c r="P8616" t="b">
        <v>0</v>
      </c>
      <c r="Q8616">
        <v>11</v>
      </c>
      <c r="R8616">
        <v>11</v>
      </c>
      <c r="S8616">
        <v>1</v>
      </c>
      <c r="T8616">
        <v>5</v>
      </c>
      <c r="U8616" t="b">
        <v>1</v>
      </c>
      <c r="V8616" t="s">
        <v>10340</v>
      </c>
      <c r="W8616" t="s">
        <v>10392</v>
      </c>
      <c r="X8616" t="s">
        <v>14880</v>
      </c>
      <c r="Y8616">
        <v>75</v>
      </c>
      <c r="Z8616">
        <v>75</v>
      </c>
      <c r="AA8616">
        <v>5</v>
      </c>
      <c r="AB8616">
        <v>5</v>
      </c>
      <c r="AC8616">
        <v>29</v>
      </c>
    </row>
    <row r="8617" spans="1:29">
      <c r="A8617">
        <v>9394</v>
      </c>
      <c r="B8617" t="s">
        <v>805</v>
      </c>
      <c r="C8617" t="s">
        <v>10405</v>
      </c>
      <c r="J8617" t="s">
        <v>1436</v>
      </c>
      <c r="K8617">
        <v>0</v>
      </c>
      <c r="N8617" t="b">
        <v>1</v>
      </c>
      <c r="O8617" t="b">
        <v>0</v>
      </c>
      <c r="P8617" t="b">
        <v>0</v>
      </c>
      <c r="Q8617">
        <v>11</v>
      </c>
      <c r="R8617">
        <v>11</v>
      </c>
      <c r="S8617">
        <v>1</v>
      </c>
      <c r="T8617">
        <v>5</v>
      </c>
      <c r="U8617" t="b">
        <v>1</v>
      </c>
      <c r="V8617" t="s">
        <v>10340</v>
      </c>
      <c r="W8617" t="s">
        <v>10392</v>
      </c>
      <c r="X8617" t="s">
        <v>14916</v>
      </c>
      <c r="Y8617">
        <v>75</v>
      </c>
      <c r="Z8617">
        <v>75</v>
      </c>
      <c r="AA8617">
        <v>7</v>
      </c>
      <c r="AB8617">
        <v>7</v>
      </c>
      <c r="AC8617">
        <v>29</v>
      </c>
    </row>
    <row r="8618" spans="1:29">
      <c r="A8618">
        <v>9395</v>
      </c>
      <c r="B8618" t="s">
        <v>805</v>
      </c>
      <c r="C8618" t="s">
        <v>10406</v>
      </c>
      <c r="J8618" t="s">
        <v>1436</v>
      </c>
      <c r="K8618">
        <v>0</v>
      </c>
      <c r="N8618" t="b">
        <v>1</v>
      </c>
      <c r="O8618" t="b">
        <v>0</v>
      </c>
      <c r="P8618" t="b">
        <v>0</v>
      </c>
      <c r="Q8618">
        <v>11</v>
      </c>
      <c r="R8618">
        <v>11</v>
      </c>
      <c r="S8618">
        <v>1</v>
      </c>
      <c r="T8618">
        <v>5</v>
      </c>
      <c r="U8618" t="b">
        <v>1</v>
      </c>
      <c r="V8618" t="s">
        <v>10340</v>
      </c>
      <c r="W8618" t="s">
        <v>10392</v>
      </c>
      <c r="X8618" t="s">
        <v>15476</v>
      </c>
      <c r="Y8618">
        <v>75</v>
      </c>
      <c r="Z8618">
        <v>75</v>
      </c>
      <c r="AA8618">
        <v>9</v>
      </c>
      <c r="AB8618">
        <v>9</v>
      </c>
      <c r="AC8618">
        <v>29</v>
      </c>
    </row>
    <row r="8619" spans="1:29">
      <c r="A8619">
        <v>9396</v>
      </c>
      <c r="B8619" t="s">
        <v>805</v>
      </c>
      <c r="C8619" t="s">
        <v>10407</v>
      </c>
      <c r="J8619" t="s">
        <v>1436</v>
      </c>
      <c r="K8619">
        <v>0</v>
      </c>
      <c r="N8619" t="b">
        <v>1</v>
      </c>
      <c r="O8619" t="b">
        <v>0</v>
      </c>
      <c r="P8619" t="b">
        <v>0</v>
      </c>
      <c r="Q8619">
        <v>11</v>
      </c>
      <c r="R8619">
        <v>11</v>
      </c>
      <c r="S8619">
        <v>1</v>
      </c>
      <c r="T8619">
        <v>5</v>
      </c>
      <c r="U8619" t="b">
        <v>1</v>
      </c>
      <c r="V8619" t="s">
        <v>10340</v>
      </c>
      <c r="W8619" t="s">
        <v>10392</v>
      </c>
      <c r="X8619" t="s">
        <v>15703</v>
      </c>
      <c r="Y8619">
        <v>76</v>
      </c>
      <c r="Z8619">
        <v>76</v>
      </c>
      <c r="AA8619">
        <v>2</v>
      </c>
      <c r="AB8619">
        <v>2</v>
      </c>
      <c r="AC8619">
        <v>29</v>
      </c>
    </row>
    <row r="8620" spans="1:29">
      <c r="A8620">
        <v>9397</v>
      </c>
      <c r="B8620" t="s">
        <v>805</v>
      </c>
      <c r="C8620" t="s">
        <v>10408</v>
      </c>
      <c r="J8620" t="s">
        <v>1436</v>
      </c>
      <c r="K8620">
        <v>0</v>
      </c>
      <c r="N8620" t="b">
        <v>1</v>
      </c>
      <c r="O8620" t="b">
        <v>0</v>
      </c>
      <c r="P8620" t="b">
        <v>0</v>
      </c>
      <c r="Q8620">
        <v>11</v>
      </c>
      <c r="R8620">
        <v>11</v>
      </c>
      <c r="S8620">
        <v>1</v>
      </c>
      <c r="T8620">
        <v>5</v>
      </c>
      <c r="U8620" t="b">
        <v>1</v>
      </c>
      <c r="V8620" t="s">
        <v>10340</v>
      </c>
      <c r="W8620" t="s">
        <v>10392</v>
      </c>
      <c r="X8620" t="s">
        <v>14882</v>
      </c>
      <c r="Y8620">
        <v>76</v>
      </c>
      <c r="Z8620">
        <v>76</v>
      </c>
      <c r="AA8620">
        <v>5</v>
      </c>
      <c r="AB8620">
        <v>5</v>
      </c>
      <c r="AC8620">
        <v>29</v>
      </c>
    </row>
    <row r="8621" spans="1:29">
      <c r="A8621">
        <v>9398</v>
      </c>
      <c r="B8621" t="s">
        <v>805</v>
      </c>
      <c r="C8621" t="s">
        <v>10409</v>
      </c>
      <c r="J8621" t="s">
        <v>1436</v>
      </c>
      <c r="K8621">
        <v>0</v>
      </c>
      <c r="N8621" t="b">
        <v>1</v>
      </c>
      <c r="O8621" t="b">
        <v>0</v>
      </c>
      <c r="P8621" t="b">
        <v>0</v>
      </c>
      <c r="Q8621">
        <v>11</v>
      </c>
      <c r="R8621">
        <v>11</v>
      </c>
      <c r="S8621">
        <v>1</v>
      </c>
      <c r="T8621">
        <v>5</v>
      </c>
      <c r="U8621" t="b">
        <v>1</v>
      </c>
      <c r="V8621" t="s">
        <v>10340</v>
      </c>
      <c r="W8621" t="s">
        <v>10392</v>
      </c>
      <c r="X8621" t="s">
        <v>14917</v>
      </c>
      <c r="Y8621">
        <v>76</v>
      </c>
      <c r="Z8621">
        <v>76</v>
      </c>
      <c r="AA8621">
        <v>7</v>
      </c>
      <c r="AB8621">
        <v>7</v>
      </c>
      <c r="AC8621">
        <v>29</v>
      </c>
    </row>
    <row r="8622" spans="1:29">
      <c r="A8622">
        <v>9399</v>
      </c>
      <c r="B8622" t="s">
        <v>805</v>
      </c>
      <c r="C8622" t="s">
        <v>10410</v>
      </c>
      <c r="J8622" t="s">
        <v>1436</v>
      </c>
      <c r="K8622">
        <v>0</v>
      </c>
      <c r="N8622" t="b">
        <v>1</v>
      </c>
      <c r="O8622" t="b">
        <v>0</v>
      </c>
      <c r="P8622" t="b">
        <v>0</v>
      </c>
      <c r="Q8622">
        <v>11</v>
      </c>
      <c r="R8622">
        <v>11</v>
      </c>
      <c r="S8622">
        <v>1</v>
      </c>
      <c r="T8622">
        <v>5</v>
      </c>
      <c r="U8622" t="b">
        <v>1</v>
      </c>
      <c r="V8622" t="s">
        <v>10340</v>
      </c>
      <c r="W8622" t="s">
        <v>10392</v>
      </c>
      <c r="X8622" t="s">
        <v>14453</v>
      </c>
      <c r="Y8622">
        <v>76</v>
      </c>
      <c r="Z8622">
        <v>76</v>
      </c>
      <c r="AA8622">
        <v>9</v>
      </c>
      <c r="AB8622">
        <v>9</v>
      </c>
      <c r="AC8622">
        <v>29</v>
      </c>
    </row>
    <row r="8623" spans="1:29">
      <c r="A8623">
        <v>9400</v>
      </c>
      <c r="B8623" t="s">
        <v>805</v>
      </c>
      <c r="C8623" t="s">
        <v>10411</v>
      </c>
      <c r="J8623" t="s">
        <v>1436</v>
      </c>
      <c r="K8623">
        <v>0</v>
      </c>
      <c r="N8623" t="b">
        <v>1</v>
      </c>
      <c r="O8623" t="b">
        <v>0</v>
      </c>
      <c r="P8623" t="b">
        <v>0</v>
      </c>
      <c r="Q8623">
        <v>11</v>
      </c>
      <c r="R8623">
        <v>11</v>
      </c>
      <c r="S8623">
        <v>1</v>
      </c>
      <c r="T8623">
        <v>5</v>
      </c>
      <c r="U8623" t="b">
        <v>1</v>
      </c>
      <c r="V8623" t="s">
        <v>10340</v>
      </c>
      <c r="W8623" t="s">
        <v>10392</v>
      </c>
      <c r="X8623" t="s">
        <v>15704</v>
      </c>
      <c r="Y8623">
        <v>77</v>
      </c>
      <c r="Z8623">
        <v>77</v>
      </c>
      <c r="AA8623">
        <v>2</v>
      </c>
      <c r="AB8623">
        <v>2</v>
      </c>
      <c r="AC8623">
        <v>29</v>
      </c>
    </row>
    <row r="8624" spans="1:29">
      <c r="A8624">
        <v>9401</v>
      </c>
      <c r="B8624" t="s">
        <v>805</v>
      </c>
      <c r="C8624" t="s">
        <v>10412</v>
      </c>
      <c r="J8624" t="s">
        <v>1436</v>
      </c>
      <c r="K8624">
        <v>0</v>
      </c>
      <c r="N8624" t="b">
        <v>1</v>
      </c>
      <c r="O8624" t="b">
        <v>0</v>
      </c>
      <c r="P8624" t="b">
        <v>0</v>
      </c>
      <c r="Q8624">
        <v>11</v>
      </c>
      <c r="R8624">
        <v>11</v>
      </c>
      <c r="S8624">
        <v>1</v>
      </c>
      <c r="T8624">
        <v>5</v>
      </c>
      <c r="U8624" t="b">
        <v>1</v>
      </c>
      <c r="V8624" t="s">
        <v>10340</v>
      </c>
      <c r="W8624" t="s">
        <v>10392</v>
      </c>
      <c r="X8624" t="s">
        <v>14940</v>
      </c>
      <c r="Y8624">
        <v>77</v>
      </c>
      <c r="Z8624">
        <v>77</v>
      </c>
      <c r="AA8624">
        <v>5</v>
      </c>
      <c r="AB8624">
        <v>5</v>
      </c>
      <c r="AC8624">
        <v>29</v>
      </c>
    </row>
    <row r="8625" spans="1:29">
      <c r="A8625">
        <v>9402</v>
      </c>
      <c r="B8625" t="s">
        <v>805</v>
      </c>
      <c r="C8625" t="s">
        <v>10413</v>
      </c>
      <c r="J8625" t="s">
        <v>1436</v>
      </c>
      <c r="K8625">
        <v>0</v>
      </c>
      <c r="N8625" t="b">
        <v>1</v>
      </c>
      <c r="O8625" t="b">
        <v>0</v>
      </c>
      <c r="P8625" t="b">
        <v>0</v>
      </c>
      <c r="Q8625">
        <v>11</v>
      </c>
      <c r="R8625">
        <v>11</v>
      </c>
      <c r="S8625">
        <v>1</v>
      </c>
      <c r="T8625">
        <v>5</v>
      </c>
      <c r="U8625" t="b">
        <v>1</v>
      </c>
      <c r="V8625" t="s">
        <v>10340</v>
      </c>
      <c r="W8625" t="s">
        <v>10392</v>
      </c>
      <c r="X8625" t="s">
        <v>14942</v>
      </c>
      <c r="Y8625">
        <v>77</v>
      </c>
      <c r="Z8625">
        <v>77</v>
      </c>
      <c r="AA8625">
        <v>7</v>
      </c>
      <c r="AB8625">
        <v>7</v>
      </c>
      <c r="AC8625">
        <v>29</v>
      </c>
    </row>
    <row r="8626" spans="1:29">
      <c r="A8626">
        <v>9403</v>
      </c>
      <c r="B8626" t="s">
        <v>805</v>
      </c>
      <c r="C8626" t="s">
        <v>10414</v>
      </c>
      <c r="J8626" t="s">
        <v>1436</v>
      </c>
      <c r="K8626">
        <v>0</v>
      </c>
      <c r="N8626" t="b">
        <v>1</v>
      </c>
      <c r="O8626" t="b">
        <v>0</v>
      </c>
      <c r="P8626" t="b">
        <v>0</v>
      </c>
      <c r="Q8626">
        <v>11</v>
      </c>
      <c r="R8626">
        <v>11</v>
      </c>
      <c r="S8626">
        <v>1</v>
      </c>
      <c r="T8626">
        <v>5</v>
      </c>
      <c r="U8626" t="b">
        <v>1</v>
      </c>
      <c r="V8626" t="s">
        <v>10340</v>
      </c>
      <c r="W8626" t="s">
        <v>10392</v>
      </c>
      <c r="X8626" t="s">
        <v>15477</v>
      </c>
      <c r="Y8626">
        <v>77</v>
      </c>
      <c r="Z8626">
        <v>77</v>
      </c>
      <c r="AA8626">
        <v>9</v>
      </c>
      <c r="AB8626">
        <v>9</v>
      </c>
      <c r="AC8626">
        <v>29</v>
      </c>
    </row>
    <row r="8627" spans="1:29">
      <c r="A8627">
        <v>9404</v>
      </c>
      <c r="B8627" t="s">
        <v>805</v>
      </c>
      <c r="C8627" t="s">
        <v>10415</v>
      </c>
      <c r="J8627" t="s">
        <v>1436</v>
      </c>
      <c r="K8627">
        <v>0</v>
      </c>
      <c r="N8627" t="b">
        <v>1</v>
      </c>
      <c r="O8627" t="b">
        <v>0</v>
      </c>
      <c r="P8627" t="b">
        <v>0</v>
      </c>
      <c r="Q8627">
        <v>11</v>
      </c>
      <c r="R8627">
        <v>11</v>
      </c>
      <c r="S8627">
        <v>1</v>
      </c>
      <c r="T8627">
        <v>5</v>
      </c>
      <c r="U8627" t="b">
        <v>1</v>
      </c>
      <c r="V8627" t="s">
        <v>10340</v>
      </c>
      <c r="W8627" t="s">
        <v>10392</v>
      </c>
      <c r="X8627" t="s">
        <v>15705</v>
      </c>
      <c r="Y8627">
        <v>78</v>
      </c>
      <c r="Z8627">
        <v>78</v>
      </c>
      <c r="AA8627">
        <v>2</v>
      </c>
      <c r="AB8627">
        <v>2</v>
      </c>
      <c r="AC8627">
        <v>29</v>
      </c>
    </row>
    <row r="8628" spans="1:29">
      <c r="A8628">
        <v>9405</v>
      </c>
      <c r="B8628" t="s">
        <v>805</v>
      </c>
      <c r="C8628" t="s">
        <v>10416</v>
      </c>
      <c r="J8628" t="s">
        <v>1436</v>
      </c>
      <c r="K8628">
        <v>0</v>
      </c>
      <c r="N8628" t="b">
        <v>1</v>
      </c>
      <c r="O8628" t="b">
        <v>0</v>
      </c>
      <c r="P8628" t="b">
        <v>0</v>
      </c>
      <c r="Q8628">
        <v>11</v>
      </c>
      <c r="R8628">
        <v>11</v>
      </c>
      <c r="S8628">
        <v>1</v>
      </c>
      <c r="T8628">
        <v>5</v>
      </c>
      <c r="U8628" t="b">
        <v>1</v>
      </c>
      <c r="V8628" t="s">
        <v>10340</v>
      </c>
      <c r="W8628" t="s">
        <v>10392</v>
      </c>
      <c r="X8628" t="s">
        <v>14945</v>
      </c>
      <c r="Y8628">
        <v>78</v>
      </c>
      <c r="Z8628">
        <v>78</v>
      </c>
      <c r="AA8628">
        <v>5</v>
      </c>
      <c r="AB8628">
        <v>5</v>
      </c>
      <c r="AC8628">
        <v>29</v>
      </c>
    </row>
    <row r="8629" spans="1:29">
      <c r="A8629">
        <v>9406</v>
      </c>
      <c r="B8629" t="s">
        <v>805</v>
      </c>
      <c r="C8629" t="s">
        <v>10417</v>
      </c>
      <c r="J8629" t="s">
        <v>1436</v>
      </c>
      <c r="K8629">
        <v>0</v>
      </c>
      <c r="N8629" t="b">
        <v>1</v>
      </c>
      <c r="O8629" t="b">
        <v>0</v>
      </c>
      <c r="P8629" t="b">
        <v>0</v>
      </c>
      <c r="Q8629">
        <v>11</v>
      </c>
      <c r="R8629">
        <v>11</v>
      </c>
      <c r="S8629">
        <v>1</v>
      </c>
      <c r="T8629">
        <v>5</v>
      </c>
      <c r="U8629" t="b">
        <v>1</v>
      </c>
      <c r="V8629" t="s">
        <v>10340</v>
      </c>
      <c r="W8629" t="s">
        <v>10392</v>
      </c>
      <c r="X8629" t="s">
        <v>14947</v>
      </c>
      <c r="Y8629">
        <v>78</v>
      </c>
      <c r="Z8629">
        <v>78</v>
      </c>
      <c r="AA8629">
        <v>7</v>
      </c>
      <c r="AB8629">
        <v>7</v>
      </c>
      <c r="AC8629">
        <v>29</v>
      </c>
    </row>
    <row r="8630" spans="1:29">
      <c r="A8630">
        <v>9407</v>
      </c>
      <c r="B8630" t="s">
        <v>805</v>
      </c>
      <c r="C8630" t="s">
        <v>10418</v>
      </c>
      <c r="J8630" t="s">
        <v>1436</v>
      </c>
      <c r="K8630">
        <v>0</v>
      </c>
      <c r="N8630" t="b">
        <v>1</v>
      </c>
      <c r="O8630" t="b">
        <v>0</v>
      </c>
      <c r="P8630" t="b">
        <v>0</v>
      </c>
      <c r="Q8630">
        <v>11</v>
      </c>
      <c r="R8630">
        <v>11</v>
      </c>
      <c r="S8630">
        <v>1</v>
      </c>
      <c r="T8630">
        <v>5</v>
      </c>
      <c r="U8630" t="b">
        <v>1</v>
      </c>
      <c r="V8630" t="s">
        <v>10340</v>
      </c>
      <c r="W8630" t="s">
        <v>10392</v>
      </c>
      <c r="X8630" t="s">
        <v>15478</v>
      </c>
      <c r="Y8630">
        <v>78</v>
      </c>
      <c r="Z8630">
        <v>78</v>
      </c>
      <c r="AA8630">
        <v>9</v>
      </c>
      <c r="AB8630">
        <v>9</v>
      </c>
      <c r="AC8630">
        <v>29</v>
      </c>
    </row>
    <row r="8631" spans="1:29">
      <c r="A8631">
        <v>9408</v>
      </c>
      <c r="B8631" t="s">
        <v>805</v>
      </c>
      <c r="C8631" t="s">
        <v>10419</v>
      </c>
      <c r="J8631" t="s">
        <v>1436</v>
      </c>
      <c r="K8631">
        <v>0</v>
      </c>
      <c r="N8631" t="b">
        <v>1</v>
      </c>
      <c r="O8631" t="b">
        <v>0</v>
      </c>
      <c r="P8631" t="b">
        <v>0</v>
      </c>
      <c r="Q8631">
        <v>11</v>
      </c>
      <c r="R8631">
        <v>11</v>
      </c>
      <c r="S8631">
        <v>1</v>
      </c>
      <c r="T8631">
        <v>5</v>
      </c>
      <c r="U8631" t="b">
        <v>1</v>
      </c>
      <c r="V8631" t="s">
        <v>10340</v>
      </c>
      <c r="W8631" t="s">
        <v>10392</v>
      </c>
      <c r="X8631" t="s">
        <v>15706</v>
      </c>
      <c r="Y8631">
        <v>79</v>
      </c>
      <c r="Z8631">
        <v>79</v>
      </c>
      <c r="AA8631">
        <v>2</v>
      </c>
      <c r="AB8631">
        <v>2</v>
      </c>
      <c r="AC8631">
        <v>29</v>
      </c>
    </row>
    <row r="8632" spans="1:29">
      <c r="A8632">
        <v>9409</v>
      </c>
      <c r="B8632" t="s">
        <v>805</v>
      </c>
      <c r="C8632" t="s">
        <v>10420</v>
      </c>
      <c r="J8632" t="s">
        <v>1436</v>
      </c>
      <c r="K8632">
        <v>0</v>
      </c>
      <c r="N8632" t="b">
        <v>1</v>
      </c>
      <c r="O8632" t="b">
        <v>0</v>
      </c>
      <c r="P8632" t="b">
        <v>0</v>
      </c>
      <c r="Q8632">
        <v>11</v>
      </c>
      <c r="R8632">
        <v>11</v>
      </c>
      <c r="S8632">
        <v>1</v>
      </c>
      <c r="T8632">
        <v>5</v>
      </c>
      <c r="U8632" t="b">
        <v>1</v>
      </c>
      <c r="V8632" t="s">
        <v>10340</v>
      </c>
      <c r="W8632" t="s">
        <v>10392</v>
      </c>
      <c r="X8632" t="s">
        <v>15710</v>
      </c>
      <c r="Y8632">
        <v>79</v>
      </c>
      <c r="Z8632">
        <v>79</v>
      </c>
      <c r="AA8632">
        <v>5</v>
      </c>
      <c r="AB8632">
        <v>5</v>
      </c>
      <c r="AC8632">
        <v>29</v>
      </c>
    </row>
    <row r="8633" spans="1:29">
      <c r="A8633">
        <v>9410</v>
      </c>
      <c r="B8633" t="s">
        <v>805</v>
      </c>
      <c r="C8633" t="s">
        <v>10421</v>
      </c>
      <c r="J8633" t="s">
        <v>1436</v>
      </c>
      <c r="K8633">
        <v>0</v>
      </c>
      <c r="N8633" t="b">
        <v>1</v>
      </c>
      <c r="O8633" t="b">
        <v>0</v>
      </c>
      <c r="P8633" t="b">
        <v>0</v>
      </c>
      <c r="Q8633">
        <v>11</v>
      </c>
      <c r="R8633">
        <v>11</v>
      </c>
      <c r="S8633">
        <v>1</v>
      </c>
      <c r="T8633">
        <v>5</v>
      </c>
      <c r="U8633" t="b">
        <v>1</v>
      </c>
      <c r="V8633" t="s">
        <v>10340</v>
      </c>
      <c r="W8633" t="s">
        <v>10392</v>
      </c>
      <c r="X8633" t="s">
        <v>15673</v>
      </c>
      <c r="Y8633">
        <v>79</v>
      </c>
      <c r="Z8633">
        <v>79</v>
      </c>
      <c r="AA8633">
        <v>7</v>
      </c>
      <c r="AB8633">
        <v>7</v>
      </c>
      <c r="AC8633">
        <v>29</v>
      </c>
    </row>
    <row r="8634" spans="1:29">
      <c r="A8634">
        <v>9411</v>
      </c>
      <c r="B8634" t="s">
        <v>805</v>
      </c>
      <c r="C8634" t="s">
        <v>10422</v>
      </c>
      <c r="J8634" t="s">
        <v>1436</v>
      </c>
      <c r="K8634">
        <v>0</v>
      </c>
      <c r="N8634" t="b">
        <v>1</v>
      </c>
      <c r="O8634" t="b">
        <v>0</v>
      </c>
      <c r="P8634" t="b">
        <v>0</v>
      </c>
      <c r="Q8634">
        <v>11</v>
      </c>
      <c r="R8634">
        <v>11</v>
      </c>
      <c r="S8634">
        <v>1</v>
      </c>
      <c r="T8634">
        <v>5</v>
      </c>
      <c r="U8634" t="b">
        <v>1</v>
      </c>
      <c r="V8634" t="s">
        <v>10340</v>
      </c>
      <c r="W8634" t="s">
        <v>10392</v>
      </c>
      <c r="X8634" t="s">
        <v>15480</v>
      </c>
      <c r="Y8634">
        <v>79</v>
      </c>
      <c r="Z8634">
        <v>79</v>
      </c>
      <c r="AA8634">
        <v>9</v>
      </c>
      <c r="AB8634">
        <v>9</v>
      </c>
      <c r="AC8634">
        <v>29</v>
      </c>
    </row>
    <row r="8635" spans="1:29">
      <c r="A8635">
        <v>9412</v>
      </c>
      <c r="B8635" t="s">
        <v>805</v>
      </c>
      <c r="C8635" t="s">
        <v>10423</v>
      </c>
      <c r="J8635" t="s">
        <v>1436</v>
      </c>
      <c r="K8635">
        <v>0</v>
      </c>
      <c r="N8635" t="b">
        <v>1</v>
      </c>
      <c r="O8635" t="b">
        <v>0</v>
      </c>
      <c r="P8635" t="b">
        <v>0</v>
      </c>
      <c r="Q8635">
        <v>11</v>
      </c>
      <c r="R8635">
        <v>11</v>
      </c>
      <c r="S8635">
        <v>1</v>
      </c>
      <c r="T8635">
        <v>5</v>
      </c>
      <c r="U8635" t="b">
        <v>1</v>
      </c>
      <c r="V8635" t="s">
        <v>10340</v>
      </c>
      <c r="W8635" t="s">
        <v>10392</v>
      </c>
      <c r="X8635" t="s">
        <v>15578</v>
      </c>
      <c r="Y8635">
        <v>80</v>
      </c>
      <c r="Z8635">
        <v>80</v>
      </c>
      <c r="AA8635">
        <v>2</v>
      </c>
      <c r="AB8635">
        <v>2</v>
      </c>
      <c r="AC8635">
        <v>29</v>
      </c>
    </row>
    <row r="8636" spans="1:29">
      <c r="A8636">
        <v>9413</v>
      </c>
      <c r="B8636" t="s">
        <v>805</v>
      </c>
      <c r="C8636" t="s">
        <v>10424</v>
      </c>
      <c r="J8636" t="s">
        <v>1436</v>
      </c>
      <c r="K8636">
        <v>0</v>
      </c>
      <c r="N8636" t="b">
        <v>1</v>
      </c>
      <c r="O8636" t="b">
        <v>0</v>
      </c>
      <c r="P8636" t="b">
        <v>0</v>
      </c>
      <c r="Q8636">
        <v>11</v>
      </c>
      <c r="R8636">
        <v>11</v>
      </c>
      <c r="S8636">
        <v>1</v>
      </c>
      <c r="T8636">
        <v>5</v>
      </c>
      <c r="U8636" t="b">
        <v>1</v>
      </c>
      <c r="V8636" t="s">
        <v>10340</v>
      </c>
      <c r="W8636" t="s">
        <v>10392</v>
      </c>
      <c r="X8636" t="s">
        <v>14950</v>
      </c>
      <c r="Y8636">
        <v>80</v>
      </c>
      <c r="Z8636">
        <v>80</v>
      </c>
      <c r="AA8636">
        <v>5</v>
      </c>
      <c r="AB8636">
        <v>5</v>
      </c>
      <c r="AC8636">
        <v>29</v>
      </c>
    </row>
    <row r="8637" spans="1:29">
      <c r="A8637">
        <v>9414</v>
      </c>
      <c r="B8637" t="s">
        <v>805</v>
      </c>
      <c r="C8637" t="s">
        <v>10425</v>
      </c>
      <c r="J8637" t="s">
        <v>1436</v>
      </c>
      <c r="K8637">
        <v>0</v>
      </c>
      <c r="N8637" t="b">
        <v>1</v>
      </c>
      <c r="O8637" t="b">
        <v>0</v>
      </c>
      <c r="P8637" t="b">
        <v>0</v>
      </c>
      <c r="Q8637">
        <v>11</v>
      </c>
      <c r="R8637">
        <v>11</v>
      </c>
      <c r="S8637">
        <v>1</v>
      </c>
      <c r="T8637">
        <v>5</v>
      </c>
      <c r="U8637" t="b">
        <v>1</v>
      </c>
      <c r="V8637" t="s">
        <v>10340</v>
      </c>
      <c r="W8637" t="s">
        <v>10392</v>
      </c>
      <c r="X8637" t="s">
        <v>15089</v>
      </c>
      <c r="Y8637">
        <v>80</v>
      </c>
      <c r="Z8637">
        <v>80</v>
      </c>
      <c r="AA8637">
        <v>7</v>
      </c>
      <c r="AB8637">
        <v>7</v>
      </c>
      <c r="AC8637">
        <v>29</v>
      </c>
    </row>
    <row r="8638" spans="1:29">
      <c r="A8638">
        <v>9415</v>
      </c>
      <c r="B8638" t="s">
        <v>805</v>
      </c>
      <c r="C8638" t="s">
        <v>10426</v>
      </c>
      <c r="J8638" t="s">
        <v>1436</v>
      </c>
      <c r="K8638">
        <v>0</v>
      </c>
      <c r="N8638" t="b">
        <v>1</v>
      </c>
      <c r="O8638" t="b">
        <v>0</v>
      </c>
      <c r="P8638" t="b">
        <v>0</v>
      </c>
      <c r="Q8638">
        <v>11</v>
      </c>
      <c r="R8638">
        <v>11</v>
      </c>
      <c r="S8638">
        <v>1</v>
      </c>
      <c r="T8638">
        <v>5</v>
      </c>
      <c r="U8638" t="b">
        <v>1</v>
      </c>
      <c r="V8638" t="s">
        <v>10340</v>
      </c>
      <c r="W8638" t="s">
        <v>10392</v>
      </c>
      <c r="X8638" t="s">
        <v>15481</v>
      </c>
      <c r="Y8638">
        <v>80</v>
      </c>
      <c r="Z8638">
        <v>80</v>
      </c>
      <c r="AA8638">
        <v>9</v>
      </c>
      <c r="AB8638">
        <v>9</v>
      </c>
      <c r="AC8638">
        <v>29</v>
      </c>
    </row>
    <row r="8639" spans="1:29">
      <c r="A8639">
        <v>9416</v>
      </c>
      <c r="B8639" t="s">
        <v>805</v>
      </c>
      <c r="C8639" t="s">
        <v>10427</v>
      </c>
      <c r="J8639" t="s">
        <v>1436</v>
      </c>
      <c r="K8639">
        <v>0</v>
      </c>
      <c r="N8639" t="b">
        <v>1</v>
      </c>
      <c r="O8639" t="b">
        <v>0</v>
      </c>
      <c r="P8639" t="b">
        <v>0</v>
      </c>
      <c r="Q8639">
        <v>11</v>
      </c>
      <c r="R8639">
        <v>11</v>
      </c>
      <c r="S8639">
        <v>1</v>
      </c>
      <c r="T8639">
        <v>5</v>
      </c>
      <c r="U8639" t="b">
        <v>1</v>
      </c>
      <c r="V8639" t="s">
        <v>10340</v>
      </c>
      <c r="W8639" t="s">
        <v>10392</v>
      </c>
      <c r="X8639" t="s">
        <v>15579</v>
      </c>
      <c r="Y8639">
        <v>81</v>
      </c>
      <c r="Z8639">
        <v>81</v>
      </c>
      <c r="AA8639">
        <v>2</v>
      </c>
      <c r="AB8639">
        <v>2</v>
      </c>
      <c r="AC8639">
        <v>29</v>
      </c>
    </row>
    <row r="8640" spans="1:29">
      <c r="A8640">
        <v>9417</v>
      </c>
      <c r="B8640" t="s">
        <v>805</v>
      </c>
      <c r="C8640" t="s">
        <v>10428</v>
      </c>
      <c r="J8640" t="s">
        <v>1436</v>
      </c>
      <c r="K8640">
        <v>0</v>
      </c>
      <c r="N8640" t="b">
        <v>1</v>
      </c>
      <c r="O8640" t="b">
        <v>0</v>
      </c>
      <c r="P8640" t="b">
        <v>0</v>
      </c>
      <c r="Q8640">
        <v>11</v>
      </c>
      <c r="R8640">
        <v>11</v>
      </c>
      <c r="S8640">
        <v>1</v>
      </c>
      <c r="T8640">
        <v>5</v>
      </c>
      <c r="U8640" t="b">
        <v>1</v>
      </c>
      <c r="V8640" t="s">
        <v>10340</v>
      </c>
      <c r="W8640" t="s">
        <v>10392</v>
      </c>
      <c r="X8640" t="s">
        <v>14952</v>
      </c>
      <c r="Y8640">
        <v>81</v>
      </c>
      <c r="Z8640">
        <v>81</v>
      </c>
      <c r="AA8640">
        <v>5</v>
      </c>
      <c r="AB8640">
        <v>5</v>
      </c>
      <c r="AC8640">
        <v>29</v>
      </c>
    </row>
    <row r="8641" spans="1:29">
      <c r="A8641">
        <v>9418</v>
      </c>
      <c r="B8641" t="s">
        <v>805</v>
      </c>
      <c r="C8641" t="s">
        <v>10429</v>
      </c>
      <c r="J8641" t="s">
        <v>1436</v>
      </c>
      <c r="K8641">
        <v>0</v>
      </c>
      <c r="N8641" t="b">
        <v>1</v>
      </c>
      <c r="O8641" t="b">
        <v>0</v>
      </c>
      <c r="P8641" t="b">
        <v>0</v>
      </c>
      <c r="Q8641">
        <v>11</v>
      </c>
      <c r="R8641">
        <v>11</v>
      </c>
      <c r="S8641">
        <v>1</v>
      </c>
      <c r="T8641">
        <v>5</v>
      </c>
      <c r="U8641" t="b">
        <v>1</v>
      </c>
      <c r="V8641" t="s">
        <v>10340</v>
      </c>
      <c r="W8641" t="s">
        <v>10392</v>
      </c>
      <c r="X8641" t="s">
        <v>15090</v>
      </c>
      <c r="Y8641">
        <v>81</v>
      </c>
      <c r="Z8641">
        <v>81</v>
      </c>
      <c r="AA8641">
        <v>7</v>
      </c>
      <c r="AB8641">
        <v>7</v>
      </c>
      <c r="AC8641">
        <v>29</v>
      </c>
    </row>
    <row r="8642" spans="1:29">
      <c r="A8642">
        <v>9419</v>
      </c>
      <c r="B8642" t="s">
        <v>805</v>
      </c>
      <c r="C8642" t="s">
        <v>10430</v>
      </c>
      <c r="J8642" t="s">
        <v>1436</v>
      </c>
      <c r="K8642">
        <v>0</v>
      </c>
      <c r="N8642" t="b">
        <v>1</v>
      </c>
      <c r="O8642" t="b">
        <v>0</v>
      </c>
      <c r="P8642" t="b">
        <v>0</v>
      </c>
      <c r="Q8642">
        <v>11</v>
      </c>
      <c r="R8642">
        <v>11</v>
      </c>
      <c r="S8642">
        <v>1</v>
      </c>
      <c r="T8642">
        <v>5</v>
      </c>
      <c r="U8642" t="b">
        <v>1</v>
      </c>
      <c r="V8642" t="s">
        <v>10340</v>
      </c>
      <c r="W8642" t="s">
        <v>10392</v>
      </c>
      <c r="X8642" t="s">
        <v>15482</v>
      </c>
      <c r="Y8642">
        <v>81</v>
      </c>
      <c r="Z8642">
        <v>81</v>
      </c>
      <c r="AA8642">
        <v>9</v>
      </c>
      <c r="AB8642">
        <v>9</v>
      </c>
      <c r="AC8642">
        <v>29</v>
      </c>
    </row>
    <row r="8643" spans="1:29">
      <c r="A8643">
        <v>9420</v>
      </c>
      <c r="B8643" t="s">
        <v>805</v>
      </c>
      <c r="C8643" t="s">
        <v>10431</v>
      </c>
      <c r="J8643" t="s">
        <v>1436</v>
      </c>
      <c r="K8643">
        <v>0</v>
      </c>
      <c r="N8643" t="b">
        <v>1</v>
      </c>
      <c r="O8643" t="b">
        <v>0</v>
      </c>
      <c r="P8643" t="b">
        <v>0</v>
      </c>
      <c r="Q8643">
        <v>11</v>
      </c>
      <c r="R8643">
        <v>11</v>
      </c>
      <c r="S8643">
        <v>1</v>
      </c>
      <c r="T8643">
        <v>5</v>
      </c>
      <c r="U8643" t="b">
        <v>1</v>
      </c>
      <c r="V8643" t="s">
        <v>10340</v>
      </c>
      <c r="W8643" t="s">
        <v>10392</v>
      </c>
      <c r="X8643" t="s">
        <v>15580</v>
      </c>
      <c r="Y8643">
        <v>82</v>
      </c>
      <c r="Z8643">
        <v>82</v>
      </c>
      <c r="AA8643">
        <v>2</v>
      </c>
      <c r="AB8643">
        <v>2</v>
      </c>
      <c r="AC8643">
        <v>29</v>
      </c>
    </row>
    <row r="8644" spans="1:29">
      <c r="A8644">
        <v>9421</v>
      </c>
      <c r="B8644" t="s">
        <v>805</v>
      </c>
      <c r="C8644" t="s">
        <v>10432</v>
      </c>
      <c r="J8644" t="s">
        <v>1436</v>
      </c>
      <c r="K8644">
        <v>0</v>
      </c>
      <c r="N8644" t="b">
        <v>1</v>
      </c>
      <c r="O8644" t="b">
        <v>0</v>
      </c>
      <c r="P8644" t="b">
        <v>0</v>
      </c>
      <c r="Q8644">
        <v>11</v>
      </c>
      <c r="R8644">
        <v>11</v>
      </c>
      <c r="S8644">
        <v>1</v>
      </c>
      <c r="T8644">
        <v>5</v>
      </c>
      <c r="U8644" t="b">
        <v>1</v>
      </c>
      <c r="V8644" t="s">
        <v>10340</v>
      </c>
      <c r="W8644" t="s">
        <v>10392</v>
      </c>
      <c r="X8644" t="s">
        <v>14954</v>
      </c>
      <c r="Y8644">
        <v>82</v>
      </c>
      <c r="Z8644">
        <v>82</v>
      </c>
      <c r="AA8644">
        <v>5</v>
      </c>
      <c r="AB8644">
        <v>5</v>
      </c>
      <c r="AC8644">
        <v>29</v>
      </c>
    </row>
    <row r="8645" spans="1:29">
      <c r="A8645">
        <v>9422</v>
      </c>
      <c r="B8645" t="s">
        <v>805</v>
      </c>
      <c r="C8645" t="s">
        <v>10433</v>
      </c>
      <c r="J8645" t="s">
        <v>1436</v>
      </c>
      <c r="K8645">
        <v>0</v>
      </c>
      <c r="N8645" t="b">
        <v>1</v>
      </c>
      <c r="O8645" t="b">
        <v>0</v>
      </c>
      <c r="P8645" t="b">
        <v>0</v>
      </c>
      <c r="Q8645">
        <v>11</v>
      </c>
      <c r="R8645">
        <v>11</v>
      </c>
      <c r="S8645">
        <v>1</v>
      </c>
      <c r="T8645">
        <v>5</v>
      </c>
      <c r="U8645" t="b">
        <v>1</v>
      </c>
      <c r="V8645" t="s">
        <v>10340</v>
      </c>
      <c r="W8645" t="s">
        <v>10392</v>
      </c>
      <c r="X8645" t="s">
        <v>15091</v>
      </c>
      <c r="Y8645">
        <v>82</v>
      </c>
      <c r="Z8645">
        <v>82</v>
      </c>
      <c r="AA8645">
        <v>7</v>
      </c>
      <c r="AB8645">
        <v>7</v>
      </c>
      <c r="AC8645">
        <v>29</v>
      </c>
    </row>
    <row r="8646" spans="1:29">
      <c r="A8646">
        <v>9423</v>
      </c>
      <c r="B8646" t="s">
        <v>805</v>
      </c>
      <c r="C8646" t="s">
        <v>10434</v>
      </c>
      <c r="J8646" t="s">
        <v>1436</v>
      </c>
      <c r="K8646">
        <v>0</v>
      </c>
      <c r="N8646" t="b">
        <v>1</v>
      </c>
      <c r="O8646" t="b">
        <v>0</v>
      </c>
      <c r="P8646" t="b">
        <v>0</v>
      </c>
      <c r="Q8646">
        <v>11</v>
      </c>
      <c r="R8646">
        <v>11</v>
      </c>
      <c r="S8646">
        <v>1</v>
      </c>
      <c r="T8646">
        <v>5</v>
      </c>
      <c r="U8646" t="b">
        <v>1</v>
      </c>
      <c r="V8646" t="s">
        <v>10340</v>
      </c>
      <c r="W8646" t="s">
        <v>10392</v>
      </c>
      <c r="X8646" t="s">
        <v>15483</v>
      </c>
      <c r="Y8646">
        <v>82</v>
      </c>
      <c r="Z8646">
        <v>82</v>
      </c>
      <c r="AA8646">
        <v>9</v>
      </c>
      <c r="AB8646">
        <v>9</v>
      </c>
      <c r="AC8646">
        <v>29</v>
      </c>
    </row>
    <row r="8647" spans="1:29">
      <c r="A8647">
        <v>9424</v>
      </c>
      <c r="B8647" t="s">
        <v>805</v>
      </c>
      <c r="C8647" t="s">
        <v>10435</v>
      </c>
      <c r="J8647" t="s">
        <v>1436</v>
      </c>
      <c r="K8647">
        <v>0</v>
      </c>
      <c r="N8647" t="b">
        <v>1</v>
      </c>
      <c r="O8647" t="b">
        <v>0</v>
      </c>
      <c r="P8647" t="b">
        <v>0</v>
      </c>
      <c r="Q8647">
        <v>11</v>
      </c>
      <c r="R8647">
        <v>11</v>
      </c>
      <c r="S8647">
        <v>1</v>
      </c>
      <c r="T8647">
        <v>5</v>
      </c>
      <c r="U8647" t="b">
        <v>1</v>
      </c>
      <c r="V8647" t="s">
        <v>10340</v>
      </c>
      <c r="W8647" t="s">
        <v>10392</v>
      </c>
      <c r="X8647" t="s">
        <v>15581</v>
      </c>
      <c r="Y8647">
        <v>83</v>
      </c>
      <c r="Z8647">
        <v>83</v>
      </c>
      <c r="AA8647">
        <v>2</v>
      </c>
      <c r="AB8647">
        <v>2</v>
      </c>
      <c r="AC8647">
        <v>29</v>
      </c>
    </row>
    <row r="8648" spans="1:29">
      <c r="A8648">
        <v>9425</v>
      </c>
      <c r="B8648" t="s">
        <v>805</v>
      </c>
      <c r="C8648" t="s">
        <v>10436</v>
      </c>
      <c r="J8648" t="s">
        <v>1436</v>
      </c>
      <c r="K8648">
        <v>0</v>
      </c>
      <c r="N8648" t="b">
        <v>1</v>
      </c>
      <c r="O8648" t="b">
        <v>0</v>
      </c>
      <c r="P8648" t="b">
        <v>0</v>
      </c>
      <c r="Q8648">
        <v>11</v>
      </c>
      <c r="R8648">
        <v>11</v>
      </c>
      <c r="S8648">
        <v>1</v>
      </c>
      <c r="T8648">
        <v>5</v>
      </c>
      <c r="U8648" t="b">
        <v>1</v>
      </c>
      <c r="V8648" t="s">
        <v>10340</v>
      </c>
      <c r="W8648" t="s">
        <v>10392</v>
      </c>
      <c r="X8648" t="s">
        <v>14956</v>
      </c>
      <c r="Y8648">
        <v>83</v>
      </c>
      <c r="Z8648">
        <v>83</v>
      </c>
      <c r="AA8648">
        <v>5</v>
      </c>
      <c r="AB8648">
        <v>5</v>
      </c>
      <c r="AC8648">
        <v>29</v>
      </c>
    </row>
    <row r="8649" spans="1:29">
      <c r="A8649">
        <v>9426</v>
      </c>
      <c r="B8649" t="s">
        <v>805</v>
      </c>
      <c r="C8649" t="s">
        <v>10437</v>
      </c>
      <c r="J8649" t="s">
        <v>1436</v>
      </c>
      <c r="K8649">
        <v>0</v>
      </c>
      <c r="N8649" t="b">
        <v>1</v>
      </c>
      <c r="O8649" t="b">
        <v>0</v>
      </c>
      <c r="P8649" t="b">
        <v>0</v>
      </c>
      <c r="Q8649">
        <v>11</v>
      </c>
      <c r="R8649">
        <v>11</v>
      </c>
      <c r="S8649">
        <v>1</v>
      </c>
      <c r="T8649">
        <v>5</v>
      </c>
      <c r="U8649" t="b">
        <v>1</v>
      </c>
      <c r="V8649" t="s">
        <v>10340</v>
      </c>
      <c r="W8649" t="s">
        <v>10392</v>
      </c>
      <c r="X8649" t="s">
        <v>15092</v>
      </c>
      <c r="Y8649">
        <v>83</v>
      </c>
      <c r="Z8649">
        <v>83</v>
      </c>
      <c r="AA8649">
        <v>7</v>
      </c>
      <c r="AB8649">
        <v>7</v>
      </c>
      <c r="AC8649">
        <v>29</v>
      </c>
    </row>
    <row r="8650" spans="1:29">
      <c r="A8650">
        <v>9427</v>
      </c>
      <c r="B8650" t="s">
        <v>805</v>
      </c>
      <c r="C8650" t="s">
        <v>10438</v>
      </c>
      <c r="J8650" t="s">
        <v>1436</v>
      </c>
      <c r="K8650">
        <v>0</v>
      </c>
      <c r="N8650" t="b">
        <v>1</v>
      </c>
      <c r="O8650" t="b">
        <v>0</v>
      </c>
      <c r="P8650" t="b">
        <v>0</v>
      </c>
      <c r="Q8650">
        <v>11</v>
      </c>
      <c r="R8650">
        <v>11</v>
      </c>
      <c r="S8650">
        <v>1</v>
      </c>
      <c r="T8650">
        <v>5</v>
      </c>
      <c r="U8650" t="b">
        <v>1</v>
      </c>
      <c r="V8650" t="s">
        <v>10340</v>
      </c>
      <c r="W8650" t="s">
        <v>10392</v>
      </c>
      <c r="X8650" t="s">
        <v>15484</v>
      </c>
      <c r="Y8650">
        <v>83</v>
      </c>
      <c r="Z8650">
        <v>83</v>
      </c>
      <c r="AA8650">
        <v>9</v>
      </c>
      <c r="AB8650">
        <v>9</v>
      </c>
      <c r="AC8650">
        <v>29</v>
      </c>
    </row>
    <row r="8651" spans="1:29">
      <c r="A8651">
        <v>9428</v>
      </c>
      <c r="B8651" t="s">
        <v>805</v>
      </c>
      <c r="C8651" t="s">
        <v>10439</v>
      </c>
      <c r="J8651" t="s">
        <v>1444</v>
      </c>
      <c r="K8651">
        <v>0</v>
      </c>
      <c r="N8651" t="b">
        <v>1</v>
      </c>
      <c r="O8651" t="b">
        <v>0</v>
      </c>
      <c r="P8651" t="b">
        <v>0</v>
      </c>
      <c r="Q8651">
        <v>11</v>
      </c>
      <c r="R8651">
        <v>11</v>
      </c>
      <c r="S8651">
        <v>1</v>
      </c>
      <c r="T8651">
        <v>5</v>
      </c>
      <c r="U8651" t="b">
        <v>1</v>
      </c>
      <c r="V8651" t="s">
        <v>10340</v>
      </c>
      <c r="W8651" t="s">
        <v>10392</v>
      </c>
      <c r="X8651" t="s">
        <v>15841</v>
      </c>
      <c r="Y8651">
        <v>75</v>
      </c>
      <c r="Z8651">
        <v>75</v>
      </c>
      <c r="AA8651">
        <v>10</v>
      </c>
      <c r="AB8651">
        <v>10</v>
      </c>
      <c r="AC8651">
        <v>29</v>
      </c>
    </row>
    <row r="8652" spans="1:29">
      <c r="A8652">
        <v>9429</v>
      </c>
      <c r="B8652" t="s">
        <v>805</v>
      </c>
      <c r="C8652" t="s">
        <v>10440</v>
      </c>
      <c r="J8652" t="s">
        <v>1444</v>
      </c>
      <c r="K8652">
        <v>0</v>
      </c>
      <c r="N8652" t="b">
        <v>1</v>
      </c>
      <c r="O8652" t="b">
        <v>0</v>
      </c>
      <c r="P8652" t="b">
        <v>0</v>
      </c>
      <c r="Q8652">
        <v>11</v>
      </c>
      <c r="R8652">
        <v>11</v>
      </c>
      <c r="S8652">
        <v>1</v>
      </c>
      <c r="T8652">
        <v>5</v>
      </c>
      <c r="U8652" t="b">
        <v>1</v>
      </c>
      <c r="V8652" t="s">
        <v>10340</v>
      </c>
      <c r="W8652" t="s">
        <v>10392</v>
      </c>
      <c r="X8652" t="s">
        <v>15842</v>
      </c>
      <c r="Y8652">
        <v>75</v>
      </c>
      <c r="Z8652">
        <v>75</v>
      </c>
      <c r="AA8652">
        <v>11</v>
      </c>
      <c r="AB8652">
        <v>11</v>
      </c>
      <c r="AC8652">
        <v>29</v>
      </c>
    </row>
    <row r="8653" spans="1:29">
      <c r="A8653">
        <v>9430</v>
      </c>
      <c r="B8653" t="s">
        <v>805</v>
      </c>
      <c r="C8653" t="s">
        <v>10441</v>
      </c>
      <c r="J8653" t="s">
        <v>1444</v>
      </c>
      <c r="K8653">
        <v>0</v>
      </c>
      <c r="N8653" t="b">
        <v>1</v>
      </c>
      <c r="O8653" t="b">
        <v>0</v>
      </c>
      <c r="P8653" t="b">
        <v>0</v>
      </c>
      <c r="Q8653">
        <v>11</v>
      </c>
      <c r="R8653">
        <v>11</v>
      </c>
      <c r="S8653">
        <v>1</v>
      </c>
      <c r="T8653">
        <v>5</v>
      </c>
      <c r="U8653" t="b">
        <v>1</v>
      </c>
      <c r="V8653" t="s">
        <v>10340</v>
      </c>
      <c r="W8653" t="s">
        <v>10392</v>
      </c>
      <c r="X8653" t="s">
        <v>15816</v>
      </c>
      <c r="Y8653">
        <v>76</v>
      </c>
      <c r="Z8653">
        <v>76</v>
      </c>
      <c r="AA8653">
        <v>10</v>
      </c>
      <c r="AB8653">
        <v>10</v>
      </c>
      <c r="AC8653">
        <v>29</v>
      </c>
    </row>
    <row r="8654" spans="1:29">
      <c r="A8654">
        <v>9431</v>
      </c>
      <c r="B8654" t="s">
        <v>805</v>
      </c>
      <c r="C8654" t="s">
        <v>10442</v>
      </c>
      <c r="J8654" t="s">
        <v>1444</v>
      </c>
      <c r="K8654">
        <v>0</v>
      </c>
      <c r="N8654" t="b">
        <v>1</v>
      </c>
      <c r="O8654" t="b">
        <v>0</v>
      </c>
      <c r="P8654" t="b">
        <v>0</v>
      </c>
      <c r="Q8654">
        <v>11</v>
      </c>
      <c r="R8654">
        <v>11</v>
      </c>
      <c r="S8654">
        <v>1</v>
      </c>
      <c r="T8654">
        <v>5</v>
      </c>
      <c r="U8654" t="b">
        <v>1</v>
      </c>
      <c r="V8654" t="s">
        <v>10340</v>
      </c>
      <c r="W8654" t="s">
        <v>10392</v>
      </c>
      <c r="X8654" t="s">
        <v>15820</v>
      </c>
      <c r="Y8654">
        <v>76</v>
      </c>
      <c r="Z8654">
        <v>76</v>
      </c>
      <c r="AA8654">
        <v>11</v>
      </c>
      <c r="AB8654">
        <v>11</v>
      </c>
      <c r="AC8654">
        <v>29</v>
      </c>
    </row>
    <row r="8655" spans="1:29">
      <c r="A8655">
        <v>9432</v>
      </c>
      <c r="B8655" t="s">
        <v>805</v>
      </c>
      <c r="C8655" t="s">
        <v>10443</v>
      </c>
      <c r="J8655" t="s">
        <v>1444</v>
      </c>
      <c r="K8655">
        <v>0</v>
      </c>
      <c r="N8655" t="b">
        <v>1</v>
      </c>
      <c r="O8655" t="b">
        <v>0</v>
      </c>
      <c r="P8655" t="b">
        <v>0</v>
      </c>
      <c r="Q8655">
        <v>11</v>
      </c>
      <c r="R8655">
        <v>11</v>
      </c>
      <c r="S8655">
        <v>1</v>
      </c>
      <c r="T8655">
        <v>5</v>
      </c>
      <c r="U8655" t="b">
        <v>1</v>
      </c>
      <c r="V8655" t="s">
        <v>10340</v>
      </c>
      <c r="W8655" t="s">
        <v>10392</v>
      </c>
      <c r="X8655" t="s">
        <v>15817</v>
      </c>
      <c r="Y8655">
        <v>77</v>
      </c>
      <c r="Z8655">
        <v>77</v>
      </c>
      <c r="AA8655">
        <v>10</v>
      </c>
      <c r="AB8655">
        <v>10</v>
      </c>
      <c r="AC8655">
        <v>29</v>
      </c>
    </row>
    <row r="8656" spans="1:29">
      <c r="A8656">
        <v>9433</v>
      </c>
      <c r="B8656" t="s">
        <v>805</v>
      </c>
      <c r="C8656" t="s">
        <v>10444</v>
      </c>
      <c r="J8656" t="s">
        <v>1444</v>
      </c>
      <c r="K8656">
        <v>0</v>
      </c>
      <c r="N8656" t="b">
        <v>1</v>
      </c>
      <c r="O8656" t="b">
        <v>0</v>
      </c>
      <c r="P8656" t="b">
        <v>0</v>
      </c>
      <c r="Q8656">
        <v>11</v>
      </c>
      <c r="R8656">
        <v>11</v>
      </c>
      <c r="S8656">
        <v>1</v>
      </c>
      <c r="T8656">
        <v>5</v>
      </c>
      <c r="U8656" t="b">
        <v>1</v>
      </c>
      <c r="V8656" t="s">
        <v>10340</v>
      </c>
      <c r="W8656" t="s">
        <v>10392</v>
      </c>
      <c r="X8656" t="s">
        <v>15821</v>
      </c>
      <c r="Y8656">
        <v>77</v>
      </c>
      <c r="Z8656">
        <v>77</v>
      </c>
      <c r="AA8656">
        <v>11</v>
      </c>
      <c r="AB8656">
        <v>11</v>
      </c>
      <c r="AC8656">
        <v>29</v>
      </c>
    </row>
    <row r="8657" spans="1:29">
      <c r="A8657">
        <v>9434</v>
      </c>
      <c r="B8657" t="s">
        <v>805</v>
      </c>
      <c r="C8657" t="s">
        <v>10445</v>
      </c>
      <c r="J8657" t="s">
        <v>1444</v>
      </c>
      <c r="K8657">
        <v>0</v>
      </c>
      <c r="N8657" t="b">
        <v>1</v>
      </c>
      <c r="O8657" t="b">
        <v>0</v>
      </c>
      <c r="P8657" t="b">
        <v>0</v>
      </c>
      <c r="Q8657">
        <v>11</v>
      </c>
      <c r="R8657">
        <v>11</v>
      </c>
      <c r="S8657">
        <v>1</v>
      </c>
      <c r="T8657">
        <v>5</v>
      </c>
      <c r="U8657" t="b">
        <v>1</v>
      </c>
      <c r="V8657" t="s">
        <v>10340</v>
      </c>
      <c r="W8657" t="s">
        <v>10392</v>
      </c>
      <c r="X8657" t="s">
        <v>15818</v>
      </c>
      <c r="Y8657">
        <v>78</v>
      </c>
      <c r="Z8657">
        <v>78</v>
      </c>
      <c r="AA8657">
        <v>10</v>
      </c>
      <c r="AB8657">
        <v>10</v>
      </c>
      <c r="AC8657">
        <v>29</v>
      </c>
    </row>
    <row r="8658" spans="1:29">
      <c r="A8658">
        <v>9435</v>
      </c>
      <c r="B8658" t="s">
        <v>805</v>
      </c>
      <c r="C8658" t="s">
        <v>10446</v>
      </c>
      <c r="J8658" t="s">
        <v>1444</v>
      </c>
      <c r="K8658">
        <v>0</v>
      </c>
      <c r="N8658" t="b">
        <v>1</v>
      </c>
      <c r="O8658" t="b">
        <v>0</v>
      </c>
      <c r="P8658" t="b">
        <v>0</v>
      </c>
      <c r="Q8658">
        <v>11</v>
      </c>
      <c r="R8658">
        <v>11</v>
      </c>
      <c r="S8658">
        <v>1</v>
      </c>
      <c r="T8658">
        <v>5</v>
      </c>
      <c r="U8658" t="b">
        <v>1</v>
      </c>
      <c r="V8658" t="s">
        <v>10340</v>
      </c>
      <c r="W8658" t="s">
        <v>10392</v>
      </c>
      <c r="X8658" t="s">
        <v>15822</v>
      </c>
      <c r="Y8658">
        <v>78</v>
      </c>
      <c r="Z8658">
        <v>78</v>
      </c>
      <c r="AA8658">
        <v>11</v>
      </c>
      <c r="AB8658">
        <v>11</v>
      </c>
      <c r="AC8658">
        <v>29</v>
      </c>
    </row>
    <row r="8659" spans="1:29">
      <c r="A8659">
        <v>9436</v>
      </c>
      <c r="B8659" t="s">
        <v>805</v>
      </c>
      <c r="C8659" t="s">
        <v>10447</v>
      </c>
      <c r="J8659" t="s">
        <v>1444</v>
      </c>
      <c r="K8659">
        <v>0</v>
      </c>
      <c r="N8659" t="b">
        <v>1</v>
      </c>
      <c r="O8659" t="b">
        <v>0</v>
      </c>
      <c r="P8659" t="b">
        <v>0</v>
      </c>
      <c r="Q8659">
        <v>11</v>
      </c>
      <c r="R8659">
        <v>11</v>
      </c>
      <c r="S8659">
        <v>1</v>
      </c>
      <c r="T8659">
        <v>5</v>
      </c>
      <c r="U8659" t="b">
        <v>1</v>
      </c>
      <c r="V8659" t="s">
        <v>10340</v>
      </c>
      <c r="W8659" t="s">
        <v>10392</v>
      </c>
      <c r="X8659" t="s">
        <v>15819</v>
      </c>
      <c r="Y8659">
        <v>79</v>
      </c>
      <c r="Z8659">
        <v>79</v>
      </c>
      <c r="AA8659">
        <v>10</v>
      </c>
      <c r="AB8659">
        <v>10</v>
      </c>
      <c r="AC8659">
        <v>29</v>
      </c>
    </row>
    <row r="8660" spans="1:29">
      <c r="A8660">
        <v>9437</v>
      </c>
      <c r="B8660" t="s">
        <v>805</v>
      </c>
      <c r="C8660" t="s">
        <v>10448</v>
      </c>
      <c r="J8660" t="s">
        <v>1444</v>
      </c>
      <c r="K8660">
        <v>0</v>
      </c>
      <c r="N8660" t="b">
        <v>1</v>
      </c>
      <c r="O8660" t="b">
        <v>0</v>
      </c>
      <c r="P8660" t="b">
        <v>0</v>
      </c>
      <c r="Q8660">
        <v>11</v>
      </c>
      <c r="R8660">
        <v>11</v>
      </c>
      <c r="S8660">
        <v>1</v>
      </c>
      <c r="T8660">
        <v>5</v>
      </c>
      <c r="U8660" t="b">
        <v>1</v>
      </c>
      <c r="V8660" t="s">
        <v>10340</v>
      </c>
      <c r="W8660" t="s">
        <v>10392</v>
      </c>
      <c r="X8660" t="s">
        <v>15823</v>
      </c>
      <c r="Y8660">
        <v>79</v>
      </c>
      <c r="Z8660">
        <v>79</v>
      </c>
      <c r="AA8660">
        <v>11</v>
      </c>
      <c r="AB8660">
        <v>11</v>
      </c>
      <c r="AC8660">
        <v>29</v>
      </c>
    </row>
    <row r="8661" spans="1:29">
      <c r="A8661">
        <v>9438</v>
      </c>
      <c r="B8661" t="s">
        <v>805</v>
      </c>
      <c r="C8661" t="s">
        <v>10449</v>
      </c>
      <c r="J8661" t="s">
        <v>1444</v>
      </c>
      <c r="K8661">
        <v>0</v>
      </c>
      <c r="N8661" t="b">
        <v>1</v>
      </c>
      <c r="O8661" t="b">
        <v>0</v>
      </c>
      <c r="P8661" t="b">
        <v>0</v>
      </c>
      <c r="Q8661">
        <v>11</v>
      </c>
      <c r="R8661">
        <v>11</v>
      </c>
      <c r="S8661">
        <v>1</v>
      </c>
      <c r="T8661">
        <v>5</v>
      </c>
      <c r="U8661" t="b">
        <v>1</v>
      </c>
      <c r="V8661" t="s">
        <v>10340</v>
      </c>
      <c r="W8661" t="s">
        <v>10392</v>
      </c>
      <c r="X8661" t="s">
        <v>15587</v>
      </c>
      <c r="Y8661">
        <v>80</v>
      </c>
      <c r="Z8661">
        <v>80</v>
      </c>
      <c r="AA8661">
        <v>10</v>
      </c>
      <c r="AB8661">
        <v>10</v>
      </c>
      <c r="AC8661">
        <v>29</v>
      </c>
    </row>
    <row r="8662" spans="1:29">
      <c r="A8662">
        <v>9439</v>
      </c>
      <c r="B8662" t="s">
        <v>805</v>
      </c>
      <c r="C8662" t="s">
        <v>10450</v>
      </c>
      <c r="J8662" t="s">
        <v>1444</v>
      </c>
      <c r="K8662">
        <v>0</v>
      </c>
      <c r="N8662" t="b">
        <v>1</v>
      </c>
      <c r="O8662" t="b">
        <v>0</v>
      </c>
      <c r="P8662" t="b">
        <v>0</v>
      </c>
      <c r="Q8662">
        <v>11</v>
      </c>
      <c r="R8662">
        <v>11</v>
      </c>
      <c r="S8662">
        <v>1</v>
      </c>
      <c r="T8662">
        <v>5</v>
      </c>
      <c r="U8662" t="b">
        <v>1</v>
      </c>
      <c r="V8662" t="s">
        <v>10340</v>
      </c>
      <c r="W8662" t="s">
        <v>10392</v>
      </c>
      <c r="X8662" t="s">
        <v>15596</v>
      </c>
      <c r="Y8662">
        <v>80</v>
      </c>
      <c r="Z8662">
        <v>80</v>
      </c>
      <c r="AA8662">
        <v>11</v>
      </c>
      <c r="AB8662">
        <v>11</v>
      </c>
      <c r="AC8662">
        <v>29</v>
      </c>
    </row>
    <row r="8663" spans="1:29">
      <c r="A8663">
        <v>9440</v>
      </c>
      <c r="B8663" t="s">
        <v>805</v>
      </c>
      <c r="C8663" t="s">
        <v>10451</v>
      </c>
      <c r="J8663" t="s">
        <v>1444</v>
      </c>
      <c r="K8663">
        <v>0</v>
      </c>
      <c r="N8663" t="b">
        <v>1</v>
      </c>
      <c r="O8663" t="b">
        <v>0</v>
      </c>
      <c r="P8663" t="b">
        <v>0</v>
      </c>
      <c r="Q8663">
        <v>11</v>
      </c>
      <c r="R8663">
        <v>11</v>
      </c>
      <c r="S8663">
        <v>1</v>
      </c>
      <c r="T8663">
        <v>5</v>
      </c>
      <c r="U8663" t="b">
        <v>1</v>
      </c>
      <c r="V8663" t="s">
        <v>10340</v>
      </c>
      <c r="W8663" t="s">
        <v>10392</v>
      </c>
      <c r="X8663" t="s">
        <v>15588</v>
      </c>
      <c r="Y8663">
        <v>81</v>
      </c>
      <c r="Z8663">
        <v>81</v>
      </c>
      <c r="AA8663">
        <v>10</v>
      </c>
      <c r="AB8663">
        <v>10</v>
      </c>
      <c r="AC8663">
        <v>29</v>
      </c>
    </row>
    <row r="8664" spans="1:29">
      <c r="A8664">
        <v>9441</v>
      </c>
      <c r="B8664" t="s">
        <v>805</v>
      </c>
      <c r="C8664" t="s">
        <v>10452</v>
      </c>
      <c r="J8664" t="s">
        <v>1444</v>
      </c>
      <c r="K8664">
        <v>0</v>
      </c>
      <c r="N8664" t="b">
        <v>1</v>
      </c>
      <c r="O8664" t="b">
        <v>0</v>
      </c>
      <c r="P8664" t="b">
        <v>0</v>
      </c>
      <c r="Q8664">
        <v>11</v>
      </c>
      <c r="R8664">
        <v>11</v>
      </c>
      <c r="S8664">
        <v>1</v>
      </c>
      <c r="T8664">
        <v>5</v>
      </c>
      <c r="U8664" t="b">
        <v>1</v>
      </c>
      <c r="V8664" t="s">
        <v>10340</v>
      </c>
      <c r="W8664" t="s">
        <v>10392</v>
      </c>
      <c r="X8664" t="s">
        <v>15597</v>
      </c>
      <c r="Y8664">
        <v>81</v>
      </c>
      <c r="Z8664">
        <v>81</v>
      </c>
      <c r="AA8664">
        <v>11</v>
      </c>
      <c r="AB8664">
        <v>11</v>
      </c>
      <c r="AC8664">
        <v>29</v>
      </c>
    </row>
    <row r="8665" spans="1:29">
      <c r="A8665">
        <v>9442</v>
      </c>
      <c r="B8665" t="s">
        <v>805</v>
      </c>
      <c r="C8665" t="s">
        <v>10453</v>
      </c>
      <c r="J8665" t="s">
        <v>1444</v>
      </c>
      <c r="K8665">
        <v>0</v>
      </c>
      <c r="N8665" t="b">
        <v>1</v>
      </c>
      <c r="O8665" t="b">
        <v>0</v>
      </c>
      <c r="P8665" t="b">
        <v>0</v>
      </c>
      <c r="Q8665">
        <v>11</v>
      </c>
      <c r="R8665">
        <v>11</v>
      </c>
      <c r="S8665">
        <v>1</v>
      </c>
      <c r="T8665">
        <v>5</v>
      </c>
      <c r="U8665" t="b">
        <v>1</v>
      </c>
      <c r="V8665" t="s">
        <v>10340</v>
      </c>
      <c r="W8665" t="s">
        <v>10392</v>
      </c>
      <c r="X8665" t="s">
        <v>15589</v>
      </c>
      <c r="Y8665">
        <v>82</v>
      </c>
      <c r="Z8665">
        <v>82</v>
      </c>
      <c r="AA8665">
        <v>10</v>
      </c>
      <c r="AB8665">
        <v>10</v>
      </c>
      <c r="AC8665">
        <v>29</v>
      </c>
    </row>
    <row r="8666" spans="1:29">
      <c r="A8666">
        <v>9443</v>
      </c>
      <c r="B8666" t="s">
        <v>805</v>
      </c>
      <c r="C8666" t="s">
        <v>10454</v>
      </c>
      <c r="J8666" t="s">
        <v>1444</v>
      </c>
      <c r="K8666">
        <v>0</v>
      </c>
      <c r="N8666" t="b">
        <v>1</v>
      </c>
      <c r="O8666" t="b">
        <v>0</v>
      </c>
      <c r="P8666" t="b">
        <v>0</v>
      </c>
      <c r="Q8666">
        <v>11</v>
      </c>
      <c r="R8666">
        <v>11</v>
      </c>
      <c r="S8666">
        <v>1</v>
      </c>
      <c r="T8666">
        <v>5</v>
      </c>
      <c r="U8666" t="b">
        <v>1</v>
      </c>
      <c r="V8666" t="s">
        <v>10340</v>
      </c>
      <c r="W8666" t="s">
        <v>10392</v>
      </c>
      <c r="X8666" t="s">
        <v>15598</v>
      </c>
      <c r="Y8666">
        <v>82</v>
      </c>
      <c r="Z8666">
        <v>82</v>
      </c>
      <c r="AA8666">
        <v>11</v>
      </c>
      <c r="AB8666">
        <v>11</v>
      </c>
      <c r="AC8666">
        <v>29</v>
      </c>
    </row>
    <row r="8667" spans="1:29">
      <c r="A8667">
        <v>9444</v>
      </c>
      <c r="B8667" t="s">
        <v>805</v>
      </c>
      <c r="C8667" t="s">
        <v>10455</v>
      </c>
      <c r="J8667" t="s">
        <v>1444</v>
      </c>
      <c r="K8667">
        <v>0</v>
      </c>
      <c r="N8667" t="b">
        <v>1</v>
      </c>
      <c r="O8667" t="b">
        <v>0</v>
      </c>
      <c r="P8667" t="b">
        <v>0</v>
      </c>
      <c r="Q8667">
        <v>11</v>
      </c>
      <c r="R8667">
        <v>11</v>
      </c>
      <c r="S8667">
        <v>1</v>
      </c>
      <c r="T8667">
        <v>5</v>
      </c>
      <c r="U8667" t="b">
        <v>1</v>
      </c>
      <c r="V8667" t="s">
        <v>10340</v>
      </c>
      <c r="W8667" t="s">
        <v>10392</v>
      </c>
      <c r="X8667" t="s">
        <v>15590</v>
      </c>
      <c r="Y8667">
        <v>83</v>
      </c>
      <c r="Z8667">
        <v>83</v>
      </c>
      <c r="AA8667">
        <v>10</v>
      </c>
      <c r="AB8667">
        <v>10</v>
      </c>
      <c r="AC8667">
        <v>29</v>
      </c>
    </row>
    <row r="8668" spans="1:29">
      <c r="A8668">
        <v>9445</v>
      </c>
      <c r="B8668" t="s">
        <v>805</v>
      </c>
      <c r="C8668" t="s">
        <v>10456</v>
      </c>
      <c r="J8668" t="s">
        <v>1444</v>
      </c>
      <c r="K8668">
        <v>0</v>
      </c>
      <c r="N8668" t="b">
        <v>1</v>
      </c>
      <c r="O8668" t="b">
        <v>0</v>
      </c>
      <c r="P8668" t="b">
        <v>0</v>
      </c>
      <c r="Q8668">
        <v>11</v>
      </c>
      <c r="R8668">
        <v>11</v>
      </c>
      <c r="S8668">
        <v>1</v>
      </c>
      <c r="T8668">
        <v>5</v>
      </c>
      <c r="U8668" t="b">
        <v>1</v>
      </c>
      <c r="V8668" t="s">
        <v>10340</v>
      </c>
      <c r="W8668" t="s">
        <v>10392</v>
      </c>
      <c r="X8668" t="s">
        <v>15599</v>
      </c>
      <c r="Y8668">
        <v>83</v>
      </c>
      <c r="Z8668">
        <v>83</v>
      </c>
      <c r="AA8668">
        <v>11</v>
      </c>
      <c r="AB8668">
        <v>11</v>
      </c>
      <c r="AC8668">
        <v>29</v>
      </c>
    </row>
    <row r="8669" spans="1:29">
      <c r="A8669">
        <v>9446</v>
      </c>
      <c r="B8669" t="s">
        <v>827</v>
      </c>
      <c r="C8669" t="s">
        <v>10457</v>
      </c>
      <c r="U8669" t="b">
        <v>1</v>
      </c>
      <c r="V8669" t="s">
        <v>10340</v>
      </c>
      <c r="W8669" t="s">
        <v>10392</v>
      </c>
      <c r="X8669" t="s">
        <v>15844</v>
      </c>
      <c r="Y8669">
        <v>85</v>
      </c>
      <c r="Z8669">
        <v>115</v>
      </c>
      <c r="AA8669">
        <v>2</v>
      </c>
      <c r="AB8669">
        <v>11</v>
      </c>
      <c r="AC8669">
        <v>29</v>
      </c>
    </row>
    <row r="8670" spans="1:29">
      <c r="A8670">
        <v>9447</v>
      </c>
      <c r="B8670" t="s">
        <v>1508</v>
      </c>
      <c r="C8670" t="s">
        <v>10458</v>
      </c>
      <c r="U8670" t="b">
        <v>1</v>
      </c>
      <c r="V8670" t="s">
        <v>10340</v>
      </c>
      <c r="W8670" t="s">
        <v>10392</v>
      </c>
      <c r="X8670" t="s">
        <v>15824</v>
      </c>
      <c r="Y8670">
        <v>86</v>
      </c>
      <c r="Z8670">
        <v>115</v>
      </c>
      <c r="AA8670">
        <v>2</v>
      </c>
      <c r="AB8670">
        <v>12</v>
      </c>
      <c r="AC8670">
        <v>29</v>
      </c>
    </row>
    <row r="8671" spans="1:29">
      <c r="A8671">
        <v>9448</v>
      </c>
      <c r="B8671" t="s">
        <v>1503</v>
      </c>
      <c r="C8671" t="s">
        <v>10459</v>
      </c>
      <c r="D8671">
        <v>176</v>
      </c>
      <c r="E8671" t="s">
        <v>10460</v>
      </c>
      <c r="U8671" t="b">
        <v>1</v>
      </c>
      <c r="V8671" t="s">
        <v>10340</v>
      </c>
      <c r="W8671" t="s">
        <v>10392</v>
      </c>
      <c r="X8671" t="s">
        <v>15843</v>
      </c>
      <c r="Y8671">
        <v>85</v>
      </c>
      <c r="Z8671">
        <v>115</v>
      </c>
      <c r="AA8671">
        <v>2</v>
      </c>
      <c r="AB8671">
        <v>12</v>
      </c>
      <c r="AC8671">
        <v>29</v>
      </c>
    </row>
    <row r="8672" spans="1:29">
      <c r="A8672">
        <v>9449</v>
      </c>
      <c r="B8672" t="s">
        <v>805</v>
      </c>
      <c r="C8672" t="s">
        <v>10461</v>
      </c>
      <c r="J8672" t="s">
        <v>1444</v>
      </c>
      <c r="K8672">
        <v>0</v>
      </c>
      <c r="N8672" t="b">
        <v>1</v>
      </c>
      <c r="O8672" t="b">
        <v>0</v>
      </c>
      <c r="P8672" t="b">
        <v>0</v>
      </c>
      <c r="Q8672">
        <v>11</v>
      </c>
      <c r="R8672">
        <v>3</v>
      </c>
      <c r="S8672">
        <v>1</v>
      </c>
      <c r="T8672">
        <v>2</v>
      </c>
      <c r="U8672" t="b">
        <v>1</v>
      </c>
      <c r="V8672" t="s">
        <v>10340</v>
      </c>
      <c r="W8672" t="s">
        <v>10392</v>
      </c>
      <c r="X8672" t="s">
        <v>15603</v>
      </c>
      <c r="Y8672">
        <v>87</v>
      </c>
      <c r="Z8672">
        <v>87</v>
      </c>
      <c r="AA8672">
        <v>11</v>
      </c>
      <c r="AB8672">
        <v>11</v>
      </c>
      <c r="AC8672">
        <v>29</v>
      </c>
    </row>
    <row r="8673" spans="1:29">
      <c r="A8673">
        <v>9450</v>
      </c>
      <c r="B8673" t="s">
        <v>805</v>
      </c>
      <c r="C8673" t="s">
        <v>10462</v>
      </c>
      <c r="J8673" t="s">
        <v>1436</v>
      </c>
      <c r="K8673">
        <v>0</v>
      </c>
      <c r="N8673" t="b">
        <v>1</v>
      </c>
      <c r="O8673" t="b">
        <v>0</v>
      </c>
      <c r="P8673" t="b">
        <v>0</v>
      </c>
      <c r="Q8673">
        <v>11</v>
      </c>
      <c r="R8673">
        <v>3</v>
      </c>
      <c r="S8673">
        <v>1</v>
      </c>
      <c r="T8673">
        <v>3</v>
      </c>
      <c r="U8673" t="b">
        <v>1</v>
      </c>
      <c r="V8673" t="s">
        <v>10340</v>
      </c>
      <c r="W8673" t="s">
        <v>10392</v>
      </c>
      <c r="X8673" t="s">
        <v>14968</v>
      </c>
      <c r="Y8673">
        <v>89</v>
      </c>
      <c r="Z8673">
        <v>89</v>
      </c>
      <c r="AA8673">
        <v>5</v>
      </c>
      <c r="AB8673">
        <v>5</v>
      </c>
      <c r="AC8673">
        <v>29</v>
      </c>
    </row>
    <row r="8674" spans="1:29">
      <c r="A8674">
        <v>9451</v>
      </c>
      <c r="B8674" t="s">
        <v>805</v>
      </c>
      <c r="C8674" t="s">
        <v>10463</v>
      </c>
      <c r="J8674" t="s">
        <v>1436</v>
      </c>
      <c r="K8674">
        <v>0</v>
      </c>
      <c r="N8674" t="b">
        <v>1</v>
      </c>
      <c r="O8674" t="b">
        <v>0</v>
      </c>
      <c r="P8674" t="b">
        <v>0</v>
      </c>
      <c r="Q8674">
        <v>11</v>
      </c>
      <c r="R8674">
        <v>3</v>
      </c>
      <c r="S8674">
        <v>1</v>
      </c>
      <c r="T8674">
        <v>3</v>
      </c>
      <c r="U8674" t="b">
        <v>1</v>
      </c>
      <c r="V8674" t="s">
        <v>10340</v>
      </c>
      <c r="W8674" t="s">
        <v>10392</v>
      </c>
      <c r="X8674" t="s">
        <v>14970</v>
      </c>
      <c r="Y8674">
        <v>90</v>
      </c>
      <c r="Z8674">
        <v>90</v>
      </c>
      <c r="AA8674">
        <v>5</v>
      </c>
      <c r="AB8674">
        <v>5</v>
      </c>
      <c r="AC8674">
        <v>29</v>
      </c>
    </row>
    <row r="8675" spans="1:29">
      <c r="A8675">
        <v>9452</v>
      </c>
      <c r="B8675" t="s">
        <v>805</v>
      </c>
      <c r="C8675" t="s">
        <v>10464</v>
      </c>
      <c r="J8675" t="s">
        <v>1436</v>
      </c>
      <c r="K8675">
        <v>0</v>
      </c>
      <c r="N8675" t="b">
        <v>1</v>
      </c>
      <c r="O8675" t="b">
        <v>0</v>
      </c>
      <c r="P8675" t="b">
        <v>0</v>
      </c>
      <c r="Q8675">
        <v>11</v>
      </c>
      <c r="R8675">
        <v>3</v>
      </c>
      <c r="S8675">
        <v>1</v>
      </c>
      <c r="T8675">
        <v>3</v>
      </c>
      <c r="U8675" t="b">
        <v>1</v>
      </c>
      <c r="V8675" t="s">
        <v>10340</v>
      </c>
      <c r="W8675" t="s">
        <v>10392</v>
      </c>
      <c r="X8675" t="s">
        <v>14972</v>
      </c>
      <c r="Y8675">
        <v>91</v>
      </c>
      <c r="Z8675">
        <v>91</v>
      </c>
      <c r="AA8675">
        <v>5</v>
      </c>
      <c r="AB8675">
        <v>5</v>
      </c>
      <c r="AC8675">
        <v>29</v>
      </c>
    </row>
    <row r="8676" spans="1:29">
      <c r="A8676">
        <v>9453</v>
      </c>
      <c r="B8676" t="s">
        <v>805</v>
      </c>
      <c r="C8676" t="s">
        <v>10465</v>
      </c>
      <c r="J8676" t="s">
        <v>1436</v>
      </c>
      <c r="K8676">
        <v>0</v>
      </c>
      <c r="N8676" t="b">
        <v>1</v>
      </c>
      <c r="O8676" t="b">
        <v>0</v>
      </c>
      <c r="P8676" t="b">
        <v>0</v>
      </c>
      <c r="Q8676">
        <v>11</v>
      </c>
      <c r="R8676">
        <v>3</v>
      </c>
      <c r="S8676">
        <v>1</v>
      </c>
      <c r="T8676">
        <v>3</v>
      </c>
      <c r="U8676" t="b">
        <v>1</v>
      </c>
      <c r="V8676" t="s">
        <v>10340</v>
      </c>
      <c r="W8676" t="s">
        <v>10392</v>
      </c>
      <c r="X8676" t="s">
        <v>14976</v>
      </c>
      <c r="Y8676">
        <v>93</v>
      </c>
      <c r="Z8676">
        <v>93</v>
      </c>
      <c r="AA8676">
        <v>5</v>
      </c>
      <c r="AB8676">
        <v>5</v>
      </c>
      <c r="AC8676">
        <v>29</v>
      </c>
    </row>
    <row r="8677" spans="1:29">
      <c r="A8677">
        <v>9454</v>
      </c>
      <c r="B8677" t="s">
        <v>805</v>
      </c>
      <c r="C8677" t="s">
        <v>10466</v>
      </c>
      <c r="J8677" t="s">
        <v>1436</v>
      </c>
      <c r="K8677">
        <v>0</v>
      </c>
      <c r="N8677" t="b">
        <v>1</v>
      </c>
      <c r="O8677" t="b">
        <v>0</v>
      </c>
      <c r="P8677" t="b">
        <v>0</v>
      </c>
      <c r="Q8677">
        <v>11</v>
      </c>
      <c r="R8677">
        <v>3</v>
      </c>
      <c r="S8677">
        <v>1</v>
      </c>
      <c r="T8677">
        <v>3</v>
      </c>
      <c r="U8677" t="b">
        <v>1</v>
      </c>
      <c r="V8677" t="s">
        <v>10340</v>
      </c>
      <c r="W8677" t="s">
        <v>10392</v>
      </c>
      <c r="X8677" t="s">
        <v>14978</v>
      </c>
      <c r="Y8677">
        <v>94</v>
      </c>
      <c r="Z8677">
        <v>94</v>
      </c>
      <c r="AA8677">
        <v>5</v>
      </c>
      <c r="AB8677">
        <v>5</v>
      </c>
      <c r="AC8677">
        <v>29</v>
      </c>
    </row>
    <row r="8678" spans="1:29">
      <c r="A8678">
        <v>9455</v>
      </c>
      <c r="B8678" t="s">
        <v>805</v>
      </c>
      <c r="C8678" t="s">
        <v>10467</v>
      </c>
      <c r="J8678" t="s">
        <v>1436</v>
      </c>
      <c r="K8678">
        <v>0</v>
      </c>
      <c r="N8678" t="b">
        <v>1</v>
      </c>
      <c r="O8678" t="b">
        <v>0</v>
      </c>
      <c r="P8678" t="b">
        <v>0</v>
      </c>
      <c r="Q8678">
        <v>11</v>
      </c>
      <c r="R8678">
        <v>3</v>
      </c>
      <c r="S8678">
        <v>1</v>
      </c>
      <c r="T8678">
        <v>3</v>
      </c>
      <c r="U8678" t="b">
        <v>1</v>
      </c>
      <c r="V8678" t="s">
        <v>10340</v>
      </c>
      <c r="W8678" t="s">
        <v>10392</v>
      </c>
      <c r="X8678" t="s">
        <v>14980</v>
      </c>
      <c r="Y8678">
        <v>95</v>
      </c>
      <c r="Z8678">
        <v>95</v>
      </c>
      <c r="AA8678">
        <v>5</v>
      </c>
      <c r="AB8678">
        <v>5</v>
      </c>
      <c r="AC8678">
        <v>29</v>
      </c>
    </row>
    <row r="8679" spans="1:29">
      <c r="A8679">
        <v>9456</v>
      </c>
      <c r="B8679" t="s">
        <v>805</v>
      </c>
      <c r="C8679" t="s">
        <v>10468</v>
      </c>
      <c r="J8679" t="s">
        <v>1436</v>
      </c>
      <c r="K8679">
        <v>0</v>
      </c>
      <c r="N8679" t="b">
        <v>1</v>
      </c>
      <c r="O8679" t="b">
        <v>0</v>
      </c>
      <c r="P8679" t="b">
        <v>0</v>
      </c>
      <c r="Q8679">
        <v>11</v>
      </c>
      <c r="R8679">
        <v>3</v>
      </c>
      <c r="S8679">
        <v>1</v>
      </c>
      <c r="T8679">
        <v>3</v>
      </c>
      <c r="U8679" t="b">
        <v>1</v>
      </c>
      <c r="V8679" t="s">
        <v>10340</v>
      </c>
      <c r="W8679" t="s">
        <v>10392</v>
      </c>
      <c r="X8679" t="s">
        <v>14982</v>
      </c>
      <c r="Y8679">
        <v>96</v>
      </c>
      <c r="Z8679">
        <v>96</v>
      </c>
      <c r="AA8679">
        <v>5</v>
      </c>
      <c r="AB8679">
        <v>5</v>
      </c>
      <c r="AC8679">
        <v>29</v>
      </c>
    </row>
    <row r="8680" spans="1:29">
      <c r="A8680">
        <v>9457</v>
      </c>
      <c r="B8680" t="s">
        <v>805</v>
      </c>
      <c r="C8680" t="s">
        <v>10469</v>
      </c>
      <c r="J8680" t="s">
        <v>1436</v>
      </c>
      <c r="K8680">
        <v>0</v>
      </c>
      <c r="N8680" t="b">
        <v>1</v>
      </c>
      <c r="O8680" t="b">
        <v>0</v>
      </c>
      <c r="P8680" t="b">
        <v>0</v>
      </c>
      <c r="Q8680">
        <v>11</v>
      </c>
      <c r="R8680">
        <v>3</v>
      </c>
      <c r="S8680">
        <v>1</v>
      </c>
      <c r="T8680">
        <v>3</v>
      </c>
      <c r="U8680" t="b">
        <v>1</v>
      </c>
      <c r="V8680" t="s">
        <v>10340</v>
      </c>
      <c r="W8680" t="s">
        <v>10392</v>
      </c>
      <c r="X8680" t="s">
        <v>14984</v>
      </c>
      <c r="Y8680">
        <v>97</v>
      </c>
      <c r="Z8680">
        <v>97</v>
      </c>
      <c r="AA8680">
        <v>5</v>
      </c>
      <c r="AB8680">
        <v>5</v>
      </c>
      <c r="AC8680">
        <v>29</v>
      </c>
    </row>
    <row r="8681" spans="1:29">
      <c r="A8681">
        <v>9458</v>
      </c>
      <c r="B8681" t="s">
        <v>805</v>
      </c>
      <c r="C8681" t="s">
        <v>10470</v>
      </c>
      <c r="J8681" t="s">
        <v>1436</v>
      </c>
      <c r="K8681">
        <v>0</v>
      </c>
      <c r="N8681" t="b">
        <v>1</v>
      </c>
      <c r="O8681" t="b">
        <v>0</v>
      </c>
      <c r="P8681" t="b">
        <v>0</v>
      </c>
      <c r="Q8681">
        <v>11</v>
      </c>
      <c r="R8681">
        <v>3</v>
      </c>
      <c r="S8681">
        <v>1</v>
      </c>
      <c r="T8681">
        <v>3</v>
      </c>
      <c r="U8681" t="b">
        <v>1</v>
      </c>
      <c r="V8681" t="s">
        <v>10340</v>
      </c>
      <c r="W8681" t="s">
        <v>10392</v>
      </c>
      <c r="X8681" t="s">
        <v>14986</v>
      </c>
      <c r="Y8681">
        <v>98</v>
      </c>
      <c r="Z8681">
        <v>98</v>
      </c>
      <c r="AA8681">
        <v>5</v>
      </c>
      <c r="AB8681">
        <v>5</v>
      </c>
      <c r="AC8681">
        <v>29</v>
      </c>
    </row>
    <row r="8682" spans="1:29">
      <c r="A8682">
        <v>9459</v>
      </c>
      <c r="B8682" t="s">
        <v>805</v>
      </c>
      <c r="C8682" t="s">
        <v>10471</v>
      </c>
      <c r="J8682" t="s">
        <v>1436</v>
      </c>
      <c r="K8682">
        <v>0</v>
      </c>
      <c r="N8682" t="b">
        <v>1</v>
      </c>
      <c r="O8682" t="b">
        <v>0</v>
      </c>
      <c r="P8682" t="b">
        <v>0</v>
      </c>
      <c r="Q8682">
        <v>11</v>
      </c>
      <c r="R8682">
        <v>3</v>
      </c>
      <c r="S8682">
        <v>1</v>
      </c>
      <c r="T8682">
        <v>3</v>
      </c>
      <c r="U8682" t="b">
        <v>1</v>
      </c>
      <c r="V8682" t="s">
        <v>10340</v>
      </c>
      <c r="W8682" t="s">
        <v>10392</v>
      </c>
      <c r="X8682" t="s">
        <v>14988</v>
      </c>
      <c r="Y8682">
        <v>99</v>
      </c>
      <c r="Z8682">
        <v>99</v>
      </c>
      <c r="AA8682">
        <v>5</v>
      </c>
      <c r="AB8682">
        <v>5</v>
      </c>
      <c r="AC8682">
        <v>29</v>
      </c>
    </row>
    <row r="8683" spans="1:29">
      <c r="A8683">
        <v>9460</v>
      </c>
      <c r="B8683" t="s">
        <v>805</v>
      </c>
      <c r="C8683" t="s">
        <v>10472</v>
      </c>
      <c r="J8683" t="s">
        <v>1436</v>
      </c>
      <c r="K8683">
        <v>0</v>
      </c>
      <c r="N8683" t="b">
        <v>1</v>
      </c>
      <c r="O8683" t="b">
        <v>0</v>
      </c>
      <c r="P8683" t="b">
        <v>0</v>
      </c>
      <c r="Q8683">
        <v>11</v>
      </c>
      <c r="R8683">
        <v>3</v>
      </c>
      <c r="S8683">
        <v>1</v>
      </c>
      <c r="T8683">
        <v>3</v>
      </c>
      <c r="U8683" t="b">
        <v>1</v>
      </c>
      <c r="V8683" t="s">
        <v>10340</v>
      </c>
      <c r="W8683" t="s">
        <v>10392</v>
      </c>
      <c r="X8683" t="s">
        <v>14990</v>
      </c>
      <c r="Y8683">
        <v>100</v>
      </c>
      <c r="Z8683">
        <v>100</v>
      </c>
      <c r="AA8683">
        <v>5</v>
      </c>
      <c r="AB8683">
        <v>5</v>
      </c>
      <c r="AC8683">
        <v>29</v>
      </c>
    </row>
    <row r="8684" spans="1:29">
      <c r="A8684">
        <v>9461</v>
      </c>
      <c r="B8684" t="s">
        <v>805</v>
      </c>
      <c r="C8684" t="s">
        <v>10473</v>
      </c>
      <c r="J8684" t="s">
        <v>1436</v>
      </c>
      <c r="K8684">
        <v>0</v>
      </c>
      <c r="N8684" t="b">
        <v>1</v>
      </c>
      <c r="O8684" t="b">
        <v>0</v>
      </c>
      <c r="P8684" t="b">
        <v>0</v>
      </c>
      <c r="Q8684">
        <v>11</v>
      </c>
      <c r="R8684">
        <v>3</v>
      </c>
      <c r="S8684">
        <v>1</v>
      </c>
      <c r="T8684">
        <v>3</v>
      </c>
      <c r="U8684" t="b">
        <v>1</v>
      </c>
      <c r="V8684" t="s">
        <v>10340</v>
      </c>
      <c r="W8684" t="s">
        <v>10392</v>
      </c>
      <c r="X8684" t="s">
        <v>14992</v>
      </c>
      <c r="Y8684">
        <v>101</v>
      </c>
      <c r="Z8684">
        <v>101</v>
      </c>
      <c r="AA8684">
        <v>5</v>
      </c>
      <c r="AB8684">
        <v>5</v>
      </c>
      <c r="AC8684">
        <v>29</v>
      </c>
    </row>
    <row r="8685" spans="1:29">
      <c r="A8685">
        <v>9462</v>
      </c>
      <c r="B8685" t="s">
        <v>805</v>
      </c>
      <c r="C8685" t="s">
        <v>10474</v>
      </c>
      <c r="J8685" t="s">
        <v>1436</v>
      </c>
      <c r="K8685">
        <v>0</v>
      </c>
      <c r="N8685" t="b">
        <v>1</v>
      </c>
      <c r="O8685" t="b">
        <v>0</v>
      </c>
      <c r="P8685" t="b">
        <v>0</v>
      </c>
      <c r="Q8685">
        <v>11</v>
      </c>
      <c r="R8685">
        <v>3</v>
      </c>
      <c r="S8685">
        <v>1</v>
      </c>
      <c r="T8685">
        <v>3</v>
      </c>
      <c r="U8685" t="b">
        <v>1</v>
      </c>
      <c r="V8685" t="s">
        <v>10340</v>
      </c>
      <c r="W8685" t="s">
        <v>10392</v>
      </c>
      <c r="X8685" t="s">
        <v>14994</v>
      </c>
      <c r="Y8685">
        <v>102</v>
      </c>
      <c r="Z8685">
        <v>102</v>
      </c>
      <c r="AA8685">
        <v>5</v>
      </c>
      <c r="AB8685">
        <v>5</v>
      </c>
      <c r="AC8685">
        <v>29</v>
      </c>
    </row>
    <row r="8686" spans="1:29">
      <c r="A8686">
        <v>9463</v>
      </c>
      <c r="B8686" t="s">
        <v>805</v>
      </c>
      <c r="C8686" t="s">
        <v>10475</v>
      </c>
      <c r="J8686" t="s">
        <v>1436</v>
      </c>
      <c r="K8686">
        <v>0</v>
      </c>
      <c r="N8686" t="b">
        <v>1</v>
      </c>
      <c r="O8686" t="b">
        <v>0</v>
      </c>
      <c r="P8686" t="b">
        <v>0</v>
      </c>
      <c r="Q8686">
        <v>11</v>
      </c>
      <c r="R8686">
        <v>3</v>
      </c>
      <c r="S8686">
        <v>1</v>
      </c>
      <c r="T8686">
        <v>3</v>
      </c>
      <c r="U8686" t="b">
        <v>1</v>
      </c>
      <c r="V8686" t="s">
        <v>10340</v>
      </c>
      <c r="W8686" t="s">
        <v>10392</v>
      </c>
      <c r="X8686" t="s">
        <v>14996</v>
      </c>
      <c r="Y8686">
        <v>103</v>
      </c>
      <c r="Z8686">
        <v>103</v>
      </c>
      <c r="AA8686">
        <v>5</v>
      </c>
      <c r="AB8686">
        <v>5</v>
      </c>
      <c r="AC8686">
        <v>29</v>
      </c>
    </row>
    <row r="8687" spans="1:29">
      <c r="A8687">
        <v>9464</v>
      </c>
      <c r="B8687" t="s">
        <v>805</v>
      </c>
      <c r="C8687" t="s">
        <v>10476</v>
      </c>
      <c r="J8687" t="s">
        <v>1436</v>
      </c>
      <c r="K8687">
        <v>0</v>
      </c>
      <c r="N8687" t="b">
        <v>1</v>
      </c>
      <c r="O8687" t="b">
        <v>0</v>
      </c>
      <c r="P8687" t="b">
        <v>0</v>
      </c>
      <c r="Q8687">
        <v>11</v>
      </c>
      <c r="R8687">
        <v>3</v>
      </c>
      <c r="S8687">
        <v>1</v>
      </c>
      <c r="T8687">
        <v>3</v>
      </c>
      <c r="U8687" t="b">
        <v>1</v>
      </c>
      <c r="V8687" t="s">
        <v>10340</v>
      </c>
      <c r="W8687" t="s">
        <v>10392</v>
      </c>
      <c r="X8687" t="s">
        <v>14998</v>
      </c>
      <c r="Y8687">
        <v>104</v>
      </c>
      <c r="Z8687">
        <v>104</v>
      </c>
      <c r="AA8687">
        <v>5</v>
      </c>
      <c r="AB8687">
        <v>5</v>
      </c>
      <c r="AC8687">
        <v>29</v>
      </c>
    </row>
    <row r="8688" spans="1:29">
      <c r="A8688">
        <v>9465</v>
      </c>
      <c r="B8688" t="s">
        <v>805</v>
      </c>
      <c r="C8688" t="s">
        <v>10477</v>
      </c>
      <c r="J8688" t="s">
        <v>1436</v>
      </c>
      <c r="K8688">
        <v>0</v>
      </c>
      <c r="N8688" t="b">
        <v>1</v>
      </c>
      <c r="O8688" t="b">
        <v>0</v>
      </c>
      <c r="P8688" t="b">
        <v>0</v>
      </c>
      <c r="Q8688">
        <v>11</v>
      </c>
      <c r="R8688">
        <v>3</v>
      </c>
      <c r="S8688">
        <v>1</v>
      </c>
      <c r="T8688">
        <v>3</v>
      </c>
      <c r="U8688" t="b">
        <v>1</v>
      </c>
      <c r="V8688" t="s">
        <v>10340</v>
      </c>
      <c r="W8688" t="s">
        <v>10392</v>
      </c>
      <c r="X8688" t="s">
        <v>15000</v>
      </c>
      <c r="Y8688">
        <v>105</v>
      </c>
      <c r="Z8688">
        <v>105</v>
      </c>
      <c r="AA8688">
        <v>5</v>
      </c>
      <c r="AB8688">
        <v>5</v>
      </c>
      <c r="AC8688">
        <v>29</v>
      </c>
    </row>
    <row r="8689" spans="1:29">
      <c r="A8689">
        <v>9466</v>
      </c>
      <c r="B8689" t="s">
        <v>805</v>
      </c>
      <c r="C8689" t="s">
        <v>10478</v>
      </c>
      <c r="J8689" t="s">
        <v>1436</v>
      </c>
      <c r="K8689">
        <v>0</v>
      </c>
      <c r="N8689" t="b">
        <v>1</v>
      </c>
      <c r="O8689" t="b">
        <v>0</v>
      </c>
      <c r="P8689" t="b">
        <v>0</v>
      </c>
      <c r="Q8689">
        <v>11</v>
      </c>
      <c r="R8689">
        <v>3</v>
      </c>
      <c r="S8689">
        <v>1</v>
      </c>
      <c r="T8689">
        <v>3</v>
      </c>
      <c r="U8689" t="b">
        <v>1</v>
      </c>
      <c r="V8689" t="s">
        <v>10340</v>
      </c>
      <c r="W8689" t="s">
        <v>10392</v>
      </c>
      <c r="X8689" t="s">
        <v>15002</v>
      </c>
      <c r="Y8689">
        <v>106</v>
      </c>
      <c r="Z8689">
        <v>106</v>
      </c>
      <c r="AA8689">
        <v>5</v>
      </c>
      <c r="AB8689">
        <v>5</v>
      </c>
      <c r="AC8689">
        <v>29</v>
      </c>
    </row>
    <row r="8690" spans="1:29">
      <c r="A8690">
        <v>9467</v>
      </c>
      <c r="B8690" t="s">
        <v>805</v>
      </c>
      <c r="C8690" t="s">
        <v>10479</v>
      </c>
      <c r="J8690" t="s">
        <v>1436</v>
      </c>
      <c r="K8690">
        <v>0</v>
      </c>
      <c r="N8690" t="b">
        <v>1</v>
      </c>
      <c r="O8690" t="b">
        <v>0</v>
      </c>
      <c r="P8690" t="b">
        <v>0</v>
      </c>
      <c r="Q8690">
        <v>11</v>
      </c>
      <c r="R8690">
        <v>3</v>
      </c>
      <c r="S8690">
        <v>1</v>
      </c>
      <c r="T8690">
        <v>3</v>
      </c>
      <c r="U8690" t="b">
        <v>1</v>
      </c>
      <c r="V8690" t="s">
        <v>10340</v>
      </c>
      <c r="W8690" t="s">
        <v>10392</v>
      </c>
      <c r="X8690" t="s">
        <v>15004</v>
      </c>
      <c r="Y8690">
        <v>107</v>
      </c>
      <c r="Z8690">
        <v>107</v>
      </c>
      <c r="AA8690">
        <v>5</v>
      </c>
      <c r="AB8690">
        <v>5</v>
      </c>
      <c r="AC8690">
        <v>29</v>
      </c>
    </row>
    <row r="8691" spans="1:29">
      <c r="A8691">
        <v>9468</v>
      </c>
      <c r="B8691" t="s">
        <v>805</v>
      </c>
      <c r="C8691" t="s">
        <v>10480</v>
      </c>
      <c r="J8691" t="s">
        <v>1436</v>
      </c>
      <c r="K8691">
        <v>0</v>
      </c>
      <c r="N8691" t="b">
        <v>1</v>
      </c>
      <c r="O8691" t="b">
        <v>0</v>
      </c>
      <c r="P8691" t="b">
        <v>0</v>
      </c>
      <c r="Q8691">
        <v>11</v>
      </c>
      <c r="R8691">
        <v>3</v>
      </c>
      <c r="S8691">
        <v>1</v>
      </c>
      <c r="T8691">
        <v>3</v>
      </c>
      <c r="U8691" t="b">
        <v>1</v>
      </c>
      <c r="V8691" t="s">
        <v>10340</v>
      </c>
      <c r="W8691" t="s">
        <v>10392</v>
      </c>
      <c r="X8691" t="s">
        <v>15006</v>
      </c>
      <c r="Y8691">
        <v>108</v>
      </c>
      <c r="Z8691">
        <v>108</v>
      </c>
      <c r="AA8691">
        <v>5</v>
      </c>
      <c r="AB8691">
        <v>5</v>
      </c>
      <c r="AC8691">
        <v>29</v>
      </c>
    </row>
    <row r="8692" spans="1:29">
      <c r="A8692">
        <v>9469</v>
      </c>
      <c r="B8692" t="s">
        <v>805</v>
      </c>
      <c r="C8692" t="s">
        <v>10481</v>
      </c>
      <c r="J8692" t="s">
        <v>1436</v>
      </c>
      <c r="K8692">
        <v>0</v>
      </c>
      <c r="N8692" t="b">
        <v>1</v>
      </c>
      <c r="O8692" t="b">
        <v>0</v>
      </c>
      <c r="P8692" t="b">
        <v>0</v>
      </c>
      <c r="Q8692">
        <v>11</v>
      </c>
      <c r="R8692">
        <v>3</v>
      </c>
      <c r="S8692">
        <v>1</v>
      </c>
      <c r="T8692">
        <v>3</v>
      </c>
      <c r="U8692" t="b">
        <v>1</v>
      </c>
      <c r="V8692" t="s">
        <v>10340</v>
      </c>
      <c r="W8692" t="s">
        <v>10392</v>
      </c>
      <c r="X8692" t="s">
        <v>15008</v>
      </c>
      <c r="Y8692">
        <v>109</v>
      </c>
      <c r="Z8692">
        <v>109</v>
      </c>
      <c r="AA8692">
        <v>5</v>
      </c>
      <c r="AB8692">
        <v>5</v>
      </c>
      <c r="AC8692">
        <v>29</v>
      </c>
    </row>
    <row r="8693" spans="1:29">
      <c r="A8693">
        <v>9470</v>
      </c>
      <c r="B8693" t="s">
        <v>805</v>
      </c>
      <c r="C8693" t="s">
        <v>10482</v>
      </c>
      <c r="J8693" t="s">
        <v>1436</v>
      </c>
      <c r="K8693">
        <v>0</v>
      </c>
      <c r="N8693" t="b">
        <v>1</v>
      </c>
      <c r="O8693" t="b">
        <v>0</v>
      </c>
      <c r="P8693" t="b">
        <v>0</v>
      </c>
      <c r="Q8693">
        <v>11</v>
      </c>
      <c r="R8693">
        <v>3</v>
      </c>
      <c r="S8693">
        <v>1</v>
      </c>
      <c r="T8693">
        <v>3</v>
      </c>
      <c r="U8693" t="b">
        <v>1</v>
      </c>
      <c r="V8693" t="s">
        <v>10340</v>
      </c>
      <c r="W8693" t="s">
        <v>10392</v>
      </c>
      <c r="X8693" t="s">
        <v>15010</v>
      </c>
      <c r="Y8693">
        <v>110</v>
      </c>
      <c r="Z8693">
        <v>110</v>
      </c>
      <c r="AA8693">
        <v>5</v>
      </c>
      <c r="AB8693">
        <v>5</v>
      </c>
      <c r="AC8693">
        <v>29</v>
      </c>
    </row>
    <row r="8694" spans="1:29">
      <c r="A8694">
        <v>9471</v>
      </c>
      <c r="B8694" t="s">
        <v>805</v>
      </c>
      <c r="C8694" t="s">
        <v>10483</v>
      </c>
      <c r="J8694" t="s">
        <v>1436</v>
      </c>
      <c r="K8694">
        <v>0</v>
      </c>
      <c r="N8694" t="b">
        <v>1</v>
      </c>
      <c r="O8694" t="b">
        <v>0</v>
      </c>
      <c r="P8694" t="b">
        <v>0</v>
      </c>
      <c r="Q8694">
        <v>11</v>
      </c>
      <c r="R8694">
        <v>3</v>
      </c>
      <c r="S8694">
        <v>1</v>
      </c>
      <c r="T8694">
        <v>3</v>
      </c>
      <c r="U8694" t="b">
        <v>1</v>
      </c>
      <c r="V8694" t="s">
        <v>10340</v>
      </c>
      <c r="W8694" t="s">
        <v>10392</v>
      </c>
      <c r="X8694" t="s">
        <v>15012</v>
      </c>
      <c r="Y8694">
        <v>111</v>
      </c>
      <c r="Z8694">
        <v>111</v>
      </c>
      <c r="AA8694">
        <v>5</v>
      </c>
      <c r="AB8694">
        <v>5</v>
      </c>
      <c r="AC8694">
        <v>29</v>
      </c>
    </row>
    <row r="8695" spans="1:29">
      <c r="A8695">
        <v>9472</v>
      </c>
      <c r="B8695" t="s">
        <v>805</v>
      </c>
      <c r="C8695" t="s">
        <v>10484</v>
      </c>
      <c r="J8695" t="s">
        <v>1436</v>
      </c>
      <c r="K8695">
        <v>0</v>
      </c>
      <c r="N8695" t="b">
        <v>1</v>
      </c>
      <c r="O8695" t="b">
        <v>0</v>
      </c>
      <c r="P8695" t="b">
        <v>0</v>
      </c>
      <c r="Q8695">
        <v>11</v>
      </c>
      <c r="R8695">
        <v>3</v>
      </c>
      <c r="S8695">
        <v>1</v>
      </c>
      <c r="T8695">
        <v>3</v>
      </c>
      <c r="U8695" t="b">
        <v>1</v>
      </c>
      <c r="V8695" t="s">
        <v>10340</v>
      </c>
      <c r="W8695" t="s">
        <v>10392</v>
      </c>
      <c r="X8695" t="s">
        <v>15014</v>
      </c>
      <c r="Y8695">
        <v>112</v>
      </c>
      <c r="Z8695">
        <v>112</v>
      </c>
      <c r="AA8695">
        <v>5</v>
      </c>
      <c r="AB8695">
        <v>5</v>
      </c>
      <c r="AC8695">
        <v>29</v>
      </c>
    </row>
    <row r="8696" spans="1:29">
      <c r="A8696">
        <v>9473</v>
      </c>
      <c r="B8696" t="s">
        <v>805</v>
      </c>
      <c r="C8696" t="s">
        <v>10485</v>
      </c>
      <c r="J8696" t="s">
        <v>1436</v>
      </c>
      <c r="K8696">
        <v>0</v>
      </c>
      <c r="N8696" t="b">
        <v>1</v>
      </c>
      <c r="O8696" t="b">
        <v>0</v>
      </c>
      <c r="P8696" t="b">
        <v>0</v>
      </c>
      <c r="Q8696">
        <v>11</v>
      </c>
      <c r="R8696">
        <v>3</v>
      </c>
      <c r="S8696">
        <v>1</v>
      </c>
      <c r="T8696">
        <v>3</v>
      </c>
      <c r="U8696" t="b">
        <v>1</v>
      </c>
      <c r="V8696" t="s">
        <v>10340</v>
      </c>
      <c r="W8696" t="s">
        <v>10392</v>
      </c>
      <c r="X8696" t="s">
        <v>15016</v>
      </c>
      <c r="Y8696">
        <v>113</v>
      </c>
      <c r="Z8696">
        <v>113</v>
      </c>
      <c r="AA8696">
        <v>5</v>
      </c>
      <c r="AB8696">
        <v>5</v>
      </c>
      <c r="AC8696">
        <v>29</v>
      </c>
    </row>
    <row r="8697" spans="1:29">
      <c r="A8697">
        <v>9474</v>
      </c>
      <c r="B8697" t="s">
        <v>805</v>
      </c>
      <c r="C8697" t="s">
        <v>10486</v>
      </c>
      <c r="J8697" t="s">
        <v>1436</v>
      </c>
      <c r="K8697">
        <v>0</v>
      </c>
      <c r="N8697" t="b">
        <v>1</v>
      </c>
      <c r="O8697" t="b">
        <v>0</v>
      </c>
      <c r="P8697" t="b">
        <v>0</v>
      </c>
      <c r="Q8697">
        <v>11</v>
      </c>
      <c r="R8697">
        <v>3</v>
      </c>
      <c r="S8697">
        <v>1</v>
      </c>
      <c r="T8697">
        <v>3</v>
      </c>
      <c r="U8697" t="b">
        <v>1</v>
      </c>
      <c r="V8697" t="s">
        <v>10340</v>
      </c>
      <c r="W8697" t="s">
        <v>10392</v>
      </c>
      <c r="X8697" t="s">
        <v>15018</v>
      </c>
      <c r="Y8697">
        <v>114</v>
      </c>
      <c r="Z8697">
        <v>114</v>
      </c>
      <c r="AA8697">
        <v>5</v>
      </c>
      <c r="AB8697">
        <v>5</v>
      </c>
      <c r="AC8697">
        <v>29</v>
      </c>
    </row>
    <row r="8698" spans="1:29">
      <c r="A8698">
        <v>9475</v>
      </c>
      <c r="B8698" t="s">
        <v>805</v>
      </c>
      <c r="C8698" t="s">
        <v>10487</v>
      </c>
      <c r="J8698" t="s">
        <v>1444</v>
      </c>
      <c r="K8698">
        <v>0</v>
      </c>
      <c r="N8698" t="b">
        <v>1</v>
      </c>
      <c r="O8698" t="b">
        <v>0</v>
      </c>
      <c r="P8698" t="b">
        <v>0</v>
      </c>
      <c r="Q8698">
        <v>11</v>
      </c>
      <c r="R8698">
        <v>3</v>
      </c>
      <c r="S8698">
        <v>1</v>
      </c>
      <c r="T8698">
        <v>2</v>
      </c>
      <c r="U8698" t="b">
        <v>1</v>
      </c>
      <c r="V8698" t="s">
        <v>10340</v>
      </c>
      <c r="W8698" t="s">
        <v>10392</v>
      </c>
      <c r="X8698" t="s">
        <v>15845</v>
      </c>
      <c r="Y8698">
        <v>89</v>
      </c>
      <c r="Z8698">
        <v>89</v>
      </c>
      <c r="AA8698">
        <v>11</v>
      </c>
      <c r="AB8698">
        <v>11</v>
      </c>
      <c r="AC8698">
        <v>29</v>
      </c>
    </row>
    <row r="8699" spans="1:29">
      <c r="A8699">
        <v>9476</v>
      </c>
      <c r="B8699" t="s">
        <v>805</v>
      </c>
      <c r="C8699" t="s">
        <v>10488</v>
      </c>
      <c r="J8699" t="s">
        <v>1444</v>
      </c>
      <c r="K8699">
        <v>0</v>
      </c>
      <c r="N8699" t="b">
        <v>1</v>
      </c>
      <c r="O8699" t="b">
        <v>0</v>
      </c>
      <c r="P8699" t="b">
        <v>0</v>
      </c>
      <c r="Q8699">
        <v>11</v>
      </c>
      <c r="R8699">
        <v>3</v>
      </c>
      <c r="S8699">
        <v>1</v>
      </c>
      <c r="T8699">
        <v>2</v>
      </c>
      <c r="U8699" t="b">
        <v>1</v>
      </c>
      <c r="V8699" t="s">
        <v>10340</v>
      </c>
      <c r="W8699" t="s">
        <v>10392</v>
      </c>
      <c r="X8699" t="s">
        <v>15827</v>
      </c>
      <c r="Y8699">
        <v>90</v>
      </c>
      <c r="Z8699">
        <v>90</v>
      </c>
      <c r="AA8699">
        <v>11</v>
      </c>
      <c r="AB8699">
        <v>11</v>
      </c>
      <c r="AC8699">
        <v>29</v>
      </c>
    </row>
    <row r="8700" spans="1:29">
      <c r="A8700">
        <v>9477</v>
      </c>
      <c r="B8700" t="s">
        <v>805</v>
      </c>
      <c r="C8700" t="s">
        <v>10489</v>
      </c>
      <c r="J8700" t="s">
        <v>1444</v>
      </c>
      <c r="K8700">
        <v>0</v>
      </c>
      <c r="N8700" t="b">
        <v>1</v>
      </c>
      <c r="O8700" t="b">
        <v>0</v>
      </c>
      <c r="P8700" t="b">
        <v>0</v>
      </c>
      <c r="Q8700">
        <v>11</v>
      </c>
      <c r="R8700">
        <v>3</v>
      </c>
      <c r="S8700">
        <v>1</v>
      </c>
      <c r="T8700">
        <v>2</v>
      </c>
      <c r="U8700" t="b">
        <v>1</v>
      </c>
      <c r="V8700" t="s">
        <v>10340</v>
      </c>
      <c r="W8700" t="s">
        <v>10392</v>
      </c>
      <c r="X8700" t="s">
        <v>15828</v>
      </c>
      <c r="Y8700">
        <v>91</v>
      </c>
      <c r="Z8700">
        <v>91</v>
      </c>
      <c r="AA8700">
        <v>11</v>
      </c>
      <c r="AB8700">
        <v>11</v>
      </c>
      <c r="AC8700">
        <v>29</v>
      </c>
    </row>
    <row r="8701" spans="1:29">
      <c r="A8701">
        <v>9478</v>
      </c>
      <c r="B8701" t="s">
        <v>805</v>
      </c>
      <c r="C8701" t="s">
        <v>10490</v>
      </c>
      <c r="J8701" t="s">
        <v>1444</v>
      </c>
      <c r="K8701">
        <v>0</v>
      </c>
      <c r="N8701" t="b">
        <v>1</v>
      </c>
      <c r="O8701" t="b">
        <v>0</v>
      </c>
      <c r="P8701" t="b">
        <v>0</v>
      </c>
      <c r="Q8701">
        <v>11</v>
      </c>
      <c r="R8701">
        <v>3</v>
      </c>
      <c r="S8701">
        <v>1</v>
      </c>
      <c r="T8701">
        <v>2</v>
      </c>
      <c r="U8701" t="b">
        <v>1</v>
      </c>
      <c r="V8701" t="s">
        <v>10340</v>
      </c>
      <c r="W8701" t="s">
        <v>10392</v>
      </c>
      <c r="X8701" t="s">
        <v>15846</v>
      </c>
      <c r="Y8701">
        <v>93</v>
      </c>
      <c r="Z8701">
        <v>93</v>
      </c>
      <c r="AA8701">
        <v>11</v>
      </c>
      <c r="AB8701">
        <v>11</v>
      </c>
      <c r="AC8701">
        <v>29</v>
      </c>
    </row>
    <row r="8702" spans="1:29">
      <c r="A8702">
        <v>9479</v>
      </c>
      <c r="B8702" t="s">
        <v>805</v>
      </c>
      <c r="C8702" t="s">
        <v>10491</v>
      </c>
      <c r="J8702" t="s">
        <v>1444</v>
      </c>
      <c r="K8702">
        <v>0</v>
      </c>
      <c r="N8702" t="b">
        <v>1</v>
      </c>
      <c r="O8702" t="b">
        <v>0</v>
      </c>
      <c r="P8702" t="b">
        <v>0</v>
      </c>
      <c r="Q8702">
        <v>11</v>
      </c>
      <c r="R8702">
        <v>3</v>
      </c>
      <c r="S8702">
        <v>1</v>
      </c>
      <c r="T8702">
        <v>2</v>
      </c>
      <c r="U8702" t="b">
        <v>1</v>
      </c>
      <c r="V8702" t="s">
        <v>10340</v>
      </c>
      <c r="W8702" t="s">
        <v>10392</v>
      </c>
      <c r="X8702" t="s">
        <v>15609</v>
      </c>
      <c r="Y8702">
        <v>94</v>
      </c>
      <c r="Z8702">
        <v>94</v>
      </c>
      <c r="AA8702">
        <v>11</v>
      </c>
      <c r="AB8702">
        <v>11</v>
      </c>
      <c r="AC8702">
        <v>29</v>
      </c>
    </row>
    <row r="8703" spans="1:29">
      <c r="A8703">
        <v>9480</v>
      </c>
      <c r="B8703" t="s">
        <v>805</v>
      </c>
      <c r="C8703" t="s">
        <v>10492</v>
      </c>
      <c r="J8703" t="s">
        <v>1444</v>
      </c>
      <c r="K8703">
        <v>0</v>
      </c>
      <c r="N8703" t="b">
        <v>1</v>
      </c>
      <c r="O8703" t="b">
        <v>0</v>
      </c>
      <c r="P8703" t="b">
        <v>0</v>
      </c>
      <c r="Q8703">
        <v>11</v>
      </c>
      <c r="R8703">
        <v>3</v>
      </c>
      <c r="S8703">
        <v>1</v>
      </c>
      <c r="T8703">
        <v>2</v>
      </c>
      <c r="U8703" t="b">
        <v>1</v>
      </c>
      <c r="V8703" t="s">
        <v>10340</v>
      </c>
      <c r="W8703" t="s">
        <v>10392</v>
      </c>
      <c r="X8703" t="s">
        <v>15610</v>
      </c>
      <c r="Y8703">
        <v>95</v>
      </c>
      <c r="Z8703">
        <v>95</v>
      </c>
      <c r="AA8703">
        <v>11</v>
      </c>
      <c r="AB8703">
        <v>11</v>
      </c>
      <c r="AC8703">
        <v>29</v>
      </c>
    </row>
    <row r="8704" spans="1:29">
      <c r="A8704">
        <v>9481</v>
      </c>
      <c r="B8704" t="s">
        <v>805</v>
      </c>
      <c r="C8704" t="s">
        <v>10493</v>
      </c>
      <c r="J8704" t="s">
        <v>1444</v>
      </c>
      <c r="K8704">
        <v>0</v>
      </c>
      <c r="N8704" t="b">
        <v>1</v>
      </c>
      <c r="O8704" t="b">
        <v>0</v>
      </c>
      <c r="P8704" t="b">
        <v>0</v>
      </c>
      <c r="Q8704">
        <v>11</v>
      </c>
      <c r="R8704">
        <v>3</v>
      </c>
      <c r="S8704">
        <v>1</v>
      </c>
      <c r="T8704">
        <v>2</v>
      </c>
      <c r="U8704" t="b">
        <v>1</v>
      </c>
      <c r="V8704" t="s">
        <v>10340</v>
      </c>
      <c r="W8704" t="s">
        <v>10392</v>
      </c>
      <c r="X8704" t="s">
        <v>15611</v>
      </c>
      <c r="Y8704">
        <v>96</v>
      </c>
      <c r="Z8704">
        <v>96</v>
      </c>
      <c r="AA8704">
        <v>11</v>
      </c>
      <c r="AB8704">
        <v>11</v>
      </c>
      <c r="AC8704">
        <v>29</v>
      </c>
    </row>
    <row r="8705" spans="1:29">
      <c r="A8705">
        <v>9482</v>
      </c>
      <c r="B8705" t="s">
        <v>805</v>
      </c>
      <c r="C8705" t="s">
        <v>10494</v>
      </c>
      <c r="J8705" t="s">
        <v>1444</v>
      </c>
      <c r="K8705">
        <v>0</v>
      </c>
      <c r="N8705" t="b">
        <v>1</v>
      </c>
      <c r="O8705" t="b">
        <v>0</v>
      </c>
      <c r="P8705" t="b">
        <v>0</v>
      </c>
      <c r="Q8705">
        <v>11</v>
      </c>
      <c r="R8705">
        <v>3</v>
      </c>
      <c r="S8705">
        <v>1</v>
      </c>
      <c r="T8705">
        <v>2</v>
      </c>
      <c r="U8705" t="b">
        <v>1</v>
      </c>
      <c r="V8705" t="s">
        <v>10340</v>
      </c>
      <c r="W8705" t="s">
        <v>10392</v>
      </c>
      <c r="X8705" t="s">
        <v>15829</v>
      </c>
      <c r="Y8705">
        <v>97</v>
      </c>
      <c r="Z8705">
        <v>97</v>
      </c>
      <c r="AA8705">
        <v>11</v>
      </c>
      <c r="AB8705">
        <v>11</v>
      </c>
      <c r="AC8705">
        <v>29</v>
      </c>
    </row>
    <row r="8706" spans="1:29">
      <c r="A8706">
        <v>9483</v>
      </c>
      <c r="B8706" t="s">
        <v>805</v>
      </c>
      <c r="C8706" t="s">
        <v>10495</v>
      </c>
      <c r="J8706" t="s">
        <v>1444</v>
      </c>
      <c r="K8706">
        <v>0</v>
      </c>
      <c r="N8706" t="b">
        <v>1</v>
      </c>
      <c r="O8706" t="b">
        <v>0</v>
      </c>
      <c r="P8706" t="b">
        <v>0</v>
      </c>
      <c r="Q8706">
        <v>11</v>
      </c>
      <c r="R8706">
        <v>3</v>
      </c>
      <c r="S8706">
        <v>1</v>
      </c>
      <c r="T8706">
        <v>2</v>
      </c>
      <c r="U8706" t="b">
        <v>1</v>
      </c>
      <c r="V8706" t="s">
        <v>10340</v>
      </c>
      <c r="W8706" t="s">
        <v>10392</v>
      </c>
      <c r="X8706" t="s">
        <v>15612</v>
      </c>
      <c r="Y8706">
        <v>98</v>
      </c>
      <c r="Z8706">
        <v>98</v>
      </c>
      <c r="AA8706">
        <v>11</v>
      </c>
      <c r="AB8706">
        <v>11</v>
      </c>
      <c r="AC8706">
        <v>29</v>
      </c>
    </row>
    <row r="8707" spans="1:29">
      <c r="A8707">
        <v>9484</v>
      </c>
      <c r="B8707" t="s">
        <v>805</v>
      </c>
      <c r="C8707" t="s">
        <v>10496</v>
      </c>
      <c r="J8707" t="s">
        <v>1444</v>
      </c>
      <c r="K8707">
        <v>0</v>
      </c>
      <c r="N8707" t="b">
        <v>1</v>
      </c>
      <c r="O8707" t="b">
        <v>0</v>
      </c>
      <c r="P8707" t="b">
        <v>0</v>
      </c>
      <c r="Q8707">
        <v>11</v>
      </c>
      <c r="R8707">
        <v>3</v>
      </c>
      <c r="S8707">
        <v>1</v>
      </c>
      <c r="T8707">
        <v>2</v>
      </c>
      <c r="U8707" t="b">
        <v>1</v>
      </c>
      <c r="V8707" t="s">
        <v>10340</v>
      </c>
      <c r="W8707" t="s">
        <v>10392</v>
      </c>
      <c r="X8707" t="s">
        <v>15613</v>
      </c>
      <c r="Y8707">
        <v>99</v>
      </c>
      <c r="Z8707">
        <v>99</v>
      </c>
      <c r="AA8707">
        <v>11</v>
      </c>
      <c r="AB8707">
        <v>11</v>
      </c>
      <c r="AC8707">
        <v>29</v>
      </c>
    </row>
    <row r="8708" spans="1:29">
      <c r="A8708">
        <v>9485</v>
      </c>
      <c r="B8708" t="s">
        <v>805</v>
      </c>
      <c r="C8708" t="s">
        <v>10497</v>
      </c>
      <c r="J8708" t="s">
        <v>1444</v>
      </c>
      <c r="K8708">
        <v>0</v>
      </c>
      <c r="N8708" t="b">
        <v>1</v>
      </c>
      <c r="O8708" t="b">
        <v>0</v>
      </c>
      <c r="P8708" t="b">
        <v>0</v>
      </c>
      <c r="Q8708">
        <v>11</v>
      </c>
      <c r="R8708">
        <v>3</v>
      </c>
      <c r="S8708">
        <v>1</v>
      </c>
      <c r="T8708">
        <v>2</v>
      </c>
      <c r="U8708" t="b">
        <v>1</v>
      </c>
      <c r="V8708" t="s">
        <v>10340</v>
      </c>
      <c r="W8708" t="s">
        <v>10392</v>
      </c>
      <c r="X8708" t="s">
        <v>15614</v>
      </c>
      <c r="Y8708">
        <v>100</v>
      </c>
      <c r="Z8708">
        <v>100</v>
      </c>
      <c r="AA8708">
        <v>11</v>
      </c>
      <c r="AB8708">
        <v>11</v>
      </c>
      <c r="AC8708">
        <v>29</v>
      </c>
    </row>
    <row r="8709" spans="1:29">
      <c r="A8709">
        <v>9486</v>
      </c>
      <c r="B8709" t="s">
        <v>805</v>
      </c>
      <c r="C8709" t="s">
        <v>10498</v>
      </c>
      <c r="J8709" t="s">
        <v>1444</v>
      </c>
      <c r="K8709">
        <v>0</v>
      </c>
      <c r="N8709" t="b">
        <v>1</v>
      </c>
      <c r="O8709" t="b">
        <v>0</v>
      </c>
      <c r="P8709" t="b">
        <v>0</v>
      </c>
      <c r="Q8709">
        <v>11</v>
      </c>
      <c r="R8709">
        <v>3</v>
      </c>
      <c r="S8709">
        <v>1</v>
      </c>
      <c r="T8709">
        <v>2</v>
      </c>
      <c r="U8709" t="b">
        <v>1</v>
      </c>
      <c r="V8709" t="s">
        <v>10340</v>
      </c>
      <c r="W8709" t="s">
        <v>10392</v>
      </c>
      <c r="X8709" t="s">
        <v>15615</v>
      </c>
      <c r="Y8709">
        <v>101</v>
      </c>
      <c r="Z8709">
        <v>101</v>
      </c>
      <c r="AA8709">
        <v>11</v>
      </c>
      <c r="AB8709">
        <v>11</v>
      </c>
      <c r="AC8709">
        <v>29</v>
      </c>
    </row>
    <row r="8710" spans="1:29">
      <c r="A8710">
        <v>9487</v>
      </c>
      <c r="B8710" t="s">
        <v>805</v>
      </c>
      <c r="C8710" t="s">
        <v>10499</v>
      </c>
      <c r="J8710" t="s">
        <v>1444</v>
      </c>
      <c r="K8710">
        <v>0</v>
      </c>
      <c r="N8710" t="b">
        <v>1</v>
      </c>
      <c r="O8710" t="b">
        <v>0</v>
      </c>
      <c r="P8710" t="b">
        <v>0</v>
      </c>
      <c r="Q8710">
        <v>11</v>
      </c>
      <c r="R8710">
        <v>3</v>
      </c>
      <c r="S8710">
        <v>1</v>
      </c>
      <c r="T8710">
        <v>2</v>
      </c>
      <c r="U8710" t="b">
        <v>1</v>
      </c>
      <c r="V8710" t="s">
        <v>10340</v>
      </c>
      <c r="W8710" t="s">
        <v>10392</v>
      </c>
      <c r="X8710" t="s">
        <v>15616</v>
      </c>
      <c r="Y8710">
        <v>102</v>
      </c>
      <c r="Z8710">
        <v>102</v>
      </c>
      <c r="AA8710">
        <v>11</v>
      </c>
      <c r="AB8710">
        <v>11</v>
      </c>
      <c r="AC8710">
        <v>29</v>
      </c>
    </row>
    <row r="8711" spans="1:29">
      <c r="A8711">
        <v>9488</v>
      </c>
      <c r="B8711" t="s">
        <v>805</v>
      </c>
      <c r="C8711" t="s">
        <v>10500</v>
      </c>
      <c r="J8711" t="s">
        <v>1444</v>
      </c>
      <c r="K8711">
        <v>0</v>
      </c>
      <c r="N8711" t="b">
        <v>1</v>
      </c>
      <c r="O8711" t="b">
        <v>0</v>
      </c>
      <c r="P8711" t="b">
        <v>0</v>
      </c>
      <c r="Q8711">
        <v>11</v>
      </c>
      <c r="R8711">
        <v>3</v>
      </c>
      <c r="S8711">
        <v>1</v>
      </c>
      <c r="T8711">
        <v>2</v>
      </c>
      <c r="U8711" t="b">
        <v>1</v>
      </c>
      <c r="V8711" t="s">
        <v>10340</v>
      </c>
      <c r="W8711" t="s">
        <v>10392</v>
      </c>
      <c r="X8711" t="s">
        <v>15617</v>
      </c>
      <c r="Y8711">
        <v>103</v>
      </c>
      <c r="Z8711">
        <v>103</v>
      </c>
      <c r="AA8711">
        <v>11</v>
      </c>
      <c r="AB8711">
        <v>11</v>
      </c>
      <c r="AC8711">
        <v>29</v>
      </c>
    </row>
    <row r="8712" spans="1:29">
      <c r="A8712">
        <v>9489</v>
      </c>
      <c r="B8712" t="s">
        <v>805</v>
      </c>
      <c r="C8712" t="s">
        <v>10501</v>
      </c>
      <c r="J8712" t="s">
        <v>1444</v>
      </c>
      <c r="K8712">
        <v>0</v>
      </c>
      <c r="N8712" t="b">
        <v>1</v>
      </c>
      <c r="O8712" t="b">
        <v>0</v>
      </c>
      <c r="P8712" t="b">
        <v>0</v>
      </c>
      <c r="Q8712">
        <v>11</v>
      </c>
      <c r="R8712">
        <v>3</v>
      </c>
      <c r="S8712">
        <v>1</v>
      </c>
      <c r="T8712">
        <v>2</v>
      </c>
      <c r="U8712" t="b">
        <v>1</v>
      </c>
      <c r="V8712" t="s">
        <v>10340</v>
      </c>
      <c r="W8712" t="s">
        <v>10392</v>
      </c>
      <c r="X8712" t="s">
        <v>15618</v>
      </c>
      <c r="Y8712">
        <v>104</v>
      </c>
      <c r="Z8712">
        <v>104</v>
      </c>
      <c r="AA8712">
        <v>11</v>
      </c>
      <c r="AB8712">
        <v>11</v>
      </c>
      <c r="AC8712">
        <v>29</v>
      </c>
    </row>
    <row r="8713" spans="1:29">
      <c r="A8713">
        <v>9490</v>
      </c>
      <c r="B8713" t="s">
        <v>805</v>
      </c>
      <c r="C8713" t="s">
        <v>10502</v>
      </c>
      <c r="J8713" t="s">
        <v>1444</v>
      </c>
      <c r="K8713">
        <v>0</v>
      </c>
      <c r="N8713" t="b">
        <v>1</v>
      </c>
      <c r="O8713" t="b">
        <v>0</v>
      </c>
      <c r="P8713" t="b">
        <v>0</v>
      </c>
      <c r="Q8713">
        <v>11</v>
      </c>
      <c r="R8713">
        <v>3</v>
      </c>
      <c r="S8713">
        <v>1</v>
      </c>
      <c r="T8713">
        <v>2</v>
      </c>
      <c r="U8713" t="b">
        <v>1</v>
      </c>
      <c r="V8713" t="s">
        <v>10340</v>
      </c>
      <c r="W8713" t="s">
        <v>10392</v>
      </c>
      <c r="X8713" t="s">
        <v>15619</v>
      </c>
      <c r="Y8713">
        <v>105</v>
      </c>
      <c r="Z8713">
        <v>105</v>
      </c>
      <c r="AA8713">
        <v>11</v>
      </c>
      <c r="AB8713">
        <v>11</v>
      </c>
      <c r="AC8713">
        <v>29</v>
      </c>
    </row>
    <row r="8714" spans="1:29">
      <c r="A8714">
        <v>9491</v>
      </c>
      <c r="B8714" t="s">
        <v>805</v>
      </c>
      <c r="C8714" t="s">
        <v>10503</v>
      </c>
      <c r="J8714" t="s">
        <v>1444</v>
      </c>
      <c r="K8714">
        <v>0</v>
      </c>
      <c r="N8714" t="b">
        <v>1</v>
      </c>
      <c r="O8714" t="b">
        <v>0</v>
      </c>
      <c r="P8714" t="b">
        <v>0</v>
      </c>
      <c r="Q8714">
        <v>11</v>
      </c>
      <c r="R8714">
        <v>3</v>
      </c>
      <c r="S8714">
        <v>1</v>
      </c>
      <c r="T8714">
        <v>2</v>
      </c>
      <c r="U8714" t="b">
        <v>1</v>
      </c>
      <c r="V8714" t="s">
        <v>10340</v>
      </c>
      <c r="W8714" t="s">
        <v>10392</v>
      </c>
      <c r="X8714" t="s">
        <v>15620</v>
      </c>
      <c r="Y8714">
        <v>106</v>
      </c>
      <c r="Z8714">
        <v>106</v>
      </c>
      <c r="AA8714">
        <v>11</v>
      </c>
      <c r="AB8714">
        <v>11</v>
      </c>
      <c r="AC8714">
        <v>29</v>
      </c>
    </row>
    <row r="8715" spans="1:29">
      <c r="A8715">
        <v>9492</v>
      </c>
      <c r="B8715" t="s">
        <v>805</v>
      </c>
      <c r="C8715" t="s">
        <v>10504</v>
      </c>
      <c r="J8715" t="s">
        <v>1444</v>
      </c>
      <c r="K8715">
        <v>0</v>
      </c>
      <c r="N8715" t="b">
        <v>1</v>
      </c>
      <c r="O8715" t="b">
        <v>0</v>
      </c>
      <c r="P8715" t="b">
        <v>0</v>
      </c>
      <c r="Q8715">
        <v>11</v>
      </c>
      <c r="R8715">
        <v>3</v>
      </c>
      <c r="S8715">
        <v>1</v>
      </c>
      <c r="T8715">
        <v>2</v>
      </c>
      <c r="U8715" t="b">
        <v>1</v>
      </c>
      <c r="V8715" t="s">
        <v>10340</v>
      </c>
      <c r="W8715" t="s">
        <v>10392</v>
      </c>
      <c r="X8715" t="s">
        <v>15621</v>
      </c>
      <c r="Y8715">
        <v>107</v>
      </c>
      <c r="Z8715">
        <v>107</v>
      </c>
      <c r="AA8715">
        <v>11</v>
      </c>
      <c r="AB8715">
        <v>11</v>
      </c>
      <c r="AC8715">
        <v>29</v>
      </c>
    </row>
    <row r="8716" spans="1:29">
      <c r="A8716">
        <v>9493</v>
      </c>
      <c r="B8716" t="s">
        <v>805</v>
      </c>
      <c r="C8716" t="s">
        <v>10505</v>
      </c>
      <c r="J8716" t="s">
        <v>1444</v>
      </c>
      <c r="K8716">
        <v>0</v>
      </c>
      <c r="N8716" t="b">
        <v>1</v>
      </c>
      <c r="O8716" t="b">
        <v>0</v>
      </c>
      <c r="P8716" t="b">
        <v>0</v>
      </c>
      <c r="Q8716">
        <v>11</v>
      </c>
      <c r="R8716">
        <v>3</v>
      </c>
      <c r="S8716">
        <v>1</v>
      </c>
      <c r="T8716">
        <v>2</v>
      </c>
      <c r="U8716" t="b">
        <v>1</v>
      </c>
      <c r="V8716" t="s">
        <v>10340</v>
      </c>
      <c r="W8716" t="s">
        <v>10392</v>
      </c>
      <c r="X8716" t="s">
        <v>15622</v>
      </c>
      <c r="Y8716">
        <v>108</v>
      </c>
      <c r="Z8716">
        <v>108</v>
      </c>
      <c r="AA8716">
        <v>11</v>
      </c>
      <c r="AB8716">
        <v>11</v>
      </c>
      <c r="AC8716">
        <v>29</v>
      </c>
    </row>
    <row r="8717" spans="1:29">
      <c r="A8717">
        <v>9494</v>
      </c>
      <c r="B8717" t="s">
        <v>805</v>
      </c>
      <c r="C8717" t="s">
        <v>10506</v>
      </c>
      <c r="J8717" t="s">
        <v>1444</v>
      </c>
      <c r="K8717">
        <v>0</v>
      </c>
      <c r="N8717" t="b">
        <v>1</v>
      </c>
      <c r="O8717" t="b">
        <v>0</v>
      </c>
      <c r="P8717" t="b">
        <v>0</v>
      </c>
      <c r="Q8717">
        <v>11</v>
      </c>
      <c r="R8717">
        <v>3</v>
      </c>
      <c r="S8717">
        <v>1</v>
      </c>
      <c r="T8717">
        <v>2</v>
      </c>
      <c r="U8717" t="b">
        <v>1</v>
      </c>
      <c r="V8717" t="s">
        <v>10340</v>
      </c>
      <c r="W8717" t="s">
        <v>10392</v>
      </c>
      <c r="X8717" t="s">
        <v>15623</v>
      </c>
      <c r="Y8717">
        <v>109</v>
      </c>
      <c r="Z8717">
        <v>109</v>
      </c>
      <c r="AA8717">
        <v>11</v>
      </c>
      <c r="AB8717">
        <v>11</v>
      </c>
      <c r="AC8717">
        <v>29</v>
      </c>
    </row>
    <row r="8718" spans="1:29">
      <c r="A8718">
        <v>9495</v>
      </c>
      <c r="B8718" t="s">
        <v>805</v>
      </c>
      <c r="C8718" t="s">
        <v>10507</v>
      </c>
      <c r="J8718" t="s">
        <v>1444</v>
      </c>
      <c r="K8718">
        <v>0</v>
      </c>
      <c r="N8718" t="b">
        <v>1</v>
      </c>
      <c r="O8718" t="b">
        <v>0</v>
      </c>
      <c r="P8718" t="b">
        <v>0</v>
      </c>
      <c r="Q8718">
        <v>11</v>
      </c>
      <c r="R8718">
        <v>3</v>
      </c>
      <c r="S8718">
        <v>1</v>
      </c>
      <c r="T8718">
        <v>2</v>
      </c>
      <c r="U8718" t="b">
        <v>1</v>
      </c>
      <c r="V8718" t="s">
        <v>10340</v>
      </c>
      <c r="W8718" t="s">
        <v>10392</v>
      </c>
      <c r="X8718" t="s">
        <v>15624</v>
      </c>
      <c r="Y8718">
        <v>110</v>
      </c>
      <c r="Z8718">
        <v>110</v>
      </c>
      <c r="AA8718">
        <v>11</v>
      </c>
      <c r="AB8718">
        <v>11</v>
      </c>
      <c r="AC8718">
        <v>29</v>
      </c>
    </row>
    <row r="8719" spans="1:29">
      <c r="A8719">
        <v>9496</v>
      </c>
      <c r="B8719" t="s">
        <v>805</v>
      </c>
      <c r="C8719" t="s">
        <v>10508</v>
      </c>
      <c r="J8719" t="s">
        <v>1444</v>
      </c>
      <c r="K8719">
        <v>0</v>
      </c>
      <c r="N8719" t="b">
        <v>1</v>
      </c>
      <c r="O8719" t="b">
        <v>0</v>
      </c>
      <c r="P8719" t="b">
        <v>0</v>
      </c>
      <c r="Q8719">
        <v>11</v>
      </c>
      <c r="R8719">
        <v>3</v>
      </c>
      <c r="S8719">
        <v>1</v>
      </c>
      <c r="T8719">
        <v>2</v>
      </c>
      <c r="U8719" t="b">
        <v>1</v>
      </c>
      <c r="V8719" t="s">
        <v>10340</v>
      </c>
      <c r="W8719" t="s">
        <v>10392</v>
      </c>
      <c r="X8719" t="s">
        <v>15625</v>
      </c>
      <c r="Y8719">
        <v>111</v>
      </c>
      <c r="Z8719">
        <v>111</v>
      </c>
      <c r="AA8719">
        <v>11</v>
      </c>
      <c r="AB8719">
        <v>11</v>
      </c>
      <c r="AC8719">
        <v>29</v>
      </c>
    </row>
    <row r="8720" spans="1:29">
      <c r="A8720">
        <v>9497</v>
      </c>
      <c r="B8720" t="s">
        <v>805</v>
      </c>
      <c r="C8720" t="s">
        <v>10509</v>
      </c>
      <c r="J8720" t="s">
        <v>1444</v>
      </c>
      <c r="K8720">
        <v>0</v>
      </c>
      <c r="N8720" t="b">
        <v>1</v>
      </c>
      <c r="O8720" t="b">
        <v>0</v>
      </c>
      <c r="P8720" t="b">
        <v>0</v>
      </c>
      <c r="Q8720">
        <v>11</v>
      </c>
      <c r="R8720">
        <v>3</v>
      </c>
      <c r="S8720">
        <v>1</v>
      </c>
      <c r="T8720">
        <v>2</v>
      </c>
      <c r="U8720" t="b">
        <v>1</v>
      </c>
      <c r="V8720" t="s">
        <v>10340</v>
      </c>
      <c r="W8720" t="s">
        <v>10392</v>
      </c>
      <c r="X8720" t="s">
        <v>15626</v>
      </c>
      <c r="Y8720">
        <v>112</v>
      </c>
      <c r="Z8720">
        <v>112</v>
      </c>
      <c r="AA8720">
        <v>11</v>
      </c>
      <c r="AB8720">
        <v>11</v>
      </c>
      <c r="AC8720">
        <v>29</v>
      </c>
    </row>
    <row r="8721" spans="1:29">
      <c r="A8721">
        <v>9498</v>
      </c>
      <c r="B8721" t="s">
        <v>805</v>
      </c>
      <c r="C8721" t="s">
        <v>10510</v>
      </c>
      <c r="J8721" t="s">
        <v>1444</v>
      </c>
      <c r="K8721">
        <v>0</v>
      </c>
      <c r="N8721" t="b">
        <v>1</v>
      </c>
      <c r="O8721" t="b">
        <v>0</v>
      </c>
      <c r="P8721" t="b">
        <v>0</v>
      </c>
      <c r="Q8721">
        <v>11</v>
      </c>
      <c r="R8721">
        <v>3</v>
      </c>
      <c r="S8721">
        <v>1</v>
      </c>
      <c r="T8721">
        <v>2</v>
      </c>
      <c r="U8721" t="b">
        <v>1</v>
      </c>
      <c r="V8721" t="s">
        <v>10340</v>
      </c>
      <c r="W8721" t="s">
        <v>10392</v>
      </c>
      <c r="X8721" t="s">
        <v>15627</v>
      </c>
      <c r="Y8721">
        <v>113</v>
      </c>
      <c r="Z8721">
        <v>113</v>
      </c>
      <c r="AA8721">
        <v>11</v>
      </c>
      <c r="AB8721">
        <v>11</v>
      </c>
      <c r="AC8721">
        <v>29</v>
      </c>
    </row>
    <row r="8722" spans="1:29">
      <c r="A8722">
        <v>9499</v>
      </c>
      <c r="B8722" t="s">
        <v>805</v>
      </c>
      <c r="C8722" t="s">
        <v>10511</v>
      </c>
      <c r="J8722" t="s">
        <v>1444</v>
      </c>
      <c r="K8722">
        <v>0</v>
      </c>
      <c r="N8722" t="b">
        <v>1</v>
      </c>
      <c r="O8722" t="b">
        <v>0</v>
      </c>
      <c r="P8722" t="b">
        <v>0</v>
      </c>
      <c r="Q8722">
        <v>11</v>
      </c>
      <c r="R8722">
        <v>3</v>
      </c>
      <c r="S8722">
        <v>1</v>
      </c>
      <c r="T8722">
        <v>2</v>
      </c>
      <c r="U8722" t="b">
        <v>1</v>
      </c>
      <c r="V8722" t="s">
        <v>10340</v>
      </c>
      <c r="W8722" t="s">
        <v>10392</v>
      </c>
      <c r="X8722" t="s">
        <v>15628</v>
      </c>
      <c r="Y8722">
        <v>114</v>
      </c>
      <c r="Z8722">
        <v>114</v>
      </c>
      <c r="AA8722">
        <v>11</v>
      </c>
      <c r="AB8722">
        <v>11</v>
      </c>
      <c r="AC8722">
        <v>29</v>
      </c>
    </row>
    <row r="8723" spans="1:29">
      <c r="A8723">
        <v>9500</v>
      </c>
      <c r="B8723" t="s">
        <v>805</v>
      </c>
      <c r="C8723" t="s">
        <v>10512</v>
      </c>
      <c r="J8723" t="s">
        <v>1444</v>
      </c>
      <c r="K8723">
        <v>0</v>
      </c>
      <c r="N8723" t="b">
        <v>0</v>
      </c>
      <c r="O8723" t="b">
        <v>1</v>
      </c>
      <c r="P8723" t="b">
        <v>0</v>
      </c>
      <c r="Q8723">
        <v>11</v>
      </c>
      <c r="R8723">
        <v>3</v>
      </c>
      <c r="S8723">
        <v>1</v>
      </c>
      <c r="T8723">
        <v>2</v>
      </c>
      <c r="U8723" t="b">
        <v>1</v>
      </c>
      <c r="V8723" t="s">
        <v>10340</v>
      </c>
      <c r="W8723" t="s">
        <v>10392</v>
      </c>
      <c r="X8723" t="s">
        <v>15629</v>
      </c>
      <c r="Y8723">
        <v>115</v>
      </c>
      <c r="Z8723">
        <v>115</v>
      </c>
      <c r="AA8723">
        <v>11</v>
      </c>
      <c r="AB8723">
        <v>11</v>
      </c>
      <c r="AC8723">
        <v>29</v>
      </c>
    </row>
    <row r="8724" spans="1:29">
      <c r="A8724">
        <v>9501</v>
      </c>
      <c r="B8724" t="s">
        <v>805</v>
      </c>
      <c r="C8724" t="s">
        <v>10518</v>
      </c>
      <c r="G8724" t="s">
        <v>85</v>
      </c>
      <c r="J8724" t="s">
        <v>1436</v>
      </c>
      <c r="K8724">
        <v>0</v>
      </c>
      <c r="N8724" t="b">
        <v>1</v>
      </c>
      <c r="O8724" t="b">
        <v>0</v>
      </c>
      <c r="P8724" t="b">
        <v>0</v>
      </c>
      <c r="Q8724">
        <v>11</v>
      </c>
      <c r="R8724">
        <v>0</v>
      </c>
      <c r="S8724">
        <v>1</v>
      </c>
      <c r="T8724">
        <v>2</v>
      </c>
      <c r="U8724" t="b">
        <v>1</v>
      </c>
      <c r="V8724" t="s">
        <v>1088</v>
      </c>
      <c r="W8724" t="s">
        <v>4284</v>
      </c>
      <c r="X8724" t="s">
        <v>15378</v>
      </c>
      <c r="Y8724">
        <v>44</v>
      </c>
      <c r="Z8724">
        <v>44</v>
      </c>
      <c r="AA8724">
        <v>3</v>
      </c>
      <c r="AB8724">
        <v>3</v>
      </c>
      <c r="AC8724">
        <v>22</v>
      </c>
    </row>
    <row r="8725" spans="1:29">
      <c r="A8725">
        <v>9502</v>
      </c>
      <c r="B8725" t="s">
        <v>805</v>
      </c>
      <c r="C8725" t="s">
        <v>10519</v>
      </c>
      <c r="G8725" t="s">
        <v>412</v>
      </c>
      <c r="J8725" t="s">
        <v>1436</v>
      </c>
      <c r="K8725">
        <v>0</v>
      </c>
      <c r="N8725" t="b">
        <v>1</v>
      </c>
      <c r="O8725" t="b">
        <v>0</v>
      </c>
      <c r="P8725" t="b">
        <v>0</v>
      </c>
      <c r="Q8725">
        <v>11</v>
      </c>
      <c r="R8725">
        <v>0</v>
      </c>
      <c r="S8725">
        <v>1</v>
      </c>
      <c r="T8725">
        <v>2</v>
      </c>
      <c r="U8725" t="b">
        <v>1</v>
      </c>
      <c r="V8725" t="s">
        <v>1088</v>
      </c>
      <c r="W8725" t="s">
        <v>4284</v>
      </c>
      <c r="X8725" t="s">
        <v>14480</v>
      </c>
      <c r="Y8725">
        <v>50</v>
      </c>
      <c r="Z8725">
        <v>50</v>
      </c>
      <c r="AA8725">
        <v>3</v>
      </c>
      <c r="AB8725">
        <v>3</v>
      </c>
      <c r="AC8725">
        <v>22</v>
      </c>
    </row>
    <row r="8726" spans="1:29">
      <c r="A8726">
        <v>9503</v>
      </c>
      <c r="B8726" t="s">
        <v>1503</v>
      </c>
      <c r="C8726" t="s">
        <v>10520</v>
      </c>
      <c r="D8726">
        <v>177</v>
      </c>
      <c r="E8726" t="s">
        <v>10521</v>
      </c>
      <c r="U8726" t="b">
        <v>1</v>
      </c>
      <c r="V8726" s="9" t="s">
        <v>14425</v>
      </c>
      <c r="W8726" t="s">
        <v>10522</v>
      </c>
      <c r="X8726" t="s">
        <v>15830</v>
      </c>
      <c r="Y8726">
        <v>12</v>
      </c>
      <c r="Z8726">
        <v>37</v>
      </c>
      <c r="AA8726">
        <v>2</v>
      </c>
      <c r="AB8726">
        <v>12</v>
      </c>
      <c r="AC8726">
        <v>30</v>
      </c>
    </row>
    <row r="8727" spans="1:29">
      <c r="A8727">
        <v>9504</v>
      </c>
      <c r="B8727" t="s">
        <v>827</v>
      </c>
      <c r="C8727" t="s">
        <v>10523</v>
      </c>
      <c r="U8727" t="b">
        <v>1</v>
      </c>
      <c r="V8727" s="9" t="s">
        <v>14425</v>
      </c>
      <c r="W8727" t="s">
        <v>10522</v>
      </c>
      <c r="X8727" t="s">
        <v>15831</v>
      </c>
      <c r="Y8727">
        <v>12</v>
      </c>
      <c r="Z8727">
        <v>37</v>
      </c>
      <c r="AA8727">
        <v>2</v>
      </c>
      <c r="AB8727">
        <v>11</v>
      </c>
      <c r="AC8727">
        <v>30</v>
      </c>
    </row>
    <row r="8728" spans="1:29">
      <c r="A8728">
        <v>9505</v>
      </c>
      <c r="B8728" t="s">
        <v>1508</v>
      </c>
      <c r="C8728" t="s">
        <v>10524</v>
      </c>
      <c r="U8728" t="b">
        <v>1</v>
      </c>
      <c r="V8728" s="9" t="s">
        <v>14425</v>
      </c>
      <c r="W8728" t="s">
        <v>10522</v>
      </c>
      <c r="X8728" t="s">
        <v>15832</v>
      </c>
      <c r="Y8728">
        <v>13</v>
      </c>
      <c r="Z8728">
        <v>37</v>
      </c>
      <c r="AA8728">
        <v>2</v>
      </c>
      <c r="AB8728">
        <v>12</v>
      </c>
      <c r="AC8728">
        <v>30</v>
      </c>
    </row>
    <row r="8729" spans="1:29">
      <c r="A8729">
        <v>9506</v>
      </c>
      <c r="B8729" t="s">
        <v>805</v>
      </c>
      <c r="C8729" t="s">
        <v>10525</v>
      </c>
      <c r="J8729" t="s">
        <v>1436</v>
      </c>
      <c r="K8729">
        <v>0</v>
      </c>
      <c r="N8729" t="b">
        <v>1</v>
      </c>
      <c r="O8729" t="b">
        <v>0</v>
      </c>
      <c r="P8729" t="b">
        <v>0</v>
      </c>
      <c r="Q8729">
        <v>11</v>
      </c>
      <c r="R8729">
        <v>1</v>
      </c>
      <c r="S8729">
        <v>1</v>
      </c>
      <c r="T8729">
        <v>1</v>
      </c>
      <c r="U8729" t="b">
        <v>1</v>
      </c>
      <c r="V8729" s="9" t="s">
        <v>14425</v>
      </c>
      <c r="W8729" t="s">
        <v>10522</v>
      </c>
      <c r="X8729" t="s">
        <v>15544</v>
      </c>
      <c r="Y8729">
        <v>13</v>
      </c>
      <c r="Z8729">
        <v>13</v>
      </c>
      <c r="AA8729">
        <v>5</v>
      </c>
      <c r="AB8729">
        <v>5</v>
      </c>
      <c r="AC8729">
        <v>30</v>
      </c>
    </row>
    <row r="8730" spans="1:29">
      <c r="A8730">
        <v>9507</v>
      </c>
      <c r="B8730" t="s">
        <v>805</v>
      </c>
      <c r="C8730" t="s">
        <v>10526</v>
      </c>
      <c r="J8730" t="s">
        <v>1436</v>
      </c>
      <c r="K8730">
        <v>0</v>
      </c>
      <c r="N8730" t="b">
        <v>1</v>
      </c>
      <c r="O8730" t="b">
        <v>0</v>
      </c>
      <c r="P8730" t="b">
        <v>0</v>
      </c>
      <c r="Q8730">
        <v>11</v>
      </c>
      <c r="R8730">
        <v>1</v>
      </c>
      <c r="S8730">
        <v>1</v>
      </c>
      <c r="T8730">
        <v>1</v>
      </c>
      <c r="U8730" t="b">
        <v>1</v>
      </c>
      <c r="V8730" s="9" t="s">
        <v>14425</v>
      </c>
      <c r="W8730" t="s">
        <v>10522</v>
      </c>
      <c r="X8730" t="s">
        <v>15545</v>
      </c>
      <c r="Y8730">
        <v>14</v>
      </c>
      <c r="Z8730">
        <v>14</v>
      </c>
      <c r="AA8730">
        <v>5</v>
      </c>
      <c r="AB8730">
        <v>5</v>
      </c>
      <c r="AC8730">
        <v>30</v>
      </c>
    </row>
    <row r="8731" spans="1:29">
      <c r="A8731">
        <v>9508</v>
      </c>
      <c r="B8731" t="s">
        <v>805</v>
      </c>
      <c r="C8731" t="s">
        <v>10527</v>
      </c>
      <c r="J8731" t="s">
        <v>1436</v>
      </c>
      <c r="K8731">
        <v>0</v>
      </c>
      <c r="N8731" t="b">
        <v>1</v>
      </c>
      <c r="O8731" t="b">
        <v>0</v>
      </c>
      <c r="P8731" t="b">
        <v>0</v>
      </c>
      <c r="Q8731">
        <v>11</v>
      </c>
      <c r="R8731">
        <v>2</v>
      </c>
      <c r="S8731">
        <v>1</v>
      </c>
      <c r="T8731">
        <v>1</v>
      </c>
      <c r="U8731" t="b">
        <v>1</v>
      </c>
      <c r="V8731" s="9" t="s">
        <v>14425</v>
      </c>
      <c r="W8731" t="s">
        <v>10522</v>
      </c>
      <c r="X8731" t="s">
        <v>14689</v>
      </c>
      <c r="Y8731">
        <v>19</v>
      </c>
      <c r="Z8731">
        <v>19</v>
      </c>
      <c r="AA8731">
        <v>5</v>
      </c>
      <c r="AB8731">
        <v>5</v>
      </c>
      <c r="AC8731">
        <v>30</v>
      </c>
    </row>
    <row r="8732" spans="1:29">
      <c r="A8732">
        <v>9509</v>
      </c>
      <c r="B8732" t="s">
        <v>805</v>
      </c>
      <c r="C8732" t="s">
        <v>10528</v>
      </c>
      <c r="J8732" t="s">
        <v>1436</v>
      </c>
      <c r="K8732">
        <v>0</v>
      </c>
      <c r="N8732" t="b">
        <v>1</v>
      </c>
      <c r="O8732" t="b">
        <v>0</v>
      </c>
      <c r="P8732" t="b">
        <v>0</v>
      </c>
      <c r="Q8732">
        <v>11</v>
      </c>
      <c r="R8732">
        <v>2</v>
      </c>
      <c r="S8732">
        <v>1</v>
      </c>
      <c r="T8732">
        <v>1</v>
      </c>
      <c r="U8732" t="b">
        <v>1</v>
      </c>
      <c r="V8732" s="9" t="s">
        <v>14425</v>
      </c>
      <c r="W8732" t="s">
        <v>10522</v>
      </c>
      <c r="X8732" t="s">
        <v>14691</v>
      </c>
      <c r="Y8732">
        <v>20</v>
      </c>
      <c r="Z8732">
        <v>20</v>
      </c>
      <c r="AA8732">
        <v>5</v>
      </c>
      <c r="AB8732">
        <v>5</v>
      </c>
      <c r="AC8732">
        <v>30</v>
      </c>
    </row>
    <row r="8733" spans="1:29">
      <c r="A8733">
        <v>9510</v>
      </c>
      <c r="B8733" t="s">
        <v>805</v>
      </c>
      <c r="C8733" t="s">
        <v>10529</v>
      </c>
      <c r="J8733" t="s">
        <v>1436</v>
      </c>
      <c r="K8733">
        <v>0</v>
      </c>
      <c r="N8733" t="b">
        <v>1</v>
      </c>
      <c r="O8733" t="b">
        <v>0</v>
      </c>
      <c r="P8733" t="b">
        <v>0</v>
      </c>
      <c r="Q8733">
        <v>11</v>
      </c>
      <c r="R8733">
        <v>2</v>
      </c>
      <c r="S8733">
        <v>1</v>
      </c>
      <c r="T8733">
        <v>1</v>
      </c>
      <c r="U8733" t="b">
        <v>1</v>
      </c>
      <c r="V8733" s="9" t="s">
        <v>14425</v>
      </c>
      <c r="W8733" t="s">
        <v>10522</v>
      </c>
      <c r="X8733" t="s">
        <v>14471</v>
      </c>
      <c r="Y8733">
        <v>21</v>
      </c>
      <c r="Z8733">
        <v>21</v>
      </c>
      <c r="AA8733">
        <v>5</v>
      </c>
      <c r="AB8733">
        <v>5</v>
      </c>
      <c r="AC8733">
        <v>30</v>
      </c>
    </row>
    <row r="8734" spans="1:29">
      <c r="A8734">
        <v>9511</v>
      </c>
      <c r="B8734" t="s">
        <v>805</v>
      </c>
      <c r="C8734" t="s">
        <v>10530</v>
      </c>
      <c r="J8734" t="s">
        <v>1436</v>
      </c>
      <c r="K8734">
        <v>0</v>
      </c>
      <c r="N8734" t="b">
        <v>1</v>
      </c>
      <c r="O8734" t="b">
        <v>0</v>
      </c>
      <c r="P8734" t="b">
        <v>0</v>
      </c>
      <c r="Q8734">
        <v>11</v>
      </c>
      <c r="R8734">
        <v>2</v>
      </c>
      <c r="S8734">
        <v>1</v>
      </c>
      <c r="T8734">
        <v>1</v>
      </c>
      <c r="U8734" t="b">
        <v>1</v>
      </c>
      <c r="V8734" s="9" t="s">
        <v>14425</v>
      </c>
      <c r="W8734" t="s">
        <v>10522</v>
      </c>
      <c r="X8734" t="s">
        <v>14694</v>
      </c>
      <c r="Y8734">
        <v>22</v>
      </c>
      <c r="Z8734">
        <v>22</v>
      </c>
      <c r="AA8734">
        <v>5</v>
      </c>
      <c r="AB8734">
        <v>5</v>
      </c>
      <c r="AC8734">
        <v>30</v>
      </c>
    </row>
    <row r="8735" spans="1:29">
      <c r="A8735">
        <v>9512</v>
      </c>
      <c r="B8735" t="s">
        <v>805</v>
      </c>
      <c r="C8735" t="s">
        <v>10531</v>
      </c>
      <c r="J8735" t="s">
        <v>1436</v>
      </c>
      <c r="K8735">
        <v>0</v>
      </c>
      <c r="N8735" t="b">
        <v>1</v>
      </c>
      <c r="O8735" t="b">
        <v>0</v>
      </c>
      <c r="P8735" t="b">
        <v>0</v>
      </c>
      <c r="Q8735">
        <v>11</v>
      </c>
      <c r="R8735">
        <v>2</v>
      </c>
      <c r="S8735">
        <v>1</v>
      </c>
      <c r="T8735">
        <v>1</v>
      </c>
      <c r="U8735" t="b">
        <v>1</v>
      </c>
      <c r="V8735" s="9" t="s">
        <v>14425</v>
      </c>
      <c r="W8735" t="s">
        <v>10522</v>
      </c>
      <c r="X8735" t="s">
        <v>14696</v>
      </c>
      <c r="Y8735">
        <v>23</v>
      </c>
      <c r="Z8735">
        <v>23</v>
      </c>
      <c r="AA8735">
        <v>5</v>
      </c>
      <c r="AB8735">
        <v>5</v>
      </c>
      <c r="AC8735">
        <v>30</v>
      </c>
    </row>
    <row r="8736" spans="1:29">
      <c r="A8736">
        <v>9513</v>
      </c>
      <c r="B8736" t="s">
        <v>805</v>
      </c>
      <c r="C8736" t="s">
        <v>10532</v>
      </c>
      <c r="J8736" t="s">
        <v>1436</v>
      </c>
      <c r="K8736">
        <v>0</v>
      </c>
      <c r="N8736" t="b">
        <v>1</v>
      </c>
      <c r="O8736" t="b">
        <v>0</v>
      </c>
      <c r="P8736" t="b">
        <v>0</v>
      </c>
      <c r="Q8736">
        <v>11</v>
      </c>
      <c r="R8736">
        <v>2</v>
      </c>
      <c r="S8736">
        <v>1</v>
      </c>
      <c r="T8736">
        <v>4</v>
      </c>
      <c r="U8736" t="b">
        <v>1</v>
      </c>
      <c r="V8736" s="9" t="s">
        <v>14425</v>
      </c>
      <c r="W8736" t="s">
        <v>10522</v>
      </c>
      <c r="X8736" t="s">
        <v>14454</v>
      </c>
      <c r="Y8736">
        <v>16</v>
      </c>
      <c r="Z8736">
        <v>16</v>
      </c>
      <c r="AA8736">
        <v>10</v>
      </c>
      <c r="AB8736">
        <v>10</v>
      </c>
      <c r="AC8736">
        <v>30</v>
      </c>
    </row>
    <row r="8737" spans="1:29">
      <c r="A8737">
        <v>9514</v>
      </c>
      <c r="B8737" t="s">
        <v>805</v>
      </c>
      <c r="C8737" t="s">
        <v>10533</v>
      </c>
      <c r="J8737" t="s">
        <v>1436</v>
      </c>
      <c r="K8737">
        <v>0</v>
      </c>
      <c r="N8737" t="b">
        <v>1</v>
      </c>
      <c r="O8737" t="b">
        <v>0</v>
      </c>
      <c r="P8737" t="b">
        <v>0</v>
      </c>
      <c r="Q8737">
        <v>11</v>
      </c>
      <c r="R8737">
        <v>2</v>
      </c>
      <c r="S8737">
        <v>1</v>
      </c>
      <c r="T8737">
        <v>4</v>
      </c>
      <c r="U8737" t="b">
        <v>1</v>
      </c>
      <c r="V8737" s="9" t="s">
        <v>14425</v>
      </c>
      <c r="W8737" t="s">
        <v>10522</v>
      </c>
      <c r="X8737" t="s">
        <v>14452</v>
      </c>
      <c r="Y8737">
        <v>17</v>
      </c>
      <c r="Z8737">
        <v>17</v>
      </c>
      <c r="AA8737">
        <v>10</v>
      </c>
      <c r="AB8737">
        <v>10</v>
      </c>
      <c r="AC8737">
        <v>30</v>
      </c>
    </row>
    <row r="8738" spans="1:29">
      <c r="A8738">
        <v>9515</v>
      </c>
      <c r="B8738" t="s">
        <v>805</v>
      </c>
      <c r="C8738" t="s">
        <v>10534</v>
      </c>
      <c r="J8738" t="s">
        <v>1436</v>
      </c>
      <c r="K8738">
        <v>0</v>
      </c>
      <c r="N8738" t="b">
        <v>1</v>
      </c>
      <c r="O8738" t="b">
        <v>0</v>
      </c>
      <c r="P8738" t="b">
        <v>0</v>
      </c>
      <c r="Q8738">
        <v>11</v>
      </c>
      <c r="R8738">
        <v>2</v>
      </c>
      <c r="S8738">
        <v>1</v>
      </c>
      <c r="T8738">
        <v>4</v>
      </c>
      <c r="U8738" t="b">
        <v>1</v>
      </c>
      <c r="V8738" s="9" t="s">
        <v>14425</v>
      </c>
      <c r="W8738" t="s">
        <v>10522</v>
      </c>
      <c r="X8738" t="s">
        <v>14727</v>
      </c>
      <c r="Y8738">
        <v>18</v>
      </c>
      <c r="Z8738">
        <v>18</v>
      </c>
      <c r="AA8738">
        <v>10</v>
      </c>
      <c r="AB8738">
        <v>10</v>
      </c>
      <c r="AC8738">
        <v>30</v>
      </c>
    </row>
    <row r="8739" spans="1:29">
      <c r="A8739">
        <v>9516</v>
      </c>
      <c r="B8739" t="s">
        <v>805</v>
      </c>
      <c r="C8739" t="s">
        <v>10535</v>
      </c>
      <c r="J8739" t="s">
        <v>1436</v>
      </c>
      <c r="K8739">
        <v>0</v>
      </c>
      <c r="N8739" t="b">
        <v>1</v>
      </c>
      <c r="O8739" t="b">
        <v>0</v>
      </c>
      <c r="P8739" t="b">
        <v>0</v>
      </c>
      <c r="Q8739">
        <v>11</v>
      </c>
      <c r="R8739">
        <v>2</v>
      </c>
      <c r="S8739">
        <v>1</v>
      </c>
      <c r="T8739">
        <v>4</v>
      </c>
      <c r="U8739" t="b">
        <v>1</v>
      </c>
      <c r="V8739" s="9" t="s">
        <v>14425</v>
      </c>
      <c r="W8739" t="s">
        <v>10522</v>
      </c>
      <c r="X8739" t="s">
        <v>14455</v>
      </c>
      <c r="Y8739">
        <v>19</v>
      </c>
      <c r="Z8739">
        <v>19</v>
      </c>
      <c r="AA8739">
        <v>10</v>
      </c>
      <c r="AB8739">
        <v>10</v>
      </c>
      <c r="AC8739">
        <v>30</v>
      </c>
    </row>
    <row r="8740" spans="1:29">
      <c r="A8740">
        <v>9517</v>
      </c>
      <c r="B8740" t="s">
        <v>805</v>
      </c>
      <c r="C8740" t="s">
        <v>10536</v>
      </c>
      <c r="J8740" t="s">
        <v>1436</v>
      </c>
      <c r="K8740">
        <v>0</v>
      </c>
      <c r="N8740" t="b">
        <v>1</v>
      </c>
      <c r="O8740" t="b">
        <v>0</v>
      </c>
      <c r="P8740" t="b">
        <v>0</v>
      </c>
      <c r="Q8740">
        <v>11</v>
      </c>
      <c r="R8740">
        <v>2</v>
      </c>
      <c r="S8740">
        <v>1</v>
      </c>
      <c r="T8740">
        <v>4</v>
      </c>
      <c r="U8740" t="b">
        <v>1</v>
      </c>
      <c r="V8740" s="9" t="s">
        <v>14425</v>
      </c>
      <c r="W8740" t="s">
        <v>10522</v>
      </c>
      <c r="X8740" t="s">
        <v>14652</v>
      </c>
      <c r="Y8740">
        <v>20</v>
      </c>
      <c r="Z8740">
        <v>20</v>
      </c>
      <c r="AA8740">
        <v>10</v>
      </c>
      <c r="AB8740">
        <v>10</v>
      </c>
      <c r="AC8740">
        <v>30</v>
      </c>
    </row>
    <row r="8741" spans="1:29">
      <c r="A8741">
        <v>9518</v>
      </c>
      <c r="B8741" t="s">
        <v>805</v>
      </c>
      <c r="C8741" t="s">
        <v>10537</v>
      </c>
      <c r="J8741" t="s">
        <v>1436</v>
      </c>
      <c r="K8741">
        <v>0</v>
      </c>
      <c r="N8741" t="b">
        <v>1</v>
      </c>
      <c r="O8741" t="b">
        <v>0</v>
      </c>
      <c r="P8741" t="b">
        <v>0</v>
      </c>
      <c r="Q8741">
        <v>11</v>
      </c>
      <c r="R8741">
        <v>2</v>
      </c>
      <c r="S8741">
        <v>1</v>
      </c>
      <c r="T8741">
        <v>4</v>
      </c>
      <c r="U8741" t="b">
        <v>1</v>
      </c>
      <c r="V8741" s="9" t="s">
        <v>14425</v>
      </c>
      <c r="W8741" t="s">
        <v>10522</v>
      </c>
      <c r="X8741" t="s">
        <v>14653</v>
      </c>
      <c r="Y8741">
        <v>21</v>
      </c>
      <c r="Z8741">
        <v>21</v>
      </c>
      <c r="AA8741">
        <v>10</v>
      </c>
      <c r="AB8741">
        <v>10</v>
      </c>
      <c r="AC8741">
        <v>30</v>
      </c>
    </row>
    <row r="8742" spans="1:29">
      <c r="A8742">
        <v>9519</v>
      </c>
      <c r="B8742" t="s">
        <v>805</v>
      </c>
      <c r="C8742" t="s">
        <v>10538</v>
      </c>
      <c r="J8742" t="s">
        <v>1436</v>
      </c>
      <c r="K8742">
        <v>0</v>
      </c>
      <c r="N8742" t="b">
        <v>1</v>
      </c>
      <c r="O8742" t="b">
        <v>0</v>
      </c>
      <c r="P8742" t="b">
        <v>0</v>
      </c>
      <c r="Q8742">
        <v>11</v>
      </c>
      <c r="R8742">
        <v>2</v>
      </c>
      <c r="S8742">
        <v>1</v>
      </c>
      <c r="T8742">
        <v>4</v>
      </c>
      <c r="U8742" t="b">
        <v>1</v>
      </c>
      <c r="V8742" s="9" t="s">
        <v>14425</v>
      </c>
      <c r="W8742" t="s">
        <v>10522</v>
      </c>
      <c r="X8742" t="s">
        <v>14654</v>
      </c>
      <c r="Y8742">
        <v>22</v>
      </c>
      <c r="Z8742">
        <v>22</v>
      </c>
      <c r="AA8742">
        <v>10</v>
      </c>
      <c r="AB8742">
        <v>10</v>
      </c>
      <c r="AC8742">
        <v>30</v>
      </c>
    </row>
    <row r="8743" spans="1:29">
      <c r="A8743">
        <v>9520</v>
      </c>
      <c r="B8743" t="s">
        <v>805</v>
      </c>
      <c r="C8743" t="s">
        <v>10539</v>
      </c>
      <c r="J8743" t="s">
        <v>1436</v>
      </c>
      <c r="K8743">
        <v>0</v>
      </c>
      <c r="N8743" t="b">
        <v>1</v>
      </c>
      <c r="O8743" t="b">
        <v>0</v>
      </c>
      <c r="P8743" t="b">
        <v>0</v>
      </c>
      <c r="Q8743">
        <v>11</v>
      </c>
      <c r="R8743">
        <v>2</v>
      </c>
      <c r="S8743">
        <v>1</v>
      </c>
      <c r="T8743">
        <v>4</v>
      </c>
      <c r="U8743" t="b">
        <v>1</v>
      </c>
      <c r="V8743" s="9" t="s">
        <v>14425</v>
      </c>
      <c r="W8743" t="s">
        <v>10522</v>
      </c>
      <c r="X8743" t="s">
        <v>14655</v>
      </c>
      <c r="Y8743">
        <v>23</v>
      </c>
      <c r="Z8743">
        <v>23</v>
      </c>
      <c r="AA8743">
        <v>10</v>
      </c>
      <c r="AB8743">
        <v>10</v>
      </c>
      <c r="AC8743">
        <v>30</v>
      </c>
    </row>
    <row r="8744" spans="1:29">
      <c r="A8744">
        <v>9521</v>
      </c>
      <c r="B8744" t="s">
        <v>805</v>
      </c>
      <c r="C8744" t="s">
        <v>10540</v>
      </c>
      <c r="J8744" t="s">
        <v>1444</v>
      </c>
      <c r="K8744">
        <v>0</v>
      </c>
      <c r="N8744" t="b">
        <v>1</v>
      </c>
      <c r="O8744" t="b">
        <v>0</v>
      </c>
      <c r="P8744" t="b">
        <v>0</v>
      </c>
      <c r="Q8744">
        <v>11</v>
      </c>
      <c r="R8744">
        <v>2</v>
      </c>
      <c r="S8744">
        <v>1</v>
      </c>
      <c r="T8744">
        <v>4</v>
      </c>
      <c r="U8744" t="b">
        <v>1</v>
      </c>
      <c r="V8744" s="9" t="s">
        <v>14425</v>
      </c>
      <c r="W8744" t="s">
        <v>10522</v>
      </c>
      <c r="X8744" t="s">
        <v>15358</v>
      </c>
      <c r="Y8744">
        <v>16</v>
      </c>
      <c r="Z8744">
        <v>16</v>
      </c>
      <c r="AA8744">
        <v>11</v>
      </c>
      <c r="AB8744">
        <v>11</v>
      </c>
      <c r="AC8744">
        <v>30</v>
      </c>
    </row>
    <row r="8745" spans="1:29">
      <c r="A8745">
        <v>9522</v>
      </c>
      <c r="B8745" t="s">
        <v>805</v>
      </c>
      <c r="C8745" t="s">
        <v>10541</v>
      </c>
      <c r="J8745" t="s">
        <v>1444</v>
      </c>
      <c r="K8745">
        <v>0</v>
      </c>
      <c r="N8745" t="b">
        <v>1</v>
      </c>
      <c r="O8745" t="b">
        <v>0</v>
      </c>
      <c r="P8745" t="b">
        <v>0</v>
      </c>
      <c r="Q8745">
        <v>11</v>
      </c>
      <c r="R8745">
        <v>2</v>
      </c>
      <c r="S8745">
        <v>1</v>
      </c>
      <c r="T8745">
        <v>4</v>
      </c>
      <c r="U8745" t="b">
        <v>1</v>
      </c>
      <c r="V8745" s="9" t="s">
        <v>14425</v>
      </c>
      <c r="W8745" t="s">
        <v>10522</v>
      </c>
      <c r="X8745" t="s">
        <v>14528</v>
      </c>
      <c r="Y8745">
        <v>17</v>
      </c>
      <c r="Z8745">
        <v>17</v>
      </c>
      <c r="AA8745">
        <v>11</v>
      </c>
      <c r="AB8745">
        <v>11</v>
      </c>
      <c r="AC8745">
        <v>30</v>
      </c>
    </row>
    <row r="8746" spans="1:29">
      <c r="A8746">
        <v>9523</v>
      </c>
      <c r="B8746" t="s">
        <v>805</v>
      </c>
      <c r="C8746" t="s">
        <v>10542</v>
      </c>
      <c r="J8746" t="s">
        <v>1444</v>
      </c>
      <c r="K8746">
        <v>0</v>
      </c>
      <c r="N8746" t="b">
        <v>1</v>
      </c>
      <c r="O8746" t="b">
        <v>0</v>
      </c>
      <c r="P8746" t="b">
        <v>0</v>
      </c>
      <c r="Q8746">
        <v>11</v>
      </c>
      <c r="R8746">
        <v>2</v>
      </c>
      <c r="S8746">
        <v>1</v>
      </c>
      <c r="T8746">
        <v>4</v>
      </c>
      <c r="U8746" t="b">
        <v>1</v>
      </c>
      <c r="V8746" s="9" t="s">
        <v>14425</v>
      </c>
      <c r="W8746" t="s">
        <v>10522</v>
      </c>
      <c r="X8746" t="s">
        <v>15359</v>
      </c>
      <c r="Y8746">
        <v>18</v>
      </c>
      <c r="Z8746">
        <v>18</v>
      </c>
      <c r="AA8746">
        <v>11</v>
      </c>
      <c r="AB8746">
        <v>11</v>
      </c>
      <c r="AC8746">
        <v>30</v>
      </c>
    </row>
    <row r="8747" spans="1:29">
      <c r="A8747">
        <v>9524</v>
      </c>
      <c r="B8747" t="s">
        <v>805</v>
      </c>
      <c r="C8747" t="s">
        <v>10543</v>
      </c>
      <c r="J8747" t="s">
        <v>1444</v>
      </c>
      <c r="K8747">
        <v>0</v>
      </c>
      <c r="N8747" t="b">
        <v>1</v>
      </c>
      <c r="O8747" t="b">
        <v>0</v>
      </c>
      <c r="P8747" t="b">
        <v>0</v>
      </c>
      <c r="Q8747">
        <v>11</v>
      </c>
      <c r="R8747">
        <v>2</v>
      </c>
      <c r="S8747">
        <v>1</v>
      </c>
      <c r="T8747">
        <v>4</v>
      </c>
      <c r="U8747" t="b">
        <v>1</v>
      </c>
      <c r="V8747" s="9" t="s">
        <v>14425</v>
      </c>
      <c r="W8747" t="s">
        <v>10522</v>
      </c>
      <c r="X8747" t="s">
        <v>15360</v>
      </c>
      <c r="Y8747">
        <v>19</v>
      </c>
      <c r="Z8747">
        <v>19</v>
      </c>
      <c r="AA8747">
        <v>11</v>
      </c>
      <c r="AB8747">
        <v>11</v>
      </c>
      <c r="AC8747">
        <v>30</v>
      </c>
    </row>
    <row r="8748" spans="1:29">
      <c r="A8748">
        <v>9525</v>
      </c>
      <c r="B8748" t="s">
        <v>805</v>
      </c>
      <c r="C8748" t="s">
        <v>10544</v>
      </c>
      <c r="J8748" t="s">
        <v>1444</v>
      </c>
      <c r="K8748">
        <v>0</v>
      </c>
      <c r="N8748" t="b">
        <v>1</v>
      </c>
      <c r="O8748" t="b">
        <v>0</v>
      </c>
      <c r="P8748" t="b">
        <v>0</v>
      </c>
      <c r="Q8748">
        <v>11</v>
      </c>
      <c r="R8748">
        <v>2</v>
      </c>
      <c r="S8748">
        <v>1</v>
      </c>
      <c r="T8748">
        <v>4</v>
      </c>
      <c r="U8748" t="b">
        <v>1</v>
      </c>
      <c r="V8748" s="9" t="s">
        <v>14425</v>
      </c>
      <c r="W8748" t="s">
        <v>10522</v>
      </c>
      <c r="X8748" t="s">
        <v>15361</v>
      </c>
      <c r="Y8748">
        <v>20</v>
      </c>
      <c r="Z8748">
        <v>20</v>
      </c>
      <c r="AA8748">
        <v>11</v>
      </c>
      <c r="AB8748">
        <v>11</v>
      </c>
      <c r="AC8748">
        <v>30</v>
      </c>
    </row>
    <row r="8749" spans="1:29">
      <c r="A8749">
        <v>9526</v>
      </c>
      <c r="B8749" t="s">
        <v>805</v>
      </c>
      <c r="C8749" t="s">
        <v>10545</v>
      </c>
      <c r="J8749" t="s">
        <v>1444</v>
      </c>
      <c r="K8749">
        <v>0</v>
      </c>
      <c r="N8749" t="b">
        <v>1</v>
      </c>
      <c r="O8749" t="b">
        <v>0</v>
      </c>
      <c r="P8749" t="b">
        <v>0</v>
      </c>
      <c r="Q8749">
        <v>11</v>
      </c>
      <c r="R8749">
        <v>2</v>
      </c>
      <c r="S8749">
        <v>1</v>
      </c>
      <c r="T8749">
        <v>4</v>
      </c>
      <c r="U8749" t="b">
        <v>1</v>
      </c>
      <c r="V8749" s="9" t="s">
        <v>14425</v>
      </c>
      <c r="W8749" t="s">
        <v>10522</v>
      </c>
      <c r="X8749" t="s">
        <v>15362</v>
      </c>
      <c r="Y8749">
        <v>21</v>
      </c>
      <c r="Z8749">
        <v>21</v>
      </c>
      <c r="AA8749">
        <v>11</v>
      </c>
      <c r="AB8749">
        <v>11</v>
      </c>
      <c r="AC8749">
        <v>30</v>
      </c>
    </row>
    <row r="8750" spans="1:29">
      <c r="A8750">
        <v>9527</v>
      </c>
      <c r="B8750" t="s">
        <v>805</v>
      </c>
      <c r="C8750" t="s">
        <v>10546</v>
      </c>
      <c r="J8750" t="s">
        <v>1444</v>
      </c>
      <c r="K8750">
        <v>0</v>
      </c>
      <c r="N8750" t="b">
        <v>1</v>
      </c>
      <c r="O8750" t="b">
        <v>0</v>
      </c>
      <c r="P8750" t="b">
        <v>0</v>
      </c>
      <c r="Q8750">
        <v>11</v>
      </c>
      <c r="R8750">
        <v>2</v>
      </c>
      <c r="S8750">
        <v>1</v>
      </c>
      <c r="T8750">
        <v>4</v>
      </c>
      <c r="U8750" t="b">
        <v>1</v>
      </c>
      <c r="V8750" s="9" t="s">
        <v>14425</v>
      </c>
      <c r="W8750" t="s">
        <v>10522</v>
      </c>
      <c r="X8750" t="s">
        <v>15363</v>
      </c>
      <c r="Y8750">
        <v>22</v>
      </c>
      <c r="Z8750">
        <v>22</v>
      </c>
      <c r="AA8750">
        <v>11</v>
      </c>
      <c r="AB8750">
        <v>11</v>
      </c>
      <c r="AC8750">
        <v>30</v>
      </c>
    </row>
    <row r="8751" spans="1:29">
      <c r="A8751">
        <v>9528</v>
      </c>
      <c r="B8751" t="s">
        <v>805</v>
      </c>
      <c r="C8751" t="s">
        <v>10547</v>
      </c>
      <c r="J8751" t="s">
        <v>1444</v>
      </c>
      <c r="K8751">
        <v>0</v>
      </c>
      <c r="N8751" t="b">
        <v>1</v>
      </c>
      <c r="O8751" t="b">
        <v>0</v>
      </c>
      <c r="P8751" t="b">
        <v>0</v>
      </c>
      <c r="Q8751">
        <v>11</v>
      </c>
      <c r="R8751">
        <v>2</v>
      </c>
      <c r="S8751">
        <v>1</v>
      </c>
      <c r="T8751">
        <v>4</v>
      </c>
      <c r="U8751" t="b">
        <v>1</v>
      </c>
      <c r="V8751" s="9" t="s">
        <v>14425</v>
      </c>
      <c r="W8751" t="s">
        <v>10522</v>
      </c>
      <c r="X8751" t="s">
        <v>15364</v>
      </c>
      <c r="Y8751">
        <v>23</v>
      </c>
      <c r="Z8751">
        <v>23</v>
      </c>
      <c r="AA8751">
        <v>11</v>
      </c>
      <c r="AB8751">
        <v>11</v>
      </c>
      <c r="AC8751">
        <v>30</v>
      </c>
    </row>
    <row r="8752" spans="1:29">
      <c r="A8752">
        <v>9529</v>
      </c>
      <c r="B8752" t="s">
        <v>805</v>
      </c>
      <c r="C8752" t="s">
        <v>10548</v>
      </c>
      <c r="J8752" t="s">
        <v>1444</v>
      </c>
      <c r="K8752">
        <v>0</v>
      </c>
      <c r="N8752" t="b">
        <v>0</v>
      </c>
      <c r="O8752" t="b">
        <v>1</v>
      </c>
      <c r="P8752" t="b">
        <v>0</v>
      </c>
      <c r="Q8752">
        <v>11</v>
      </c>
      <c r="R8752">
        <v>2</v>
      </c>
      <c r="S8752">
        <v>1</v>
      </c>
      <c r="T8752">
        <v>4</v>
      </c>
      <c r="U8752" t="b">
        <v>1</v>
      </c>
      <c r="V8752" s="9" t="s">
        <v>14425</v>
      </c>
      <c r="W8752" t="s">
        <v>10522</v>
      </c>
      <c r="X8752" t="s">
        <v>15366</v>
      </c>
      <c r="Y8752">
        <v>25</v>
      </c>
      <c r="Z8752">
        <v>25</v>
      </c>
      <c r="AA8752">
        <v>11</v>
      </c>
      <c r="AB8752">
        <v>11</v>
      </c>
      <c r="AC8752">
        <v>30</v>
      </c>
    </row>
    <row r="8753" spans="1:29">
      <c r="A8753">
        <v>9530</v>
      </c>
      <c r="B8753" t="s">
        <v>805</v>
      </c>
      <c r="C8753" t="s">
        <v>10549</v>
      </c>
      <c r="J8753" t="s">
        <v>1436</v>
      </c>
      <c r="K8753">
        <v>0</v>
      </c>
      <c r="N8753" t="b">
        <v>1</v>
      </c>
      <c r="O8753" t="b">
        <v>0</v>
      </c>
      <c r="P8753" t="b">
        <v>0</v>
      </c>
      <c r="Q8753">
        <v>11</v>
      </c>
      <c r="R8753">
        <v>2</v>
      </c>
      <c r="S8753">
        <v>1</v>
      </c>
      <c r="T8753">
        <v>1</v>
      </c>
      <c r="U8753" t="b">
        <v>1</v>
      </c>
      <c r="V8753" s="9" t="s">
        <v>14425</v>
      </c>
      <c r="W8753" t="s">
        <v>10522</v>
      </c>
      <c r="X8753" t="s">
        <v>15833</v>
      </c>
      <c r="Y8753">
        <v>35</v>
      </c>
      <c r="Z8753">
        <v>35</v>
      </c>
      <c r="AA8753">
        <v>11</v>
      </c>
      <c r="AB8753">
        <v>11</v>
      </c>
      <c r="AC8753">
        <v>30</v>
      </c>
    </row>
    <row r="8754" spans="1:29">
      <c r="A8754">
        <v>9531</v>
      </c>
      <c r="B8754" t="s">
        <v>1503</v>
      </c>
      <c r="C8754" t="s">
        <v>10550</v>
      </c>
      <c r="D8754">
        <v>178</v>
      </c>
      <c r="E8754" t="s">
        <v>10551</v>
      </c>
      <c r="U8754" t="b">
        <v>1</v>
      </c>
      <c r="V8754" s="9" t="s">
        <v>14425</v>
      </c>
      <c r="W8754" t="s">
        <v>10522</v>
      </c>
      <c r="X8754" t="s">
        <v>15834</v>
      </c>
      <c r="Y8754">
        <v>38</v>
      </c>
      <c r="Z8754">
        <v>69</v>
      </c>
      <c r="AA8754">
        <v>2</v>
      </c>
      <c r="AB8754">
        <v>12</v>
      </c>
      <c r="AC8754">
        <v>30</v>
      </c>
    </row>
    <row r="8755" spans="1:29">
      <c r="A8755">
        <v>9532</v>
      </c>
      <c r="B8755" t="s">
        <v>827</v>
      </c>
      <c r="C8755" t="s">
        <v>10552</v>
      </c>
      <c r="U8755" t="b">
        <v>1</v>
      </c>
      <c r="V8755" s="9" t="s">
        <v>14425</v>
      </c>
      <c r="W8755" t="s">
        <v>10522</v>
      </c>
      <c r="X8755" t="s">
        <v>15835</v>
      </c>
      <c r="Y8755">
        <v>38</v>
      </c>
      <c r="Z8755">
        <v>69</v>
      </c>
      <c r="AA8755">
        <v>2</v>
      </c>
      <c r="AB8755">
        <v>11</v>
      </c>
      <c r="AC8755">
        <v>30</v>
      </c>
    </row>
    <row r="8756" spans="1:29">
      <c r="A8756">
        <v>9533</v>
      </c>
      <c r="B8756" t="s">
        <v>1508</v>
      </c>
      <c r="C8756" t="s">
        <v>10553</v>
      </c>
      <c r="U8756" t="b">
        <v>1</v>
      </c>
      <c r="V8756" s="9" t="s">
        <v>14425</v>
      </c>
      <c r="W8756" t="s">
        <v>10522</v>
      </c>
      <c r="X8756" t="s">
        <v>15836</v>
      </c>
      <c r="Y8756">
        <v>39</v>
      </c>
      <c r="Z8756">
        <v>69</v>
      </c>
      <c r="AA8756">
        <v>2</v>
      </c>
      <c r="AB8756">
        <v>12</v>
      </c>
      <c r="AC8756">
        <v>30</v>
      </c>
    </row>
    <row r="8757" spans="1:29">
      <c r="A8757">
        <v>9534</v>
      </c>
      <c r="B8757" t="s">
        <v>805</v>
      </c>
      <c r="C8757" t="s">
        <v>10554</v>
      </c>
      <c r="J8757" t="s">
        <v>1436</v>
      </c>
      <c r="K8757">
        <v>0</v>
      </c>
      <c r="N8757" t="b">
        <v>1</v>
      </c>
      <c r="O8757" t="b">
        <v>0</v>
      </c>
      <c r="P8757" t="b">
        <v>0</v>
      </c>
      <c r="Q8757">
        <v>11</v>
      </c>
      <c r="R8757">
        <v>6</v>
      </c>
      <c r="S8757">
        <v>1</v>
      </c>
      <c r="T8757">
        <v>2</v>
      </c>
      <c r="U8757" t="b">
        <v>1</v>
      </c>
      <c r="V8757" s="9" t="s">
        <v>14425</v>
      </c>
      <c r="W8757" t="s">
        <v>10522</v>
      </c>
      <c r="X8757" t="s">
        <v>15372</v>
      </c>
      <c r="Y8757">
        <v>41</v>
      </c>
      <c r="Z8757">
        <v>41</v>
      </c>
      <c r="AA8757">
        <v>3</v>
      </c>
      <c r="AB8757">
        <v>3</v>
      </c>
      <c r="AC8757">
        <v>30</v>
      </c>
    </row>
    <row r="8758" spans="1:29">
      <c r="A8758">
        <v>9535</v>
      </c>
      <c r="B8758" t="s">
        <v>805</v>
      </c>
      <c r="C8758" t="s">
        <v>10555</v>
      </c>
      <c r="G8758" t="s">
        <v>412</v>
      </c>
      <c r="J8758" t="s">
        <v>1436</v>
      </c>
      <c r="K8758">
        <v>0</v>
      </c>
      <c r="N8758" t="b">
        <v>1</v>
      </c>
      <c r="O8758" t="b">
        <v>0</v>
      </c>
      <c r="P8758" t="b">
        <v>0</v>
      </c>
      <c r="Q8758">
        <v>11</v>
      </c>
      <c r="R8758">
        <v>0</v>
      </c>
      <c r="S8758">
        <v>1</v>
      </c>
      <c r="T8758">
        <v>2</v>
      </c>
      <c r="U8758" t="b">
        <v>1</v>
      </c>
      <c r="V8758" s="9" t="s">
        <v>14425</v>
      </c>
      <c r="W8758" t="s">
        <v>10522</v>
      </c>
      <c r="X8758" t="s">
        <v>15376</v>
      </c>
      <c r="Y8758">
        <v>43</v>
      </c>
      <c r="Z8758">
        <v>43</v>
      </c>
      <c r="AA8758">
        <v>3</v>
      </c>
      <c r="AB8758">
        <v>3</v>
      </c>
      <c r="AC8758">
        <v>30</v>
      </c>
    </row>
    <row r="8759" spans="1:29">
      <c r="A8759">
        <v>9536</v>
      </c>
      <c r="B8759" t="s">
        <v>805</v>
      </c>
      <c r="C8759" t="s">
        <v>10556</v>
      </c>
      <c r="G8759" t="s">
        <v>412</v>
      </c>
      <c r="J8759" t="s">
        <v>1436</v>
      </c>
      <c r="K8759">
        <v>0</v>
      </c>
      <c r="N8759" t="b">
        <v>1</v>
      </c>
      <c r="O8759" t="b">
        <v>0</v>
      </c>
      <c r="P8759" t="b">
        <v>0</v>
      </c>
      <c r="Q8759">
        <v>11</v>
      </c>
      <c r="R8759">
        <v>0</v>
      </c>
      <c r="S8759">
        <v>1</v>
      </c>
      <c r="T8759">
        <v>10</v>
      </c>
      <c r="U8759" t="b">
        <v>1</v>
      </c>
      <c r="V8759" s="9" t="s">
        <v>14425</v>
      </c>
      <c r="W8759" t="s">
        <v>10522</v>
      </c>
      <c r="X8759" t="s">
        <v>14474</v>
      </c>
      <c r="Y8759">
        <v>48</v>
      </c>
      <c r="Z8759">
        <v>48</v>
      </c>
      <c r="AA8759">
        <v>3</v>
      </c>
      <c r="AB8759">
        <v>3</v>
      </c>
      <c r="AC8759">
        <v>30</v>
      </c>
    </row>
    <row r="8760" spans="1:29">
      <c r="A8760">
        <v>9537</v>
      </c>
      <c r="B8760" t="s">
        <v>805</v>
      </c>
      <c r="C8760" t="s">
        <v>10557</v>
      </c>
      <c r="J8760" t="s">
        <v>1436</v>
      </c>
      <c r="K8760">
        <v>0</v>
      </c>
      <c r="N8760" t="b">
        <v>1</v>
      </c>
      <c r="O8760" t="b">
        <v>0</v>
      </c>
      <c r="P8760" t="b">
        <v>0</v>
      </c>
      <c r="Q8760">
        <v>11</v>
      </c>
      <c r="R8760">
        <v>4</v>
      </c>
      <c r="S8760">
        <v>1</v>
      </c>
      <c r="T8760">
        <v>14</v>
      </c>
      <c r="U8760" t="b">
        <v>1</v>
      </c>
      <c r="V8760" s="9" t="s">
        <v>14425</v>
      </c>
      <c r="W8760" t="s">
        <v>10522</v>
      </c>
      <c r="X8760" t="s">
        <v>14564</v>
      </c>
      <c r="Y8760">
        <v>52</v>
      </c>
      <c r="Z8760">
        <v>52</v>
      </c>
      <c r="AA8760">
        <v>3</v>
      </c>
      <c r="AB8760">
        <v>3</v>
      </c>
      <c r="AC8760">
        <v>30</v>
      </c>
    </row>
    <row r="8761" spans="1:29">
      <c r="A8761">
        <v>9538</v>
      </c>
      <c r="B8761" t="s">
        <v>805</v>
      </c>
      <c r="C8761" t="s">
        <v>10558</v>
      </c>
      <c r="G8761" t="s">
        <v>412</v>
      </c>
      <c r="J8761" t="s">
        <v>1436</v>
      </c>
      <c r="K8761">
        <v>0</v>
      </c>
      <c r="N8761" t="b">
        <v>1</v>
      </c>
      <c r="O8761" t="b">
        <v>0</v>
      </c>
      <c r="P8761" t="b">
        <v>0</v>
      </c>
      <c r="Q8761">
        <v>11</v>
      </c>
      <c r="R8761">
        <v>0</v>
      </c>
      <c r="S8761">
        <v>1</v>
      </c>
      <c r="T8761">
        <v>14</v>
      </c>
      <c r="U8761" t="b">
        <v>1</v>
      </c>
      <c r="V8761" s="9" t="s">
        <v>14425</v>
      </c>
      <c r="W8761" t="s">
        <v>10522</v>
      </c>
      <c r="X8761" t="s">
        <v>14567</v>
      </c>
      <c r="Y8761">
        <v>53</v>
      </c>
      <c r="Z8761">
        <v>53</v>
      </c>
      <c r="AA8761">
        <v>3</v>
      </c>
      <c r="AB8761">
        <v>3</v>
      </c>
      <c r="AC8761">
        <v>30</v>
      </c>
    </row>
    <row r="8762" spans="1:29">
      <c r="A8762">
        <v>9539</v>
      </c>
      <c r="B8762" t="s">
        <v>805</v>
      </c>
      <c r="C8762" t="s">
        <v>10559</v>
      </c>
      <c r="J8762" t="s">
        <v>1466</v>
      </c>
      <c r="K8762">
        <v>0</v>
      </c>
      <c r="N8762" t="b">
        <v>1</v>
      </c>
      <c r="O8762" t="b">
        <v>0</v>
      </c>
      <c r="P8762" t="b">
        <v>0</v>
      </c>
      <c r="Q8762">
        <v>11</v>
      </c>
      <c r="R8762">
        <v>0</v>
      </c>
      <c r="S8762">
        <v>1</v>
      </c>
      <c r="T8762">
        <v>17</v>
      </c>
      <c r="U8762" t="b">
        <v>1</v>
      </c>
      <c r="V8762" s="9" t="s">
        <v>14425</v>
      </c>
      <c r="W8762" t="s">
        <v>10522</v>
      </c>
      <c r="X8762" t="s">
        <v>14573</v>
      </c>
      <c r="Y8762">
        <v>55</v>
      </c>
      <c r="Z8762">
        <v>55</v>
      </c>
      <c r="AA8762">
        <v>3</v>
      </c>
      <c r="AB8762">
        <v>3</v>
      </c>
      <c r="AC8762">
        <v>30</v>
      </c>
    </row>
    <row r="8763" spans="1:29">
      <c r="A8763">
        <v>9540</v>
      </c>
      <c r="B8763" t="s">
        <v>805</v>
      </c>
      <c r="C8763" t="s">
        <v>10560</v>
      </c>
      <c r="J8763" t="s">
        <v>1436</v>
      </c>
      <c r="K8763">
        <v>0</v>
      </c>
      <c r="N8763" t="b">
        <v>1</v>
      </c>
      <c r="O8763" t="b">
        <v>0</v>
      </c>
      <c r="P8763" t="b">
        <v>0</v>
      </c>
      <c r="Q8763">
        <v>11</v>
      </c>
      <c r="R8763">
        <v>4</v>
      </c>
      <c r="S8763">
        <v>1</v>
      </c>
      <c r="T8763">
        <v>19</v>
      </c>
      <c r="U8763" t="b">
        <v>1</v>
      </c>
      <c r="V8763" s="9" t="s">
        <v>14425</v>
      </c>
      <c r="W8763" t="s">
        <v>10522</v>
      </c>
      <c r="X8763" t="s">
        <v>14578</v>
      </c>
      <c r="Y8763">
        <v>57</v>
      </c>
      <c r="Z8763">
        <v>57</v>
      </c>
      <c r="AA8763">
        <v>3</v>
      </c>
      <c r="AB8763">
        <v>3</v>
      </c>
      <c r="AC8763">
        <v>30</v>
      </c>
    </row>
    <row r="8764" spans="1:29">
      <c r="A8764">
        <v>9541</v>
      </c>
      <c r="B8764" t="s">
        <v>805</v>
      </c>
      <c r="C8764" t="s">
        <v>10561</v>
      </c>
      <c r="J8764" t="s">
        <v>1436</v>
      </c>
      <c r="K8764">
        <v>0</v>
      </c>
      <c r="N8764" t="b">
        <v>1</v>
      </c>
      <c r="O8764" t="b">
        <v>0</v>
      </c>
      <c r="P8764" t="b">
        <v>0</v>
      </c>
      <c r="Q8764">
        <v>11</v>
      </c>
      <c r="R8764">
        <v>11</v>
      </c>
      <c r="S8764">
        <v>1</v>
      </c>
      <c r="T8764">
        <v>22</v>
      </c>
      <c r="U8764" t="b">
        <v>1</v>
      </c>
      <c r="V8764" s="9" t="s">
        <v>14425</v>
      </c>
      <c r="W8764" t="s">
        <v>10522</v>
      </c>
      <c r="X8764" t="s">
        <v>14587</v>
      </c>
      <c r="Y8764">
        <v>60</v>
      </c>
      <c r="Z8764">
        <v>60</v>
      </c>
      <c r="AA8764">
        <v>3</v>
      </c>
      <c r="AB8764">
        <v>3</v>
      </c>
      <c r="AC8764">
        <v>30</v>
      </c>
    </row>
    <row r="8765" spans="1:29">
      <c r="A8765">
        <v>9542</v>
      </c>
      <c r="B8765" t="s">
        <v>805</v>
      </c>
      <c r="C8765" t="s">
        <v>10562</v>
      </c>
      <c r="J8765" t="s">
        <v>1436</v>
      </c>
      <c r="K8765">
        <v>0</v>
      </c>
      <c r="N8765" t="b">
        <v>1</v>
      </c>
      <c r="O8765" t="b">
        <v>0</v>
      </c>
      <c r="P8765" t="b">
        <v>0</v>
      </c>
      <c r="Q8765">
        <v>11</v>
      </c>
      <c r="R8765">
        <v>11</v>
      </c>
      <c r="S8765">
        <v>1</v>
      </c>
      <c r="T8765">
        <v>22</v>
      </c>
      <c r="U8765" t="b">
        <v>1</v>
      </c>
      <c r="V8765" s="9" t="s">
        <v>14425</v>
      </c>
      <c r="W8765" t="s">
        <v>10522</v>
      </c>
      <c r="X8765" t="s">
        <v>14588</v>
      </c>
      <c r="Y8765">
        <v>60</v>
      </c>
      <c r="Z8765">
        <v>60</v>
      </c>
      <c r="AA8765">
        <v>6</v>
      </c>
      <c r="AB8765">
        <v>6</v>
      </c>
      <c r="AC8765">
        <v>30</v>
      </c>
    </row>
    <row r="8766" spans="1:29">
      <c r="A8766">
        <v>9543</v>
      </c>
      <c r="B8766" t="s">
        <v>805</v>
      </c>
      <c r="C8766" t="s">
        <v>10563</v>
      </c>
      <c r="J8766" t="s">
        <v>1436</v>
      </c>
      <c r="K8766">
        <v>0</v>
      </c>
      <c r="N8766" t="b">
        <v>1</v>
      </c>
      <c r="O8766" t="b">
        <v>0</v>
      </c>
      <c r="P8766" t="b">
        <v>0</v>
      </c>
      <c r="Q8766">
        <v>11</v>
      </c>
      <c r="R8766">
        <v>11</v>
      </c>
      <c r="S8766">
        <v>1</v>
      </c>
      <c r="T8766">
        <v>22</v>
      </c>
      <c r="U8766" t="b">
        <v>1</v>
      </c>
      <c r="V8766" s="9" t="s">
        <v>14425</v>
      </c>
      <c r="W8766" t="s">
        <v>10522</v>
      </c>
      <c r="X8766" t="s">
        <v>14590</v>
      </c>
      <c r="Y8766">
        <v>61</v>
      </c>
      <c r="Z8766">
        <v>61</v>
      </c>
      <c r="AA8766">
        <v>3</v>
      </c>
      <c r="AB8766">
        <v>3</v>
      </c>
      <c r="AC8766">
        <v>30</v>
      </c>
    </row>
    <row r="8767" spans="1:29">
      <c r="A8767">
        <v>9544</v>
      </c>
      <c r="B8767" t="s">
        <v>805</v>
      </c>
      <c r="C8767" t="s">
        <v>10564</v>
      </c>
      <c r="J8767" t="s">
        <v>1436</v>
      </c>
      <c r="K8767">
        <v>0</v>
      </c>
      <c r="N8767" t="b">
        <v>1</v>
      </c>
      <c r="O8767" t="b">
        <v>0</v>
      </c>
      <c r="P8767" t="b">
        <v>0</v>
      </c>
      <c r="Q8767">
        <v>11</v>
      </c>
      <c r="R8767">
        <v>11</v>
      </c>
      <c r="S8767">
        <v>1</v>
      </c>
      <c r="T8767">
        <v>22</v>
      </c>
      <c r="U8767" t="b">
        <v>1</v>
      </c>
      <c r="V8767" s="9" t="s">
        <v>14425</v>
      </c>
      <c r="W8767" t="s">
        <v>10522</v>
      </c>
      <c r="X8767" t="s">
        <v>14591</v>
      </c>
      <c r="Y8767">
        <v>61</v>
      </c>
      <c r="Z8767">
        <v>61</v>
      </c>
      <c r="AA8767">
        <v>6</v>
      </c>
      <c r="AB8767">
        <v>6</v>
      </c>
      <c r="AC8767">
        <v>30</v>
      </c>
    </row>
    <row r="8768" spans="1:29">
      <c r="A8768">
        <v>9545</v>
      </c>
      <c r="B8768" t="s">
        <v>805</v>
      </c>
      <c r="C8768" t="s">
        <v>10565</v>
      </c>
      <c r="J8768" t="s">
        <v>1436</v>
      </c>
      <c r="K8768">
        <v>0</v>
      </c>
      <c r="N8768" t="b">
        <v>1</v>
      </c>
      <c r="O8768" t="b">
        <v>0</v>
      </c>
      <c r="P8768" t="b">
        <v>0</v>
      </c>
      <c r="Q8768">
        <v>11</v>
      </c>
      <c r="R8768">
        <v>11</v>
      </c>
      <c r="S8768">
        <v>1</v>
      </c>
      <c r="T8768">
        <v>22</v>
      </c>
      <c r="U8768" t="b">
        <v>1</v>
      </c>
      <c r="V8768" s="9" t="s">
        <v>14425</v>
      </c>
      <c r="W8768" t="s">
        <v>10522</v>
      </c>
      <c r="X8768" t="s">
        <v>15348</v>
      </c>
      <c r="Y8768">
        <v>62</v>
      </c>
      <c r="Z8768">
        <v>62</v>
      </c>
      <c r="AA8768">
        <v>3</v>
      </c>
      <c r="AB8768">
        <v>3</v>
      </c>
      <c r="AC8768">
        <v>30</v>
      </c>
    </row>
    <row r="8769" spans="1:29">
      <c r="A8769">
        <v>9546</v>
      </c>
      <c r="B8769" t="s">
        <v>805</v>
      </c>
      <c r="C8769" t="s">
        <v>10566</v>
      </c>
      <c r="J8769" t="s">
        <v>1436</v>
      </c>
      <c r="K8769">
        <v>0</v>
      </c>
      <c r="N8769" t="b">
        <v>1</v>
      </c>
      <c r="O8769" t="b">
        <v>0</v>
      </c>
      <c r="P8769" t="b">
        <v>0</v>
      </c>
      <c r="Q8769">
        <v>11</v>
      </c>
      <c r="R8769">
        <v>11</v>
      </c>
      <c r="S8769">
        <v>1</v>
      </c>
      <c r="T8769">
        <v>22</v>
      </c>
      <c r="U8769" t="b">
        <v>1</v>
      </c>
      <c r="V8769" s="9" t="s">
        <v>14425</v>
      </c>
      <c r="W8769" t="s">
        <v>10522</v>
      </c>
      <c r="X8769" t="s">
        <v>14883</v>
      </c>
      <c r="Y8769">
        <v>62</v>
      </c>
      <c r="Z8769">
        <v>62</v>
      </c>
      <c r="AA8769">
        <v>6</v>
      </c>
      <c r="AB8769">
        <v>6</v>
      </c>
      <c r="AC8769">
        <v>30</v>
      </c>
    </row>
    <row r="8770" spans="1:29">
      <c r="A8770">
        <v>9547</v>
      </c>
      <c r="B8770" t="s">
        <v>805</v>
      </c>
      <c r="C8770" t="s">
        <v>10567</v>
      </c>
      <c r="J8770" t="s">
        <v>1436</v>
      </c>
      <c r="K8770">
        <v>0</v>
      </c>
      <c r="N8770" t="b">
        <v>1</v>
      </c>
      <c r="O8770" t="b">
        <v>0</v>
      </c>
      <c r="P8770" t="b">
        <v>0</v>
      </c>
      <c r="Q8770">
        <v>11</v>
      </c>
      <c r="R8770">
        <v>11</v>
      </c>
      <c r="S8770">
        <v>1</v>
      </c>
      <c r="T8770">
        <v>22</v>
      </c>
      <c r="U8770" t="b">
        <v>1</v>
      </c>
      <c r="V8770" s="9" t="s">
        <v>14425</v>
      </c>
      <c r="W8770" t="s">
        <v>10522</v>
      </c>
      <c r="X8770" t="s">
        <v>15350</v>
      </c>
      <c r="Y8770">
        <v>63</v>
      </c>
      <c r="Z8770">
        <v>63</v>
      </c>
      <c r="AA8770">
        <v>3</v>
      </c>
      <c r="AB8770">
        <v>3</v>
      </c>
      <c r="AC8770">
        <v>30</v>
      </c>
    </row>
    <row r="8771" spans="1:29">
      <c r="A8771">
        <v>9548</v>
      </c>
      <c r="B8771" t="s">
        <v>805</v>
      </c>
      <c r="C8771" t="s">
        <v>10568</v>
      </c>
      <c r="J8771" t="s">
        <v>1436</v>
      </c>
      <c r="K8771">
        <v>0</v>
      </c>
      <c r="N8771" t="b">
        <v>1</v>
      </c>
      <c r="O8771" t="b">
        <v>0</v>
      </c>
      <c r="P8771" t="b">
        <v>0</v>
      </c>
      <c r="Q8771">
        <v>11</v>
      </c>
      <c r="R8771">
        <v>11</v>
      </c>
      <c r="S8771">
        <v>1</v>
      </c>
      <c r="T8771">
        <v>22</v>
      </c>
      <c r="U8771" t="b">
        <v>1</v>
      </c>
      <c r="V8771" s="9" t="s">
        <v>14425</v>
      </c>
      <c r="W8771" t="s">
        <v>10522</v>
      </c>
      <c r="X8771" t="s">
        <v>14884</v>
      </c>
      <c r="Y8771">
        <v>63</v>
      </c>
      <c r="Z8771">
        <v>63</v>
      </c>
      <c r="AA8771">
        <v>6</v>
      </c>
      <c r="AB8771">
        <v>6</v>
      </c>
      <c r="AC8771">
        <v>30</v>
      </c>
    </row>
    <row r="8772" spans="1:29">
      <c r="A8772">
        <v>9549</v>
      </c>
      <c r="B8772" t="s">
        <v>805</v>
      </c>
      <c r="C8772" t="s">
        <v>10569</v>
      </c>
      <c r="J8772" t="s">
        <v>1436</v>
      </c>
      <c r="K8772">
        <v>0</v>
      </c>
      <c r="N8772" t="b">
        <v>1</v>
      </c>
      <c r="O8772" t="b">
        <v>0</v>
      </c>
      <c r="P8772" t="b">
        <v>0</v>
      </c>
      <c r="Q8772">
        <v>11</v>
      </c>
      <c r="R8772">
        <v>11</v>
      </c>
      <c r="S8772">
        <v>1</v>
      </c>
      <c r="T8772">
        <v>22</v>
      </c>
      <c r="U8772" t="b">
        <v>1</v>
      </c>
      <c r="V8772" s="9" t="s">
        <v>14425</v>
      </c>
      <c r="W8772" t="s">
        <v>10522</v>
      </c>
      <c r="X8772" t="s">
        <v>15501</v>
      </c>
      <c r="Y8772">
        <v>64</v>
      </c>
      <c r="Z8772">
        <v>64</v>
      </c>
      <c r="AA8772">
        <v>3</v>
      </c>
      <c r="AB8772">
        <v>3</v>
      </c>
      <c r="AC8772">
        <v>30</v>
      </c>
    </row>
    <row r="8773" spans="1:29">
      <c r="A8773">
        <v>9550</v>
      </c>
      <c r="B8773" t="s">
        <v>805</v>
      </c>
      <c r="C8773" t="s">
        <v>10570</v>
      </c>
      <c r="J8773" t="s">
        <v>1436</v>
      </c>
      <c r="K8773">
        <v>0</v>
      </c>
      <c r="N8773" t="b">
        <v>1</v>
      </c>
      <c r="O8773" t="b">
        <v>0</v>
      </c>
      <c r="P8773" t="b">
        <v>0</v>
      </c>
      <c r="Q8773">
        <v>11</v>
      </c>
      <c r="R8773">
        <v>11</v>
      </c>
      <c r="S8773">
        <v>1</v>
      </c>
      <c r="T8773">
        <v>22</v>
      </c>
      <c r="U8773" t="b">
        <v>1</v>
      </c>
      <c r="V8773" s="9" t="s">
        <v>14425</v>
      </c>
      <c r="W8773" t="s">
        <v>10522</v>
      </c>
      <c r="X8773" t="s">
        <v>14596</v>
      </c>
      <c r="Y8773">
        <v>64</v>
      </c>
      <c r="Z8773">
        <v>64</v>
      </c>
      <c r="AA8773">
        <v>6</v>
      </c>
      <c r="AB8773">
        <v>6</v>
      </c>
      <c r="AC8773">
        <v>30</v>
      </c>
    </row>
    <row r="8774" spans="1:29">
      <c r="A8774">
        <v>9551</v>
      </c>
      <c r="B8774" t="s">
        <v>805</v>
      </c>
      <c r="C8774" t="s">
        <v>10571</v>
      </c>
      <c r="J8774" t="s">
        <v>1436</v>
      </c>
      <c r="K8774">
        <v>0</v>
      </c>
      <c r="N8774" t="b">
        <v>1</v>
      </c>
      <c r="O8774" t="b">
        <v>0</v>
      </c>
      <c r="P8774" t="b">
        <v>0</v>
      </c>
      <c r="Q8774">
        <v>11</v>
      </c>
      <c r="R8774">
        <v>11</v>
      </c>
      <c r="S8774">
        <v>1</v>
      </c>
      <c r="T8774">
        <v>22</v>
      </c>
      <c r="U8774" t="b">
        <v>1</v>
      </c>
      <c r="V8774" s="9" t="s">
        <v>14425</v>
      </c>
      <c r="W8774" t="s">
        <v>10522</v>
      </c>
      <c r="X8774" t="s">
        <v>15502</v>
      </c>
      <c r="Y8774">
        <v>65</v>
      </c>
      <c r="Z8774">
        <v>65</v>
      </c>
      <c r="AA8774">
        <v>3</v>
      </c>
      <c r="AB8774">
        <v>3</v>
      </c>
      <c r="AC8774">
        <v>30</v>
      </c>
    </row>
    <row r="8775" spans="1:29">
      <c r="A8775">
        <v>9552</v>
      </c>
      <c r="B8775" t="s">
        <v>805</v>
      </c>
      <c r="C8775" t="s">
        <v>10572</v>
      </c>
      <c r="J8775" t="s">
        <v>1436</v>
      </c>
      <c r="K8775">
        <v>0</v>
      </c>
      <c r="N8775" t="b">
        <v>1</v>
      </c>
      <c r="O8775" t="b">
        <v>0</v>
      </c>
      <c r="P8775" t="b">
        <v>0</v>
      </c>
      <c r="Q8775">
        <v>11</v>
      </c>
      <c r="R8775">
        <v>11</v>
      </c>
      <c r="S8775">
        <v>1</v>
      </c>
      <c r="T8775">
        <v>22</v>
      </c>
      <c r="U8775" t="b">
        <v>1</v>
      </c>
      <c r="V8775" s="9" t="s">
        <v>14425</v>
      </c>
      <c r="W8775" t="s">
        <v>10522</v>
      </c>
      <c r="X8775" t="s">
        <v>14885</v>
      </c>
      <c r="Y8775">
        <v>65</v>
      </c>
      <c r="Z8775">
        <v>65</v>
      </c>
      <c r="AA8775">
        <v>6</v>
      </c>
      <c r="AB8775">
        <v>6</v>
      </c>
      <c r="AC8775">
        <v>30</v>
      </c>
    </row>
    <row r="8776" spans="1:29">
      <c r="A8776">
        <v>9553</v>
      </c>
      <c r="B8776" t="s">
        <v>805</v>
      </c>
      <c r="C8776" t="s">
        <v>10573</v>
      </c>
      <c r="J8776" t="s">
        <v>1466</v>
      </c>
      <c r="K8776">
        <v>0</v>
      </c>
      <c r="N8776" t="b">
        <v>1</v>
      </c>
      <c r="O8776" t="b">
        <v>0</v>
      </c>
      <c r="P8776" t="b">
        <v>0</v>
      </c>
      <c r="Q8776">
        <v>11</v>
      </c>
      <c r="R8776">
        <v>11</v>
      </c>
      <c r="S8776">
        <v>1</v>
      </c>
      <c r="T8776">
        <v>22</v>
      </c>
      <c r="U8776" t="b">
        <v>1</v>
      </c>
      <c r="V8776" s="9" t="s">
        <v>14425</v>
      </c>
      <c r="W8776" t="s">
        <v>10522</v>
      </c>
      <c r="X8776" t="s">
        <v>15837</v>
      </c>
      <c r="Y8776">
        <v>60</v>
      </c>
      <c r="Z8776">
        <v>60</v>
      </c>
      <c r="AA8776">
        <v>10</v>
      </c>
      <c r="AB8776">
        <v>10</v>
      </c>
      <c r="AC8776">
        <v>30</v>
      </c>
    </row>
    <row r="8777" spans="1:29">
      <c r="A8777">
        <v>9554</v>
      </c>
      <c r="B8777" t="s">
        <v>805</v>
      </c>
      <c r="C8777" t="s">
        <v>10574</v>
      </c>
      <c r="J8777" t="s">
        <v>1466</v>
      </c>
      <c r="K8777">
        <v>0</v>
      </c>
      <c r="N8777" t="b">
        <v>1</v>
      </c>
      <c r="O8777" t="b">
        <v>0</v>
      </c>
      <c r="P8777" t="b">
        <v>0</v>
      </c>
      <c r="Q8777">
        <v>11</v>
      </c>
      <c r="R8777">
        <v>11</v>
      </c>
      <c r="S8777">
        <v>1</v>
      </c>
      <c r="T8777">
        <v>22</v>
      </c>
      <c r="U8777" t="b">
        <v>1</v>
      </c>
      <c r="V8777" s="9" t="s">
        <v>14425</v>
      </c>
      <c r="W8777" t="s">
        <v>10522</v>
      </c>
      <c r="X8777" t="s">
        <v>15809</v>
      </c>
      <c r="Y8777">
        <v>61</v>
      </c>
      <c r="Z8777">
        <v>61</v>
      </c>
      <c r="AA8777">
        <v>10</v>
      </c>
      <c r="AB8777">
        <v>10</v>
      </c>
      <c r="AC8777">
        <v>30</v>
      </c>
    </row>
    <row r="8778" spans="1:29">
      <c r="A8778">
        <v>9555</v>
      </c>
      <c r="B8778" t="s">
        <v>805</v>
      </c>
      <c r="C8778" t="s">
        <v>10575</v>
      </c>
      <c r="J8778" t="s">
        <v>1466</v>
      </c>
      <c r="K8778">
        <v>0</v>
      </c>
      <c r="N8778" t="b">
        <v>1</v>
      </c>
      <c r="O8778" t="b">
        <v>0</v>
      </c>
      <c r="P8778" t="b">
        <v>0</v>
      </c>
      <c r="Q8778">
        <v>11</v>
      </c>
      <c r="R8778">
        <v>11</v>
      </c>
      <c r="S8778">
        <v>1</v>
      </c>
      <c r="T8778">
        <v>22</v>
      </c>
      <c r="U8778" t="b">
        <v>1</v>
      </c>
      <c r="V8778" s="9" t="s">
        <v>14425</v>
      </c>
      <c r="W8778" t="s">
        <v>10522</v>
      </c>
      <c r="X8778" t="s">
        <v>15810</v>
      </c>
      <c r="Y8778">
        <v>62</v>
      </c>
      <c r="Z8778">
        <v>62</v>
      </c>
      <c r="AA8778">
        <v>10</v>
      </c>
      <c r="AB8778">
        <v>10</v>
      </c>
      <c r="AC8778">
        <v>30</v>
      </c>
    </row>
    <row r="8779" spans="1:29">
      <c r="A8779">
        <v>9556</v>
      </c>
      <c r="B8779" t="s">
        <v>805</v>
      </c>
      <c r="C8779" t="s">
        <v>10576</v>
      </c>
      <c r="J8779" t="s">
        <v>1466</v>
      </c>
      <c r="K8779">
        <v>0</v>
      </c>
      <c r="N8779" t="b">
        <v>1</v>
      </c>
      <c r="O8779" t="b">
        <v>0</v>
      </c>
      <c r="P8779" t="b">
        <v>0</v>
      </c>
      <c r="Q8779">
        <v>11</v>
      </c>
      <c r="R8779">
        <v>11</v>
      </c>
      <c r="S8779">
        <v>1</v>
      </c>
      <c r="T8779">
        <v>22</v>
      </c>
      <c r="U8779" t="b">
        <v>1</v>
      </c>
      <c r="V8779" s="9" t="s">
        <v>14425</v>
      </c>
      <c r="W8779" t="s">
        <v>10522</v>
      </c>
      <c r="X8779" t="s">
        <v>15811</v>
      </c>
      <c r="Y8779">
        <v>63</v>
      </c>
      <c r="Z8779">
        <v>63</v>
      </c>
      <c r="AA8779">
        <v>10</v>
      </c>
      <c r="AB8779">
        <v>10</v>
      </c>
      <c r="AC8779">
        <v>30</v>
      </c>
    </row>
    <row r="8780" spans="1:29">
      <c r="A8780">
        <v>9557</v>
      </c>
      <c r="B8780" t="s">
        <v>805</v>
      </c>
      <c r="C8780" t="s">
        <v>10577</v>
      </c>
      <c r="J8780" t="s">
        <v>1466</v>
      </c>
      <c r="K8780">
        <v>0</v>
      </c>
      <c r="N8780" t="b">
        <v>1</v>
      </c>
      <c r="O8780" t="b">
        <v>0</v>
      </c>
      <c r="P8780" t="b">
        <v>0</v>
      </c>
      <c r="Q8780">
        <v>11</v>
      </c>
      <c r="R8780">
        <v>11</v>
      </c>
      <c r="S8780">
        <v>1</v>
      </c>
      <c r="T8780">
        <v>22</v>
      </c>
      <c r="U8780" t="b">
        <v>1</v>
      </c>
      <c r="V8780" s="9" t="s">
        <v>14425</v>
      </c>
      <c r="W8780" t="s">
        <v>10522</v>
      </c>
      <c r="X8780" t="s">
        <v>15812</v>
      </c>
      <c r="Y8780">
        <v>64</v>
      </c>
      <c r="Z8780">
        <v>64</v>
      </c>
      <c r="AA8780">
        <v>10</v>
      </c>
      <c r="AB8780">
        <v>10</v>
      </c>
      <c r="AC8780">
        <v>30</v>
      </c>
    </row>
    <row r="8781" spans="1:29">
      <c r="A8781">
        <v>9558</v>
      </c>
      <c r="B8781" t="s">
        <v>805</v>
      </c>
      <c r="C8781" t="s">
        <v>10578</v>
      </c>
      <c r="J8781" t="s">
        <v>1466</v>
      </c>
      <c r="K8781">
        <v>0</v>
      </c>
      <c r="N8781" t="b">
        <v>1</v>
      </c>
      <c r="O8781" t="b">
        <v>0</v>
      </c>
      <c r="P8781" t="b">
        <v>0</v>
      </c>
      <c r="Q8781">
        <v>11</v>
      </c>
      <c r="R8781">
        <v>11</v>
      </c>
      <c r="S8781">
        <v>1</v>
      </c>
      <c r="T8781">
        <v>22</v>
      </c>
      <c r="U8781" t="b">
        <v>1</v>
      </c>
      <c r="V8781" s="9" t="s">
        <v>14425</v>
      </c>
      <c r="W8781" t="s">
        <v>10522</v>
      </c>
      <c r="X8781" t="s">
        <v>15568</v>
      </c>
      <c r="Y8781">
        <v>65</v>
      </c>
      <c r="Z8781">
        <v>65</v>
      </c>
      <c r="AA8781">
        <v>10</v>
      </c>
      <c r="AB8781">
        <v>10</v>
      </c>
      <c r="AC8781">
        <v>30</v>
      </c>
    </row>
    <row r="8782" spans="1:29">
      <c r="A8782">
        <v>9559</v>
      </c>
      <c r="B8782" t="s">
        <v>805</v>
      </c>
      <c r="C8782" t="s">
        <v>10579</v>
      </c>
      <c r="I8782" t="s">
        <v>1398</v>
      </c>
      <c r="J8782" t="s">
        <v>1436</v>
      </c>
      <c r="K8782">
        <v>0</v>
      </c>
      <c r="N8782" t="b">
        <v>1</v>
      </c>
      <c r="O8782" t="b">
        <v>0</v>
      </c>
      <c r="P8782" t="b">
        <v>0</v>
      </c>
      <c r="Q8782">
        <v>11</v>
      </c>
      <c r="R8782">
        <v>2</v>
      </c>
      <c r="S8782">
        <v>1</v>
      </c>
      <c r="T8782">
        <v>0</v>
      </c>
      <c r="U8782" t="b">
        <v>1</v>
      </c>
      <c r="V8782" s="9" t="s">
        <v>14425</v>
      </c>
      <c r="W8782" t="s">
        <v>10522</v>
      </c>
      <c r="X8782" t="s">
        <v>15570</v>
      </c>
      <c r="Y8782">
        <v>67</v>
      </c>
      <c r="Z8782">
        <v>67</v>
      </c>
      <c r="AA8782">
        <v>10</v>
      </c>
      <c r="AB8782">
        <v>10</v>
      </c>
      <c r="AC8782">
        <v>30</v>
      </c>
    </row>
    <row r="8783" spans="1:29">
      <c r="A8783">
        <v>9560</v>
      </c>
      <c r="B8783" t="s">
        <v>1503</v>
      </c>
      <c r="C8783" t="s">
        <v>10580</v>
      </c>
      <c r="D8783">
        <v>179</v>
      </c>
      <c r="E8783" t="s">
        <v>10581</v>
      </c>
      <c r="U8783" t="b">
        <v>1</v>
      </c>
      <c r="V8783" s="9" t="s">
        <v>14425</v>
      </c>
      <c r="W8783" t="s">
        <v>10522</v>
      </c>
      <c r="X8783" t="s">
        <v>15838</v>
      </c>
      <c r="Y8783">
        <v>70</v>
      </c>
      <c r="Z8783">
        <v>83</v>
      </c>
      <c r="AA8783">
        <v>2</v>
      </c>
      <c r="AB8783">
        <v>12</v>
      </c>
      <c r="AC8783">
        <v>30</v>
      </c>
    </row>
    <row r="8784" spans="1:29">
      <c r="A8784">
        <v>9561</v>
      </c>
      <c r="B8784" t="s">
        <v>827</v>
      </c>
      <c r="C8784" t="s">
        <v>10582</v>
      </c>
      <c r="U8784" t="b">
        <v>1</v>
      </c>
      <c r="V8784" s="9" t="s">
        <v>14425</v>
      </c>
      <c r="W8784" t="s">
        <v>10522</v>
      </c>
      <c r="X8784" t="s">
        <v>15839</v>
      </c>
      <c r="Y8784">
        <v>70</v>
      </c>
      <c r="Z8784">
        <v>83</v>
      </c>
      <c r="AA8784">
        <v>2</v>
      </c>
      <c r="AB8784">
        <v>11</v>
      </c>
      <c r="AC8784">
        <v>30</v>
      </c>
    </row>
    <row r="8785" spans="1:29">
      <c r="A8785">
        <v>9562</v>
      </c>
      <c r="B8785" t="s">
        <v>1508</v>
      </c>
      <c r="C8785" t="s">
        <v>10583</v>
      </c>
      <c r="U8785" t="b">
        <v>1</v>
      </c>
      <c r="V8785" s="9" t="s">
        <v>14425</v>
      </c>
      <c r="W8785" t="s">
        <v>10522</v>
      </c>
      <c r="X8785" t="s">
        <v>15840</v>
      </c>
      <c r="Y8785">
        <v>71</v>
      </c>
      <c r="Z8785">
        <v>83</v>
      </c>
      <c r="AA8785">
        <v>2</v>
      </c>
      <c r="AB8785">
        <v>12</v>
      </c>
      <c r="AC8785">
        <v>30</v>
      </c>
    </row>
    <row r="8786" spans="1:29">
      <c r="A8786">
        <v>9563</v>
      </c>
      <c r="B8786" t="s">
        <v>805</v>
      </c>
      <c r="C8786" t="s">
        <v>10584</v>
      </c>
      <c r="J8786" t="s">
        <v>1436</v>
      </c>
      <c r="K8786">
        <v>0</v>
      </c>
      <c r="N8786" t="b">
        <v>1</v>
      </c>
      <c r="O8786" t="b">
        <v>0</v>
      </c>
      <c r="P8786" t="b">
        <v>0</v>
      </c>
      <c r="Q8786">
        <v>11</v>
      </c>
      <c r="R8786">
        <v>11</v>
      </c>
      <c r="S8786">
        <v>1</v>
      </c>
      <c r="T8786">
        <v>5</v>
      </c>
      <c r="U8786" t="b">
        <v>1</v>
      </c>
      <c r="V8786" s="9" t="s">
        <v>14425</v>
      </c>
      <c r="W8786" t="s">
        <v>10522</v>
      </c>
      <c r="X8786" t="s">
        <v>15702</v>
      </c>
      <c r="Y8786">
        <v>75</v>
      </c>
      <c r="Z8786">
        <v>75</v>
      </c>
      <c r="AA8786">
        <v>2</v>
      </c>
      <c r="AB8786">
        <v>2</v>
      </c>
      <c r="AC8786">
        <v>30</v>
      </c>
    </row>
    <row r="8787" spans="1:29">
      <c r="A8787">
        <v>9564</v>
      </c>
      <c r="B8787" t="s">
        <v>805</v>
      </c>
      <c r="C8787" t="s">
        <v>10585</v>
      </c>
      <c r="J8787" t="s">
        <v>1436</v>
      </c>
      <c r="K8787">
        <v>0</v>
      </c>
      <c r="N8787" t="b">
        <v>1</v>
      </c>
      <c r="O8787" t="b">
        <v>0</v>
      </c>
      <c r="P8787" t="b">
        <v>0</v>
      </c>
      <c r="Q8787">
        <v>11</v>
      </c>
      <c r="R8787">
        <v>11</v>
      </c>
      <c r="S8787">
        <v>1</v>
      </c>
      <c r="T8787">
        <v>5</v>
      </c>
      <c r="U8787" t="b">
        <v>1</v>
      </c>
      <c r="V8787" s="9" t="s">
        <v>14425</v>
      </c>
      <c r="W8787" t="s">
        <v>10522</v>
      </c>
      <c r="X8787" t="s">
        <v>14880</v>
      </c>
      <c r="Y8787">
        <v>75</v>
      </c>
      <c r="Z8787">
        <v>75</v>
      </c>
      <c r="AA8787">
        <v>5</v>
      </c>
      <c r="AB8787">
        <v>5</v>
      </c>
      <c r="AC8787">
        <v>30</v>
      </c>
    </row>
    <row r="8788" spans="1:29">
      <c r="A8788">
        <v>9565</v>
      </c>
      <c r="B8788" t="s">
        <v>805</v>
      </c>
      <c r="C8788" t="s">
        <v>10586</v>
      </c>
      <c r="J8788" t="s">
        <v>1436</v>
      </c>
      <c r="K8788">
        <v>0</v>
      </c>
      <c r="N8788" t="b">
        <v>1</v>
      </c>
      <c r="O8788" t="b">
        <v>0</v>
      </c>
      <c r="P8788" t="b">
        <v>0</v>
      </c>
      <c r="Q8788">
        <v>11</v>
      </c>
      <c r="R8788">
        <v>11</v>
      </c>
      <c r="S8788">
        <v>1</v>
      </c>
      <c r="T8788">
        <v>5</v>
      </c>
      <c r="U8788" t="b">
        <v>1</v>
      </c>
      <c r="V8788" s="9" t="s">
        <v>14425</v>
      </c>
      <c r="W8788" t="s">
        <v>10522</v>
      </c>
      <c r="X8788" t="s">
        <v>14916</v>
      </c>
      <c r="Y8788">
        <v>75</v>
      </c>
      <c r="Z8788">
        <v>75</v>
      </c>
      <c r="AA8788">
        <v>7</v>
      </c>
      <c r="AB8788">
        <v>7</v>
      </c>
      <c r="AC8788">
        <v>30</v>
      </c>
    </row>
    <row r="8789" spans="1:29">
      <c r="A8789">
        <v>9566</v>
      </c>
      <c r="B8789" t="s">
        <v>805</v>
      </c>
      <c r="C8789" t="s">
        <v>10587</v>
      </c>
      <c r="J8789" t="s">
        <v>1436</v>
      </c>
      <c r="K8789">
        <v>0</v>
      </c>
      <c r="N8789" t="b">
        <v>1</v>
      </c>
      <c r="O8789" t="b">
        <v>0</v>
      </c>
      <c r="P8789" t="b">
        <v>0</v>
      </c>
      <c r="Q8789">
        <v>11</v>
      </c>
      <c r="R8789">
        <v>11</v>
      </c>
      <c r="S8789">
        <v>1</v>
      </c>
      <c r="T8789">
        <v>5</v>
      </c>
      <c r="U8789" t="b">
        <v>1</v>
      </c>
      <c r="V8789" s="9" t="s">
        <v>14425</v>
      </c>
      <c r="W8789" t="s">
        <v>10522</v>
      </c>
      <c r="X8789" t="s">
        <v>15476</v>
      </c>
      <c r="Y8789">
        <v>75</v>
      </c>
      <c r="Z8789">
        <v>75</v>
      </c>
      <c r="AA8789">
        <v>9</v>
      </c>
      <c r="AB8789">
        <v>9</v>
      </c>
      <c r="AC8789">
        <v>30</v>
      </c>
    </row>
    <row r="8790" spans="1:29">
      <c r="A8790">
        <v>9567</v>
      </c>
      <c r="B8790" t="s">
        <v>805</v>
      </c>
      <c r="C8790" t="s">
        <v>10588</v>
      </c>
      <c r="J8790" t="s">
        <v>1436</v>
      </c>
      <c r="K8790">
        <v>0</v>
      </c>
      <c r="N8790" t="b">
        <v>1</v>
      </c>
      <c r="O8790" t="b">
        <v>0</v>
      </c>
      <c r="P8790" t="b">
        <v>0</v>
      </c>
      <c r="Q8790">
        <v>11</v>
      </c>
      <c r="R8790">
        <v>11</v>
      </c>
      <c r="S8790">
        <v>1</v>
      </c>
      <c r="T8790">
        <v>5</v>
      </c>
      <c r="U8790" t="b">
        <v>1</v>
      </c>
      <c r="V8790" s="9" t="s">
        <v>14425</v>
      </c>
      <c r="W8790" t="s">
        <v>10522</v>
      </c>
      <c r="X8790" t="s">
        <v>15703</v>
      </c>
      <c r="Y8790">
        <v>76</v>
      </c>
      <c r="Z8790">
        <v>76</v>
      </c>
      <c r="AA8790">
        <v>2</v>
      </c>
      <c r="AB8790">
        <v>2</v>
      </c>
      <c r="AC8790">
        <v>30</v>
      </c>
    </row>
    <row r="8791" spans="1:29">
      <c r="A8791">
        <v>9568</v>
      </c>
      <c r="B8791" t="s">
        <v>805</v>
      </c>
      <c r="C8791" t="s">
        <v>10589</v>
      </c>
      <c r="J8791" t="s">
        <v>1436</v>
      </c>
      <c r="K8791">
        <v>0</v>
      </c>
      <c r="N8791" t="b">
        <v>1</v>
      </c>
      <c r="O8791" t="b">
        <v>0</v>
      </c>
      <c r="P8791" t="b">
        <v>0</v>
      </c>
      <c r="Q8791">
        <v>11</v>
      </c>
      <c r="R8791">
        <v>11</v>
      </c>
      <c r="S8791">
        <v>1</v>
      </c>
      <c r="T8791">
        <v>5</v>
      </c>
      <c r="U8791" t="b">
        <v>1</v>
      </c>
      <c r="V8791" s="9" t="s">
        <v>14425</v>
      </c>
      <c r="W8791" t="s">
        <v>10522</v>
      </c>
      <c r="X8791" t="s">
        <v>14882</v>
      </c>
      <c r="Y8791">
        <v>76</v>
      </c>
      <c r="Z8791">
        <v>76</v>
      </c>
      <c r="AA8791">
        <v>5</v>
      </c>
      <c r="AB8791">
        <v>5</v>
      </c>
      <c r="AC8791">
        <v>30</v>
      </c>
    </row>
    <row r="8792" spans="1:29">
      <c r="A8792">
        <v>9569</v>
      </c>
      <c r="B8792" t="s">
        <v>805</v>
      </c>
      <c r="C8792" t="s">
        <v>10590</v>
      </c>
      <c r="J8792" t="s">
        <v>1436</v>
      </c>
      <c r="K8792">
        <v>0</v>
      </c>
      <c r="N8792" t="b">
        <v>1</v>
      </c>
      <c r="O8792" t="b">
        <v>0</v>
      </c>
      <c r="P8792" t="b">
        <v>0</v>
      </c>
      <c r="Q8792">
        <v>11</v>
      </c>
      <c r="R8792">
        <v>11</v>
      </c>
      <c r="S8792">
        <v>1</v>
      </c>
      <c r="T8792">
        <v>5</v>
      </c>
      <c r="U8792" t="b">
        <v>1</v>
      </c>
      <c r="V8792" s="9" t="s">
        <v>14425</v>
      </c>
      <c r="W8792" t="s">
        <v>10522</v>
      </c>
      <c r="X8792" t="s">
        <v>14917</v>
      </c>
      <c r="Y8792">
        <v>76</v>
      </c>
      <c r="Z8792">
        <v>76</v>
      </c>
      <c r="AA8792">
        <v>7</v>
      </c>
      <c r="AB8792">
        <v>7</v>
      </c>
      <c r="AC8792">
        <v>30</v>
      </c>
    </row>
    <row r="8793" spans="1:29">
      <c r="A8793">
        <v>9570</v>
      </c>
      <c r="B8793" t="s">
        <v>805</v>
      </c>
      <c r="C8793" t="s">
        <v>10591</v>
      </c>
      <c r="J8793" t="s">
        <v>1436</v>
      </c>
      <c r="K8793">
        <v>0</v>
      </c>
      <c r="N8793" t="b">
        <v>1</v>
      </c>
      <c r="O8793" t="b">
        <v>0</v>
      </c>
      <c r="P8793" t="b">
        <v>0</v>
      </c>
      <c r="Q8793">
        <v>11</v>
      </c>
      <c r="R8793">
        <v>11</v>
      </c>
      <c r="S8793">
        <v>1</v>
      </c>
      <c r="T8793">
        <v>5</v>
      </c>
      <c r="U8793" t="b">
        <v>1</v>
      </c>
      <c r="V8793" s="9" t="s">
        <v>14425</v>
      </c>
      <c r="W8793" t="s">
        <v>10522</v>
      </c>
      <c r="X8793" t="s">
        <v>14453</v>
      </c>
      <c r="Y8793">
        <v>76</v>
      </c>
      <c r="Z8793">
        <v>76</v>
      </c>
      <c r="AA8793">
        <v>9</v>
      </c>
      <c r="AB8793">
        <v>9</v>
      </c>
      <c r="AC8793">
        <v>30</v>
      </c>
    </row>
    <row r="8794" spans="1:29">
      <c r="A8794">
        <v>9571</v>
      </c>
      <c r="B8794" t="s">
        <v>805</v>
      </c>
      <c r="C8794" t="s">
        <v>10592</v>
      </c>
      <c r="J8794" t="s">
        <v>1436</v>
      </c>
      <c r="K8794">
        <v>0</v>
      </c>
      <c r="N8794" t="b">
        <v>1</v>
      </c>
      <c r="O8794" t="b">
        <v>0</v>
      </c>
      <c r="P8794" t="b">
        <v>0</v>
      </c>
      <c r="Q8794">
        <v>11</v>
      </c>
      <c r="R8794">
        <v>11</v>
      </c>
      <c r="S8794">
        <v>1</v>
      </c>
      <c r="T8794">
        <v>5</v>
      </c>
      <c r="U8794" t="b">
        <v>1</v>
      </c>
      <c r="V8794" s="9" t="s">
        <v>14425</v>
      </c>
      <c r="W8794" t="s">
        <v>10522</v>
      </c>
      <c r="X8794" t="s">
        <v>15704</v>
      </c>
      <c r="Y8794">
        <v>77</v>
      </c>
      <c r="Z8794">
        <v>77</v>
      </c>
      <c r="AA8794">
        <v>2</v>
      </c>
      <c r="AB8794">
        <v>2</v>
      </c>
      <c r="AC8794">
        <v>30</v>
      </c>
    </row>
    <row r="8795" spans="1:29">
      <c r="A8795">
        <v>9572</v>
      </c>
      <c r="B8795" t="s">
        <v>805</v>
      </c>
      <c r="C8795" t="s">
        <v>10593</v>
      </c>
      <c r="J8795" t="s">
        <v>1436</v>
      </c>
      <c r="K8795">
        <v>0</v>
      </c>
      <c r="N8795" t="b">
        <v>1</v>
      </c>
      <c r="O8795" t="b">
        <v>0</v>
      </c>
      <c r="P8795" t="b">
        <v>0</v>
      </c>
      <c r="Q8795">
        <v>11</v>
      </c>
      <c r="R8795">
        <v>11</v>
      </c>
      <c r="S8795">
        <v>1</v>
      </c>
      <c r="T8795">
        <v>5</v>
      </c>
      <c r="U8795" t="b">
        <v>1</v>
      </c>
      <c r="V8795" s="9" t="s">
        <v>14425</v>
      </c>
      <c r="W8795" t="s">
        <v>10522</v>
      </c>
      <c r="X8795" t="s">
        <v>14940</v>
      </c>
      <c r="Y8795">
        <v>77</v>
      </c>
      <c r="Z8795">
        <v>77</v>
      </c>
      <c r="AA8795">
        <v>5</v>
      </c>
      <c r="AB8795">
        <v>5</v>
      </c>
      <c r="AC8795">
        <v>30</v>
      </c>
    </row>
    <row r="8796" spans="1:29">
      <c r="A8796">
        <v>9573</v>
      </c>
      <c r="B8796" t="s">
        <v>805</v>
      </c>
      <c r="C8796" t="s">
        <v>10594</v>
      </c>
      <c r="J8796" t="s">
        <v>1436</v>
      </c>
      <c r="K8796">
        <v>0</v>
      </c>
      <c r="N8796" t="b">
        <v>1</v>
      </c>
      <c r="O8796" t="b">
        <v>0</v>
      </c>
      <c r="P8796" t="b">
        <v>0</v>
      </c>
      <c r="Q8796">
        <v>11</v>
      </c>
      <c r="R8796">
        <v>11</v>
      </c>
      <c r="S8796">
        <v>1</v>
      </c>
      <c r="T8796">
        <v>5</v>
      </c>
      <c r="U8796" t="b">
        <v>1</v>
      </c>
      <c r="V8796" s="9" t="s">
        <v>14425</v>
      </c>
      <c r="W8796" t="s">
        <v>10522</v>
      </c>
      <c r="X8796" t="s">
        <v>14942</v>
      </c>
      <c r="Y8796">
        <v>77</v>
      </c>
      <c r="Z8796">
        <v>77</v>
      </c>
      <c r="AA8796">
        <v>7</v>
      </c>
      <c r="AB8796">
        <v>7</v>
      </c>
      <c r="AC8796">
        <v>30</v>
      </c>
    </row>
    <row r="8797" spans="1:29">
      <c r="A8797">
        <v>9574</v>
      </c>
      <c r="B8797" t="s">
        <v>805</v>
      </c>
      <c r="C8797" t="s">
        <v>10595</v>
      </c>
      <c r="J8797" t="s">
        <v>1436</v>
      </c>
      <c r="K8797">
        <v>0</v>
      </c>
      <c r="N8797" t="b">
        <v>1</v>
      </c>
      <c r="O8797" t="b">
        <v>0</v>
      </c>
      <c r="P8797" t="b">
        <v>0</v>
      </c>
      <c r="Q8797">
        <v>11</v>
      </c>
      <c r="R8797">
        <v>11</v>
      </c>
      <c r="S8797">
        <v>1</v>
      </c>
      <c r="T8797">
        <v>5</v>
      </c>
      <c r="U8797" t="b">
        <v>1</v>
      </c>
      <c r="V8797" s="9" t="s">
        <v>14425</v>
      </c>
      <c r="W8797" t="s">
        <v>10522</v>
      </c>
      <c r="X8797" t="s">
        <v>15477</v>
      </c>
      <c r="Y8797">
        <v>77</v>
      </c>
      <c r="Z8797">
        <v>77</v>
      </c>
      <c r="AA8797">
        <v>9</v>
      </c>
      <c r="AB8797">
        <v>9</v>
      </c>
      <c r="AC8797">
        <v>30</v>
      </c>
    </row>
    <row r="8798" spans="1:29">
      <c r="A8798">
        <v>9575</v>
      </c>
      <c r="B8798" t="s">
        <v>805</v>
      </c>
      <c r="C8798" t="s">
        <v>10596</v>
      </c>
      <c r="J8798" t="s">
        <v>1436</v>
      </c>
      <c r="K8798">
        <v>0</v>
      </c>
      <c r="N8798" t="b">
        <v>1</v>
      </c>
      <c r="O8798" t="b">
        <v>0</v>
      </c>
      <c r="P8798" t="b">
        <v>0</v>
      </c>
      <c r="Q8798">
        <v>11</v>
      </c>
      <c r="R8798">
        <v>11</v>
      </c>
      <c r="S8798">
        <v>1</v>
      </c>
      <c r="T8798">
        <v>5</v>
      </c>
      <c r="U8798" t="b">
        <v>1</v>
      </c>
      <c r="V8798" s="9" t="s">
        <v>14425</v>
      </c>
      <c r="W8798" t="s">
        <v>10522</v>
      </c>
      <c r="X8798" t="s">
        <v>15705</v>
      </c>
      <c r="Y8798">
        <v>78</v>
      </c>
      <c r="Z8798">
        <v>78</v>
      </c>
      <c r="AA8798">
        <v>2</v>
      </c>
      <c r="AB8798">
        <v>2</v>
      </c>
      <c r="AC8798">
        <v>30</v>
      </c>
    </row>
    <row r="8799" spans="1:29">
      <c r="A8799">
        <v>9576</v>
      </c>
      <c r="B8799" t="s">
        <v>805</v>
      </c>
      <c r="C8799" t="s">
        <v>10597</v>
      </c>
      <c r="J8799" t="s">
        <v>1436</v>
      </c>
      <c r="K8799">
        <v>0</v>
      </c>
      <c r="N8799" t="b">
        <v>1</v>
      </c>
      <c r="O8799" t="b">
        <v>0</v>
      </c>
      <c r="P8799" t="b">
        <v>0</v>
      </c>
      <c r="Q8799">
        <v>11</v>
      </c>
      <c r="R8799">
        <v>11</v>
      </c>
      <c r="S8799">
        <v>1</v>
      </c>
      <c r="T8799">
        <v>5</v>
      </c>
      <c r="U8799" t="b">
        <v>1</v>
      </c>
      <c r="V8799" s="9" t="s">
        <v>14425</v>
      </c>
      <c r="W8799" t="s">
        <v>10522</v>
      </c>
      <c r="X8799" t="s">
        <v>14945</v>
      </c>
      <c r="Y8799">
        <v>78</v>
      </c>
      <c r="Z8799">
        <v>78</v>
      </c>
      <c r="AA8799">
        <v>5</v>
      </c>
      <c r="AB8799">
        <v>5</v>
      </c>
      <c r="AC8799">
        <v>30</v>
      </c>
    </row>
    <row r="8800" spans="1:29">
      <c r="A8800">
        <v>9577</v>
      </c>
      <c r="B8800" t="s">
        <v>805</v>
      </c>
      <c r="C8800" t="s">
        <v>10598</v>
      </c>
      <c r="J8800" t="s">
        <v>1436</v>
      </c>
      <c r="K8800">
        <v>0</v>
      </c>
      <c r="N8800" t="b">
        <v>1</v>
      </c>
      <c r="O8800" t="b">
        <v>0</v>
      </c>
      <c r="P8800" t="b">
        <v>0</v>
      </c>
      <c r="Q8800">
        <v>11</v>
      </c>
      <c r="R8800">
        <v>11</v>
      </c>
      <c r="S8800">
        <v>1</v>
      </c>
      <c r="T8800">
        <v>5</v>
      </c>
      <c r="U8800" t="b">
        <v>1</v>
      </c>
      <c r="V8800" s="9" t="s">
        <v>14425</v>
      </c>
      <c r="W8800" t="s">
        <v>10522</v>
      </c>
      <c r="X8800" t="s">
        <v>14947</v>
      </c>
      <c r="Y8800">
        <v>78</v>
      </c>
      <c r="Z8800">
        <v>78</v>
      </c>
      <c r="AA8800">
        <v>7</v>
      </c>
      <c r="AB8800">
        <v>7</v>
      </c>
      <c r="AC8800">
        <v>30</v>
      </c>
    </row>
    <row r="8801" spans="1:29">
      <c r="A8801">
        <v>9578</v>
      </c>
      <c r="B8801" t="s">
        <v>805</v>
      </c>
      <c r="C8801" t="s">
        <v>10599</v>
      </c>
      <c r="J8801" t="s">
        <v>1436</v>
      </c>
      <c r="K8801">
        <v>0</v>
      </c>
      <c r="N8801" t="b">
        <v>1</v>
      </c>
      <c r="O8801" t="b">
        <v>0</v>
      </c>
      <c r="P8801" t="b">
        <v>0</v>
      </c>
      <c r="Q8801">
        <v>11</v>
      </c>
      <c r="R8801">
        <v>11</v>
      </c>
      <c r="S8801">
        <v>1</v>
      </c>
      <c r="T8801">
        <v>5</v>
      </c>
      <c r="U8801" t="b">
        <v>1</v>
      </c>
      <c r="V8801" s="9" t="s">
        <v>14425</v>
      </c>
      <c r="W8801" t="s">
        <v>10522</v>
      </c>
      <c r="X8801" t="s">
        <v>15478</v>
      </c>
      <c r="Y8801">
        <v>78</v>
      </c>
      <c r="Z8801">
        <v>78</v>
      </c>
      <c r="AA8801">
        <v>9</v>
      </c>
      <c r="AB8801">
        <v>9</v>
      </c>
      <c r="AC8801">
        <v>30</v>
      </c>
    </row>
    <row r="8802" spans="1:29">
      <c r="A8802">
        <v>9579</v>
      </c>
      <c r="B8802" t="s">
        <v>805</v>
      </c>
      <c r="C8802" t="s">
        <v>10600</v>
      </c>
      <c r="J8802" t="s">
        <v>1436</v>
      </c>
      <c r="K8802">
        <v>0</v>
      </c>
      <c r="N8802" t="b">
        <v>1</v>
      </c>
      <c r="O8802" t="b">
        <v>0</v>
      </c>
      <c r="P8802" t="b">
        <v>0</v>
      </c>
      <c r="Q8802">
        <v>11</v>
      </c>
      <c r="R8802">
        <v>11</v>
      </c>
      <c r="S8802">
        <v>1</v>
      </c>
      <c r="T8802">
        <v>5</v>
      </c>
      <c r="U8802" t="b">
        <v>1</v>
      </c>
      <c r="V8802" s="9" t="s">
        <v>14425</v>
      </c>
      <c r="W8802" t="s">
        <v>10522</v>
      </c>
      <c r="X8802" t="s">
        <v>15706</v>
      </c>
      <c r="Y8802">
        <v>79</v>
      </c>
      <c r="Z8802">
        <v>79</v>
      </c>
      <c r="AA8802">
        <v>2</v>
      </c>
      <c r="AB8802">
        <v>2</v>
      </c>
      <c r="AC8802">
        <v>30</v>
      </c>
    </row>
    <row r="8803" spans="1:29">
      <c r="A8803">
        <v>9580</v>
      </c>
      <c r="B8803" t="s">
        <v>805</v>
      </c>
      <c r="C8803" t="s">
        <v>10601</v>
      </c>
      <c r="J8803" t="s">
        <v>1436</v>
      </c>
      <c r="K8803">
        <v>0</v>
      </c>
      <c r="N8803" t="b">
        <v>1</v>
      </c>
      <c r="O8803" t="b">
        <v>0</v>
      </c>
      <c r="P8803" t="b">
        <v>0</v>
      </c>
      <c r="Q8803">
        <v>11</v>
      </c>
      <c r="R8803">
        <v>11</v>
      </c>
      <c r="S8803">
        <v>1</v>
      </c>
      <c r="T8803">
        <v>5</v>
      </c>
      <c r="U8803" t="b">
        <v>1</v>
      </c>
      <c r="V8803" s="9" t="s">
        <v>14425</v>
      </c>
      <c r="W8803" t="s">
        <v>10522</v>
      </c>
      <c r="X8803" t="s">
        <v>15710</v>
      </c>
      <c r="Y8803">
        <v>79</v>
      </c>
      <c r="Z8803">
        <v>79</v>
      </c>
      <c r="AA8803">
        <v>5</v>
      </c>
      <c r="AB8803">
        <v>5</v>
      </c>
      <c r="AC8803">
        <v>30</v>
      </c>
    </row>
    <row r="8804" spans="1:29">
      <c r="A8804">
        <v>9581</v>
      </c>
      <c r="B8804" t="s">
        <v>805</v>
      </c>
      <c r="C8804" t="s">
        <v>10602</v>
      </c>
      <c r="J8804" t="s">
        <v>1436</v>
      </c>
      <c r="K8804">
        <v>0</v>
      </c>
      <c r="N8804" t="b">
        <v>1</v>
      </c>
      <c r="O8804" t="b">
        <v>0</v>
      </c>
      <c r="P8804" t="b">
        <v>0</v>
      </c>
      <c r="Q8804">
        <v>11</v>
      </c>
      <c r="R8804">
        <v>11</v>
      </c>
      <c r="S8804">
        <v>1</v>
      </c>
      <c r="T8804">
        <v>5</v>
      </c>
      <c r="U8804" t="b">
        <v>1</v>
      </c>
      <c r="V8804" s="9" t="s">
        <v>14425</v>
      </c>
      <c r="W8804" t="s">
        <v>10522</v>
      </c>
      <c r="X8804" t="s">
        <v>15673</v>
      </c>
      <c r="Y8804">
        <v>79</v>
      </c>
      <c r="Z8804">
        <v>79</v>
      </c>
      <c r="AA8804">
        <v>7</v>
      </c>
      <c r="AB8804">
        <v>7</v>
      </c>
      <c r="AC8804">
        <v>30</v>
      </c>
    </row>
    <row r="8805" spans="1:29">
      <c r="A8805">
        <v>9582</v>
      </c>
      <c r="B8805" t="s">
        <v>805</v>
      </c>
      <c r="C8805" t="s">
        <v>10603</v>
      </c>
      <c r="J8805" t="s">
        <v>1436</v>
      </c>
      <c r="K8805">
        <v>0</v>
      </c>
      <c r="N8805" t="b">
        <v>1</v>
      </c>
      <c r="O8805" t="b">
        <v>0</v>
      </c>
      <c r="P8805" t="b">
        <v>0</v>
      </c>
      <c r="Q8805">
        <v>11</v>
      </c>
      <c r="R8805">
        <v>11</v>
      </c>
      <c r="S8805">
        <v>1</v>
      </c>
      <c r="T8805">
        <v>5</v>
      </c>
      <c r="U8805" t="b">
        <v>1</v>
      </c>
      <c r="V8805" s="9" t="s">
        <v>14425</v>
      </c>
      <c r="W8805" t="s">
        <v>10522</v>
      </c>
      <c r="X8805" t="s">
        <v>15480</v>
      </c>
      <c r="Y8805">
        <v>79</v>
      </c>
      <c r="Z8805">
        <v>79</v>
      </c>
      <c r="AA8805">
        <v>9</v>
      </c>
      <c r="AB8805">
        <v>9</v>
      </c>
      <c r="AC8805">
        <v>30</v>
      </c>
    </row>
    <row r="8806" spans="1:29">
      <c r="A8806">
        <v>9583</v>
      </c>
      <c r="B8806" t="s">
        <v>805</v>
      </c>
      <c r="C8806" t="s">
        <v>10604</v>
      </c>
      <c r="J8806" t="s">
        <v>1436</v>
      </c>
      <c r="K8806">
        <v>0</v>
      </c>
      <c r="N8806" t="b">
        <v>1</v>
      </c>
      <c r="O8806" t="b">
        <v>0</v>
      </c>
      <c r="P8806" t="b">
        <v>0</v>
      </c>
      <c r="Q8806">
        <v>11</v>
      </c>
      <c r="R8806">
        <v>11</v>
      </c>
      <c r="S8806">
        <v>1</v>
      </c>
      <c r="T8806">
        <v>5</v>
      </c>
      <c r="U8806" t="b">
        <v>1</v>
      </c>
      <c r="V8806" s="9" t="s">
        <v>14425</v>
      </c>
      <c r="W8806" t="s">
        <v>10522</v>
      </c>
      <c r="X8806" t="s">
        <v>15578</v>
      </c>
      <c r="Y8806">
        <v>80</v>
      </c>
      <c r="Z8806">
        <v>80</v>
      </c>
      <c r="AA8806">
        <v>2</v>
      </c>
      <c r="AB8806">
        <v>2</v>
      </c>
      <c r="AC8806">
        <v>30</v>
      </c>
    </row>
    <row r="8807" spans="1:29">
      <c r="A8807">
        <v>9584</v>
      </c>
      <c r="B8807" t="s">
        <v>805</v>
      </c>
      <c r="C8807" t="s">
        <v>10605</v>
      </c>
      <c r="J8807" t="s">
        <v>1436</v>
      </c>
      <c r="K8807">
        <v>0</v>
      </c>
      <c r="N8807" t="b">
        <v>1</v>
      </c>
      <c r="O8807" t="b">
        <v>0</v>
      </c>
      <c r="P8807" t="b">
        <v>0</v>
      </c>
      <c r="Q8807">
        <v>11</v>
      </c>
      <c r="R8807">
        <v>11</v>
      </c>
      <c r="S8807">
        <v>1</v>
      </c>
      <c r="T8807">
        <v>5</v>
      </c>
      <c r="U8807" t="b">
        <v>1</v>
      </c>
      <c r="V8807" s="9" t="s">
        <v>14425</v>
      </c>
      <c r="W8807" t="s">
        <v>10522</v>
      </c>
      <c r="X8807" t="s">
        <v>14950</v>
      </c>
      <c r="Y8807">
        <v>80</v>
      </c>
      <c r="Z8807">
        <v>80</v>
      </c>
      <c r="AA8807">
        <v>5</v>
      </c>
      <c r="AB8807">
        <v>5</v>
      </c>
      <c r="AC8807">
        <v>30</v>
      </c>
    </row>
    <row r="8808" spans="1:29">
      <c r="A8808">
        <v>9585</v>
      </c>
      <c r="B8808" t="s">
        <v>805</v>
      </c>
      <c r="C8808" t="s">
        <v>10606</v>
      </c>
      <c r="J8808" t="s">
        <v>1436</v>
      </c>
      <c r="K8808">
        <v>0</v>
      </c>
      <c r="N8808" t="b">
        <v>1</v>
      </c>
      <c r="O8808" t="b">
        <v>0</v>
      </c>
      <c r="P8808" t="b">
        <v>0</v>
      </c>
      <c r="Q8808">
        <v>11</v>
      </c>
      <c r="R8808">
        <v>11</v>
      </c>
      <c r="S8808">
        <v>1</v>
      </c>
      <c r="T8808">
        <v>5</v>
      </c>
      <c r="U8808" t="b">
        <v>1</v>
      </c>
      <c r="V8808" s="9" t="s">
        <v>14425</v>
      </c>
      <c r="W8808" t="s">
        <v>10522</v>
      </c>
      <c r="X8808" t="s">
        <v>15089</v>
      </c>
      <c r="Y8808">
        <v>80</v>
      </c>
      <c r="Z8808">
        <v>80</v>
      </c>
      <c r="AA8808">
        <v>7</v>
      </c>
      <c r="AB8808">
        <v>7</v>
      </c>
      <c r="AC8808">
        <v>30</v>
      </c>
    </row>
    <row r="8809" spans="1:29">
      <c r="A8809">
        <v>9586</v>
      </c>
      <c r="B8809" t="s">
        <v>805</v>
      </c>
      <c r="C8809" t="s">
        <v>10607</v>
      </c>
      <c r="J8809" t="s">
        <v>1436</v>
      </c>
      <c r="K8809">
        <v>0</v>
      </c>
      <c r="N8809" t="b">
        <v>1</v>
      </c>
      <c r="O8809" t="b">
        <v>0</v>
      </c>
      <c r="P8809" t="b">
        <v>0</v>
      </c>
      <c r="Q8809">
        <v>11</v>
      </c>
      <c r="R8809">
        <v>11</v>
      </c>
      <c r="S8809">
        <v>1</v>
      </c>
      <c r="T8809">
        <v>5</v>
      </c>
      <c r="U8809" t="b">
        <v>1</v>
      </c>
      <c r="V8809" s="9" t="s">
        <v>14425</v>
      </c>
      <c r="W8809" t="s">
        <v>10522</v>
      </c>
      <c r="X8809" t="s">
        <v>15481</v>
      </c>
      <c r="Y8809">
        <v>80</v>
      </c>
      <c r="Z8809">
        <v>80</v>
      </c>
      <c r="AA8809">
        <v>9</v>
      </c>
      <c r="AB8809">
        <v>9</v>
      </c>
      <c r="AC8809">
        <v>30</v>
      </c>
    </row>
    <row r="8810" spans="1:29">
      <c r="A8810">
        <v>9587</v>
      </c>
      <c r="B8810" t="s">
        <v>805</v>
      </c>
      <c r="C8810" t="s">
        <v>10608</v>
      </c>
      <c r="J8810" t="s">
        <v>1436</v>
      </c>
      <c r="K8810">
        <v>0</v>
      </c>
      <c r="N8810" t="b">
        <v>1</v>
      </c>
      <c r="O8810" t="b">
        <v>0</v>
      </c>
      <c r="P8810" t="b">
        <v>0</v>
      </c>
      <c r="Q8810">
        <v>11</v>
      </c>
      <c r="R8810">
        <v>11</v>
      </c>
      <c r="S8810">
        <v>1</v>
      </c>
      <c r="T8810">
        <v>5</v>
      </c>
      <c r="U8810" t="b">
        <v>1</v>
      </c>
      <c r="V8810" s="9" t="s">
        <v>14425</v>
      </c>
      <c r="W8810" t="s">
        <v>10522</v>
      </c>
      <c r="X8810" t="s">
        <v>15579</v>
      </c>
      <c r="Y8810">
        <v>81</v>
      </c>
      <c r="Z8810">
        <v>81</v>
      </c>
      <c r="AA8810">
        <v>2</v>
      </c>
      <c r="AB8810">
        <v>2</v>
      </c>
      <c r="AC8810">
        <v>30</v>
      </c>
    </row>
    <row r="8811" spans="1:29">
      <c r="A8811">
        <v>9588</v>
      </c>
      <c r="B8811" t="s">
        <v>805</v>
      </c>
      <c r="C8811" t="s">
        <v>10609</v>
      </c>
      <c r="J8811" t="s">
        <v>1436</v>
      </c>
      <c r="K8811">
        <v>0</v>
      </c>
      <c r="N8811" t="b">
        <v>1</v>
      </c>
      <c r="O8811" t="b">
        <v>0</v>
      </c>
      <c r="P8811" t="b">
        <v>0</v>
      </c>
      <c r="Q8811">
        <v>11</v>
      </c>
      <c r="R8811">
        <v>11</v>
      </c>
      <c r="S8811">
        <v>1</v>
      </c>
      <c r="T8811">
        <v>5</v>
      </c>
      <c r="U8811" t="b">
        <v>1</v>
      </c>
      <c r="V8811" s="9" t="s">
        <v>14425</v>
      </c>
      <c r="W8811" t="s">
        <v>10522</v>
      </c>
      <c r="X8811" t="s">
        <v>14952</v>
      </c>
      <c r="Y8811">
        <v>81</v>
      </c>
      <c r="Z8811">
        <v>81</v>
      </c>
      <c r="AA8811">
        <v>5</v>
      </c>
      <c r="AB8811">
        <v>5</v>
      </c>
      <c r="AC8811">
        <v>30</v>
      </c>
    </row>
    <row r="8812" spans="1:29">
      <c r="A8812">
        <v>9589</v>
      </c>
      <c r="B8812" t="s">
        <v>805</v>
      </c>
      <c r="C8812" t="s">
        <v>10610</v>
      </c>
      <c r="J8812" t="s">
        <v>1436</v>
      </c>
      <c r="K8812">
        <v>0</v>
      </c>
      <c r="N8812" t="b">
        <v>1</v>
      </c>
      <c r="O8812" t="b">
        <v>0</v>
      </c>
      <c r="P8812" t="b">
        <v>0</v>
      </c>
      <c r="Q8812">
        <v>11</v>
      </c>
      <c r="R8812">
        <v>11</v>
      </c>
      <c r="S8812">
        <v>1</v>
      </c>
      <c r="T8812">
        <v>5</v>
      </c>
      <c r="U8812" t="b">
        <v>1</v>
      </c>
      <c r="V8812" s="9" t="s">
        <v>14425</v>
      </c>
      <c r="W8812" t="s">
        <v>10522</v>
      </c>
      <c r="X8812" t="s">
        <v>15090</v>
      </c>
      <c r="Y8812">
        <v>81</v>
      </c>
      <c r="Z8812">
        <v>81</v>
      </c>
      <c r="AA8812">
        <v>7</v>
      </c>
      <c r="AB8812">
        <v>7</v>
      </c>
      <c r="AC8812">
        <v>30</v>
      </c>
    </row>
    <row r="8813" spans="1:29">
      <c r="A8813">
        <v>9590</v>
      </c>
      <c r="B8813" t="s">
        <v>805</v>
      </c>
      <c r="C8813" t="s">
        <v>10611</v>
      </c>
      <c r="J8813" t="s">
        <v>1436</v>
      </c>
      <c r="K8813">
        <v>0</v>
      </c>
      <c r="N8813" t="b">
        <v>1</v>
      </c>
      <c r="O8813" t="b">
        <v>0</v>
      </c>
      <c r="P8813" t="b">
        <v>0</v>
      </c>
      <c r="Q8813">
        <v>11</v>
      </c>
      <c r="R8813">
        <v>11</v>
      </c>
      <c r="S8813">
        <v>1</v>
      </c>
      <c r="T8813">
        <v>5</v>
      </c>
      <c r="U8813" t="b">
        <v>1</v>
      </c>
      <c r="V8813" s="9" t="s">
        <v>14425</v>
      </c>
      <c r="W8813" t="s">
        <v>10522</v>
      </c>
      <c r="X8813" t="s">
        <v>15482</v>
      </c>
      <c r="Y8813">
        <v>81</v>
      </c>
      <c r="Z8813">
        <v>81</v>
      </c>
      <c r="AA8813">
        <v>9</v>
      </c>
      <c r="AB8813">
        <v>9</v>
      </c>
      <c r="AC8813">
        <v>30</v>
      </c>
    </row>
    <row r="8814" spans="1:29">
      <c r="A8814">
        <v>9591</v>
      </c>
      <c r="B8814" t="s">
        <v>805</v>
      </c>
      <c r="C8814" t="s">
        <v>10612</v>
      </c>
      <c r="J8814" t="s">
        <v>1436</v>
      </c>
      <c r="K8814">
        <v>0</v>
      </c>
      <c r="N8814" t="b">
        <v>1</v>
      </c>
      <c r="O8814" t="b">
        <v>0</v>
      </c>
      <c r="P8814" t="b">
        <v>0</v>
      </c>
      <c r="Q8814">
        <v>11</v>
      </c>
      <c r="R8814">
        <v>11</v>
      </c>
      <c r="S8814">
        <v>1</v>
      </c>
      <c r="T8814">
        <v>5</v>
      </c>
      <c r="U8814" t="b">
        <v>1</v>
      </c>
      <c r="V8814" s="9" t="s">
        <v>14425</v>
      </c>
      <c r="W8814" t="s">
        <v>10522</v>
      </c>
      <c r="X8814" t="s">
        <v>15580</v>
      </c>
      <c r="Y8814">
        <v>82</v>
      </c>
      <c r="Z8814">
        <v>82</v>
      </c>
      <c r="AA8814">
        <v>2</v>
      </c>
      <c r="AB8814">
        <v>2</v>
      </c>
      <c r="AC8814">
        <v>30</v>
      </c>
    </row>
    <row r="8815" spans="1:29">
      <c r="A8815">
        <v>9592</v>
      </c>
      <c r="B8815" t="s">
        <v>805</v>
      </c>
      <c r="C8815" t="s">
        <v>10613</v>
      </c>
      <c r="J8815" t="s">
        <v>1436</v>
      </c>
      <c r="K8815">
        <v>0</v>
      </c>
      <c r="N8815" t="b">
        <v>1</v>
      </c>
      <c r="O8815" t="b">
        <v>0</v>
      </c>
      <c r="P8815" t="b">
        <v>0</v>
      </c>
      <c r="Q8815">
        <v>11</v>
      </c>
      <c r="R8815">
        <v>11</v>
      </c>
      <c r="S8815">
        <v>1</v>
      </c>
      <c r="T8815">
        <v>5</v>
      </c>
      <c r="U8815" t="b">
        <v>1</v>
      </c>
      <c r="V8815" s="9" t="s">
        <v>14425</v>
      </c>
      <c r="W8815" t="s">
        <v>10522</v>
      </c>
      <c r="X8815" t="s">
        <v>14954</v>
      </c>
      <c r="Y8815">
        <v>82</v>
      </c>
      <c r="Z8815">
        <v>82</v>
      </c>
      <c r="AA8815">
        <v>5</v>
      </c>
      <c r="AB8815">
        <v>5</v>
      </c>
      <c r="AC8815">
        <v>30</v>
      </c>
    </row>
    <row r="8816" spans="1:29">
      <c r="A8816">
        <v>9593</v>
      </c>
      <c r="B8816" t="s">
        <v>805</v>
      </c>
      <c r="C8816" t="s">
        <v>10614</v>
      </c>
      <c r="J8816" t="s">
        <v>1436</v>
      </c>
      <c r="K8816">
        <v>0</v>
      </c>
      <c r="N8816" t="b">
        <v>1</v>
      </c>
      <c r="O8816" t="b">
        <v>0</v>
      </c>
      <c r="P8816" t="b">
        <v>0</v>
      </c>
      <c r="Q8816">
        <v>11</v>
      </c>
      <c r="R8816">
        <v>11</v>
      </c>
      <c r="S8816">
        <v>1</v>
      </c>
      <c r="T8816">
        <v>5</v>
      </c>
      <c r="U8816" t="b">
        <v>1</v>
      </c>
      <c r="V8816" s="9" t="s">
        <v>14425</v>
      </c>
      <c r="W8816" t="s">
        <v>10522</v>
      </c>
      <c r="X8816" t="s">
        <v>15091</v>
      </c>
      <c r="Y8816">
        <v>82</v>
      </c>
      <c r="Z8816">
        <v>82</v>
      </c>
      <c r="AA8816">
        <v>7</v>
      </c>
      <c r="AB8816">
        <v>7</v>
      </c>
      <c r="AC8816">
        <v>30</v>
      </c>
    </row>
    <row r="8817" spans="1:29">
      <c r="A8817">
        <v>9594</v>
      </c>
      <c r="B8817" t="s">
        <v>805</v>
      </c>
      <c r="C8817" t="s">
        <v>10615</v>
      </c>
      <c r="J8817" t="s">
        <v>1436</v>
      </c>
      <c r="K8817">
        <v>0</v>
      </c>
      <c r="N8817" t="b">
        <v>1</v>
      </c>
      <c r="O8817" t="b">
        <v>0</v>
      </c>
      <c r="P8817" t="b">
        <v>0</v>
      </c>
      <c r="Q8817">
        <v>11</v>
      </c>
      <c r="R8817">
        <v>11</v>
      </c>
      <c r="S8817">
        <v>1</v>
      </c>
      <c r="T8817">
        <v>5</v>
      </c>
      <c r="U8817" t="b">
        <v>1</v>
      </c>
      <c r="V8817" s="9" t="s">
        <v>14425</v>
      </c>
      <c r="W8817" t="s">
        <v>10522</v>
      </c>
      <c r="X8817" t="s">
        <v>15483</v>
      </c>
      <c r="Y8817">
        <v>82</v>
      </c>
      <c r="Z8817">
        <v>82</v>
      </c>
      <c r="AA8817">
        <v>9</v>
      </c>
      <c r="AB8817">
        <v>9</v>
      </c>
      <c r="AC8817">
        <v>30</v>
      </c>
    </row>
    <row r="8818" spans="1:29">
      <c r="A8818">
        <v>9595</v>
      </c>
      <c r="B8818" t="s">
        <v>805</v>
      </c>
      <c r="C8818" t="s">
        <v>10616</v>
      </c>
      <c r="J8818" t="s">
        <v>1436</v>
      </c>
      <c r="K8818">
        <v>0</v>
      </c>
      <c r="N8818" t="b">
        <v>1</v>
      </c>
      <c r="O8818" t="b">
        <v>0</v>
      </c>
      <c r="P8818" t="b">
        <v>0</v>
      </c>
      <c r="Q8818">
        <v>11</v>
      </c>
      <c r="R8818">
        <v>11</v>
      </c>
      <c r="S8818">
        <v>1</v>
      </c>
      <c r="T8818">
        <v>5</v>
      </c>
      <c r="U8818" t="b">
        <v>1</v>
      </c>
      <c r="V8818" s="9" t="s">
        <v>14425</v>
      </c>
      <c r="W8818" t="s">
        <v>10522</v>
      </c>
      <c r="X8818" t="s">
        <v>15581</v>
      </c>
      <c r="Y8818">
        <v>83</v>
      </c>
      <c r="Z8818">
        <v>83</v>
      </c>
      <c r="AA8818">
        <v>2</v>
      </c>
      <c r="AB8818">
        <v>2</v>
      </c>
      <c r="AC8818">
        <v>30</v>
      </c>
    </row>
    <row r="8819" spans="1:29">
      <c r="A8819">
        <v>9596</v>
      </c>
      <c r="B8819" t="s">
        <v>805</v>
      </c>
      <c r="C8819" t="s">
        <v>10617</v>
      </c>
      <c r="J8819" t="s">
        <v>1436</v>
      </c>
      <c r="K8819">
        <v>0</v>
      </c>
      <c r="N8819" t="b">
        <v>1</v>
      </c>
      <c r="O8819" t="b">
        <v>0</v>
      </c>
      <c r="P8819" t="b">
        <v>0</v>
      </c>
      <c r="Q8819">
        <v>11</v>
      </c>
      <c r="R8819">
        <v>11</v>
      </c>
      <c r="S8819">
        <v>1</v>
      </c>
      <c r="T8819">
        <v>5</v>
      </c>
      <c r="U8819" t="b">
        <v>1</v>
      </c>
      <c r="V8819" s="9" t="s">
        <v>14425</v>
      </c>
      <c r="W8819" t="s">
        <v>10522</v>
      </c>
      <c r="X8819" t="s">
        <v>14956</v>
      </c>
      <c r="Y8819">
        <v>83</v>
      </c>
      <c r="Z8819">
        <v>83</v>
      </c>
      <c r="AA8819">
        <v>5</v>
      </c>
      <c r="AB8819">
        <v>5</v>
      </c>
      <c r="AC8819">
        <v>30</v>
      </c>
    </row>
    <row r="8820" spans="1:29">
      <c r="A8820">
        <v>9597</v>
      </c>
      <c r="B8820" t="s">
        <v>805</v>
      </c>
      <c r="C8820" t="s">
        <v>10618</v>
      </c>
      <c r="J8820" t="s">
        <v>1436</v>
      </c>
      <c r="K8820">
        <v>0</v>
      </c>
      <c r="N8820" t="b">
        <v>1</v>
      </c>
      <c r="O8820" t="b">
        <v>0</v>
      </c>
      <c r="P8820" t="b">
        <v>0</v>
      </c>
      <c r="Q8820">
        <v>11</v>
      </c>
      <c r="R8820">
        <v>11</v>
      </c>
      <c r="S8820">
        <v>1</v>
      </c>
      <c r="T8820">
        <v>5</v>
      </c>
      <c r="U8820" t="b">
        <v>1</v>
      </c>
      <c r="V8820" s="9" t="s">
        <v>14425</v>
      </c>
      <c r="W8820" t="s">
        <v>10522</v>
      </c>
      <c r="X8820" t="s">
        <v>15092</v>
      </c>
      <c r="Y8820">
        <v>83</v>
      </c>
      <c r="Z8820">
        <v>83</v>
      </c>
      <c r="AA8820">
        <v>7</v>
      </c>
      <c r="AB8820">
        <v>7</v>
      </c>
      <c r="AC8820">
        <v>30</v>
      </c>
    </row>
    <row r="8821" spans="1:29">
      <c r="A8821">
        <v>9598</v>
      </c>
      <c r="B8821" t="s">
        <v>805</v>
      </c>
      <c r="C8821" t="s">
        <v>10619</v>
      </c>
      <c r="J8821" t="s">
        <v>1436</v>
      </c>
      <c r="K8821">
        <v>0</v>
      </c>
      <c r="N8821" t="b">
        <v>1</v>
      </c>
      <c r="O8821" t="b">
        <v>0</v>
      </c>
      <c r="P8821" t="b">
        <v>0</v>
      </c>
      <c r="Q8821">
        <v>11</v>
      </c>
      <c r="R8821">
        <v>11</v>
      </c>
      <c r="S8821">
        <v>1</v>
      </c>
      <c r="T8821">
        <v>5</v>
      </c>
      <c r="U8821" t="b">
        <v>1</v>
      </c>
      <c r="V8821" s="9" t="s">
        <v>14425</v>
      </c>
      <c r="W8821" t="s">
        <v>10522</v>
      </c>
      <c r="X8821" t="s">
        <v>15484</v>
      </c>
      <c r="Y8821">
        <v>83</v>
      </c>
      <c r="Z8821">
        <v>83</v>
      </c>
      <c r="AA8821">
        <v>9</v>
      </c>
      <c r="AB8821">
        <v>9</v>
      </c>
      <c r="AC8821">
        <v>30</v>
      </c>
    </row>
    <row r="8822" spans="1:29">
      <c r="A8822">
        <v>9599</v>
      </c>
      <c r="B8822" t="s">
        <v>805</v>
      </c>
      <c r="C8822" t="s">
        <v>10620</v>
      </c>
      <c r="J8822" t="s">
        <v>1444</v>
      </c>
      <c r="K8822">
        <v>0</v>
      </c>
      <c r="N8822" t="b">
        <v>1</v>
      </c>
      <c r="O8822" t="b">
        <v>0</v>
      </c>
      <c r="P8822" t="b">
        <v>0</v>
      </c>
      <c r="Q8822">
        <v>11</v>
      </c>
      <c r="R8822">
        <v>11</v>
      </c>
      <c r="S8822">
        <v>1</v>
      </c>
      <c r="T8822">
        <v>5</v>
      </c>
      <c r="U8822" t="b">
        <v>1</v>
      </c>
      <c r="V8822" s="9" t="s">
        <v>14425</v>
      </c>
      <c r="W8822" t="s">
        <v>10522</v>
      </c>
      <c r="X8822" t="s">
        <v>15841</v>
      </c>
      <c r="Y8822">
        <v>75</v>
      </c>
      <c r="Z8822">
        <v>75</v>
      </c>
      <c r="AA8822">
        <v>10</v>
      </c>
      <c r="AB8822">
        <v>10</v>
      </c>
      <c r="AC8822">
        <v>30</v>
      </c>
    </row>
    <row r="8823" spans="1:29">
      <c r="A8823">
        <v>9600</v>
      </c>
      <c r="B8823" t="s">
        <v>805</v>
      </c>
      <c r="C8823" t="s">
        <v>10621</v>
      </c>
      <c r="J8823" t="s">
        <v>1444</v>
      </c>
      <c r="K8823">
        <v>0</v>
      </c>
      <c r="N8823" t="b">
        <v>1</v>
      </c>
      <c r="O8823" t="b">
        <v>0</v>
      </c>
      <c r="P8823" t="b">
        <v>0</v>
      </c>
      <c r="Q8823">
        <v>11</v>
      </c>
      <c r="R8823">
        <v>11</v>
      </c>
      <c r="S8823">
        <v>1</v>
      </c>
      <c r="T8823">
        <v>5</v>
      </c>
      <c r="U8823" t="b">
        <v>1</v>
      </c>
      <c r="V8823" s="9" t="s">
        <v>14425</v>
      </c>
      <c r="W8823" t="s">
        <v>10522</v>
      </c>
      <c r="X8823" t="s">
        <v>15816</v>
      </c>
      <c r="Y8823">
        <v>76</v>
      </c>
      <c r="Z8823">
        <v>76</v>
      </c>
      <c r="AA8823">
        <v>10</v>
      </c>
      <c r="AB8823">
        <v>10</v>
      </c>
      <c r="AC8823">
        <v>30</v>
      </c>
    </row>
    <row r="8824" spans="1:29">
      <c r="A8824">
        <v>9601</v>
      </c>
      <c r="B8824" t="s">
        <v>805</v>
      </c>
      <c r="C8824" t="s">
        <v>10622</v>
      </c>
      <c r="J8824" t="s">
        <v>1444</v>
      </c>
      <c r="K8824">
        <v>0</v>
      </c>
      <c r="N8824" t="b">
        <v>1</v>
      </c>
      <c r="O8824" t="b">
        <v>0</v>
      </c>
      <c r="P8824" t="b">
        <v>0</v>
      </c>
      <c r="Q8824">
        <v>11</v>
      </c>
      <c r="R8824">
        <v>11</v>
      </c>
      <c r="S8824">
        <v>1</v>
      </c>
      <c r="T8824">
        <v>5</v>
      </c>
      <c r="U8824" t="b">
        <v>1</v>
      </c>
      <c r="V8824" s="9" t="s">
        <v>14425</v>
      </c>
      <c r="W8824" t="s">
        <v>10522</v>
      </c>
      <c r="X8824" t="s">
        <v>15817</v>
      </c>
      <c r="Y8824">
        <v>77</v>
      </c>
      <c r="Z8824">
        <v>77</v>
      </c>
      <c r="AA8824">
        <v>10</v>
      </c>
      <c r="AB8824">
        <v>10</v>
      </c>
      <c r="AC8824">
        <v>30</v>
      </c>
    </row>
    <row r="8825" spans="1:29">
      <c r="A8825">
        <v>9602</v>
      </c>
      <c r="B8825" t="s">
        <v>805</v>
      </c>
      <c r="C8825" t="s">
        <v>10623</v>
      </c>
      <c r="J8825" t="s">
        <v>1444</v>
      </c>
      <c r="K8825">
        <v>0</v>
      </c>
      <c r="N8825" t="b">
        <v>1</v>
      </c>
      <c r="O8825" t="b">
        <v>0</v>
      </c>
      <c r="P8825" t="b">
        <v>0</v>
      </c>
      <c r="Q8825">
        <v>11</v>
      </c>
      <c r="R8825">
        <v>11</v>
      </c>
      <c r="S8825">
        <v>1</v>
      </c>
      <c r="T8825">
        <v>5</v>
      </c>
      <c r="U8825" t="b">
        <v>1</v>
      </c>
      <c r="V8825" s="9" t="s">
        <v>14425</v>
      </c>
      <c r="W8825" t="s">
        <v>10522</v>
      </c>
      <c r="X8825" t="s">
        <v>15818</v>
      </c>
      <c r="Y8825">
        <v>78</v>
      </c>
      <c r="Z8825">
        <v>78</v>
      </c>
      <c r="AA8825">
        <v>10</v>
      </c>
      <c r="AB8825">
        <v>10</v>
      </c>
      <c r="AC8825">
        <v>30</v>
      </c>
    </row>
    <row r="8826" spans="1:29">
      <c r="A8826">
        <v>9603</v>
      </c>
      <c r="B8826" t="s">
        <v>805</v>
      </c>
      <c r="C8826" t="s">
        <v>10624</v>
      </c>
      <c r="J8826" t="s">
        <v>1444</v>
      </c>
      <c r="K8826">
        <v>0</v>
      </c>
      <c r="N8826" t="b">
        <v>1</v>
      </c>
      <c r="O8826" t="b">
        <v>0</v>
      </c>
      <c r="P8826" t="b">
        <v>0</v>
      </c>
      <c r="Q8826">
        <v>11</v>
      </c>
      <c r="R8826">
        <v>11</v>
      </c>
      <c r="S8826">
        <v>1</v>
      </c>
      <c r="T8826">
        <v>5</v>
      </c>
      <c r="U8826" t="b">
        <v>1</v>
      </c>
      <c r="V8826" s="9" t="s">
        <v>14425</v>
      </c>
      <c r="W8826" t="s">
        <v>10522</v>
      </c>
      <c r="X8826" t="s">
        <v>15819</v>
      </c>
      <c r="Y8826">
        <v>79</v>
      </c>
      <c r="Z8826">
        <v>79</v>
      </c>
      <c r="AA8826">
        <v>10</v>
      </c>
      <c r="AB8826">
        <v>10</v>
      </c>
      <c r="AC8826">
        <v>30</v>
      </c>
    </row>
    <row r="8827" spans="1:29">
      <c r="A8827">
        <v>9604</v>
      </c>
      <c r="B8827" t="s">
        <v>805</v>
      </c>
      <c r="C8827" t="s">
        <v>10625</v>
      </c>
      <c r="J8827" t="s">
        <v>1444</v>
      </c>
      <c r="K8827">
        <v>0</v>
      </c>
      <c r="N8827" t="b">
        <v>1</v>
      </c>
      <c r="O8827" t="b">
        <v>0</v>
      </c>
      <c r="P8827" t="b">
        <v>0</v>
      </c>
      <c r="Q8827">
        <v>11</v>
      </c>
      <c r="R8827">
        <v>11</v>
      </c>
      <c r="S8827">
        <v>1</v>
      </c>
      <c r="T8827">
        <v>5</v>
      </c>
      <c r="U8827" t="b">
        <v>1</v>
      </c>
      <c r="V8827" s="9" t="s">
        <v>14425</v>
      </c>
      <c r="W8827" t="s">
        <v>10522</v>
      </c>
      <c r="X8827" t="s">
        <v>15587</v>
      </c>
      <c r="Y8827">
        <v>80</v>
      </c>
      <c r="Z8827">
        <v>80</v>
      </c>
      <c r="AA8827">
        <v>10</v>
      </c>
      <c r="AB8827">
        <v>10</v>
      </c>
      <c r="AC8827">
        <v>30</v>
      </c>
    </row>
    <row r="8828" spans="1:29">
      <c r="A8828">
        <v>9605</v>
      </c>
      <c r="B8828" t="s">
        <v>805</v>
      </c>
      <c r="C8828" t="s">
        <v>10626</v>
      </c>
      <c r="J8828" t="s">
        <v>1444</v>
      </c>
      <c r="K8828">
        <v>0</v>
      </c>
      <c r="N8828" t="b">
        <v>1</v>
      </c>
      <c r="O8828" t="b">
        <v>0</v>
      </c>
      <c r="P8828" t="b">
        <v>0</v>
      </c>
      <c r="Q8828">
        <v>11</v>
      </c>
      <c r="R8828">
        <v>11</v>
      </c>
      <c r="S8828">
        <v>1</v>
      </c>
      <c r="T8828">
        <v>5</v>
      </c>
      <c r="U8828" t="b">
        <v>1</v>
      </c>
      <c r="V8828" s="9" t="s">
        <v>14425</v>
      </c>
      <c r="W8828" t="s">
        <v>10522</v>
      </c>
      <c r="X8828" t="s">
        <v>15588</v>
      </c>
      <c r="Y8828">
        <v>81</v>
      </c>
      <c r="Z8828">
        <v>81</v>
      </c>
      <c r="AA8828">
        <v>10</v>
      </c>
      <c r="AB8828">
        <v>10</v>
      </c>
      <c r="AC8828">
        <v>30</v>
      </c>
    </row>
    <row r="8829" spans="1:29">
      <c r="A8829">
        <v>9606</v>
      </c>
      <c r="B8829" t="s">
        <v>805</v>
      </c>
      <c r="C8829" t="s">
        <v>10627</v>
      </c>
      <c r="J8829" t="s">
        <v>1444</v>
      </c>
      <c r="K8829">
        <v>0</v>
      </c>
      <c r="N8829" t="b">
        <v>1</v>
      </c>
      <c r="O8829" t="b">
        <v>0</v>
      </c>
      <c r="P8829" t="b">
        <v>0</v>
      </c>
      <c r="Q8829">
        <v>11</v>
      </c>
      <c r="R8829">
        <v>11</v>
      </c>
      <c r="S8829">
        <v>1</v>
      </c>
      <c r="T8829">
        <v>5</v>
      </c>
      <c r="U8829" t="b">
        <v>1</v>
      </c>
      <c r="V8829" s="9" t="s">
        <v>14425</v>
      </c>
      <c r="W8829" t="s">
        <v>10522</v>
      </c>
      <c r="X8829" t="s">
        <v>15589</v>
      </c>
      <c r="Y8829">
        <v>82</v>
      </c>
      <c r="Z8829">
        <v>82</v>
      </c>
      <c r="AA8829">
        <v>10</v>
      </c>
      <c r="AB8829">
        <v>10</v>
      </c>
      <c r="AC8829">
        <v>30</v>
      </c>
    </row>
    <row r="8830" spans="1:29">
      <c r="A8830">
        <v>9607</v>
      </c>
      <c r="B8830" t="s">
        <v>805</v>
      </c>
      <c r="C8830" t="s">
        <v>10628</v>
      </c>
      <c r="J8830" t="s">
        <v>1444</v>
      </c>
      <c r="K8830">
        <v>0</v>
      </c>
      <c r="N8830" t="b">
        <v>1</v>
      </c>
      <c r="O8830" t="b">
        <v>0</v>
      </c>
      <c r="P8830" t="b">
        <v>0</v>
      </c>
      <c r="Q8830">
        <v>11</v>
      </c>
      <c r="R8830">
        <v>11</v>
      </c>
      <c r="S8830">
        <v>1</v>
      </c>
      <c r="T8830">
        <v>5</v>
      </c>
      <c r="U8830" t="b">
        <v>1</v>
      </c>
      <c r="V8830" s="9" t="s">
        <v>14425</v>
      </c>
      <c r="W8830" t="s">
        <v>10522</v>
      </c>
      <c r="X8830" t="s">
        <v>15590</v>
      </c>
      <c r="Y8830">
        <v>83</v>
      </c>
      <c r="Z8830">
        <v>83</v>
      </c>
      <c r="AA8830">
        <v>10</v>
      </c>
      <c r="AB8830">
        <v>10</v>
      </c>
      <c r="AC8830">
        <v>30</v>
      </c>
    </row>
    <row r="8831" spans="1:29">
      <c r="A8831">
        <v>9608</v>
      </c>
      <c r="B8831" t="s">
        <v>805</v>
      </c>
      <c r="C8831" t="s">
        <v>10629</v>
      </c>
      <c r="J8831" t="s">
        <v>1444</v>
      </c>
      <c r="K8831">
        <v>0</v>
      </c>
      <c r="N8831" t="b">
        <v>1</v>
      </c>
      <c r="O8831" t="b">
        <v>0</v>
      </c>
      <c r="P8831" t="b">
        <v>0</v>
      </c>
      <c r="Q8831">
        <v>11</v>
      </c>
      <c r="R8831">
        <v>11</v>
      </c>
      <c r="S8831">
        <v>1</v>
      </c>
      <c r="T8831">
        <v>5</v>
      </c>
      <c r="U8831" t="b">
        <v>1</v>
      </c>
      <c r="V8831" s="9" t="s">
        <v>14425</v>
      </c>
      <c r="W8831" t="s">
        <v>10522</v>
      </c>
      <c r="X8831" t="s">
        <v>15842</v>
      </c>
      <c r="Y8831">
        <v>75</v>
      </c>
      <c r="Z8831">
        <v>75</v>
      </c>
      <c r="AA8831">
        <v>11</v>
      </c>
      <c r="AB8831">
        <v>11</v>
      </c>
      <c r="AC8831">
        <v>30</v>
      </c>
    </row>
    <row r="8832" spans="1:29">
      <c r="A8832">
        <v>9609</v>
      </c>
      <c r="B8832" t="s">
        <v>805</v>
      </c>
      <c r="C8832" t="s">
        <v>10630</v>
      </c>
      <c r="J8832" t="s">
        <v>1444</v>
      </c>
      <c r="K8832">
        <v>0</v>
      </c>
      <c r="N8832" t="b">
        <v>1</v>
      </c>
      <c r="O8832" t="b">
        <v>0</v>
      </c>
      <c r="P8832" t="b">
        <v>0</v>
      </c>
      <c r="Q8832">
        <v>11</v>
      </c>
      <c r="R8832">
        <v>11</v>
      </c>
      <c r="S8832">
        <v>1</v>
      </c>
      <c r="T8832">
        <v>5</v>
      </c>
      <c r="U8832" t="b">
        <v>1</v>
      </c>
      <c r="V8832" s="9" t="s">
        <v>14425</v>
      </c>
      <c r="W8832" t="s">
        <v>10522</v>
      </c>
      <c r="X8832" t="s">
        <v>15820</v>
      </c>
      <c r="Y8832">
        <v>76</v>
      </c>
      <c r="Z8832">
        <v>76</v>
      </c>
      <c r="AA8832">
        <v>11</v>
      </c>
      <c r="AB8832">
        <v>11</v>
      </c>
      <c r="AC8832">
        <v>30</v>
      </c>
    </row>
    <row r="8833" spans="1:29">
      <c r="A8833">
        <v>9610</v>
      </c>
      <c r="B8833" t="s">
        <v>805</v>
      </c>
      <c r="C8833" t="s">
        <v>10631</v>
      </c>
      <c r="J8833" t="s">
        <v>1444</v>
      </c>
      <c r="K8833">
        <v>0</v>
      </c>
      <c r="N8833" t="b">
        <v>1</v>
      </c>
      <c r="O8833" t="b">
        <v>0</v>
      </c>
      <c r="P8833" t="b">
        <v>0</v>
      </c>
      <c r="Q8833">
        <v>11</v>
      </c>
      <c r="R8833">
        <v>11</v>
      </c>
      <c r="S8833">
        <v>1</v>
      </c>
      <c r="T8833">
        <v>5</v>
      </c>
      <c r="U8833" t="b">
        <v>1</v>
      </c>
      <c r="V8833" s="9" t="s">
        <v>14425</v>
      </c>
      <c r="W8833" t="s">
        <v>10522</v>
      </c>
      <c r="X8833" t="s">
        <v>15821</v>
      </c>
      <c r="Y8833">
        <v>77</v>
      </c>
      <c r="Z8833">
        <v>77</v>
      </c>
      <c r="AA8833">
        <v>11</v>
      </c>
      <c r="AB8833">
        <v>11</v>
      </c>
      <c r="AC8833">
        <v>30</v>
      </c>
    </row>
    <row r="8834" spans="1:29">
      <c r="A8834">
        <v>9611</v>
      </c>
      <c r="B8834" t="s">
        <v>805</v>
      </c>
      <c r="C8834" t="s">
        <v>10632</v>
      </c>
      <c r="J8834" t="s">
        <v>1444</v>
      </c>
      <c r="K8834">
        <v>0</v>
      </c>
      <c r="N8834" t="b">
        <v>1</v>
      </c>
      <c r="O8834" t="b">
        <v>0</v>
      </c>
      <c r="P8834" t="b">
        <v>0</v>
      </c>
      <c r="Q8834">
        <v>11</v>
      </c>
      <c r="R8834">
        <v>11</v>
      </c>
      <c r="S8834">
        <v>1</v>
      </c>
      <c r="T8834">
        <v>5</v>
      </c>
      <c r="U8834" t="b">
        <v>1</v>
      </c>
      <c r="V8834" s="9" t="s">
        <v>14425</v>
      </c>
      <c r="W8834" t="s">
        <v>10522</v>
      </c>
      <c r="X8834" t="s">
        <v>15822</v>
      </c>
      <c r="Y8834">
        <v>78</v>
      </c>
      <c r="Z8834">
        <v>78</v>
      </c>
      <c r="AA8834">
        <v>11</v>
      </c>
      <c r="AB8834">
        <v>11</v>
      </c>
      <c r="AC8834">
        <v>30</v>
      </c>
    </row>
    <row r="8835" spans="1:29">
      <c r="A8835">
        <v>9612</v>
      </c>
      <c r="B8835" t="s">
        <v>805</v>
      </c>
      <c r="C8835" t="s">
        <v>10633</v>
      </c>
      <c r="J8835" t="s">
        <v>1444</v>
      </c>
      <c r="K8835">
        <v>0</v>
      </c>
      <c r="N8835" t="b">
        <v>1</v>
      </c>
      <c r="O8835" t="b">
        <v>0</v>
      </c>
      <c r="P8835" t="b">
        <v>0</v>
      </c>
      <c r="Q8835">
        <v>11</v>
      </c>
      <c r="R8835">
        <v>11</v>
      </c>
      <c r="S8835">
        <v>1</v>
      </c>
      <c r="T8835">
        <v>5</v>
      </c>
      <c r="U8835" t="b">
        <v>1</v>
      </c>
      <c r="V8835" s="9" t="s">
        <v>14425</v>
      </c>
      <c r="W8835" t="s">
        <v>10522</v>
      </c>
      <c r="X8835" t="s">
        <v>15823</v>
      </c>
      <c r="Y8835">
        <v>79</v>
      </c>
      <c r="Z8835">
        <v>79</v>
      </c>
      <c r="AA8835">
        <v>11</v>
      </c>
      <c r="AB8835">
        <v>11</v>
      </c>
      <c r="AC8835">
        <v>30</v>
      </c>
    </row>
    <row r="8836" spans="1:29">
      <c r="A8836">
        <v>9613</v>
      </c>
      <c r="B8836" t="s">
        <v>805</v>
      </c>
      <c r="C8836" t="s">
        <v>10634</v>
      </c>
      <c r="J8836" t="s">
        <v>1444</v>
      </c>
      <c r="K8836">
        <v>0</v>
      </c>
      <c r="N8836" t="b">
        <v>1</v>
      </c>
      <c r="O8836" t="b">
        <v>0</v>
      </c>
      <c r="P8836" t="b">
        <v>0</v>
      </c>
      <c r="Q8836">
        <v>11</v>
      </c>
      <c r="R8836">
        <v>11</v>
      </c>
      <c r="S8836">
        <v>1</v>
      </c>
      <c r="T8836">
        <v>5</v>
      </c>
      <c r="U8836" t="b">
        <v>1</v>
      </c>
      <c r="V8836" s="9" t="s">
        <v>14425</v>
      </c>
      <c r="W8836" t="s">
        <v>10522</v>
      </c>
      <c r="X8836" t="s">
        <v>15596</v>
      </c>
      <c r="Y8836">
        <v>80</v>
      </c>
      <c r="Z8836">
        <v>80</v>
      </c>
      <c r="AA8836">
        <v>11</v>
      </c>
      <c r="AB8836">
        <v>11</v>
      </c>
      <c r="AC8836">
        <v>30</v>
      </c>
    </row>
    <row r="8837" spans="1:29">
      <c r="A8837">
        <v>9614</v>
      </c>
      <c r="B8837" t="s">
        <v>805</v>
      </c>
      <c r="C8837" t="s">
        <v>10635</v>
      </c>
      <c r="J8837" t="s">
        <v>1444</v>
      </c>
      <c r="K8837">
        <v>0</v>
      </c>
      <c r="N8837" t="b">
        <v>1</v>
      </c>
      <c r="O8837" t="b">
        <v>0</v>
      </c>
      <c r="P8837" t="b">
        <v>0</v>
      </c>
      <c r="Q8837">
        <v>11</v>
      </c>
      <c r="R8837">
        <v>11</v>
      </c>
      <c r="S8837">
        <v>1</v>
      </c>
      <c r="T8837">
        <v>5</v>
      </c>
      <c r="U8837" t="b">
        <v>1</v>
      </c>
      <c r="V8837" s="9" t="s">
        <v>14425</v>
      </c>
      <c r="W8837" t="s">
        <v>10522</v>
      </c>
      <c r="X8837" t="s">
        <v>15597</v>
      </c>
      <c r="Y8837">
        <v>81</v>
      </c>
      <c r="Z8837">
        <v>81</v>
      </c>
      <c r="AA8837">
        <v>11</v>
      </c>
      <c r="AB8837">
        <v>11</v>
      </c>
      <c r="AC8837">
        <v>30</v>
      </c>
    </row>
    <row r="8838" spans="1:29">
      <c r="A8838">
        <v>9615</v>
      </c>
      <c r="B8838" t="s">
        <v>805</v>
      </c>
      <c r="C8838" t="s">
        <v>10636</v>
      </c>
      <c r="J8838" t="s">
        <v>1444</v>
      </c>
      <c r="K8838">
        <v>0</v>
      </c>
      <c r="N8838" t="b">
        <v>1</v>
      </c>
      <c r="O8838" t="b">
        <v>0</v>
      </c>
      <c r="P8838" t="b">
        <v>0</v>
      </c>
      <c r="Q8838">
        <v>11</v>
      </c>
      <c r="R8838">
        <v>11</v>
      </c>
      <c r="S8838">
        <v>1</v>
      </c>
      <c r="T8838">
        <v>5</v>
      </c>
      <c r="U8838" t="b">
        <v>1</v>
      </c>
      <c r="V8838" s="9" t="s">
        <v>14425</v>
      </c>
      <c r="W8838" t="s">
        <v>10522</v>
      </c>
      <c r="X8838" t="s">
        <v>15598</v>
      </c>
      <c r="Y8838">
        <v>82</v>
      </c>
      <c r="Z8838">
        <v>82</v>
      </c>
      <c r="AA8838">
        <v>11</v>
      </c>
      <c r="AB8838">
        <v>11</v>
      </c>
      <c r="AC8838">
        <v>30</v>
      </c>
    </row>
    <row r="8839" spans="1:29">
      <c r="A8839">
        <v>9616</v>
      </c>
      <c r="B8839" t="s">
        <v>805</v>
      </c>
      <c r="C8839" t="s">
        <v>10637</v>
      </c>
      <c r="J8839" t="s">
        <v>1444</v>
      </c>
      <c r="K8839">
        <v>0</v>
      </c>
      <c r="N8839" t="b">
        <v>1</v>
      </c>
      <c r="O8839" t="b">
        <v>0</v>
      </c>
      <c r="P8839" t="b">
        <v>0</v>
      </c>
      <c r="Q8839">
        <v>11</v>
      </c>
      <c r="R8839">
        <v>11</v>
      </c>
      <c r="S8839">
        <v>1</v>
      </c>
      <c r="T8839">
        <v>5</v>
      </c>
      <c r="U8839" t="b">
        <v>1</v>
      </c>
      <c r="V8839" s="9" t="s">
        <v>14425</v>
      </c>
      <c r="W8839" t="s">
        <v>10522</v>
      </c>
      <c r="X8839" t="s">
        <v>15599</v>
      </c>
      <c r="Y8839">
        <v>83</v>
      </c>
      <c r="Z8839">
        <v>83</v>
      </c>
      <c r="AA8839">
        <v>11</v>
      </c>
      <c r="AB8839">
        <v>11</v>
      </c>
      <c r="AC8839">
        <v>30</v>
      </c>
    </row>
    <row r="8840" spans="1:29">
      <c r="A8840">
        <v>9617</v>
      </c>
      <c r="B8840" t="s">
        <v>1503</v>
      </c>
      <c r="C8840" t="s">
        <v>10638</v>
      </c>
      <c r="D8840">
        <v>180</v>
      </c>
      <c r="E8840" t="s">
        <v>10639</v>
      </c>
      <c r="U8840" t="b">
        <v>1</v>
      </c>
      <c r="V8840" s="9" t="s">
        <v>14425</v>
      </c>
      <c r="W8840" t="s">
        <v>10522</v>
      </c>
      <c r="X8840" t="s">
        <v>15843</v>
      </c>
      <c r="Y8840">
        <v>85</v>
      </c>
      <c r="Z8840">
        <v>115</v>
      </c>
      <c r="AA8840">
        <v>2</v>
      </c>
      <c r="AB8840">
        <v>12</v>
      </c>
      <c r="AC8840">
        <v>30</v>
      </c>
    </row>
    <row r="8841" spans="1:29">
      <c r="A8841">
        <v>9618</v>
      </c>
      <c r="B8841" t="s">
        <v>827</v>
      </c>
      <c r="C8841" t="s">
        <v>10640</v>
      </c>
      <c r="U8841" t="b">
        <v>1</v>
      </c>
      <c r="V8841" s="9" t="s">
        <v>14425</v>
      </c>
      <c r="W8841" t="s">
        <v>10522</v>
      </c>
      <c r="X8841" t="s">
        <v>15844</v>
      </c>
      <c r="Y8841">
        <v>85</v>
      </c>
      <c r="Z8841">
        <v>115</v>
      </c>
      <c r="AA8841">
        <v>2</v>
      </c>
      <c r="AB8841">
        <v>11</v>
      </c>
      <c r="AC8841">
        <v>30</v>
      </c>
    </row>
    <row r="8842" spans="1:29">
      <c r="A8842">
        <v>9619</v>
      </c>
      <c r="B8842" t="s">
        <v>1508</v>
      </c>
      <c r="C8842" t="s">
        <v>10641</v>
      </c>
      <c r="U8842" t="b">
        <v>1</v>
      </c>
      <c r="V8842" s="9" t="s">
        <v>14425</v>
      </c>
      <c r="W8842" t="s">
        <v>10522</v>
      </c>
      <c r="X8842" t="s">
        <v>15824</v>
      </c>
      <c r="Y8842">
        <v>86</v>
      </c>
      <c r="Z8842">
        <v>115</v>
      </c>
      <c r="AA8842">
        <v>2</v>
      </c>
      <c r="AB8842">
        <v>12</v>
      </c>
      <c r="AC8842">
        <v>30</v>
      </c>
    </row>
    <row r="8843" spans="1:29">
      <c r="A8843">
        <v>9620</v>
      </c>
      <c r="B8843" t="s">
        <v>805</v>
      </c>
      <c r="C8843" t="s">
        <v>10642</v>
      </c>
      <c r="J8843" t="s">
        <v>1444</v>
      </c>
      <c r="K8843">
        <v>0</v>
      </c>
      <c r="N8843" t="b">
        <v>1</v>
      </c>
      <c r="O8843" t="b">
        <v>0</v>
      </c>
      <c r="P8843" t="b">
        <v>0</v>
      </c>
      <c r="Q8843">
        <v>11</v>
      </c>
      <c r="R8843">
        <v>3</v>
      </c>
      <c r="S8843">
        <v>1</v>
      </c>
      <c r="T8843">
        <v>2</v>
      </c>
      <c r="U8843" t="b">
        <v>1</v>
      </c>
      <c r="V8843" s="9" t="s">
        <v>14425</v>
      </c>
      <c r="W8843" t="s">
        <v>10522</v>
      </c>
      <c r="X8843" t="s">
        <v>15603</v>
      </c>
      <c r="Y8843">
        <v>87</v>
      </c>
      <c r="Z8843">
        <v>87</v>
      </c>
      <c r="AA8843">
        <v>11</v>
      </c>
      <c r="AB8843">
        <v>11</v>
      </c>
      <c r="AC8843">
        <v>30</v>
      </c>
    </row>
    <row r="8844" spans="1:29">
      <c r="A8844">
        <v>9621</v>
      </c>
      <c r="B8844" t="s">
        <v>805</v>
      </c>
      <c r="C8844" t="s">
        <v>10643</v>
      </c>
      <c r="J8844" t="s">
        <v>1444</v>
      </c>
      <c r="K8844">
        <v>0</v>
      </c>
      <c r="N8844" t="b">
        <v>1</v>
      </c>
      <c r="O8844" t="b">
        <v>0</v>
      </c>
      <c r="P8844" t="b">
        <v>0</v>
      </c>
      <c r="Q8844">
        <v>11</v>
      </c>
      <c r="R8844">
        <v>3</v>
      </c>
      <c r="S8844">
        <v>1</v>
      </c>
      <c r="T8844">
        <v>2</v>
      </c>
      <c r="U8844" t="b">
        <v>1</v>
      </c>
      <c r="V8844" s="9" t="s">
        <v>14425</v>
      </c>
      <c r="W8844" t="s">
        <v>10522</v>
      </c>
      <c r="X8844" t="s">
        <v>15845</v>
      </c>
      <c r="Y8844">
        <v>89</v>
      </c>
      <c r="Z8844">
        <v>89</v>
      </c>
      <c r="AA8844">
        <v>11</v>
      </c>
      <c r="AB8844">
        <v>11</v>
      </c>
      <c r="AC8844">
        <v>30</v>
      </c>
    </row>
    <row r="8845" spans="1:29">
      <c r="A8845">
        <v>9622</v>
      </c>
      <c r="B8845" t="s">
        <v>805</v>
      </c>
      <c r="C8845" t="s">
        <v>10644</v>
      </c>
      <c r="J8845" t="s">
        <v>1444</v>
      </c>
      <c r="K8845">
        <v>0</v>
      </c>
      <c r="N8845" t="b">
        <v>1</v>
      </c>
      <c r="O8845" t="b">
        <v>0</v>
      </c>
      <c r="P8845" t="b">
        <v>0</v>
      </c>
      <c r="Q8845">
        <v>11</v>
      </c>
      <c r="R8845">
        <v>3</v>
      </c>
      <c r="S8845">
        <v>1</v>
      </c>
      <c r="T8845">
        <v>2</v>
      </c>
      <c r="U8845" t="b">
        <v>1</v>
      </c>
      <c r="V8845" s="9" t="s">
        <v>14425</v>
      </c>
      <c r="W8845" t="s">
        <v>10522</v>
      </c>
      <c r="X8845" t="s">
        <v>15827</v>
      </c>
      <c r="Y8845">
        <v>90</v>
      </c>
      <c r="Z8845">
        <v>90</v>
      </c>
      <c r="AA8845">
        <v>11</v>
      </c>
      <c r="AB8845">
        <v>11</v>
      </c>
      <c r="AC8845">
        <v>30</v>
      </c>
    </row>
    <row r="8846" spans="1:29">
      <c r="A8846">
        <v>9623</v>
      </c>
      <c r="B8846" t="s">
        <v>805</v>
      </c>
      <c r="C8846" t="s">
        <v>10645</v>
      </c>
      <c r="J8846" t="s">
        <v>1444</v>
      </c>
      <c r="K8846">
        <v>0</v>
      </c>
      <c r="N8846" t="b">
        <v>1</v>
      </c>
      <c r="O8846" t="b">
        <v>0</v>
      </c>
      <c r="P8846" t="b">
        <v>0</v>
      </c>
      <c r="Q8846">
        <v>11</v>
      </c>
      <c r="R8846">
        <v>3</v>
      </c>
      <c r="S8846">
        <v>1</v>
      </c>
      <c r="T8846">
        <v>2</v>
      </c>
      <c r="U8846" t="b">
        <v>1</v>
      </c>
      <c r="V8846" s="9" t="s">
        <v>14425</v>
      </c>
      <c r="W8846" t="s">
        <v>10522</v>
      </c>
      <c r="X8846" t="s">
        <v>15828</v>
      </c>
      <c r="Y8846">
        <v>91</v>
      </c>
      <c r="Z8846">
        <v>91</v>
      </c>
      <c r="AA8846">
        <v>11</v>
      </c>
      <c r="AB8846">
        <v>11</v>
      </c>
      <c r="AC8846">
        <v>30</v>
      </c>
    </row>
    <row r="8847" spans="1:29">
      <c r="A8847">
        <v>9624</v>
      </c>
      <c r="B8847" t="s">
        <v>805</v>
      </c>
      <c r="C8847" t="s">
        <v>10646</v>
      </c>
      <c r="J8847" t="s">
        <v>1444</v>
      </c>
      <c r="K8847">
        <v>0</v>
      </c>
      <c r="N8847" t="b">
        <v>1</v>
      </c>
      <c r="O8847" t="b">
        <v>0</v>
      </c>
      <c r="P8847" t="b">
        <v>0</v>
      </c>
      <c r="Q8847">
        <v>11</v>
      </c>
      <c r="R8847">
        <v>3</v>
      </c>
      <c r="S8847">
        <v>1</v>
      </c>
      <c r="T8847">
        <v>2</v>
      </c>
      <c r="U8847" t="b">
        <v>1</v>
      </c>
      <c r="V8847" s="9" t="s">
        <v>14425</v>
      </c>
      <c r="W8847" t="s">
        <v>10522</v>
      </c>
      <c r="X8847" t="s">
        <v>15846</v>
      </c>
      <c r="Y8847">
        <v>93</v>
      </c>
      <c r="Z8847">
        <v>93</v>
      </c>
      <c r="AA8847">
        <v>11</v>
      </c>
      <c r="AB8847">
        <v>11</v>
      </c>
      <c r="AC8847">
        <v>30</v>
      </c>
    </row>
    <row r="8848" spans="1:29">
      <c r="A8848">
        <v>9625</v>
      </c>
      <c r="B8848" t="s">
        <v>805</v>
      </c>
      <c r="C8848" t="s">
        <v>10647</v>
      </c>
      <c r="J8848" t="s">
        <v>1444</v>
      </c>
      <c r="K8848">
        <v>0</v>
      </c>
      <c r="N8848" t="b">
        <v>1</v>
      </c>
      <c r="O8848" t="b">
        <v>0</v>
      </c>
      <c r="P8848" t="b">
        <v>0</v>
      </c>
      <c r="Q8848">
        <v>11</v>
      </c>
      <c r="R8848">
        <v>3</v>
      </c>
      <c r="S8848">
        <v>1</v>
      </c>
      <c r="T8848">
        <v>2</v>
      </c>
      <c r="U8848" t="b">
        <v>1</v>
      </c>
      <c r="V8848" s="9" t="s">
        <v>14425</v>
      </c>
      <c r="W8848" t="s">
        <v>10522</v>
      </c>
      <c r="X8848" t="s">
        <v>15609</v>
      </c>
      <c r="Y8848">
        <v>94</v>
      </c>
      <c r="Z8848">
        <v>94</v>
      </c>
      <c r="AA8848">
        <v>11</v>
      </c>
      <c r="AB8848">
        <v>11</v>
      </c>
      <c r="AC8848">
        <v>30</v>
      </c>
    </row>
    <row r="8849" spans="1:29">
      <c r="A8849">
        <v>9626</v>
      </c>
      <c r="B8849" t="s">
        <v>805</v>
      </c>
      <c r="C8849" t="s">
        <v>10648</v>
      </c>
      <c r="J8849" t="s">
        <v>1444</v>
      </c>
      <c r="K8849">
        <v>0</v>
      </c>
      <c r="N8849" t="b">
        <v>1</v>
      </c>
      <c r="O8849" t="b">
        <v>0</v>
      </c>
      <c r="P8849" t="b">
        <v>0</v>
      </c>
      <c r="Q8849">
        <v>11</v>
      </c>
      <c r="R8849">
        <v>3</v>
      </c>
      <c r="S8849">
        <v>1</v>
      </c>
      <c r="T8849">
        <v>2</v>
      </c>
      <c r="U8849" t="b">
        <v>1</v>
      </c>
      <c r="V8849" s="9" t="s">
        <v>14425</v>
      </c>
      <c r="W8849" t="s">
        <v>10522</v>
      </c>
      <c r="X8849" t="s">
        <v>15610</v>
      </c>
      <c r="Y8849">
        <v>95</v>
      </c>
      <c r="Z8849">
        <v>95</v>
      </c>
      <c r="AA8849">
        <v>11</v>
      </c>
      <c r="AB8849">
        <v>11</v>
      </c>
      <c r="AC8849">
        <v>30</v>
      </c>
    </row>
    <row r="8850" spans="1:29">
      <c r="A8850">
        <v>9627</v>
      </c>
      <c r="B8850" t="s">
        <v>805</v>
      </c>
      <c r="C8850" t="s">
        <v>10649</v>
      </c>
      <c r="J8850" t="s">
        <v>1444</v>
      </c>
      <c r="K8850">
        <v>0</v>
      </c>
      <c r="N8850" t="b">
        <v>1</v>
      </c>
      <c r="O8850" t="b">
        <v>0</v>
      </c>
      <c r="P8850" t="b">
        <v>0</v>
      </c>
      <c r="Q8850">
        <v>11</v>
      </c>
      <c r="R8850">
        <v>3</v>
      </c>
      <c r="S8850">
        <v>1</v>
      </c>
      <c r="T8850">
        <v>2</v>
      </c>
      <c r="U8850" t="b">
        <v>1</v>
      </c>
      <c r="V8850" s="9" t="s">
        <v>14425</v>
      </c>
      <c r="W8850" t="s">
        <v>10522</v>
      </c>
      <c r="X8850" t="s">
        <v>15611</v>
      </c>
      <c r="Y8850">
        <v>96</v>
      </c>
      <c r="Z8850">
        <v>96</v>
      </c>
      <c r="AA8850">
        <v>11</v>
      </c>
      <c r="AB8850">
        <v>11</v>
      </c>
      <c r="AC8850">
        <v>30</v>
      </c>
    </row>
    <row r="8851" spans="1:29">
      <c r="A8851">
        <v>9628</v>
      </c>
      <c r="B8851" t="s">
        <v>805</v>
      </c>
      <c r="C8851" t="s">
        <v>10650</v>
      </c>
      <c r="J8851" t="s">
        <v>1444</v>
      </c>
      <c r="K8851">
        <v>0</v>
      </c>
      <c r="N8851" t="b">
        <v>1</v>
      </c>
      <c r="O8851" t="b">
        <v>0</v>
      </c>
      <c r="P8851" t="b">
        <v>0</v>
      </c>
      <c r="Q8851">
        <v>11</v>
      </c>
      <c r="R8851">
        <v>3</v>
      </c>
      <c r="S8851">
        <v>1</v>
      </c>
      <c r="T8851">
        <v>2</v>
      </c>
      <c r="U8851" t="b">
        <v>1</v>
      </c>
      <c r="V8851" s="9" t="s">
        <v>14425</v>
      </c>
      <c r="W8851" t="s">
        <v>10522</v>
      </c>
      <c r="X8851" t="s">
        <v>15829</v>
      </c>
      <c r="Y8851">
        <v>97</v>
      </c>
      <c r="Z8851">
        <v>97</v>
      </c>
      <c r="AA8851">
        <v>11</v>
      </c>
      <c r="AB8851">
        <v>11</v>
      </c>
      <c r="AC8851">
        <v>30</v>
      </c>
    </row>
    <row r="8852" spans="1:29">
      <c r="A8852">
        <v>9629</v>
      </c>
      <c r="B8852" t="s">
        <v>805</v>
      </c>
      <c r="C8852" t="s">
        <v>10651</v>
      </c>
      <c r="J8852" t="s">
        <v>1444</v>
      </c>
      <c r="K8852">
        <v>0</v>
      </c>
      <c r="N8852" t="b">
        <v>1</v>
      </c>
      <c r="O8852" t="b">
        <v>0</v>
      </c>
      <c r="P8852" t="b">
        <v>0</v>
      </c>
      <c r="Q8852">
        <v>11</v>
      </c>
      <c r="R8852">
        <v>3</v>
      </c>
      <c r="S8852">
        <v>1</v>
      </c>
      <c r="T8852">
        <v>2</v>
      </c>
      <c r="U8852" t="b">
        <v>1</v>
      </c>
      <c r="V8852" s="9" t="s">
        <v>14425</v>
      </c>
      <c r="W8852" t="s">
        <v>10522</v>
      </c>
      <c r="X8852" t="s">
        <v>15612</v>
      </c>
      <c r="Y8852">
        <v>98</v>
      </c>
      <c r="Z8852">
        <v>98</v>
      </c>
      <c r="AA8852">
        <v>11</v>
      </c>
      <c r="AB8852">
        <v>11</v>
      </c>
      <c r="AC8852">
        <v>30</v>
      </c>
    </row>
    <row r="8853" spans="1:29">
      <c r="A8853">
        <v>9630</v>
      </c>
      <c r="B8853" t="s">
        <v>805</v>
      </c>
      <c r="C8853" t="s">
        <v>10652</v>
      </c>
      <c r="J8853" t="s">
        <v>1444</v>
      </c>
      <c r="K8853">
        <v>0</v>
      </c>
      <c r="N8853" t="b">
        <v>1</v>
      </c>
      <c r="O8853" t="b">
        <v>0</v>
      </c>
      <c r="P8853" t="b">
        <v>0</v>
      </c>
      <c r="Q8853">
        <v>11</v>
      </c>
      <c r="R8853">
        <v>3</v>
      </c>
      <c r="S8853">
        <v>1</v>
      </c>
      <c r="T8853">
        <v>2</v>
      </c>
      <c r="U8853" t="b">
        <v>1</v>
      </c>
      <c r="V8853" s="9" t="s">
        <v>14425</v>
      </c>
      <c r="W8853" t="s">
        <v>10522</v>
      </c>
      <c r="X8853" t="s">
        <v>15613</v>
      </c>
      <c r="Y8853">
        <v>99</v>
      </c>
      <c r="Z8853">
        <v>99</v>
      </c>
      <c r="AA8853">
        <v>11</v>
      </c>
      <c r="AB8853">
        <v>11</v>
      </c>
      <c r="AC8853">
        <v>30</v>
      </c>
    </row>
    <row r="8854" spans="1:29">
      <c r="A8854">
        <v>9631</v>
      </c>
      <c r="B8854" t="s">
        <v>805</v>
      </c>
      <c r="C8854" t="s">
        <v>10653</v>
      </c>
      <c r="J8854" t="s">
        <v>1444</v>
      </c>
      <c r="K8854">
        <v>0</v>
      </c>
      <c r="N8854" t="b">
        <v>1</v>
      </c>
      <c r="O8854" t="b">
        <v>0</v>
      </c>
      <c r="P8854" t="b">
        <v>0</v>
      </c>
      <c r="Q8854">
        <v>11</v>
      </c>
      <c r="R8854">
        <v>3</v>
      </c>
      <c r="S8854">
        <v>1</v>
      </c>
      <c r="T8854">
        <v>2</v>
      </c>
      <c r="U8854" t="b">
        <v>1</v>
      </c>
      <c r="V8854" s="9" t="s">
        <v>14425</v>
      </c>
      <c r="W8854" t="s">
        <v>10522</v>
      </c>
      <c r="X8854" t="s">
        <v>15614</v>
      </c>
      <c r="Y8854">
        <v>100</v>
      </c>
      <c r="Z8854">
        <v>100</v>
      </c>
      <c r="AA8854">
        <v>11</v>
      </c>
      <c r="AB8854">
        <v>11</v>
      </c>
      <c r="AC8854">
        <v>30</v>
      </c>
    </row>
    <row r="8855" spans="1:29">
      <c r="A8855">
        <v>9632</v>
      </c>
      <c r="B8855" t="s">
        <v>805</v>
      </c>
      <c r="C8855" t="s">
        <v>10654</v>
      </c>
      <c r="J8855" t="s">
        <v>1444</v>
      </c>
      <c r="K8855">
        <v>0</v>
      </c>
      <c r="N8855" t="b">
        <v>1</v>
      </c>
      <c r="O8855" t="b">
        <v>0</v>
      </c>
      <c r="P8855" t="b">
        <v>0</v>
      </c>
      <c r="Q8855">
        <v>11</v>
      </c>
      <c r="R8855">
        <v>3</v>
      </c>
      <c r="S8855">
        <v>1</v>
      </c>
      <c r="T8855">
        <v>2</v>
      </c>
      <c r="U8855" t="b">
        <v>1</v>
      </c>
      <c r="V8855" s="9" t="s">
        <v>14425</v>
      </c>
      <c r="W8855" t="s">
        <v>10522</v>
      </c>
      <c r="X8855" t="s">
        <v>15615</v>
      </c>
      <c r="Y8855">
        <v>101</v>
      </c>
      <c r="Z8855">
        <v>101</v>
      </c>
      <c r="AA8855">
        <v>11</v>
      </c>
      <c r="AB8855">
        <v>11</v>
      </c>
      <c r="AC8855">
        <v>30</v>
      </c>
    </row>
    <row r="8856" spans="1:29">
      <c r="A8856">
        <v>9633</v>
      </c>
      <c r="B8856" t="s">
        <v>805</v>
      </c>
      <c r="C8856" t="s">
        <v>10655</v>
      </c>
      <c r="J8856" t="s">
        <v>1444</v>
      </c>
      <c r="K8856">
        <v>0</v>
      </c>
      <c r="N8856" t="b">
        <v>1</v>
      </c>
      <c r="O8856" t="b">
        <v>0</v>
      </c>
      <c r="P8856" t="b">
        <v>0</v>
      </c>
      <c r="Q8856">
        <v>11</v>
      </c>
      <c r="R8856">
        <v>3</v>
      </c>
      <c r="S8856">
        <v>1</v>
      </c>
      <c r="T8856">
        <v>2</v>
      </c>
      <c r="U8856" t="b">
        <v>1</v>
      </c>
      <c r="V8856" s="9" t="s">
        <v>14425</v>
      </c>
      <c r="W8856" t="s">
        <v>10522</v>
      </c>
      <c r="X8856" t="s">
        <v>15616</v>
      </c>
      <c r="Y8856">
        <v>102</v>
      </c>
      <c r="Z8856">
        <v>102</v>
      </c>
      <c r="AA8856">
        <v>11</v>
      </c>
      <c r="AB8856">
        <v>11</v>
      </c>
      <c r="AC8856">
        <v>30</v>
      </c>
    </row>
    <row r="8857" spans="1:29">
      <c r="A8857">
        <v>9634</v>
      </c>
      <c r="B8857" t="s">
        <v>805</v>
      </c>
      <c r="C8857" t="s">
        <v>10656</v>
      </c>
      <c r="J8857" t="s">
        <v>1444</v>
      </c>
      <c r="K8857">
        <v>0</v>
      </c>
      <c r="N8857" t="b">
        <v>1</v>
      </c>
      <c r="O8857" t="b">
        <v>0</v>
      </c>
      <c r="P8857" t="b">
        <v>0</v>
      </c>
      <c r="Q8857">
        <v>11</v>
      </c>
      <c r="R8857">
        <v>3</v>
      </c>
      <c r="S8857">
        <v>1</v>
      </c>
      <c r="T8857">
        <v>2</v>
      </c>
      <c r="U8857" t="b">
        <v>1</v>
      </c>
      <c r="V8857" s="9" t="s">
        <v>14425</v>
      </c>
      <c r="W8857" t="s">
        <v>10522</v>
      </c>
      <c r="X8857" t="s">
        <v>15617</v>
      </c>
      <c r="Y8857">
        <v>103</v>
      </c>
      <c r="Z8857">
        <v>103</v>
      </c>
      <c r="AA8857">
        <v>11</v>
      </c>
      <c r="AB8857">
        <v>11</v>
      </c>
      <c r="AC8857">
        <v>30</v>
      </c>
    </row>
    <row r="8858" spans="1:29">
      <c r="A8858">
        <v>9635</v>
      </c>
      <c r="B8858" t="s">
        <v>805</v>
      </c>
      <c r="C8858" t="s">
        <v>10657</v>
      </c>
      <c r="J8858" t="s">
        <v>1444</v>
      </c>
      <c r="K8858">
        <v>0</v>
      </c>
      <c r="N8858" t="b">
        <v>1</v>
      </c>
      <c r="O8858" t="b">
        <v>0</v>
      </c>
      <c r="P8858" t="b">
        <v>0</v>
      </c>
      <c r="Q8858">
        <v>11</v>
      </c>
      <c r="R8858">
        <v>3</v>
      </c>
      <c r="S8858">
        <v>1</v>
      </c>
      <c r="T8858">
        <v>2</v>
      </c>
      <c r="U8858" t="b">
        <v>1</v>
      </c>
      <c r="V8858" s="9" t="s">
        <v>14425</v>
      </c>
      <c r="W8858" t="s">
        <v>10522</v>
      </c>
      <c r="X8858" t="s">
        <v>15618</v>
      </c>
      <c r="Y8858">
        <v>104</v>
      </c>
      <c r="Z8858">
        <v>104</v>
      </c>
      <c r="AA8858">
        <v>11</v>
      </c>
      <c r="AB8858">
        <v>11</v>
      </c>
      <c r="AC8858">
        <v>30</v>
      </c>
    </row>
    <row r="8859" spans="1:29">
      <c r="A8859">
        <v>9636</v>
      </c>
      <c r="B8859" t="s">
        <v>805</v>
      </c>
      <c r="C8859" t="s">
        <v>10658</v>
      </c>
      <c r="J8859" t="s">
        <v>1444</v>
      </c>
      <c r="K8859">
        <v>0</v>
      </c>
      <c r="N8859" t="b">
        <v>1</v>
      </c>
      <c r="O8859" t="b">
        <v>0</v>
      </c>
      <c r="P8859" t="b">
        <v>0</v>
      </c>
      <c r="Q8859">
        <v>11</v>
      </c>
      <c r="R8859">
        <v>3</v>
      </c>
      <c r="S8859">
        <v>1</v>
      </c>
      <c r="T8859">
        <v>2</v>
      </c>
      <c r="U8859" t="b">
        <v>1</v>
      </c>
      <c r="V8859" s="9" t="s">
        <v>14425</v>
      </c>
      <c r="W8859" t="s">
        <v>10522</v>
      </c>
      <c r="X8859" t="s">
        <v>15619</v>
      </c>
      <c r="Y8859">
        <v>105</v>
      </c>
      <c r="Z8859">
        <v>105</v>
      </c>
      <c r="AA8859">
        <v>11</v>
      </c>
      <c r="AB8859">
        <v>11</v>
      </c>
      <c r="AC8859">
        <v>30</v>
      </c>
    </row>
    <row r="8860" spans="1:29">
      <c r="A8860">
        <v>9637</v>
      </c>
      <c r="B8860" t="s">
        <v>805</v>
      </c>
      <c r="C8860" t="s">
        <v>10659</v>
      </c>
      <c r="J8860" t="s">
        <v>1444</v>
      </c>
      <c r="K8860">
        <v>0</v>
      </c>
      <c r="N8860" t="b">
        <v>1</v>
      </c>
      <c r="O8860" t="b">
        <v>0</v>
      </c>
      <c r="P8860" t="b">
        <v>0</v>
      </c>
      <c r="Q8860">
        <v>11</v>
      </c>
      <c r="R8860">
        <v>3</v>
      </c>
      <c r="S8860">
        <v>1</v>
      </c>
      <c r="T8860">
        <v>2</v>
      </c>
      <c r="U8860" t="b">
        <v>1</v>
      </c>
      <c r="V8860" s="9" t="s">
        <v>14425</v>
      </c>
      <c r="W8860" t="s">
        <v>10522</v>
      </c>
      <c r="X8860" t="s">
        <v>15620</v>
      </c>
      <c r="Y8860">
        <v>106</v>
      </c>
      <c r="Z8860">
        <v>106</v>
      </c>
      <c r="AA8860">
        <v>11</v>
      </c>
      <c r="AB8860">
        <v>11</v>
      </c>
      <c r="AC8860">
        <v>30</v>
      </c>
    </row>
    <row r="8861" spans="1:29">
      <c r="A8861">
        <v>9638</v>
      </c>
      <c r="B8861" t="s">
        <v>805</v>
      </c>
      <c r="C8861" t="s">
        <v>10660</v>
      </c>
      <c r="J8861" t="s">
        <v>1444</v>
      </c>
      <c r="K8861">
        <v>0</v>
      </c>
      <c r="N8861" t="b">
        <v>1</v>
      </c>
      <c r="O8861" t="b">
        <v>0</v>
      </c>
      <c r="P8861" t="b">
        <v>0</v>
      </c>
      <c r="Q8861">
        <v>11</v>
      </c>
      <c r="R8861">
        <v>3</v>
      </c>
      <c r="S8861">
        <v>1</v>
      </c>
      <c r="T8861">
        <v>2</v>
      </c>
      <c r="U8861" t="b">
        <v>1</v>
      </c>
      <c r="V8861" s="9" t="s">
        <v>14425</v>
      </c>
      <c r="W8861" t="s">
        <v>10522</v>
      </c>
      <c r="X8861" t="s">
        <v>15621</v>
      </c>
      <c r="Y8861">
        <v>107</v>
      </c>
      <c r="Z8861">
        <v>107</v>
      </c>
      <c r="AA8861">
        <v>11</v>
      </c>
      <c r="AB8861">
        <v>11</v>
      </c>
      <c r="AC8861">
        <v>30</v>
      </c>
    </row>
    <row r="8862" spans="1:29">
      <c r="A8862">
        <v>9639</v>
      </c>
      <c r="B8862" t="s">
        <v>805</v>
      </c>
      <c r="C8862" t="s">
        <v>10661</v>
      </c>
      <c r="J8862" t="s">
        <v>1444</v>
      </c>
      <c r="K8862">
        <v>0</v>
      </c>
      <c r="N8862" t="b">
        <v>1</v>
      </c>
      <c r="O8862" t="b">
        <v>0</v>
      </c>
      <c r="P8862" t="b">
        <v>0</v>
      </c>
      <c r="Q8862">
        <v>11</v>
      </c>
      <c r="R8862">
        <v>3</v>
      </c>
      <c r="S8862">
        <v>1</v>
      </c>
      <c r="T8862">
        <v>2</v>
      </c>
      <c r="U8862" t="b">
        <v>1</v>
      </c>
      <c r="V8862" s="9" t="s">
        <v>14425</v>
      </c>
      <c r="W8862" t="s">
        <v>10522</v>
      </c>
      <c r="X8862" t="s">
        <v>15622</v>
      </c>
      <c r="Y8862">
        <v>108</v>
      </c>
      <c r="Z8862">
        <v>108</v>
      </c>
      <c r="AA8862">
        <v>11</v>
      </c>
      <c r="AB8862">
        <v>11</v>
      </c>
      <c r="AC8862">
        <v>30</v>
      </c>
    </row>
    <row r="8863" spans="1:29">
      <c r="A8863">
        <v>9640</v>
      </c>
      <c r="B8863" t="s">
        <v>805</v>
      </c>
      <c r="C8863" t="s">
        <v>10662</v>
      </c>
      <c r="J8863" t="s">
        <v>1444</v>
      </c>
      <c r="K8863">
        <v>0</v>
      </c>
      <c r="N8863" t="b">
        <v>1</v>
      </c>
      <c r="O8863" t="b">
        <v>0</v>
      </c>
      <c r="P8863" t="b">
        <v>0</v>
      </c>
      <c r="Q8863">
        <v>11</v>
      </c>
      <c r="R8863">
        <v>3</v>
      </c>
      <c r="S8863">
        <v>1</v>
      </c>
      <c r="T8863">
        <v>2</v>
      </c>
      <c r="U8863" t="b">
        <v>1</v>
      </c>
      <c r="V8863" s="9" t="s">
        <v>14425</v>
      </c>
      <c r="W8863" t="s">
        <v>10522</v>
      </c>
      <c r="X8863" t="s">
        <v>15623</v>
      </c>
      <c r="Y8863">
        <v>109</v>
      </c>
      <c r="Z8863">
        <v>109</v>
      </c>
      <c r="AA8863">
        <v>11</v>
      </c>
      <c r="AB8863">
        <v>11</v>
      </c>
      <c r="AC8863">
        <v>30</v>
      </c>
    </row>
    <row r="8864" spans="1:29">
      <c r="A8864">
        <v>9641</v>
      </c>
      <c r="B8864" t="s">
        <v>805</v>
      </c>
      <c r="C8864" t="s">
        <v>10663</v>
      </c>
      <c r="J8864" t="s">
        <v>1444</v>
      </c>
      <c r="K8864">
        <v>0</v>
      </c>
      <c r="N8864" t="b">
        <v>1</v>
      </c>
      <c r="O8864" t="b">
        <v>0</v>
      </c>
      <c r="P8864" t="b">
        <v>0</v>
      </c>
      <c r="Q8864">
        <v>11</v>
      </c>
      <c r="R8864">
        <v>3</v>
      </c>
      <c r="S8864">
        <v>1</v>
      </c>
      <c r="T8864">
        <v>2</v>
      </c>
      <c r="U8864" t="b">
        <v>1</v>
      </c>
      <c r="V8864" s="9" t="s">
        <v>14425</v>
      </c>
      <c r="W8864" t="s">
        <v>10522</v>
      </c>
      <c r="X8864" t="s">
        <v>15624</v>
      </c>
      <c r="Y8864">
        <v>110</v>
      </c>
      <c r="Z8864">
        <v>110</v>
      </c>
      <c r="AA8864">
        <v>11</v>
      </c>
      <c r="AB8864">
        <v>11</v>
      </c>
      <c r="AC8864">
        <v>30</v>
      </c>
    </row>
    <row r="8865" spans="1:29">
      <c r="A8865">
        <v>9642</v>
      </c>
      <c r="B8865" t="s">
        <v>805</v>
      </c>
      <c r="C8865" t="s">
        <v>10664</v>
      </c>
      <c r="J8865" t="s">
        <v>1444</v>
      </c>
      <c r="K8865">
        <v>0</v>
      </c>
      <c r="N8865" t="b">
        <v>1</v>
      </c>
      <c r="O8865" t="b">
        <v>0</v>
      </c>
      <c r="P8865" t="b">
        <v>0</v>
      </c>
      <c r="Q8865">
        <v>11</v>
      </c>
      <c r="R8865">
        <v>3</v>
      </c>
      <c r="S8865">
        <v>1</v>
      </c>
      <c r="T8865">
        <v>2</v>
      </c>
      <c r="U8865" t="b">
        <v>1</v>
      </c>
      <c r="V8865" s="9" t="s">
        <v>14425</v>
      </c>
      <c r="W8865" t="s">
        <v>10522</v>
      </c>
      <c r="X8865" t="s">
        <v>15625</v>
      </c>
      <c r="Y8865">
        <v>111</v>
      </c>
      <c r="Z8865">
        <v>111</v>
      </c>
      <c r="AA8865">
        <v>11</v>
      </c>
      <c r="AB8865">
        <v>11</v>
      </c>
      <c r="AC8865">
        <v>30</v>
      </c>
    </row>
    <row r="8866" spans="1:29">
      <c r="A8866">
        <v>9643</v>
      </c>
      <c r="B8866" t="s">
        <v>805</v>
      </c>
      <c r="C8866" t="s">
        <v>10665</v>
      </c>
      <c r="J8866" t="s">
        <v>1444</v>
      </c>
      <c r="K8866">
        <v>0</v>
      </c>
      <c r="N8866" t="b">
        <v>1</v>
      </c>
      <c r="O8866" t="b">
        <v>0</v>
      </c>
      <c r="P8866" t="b">
        <v>0</v>
      </c>
      <c r="Q8866">
        <v>11</v>
      </c>
      <c r="R8866">
        <v>3</v>
      </c>
      <c r="S8866">
        <v>1</v>
      </c>
      <c r="T8866">
        <v>2</v>
      </c>
      <c r="U8866" t="b">
        <v>1</v>
      </c>
      <c r="V8866" s="9" t="s">
        <v>14425</v>
      </c>
      <c r="W8866" t="s">
        <v>10522</v>
      </c>
      <c r="X8866" t="s">
        <v>15626</v>
      </c>
      <c r="Y8866">
        <v>112</v>
      </c>
      <c r="Z8866">
        <v>112</v>
      </c>
      <c r="AA8866">
        <v>11</v>
      </c>
      <c r="AB8866">
        <v>11</v>
      </c>
      <c r="AC8866">
        <v>30</v>
      </c>
    </row>
    <row r="8867" spans="1:29">
      <c r="A8867">
        <v>9644</v>
      </c>
      <c r="B8867" t="s">
        <v>805</v>
      </c>
      <c r="C8867" t="s">
        <v>10666</v>
      </c>
      <c r="J8867" t="s">
        <v>1444</v>
      </c>
      <c r="K8867">
        <v>0</v>
      </c>
      <c r="N8867" t="b">
        <v>1</v>
      </c>
      <c r="O8867" t="b">
        <v>0</v>
      </c>
      <c r="P8867" t="b">
        <v>0</v>
      </c>
      <c r="Q8867">
        <v>11</v>
      </c>
      <c r="R8867">
        <v>3</v>
      </c>
      <c r="S8867">
        <v>1</v>
      </c>
      <c r="T8867">
        <v>2</v>
      </c>
      <c r="U8867" t="b">
        <v>1</v>
      </c>
      <c r="V8867" s="9" t="s">
        <v>14425</v>
      </c>
      <c r="W8867" t="s">
        <v>10522</v>
      </c>
      <c r="X8867" t="s">
        <v>15627</v>
      </c>
      <c r="Y8867">
        <v>113</v>
      </c>
      <c r="Z8867">
        <v>113</v>
      </c>
      <c r="AA8867">
        <v>11</v>
      </c>
      <c r="AB8867">
        <v>11</v>
      </c>
      <c r="AC8867">
        <v>30</v>
      </c>
    </row>
    <row r="8868" spans="1:29">
      <c r="A8868">
        <v>9645</v>
      </c>
      <c r="B8868" t="s">
        <v>805</v>
      </c>
      <c r="C8868" t="s">
        <v>10667</v>
      </c>
      <c r="J8868" t="s">
        <v>1444</v>
      </c>
      <c r="K8868">
        <v>0</v>
      </c>
      <c r="N8868" t="b">
        <v>1</v>
      </c>
      <c r="O8868" t="b">
        <v>0</v>
      </c>
      <c r="P8868" t="b">
        <v>0</v>
      </c>
      <c r="Q8868">
        <v>11</v>
      </c>
      <c r="R8868">
        <v>3</v>
      </c>
      <c r="S8868">
        <v>1</v>
      </c>
      <c r="T8868">
        <v>2</v>
      </c>
      <c r="U8868" t="b">
        <v>1</v>
      </c>
      <c r="V8868" s="9" t="s">
        <v>14425</v>
      </c>
      <c r="W8868" t="s">
        <v>10522</v>
      </c>
      <c r="X8868" t="s">
        <v>15628</v>
      </c>
      <c r="Y8868">
        <v>114</v>
      </c>
      <c r="Z8868">
        <v>114</v>
      </c>
      <c r="AA8868">
        <v>11</v>
      </c>
      <c r="AB8868">
        <v>11</v>
      </c>
      <c r="AC8868">
        <v>30</v>
      </c>
    </row>
    <row r="8869" spans="1:29">
      <c r="A8869">
        <v>9646</v>
      </c>
      <c r="B8869" t="s">
        <v>805</v>
      </c>
      <c r="C8869" t="s">
        <v>10668</v>
      </c>
      <c r="J8869" t="s">
        <v>1444</v>
      </c>
      <c r="K8869">
        <v>0</v>
      </c>
      <c r="N8869" t="b">
        <v>0</v>
      </c>
      <c r="O8869" t="b">
        <v>1</v>
      </c>
      <c r="P8869" t="b">
        <v>0</v>
      </c>
      <c r="Q8869">
        <v>11</v>
      </c>
      <c r="R8869">
        <v>3</v>
      </c>
      <c r="S8869">
        <v>1</v>
      </c>
      <c r="T8869">
        <v>2</v>
      </c>
      <c r="U8869" t="b">
        <v>1</v>
      </c>
      <c r="V8869" s="9" t="s">
        <v>14425</v>
      </c>
      <c r="W8869" t="s">
        <v>10522</v>
      </c>
      <c r="X8869" t="s">
        <v>15629</v>
      </c>
      <c r="Y8869">
        <v>115</v>
      </c>
      <c r="Z8869">
        <v>115</v>
      </c>
      <c r="AA8869">
        <v>11</v>
      </c>
      <c r="AB8869">
        <v>11</v>
      </c>
      <c r="AC8869">
        <v>30</v>
      </c>
    </row>
    <row r="8870" spans="1:29">
      <c r="A8870">
        <v>9647</v>
      </c>
      <c r="B8870" t="s">
        <v>805</v>
      </c>
      <c r="C8870" t="s">
        <v>10669</v>
      </c>
      <c r="J8870" t="s">
        <v>1436</v>
      </c>
      <c r="K8870">
        <v>0</v>
      </c>
      <c r="N8870" t="b">
        <v>1</v>
      </c>
      <c r="O8870" t="b">
        <v>0</v>
      </c>
      <c r="P8870" t="b">
        <v>0</v>
      </c>
      <c r="Q8870">
        <v>11</v>
      </c>
      <c r="R8870">
        <v>3</v>
      </c>
      <c r="S8870">
        <v>1</v>
      </c>
      <c r="T8870">
        <v>3</v>
      </c>
      <c r="U8870" t="b">
        <v>1</v>
      </c>
      <c r="V8870" s="9" t="s">
        <v>14425</v>
      </c>
      <c r="W8870" t="s">
        <v>10522</v>
      </c>
      <c r="X8870" t="s">
        <v>14976</v>
      </c>
      <c r="Y8870">
        <v>93</v>
      </c>
      <c r="Z8870">
        <v>93</v>
      </c>
      <c r="AA8870">
        <v>5</v>
      </c>
      <c r="AB8870">
        <v>5</v>
      </c>
      <c r="AC8870">
        <v>30</v>
      </c>
    </row>
    <row r="8871" spans="1:29">
      <c r="A8871">
        <v>9648</v>
      </c>
      <c r="B8871" t="s">
        <v>805</v>
      </c>
      <c r="C8871" t="s">
        <v>10670</v>
      </c>
      <c r="J8871" t="s">
        <v>1436</v>
      </c>
      <c r="K8871">
        <v>0</v>
      </c>
      <c r="N8871" t="b">
        <v>1</v>
      </c>
      <c r="O8871" t="b">
        <v>0</v>
      </c>
      <c r="P8871" t="b">
        <v>0</v>
      </c>
      <c r="Q8871">
        <v>11</v>
      </c>
      <c r="R8871">
        <v>3</v>
      </c>
      <c r="S8871">
        <v>1</v>
      </c>
      <c r="T8871">
        <v>3</v>
      </c>
      <c r="U8871" t="b">
        <v>1</v>
      </c>
      <c r="V8871" s="9" t="s">
        <v>14425</v>
      </c>
      <c r="W8871" t="s">
        <v>10522</v>
      </c>
      <c r="X8871" t="s">
        <v>14978</v>
      </c>
      <c r="Y8871">
        <v>94</v>
      </c>
      <c r="Z8871">
        <v>94</v>
      </c>
      <c r="AA8871">
        <v>5</v>
      </c>
      <c r="AB8871">
        <v>5</v>
      </c>
      <c r="AC8871">
        <v>30</v>
      </c>
    </row>
    <row r="8872" spans="1:29">
      <c r="A8872">
        <v>9649</v>
      </c>
      <c r="B8872" t="s">
        <v>805</v>
      </c>
      <c r="C8872" t="s">
        <v>10671</v>
      </c>
      <c r="J8872" t="s">
        <v>1436</v>
      </c>
      <c r="K8872">
        <v>0</v>
      </c>
      <c r="N8872" t="b">
        <v>1</v>
      </c>
      <c r="O8872" t="b">
        <v>0</v>
      </c>
      <c r="P8872" t="b">
        <v>0</v>
      </c>
      <c r="Q8872">
        <v>11</v>
      </c>
      <c r="R8872">
        <v>3</v>
      </c>
      <c r="S8872">
        <v>1</v>
      </c>
      <c r="T8872">
        <v>3</v>
      </c>
      <c r="U8872" t="b">
        <v>1</v>
      </c>
      <c r="V8872" s="9" t="s">
        <v>14425</v>
      </c>
      <c r="W8872" t="s">
        <v>10522</v>
      </c>
      <c r="X8872" t="s">
        <v>14980</v>
      </c>
      <c r="Y8872">
        <v>95</v>
      </c>
      <c r="Z8872">
        <v>95</v>
      </c>
      <c r="AA8872">
        <v>5</v>
      </c>
      <c r="AB8872">
        <v>5</v>
      </c>
      <c r="AC8872">
        <v>30</v>
      </c>
    </row>
    <row r="8873" spans="1:29">
      <c r="A8873">
        <v>9650</v>
      </c>
      <c r="B8873" t="s">
        <v>805</v>
      </c>
      <c r="C8873" t="s">
        <v>10672</v>
      </c>
      <c r="J8873" t="s">
        <v>1436</v>
      </c>
      <c r="K8873">
        <v>0</v>
      </c>
      <c r="N8873" t="b">
        <v>1</v>
      </c>
      <c r="O8873" t="b">
        <v>0</v>
      </c>
      <c r="P8873" t="b">
        <v>0</v>
      </c>
      <c r="Q8873">
        <v>11</v>
      </c>
      <c r="R8873">
        <v>3</v>
      </c>
      <c r="S8873">
        <v>1</v>
      </c>
      <c r="T8873">
        <v>3</v>
      </c>
      <c r="U8873" t="b">
        <v>1</v>
      </c>
      <c r="V8873" s="9" t="s">
        <v>14425</v>
      </c>
      <c r="W8873" t="s">
        <v>10522</v>
      </c>
      <c r="X8873" t="s">
        <v>14982</v>
      </c>
      <c r="Y8873">
        <v>96</v>
      </c>
      <c r="Z8873">
        <v>96</v>
      </c>
      <c r="AA8873">
        <v>5</v>
      </c>
      <c r="AB8873">
        <v>5</v>
      </c>
      <c r="AC8873">
        <v>30</v>
      </c>
    </row>
    <row r="8874" spans="1:29">
      <c r="A8874">
        <v>9651</v>
      </c>
      <c r="B8874" t="s">
        <v>805</v>
      </c>
      <c r="C8874" t="s">
        <v>10673</v>
      </c>
      <c r="J8874" t="s">
        <v>1436</v>
      </c>
      <c r="K8874">
        <v>0</v>
      </c>
      <c r="N8874" t="b">
        <v>1</v>
      </c>
      <c r="O8874" t="b">
        <v>0</v>
      </c>
      <c r="P8874" t="b">
        <v>0</v>
      </c>
      <c r="Q8874">
        <v>11</v>
      </c>
      <c r="R8874">
        <v>3</v>
      </c>
      <c r="S8874">
        <v>1</v>
      </c>
      <c r="T8874">
        <v>3</v>
      </c>
      <c r="U8874" t="b">
        <v>1</v>
      </c>
      <c r="V8874" s="9" t="s">
        <v>14425</v>
      </c>
      <c r="W8874" t="s">
        <v>10522</v>
      </c>
      <c r="X8874" t="s">
        <v>14984</v>
      </c>
      <c r="Y8874">
        <v>97</v>
      </c>
      <c r="Z8874">
        <v>97</v>
      </c>
      <c r="AA8874">
        <v>5</v>
      </c>
      <c r="AB8874">
        <v>5</v>
      </c>
      <c r="AC8874">
        <v>30</v>
      </c>
    </row>
    <row r="8875" spans="1:29">
      <c r="A8875">
        <v>9652</v>
      </c>
      <c r="B8875" t="s">
        <v>805</v>
      </c>
      <c r="C8875" t="s">
        <v>10674</v>
      </c>
      <c r="J8875" t="s">
        <v>1436</v>
      </c>
      <c r="K8875">
        <v>0</v>
      </c>
      <c r="N8875" t="b">
        <v>1</v>
      </c>
      <c r="O8875" t="b">
        <v>0</v>
      </c>
      <c r="P8875" t="b">
        <v>0</v>
      </c>
      <c r="Q8875">
        <v>11</v>
      </c>
      <c r="R8875">
        <v>3</v>
      </c>
      <c r="S8875">
        <v>1</v>
      </c>
      <c r="T8875">
        <v>3</v>
      </c>
      <c r="U8875" t="b">
        <v>1</v>
      </c>
      <c r="V8875" s="9" t="s">
        <v>14425</v>
      </c>
      <c r="W8875" t="s">
        <v>10522</v>
      </c>
      <c r="X8875" t="s">
        <v>14986</v>
      </c>
      <c r="Y8875">
        <v>98</v>
      </c>
      <c r="Z8875">
        <v>98</v>
      </c>
      <c r="AA8875">
        <v>5</v>
      </c>
      <c r="AB8875">
        <v>5</v>
      </c>
      <c r="AC8875">
        <v>30</v>
      </c>
    </row>
    <row r="8876" spans="1:29">
      <c r="A8876">
        <v>9653</v>
      </c>
      <c r="B8876" t="s">
        <v>805</v>
      </c>
      <c r="C8876" t="s">
        <v>10675</v>
      </c>
      <c r="J8876" t="s">
        <v>1436</v>
      </c>
      <c r="K8876">
        <v>0</v>
      </c>
      <c r="N8876" t="b">
        <v>1</v>
      </c>
      <c r="O8876" t="b">
        <v>0</v>
      </c>
      <c r="P8876" t="b">
        <v>0</v>
      </c>
      <c r="Q8876">
        <v>11</v>
      </c>
      <c r="R8876">
        <v>3</v>
      </c>
      <c r="S8876">
        <v>1</v>
      </c>
      <c r="T8876">
        <v>3</v>
      </c>
      <c r="U8876" t="b">
        <v>1</v>
      </c>
      <c r="V8876" s="9" t="s">
        <v>14425</v>
      </c>
      <c r="W8876" t="s">
        <v>10522</v>
      </c>
      <c r="X8876" t="s">
        <v>14988</v>
      </c>
      <c r="Y8876">
        <v>99</v>
      </c>
      <c r="Z8876">
        <v>99</v>
      </c>
      <c r="AA8876">
        <v>5</v>
      </c>
      <c r="AB8876">
        <v>5</v>
      </c>
      <c r="AC8876">
        <v>30</v>
      </c>
    </row>
    <row r="8877" spans="1:29">
      <c r="A8877">
        <v>9654</v>
      </c>
      <c r="B8877" t="s">
        <v>805</v>
      </c>
      <c r="C8877" t="s">
        <v>10676</v>
      </c>
      <c r="J8877" t="s">
        <v>1436</v>
      </c>
      <c r="K8877">
        <v>0</v>
      </c>
      <c r="N8877" t="b">
        <v>1</v>
      </c>
      <c r="O8877" t="b">
        <v>0</v>
      </c>
      <c r="P8877" t="b">
        <v>0</v>
      </c>
      <c r="Q8877">
        <v>11</v>
      </c>
      <c r="R8877">
        <v>3</v>
      </c>
      <c r="S8877">
        <v>1</v>
      </c>
      <c r="T8877">
        <v>3</v>
      </c>
      <c r="U8877" t="b">
        <v>1</v>
      </c>
      <c r="V8877" s="9" t="s">
        <v>14425</v>
      </c>
      <c r="W8877" t="s">
        <v>10522</v>
      </c>
      <c r="X8877" t="s">
        <v>14990</v>
      </c>
      <c r="Y8877">
        <v>100</v>
      </c>
      <c r="Z8877">
        <v>100</v>
      </c>
      <c r="AA8877">
        <v>5</v>
      </c>
      <c r="AB8877">
        <v>5</v>
      </c>
      <c r="AC8877">
        <v>30</v>
      </c>
    </row>
    <row r="8878" spans="1:29">
      <c r="A8878">
        <v>9655</v>
      </c>
      <c r="B8878" t="s">
        <v>805</v>
      </c>
      <c r="C8878" t="s">
        <v>10677</v>
      </c>
      <c r="J8878" t="s">
        <v>1436</v>
      </c>
      <c r="K8878">
        <v>0</v>
      </c>
      <c r="N8878" t="b">
        <v>1</v>
      </c>
      <c r="O8878" t="b">
        <v>0</v>
      </c>
      <c r="P8878" t="b">
        <v>0</v>
      </c>
      <c r="Q8878">
        <v>11</v>
      </c>
      <c r="R8878">
        <v>3</v>
      </c>
      <c r="S8878">
        <v>1</v>
      </c>
      <c r="T8878">
        <v>3</v>
      </c>
      <c r="U8878" t="b">
        <v>1</v>
      </c>
      <c r="V8878" s="9" t="s">
        <v>14425</v>
      </c>
      <c r="W8878" t="s">
        <v>10522</v>
      </c>
      <c r="X8878" t="s">
        <v>14992</v>
      </c>
      <c r="Y8878">
        <v>101</v>
      </c>
      <c r="Z8878">
        <v>101</v>
      </c>
      <c r="AA8878">
        <v>5</v>
      </c>
      <c r="AB8878">
        <v>5</v>
      </c>
      <c r="AC8878">
        <v>30</v>
      </c>
    </row>
    <row r="8879" spans="1:29">
      <c r="A8879">
        <v>9656</v>
      </c>
      <c r="B8879" t="s">
        <v>805</v>
      </c>
      <c r="C8879" t="s">
        <v>10678</v>
      </c>
      <c r="J8879" t="s">
        <v>1436</v>
      </c>
      <c r="K8879">
        <v>0</v>
      </c>
      <c r="N8879" t="b">
        <v>1</v>
      </c>
      <c r="O8879" t="b">
        <v>0</v>
      </c>
      <c r="P8879" t="b">
        <v>0</v>
      </c>
      <c r="Q8879">
        <v>11</v>
      </c>
      <c r="R8879">
        <v>3</v>
      </c>
      <c r="S8879">
        <v>1</v>
      </c>
      <c r="T8879">
        <v>3</v>
      </c>
      <c r="U8879" t="b">
        <v>1</v>
      </c>
      <c r="V8879" s="9" t="s">
        <v>14425</v>
      </c>
      <c r="W8879" t="s">
        <v>10522</v>
      </c>
      <c r="X8879" t="s">
        <v>14994</v>
      </c>
      <c r="Y8879">
        <v>102</v>
      </c>
      <c r="Z8879">
        <v>102</v>
      </c>
      <c r="AA8879">
        <v>5</v>
      </c>
      <c r="AB8879">
        <v>5</v>
      </c>
      <c r="AC8879">
        <v>30</v>
      </c>
    </row>
    <row r="8880" spans="1:29">
      <c r="A8880">
        <v>9657</v>
      </c>
      <c r="B8880" t="s">
        <v>805</v>
      </c>
      <c r="C8880" t="s">
        <v>10679</v>
      </c>
      <c r="J8880" t="s">
        <v>1436</v>
      </c>
      <c r="K8880">
        <v>0</v>
      </c>
      <c r="N8880" t="b">
        <v>1</v>
      </c>
      <c r="O8880" t="b">
        <v>0</v>
      </c>
      <c r="P8880" t="b">
        <v>0</v>
      </c>
      <c r="Q8880">
        <v>11</v>
      </c>
      <c r="R8880">
        <v>3</v>
      </c>
      <c r="S8880">
        <v>1</v>
      </c>
      <c r="T8880">
        <v>3</v>
      </c>
      <c r="U8880" t="b">
        <v>1</v>
      </c>
      <c r="V8880" s="9" t="s">
        <v>14425</v>
      </c>
      <c r="W8880" t="s">
        <v>10522</v>
      </c>
      <c r="X8880" t="s">
        <v>14996</v>
      </c>
      <c r="Y8880">
        <v>103</v>
      </c>
      <c r="Z8880">
        <v>103</v>
      </c>
      <c r="AA8880">
        <v>5</v>
      </c>
      <c r="AB8880">
        <v>5</v>
      </c>
      <c r="AC8880">
        <v>30</v>
      </c>
    </row>
    <row r="8881" spans="1:29">
      <c r="A8881">
        <v>9658</v>
      </c>
      <c r="B8881" t="s">
        <v>805</v>
      </c>
      <c r="C8881" t="s">
        <v>10680</v>
      </c>
      <c r="J8881" t="s">
        <v>1436</v>
      </c>
      <c r="K8881">
        <v>0</v>
      </c>
      <c r="N8881" t="b">
        <v>1</v>
      </c>
      <c r="O8881" t="b">
        <v>0</v>
      </c>
      <c r="P8881" t="b">
        <v>0</v>
      </c>
      <c r="Q8881">
        <v>11</v>
      </c>
      <c r="R8881">
        <v>3</v>
      </c>
      <c r="S8881">
        <v>1</v>
      </c>
      <c r="T8881">
        <v>3</v>
      </c>
      <c r="U8881" t="b">
        <v>1</v>
      </c>
      <c r="V8881" s="9" t="s">
        <v>14425</v>
      </c>
      <c r="W8881" t="s">
        <v>10522</v>
      </c>
      <c r="X8881" t="s">
        <v>14998</v>
      </c>
      <c r="Y8881">
        <v>104</v>
      </c>
      <c r="Z8881">
        <v>104</v>
      </c>
      <c r="AA8881">
        <v>5</v>
      </c>
      <c r="AB8881">
        <v>5</v>
      </c>
      <c r="AC8881">
        <v>30</v>
      </c>
    </row>
    <row r="8882" spans="1:29">
      <c r="A8882">
        <v>9659</v>
      </c>
      <c r="B8882" t="s">
        <v>805</v>
      </c>
      <c r="C8882" t="s">
        <v>10681</v>
      </c>
      <c r="J8882" t="s">
        <v>1436</v>
      </c>
      <c r="K8882">
        <v>0</v>
      </c>
      <c r="N8882" t="b">
        <v>1</v>
      </c>
      <c r="O8882" t="b">
        <v>0</v>
      </c>
      <c r="P8882" t="b">
        <v>0</v>
      </c>
      <c r="Q8882">
        <v>11</v>
      </c>
      <c r="R8882">
        <v>3</v>
      </c>
      <c r="S8882">
        <v>1</v>
      </c>
      <c r="T8882">
        <v>3</v>
      </c>
      <c r="U8882" t="b">
        <v>1</v>
      </c>
      <c r="V8882" s="9" t="s">
        <v>14425</v>
      </c>
      <c r="W8882" t="s">
        <v>10522</v>
      </c>
      <c r="X8882" t="s">
        <v>15000</v>
      </c>
      <c r="Y8882">
        <v>105</v>
      </c>
      <c r="Z8882">
        <v>105</v>
      </c>
      <c r="AA8882">
        <v>5</v>
      </c>
      <c r="AB8882">
        <v>5</v>
      </c>
      <c r="AC8882">
        <v>30</v>
      </c>
    </row>
    <row r="8883" spans="1:29">
      <c r="A8883">
        <v>9660</v>
      </c>
      <c r="B8883" t="s">
        <v>805</v>
      </c>
      <c r="C8883" t="s">
        <v>10682</v>
      </c>
      <c r="J8883" t="s">
        <v>1436</v>
      </c>
      <c r="K8883">
        <v>0</v>
      </c>
      <c r="N8883" t="b">
        <v>1</v>
      </c>
      <c r="O8883" t="b">
        <v>0</v>
      </c>
      <c r="P8883" t="b">
        <v>0</v>
      </c>
      <c r="Q8883">
        <v>11</v>
      </c>
      <c r="R8883">
        <v>3</v>
      </c>
      <c r="S8883">
        <v>1</v>
      </c>
      <c r="T8883">
        <v>3</v>
      </c>
      <c r="U8883" t="b">
        <v>1</v>
      </c>
      <c r="V8883" s="9" t="s">
        <v>14425</v>
      </c>
      <c r="W8883" t="s">
        <v>10522</v>
      </c>
      <c r="X8883" t="s">
        <v>15002</v>
      </c>
      <c r="Y8883">
        <v>106</v>
      </c>
      <c r="Z8883">
        <v>106</v>
      </c>
      <c r="AA8883">
        <v>5</v>
      </c>
      <c r="AB8883">
        <v>5</v>
      </c>
      <c r="AC8883">
        <v>30</v>
      </c>
    </row>
    <row r="8884" spans="1:29">
      <c r="A8884">
        <v>9661</v>
      </c>
      <c r="B8884" t="s">
        <v>805</v>
      </c>
      <c r="C8884" t="s">
        <v>10683</v>
      </c>
      <c r="J8884" t="s">
        <v>1436</v>
      </c>
      <c r="K8884">
        <v>0</v>
      </c>
      <c r="N8884" t="b">
        <v>1</v>
      </c>
      <c r="O8884" t="b">
        <v>0</v>
      </c>
      <c r="P8884" t="b">
        <v>0</v>
      </c>
      <c r="Q8884">
        <v>11</v>
      </c>
      <c r="R8884">
        <v>3</v>
      </c>
      <c r="S8884">
        <v>1</v>
      </c>
      <c r="T8884">
        <v>3</v>
      </c>
      <c r="U8884" t="b">
        <v>1</v>
      </c>
      <c r="V8884" s="9" t="s">
        <v>14425</v>
      </c>
      <c r="W8884" t="s">
        <v>10522</v>
      </c>
      <c r="X8884" t="s">
        <v>15004</v>
      </c>
      <c r="Y8884">
        <v>107</v>
      </c>
      <c r="Z8884">
        <v>107</v>
      </c>
      <c r="AA8884">
        <v>5</v>
      </c>
      <c r="AB8884">
        <v>5</v>
      </c>
      <c r="AC8884">
        <v>30</v>
      </c>
    </row>
    <row r="8885" spans="1:29">
      <c r="A8885">
        <v>9662</v>
      </c>
      <c r="B8885" t="s">
        <v>805</v>
      </c>
      <c r="C8885" t="s">
        <v>10684</v>
      </c>
      <c r="J8885" t="s">
        <v>1436</v>
      </c>
      <c r="K8885">
        <v>0</v>
      </c>
      <c r="N8885" t="b">
        <v>1</v>
      </c>
      <c r="O8885" t="b">
        <v>0</v>
      </c>
      <c r="P8885" t="b">
        <v>0</v>
      </c>
      <c r="Q8885">
        <v>11</v>
      </c>
      <c r="R8885">
        <v>3</v>
      </c>
      <c r="S8885">
        <v>1</v>
      </c>
      <c r="T8885">
        <v>3</v>
      </c>
      <c r="U8885" t="b">
        <v>1</v>
      </c>
      <c r="V8885" s="9" t="s">
        <v>14425</v>
      </c>
      <c r="W8885" t="s">
        <v>10522</v>
      </c>
      <c r="X8885" t="s">
        <v>15006</v>
      </c>
      <c r="Y8885">
        <v>108</v>
      </c>
      <c r="Z8885">
        <v>108</v>
      </c>
      <c r="AA8885">
        <v>5</v>
      </c>
      <c r="AB8885">
        <v>5</v>
      </c>
      <c r="AC8885">
        <v>30</v>
      </c>
    </row>
    <row r="8886" spans="1:29">
      <c r="A8886">
        <v>9663</v>
      </c>
      <c r="B8886" t="s">
        <v>805</v>
      </c>
      <c r="C8886" t="s">
        <v>10685</v>
      </c>
      <c r="J8886" t="s">
        <v>1436</v>
      </c>
      <c r="K8886">
        <v>0</v>
      </c>
      <c r="N8886" t="b">
        <v>1</v>
      </c>
      <c r="O8886" t="b">
        <v>0</v>
      </c>
      <c r="P8886" t="b">
        <v>0</v>
      </c>
      <c r="Q8886">
        <v>11</v>
      </c>
      <c r="R8886">
        <v>3</v>
      </c>
      <c r="S8886">
        <v>1</v>
      </c>
      <c r="T8886">
        <v>3</v>
      </c>
      <c r="U8886" t="b">
        <v>1</v>
      </c>
      <c r="V8886" s="9" t="s">
        <v>14425</v>
      </c>
      <c r="W8886" t="s">
        <v>10522</v>
      </c>
      <c r="X8886" t="s">
        <v>15008</v>
      </c>
      <c r="Y8886">
        <v>109</v>
      </c>
      <c r="Z8886">
        <v>109</v>
      </c>
      <c r="AA8886">
        <v>5</v>
      </c>
      <c r="AB8886">
        <v>5</v>
      </c>
      <c r="AC8886">
        <v>30</v>
      </c>
    </row>
    <row r="8887" spans="1:29">
      <c r="A8887">
        <v>9664</v>
      </c>
      <c r="B8887" t="s">
        <v>805</v>
      </c>
      <c r="C8887" t="s">
        <v>10686</v>
      </c>
      <c r="J8887" t="s">
        <v>1436</v>
      </c>
      <c r="K8887">
        <v>0</v>
      </c>
      <c r="N8887" t="b">
        <v>1</v>
      </c>
      <c r="O8887" t="b">
        <v>0</v>
      </c>
      <c r="P8887" t="b">
        <v>0</v>
      </c>
      <c r="Q8887">
        <v>11</v>
      </c>
      <c r="R8887">
        <v>3</v>
      </c>
      <c r="S8887">
        <v>1</v>
      </c>
      <c r="T8887">
        <v>3</v>
      </c>
      <c r="U8887" t="b">
        <v>1</v>
      </c>
      <c r="V8887" s="9" t="s">
        <v>14425</v>
      </c>
      <c r="W8887" t="s">
        <v>10522</v>
      </c>
      <c r="X8887" t="s">
        <v>15010</v>
      </c>
      <c r="Y8887">
        <v>110</v>
      </c>
      <c r="Z8887">
        <v>110</v>
      </c>
      <c r="AA8887">
        <v>5</v>
      </c>
      <c r="AB8887">
        <v>5</v>
      </c>
      <c r="AC8887">
        <v>30</v>
      </c>
    </row>
    <row r="8888" spans="1:29">
      <c r="A8888">
        <v>9665</v>
      </c>
      <c r="B8888" t="s">
        <v>805</v>
      </c>
      <c r="C8888" t="s">
        <v>10687</v>
      </c>
      <c r="J8888" t="s">
        <v>1436</v>
      </c>
      <c r="K8888">
        <v>0</v>
      </c>
      <c r="N8888" t="b">
        <v>1</v>
      </c>
      <c r="O8888" t="b">
        <v>0</v>
      </c>
      <c r="P8888" t="b">
        <v>0</v>
      </c>
      <c r="Q8888">
        <v>11</v>
      </c>
      <c r="R8888">
        <v>3</v>
      </c>
      <c r="S8888">
        <v>1</v>
      </c>
      <c r="T8888">
        <v>3</v>
      </c>
      <c r="U8888" t="b">
        <v>1</v>
      </c>
      <c r="V8888" s="9" t="s">
        <v>14425</v>
      </c>
      <c r="W8888" t="s">
        <v>10522</v>
      </c>
      <c r="X8888" t="s">
        <v>15012</v>
      </c>
      <c r="Y8888">
        <v>111</v>
      </c>
      <c r="Z8888">
        <v>111</v>
      </c>
      <c r="AA8888">
        <v>5</v>
      </c>
      <c r="AB8888">
        <v>5</v>
      </c>
      <c r="AC8888">
        <v>30</v>
      </c>
    </row>
    <row r="8889" spans="1:29">
      <c r="A8889">
        <v>9666</v>
      </c>
      <c r="B8889" t="s">
        <v>805</v>
      </c>
      <c r="C8889" t="s">
        <v>10688</v>
      </c>
      <c r="J8889" t="s">
        <v>1436</v>
      </c>
      <c r="K8889">
        <v>0</v>
      </c>
      <c r="N8889" t="b">
        <v>1</v>
      </c>
      <c r="O8889" t="b">
        <v>0</v>
      </c>
      <c r="P8889" t="b">
        <v>0</v>
      </c>
      <c r="Q8889">
        <v>11</v>
      </c>
      <c r="R8889">
        <v>3</v>
      </c>
      <c r="S8889">
        <v>1</v>
      </c>
      <c r="T8889">
        <v>3</v>
      </c>
      <c r="U8889" t="b">
        <v>1</v>
      </c>
      <c r="V8889" s="9" t="s">
        <v>14425</v>
      </c>
      <c r="W8889" t="s">
        <v>10522</v>
      </c>
      <c r="X8889" t="s">
        <v>15014</v>
      </c>
      <c r="Y8889">
        <v>112</v>
      </c>
      <c r="Z8889">
        <v>112</v>
      </c>
      <c r="AA8889">
        <v>5</v>
      </c>
      <c r="AB8889">
        <v>5</v>
      </c>
      <c r="AC8889">
        <v>30</v>
      </c>
    </row>
    <row r="8890" spans="1:29">
      <c r="A8890">
        <v>9667</v>
      </c>
      <c r="B8890" t="s">
        <v>805</v>
      </c>
      <c r="C8890" t="s">
        <v>10689</v>
      </c>
      <c r="J8890" t="s">
        <v>1436</v>
      </c>
      <c r="K8890">
        <v>0</v>
      </c>
      <c r="N8890" t="b">
        <v>1</v>
      </c>
      <c r="O8890" t="b">
        <v>0</v>
      </c>
      <c r="P8890" t="b">
        <v>0</v>
      </c>
      <c r="Q8890">
        <v>11</v>
      </c>
      <c r="R8890">
        <v>3</v>
      </c>
      <c r="S8890">
        <v>1</v>
      </c>
      <c r="T8890">
        <v>3</v>
      </c>
      <c r="U8890" t="b">
        <v>1</v>
      </c>
      <c r="V8890" s="9" t="s">
        <v>14425</v>
      </c>
      <c r="W8890" t="s">
        <v>10522</v>
      </c>
      <c r="X8890" t="s">
        <v>15016</v>
      </c>
      <c r="Y8890">
        <v>113</v>
      </c>
      <c r="Z8890">
        <v>113</v>
      </c>
      <c r="AA8890">
        <v>5</v>
      </c>
      <c r="AB8890">
        <v>5</v>
      </c>
      <c r="AC8890">
        <v>30</v>
      </c>
    </row>
    <row r="8891" spans="1:29">
      <c r="A8891">
        <v>9668</v>
      </c>
      <c r="B8891" t="s">
        <v>805</v>
      </c>
      <c r="C8891" t="s">
        <v>10690</v>
      </c>
      <c r="J8891" t="s">
        <v>1436</v>
      </c>
      <c r="K8891">
        <v>0</v>
      </c>
      <c r="N8891" t="b">
        <v>1</v>
      </c>
      <c r="O8891" t="b">
        <v>0</v>
      </c>
      <c r="P8891" t="b">
        <v>0</v>
      </c>
      <c r="Q8891">
        <v>11</v>
      </c>
      <c r="R8891">
        <v>3</v>
      </c>
      <c r="S8891">
        <v>1</v>
      </c>
      <c r="T8891">
        <v>3</v>
      </c>
      <c r="U8891" t="b">
        <v>1</v>
      </c>
      <c r="V8891" s="9" t="s">
        <v>14425</v>
      </c>
      <c r="W8891" t="s">
        <v>10522</v>
      </c>
      <c r="X8891" t="s">
        <v>15018</v>
      </c>
      <c r="Y8891">
        <v>114</v>
      </c>
      <c r="Z8891">
        <v>114</v>
      </c>
      <c r="AA8891">
        <v>5</v>
      </c>
      <c r="AB8891">
        <v>5</v>
      </c>
      <c r="AC8891">
        <v>30</v>
      </c>
    </row>
    <row r="8892" spans="1:29">
      <c r="A8892">
        <v>9669</v>
      </c>
      <c r="B8892" t="s">
        <v>805</v>
      </c>
      <c r="C8892" t="s">
        <v>10691</v>
      </c>
      <c r="J8892" t="s">
        <v>1436</v>
      </c>
      <c r="K8892">
        <v>0</v>
      </c>
      <c r="N8892" t="b">
        <v>1</v>
      </c>
      <c r="O8892" t="b">
        <v>0</v>
      </c>
      <c r="P8892" t="b">
        <v>0</v>
      </c>
      <c r="Q8892">
        <v>11</v>
      </c>
      <c r="R8892">
        <v>3</v>
      </c>
      <c r="S8892">
        <v>1</v>
      </c>
      <c r="T8892">
        <v>3</v>
      </c>
      <c r="U8892" t="b">
        <v>1</v>
      </c>
      <c r="V8892" s="9" t="s">
        <v>14425</v>
      </c>
      <c r="W8892" t="s">
        <v>10522</v>
      </c>
      <c r="X8892" t="s">
        <v>14968</v>
      </c>
      <c r="Y8892">
        <v>89</v>
      </c>
      <c r="Z8892">
        <v>89</v>
      </c>
      <c r="AA8892">
        <v>5</v>
      </c>
      <c r="AB8892">
        <v>5</v>
      </c>
      <c r="AC8892">
        <v>30</v>
      </c>
    </row>
    <row r="8893" spans="1:29">
      <c r="A8893">
        <v>9670</v>
      </c>
      <c r="B8893" t="s">
        <v>805</v>
      </c>
      <c r="C8893" t="s">
        <v>10692</v>
      </c>
      <c r="J8893" t="s">
        <v>1436</v>
      </c>
      <c r="K8893">
        <v>0</v>
      </c>
      <c r="N8893" t="b">
        <v>1</v>
      </c>
      <c r="O8893" t="b">
        <v>0</v>
      </c>
      <c r="P8893" t="b">
        <v>0</v>
      </c>
      <c r="Q8893">
        <v>11</v>
      </c>
      <c r="R8893">
        <v>3</v>
      </c>
      <c r="S8893">
        <v>1</v>
      </c>
      <c r="T8893">
        <v>3</v>
      </c>
      <c r="U8893" t="b">
        <v>1</v>
      </c>
      <c r="V8893" s="9" t="s">
        <v>14425</v>
      </c>
      <c r="W8893" t="s">
        <v>10522</v>
      </c>
      <c r="X8893" t="s">
        <v>14970</v>
      </c>
      <c r="Y8893">
        <v>90</v>
      </c>
      <c r="Z8893">
        <v>90</v>
      </c>
      <c r="AA8893">
        <v>5</v>
      </c>
      <c r="AB8893">
        <v>5</v>
      </c>
      <c r="AC8893">
        <v>30</v>
      </c>
    </row>
    <row r="8894" spans="1:29">
      <c r="A8894">
        <v>9671</v>
      </c>
      <c r="B8894" t="s">
        <v>805</v>
      </c>
      <c r="C8894" t="s">
        <v>10693</v>
      </c>
      <c r="J8894" t="s">
        <v>1436</v>
      </c>
      <c r="K8894">
        <v>0</v>
      </c>
      <c r="N8894" t="b">
        <v>1</v>
      </c>
      <c r="O8894" t="b">
        <v>0</v>
      </c>
      <c r="P8894" t="b">
        <v>0</v>
      </c>
      <c r="Q8894">
        <v>11</v>
      </c>
      <c r="R8894">
        <v>3</v>
      </c>
      <c r="S8894">
        <v>1</v>
      </c>
      <c r="T8894">
        <v>3</v>
      </c>
      <c r="U8894" t="b">
        <v>1</v>
      </c>
      <c r="V8894" s="9" t="s">
        <v>14425</v>
      </c>
      <c r="W8894" t="s">
        <v>10522</v>
      </c>
      <c r="X8894" t="s">
        <v>14972</v>
      </c>
      <c r="Y8894">
        <v>91</v>
      </c>
      <c r="Z8894">
        <v>91</v>
      </c>
      <c r="AA8894">
        <v>5</v>
      </c>
      <c r="AB8894">
        <v>5</v>
      </c>
      <c r="AC8894">
        <v>30</v>
      </c>
    </row>
    <row r="8895" spans="1:29">
      <c r="A8895">
        <v>9672</v>
      </c>
      <c r="B8895" t="s">
        <v>1503</v>
      </c>
      <c r="C8895" t="s">
        <v>10694</v>
      </c>
      <c r="D8895">
        <v>181</v>
      </c>
      <c r="E8895" t="s">
        <v>10695</v>
      </c>
      <c r="U8895" t="b">
        <v>1</v>
      </c>
      <c r="V8895" t="s">
        <v>10696</v>
      </c>
      <c r="W8895" t="s">
        <v>10697</v>
      </c>
      <c r="X8895" t="s">
        <v>15830</v>
      </c>
      <c r="Y8895">
        <v>12</v>
      </c>
      <c r="Z8895">
        <v>37</v>
      </c>
      <c r="AA8895">
        <v>2</v>
      </c>
      <c r="AB8895">
        <v>12</v>
      </c>
      <c r="AC8895">
        <v>31</v>
      </c>
    </row>
    <row r="8896" spans="1:29">
      <c r="A8896">
        <v>9673</v>
      </c>
      <c r="B8896" t="s">
        <v>827</v>
      </c>
      <c r="C8896" t="s">
        <v>10698</v>
      </c>
      <c r="U8896" t="b">
        <v>1</v>
      </c>
      <c r="V8896" t="s">
        <v>10696</v>
      </c>
      <c r="W8896" t="s">
        <v>10697</v>
      </c>
      <c r="X8896" t="s">
        <v>15831</v>
      </c>
      <c r="Y8896">
        <v>12</v>
      </c>
      <c r="Z8896">
        <v>37</v>
      </c>
      <c r="AA8896">
        <v>2</v>
      </c>
      <c r="AB8896">
        <v>11</v>
      </c>
      <c r="AC8896">
        <v>31</v>
      </c>
    </row>
    <row r="8897" spans="1:29">
      <c r="A8897">
        <v>9674</v>
      </c>
      <c r="B8897" t="s">
        <v>1508</v>
      </c>
      <c r="C8897" t="s">
        <v>10699</v>
      </c>
      <c r="U8897" t="b">
        <v>1</v>
      </c>
      <c r="V8897" t="s">
        <v>10696</v>
      </c>
      <c r="W8897" t="s">
        <v>10697</v>
      </c>
      <c r="X8897" t="s">
        <v>15832</v>
      </c>
      <c r="Y8897">
        <v>13</v>
      </c>
      <c r="Z8897">
        <v>37</v>
      </c>
      <c r="AA8897">
        <v>2</v>
      </c>
      <c r="AB8897">
        <v>12</v>
      </c>
      <c r="AC8897">
        <v>31</v>
      </c>
    </row>
    <row r="8898" spans="1:29">
      <c r="A8898">
        <v>9675</v>
      </c>
      <c r="B8898" t="s">
        <v>805</v>
      </c>
      <c r="C8898" t="s">
        <v>10700</v>
      </c>
      <c r="J8898" t="s">
        <v>1436</v>
      </c>
      <c r="K8898">
        <v>0</v>
      </c>
      <c r="N8898" t="b">
        <v>1</v>
      </c>
      <c r="O8898" t="b">
        <v>0</v>
      </c>
      <c r="P8898" t="b">
        <v>0</v>
      </c>
      <c r="Q8898">
        <v>11</v>
      </c>
      <c r="R8898">
        <v>1</v>
      </c>
      <c r="S8898">
        <v>1</v>
      </c>
      <c r="T8898">
        <v>1</v>
      </c>
      <c r="U8898" t="b">
        <v>1</v>
      </c>
      <c r="V8898" t="s">
        <v>10696</v>
      </c>
      <c r="W8898" t="s">
        <v>10697</v>
      </c>
      <c r="X8898" t="s">
        <v>15544</v>
      </c>
      <c r="Y8898">
        <v>13</v>
      </c>
      <c r="Z8898">
        <v>13</v>
      </c>
      <c r="AA8898">
        <v>5</v>
      </c>
      <c r="AB8898">
        <v>5</v>
      </c>
      <c r="AC8898">
        <v>31</v>
      </c>
    </row>
    <row r="8899" spans="1:29">
      <c r="A8899">
        <v>9676</v>
      </c>
      <c r="B8899" t="s">
        <v>805</v>
      </c>
      <c r="C8899" t="s">
        <v>10701</v>
      </c>
      <c r="J8899" t="s">
        <v>1436</v>
      </c>
      <c r="K8899">
        <v>0</v>
      </c>
      <c r="N8899" t="b">
        <v>1</v>
      </c>
      <c r="O8899" t="b">
        <v>0</v>
      </c>
      <c r="P8899" t="b">
        <v>0</v>
      </c>
      <c r="Q8899">
        <v>11</v>
      </c>
      <c r="R8899">
        <v>1</v>
      </c>
      <c r="S8899">
        <v>1</v>
      </c>
      <c r="T8899">
        <v>1</v>
      </c>
      <c r="U8899" t="b">
        <v>1</v>
      </c>
      <c r="V8899" t="s">
        <v>10696</v>
      </c>
      <c r="W8899" t="s">
        <v>10697</v>
      </c>
      <c r="X8899" t="s">
        <v>15545</v>
      </c>
      <c r="Y8899">
        <v>14</v>
      </c>
      <c r="Z8899">
        <v>14</v>
      </c>
      <c r="AA8899">
        <v>5</v>
      </c>
      <c r="AB8899">
        <v>5</v>
      </c>
      <c r="AC8899">
        <v>31</v>
      </c>
    </row>
    <row r="8900" spans="1:29">
      <c r="A8900">
        <v>9677</v>
      </c>
      <c r="B8900" t="s">
        <v>805</v>
      </c>
      <c r="C8900" t="s">
        <v>10702</v>
      </c>
      <c r="J8900" t="s">
        <v>1436</v>
      </c>
      <c r="K8900">
        <v>0</v>
      </c>
      <c r="N8900" t="b">
        <v>1</v>
      </c>
      <c r="O8900" t="b">
        <v>0</v>
      </c>
      <c r="P8900" t="b">
        <v>0</v>
      </c>
      <c r="Q8900">
        <v>11</v>
      </c>
      <c r="R8900">
        <v>2</v>
      </c>
      <c r="S8900">
        <v>1</v>
      </c>
      <c r="T8900">
        <v>1</v>
      </c>
      <c r="U8900" t="b">
        <v>1</v>
      </c>
      <c r="V8900" t="s">
        <v>10696</v>
      </c>
      <c r="W8900" t="s">
        <v>10697</v>
      </c>
      <c r="X8900" t="s">
        <v>14689</v>
      </c>
      <c r="Y8900">
        <v>19</v>
      </c>
      <c r="Z8900">
        <v>19</v>
      </c>
      <c r="AA8900">
        <v>5</v>
      </c>
      <c r="AB8900">
        <v>5</v>
      </c>
      <c r="AC8900">
        <v>31</v>
      </c>
    </row>
    <row r="8901" spans="1:29">
      <c r="A8901">
        <v>9678</v>
      </c>
      <c r="B8901" t="s">
        <v>805</v>
      </c>
      <c r="C8901" t="s">
        <v>10703</v>
      </c>
      <c r="J8901" t="s">
        <v>1436</v>
      </c>
      <c r="K8901">
        <v>0</v>
      </c>
      <c r="N8901" t="b">
        <v>1</v>
      </c>
      <c r="O8901" t="b">
        <v>0</v>
      </c>
      <c r="P8901" t="b">
        <v>0</v>
      </c>
      <c r="Q8901">
        <v>11</v>
      </c>
      <c r="R8901">
        <v>2</v>
      </c>
      <c r="S8901">
        <v>1</v>
      </c>
      <c r="T8901">
        <v>1</v>
      </c>
      <c r="U8901" t="b">
        <v>1</v>
      </c>
      <c r="V8901" t="s">
        <v>10696</v>
      </c>
      <c r="W8901" t="s">
        <v>10697</v>
      </c>
      <c r="X8901" t="s">
        <v>14691</v>
      </c>
      <c r="Y8901">
        <v>20</v>
      </c>
      <c r="Z8901">
        <v>20</v>
      </c>
      <c r="AA8901">
        <v>5</v>
      </c>
      <c r="AB8901">
        <v>5</v>
      </c>
      <c r="AC8901">
        <v>31</v>
      </c>
    </row>
    <row r="8902" spans="1:29">
      <c r="A8902">
        <v>9679</v>
      </c>
      <c r="B8902" t="s">
        <v>805</v>
      </c>
      <c r="C8902" t="s">
        <v>10704</v>
      </c>
      <c r="J8902" t="s">
        <v>1436</v>
      </c>
      <c r="K8902">
        <v>0</v>
      </c>
      <c r="N8902" t="b">
        <v>1</v>
      </c>
      <c r="O8902" t="b">
        <v>0</v>
      </c>
      <c r="P8902" t="b">
        <v>0</v>
      </c>
      <c r="Q8902">
        <v>11</v>
      </c>
      <c r="R8902">
        <v>2</v>
      </c>
      <c r="S8902">
        <v>1</v>
      </c>
      <c r="T8902">
        <v>1</v>
      </c>
      <c r="U8902" t="b">
        <v>1</v>
      </c>
      <c r="V8902" t="s">
        <v>10696</v>
      </c>
      <c r="W8902" t="s">
        <v>10697</v>
      </c>
      <c r="X8902" t="s">
        <v>14471</v>
      </c>
      <c r="Y8902">
        <v>21</v>
      </c>
      <c r="Z8902">
        <v>21</v>
      </c>
      <c r="AA8902">
        <v>5</v>
      </c>
      <c r="AB8902">
        <v>5</v>
      </c>
      <c r="AC8902">
        <v>31</v>
      </c>
    </row>
    <row r="8903" spans="1:29">
      <c r="A8903">
        <v>9680</v>
      </c>
      <c r="B8903" t="s">
        <v>805</v>
      </c>
      <c r="C8903" t="s">
        <v>10705</v>
      </c>
      <c r="J8903" t="s">
        <v>1436</v>
      </c>
      <c r="K8903">
        <v>0</v>
      </c>
      <c r="N8903" t="b">
        <v>1</v>
      </c>
      <c r="O8903" t="b">
        <v>0</v>
      </c>
      <c r="P8903" t="b">
        <v>0</v>
      </c>
      <c r="Q8903">
        <v>11</v>
      </c>
      <c r="R8903">
        <v>2</v>
      </c>
      <c r="S8903">
        <v>1</v>
      </c>
      <c r="T8903">
        <v>1</v>
      </c>
      <c r="U8903" t="b">
        <v>1</v>
      </c>
      <c r="V8903" t="s">
        <v>10696</v>
      </c>
      <c r="W8903" t="s">
        <v>10697</v>
      </c>
      <c r="X8903" t="s">
        <v>14694</v>
      </c>
      <c r="Y8903">
        <v>22</v>
      </c>
      <c r="Z8903">
        <v>22</v>
      </c>
      <c r="AA8903">
        <v>5</v>
      </c>
      <c r="AB8903">
        <v>5</v>
      </c>
      <c r="AC8903">
        <v>31</v>
      </c>
    </row>
    <row r="8904" spans="1:29">
      <c r="A8904">
        <v>9681</v>
      </c>
      <c r="B8904" t="s">
        <v>805</v>
      </c>
      <c r="C8904" t="s">
        <v>10706</v>
      </c>
      <c r="J8904" t="s">
        <v>1436</v>
      </c>
      <c r="K8904">
        <v>0</v>
      </c>
      <c r="N8904" t="b">
        <v>1</v>
      </c>
      <c r="O8904" t="b">
        <v>0</v>
      </c>
      <c r="P8904" t="b">
        <v>0</v>
      </c>
      <c r="Q8904">
        <v>11</v>
      </c>
      <c r="R8904">
        <v>2</v>
      </c>
      <c r="S8904">
        <v>1</v>
      </c>
      <c r="T8904">
        <v>1</v>
      </c>
      <c r="U8904" t="b">
        <v>1</v>
      </c>
      <c r="V8904" t="s">
        <v>10696</v>
      </c>
      <c r="W8904" t="s">
        <v>10697</v>
      </c>
      <c r="X8904" t="s">
        <v>14696</v>
      </c>
      <c r="Y8904">
        <v>23</v>
      </c>
      <c r="Z8904">
        <v>23</v>
      </c>
      <c r="AA8904">
        <v>5</v>
      </c>
      <c r="AB8904">
        <v>5</v>
      </c>
      <c r="AC8904">
        <v>31</v>
      </c>
    </row>
    <row r="8905" spans="1:29">
      <c r="A8905">
        <v>9682</v>
      </c>
      <c r="B8905" t="s">
        <v>805</v>
      </c>
      <c r="C8905" t="s">
        <v>10707</v>
      </c>
      <c r="J8905" t="s">
        <v>1436</v>
      </c>
      <c r="K8905">
        <v>0</v>
      </c>
      <c r="N8905" t="b">
        <v>1</v>
      </c>
      <c r="O8905" t="b">
        <v>0</v>
      </c>
      <c r="P8905" t="b">
        <v>0</v>
      </c>
      <c r="Q8905">
        <v>11</v>
      </c>
      <c r="R8905">
        <v>2</v>
      </c>
      <c r="S8905">
        <v>1</v>
      </c>
      <c r="T8905">
        <v>4</v>
      </c>
      <c r="U8905" t="b">
        <v>1</v>
      </c>
      <c r="V8905" t="s">
        <v>10696</v>
      </c>
      <c r="W8905" t="s">
        <v>10697</v>
      </c>
      <c r="X8905" t="s">
        <v>14454</v>
      </c>
      <c r="Y8905">
        <v>16</v>
      </c>
      <c r="Z8905">
        <v>16</v>
      </c>
      <c r="AA8905">
        <v>10</v>
      </c>
      <c r="AB8905">
        <v>10</v>
      </c>
      <c r="AC8905">
        <v>31</v>
      </c>
    </row>
    <row r="8906" spans="1:29">
      <c r="A8906">
        <v>9683</v>
      </c>
      <c r="B8906" t="s">
        <v>805</v>
      </c>
      <c r="C8906" t="s">
        <v>10708</v>
      </c>
      <c r="J8906" t="s">
        <v>1436</v>
      </c>
      <c r="K8906">
        <v>0</v>
      </c>
      <c r="N8906" t="b">
        <v>1</v>
      </c>
      <c r="O8906" t="b">
        <v>0</v>
      </c>
      <c r="P8906" t="b">
        <v>0</v>
      </c>
      <c r="Q8906">
        <v>11</v>
      </c>
      <c r="R8906">
        <v>2</v>
      </c>
      <c r="S8906">
        <v>1</v>
      </c>
      <c r="T8906">
        <v>4</v>
      </c>
      <c r="U8906" t="b">
        <v>1</v>
      </c>
      <c r="V8906" t="s">
        <v>10696</v>
      </c>
      <c r="W8906" t="s">
        <v>10697</v>
      </c>
      <c r="X8906" t="s">
        <v>14452</v>
      </c>
      <c r="Y8906">
        <v>17</v>
      </c>
      <c r="Z8906">
        <v>17</v>
      </c>
      <c r="AA8906">
        <v>10</v>
      </c>
      <c r="AB8906">
        <v>10</v>
      </c>
      <c r="AC8906">
        <v>31</v>
      </c>
    </row>
    <row r="8907" spans="1:29">
      <c r="A8907">
        <v>9684</v>
      </c>
      <c r="B8907" t="s">
        <v>805</v>
      </c>
      <c r="C8907" t="s">
        <v>10709</v>
      </c>
      <c r="J8907" t="s">
        <v>1436</v>
      </c>
      <c r="K8907">
        <v>0</v>
      </c>
      <c r="N8907" t="b">
        <v>1</v>
      </c>
      <c r="O8907" t="b">
        <v>0</v>
      </c>
      <c r="P8907" t="b">
        <v>0</v>
      </c>
      <c r="Q8907">
        <v>11</v>
      </c>
      <c r="R8907">
        <v>2</v>
      </c>
      <c r="S8907">
        <v>1</v>
      </c>
      <c r="T8907">
        <v>4</v>
      </c>
      <c r="U8907" t="b">
        <v>1</v>
      </c>
      <c r="V8907" t="s">
        <v>10696</v>
      </c>
      <c r="W8907" t="s">
        <v>10697</v>
      </c>
      <c r="X8907" t="s">
        <v>14727</v>
      </c>
      <c r="Y8907">
        <v>18</v>
      </c>
      <c r="Z8907">
        <v>18</v>
      </c>
      <c r="AA8907">
        <v>10</v>
      </c>
      <c r="AB8907">
        <v>10</v>
      </c>
      <c r="AC8907">
        <v>31</v>
      </c>
    </row>
    <row r="8908" spans="1:29">
      <c r="A8908">
        <v>9685</v>
      </c>
      <c r="B8908" t="s">
        <v>805</v>
      </c>
      <c r="C8908" t="s">
        <v>10710</v>
      </c>
      <c r="J8908" t="s">
        <v>1436</v>
      </c>
      <c r="K8908">
        <v>0</v>
      </c>
      <c r="N8908" t="b">
        <v>1</v>
      </c>
      <c r="O8908" t="b">
        <v>0</v>
      </c>
      <c r="P8908" t="b">
        <v>0</v>
      </c>
      <c r="Q8908">
        <v>11</v>
      </c>
      <c r="R8908">
        <v>2</v>
      </c>
      <c r="S8908">
        <v>1</v>
      </c>
      <c r="T8908">
        <v>4</v>
      </c>
      <c r="U8908" t="b">
        <v>1</v>
      </c>
      <c r="V8908" t="s">
        <v>10696</v>
      </c>
      <c r="W8908" t="s">
        <v>10697</v>
      </c>
      <c r="X8908" t="s">
        <v>14455</v>
      </c>
      <c r="Y8908">
        <v>19</v>
      </c>
      <c r="Z8908">
        <v>19</v>
      </c>
      <c r="AA8908">
        <v>10</v>
      </c>
      <c r="AB8908">
        <v>10</v>
      </c>
      <c r="AC8908">
        <v>31</v>
      </c>
    </row>
    <row r="8909" spans="1:29">
      <c r="A8909">
        <v>9686</v>
      </c>
      <c r="B8909" t="s">
        <v>805</v>
      </c>
      <c r="C8909" t="s">
        <v>10711</v>
      </c>
      <c r="J8909" t="s">
        <v>1436</v>
      </c>
      <c r="K8909">
        <v>0</v>
      </c>
      <c r="N8909" t="b">
        <v>1</v>
      </c>
      <c r="O8909" t="b">
        <v>0</v>
      </c>
      <c r="P8909" t="b">
        <v>0</v>
      </c>
      <c r="Q8909">
        <v>11</v>
      </c>
      <c r="R8909">
        <v>2</v>
      </c>
      <c r="S8909">
        <v>1</v>
      </c>
      <c r="T8909">
        <v>4</v>
      </c>
      <c r="U8909" t="b">
        <v>1</v>
      </c>
      <c r="V8909" t="s">
        <v>10696</v>
      </c>
      <c r="W8909" t="s">
        <v>10697</v>
      </c>
      <c r="X8909" t="s">
        <v>14652</v>
      </c>
      <c r="Y8909">
        <v>20</v>
      </c>
      <c r="Z8909">
        <v>20</v>
      </c>
      <c r="AA8909">
        <v>10</v>
      </c>
      <c r="AB8909">
        <v>10</v>
      </c>
      <c r="AC8909">
        <v>31</v>
      </c>
    </row>
    <row r="8910" spans="1:29">
      <c r="A8910">
        <v>9687</v>
      </c>
      <c r="B8910" t="s">
        <v>805</v>
      </c>
      <c r="C8910" t="s">
        <v>10712</v>
      </c>
      <c r="J8910" t="s">
        <v>1436</v>
      </c>
      <c r="K8910">
        <v>0</v>
      </c>
      <c r="N8910" t="b">
        <v>1</v>
      </c>
      <c r="O8910" t="b">
        <v>0</v>
      </c>
      <c r="P8910" t="b">
        <v>0</v>
      </c>
      <c r="Q8910">
        <v>11</v>
      </c>
      <c r="R8910">
        <v>2</v>
      </c>
      <c r="S8910">
        <v>1</v>
      </c>
      <c r="T8910">
        <v>4</v>
      </c>
      <c r="U8910" t="b">
        <v>1</v>
      </c>
      <c r="V8910" t="s">
        <v>10696</v>
      </c>
      <c r="W8910" t="s">
        <v>10697</v>
      </c>
      <c r="X8910" t="s">
        <v>14653</v>
      </c>
      <c r="Y8910">
        <v>21</v>
      </c>
      <c r="Z8910">
        <v>21</v>
      </c>
      <c r="AA8910">
        <v>10</v>
      </c>
      <c r="AB8910">
        <v>10</v>
      </c>
      <c r="AC8910">
        <v>31</v>
      </c>
    </row>
    <row r="8911" spans="1:29">
      <c r="A8911">
        <v>9688</v>
      </c>
      <c r="B8911" t="s">
        <v>805</v>
      </c>
      <c r="C8911" t="s">
        <v>10713</v>
      </c>
      <c r="J8911" t="s">
        <v>1436</v>
      </c>
      <c r="K8911">
        <v>0</v>
      </c>
      <c r="N8911" t="b">
        <v>1</v>
      </c>
      <c r="O8911" t="b">
        <v>0</v>
      </c>
      <c r="P8911" t="b">
        <v>0</v>
      </c>
      <c r="Q8911">
        <v>11</v>
      </c>
      <c r="R8911">
        <v>2</v>
      </c>
      <c r="S8911">
        <v>1</v>
      </c>
      <c r="T8911">
        <v>4</v>
      </c>
      <c r="U8911" t="b">
        <v>1</v>
      </c>
      <c r="V8911" t="s">
        <v>10696</v>
      </c>
      <c r="W8911" t="s">
        <v>10697</v>
      </c>
      <c r="X8911" t="s">
        <v>14654</v>
      </c>
      <c r="Y8911">
        <v>22</v>
      </c>
      <c r="Z8911">
        <v>22</v>
      </c>
      <c r="AA8911">
        <v>10</v>
      </c>
      <c r="AB8911">
        <v>10</v>
      </c>
      <c r="AC8911">
        <v>31</v>
      </c>
    </row>
    <row r="8912" spans="1:29">
      <c r="A8912">
        <v>9689</v>
      </c>
      <c r="B8912" t="s">
        <v>805</v>
      </c>
      <c r="C8912" t="s">
        <v>10714</v>
      </c>
      <c r="J8912" t="s">
        <v>1436</v>
      </c>
      <c r="K8912">
        <v>0</v>
      </c>
      <c r="N8912" t="b">
        <v>1</v>
      </c>
      <c r="O8912" t="b">
        <v>0</v>
      </c>
      <c r="P8912" t="b">
        <v>0</v>
      </c>
      <c r="Q8912">
        <v>11</v>
      </c>
      <c r="R8912">
        <v>2</v>
      </c>
      <c r="S8912">
        <v>1</v>
      </c>
      <c r="T8912">
        <v>4</v>
      </c>
      <c r="U8912" t="b">
        <v>1</v>
      </c>
      <c r="V8912" t="s">
        <v>10696</v>
      </c>
      <c r="W8912" t="s">
        <v>10697</v>
      </c>
      <c r="X8912" t="s">
        <v>14655</v>
      </c>
      <c r="Y8912">
        <v>23</v>
      </c>
      <c r="Z8912">
        <v>23</v>
      </c>
      <c r="AA8912">
        <v>10</v>
      </c>
      <c r="AB8912">
        <v>10</v>
      </c>
      <c r="AC8912">
        <v>31</v>
      </c>
    </row>
    <row r="8913" spans="1:29">
      <c r="A8913">
        <v>9690</v>
      </c>
      <c r="B8913" t="s">
        <v>805</v>
      </c>
      <c r="C8913" t="s">
        <v>10715</v>
      </c>
      <c r="J8913" t="s">
        <v>1444</v>
      </c>
      <c r="K8913">
        <v>0</v>
      </c>
      <c r="N8913" t="b">
        <v>1</v>
      </c>
      <c r="O8913" t="b">
        <v>0</v>
      </c>
      <c r="P8913" t="b">
        <v>0</v>
      </c>
      <c r="Q8913">
        <v>11</v>
      </c>
      <c r="R8913">
        <v>2</v>
      </c>
      <c r="S8913">
        <v>1</v>
      </c>
      <c r="T8913">
        <v>4</v>
      </c>
      <c r="U8913" t="b">
        <v>1</v>
      </c>
      <c r="V8913" t="s">
        <v>10696</v>
      </c>
      <c r="W8913" t="s">
        <v>10697</v>
      </c>
      <c r="X8913" t="s">
        <v>15358</v>
      </c>
      <c r="Y8913">
        <v>16</v>
      </c>
      <c r="Z8913">
        <v>16</v>
      </c>
      <c r="AA8913">
        <v>11</v>
      </c>
      <c r="AB8913">
        <v>11</v>
      </c>
      <c r="AC8913">
        <v>31</v>
      </c>
    </row>
    <row r="8914" spans="1:29">
      <c r="A8914">
        <v>9691</v>
      </c>
      <c r="B8914" t="s">
        <v>805</v>
      </c>
      <c r="C8914" t="s">
        <v>10716</v>
      </c>
      <c r="J8914" t="s">
        <v>1444</v>
      </c>
      <c r="K8914">
        <v>0</v>
      </c>
      <c r="N8914" t="b">
        <v>1</v>
      </c>
      <c r="O8914" t="b">
        <v>0</v>
      </c>
      <c r="P8914" t="b">
        <v>0</v>
      </c>
      <c r="Q8914">
        <v>11</v>
      </c>
      <c r="R8914">
        <v>2</v>
      </c>
      <c r="S8914">
        <v>1</v>
      </c>
      <c r="T8914">
        <v>4</v>
      </c>
      <c r="U8914" t="b">
        <v>1</v>
      </c>
      <c r="V8914" t="s">
        <v>10696</v>
      </c>
      <c r="W8914" t="s">
        <v>10697</v>
      </c>
      <c r="X8914" t="s">
        <v>14528</v>
      </c>
      <c r="Y8914">
        <v>17</v>
      </c>
      <c r="Z8914">
        <v>17</v>
      </c>
      <c r="AA8914">
        <v>11</v>
      </c>
      <c r="AB8914">
        <v>11</v>
      </c>
      <c r="AC8914">
        <v>31</v>
      </c>
    </row>
    <row r="8915" spans="1:29">
      <c r="A8915">
        <v>9692</v>
      </c>
      <c r="B8915" t="s">
        <v>805</v>
      </c>
      <c r="C8915" t="s">
        <v>10717</v>
      </c>
      <c r="J8915" t="s">
        <v>1444</v>
      </c>
      <c r="K8915">
        <v>0</v>
      </c>
      <c r="N8915" t="b">
        <v>1</v>
      </c>
      <c r="O8915" t="b">
        <v>0</v>
      </c>
      <c r="P8915" t="b">
        <v>0</v>
      </c>
      <c r="Q8915">
        <v>11</v>
      </c>
      <c r="R8915">
        <v>2</v>
      </c>
      <c r="S8915">
        <v>1</v>
      </c>
      <c r="T8915">
        <v>4</v>
      </c>
      <c r="U8915" t="b">
        <v>1</v>
      </c>
      <c r="V8915" t="s">
        <v>10696</v>
      </c>
      <c r="W8915" t="s">
        <v>10697</v>
      </c>
      <c r="X8915" t="s">
        <v>15359</v>
      </c>
      <c r="Y8915">
        <v>18</v>
      </c>
      <c r="Z8915">
        <v>18</v>
      </c>
      <c r="AA8915">
        <v>11</v>
      </c>
      <c r="AB8915">
        <v>11</v>
      </c>
      <c r="AC8915">
        <v>31</v>
      </c>
    </row>
    <row r="8916" spans="1:29">
      <c r="A8916">
        <v>9693</v>
      </c>
      <c r="B8916" t="s">
        <v>805</v>
      </c>
      <c r="C8916" t="s">
        <v>10718</v>
      </c>
      <c r="J8916" t="s">
        <v>1444</v>
      </c>
      <c r="K8916">
        <v>0</v>
      </c>
      <c r="N8916" t="b">
        <v>1</v>
      </c>
      <c r="O8916" t="b">
        <v>0</v>
      </c>
      <c r="P8916" t="b">
        <v>0</v>
      </c>
      <c r="Q8916">
        <v>11</v>
      </c>
      <c r="R8916">
        <v>2</v>
      </c>
      <c r="S8916">
        <v>1</v>
      </c>
      <c r="T8916">
        <v>4</v>
      </c>
      <c r="U8916" t="b">
        <v>1</v>
      </c>
      <c r="V8916" t="s">
        <v>10696</v>
      </c>
      <c r="W8916" t="s">
        <v>10697</v>
      </c>
      <c r="X8916" t="s">
        <v>15360</v>
      </c>
      <c r="Y8916">
        <v>19</v>
      </c>
      <c r="Z8916">
        <v>19</v>
      </c>
      <c r="AA8916">
        <v>11</v>
      </c>
      <c r="AB8916">
        <v>11</v>
      </c>
      <c r="AC8916">
        <v>31</v>
      </c>
    </row>
    <row r="8917" spans="1:29">
      <c r="A8917">
        <v>9694</v>
      </c>
      <c r="B8917" t="s">
        <v>805</v>
      </c>
      <c r="C8917" t="s">
        <v>10719</v>
      </c>
      <c r="J8917" t="s">
        <v>1444</v>
      </c>
      <c r="K8917">
        <v>0</v>
      </c>
      <c r="N8917" t="b">
        <v>1</v>
      </c>
      <c r="O8917" t="b">
        <v>0</v>
      </c>
      <c r="P8917" t="b">
        <v>0</v>
      </c>
      <c r="Q8917">
        <v>11</v>
      </c>
      <c r="R8917">
        <v>2</v>
      </c>
      <c r="S8917">
        <v>1</v>
      </c>
      <c r="T8917">
        <v>4</v>
      </c>
      <c r="U8917" t="b">
        <v>1</v>
      </c>
      <c r="V8917" t="s">
        <v>10696</v>
      </c>
      <c r="W8917" t="s">
        <v>10697</v>
      </c>
      <c r="X8917" t="s">
        <v>15361</v>
      </c>
      <c r="Y8917">
        <v>20</v>
      </c>
      <c r="Z8917">
        <v>20</v>
      </c>
      <c r="AA8917">
        <v>11</v>
      </c>
      <c r="AB8917">
        <v>11</v>
      </c>
      <c r="AC8917">
        <v>31</v>
      </c>
    </row>
    <row r="8918" spans="1:29">
      <c r="A8918">
        <v>9695</v>
      </c>
      <c r="B8918" t="s">
        <v>805</v>
      </c>
      <c r="C8918" t="s">
        <v>10720</v>
      </c>
      <c r="J8918" t="s">
        <v>1444</v>
      </c>
      <c r="K8918">
        <v>0</v>
      </c>
      <c r="N8918" t="b">
        <v>1</v>
      </c>
      <c r="O8918" t="b">
        <v>0</v>
      </c>
      <c r="P8918" t="b">
        <v>0</v>
      </c>
      <c r="Q8918">
        <v>11</v>
      </c>
      <c r="R8918">
        <v>2</v>
      </c>
      <c r="S8918">
        <v>1</v>
      </c>
      <c r="T8918">
        <v>4</v>
      </c>
      <c r="U8918" t="b">
        <v>1</v>
      </c>
      <c r="V8918" t="s">
        <v>10696</v>
      </c>
      <c r="W8918" t="s">
        <v>10697</v>
      </c>
      <c r="X8918" t="s">
        <v>15362</v>
      </c>
      <c r="Y8918">
        <v>21</v>
      </c>
      <c r="Z8918">
        <v>21</v>
      </c>
      <c r="AA8918">
        <v>11</v>
      </c>
      <c r="AB8918">
        <v>11</v>
      </c>
      <c r="AC8918">
        <v>31</v>
      </c>
    </row>
    <row r="8919" spans="1:29">
      <c r="A8919">
        <v>9696</v>
      </c>
      <c r="B8919" t="s">
        <v>805</v>
      </c>
      <c r="C8919" t="s">
        <v>10721</v>
      </c>
      <c r="J8919" t="s">
        <v>1444</v>
      </c>
      <c r="K8919">
        <v>0</v>
      </c>
      <c r="N8919" t="b">
        <v>1</v>
      </c>
      <c r="O8919" t="b">
        <v>0</v>
      </c>
      <c r="P8919" t="b">
        <v>0</v>
      </c>
      <c r="Q8919">
        <v>11</v>
      </c>
      <c r="R8919">
        <v>2</v>
      </c>
      <c r="S8919">
        <v>1</v>
      </c>
      <c r="T8919">
        <v>4</v>
      </c>
      <c r="U8919" t="b">
        <v>1</v>
      </c>
      <c r="V8919" t="s">
        <v>10696</v>
      </c>
      <c r="W8919" t="s">
        <v>10697</v>
      </c>
      <c r="X8919" t="s">
        <v>15363</v>
      </c>
      <c r="Y8919">
        <v>22</v>
      </c>
      <c r="Z8919">
        <v>22</v>
      </c>
      <c r="AA8919">
        <v>11</v>
      </c>
      <c r="AB8919">
        <v>11</v>
      </c>
      <c r="AC8919">
        <v>31</v>
      </c>
    </row>
    <row r="8920" spans="1:29">
      <c r="A8920">
        <v>9697</v>
      </c>
      <c r="B8920" t="s">
        <v>805</v>
      </c>
      <c r="C8920" t="s">
        <v>10722</v>
      </c>
      <c r="J8920" t="s">
        <v>1444</v>
      </c>
      <c r="K8920">
        <v>0</v>
      </c>
      <c r="N8920" t="b">
        <v>1</v>
      </c>
      <c r="O8920" t="b">
        <v>0</v>
      </c>
      <c r="P8920" t="b">
        <v>0</v>
      </c>
      <c r="Q8920">
        <v>11</v>
      </c>
      <c r="R8920">
        <v>2</v>
      </c>
      <c r="S8920">
        <v>1</v>
      </c>
      <c r="T8920">
        <v>4</v>
      </c>
      <c r="U8920" t="b">
        <v>1</v>
      </c>
      <c r="V8920" t="s">
        <v>10696</v>
      </c>
      <c r="W8920" t="s">
        <v>10697</v>
      </c>
      <c r="X8920" t="s">
        <v>15364</v>
      </c>
      <c r="Y8920">
        <v>23</v>
      </c>
      <c r="Z8920">
        <v>23</v>
      </c>
      <c r="AA8920">
        <v>11</v>
      </c>
      <c r="AB8920">
        <v>11</v>
      </c>
      <c r="AC8920">
        <v>31</v>
      </c>
    </row>
    <row r="8921" spans="1:29">
      <c r="A8921">
        <v>9698</v>
      </c>
      <c r="B8921" t="s">
        <v>805</v>
      </c>
      <c r="C8921" t="s">
        <v>10723</v>
      </c>
      <c r="J8921" t="s">
        <v>1444</v>
      </c>
      <c r="K8921">
        <v>0</v>
      </c>
      <c r="N8921" t="b">
        <v>0</v>
      </c>
      <c r="O8921" t="b">
        <v>1</v>
      </c>
      <c r="P8921" t="b">
        <v>0</v>
      </c>
      <c r="Q8921">
        <v>11</v>
      </c>
      <c r="R8921">
        <v>2</v>
      </c>
      <c r="S8921">
        <v>1</v>
      </c>
      <c r="T8921">
        <v>4</v>
      </c>
      <c r="U8921" t="b">
        <v>1</v>
      </c>
      <c r="V8921" t="s">
        <v>10696</v>
      </c>
      <c r="W8921" t="s">
        <v>10697</v>
      </c>
      <c r="X8921" t="s">
        <v>15366</v>
      </c>
      <c r="Y8921">
        <v>25</v>
      </c>
      <c r="Z8921">
        <v>25</v>
      </c>
      <c r="AA8921">
        <v>11</v>
      </c>
      <c r="AB8921">
        <v>11</v>
      </c>
      <c r="AC8921">
        <v>31</v>
      </c>
    </row>
    <row r="8922" spans="1:29">
      <c r="A8922">
        <v>9699</v>
      </c>
      <c r="B8922" t="s">
        <v>805</v>
      </c>
      <c r="C8922" t="s">
        <v>10724</v>
      </c>
      <c r="J8922" t="s">
        <v>1436</v>
      </c>
      <c r="K8922">
        <v>0</v>
      </c>
      <c r="N8922" t="b">
        <v>1</v>
      </c>
      <c r="O8922" t="b">
        <v>0</v>
      </c>
      <c r="P8922" t="b">
        <v>0</v>
      </c>
      <c r="Q8922">
        <v>11</v>
      </c>
      <c r="R8922">
        <v>2</v>
      </c>
      <c r="S8922">
        <v>1</v>
      </c>
      <c r="T8922">
        <v>1</v>
      </c>
      <c r="U8922" t="b">
        <v>1</v>
      </c>
      <c r="V8922" t="s">
        <v>10696</v>
      </c>
      <c r="W8922" t="s">
        <v>10697</v>
      </c>
      <c r="X8922" t="s">
        <v>15833</v>
      </c>
      <c r="Y8922">
        <v>35</v>
      </c>
      <c r="Z8922">
        <v>35</v>
      </c>
      <c r="AA8922">
        <v>11</v>
      </c>
      <c r="AB8922">
        <v>11</v>
      </c>
      <c r="AC8922">
        <v>31</v>
      </c>
    </row>
    <row r="8923" spans="1:29">
      <c r="A8923">
        <v>9700</v>
      </c>
      <c r="B8923" t="s">
        <v>1503</v>
      </c>
      <c r="C8923" t="s">
        <v>10725</v>
      </c>
      <c r="D8923">
        <v>182</v>
      </c>
      <c r="E8923" t="s">
        <v>10726</v>
      </c>
      <c r="U8923" t="b">
        <v>1</v>
      </c>
      <c r="V8923" t="s">
        <v>10696</v>
      </c>
      <c r="W8923" t="s">
        <v>10697</v>
      </c>
      <c r="X8923" t="s">
        <v>15834</v>
      </c>
      <c r="Y8923">
        <v>38</v>
      </c>
      <c r="Z8923">
        <v>69</v>
      </c>
      <c r="AA8923">
        <v>2</v>
      </c>
      <c r="AB8923">
        <v>12</v>
      </c>
      <c r="AC8923">
        <v>31</v>
      </c>
    </row>
    <row r="8924" spans="1:29">
      <c r="A8924">
        <v>9701</v>
      </c>
      <c r="B8924" t="s">
        <v>827</v>
      </c>
      <c r="C8924" t="s">
        <v>10727</v>
      </c>
      <c r="U8924" t="b">
        <v>1</v>
      </c>
      <c r="V8924" t="s">
        <v>10696</v>
      </c>
      <c r="W8924" t="s">
        <v>10697</v>
      </c>
      <c r="X8924" t="s">
        <v>15835</v>
      </c>
      <c r="Y8924">
        <v>38</v>
      </c>
      <c r="Z8924">
        <v>69</v>
      </c>
      <c r="AA8924">
        <v>2</v>
      </c>
      <c r="AB8924">
        <v>11</v>
      </c>
      <c r="AC8924">
        <v>31</v>
      </c>
    </row>
    <row r="8925" spans="1:29">
      <c r="A8925">
        <v>9702</v>
      </c>
      <c r="B8925" t="s">
        <v>1508</v>
      </c>
      <c r="C8925" t="s">
        <v>10728</v>
      </c>
      <c r="U8925" t="b">
        <v>1</v>
      </c>
      <c r="V8925" t="s">
        <v>10696</v>
      </c>
      <c r="W8925" t="s">
        <v>10697</v>
      </c>
      <c r="X8925" t="s">
        <v>15836</v>
      </c>
      <c r="Y8925">
        <v>39</v>
      </c>
      <c r="Z8925">
        <v>69</v>
      </c>
      <c r="AA8925">
        <v>2</v>
      </c>
      <c r="AB8925">
        <v>12</v>
      </c>
      <c r="AC8925">
        <v>31</v>
      </c>
    </row>
    <row r="8926" spans="1:29">
      <c r="A8926">
        <v>9703</v>
      </c>
      <c r="B8926" t="s">
        <v>805</v>
      </c>
      <c r="C8926" t="s">
        <v>10729</v>
      </c>
      <c r="J8926" t="s">
        <v>1436</v>
      </c>
      <c r="K8926">
        <v>0</v>
      </c>
      <c r="N8926" t="b">
        <v>1</v>
      </c>
      <c r="O8926" t="b">
        <v>0</v>
      </c>
      <c r="P8926" t="b">
        <v>0</v>
      </c>
      <c r="Q8926">
        <v>11</v>
      </c>
      <c r="R8926">
        <v>6</v>
      </c>
      <c r="S8926">
        <v>1</v>
      </c>
      <c r="T8926">
        <v>2</v>
      </c>
      <c r="U8926" t="b">
        <v>1</v>
      </c>
      <c r="V8926" t="s">
        <v>10696</v>
      </c>
      <c r="W8926" t="s">
        <v>10697</v>
      </c>
      <c r="X8926" t="s">
        <v>15372</v>
      </c>
      <c r="Y8926">
        <v>41</v>
      </c>
      <c r="Z8926">
        <v>41</v>
      </c>
      <c r="AA8926">
        <v>3</v>
      </c>
      <c r="AB8926">
        <v>3</v>
      </c>
      <c r="AC8926">
        <v>31</v>
      </c>
    </row>
    <row r="8927" spans="1:29">
      <c r="A8927">
        <v>9704</v>
      </c>
      <c r="B8927" t="s">
        <v>805</v>
      </c>
      <c r="C8927" t="s">
        <v>10730</v>
      </c>
      <c r="G8927" t="s">
        <v>412</v>
      </c>
      <c r="J8927" t="s">
        <v>1436</v>
      </c>
      <c r="K8927">
        <v>0</v>
      </c>
      <c r="N8927" t="b">
        <v>1</v>
      </c>
      <c r="O8927" t="b">
        <v>0</v>
      </c>
      <c r="P8927" t="b">
        <v>0</v>
      </c>
      <c r="Q8927">
        <v>11</v>
      </c>
      <c r="R8927">
        <v>0</v>
      </c>
      <c r="S8927">
        <v>1</v>
      </c>
      <c r="T8927">
        <v>2</v>
      </c>
      <c r="U8927" t="b">
        <v>1</v>
      </c>
      <c r="V8927" t="s">
        <v>10696</v>
      </c>
      <c r="W8927" t="s">
        <v>10697</v>
      </c>
      <c r="X8927" t="s">
        <v>15376</v>
      </c>
      <c r="Y8927">
        <v>43</v>
      </c>
      <c r="Z8927">
        <v>43</v>
      </c>
      <c r="AA8927">
        <v>3</v>
      </c>
      <c r="AB8927">
        <v>3</v>
      </c>
      <c r="AC8927">
        <v>31</v>
      </c>
    </row>
    <row r="8928" spans="1:29">
      <c r="A8928">
        <v>9705</v>
      </c>
      <c r="B8928" t="s">
        <v>805</v>
      </c>
      <c r="C8928" t="s">
        <v>10731</v>
      </c>
      <c r="G8928" t="s">
        <v>412</v>
      </c>
      <c r="J8928" t="s">
        <v>1436</v>
      </c>
      <c r="K8928">
        <v>0</v>
      </c>
      <c r="N8928" t="b">
        <v>1</v>
      </c>
      <c r="O8928" t="b">
        <v>0</v>
      </c>
      <c r="P8928" t="b">
        <v>0</v>
      </c>
      <c r="Q8928">
        <v>11</v>
      </c>
      <c r="R8928">
        <v>0</v>
      </c>
      <c r="S8928">
        <v>1</v>
      </c>
      <c r="T8928">
        <v>10</v>
      </c>
      <c r="U8928" t="b">
        <v>1</v>
      </c>
      <c r="V8928" t="s">
        <v>10696</v>
      </c>
      <c r="W8928" t="s">
        <v>10697</v>
      </c>
      <c r="X8928" t="s">
        <v>14474</v>
      </c>
      <c r="Y8928">
        <v>48</v>
      </c>
      <c r="Z8928">
        <v>48</v>
      </c>
      <c r="AA8928">
        <v>3</v>
      </c>
      <c r="AB8928">
        <v>3</v>
      </c>
      <c r="AC8928">
        <v>31</v>
      </c>
    </row>
    <row r="8929" spans="1:29">
      <c r="A8929">
        <v>9706</v>
      </c>
      <c r="B8929" t="s">
        <v>805</v>
      </c>
      <c r="C8929" t="s">
        <v>10732</v>
      </c>
      <c r="J8929" t="s">
        <v>1436</v>
      </c>
      <c r="K8929">
        <v>0</v>
      </c>
      <c r="N8929" t="b">
        <v>1</v>
      </c>
      <c r="O8929" t="b">
        <v>0</v>
      </c>
      <c r="P8929" t="b">
        <v>0</v>
      </c>
      <c r="Q8929">
        <v>11</v>
      </c>
      <c r="R8929">
        <v>4</v>
      </c>
      <c r="S8929">
        <v>1</v>
      </c>
      <c r="T8929">
        <v>14</v>
      </c>
      <c r="U8929" t="b">
        <v>1</v>
      </c>
      <c r="V8929" t="s">
        <v>10696</v>
      </c>
      <c r="W8929" t="s">
        <v>10697</v>
      </c>
      <c r="X8929" t="s">
        <v>14564</v>
      </c>
      <c r="Y8929">
        <v>52</v>
      </c>
      <c r="Z8929">
        <v>52</v>
      </c>
      <c r="AA8929">
        <v>3</v>
      </c>
      <c r="AB8929">
        <v>3</v>
      </c>
      <c r="AC8929">
        <v>31</v>
      </c>
    </row>
    <row r="8930" spans="1:29">
      <c r="A8930">
        <v>9707</v>
      </c>
      <c r="B8930" t="s">
        <v>805</v>
      </c>
      <c r="C8930" t="s">
        <v>10733</v>
      </c>
      <c r="G8930" t="s">
        <v>412</v>
      </c>
      <c r="J8930" t="s">
        <v>1436</v>
      </c>
      <c r="K8930">
        <v>0</v>
      </c>
      <c r="N8930" t="b">
        <v>1</v>
      </c>
      <c r="O8930" t="b">
        <v>0</v>
      </c>
      <c r="P8930" t="b">
        <v>0</v>
      </c>
      <c r="Q8930">
        <v>11</v>
      </c>
      <c r="R8930">
        <v>0</v>
      </c>
      <c r="S8930">
        <v>1</v>
      </c>
      <c r="T8930">
        <v>14</v>
      </c>
      <c r="U8930" t="b">
        <v>1</v>
      </c>
      <c r="V8930" t="s">
        <v>10696</v>
      </c>
      <c r="W8930" t="s">
        <v>10697</v>
      </c>
      <c r="X8930" t="s">
        <v>14567</v>
      </c>
      <c r="Y8930">
        <v>53</v>
      </c>
      <c r="Z8930">
        <v>53</v>
      </c>
      <c r="AA8930">
        <v>3</v>
      </c>
      <c r="AB8930">
        <v>3</v>
      </c>
      <c r="AC8930">
        <v>31</v>
      </c>
    </row>
    <row r="8931" spans="1:29">
      <c r="A8931">
        <v>9708</v>
      </c>
      <c r="B8931" t="s">
        <v>805</v>
      </c>
      <c r="C8931" t="s">
        <v>10734</v>
      </c>
      <c r="J8931" t="s">
        <v>1466</v>
      </c>
      <c r="K8931">
        <v>0</v>
      </c>
      <c r="N8931" t="b">
        <v>1</v>
      </c>
      <c r="O8931" t="b">
        <v>0</v>
      </c>
      <c r="P8931" t="b">
        <v>0</v>
      </c>
      <c r="Q8931">
        <v>11</v>
      </c>
      <c r="R8931">
        <v>0</v>
      </c>
      <c r="S8931">
        <v>1</v>
      </c>
      <c r="T8931">
        <v>17</v>
      </c>
      <c r="U8931" t="b">
        <v>1</v>
      </c>
      <c r="V8931" t="s">
        <v>10696</v>
      </c>
      <c r="W8931" t="s">
        <v>10697</v>
      </c>
      <c r="X8931" t="s">
        <v>14573</v>
      </c>
      <c r="Y8931">
        <v>55</v>
      </c>
      <c r="Z8931">
        <v>55</v>
      </c>
      <c r="AA8931">
        <v>3</v>
      </c>
      <c r="AB8931">
        <v>3</v>
      </c>
      <c r="AC8931">
        <v>31</v>
      </c>
    </row>
    <row r="8932" spans="1:29">
      <c r="A8932">
        <v>9709</v>
      </c>
      <c r="B8932" t="s">
        <v>805</v>
      </c>
      <c r="C8932" t="s">
        <v>10735</v>
      </c>
      <c r="J8932" t="s">
        <v>1436</v>
      </c>
      <c r="K8932">
        <v>0</v>
      </c>
      <c r="N8932" t="b">
        <v>1</v>
      </c>
      <c r="O8932" t="b">
        <v>0</v>
      </c>
      <c r="P8932" t="b">
        <v>0</v>
      </c>
      <c r="Q8932">
        <v>11</v>
      </c>
      <c r="R8932">
        <v>4</v>
      </c>
      <c r="S8932">
        <v>1</v>
      </c>
      <c r="T8932">
        <v>19</v>
      </c>
      <c r="U8932" t="b">
        <v>1</v>
      </c>
      <c r="V8932" t="s">
        <v>10696</v>
      </c>
      <c r="W8932" t="s">
        <v>10697</v>
      </c>
      <c r="X8932" t="s">
        <v>14578</v>
      </c>
      <c r="Y8932">
        <v>57</v>
      </c>
      <c r="Z8932">
        <v>57</v>
      </c>
      <c r="AA8932">
        <v>3</v>
      </c>
      <c r="AB8932">
        <v>3</v>
      </c>
      <c r="AC8932">
        <v>31</v>
      </c>
    </row>
    <row r="8933" spans="1:29">
      <c r="A8933">
        <v>9710</v>
      </c>
      <c r="B8933" t="s">
        <v>805</v>
      </c>
      <c r="C8933" t="s">
        <v>10736</v>
      </c>
      <c r="J8933" t="s">
        <v>1436</v>
      </c>
      <c r="K8933">
        <v>0</v>
      </c>
      <c r="N8933" t="b">
        <v>1</v>
      </c>
      <c r="O8933" t="b">
        <v>0</v>
      </c>
      <c r="P8933" t="b">
        <v>0</v>
      </c>
      <c r="Q8933">
        <v>11</v>
      </c>
      <c r="R8933">
        <v>11</v>
      </c>
      <c r="S8933">
        <v>1</v>
      </c>
      <c r="T8933">
        <v>22</v>
      </c>
      <c r="U8933" t="b">
        <v>1</v>
      </c>
      <c r="V8933" t="s">
        <v>10696</v>
      </c>
      <c r="W8933" t="s">
        <v>10697</v>
      </c>
      <c r="X8933" t="s">
        <v>14587</v>
      </c>
      <c r="Y8933">
        <v>60</v>
      </c>
      <c r="Z8933">
        <v>60</v>
      </c>
      <c r="AA8933">
        <v>3</v>
      </c>
      <c r="AB8933">
        <v>3</v>
      </c>
      <c r="AC8933">
        <v>31</v>
      </c>
    </row>
    <row r="8934" spans="1:29">
      <c r="A8934">
        <v>9711</v>
      </c>
      <c r="B8934" t="s">
        <v>805</v>
      </c>
      <c r="C8934" t="s">
        <v>10737</v>
      </c>
      <c r="J8934" t="s">
        <v>1436</v>
      </c>
      <c r="K8934">
        <v>0</v>
      </c>
      <c r="N8934" t="b">
        <v>1</v>
      </c>
      <c r="O8934" t="b">
        <v>0</v>
      </c>
      <c r="P8934" t="b">
        <v>0</v>
      </c>
      <c r="Q8934">
        <v>11</v>
      </c>
      <c r="R8934">
        <v>11</v>
      </c>
      <c r="S8934">
        <v>1</v>
      </c>
      <c r="T8934">
        <v>22</v>
      </c>
      <c r="U8934" t="b">
        <v>1</v>
      </c>
      <c r="V8934" t="s">
        <v>10696</v>
      </c>
      <c r="W8934" t="s">
        <v>10697</v>
      </c>
      <c r="X8934" t="s">
        <v>14588</v>
      </c>
      <c r="Y8934">
        <v>60</v>
      </c>
      <c r="Z8934">
        <v>60</v>
      </c>
      <c r="AA8934">
        <v>6</v>
      </c>
      <c r="AB8934">
        <v>6</v>
      </c>
      <c r="AC8934">
        <v>31</v>
      </c>
    </row>
    <row r="8935" spans="1:29">
      <c r="A8935">
        <v>9712</v>
      </c>
      <c r="B8935" t="s">
        <v>805</v>
      </c>
      <c r="C8935" t="s">
        <v>10738</v>
      </c>
      <c r="J8935" t="s">
        <v>1436</v>
      </c>
      <c r="K8935">
        <v>0</v>
      </c>
      <c r="N8935" t="b">
        <v>1</v>
      </c>
      <c r="O8935" t="b">
        <v>0</v>
      </c>
      <c r="P8935" t="b">
        <v>0</v>
      </c>
      <c r="Q8935">
        <v>11</v>
      </c>
      <c r="R8935">
        <v>11</v>
      </c>
      <c r="S8935">
        <v>1</v>
      </c>
      <c r="T8935">
        <v>22</v>
      </c>
      <c r="U8935" t="b">
        <v>1</v>
      </c>
      <c r="V8935" t="s">
        <v>10696</v>
      </c>
      <c r="W8935" t="s">
        <v>10697</v>
      </c>
      <c r="X8935" t="s">
        <v>14590</v>
      </c>
      <c r="Y8935">
        <v>61</v>
      </c>
      <c r="Z8935">
        <v>61</v>
      </c>
      <c r="AA8935">
        <v>3</v>
      </c>
      <c r="AB8935">
        <v>3</v>
      </c>
      <c r="AC8935">
        <v>31</v>
      </c>
    </row>
    <row r="8936" spans="1:29">
      <c r="A8936">
        <v>9713</v>
      </c>
      <c r="B8936" t="s">
        <v>805</v>
      </c>
      <c r="C8936" t="s">
        <v>10739</v>
      </c>
      <c r="J8936" t="s">
        <v>1436</v>
      </c>
      <c r="K8936">
        <v>0</v>
      </c>
      <c r="N8936" t="b">
        <v>1</v>
      </c>
      <c r="O8936" t="b">
        <v>0</v>
      </c>
      <c r="P8936" t="b">
        <v>0</v>
      </c>
      <c r="Q8936">
        <v>11</v>
      </c>
      <c r="R8936">
        <v>11</v>
      </c>
      <c r="S8936">
        <v>1</v>
      </c>
      <c r="T8936">
        <v>22</v>
      </c>
      <c r="U8936" t="b">
        <v>1</v>
      </c>
      <c r="V8936" t="s">
        <v>10696</v>
      </c>
      <c r="W8936" t="s">
        <v>10697</v>
      </c>
      <c r="X8936" t="s">
        <v>14591</v>
      </c>
      <c r="Y8936">
        <v>61</v>
      </c>
      <c r="Z8936">
        <v>61</v>
      </c>
      <c r="AA8936">
        <v>6</v>
      </c>
      <c r="AB8936">
        <v>6</v>
      </c>
      <c r="AC8936">
        <v>31</v>
      </c>
    </row>
    <row r="8937" spans="1:29">
      <c r="A8937">
        <v>9714</v>
      </c>
      <c r="B8937" t="s">
        <v>805</v>
      </c>
      <c r="C8937" t="s">
        <v>10740</v>
      </c>
      <c r="J8937" t="s">
        <v>1436</v>
      </c>
      <c r="K8937">
        <v>0</v>
      </c>
      <c r="N8937" t="b">
        <v>1</v>
      </c>
      <c r="O8937" t="b">
        <v>0</v>
      </c>
      <c r="P8937" t="b">
        <v>0</v>
      </c>
      <c r="Q8937">
        <v>11</v>
      </c>
      <c r="R8937">
        <v>11</v>
      </c>
      <c r="S8937">
        <v>1</v>
      </c>
      <c r="T8937">
        <v>22</v>
      </c>
      <c r="U8937" t="b">
        <v>1</v>
      </c>
      <c r="V8937" t="s">
        <v>10696</v>
      </c>
      <c r="W8937" t="s">
        <v>10697</v>
      </c>
      <c r="X8937" t="s">
        <v>15348</v>
      </c>
      <c r="Y8937">
        <v>62</v>
      </c>
      <c r="Z8937">
        <v>62</v>
      </c>
      <c r="AA8937">
        <v>3</v>
      </c>
      <c r="AB8937">
        <v>3</v>
      </c>
      <c r="AC8937">
        <v>31</v>
      </c>
    </row>
    <row r="8938" spans="1:29">
      <c r="A8938">
        <v>9715</v>
      </c>
      <c r="B8938" t="s">
        <v>805</v>
      </c>
      <c r="C8938" t="s">
        <v>10741</v>
      </c>
      <c r="J8938" t="s">
        <v>1436</v>
      </c>
      <c r="K8938">
        <v>0</v>
      </c>
      <c r="N8938" t="b">
        <v>1</v>
      </c>
      <c r="O8938" t="b">
        <v>0</v>
      </c>
      <c r="P8938" t="b">
        <v>0</v>
      </c>
      <c r="Q8938">
        <v>11</v>
      </c>
      <c r="R8938">
        <v>11</v>
      </c>
      <c r="S8938">
        <v>1</v>
      </c>
      <c r="T8938">
        <v>22</v>
      </c>
      <c r="U8938" t="b">
        <v>1</v>
      </c>
      <c r="V8938" t="s">
        <v>10696</v>
      </c>
      <c r="W8938" t="s">
        <v>10697</v>
      </c>
      <c r="X8938" t="s">
        <v>14883</v>
      </c>
      <c r="Y8938">
        <v>62</v>
      </c>
      <c r="Z8938">
        <v>62</v>
      </c>
      <c r="AA8938">
        <v>6</v>
      </c>
      <c r="AB8938">
        <v>6</v>
      </c>
      <c r="AC8938">
        <v>31</v>
      </c>
    </row>
    <row r="8939" spans="1:29">
      <c r="A8939">
        <v>9716</v>
      </c>
      <c r="B8939" t="s">
        <v>805</v>
      </c>
      <c r="C8939" t="s">
        <v>10742</v>
      </c>
      <c r="J8939" t="s">
        <v>1436</v>
      </c>
      <c r="K8939">
        <v>0</v>
      </c>
      <c r="N8939" t="b">
        <v>1</v>
      </c>
      <c r="O8939" t="b">
        <v>0</v>
      </c>
      <c r="P8939" t="b">
        <v>0</v>
      </c>
      <c r="Q8939">
        <v>11</v>
      </c>
      <c r="R8939">
        <v>11</v>
      </c>
      <c r="S8939">
        <v>1</v>
      </c>
      <c r="T8939">
        <v>22</v>
      </c>
      <c r="U8939" t="b">
        <v>1</v>
      </c>
      <c r="V8939" t="s">
        <v>10696</v>
      </c>
      <c r="W8939" t="s">
        <v>10697</v>
      </c>
      <c r="X8939" t="s">
        <v>15350</v>
      </c>
      <c r="Y8939">
        <v>63</v>
      </c>
      <c r="Z8939">
        <v>63</v>
      </c>
      <c r="AA8939">
        <v>3</v>
      </c>
      <c r="AB8939">
        <v>3</v>
      </c>
      <c r="AC8939">
        <v>31</v>
      </c>
    </row>
    <row r="8940" spans="1:29">
      <c r="A8940">
        <v>9717</v>
      </c>
      <c r="B8940" t="s">
        <v>805</v>
      </c>
      <c r="C8940" t="s">
        <v>10743</v>
      </c>
      <c r="J8940" t="s">
        <v>1436</v>
      </c>
      <c r="K8940">
        <v>0</v>
      </c>
      <c r="N8940" t="b">
        <v>1</v>
      </c>
      <c r="O8940" t="b">
        <v>0</v>
      </c>
      <c r="P8940" t="b">
        <v>0</v>
      </c>
      <c r="Q8940">
        <v>11</v>
      </c>
      <c r="R8940">
        <v>11</v>
      </c>
      <c r="S8940">
        <v>1</v>
      </c>
      <c r="T8940">
        <v>22</v>
      </c>
      <c r="U8940" t="b">
        <v>1</v>
      </c>
      <c r="V8940" t="s">
        <v>10696</v>
      </c>
      <c r="W8940" t="s">
        <v>10697</v>
      </c>
      <c r="X8940" t="s">
        <v>14884</v>
      </c>
      <c r="Y8940">
        <v>63</v>
      </c>
      <c r="Z8940">
        <v>63</v>
      </c>
      <c r="AA8940">
        <v>6</v>
      </c>
      <c r="AB8940">
        <v>6</v>
      </c>
      <c r="AC8940">
        <v>31</v>
      </c>
    </row>
    <row r="8941" spans="1:29">
      <c r="A8941">
        <v>9718</v>
      </c>
      <c r="B8941" t="s">
        <v>805</v>
      </c>
      <c r="C8941" t="s">
        <v>10744</v>
      </c>
      <c r="J8941" t="s">
        <v>1436</v>
      </c>
      <c r="K8941">
        <v>0</v>
      </c>
      <c r="N8941" t="b">
        <v>1</v>
      </c>
      <c r="O8941" t="b">
        <v>0</v>
      </c>
      <c r="P8941" t="b">
        <v>0</v>
      </c>
      <c r="Q8941">
        <v>11</v>
      </c>
      <c r="R8941">
        <v>11</v>
      </c>
      <c r="S8941">
        <v>1</v>
      </c>
      <c r="T8941">
        <v>22</v>
      </c>
      <c r="U8941" t="b">
        <v>1</v>
      </c>
      <c r="V8941" t="s">
        <v>10696</v>
      </c>
      <c r="W8941" t="s">
        <v>10697</v>
      </c>
      <c r="X8941" t="s">
        <v>15501</v>
      </c>
      <c r="Y8941">
        <v>64</v>
      </c>
      <c r="Z8941">
        <v>64</v>
      </c>
      <c r="AA8941">
        <v>3</v>
      </c>
      <c r="AB8941">
        <v>3</v>
      </c>
      <c r="AC8941">
        <v>31</v>
      </c>
    </row>
    <row r="8942" spans="1:29">
      <c r="A8942">
        <v>9719</v>
      </c>
      <c r="B8942" t="s">
        <v>805</v>
      </c>
      <c r="C8942" t="s">
        <v>10745</v>
      </c>
      <c r="J8942" t="s">
        <v>1436</v>
      </c>
      <c r="K8942">
        <v>0</v>
      </c>
      <c r="N8942" t="b">
        <v>1</v>
      </c>
      <c r="O8942" t="b">
        <v>0</v>
      </c>
      <c r="P8942" t="b">
        <v>0</v>
      </c>
      <c r="Q8942">
        <v>11</v>
      </c>
      <c r="R8942">
        <v>11</v>
      </c>
      <c r="S8942">
        <v>1</v>
      </c>
      <c r="T8942">
        <v>22</v>
      </c>
      <c r="U8942" t="b">
        <v>1</v>
      </c>
      <c r="V8942" t="s">
        <v>10696</v>
      </c>
      <c r="W8942" t="s">
        <v>10697</v>
      </c>
      <c r="X8942" t="s">
        <v>14596</v>
      </c>
      <c r="Y8942">
        <v>64</v>
      </c>
      <c r="Z8942">
        <v>64</v>
      </c>
      <c r="AA8942">
        <v>6</v>
      </c>
      <c r="AB8942">
        <v>6</v>
      </c>
      <c r="AC8942">
        <v>31</v>
      </c>
    </row>
    <row r="8943" spans="1:29">
      <c r="A8943">
        <v>9720</v>
      </c>
      <c r="B8943" t="s">
        <v>805</v>
      </c>
      <c r="C8943" t="s">
        <v>10746</v>
      </c>
      <c r="J8943" t="s">
        <v>1436</v>
      </c>
      <c r="K8943">
        <v>0</v>
      </c>
      <c r="N8943" t="b">
        <v>1</v>
      </c>
      <c r="O8943" t="b">
        <v>0</v>
      </c>
      <c r="P8943" t="b">
        <v>0</v>
      </c>
      <c r="Q8943">
        <v>11</v>
      </c>
      <c r="R8943">
        <v>11</v>
      </c>
      <c r="S8943">
        <v>1</v>
      </c>
      <c r="T8943">
        <v>22</v>
      </c>
      <c r="U8943" t="b">
        <v>1</v>
      </c>
      <c r="V8943" t="s">
        <v>10696</v>
      </c>
      <c r="W8943" t="s">
        <v>10697</v>
      </c>
      <c r="X8943" t="s">
        <v>15502</v>
      </c>
      <c r="Y8943">
        <v>65</v>
      </c>
      <c r="Z8943">
        <v>65</v>
      </c>
      <c r="AA8943">
        <v>3</v>
      </c>
      <c r="AB8943">
        <v>3</v>
      </c>
      <c r="AC8943">
        <v>31</v>
      </c>
    </row>
    <row r="8944" spans="1:29">
      <c r="A8944">
        <v>9721</v>
      </c>
      <c r="B8944" t="s">
        <v>805</v>
      </c>
      <c r="C8944" t="s">
        <v>10747</v>
      </c>
      <c r="J8944" t="s">
        <v>1436</v>
      </c>
      <c r="K8944">
        <v>0</v>
      </c>
      <c r="N8944" t="b">
        <v>1</v>
      </c>
      <c r="O8944" t="b">
        <v>0</v>
      </c>
      <c r="P8944" t="b">
        <v>0</v>
      </c>
      <c r="Q8944">
        <v>11</v>
      </c>
      <c r="R8944">
        <v>11</v>
      </c>
      <c r="S8944">
        <v>1</v>
      </c>
      <c r="T8944">
        <v>22</v>
      </c>
      <c r="U8944" t="b">
        <v>1</v>
      </c>
      <c r="V8944" t="s">
        <v>10696</v>
      </c>
      <c r="W8944" t="s">
        <v>10697</v>
      </c>
      <c r="X8944" t="s">
        <v>14885</v>
      </c>
      <c r="Y8944">
        <v>65</v>
      </c>
      <c r="Z8944">
        <v>65</v>
      </c>
      <c r="AA8944">
        <v>6</v>
      </c>
      <c r="AB8944">
        <v>6</v>
      </c>
      <c r="AC8944">
        <v>31</v>
      </c>
    </row>
    <row r="8945" spans="1:29">
      <c r="A8945">
        <v>9722</v>
      </c>
      <c r="B8945" t="s">
        <v>805</v>
      </c>
      <c r="C8945" t="s">
        <v>10748</v>
      </c>
      <c r="J8945" t="s">
        <v>1466</v>
      </c>
      <c r="K8945">
        <v>0</v>
      </c>
      <c r="N8945" t="b">
        <v>1</v>
      </c>
      <c r="O8945" t="b">
        <v>0</v>
      </c>
      <c r="P8945" t="b">
        <v>0</v>
      </c>
      <c r="Q8945">
        <v>11</v>
      </c>
      <c r="R8945">
        <v>11</v>
      </c>
      <c r="S8945">
        <v>1</v>
      </c>
      <c r="T8945">
        <v>22</v>
      </c>
      <c r="U8945" t="b">
        <v>1</v>
      </c>
      <c r="V8945" t="s">
        <v>10696</v>
      </c>
      <c r="W8945" t="s">
        <v>10697</v>
      </c>
      <c r="X8945" t="s">
        <v>15837</v>
      </c>
      <c r="Y8945">
        <v>60</v>
      </c>
      <c r="Z8945">
        <v>60</v>
      </c>
      <c r="AA8945">
        <v>10</v>
      </c>
      <c r="AB8945">
        <v>10</v>
      </c>
      <c r="AC8945">
        <v>31</v>
      </c>
    </row>
    <row r="8946" spans="1:29">
      <c r="A8946">
        <v>9723</v>
      </c>
      <c r="B8946" t="s">
        <v>805</v>
      </c>
      <c r="C8946" t="s">
        <v>10749</v>
      </c>
      <c r="J8946" t="s">
        <v>1466</v>
      </c>
      <c r="K8946">
        <v>0</v>
      </c>
      <c r="N8946" t="b">
        <v>1</v>
      </c>
      <c r="O8946" t="b">
        <v>0</v>
      </c>
      <c r="P8946" t="b">
        <v>0</v>
      </c>
      <c r="Q8946">
        <v>11</v>
      </c>
      <c r="R8946">
        <v>11</v>
      </c>
      <c r="S8946">
        <v>1</v>
      </c>
      <c r="T8946">
        <v>22</v>
      </c>
      <c r="U8946" t="b">
        <v>1</v>
      </c>
      <c r="V8946" t="s">
        <v>10696</v>
      </c>
      <c r="W8946" t="s">
        <v>10697</v>
      </c>
      <c r="X8946" t="s">
        <v>15809</v>
      </c>
      <c r="Y8946">
        <v>61</v>
      </c>
      <c r="Z8946">
        <v>61</v>
      </c>
      <c r="AA8946">
        <v>10</v>
      </c>
      <c r="AB8946">
        <v>10</v>
      </c>
      <c r="AC8946">
        <v>31</v>
      </c>
    </row>
    <row r="8947" spans="1:29">
      <c r="A8947">
        <v>9724</v>
      </c>
      <c r="B8947" t="s">
        <v>805</v>
      </c>
      <c r="C8947" t="s">
        <v>10750</v>
      </c>
      <c r="J8947" t="s">
        <v>1466</v>
      </c>
      <c r="K8947">
        <v>0</v>
      </c>
      <c r="N8947" t="b">
        <v>1</v>
      </c>
      <c r="O8947" t="b">
        <v>0</v>
      </c>
      <c r="P8947" t="b">
        <v>0</v>
      </c>
      <c r="Q8947">
        <v>11</v>
      </c>
      <c r="R8947">
        <v>11</v>
      </c>
      <c r="S8947">
        <v>1</v>
      </c>
      <c r="T8947">
        <v>22</v>
      </c>
      <c r="U8947" t="b">
        <v>1</v>
      </c>
      <c r="V8947" t="s">
        <v>10696</v>
      </c>
      <c r="W8947" t="s">
        <v>10697</v>
      </c>
      <c r="X8947" t="s">
        <v>15810</v>
      </c>
      <c r="Y8947">
        <v>62</v>
      </c>
      <c r="Z8947">
        <v>62</v>
      </c>
      <c r="AA8947">
        <v>10</v>
      </c>
      <c r="AB8947">
        <v>10</v>
      </c>
      <c r="AC8947">
        <v>31</v>
      </c>
    </row>
    <row r="8948" spans="1:29">
      <c r="A8948">
        <v>9725</v>
      </c>
      <c r="B8948" t="s">
        <v>805</v>
      </c>
      <c r="C8948" t="s">
        <v>10751</v>
      </c>
      <c r="J8948" t="s">
        <v>1466</v>
      </c>
      <c r="K8948">
        <v>0</v>
      </c>
      <c r="N8948" t="b">
        <v>1</v>
      </c>
      <c r="O8948" t="b">
        <v>0</v>
      </c>
      <c r="P8948" t="b">
        <v>0</v>
      </c>
      <c r="Q8948">
        <v>11</v>
      </c>
      <c r="R8948">
        <v>11</v>
      </c>
      <c r="S8948">
        <v>1</v>
      </c>
      <c r="T8948">
        <v>22</v>
      </c>
      <c r="U8948" t="b">
        <v>1</v>
      </c>
      <c r="V8948" t="s">
        <v>10696</v>
      </c>
      <c r="W8948" t="s">
        <v>10697</v>
      </c>
      <c r="X8948" t="s">
        <v>15811</v>
      </c>
      <c r="Y8948">
        <v>63</v>
      </c>
      <c r="Z8948">
        <v>63</v>
      </c>
      <c r="AA8948">
        <v>10</v>
      </c>
      <c r="AB8948">
        <v>10</v>
      </c>
      <c r="AC8948">
        <v>31</v>
      </c>
    </row>
    <row r="8949" spans="1:29">
      <c r="A8949">
        <v>9726</v>
      </c>
      <c r="B8949" t="s">
        <v>805</v>
      </c>
      <c r="C8949" t="s">
        <v>10752</v>
      </c>
      <c r="J8949" t="s">
        <v>1466</v>
      </c>
      <c r="K8949">
        <v>0</v>
      </c>
      <c r="N8949" t="b">
        <v>1</v>
      </c>
      <c r="O8949" t="b">
        <v>0</v>
      </c>
      <c r="P8949" t="b">
        <v>0</v>
      </c>
      <c r="Q8949">
        <v>11</v>
      </c>
      <c r="R8949">
        <v>11</v>
      </c>
      <c r="S8949">
        <v>1</v>
      </c>
      <c r="T8949">
        <v>22</v>
      </c>
      <c r="U8949" t="b">
        <v>1</v>
      </c>
      <c r="V8949" t="s">
        <v>10696</v>
      </c>
      <c r="W8949" t="s">
        <v>10697</v>
      </c>
      <c r="X8949" t="s">
        <v>15812</v>
      </c>
      <c r="Y8949">
        <v>64</v>
      </c>
      <c r="Z8949">
        <v>64</v>
      </c>
      <c r="AA8949">
        <v>10</v>
      </c>
      <c r="AB8949">
        <v>10</v>
      </c>
      <c r="AC8949">
        <v>31</v>
      </c>
    </row>
    <row r="8950" spans="1:29">
      <c r="A8950">
        <v>9727</v>
      </c>
      <c r="B8950" t="s">
        <v>805</v>
      </c>
      <c r="C8950" t="s">
        <v>10753</v>
      </c>
      <c r="J8950" t="s">
        <v>1466</v>
      </c>
      <c r="K8950">
        <v>0</v>
      </c>
      <c r="N8950" t="b">
        <v>1</v>
      </c>
      <c r="O8950" t="b">
        <v>0</v>
      </c>
      <c r="P8950" t="b">
        <v>0</v>
      </c>
      <c r="Q8950">
        <v>11</v>
      </c>
      <c r="R8950">
        <v>11</v>
      </c>
      <c r="S8950">
        <v>1</v>
      </c>
      <c r="T8950">
        <v>22</v>
      </c>
      <c r="U8950" t="b">
        <v>1</v>
      </c>
      <c r="V8950" t="s">
        <v>10696</v>
      </c>
      <c r="W8950" t="s">
        <v>10697</v>
      </c>
      <c r="X8950" t="s">
        <v>15568</v>
      </c>
      <c r="Y8950">
        <v>65</v>
      </c>
      <c r="Z8950">
        <v>65</v>
      </c>
      <c r="AA8950">
        <v>10</v>
      </c>
      <c r="AB8950">
        <v>10</v>
      </c>
      <c r="AC8950">
        <v>31</v>
      </c>
    </row>
    <row r="8951" spans="1:29">
      <c r="A8951">
        <v>9728</v>
      </c>
      <c r="B8951" t="s">
        <v>805</v>
      </c>
      <c r="C8951" t="s">
        <v>10754</v>
      </c>
      <c r="I8951" t="s">
        <v>10755</v>
      </c>
      <c r="J8951" t="s">
        <v>1436</v>
      </c>
      <c r="K8951">
        <v>0</v>
      </c>
      <c r="N8951" t="b">
        <v>1</v>
      </c>
      <c r="O8951" t="b">
        <v>0</v>
      </c>
      <c r="P8951" t="b">
        <v>0</v>
      </c>
      <c r="Q8951">
        <v>11</v>
      </c>
      <c r="R8951">
        <v>2</v>
      </c>
      <c r="S8951">
        <v>1</v>
      </c>
      <c r="T8951">
        <v>0</v>
      </c>
      <c r="U8951" t="b">
        <v>1</v>
      </c>
      <c r="V8951" t="s">
        <v>10696</v>
      </c>
      <c r="W8951" t="s">
        <v>10697</v>
      </c>
      <c r="X8951" t="s">
        <v>15570</v>
      </c>
      <c r="Y8951">
        <v>67</v>
      </c>
      <c r="Z8951">
        <v>67</v>
      </c>
      <c r="AA8951">
        <v>10</v>
      </c>
      <c r="AB8951">
        <v>10</v>
      </c>
      <c r="AC8951">
        <v>31</v>
      </c>
    </row>
    <row r="8952" spans="1:29">
      <c r="A8952">
        <v>9729</v>
      </c>
      <c r="B8952" t="s">
        <v>1503</v>
      </c>
      <c r="C8952" t="s">
        <v>10756</v>
      </c>
      <c r="D8952">
        <v>183</v>
      </c>
      <c r="E8952" t="s">
        <v>10757</v>
      </c>
      <c r="U8952" t="b">
        <v>1</v>
      </c>
      <c r="V8952" t="s">
        <v>10696</v>
      </c>
      <c r="W8952" t="s">
        <v>10697</v>
      </c>
      <c r="X8952" t="s">
        <v>15838</v>
      </c>
      <c r="Y8952">
        <v>70</v>
      </c>
      <c r="Z8952">
        <v>83</v>
      </c>
      <c r="AA8952">
        <v>2</v>
      </c>
      <c r="AB8952">
        <v>12</v>
      </c>
      <c r="AC8952">
        <v>31</v>
      </c>
    </row>
    <row r="8953" spans="1:29">
      <c r="A8953">
        <v>9730</v>
      </c>
      <c r="B8953" t="s">
        <v>827</v>
      </c>
      <c r="C8953" t="s">
        <v>10758</v>
      </c>
      <c r="U8953" t="b">
        <v>1</v>
      </c>
      <c r="V8953" t="s">
        <v>10696</v>
      </c>
      <c r="W8953" t="s">
        <v>10697</v>
      </c>
      <c r="X8953" t="s">
        <v>15839</v>
      </c>
      <c r="Y8953">
        <v>70</v>
      </c>
      <c r="Z8953">
        <v>83</v>
      </c>
      <c r="AA8953">
        <v>2</v>
      </c>
      <c r="AB8953">
        <v>11</v>
      </c>
      <c r="AC8953">
        <v>31</v>
      </c>
    </row>
    <row r="8954" spans="1:29">
      <c r="A8954">
        <v>9731</v>
      </c>
      <c r="B8954" t="s">
        <v>1508</v>
      </c>
      <c r="C8954" t="s">
        <v>10759</v>
      </c>
      <c r="U8954" t="b">
        <v>1</v>
      </c>
      <c r="V8954" t="s">
        <v>10696</v>
      </c>
      <c r="W8954" t="s">
        <v>10697</v>
      </c>
      <c r="X8954" t="s">
        <v>15840</v>
      </c>
      <c r="Y8954">
        <v>71</v>
      </c>
      <c r="Z8954">
        <v>83</v>
      </c>
      <c r="AA8954">
        <v>2</v>
      </c>
      <c r="AB8954">
        <v>12</v>
      </c>
      <c r="AC8954">
        <v>31</v>
      </c>
    </row>
    <row r="8955" spans="1:29">
      <c r="A8955">
        <v>9732</v>
      </c>
      <c r="B8955" t="s">
        <v>805</v>
      </c>
      <c r="C8955" t="s">
        <v>10760</v>
      </c>
      <c r="J8955" t="s">
        <v>1436</v>
      </c>
      <c r="K8955">
        <v>0</v>
      </c>
      <c r="N8955" t="b">
        <v>1</v>
      </c>
      <c r="O8955" t="b">
        <v>0</v>
      </c>
      <c r="P8955" t="b">
        <v>0</v>
      </c>
      <c r="Q8955">
        <v>11</v>
      </c>
      <c r="R8955">
        <v>11</v>
      </c>
      <c r="S8955">
        <v>1</v>
      </c>
      <c r="T8955">
        <v>5</v>
      </c>
      <c r="U8955" t="b">
        <v>1</v>
      </c>
      <c r="V8955" t="s">
        <v>10696</v>
      </c>
      <c r="W8955" t="s">
        <v>10697</v>
      </c>
      <c r="X8955" t="s">
        <v>15702</v>
      </c>
      <c r="Y8955">
        <v>75</v>
      </c>
      <c r="Z8955">
        <v>75</v>
      </c>
      <c r="AA8955">
        <v>2</v>
      </c>
      <c r="AB8955">
        <v>2</v>
      </c>
      <c r="AC8955">
        <v>31</v>
      </c>
    </row>
    <row r="8956" spans="1:29">
      <c r="A8956">
        <v>9733</v>
      </c>
      <c r="B8956" t="s">
        <v>805</v>
      </c>
      <c r="C8956" t="s">
        <v>10761</v>
      </c>
      <c r="J8956" t="s">
        <v>1436</v>
      </c>
      <c r="K8956">
        <v>0</v>
      </c>
      <c r="N8956" t="b">
        <v>1</v>
      </c>
      <c r="O8956" t="b">
        <v>0</v>
      </c>
      <c r="P8956" t="b">
        <v>0</v>
      </c>
      <c r="Q8956">
        <v>11</v>
      </c>
      <c r="R8956">
        <v>11</v>
      </c>
      <c r="S8956">
        <v>1</v>
      </c>
      <c r="T8956">
        <v>5</v>
      </c>
      <c r="U8956" t="b">
        <v>1</v>
      </c>
      <c r="V8956" t="s">
        <v>10696</v>
      </c>
      <c r="W8956" t="s">
        <v>10697</v>
      </c>
      <c r="X8956" t="s">
        <v>14880</v>
      </c>
      <c r="Y8956">
        <v>75</v>
      </c>
      <c r="Z8956">
        <v>75</v>
      </c>
      <c r="AA8956">
        <v>5</v>
      </c>
      <c r="AB8956">
        <v>5</v>
      </c>
      <c r="AC8956">
        <v>31</v>
      </c>
    </row>
    <row r="8957" spans="1:29">
      <c r="A8957">
        <v>9734</v>
      </c>
      <c r="B8957" t="s">
        <v>805</v>
      </c>
      <c r="C8957" t="s">
        <v>10762</v>
      </c>
      <c r="J8957" t="s">
        <v>1436</v>
      </c>
      <c r="K8957">
        <v>0</v>
      </c>
      <c r="N8957" t="b">
        <v>1</v>
      </c>
      <c r="O8957" t="b">
        <v>0</v>
      </c>
      <c r="P8957" t="b">
        <v>0</v>
      </c>
      <c r="Q8957">
        <v>11</v>
      </c>
      <c r="R8957">
        <v>11</v>
      </c>
      <c r="S8957">
        <v>1</v>
      </c>
      <c r="T8957">
        <v>5</v>
      </c>
      <c r="U8957" t="b">
        <v>1</v>
      </c>
      <c r="V8957" t="s">
        <v>10696</v>
      </c>
      <c r="W8957" t="s">
        <v>10697</v>
      </c>
      <c r="X8957" t="s">
        <v>14916</v>
      </c>
      <c r="Y8957">
        <v>75</v>
      </c>
      <c r="Z8957">
        <v>75</v>
      </c>
      <c r="AA8957">
        <v>7</v>
      </c>
      <c r="AB8957">
        <v>7</v>
      </c>
      <c r="AC8957">
        <v>31</v>
      </c>
    </row>
    <row r="8958" spans="1:29">
      <c r="A8958">
        <v>9735</v>
      </c>
      <c r="B8958" t="s">
        <v>805</v>
      </c>
      <c r="C8958" t="s">
        <v>10763</v>
      </c>
      <c r="J8958" t="s">
        <v>1436</v>
      </c>
      <c r="K8958">
        <v>0</v>
      </c>
      <c r="N8958" t="b">
        <v>1</v>
      </c>
      <c r="O8958" t="b">
        <v>0</v>
      </c>
      <c r="P8958" t="b">
        <v>0</v>
      </c>
      <c r="Q8958">
        <v>11</v>
      </c>
      <c r="R8958">
        <v>11</v>
      </c>
      <c r="S8958">
        <v>1</v>
      </c>
      <c r="T8958">
        <v>5</v>
      </c>
      <c r="U8958" t="b">
        <v>1</v>
      </c>
      <c r="V8958" t="s">
        <v>10696</v>
      </c>
      <c r="W8958" t="s">
        <v>10697</v>
      </c>
      <c r="X8958" t="s">
        <v>15476</v>
      </c>
      <c r="Y8958">
        <v>75</v>
      </c>
      <c r="Z8958">
        <v>75</v>
      </c>
      <c r="AA8958">
        <v>9</v>
      </c>
      <c r="AB8958">
        <v>9</v>
      </c>
      <c r="AC8958">
        <v>31</v>
      </c>
    </row>
    <row r="8959" spans="1:29">
      <c r="A8959">
        <v>9736</v>
      </c>
      <c r="B8959" t="s">
        <v>805</v>
      </c>
      <c r="C8959" t="s">
        <v>10764</v>
      </c>
      <c r="J8959" t="s">
        <v>1436</v>
      </c>
      <c r="K8959">
        <v>0</v>
      </c>
      <c r="N8959" t="b">
        <v>1</v>
      </c>
      <c r="O8959" t="b">
        <v>0</v>
      </c>
      <c r="P8959" t="b">
        <v>0</v>
      </c>
      <c r="Q8959">
        <v>11</v>
      </c>
      <c r="R8959">
        <v>11</v>
      </c>
      <c r="S8959">
        <v>1</v>
      </c>
      <c r="T8959">
        <v>5</v>
      </c>
      <c r="U8959" t="b">
        <v>1</v>
      </c>
      <c r="V8959" t="s">
        <v>10696</v>
      </c>
      <c r="W8959" t="s">
        <v>10697</v>
      </c>
      <c r="X8959" t="s">
        <v>15703</v>
      </c>
      <c r="Y8959">
        <v>76</v>
      </c>
      <c r="Z8959">
        <v>76</v>
      </c>
      <c r="AA8959">
        <v>2</v>
      </c>
      <c r="AB8959">
        <v>2</v>
      </c>
      <c r="AC8959">
        <v>31</v>
      </c>
    </row>
    <row r="8960" spans="1:29">
      <c r="A8960">
        <v>9737</v>
      </c>
      <c r="B8960" t="s">
        <v>805</v>
      </c>
      <c r="C8960" t="s">
        <v>10765</v>
      </c>
      <c r="J8960" t="s">
        <v>1436</v>
      </c>
      <c r="K8960">
        <v>0</v>
      </c>
      <c r="N8960" t="b">
        <v>1</v>
      </c>
      <c r="O8960" t="b">
        <v>0</v>
      </c>
      <c r="P8960" t="b">
        <v>0</v>
      </c>
      <c r="Q8960">
        <v>11</v>
      </c>
      <c r="R8960">
        <v>11</v>
      </c>
      <c r="S8960">
        <v>1</v>
      </c>
      <c r="T8960">
        <v>5</v>
      </c>
      <c r="U8960" t="b">
        <v>1</v>
      </c>
      <c r="V8960" t="s">
        <v>10696</v>
      </c>
      <c r="W8960" t="s">
        <v>10697</v>
      </c>
      <c r="X8960" t="s">
        <v>14882</v>
      </c>
      <c r="Y8960">
        <v>76</v>
      </c>
      <c r="Z8960">
        <v>76</v>
      </c>
      <c r="AA8960">
        <v>5</v>
      </c>
      <c r="AB8960">
        <v>5</v>
      </c>
      <c r="AC8960">
        <v>31</v>
      </c>
    </row>
    <row r="8961" spans="1:29">
      <c r="A8961">
        <v>9738</v>
      </c>
      <c r="B8961" t="s">
        <v>805</v>
      </c>
      <c r="C8961" t="s">
        <v>10766</v>
      </c>
      <c r="J8961" t="s">
        <v>1436</v>
      </c>
      <c r="K8961">
        <v>0</v>
      </c>
      <c r="N8961" t="b">
        <v>1</v>
      </c>
      <c r="O8961" t="b">
        <v>0</v>
      </c>
      <c r="P8961" t="b">
        <v>0</v>
      </c>
      <c r="Q8961">
        <v>11</v>
      </c>
      <c r="R8961">
        <v>11</v>
      </c>
      <c r="S8961">
        <v>1</v>
      </c>
      <c r="T8961">
        <v>5</v>
      </c>
      <c r="U8961" t="b">
        <v>1</v>
      </c>
      <c r="V8961" t="s">
        <v>10696</v>
      </c>
      <c r="W8961" t="s">
        <v>10697</v>
      </c>
      <c r="X8961" t="s">
        <v>14917</v>
      </c>
      <c r="Y8961">
        <v>76</v>
      </c>
      <c r="Z8961">
        <v>76</v>
      </c>
      <c r="AA8961">
        <v>7</v>
      </c>
      <c r="AB8961">
        <v>7</v>
      </c>
      <c r="AC8961">
        <v>31</v>
      </c>
    </row>
    <row r="8962" spans="1:29">
      <c r="A8962">
        <v>9739</v>
      </c>
      <c r="B8962" t="s">
        <v>805</v>
      </c>
      <c r="C8962" t="s">
        <v>10767</v>
      </c>
      <c r="J8962" t="s">
        <v>1436</v>
      </c>
      <c r="K8962">
        <v>0</v>
      </c>
      <c r="N8962" t="b">
        <v>1</v>
      </c>
      <c r="O8962" t="b">
        <v>0</v>
      </c>
      <c r="P8962" t="b">
        <v>0</v>
      </c>
      <c r="Q8962">
        <v>11</v>
      </c>
      <c r="R8962">
        <v>11</v>
      </c>
      <c r="S8962">
        <v>1</v>
      </c>
      <c r="T8962">
        <v>5</v>
      </c>
      <c r="U8962" t="b">
        <v>1</v>
      </c>
      <c r="V8962" t="s">
        <v>10696</v>
      </c>
      <c r="W8962" t="s">
        <v>10697</v>
      </c>
      <c r="X8962" t="s">
        <v>14453</v>
      </c>
      <c r="Y8962">
        <v>76</v>
      </c>
      <c r="Z8962">
        <v>76</v>
      </c>
      <c r="AA8962">
        <v>9</v>
      </c>
      <c r="AB8962">
        <v>9</v>
      </c>
      <c r="AC8962">
        <v>31</v>
      </c>
    </row>
    <row r="8963" spans="1:29">
      <c r="A8963">
        <v>9740</v>
      </c>
      <c r="B8963" t="s">
        <v>805</v>
      </c>
      <c r="C8963" t="s">
        <v>10768</v>
      </c>
      <c r="J8963" t="s">
        <v>1436</v>
      </c>
      <c r="K8963">
        <v>0</v>
      </c>
      <c r="N8963" t="b">
        <v>1</v>
      </c>
      <c r="O8963" t="b">
        <v>0</v>
      </c>
      <c r="P8963" t="b">
        <v>0</v>
      </c>
      <c r="Q8963">
        <v>11</v>
      </c>
      <c r="R8963">
        <v>11</v>
      </c>
      <c r="S8963">
        <v>1</v>
      </c>
      <c r="T8963">
        <v>5</v>
      </c>
      <c r="U8963" t="b">
        <v>1</v>
      </c>
      <c r="V8963" t="s">
        <v>10696</v>
      </c>
      <c r="W8963" t="s">
        <v>10697</v>
      </c>
      <c r="X8963" t="s">
        <v>15704</v>
      </c>
      <c r="Y8963">
        <v>77</v>
      </c>
      <c r="Z8963">
        <v>77</v>
      </c>
      <c r="AA8963">
        <v>2</v>
      </c>
      <c r="AB8963">
        <v>2</v>
      </c>
      <c r="AC8963">
        <v>31</v>
      </c>
    </row>
    <row r="8964" spans="1:29">
      <c r="A8964">
        <v>9741</v>
      </c>
      <c r="B8964" t="s">
        <v>805</v>
      </c>
      <c r="C8964" t="s">
        <v>10769</v>
      </c>
      <c r="J8964" t="s">
        <v>1436</v>
      </c>
      <c r="K8964">
        <v>0</v>
      </c>
      <c r="N8964" t="b">
        <v>1</v>
      </c>
      <c r="O8964" t="b">
        <v>0</v>
      </c>
      <c r="P8964" t="b">
        <v>0</v>
      </c>
      <c r="Q8964">
        <v>11</v>
      </c>
      <c r="R8964">
        <v>11</v>
      </c>
      <c r="S8964">
        <v>1</v>
      </c>
      <c r="T8964">
        <v>5</v>
      </c>
      <c r="U8964" t="b">
        <v>1</v>
      </c>
      <c r="V8964" t="s">
        <v>10696</v>
      </c>
      <c r="W8964" t="s">
        <v>10697</v>
      </c>
      <c r="X8964" t="s">
        <v>14940</v>
      </c>
      <c r="Y8964">
        <v>77</v>
      </c>
      <c r="Z8964">
        <v>77</v>
      </c>
      <c r="AA8964">
        <v>5</v>
      </c>
      <c r="AB8964">
        <v>5</v>
      </c>
      <c r="AC8964">
        <v>31</v>
      </c>
    </row>
    <row r="8965" spans="1:29">
      <c r="A8965">
        <v>9742</v>
      </c>
      <c r="B8965" t="s">
        <v>805</v>
      </c>
      <c r="C8965" t="s">
        <v>10770</v>
      </c>
      <c r="J8965" t="s">
        <v>1436</v>
      </c>
      <c r="K8965">
        <v>0</v>
      </c>
      <c r="N8965" t="b">
        <v>1</v>
      </c>
      <c r="O8965" t="b">
        <v>0</v>
      </c>
      <c r="P8965" t="b">
        <v>0</v>
      </c>
      <c r="Q8965">
        <v>11</v>
      </c>
      <c r="R8965">
        <v>11</v>
      </c>
      <c r="S8965">
        <v>1</v>
      </c>
      <c r="T8965">
        <v>5</v>
      </c>
      <c r="U8965" t="b">
        <v>1</v>
      </c>
      <c r="V8965" t="s">
        <v>10696</v>
      </c>
      <c r="W8965" t="s">
        <v>10697</v>
      </c>
      <c r="X8965" t="s">
        <v>14942</v>
      </c>
      <c r="Y8965">
        <v>77</v>
      </c>
      <c r="Z8965">
        <v>77</v>
      </c>
      <c r="AA8965">
        <v>7</v>
      </c>
      <c r="AB8965">
        <v>7</v>
      </c>
      <c r="AC8965">
        <v>31</v>
      </c>
    </row>
    <row r="8966" spans="1:29">
      <c r="A8966">
        <v>9743</v>
      </c>
      <c r="B8966" t="s">
        <v>805</v>
      </c>
      <c r="C8966" t="s">
        <v>10771</v>
      </c>
      <c r="J8966" t="s">
        <v>1436</v>
      </c>
      <c r="K8966">
        <v>0</v>
      </c>
      <c r="N8966" t="b">
        <v>1</v>
      </c>
      <c r="O8966" t="b">
        <v>0</v>
      </c>
      <c r="P8966" t="b">
        <v>0</v>
      </c>
      <c r="Q8966">
        <v>11</v>
      </c>
      <c r="R8966">
        <v>11</v>
      </c>
      <c r="S8966">
        <v>1</v>
      </c>
      <c r="T8966">
        <v>5</v>
      </c>
      <c r="U8966" t="b">
        <v>1</v>
      </c>
      <c r="V8966" t="s">
        <v>10696</v>
      </c>
      <c r="W8966" t="s">
        <v>10697</v>
      </c>
      <c r="X8966" t="s">
        <v>15477</v>
      </c>
      <c r="Y8966">
        <v>77</v>
      </c>
      <c r="Z8966">
        <v>77</v>
      </c>
      <c r="AA8966">
        <v>9</v>
      </c>
      <c r="AB8966">
        <v>9</v>
      </c>
      <c r="AC8966">
        <v>31</v>
      </c>
    </row>
    <row r="8967" spans="1:29">
      <c r="A8967">
        <v>9744</v>
      </c>
      <c r="B8967" t="s">
        <v>805</v>
      </c>
      <c r="C8967" t="s">
        <v>10772</v>
      </c>
      <c r="J8967" t="s">
        <v>1436</v>
      </c>
      <c r="K8967">
        <v>0</v>
      </c>
      <c r="N8967" t="b">
        <v>1</v>
      </c>
      <c r="O8967" t="b">
        <v>0</v>
      </c>
      <c r="P8967" t="b">
        <v>0</v>
      </c>
      <c r="Q8967">
        <v>11</v>
      </c>
      <c r="R8967">
        <v>11</v>
      </c>
      <c r="S8967">
        <v>1</v>
      </c>
      <c r="T8967">
        <v>5</v>
      </c>
      <c r="U8967" t="b">
        <v>1</v>
      </c>
      <c r="V8967" t="s">
        <v>10696</v>
      </c>
      <c r="W8967" t="s">
        <v>10697</v>
      </c>
      <c r="X8967" t="s">
        <v>15705</v>
      </c>
      <c r="Y8967">
        <v>78</v>
      </c>
      <c r="Z8967">
        <v>78</v>
      </c>
      <c r="AA8967">
        <v>2</v>
      </c>
      <c r="AB8967">
        <v>2</v>
      </c>
      <c r="AC8967">
        <v>31</v>
      </c>
    </row>
    <row r="8968" spans="1:29">
      <c r="A8968">
        <v>9745</v>
      </c>
      <c r="B8968" t="s">
        <v>805</v>
      </c>
      <c r="C8968" t="s">
        <v>10773</v>
      </c>
      <c r="J8968" t="s">
        <v>1436</v>
      </c>
      <c r="K8968">
        <v>0</v>
      </c>
      <c r="N8968" t="b">
        <v>1</v>
      </c>
      <c r="O8968" t="b">
        <v>0</v>
      </c>
      <c r="P8968" t="b">
        <v>0</v>
      </c>
      <c r="Q8968">
        <v>11</v>
      </c>
      <c r="R8968">
        <v>11</v>
      </c>
      <c r="S8968">
        <v>1</v>
      </c>
      <c r="T8968">
        <v>5</v>
      </c>
      <c r="U8968" t="b">
        <v>1</v>
      </c>
      <c r="V8968" t="s">
        <v>10696</v>
      </c>
      <c r="W8968" t="s">
        <v>10697</v>
      </c>
      <c r="X8968" t="s">
        <v>14945</v>
      </c>
      <c r="Y8968">
        <v>78</v>
      </c>
      <c r="Z8968">
        <v>78</v>
      </c>
      <c r="AA8968">
        <v>5</v>
      </c>
      <c r="AB8968">
        <v>5</v>
      </c>
      <c r="AC8968">
        <v>31</v>
      </c>
    </row>
    <row r="8969" spans="1:29">
      <c r="A8969">
        <v>9746</v>
      </c>
      <c r="B8969" t="s">
        <v>805</v>
      </c>
      <c r="C8969" t="s">
        <v>10774</v>
      </c>
      <c r="J8969" t="s">
        <v>1436</v>
      </c>
      <c r="K8969">
        <v>0</v>
      </c>
      <c r="N8969" t="b">
        <v>1</v>
      </c>
      <c r="O8969" t="b">
        <v>0</v>
      </c>
      <c r="P8969" t="b">
        <v>0</v>
      </c>
      <c r="Q8969">
        <v>11</v>
      </c>
      <c r="R8969">
        <v>11</v>
      </c>
      <c r="S8969">
        <v>1</v>
      </c>
      <c r="T8969">
        <v>5</v>
      </c>
      <c r="U8969" t="b">
        <v>1</v>
      </c>
      <c r="V8969" t="s">
        <v>10696</v>
      </c>
      <c r="W8969" t="s">
        <v>10697</v>
      </c>
      <c r="X8969" t="s">
        <v>14947</v>
      </c>
      <c r="Y8969">
        <v>78</v>
      </c>
      <c r="Z8969">
        <v>78</v>
      </c>
      <c r="AA8969">
        <v>7</v>
      </c>
      <c r="AB8969">
        <v>7</v>
      </c>
      <c r="AC8969">
        <v>31</v>
      </c>
    </row>
    <row r="8970" spans="1:29">
      <c r="A8970">
        <v>9747</v>
      </c>
      <c r="B8970" t="s">
        <v>805</v>
      </c>
      <c r="C8970" t="s">
        <v>10775</v>
      </c>
      <c r="J8970" t="s">
        <v>1436</v>
      </c>
      <c r="K8970">
        <v>0</v>
      </c>
      <c r="N8970" t="b">
        <v>1</v>
      </c>
      <c r="O8970" t="b">
        <v>0</v>
      </c>
      <c r="P8970" t="b">
        <v>0</v>
      </c>
      <c r="Q8970">
        <v>11</v>
      </c>
      <c r="R8970">
        <v>11</v>
      </c>
      <c r="S8970">
        <v>1</v>
      </c>
      <c r="T8970">
        <v>5</v>
      </c>
      <c r="U8970" t="b">
        <v>1</v>
      </c>
      <c r="V8970" t="s">
        <v>10696</v>
      </c>
      <c r="W8970" t="s">
        <v>10697</v>
      </c>
      <c r="X8970" t="s">
        <v>15478</v>
      </c>
      <c r="Y8970">
        <v>78</v>
      </c>
      <c r="Z8970">
        <v>78</v>
      </c>
      <c r="AA8970">
        <v>9</v>
      </c>
      <c r="AB8970">
        <v>9</v>
      </c>
      <c r="AC8970">
        <v>31</v>
      </c>
    </row>
    <row r="8971" spans="1:29">
      <c r="A8971">
        <v>9748</v>
      </c>
      <c r="B8971" t="s">
        <v>805</v>
      </c>
      <c r="C8971" t="s">
        <v>10776</v>
      </c>
      <c r="J8971" t="s">
        <v>1436</v>
      </c>
      <c r="K8971">
        <v>0</v>
      </c>
      <c r="N8971" t="b">
        <v>1</v>
      </c>
      <c r="O8971" t="b">
        <v>0</v>
      </c>
      <c r="P8971" t="b">
        <v>0</v>
      </c>
      <c r="Q8971">
        <v>11</v>
      </c>
      <c r="R8971">
        <v>11</v>
      </c>
      <c r="S8971">
        <v>1</v>
      </c>
      <c r="T8971">
        <v>5</v>
      </c>
      <c r="U8971" t="b">
        <v>1</v>
      </c>
      <c r="V8971" t="s">
        <v>10696</v>
      </c>
      <c r="W8971" t="s">
        <v>10697</v>
      </c>
      <c r="X8971" t="s">
        <v>15706</v>
      </c>
      <c r="Y8971">
        <v>79</v>
      </c>
      <c r="Z8971">
        <v>79</v>
      </c>
      <c r="AA8971">
        <v>2</v>
      </c>
      <c r="AB8971">
        <v>2</v>
      </c>
      <c r="AC8971">
        <v>31</v>
      </c>
    </row>
    <row r="8972" spans="1:29">
      <c r="A8972">
        <v>9749</v>
      </c>
      <c r="B8972" t="s">
        <v>805</v>
      </c>
      <c r="C8972" t="s">
        <v>10777</v>
      </c>
      <c r="J8972" t="s">
        <v>1436</v>
      </c>
      <c r="K8972">
        <v>0</v>
      </c>
      <c r="N8972" t="b">
        <v>1</v>
      </c>
      <c r="O8972" t="b">
        <v>0</v>
      </c>
      <c r="P8972" t="b">
        <v>0</v>
      </c>
      <c r="Q8972">
        <v>11</v>
      </c>
      <c r="R8972">
        <v>11</v>
      </c>
      <c r="S8972">
        <v>1</v>
      </c>
      <c r="T8972">
        <v>5</v>
      </c>
      <c r="U8972" t="b">
        <v>1</v>
      </c>
      <c r="V8972" t="s">
        <v>10696</v>
      </c>
      <c r="W8972" t="s">
        <v>10697</v>
      </c>
      <c r="X8972" t="s">
        <v>15710</v>
      </c>
      <c r="Y8972">
        <v>79</v>
      </c>
      <c r="Z8972">
        <v>79</v>
      </c>
      <c r="AA8972">
        <v>5</v>
      </c>
      <c r="AB8972">
        <v>5</v>
      </c>
      <c r="AC8972">
        <v>31</v>
      </c>
    </row>
    <row r="8973" spans="1:29">
      <c r="A8973">
        <v>9750</v>
      </c>
      <c r="B8973" t="s">
        <v>805</v>
      </c>
      <c r="C8973" t="s">
        <v>10778</v>
      </c>
      <c r="J8973" t="s">
        <v>1436</v>
      </c>
      <c r="K8973">
        <v>0</v>
      </c>
      <c r="N8973" t="b">
        <v>1</v>
      </c>
      <c r="O8973" t="b">
        <v>0</v>
      </c>
      <c r="P8973" t="b">
        <v>0</v>
      </c>
      <c r="Q8973">
        <v>11</v>
      </c>
      <c r="R8973">
        <v>11</v>
      </c>
      <c r="S8973">
        <v>1</v>
      </c>
      <c r="T8973">
        <v>5</v>
      </c>
      <c r="U8973" t="b">
        <v>1</v>
      </c>
      <c r="V8973" t="s">
        <v>10696</v>
      </c>
      <c r="W8973" t="s">
        <v>10697</v>
      </c>
      <c r="X8973" t="s">
        <v>15673</v>
      </c>
      <c r="Y8973">
        <v>79</v>
      </c>
      <c r="Z8973">
        <v>79</v>
      </c>
      <c r="AA8973">
        <v>7</v>
      </c>
      <c r="AB8973">
        <v>7</v>
      </c>
      <c r="AC8973">
        <v>31</v>
      </c>
    </row>
    <row r="8974" spans="1:29">
      <c r="A8974">
        <v>9751</v>
      </c>
      <c r="B8974" t="s">
        <v>805</v>
      </c>
      <c r="C8974" t="s">
        <v>10779</v>
      </c>
      <c r="J8974" t="s">
        <v>1436</v>
      </c>
      <c r="K8974">
        <v>0</v>
      </c>
      <c r="N8974" t="b">
        <v>1</v>
      </c>
      <c r="O8974" t="b">
        <v>0</v>
      </c>
      <c r="P8974" t="b">
        <v>0</v>
      </c>
      <c r="Q8974">
        <v>11</v>
      </c>
      <c r="R8974">
        <v>11</v>
      </c>
      <c r="S8974">
        <v>1</v>
      </c>
      <c r="T8974">
        <v>5</v>
      </c>
      <c r="U8974" t="b">
        <v>1</v>
      </c>
      <c r="V8974" t="s">
        <v>10696</v>
      </c>
      <c r="W8974" t="s">
        <v>10697</v>
      </c>
      <c r="X8974" t="s">
        <v>15480</v>
      </c>
      <c r="Y8974">
        <v>79</v>
      </c>
      <c r="Z8974">
        <v>79</v>
      </c>
      <c r="AA8974">
        <v>9</v>
      </c>
      <c r="AB8974">
        <v>9</v>
      </c>
      <c r="AC8974">
        <v>31</v>
      </c>
    </row>
    <row r="8975" spans="1:29">
      <c r="A8975">
        <v>9752</v>
      </c>
      <c r="B8975" t="s">
        <v>805</v>
      </c>
      <c r="C8975" t="s">
        <v>10780</v>
      </c>
      <c r="J8975" t="s">
        <v>1436</v>
      </c>
      <c r="K8975">
        <v>0</v>
      </c>
      <c r="N8975" t="b">
        <v>1</v>
      </c>
      <c r="O8975" t="b">
        <v>0</v>
      </c>
      <c r="P8975" t="b">
        <v>0</v>
      </c>
      <c r="Q8975">
        <v>11</v>
      </c>
      <c r="R8975">
        <v>11</v>
      </c>
      <c r="S8975">
        <v>1</v>
      </c>
      <c r="T8975">
        <v>5</v>
      </c>
      <c r="U8975" t="b">
        <v>1</v>
      </c>
      <c r="V8975" t="s">
        <v>10696</v>
      </c>
      <c r="W8975" t="s">
        <v>10697</v>
      </c>
      <c r="X8975" t="s">
        <v>15578</v>
      </c>
      <c r="Y8975">
        <v>80</v>
      </c>
      <c r="Z8975">
        <v>80</v>
      </c>
      <c r="AA8975">
        <v>2</v>
      </c>
      <c r="AB8975">
        <v>2</v>
      </c>
      <c r="AC8975">
        <v>31</v>
      </c>
    </row>
    <row r="8976" spans="1:29">
      <c r="A8976">
        <v>9753</v>
      </c>
      <c r="B8976" t="s">
        <v>805</v>
      </c>
      <c r="C8976" t="s">
        <v>10781</v>
      </c>
      <c r="J8976" t="s">
        <v>1436</v>
      </c>
      <c r="K8976">
        <v>0</v>
      </c>
      <c r="N8976" t="b">
        <v>1</v>
      </c>
      <c r="O8976" t="b">
        <v>0</v>
      </c>
      <c r="P8976" t="b">
        <v>0</v>
      </c>
      <c r="Q8976">
        <v>11</v>
      </c>
      <c r="R8976">
        <v>11</v>
      </c>
      <c r="S8976">
        <v>1</v>
      </c>
      <c r="T8976">
        <v>5</v>
      </c>
      <c r="U8976" t="b">
        <v>1</v>
      </c>
      <c r="V8976" t="s">
        <v>10696</v>
      </c>
      <c r="W8976" t="s">
        <v>10697</v>
      </c>
      <c r="X8976" t="s">
        <v>14950</v>
      </c>
      <c r="Y8976">
        <v>80</v>
      </c>
      <c r="Z8976">
        <v>80</v>
      </c>
      <c r="AA8976">
        <v>5</v>
      </c>
      <c r="AB8976">
        <v>5</v>
      </c>
      <c r="AC8976">
        <v>31</v>
      </c>
    </row>
    <row r="8977" spans="1:29">
      <c r="A8977">
        <v>9754</v>
      </c>
      <c r="B8977" t="s">
        <v>805</v>
      </c>
      <c r="C8977" t="s">
        <v>10782</v>
      </c>
      <c r="J8977" t="s">
        <v>1436</v>
      </c>
      <c r="K8977">
        <v>0</v>
      </c>
      <c r="N8977" t="b">
        <v>1</v>
      </c>
      <c r="O8977" t="b">
        <v>0</v>
      </c>
      <c r="P8977" t="b">
        <v>0</v>
      </c>
      <c r="Q8977">
        <v>11</v>
      </c>
      <c r="R8977">
        <v>11</v>
      </c>
      <c r="S8977">
        <v>1</v>
      </c>
      <c r="T8977">
        <v>5</v>
      </c>
      <c r="U8977" t="b">
        <v>1</v>
      </c>
      <c r="V8977" t="s">
        <v>10696</v>
      </c>
      <c r="W8977" t="s">
        <v>10697</v>
      </c>
      <c r="X8977" t="s">
        <v>15089</v>
      </c>
      <c r="Y8977">
        <v>80</v>
      </c>
      <c r="Z8977">
        <v>80</v>
      </c>
      <c r="AA8977">
        <v>7</v>
      </c>
      <c r="AB8977">
        <v>7</v>
      </c>
      <c r="AC8977">
        <v>31</v>
      </c>
    </row>
    <row r="8978" spans="1:29">
      <c r="A8978">
        <v>9755</v>
      </c>
      <c r="B8978" t="s">
        <v>805</v>
      </c>
      <c r="C8978" t="s">
        <v>10783</v>
      </c>
      <c r="J8978" t="s">
        <v>1436</v>
      </c>
      <c r="K8978">
        <v>0</v>
      </c>
      <c r="N8978" t="b">
        <v>1</v>
      </c>
      <c r="O8978" t="b">
        <v>0</v>
      </c>
      <c r="P8978" t="b">
        <v>0</v>
      </c>
      <c r="Q8978">
        <v>11</v>
      </c>
      <c r="R8978">
        <v>11</v>
      </c>
      <c r="S8978">
        <v>1</v>
      </c>
      <c r="T8978">
        <v>5</v>
      </c>
      <c r="U8978" t="b">
        <v>1</v>
      </c>
      <c r="V8978" t="s">
        <v>10696</v>
      </c>
      <c r="W8978" t="s">
        <v>10697</v>
      </c>
      <c r="X8978" t="s">
        <v>15481</v>
      </c>
      <c r="Y8978">
        <v>80</v>
      </c>
      <c r="Z8978">
        <v>80</v>
      </c>
      <c r="AA8978">
        <v>9</v>
      </c>
      <c r="AB8978">
        <v>9</v>
      </c>
      <c r="AC8978">
        <v>31</v>
      </c>
    </row>
    <row r="8979" spans="1:29">
      <c r="A8979">
        <v>9756</v>
      </c>
      <c r="B8979" t="s">
        <v>805</v>
      </c>
      <c r="C8979" t="s">
        <v>10784</v>
      </c>
      <c r="J8979" t="s">
        <v>1436</v>
      </c>
      <c r="K8979">
        <v>0</v>
      </c>
      <c r="N8979" t="b">
        <v>1</v>
      </c>
      <c r="O8979" t="b">
        <v>0</v>
      </c>
      <c r="P8979" t="b">
        <v>0</v>
      </c>
      <c r="Q8979">
        <v>11</v>
      </c>
      <c r="R8979">
        <v>11</v>
      </c>
      <c r="S8979">
        <v>1</v>
      </c>
      <c r="T8979">
        <v>5</v>
      </c>
      <c r="U8979" t="b">
        <v>1</v>
      </c>
      <c r="V8979" t="s">
        <v>10696</v>
      </c>
      <c r="W8979" t="s">
        <v>10697</v>
      </c>
      <c r="X8979" t="s">
        <v>15579</v>
      </c>
      <c r="Y8979">
        <v>81</v>
      </c>
      <c r="Z8979">
        <v>81</v>
      </c>
      <c r="AA8979">
        <v>2</v>
      </c>
      <c r="AB8979">
        <v>2</v>
      </c>
      <c r="AC8979">
        <v>31</v>
      </c>
    </row>
    <row r="8980" spans="1:29">
      <c r="A8980">
        <v>9757</v>
      </c>
      <c r="B8980" t="s">
        <v>805</v>
      </c>
      <c r="C8980" t="s">
        <v>10785</v>
      </c>
      <c r="J8980" t="s">
        <v>1436</v>
      </c>
      <c r="K8980">
        <v>0</v>
      </c>
      <c r="N8980" t="b">
        <v>1</v>
      </c>
      <c r="O8980" t="b">
        <v>0</v>
      </c>
      <c r="P8980" t="b">
        <v>0</v>
      </c>
      <c r="Q8980">
        <v>11</v>
      </c>
      <c r="R8980">
        <v>11</v>
      </c>
      <c r="S8980">
        <v>1</v>
      </c>
      <c r="T8980">
        <v>5</v>
      </c>
      <c r="U8980" t="b">
        <v>1</v>
      </c>
      <c r="V8980" t="s">
        <v>10696</v>
      </c>
      <c r="W8980" t="s">
        <v>10697</v>
      </c>
      <c r="X8980" t="s">
        <v>14952</v>
      </c>
      <c r="Y8980">
        <v>81</v>
      </c>
      <c r="Z8980">
        <v>81</v>
      </c>
      <c r="AA8980">
        <v>5</v>
      </c>
      <c r="AB8980">
        <v>5</v>
      </c>
      <c r="AC8980">
        <v>31</v>
      </c>
    </row>
    <row r="8981" spans="1:29">
      <c r="A8981">
        <v>9758</v>
      </c>
      <c r="B8981" t="s">
        <v>805</v>
      </c>
      <c r="C8981" t="s">
        <v>10786</v>
      </c>
      <c r="J8981" t="s">
        <v>1436</v>
      </c>
      <c r="K8981">
        <v>0</v>
      </c>
      <c r="N8981" t="b">
        <v>1</v>
      </c>
      <c r="O8981" t="b">
        <v>0</v>
      </c>
      <c r="P8981" t="b">
        <v>0</v>
      </c>
      <c r="Q8981">
        <v>11</v>
      </c>
      <c r="R8981">
        <v>11</v>
      </c>
      <c r="S8981">
        <v>1</v>
      </c>
      <c r="T8981">
        <v>5</v>
      </c>
      <c r="U8981" t="b">
        <v>1</v>
      </c>
      <c r="V8981" t="s">
        <v>10696</v>
      </c>
      <c r="W8981" t="s">
        <v>10697</v>
      </c>
      <c r="X8981" t="s">
        <v>15090</v>
      </c>
      <c r="Y8981">
        <v>81</v>
      </c>
      <c r="Z8981">
        <v>81</v>
      </c>
      <c r="AA8981">
        <v>7</v>
      </c>
      <c r="AB8981">
        <v>7</v>
      </c>
      <c r="AC8981">
        <v>31</v>
      </c>
    </row>
    <row r="8982" spans="1:29">
      <c r="A8982">
        <v>9759</v>
      </c>
      <c r="B8982" t="s">
        <v>805</v>
      </c>
      <c r="C8982" t="s">
        <v>10787</v>
      </c>
      <c r="J8982" t="s">
        <v>1436</v>
      </c>
      <c r="K8982">
        <v>0</v>
      </c>
      <c r="N8982" t="b">
        <v>1</v>
      </c>
      <c r="O8982" t="b">
        <v>0</v>
      </c>
      <c r="P8982" t="b">
        <v>0</v>
      </c>
      <c r="Q8982">
        <v>11</v>
      </c>
      <c r="R8982">
        <v>11</v>
      </c>
      <c r="S8982">
        <v>1</v>
      </c>
      <c r="T8982">
        <v>5</v>
      </c>
      <c r="U8982" t="b">
        <v>1</v>
      </c>
      <c r="V8982" t="s">
        <v>10696</v>
      </c>
      <c r="W8982" t="s">
        <v>10697</v>
      </c>
      <c r="X8982" t="s">
        <v>15482</v>
      </c>
      <c r="Y8982">
        <v>81</v>
      </c>
      <c r="Z8982">
        <v>81</v>
      </c>
      <c r="AA8982">
        <v>9</v>
      </c>
      <c r="AB8982">
        <v>9</v>
      </c>
      <c r="AC8982">
        <v>31</v>
      </c>
    </row>
    <row r="8983" spans="1:29">
      <c r="A8983">
        <v>9760</v>
      </c>
      <c r="B8983" t="s">
        <v>805</v>
      </c>
      <c r="C8983" t="s">
        <v>10788</v>
      </c>
      <c r="J8983" t="s">
        <v>1436</v>
      </c>
      <c r="K8983">
        <v>0</v>
      </c>
      <c r="N8983" t="b">
        <v>1</v>
      </c>
      <c r="O8983" t="b">
        <v>0</v>
      </c>
      <c r="P8983" t="b">
        <v>0</v>
      </c>
      <c r="Q8983">
        <v>11</v>
      </c>
      <c r="R8983">
        <v>11</v>
      </c>
      <c r="S8983">
        <v>1</v>
      </c>
      <c r="T8983">
        <v>5</v>
      </c>
      <c r="U8983" t="b">
        <v>1</v>
      </c>
      <c r="V8983" t="s">
        <v>10696</v>
      </c>
      <c r="W8983" t="s">
        <v>10697</v>
      </c>
      <c r="X8983" t="s">
        <v>15580</v>
      </c>
      <c r="Y8983">
        <v>82</v>
      </c>
      <c r="Z8983">
        <v>82</v>
      </c>
      <c r="AA8983">
        <v>2</v>
      </c>
      <c r="AB8983">
        <v>2</v>
      </c>
      <c r="AC8983">
        <v>31</v>
      </c>
    </row>
    <row r="8984" spans="1:29">
      <c r="A8984">
        <v>9761</v>
      </c>
      <c r="B8984" t="s">
        <v>805</v>
      </c>
      <c r="C8984" t="s">
        <v>10789</v>
      </c>
      <c r="J8984" t="s">
        <v>1436</v>
      </c>
      <c r="K8984">
        <v>0</v>
      </c>
      <c r="N8984" t="b">
        <v>1</v>
      </c>
      <c r="O8984" t="b">
        <v>0</v>
      </c>
      <c r="P8984" t="b">
        <v>0</v>
      </c>
      <c r="Q8984">
        <v>11</v>
      </c>
      <c r="R8984">
        <v>11</v>
      </c>
      <c r="S8984">
        <v>1</v>
      </c>
      <c r="T8984">
        <v>5</v>
      </c>
      <c r="U8984" t="b">
        <v>1</v>
      </c>
      <c r="V8984" t="s">
        <v>10696</v>
      </c>
      <c r="W8984" t="s">
        <v>10697</v>
      </c>
      <c r="X8984" t="s">
        <v>14954</v>
      </c>
      <c r="Y8984">
        <v>82</v>
      </c>
      <c r="Z8984">
        <v>82</v>
      </c>
      <c r="AA8984">
        <v>5</v>
      </c>
      <c r="AB8984">
        <v>5</v>
      </c>
      <c r="AC8984">
        <v>31</v>
      </c>
    </row>
    <row r="8985" spans="1:29">
      <c r="A8985">
        <v>9762</v>
      </c>
      <c r="B8985" t="s">
        <v>805</v>
      </c>
      <c r="C8985" t="s">
        <v>10790</v>
      </c>
      <c r="J8985" t="s">
        <v>1436</v>
      </c>
      <c r="K8985">
        <v>0</v>
      </c>
      <c r="N8985" t="b">
        <v>1</v>
      </c>
      <c r="O8985" t="b">
        <v>0</v>
      </c>
      <c r="P8985" t="b">
        <v>0</v>
      </c>
      <c r="Q8985">
        <v>11</v>
      </c>
      <c r="R8985">
        <v>11</v>
      </c>
      <c r="S8985">
        <v>1</v>
      </c>
      <c r="T8985">
        <v>5</v>
      </c>
      <c r="U8985" t="b">
        <v>1</v>
      </c>
      <c r="V8985" t="s">
        <v>10696</v>
      </c>
      <c r="W8985" t="s">
        <v>10697</v>
      </c>
      <c r="X8985" t="s">
        <v>15091</v>
      </c>
      <c r="Y8985">
        <v>82</v>
      </c>
      <c r="Z8985">
        <v>82</v>
      </c>
      <c r="AA8985">
        <v>7</v>
      </c>
      <c r="AB8985">
        <v>7</v>
      </c>
      <c r="AC8985">
        <v>31</v>
      </c>
    </row>
    <row r="8986" spans="1:29">
      <c r="A8986">
        <v>9763</v>
      </c>
      <c r="B8986" t="s">
        <v>805</v>
      </c>
      <c r="C8986" t="s">
        <v>10791</v>
      </c>
      <c r="J8986" t="s">
        <v>1436</v>
      </c>
      <c r="K8986">
        <v>0</v>
      </c>
      <c r="N8986" t="b">
        <v>1</v>
      </c>
      <c r="O8986" t="b">
        <v>0</v>
      </c>
      <c r="P8986" t="b">
        <v>0</v>
      </c>
      <c r="Q8986">
        <v>11</v>
      </c>
      <c r="R8986">
        <v>11</v>
      </c>
      <c r="S8986">
        <v>1</v>
      </c>
      <c r="T8986">
        <v>5</v>
      </c>
      <c r="U8986" t="b">
        <v>1</v>
      </c>
      <c r="V8986" t="s">
        <v>10696</v>
      </c>
      <c r="W8986" t="s">
        <v>10697</v>
      </c>
      <c r="X8986" t="s">
        <v>15483</v>
      </c>
      <c r="Y8986">
        <v>82</v>
      </c>
      <c r="Z8986">
        <v>82</v>
      </c>
      <c r="AA8986">
        <v>9</v>
      </c>
      <c r="AB8986">
        <v>9</v>
      </c>
      <c r="AC8986">
        <v>31</v>
      </c>
    </row>
    <row r="8987" spans="1:29">
      <c r="A8987">
        <v>9764</v>
      </c>
      <c r="B8987" t="s">
        <v>805</v>
      </c>
      <c r="C8987" t="s">
        <v>10792</v>
      </c>
      <c r="J8987" t="s">
        <v>1436</v>
      </c>
      <c r="K8987">
        <v>0</v>
      </c>
      <c r="N8987" t="b">
        <v>1</v>
      </c>
      <c r="O8987" t="b">
        <v>0</v>
      </c>
      <c r="P8987" t="b">
        <v>0</v>
      </c>
      <c r="Q8987">
        <v>11</v>
      </c>
      <c r="R8987">
        <v>11</v>
      </c>
      <c r="S8987">
        <v>1</v>
      </c>
      <c r="T8987">
        <v>5</v>
      </c>
      <c r="U8987" t="b">
        <v>1</v>
      </c>
      <c r="V8987" t="s">
        <v>10696</v>
      </c>
      <c r="W8987" t="s">
        <v>10697</v>
      </c>
      <c r="X8987" t="s">
        <v>15581</v>
      </c>
      <c r="Y8987">
        <v>83</v>
      </c>
      <c r="Z8987">
        <v>83</v>
      </c>
      <c r="AA8987">
        <v>2</v>
      </c>
      <c r="AB8987">
        <v>2</v>
      </c>
      <c r="AC8987">
        <v>31</v>
      </c>
    </row>
    <row r="8988" spans="1:29">
      <c r="A8988">
        <v>9765</v>
      </c>
      <c r="B8988" t="s">
        <v>805</v>
      </c>
      <c r="C8988" t="s">
        <v>10793</v>
      </c>
      <c r="J8988" t="s">
        <v>1436</v>
      </c>
      <c r="K8988">
        <v>0</v>
      </c>
      <c r="N8988" t="b">
        <v>1</v>
      </c>
      <c r="O8988" t="b">
        <v>0</v>
      </c>
      <c r="P8988" t="b">
        <v>0</v>
      </c>
      <c r="Q8988">
        <v>11</v>
      </c>
      <c r="R8988">
        <v>11</v>
      </c>
      <c r="S8988">
        <v>1</v>
      </c>
      <c r="T8988">
        <v>5</v>
      </c>
      <c r="U8988" t="b">
        <v>1</v>
      </c>
      <c r="V8988" t="s">
        <v>10696</v>
      </c>
      <c r="W8988" t="s">
        <v>10697</v>
      </c>
      <c r="X8988" t="s">
        <v>14956</v>
      </c>
      <c r="Y8988">
        <v>83</v>
      </c>
      <c r="Z8988">
        <v>83</v>
      </c>
      <c r="AA8988">
        <v>5</v>
      </c>
      <c r="AB8988">
        <v>5</v>
      </c>
      <c r="AC8988">
        <v>31</v>
      </c>
    </row>
    <row r="8989" spans="1:29">
      <c r="A8989">
        <v>9766</v>
      </c>
      <c r="B8989" t="s">
        <v>805</v>
      </c>
      <c r="C8989" t="s">
        <v>10794</v>
      </c>
      <c r="J8989" t="s">
        <v>1436</v>
      </c>
      <c r="K8989">
        <v>0</v>
      </c>
      <c r="N8989" t="b">
        <v>1</v>
      </c>
      <c r="O8989" t="b">
        <v>0</v>
      </c>
      <c r="P8989" t="b">
        <v>0</v>
      </c>
      <c r="Q8989">
        <v>11</v>
      </c>
      <c r="R8989">
        <v>11</v>
      </c>
      <c r="S8989">
        <v>1</v>
      </c>
      <c r="T8989">
        <v>5</v>
      </c>
      <c r="U8989" t="b">
        <v>1</v>
      </c>
      <c r="V8989" t="s">
        <v>10696</v>
      </c>
      <c r="W8989" t="s">
        <v>10697</v>
      </c>
      <c r="X8989" t="s">
        <v>15092</v>
      </c>
      <c r="Y8989">
        <v>83</v>
      </c>
      <c r="Z8989">
        <v>83</v>
      </c>
      <c r="AA8989">
        <v>7</v>
      </c>
      <c r="AB8989">
        <v>7</v>
      </c>
      <c r="AC8989">
        <v>31</v>
      </c>
    </row>
    <row r="8990" spans="1:29">
      <c r="A8990">
        <v>9767</v>
      </c>
      <c r="B8990" t="s">
        <v>805</v>
      </c>
      <c r="C8990" t="s">
        <v>10795</v>
      </c>
      <c r="J8990" t="s">
        <v>1436</v>
      </c>
      <c r="K8990">
        <v>0</v>
      </c>
      <c r="N8990" t="b">
        <v>1</v>
      </c>
      <c r="O8990" t="b">
        <v>0</v>
      </c>
      <c r="P8990" t="b">
        <v>0</v>
      </c>
      <c r="Q8990">
        <v>11</v>
      </c>
      <c r="R8990">
        <v>11</v>
      </c>
      <c r="S8990">
        <v>1</v>
      </c>
      <c r="T8990">
        <v>5</v>
      </c>
      <c r="U8990" t="b">
        <v>1</v>
      </c>
      <c r="V8990" t="s">
        <v>10696</v>
      </c>
      <c r="W8990" t="s">
        <v>10697</v>
      </c>
      <c r="X8990" t="s">
        <v>15484</v>
      </c>
      <c r="Y8990">
        <v>83</v>
      </c>
      <c r="Z8990">
        <v>83</v>
      </c>
      <c r="AA8990">
        <v>9</v>
      </c>
      <c r="AB8990">
        <v>9</v>
      </c>
      <c r="AC8990">
        <v>31</v>
      </c>
    </row>
    <row r="8991" spans="1:29">
      <c r="A8991">
        <v>9768</v>
      </c>
      <c r="B8991" t="s">
        <v>805</v>
      </c>
      <c r="C8991" t="s">
        <v>10796</v>
      </c>
      <c r="J8991" t="s">
        <v>1444</v>
      </c>
      <c r="K8991">
        <v>0</v>
      </c>
      <c r="N8991" t="b">
        <v>1</v>
      </c>
      <c r="O8991" t="b">
        <v>0</v>
      </c>
      <c r="P8991" t="b">
        <v>0</v>
      </c>
      <c r="Q8991">
        <v>11</v>
      </c>
      <c r="R8991">
        <v>11</v>
      </c>
      <c r="S8991">
        <v>1</v>
      </c>
      <c r="T8991">
        <v>5</v>
      </c>
      <c r="U8991" t="b">
        <v>1</v>
      </c>
      <c r="V8991" t="s">
        <v>10696</v>
      </c>
      <c r="W8991" t="s">
        <v>10697</v>
      </c>
      <c r="X8991" t="s">
        <v>15841</v>
      </c>
      <c r="Y8991">
        <v>75</v>
      </c>
      <c r="Z8991">
        <v>75</v>
      </c>
      <c r="AA8991">
        <v>10</v>
      </c>
      <c r="AB8991">
        <v>10</v>
      </c>
      <c r="AC8991">
        <v>31</v>
      </c>
    </row>
    <row r="8992" spans="1:29">
      <c r="A8992">
        <v>9769</v>
      </c>
      <c r="B8992" t="s">
        <v>805</v>
      </c>
      <c r="C8992" t="s">
        <v>10797</v>
      </c>
      <c r="J8992" t="s">
        <v>1444</v>
      </c>
      <c r="K8992">
        <v>0</v>
      </c>
      <c r="N8992" t="b">
        <v>1</v>
      </c>
      <c r="O8992" t="b">
        <v>0</v>
      </c>
      <c r="P8992" t="b">
        <v>0</v>
      </c>
      <c r="Q8992">
        <v>11</v>
      </c>
      <c r="R8992">
        <v>11</v>
      </c>
      <c r="S8992">
        <v>1</v>
      </c>
      <c r="T8992">
        <v>5</v>
      </c>
      <c r="U8992" t="b">
        <v>1</v>
      </c>
      <c r="V8992" t="s">
        <v>10696</v>
      </c>
      <c r="W8992" t="s">
        <v>10697</v>
      </c>
      <c r="X8992" t="s">
        <v>15816</v>
      </c>
      <c r="Y8992">
        <v>76</v>
      </c>
      <c r="Z8992">
        <v>76</v>
      </c>
      <c r="AA8992">
        <v>10</v>
      </c>
      <c r="AB8992">
        <v>10</v>
      </c>
      <c r="AC8992">
        <v>31</v>
      </c>
    </row>
    <row r="8993" spans="1:29">
      <c r="A8993">
        <v>9770</v>
      </c>
      <c r="B8993" t="s">
        <v>805</v>
      </c>
      <c r="C8993" t="s">
        <v>10798</v>
      </c>
      <c r="J8993" t="s">
        <v>1444</v>
      </c>
      <c r="K8993">
        <v>0</v>
      </c>
      <c r="N8993" t="b">
        <v>1</v>
      </c>
      <c r="O8993" t="b">
        <v>0</v>
      </c>
      <c r="P8993" t="b">
        <v>0</v>
      </c>
      <c r="Q8993">
        <v>11</v>
      </c>
      <c r="R8993">
        <v>11</v>
      </c>
      <c r="S8993">
        <v>1</v>
      </c>
      <c r="T8993">
        <v>5</v>
      </c>
      <c r="U8993" t="b">
        <v>1</v>
      </c>
      <c r="V8993" t="s">
        <v>10696</v>
      </c>
      <c r="W8993" t="s">
        <v>10697</v>
      </c>
      <c r="X8993" t="s">
        <v>15817</v>
      </c>
      <c r="Y8993">
        <v>77</v>
      </c>
      <c r="Z8993">
        <v>77</v>
      </c>
      <c r="AA8993">
        <v>10</v>
      </c>
      <c r="AB8993">
        <v>10</v>
      </c>
      <c r="AC8993">
        <v>31</v>
      </c>
    </row>
    <row r="8994" spans="1:29">
      <c r="A8994">
        <v>9771</v>
      </c>
      <c r="B8994" t="s">
        <v>805</v>
      </c>
      <c r="C8994" t="s">
        <v>10799</v>
      </c>
      <c r="J8994" t="s">
        <v>1444</v>
      </c>
      <c r="K8994">
        <v>0</v>
      </c>
      <c r="N8994" t="b">
        <v>1</v>
      </c>
      <c r="O8994" t="b">
        <v>0</v>
      </c>
      <c r="P8994" t="b">
        <v>0</v>
      </c>
      <c r="Q8994">
        <v>11</v>
      </c>
      <c r="R8994">
        <v>11</v>
      </c>
      <c r="S8994">
        <v>1</v>
      </c>
      <c r="T8994">
        <v>5</v>
      </c>
      <c r="U8994" t="b">
        <v>1</v>
      </c>
      <c r="V8994" t="s">
        <v>10696</v>
      </c>
      <c r="W8994" t="s">
        <v>10697</v>
      </c>
      <c r="X8994" t="s">
        <v>15818</v>
      </c>
      <c r="Y8994">
        <v>78</v>
      </c>
      <c r="Z8994">
        <v>78</v>
      </c>
      <c r="AA8994">
        <v>10</v>
      </c>
      <c r="AB8994">
        <v>10</v>
      </c>
      <c r="AC8994">
        <v>31</v>
      </c>
    </row>
    <row r="8995" spans="1:29">
      <c r="A8995">
        <v>9772</v>
      </c>
      <c r="B8995" t="s">
        <v>805</v>
      </c>
      <c r="C8995" t="s">
        <v>10800</v>
      </c>
      <c r="J8995" t="s">
        <v>1444</v>
      </c>
      <c r="K8995">
        <v>0</v>
      </c>
      <c r="N8995" t="b">
        <v>1</v>
      </c>
      <c r="O8995" t="b">
        <v>0</v>
      </c>
      <c r="P8995" t="b">
        <v>0</v>
      </c>
      <c r="Q8995">
        <v>11</v>
      </c>
      <c r="R8995">
        <v>11</v>
      </c>
      <c r="S8995">
        <v>1</v>
      </c>
      <c r="T8995">
        <v>5</v>
      </c>
      <c r="U8995" t="b">
        <v>1</v>
      </c>
      <c r="V8995" t="s">
        <v>10696</v>
      </c>
      <c r="W8995" t="s">
        <v>10697</v>
      </c>
      <c r="X8995" t="s">
        <v>15819</v>
      </c>
      <c r="Y8995">
        <v>79</v>
      </c>
      <c r="Z8995">
        <v>79</v>
      </c>
      <c r="AA8995">
        <v>10</v>
      </c>
      <c r="AB8995">
        <v>10</v>
      </c>
      <c r="AC8995">
        <v>31</v>
      </c>
    </row>
    <row r="8996" spans="1:29">
      <c r="A8996">
        <v>9773</v>
      </c>
      <c r="B8996" t="s">
        <v>805</v>
      </c>
      <c r="C8996" t="s">
        <v>10801</v>
      </c>
      <c r="J8996" t="s">
        <v>1444</v>
      </c>
      <c r="K8996">
        <v>0</v>
      </c>
      <c r="N8996" t="b">
        <v>1</v>
      </c>
      <c r="O8996" t="b">
        <v>0</v>
      </c>
      <c r="P8996" t="b">
        <v>0</v>
      </c>
      <c r="Q8996">
        <v>11</v>
      </c>
      <c r="R8996">
        <v>11</v>
      </c>
      <c r="S8996">
        <v>1</v>
      </c>
      <c r="T8996">
        <v>5</v>
      </c>
      <c r="U8996" t="b">
        <v>1</v>
      </c>
      <c r="V8996" t="s">
        <v>10696</v>
      </c>
      <c r="W8996" t="s">
        <v>10697</v>
      </c>
      <c r="X8996" t="s">
        <v>15587</v>
      </c>
      <c r="Y8996">
        <v>80</v>
      </c>
      <c r="Z8996">
        <v>80</v>
      </c>
      <c r="AA8996">
        <v>10</v>
      </c>
      <c r="AB8996">
        <v>10</v>
      </c>
      <c r="AC8996">
        <v>31</v>
      </c>
    </row>
    <row r="8997" spans="1:29">
      <c r="A8997">
        <v>9774</v>
      </c>
      <c r="B8997" t="s">
        <v>805</v>
      </c>
      <c r="C8997" t="s">
        <v>10802</v>
      </c>
      <c r="J8997" t="s">
        <v>1444</v>
      </c>
      <c r="K8997">
        <v>0</v>
      </c>
      <c r="N8997" t="b">
        <v>1</v>
      </c>
      <c r="O8997" t="b">
        <v>0</v>
      </c>
      <c r="P8997" t="b">
        <v>0</v>
      </c>
      <c r="Q8997">
        <v>11</v>
      </c>
      <c r="R8997">
        <v>11</v>
      </c>
      <c r="S8997">
        <v>1</v>
      </c>
      <c r="T8997">
        <v>5</v>
      </c>
      <c r="U8997" t="b">
        <v>1</v>
      </c>
      <c r="V8997" t="s">
        <v>10696</v>
      </c>
      <c r="W8997" t="s">
        <v>10697</v>
      </c>
      <c r="X8997" t="s">
        <v>15588</v>
      </c>
      <c r="Y8997">
        <v>81</v>
      </c>
      <c r="Z8997">
        <v>81</v>
      </c>
      <c r="AA8997">
        <v>10</v>
      </c>
      <c r="AB8997">
        <v>10</v>
      </c>
      <c r="AC8997">
        <v>31</v>
      </c>
    </row>
    <row r="8998" spans="1:29">
      <c r="A8998">
        <v>9775</v>
      </c>
      <c r="B8998" t="s">
        <v>805</v>
      </c>
      <c r="C8998" t="s">
        <v>10803</v>
      </c>
      <c r="J8998" t="s">
        <v>1444</v>
      </c>
      <c r="K8998">
        <v>0</v>
      </c>
      <c r="N8998" t="b">
        <v>1</v>
      </c>
      <c r="O8998" t="b">
        <v>0</v>
      </c>
      <c r="P8998" t="b">
        <v>0</v>
      </c>
      <c r="Q8998">
        <v>11</v>
      </c>
      <c r="R8998">
        <v>11</v>
      </c>
      <c r="S8998">
        <v>1</v>
      </c>
      <c r="T8998">
        <v>5</v>
      </c>
      <c r="U8998" t="b">
        <v>1</v>
      </c>
      <c r="V8998" t="s">
        <v>10696</v>
      </c>
      <c r="W8998" t="s">
        <v>10697</v>
      </c>
      <c r="X8998" t="s">
        <v>15589</v>
      </c>
      <c r="Y8998">
        <v>82</v>
      </c>
      <c r="Z8998">
        <v>82</v>
      </c>
      <c r="AA8998">
        <v>10</v>
      </c>
      <c r="AB8998">
        <v>10</v>
      </c>
      <c r="AC8998">
        <v>31</v>
      </c>
    </row>
    <row r="8999" spans="1:29">
      <c r="A8999">
        <v>9776</v>
      </c>
      <c r="B8999" t="s">
        <v>805</v>
      </c>
      <c r="C8999" t="s">
        <v>10804</v>
      </c>
      <c r="J8999" t="s">
        <v>1444</v>
      </c>
      <c r="K8999">
        <v>0</v>
      </c>
      <c r="N8999" t="b">
        <v>1</v>
      </c>
      <c r="O8999" t="b">
        <v>0</v>
      </c>
      <c r="P8999" t="b">
        <v>0</v>
      </c>
      <c r="Q8999">
        <v>11</v>
      </c>
      <c r="R8999">
        <v>11</v>
      </c>
      <c r="S8999">
        <v>1</v>
      </c>
      <c r="T8999">
        <v>5</v>
      </c>
      <c r="U8999" t="b">
        <v>1</v>
      </c>
      <c r="V8999" t="s">
        <v>10696</v>
      </c>
      <c r="W8999" t="s">
        <v>10697</v>
      </c>
      <c r="X8999" t="s">
        <v>15590</v>
      </c>
      <c r="Y8999">
        <v>83</v>
      </c>
      <c r="Z8999">
        <v>83</v>
      </c>
      <c r="AA8999">
        <v>10</v>
      </c>
      <c r="AB8999">
        <v>10</v>
      </c>
      <c r="AC8999">
        <v>31</v>
      </c>
    </row>
    <row r="9000" spans="1:29">
      <c r="A9000">
        <v>9777</v>
      </c>
      <c r="B9000" t="s">
        <v>805</v>
      </c>
      <c r="C9000" t="s">
        <v>10805</v>
      </c>
      <c r="J9000" t="s">
        <v>1444</v>
      </c>
      <c r="K9000">
        <v>0</v>
      </c>
      <c r="N9000" t="b">
        <v>1</v>
      </c>
      <c r="O9000" t="b">
        <v>0</v>
      </c>
      <c r="P9000" t="b">
        <v>0</v>
      </c>
      <c r="Q9000">
        <v>11</v>
      </c>
      <c r="R9000">
        <v>11</v>
      </c>
      <c r="S9000">
        <v>1</v>
      </c>
      <c r="T9000">
        <v>5</v>
      </c>
      <c r="U9000" t="b">
        <v>1</v>
      </c>
      <c r="V9000" t="s">
        <v>10696</v>
      </c>
      <c r="W9000" t="s">
        <v>10697</v>
      </c>
      <c r="X9000" t="s">
        <v>15842</v>
      </c>
      <c r="Y9000">
        <v>75</v>
      </c>
      <c r="Z9000">
        <v>75</v>
      </c>
      <c r="AA9000">
        <v>11</v>
      </c>
      <c r="AB9000">
        <v>11</v>
      </c>
      <c r="AC9000">
        <v>31</v>
      </c>
    </row>
    <row r="9001" spans="1:29">
      <c r="A9001">
        <v>9778</v>
      </c>
      <c r="B9001" t="s">
        <v>805</v>
      </c>
      <c r="C9001" t="s">
        <v>10806</v>
      </c>
      <c r="J9001" t="s">
        <v>1444</v>
      </c>
      <c r="K9001">
        <v>0</v>
      </c>
      <c r="N9001" t="b">
        <v>1</v>
      </c>
      <c r="O9001" t="b">
        <v>0</v>
      </c>
      <c r="P9001" t="b">
        <v>0</v>
      </c>
      <c r="Q9001">
        <v>11</v>
      </c>
      <c r="R9001">
        <v>11</v>
      </c>
      <c r="S9001">
        <v>1</v>
      </c>
      <c r="T9001">
        <v>5</v>
      </c>
      <c r="U9001" t="b">
        <v>1</v>
      </c>
      <c r="V9001" t="s">
        <v>10696</v>
      </c>
      <c r="W9001" t="s">
        <v>10697</v>
      </c>
      <c r="X9001" t="s">
        <v>15820</v>
      </c>
      <c r="Y9001">
        <v>76</v>
      </c>
      <c r="Z9001">
        <v>76</v>
      </c>
      <c r="AA9001">
        <v>11</v>
      </c>
      <c r="AB9001">
        <v>11</v>
      </c>
      <c r="AC9001">
        <v>31</v>
      </c>
    </row>
    <row r="9002" spans="1:29">
      <c r="A9002">
        <v>9779</v>
      </c>
      <c r="B9002" t="s">
        <v>805</v>
      </c>
      <c r="C9002" t="s">
        <v>10807</v>
      </c>
      <c r="J9002" t="s">
        <v>1444</v>
      </c>
      <c r="K9002">
        <v>0</v>
      </c>
      <c r="N9002" t="b">
        <v>1</v>
      </c>
      <c r="O9002" t="b">
        <v>0</v>
      </c>
      <c r="P9002" t="b">
        <v>0</v>
      </c>
      <c r="Q9002">
        <v>11</v>
      </c>
      <c r="R9002">
        <v>11</v>
      </c>
      <c r="S9002">
        <v>1</v>
      </c>
      <c r="T9002">
        <v>5</v>
      </c>
      <c r="U9002" t="b">
        <v>1</v>
      </c>
      <c r="V9002" t="s">
        <v>10696</v>
      </c>
      <c r="W9002" t="s">
        <v>10697</v>
      </c>
      <c r="X9002" t="s">
        <v>15821</v>
      </c>
      <c r="Y9002">
        <v>77</v>
      </c>
      <c r="Z9002">
        <v>77</v>
      </c>
      <c r="AA9002">
        <v>11</v>
      </c>
      <c r="AB9002">
        <v>11</v>
      </c>
      <c r="AC9002">
        <v>31</v>
      </c>
    </row>
    <row r="9003" spans="1:29">
      <c r="A9003">
        <v>9780</v>
      </c>
      <c r="B9003" t="s">
        <v>805</v>
      </c>
      <c r="C9003" t="s">
        <v>10808</v>
      </c>
      <c r="J9003" t="s">
        <v>1444</v>
      </c>
      <c r="K9003">
        <v>0</v>
      </c>
      <c r="N9003" t="b">
        <v>1</v>
      </c>
      <c r="O9003" t="b">
        <v>0</v>
      </c>
      <c r="P9003" t="b">
        <v>0</v>
      </c>
      <c r="Q9003">
        <v>11</v>
      </c>
      <c r="R9003">
        <v>11</v>
      </c>
      <c r="S9003">
        <v>1</v>
      </c>
      <c r="T9003">
        <v>5</v>
      </c>
      <c r="U9003" t="b">
        <v>1</v>
      </c>
      <c r="V9003" t="s">
        <v>10696</v>
      </c>
      <c r="W9003" t="s">
        <v>10697</v>
      </c>
      <c r="X9003" t="s">
        <v>15822</v>
      </c>
      <c r="Y9003">
        <v>78</v>
      </c>
      <c r="Z9003">
        <v>78</v>
      </c>
      <c r="AA9003">
        <v>11</v>
      </c>
      <c r="AB9003">
        <v>11</v>
      </c>
      <c r="AC9003">
        <v>31</v>
      </c>
    </row>
    <row r="9004" spans="1:29">
      <c r="A9004">
        <v>9781</v>
      </c>
      <c r="B9004" t="s">
        <v>805</v>
      </c>
      <c r="C9004" t="s">
        <v>10809</v>
      </c>
      <c r="J9004" t="s">
        <v>1444</v>
      </c>
      <c r="K9004">
        <v>0</v>
      </c>
      <c r="N9004" t="b">
        <v>1</v>
      </c>
      <c r="O9004" t="b">
        <v>0</v>
      </c>
      <c r="P9004" t="b">
        <v>0</v>
      </c>
      <c r="Q9004">
        <v>11</v>
      </c>
      <c r="R9004">
        <v>11</v>
      </c>
      <c r="S9004">
        <v>1</v>
      </c>
      <c r="T9004">
        <v>5</v>
      </c>
      <c r="U9004" t="b">
        <v>1</v>
      </c>
      <c r="V9004" t="s">
        <v>10696</v>
      </c>
      <c r="W9004" t="s">
        <v>10697</v>
      </c>
      <c r="X9004" t="s">
        <v>15823</v>
      </c>
      <c r="Y9004">
        <v>79</v>
      </c>
      <c r="Z9004">
        <v>79</v>
      </c>
      <c r="AA9004">
        <v>11</v>
      </c>
      <c r="AB9004">
        <v>11</v>
      </c>
      <c r="AC9004">
        <v>31</v>
      </c>
    </row>
    <row r="9005" spans="1:29">
      <c r="A9005">
        <v>9782</v>
      </c>
      <c r="B9005" t="s">
        <v>805</v>
      </c>
      <c r="C9005" t="s">
        <v>10810</v>
      </c>
      <c r="J9005" t="s">
        <v>1444</v>
      </c>
      <c r="K9005">
        <v>0</v>
      </c>
      <c r="N9005" t="b">
        <v>1</v>
      </c>
      <c r="O9005" t="b">
        <v>0</v>
      </c>
      <c r="P9005" t="b">
        <v>0</v>
      </c>
      <c r="Q9005">
        <v>11</v>
      </c>
      <c r="R9005">
        <v>11</v>
      </c>
      <c r="S9005">
        <v>1</v>
      </c>
      <c r="T9005">
        <v>5</v>
      </c>
      <c r="U9005" t="b">
        <v>1</v>
      </c>
      <c r="V9005" t="s">
        <v>10696</v>
      </c>
      <c r="W9005" t="s">
        <v>10697</v>
      </c>
      <c r="X9005" t="s">
        <v>15596</v>
      </c>
      <c r="Y9005">
        <v>80</v>
      </c>
      <c r="Z9005">
        <v>80</v>
      </c>
      <c r="AA9005">
        <v>11</v>
      </c>
      <c r="AB9005">
        <v>11</v>
      </c>
      <c r="AC9005">
        <v>31</v>
      </c>
    </row>
    <row r="9006" spans="1:29">
      <c r="A9006">
        <v>9783</v>
      </c>
      <c r="B9006" t="s">
        <v>805</v>
      </c>
      <c r="C9006" t="s">
        <v>10811</v>
      </c>
      <c r="J9006" t="s">
        <v>1444</v>
      </c>
      <c r="K9006">
        <v>0</v>
      </c>
      <c r="N9006" t="b">
        <v>1</v>
      </c>
      <c r="O9006" t="b">
        <v>0</v>
      </c>
      <c r="P9006" t="b">
        <v>0</v>
      </c>
      <c r="Q9006">
        <v>11</v>
      </c>
      <c r="R9006">
        <v>11</v>
      </c>
      <c r="S9006">
        <v>1</v>
      </c>
      <c r="T9006">
        <v>5</v>
      </c>
      <c r="U9006" t="b">
        <v>1</v>
      </c>
      <c r="V9006" t="s">
        <v>10696</v>
      </c>
      <c r="W9006" t="s">
        <v>10697</v>
      </c>
      <c r="X9006" t="s">
        <v>15597</v>
      </c>
      <c r="Y9006">
        <v>81</v>
      </c>
      <c r="Z9006">
        <v>81</v>
      </c>
      <c r="AA9006">
        <v>11</v>
      </c>
      <c r="AB9006">
        <v>11</v>
      </c>
      <c r="AC9006">
        <v>31</v>
      </c>
    </row>
    <row r="9007" spans="1:29">
      <c r="A9007">
        <v>9784</v>
      </c>
      <c r="B9007" t="s">
        <v>805</v>
      </c>
      <c r="C9007" t="s">
        <v>10812</v>
      </c>
      <c r="J9007" t="s">
        <v>1444</v>
      </c>
      <c r="K9007">
        <v>0</v>
      </c>
      <c r="N9007" t="b">
        <v>1</v>
      </c>
      <c r="O9007" t="b">
        <v>0</v>
      </c>
      <c r="P9007" t="b">
        <v>0</v>
      </c>
      <c r="Q9007">
        <v>11</v>
      </c>
      <c r="R9007">
        <v>11</v>
      </c>
      <c r="S9007">
        <v>1</v>
      </c>
      <c r="T9007">
        <v>5</v>
      </c>
      <c r="U9007" t="b">
        <v>1</v>
      </c>
      <c r="V9007" t="s">
        <v>10696</v>
      </c>
      <c r="W9007" t="s">
        <v>10697</v>
      </c>
      <c r="X9007" t="s">
        <v>15598</v>
      </c>
      <c r="Y9007">
        <v>82</v>
      </c>
      <c r="Z9007">
        <v>82</v>
      </c>
      <c r="AA9007">
        <v>11</v>
      </c>
      <c r="AB9007">
        <v>11</v>
      </c>
      <c r="AC9007">
        <v>31</v>
      </c>
    </row>
    <row r="9008" spans="1:29">
      <c r="A9008">
        <v>9785</v>
      </c>
      <c r="B9008" t="s">
        <v>805</v>
      </c>
      <c r="C9008" t="s">
        <v>10813</v>
      </c>
      <c r="J9008" t="s">
        <v>1444</v>
      </c>
      <c r="K9008">
        <v>0</v>
      </c>
      <c r="N9008" t="b">
        <v>1</v>
      </c>
      <c r="O9008" t="b">
        <v>0</v>
      </c>
      <c r="P9008" t="b">
        <v>0</v>
      </c>
      <c r="Q9008">
        <v>11</v>
      </c>
      <c r="R9008">
        <v>11</v>
      </c>
      <c r="S9008">
        <v>1</v>
      </c>
      <c r="T9008">
        <v>5</v>
      </c>
      <c r="U9008" t="b">
        <v>1</v>
      </c>
      <c r="V9008" t="s">
        <v>10696</v>
      </c>
      <c r="W9008" t="s">
        <v>10697</v>
      </c>
      <c r="X9008" t="s">
        <v>15599</v>
      </c>
      <c r="Y9008">
        <v>83</v>
      </c>
      <c r="Z9008">
        <v>83</v>
      </c>
      <c r="AA9008">
        <v>11</v>
      </c>
      <c r="AB9008">
        <v>11</v>
      </c>
      <c r="AC9008">
        <v>31</v>
      </c>
    </row>
    <row r="9009" spans="1:29">
      <c r="A9009">
        <v>9786</v>
      </c>
      <c r="B9009" t="s">
        <v>1503</v>
      </c>
      <c r="C9009" t="s">
        <v>10814</v>
      </c>
      <c r="D9009">
        <v>184</v>
      </c>
      <c r="E9009" t="s">
        <v>10815</v>
      </c>
      <c r="U9009" t="b">
        <v>1</v>
      </c>
      <c r="V9009" t="s">
        <v>10696</v>
      </c>
      <c r="W9009" t="s">
        <v>10697</v>
      </c>
      <c r="X9009" t="s">
        <v>15843</v>
      </c>
      <c r="Y9009">
        <v>85</v>
      </c>
      <c r="Z9009">
        <v>115</v>
      </c>
      <c r="AA9009">
        <v>2</v>
      </c>
      <c r="AB9009">
        <v>12</v>
      </c>
      <c r="AC9009">
        <v>31</v>
      </c>
    </row>
    <row r="9010" spans="1:29">
      <c r="A9010">
        <v>9787</v>
      </c>
      <c r="B9010" t="s">
        <v>827</v>
      </c>
      <c r="C9010" t="s">
        <v>10816</v>
      </c>
      <c r="U9010" t="b">
        <v>1</v>
      </c>
      <c r="V9010" t="s">
        <v>10696</v>
      </c>
      <c r="W9010" t="s">
        <v>10697</v>
      </c>
      <c r="X9010" t="s">
        <v>15844</v>
      </c>
      <c r="Y9010">
        <v>85</v>
      </c>
      <c r="Z9010">
        <v>115</v>
      </c>
      <c r="AA9010">
        <v>2</v>
      </c>
      <c r="AB9010">
        <v>11</v>
      </c>
      <c r="AC9010">
        <v>31</v>
      </c>
    </row>
    <row r="9011" spans="1:29">
      <c r="A9011">
        <v>9788</v>
      </c>
      <c r="B9011" t="s">
        <v>1508</v>
      </c>
      <c r="C9011" t="s">
        <v>10817</v>
      </c>
      <c r="U9011" t="b">
        <v>1</v>
      </c>
      <c r="V9011" t="s">
        <v>10696</v>
      </c>
      <c r="W9011" t="s">
        <v>10697</v>
      </c>
      <c r="X9011" t="s">
        <v>15824</v>
      </c>
      <c r="Y9011">
        <v>86</v>
      </c>
      <c r="Z9011">
        <v>115</v>
      </c>
      <c r="AA9011">
        <v>2</v>
      </c>
      <c r="AB9011">
        <v>12</v>
      </c>
      <c r="AC9011">
        <v>31</v>
      </c>
    </row>
    <row r="9012" spans="1:29">
      <c r="A9012">
        <v>9789</v>
      </c>
      <c r="B9012" t="s">
        <v>805</v>
      </c>
      <c r="C9012" t="s">
        <v>10818</v>
      </c>
      <c r="J9012" t="s">
        <v>1444</v>
      </c>
      <c r="K9012">
        <v>0</v>
      </c>
      <c r="N9012" t="b">
        <v>1</v>
      </c>
      <c r="O9012" t="b">
        <v>0</v>
      </c>
      <c r="P9012" t="b">
        <v>0</v>
      </c>
      <c r="Q9012">
        <v>11</v>
      </c>
      <c r="R9012">
        <v>3</v>
      </c>
      <c r="S9012">
        <v>1</v>
      </c>
      <c r="T9012">
        <v>2</v>
      </c>
      <c r="U9012" t="b">
        <v>1</v>
      </c>
      <c r="V9012" t="s">
        <v>10696</v>
      </c>
      <c r="W9012" t="s">
        <v>10697</v>
      </c>
      <c r="X9012" t="s">
        <v>15603</v>
      </c>
      <c r="Y9012">
        <v>87</v>
      </c>
      <c r="Z9012">
        <v>87</v>
      </c>
      <c r="AA9012">
        <v>11</v>
      </c>
      <c r="AB9012">
        <v>11</v>
      </c>
      <c r="AC9012">
        <v>31</v>
      </c>
    </row>
    <row r="9013" spans="1:29">
      <c r="A9013">
        <v>9790</v>
      </c>
      <c r="B9013" t="s">
        <v>805</v>
      </c>
      <c r="C9013" t="s">
        <v>10819</v>
      </c>
      <c r="J9013" t="s">
        <v>1444</v>
      </c>
      <c r="K9013">
        <v>0</v>
      </c>
      <c r="N9013" t="b">
        <v>1</v>
      </c>
      <c r="O9013" t="b">
        <v>0</v>
      </c>
      <c r="P9013" t="b">
        <v>0</v>
      </c>
      <c r="Q9013">
        <v>11</v>
      </c>
      <c r="R9013">
        <v>3</v>
      </c>
      <c r="S9013">
        <v>1</v>
      </c>
      <c r="T9013">
        <v>2</v>
      </c>
      <c r="U9013" t="b">
        <v>1</v>
      </c>
      <c r="V9013" t="s">
        <v>10696</v>
      </c>
      <c r="W9013" t="s">
        <v>10697</v>
      </c>
      <c r="X9013" t="s">
        <v>15845</v>
      </c>
      <c r="Y9013">
        <v>89</v>
      </c>
      <c r="Z9013">
        <v>89</v>
      </c>
      <c r="AA9013">
        <v>11</v>
      </c>
      <c r="AB9013">
        <v>11</v>
      </c>
      <c r="AC9013">
        <v>31</v>
      </c>
    </row>
    <row r="9014" spans="1:29">
      <c r="A9014">
        <v>9791</v>
      </c>
      <c r="B9014" t="s">
        <v>805</v>
      </c>
      <c r="C9014" t="s">
        <v>10820</v>
      </c>
      <c r="J9014" t="s">
        <v>1444</v>
      </c>
      <c r="K9014">
        <v>0</v>
      </c>
      <c r="N9014" t="b">
        <v>1</v>
      </c>
      <c r="O9014" t="b">
        <v>0</v>
      </c>
      <c r="P9014" t="b">
        <v>0</v>
      </c>
      <c r="Q9014">
        <v>11</v>
      </c>
      <c r="R9014">
        <v>3</v>
      </c>
      <c r="S9014">
        <v>1</v>
      </c>
      <c r="T9014">
        <v>2</v>
      </c>
      <c r="U9014" t="b">
        <v>1</v>
      </c>
      <c r="V9014" t="s">
        <v>10696</v>
      </c>
      <c r="W9014" t="s">
        <v>10697</v>
      </c>
      <c r="X9014" t="s">
        <v>15827</v>
      </c>
      <c r="Y9014">
        <v>90</v>
      </c>
      <c r="Z9014">
        <v>90</v>
      </c>
      <c r="AA9014">
        <v>11</v>
      </c>
      <c r="AB9014">
        <v>11</v>
      </c>
      <c r="AC9014">
        <v>31</v>
      </c>
    </row>
    <row r="9015" spans="1:29">
      <c r="A9015">
        <v>9792</v>
      </c>
      <c r="B9015" t="s">
        <v>805</v>
      </c>
      <c r="C9015" t="s">
        <v>10821</v>
      </c>
      <c r="J9015" t="s">
        <v>1444</v>
      </c>
      <c r="K9015">
        <v>0</v>
      </c>
      <c r="N9015" t="b">
        <v>1</v>
      </c>
      <c r="O9015" t="b">
        <v>0</v>
      </c>
      <c r="P9015" t="b">
        <v>0</v>
      </c>
      <c r="Q9015">
        <v>11</v>
      </c>
      <c r="R9015">
        <v>3</v>
      </c>
      <c r="S9015">
        <v>1</v>
      </c>
      <c r="T9015">
        <v>2</v>
      </c>
      <c r="U9015" t="b">
        <v>1</v>
      </c>
      <c r="V9015" t="s">
        <v>10696</v>
      </c>
      <c r="W9015" t="s">
        <v>10697</v>
      </c>
      <c r="X9015" t="s">
        <v>15828</v>
      </c>
      <c r="Y9015">
        <v>91</v>
      </c>
      <c r="Z9015">
        <v>91</v>
      </c>
      <c r="AA9015">
        <v>11</v>
      </c>
      <c r="AB9015">
        <v>11</v>
      </c>
      <c r="AC9015">
        <v>31</v>
      </c>
    </row>
    <row r="9016" spans="1:29">
      <c r="A9016">
        <v>9793</v>
      </c>
      <c r="B9016" t="s">
        <v>805</v>
      </c>
      <c r="C9016" t="s">
        <v>10822</v>
      </c>
      <c r="J9016" t="s">
        <v>1444</v>
      </c>
      <c r="K9016">
        <v>0</v>
      </c>
      <c r="N9016" t="b">
        <v>1</v>
      </c>
      <c r="O9016" t="b">
        <v>0</v>
      </c>
      <c r="P9016" t="b">
        <v>0</v>
      </c>
      <c r="Q9016">
        <v>11</v>
      </c>
      <c r="R9016">
        <v>3</v>
      </c>
      <c r="S9016">
        <v>1</v>
      </c>
      <c r="T9016">
        <v>2</v>
      </c>
      <c r="U9016" t="b">
        <v>1</v>
      </c>
      <c r="V9016" t="s">
        <v>10696</v>
      </c>
      <c r="W9016" t="s">
        <v>10697</v>
      </c>
      <c r="X9016" t="s">
        <v>15846</v>
      </c>
      <c r="Y9016">
        <v>93</v>
      </c>
      <c r="Z9016">
        <v>93</v>
      </c>
      <c r="AA9016">
        <v>11</v>
      </c>
      <c r="AB9016">
        <v>11</v>
      </c>
      <c r="AC9016">
        <v>31</v>
      </c>
    </row>
    <row r="9017" spans="1:29">
      <c r="A9017">
        <v>9794</v>
      </c>
      <c r="B9017" t="s">
        <v>805</v>
      </c>
      <c r="C9017" t="s">
        <v>10823</v>
      </c>
      <c r="J9017" t="s">
        <v>1444</v>
      </c>
      <c r="K9017">
        <v>0</v>
      </c>
      <c r="N9017" t="b">
        <v>1</v>
      </c>
      <c r="O9017" t="b">
        <v>0</v>
      </c>
      <c r="P9017" t="b">
        <v>0</v>
      </c>
      <c r="Q9017">
        <v>11</v>
      </c>
      <c r="R9017">
        <v>3</v>
      </c>
      <c r="S9017">
        <v>1</v>
      </c>
      <c r="T9017">
        <v>2</v>
      </c>
      <c r="U9017" t="b">
        <v>1</v>
      </c>
      <c r="V9017" t="s">
        <v>10696</v>
      </c>
      <c r="W9017" t="s">
        <v>10697</v>
      </c>
      <c r="X9017" t="s">
        <v>15609</v>
      </c>
      <c r="Y9017">
        <v>94</v>
      </c>
      <c r="Z9017">
        <v>94</v>
      </c>
      <c r="AA9017">
        <v>11</v>
      </c>
      <c r="AB9017">
        <v>11</v>
      </c>
      <c r="AC9017">
        <v>31</v>
      </c>
    </row>
    <row r="9018" spans="1:29">
      <c r="A9018">
        <v>9795</v>
      </c>
      <c r="B9018" t="s">
        <v>805</v>
      </c>
      <c r="C9018" t="s">
        <v>10824</v>
      </c>
      <c r="J9018" t="s">
        <v>1444</v>
      </c>
      <c r="K9018">
        <v>0</v>
      </c>
      <c r="N9018" t="b">
        <v>1</v>
      </c>
      <c r="O9018" t="b">
        <v>0</v>
      </c>
      <c r="P9018" t="b">
        <v>0</v>
      </c>
      <c r="Q9018">
        <v>11</v>
      </c>
      <c r="R9018">
        <v>3</v>
      </c>
      <c r="S9018">
        <v>1</v>
      </c>
      <c r="T9018">
        <v>2</v>
      </c>
      <c r="U9018" t="b">
        <v>1</v>
      </c>
      <c r="V9018" t="s">
        <v>10696</v>
      </c>
      <c r="W9018" t="s">
        <v>10697</v>
      </c>
      <c r="X9018" t="s">
        <v>15610</v>
      </c>
      <c r="Y9018">
        <v>95</v>
      </c>
      <c r="Z9018">
        <v>95</v>
      </c>
      <c r="AA9018">
        <v>11</v>
      </c>
      <c r="AB9018">
        <v>11</v>
      </c>
      <c r="AC9018">
        <v>31</v>
      </c>
    </row>
    <row r="9019" spans="1:29">
      <c r="A9019">
        <v>9796</v>
      </c>
      <c r="B9019" t="s">
        <v>805</v>
      </c>
      <c r="C9019" t="s">
        <v>10825</v>
      </c>
      <c r="J9019" t="s">
        <v>1444</v>
      </c>
      <c r="K9019">
        <v>0</v>
      </c>
      <c r="N9019" t="b">
        <v>1</v>
      </c>
      <c r="O9019" t="b">
        <v>0</v>
      </c>
      <c r="P9019" t="b">
        <v>0</v>
      </c>
      <c r="Q9019">
        <v>11</v>
      </c>
      <c r="R9019">
        <v>3</v>
      </c>
      <c r="S9019">
        <v>1</v>
      </c>
      <c r="T9019">
        <v>2</v>
      </c>
      <c r="U9019" t="b">
        <v>1</v>
      </c>
      <c r="V9019" t="s">
        <v>10696</v>
      </c>
      <c r="W9019" t="s">
        <v>10697</v>
      </c>
      <c r="X9019" t="s">
        <v>15611</v>
      </c>
      <c r="Y9019">
        <v>96</v>
      </c>
      <c r="Z9019">
        <v>96</v>
      </c>
      <c r="AA9019">
        <v>11</v>
      </c>
      <c r="AB9019">
        <v>11</v>
      </c>
      <c r="AC9019">
        <v>31</v>
      </c>
    </row>
    <row r="9020" spans="1:29">
      <c r="A9020">
        <v>9797</v>
      </c>
      <c r="B9020" t="s">
        <v>805</v>
      </c>
      <c r="C9020" t="s">
        <v>10826</v>
      </c>
      <c r="J9020" t="s">
        <v>1444</v>
      </c>
      <c r="K9020">
        <v>0</v>
      </c>
      <c r="N9020" t="b">
        <v>1</v>
      </c>
      <c r="O9020" t="b">
        <v>0</v>
      </c>
      <c r="P9020" t="b">
        <v>0</v>
      </c>
      <c r="Q9020">
        <v>11</v>
      </c>
      <c r="R9020">
        <v>3</v>
      </c>
      <c r="S9020">
        <v>1</v>
      </c>
      <c r="T9020">
        <v>2</v>
      </c>
      <c r="U9020" t="b">
        <v>1</v>
      </c>
      <c r="V9020" t="s">
        <v>10696</v>
      </c>
      <c r="W9020" t="s">
        <v>10697</v>
      </c>
      <c r="X9020" t="s">
        <v>15829</v>
      </c>
      <c r="Y9020">
        <v>97</v>
      </c>
      <c r="Z9020">
        <v>97</v>
      </c>
      <c r="AA9020">
        <v>11</v>
      </c>
      <c r="AB9020">
        <v>11</v>
      </c>
      <c r="AC9020">
        <v>31</v>
      </c>
    </row>
    <row r="9021" spans="1:29">
      <c r="A9021">
        <v>9798</v>
      </c>
      <c r="B9021" t="s">
        <v>805</v>
      </c>
      <c r="C9021" t="s">
        <v>10827</v>
      </c>
      <c r="J9021" t="s">
        <v>1444</v>
      </c>
      <c r="K9021">
        <v>0</v>
      </c>
      <c r="N9021" t="b">
        <v>1</v>
      </c>
      <c r="O9021" t="b">
        <v>0</v>
      </c>
      <c r="P9021" t="b">
        <v>0</v>
      </c>
      <c r="Q9021">
        <v>11</v>
      </c>
      <c r="R9021">
        <v>3</v>
      </c>
      <c r="S9021">
        <v>1</v>
      </c>
      <c r="T9021">
        <v>2</v>
      </c>
      <c r="U9021" t="b">
        <v>1</v>
      </c>
      <c r="V9021" t="s">
        <v>10696</v>
      </c>
      <c r="W9021" t="s">
        <v>10697</v>
      </c>
      <c r="X9021" t="s">
        <v>15612</v>
      </c>
      <c r="Y9021">
        <v>98</v>
      </c>
      <c r="Z9021">
        <v>98</v>
      </c>
      <c r="AA9021">
        <v>11</v>
      </c>
      <c r="AB9021">
        <v>11</v>
      </c>
      <c r="AC9021">
        <v>31</v>
      </c>
    </row>
    <row r="9022" spans="1:29">
      <c r="A9022">
        <v>9799</v>
      </c>
      <c r="B9022" t="s">
        <v>805</v>
      </c>
      <c r="C9022" t="s">
        <v>10828</v>
      </c>
      <c r="J9022" t="s">
        <v>1444</v>
      </c>
      <c r="K9022">
        <v>0</v>
      </c>
      <c r="N9022" t="b">
        <v>1</v>
      </c>
      <c r="O9022" t="b">
        <v>0</v>
      </c>
      <c r="P9022" t="b">
        <v>0</v>
      </c>
      <c r="Q9022">
        <v>11</v>
      </c>
      <c r="R9022">
        <v>3</v>
      </c>
      <c r="S9022">
        <v>1</v>
      </c>
      <c r="T9022">
        <v>2</v>
      </c>
      <c r="U9022" t="b">
        <v>1</v>
      </c>
      <c r="V9022" t="s">
        <v>10696</v>
      </c>
      <c r="W9022" t="s">
        <v>10697</v>
      </c>
      <c r="X9022" t="s">
        <v>15613</v>
      </c>
      <c r="Y9022">
        <v>99</v>
      </c>
      <c r="Z9022">
        <v>99</v>
      </c>
      <c r="AA9022">
        <v>11</v>
      </c>
      <c r="AB9022">
        <v>11</v>
      </c>
      <c r="AC9022">
        <v>31</v>
      </c>
    </row>
    <row r="9023" spans="1:29">
      <c r="A9023">
        <v>9800</v>
      </c>
      <c r="B9023" t="s">
        <v>805</v>
      </c>
      <c r="C9023" t="s">
        <v>10829</v>
      </c>
      <c r="J9023" t="s">
        <v>1444</v>
      </c>
      <c r="K9023">
        <v>0</v>
      </c>
      <c r="N9023" t="b">
        <v>1</v>
      </c>
      <c r="O9023" t="b">
        <v>0</v>
      </c>
      <c r="P9023" t="b">
        <v>0</v>
      </c>
      <c r="Q9023">
        <v>11</v>
      </c>
      <c r="R9023">
        <v>3</v>
      </c>
      <c r="S9023">
        <v>1</v>
      </c>
      <c r="T9023">
        <v>2</v>
      </c>
      <c r="U9023" t="b">
        <v>1</v>
      </c>
      <c r="V9023" t="s">
        <v>10696</v>
      </c>
      <c r="W9023" t="s">
        <v>10697</v>
      </c>
      <c r="X9023" t="s">
        <v>15614</v>
      </c>
      <c r="Y9023">
        <v>100</v>
      </c>
      <c r="Z9023">
        <v>100</v>
      </c>
      <c r="AA9023">
        <v>11</v>
      </c>
      <c r="AB9023">
        <v>11</v>
      </c>
      <c r="AC9023">
        <v>31</v>
      </c>
    </row>
    <row r="9024" spans="1:29">
      <c r="A9024">
        <v>9801</v>
      </c>
      <c r="B9024" t="s">
        <v>805</v>
      </c>
      <c r="C9024" t="s">
        <v>10830</v>
      </c>
      <c r="J9024" t="s">
        <v>1444</v>
      </c>
      <c r="K9024">
        <v>0</v>
      </c>
      <c r="N9024" t="b">
        <v>1</v>
      </c>
      <c r="O9024" t="b">
        <v>0</v>
      </c>
      <c r="P9024" t="b">
        <v>0</v>
      </c>
      <c r="Q9024">
        <v>11</v>
      </c>
      <c r="R9024">
        <v>3</v>
      </c>
      <c r="S9024">
        <v>1</v>
      </c>
      <c r="T9024">
        <v>2</v>
      </c>
      <c r="U9024" t="b">
        <v>1</v>
      </c>
      <c r="V9024" t="s">
        <v>10696</v>
      </c>
      <c r="W9024" t="s">
        <v>10697</v>
      </c>
      <c r="X9024" t="s">
        <v>15615</v>
      </c>
      <c r="Y9024">
        <v>101</v>
      </c>
      <c r="Z9024">
        <v>101</v>
      </c>
      <c r="AA9024">
        <v>11</v>
      </c>
      <c r="AB9024">
        <v>11</v>
      </c>
      <c r="AC9024">
        <v>31</v>
      </c>
    </row>
    <row r="9025" spans="1:29">
      <c r="A9025">
        <v>9802</v>
      </c>
      <c r="B9025" t="s">
        <v>805</v>
      </c>
      <c r="C9025" t="s">
        <v>10831</v>
      </c>
      <c r="J9025" t="s">
        <v>1444</v>
      </c>
      <c r="K9025">
        <v>0</v>
      </c>
      <c r="N9025" t="b">
        <v>1</v>
      </c>
      <c r="O9025" t="b">
        <v>0</v>
      </c>
      <c r="P9025" t="b">
        <v>0</v>
      </c>
      <c r="Q9025">
        <v>11</v>
      </c>
      <c r="R9025">
        <v>3</v>
      </c>
      <c r="S9025">
        <v>1</v>
      </c>
      <c r="T9025">
        <v>2</v>
      </c>
      <c r="U9025" t="b">
        <v>1</v>
      </c>
      <c r="V9025" t="s">
        <v>10696</v>
      </c>
      <c r="W9025" t="s">
        <v>10697</v>
      </c>
      <c r="X9025" t="s">
        <v>15616</v>
      </c>
      <c r="Y9025">
        <v>102</v>
      </c>
      <c r="Z9025">
        <v>102</v>
      </c>
      <c r="AA9025">
        <v>11</v>
      </c>
      <c r="AB9025">
        <v>11</v>
      </c>
      <c r="AC9025">
        <v>31</v>
      </c>
    </row>
    <row r="9026" spans="1:29">
      <c r="A9026">
        <v>9803</v>
      </c>
      <c r="B9026" t="s">
        <v>805</v>
      </c>
      <c r="C9026" t="s">
        <v>10832</v>
      </c>
      <c r="J9026" t="s">
        <v>1444</v>
      </c>
      <c r="K9026">
        <v>0</v>
      </c>
      <c r="N9026" t="b">
        <v>1</v>
      </c>
      <c r="O9026" t="b">
        <v>0</v>
      </c>
      <c r="P9026" t="b">
        <v>0</v>
      </c>
      <c r="Q9026">
        <v>11</v>
      </c>
      <c r="R9026">
        <v>3</v>
      </c>
      <c r="S9026">
        <v>1</v>
      </c>
      <c r="T9026">
        <v>2</v>
      </c>
      <c r="U9026" t="b">
        <v>1</v>
      </c>
      <c r="V9026" t="s">
        <v>10696</v>
      </c>
      <c r="W9026" t="s">
        <v>10697</v>
      </c>
      <c r="X9026" t="s">
        <v>15617</v>
      </c>
      <c r="Y9026">
        <v>103</v>
      </c>
      <c r="Z9026">
        <v>103</v>
      </c>
      <c r="AA9026">
        <v>11</v>
      </c>
      <c r="AB9026">
        <v>11</v>
      </c>
      <c r="AC9026">
        <v>31</v>
      </c>
    </row>
    <row r="9027" spans="1:29">
      <c r="A9027">
        <v>9804</v>
      </c>
      <c r="B9027" t="s">
        <v>805</v>
      </c>
      <c r="C9027" t="s">
        <v>10833</v>
      </c>
      <c r="J9027" t="s">
        <v>1444</v>
      </c>
      <c r="K9027">
        <v>0</v>
      </c>
      <c r="N9027" t="b">
        <v>1</v>
      </c>
      <c r="O9027" t="b">
        <v>0</v>
      </c>
      <c r="P9027" t="b">
        <v>0</v>
      </c>
      <c r="Q9027">
        <v>11</v>
      </c>
      <c r="R9027">
        <v>3</v>
      </c>
      <c r="S9027">
        <v>1</v>
      </c>
      <c r="T9027">
        <v>2</v>
      </c>
      <c r="U9027" t="b">
        <v>1</v>
      </c>
      <c r="V9027" t="s">
        <v>10696</v>
      </c>
      <c r="W9027" t="s">
        <v>10697</v>
      </c>
      <c r="X9027" t="s">
        <v>15618</v>
      </c>
      <c r="Y9027">
        <v>104</v>
      </c>
      <c r="Z9027">
        <v>104</v>
      </c>
      <c r="AA9027">
        <v>11</v>
      </c>
      <c r="AB9027">
        <v>11</v>
      </c>
      <c r="AC9027">
        <v>31</v>
      </c>
    </row>
    <row r="9028" spans="1:29">
      <c r="A9028">
        <v>9805</v>
      </c>
      <c r="B9028" t="s">
        <v>805</v>
      </c>
      <c r="C9028" t="s">
        <v>10834</v>
      </c>
      <c r="J9028" t="s">
        <v>1444</v>
      </c>
      <c r="K9028">
        <v>0</v>
      </c>
      <c r="N9028" t="b">
        <v>1</v>
      </c>
      <c r="O9028" t="b">
        <v>0</v>
      </c>
      <c r="P9028" t="b">
        <v>0</v>
      </c>
      <c r="Q9028">
        <v>11</v>
      </c>
      <c r="R9028">
        <v>3</v>
      </c>
      <c r="S9028">
        <v>1</v>
      </c>
      <c r="T9028">
        <v>2</v>
      </c>
      <c r="U9028" t="b">
        <v>1</v>
      </c>
      <c r="V9028" t="s">
        <v>10696</v>
      </c>
      <c r="W9028" t="s">
        <v>10697</v>
      </c>
      <c r="X9028" t="s">
        <v>15619</v>
      </c>
      <c r="Y9028">
        <v>105</v>
      </c>
      <c r="Z9028">
        <v>105</v>
      </c>
      <c r="AA9028">
        <v>11</v>
      </c>
      <c r="AB9028">
        <v>11</v>
      </c>
      <c r="AC9028">
        <v>31</v>
      </c>
    </row>
    <row r="9029" spans="1:29">
      <c r="A9029">
        <v>9806</v>
      </c>
      <c r="B9029" t="s">
        <v>805</v>
      </c>
      <c r="C9029" t="s">
        <v>10835</v>
      </c>
      <c r="J9029" t="s">
        <v>1444</v>
      </c>
      <c r="K9029">
        <v>0</v>
      </c>
      <c r="N9029" t="b">
        <v>1</v>
      </c>
      <c r="O9029" t="b">
        <v>0</v>
      </c>
      <c r="P9029" t="b">
        <v>0</v>
      </c>
      <c r="Q9029">
        <v>11</v>
      </c>
      <c r="R9029">
        <v>3</v>
      </c>
      <c r="S9029">
        <v>1</v>
      </c>
      <c r="T9029">
        <v>2</v>
      </c>
      <c r="U9029" t="b">
        <v>1</v>
      </c>
      <c r="V9029" t="s">
        <v>10696</v>
      </c>
      <c r="W9029" t="s">
        <v>10697</v>
      </c>
      <c r="X9029" t="s">
        <v>15620</v>
      </c>
      <c r="Y9029">
        <v>106</v>
      </c>
      <c r="Z9029">
        <v>106</v>
      </c>
      <c r="AA9029">
        <v>11</v>
      </c>
      <c r="AB9029">
        <v>11</v>
      </c>
      <c r="AC9029">
        <v>31</v>
      </c>
    </row>
    <row r="9030" spans="1:29">
      <c r="A9030">
        <v>9807</v>
      </c>
      <c r="B9030" t="s">
        <v>805</v>
      </c>
      <c r="C9030" t="s">
        <v>10836</v>
      </c>
      <c r="J9030" t="s">
        <v>1444</v>
      </c>
      <c r="K9030">
        <v>0</v>
      </c>
      <c r="N9030" t="b">
        <v>1</v>
      </c>
      <c r="O9030" t="b">
        <v>0</v>
      </c>
      <c r="P9030" t="b">
        <v>0</v>
      </c>
      <c r="Q9030">
        <v>11</v>
      </c>
      <c r="R9030">
        <v>3</v>
      </c>
      <c r="S9030">
        <v>1</v>
      </c>
      <c r="T9030">
        <v>2</v>
      </c>
      <c r="U9030" t="b">
        <v>1</v>
      </c>
      <c r="V9030" t="s">
        <v>10696</v>
      </c>
      <c r="W9030" t="s">
        <v>10697</v>
      </c>
      <c r="X9030" t="s">
        <v>15621</v>
      </c>
      <c r="Y9030">
        <v>107</v>
      </c>
      <c r="Z9030">
        <v>107</v>
      </c>
      <c r="AA9030">
        <v>11</v>
      </c>
      <c r="AB9030">
        <v>11</v>
      </c>
      <c r="AC9030">
        <v>31</v>
      </c>
    </row>
    <row r="9031" spans="1:29">
      <c r="A9031">
        <v>9808</v>
      </c>
      <c r="B9031" t="s">
        <v>805</v>
      </c>
      <c r="C9031" t="s">
        <v>10837</v>
      </c>
      <c r="J9031" t="s">
        <v>1444</v>
      </c>
      <c r="K9031">
        <v>0</v>
      </c>
      <c r="N9031" t="b">
        <v>1</v>
      </c>
      <c r="O9031" t="b">
        <v>0</v>
      </c>
      <c r="P9031" t="b">
        <v>0</v>
      </c>
      <c r="Q9031">
        <v>11</v>
      </c>
      <c r="R9031">
        <v>3</v>
      </c>
      <c r="S9031">
        <v>1</v>
      </c>
      <c r="T9031">
        <v>2</v>
      </c>
      <c r="U9031" t="b">
        <v>1</v>
      </c>
      <c r="V9031" t="s">
        <v>10696</v>
      </c>
      <c r="W9031" t="s">
        <v>10697</v>
      </c>
      <c r="X9031" t="s">
        <v>15622</v>
      </c>
      <c r="Y9031">
        <v>108</v>
      </c>
      <c r="Z9031">
        <v>108</v>
      </c>
      <c r="AA9031">
        <v>11</v>
      </c>
      <c r="AB9031">
        <v>11</v>
      </c>
      <c r="AC9031">
        <v>31</v>
      </c>
    </row>
    <row r="9032" spans="1:29">
      <c r="A9032">
        <v>9809</v>
      </c>
      <c r="B9032" t="s">
        <v>805</v>
      </c>
      <c r="C9032" t="s">
        <v>10838</v>
      </c>
      <c r="J9032" t="s">
        <v>1444</v>
      </c>
      <c r="K9032">
        <v>0</v>
      </c>
      <c r="N9032" t="b">
        <v>1</v>
      </c>
      <c r="O9032" t="b">
        <v>0</v>
      </c>
      <c r="P9032" t="b">
        <v>0</v>
      </c>
      <c r="Q9032">
        <v>11</v>
      </c>
      <c r="R9032">
        <v>3</v>
      </c>
      <c r="S9032">
        <v>1</v>
      </c>
      <c r="T9032">
        <v>2</v>
      </c>
      <c r="U9032" t="b">
        <v>1</v>
      </c>
      <c r="V9032" t="s">
        <v>10696</v>
      </c>
      <c r="W9032" t="s">
        <v>10697</v>
      </c>
      <c r="X9032" t="s">
        <v>15623</v>
      </c>
      <c r="Y9032">
        <v>109</v>
      </c>
      <c r="Z9032">
        <v>109</v>
      </c>
      <c r="AA9032">
        <v>11</v>
      </c>
      <c r="AB9032">
        <v>11</v>
      </c>
      <c r="AC9032">
        <v>31</v>
      </c>
    </row>
    <row r="9033" spans="1:29">
      <c r="A9033">
        <v>9810</v>
      </c>
      <c r="B9033" t="s">
        <v>805</v>
      </c>
      <c r="C9033" t="s">
        <v>10839</v>
      </c>
      <c r="J9033" t="s">
        <v>1444</v>
      </c>
      <c r="K9033">
        <v>0</v>
      </c>
      <c r="N9033" t="b">
        <v>1</v>
      </c>
      <c r="O9033" t="b">
        <v>0</v>
      </c>
      <c r="P9033" t="b">
        <v>0</v>
      </c>
      <c r="Q9033">
        <v>11</v>
      </c>
      <c r="R9033">
        <v>3</v>
      </c>
      <c r="S9033">
        <v>1</v>
      </c>
      <c r="T9033">
        <v>2</v>
      </c>
      <c r="U9033" t="b">
        <v>1</v>
      </c>
      <c r="V9033" t="s">
        <v>10696</v>
      </c>
      <c r="W9033" t="s">
        <v>10697</v>
      </c>
      <c r="X9033" t="s">
        <v>15624</v>
      </c>
      <c r="Y9033">
        <v>110</v>
      </c>
      <c r="Z9033">
        <v>110</v>
      </c>
      <c r="AA9033">
        <v>11</v>
      </c>
      <c r="AB9033">
        <v>11</v>
      </c>
      <c r="AC9033">
        <v>31</v>
      </c>
    </row>
    <row r="9034" spans="1:29">
      <c r="A9034">
        <v>9811</v>
      </c>
      <c r="B9034" t="s">
        <v>805</v>
      </c>
      <c r="C9034" t="s">
        <v>10840</v>
      </c>
      <c r="J9034" t="s">
        <v>1444</v>
      </c>
      <c r="K9034">
        <v>0</v>
      </c>
      <c r="N9034" t="b">
        <v>1</v>
      </c>
      <c r="O9034" t="b">
        <v>0</v>
      </c>
      <c r="P9034" t="b">
        <v>0</v>
      </c>
      <c r="Q9034">
        <v>11</v>
      </c>
      <c r="R9034">
        <v>3</v>
      </c>
      <c r="S9034">
        <v>1</v>
      </c>
      <c r="T9034">
        <v>2</v>
      </c>
      <c r="U9034" t="b">
        <v>1</v>
      </c>
      <c r="V9034" t="s">
        <v>10696</v>
      </c>
      <c r="W9034" t="s">
        <v>10697</v>
      </c>
      <c r="X9034" t="s">
        <v>15625</v>
      </c>
      <c r="Y9034">
        <v>111</v>
      </c>
      <c r="Z9034">
        <v>111</v>
      </c>
      <c r="AA9034">
        <v>11</v>
      </c>
      <c r="AB9034">
        <v>11</v>
      </c>
      <c r="AC9034">
        <v>31</v>
      </c>
    </row>
    <row r="9035" spans="1:29">
      <c r="A9035">
        <v>9812</v>
      </c>
      <c r="B9035" t="s">
        <v>805</v>
      </c>
      <c r="C9035" t="s">
        <v>10841</v>
      </c>
      <c r="J9035" t="s">
        <v>1444</v>
      </c>
      <c r="K9035">
        <v>0</v>
      </c>
      <c r="N9035" t="b">
        <v>1</v>
      </c>
      <c r="O9035" t="b">
        <v>0</v>
      </c>
      <c r="P9035" t="b">
        <v>0</v>
      </c>
      <c r="Q9035">
        <v>11</v>
      </c>
      <c r="R9035">
        <v>3</v>
      </c>
      <c r="S9035">
        <v>1</v>
      </c>
      <c r="T9035">
        <v>2</v>
      </c>
      <c r="U9035" t="b">
        <v>1</v>
      </c>
      <c r="V9035" t="s">
        <v>10696</v>
      </c>
      <c r="W9035" t="s">
        <v>10697</v>
      </c>
      <c r="X9035" t="s">
        <v>15626</v>
      </c>
      <c r="Y9035">
        <v>112</v>
      </c>
      <c r="Z9035">
        <v>112</v>
      </c>
      <c r="AA9035">
        <v>11</v>
      </c>
      <c r="AB9035">
        <v>11</v>
      </c>
      <c r="AC9035">
        <v>31</v>
      </c>
    </row>
    <row r="9036" spans="1:29">
      <c r="A9036">
        <v>9813</v>
      </c>
      <c r="B9036" t="s">
        <v>805</v>
      </c>
      <c r="C9036" t="s">
        <v>10842</v>
      </c>
      <c r="J9036" t="s">
        <v>1444</v>
      </c>
      <c r="K9036">
        <v>0</v>
      </c>
      <c r="N9036" t="b">
        <v>1</v>
      </c>
      <c r="O9036" t="b">
        <v>0</v>
      </c>
      <c r="P9036" t="b">
        <v>0</v>
      </c>
      <c r="Q9036">
        <v>11</v>
      </c>
      <c r="R9036">
        <v>3</v>
      </c>
      <c r="S9036">
        <v>1</v>
      </c>
      <c r="T9036">
        <v>2</v>
      </c>
      <c r="U9036" t="b">
        <v>1</v>
      </c>
      <c r="V9036" t="s">
        <v>10696</v>
      </c>
      <c r="W9036" t="s">
        <v>10697</v>
      </c>
      <c r="X9036" t="s">
        <v>15627</v>
      </c>
      <c r="Y9036">
        <v>113</v>
      </c>
      <c r="Z9036">
        <v>113</v>
      </c>
      <c r="AA9036">
        <v>11</v>
      </c>
      <c r="AB9036">
        <v>11</v>
      </c>
      <c r="AC9036">
        <v>31</v>
      </c>
    </row>
    <row r="9037" spans="1:29">
      <c r="A9037">
        <v>9814</v>
      </c>
      <c r="B9037" t="s">
        <v>805</v>
      </c>
      <c r="C9037" t="s">
        <v>10843</v>
      </c>
      <c r="J9037" t="s">
        <v>1444</v>
      </c>
      <c r="K9037">
        <v>0</v>
      </c>
      <c r="N9037" t="b">
        <v>1</v>
      </c>
      <c r="O9037" t="b">
        <v>0</v>
      </c>
      <c r="P9037" t="b">
        <v>0</v>
      </c>
      <c r="Q9037">
        <v>11</v>
      </c>
      <c r="R9037">
        <v>3</v>
      </c>
      <c r="S9037">
        <v>1</v>
      </c>
      <c r="T9037">
        <v>2</v>
      </c>
      <c r="U9037" t="b">
        <v>1</v>
      </c>
      <c r="V9037" t="s">
        <v>10696</v>
      </c>
      <c r="W9037" t="s">
        <v>10697</v>
      </c>
      <c r="X9037" t="s">
        <v>15628</v>
      </c>
      <c r="Y9037">
        <v>114</v>
      </c>
      <c r="Z9037">
        <v>114</v>
      </c>
      <c r="AA9037">
        <v>11</v>
      </c>
      <c r="AB9037">
        <v>11</v>
      </c>
      <c r="AC9037">
        <v>31</v>
      </c>
    </row>
    <row r="9038" spans="1:29">
      <c r="A9038">
        <v>9815</v>
      </c>
      <c r="B9038" t="s">
        <v>805</v>
      </c>
      <c r="C9038" t="s">
        <v>10844</v>
      </c>
      <c r="J9038" t="s">
        <v>1444</v>
      </c>
      <c r="K9038">
        <v>0</v>
      </c>
      <c r="N9038" t="b">
        <v>0</v>
      </c>
      <c r="O9038" t="b">
        <v>1</v>
      </c>
      <c r="P9038" t="b">
        <v>0</v>
      </c>
      <c r="Q9038">
        <v>11</v>
      </c>
      <c r="R9038">
        <v>3</v>
      </c>
      <c r="S9038">
        <v>1</v>
      </c>
      <c r="T9038">
        <v>2</v>
      </c>
      <c r="U9038" t="b">
        <v>1</v>
      </c>
      <c r="V9038" t="s">
        <v>10696</v>
      </c>
      <c r="W9038" t="s">
        <v>10697</v>
      </c>
      <c r="X9038" t="s">
        <v>15629</v>
      </c>
      <c r="Y9038">
        <v>115</v>
      </c>
      <c r="Z9038">
        <v>115</v>
      </c>
      <c r="AA9038">
        <v>11</v>
      </c>
      <c r="AB9038">
        <v>11</v>
      </c>
      <c r="AC9038">
        <v>31</v>
      </c>
    </row>
    <row r="9039" spans="1:29">
      <c r="A9039">
        <v>9816</v>
      </c>
      <c r="B9039" t="s">
        <v>805</v>
      </c>
      <c r="C9039" t="s">
        <v>10845</v>
      </c>
      <c r="J9039" t="s">
        <v>1436</v>
      </c>
      <c r="K9039">
        <v>0</v>
      </c>
      <c r="N9039" t="b">
        <v>1</v>
      </c>
      <c r="O9039" t="b">
        <v>0</v>
      </c>
      <c r="P9039" t="b">
        <v>0</v>
      </c>
      <c r="Q9039">
        <v>11</v>
      </c>
      <c r="R9039">
        <v>3</v>
      </c>
      <c r="S9039">
        <v>1</v>
      </c>
      <c r="T9039">
        <v>3</v>
      </c>
      <c r="U9039" t="b">
        <v>1</v>
      </c>
      <c r="V9039" t="s">
        <v>10696</v>
      </c>
      <c r="W9039" t="s">
        <v>10697</v>
      </c>
      <c r="X9039" t="s">
        <v>14968</v>
      </c>
      <c r="Y9039">
        <v>89</v>
      </c>
      <c r="Z9039">
        <v>89</v>
      </c>
      <c r="AA9039">
        <v>5</v>
      </c>
      <c r="AB9039">
        <v>5</v>
      </c>
      <c r="AC9039">
        <v>31</v>
      </c>
    </row>
    <row r="9040" spans="1:29">
      <c r="A9040">
        <v>9817</v>
      </c>
      <c r="B9040" t="s">
        <v>805</v>
      </c>
      <c r="C9040" t="s">
        <v>10846</v>
      </c>
      <c r="J9040" t="s">
        <v>1436</v>
      </c>
      <c r="K9040">
        <v>0</v>
      </c>
      <c r="N9040" t="b">
        <v>1</v>
      </c>
      <c r="O9040" t="b">
        <v>0</v>
      </c>
      <c r="P9040" t="b">
        <v>0</v>
      </c>
      <c r="Q9040">
        <v>11</v>
      </c>
      <c r="R9040">
        <v>3</v>
      </c>
      <c r="S9040">
        <v>1</v>
      </c>
      <c r="T9040">
        <v>3</v>
      </c>
      <c r="U9040" t="b">
        <v>1</v>
      </c>
      <c r="V9040" t="s">
        <v>10696</v>
      </c>
      <c r="W9040" t="s">
        <v>10697</v>
      </c>
      <c r="X9040" t="s">
        <v>14970</v>
      </c>
      <c r="Y9040">
        <v>90</v>
      </c>
      <c r="Z9040">
        <v>90</v>
      </c>
      <c r="AA9040">
        <v>5</v>
      </c>
      <c r="AB9040">
        <v>5</v>
      </c>
      <c r="AC9040">
        <v>31</v>
      </c>
    </row>
    <row r="9041" spans="1:29">
      <c r="A9041">
        <v>9818</v>
      </c>
      <c r="B9041" t="s">
        <v>805</v>
      </c>
      <c r="C9041" t="s">
        <v>10847</v>
      </c>
      <c r="J9041" t="s">
        <v>1436</v>
      </c>
      <c r="K9041">
        <v>0</v>
      </c>
      <c r="N9041" t="b">
        <v>1</v>
      </c>
      <c r="O9041" t="b">
        <v>0</v>
      </c>
      <c r="P9041" t="b">
        <v>0</v>
      </c>
      <c r="Q9041">
        <v>11</v>
      </c>
      <c r="R9041">
        <v>3</v>
      </c>
      <c r="S9041">
        <v>1</v>
      </c>
      <c r="T9041">
        <v>3</v>
      </c>
      <c r="U9041" t="b">
        <v>1</v>
      </c>
      <c r="V9041" t="s">
        <v>10696</v>
      </c>
      <c r="W9041" t="s">
        <v>10697</v>
      </c>
      <c r="X9041" t="s">
        <v>14972</v>
      </c>
      <c r="Y9041">
        <v>91</v>
      </c>
      <c r="Z9041">
        <v>91</v>
      </c>
      <c r="AA9041">
        <v>5</v>
      </c>
      <c r="AB9041">
        <v>5</v>
      </c>
      <c r="AC9041">
        <v>31</v>
      </c>
    </row>
    <row r="9042" spans="1:29">
      <c r="A9042">
        <v>9819</v>
      </c>
      <c r="B9042" t="s">
        <v>805</v>
      </c>
      <c r="C9042" t="s">
        <v>10848</v>
      </c>
      <c r="J9042" t="s">
        <v>1436</v>
      </c>
      <c r="K9042">
        <v>0</v>
      </c>
      <c r="N9042" t="b">
        <v>1</v>
      </c>
      <c r="O9042" t="b">
        <v>0</v>
      </c>
      <c r="P9042" t="b">
        <v>0</v>
      </c>
      <c r="Q9042">
        <v>11</v>
      </c>
      <c r="R9042">
        <v>3</v>
      </c>
      <c r="S9042">
        <v>1</v>
      </c>
      <c r="T9042">
        <v>3</v>
      </c>
      <c r="U9042" t="b">
        <v>1</v>
      </c>
      <c r="V9042" t="s">
        <v>10696</v>
      </c>
      <c r="W9042" t="s">
        <v>10697</v>
      </c>
      <c r="X9042" t="s">
        <v>14976</v>
      </c>
      <c r="Y9042">
        <v>93</v>
      </c>
      <c r="Z9042">
        <v>93</v>
      </c>
      <c r="AA9042">
        <v>5</v>
      </c>
      <c r="AB9042">
        <v>5</v>
      </c>
      <c r="AC9042">
        <v>31</v>
      </c>
    </row>
    <row r="9043" spans="1:29">
      <c r="A9043">
        <v>9820</v>
      </c>
      <c r="B9043" t="s">
        <v>805</v>
      </c>
      <c r="C9043" t="s">
        <v>10849</v>
      </c>
      <c r="J9043" t="s">
        <v>1436</v>
      </c>
      <c r="K9043">
        <v>0</v>
      </c>
      <c r="N9043" t="b">
        <v>1</v>
      </c>
      <c r="O9043" t="b">
        <v>0</v>
      </c>
      <c r="P9043" t="b">
        <v>0</v>
      </c>
      <c r="Q9043">
        <v>11</v>
      </c>
      <c r="R9043">
        <v>3</v>
      </c>
      <c r="S9043">
        <v>1</v>
      </c>
      <c r="T9043">
        <v>3</v>
      </c>
      <c r="U9043" t="b">
        <v>1</v>
      </c>
      <c r="V9043" t="s">
        <v>10696</v>
      </c>
      <c r="W9043" t="s">
        <v>10697</v>
      </c>
      <c r="X9043" t="s">
        <v>14978</v>
      </c>
      <c r="Y9043">
        <v>94</v>
      </c>
      <c r="Z9043">
        <v>94</v>
      </c>
      <c r="AA9043">
        <v>5</v>
      </c>
      <c r="AB9043">
        <v>5</v>
      </c>
      <c r="AC9043">
        <v>31</v>
      </c>
    </row>
    <row r="9044" spans="1:29">
      <c r="A9044">
        <v>9821</v>
      </c>
      <c r="B9044" t="s">
        <v>805</v>
      </c>
      <c r="C9044" t="s">
        <v>10850</v>
      </c>
      <c r="J9044" t="s">
        <v>1436</v>
      </c>
      <c r="K9044">
        <v>0</v>
      </c>
      <c r="N9044" t="b">
        <v>1</v>
      </c>
      <c r="O9044" t="b">
        <v>0</v>
      </c>
      <c r="P9044" t="b">
        <v>0</v>
      </c>
      <c r="Q9044">
        <v>11</v>
      </c>
      <c r="R9044">
        <v>3</v>
      </c>
      <c r="S9044">
        <v>1</v>
      </c>
      <c r="T9044">
        <v>3</v>
      </c>
      <c r="U9044" t="b">
        <v>1</v>
      </c>
      <c r="V9044" t="s">
        <v>10696</v>
      </c>
      <c r="W9044" t="s">
        <v>10697</v>
      </c>
      <c r="X9044" t="s">
        <v>14980</v>
      </c>
      <c r="Y9044">
        <v>95</v>
      </c>
      <c r="Z9044">
        <v>95</v>
      </c>
      <c r="AA9044">
        <v>5</v>
      </c>
      <c r="AB9044">
        <v>5</v>
      </c>
      <c r="AC9044">
        <v>31</v>
      </c>
    </row>
    <row r="9045" spans="1:29">
      <c r="A9045">
        <v>9822</v>
      </c>
      <c r="B9045" t="s">
        <v>805</v>
      </c>
      <c r="C9045" t="s">
        <v>10851</v>
      </c>
      <c r="J9045" t="s">
        <v>1436</v>
      </c>
      <c r="K9045">
        <v>0</v>
      </c>
      <c r="N9045" t="b">
        <v>1</v>
      </c>
      <c r="O9045" t="b">
        <v>0</v>
      </c>
      <c r="P9045" t="b">
        <v>0</v>
      </c>
      <c r="Q9045">
        <v>11</v>
      </c>
      <c r="R9045">
        <v>3</v>
      </c>
      <c r="S9045">
        <v>1</v>
      </c>
      <c r="T9045">
        <v>3</v>
      </c>
      <c r="U9045" t="b">
        <v>1</v>
      </c>
      <c r="V9045" t="s">
        <v>10696</v>
      </c>
      <c r="W9045" t="s">
        <v>10697</v>
      </c>
      <c r="X9045" t="s">
        <v>14982</v>
      </c>
      <c r="Y9045">
        <v>96</v>
      </c>
      <c r="Z9045">
        <v>96</v>
      </c>
      <c r="AA9045">
        <v>5</v>
      </c>
      <c r="AB9045">
        <v>5</v>
      </c>
      <c r="AC9045">
        <v>31</v>
      </c>
    </row>
    <row r="9046" spans="1:29">
      <c r="A9046">
        <v>9823</v>
      </c>
      <c r="B9046" t="s">
        <v>805</v>
      </c>
      <c r="C9046" t="s">
        <v>10852</v>
      </c>
      <c r="J9046" t="s">
        <v>1436</v>
      </c>
      <c r="K9046">
        <v>0</v>
      </c>
      <c r="N9046" t="b">
        <v>1</v>
      </c>
      <c r="O9046" t="b">
        <v>0</v>
      </c>
      <c r="P9046" t="b">
        <v>0</v>
      </c>
      <c r="Q9046">
        <v>11</v>
      </c>
      <c r="R9046">
        <v>3</v>
      </c>
      <c r="S9046">
        <v>1</v>
      </c>
      <c r="T9046">
        <v>3</v>
      </c>
      <c r="U9046" t="b">
        <v>1</v>
      </c>
      <c r="V9046" t="s">
        <v>10696</v>
      </c>
      <c r="W9046" t="s">
        <v>10697</v>
      </c>
      <c r="X9046" t="s">
        <v>14984</v>
      </c>
      <c r="Y9046">
        <v>97</v>
      </c>
      <c r="Z9046">
        <v>97</v>
      </c>
      <c r="AA9046">
        <v>5</v>
      </c>
      <c r="AB9046">
        <v>5</v>
      </c>
      <c r="AC9046">
        <v>31</v>
      </c>
    </row>
    <row r="9047" spans="1:29">
      <c r="A9047">
        <v>9824</v>
      </c>
      <c r="B9047" t="s">
        <v>805</v>
      </c>
      <c r="C9047" t="s">
        <v>10853</v>
      </c>
      <c r="J9047" t="s">
        <v>1436</v>
      </c>
      <c r="K9047">
        <v>0</v>
      </c>
      <c r="N9047" t="b">
        <v>1</v>
      </c>
      <c r="O9047" t="b">
        <v>0</v>
      </c>
      <c r="P9047" t="b">
        <v>0</v>
      </c>
      <c r="Q9047">
        <v>11</v>
      </c>
      <c r="R9047">
        <v>3</v>
      </c>
      <c r="S9047">
        <v>1</v>
      </c>
      <c r="T9047">
        <v>3</v>
      </c>
      <c r="U9047" t="b">
        <v>1</v>
      </c>
      <c r="V9047" t="s">
        <v>10696</v>
      </c>
      <c r="W9047" t="s">
        <v>10697</v>
      </c>
      <c r="X9047" t="s">
        <v>14986</v>
      </c>
      <c r="Y9047">
        <v>98</v>
      </c>
      <c r="Z9047">
        <v>98</v>
      </c>
      <c r="AA9047">
        <v>5</v>
      </c>
      <c r="AB9047">
        <v>5</v>
      </c>
      <c r="AC9047">
        <v>31</v>
      </c>
    </row>
    <row r="9048" spans="1:29">
      <c r="A9048">
        <v>9825</v>
      </c>
      <c r="B9048" t="s">
        <v>805</v>
      </c>
      <c r="C9048" t="s">
        <v>10854</v>
      </c>
      <c r="J9048" t="s">
        <v>1436</v>
      </c>
      <c r="K9048">
        <v>0</v>
      </c>
      <c r="N9048" t="b">
        <v>1</v>
      </c>
      <c r="O9048" t="b">
        <v>0</v>
      </c>
      <c r="P9048" t="b">
        <v>0</v>
      </c>
      <c r="Q9048">
        <v>11</v>
      </c>
      <c r="R9048">
        <v>3</v>
      </c>
      <c r="S9048">
        <v>1</v>
      </c>
      <c r="T9048">
        <v>3</v>
      </c>
      <c r="U9048" t="b">
        <v>1</v>
      </c>
      <c r="V9048" t="s">
        <v>10696</v>
      </c>
      <c r="W9048" t="s">
        <v>10697</v>
      </c>
      <c r="X9048" t="s">
        <v>14988</v>
      </c>
      <c r="Y9048">
        <v>99</v>
      </c>
      <c r="Z9048">
        <v>99</v>
      </c>
      <c r="AA9048">
        <v>5</v>
      </c>
      <c r="AB9048">
        <v>5</v>
      </c>
      <c r="AC9048">
        <v>31</v>
      </c>
    </row>
    <row r="9049" spans="1:29">
      <c r="A9049">
        <v>9826</v>
      </c>
      <c r="B9049" t="s">
        <v>805</v>
      </c>
      <c r="C9049" t="s">
        <v>10855</v>
      </c>
      <c r="J9049" t="s">
        <v>1436</v>
      </c>
      <c r="K9049">
        <v>0</v>
      </c>
      <c r="N9049" t="b">
        <v>1</v>
      </c>
      <c r="O9049" t="b">
        <v>0</v>
      </c>
      <c r="P9049" t="b">
        <v>0</v>
      </c>
      <c r="Q9049">
        <v>11</v>
      </c>
      <c r="R9049">
        <v>3</v>
      </c>
      <c r="S9049">
        <v>1</v>
      </c>
      <c r="T9049">
        <v>3</v>
      </c>
      <c r="U9049" t="b">
        <v>1</v>
      </c>
      <c r="V9049" t="s">
        <v>10696</v>
      </c>
      <c r="W9049" t="s">
        <v>10697</v>
      </c>
      <c r="X9049" t="s">
        <v>14990</v>
      </c>
      <c r="Y9049">
        <v>100</v>
      </c>
      <c r="Z9049">
        <v>100</v>
      </c>
      <c r="AA9049">
        <v>5</v>
      </c>
      <c r="AB9049">
        <v>5</v>
      </c>
      <c r="AC9049">
        <v>31</v>
      </c>
    </row>
    <row r="9050" spans="1:29">
      <c r="A9050">
        <v>9827</v>
      </c>
      <c r="B9050" t="s">
        <v>805</v>
      </c>
      <c r="C9050" t="s">
        <v>10856</v>
      </c>
      <c r="J9050" t="s">
        <v>1436</v>
      </c>
      <c r="K9050">
        <v>0</v>
      </c>
      <c r="N9050" t="b">
        <v>1</v>
      </c>
      <c r="O9050" t="b">
        <v>0</v>
      </c>
      <c r="P9050" t="b">
        <v>0</v>
      </c>
      <c r="Q9050">
        <v>11</v>
      </c>
      <c r="R9050">
        <v>3</v>
      </c>
      <c r="S9050">
        <v>1</v>
      </c>
      <c r="T9050">
        <v>3</v>
      </c>
      <c r="U9050" t="b">
        <v>1</v>
      </c>
      <c r="V9050" t="s">
        <v>10696</v>
      </c>
      <c r="W9050" t="s">
        <v>10697</v>
      </c>
      <c r="X9050" t="s">
        <v>14992</v>
      </c>
      <c r="Y9050">
        <v>101</v>
      </c>
      <c r="Z9050">
        <v>101</v>
      </c>
      <c r="AA9050">
        <v>5</v>
      </c>
      <c r="AB9050">
        <v>5</v>
      </c>
      <c r="AC9050">
        <v>31</v>
      </c>
    </row>
    <row r="9051" spans="1:29">
      <c r="A9051">
        <v>9828</v>
      </c>
      <c r="B9051" t="s">
        <v>805</v>
      </c>
      <c r="C9051" t="s">
        <v>10857</v>
      </c>
      <c r="J9051" t="s">
        <v>1436</v>
      </c>
      <c r="K9051">
        <v>0</v>
      </c>
      <c r="N9051" t="b">
        <v>1</v>
      </c>
      <c r="O9051" t="b">
        <v>0</v>
      </c>
      <c r="P9051" t="b">
        <v>0</v>
      </c>
      <c r="Q9051">
        <v>11</v>
      </c>
      <c r="R9051">
        <v>3</v>
      </c>
      <c r="S9051">
        <v>1</v>
      </c>
      <c r="T9051">
        <v>3</v>
      </c>
      <c r="U9051" t="b">
        <v>1</v>
      </c>
      <c r="V9051" t="s">
        <v>10696</v>
      </c>
      <c r="W9051" t="s">
        <v>10697</v>
      </c>
      <c r="X9051" t="s">
        <v>14994</v>
      </c>
      <c r="Y9051">
        <v>102</v>
      </c>
      <c r="Z9051">
        <v>102</v>
      </c>
      <c r="AA9051">
        <v>5</v>
      </c>
      <c r="AB9051">
        <v>5</v>
      </c>
      <c r="AC9051">
        <v>31</v>
      </c>
    </row>
    <row r="9052" spans="1:29">
      <c r="A9052">
        <v>9829</v>
      </c>
      <c r="B9052" t="s">
        <v>805</v>
      </c>
      <c r="C9052" t="s">
        <v>10858</v>
      </c>
      <c r="J9052" t="s">
        <v>1436</v>
      </c>
      <c r="K9052">
        <v>0</v>
      </c>
      <c r="N9052" t="b">
        <v>1</v>
      </c>
      <c r="O9052" t="b">
        <v>0</v>
      </c>
      <c r="P9052" t="b">
        <v>0</v>
      </c>
      <c r="Q9052">
        <v>11</v>
      </c>
      <c r="R9052">
        <v>3</v>
      </c>
      <c r="S9052">
        <v>1</v>
      </c>
      <c r="T9052">
        <v>3</v>
      </c>
      <c r="U9052" t="b">
        <v>1</v>
      </c>
      <c r="V9052" t="s">
        <v>10696</v>
      </c>
      <c r="W9052" t="s">
        <v>10697</v>
      </c>
      <c r="X9052" t="s">
        <v>14996</v>
      </c>
      <c r="Y9052">
        <v>103</v>
      </c>
      <c r="Z9052">
        <v>103</v>
      </c>
      <c r="AA9052">
        <v>5</v>
      </c>
      <c r="AB9052">
        <v>5</v>
      </c>
      <c r="AC9052">
        <v>31</v>
      </c>
    </row>
    <row r="9053" spans="1:29">
      <c r="A9053">
        <v>9830</v>
      </c>
      <c r="B9053" t="s">
        <v>805</v>
      </c>
      <c r="C9053" t="s">
        <v>10859</v>
      </c>
      <c r="J9053" t="s">
        <v>1436</v>
      </c>
      <c r="K9053">
        <v>0</v>
      </c>
      <c r="N9053" t="b">
        <v>1</v>
      </c>
      <c r="O9053" t="b">
        <v>0</v>
      </c>
      <c r="P9053" t="b">
        <v>0</v>
      </c>
      <c r="Q9053">
        <v>11</v>
      </c>
      <c r="R9053">
        <v>3</v>
      </c>
      <c r="S9053">
        <v>1</v>
      </c>
      <c r="T9053">
        <v>3</v>
      </c>
      <c r="U9053" t="b">
        <v>1</v>
      </c>
      <c r="V9053" t="s">
        <v>10696</v>
      </c>
      <c r="W9053" t="s">
        <v>10697</v>
      </c>
      <c r="X9053" t="s">
        <v>14998</v>
      </c>
      <c r="Y9053">
        <v>104</v>
      </c>
      <c r="Z9053">
        <v>104</v>
      </c>
      <c r="AA9053">
        <v>5</v>
      </c>
      <c r="AB9053">
        <v>5</v>
      </c>
      <c r="AC9053">
        <v>31</v>
      </c>
    </row>
    <row r="9054" spans="1:29">
      <c r="A9054">
        <v>9831</v>
      </c>
      <c r="B9054" t="s">
        <v>805</v>
      </c>
      <c r="C9054" t="s">
        <v>10860</v>
      </c>
      <c r="J9054" t="s">
        <v>1436</v>
      </c>
      <c r="K9054">
        <v>0</v>
      </c>
      <c r="N9054" t="b">
        <v>1</v>
      </c>
      <c r="O9054" t="b">
        <v>0</v>
      </c>
      <c r="P9054" t="b">
        <v>0</v>
      </c>
      <c r="Q9054">
        <v>11</v>
      </c>
      <c r="R9054">
        <v>3</v>
      </c>
      <c r="S9054">
        <v>1</v>
      </c>
      <c r="T9054">
        <v>3</v>
      </c>
      <c r="U9054" t="b">
        <v>1</v>
      </c>
      <c r="V9054" t="s">
        <v>10696</v>
      </c>
      <c r="W9054" t="s">
        <v>10697</v>
      </c>
      <c r="X9054" t="s">
        <v>15000</v>
      </c>
      <c r="Y9054">
        <v>105</v>
      </c>
      <c r="Z9054">
        <v>105</v>
      </c>
      <c r="AA9054">
        <v>5</v>
      </c>
      <c r="AB9054">
        <v>5</v>
      </c>
      <c r="AC9054">
        <v>31</v>
      </c>
    </row>
    <row r="9055" spans="1:29">
      <c r="A9055">
        <v>9832</v>
      </c>
      <c r="B9055" t="s">
        <v>805</v>
      </c>
      <c r="C9055" t="s">
        <v>10861</v>
      </c>
      <c r="J9055" t="s">
        <v>1436</v>
      </c>
      <c r="K9055">
        <v>0</v>
      </c>
      <c r="N9055" t="b">
        <v>1</v>
      </c>
      <c r="O9055" t="b">
        <v>0</v>
      </c>
      <c r="P9055" t="b">
        <v>0</v>
      </c>
      <c r="Q9055">
        <v>11</v>
      </c>
      <c r="R9055">
        <v>3</v>
      </c>
      <c r="S9055">
        <v>1</v>
      </c>
      <c r="T9055">
        <v>3</v>
      </c>
      <c r="U9055" t="b">
        <v>1</v>
      </c>
      <c r="V9055" t="s">
        <v>10696</v>
      </c>
      <c r="W9055" t="s">
        <v>10697</v>
      </c>
      <c r="X9055" t="s">
        <v>15002</v>
      </c>
      <c r="Y9055">
        <v>106</v>
      </c>
      <c r="Z9055">
        <v>106</v>
      </c>
      <c r="AA9055">
        <v>5</v>
      </c>
      <c r="AB9055">
        <v>5</v>
      </c>
      <c r="AC9055">
        <v>31</v>
      </c>
    </row>
    <row r="9056" spans="1:29">
      <c r="A9056">
        <v>9833</v>
      </c>
      <c r="B9056" t="s">
        <v>805</v>
      </c>
      <c r="C9056" t="s">
        <v>10862</v>
      </c>
      <c r="J9056" t="s">
        <v>1436</v>
      </c>
      <c r="K9056">
        <v>0</v>
      </c>
      <c r="N9056" t="b">
        <v>1</v>
      </c>
      <c r="O9056" t="b">
        <v>0</v>
      </c>
      <c r="P9056" t="b">
        <v>0</v>
      </c>
      <c r="Q9056">
        <v>11</v>
      </c>
      <c r="R9056">
        <v>3</v>
      </c>
      <c r="S9056">
        <v>1</v>
      </c>
      <c r="T9056">
        <v>3</v>
      </c>
      <c r="U9056" t="b">
        <v>1</v>
      </c>
      <c r="V9056" t="s">
        <v>10696</v>
      </c>
      <c r="W9056" t="s">
        <v>10697</v>
      </c>
      <c r="X9056" t="s">
        <v>15004</v>
      </c>
      <c r="Y9056">
        <v>107</v>
      </c>
      <c r="Z9056">
        <v>107</v>
      </c>
      <c r="AA9056">
        <v>5</v>
      </c>
      <c r="AB9056">
        <v>5</v>
      </c>
      <c r="AC9056">
        <v>31</v>
      </c>
    </row>
    <row r="9057" spans="1:29">
      <c r="A9057">
        <v>9834</v>
      </c>
      <c r="B9057" t="s">
        <v>805</v>
      </c>
      <c r="C9057" t="s">
        <v>10863</v>
      </c>
      <c r="J9057" t="s">
        <v>1436</v>
      </c>
      <c r="K9057">
        <v>0</v>
      </c>
      <c r="N9057" t="b">
        <v>1</v>
      </c>
      <c r="O9057" t="b">
        <v>0</v>
      </c>
      <c r="P9057" t="b">
        <v>0</v>
      </c>
      <c r="Q9057">
        <v>11</v>
      </c>
      <c r="R9057">
        <v>3</v>
      </c>
      <c r="S9057">
        <v>1</v>
      </c>
      <c r="T9057">
        <v>3</v>
      </c>
      <c r="U9057" t="b">
        <v>1</v>
      </c>
      <c r="V9057" t="s">
        <v>10696</v>
      </c>
      <c r="W9057" t="s">
        <v>10697</v>
      </c>
      <c r="X9057" t="s">
        <v>15006</v>
      </c>
      <c r="Y9057">
        <v>108</v>
      </c>
      <c r="Z9057">
        <v>108</v>
      </c>
      <c r="AA9057">
        <v>5</v>
      </c>
      <c r="AB9057">
        <v>5</v>
      </c>
      <c r="AC9057">
        <v>31</v>
      </c>
    </row>
    <row r="9058" spans="1:29">
      <c r="A9058">
        <v>9835</v>
      </c>
      <c r="B9058" t="s">
        <v>805</v>
      </c>
      <c r="C9058" t="s">
        <v>10864</v>
      </c>
      <c r="J9058" t="s">
        <v>1436</v>
      </c>
      <c r="K9058">
        <v>0</v>
      </c>
      <c r="N9058" t="b">
        <v>1</v>
      </c>
      <c r="O9058" t="b">
        <v>0</v>
      </c>
      <c r="P9058" t="b">
        <v>0</v>
      </c>
      <c r="Q9058">
        <v>11</v>
      </c>
      <c r="R9058">
        <v>3</v>
      </c>
      <c r="S9058">
        <v>1</v>
      </c>
      <c r="T9058">
        <v>3</v>
      </c>
      <c r="U9058" t="b">
        <v>1</v>
      </c>
      <c r="V9058" t="s">
        <v>10696</v>
      </c>
      <c r="W9058" t="s">
        <v>10697</v>
      </c>
      <c r="X9058" t="s">
        <v>15008</v>
      </c>
      <c r="Y9058">
        <v>109</v>
      </c>
      <c r="Z9058">
        <v>109</v>
      </c>
      <c r="AA9058">
        <v>5</v>
      </c>
      <c r="AB9058">
        <v>5</v>
      </c>
      <c r="AC9058">
        <v>31</v>
      </c>
    </row>
    <row r="9059" spans="1:29">
      <c r="A9059">
        <v>9836</v>
      </c>
      <c r="B9059" t="s">
        <v>805</v>
      </c>
      <c r="C9059" t="s">
        <v>10865</v>
      </c>
      <c r="J9059" t="s">
        <v>1436</v>
      </c>
      <c r="K9059">
        <v>0</v>
      </c>
      <c r="N9059" t="b">
        <v>1</v>
      </c>
      <c r="O9059" t="b">
        <v>0</v>
      </c>
      <c r="P9059" t="b">
        <v>0</v>
      </c>
      <c r="Q9059">
        <v>11</v>
      </c>
      <c r="R9059">
        <v>3</v>
      </c>
      <c r="S9059">
        <v>1</v>
      </c>
      <c r="T9059">
        <v>3</v>
      </c>
      <c r="U9059" t="b">
        <v>1</v>
      </c>
      <c r="V9059" t="s">
        <v>10696</v>
      </c>
      <c r="W9059" t="s">
        <v>10697</v>
      </c>
      <c r="X9059" t="s">
        <v>15010</v>
      </c>
      <c r="Y9059">
        <v>110</v>
      </c>
      <c r="Z9059">
        <v>110</v>
      </c>
      <c r="AA9059">
        <v>5</v>
      </c>
      <c r="AB9059">
        <v>5</v>
      </c>
      <c r="AC9059">
        <v>31</v>
      </c>
    </row>
    <row r="9060" spans="1:29">
      <c r="A9060">
        <v>9837</v>
      </c>
      <c r="B9060" t="s">
        <v>805</v>
      </c>
      <c r="C9060" t="s">
        <v>10866</v>
      </c>
      <c r="J9060" t="s">
        <v>1436</v>
      </c>
      <c r="K9060">
        <v>0</v>
      </c>
      <c r="N9060" t="b">
        <v>1</v>
      </c>
      <c r="O9060" t="b">
        <v>0</v>
      </c>
      <c r="P9060" t="b">
        <v>0</v>
      </c>
      <c r="Q9060">
        <v>11</v>
      </c>
      <c r="R9060">
        <v>3</v>
      </c>
      <c r="S9060">
        <v>1</v>
      </c>
      <c r="T9060">
        <v>3</v>
      </c>
      <c r="U9060" t="b">
        <v>1</v>
      </c>
      <c r="V9060" t="s">
        <v>10696</v>
      </c>
      <c r="W9060" t="s">
        <v>10697</v>
      </c>
      <c r="X9060" t="s">
        <v>15012</v>
      </c>
      <c r="Y9060">
        <v>111</v>
      </c>
      <c r="Z9060">
        <v>111</v>
      </c>
      <c r="AA9060">
        <v>5</v>
      </c>
      <c r="AB9060">
        <v>5</v>
      </c>
      <c r="AC9060">
        <v>31</v>
      </c>
    </row>
    <row r="9061" spans="1:29">
      <c r="A9061">
        <v>9838</v>
      </c>
      <c r="B9061" t="s">
        <v>805</v>
      </c>
      <c r="C9061" t="s">
        <v>10867</v>
      </c>
      <c r="J9061" t="s">
        <v>1436</v>
      </c>
      <c r="K9061">
        <v>0</v>
      </c>
      <c r="N9061" t="b">
        <v>1</v>
      </c>
      <c r="O9061" t="b">
        <v>0</v>
      </c>
      <c r="P9061" t="b">
        <v>0</v>
      </c>
      <c r="Q9061">
        <v>11</v>
      </c>
      <c r="R9061">
        <v>3</v>
      </c>
      <c r="S9061">
        <v>1</v>
      </c>
      <c r="T9061">
        <v>3</v>
      </c>
      <c r="U9061" t="b">
        <v>1</v>
      </c>
      <c r="V9061" t="s">
        <v>10696</v>
      </c>
      <c r="W9061" t="s">
        <v>10697</v>
      </c>
      <c r="X9061" t="s">
        <v>15014</v>
      </c>
      <c r="Y9061">
        <v>112</v>
      </c>
      <c r="Z9061">
        <v>112</v>
      </c>
      <c r="AA9061">
        <v>5</v>
      </c>
      <c r="AB9061">
        <v>5</v>
      </c>
      <c r="AC9061">
        <v>31</v>
      </c>
    </row>
    <row r="9062" spans="1:29">
      <c r="A9062">
        <v>9839</v>
      </c>
      <c r="B9062" t="s">
        <v>805</v>
      </c>
      <c r="C9062" t="s">
        <v>10868</v>
      </c>
      <c r="J9062" t="s">
        <v>1436</v>
      </c>
      <c r="K9062">
        <v>0</v>
      </c>
      <c r="N9062" t="b">
        <v>1</v>
      </c>
      <c r="O9062" t="b">
        <v>0</v>
      </c>
      <c r="P9062" t="b">
        <v>0</v>
      </c>
      <c r="Q9062">
        <v>11</v>
      </c>
      <c r="R9062">
        <v>3</v>
      </c>
      <c r="S9062">
        <v>1</v>
      </c>
      <c r="T9062">
        <v>3</v>
      </c>
      <c r="U9062" t="b">
        <v>1</v>
      </c>
      <c r="V9062" t="s">
        <v>10696</v>
      </c>
      <c r="W9062" t="s">
        <v>10697</v>
      </c>
      <c r="X9062" t="s">
        <v>15016</v>
      </c>
      <c r="Y9062">
        <v>113</v>
      </c>
      <c r="Z9062">
        <v>113</v>
      </c>
      <c r="AA9062">
        <v>5</v>
      </c>
      <c r="AB9062">
        <v>5</v>
      </c>
      <c r="AC9062">
        <v>31</v>
      </c>
    </row>
    <row r="9063" spans="1:29">
      <c r="A9063">
        <v>9840</v>
      </c>
      <c r="B9063" t="s">
        <v>805</v>
      </c>
      <c r="C9063" t="s">
        <v>10869</v>
      </c>
      <c r="J9063" t="s">
        <v>1436</v>
      </c>
      <c r="K9063">
        <v>0</v>
      </c>
      <c r="N9063" t="b">
        <v>1</v>
      </c>
      <c r="O9063" t="b">
        <v>0</v>
      </c>
      <c r="P9063" t="b">
        <v>0</v>
      </c>
      <c r="Q9063">
        <v>11</v>
      </c>
      <c r="R9063">
        <v>3</v>
      </c>
      <c r="S9063">
        <v>1</v>
      </c>
      <c r="T9063">
        <v>3</v>
      </c>
      <c r="U9063" t="b">
        <v>1</v>
      </c>
      <c r="V9063" t="s">
        <v>10696</v>
      </c>
      <c r="W9063" t="s">
        <v>10697</v>
      </c>
      <c r="X9063" t="s">
        <v>15018</v>
      </c>
      <c r="Y9063">
        <v>114</v>
      </c>
      <c r="Z9063">
        <v>114</v>
      </c>
      <c r="AA9063">
        <v>5</v>
      </c>
      <c r="AB9063">
        <v>5</v>
      </c>
      <c r="AC9063">
        <v>31</v>
      </c>
    </row>
    <row r="9064" spans="1:29">
      <c r="A9064">
        <v>9841</v>
      </c>
      <c r="B9064" t="s">
        <v>1503</v>
      </c>
      <c r="C9064" t="s">
        <v>10873</v>
      </c>
      <c r="D9064" t="s">
        <v>10874</v>
      </c>
      <c r="E9064" t="s">
        <v>10875</v>
      </c>
      <c r="U9064" t="b">
        <v>1</v>
      </c>
      <c r="V9064" t="s">
        <v>10876</v>
      </c>
      <c r="W9064" t="s">
        <v>10877</v>
      </c>
      <c r="X9064" t="s">
        <v>15636</v>
      </c>
      <c r="Y9064">
        <v>10</v>
      </c>
      <c r="Z9064">
        <v>11</v>
      </c>
      <c r="AA9064">
        <v>2</v>
      </c>
      <c r="AB9064">
        <v>10</v>
      </c>
      <c r="AC9064">
        <v>34</v>
      </c>
    </row>
    <row r="9065" spans="1:29">
      <c r="A9065">
        <v>9842</v>
      </c>
      <c r="B9065" t="s">
        <v>827</v>
      </c>
      <c r="C9065" t="s">
        <v>10878</v>
      </c>
      <c r="U9065" t="b">
        <v>1</v>
      </c>
      <c r="V9065" t="s">
        <v>10876</v>
      </c>
      <c r="W9065" t="s">
        <v>10877</v>
      </c>
      <c r="X9065" t="s">
        <v>15637</v>
      </c>
      <c r="Y9065">
        <v>10</v>
      </c>
      <c r="Z9065">
        <v>11</v>
      </c>
      <c r="AA9065">
        <v>2</v>
      </c>
      <c r="AB9065">
        <v>9</v>
      </c>
      <c r="AC9065">
        <v>34</v>
      </c>
    </row>
    <row r="9066" spans="1:29">
      <c r="A9066">
        <v>9843</v>
      </c>
      <c r="B9066" t="s">
        <v>1508</v>
      </c>
      <c r="C9066" t="s">
        <v>10879</v>
      </c>
      <c r="U9066" t="b">
        <v>1</v>
      </c>
      <c r="V9066" t="s">
        <v>10876</v>
      </c>
      <c r="W9066" t="s">
        <v>10877</v>
      </c>
      <c r="X9066" t="s">
        <v>15638</v>
      </c>
      <c r="Y9066">
        <v>11</v>
      </c>
      <c r="Z9066">
        <v>11</v>
      </c>
      <c r="AA9066">
        <v>2</v>
      </c>
      <c r="AB9066">
        <v>10</v>
      </c>
      <c r="AC9066">
        <v>34</v>
      </c>
    </row>
    <row r="9067" spans="1:29">
      <c r="A9067">
        <v>9844</v>
      </c>
      <c r="B9067" t="s">
        <v>805</v>
      </c>
      <c r="C9067" t="s">
        <v>10880</v>
      </c>
      <c r="I9067" t="s">
        <v>597</v>
      </c>
      <c r="J9067" t="s">
        <v>1436</v>
      </c>
      <c r="K9067">
        <v>0</v>
      </c>
      <c r="N9067" t="b">
        <v>1</v>
      </c>
      <c r="O9067" t="b">
        <v>0</v>
      </c>
      <c r="P9067" t="b">
        <v>0</v>
      </c>
      <c r="Q9067">
        <v>9</v>
      </c>
      <c r="R9067">
        <v>1</v>
      </c>
      <c r="S9067">
        <v>1</v>
      </c>
      <c r="T9067">
        <v>0</v>
      </c>
      <c r="U9067" t="b">
        <v>1</v>
      </c>
      <c r="V9067" t="s">
        <v>10876</v>
      </c>
      <c r="W9067" t="s">
        <v>10877</v>
      </c>
      <c r="X9067" t="s">
        <v>14520</v>
      </c>
      <c r="Y9067">
        <v>11</v>
      </c>
      <c r="Z9067">
        <v>11</v>
      </c>
      <c r="AA9067">
        <v>5</v>
      </c>
      <c r="AB9067">
        <v>5</v>
      </c>
      <c r="AC9067">
        <v>34</v>
      </c>
    </row>
    <row r="9068" spans="1:29">
      <c r="A9068">
        <v>9845</v>
      </c>
      <c r="B9068" t="s">
        <v>1503</v>
      </c>
      <c r="C9068" t="s">
        <v>10881</v>
      </c>
      <c r="D9068" t="s">
        <v>10882</v>
      </c>
      <c r="E9068" t="s">
        <v>4611</v>
      </c>
      <c r="U9068" t="b">
        <v>1</v>
      </c>
      <c r="V9068" t="s">
        <v>10876</v>
      </c>
      <c r="W9068" t="s">
        <v>10877</v>
      </c>
      <c r="X9068" t="s">
        <v>15639</v>
      </c>
      <c r="Y9068">
        <v>12</v>
      </c>
      <c r="Z9068">
        <v>55</v>
      </c>
      <c r="AA9068">
        <v>2</v>
      </c>
      <c r="AB9068">
        <v>9</v>
      </c>
      <c r="AC9068">
        <v>34</v>
      </c>
    </row>
    <row r="9069" spans="1:29">
      <c r="A9069">
        <v>9846</v>
      </c>
      <c r="B9069" t="s">
        <v>827</v>
      </c>
      <c r="C9069" t="s">
        <v>10883</v>
      </c>
      <c r="U9069" t="b">
        <v>1</v>
      </c>
      <c r="V9069" t="s">
        <v>10876</v>
      </c>
      <c r="W9069" t="s">
        <v>10877</v>
      </c>
      <c r="X9069" t="s">
        <v>15640</v>
      </c>
      <c r="Y9069">
        <v>12</v>
      </c>
      <c r="Z9069">
        <v>55</v>
      </c>
      <c r="AA9069">
        <v>3</v>
      </c>
      <c r="AB9069">
        <v>9</v>
      </c>
      <c r="AC9069">
        <v>34</v>
      </c>
    </row>
    <row r="9070" spans="1:29">
      <c r="A9070">
        <v>9847</v>
      </c>
      <c r="B9070" t="s">
        <v>1508</v>
      </c>
      <c r="C9070" t="s">
        <v>10884</v>
      </c>
      <c r="U9070" t="b">
        <v>1</v>
      </c>
      <c r="V9070" t="s">
        <v>10876</v>
      </c>
      <c r="W9070" t="s">
        <v>10877</v>
      </c>
      <c r="X9070" t="s">
        <v>15641</v>
      </c>
      <c r="Y9070">
        <v>13</v>
      </c>
      <c r="Z9070">
        <v>55</v>
      </c>
      <c r="AA9070">
        <v>2</v>
      </c>
      <c r="AB9070">
        <v>9</v>
      </c>
      <c r="AC9070">
        <v>34</v>
      </c>
    </row>
    <row r="9071" spans="1:29">
      <c r="A9071">
        <v>9848</v>
      </c>
      <c r="B9071" t="s">
        <v>805</v>
      </c>
      <c r="C9071" t="s">
        <v>10885</v>
      </c>
      <c r="J9071" t="s">
        <v>1444</v>
      </c>
      <c r="K9071">
        <v>0</v>
      </c>
      <c r="N9071" t="b">
        <v>1</v>
      </c>
      <c r="O9071" t="b">
        <v>0</v>
      </c>
      <c r="P9071" t="b">
        <v>0</v>
      </c>
      <c r="Q9071">
        <v>1</v>
      </c>
      <c r="R9071">
        <v>2</v>
      </c>
      <c r="S9071">
        <v>1</v>
      </c>
      <c r="T9071">
        <v>2</v>
      </c>
      <c r="U9071" t="b">
        <v>1</v>
      </c>
      <c r="V9071" t="s">
        <v>10876</v>
      </c>
      <c r="W9071" t="s">
        <v>10877</v>
      </c>
      <c r="X9071" t="s">
        <v>14458</v>
      </c>
      <c r="Y9071">
        <v>16</v>
      </c>
      <c r="Z9071">
        <v>16</v>
      </c>
      <c r="AA9071">
        <v>5</v>
      </c>
      <c r="AB9071">
        <v>5</v>
      </c>
      <c r="AC9071">
        <v>34</v>
      </c>
    </row>
    <row r="9072" spans="1:29">
      <c r="A9072">
        <v>9849</v>
      </c>
      <c r="B9072" t="s">
        <v>805</v>
      </c>
      <c r="C9072" t="s">
        <v>10886</v>
      </c>
      <c r="J9072" t="s">
        <v>1444</v>
      </c>
      <c r="K9072">
        <v>0</v>
      </c>
      <c r="N9072" t="b">
        <v>1</v>
      </c>
      <c r="O9072" t="b">
        <v>0</v>
      </c>
      <c r="P9072" t="b">
        <v>0</v>
      </c>
      <c r="Q9072">
        <v>1</v>
      </c>
      <c r="R9072">
        <v>2</v>
      </c>
      <c r="S9072">
        <v>1</v>
      </c>
      <c r="T9072">
        <v>2</v>
      </c>
      <c r="U9072" t="b">
        <v>1</v>
      </c>
      <c r="V9072" t="s">
        <v>10876</v>
      </c>
      <c r="W9072" t="s">
        <v>10877</v>
      </c>
      <c r="X9072" t="s">
        <v>14684</v>
      </c>
      <c r="Y9072">
        <v>17</v>
      </c>
      <c r="Z9072">
        <v>17</v>
      </c>
      <c r="AA9072">
        <v>5</v>
      </c>
      <c r="AB9072">
        <v>5</v>
      </c>
      <c r="AC9072">
        <v>34</v>
      </c>
    </row>
    <row r="9073" spans="1:29">
      <c r="A9073">
        <v>9850</v>
      </c>
      <c r="B9073" t="s">
        <v>805</v>
      </c>
      <c r="C9073" t="s">
        <v>10887</v>
      </c>
      <c r="J9073" t="s">
        <v>1444</v>
      </c>
      <c r="K9073">
        <v>0</v>
      </c>
      <c r="N9073" t="b">
        <v>1</v>
      </c>
      <c r="O9073" t="b">
        <v>0</v>
      </c>
      <c r="P9073" t="b">
        <v>0</v>
      </c>
      <c r="Q9073">
        <v>1</v>
      </c>
      <c r="R9073">
        <v>2</v>
      </c>
      <c r="S9073">
        <v>1</v>
      </c>
      <c r="T9073">
        <v>2</v>
      </c>
      <c r="U9073" t="b">
        <v>1</v>
      </c>
      <c r="V9073" t="s">
        <v>10876</v>
      </c>
      <c r="W9073" t="s">
        <v>10877</v>
      </c>
      <c r="X9073" t="s">
        <v>14687</v>
      </c>
      <c r="Y9073">
        <v>18</v>
      </c>
      <c r="Z9073">
        <v>18</v>
      </c>
      <c r="AA9073">
        <v>5</v>
      </c>
      <c r="AB9073">
        <v>5</v>
      </c>
      <c r="AC9073">
        <v>34</v>
      </c>
    </row>
    <row r="9074" spans="1:29">
      <c r="A9074">
        <v>9851</v>
      </c>
      <c r="B9074" t="s">
        <v>805</v>
      </c>
      <c r="C9074" t="s">
        <v>10888</v>
      </c>
      <c r="J9074" t="s">
        <v>1444</v>
      </c>
      <c r="K9074">
        <v>0</v>
      </c>
      <c r="N9074" t="b">
        <v>1</v>
      </c>
      <c r="O9074" t="b">
        <v>0</v>
      </c>
      <c r="P9074" t="b">
        <v>0</v>
      </c>
      <c r="Q9074">
        <v>1</v>
      </c>
      <c r="R9074">
        <v>2</v>
      </c>
      <c r="S9074">
        <v>1</v>
      </c>
      <c r="T9074">
        <v>2</v>
      </c>
      <c r="U9074" t="b">
        <v>1</v>
      </c>
      <c r="V9074" t="s">
        <v>10876</v>
      </c>
      <c r="W9074" t="s">
        <v>10877</v>
      </c>
      <c r="X9074" t="s">
        <v>14689</v>
      </c>
      <c r="Y9074">
        <v>19</v>
      </c>
      <c r="Z9074">
        <v>19</v>
      </c>
      <c r="AA9074">
        <v>5</v>
      </c>
      <c r="AB9074">
        <v>5</v>
      </c>
      <c r="AC9074">
        <v>34</v>
      </c>
    </row>
    <row r="9075" spans="1:29">
      <c r="A9075">
        <v>9852</v>
      </c>
      <c r="B9075" t="s">
        <v>805</v>
      </c>
      <c r="C9075" t="s">
        <v>10889</v>
      </c>
      <c r="J9075" t="s">
        <v>1444</v>
      </c>
      <c r="K9075">
        <v>0</v>
      </c>
      <c r="N9075" t="b">
        <v>1</v>
      </c>
      <c r="O9075" t="b">
        <v>0</v>
      </c>
      <c r="P9075" t="b">
        <v>0</v>
      </c>
      <c r="Q9075">
        <v>1</v>
      </c>
      <c r="R9075">
        <v>2</v>
      </c>
      <c r="S9075">
        <v>1</v>
      </c>
      <c r="T9075">
        <v>2</v>
      </c>
      <c r="U9075" t="b">
        <v>1</v>
      </c>
      <c r="V9075" t="s">
        <v>10876</v>
      </c>
      <c r="W9075" t="s">
        <v>10877</v>
      </c>
      <c r="X9075" t="s">
        <v>14691</v>
      </c>
      <c r="Y9075">
        <v>20</v>
      </c>
      <c r="Z9075">
        <v>20</v>
      </c>
      <c r="AA9075">
        <v>5</v>
      </c>
      <c r="AB9075">
        <v>5</v>
      </c>
      <c r="AC9075">
        <v>34</v>
      </c>
    </row>
    <row r="9076" spans="1:29">
      <c r="A9076">
        <v>9853</v>
      </c>
      <c r="B9076" t="s">
        <v>805</v>
      </c>
      <c r="C9076" t="s">
        <v>10890</v>
      </c>
      <c r="J9076" t="s">
        <v>1444</v>
      </c>
      <c r="K9076">
        <v>0</v>
      </c>
      <c r="N9076" t="b">
        <v>1</v>
      </c>
      <c r="O9076" t="b">
        <v>0</v>
      </c>
      <c r="P9076" t="b">
        <v>0</v>
      </c>
      <c r="Q9076">
        <v>1</v>
      </c>
      <c r="R9076">
        <v>2</v>
      </c>
      <c r="S9076">
        <v>1</v>
      </c>
      <c r="T9076">
        <v>2</v>
      </c>
      <c r="U9076" t="b">
        <v>1</v>
      </c>
      <c r="V9076" t="s">
        <v>10876</v>
      </c>
      <c r="W9076" t="s">
        <v>10877</v>
      </c>
      <c r="X9076" t="s">
        <v>14471</v>
      </c>
      <c r="Y9076">
        <v>21</v>
      </c>
      <c r="Z9076">
        <v>21</v>
      </c>
      <c r="AA9076">
        <v>5</v>
      </c>
      <c r="AB9076">
        <v>5</v>
      </c>
      <c r="AC9076">
        <v>34</v>
      </c>
    </row>
    <row r="9077" spans="1:29">
      <c r="A9077">
        <v>9854</v>
      </c>
      <c r="B9077" t="s">
        <v>805</v>
      </c>
      <c r="C9077" t="s">
        <v>10891</v>
      </c>
      <c r="J9077" t="s">
        <v>1444</v>
      </c>
      <c r="K9077">
        <v>0</v>
      </c>
      <c r="N9077" t="b">
        <v>1</v>
      </c>
      <c r="O9077" t="b">
        <v>0</v>
      </c>
      <c r="P9077" t="b">
        <v>0</v>
      </c>
      <c r="Q9077">
        <v>1</v>
      </c>
      <c r="R9077">
        <v>2</v>
      </c>
      <c r="S9077">
        <v>1</v>
      </c>
      <c r="T9077">
        <v>2</v>
      </c>
      <c r="U9077" t="b">
        <v>1</v>
      </c>
      <c r="V9077" t="s">
        <v>10876</v>
      </c>
      <c r="W9077" t="s">
        <v>10877</v>
      </c>
      <c r="X9077" t="s">
        <v>14694</v>
      </c>
      <c r="Y9077">
        <v>22</v>
      </c>
      <c r="Z9077">
        <v>22</v>
      </c>
      <c r="AA9077">
        <v>5</v>
      </c>
      <c r="AB9077">
        <v>5</v>
      </c>
      <c r="AC9077">
        <v>34</v>
      </c>
    </row>
    <row r="9078" spans="1:29">
      <c r="A9078">
        <v>9855</v>
      </c>
      <c r="B9078" t="s">
        <v>805</v>
      </c>
      <c r="C9078" t="s">
        <v>10892</v>
      </c>
      <c r="J9078" t="s">
        <v>1444</v>
      </c>
      <c r="K9078">
        <v>0</v>
      </c>
      <c r="N9078" t="b">
        <v>1</v>
      </c>
      <c r="O9078" t="b">
        <v>0</v>
      </c>
      <c r="P9078" t="b">
        <v>0</v>
      </c>
      <c r="Q9078">
        <v>1</v>
      </c>
      <c r="R9078">
        <v>2</v>
      </c>
      <c r="S9078">
        <v>1</v>
      </c>
      <c r="T9078">
        <v>2</v>
      </c>
      <c r="U9078" t="b">
        <v>1</v>
      </c>
      <c r="V9078" t="s">
        <v>10876</v>
      </c>
      <c r="W9078" t="s">
        <v>10877</v>
      </c>
      <c r="X9078" t="s">
        <v>14688</v>
      </c>
      <c r="Y9078">
        <v>18</v>
      </c>
      <c r="Z9078">
        <v>18</v>
      </c>
      <c r="AA9078">
        <v>6</v>
      </c>
      <c r="AB9078">
        <v>6</v>
      </c>
      <c r="AC9078">
        <v>34</v>
      </c>
    </row>
    <row r="9079" spans="1:29">
      <c r="A9079">
        <v>9856</v>
      </c>
      <c r="B9079" t="s">
        <v>805</v>
      </c>
      <c r="C9079" t="s">
        <v>10893</v>
      </c>
      <c r="J9079" t="s">
        <v>1444</v>
      </c>
      <c r="K9079">
        <v>0</v>
      </c>
      <c r="N9079" t="b">
        <v>1</v>
      </c>
      <c r="O9079" t="b">
        <v>0</v>
      </c>
      <c r="P9079" t="b">
        <v>0</v>
      </c>
      <c r="Q9079">
        <v>1</v>
      </c>
      <c r="R9079">
        <v>2</v>
      </c>
      <c r="S9079">
        <v>1</v>
      </c>
      <c r="T9079">
        <v>2</v>
      </c>
      <c r="U9079" t="b">
        <v>1</v>
      </c>
      <c r="V9079" t="s">
        <v>10876</v>
      </c>
      <c r="W9079" t="s">
        <v>10877</v>
      </c>
      <c r="X9079" t="s">
        <v>14448</v>
      </c>
      <c r="Y9079">
        <v>19</v>
      </c>
      <c r="Z9079">
        <v>19</v>
      </c>
      <c r="AA9079">
        <v>6</v>
      </c>
      <c r="AB9079">
        <v>6</v>
      </c>
      <c r="AC9079">
        <v>34</v>
      </c>
    </row>
    <row r="9080" spans="1:29">
      <c r="A9080">
        <v>9857</v>
      </c>
      <c r="B9080" t="s">
        <v>805</v>
      </c>
      <c r="C9080" t="s">
        <v>10894</v>
      </c>
      <c r="J9080" t="s">
        <v>1444</v>
      </c>
      <c r="K9080">
        <v>0</v>
      </c>
      <c r="N9080" t="b">
        <v>1</v>
      </c>
      <c r="O9080" t="b">
        <v>0</v>
      </c>
      <c r="P9080" t="b">
        <v>0</v>
      </c>
      <c r="Q9080">
        <v>1</v>
      </c>
      <c r="R9080">
        <v>2</v>
      </c>
      <c r="S9080">
        <v>1</v>
      </c>
      <c r="T9080">
        <v>2</v>
      </c>
      <c r="U9080" t="b">
        <v>1</v>
      </c>
      <c r="V9080" t="s">
        <v>10876</v>
      </c>
      <c r="W9080" t="s">
        <v>10877</v>
      </c>
      <c r="X9080" t="s">
        <v>14623</v>
      </c>
      <c r="Y9080">
        <v>20</v>
      </c>
      <c r="Z9080">
        <v>20</v>
      </c>
      <c r="AA9080">
        <v>6</v>
      </c>
      <c r="AB9080">
        <v>6</v>
      </c>
      <c r="AC9080">
        <v>34</v>
      </c>
    </row>
    <row r="9081" spans="1:29">
      <c r="A9081">
        <v>9858</v>
      </c>
      <c r="B9081" t="s">
        <v>805</v>
      </c>
      <c r="C9081" t="s">
        <v>10895</v>
      </c>
      <c r="J9081" t="s">
        <v>1444</v>
      </c>
      <c r="K9081">
        <v>0</v>
      </c>
      <c r="N9081" t="b">
        <v>1</v>
      </c>
      <c r="O9081" t="b">
        <v>0</v>
      </c>
      <c r="P9081" t="b">
        <v>0</v>
      </c>
      <c r="Q9081">
        <v>1</v>
      </c>
      <c r="R9081">
        <v>2</v>
      </c>
      <c r="S9081">
        <v>1</v>
      </c>
      <c r="T9081">
        <v>2</v>
      </c>
      <c r="U9081" t="b">
        <v>1</v>
      </c>
      <c r="V9081" t="s">
        <v>10876</v>
      </c>
      <c r="W9081" t="s">
        <v>10877</v>
      </c>
      <c r="X9081" t="s">
        <v>14624</v>
      </c>
      <c r="Y9081">
        <v>21</v>
      </c>
      <c r="Z9081">
        <v>21</v>
      </c>
      <c r="AA9081">
        <v>6</v>
      </c>
      <c r="AB9081">
        <v>6</v>
      </c>
      <c r="AC9081">
        <v>34</v>
      </c>
    </row>
    <row r="9082" spans="1:29">
      <c r="A9082">
        <v>9859</v>
      </c>
      <c r="B9082" t="s">
        <v>805</v>
      </c>
      <c r="C9082" t="s">
        <v>10896</v>
      </c>
      <c r="J9082" t="s">
        <v>1444</v>
      </c>
      <c r="K9082">
        <v>0</v>
      </c>
      <c r="N9082" t="b">
        <v>1</v>
      </c>
      <c r="O9082" t="b">
        <v>0</v>
      </c>
      <c r="P9082" t="b">
        <v>0</v>
      </c>
      <c r="Q9082">
        <v>1</v>
      </c>
      <c r="R9082">
        <v>2</v>
      </c>
      <c r="S9082">
        <v>1</v>
      </c>
      <c r="T9082">
        <v>2</v>
      </c>
      <c r="U9082" t="b">
        <v>1</v>
      </c>
      <c r="V9082" t="s">
        <v>10876</v>
      </c>
      <c r="W9082" t="s">
        <v>10877</v>
      </c>
      <c r="X9082" t="s">
        <v>14625</v>
      </c>
      <c r="Y9082">
        <v>22</v>
      </c>
      <c r="Z9082">
        <v>22</v>
      </c>
      <c r="AA9082">
        <v>6</v>
      </c>
      <c r="AB9082">
        <v>6</v>
      </c>
      <c r="AC9082">
        <v>34</v>
      </c>
    </row>
    <row r="9083" spans="1:29">
      <c r="A9083">
        <v>9860</v>
      </c>
      <c r="B9083" t="s">
        <v>805</v>
      </c>
      <c r="C9083" t="s">
        <v>10897</v>
      </c>
      <c r="J9083" t="s">
        <v>1444</v>
      </c>
      <c r="K9083">
        <v>0</v>
      </c>
      <c r="N9083" t="b">
        <v>0</v>
      </c>
      <c r="O9083" t="b">
        <v>1</v>
      </c>
      <c r="P9083" t="b">
        <v>0</v>
      </c>
      <c r="Q9083">
        <v>1</v>
      </c>
      <c r="R9083">
        <v>2</v>
      </c>
      <c r="S9083">
        <v>1</v>
      </c>
      <c r="T9083">
        <v>2</v>
      </c>
      <c r="U9083" t="b">
        <v>1</v>
      </c>
      <c r="V9083" t="s">
        <v>10876</v>
      </c>
      <c r="W9083" t="s">
        <v>10877</v>
      </c>
      <c r="X9083" t="s">
        <v>14696</v>
      </c>
      <c r="Y9083">
        <v>23</v>
      </c>
      <c r="Z9083">
        <v>23</v>
      </c>
      <c r="AA9083">
        <v>5</v>
      </c>
      <c r="AB9083">
        <v>5</v>
      </c>
      <c r="AC9083">
        <v>34</v>
      </c>
    </row>
    <row r="9084" spans="1:29">
      <c r="A9084">
        <v>9861</v>
      </c>
      <c r="B9084" t="s">
        <v>805</v>
      </c>
      <c r="C9084" t="s">
        <v>10898</v>
      </c>
      <c r="J9084" t="s">
        <v>1444</v>
      </c>
      <c r="K9084">
        <v>0</v>
      </c>
      <c r="N9084" t="b">
        <v>0</v>
      </c>
      <c r="O9084" t="b">
        <v>1</v>
      </c>
      <c r="P9084" t="b">
        <v>0</v>
      </c>
      <c r="Q9084">
        <v>1</v>
      </c>
      <c r="R9084">
        <v>2</v>
      </c>
      <c r="S9084">
        <v>1</v>
      </c>
      <c r="T9084">
        <v>2</v>
      </c>
      <c r="U9084" t="b">
        <v>1</v>
      </c>
      <c r="V9084" t="s">
        <v>10876</v>
      </c>
      <c r="W9084" t="s">
        <v>10877</v>
      </c>
      <c r="X9084" t="s">
        <v>14626</v>
      </c>
      <c r="Y9084">
        <v>23</v>
      </c>
      <c r="Z9084">
        <v>23</v>
      </c>
      <c r="AA9084">
        <v>6</v>
      </c>
      <c r="AB9084">
        <v>6</v>
      </c>
      <c r="AC9084">
        <v>34</v>
      </c>
    </row>
    <row r="9085" spans="1:29">
      <c r="A9085">
        <v>9862</v>
      </c>
      <c r="B9085" t="s">
        <v>805</v>
      </c>
      <c r="C9085" t="s">
        <v>10899</v>
      </c>
      <c r="J9085" t="s">
        <v>1444</v>
      </c>
      <c r="K9085">
        <v>0</v>
      </c>
      <c r="N9085" t="b">
        <v>0</v>
      </c>
      <c r="O9085" t="b">
        <v>1</v>
      </c>
      <c r="P9085" t="b">
        <v>0</v>
      </c>
      <c r="Q9085">
        <v>1</v>
      </c>
      <c r="R9085">
        <v>2</v>
      </c>
      <c r="S9085">
        <v>1</v>
      </c>
      <c r="T9085">
        <v>2</v>
      </c>
      <c r="U9085" t="b">
        <v>1</v>
      </c>
      <c r="V9085" t="s">
        <v>10876</v>
      </c>
      <c r="W9085" t="s">
        <v>10877</v>
      </c>
      <c r="X9085" t="s">
        <v>14698</v>
      </c>
      <c r="Y9085">
        <v>24</v>
      </c>
      <c r="Z9085">
        <v>24</v>
      </c>
      <c r="AA9085">
        <v>5</v>
      </c>
      <c r="AB9085">
        <v>5</v>
      </c>
      <c r="AC9085">
        <v>34</v>
      </c>
    </row>
    <row r="9086" spans="1:29">
      <c r="A9086">
        <v>9863</v>
      </c>
      <c r="B9086" t="s">
        <v>805</v>
      </c>
      <c r="C9086" t="s">
        <v>10900</v>
      </c>
      <c r="J9086" t="s">
        <v>1444</v>
      </c>
      <c r="K9086">
        <v>0</v>
      </c>
      <c r="N9086" t="b">
        <v>0</v>
      </c>
      <c r="O9086" t="b">
        <v>1</v>
      </c>
      <c r="P9086" t="b">
        <v>0</v>
      </c>
      <c r="Q9086">
        <v>1</v>
      </c>
      <c r="R9086">
        <v>2</v>
      </c>
      <c r="S9086">
        <v>1</v>
      </c>
      <c r="T9086">
        <v>2</v>
      </c>
      <c r="U9086" t="b">
        <v>1</v>
      </c>
      <c r="V9086" t="s">
        <v>10876</v>
      </c>
      <c r="W9086" t="s">
        <v>10877</v>
      </c>
      <c r="X9086" t="s">
        <v>14627</v>
      </c>
      <c r="Y9086">
        <v>24</v>
      </c>
      <c r="Z9086">
        <v>24</v>
      </c>
      <c r="AA9086">
        <v>6</v>
      </c>
      <c r="AB9086">
        <v>6</v>
      </c>
      <c r="AC9086">
        <v>34</v>
      </c>
    </row>
    <row r="9087" spans="1:29">
      <c r="A9087">
        <v>9864</v>
      </c>
      <c r="B9087" t="s">
        <v>805</v>
      </c>
      <c r="C9087" t="s">
        <v>10901</v>
      </c>
      <c r="J9087" t="s">
        <v>1444</v>
      </c>
      <c r="K9087">
        <v>0</v>
      </c>
      <c r="N9087" t="b">
        <v>1</v>
      </c>
      <c r="O9087" t="b">
        <v>0</v>
      </c>
      <c r="P9087" t="b">
        <v>0</v>
      </c>
      <c r="Q9087">
        <v>1</v>
      </c>
      <c r="R9087">
        <v>2</v>
      </c>
      <c r="S9087">
        <v>1</v>
      </c>
      <c r="T9087">
        <v>2</v>
      </c>
      <c r="U9087" t="b">
        <v>1</v>
      </c>
      <c r="V9087" t="s">
        <v>10876</v>
      </c>
      <c r="W9087" t="s">
        <v>10877</v>
      </c>
      <c r="X9087" t="s">
        <v>14703</v>
      </c>
      <c r="Y9087">
        <v>26</v>
      </c>
      <c r="Z9087">
        <v>26</v>
      </c>
      <c r="AA9087">
        <v>5</v>
      </c>
      <c r="AB9087">
        <v>5</v>
      </c>
      <c r="AC9087">
        <v>34</v>
      </c>
    </row>
    <row r="9088" spans="1:29">
      <c r="A9088">
        <v>9865</v>
      </c>
      <c r="B9088" t="s">
        <v>805</v>
      </c>
      <c r="C9088" t="s">
        <v>10902</v>
      </c>
      <c r="J9088" t="s">
        <v>1444</v>
      </c>
      <c r="K9088">
        <v>0</v>
      </c>
      <c r="N9088" t="b">
        <v>1</v>
      </c>
      <c r="O9088" t="b">
        <v>0</v>
      </c>
      <c r="P9088" t="b">
        <v>0</v>
      </c>
      <c r="Q9088">
        <v>1</v>
      </c>
      <c r="R9088">
        <v>2</v>
      </c>
      <c r="S9088">
        <v>1</v>
      </c>
      <c r="T9088">
        <v>2</v>
      </c>
      <c r="U9088" t="b">
        <v>1</v>
      </c>
      <c r="V9088" t="s">
        <v>10876</v>
      </c>
      <c r="W9088" t="s">
        <v>10877</v>
      </c>
      <c r="X9088" t="s">
        <v>14491</v>
      </c>
      <c r="Y9088">
        <v>26</v>
      </c>
      <c r="Z9088">
        <v>26</v>
      </c>
      <c r="AA9088">
        <v>6</v>
      </c>
      <c r="AB9088">
        <v>6</v>
      </c>
      <c r="AC9088">
        <v>34</v>
      </c>
    </row>
    <row r="9089" spans="1:29">
      <c r="A9089">
        <v>9866</v>
      </c>
      <c r="B9089" t="s">
        <v>805</v>
      </c>
      <c r="C9089" t="s">
        <v>10903</v>
      </c>
      <c r="J9089" t="s">
        <v>1444</v>
      </c>
      <c r="K9089">
        <v>0</v>
      </c>
      <c r="N9089" t="b">
        <v>1</v>
      </c>
      <c r="O9089" t="b">
        <v>0</v>
      </c>
      <c r="P9089" t="b">
        <v>0</v>
      </c>
      <c r="Q9089">
        <v>1</v>
      </c>
      <c r="R9089">
        <v>2</v>
      </c>
      <c r="S9089">
        <v>1</v>
      </c>
      <c r="T9089">
        <v>2</v>
      </c>
      <c r="U9089" t="b">
        <v>1</v>
      </c>
      <c r="V9089" t="s">
        <v>10876</v>
      </c>
      <c r="W9089" t="s">
        <v>10877</v>
      </c>
      <c r="X9089" t="s">
        <v>14718</v>
      </c>
      <c r="Y9089">
        <v>26</v>
      </c>
      <c r="Z9089">
        <v>26</v>
      </c>
      <c r="AA9089">
        <v>7</v>
      </c>
      <c r="AB9089">
        <v>7</v>
      </c>
      <c r="AC9089">
        <v>34</v>
      </c>
    </row>
    <row r="9090" spans="1:29">
      <c r="A9090">
        <v>9867</v>
      </c>
      <c r="B9090" t="s">
        <v>805</v>
      </c>
      <c r="C9090" t="s">
        <v>10904</v>
      </c>
      <c r="J9090" t="s">
        <v>1444</v>
      </c>
      <c r="K9090">
        <v>0</v>
      </c>
      <c r="N9090" t="b">
        <v>1</v>
      </c>
      <c r="O9090" t="b">
        <v>0</v>
      </c>
      <c r="P9090" t="b">
        <v>0</v>
      </c>
      <c r="Q9090">
        <v>1</v>
      </c>
      <c r="R9090">
        <v>2</v>
      </c>
      <c r="S9090">
        <v>1</v>
      </c>
      <c r="T9090">
        <v>2</v>
      </c>
      <c r="U9090" t="b">
        <v>1</v>
      </c>
      <c r="V9090" t="s">
        <v>10876</v>
      </c>
      <c r="W9090" t="s">
        <v>10877</v>
      </c>
      <c r="X9090" t="s">
        <v>14803</v>
      </c>
      <c r="Y9090">
        <v>27</v>
      </c>
      <c r="Z9090">
        <v>27</v>
      </c>
      <c r="AA9090">
        <v>5</v>
      </c>
      <c r="AB9090">
        <v>5</v>
      </c>
      <c r="AC9090">
        <v>34</v>
      </c>
    </row>
    <row r="9091" spans="1:29">
      <c r="A9091">
        <v>9868</v>
      </c>
      <c r="B9091" t="s">
        <v>805</v>
      </c>
      <c r="C9091" t="s">
        <v>10905</v>
      </c>
      <c r="J9091" t="s">
        <v>1444</v>
      </c>
      <c r="K9091">
        <v>0</v>
      </c>
      <c r="N9091" t="b">
        <v>1</v>
      </c>
      <c r="O9091" t="b">
        <v>0</v>
      </c>
      <c r="P9091" t="b">
        <v>0</v>
      </c>
      <c r="Q9091">
        <v>1</v>
      </c>
      <c r="R9091">
        <v>2</v>
      </c>
      <c r="S9091">
        <v>1</v>
      </c>
      <c r="T9091">
        <v>2</v>
      </c>
      <c r="U9091" t="b">
        <v>1</v>
      </c>
      <c r="V9091" t="s">
        <v>10876</v>
      </c>
      <c r="W9091" t="s">
        <v>10877</v>
      </c>
      <c r="X9091" t="s">
        <v>14628</v>
      </c>
      <c r="Y9091">
        <v>27</v>
      </c>
      <c r="Z9091">
        <v>27</v>
      </c>
      <c r="AA9091">
        <v>6</v>
      </c>
      <c r="AB9091">
        <v>6</v>
      </c>
      <c r="AC9091">
        <v>34</v>
      </c>
    </row>
    <row r="9092" spans="1:29">
      <c r="A9092">
        <v>9869</v>
      </c>
      <c r="B9092" t="s">
        <v>805</v>
      </c>
      <c r="C9092" t="s">
        <v>10906</v>
      </c>
      <c r="J9092" t="s">
        <v>1444</v>
      </c>
      <c r="K9092">
        <v>0</v>
      </c>
      <c r="N9092" t="b">
        <v>1</v>
      </c>
      <c r="O9092" t="b">
        <v>0</v>
      </c>
      <c r="P9092" t="b">
        <v>0</v>
      </c>
      <c r="Q9092">
        <v>1</v>
      </c>
      <c r="R9092">
        <v>2</v>
      </c>
      <c r="S9092">
        <v>1</v>
      </c>
      <c r="T9092">
        <v>2</v>
      </c>
      <c r="U9092" t="b">
        <v>1</v>
      </c>
      <c r="V9092" t="s">
        <v>10876</v>
      </c>
      <c r="W9092" t="s">
        <v>10877</v>
      </c>
      <c r="X9092" t="s">
        <v>14635</v>
      </c>
      <c r="Y9092">
        <v>27</v>
      </c>
      <c r="Z9092">
        <v>27</v>
      </c>
      <c r="AA9092">
        <v>7</v>
      </c>
      <c r="AB9092">
        <v>7</v>
      </c>
      <c r="AC9092">
        <v>34</v>
      </c>
    </row>
    <row r="9093" spans="1:29">
      <c r="A9093">
        <v>9870</v>
      </c>
      <c r="B9093" t="s">
        <v>805</v>
      </c>
      <c r="C9093" t="s">
        <v>10907</v>
      </c>
      <c r="J9093" t="s">
        <v>1444</v>
      </c>
      <c r="K9093">
        <v>0</v>
      </c>
      <c r="N9093" t="b">
        <v>1</v>
      </c>
      <c r="O9093" t="b">
        <v>0</v>
      </c>
      <c r="P9093" t="b">
        <v>0</v>
      </c>
      <c r="Q9093">
        <v>1</v>
      </c>
      <c r="R9093">
        <v>2</v>
      </c>
      <c r="S9093">
        <v>1</v>
      </c>
      <c r="T9093">
        <v>2</v>
      </c>
      <c r="U9093" t="b">
        <v>1</v>
      </c>
      <c r="V9093" t="s">
        <v>10876</v>
      </c>
      <c r="W9093" t="s">
        <v>10877</v>
      </c>
      <c r="X9093" t="s">
        <v>14729</v>
      </c>
      <c r="Y9093">
        <v>28</v>
      </c>
      <c r="Z9093">
        <v>28</v>
      </c>
      <c r="AA9093">
        <v>5</v>
      </c>
      <c r="AB9093">
        <v>5</v>
      </c>
      <c r="AC9093">
        <v>34</v>
      </c>
    </row>
    <row r="9094" spans="1:29">
      <c r="A9094">
        <v>9871</v>
      </c>
      <c r="B9094" t="s">
        <v>805</v>
      </c>
      <c r="C9094" t="s">
        <v>10908</v>
      </c>
      <c r="J9094" t="s">
        <v>1444</v>
      </c>
      <c r="K9094">
        <v>0</v>
      </c>
      <c r="N9094" t="b">
        <v>1</v>
      </c>
      <c r="O9094" t="b">
        <v>0</v>
      </c>
      <c r="P9094" t="b">
        <v>0</v>
      </c>
      <c r="Q9094">
        <v>1</v>
      </c>
      <c r="R9094">
        <v>2</v>
      </c>
      <c r="S9094">
        <v>1</v>
      </c>
      <c r="T9094">
        <v>2</v>
      </c>
      <c r="U9094" t="b">
        <v>1</v>
      </c>
      <c r="V9094" t="s">
        <v>10876</v>
      </c>
      <c r="W9094" t="s">
        <v>10877</v>
      </c>
      <c r="X9094" t="s">
        <v>14629</v>
      </c>
      <c r="Y9094">
        <v>28</v>
      </c>
      <c r="Z9094">
        <v>28</v>
      </c>
      <c r="AA9094">
        <v>6</v>
      </c>
      <c r="AB9094">
        <v>6</v>
      </c>
      <c r="AC9094">
        <v>34</v>
      </c>
    </row>
    <row r="9095" spans="1:29">
      <c r="A9095">
        <v>9872</v>
      </c>
      <c r="B9095" t="s">
        <v>805</v>
      </c>
      <c r="C9095" t="s">
        <v>10909</v>
      </c>
      <c r="J9095" t="s">
        <v>1444</v>
      </c>
      <c r="K9095">
        <v>0</v>
      </c>
      <c r="N9095" t="b">
        <v>1</v>
      </c>
      <c r="O9095" t="b">
        <v>0</v>
      </c>
      <c r="P9095" t="b">
        <v>0</v>
      </c>
      <c r="Q9095">
        <v>1</v>
      </c>
      <c r="R9095">
        <v>2</v>
      </c>
      <c r="S9095">
        <v>1</v>
      </c>
      <c r="T9095">
        <v>2</v>
      </c>
      <c r="U9095" t="b">
        <v>1</v>
      </c>
      <c r="V9095" t="s">
        <v>10876</v>
      </c>
      <c r="W9095" t="s">
        <v>10877</v>
      </c>
      <c r="X9095" t="s">
        <v>14730</v>
      </c>
      <c r="Y9095">
        <v>28</v>
      </c>
      <c r="Z9095">
        <v>28</v>
      </c>
      <c r="AA9095">
        <v>7</v>
      </c>
      <c r="AB9095">
        <v>7</v>
      </c>
      <c r="AC9095">
        <v>34</v>
      </c>
    </row>
    <row r="9096" spans="1:29">
      <c r="A9096">
        <v>9873</v>
      </c>
      <c r="B9096" t="s">
        <v>805</v>
      </c>
      <c r="C9096" t="s">
        <v>10910</v>
      </c>
      <c r="J9096" t="s">
        <v>1444</v>
      </c>
      <c r="K9096">
        <v>0</v>
      </c>
      <c r="N9096" t="b">
        <v>1</v>
      </c>
      <c r="O9096" t="b">
        <v>0</v>
      </c>
      <c r="P9096" t="b">
        <v>0</v>
      </c>
      <c r="Q9096">
        <v>1</v>
      </c>
      <c r="R9096">
        <v>2</v>
      </c>
      <c r="S9096">
        <v>1</v>
      </c>
      <c r="T9096">
        <v>2</v>
      </c>
      <c r="U9096" t="b">
        <v>1</v>
      </c>
      <c r="V9096" t="s">
        <v>10876</v>
      </c>
      <c r="W9096" t="s">
        <v>10877</v>
      </c>
      <c r="X9096" t="s">
        <v>14805</v>
      </c>
      <c r="Y9096">
        <v>29</v>
      </c>
      <c r="Z9096">
        <v>29</v>
      </c>
      <c r="AA9096">
        <v>5</v>
      </c>
      <c r="AB9096">
        <v>5</v>
      </c>
      <c r="AC9096">
        <v>34</v>
      </c>
    </row>
    <row r="9097" spans="1:29">
      <c r="A9097">
        <v>9874</v>
      </c>
      <c r="B9097" t="s">
        <v>805</v>
      </c>
      <c r="C9097" t="s">
        <v>10911</v>
      </c>
      <c r="J9097" t="s">
        <v>1444</v>
      </c>
      <c r="K9097">
        <v>0</v>
      </c>
      <c r="N9097" t="b">
        <v>1</v>
      </c>
      <c r="O9097" t="b">
        <v>0</v>
      </c>
      <c r="P9097" t="b">
        <v>0</v>
      </c>
      <c r="Q9097">
        <v>1</v>
      </c>
      <c r="R9097">
        <v>2</v>
      </c>
      <c r="S9097">
        <v>1</v>
      </c>
      <c r="T9097">
        <v>2</v>
      </c>
      <c r="U9097" t="b">
        <v>1</v>
      </c>
      <c r="V9097" t="s">
        <v>10876</v>
      </c>
      <c r="W9097" t="s">
        <v>10877</v>
      </c>
      <c r="X9097" t="s">
        <v>14630</v>
      </c>
      <c r="Y9097">
        <v>29</v>
      </c>
      <c r="Z9097">
        <v>29</v>
      </c>
      <c r="AA9097">
        <v>6</v>
      </c>
      <c r="AB9097">
        <v>6</v>
      </c>
      <c r="AC9097">
        <v>34</v>
      </c>
    </row>
    <row r="9098" spans="1:29">
      <c r="A9098">
        <v>9875</v>
      </c>
      <c r="B9098" t="s">
        <v>805</v>
      </c>
      <c r="C9098" t="s">
        <v>10912</v>
      </c>
      <c r="J9098" t="s">
        <v>1444</v>
      </c>
      <c r="K9098">
        <v>0</v>
      </c>
      <c r="N9098" t="b">
        <v>1</v>
      </c>
      <c r="O9098" t="b">
        <v>0</v>
      </c>
      <c r="P9098" t="b">
        <v>0</v>
      </c>
      <c r="Q9098">
        <v>1</v>
      </c>
      <c r="R9098">
        <v>2</v>
      </c>
      <c r="S9098">
        <v>1</v>
      </c>
      <c r="T9098">
        <v>2</v>
      </c>
      <c r="U9098" t="b">
        <v>1</v>
      </c>
      <c r="V9098" t="s">
        <v>10876</v>
      </c>
      <c r="W9098" t="s">
        <v>10877</v>
      </c>
      <c r="X9098" t="s">
        <v>14636</v>
      </c>
      <c r="Y9098">
        <v>29</v>
      </c>
      <c r="Z9098">
        <v>29</v>
      </c>
      <c r="AA9098">
        <v>7</v>
      </c>
      <c r="AB9098">
        <v>7</v>
      </c>
      <c r="AC9098">
        <v>34</v>
      </c>
    </row>
    <row r="9099" spans="1:29">
      <c r="A9099">
        <v>9876</v>
      </c>
      <c r="B9099" t="s">
        <v>805</v>
      </c>
      <c r="C9099" t="s">
        <v>10913</v>
      </c>
      <c r="J9099" t="s">
        <v>1444</v>
      </c>
      <c r="K9099">
        <v>0</v>
      </c>
      <c r="N9099" t="b">
        <v>1</v>
      </c>
      <c r="O9099" t="b">
        <v>0</v>
      </c>
      <c r="P9099" t="b">
        <v>0</v>
      </c>
      <c r="Q9099">
        <v>1</v>
      </c>
      <c r="R9099">
        <v>2</v>
      </c>
      <c r="S9099">
        <v>1</v>
      </c>
      <c r="T9099">
        <v>2</v>
      </c>
      <c r="U9099" t="b">
        <v>1</v>
      </c>
      <c r="V9099" t="s">
        <v>10876</v>
      </c>
      <c r="W9099" t="s">
        <v>10877</v>
      </c>
      <c r="X9099" t="s">
        <v>14622</v>
      </c>
      <c r="Y9099">
        <v>30</v>
      </c>
      <c r="Z9099">
        <v>30</v>
      </c>
      <c r="AA9099">
        <v>5</v>
      </c>
      <c r="AB9099">
        <v>5</v>
      </c>
      <c r="AC9099">
        <v>34</v>
      </c>
    </row>
    <row r="9100" spans="1:29">
      <c r="A9100">
        <v>9877</v>
      </c>
      <c r="B9100" t="s">
        <v>805</v>
      </c>
      <c r="C9100" t="s">
        <v>10914</v>
      </c>
      <c r="J9100" t="s">
        <v>1444</v>
      </c>
      <c r="K9100">
        <v>0</v>
      </c>
      <c r="N9100" t="b">
        <v>1</v>
      </c>
      <c r="O9100" t="b">
        <v>0</v>
      </c>
      <c r="P9100" t="b">
        <v>0</v>
      </c>
      <c r="Q9100">
        <v>1</v>
      </c>
      <c r="R9100">
        <v>2</v>
      </c>
      <c r="S9100">
        <v>1</v>
      </c>
      <c r="T9100">
        <v>2</v>
      </c>
      <c r="U9100" t="b">
        <v>1</v>
      </c>
      <c r="V9100" t="s">
        <v>10876</v>
      </c>
      <c r="W9100" t="s">
        <v>10877</v>
      </c>
      <c r="X9100" t="s">
        <v>14631</v>
      </c>
      <c r="Y9100">
        <v>30</v>
      </c>
      <c r="Z9100">
        <v>30</v>
      </c>
      <c r="AA9100">
        <v>6</v>
      </c>
      <c r="AB9100">
        <v>6</v>
      </c>
      <c r="AC9100">
        <v>34</v>
      </c>
    </row>
    <row r="9101" spans="1:29">
      <c r="A9101">
        <v>9878</v>
      </c>
      <c r="B9101" t="s">
        <v>805</v>
      </c>
      <c r="C9101" t="s">
        <v>10915</v>
      </c>
      <c r="J9101" t="s">
        <v>1444</v>
      </c>
      <c r="K9101">
        <v>0</v>
      </c>
      <c r="N9101" t="b">
        <v>1</v>
      </c>
      <c r="O9101" t="b">
        <v>0</v>
      </c>
      <c r="P9101" t="b">
        <v>0</v>
      </c>
      <c r="Q9101">
        <v>1</v>
      </c>
      <c r="R9101">
        <v>2</v>
      </c>
      <c r="S9101">
        <v>1</v>
      </c>
      <c r="T9101">
        <v>2</v>
      </c>
      <c r="U9101" t="b">
        <v>1</v>
      </c>
      <c r="V9101" t="s">
        <v>10876</v>
      </c>
      <c r="W9101" t="s">
        <v>10877</v>
      </c>
      <c r="X9101" t="s">
        <v>14637</v>
      </c>
      <c r="Y9101">
        <v>30</v>
      </c>
      <c r="Z9101">
        <v>30</v>
      </c>
      <c r="AA9101">
        <v>7</v>
      </c>
      <c r="AB9101">
        <v>7</v>
      </c>
      <c r="AC9101">
        <v>34</v>
      </c>
    </row>
    <row r="9102" spans="1:29">
      <c r="A9102">
        <v>9879</v>
      </c>
      <c r="B9102" t="s">
        <v>805</v>
      </c>
      <c r="C9102" t="s">
        <v>10916</v>
      </c>
      <c r="J9102" t="s">
        <v>1444</v>
      </c>
      <c r="K9102">
        <v>0</v>
      </c>
      <c r="N9102" t="b">
        <v>1</v>
      </c>
      <c r="O9102" t="b">
        <v>0</v>
      </c>
      <c r="P9102" t="b">
        <v>0</v>
      </c>
      <c r="Q9102">
        <v>1</v>
      </c>
      <c r="R9102">
        <v>2</v>
      </c>
      <c r="S9102">
        <v>1</v>
      </c>
      <c r="T9102">
        <v>2</v>
      </c>
      <c r="U9102" t="b">
        <v>1</v>
      </c>
      <c r="V9102" t="s">
        <v>10876</v>
      </c>
      <c r="W9102" t="s">
        <v>10877</v>
      </c>
      <c r="X9102" t="s">
        <v>14808</v>
      </c>
      <c r="Y9102">
        <v>31</v>
      </c>
      <c r="Z9102">
        <v>31</v>
      </c>
      <c r="AA9102">
        <v>5</v>
      </c>
      <c r="AB9102">
        <v>5</v>
      </c>
      <c r="AC9102">
        <v>34</v>
      </c>
    </row>
    <row r="9103" spans="1:29">
      <c r="A9103">
        <v>9880</v>
      </c>
      <c r="B9103" t="s">
        <v>805</v>
      </c>
      <c r="C9103" t="s">
        <v>10917</v>
      </c>
      <c r="J9103" t="s">
        <v>1444</v>
      </c>
      <c r="K9103">
        <v>0</v>
      </c>
      <c r="N9103" t="b">
        <v>1</v>
      </c>
      <c r="O9103" t="b">
        <v>0</v>
      </c>
      <c r="P9103" t="b">
        <v>0</v>
      </c>
      <c r="Q9103">
        <v>1</v>
      </c>
      <c r="R9103">
        <v>2</v>
      </c>
      <c r="S9103">
        <v>1</v>
      </c>
      <c r="T9103">
        <v>2</v>
      </c>
      <c r="U9103" t="b">
        <v>1</v>
      </c>
      <c r="V9103" t="s">
        <v>10876</v>
      </c>
      <c r="W9103" t="s">
        <v>10877</v>
      </c>
      <c r="X9103" t="s">
        <v>14809</v>
      </c>
      <c r="Y9103">
        <v>31</v>
      </c>
      <c r="Z9103">
        <v>31</v>
      </c>
      <c r="AA9103">
        <v>6</v>
      </c>
      <c r="AB9103">
        <v>6</v>
      </c>
      <c r="AC9103">
        <v>34</v>
      </c>
    </row>
    <row r="9104" spans="1:29">
      <c r="A9104">
        <v>9881</v>
      </c>
      <c r="B9104" t="s">
        <v>805</v>
      </c>
      <c r="C9104" t="s">
        <v>10918</v>
      </c>
      <c r="J9104" t="s">
        <v>1444</v>
      </c>
      <c r="K9104">
        <v>0</v>
      </c>
      <c r="N9104" t="b">
        <v>1</v>
      </c>
      <c r="O9104" t="b">
        <v>0</v>
      </c>
      <c r="P9104" t="b">
        <v>0</v>
      </c>
      <c r="Q9104">
        <v>1</v>
      </c>
      <c r="R9104">
        <v>2</v>
      </c>
      <c r="S9104">
        <v>1</v>
      </c>
      <c r="T9104">
        <v>2</v>
      </c>
      <c r="U9104" t="b">
        <v>1</v>
      </c>
      <c r="V9104" t="s">
        <v>10876</v>
      </c>
      <c r="W9104" t="s">
        <v>10877</v>
      </c>
      <c r="X9104" t="s">
        <v>14770</v>
      </c>
      <c r="Y9104">
        <v>31</v>
      </c>
      <c r="Z9104">
        <v>31</v>
      </c>
      <c r="AA9104">
        <v>7</v>
      </c>
      <c r="AB9104">
        <v>7</v>
      </c>
      <c r="AC9104">
        <v>34</v>
      </c>
    </row>
    <row r="9105" spans="1:29">
      <c r="A9105">
        <v>9882</v>
      </c>
      <c r="B9105" t="s">
        <v>805</v>
      </c>
      <c r="C9105" t="s">
        <v>10919</v>
      </c>
      <c r="J9105" t="s">
        <v>1444</v>
      </c>
      <c r="K9105">
        <v>0</v>
      </c>
      <c r="N9105" t="b">
        <v>1</v>
      </c>
      <c r="O9105" t="b">
        <v>0</v>
      </c>
      <c r="P9105" t="b">
        <v>0</v>
      </c>
      <c r="Q9105">
        <v>1</v>
      </c>
      <c r="R9105">
        <v>2</v>
      </c>
      <c r="S9105">
        <v>1</v>
      </c>
      <c r="T9105">
        <v>2</v>
      </c>
      <c r="U9105" t="b">
        <v>1</v>
      </c>
      <c r="V9105" t="s">
        <v>10876</v>
      </c>
      <c r="W9105" t="s">
        <v>10877</v>
      </c>
      <c r="X9105" t="s">
        <v>14831</v>
      </c>
      <c r="Y9105">
        <v>32</v>
      </c>
      <c r="Z9105">
        <v>32</v>
      </c>
      <c r="AA9105">
        <v>5</v>
      </c>
      <c r="AB9105">
        <v>5</v>
      </c>
      <c r="AC9105">
        <v>34</v>
      </c>
    </row>
    <row r="9106" spans="1:29">
      <c r="A9106">
        <v>9883</v>
      </c>
      <c r="B9106" t="s">
        <v>805</v>
      </c>
      <c r="C9106" t="s">
        <v>10920</v>
      </c>
      <c r="J9106" t="s">
        <v>1444</v>
      </c>
      <c r="K9106">
        <v>0</v>
      </c>
      <c r="N9106" t="b">
        <v>1</v>
      </c>
      <c r="O9106" t="b">
        <v>0</v>
      </c>
      <c r="P9106" t="b">
        <v>0</v>
      </c>
      <c r="Q9106">
        <v>1</v>
      </c>
      <c r="R9106">
        <v>2</v>
      </c>
      <c r="S9106">
        <v>1</v>
      </c>
      <c r="T9106">
        <v>2</v>
      </c>
      <c r="U9106" t="b">
        <v>1</v>
      </c>
      <c r="V9106" t="s">
        <v>10876</v>
      </c>
      <c r="W9106" t="s">
        <v>10877</v>
      </c>
      <c r="X9106" t="s">
        <v>14836</v>
      </c>
      <c r="Y9106">
        <v>32</v>
      </c>
      <c r="Z9106">
        <v>32</v>
      </c>
      <c r="AA9106">
        <v>6</v>
      </c>
      <c r="AB9106">
        <v>6</v>
      </c>
      <c r="AC9106">
        <v>34</v>
      </c>
    </row>
    <row r="9107" spans="1:29">
      <c r="A9107">
        <v>9884</v>
      </c>
      <c r="B9107" t="s">
        <v>805</v>
      </c>
      <c r="C9107" t="s">
        <v>10921</v>
      </c>
      <c r="J9107" t="s">
        <v>1444</v>
      </c>
      <c r="K9107">
        <v>0</v>
      </c>
      <c r="N9107" t="b">
        <v>1</v>
      </c>
      <c r="O9107" t="b">
        <v>0</v>
      </c>
      <c r="P9107" t="b">
        <v>0</v>
      </c>
      <c r="Q9107">
        <v>1</v>
      </c>
      <c r="R9107">
        <v>2</v>
      </c>
      <c r="S9107">
        <v>1</v>
      </c>
      <c r="T9107">
        <v>2</v>
      </c>
      <c r="U9107" t="b">
        <v>1</v>
      </c>
      <c r="V9107" t="s">
        <v>10876</v>
      </c>
      <c r="W9107" t="s">
        <v>10877</v>
      </c>
      <c r="X9107" t="s">
        <v>14771</v>
      </c>
      <c r="Y9107">
        <v>32</v>
      </c>
      <c r="Z9107">
        <v>32</v>
      </c>
      <c r="AA9107">
        <v>7</v>
      </c>
      <c r="AB9107">
        <v>7</v>
      </c>
      <c r="AC9107">
        <v>34</v>
      </c>
    </row>
    <row r="9108" spans="1:29">
      <c r="A9108">
        <v>9885</v>
      </c>
      <c r="B9108" t="s">
        <v>805</v>
      </c>
      <c r="C9108" t="s">
        <v>10922</v>
      </c>
      <c r="J9108" t="s">
        <v>1444</v>
      </c>
      <c r="K9108">
        <v>0</v>
      </c>
      <c r="N9108" t="b">
        <v>1</v>
      </c>
      <c r="O9108" t="b">
        <v>0</v>
      </c>
      <c r="P9108" t="b">
        <v>0</v>
      </c>
      <c r="Q9108">
        <v>1</v>
      </c>
      <c r="R9108">
        <v>2</v>
      </c>
      <c r="S9108">
        <v>1</v>
      </c>
      <c r="T9108">
        <v>2</v>
      </c>
      <c r="U9108" t="b">
        <v>1</v>
      </c>
      <c r="V9108" t="s">
        <v>10876</v>
      </c>
      <c r="W9108" t="s">
        <v>10877</v>
      </c>
      <c r="X9108" t="s">
        <v>14833</v>
      </c>
      <c r="Y9108">
        <v>33</v>
      </c>
      <c r="Z9108">
        <v>33</v>
      </c>
      <c r="AA9108">
        <v>5</v>
      </c>
      <c r="AB9108">
        <v>5</v>
      </c>
      <c r="AC9108">
        <v>34</v>
      </c>
    </row>
    <row r="9109" spans="1:29">
      <c r="A9109">
        <v>9886</v>
      </c>
      <c r="B9109" t="s">
        <v>805</v>
      </c>
      <c r="C9109" t="s">
        <v>10923</v>
      </c>
      <c r="J9109" t="s">
        <v>1444</v>
      </c>
      <c r="K9109">
        <v>0</v>
      </c>
      <c r="N9109" t="b">
        <v>1</v>
      </c>
      <c r="O9109" t="b">
        <v>0</v>
      </c>
      <c r="P9109" t="b">
        <v>0</v>
      </c>
      <c r="Q9109">
        <v>1</v>
      </c>
      <c r="R9109">
        <v>2</v>
      </c>
      <c r="S9109">
        <v>1</v>
      </c>
      <c r="T9109">
        <v>2</v>
      </c>
      <c r="U9109" t="b">
        <v>1</v>
      </c>
      <c r="V9109" t="s">
        <v>10876</v>
      </c>
      <c r="W9109" t="s">
        <v>10877</v>
      </c>
      <c r="X9109" t="s">
        <v>14610</v>
      </c>
      <c r="Y9109">
        <v>33</v>
      </c>
      <c r="Z9109">
        <v>33</v>
      </c>
      <c r="AA9109">
        <v>6</v>
      </c>
      <c r="AB9109">
        <v>6</v>
      </c>
      <c r="AC9109">
        <v>34</v>
      </c>
    </row>
    <row r="9110" spans="1:29">
      <c r="A9110">
        <v>9887</v>
      </c>
      <c r="B9110" t="s">
        <v>805</v>
      </c>
      <c r="C9110" t="s">
        <v>10924</v>
      </c>
      <c r="J9110" t="s">
        <v>1444</v>
      </c>
      <c r="K9110">
        <v>0</v>
      </c>
      <c r="N9110" t="b">
        <v>1</v>
      </c>
      <c r="O9110" t="b">
        <v>0</v>
      </c>
      <c r="P9110" t="b">
        <v>0</v>
      </c>
      <c r="Q9110">
        <v>1</v>
      </c>
      <c r="R9110">
        <v>2</v>
      </c>
      <c r="S9110">
        <v>1</v>
      </c>
      <c r="T9110">
        <v>2</v>
      </c>
      <c r="U9110" t="b">
        <v>1</v>
      </c>
      <c r="V9110" t="s">
        <v>10876</v>
      </c>
      <c r="W9110" t="s">
        <v>10877</v>
      </c>
      <c r="X9110" t="s">
        <v>14772</v>
      </c>
      <c r="Y9110">
        <v>33</v>
      </c>
      <c r="Z9110">
        <v>33</v>
      </c>
      <c r="AA9110">
        <v>7</v>
      </c>
      <c r="AB9110">
        <v>7</v>
      </c>
      <c r="AC9110">
        <v>34</v>
      </c>
    </row>
    <row r="9111" spans="1:29">
      <c r="A9111">
        <v>9888</v>
      </c>
      <c r="B9111" t="s">
        <v>805</v>
      </c>
      <c r="C9111" t="s">
        <v>10925</v>
      </c>
      <c r="J9111" t="s">
        <v>1444</v>
      </c>
      <c r="K9111">
        <v>0</v>
      </c>
      <c r="N9111" t="b">
        <v>1</v>
      </c>
      <c r="O9111" t="b">
        <v>0</v>
      </c>
      <c r="P9111" t="b">
        <v>0</v>
      </c>
      <c r="Q9111">
        <v>1</v>
      </c>
      <c r="R9111">
        <v>2</v>
      </c>
      <c r="S9111">
        <v>1</v>
      </c>
      <c r="T9111">
        <v>2</v>
      </c>
      <c r="U9111" t="b">
        <v>1</v>
      </c>
      <c r="V9111" t="s">
        <v>10876</v>
      </c>
      <c r="W9111" t="s">
        <v>10877</v>
      </c>
      <c r="X9111" t="s">
        <v>14835</v>
      </c>
      <c r="Y9111">
        <v>34</v>
      </c>
      <c r="Z9111">
        <v>34</v>
      </c>
      <c r="AA9111">
        <v>5</v>
      </c>
      <c r="AB9111">
        <v>5</v>
      </c>
      <c r="AC9111">
        <v>34</v>
      </c>
    </row>
    <row r="9112" spans="1:29">
      <c r="A9112">
        <v>9889</v>
      </c>
      <c r="B9112" t="s">
        <v>805</v>
      </c>
      <c r="C9112" t="s">
        <v>10926</v>
      </c>
      <c r="J9112" t="s">
        <v>1444</v>
      </c>
      <c r="K9112">
        <v>0</v>
      </c>
      <c r="N9112" t="b">
        <v>1</v>
      </c>
      <c r="O9112" t="b">
        <v>0</v>
      </c>
      <c r="P9112" t="b">
        <v>0</v>
      </c>
      <c r="Q9112">
        <v>1</v>
      </c>
      <c r="R9112">
        <v>2</v>
      </c>
      <c r="S9112">
        <v>1</v>
      </c>
      <c r="T9112">
        <v>2</v>
      </c>
      <c r="U9112" t="b">
        <v>1</v>
      </c>
      <c r="V9112" t="s">
        <v>10876</v>
      </c>
      <c r="W9112" t="s">
        <v>10877</v>
      </c>
      <c r="X9112" t="s">
        <v>14611</v>
      </c>
      <c r="Y9112">
        <v>34</v>
      </c>
      <c r="Z9112">
        <v>34</v>
      </c>
      <c r="AA9112">
        <v>6</v>
      </c>
      <c r="AB9112">
        <v>6</v>
      </c>
      <c r="AC9112">
        <v>34</v>
      </c>
    </row>
    <row r="9113" spans="1:29">
      <c r="A9113">
        <v>9890</v>
      </c>
      <c r="B9113" t="s">
        <v>805</v>
      </c>
      <c r="C9113" t="s">
        <v>10927</v>
      </c>
      <c r="J9113" t="s">
        <v>1444</v>
      </c>
      <c r="K9113">
        <v>0</v>
      </c>
      <c r="N9113" t="b">
        <v>1</v>
      </c>
      <c r="O9113" t="b">
        <v>0</v>
      </c>
      <c r="P9113" t="b">
        <v>0</v>
      </c>
      <c r="Q9113">
        <v>1</v>
      </c>
      <c r="R9113">
        <v>2</v>
      </c>
      <c r="S9113">
        <v>1</v>
      </c>
      <c r="T9113">
        <v>2</v>
      </c>
      <c r="U9113" t="b">
        <v>1</v>
      </c>
      <c r="V9113" t="s">
        <v>10876</v>
      </c>
      <c r="W9113" t="s">
        <v>10877</v>
      </c>
      <c r="X9113" t="s">
        <v>14775</v>
      </c>
      <c r="Y9113">
        <v>34</v>
      </c>
      <c r="Z9113">
        <v>34</v>
      </c>
      <c r="AA9113">
        <v>7</v>
      </c>
      <c r="AB9113">
        <v>7</v>
      </c>
      <c r="AC9113">
        <v>34</v>
      </c>
    </row>
    <row r="9114" spans="1:29">
      <c r="A9114">
        <v>9891</v>
      </c>
      <c r="B9114" t="s">
        <v>805</v>
      </c>
      <c r="C9114" t="s">
        <v>10928</v>
      </c>
      <c r="J9114" t="s">
        <v>1444</v>
      </c>
      <c r="K9114">
        <v>0</v>
      </c>
      <c r="N9114" t="b">
        <v>1</v>
      </c>
      <c r="O9114" t="b">
        <v>0</v>
      </c>
      <c r="P9114" t="b">
        <v>0</v>
      </c>
      <c r="Q9114">
        <v>1</v>
      </c>
      <c r="R9114">
        <v>2</v>
      </c>
      <c r="S9114">
        <v>1</v>
      </c>
      <c r="T9114">
        <v>2</v>
      </c>
      <c r="U9114" t="b">
        <v>1</v>
      </c>
      <c r="V9114" t="s">
        <v>10876</v>
      </c>
      <c r="W9114" t="s">
        <v>10877</v>
      </c>
      <c r="X9114" t="s">
        <v>14811</v>
      </c>
      <c r="Y9114">
        <v>35</v>
      </c>
      <c r="Z9114">
        <v>35</v>
      </c>
      <c r="AA9114">
        <v>5</v>
      </c>
      <c r="AB9114">
        <v>5</v>
      </c>
      <c r="AC9114">
        <v>34</v>
      </c>
    </row>
    <row r="9115" spans="1:29">
      <c r="A9115">
        <v>9892</v>
      </c>
      <c r="B9115" t="s">
        <v>805</v>
      </c>
      <c r="C9115" t="s">
        <v>10929</v>
      </c>
      <c r="J9115" t="s">
        <v>1444</v>
      </c>
      <c r="K9115">
        <v>0</v>
      </c>
      <c r="N9115" t="b">
        <v>1</v>
      </c>
      <c r="O9115" t="b">
        <v>0</v>
      </c>
      <c r="P9115" t="b">
        <v>0</v>
      </c>
      <c r="Q9115">
        <v>1</v>
      </c>
      <c r="R9115">
        <v>2</v>
      </c>
      <c r="S9115">
        <v>1</v>
      </c>
      <c r="T9115">
        <v>2</v>
      </c>
      <c r="U9115" t="b">
        <v>1</v>
      </c>
      <c r="V9115" t="s">
        <v>10876</v>
      </c>
      <c r="W9115" t="s">
        <v>10877</v>
      </c>
      <c r="X9115" t="s">
        <v>14612</v>
      </c>
      <c r="Y9115">
        <v>35</v>
      </c>
      <c r="Z9115">
        <v>35</v>
      </c>
      <c r="AA9115">
        <v>6</v>
      </c>
      <c r="AB9115">
        <v>6</v>
      </c>
      <c r="AC9115">
        <v>34</v>
      </c>
    </row>
    <row r="9116" spans="1:29">
      <c r="A9116">
        <v>9893</v>
      </c>
      <c r="B9116" t="s">
        <v>805</v>
      </c>
      <c r="C9116" t="s">
        <v>10930</v>
      </c>
      <c r="J9116" t="s">
        <v>1444</v>
      </c>
      <c r="K9116">
        <v>0</v>
      </c>
      <c r="N9116" t="b">
        <v>1</v>
      </c>
      <c r="O9116" t="b">
        <v>0</v>
      </c>
      <c r="P9116" t="b">
        <v>0</v>
      </c>
      <c r="Q9116">
        <v>1</v>
      </c>
      <c r="R9116">
        <v>2</v>
      </c>
      <c r="S9116">
        <v>1</v>
      </c>
      <c r="T9116">
        <v>2</v>
      </c>
      <c r="U9116" t="b">
        <v>1</v>
      </c>
      <c r="V9116" t="s">
        <v>10876</v>
      </c>
      <c r="W9116" t="s">
        <v>10877</v>
      </c>
      <c r="X9116" t="s">
        <v>14776</v>
      </c>
      <c r="Y9116">
        <v>35</v>
      </c>
      <c r="Z9116">
        <v>35</v>
      </c>
      <c r="AA9116">
        <v>7</v>
      </c>
      <c r="AB9116">
        <v>7</v>
      </c>
      <c r="AC9116">
        <v>34</v>
      </c>
    </row>
    <row r="9117" spans="1:29">
      <c r="A9117">
        <v>9894</v>
      </c>
      <c r="B9117" t="s">
        <v>805</v>
      </c>
      <c r="C9117" t="s">
        <v>10931</v>
      </c>
      <c r="J9117" t="s">
        <v>1444</v>
      </c>
      <c r="K9117">
        <v>0</v>
      </c>
      <c r="N9117" t="b">
        <v>1</v>
      </c>
      <c r="O9117" t="b">
        <v>0</v>
      </c>
      <c r="P9117" t="b">
        <v>0</v>
      </c>
      <c r="Q9117">
        <v>1</v>
      </c>
      <c r="R9117">
        <v>2</v>
      </c>
      <c r="S9117">
        <v>1</v>
      </c>
      <c r="T9117">
        <v>2</v>
      </c>
      <c r="U9117" t="b">
        <v>1</v>
      </c>
      <c r="V9117" t="s">
        <v>10876</v>
      </c>
      <c r="W9117" t="s">
        <v>10877</v>
      </c>
      <c r="X9117" t="s">
        <v>14813</v>
      </c>
      <c r="Y9117">
        <v>36</v>
      </c>
      <c r="Z9117">
        <v>36</v>
      </c>
      <c r="AA9117">
        <v>5</v>
      </c>
      <c r="AB9117">
        <v>5</v>
      </c>
      <c r="AC9117">
        <v>34</v>
      </c>
    </row>
    <row r="9118" spans="1:29">
      <c r="A9118">
        <v>9895</v>
      </c>
      <c r="B9118" t="s">
        <v>805</v>
      </c>
      <c r="C9118" t="s">
        <v>10932</v>
      </c>
      <c r="J9118" t="s">
        <v>1444</v>
      </c>
      <c r="K9118">
        <v>0</v>
      </c>
      <c r="N9118" t="b">
        <v>1</v>
      </c>
      <c r="O9118" t="b">
        <v>0</v>
      </c>
      <c r="P9118" t="b">
        <v>0</v>
      </c>
      <c r="Q9118">
        <v>1</v>
      </c>
      <c r="R9118">
        <v>2</v>
      </c>
      <c r="S9118">
        <v>1</v>
      </c>
      <c r="T9118">
        <v>2</v>
      </c>
      <c r="U9118" t="b">
        <v>1</v>
      </c>
      <c r="V9118" t="s">
        <v>10876</v>
      </c>
      <c r="W9118" t="s">
        <v>10877</v>
      </c>
      <c r="X9118" t="s">
        <v>14613</v>
      </c>
      <c r="Y9118">
        <v>36</v>
      </c>
      <c r="Z9118">
        <v>36</v>
      </c>
      <c r="AA9118">
        <v>6</v>
      </c>
      <c r="AB9118">
        <v>6</v>
      </c>
      <c r="AC9118">
        <v>34</v>
      </c>
    </row>
    <row r="9119" spans="1:29">
      <c r="A9119">
        <v>9896</v>
      </c>
      <c r="B9119" t="s">
        <v>805</v>
      </c>
      <c r="C9119" t="s">
        <v>10933</v>
      </c>
      <c r="J9119" t="s">
        <v>1444</v>
      </c>
      <c r="K9119">
        <v>0</v>
      </c>
      <c r="N9119" t="b">
        <v>1</v>
      </c>
      <c r="O9119" t="b">
        <v>0</v>
      </c>
      <c r="P9119" t="b">
        <v>0</v>
      </c>
      <c r="Q9119">
        <v>1</v>
      </c>
      <c r="R9119">
        <v>2</v>
      </c>
      <c r="S9119">
        <v>1</v>
      </c>
      <c r="T9119">
        <v>2</v>
      </c>
      <c r="U9119" t="b">
        <v>1</v>
      </c>
      <c r="V9119" t="s">
        <v>10876</v>
      </c>
      <c r="W9119" t="s">
        <v>10877</v>
      </c>
      <c r="X9119" t="s">
        <v>14777</v>
      </c>
      <c r="Y9119">
        <v>36</v>
      </c>
      <c r="Z9119">
        <v>36</v>
      </c>
      <c r="AA9119">
        <v>7</v>
      </c>
      <c r="AB9119">
        <v>7</v>
      </c>
      <c r="AC9119">
        <v>34</v>
      </c>
    </row>
    <row r="9120" spans="1:29">
      <c r="A9120">
        <v>9897</v>
      </c>
      <c r="B9120" t="s">
        <v>805</v>
      </c>
      <c r="C9120" t="s">
        <v>10934</v>
      </c>
      <c r="J9120" t="s">
        <v>1444</v>
      </c>
      <c r="K9120">
        <v>0</v>
      </c>
      <c r="N9120" t="b">
        <v>1</v>
      </c>
      <c r="O9120" t="b">
        <v>0</v>
      </c>
      <c r="P9120" t="b">
        <v>0</v>
      </c>
      <c r="Q9120">
        <v>1</v>
      </c>
      <c r="R9120">
        <v>2</v>
      </c>
      <c r="S9120">
        <v>1</v>
      </c>
      <c r="T9120">
        <v>2</v>
      </c>
      <c r="U9120" t="b">
        <v>1</v>
      </c>
      <c r="V9120" t="s">
        <v>10876</v>
      </c>
      <c r="W9120" t="s">
        <v>10877</v>
      </c>
      <c r="X9120" t="s">
        <v>15635</v>
      </c>
      <c r="Y9120">
        <v>37</v>
      </c>
      <c r="Z9120">
        <v>37</v>
      </c>
      <c r="AA9120">
        <v>5</v>
      </c>
      <c r="AB9120">
        <v>5</v>
      </c>
      <c r="AC9120">
        <v>34</v>
      </c>
    </row>
    <row r="9121" spans="1:29">
      <c r="A9121">
        <v>9898</v>
      </c>
      <c r="B9121" t="s">
        <v>805</v>
      </c>
      <c r="C9121" t="s">
        <v>10935</v>
      </c>
      <c r="J9121" t="s">
        <v>1444</v>
      </c>
      <c r="K9121">
        <v>0</v>
      </c>
      <c r="N9121" t="b">
        <v>1</v>
      </c>
      <c r="O9121" t="b">
        <v>0</v>
      </c>
      <c r="P9121" t="b">
        <v>0</v>
      </c>
      <c r="Q9121">
        <v>1</v>
      </c>
      <c r="R9121">
        <v>2</v>
      </c>
      <c r="S9121">
        <v>1</v>
      </c>
      <c r="T9121">
        <v>2</v>
      </c>
      <c r="U9121" t="b">
        <v>1</v>
      </c>
      <c r="V9121" t="s">
        <v>10876</v>
      </c>
      <c r="W9121" t="s">
        <v>10877</v>
      </c>
      <c r="X9121" t="s">
        <v>14614</v>
      </c>
      <c r="Y9121">
        <v>37</v>
      </c>
      <c r="Z9121">
        <v>37</v>
      </c>
      <c r="AA9121">
        <v>6</v>
      </c>
      <c r="AB9121">
        <v>6</v>
      </c>
      <c r="AC9121">
        <v>34</v>
      </c>
    </row>
    <row r="9122" spans="1:29">
      <c r="A9122">
        <v>9899</v>
      </c>
      <c r="B9122" t="s">
        <v>805</v>
      </c>
      <c r="C9122" t="s">
        <v>10936</v>
      </c>
      <c r="J9122" t="s">
        <v>1444</v>
      </c>
      <c r="K9122">
        <v>0</v>
      </c>
      <c r="N9122" t="b">
        <v>1</v>
      </c>
      <c r="O9122" t="b">
        <v>0</v>
      </c>
      <c r="P9122" t="b">
        <v>0</v>
      </c>
      <c r="Q9122">
        <v>1</v>
      </c>
      <c r="R9122">
        <v>2</v>
      </c>
      <c r="S9122">
        <v>1</v>
      </c>
      <c r="T9122">
        <v>2</v>
      </c>
      <c r="U9122" t="b">
        <v>1</v>
      </c>
      <c r="V9122" t="s">
        <v>10876</v>
      </c>
      <c r="W9122" t="s">
        <v>10877</v>
      </c>
      <c r="X9122" t="s">
        <v>14664</v>
      </c>
      <c r="Y9122">
        <v>37</v>
      </c>
      <c r="Z9122">
        <v>37</v>
      </c>
      <c r="AA9122">
        <v>7</v>
      </c>
      <c r="AB9122">
        <v>7</v>
      </c>
      <c r="AC9122">
        <v>34</v>
      </c>
    </row>
    <row r="9123" spans="1:29">
      <c r="A9123">
        <v>9900</v>
      </c>
      <c r="B9123" t="s">
        <v>805</v>
      </c>
      <c r="C9123" t="s">
        <v>10937</v>
      </c>
      <c r="J9123" t="s">
        <v>1444</v>
      </c>
      <c r="K9123">
        <v>0</v>
      </c>
      <c r="N9123" t="b">
        <v>1</v>
      </c>
      <c r="O9123" t="b">
        <v>0</v>
      </c>
      <c r="P9123" t="b">
        <v>0</v>
      </c>
      <c r="Q9123">
        <v>1</v>
      </c>
      <c r="R9123">
        <v>2</v>
      </c>
      <c r="S9123">
        <v>1</v>
      </c>
      <c r="T9123">
        <v>2</v>
      </c>
      <c r="U9123" t="b">
        <v>1</v>
      </c>
      <c r="V9123" t="s">
        <v>10876</v>
      </c>
      <c r="W9123" t="s">
        <v>10877</v>
      </c>
      <c r="X9123" t="s">
        <v>14732</v>
      </c>
      <c r="Y9123">
        <v>38</v>
      </c>
      <c r="Z9123">
        <v>38</v>
      </c>
      <c r="AA9123">
        <v>5</v>
      </c>
      <c r="AB9123">
        <v>5</v>
      </c>
      <c r="AC9123">
        <v>34</v>
      </c>
    </row>
    <row r="9124" spans="1:29">
      <c r="A9124">
        <v>9901</v>
      </c>
      <c r="B9124" t="s">
        <v>805</v>
      </c>
      <c r="C9124" t="s">
        <v>10938</v>
      </c>
      <c r="J9124" t="s">
        <v>1444</v>
      </c>
      <c r="K9124">
        <v>0</v>
      </c>
      <c r="N9124" t="b">
        <v>1</v>
      </c>
      <c r="O9124" t="b">
        <v>0</v>
      </c>
      <c r="P9124" t="b">
        <v>0</v>
      </c>
      <c r="Q9124">
        <v>1</v>
      </c>
      <c r="R9124">
        <v>2</v>
      </c>
      <c r="S9124">
        <v>1</v>
      </c>
      <c r="T9124">
        <v>2</v>
      </c>
      <c r="U9124" t="b">
        <v>1</v>
      </c>
      <c r="V9124" t="s">
        <v>10876</v>
      </c>
      <c r="W9124" t="s">
        <v>10877</v>
      </c>
      <c r="X9124" t="s">
        <v>14615</v>
      </c>
      <c r="Y9124">
        <v>38</v>
      </c>
      <c r="Z9124">
        <v>38</v>
      </c>
      <c r="AA9124">
        <v>6</v>
      </c>
      <c r="AB9124">
        <v>6</v>
      </c>
      <c r="AC9124">
        <v>34</v>
      </c>
    </row>
    <row r="9125" spans="1:29">
      <c r="A9125">
        <v>9902</v>
      </c>
      <c r="B9125" t="s">
        <v>805</v>
      </c>
      <c r="C9125" t="s">
        <v>10939</v>
      </c>
      <c r="J9125" t="s">
        <v>1444</v>
      </c>
      <c r="K9125">
        <v>0</v>
      </c>
      <c r="N9125" t="b">
        <v>1</v>
      </c>
      <c r="O9125" t="b">
        <v>0</v>
      </c>
      <c r="P9125" t="b">
        <v>0</v>
      </c>
      <c r="Q9125">
        <v>1</v>
      </c>
      <c r="R9125">
        <v>2</v>
      </c>
      <c r="S9125">
        <v>1</v>
      </c>
      <c r="T9125">
        <v>2</v>
      </c>
      <c r="U9125" t="b">
        <v>1</v>
      </c>
      <c r="V9125" t="s">
        <v>10876</v>
      </c>
      <c r="W9125" t="s">
        <v>10877</v>
      </c>
      <c r="X9125" t="s">
        <v>14747</v>
      </c>
      <c r="Y9125">
        <v>38</v>
      </c>
      <c r="Z9125">
        <v>38</v>
      </c>
      <c r="AA9125">
        <v>7</v>
      </c>
      <c r="AB9125">
        <v>7</v>
      </c>
      <c r="AC9125">
        <v>34</v>
      </c>
    </row>
    <row r="9126" spans="1:29">
      <c r="A9126">
        <v>9903</v>
      </c>
      <c r="B9126" t="s">
        <v>805</v>
      </c>
      <c r="C9126" t="s">
        <v>10940</v>
      </c>
      <c r="J9126" t="s">
        <v>1444</v>
      </c>
      <c r="K9126">
        <v>0</v>
      </c>
      <c r="N9126" t="b">
        <v>1</v>
      </c>
      <c r="O9126" t="b">
        <v>0</v>
      </c>
      <c r="P9126" t="b">
        <v>0</v>
      </c>
      <c r="Q9126">
        <v>1</v>
      </c>
      <c r="R9126">
        <v>2</v>
      </c>
      <c r="S9126">
        <v>1</v>
      </c>
      <c r="T9126">
        <v>2</v>
      </c>
      <c r="U9126" t="b">
        <v>1</v>
      </c>
      <c r="V9126" t="s">
        <v>10876</v>
      </c>
      <c r="W9126" t="s">
        <v>10877</v>
      </c>
      <c r="X9126" t="s">
        <v>14733</v>
      </c>
      <c r="Y9126">
        <v>39</v>
      </c>
      <c r="Z9126">
        <v>39</v>
      </c>
      <c r="AA9126">
        <v>5</v>
      </c>
      <c r="AB9126">
        <v>5</v>
      </c>
      <c r="AC9126">
        <v>34</v>
      </c>
    </row>
    <row r="9127" spans="1:29">
      <c r="A9127">
        <v>9904</v>
      </c>
      <c r="B9127" t="s">
        <v>805</v>
      </c>
      <c r="C9127" t="s">
        <v>10941</v>
      </c>
      <c r="J9127" t="s">
        <v>1444</v>
      </c>
      <c r="K9127">
        <v>0</v>
      </c>
      <c r="N9127" t="b">
        <v>1</v>
      </c>
      <c r="O9127" t="b">
        <v>0</v>
      </c>
      <c r="P9127" t="b">
        <v>0</v>
      </c>
      <c r="Q9127">
        <v>1</v>
      </c>
      <c r="R9127">
        <v>2</v>
      </c>
      <c r="S9127">
        <v>1</v>
      </c>
      <c r="T9127">
        <v>2</v>
      </c>
      <c r="U9127" t="b">
        <v>1</v>
      </c>
      <c r="V9127" t="s">
        <v>10876</v>
      </c>
      <c r="W9127" t="s">
        <v>10877</v>
      </c>
      <c r="X9127" t="s">
        <v>14616</v>
      </c>
      <c r="Y9127">
        <v>39</v>
      </c>
      <c r="Z9127">
        <v>39</v>
      </c>
      <c r="AA9127">
        <v>6</v>
      </c>
      <c r="AB9127">
        <v>6</v>
      </c>
      <c r="AC9127">
        <v>34</v>
      </c>
    </row>
    <row r="9128" spans="1:29">
      <c r="A9128">
        <v>9905</v>
      </c>
      <c r="B9128" t="s">
        <v>805</v>
      </c>
      <c r="C9128" t="s">
        <v>10942</v>
      </c>
      <c r="J9128" t="s">
        <v>1444</v>
      </c>
      <c r="K9128">
        <v>0</v>
      </c>
      <c r="N9128" t="b">
        <v>1</v>
      </c>
      <c r="O9128" t="b">
        <v>0</v>
      </c>
      <c r="P9128" t="b">
        <v>0</v>
      </c>
      <c r="Q9128">
        <v>1</v>
      </c>
      <c r="R9128">
        <v>2</v>
      </c>
      <c r="S9128">
        <v>1</v>
      </c>
      <c r="T9128">
        <v>2</v>
      </c>
      <c r="U9128" t="b">
        <v>1</v>
      </c>
      <c r="V9128" t="s">
        <v>10876</v>
      </c>
      <c r="W9128" t="s">
        <v>10877</v>
      </c>
      <c r="X9128" t="s">
        <v>14667</v>
      </c>
      <c r="Y9128">
        <v>39</v>
      </c>
      <c r="Z9128">
        <v>39</v>
      </c>
      <c r="AA9128">
        <v>7</v>
      </c>
      <c r="AB9128">
        <v>7</v>
      </c>
      <c r="AC9128">
        <v>34</v>
      </c>
    </row>
    <row r="9129" spans="1:29">
      <c r="A9129">
        <v>9906</v>
      </c>
      <c r="B9129" t="s">
        <v>805</v>
      </c>
      <c r="C9129" t="s">
        <v>10943</v>
      </c>
      <c r="J9129" t="s">
        <v>1444</v>
      </c>
      <c r="K9129">
        <v>0</v>
      </c>
      <c r="N9129" t="b">
        <v>1</v>
      </c>
      <c r="O9129" t="b">
        <v>0</v>
      </c>
      <c r="P9129" t="b">
        <v>0</v>
      </c>
      <c r="Q9129">
        <v>1</v>
      </c>
      <c r="R9129">
        <v>2</v>
      </c>
      <c r="S9129">
        <v>1</v>
      </c>
      <c r="T9129">
        <v>2</v>
      </c>
      <c r="U9129" t="b">
        <v>1</v>
      </c>
      <c r="V9129" t="s">
        <v>10876</v>
      </c>
      <c r="W9129" t="s">
        <v>10877</v>
      </c>
      <c r="X9129" t="s">
        <v>14553</v>
      </c>
      <c r="Y9129">
        <v>40</v>
      </c>
      <c r="Z9129">
        <v>40</v>
      </c>
      <c r="AA9129">
        <v>5</v>
      </c>
      <c r="AB9129">
        <v>5</v>
      </c>
      <c r="AC9129">
        <v>34</v>
      </c>
    </row>
    <row r="9130" spans="1:29">
      <c r="A9130">
        <v>9907</v>
      </c>
      <c r="B9130" t="s">
        <v>805</v>
      </c>
      <c r="C9130" t="s">
        <v>10944</v>
      </c>
      <c r="J9130" t="s">
        <v>1444</v>
      </c>
      <c r="K9130">
        <v>0</v>
      </c>
      <c r="N9130" t="b">
        <v>1</v>
      </c>
      <c r="O9130" t="b">
        <v>0</v>
      </c>
      <c r="P9130" t="b">
        <v>0</v>
      </c>
      <c r="Q9130">
        <v>1</v>
      </c>
      <c r="R9130">
        <v>2</v>
      </c>
      <c r="S9130">
        <v>1</v>
      </c>
      <c r="T9130">
        <v>2</v>
      </c>
      <c r="U9130" t="b">
        <v>1</v>
      </c>
      <c r="V9130" t="s">
        <v>10876</v>
      </c>
      <c r="W9130" t="s">
        <v>10877</v>
      </c>
      <c r="X9130" t="s">
        <v>14734</v>
      </c>
      <c r="Y9130">
        <v>40</v>
      </c>
      <c r="Z9130">
        <v>40</v>
      </c>
      <c r="AA9130">
        <v>6</v>
      </c>
      <c r="AB9130">
        <v>6</v>
      </c>
      <c r="AC9130">
        <v>34</v>
      </c>
    </row>
    <row r="9131" spans="1:29">
      <c r="A9131">
        <v>9908</v>
      </c>
      <c r="B9131" t="s">
        <v>805</v>
      </c>
      <c r="C9131" t="s">
        <v>10945</v>
      </c>
      <c r="J9131" t="s">
        <v>1444</v>
      </c>
      <c r="K9131">
        <v>0</v>
      </c>
      <c r="N9131" t="b">
        <v>1</v>
      </c>
      <c r="O9131" t="b">
        <v>0</v>
      </c>
      <c r="P9131" t="b">
        <v>0</v>
      </c>
      <c r="Q9131">
        <v>1</v>
      </c>
      <c r="R9131">
        <v>2</v>
      </c>
      <c r="S9131">
        <v>1</v>
      </c>
      <c r="T9131">
        <v>2</v>
      </c>
      <c r="U9131" t="b">
        <v>1</v>
      </c>
      <c r="V9131" t="s">
        <v>10876</v>
      </c>
      <c r="W9131" t="s">
        <v>10877</v>
      </c>
      <c r="X9131" t="s">
        <v>14749</v>
      </c>
      <c r="Y9131">
        <v>40</v>
      </c>
      <c r="Z9131">
        <v>40</v>
      </c>
      <c r="AA9131">
        <v>7</v>
      </c>
      <c r="AB9131">
        <v>7</v>
      </c>
      <c r="AC9131">
        <v>34</v>
      </c>
    </row>
    <row r="9132" spans="1:29">
      <c r="A9132">
        <v>9909</v>
      </c>
      <c r="B9132" t="s">
        <v>805</v>
      </c>
      <c r="C9132" t="s">
        <v>10946</v>
      </c>
      <c r="J9132" t="s">
        <v>1444</v>
      </c>
      <c r="K9132">
        <v>0</v>
      </c>
      <c r="N9132" t="b">
        <v>1</v>
      </c>
      <c r="O9132" t="b">
        <v>0</v>
      </c>
      <c r="P9132" t="b">
        <v>0</v>
      </c>
      <c r="Q9132">
        <v>1</v>
      </c>
      <c r="R9132">
        <v>2</v>
      </c>
      <c r="S9132">
        <v>1</v>
      </c>
      <c r="T9132">
        <v>2</v>
      </c>
      <c r="U9132" t="b">
        <v>1</v>
      </c>
      <c r="V9132" t="s">
        <v>10876</v>
      </c>
      <c r="W9132" t="s">
        <v>10877</v>
      </c>
      <c r="X9132" t="s">
        <v>14554</v>
      </c>
      <c r="Y9132">
        <v>41</v>
      </c>
      <c r="Z9132">
        <v>41</v>
      </c>
      <c r="AA9132">
        <v>5</v>
      </c>
      <c r="AB9132">
        <v>5</v>
      </c>
      <c r="AC9132">
        <v>34</v>
      </c>
    </row>
    <row r="9133" spans="1:29">
      <c r="A9133">
        <v>9910</v>
      </c>
      <c r="B9133" t="s">
        <v>805</v>
      </c>
      <c r="C9133" t="s">
        <v>10947</v>
      </c>
      <c r="J9133" t="s">
        <v>1444</v>
      </c>
      <c r="K9133">
        <v>0</v>
      </c>
      <c r="N9133" t="b">
        <v>1</v>
      </c>
      <c r="O9133" t="b">
        <v>0</v>
      </c>
      <c r="P9133" t="b">
        <v>0</v>
      </c>
      <c r="Q9133">
        <v>1</v>
      </c>
      <c r="R9133">
        <v>2</v>
      </c>
      <c r="S9133">
        <v>1</v>
      </c>
      <c r="T9133">
        <v>2</v>
      </c>
      <c r="U9133" t="b">
        <v>1</v>
      </c>
      <c r="V9133" t="s">
        <v>10876</v>
      </c>
      <c r="W9133" t="s">
        <v>10877</v>
      </c>
      <c r="X9133" t="s">
        <v>14735</v>
      </c>
      <c r="Y9133">
        <v>41</v>
      </c>
      <c r="Z9133">
        <v>41</v>
      </c>
      <c r="AA9133">
        <v>6</v>
      </c>
      <c r="AB9133">
        <v>6</v>
      </c>
      <c r="AC9133">
        <v>34</v>
      </c>
    </row>
    <row r="9134" spans="1:29">
      <c r="A9134">
        <v>9911</v>
      </c>
      <c r="B9134" t="s">
        <v>805</v>
      </c>
      <c r="C9134" t="s">
        <v>10948</v>
      </c>
      <c r="J9134" t="s">
        <v>1444</v>
      </c>
      <c r="K9134">
        <v>0</v>
      </c>
      <c r="N9134" t="b">
        <v>1</v>
      </c>
      <c r="O9134" t="b">
        <v>0</v>
      </c>
      <c r="P9134" t="b">
        <v>0</v>
      </c>
      <c r="Q9134">
        <v>1</v>
      </c>
      <c r="R9134">
        <v>2</v>
      </c>
      <c r="S9134">
        <v>1</v>
      </c>
      <c r="T9134">
        <v>2</v>
      </c>
      <c r="U9134" t="b">
        <v>1</v>
      </c>
      <c r="V9134" t="s">
        <v>10876</v>
      </c>
      <c r="W9134" t="s">
        <v>10877</v>
      </c>
      <c r="X9134" t="s">
        <v>14751</v>
      </c>
      <c r="Y9134">
        <v>41</v>
      </c>
      <c r="Z9134">
        <v>41</v>
      </c>
      <c r="AA9134">
        <v>7</v>
      </c>
      <c r="AB9134">
        <v>7</v>
      </c>
      <c r="AC9134">
        <v>34</v>
      </c>
    </row>
    <row r="9135" spans="1:29">
      <c r="A9135">
        <v>9912</v>
      </c>
      <c r="B9135" t="s">
        <v>805</v>
      </c>
      <c r="C9135" t="s">
        <v>10949</v>
      </c>
      <c r="J9135" t="s">
        <v>1444</v>
      </c>
      <c r="K9135">
        <v>0</v>
      </c>
      <c r="N9135" t="b">
        <v>1</v>
      </c>
      <c r="O9135" t="b">
        <v>0</v>
      </c>
      <c r="P9135" t="b">
        <v>0</v>
      </c>
      <c r="Q9135">
        <v>1</v>
      </c>
      <c r="R9135">
        <v>2</v>
      </c>
      <c r="S9135">
        <v>1</v>
      </c>
      <c r="T9135">
        <v>2</v>
      </c>
      <c r="U9135" t="b">
        <v>1</v>
      </c>
      <c r="V9135" t="s">
        <v>10876</v>
      </c>
      <c r="W9135" t="s">
        <v>10877</v>
      </c>
      <c r="X9135" t="s">
        <v>14555</v>
      </c>
      <c r="Y9135">
        <v>42</v>
      </c>
      <c r="Z9135">
        <v>42</v>
      </c>
      <c r="AA9135">
        <v>5</v>
      </c>
      <c r="AB9135">
        <v>5</v>
      </c>
      <c r="AC9135">
        <v>34</v>
      </c>
    </row>
    <row r="9136" spans="1:29">
      <c r="A9136">
        <v>9913</v>
      </c>
      <c r="B9136" t="s">
        <v>805</v>
      </c>
      <c r="C9136" t="s">
        <v>10950</v>
      </c>
      <c r="J9136" t="s">
        <v>1444</v>
      </c>
      <c r="K9136">
        <v>0</v>
      </c>
      <c r="N9136" t="b">
        <v>1</v>
      </c>
      <c r="O9136" t="b">
        <v>0</v>
      </c>
      <c r="P9136" t="b">
        <v>0</v>
      </c>
      <c r="Q9136">
        <v>1</v>
      </c>
      <c r="R9136">
        <v>2</v>
      </c>
      <c r="S9136">
        <v>1</v>
      </c>
      <c r="T9136">
        <v>2</v>
      </c>
      <c r="U9136" t="b">
        <v>1</v>
      </c>
      <c r="V9136" t="s">
        <v>10876</v>
      </c>
      <c r="W9136" t="s">
        <v>10877</v>
      </c>
      <c r="X9136" t="s">
        <v>14736</v>
      </c>
      <c r="Y9136">
        <v>42</v>
      </c>
      <c r="Z9136">
        <v>42</v>
      </c>
      <c r="AA9136">
        <v>6</v>
      </c>
      <c r="AB9136">
        <v>6</v>
      </c>
      <c r="AC9136">
        <v>34</v>
      </c>
    </row>
    <row r="9137" spans="1:29">
      <c r="A9137">
        <v>9914</v>
      </c>
      <c r="B9137" t="s">
        <v>805</v>
      </c>
      <c r="C9137" t="s">
        <v>10951</v>
      </c>
      <c r="J9137" t="s">
        <v>1444</v>
      </c>
      <c r="K9137">
        <v>0</v>
      </c>
      <c r="N9137" t="b">
        <v>1</v>
      </c>
      <c r="O9137" t="b">
        <v>0</v>
      </c>
      <c r="P9137" t="b">
        <v>0</v>
      </c>
      <c r="Q9137">
        <v>1</v>
      </c>
      <c r="R9137">
        <v>2</v>
      </c>
      <c r="S9137">
        <v>1</v>
      </c>
      <c r="T9137">
        <v>2</v>
      </c>
      <c r="U9137" t="b">
        <v>1</v>
      </c>
      <c r="V9137" t="s">
        <v>10876</v>
      </c>
      <c r="W9137" t="s">
        <v>10877</v>
      </c>
      <c r="X9137" t="s">
        <v>14670</v>
      </c>
      <c r="Y9137">
        <v>42</v>
      </c>
      <c r="Z9137">
        <v>42</v>
      </c>
      <c r="AA9137">
        <v>7</v>
      </c>
      <c r="AB9137">
        <v>7</v>
      </c>
      <c r="AC9137">
        <v>34</v>
      </c>
    </row>
    <row r="9138" spans="1:29">
      <c r="A9138">
        <v>9915</v>
      </c>
      <c r="B9138" t="s">
        <v>805</v>
      </c>
      <c r="C9138" t="s">
        <v>10952</v>
      </c>
      <c r="J9138" t="s">
        <v>1444</v>
      </c>
      <c r="K9138">
        <v>0</v>
      </c>
      <c r="N9138" t="b">
        <v>1</v>
      </c>
      <c r="O9138" t="b">
        <v>0</v>
      </c>
      <c r="P9138" t="b">
        <v>0</v>
      </c>
      <c r="Q9138">
        <v>1</v>
      </c>
      <c r="R9138">
        <v>2</v>
      </c>
      <c r="S9138">
        <v>1</v>
      </c>
      <c r="T9138">
        <v>2</v>
      </c>
      <c r="U9138" t="b">
        <v>1</v>
      </c>
      <c r="V9138" t="s">
        <v>10876</v>
      </c>
      <c r="W9138" t="s">
        <v>10877</v>
      </c>
      <c r="X9138" t="s">
        <v>14556</v>
      </c>
      <c r="Y9138">
        <v>43</v>
      </c>
      <c r="Z9138">
        <v>43</v>
      </c>
      <c r="AA9138">
        <v>5</v>
      </c>
      <c r="AB9138">
        <v>5</v>
      </c>
      <c r="AC9138">
        <v>34</v>
      </c>
    </row>
    <row r="9139" spans="1:29">
      <c r="A9139">
        <v>9916</v>
      </c>
      <c r="B9139" t="s">
        <v>805</v>
      </c>
      <c r="C9139" t="s">
        <v>10953</v>
      </c>
      <c r="J9139" t="s">
        <v>1444</v>
      </c>
      <c r="K9139">
        <v>0</v>
      </c>
      <c r="N9139" t="b">
        <v>1</v>
      </c>
      <c r="O9139" t="b">
        <v>0</v>
      </c>
      <c r="P9139" t="b">
        <v>0</v>
      </c>
      <c r="Q9139">
        <v>1</v>
      </c>
      <c r="R9139">
        <v>2</v>
      </c>
      <c r="S9139">
        <v>1</v>
      </c>
      <c r="T9139">
        <v>2</v>
      </c>
      <c r="U9139" t="b">
        <v>1</v>
      </c>
      <c r="V9139" t="s">
        <v>10876</v>
      </c>
      <c r="W9139" t="s">
        <v>10877</v>
      </c>
      <c r="X9139" t="s">
        <v>14737</v>
      </c>
      <c r="Y9139">
        <v>43</v>
      </c>
      <c r="Z9139">
        <v>43</v>
      </c>
      <c r="AA9139">
        <v>6</v>
      </c>
      <c r="AB9139">
        <v>6</v>
      </c>
      <c r="AC9139">
        <v>34</v>
      </c>
    </row>
    <row r="9140" spans="1:29">
      <c r="A9140">
        <v>9917</v>
      </c>
      <c r="B9140" t="s">
        <v>805</v>
      </c>
      <c r="C9140" t="s">
        <v>10954</v>
      </c>
      <c r="J9140" t="s">
        <v>1444</v>
      </c>
      <c r="K9140">
        <v>0</v>
      </c>
      <c r="N9140" t="b">
        <v>1</v>
      </c>
      <c r="O9140" t="b">
        <v>0</v>
      </c>
      <c r="P9140" t="b">
        <v>0</v>
      </c>
      <c r="Q9140">
        <v>1</v>
      </c>
      <c r="R9140">
        <v>2</v>
      </c>
      <c r="S9140">
        <v>1</v>
      </c>
      <c r="T9140">
        <v>2</v>
      </c>
      <c r="U9140" t="b">
        <v>1</v>
      </c>
      <c r="V9140" t="s">
        <v>10876</v>
      </c>
      <c r="W9140" t="s">
        <v>10877</v>
      </c>
      <c r="X9140" t="s">
        <v>14674</v>
      </c>
      <c r="Y9140">
        <v>43</v>
      </c>
      <c r="Z9140">
        <v>43</v>
      </c>
      <c r="AA9140">
        <v>7</v>
      </c>
      <c r="AB9140">
        <v>7</v>
      </c>
      <c r="AC9140">
        <v>34</v>
      </c>
    </row>
    <row r="9141" spans="1:29">
      <c r="A9141">
        <v>9918</v>
      </c>
      <c r="B9141" t="s">
        <v>805</v>
      </c>
      <c r="C9141" t="s">
        <v>10955</v>
      </c>
      <c r="J9141" t="s">
        <v>1444</v>
      </c>
      <c r="K9141">
        <v>0</v>
      </c>
      <c r="N9141" t="b">
        <v>1</v>
      </c>
      <c r="O9141" t="b">
        <v>0</v>
      </c>
      <c r="P9141" t="b">
        <v>0</v>
      </c>
      <c r="Q9141">
        <v>1</v>
      </c>
      <c r="R9141">
        <v>2</v>
      </c>
      <c r="S9141">
        <v>1</v>
      </c>
      <c r="T9141">
        <v>2</v>
      </c>
      <c r="U9141" t="b">
        <v>1</v>
      </c>
      <c r="V9141" t="s">
        <v>10876</v>
      </c>
      <c r="W9141" t="s">
        <v>10877</v>
      </c>
      <c r="X9141" t="s">
        <v>14557</v>
      </c>
      <c r="Y9141">
        <v>44</v>
      </c>
      <c r="Z9141">
        <v>44</v>
      </c>
      <c r="AA9141">
        <v>5</v>
      </c>
      <c r="AB9141">
        <v>5</v>
      </c>
      <c r="AC9141">
        <v>34</v>
      </c>
    </row>
    <row r="9142" spans="1:29">
      <c r="A9142">
        <v>9919</v>
      </c>
      <c r="B9142" t="s">
        <v>805</v>
      </c>
      <c r="C9142" t="s">
        <v>10956</v>
      </c>
      <c r="J9142" t="s">
        <v>1444</v>
      </c>
      <c r="K9142">
        <v>0</v>
      </c>
      <c r="N9142" t="b">
        <v>1</v>
      </c>
      <c r="O9142" t="b">
        <v>0</v>
      </c>
      <c r="P9142" t="b">
        <v>0</v>
      </c>
      <c r="Q9142">
        <v>1</v>
      </c>
      <c r="R9142">
        <v>2</v>
      </c>
      <c r="S9142">
        <v>1</v>
      </c>
      <c r="T9142">
        <v>2</v>
      </c>
      <c r="U9142" t="b">
        <v>1</v>
      </c>
      <c r="V9142" t="s">
        <v>10876</v>
      </c>
      <c r="W9142" t="s">
        <v>10877</v>
      </c>
      <c r="X9142" t="s">
        <v>14738</v>
      </c>
      <c r="Y9142">
        <v>44</v>
      </c>
      <c r="Z9142">
        <v>44</v>
      </c>
      <c r="AA9142">
        <v>6</v>
      </c>
      <c r="AB9142">
        <v>6</v>
      </c>
      <c r="AC9142">
        <v>34</v>
      </c>
    </row>
    <row r="9143" spans="1:29">
      <c r="A9143">
        <v>9920</v>
      </c>
      <c r="B9143" t="s">
        <v>805</v>
      </c>
      <c r="C9143" t="s">
        <v>10957</v>
      </c>
      <c r="J9143" t="s">
        <v>1444</v>
      </c>
      <c r="K9143">
        <v>0</v>
      </c>
      <c r="N9143" t="b">
        <v>1</v>
      </c>
      <c r="O9143" t="b">
        <v>0</v>
      </c>
      <c r="P9143" t="b">
        <v>0</v>
      </c>
      <c r="Q9143">
        <v>1</v>
      </c>
      <c r="R9143">
        <v>2</v>
      </c>
      <c r="S9143">
        <v>1</v>
      </c>
      <c r="T9143">
        <v>2</v>
      </c>
      <c r="U9143" t="b">
        <v>1</v>
      </c>
      <c r="V9143" t="s">
        <v>10876</v>
      </c>
      <c r="W9143" t="s">
        <v>10877</v>
      </c>
      <c r="X9143" t="s">
        <v>14753</v>
      </c>
      <c r="Y9143">
        <v>44</v>
      </c>
      <c r="Z9143">
        <v>44</v>
      </c>
      <c r="AA9143">
        <v>7</v>
      </c>
      <c r="AB9143">
        <v>7</v>
      </c>
      <c r="AC9143">
        <v>34</v>
      </c>
    </row>
    <row r="9144" spans="1:29">
      <c r="A9144">
        <v>9921</v>
      </c>
      <c r="B9144" t="s">
        <v>805</v>
      </c>
      <c r="C9144" t="s">
        <v>10958</v>
      </c>
      <c r="J9144" t="s">
        <v>1444</v>
      </c>
      <c r="K9144">
        <v>0</v>
      </c>
      <c r="N9144" t="b">
        <v>1</v>
      </c>
      <c r="O9144" t="b">
        <v>0</v>
      </c>
      <c r="P9144" t="b">
        <v>0</v>
      </c>
      <c r="Q9144">
        <v>1</v>
      </c>
      <c r="R9144">
        <v>2</v>
      </c>
      <c r="S9144">
        <v>1</v>
      </c>
      <c r="T9144">
        <v>2</v>
      </c>
      <c r="U9144" t="b">
        <v>1</v>
      </c>
      <c r="V9144" t="s">
        <v>10876</v>
      </c>
      <c r="W9144" t="s">
        <v>10877</v>
      </c>
      <c r="X9144" t="s">
        <v>14558</v>
      </c>
      <c r="Y9144">
        <v>45</v>
      </c>
      <c r="Z9144">
        <v>45</v>
      </c>
      <c r="AA9144">
        <v>5</v>
      </c>
      <c r="AB9144">
        <v>5</v>
      </c>
      <c r="AC9144">
        <v>34</v>
      </c>
    </row>
    <row r="9145" spans="1:29">
      <c r="A9145">
        <v>9922</v>
      </c>
      <c r="B9145" t="s">
        <v>805</v>
      </c>
      <c r="C9145" t="s">
        <v>10959</v>
      </c>
      <c r="J9145" t="s">
        <v>1444</v>
      </c>
      <c r="K9145">
        <v>0</v>
      </c>
      <c r="N9145" t="b">
        <v>1</v>
      </c>
      <c r="O9145" t="b">
        <v>0</v>
      </c>
      <c r="P9145" t="b">
        <v>0</v>
      </c>
      <c r="Q9145">
        <v>1</v>
      </c>
      <c r="R9145">
        <v>2</v>
      </c>
      <c r="S9145">
        <v>1</v>
      </c>
      <c r="T9145">
        <v>2</v>
      </c>
      <c r="U9145" t="b">
        <v>1</v>
      </c>
      <c r="V9145" t="s">
        <v>10876</v>
      </c>
      <c r="W9145" t="s">
        <v>10877</v>
      </c>
      <c r="X9145" t="s">
        <v>14739</v>
      </c>
      <c r="Y9145">
        <v>45</v>
      </c>
      <c r="Z9145">
        <v>45</v>
      </c>
      <c r="AA9145">
        <v>6</v>
      </c>
      <c r="AB9145">
        <v>6</v>
      </c>
      <c r="AC9145">
        <v>34</v>
      </c>
    </row>
    <row r="9146" spans="1:29">
      <c r="A9146">
        <v>9923</v>
      </c>
      <c r="B9146" t="s">
        <v>805</v>
      </c>
      <c r="C9146" t="s">
        <v>10960</v>
      </c>
      <c r="J9146" t="s">
        <v>1444</v>
      </c>
      <c r="K9146">
        <v>0</v>
      </c>
      <c r="N9146" t="b">
        <v>1</v>
      </c>
      <c r="O9146" t="b">
        <v>0</v>
      </c>
      <c r="P9146" t="b">
        <v>0</v>
      </c>
      <c r="Q9146">
        <v>1</v>
      </c>
      <c r="R9146">
        <v>2</v>
      </c>
      <c r="S9146">
        <v>1</v>
      </c>
      <c r="T9146">
        <v>2</v>
      </c>
      <c r="U9146" t="b">
        <v>1</v>
      </c>
      <c r="V9146" t="s">
        <v>10876</v>
      </c>
      <c r="W9146" t="s">
        <v>10877</v>
      </c>
      <c r="X9146" t="s">
        <v>14755</v>
      </c>
      <c r="Y9146">
        <v>45</v>
      </c>
      <c r="Z9146">
        <v>45</v>
      </c>
      <c r="AA9146">
        <v>7</v>
      </c>
      <c r="AB9146">
        <v>7</v>
      </c>
      <c r="AC9146">
        <v>34</v>
      </c>
    </row>
    <row r="9147" spans="1:29">
      <c r="A9147">
        <v>9924</v>
      </c>
      <c r="B9147" t="s">
        <v>805</v>
      </c>
      <c r="C9147" t="s">
        <v>10961</v>
      </c>
      <c r="J9147" t="s">
        <v>1444</v>
      </c>
      <c r="K9147">
        <v>0</v>
      </c>
      <c r="N9147" t="b">
        <v>1</v>
      </c>
      <c r="O9147" t="b">
        <v>0</v>
      </c>
      <c r="P9147" t="b">
        <v>0</v>
      </c>
      <c r="Q9147">
        <v>1</v>
      </c>
      <c r="R9147">
        <v>2</v>
      </c>
      <c r="S9147">
        <v>1</v>
      </c>
      <c r="T9147">
        <v>2</v>
      </c>
      <c r="U9147" t="b">
        <v>1</v>
      </c>
      <c r="V9147" t="s">
        <v>10876</v>
      </c>
      <c r="W9147" t="s">
        <v>10877</v>
      </c>
      <c r="X9147" t="s">
        <v>14740</v>
      </c>
      <c r="Y9147">
        <v>46</v>
      </c>
      <c r="Z9147">
        <v>46</v>
      </c>
      <c r="AA9147">
        <v>5</v>
      </c>
      <c r="AB9147">
        <v>5</v>
      </c>
      <c r="AC9147">
        <v>34</v>
      </c>
    </row>
    <row r="9148" spans="1:29">
      <c r="A9148">
        <v>9925</v>
      </c>
      <c r="B9148" t="s">
        <v>805</v>
      </c>
      <c r="C9148" t="s">
        <v>10962</v>
      </c>
      <c r="J9148" t="s">
        <v>1444</v>
      </c>
      <c r="K9148">
        <v>0</v>
      </c>
      <c r="N9148" t="b">
        <v>1</v>
      </c>
      <c r="O9148" t="b">
        <v>0</v>
      </c>
      <c r="P9148" t="b">
        <v>0</v>
      </c>
      <c r="Q9148">
        <v>1</v>
      </c>
      <c r="R9148">
        <v>2</v>
      </c>
      <c r="S9148">
        <v>1</v>
      </c>
      <c r="T9148">
        <v>2</v>
      </c>
      <c r="U9148" t="b">
        <v>1</v>
      </c>
      <c r="V9148" t="s">
        <v>10876</v>
      </c>
      <c r="W9148" t="s">
        <v>10877</v>
      </c>
      <c r="X9148" t="s">
        <v>14741</v>
      </c>
      <c r="Y9148">
        <v>46</v>
      </c>
      <c r="Z9148">
        <v>46</v>
      </c>
      <c r="AA9148">
        <v>6</v>
      </c>
      <c r="AB9148">
        <v>6</v>
      </c>
      <c r="AC9148">
        <v>34</v>
      </c>
    </row>
    <row r="9149" spans="1:29">
      <c r="A9149">
        <v>9926</v>
      </c>
      <c r="B9149" t="s">
        <v>805</v>
      </c>
      <c r="C9149" t="s">
        <v>10963</v>
      </c>
      <c r="J9149" t="s">
        <v>1444</v>
      </c>
      <c r="K9149">
        <v>0</v>
      </c>
      <c r="N9149" t="b">
        <v>1</v>
      </c>
      <c r="O9149" t="b">
        <v>0</v>
      </c>
      <c r="P9149" t="b">
        <v>0</v>
      </c>
      <c r="Q9149">
        <v>1</v>
      </c>
      <c r="R9149">
        <v>2</v>
      </c>
      <c r="S9149">
        <v>1</v>
      </c>
      <c r="T9149">
        <v>2</v>
      </c>
      <c r="U9149" t="b">
        <v>1</v>
      </c>
      <c r="V9149" t="s">
        <v>10876</v>
      </c>
      <c r="W9149" t="s">
        <v>10877</v>
      </c>
      <c r="X9149" t="s">
        <v>14757</v>
      </c>
      <c r="Y9149">
        <v>46</v>
      </c>
      <c r="Z9149">
        <v>46</v>
      </c>
      <c r="AA9149">
        <v>7</v>
      </c>
      <c r="AB9149">
        <v>7</v>
      </c>
      <c r="AC9149">
        <v>34</v>
      </c>
    </row>
    <row r="9150" spans="1:29">
      <c r="A9150">
        <v>9927</v>
      </c>
      <c r="B9150" t="s">
        <v>805</v>
      </c>
      <c r="C9150" t="s">
        <v>10964</v>
      </c>
      <c r="J9150" t="s">
        <v>1444</v>
      </c>
      <c r="K9150">
        <v>0</v>
      </c>
      <c r="N9150" t="b">
        <v>1</v>
      </c>
      <c r="O9150" t="b">
        <v>0</v>
      </c>
      <c r="P9150" t="b">
        <v>0</v>
      </c>
      <c r="Q9150">
        <v>1</v>
      </c>
      <c r="R9150">
        <v>2</v>
      </c>
      <c r="S9150">
        <v>1</v>
      </c>
      <c r="T9150">
        <v>2</v>
      </c>
      <c r="U9150" t="b">
        <v>1</v>
      </c>
      <c r="V9150" t="s">
        <v>10876</v>
      </c>
      <c r="W9150" t="s">
        <v>10877</v>
      </c>
      <c r="X9150" t="s">
        <v>14742</v>
      </c>
      <c r="Y9150">
        <v>47</v>
      </c>
      <c r="Z9150">
        <v>47</v>
      </c>
      <c r="AA9150">
        <v>5</v>
      </c>
      <c r="AB9150">
        <v>5</v>
      </c>
      <c r="AC9150">
        <v>34</v>
      </c>
    </row>
    <row r="9151" spans="1:29">
      <c r="A9151">
        <v>9928</v>
      </c>
      <c r="B9151" t="s">
        <v>805</v>
      </c>
      <c r="C9151" t="s">
        <v>10965</v>
      </c>
      <c r="J9151" t="s">
        <v>1444</v>
      </c>
      <c r="K9151">
        <v>0</v>
      </c>
      <c r="N9151" t="b">
        <v>1</v>
      </c>
      <c r="O9151" t="b">
        <v>0</v>
      </c>
      <c r="P9151" t="b">
        <v>0</v>
      </c>
      <c r="Q9151">
        <v>1</v>
      </c>
      <c r="R9151">
        <v>2</v>
      </c>
      <c r="S9151">
        <v>1</v>
      </c>
      <c r="T9151">
        <v>2</v>
      </c>
      <c r="U9151" t="b">
        <v>1</v>
      </c>
      <c r="V9151" t="s">
        <v>10876</v>
      </c>
      <c r="W9151" t="s">
        <v>10877</v>
      </c>
      <c r="X9151" t="s">
        <v>14562</v>
      </c>
      <c r="Y9151">
        <v>47</v>
      </c>
      <c r="Z9151">
        <v>47</v>
      </c>
      <c r="AA9151">
        <v>6</v>
      </c>
      <c r="AB9151">
        <v>6</v>
      </c>
      <c r="AC9151">
        <v>34</v>
      </c>
    </row>
    <row r="9152" spans="1:29">
      <c r="A9152">
        <v>9929</v>
      </c>
      <c r="B9152" t="s">
        <v>805</v>
      </c>
      <c r="C9152" t="s">
        <v>10966</v>
      </c>
      <c r="J9152" t="s">
        <v>1444</v>
      </c>
      <c r="K9152">
        <v>0</v>
      </c>
      <c r="N9152" t="b">
        <v>1</v>
      </c>
      <c r="O9152" t="b">
        <v>0</v>
      </c>
      <c r="P9152" t="b">
        <v>0</v>
      </c>
      <c r="Q9152">
        <v>1</v>
      </c>
      <c r="R9152">
        <v>2</v>
      </c>
      <c r="S9152">
        <v>1</v>
      </c>
      <c r="T9152">
        <v>2</v>
      </c>
      <c r="U9152" t="b">
        <v>1</v>
      </c>
      <c r="V9152" t="s">
        <v>10876</v>
      </c>
      <c r="W9152" t="s">
        <v>10877</v>
      </c>
      <c r="X9152" t="s">
        <v>14759</v>
      </c>
      <c r="Y9152">
        <v>47</v>
      </c>
      <c r="Z9152">
        <v>47</v>
      </c>
      <c r="AA9152">
        <v>7</v>
      </c>
      <c r="AB9152">
        <v>7</v>
      </c>
      <c r="AC9152">
        <v>34</v>
      </c>
    </row>
    <row r="9153" spans="1:29">
      <c r="A9153">
        <v>9930</v>
      </c>
      <c r="B9153" t="s">
        <v>805</v>
      </c>
      <c r="C9153" t="s">
        <v>10967</v>
      </c>
      <c r="J9153" t="s">
        <v>1444</v>
      </c>
      <c r="K9153">
        <v>0</v>
      </c>
      <c r="N9153" t="b">
        <v>1</v>
      </c>
      <c r="O9153" t="b">
        <v>0</v>
      </c>
      <c r="P9153" t="b">
        <v>0</v>
      </c>
      <c r="Q9153">
        <v>1</v>
      </c>
      <c r="R9153">
        <v>2</v>
      </c>
      <c r="S9153">
        <v>1</v>
      </c>
      <c r="T9153">
        <v>2</v>
      </c>
      <c r="U9153" t="b">
        <v>1</v>
      </c>
      <c r="V9153" t="s">
        <v>10876</v>
      </c>
      <c r="W9153" t="s">
        <v>10877</v>
      </c>
      <c r="X9153" t="s">
        <v>14743</v>
      </c>
      <c r="Y9153">
        <v>48</v>
      </c>
      <c r="Z9153">
        <v>48</v>
      </c>
      <c r="AA9153">
        <v>5</v>
      </c>
      <c r="AB9153">
        <v>5</v>
      </c>
      <c r="AC9153">
        <v>34</v>
      </c>
    </row>
    <row r="9154" spans="1:29">
      <c r="A9154">
        <v>9931</v>
      </c>
      <c r="B9154" t="s">
        <v>805</v>
      </c>
      <c r="C9154" t="s">
        <v>10968</v>
      </c>
      <c r="J9154" t="s">
        <v>1444</v>
      </c>
      <c r="K9154">
        <v>0</v>
      </c>
      <c r="N9154" t="b">
        <v>1</v>
      </c>
      <c r="O9154" t="b">
        <v>0</v>
      </c>
      <c r="P9154" t="b">
        <v>0</v>
      </c>
      <c r="Q9154">
        <v>1</v>
      </c>
      <c r="R9154">
        <v>2</v>
      </c>
      <c r="S9154">
        <v>1</v>
      </c>
      <c r="T9154">
        <v>2</v>
      </c>
      <c r="U9154" t="b">
        <v>1</v>
      </c>
      <c r="V9154" t="s">
        <v>10876</v>
      </c>
      <c r="W9154" t="s">
        <v>10877</v>
      </c>
      <c r="X9154" t="s">
        <v>14475</v>
      </c>
      <c r="Y9154">
        <v>48</v>
      </c>
      <c r="Z9154">
        <v>48</v>
      </c>
      <c r="AA9154">
        <v>6</v>
      </c>
      <c r="AB9154">
        <v>6</v>
      </c>
      <c r="AC9154">
        <v>34</v>
      </c>
    </row>
    <row r="9155" spans="1:29">
      <c r="A9155">
        <v>9932</v>
      </c>
      <c r="B9155" t="s">
        <v>805</v>
      </c>
      <c r="C9155" t="s">
        <v>10969</v>
      </c>
      <c r="J9155" t="s">
        <v>1444</v>
      </c>
      <c r="K9155">
        <v>0</v>
      </c>
      <c r="N9155" t="b">
        <v>1</v>
      </c>
      <c r="O9155" t="b">
        <v>0</v>
      </c>
      <c r="P9155" t="b">
        <v>0</v>
      </c>
      <c r="Q9155">
        <v>1</v>
      </c>
      <c r="R9155">
        <v>2</v>
      </c>
      <c r="S9155">
        <v>1</v>
      </c>
      <c r="T9155">
        <v>2</v>
      </c>
      <c r="U9155" t="b">
        <v>1</v>
      </c>
      <c r="V9155" t="s">
        <v>10876</v>
      </c>
      <c r="W9155" t="s">
        <v>10877</v>
      </c>
      <c r="X9155" t="s">
        <v>14761</v>
      </c>
      <c r="Y9155">
        <v>48</v>
      </c>
      <c r="Z9155">
        <v>48</v>
      </c>
      <c r="AA9155">
        <v>7</v>
      </c>
      <c r="AB9155">
        <v>7</v>
      </c>
      <c r="AC9155">
        <v>34</v>
      </c>
    </row>
    <row r="9156" spans="1:29">
      <c r="A9156">
        <v>9933</v>
      </c>
      <c r="B9156" t="s">
        <v>805</v>
      </c>
      <c r="C9156" t="s">
        <v>10970</v>
      </c>
      <c r="J9156" t="s">
        <v>1444</v>
      </c>
      <c r="K9156">
        <v>0</v>
      </c>
      <c r="N9156" t="b">
        <v>1</v>
      </c>
      <c r="O9156" t="b">
        <v>0</v>
      </c>
      <c r="P9156" t="b">
        <v>0</v>
      </c>
      <c r="Q9156">
        <v>1</v>
      </c>
      <c r="R9156">
        <v>2</v>
      </c>
      <c r="S9156">
        <v>1</v>
      </c>
      <c r="T9156">
        <v>2</v>
      </c>
      <c r="U9156" t="b">
        <v>1</v>
      </c>
      <c r="V9156" t="s">
        <v>10876</v>
      </c>
      <c r="W9156" t="s">
        <v>10877</v>
      </c>
      <c r="X9156" t="s">
        <v>14744</v>
      </c>
      <c r="Y9156">
        <v>49</v>
      </c>
      <c r="Z9156">
        <v>49</v>
      </c>
      <c r="AA9156">
        <v>5</v>
      </c>
      <c r="AB9156">
        <v>5</v>
      </c>
      <c r="AC9156">
        <v>34</v>
      </c>
    </row>
    <row r="9157" spans="1:29">
      <c r="A9157">
        <v>9934</v>
      </c>
      <c r="B9157" t="s">
        <v>805</v>
      </c>
      <c r="C9157" t="s">
        <v>10971</v>
      </c>
      <c r="J9157" t="s">
        <v>1444</v>
      </c>
      <c r="K9157">
        <v>0</v>
      </c>
      <c r="N9157" t="b">
        <v>1</v>
      </c>
      <c r="O9157" t="b">
        <v>0</v>
      </c>
      <c r="P9157" t="b">
        <v>0</v>
      </c>
      <c r="Q9157">
        <v>1</v>
      </c>
      <c r="R9157">
        <v>2</v>
      </c>
      <c r="S9157">
        <v>1</v>
      </c>
      <c r="T9157">
        <v>2</v>
      </c>
      <c r="U9157" t="b">
        <v>1</v>
      </c>
      <c r="V9157" t="s">
        <v>10876</v>
      </c>
      <c r="W9157" t="s">
        <v>10877</v>
      </c>
      <c r="X9157" t="s">
        <v>14478</v>
      </c>
      <c r="Y9157">
        <v>49</v>
      </c>
      <c r="Z9157">
        <v>49</v>
      </c>
      <c r="AA9157">
        <v>6</v>
      </c>
      <c r="AB9157">
        <v>6</v>
      </c>
      <c r="AC9157">
        <v>34</v>
      </c>
    </row>
    <row r="9158" spans="1:29">
      <c r="A9158">
        <v>9935</v>
      </c>
      <c r="B9158" t="s">
        <v>805</v>
      </c>
      <c r="C9158" t="s">
        <v>10972</v>
      </c>
      <c r="J9158" t="s">
        <v>1444</v>
      </c>
      <c r="K9158">
        <v>0</v>
      </c>
      <c r="N9158" t="b">
        <v>1</v>
      </c>
      <c r="O9158" t="b">
        <v>0</v>
      </c>
      <c r="P9158" t="b">
        <v>0</v>
      </c>
      <c r="Q9158">
        <v>1</v>
      </c>
      <c r="R9158">
        <v>2</v>
      </c>
      <c r="S9158">
        <v>1</v>
      </c>
      <c r="T9158">
        <v>2</v>
      </c>
      <c r="U9158" t="b">
        <v>1</v>
      </c>
      <c r="V9158" t="s">
        <v>10876</v>
      </c>
      <c r="W9158" t="s">
        <v>10877</v>
      </c>
      <c r="X9158" t="s">
        <v>14763</v>
      </c>
      <c r="Y9158">
        <v>49</v>
      </c>
      <c r="Z9158">
        <v>49</v>
      </c>
      <c r="AA9158">
        <v>7</v>
      </c>
      <c r="AB9158">
        <v>7</v>
      </c>
      <c r="AC9158">
        <v>34</v>
      </c>
    </row>
    <row r="9159" spans="1:29">
      <c r="A9159">
        <v>9936</v>
      </c>
      <c r="B9159" t="s">
        <v>805</v>
      </c>
      <c r="C9159" t="s">
        <v>10973</v>
      </c>
      <c r="J9159" t="s">
        <v>1444</v>
      </c>
      <c r="K9159">
        <v>0</v>
      </c>
      <c r="N9159" t="b">
        <v>1</v>
      </c>
      <c r="O9159" t="b">
        <v>0</v>
      </c>
      <c r="P9159" t="b">
        <v>0</v>
      </c>
      <c r="Q9159">
        <v>1</v>
      </c>
      <c r="R9159">
        <v>2</v>
      </c>
      <c r="S9159">
        <v>1</v>
      </c>
      <c r="T9159">
        <v>2</v>
      </c>
      <c r="U9159" t="b">
        <v>1</v>
      </c>
      <c r="V9159" t="s">
        <v>10876</v>
      </c>
      <c r="W9159" t="s">
        <v>10877</v>
      </c>
      <c r="X9159" t="s">
        <v>14745</v>
      </c>
      <c r="Y9159">
        <v>50</v>
      </c>
      <c r="Z9159">
        <v>50</v>
      </c>
      <c r="AA9159">
        <v>5</v>
      </c>
      <c r="AB9159">
        <v>5</v>
      </c>
      <c r="AC9159">
        <v>34</v>
      </c>
    </row>
    <row r="9160" spans="1:29">
      <c r="A9160">
        <v>9937</v>
      </c>
      <c r="B9160" t="s">
        <v>805</v>
      </c>
      <c r="C9160" t="s">
        <v>10974</v>
      </c>
      <c r="J9160" t="s">
        <v>1444</v>
      </c>
      <c r="K9160">
        <v>0</v>
      </c>
      <c r="N9160" t="b">
        <v>1</v>
      </c>
      <c r="O9160" t="b">
        <v>0</v>
      </c>
      <c r="P9160" t="b">
        <v>0</v>
      </c>
      <c r="Q9160">
        <v>1</v>
      </c>
      <c r="R9160">
        <v>2</v>
      </c>
      <c r="S9160">
        <v>1</v>
      </c>
      <c r="T9160">
        <v>2</v>
      </c>
      <c r="U9160" t="b">
        <v>1</v>
      </c>
      <c r="V9160" t="s">
        <v>10876</v>
      </c>
      <c r="W9160" t="s">
        <v>10877</v>
      </c>
      <c r="X9160" t="s">
        <v>14481</v>
      </c>
      <c r="Y9160">
        <v>50</v>
      </c>
      <c r="Z9160">
        <v>50</v>
      </c>
      <c r="AA9160">
        <v>6</v>
      </c>
      <c r="AB9160">
        <v>6</v>
      </c>
      <c r="AC9160">
        <v>34</v>
      </c>
    </row>
    <row r="9161" spans="1:29">
      <c r="A9161">
        <v>9938</v>
      </c>
      <c r="B9161" t="s">
        <v>805</v>
      </c>
      <c r="C9161" t="s">
        <v>10975</v>
      </c>
      <c r="J9161" t="s">
        <v>1444</v>
      </c>
      <c r="K9161">
        <v>0</v>
      </c>
      <c r="N9161" t="b">
        <v>1</v>
      </c>
      <c r="O9161" t="b">
        <v>0</v>
      </c>
      <c r="P9161" t="b">
        <v>0</v>
      </c>
      <c r="Q9161">
        <v>1</v>
      </c>
      <c r="R9161">
        <v>2</v>
      </c>
      <c r="S9161">
        <v>1</v>
      </c>
      <c r="T9161">
        <v>2</v>
      </c>
      <c r="U9161" t="b">
        <v>1</v>
      </c>
      <c r="V9161" t="s">
        <v>10876</v>
      </c>
      <c r="W9161" t="s">
        <v>10877</v>
      </c>
      <c r="X9161" t="s">
        <v>14765</v>
      </c>
      <c r="Y9161">
        <v>50</v>
      </c>
      <c r="Z9161">
        <v>50</v>
      </c>
      <c r="AA9161">
        <v>7</v>
      </c>
      <c r="AB9161">
        <v>7</v>
      </c>
      <c r="AC9161">
        <v>34</v>
      </c>
    </row>
    <row r="9162" spans="1:29">
      <c r="A9162">
        <v>9939</v>
      </c>
      <c r="B9162" t="s">
        <v>805</v>
      </c>
      <c r="C9162" t="s">
        <v>10976</v>
      </c>
      <c r="J9162" t="s">
        <v>1444</v>
      </c>
      <c r="K9162">
        <v>0</v>
      </c>
      <c r="N9162" t="b">
        <v>1</v>
      </c>
      <c r="O9162" t="b">
        <v>0</v>
      </c>
      <c r="P9162" t="b">
        <v>0</v>
      </c>
      <c r="Q9162">
        <v>1</v>
      </c>
      <c r="R9162">
        <v>2</v>
      </c>
      <c r="S9162">
        <v>1</v>
      </c>
      <c r="T9162">
        <v>2</v>
      </c>
      <c r="U9162" t="b">
        <v>1</v>
      </c>
      <c r="V9162" t="s">
        <v>10876</v>
      </c>
      <c r="W9162" t="s">
        <v>10877</v>
      </c>
      <c r="X9162" t="s">
        <v>14746</v>
      </c>
      <c r="Y9162">
        <v>51</v>
      </c>
      <c r="Z9162">
        <v>51</v>
      </c>
      <c r="AA9162">
        <v>5</v>
      </c>
      <c r="AB9162">
        <v>5</v>
      </c>
      <c r="AC9162">
        <v>34</v>
      </c>
    </row>
    <row r="9163" spans="1:29">
      <c r="A9163">
        <v>9940</v>
      </c>
      <c r="B9163" t="s">
        <v>805</v>
      </c>
      <c r="C9163" t="s">
        <v>10977</v>
      </c>
      <c r="J9163" t="s">
        <v>1444</v>
      </c>
      <c r="K9163">
        <v>0</v>
      </c>
      <c r="N9163" t="b">
        <v>1</v>
      </c>
      <c r="O9163" t="b">
        <v>0</v>
      </c>
      <c r="P9163" t="b">
        <v>0</v>
      </c>
      <c r="Q9163">
        <v>1</v>
      </c>
      <c r="R9163">
        <v>2</v>
      </c>
      <c r="S9163">
        <v>1</v>
      </c>
      <c r="T9163">
        <v>2</v>
      </c>
      <c r="U9163" t="b">
        <v>1</v>
      </c>
      <c r="V9163" t="s">
        <v>10876</v>
      </c>
      <c r="W9163" t="s">
        <v>10877</v>
      </c>
      <c r="X9163" t="s">
        <v>14484</v>
      </c>
      <c r="Y9163">
        <v>51</v>
      </c>
      <c r="Z9163">
        <v>51</v>
      </c>
      <c r="AA9163">
        <v>6</v>
      </c>
      <c r="AB9163">
        <v>6</v>
      </c>
      <c r="AC9163">
        <v>34</v>
      </c>
    </row>
    <row r="9164" spans="1:29">
      <c r="A9164">
        <v>9941</v>
      </c>
      <c r="B9164" t="s">
        <v>805</v>
      </c>
      <c r="C9164" t="s">
        <v>10978</v>
      </c>
      <c r="J9164" t="s">
        <v>1444</v>
      </c>
      <c r="K9164">
        <v>0</v>
      </c>
      <c r="N9164" t="b">
        <v>1</v>
      </c>
      <c r="O9164" t="b">
        <v>0</v>
      </c>
      <c r="P9164" t="b">
        <v>0</v>
      </c>
      <c r="Q9164">
        <v>1</v>
      </c>
      <c r="R9164">
        <v>2</v>
      </c>
      <c r="S9164">
        <v>1</v>
      </c>
      <c r="T9164">
        <v>2</v>
      </c>
      <c r="U9164" t="b">
        <v>1</v>
      </c>
      <c r="V9164" t="s">
        <v>10876</v>
      </c>
      <c r="W9164" t="s">
        <v>10877</v>
      </c>
      <c r="X9164" t="s">
        <v>14766</v>
      </c>
      <c r="Y9164">
        <v>51</v>
      </c>
      <c r="Z9164">
        <v>51</v>
      </c>
      <c r="AA9164">
        <v>7</v>
      </c>
      <c r="AB9164">
        <v>7</v>
      </c>
      <c r="AC9164">
        <v>34</v>
      </c>
    </row>
    <row r="9165" spans="1:29">
      <c r="A9165">
        <v>9942</v>
      </c>
      <c r="B9165" t="s">
        <v>805</v>
      </c>
      <c r="C9165" t="s">
        <v>10979</v>
      </c>
      <c r="J9165" t="s">
        <v>1444</v>
      </c>
      <c r="K9165">
        <v>0</v>
      </c>
      <c r="N9165" t="b">
        <v>0</v>
      </c>
      <c r="O9165" t="b">
        <v>1</v>
      </c>
      <c r="P9165" t="b">
        <v>0</v>
      </c>
      <c r="Q9165">
        <v>1</v>
      </c>
      <c r="R9165">
        <v>2</v>
      </c>
      <c r="S9165">
        <v>1</v>
      </c>
      <c r="T9165">
        <v>2</v>
      </c>
      <c r="U9165" t="b">
        <v>1</v>
      </c>
      <c r="V9165" t="s">
        <v>10876</v>
      </c>
      <c r="W9165" t="s">
        <v>10877</v>
      </c>
      <c r="X9165" t="s">
        <v>14722</v>
      </c>
      <c r="Y9165">
        <v>26</v>
      </c>
      <c r="Z9165">
        <v>26</v>
      </c>
      <c r="AA9165">
        <v>8</v>
      </c>
      <c r="AB9165">
        <v>8</v>
      </c>
      <c r="AC9165">
        <v>34</v>
      </c>
    </row>
    <row r="9166" spans="1:29">
      <c r="A9166">
        <v>9943</v>
      </c>
      <c r="B9166" t="s">
        <v>805</v>
      </c>
      <c r="C9166" t="s">
        <v>10980</v>
      </c>
      <c r="J9166" t="s">
        <v>1444</v>
      </c>
      <c r="K9166">
        <v>0</v>
      </c>
      <c r="N9166" t="b">
        <v>0</v>
      </c>
      <c r="O9166" t="b">
        <v>1</v>
      </c>
      <c r="P9166" t="b">
        <v>0</v>
      </c>
      <c r="Q9166">
        <v>1</v>
      </c>
      <c r="R9166">
        <v>2</v>
      </c>
      <c r="S9166">
        <v>1</v>
      </c>
      <c r="T9166">
        <v>2</v>
      </c>
      <c r="U9166" t="b">
        <v>1</v>
      </c>
      <c r="V9166" t="s">
        <v>10876</v>
      </c>
      <c r="W9166" t="s">
        <v>10877</v>
      </c>
      <c r="X9166" t="s">
        <v>14641</v>
      </c>
      <c r="Y9166">
        <v>27</v>
      </c>
      <c r="Z9166">
        <v>27</v>
      </c>
      <c r="AA9166">
        <v>8</v>
      </c>
      <c r="AB9166">
        <v>8</v>
      </c>
      <c r="AC9166">
        <v>34</v>
      </c>
    </row>
    <row r="9167" spans="1:29">
      <c r="A9167">
        <v>9944</v>
      </c>
      <c r="B9167" t="s">
        <v>805</v>
      </c>
      <c r="C9167" t="s">
        <v>10981</v>
      </c>
      <c r="J9167" t="s">
        <v>1444</v>
      </c>
      <c r="K9167">
        <v>0</v>
      </c>
      <c r="N9167" t="b">
        <v>0</v>
      </c>
      <c r="O9167" t="b">
        <v>1</v>
      </c>
      <c r="P9167" t="b">
        <v>0</v>
      </c>
      <c r="Q9167">
        <v>1</v>
      </c>
      <c r="R9167">
        <v>2</v>
      </c>
      <c r="S9167">
        <v>1</v>
      </c>
      <c r="T9167">
        <v>2</v>
      </c>
      <c r="U9167" t="b">
        <v>1</v>
      </c>
      <c r="V9167" t="s">
        <v>10876</v>
      </c>
      <c r="W9167" t="s">
        <v>10877</v>
      </c>
      <c r="X9167" t="s">
        <v>14731</v>
      </c>
      <c r="Y9167">
        <v>28</v>
      </c>
      <c r="Z9167">
        <v>28</v>
      </c>
      <c r="AA9167">
        <v>8</v>
      </c>
      <c r="AB9167">
        <v>8</v>
      </c>
      <c r="AC9167">
        <v>34</v>
      </c>
    </row>
    <row r="9168" spans="1:29">
      <c r="A9168">
        <v>9945</v>
      </c>
      <c r="B9168" t="s">
        <v>805</v>
      </c>
      <c r="C9168" t="s">
        <v>10982</v>
      </c>
      <c r="J9168" t="s">
        <v>1444</v>
      </c>
      <c r="K9168">
        <v>0</v>
      </c>
      <c r="N9168" t="b">
        <v>0</v>
      </c>
      <c r="O9168" t="b">
        <v>1</v>
      </c>
      <c r="P9168" t="b">
        <v>0</v>
      </c>
      <c r="Q9168">
        <v>1</v>
      </c>
      <c r="R9168">
        <v>2</v>
      </c>
      <c r="S9168">
        <v>1</v>
      </c>
      <c r="T9168">
        <v>2</v>
      </c>
      <c r="U9168" t="b">
        <v>1</v>
      </c>
      <c r="V9168" t="s">
        <v>10876</v>
      </c>
      <c r="W9168" t="s">
        <v>10877</v>
      </c>
      <c r="X9168" t="s">
        <v>14642</v>
      </c>
      <c r="Y9168">
        <v>29</v>
      </c>
      <c r="Z9168">
        <v>29</v>
      </c>
      <c r="AA9168">
        <v>8</v>
      </c>
      <c r="AB9168">
        <v>8</v>
      </c>
      <c r="AC9168">
        <v>34</v>
      </c>
    </row>
    <row r="9169" spans="1:29">
      <c r="A9169">
        <v>9946</v>
      </c>
      <c r="B9169" t="s">
        <v>805</v>
      </c>
      <c r="C9169" t="s">
        <v>10983</v>
      </c>
      <c r="J9169" t="s">
        <v>1444</v>
      </c>
      <c r="K9169">
        <v>0</v>
      </c>
      <c r="N9169" t="b">
        <v>0</v>
      </c>
      <c r="O9169" t="b">
        <v>1</v>
      </c>
      <c r="P9169" t="b">
        <v>0</v>
      </c>
      <c r="Q9169">
        <v>1</v>
      </c>
      <c r="R9169">
        <v>2</v>
      </c>
      <c r="S9169">
        <v>1</v>
      </c>
      <c r="T9169">
        <v>2</v>
      </c>
      <c r="U9169" t="b">
        <v>1</v>
      </c>
      <c r="V9169" t="s">
        <v>10876</v>
      </c>
      <c r="W9169" t="s">
        <v>10877</v>
      </c>
      <c r="X9169" t="s">
        <v>14643</v>
      </c>
      <c r="Y9169">
        <v>30</v>
      </c>
      <c r="Z9169">
        <v>30</v>
      </c>
      <c r="AA9169">
        <v>8</v>
      </c>
      <c r="AB9169">
        <v>8</v>
      </c>
      <c r="AC9169">
        <v>34</v>
      </c>
    </row>
    <row r="9170" spans="1:29">
      <c r="A9170">
        <v>9947</v>
      </c>
      <c r="B9170" t="s">
        <v>805</v>
      </c>
      <c r="C9170" t="s">
        <v>10984</v>
      </c>
      <c r="J9170" t="s">
        <v>1444</v>
      </c>
      <c r="K9170">
        <v>0</v>
      </c>
      <c r="N9170" t="b">
        <v>0</v>
      </c>
      <c r="O9170" t="b">
        <v>1</v>
      </c>
      <c r="P9170" t="b">
        <v>0</v>
      </c>
      <c r="Q9170">
        <v>1</v>
      </c>
      <c r="R9170">
        <v>2</v>
      </c>
      <c r="S9170">
        <v>1</v>
      </c>
      <c r="T9170">
        <v>2</v>
      </c>
      <c r="U9170" t="b">
        <v>1</v>
      </c>
      <c r="V9170" t="s">
        <v>10876</v>
      </c>
      <c r="W9170" t="s">
        <v>10877</v>
      </c>
      <c r="X9170" t="s">
        <v>14778</v>
      </c>
      <c r="Y9170">
        <v>31</v>
      </c>
      <c r="Z9170">
        <v>31</v>
      </c>
      <c r="AA9170">
        <v>8</v>
      </c>
      <c r="AB9170">
        <v>8</v>
      </c>
      <c r="AC9170">
        <v>34</v>
      </c>
    </row>
    <row r="9171" spans="1:29">
      <c r="A9171">
        <v>9948</v>
      </c>
      <c r="B9171" t="s">
        <v>805</v>
      </c>
      <c r="C9171" t="s">
        <v>10985</v>
      </c>
      <c r="J9171" t="s">
        <v>1444</v>
      </c>
      <c r="K9171">
        <v>0</v>
      </c>
      <c r="N9171" t="b">
        <v>0</v>
      </c>
      <c r="O9171" t="b">
        <v>1</v>
      </c>
      <c r="P9171" t="b">
        <v>0</v>
      </c>
      <c r="Q9171">
        <v>1</v>
      </c>
      <c r="R9171">
        <v>2</v>
      </c>
      <c r="S9171">
        <v>1</v>
      </c>
      <c r="T9171">
        <v>2</v>
      </c>
      <c r="U9171" t="b">
        <v>1</v>
      </c>
      <c r="V9171" t="s">
        <v>10876</v>
      </c>
      <c r="W9171" t="s">
        <v>10877</v>
      </c>
      <c r="X9171" t="s">
        <v>14779</v>
      </c>
      <c r="Y9171">
        <v>32</v>
      </c>
      <c r="Z9171">
        <v>32</v>
      </c>
      <c r="AA9171">
        <v>8</v>
      </c>
      <c r="AB9171">
        <v>8</v>
      </c>
      <c r="AC9171">
        <v>34</v>
      </c>
    </row>
    <row r="9172" spans="1:29">
      <c r="A9172">
        <v>9949</v>
      </c>
      <c r="B9172" t="s">
        <v>805</v>
      </c>
      <c r="C9172" t="s">
        <v>10986</v>
      </c>
      <c r="J9172" t="s">
        <v>1444</v>
      </c>
      <c r="K9172">
        <v>0</v>
      </c>
      <c r="N9172" t="b">
        <v>0</v>
      </c>
      <c r="O9172" t="b">
        <v>1</v>
      </c>
      <c r="P9172" t="b">
        <v>0</v>
      </c>
      <c r="Q9172">
        <v>1</v>
      </c>
      <c r="R9172">
        <v>2</v>
      </c>
      <c r="S9172">
        <v>1</v>
      </c>
      <c r="T9172">
        <v>2</v>
      </c>
      <c r="U9172" t="b">
        <v>1</v>
      </c>
      <c r="V9172" t="s">
        <v>10876</v>
      </c>
      <c r="W9172" t="s">
        <v>10877</v>
      </c>
      <c r="X9172" t="s">
        <v>14773</v>
      </c>
      <c r="Y9172">
        <v>33</v>
      </c>
      <c r="Z9172">
        <v>33</v>
      </c>
      <c r="AA9172">
        <v>8</v>
      </c>
      <c r="AB9172">
        <v>8</v>
      </c>
      <c r="AC9172">
        <v>34</v>
      </c>
    </row>
    <row r="9173" spans="1:29">
      <c r="A9173">
        <v>9950</v>
      </c>
      <c r="B9173" t="s">
        <v>805</v>
      </c>
      <c r="C9173" t="s">
        <v>10987</v>
      </c>
      <c r="J9173" t="s">
        <v>1444</v>
      </c>
      <c r="K9173">
        <v>0</v>
      </c>
      <c r="N9173" t="b">
        <v>0</v>
      </c>
      <c r="O9173" t="b">
        <v>1</v>
      </c>
      <c r="P9173" t="b">
        <v>0</v>
      </c>
      <c r="Q9173">
        <v>1</v>
      </c>
      <c r="R9173">
        <v>2</v>
      </c>
      <c r="S9173">
        <v>1</v>
      </c>
      <c r="T9173">
        <v>2</v>
      </c>
      <c r="U9173" t="b">
        <v>1</v>
      </c>
      <c r="V9173" t="s">
        <v>10876</v>
      </c>
      <c r="W9173" t="s">
        <v>10877</v>
      </c>
      <c r="X9173" t="s">
        <v>14780</v>
      </c>
      <c r="Y9173">
        <v>34</v>
      </c>
      <c r="Z9173">
        <v>34</v>
      </c>
      <c r="AA9173">
        <v>8</v>
      </c>
      <c r="AB9173">
        <v>8</v>
      </c>
      <c r="AC9173">
        <v>34</v>
      </c>
    </row>
    <row r="9174" spans="1:29">
      <c r="A9174">
        <v>9951</v>
      </c>
      <c r="B9174" t="s">
        <v>805</v>
      </c>
      <c r="C9174" t="s">
        <v>10988</v>
      </c>
      <c r="J9174" t="s">
        <v>1444</v>
      </c>
      <c r="K9174">
        <v>0</v>
      </c>
      <c r="N9174" t="b">
        <v>0</v>
      </c>
      <c r="O9174" t="b">
        <v>1</v>
      </c>
      <c r="P9174" t="b">
        <v>0</v>
      </c>
      <c r="Q9174">
        <v>1</v>
      </c>
      <c r="R9174">
        <v>2</v>
      </c>
      <c r="S9174">
        <v>1</v>
      </c>
      <c r="T9174">
        <v>2</v>
      </c>
      <c r="U9174" t="b">
        <v>1</v>
      </c>
      <c r="V9174" t="s">
        <v>10876</v>
      </c>
      <c r="W9174" t="s">
        <v>10877</v>
      </c>
      <c r="X9174" t="s">
        <v>14781</v>
      </c>
      <c r="Y9174">
        <v>35</v>
      </c>
      <c r="Z9174">
        <v>35</v>
      </c>
      <c r="AA9174">
        <v>8</v>
      </c>
      <c r="AB9174">
        <v>8</v>
      </c>
      <c r="AC9174">
        <v>34</v>
      </c>
    </row>
    <row r="9175" spans="1:29">
      <c r="A9175">
        <v>9952</v>
      </c>
      <c r="B9175" t="s">
        <v>805</v>
      </c>
      <c r="C9175" t="s">
        <v>10989</v>
      </c>
      <c r="J9175" t="s">
        <v>1444</v>
      </c>
      <c r="K9175">
        <v>0</v>
      </c>
      <c r="N9175" t="b">
        <v>0</v>
      </c>
      <c r="O9175" t="b">
        <v>1</v>
      </c>
      <c r="P9175" t="b">
        <v>0</v>
      </c>
      <c r="Q9175">
        <v>1</v>
      </c>
      <c r="R9175">
        <v>2</v>
      </c>
      <c r="S9175">
        <v>1</v>
      </c>
      <c r="T9175">
        <v>2</v>
      </c>
      <c r="U9175" t="b">
        <v>1</v>
      </c>
      <c r="V9175" t="s">
        <v>10876</v>
      </c>
      <c r="W9175" t="s">
        <v>10877</v>
      </c>
      <c r="X9175" t="s">
        <v>14782</v>
      </c>
      <c r="Y9175">
        <v>36</v>
      </c>
      <c r="Z9175">
        <v>36</v>
      </c>
      <c r="AA9175">
        <v>8</v>
      </c>
      <c r="AB9175">
        <v>8</v>
      </c>
      <c r="AC9175">
        <v>34</v>
      </c>
    </row>
    <row r="9176" spans="1:29">
      <c r="A9176">
        <v>9953</v>
      </c>
      <c r="B9176" t="s">
        <v>805</v>
      </c>
      <c r="C9176" t="s">
        <v>10990</v>
      </c>
      <c r="J9176" t="s">
        <v>1444</v>
      </c>
      <c r="K9176">
        <v>0</v>
      </c>
      <c r="N9176" t="b">
        <v>0</v>
      </c>
      <c r="O9176" t="b">
        <v>1</v>
      </c>
      <c r="P9176" t="b">
        <v>0</v>
      </c>
      <c r="Q9176">
        <v>1</v>
      </c>
      <c r="R9176">
        <v>2</v>
      </c>
      <c r="S9176">
        <v>1</v>
      </c>
      <c r="T9176">
        <v>2</v>
      </c>
      <c r="U9176" t="b">
        <v>1</v>
      </c>
      <c r="V9176" t="s">
        <v>10876</v>
      </c>
      <c r="W9176" t="s">
        <v>10877</v>
      </c>
      <c r="X9176" t="s">
        <v>14665</v>
      </c>
      <c r="Y9176">
        <v>37</v>
      </c>
      <c r="Z9176">
        <v>37</v>
      </c>
      <c r="AA9176">
        <v>8</v>
      </c>
      <c r="AB9176">
        <v>8</v>
      </c>
      <c r="AC9176">
        <v>34</v>
      </c>
    </row>
    <row r="9177" spans="1:29">
      <c r="A9177">
        <v>9954</v>
      </c>
      <c r="B9177" t="s">
        <v>805</v>
      </c>
      <c r="C9177" t="s">
        <v>10991</v>
      </c>
      <c r="J9177" t="s">
        <v>1444</v>
      </c>
      <c r="K9177">
        <v>0</v>
      </c>
      <c r="N9177" t="b">
        <v>0</v>
      </c>
      <c r="O9177" t="b">
        <v>1</v>
      </c>
      <c r="P9177" t="b">
        <v>0</v>
      </c>
      <c r="Q9177">
        <v>1</v>
      </c>
      <c r="R9177">
        <v>2</v>
      </c>
      <c r="S9177">
        <v>1</v>
      </c>
      <c r="T9177">
        <v>2</v>
      </c>
      <c r="U9177" t="b">
        <v>1</v>
      </c>
      <c r="V9177" t="s">
        <v>10876</v>
      </c>
      <c r="W9177" t="s">
        <v>10877</v>
      </c>
      <c r="X9177" t="s">
        <v>14748</v>
      </c>
      <c r="Y9177">
        <v>38</v>
      </c>
      <c r="Z9177">
        <v>38</v>
      </c>
      <c r="AA9177">
        <v>8</v>
      </c>
      <c r="AB9177">
        <v>8</v>
      </c>
      <c r="AC9177">
        <v>34</v>
      </c>
    </row>
    <row r="9178" spans="1:29">
      <c r="A9178">
        <v>9955</v>
      </c>
      <c r="B9178" t="s">
        <v>805</v>
      </c>
      <c r="C9178" t="s">
        <v>10992</v>
      </c>
      <c r="J9178" t="s">
        <v>1444</v>
      </c>
      <c r="K9178">
        <v>0</v>
      </c>
      <c r="N9178" t="b">
        <v>0</v>
      </c>
      <c r="O9178" t="b">
        <v>1</v>
      </c>
      <c r="P9178" t="b">
        <v>0</v>
      </c>
      <c r="Q9178">
        <v>1</v>
      </c>
      <c r="R9178">
        <v>2</v>
      </c>
      <c r="S9178">
        <v>1</v>
      </c>
      <c r="T9178">
        <v>2</v>
      </c>
      <c r="U9178" t="b">
        <v>1</v>
      </c>
      <c r="V9178" t="s">
        <v>10876</v>
      </c>
      <c r="W9178" t="s">
        <v>10877</v>
      </c>
      <c r="X9178" t="s">
        <v>14445</v>
      </c>
      <c r="Y9178">
        <v>39</v>
      </c>
      <c r="Z9178">
        <v>39</v>
      </c>
      <c r="AA9178">
        <v>8</v>
      </c>
      <c r="AB9178">
        <v>8</v>
      </c>
      <c r="AC9178">
        <v>34</v>
      </c>
    </row>
    <row r="9179" spans="1:29">
      <c r="A9179">
        <v>9956</v>
      </c>
      <c r="B9179" t="s">
        <v>805</v>
      </c>
      <c r="C9179" t="s">
        <v>10993</v>
      </c>
      <c r="J9179" t="s">
        <v>1444</v>
      </c>
      <c r="K9179">
        <v>0</v>
      </c>
      <c r="N9179" t="b">
        <v>0</v>
      </c>
      <c r="O9179" t="b">
        <v>1</v>
      </c>
      <c r="P9179" t="b">
        <v>0</v>
      </c>
      <c r="Q9179">
        <v>1</v>
      </c>
      <c r="R9179">
        <v>2</v>
      </c>
      <c r="S9179">
        <v>1</v>
      </c>
      <c r="T9179">
        <v>2</v>
      </c>
      <c r="U9179" t="b">
        <v>1</v>
      </c>
      <c r="V9179" t="s">
        <v>10876</v>
      </c>
      <c r="W9179" t="s">
        <v>10877</v>
      </c>
      <c r="X9179" t="s">
        <v>14750</v>
      </c>
      <c r="Y9179">
        <v>40</v>
      </c>
      <c r="Z9179">
        <v>40</v>
      </c>
      <c r="AA9179">
        <v>8</v>
      </c>
      <c r="AB9179">
        <v>8</v>
      </c>
      <c r="AC9179">
        <v>34</v>
      </c>
    </row>
    <row r="9180" spans="1:29">
      <c r="A9180">
        <v>9957</v>
      </c>
      <c r="B9180" t="s">
        <v>805</v>
      </c>
      <c r="C9180" t="s">
        <v>10994</v>
      </c>
      <c r="J9180" t="s">
        <v>1444</v>
      </c>
      <c r="K9180">
        <v>0</v>
      </c>
      <c r="N9180" t="b">
        <v>0</v>
      </c>
      <c r="O9180" t="b">
        <v>1</v>
      </c>
      <c r="P9180" t="b">
        <v>0</v>
      </c>
      <c r="Q9180">
        <v>1</v>
      </c>
      <c r="R9180">
        <v>2</v>
      </c>
      <c r="S9180">
        <v>1</v>
      </c>
      <c r="T9180">
        <v>2</v>
      </c>
      <c r="U9180" t="b">
        <v>1</v>
      </c>
      <c r="V9180" t="s">
        <v>10876</v>
      </c>
      <c r="W9180" t="s">
        <v>10877</v>
      </c>
      <c r="X9180" t="s">
        <v>14752</v>
      </c>
      <c r="Y9180">
        <v>41</v>
      </c>
      <c r="Z9180">
        <v>41</v>
      </c>
      <c r="AA9180">
        <v>8</v>
      </c>
      <c r="AB9180">
        <v>8</v>
      </c>
      <c r="AC9180">
        <v>34</v>
      </c>
    </row>
    <row r="9181" spans="1:29">
      <c r="A9181">
        <v>9958</v>
      </c>
      <c r="B9181" t="s">
        <v>805</v>
      </c>
      <c r="C9181" t="s">
        <v>10995</v>
      </c>
      <c r="J9181" t="s">
        <v>1444</v>
      </c>
      <c r="K9181">
        <v>0</v>
      </c>
      <c r="N9181" t="b">
        <v>0</v>
      </c>
      <c r="O9181" t="b">
        <v>1</v>
      </c>
      <c r="P9181" t="b">
        <v>0</v>
      </c>
      <c r="Q9181">
        <v>1</v>
      </c>
      <c r="R9181">
        <v>2</v>
      </c>
      <c r="S9181">
        <v>1</v>
      </c>
      <c r="T9181">
        <v>2</v>
      </c>
      <c r="U9181" t="b">
        <v>1</v>
      </c>
      <c r="V9181" t="s">
        <v>10876</v>
      </c>
      <c r="W9181" t="s">
        <v>10877</v>
      </c>
      <c r="X9181" t="s">
        <v>14671</v>
      </c>
      <c r="Y9181">
        <v>42</v>
      </c>
      <c r="Z9181">
        <v>42</v>
      </c>
      <c r="AA9181">
        <v>8</v>
      </c>
      <c r="AB9181">
        <v>8</v>
      </c>
      <c r="AC9181">
        <v>34</v>
      </c>
    </row>
    <row r="9182" spans="1:29">
      <c r="A9182">
        <v>9959</v>
      </c>
      <c r="B9182" t="s">
        <v>805</v>
      </c>
      <c r="C9182" t="s">
        <v>10996</v>
      </c>
      <c r="J9182" t="s">
        <v>1444</v>
      </c>
      <c r="K9182">
        <v>0</v>
      </c>
      <c r="N9182" t="b">
        <v>0</v>
      </c>
      <c r="O9182" t="b">
        <v>1</v>
      </c>
      <c r="P9182" t="b">
        <v>0</v>
      </c>
      <c r="Q9182">
        <v>1</v>
      </c>
      <c r="R9182">
        <v>2</v>
      </c>
      <c r="S9182">
        <v>1</v>
      </c>
      <c r="T9182">
        <v>2</v>
      </c>
      <c r="U9182" t="b">
        <v>1</v>
      </c>
      <c r="V9182" t="s">
        <v>10876</v>
      </c>
      <c r="W9182" t="s">
        <v>10877</v>
      </c>
      <c r="X9182" t="s">
        <v>14675</v>
      </c>
      <c r="Y9182">
        <v>43</v>
      </c>
      <c r="Z9182">
        <v>43</v>
      </c>
      <c r="AA9182">
        <v>8</v>
      </c>
      <c r="AB9182">
        <v>8</v>
      </c>
      <c r="AC9182">
        <v>34</v>
      </c>
    </row>
    <row r="9183" spans="1:29">
      <c r="A9183">
        <v>9960</v>
      </c>
      <c r="B9183" t="s">
        <v>805</v>
      </c>
      <c r="C9183" t="s">
        <v>10997</v>
      </c>
      <c r="J9183" t="s">
        <v>1444</v>
      </c>
      <c r="K9183">
        <v>0</v>
      </c>
      <c r="N9183" t="b">
        <v>0</v>
      </c>
      <c r="O9183" t="b">
        <v>1</v>
      </c>
      <c r="P9183" t="b">
        <v>0</v>
      </c>
      <c r="Q9183">
        <v>1</v>
      </c>
      <c r="R9183">
        <v>2</v>
      </c>
      <c r="S9183">
        <v>1</v>
      </c>
      <c r="T9183">
        <v>2</v>
      </c>
      <c r="U9183" t="b">
        <v>1</v>
      </c>
      <c r="V9183" t="s">
        <v>10876</v>
      </c>
      <c r="W9183" t="s">
        <v>10877</v>
      </c>
      <c r="X9183" t="s">
        <v>14754</v>
      </c>
      <c r="Y9183">
        <v>44</v>
      </c>
      <c r="Z9183">
        <v>44</v>
      </c>
      <c r="AA9183">
        <v>8</v>
      </c>
      <c r="AB9183">
        <v>8</v>
      </c>
      <c r="AC9183">
        <v>34</v>
      </c>
    </row>
    <row r="9184" spans="1:29">
      <c r="A9184">
        <v>9961</v>
      </c>
      <c r="B9184" t="s">
        <v>805</v>
      </c>
      <c r="C9184" t="s">
        <v>10998</v>
      </c>
      <c r="J9184" t="s">
        <v>1444</v>
      </c>
      <c r="K9184">
        <v>0</v>
      </c>
      <c r="N9184" t="b">
        <v>0</v>
      </c>
      <c r="O9184" t="b">
        <v>1</v>
      </c>
      <c r="P9184" t="b">
        <v>0</v>
      </c>
      <c r="Q9184">
        <v>1</v>
      </c>
      <c r="R9184">
        <v>2</v>
      </c>
      <c r="S9184">
        <v>1</v>
      </c>
      <c r="T9184">
        <v>2</v>
      </c>
      <c r="U9184" t="b">
        <v>1</v>
      </c>
      <c r="V9184" t="s">
        <v>10876</v>
      </c>
      <c r="W9184" t="s">
        <v>10877</v>
      </c>
      <c r="X9184" t="s">
        <v>14756</v>
      </c>
      <c r="Y9184">
        <v>45</v>
      </c>
      <c r="Z9184">
        <v>45</v>
      </c>
      <c r="AA9184">
        <v>8</v>
      </c>
      <c r="AB9184">
        <v>8</v>
      </c>
      <c r="AC9184">
        <v>34</v>
      </c>
    </row>
    <row r="9185" spans="1:29">
      <c r="A9185">
        <v>9962</v>
      </c>
      <c r="B9185" t="s">
        <v>805</v>
      </c>
      <c r="C9185" t="s">
        <v>10999</v>
      </c>
      <c r="J9185" t="s">
        <v>1444</v>
      </c>
      <c r="K9185">
        <v>0</v>
      </c>
      <c r="N9185" t="b">
        <v>0</v>
      </c>
      <c r="O9185" t="b">
        <v>1</v>
      </c>
      <c r="P9185" t="b">
        <v>0</v>
      </c>
      <c r="Q9185">
        <v>1</v>
      </c>
      <c r="R9185">
        <v>2</v>
      </c>
      <c r="S9185">
        <v>1</v>
      </c>
      <c r="T9185">
        <v>2</v>
      </c>
      <c r="U9185" t="b">
        <v>1</v>
      </c>
      <c r="V9185" t="s">
        <v>10876</v>
      </c>
      <c r="W9185" t="s">
        <v>10877</v>
      </c>
      <c r="X9185" t="s">
        <v>14758</v>
      </c>
      <c r="Y9185">
        <v>46</v>
      </c>
      <c r="Z9185">
        <v>46</v>
      </c>
      <c r="AA9185">
        <v>8</v>
      </c>
      <c r="AB9185">
        <v>8</v>
      </c>
      <c r="AC9185">
        <v>34</v>
      </c>
    </row>
    <row r="9186" spans="1:29">
      <c r="A9186">
        <v>9963</v>
      </c>
      <c r="B9186" t="s">
        <v>805</v>
      </c>
      <c r="C9186" t="s">
        <v>11000</v>
      </c>
      <c r="J9186" t="s">
        <v>1444</v>
      </c>
      <c r="K9186">
        <v>0</v>
      </c>
      <c r="N9186" t="b">
        <v>0</v>
      </c>
      <c r="O9186" t="b">
        <v>1</v>
      </c>
      <c r="P9186" t="b">
        <v>0</v>
      </c>
      <c r="Q9186">
        <v>1</v>
      </c>
      <c r="R9186">
        <v>2</v>
      </c>
      <c r="S9186">
        <v>1</v>
      </c>
      <c r="T9186">
        <v>2</v>
      </c>
      <c r="U9186" t="b">
        <v>1</v>
      </c>
      <c r="V9186" t="s">
        <v>10876</v>
      </c>
      <c r="W9186" t="s">
        <v>10877</v>
      </c>
      <c r="X9186" t="s">
        <v>14760</v>
      </c>
      <c r="Y9186">
        <v>47</v>
      </c>
      <c r="Z9186">
        <v>47</v>
      </c>
      <c r="AA9186">
        <v>8</v>
      </c>
      <c r="AB9186">
        <v>8</v>
      </c>
      <c r="AC9186">
        <v>34</v>
      </c>
    </row>
    <row r="9187" spans="1:29">
      <c r="A9187">
        <v>9964</v>
      </c>
      <c r="B9187" t="s">
        <v>805</v>
      </c>
      <c r="C9187" t="s">
        <v>11001</v>
      </c>
      <c r="J9187" t="s">
        <v>1444</v>
      </c>
      <c r="K9187">
        <v>0</v>
      </c>
      <c r="N9187" t="b">
        <v>0</v>
      </c>
      <c r="O9187" t="b">
        <v>1</v>
      </c>
      <c r="P9187" t="b">
        <v>0</v>
      </c>
      <c r="Q9187">
        <v>1</v>
      </c>
      <c r="R9187">
        <v>2</v>
      </c>
      <c r="S9187">
        <v>1</v>
      </c>
      <c r="T9187">
        <v>2</v>
      </c>
      <c r="U9187" t="b">
        <v>1</v>
      </c>
      <c r="V9187" t="s">
        <v>10876</v>
      </c>
      <c r="W9187" t="s">
        <v>10877</v>
      </c>
      <c r="X9187" t="s">
        <v>14762</v>
      </c>
      <c r="Y9187">
        <v>48</v>
      </c>
      <c r="Z9187">
        <v>48</v>
      </c>
      <c r="AA9187">
        <v>8</v>
      </c>
      <c r="AB9187">
        <v>8</v>
      </c>
      <c r="AC9187">
        <v>34</v>
      </c>
    </row>
    <row r="9188" spans="1:29">
      <c r="A9188">
        <v>9965</v>
      </c>
      <c r="B9188" t="s">
        <v>805</v>
      </c>
      <c r="C9188" t="s">
        <v>11002</v>
      </c>
      <c r="J9188" t="s">
        <v>1444</v>
      </c>
      <c r="K9188">
        <v>0</v>
      </c>
      <c r="N9188" t="b">
        <v>0</v>
      </c>
      <c r="O9188" t="b">
        <v>1</v>
      </c>
      <c r="P9188" t="b">
        <v>0</v>
      </c>
      <c r="Q9188">
        <v>1</v>
      </c>
      <c r="R9188">
        <v>2</v>
      </c>
      <c r="S9188">
        <v>1</v>
      </c>
      <c r="T9188">
        <v>2</v>
      </c>
      <c r="U9188" t="b">
        <v>1</v>
      </c>
      <c r="V9188" t="s">
        <v>10876</v>
      </c>
      <c r="W9188" t="s">
        <v>10877</v>
      </c>
      <c r="X9188" t="s">
        <v>14764</v>
      </c>
      <c r="Y9188">
        <v>49</v>
      </c>
      <c r="Z9188">
        <v>49</v>
      </c>
      <c r="AA9188">
        <v>8</v>
      </c>
      <c r="AB9188">
        <v>8</v>
      </c>
      <c r="AC9188">
        <v>34</v>
      </c>
    </row>
    <row r="9189" spans="1:29">
      <c r="A9189">
        <v>9966</v>
      </c>
      <c r="B9189" t="s">
        <v>805</v>
      </c>
      <c r="C9189" t="s">
        <v>11003</v>
      </c>
      <c r="J9189" t="s">
        <v>1444</v>
      </c>
      <c r="K9189">
        <v>0</v>
      </c>
      <c r="N9189" t="b">
        <v>0</v>
      </c>
      <c r="O9189" t="b">
        <v>1</v>
      </c>
      <c r="P9189" t="b">
        <v>0</v>
      </c>
      <c r="Q9189">
        <v>1</v>
      </c>
      <c r="R9189">
        <v>2</v>
      </c>
      <c r="S9189">
        <v>1</v>
      </c>
      <c r="T9189">
        <v>2</v>
      </c>
      <c r="U9189" t="b">
        <v>1</v>
      </c>
      <c r="V9189" t="s">
        <v>10876</v>
      </c>
      <c r="W9189" t="s">
        <v>10877</v>
      </c>
      <c r="X9189" t="s">
        <v>14492</v>
      </c>
      <c r="Y9189">
        <v>50</v>
      </c>
      <c r="Z9189">
        <v>50</v>
      </c>
      <c r="AA9189">
        <v>8</v>
      </c>
      <c r="AB9189">
        <v>8</v>
      </c>
      <c r="AC9189">
        <v>34</v>
      </c>
    </row>
    <row r="9190" spans="1:29">
      <c r="A9190">
        <v>9967</v>
      </c>
      <c r="B9190" t="s">
        <v>805</v>
      </c>
      <c r="C9190" t="s">
        <v>11004</v>
      </c>
      <c r="J9190" t="s">
        <v>1444</v>
      </c>
      <c r="K9190">
        <v>0</v>
      </c>
      <c r="N9190" t="b">
        <v>0</v>
      </c>
      <c r="O9190" t="b">
        <v>1</v>
      </c>
      <c r="P9190" t="b">
        <v>0</v>
      </c>
      <c r="Q9190">
        <v>1</v>
      </c>
      <c r="R9190">
        <v>2</v>
      </c>
      <c r="S9190">
        <v>1</v>
      </c>
      <c r="T9190">
        <v>2</v>
      </c>
      <c r="U9190" t="b">
        <v>1</v>
      </c>
      <c r="V9190" t="s">
        <v>10876</v>
      </c>
      <c r="W9190" t="s">
        <v>10877</v>
      </c>
      <c r="X9190" t="s">
        <v>14493</v>
      </c>
      <c r="Y9190">
        <v>51</v>
      </c>
      <c r="Z9190">
        <v>51</v>
      </c>
      <c r="AA9190">
        <v>8</v>
      </c>
      <c r="AB9190">
        <v>8</v>
      </c>
      <c r="AC9190">
        <v>34</v>
      </c>
    </row>
    <row r="9191" spans="1:29">
      <c r="A9191">
        <v>9968</v>
      </c>
      <c r="B9191" t="s">
        <v>805</v>
      </c>
      <c r="C9191" t="s">
        <v>11005</v>
      </c>
      <c r="J9191" t="s">
        <v>1444</v>
      </c>
      <c r="K9191">
        <v>0</v>
      </c>
      <c r="N9191" t="b">
        <v>0</v>
      </c>
      <c r="O9191" t="b">
        <v>1</v>
      </c>
      <c r="P9191" t="b">
        <v>0</v>
      </c>
      <c r="Q9191">
        <v>1</v>
      </c>
      <c r="R9191">
        <v>2</v>
      </c>
      <c r="S9191">
        <v>1</v>
      </c>
      <c r="T9191">
        <v>2</v>
      </c>
      <c r="U9191" t="b">
        <v>1</v>
      </c>
      <c r="V9191" t="s">
        <v>10876</v>
      </c>
      <c r="W9191" t="s">
        <v>10877</v>
      </c>
      <c r="X9191" t="s">
        <v>14494</v>
      </c>
      <c r="Y9191">
        <v>52</v>
      </c>
      <c r="Z9191">
        <v>52</v>
      </c>
      <c r="AA9191">
        <v>8</v>
      </c>
      <c r="AB9191">
        <v>8</v>
      </c>
      <c r="AC9191">
        <v>34</v>
      </c>
    </row>
    <row r="9192" spans="1:29">
      <c r="A9192">
        <v>9969</v>
      </c>
      <c r="B9192" t="s">
        <v>805</v>
      </c>
      <c r="C9192" t="s">
        <v>11006</v>
      </c>
      <c r="J9192" t="s">
        <v>1444</v>
      </c>
      <c r="K9192">
        <v>0</v>
      </c>
      <c r="N9192" t="b">
        <v>0</v>
      </c>
      <c r="O9192" t="b">
        <v>1</v>
      </c>
      <c r="P9192" t="b">
        <v>0</v>
      </c>
      <c r="Q9192">
        <v>1</v>
      </c>
      <c r="R9192">
        <v>2</v>
      </c>
      <c r="S9192">
        <v>1</v>
      </c>
      <c r="T9192">
        <v>2</v>
      </c>
      <c r="U9192" t="b">
        <v>1</v>
      </c>
      <c r="V9192" t="s">
        <v>10876</v>
      </c>
      <c r="W9192" t="s">
        <v>10877</v>
      </c>
      <c r="X9192" t="s">
        <v>14495</v>
      </c>
      <c r="Y9192">
        <v>53</v>
      </c>
      <c r="Z9192">
        <v>53</v>
      </c>
      <c r="AA9192">
        <v>8</v>
      </c>
      <c r="AB9192">
        <v>8</v>
      </c>
      <c r="AC9192">
        <v>34</v>
      </c>
    </row>
    <row r="9193" spans="1:29">
      <c r="A9193">
        <v>9970</v>
      </c>
      <c r="B9193" t="s">
        <v>805</v>
      </c>
      <c r="C9193" t="s">
        <v>11007</v>
      </c>
      <c r="J9193" t="s">
        <v>1444</v>
      </c>
      <c r="K9193">
        <v>0</v>
      </c>
      <c r="N9193" t="b">
        <v>0</v>
      </c>
      <c r="O9193" t="b">
        <v>1</v>
      </c>
      <c r="P9193" t="b">
        <v>0</v>
      </c>
      <c r="Q9193">
        <v>1</v>
      </c>
      <c r="R9193">
        <v>2</v>
      </c>
      <c r="S9193">
        <v>1</v>
      </c>
      <c r="T9193">
        <v>2</v>
      </c>
      <c r="U9193" t="b">
        <v>1</v>
      </c>
      <c r="V9193" t="s">
        <v>10876</v>
      </c>
      <c r="W9193" t="s">
        <v>10877</v>
      </c>
      <c r="X9193" t="s">
        <v>14496</v>
      </c>
      <c r="Y9193">
        <v>54</v>
      </c>
      <c r="Z9193">
        <v>54</v>
      </c>
      <c r="AA9193">
        <v>8</v>
      </c>
      <c r="AB9193">
        <v>8</v>
      </c>
      <c r="AC9193">
        <v>34</v>
      </c>
    </row>
    <row r="9194" spans="1:29">
      <c r="A9194">
        <v>9971</v>
      </c>
      <c r="B9194" t="s">
        <v>805</v>
      </c>
      <c r="C9194" t="s">
        <v>11008</v>
      </c>
      <c r="J9194" t="s">
        <v>1444</v>
      </c>
      <c r="K9194">
        <v>0</v>
      </c>
      <c r="N9194" t="b">
        <v>0</v>
      </c>
      <c r="O9194" t="b">
        <v>1</v>
      </c>
      <c r="P9194" t="b">
        <v>0</v>
      </c>
      <c r="Q9194">
        <v>1</v>
      </c>
      <c r="R9194">
        <v>2</v>
      </c>
      <c r="S9194">
        <v>1</v>
      </c>
      <c r="T9194">
        <v>2</v>
      </c>
      <c r="U9194" t="b">
        <v>1</v>
      </c>
      <c r="V9194" t="s">
        <v>10876</v>
      </c>
      <c r="W9194" t="s">
        <v>10877</v>
      </c>
      <c r="X9194" t="s">
        <v>14497</v>
      </c>
      <c r="Y9194">
        <v>55</v>
      </c>
      <c r="Z9194">
        <v>55</v>
      </c>
      <c r="AA9194">
        <v>8</v>
      </c>
      <c r="AB9194">
        <v>8</v>
      </c>
      <c r="AC9194">
        <v>34</v>
      </c>
    </row>
    <row r="9195" spans="1:29">
      <c r="A9195">
        <v>9972</v>
      </c>
      <c r="B9195" t="s">
        <v>805</v>
      </c>
      <c r="C9195" t="s">
        <v>11009</v>
      </c>
      <c r="J9195" t="s">
        <v>1444</v>
      </c>
      <c r="K9195">
        <v>0</v>
      </c>
      <c r="N9195" t="b">
        <v>0</v>
      </c>
      <c r="O9195" t="b">
        <v>1</v>
      </c>
      <c r="P9195" t="b">
        <v>0</v>
      </c>
      <c r="Q9195">
        <v>1</v>
      </c>
      <c r="R9195">
        <v>2</v>
      </c>
      <c r="S9195">
        <v>1</v>
      </c>
      <c r="T9195">
        <v>2</v>
      </c>
      <c r="U9195" t="b">
        <v>1</v>
      </c>
      <c r="V9195" t="s">
        <v>10876</v>
      </c>
      <c r="W9195" t="s">
        <v>10877</v>
      </c>
      <c r="X9195" t="s">
        <v>14829</v>
      </c>
      <c r="Y9195">
        <v>52</v>
      </c>
      <c r="Z9195">
        <v>52</v>
      </c>
      <c r="AA9195">
        <v>5</v>
      </c>
      <c r="AB9195">
        <v>5</v>
      </c>
      <c r="AC9195">
        <v>34</v>
      </c>
    </row>
    <row r="9196" spans="1:29">
      <c r="A9196">
        <v>9973</v>
      </c>
      <c r="B9196" t="s">
        <v>805</v>
      </c>
      <c r="C9196" t="s">
        <v>11010</v>
      </c>
      <c r="J9196" t="s">
        <v>1444</v>
      </c>
      <c r="K9196">
        <v>0</v>
      </c>
      <c r="N9196" t="b">
        <v>0</v>
      </c>
      <c r="O9196" t="b">
        <v>1</v>
      </c>
      <c r="P9196" t="b">
        <v>0</v>
      </c>
      <c r="Q9196">
        <v>1</v>
      </c>
      <c r="R9196">
        <v>2</v>
      </c>
      <c r="S9196">
        <v>1</v>
      </c>
      <c r="T9196">
        <v>2</v>
      </c>
      <c r="U9196" t="b">
        <v>1</v>
      </c>
      <c r="V9196" t="s">
        <v>10876</v>
      </c>
      <c r="W9196" t="s">
        <v>10877</v>
      </c>
      <c r="X9196" t="s">
        <v>14565</v>
      </c>
      <c r="Y9196">
        <v>52</v>
      </c>
      <c r="Z9196">
        <v>52</v>
      </c>
      <c r="AA9196">
        <v>6</v>
      </c>
      <c r="AB9196">
        <v>6</v>
      </c>
      <c r="AC9196">
        <v>34</v>
      </c>
    </row>
    <row r="9197" spans="1:29">
      <c r="A9197">
        <v>9974</v>
      </c>
      <c r="B9197" t="s">
        <v>805</v>
      </c>
      <c r="C9197" t="s">
        <v>11011</v>
      </c>
      <c r="J9197" t="s">
        <v>1444</v>
      </c>
      <c r="K9197">
        <v>0</v>
      </c>
      <c r="N9197" t="b">
        <v>0</v>
      </c>
      <c r="O9197" t="b">
        <v>1</v>
      </c>
      <c r="P9197" t="b">
        <v>0</v>
      </c>
      <c r="Q9197">
        <v>1</v>
      </c>
      <c r="R9197">
        <v>2</v>
      </c>
      <c r="S9197">
        <v>1</v>
      </c>
      <c r="T9197">
        <v>2</v>
      </c>
      <c r="U9197" t="b">
        <v>1</v>
      </c>
      <c r="V9197" t="s">
        <v>10876</v>
      </c>
      <c r="W9197" t="s">
        <v>10877</v>
      </c>
      <c r="X9197" t="s">
        <v>14837</v>
      </c>
      <c r="Y9197">
        <v>52</v>
      </c>
      <c r="Z9197">
        <v>52</v>
      </c>
      <c r="AA9197">
        <v>7</v>
      </c>
      <c r="AB9197">
        <v>7</v>
      </c>
      <c r="AC9197">
        <v>34</v>
      </c>
    </row>
    <row r="9198" spans="1:29">
      <c r="A9198">
        <v>9975</v>
      </c>
      <c r="B9198" t="s">
        <v>805</v>
      </c>
      <c r="C9198" t="s">
        <v>11012</v>
      </c>
      <c r="J9198" t="s">
        <v>1444</v>
      </c>
      <c r="K9198">
        <v>0</v>
      </c>
      <c r="N9198" t="b">
        <v>0</v>
      </c>
      <c r="O9198" t="b">
        <v>1</v>
      </c>
      <c r="P9198" t="b">
        <v>0</v>
      </c>
      <c r="Q9198">
        <v>1</v>
      </c>
      <c r="R9198">
        <v>2</v>
      </c>
      <c r="S9198">
        <v>1</v>
      </c>
      <c r="T9198">
        <v>2</v>
      </c>
      <c r="U9198" t="b">
        <v>1</v>
      </c>
      <c r="V9198" t="s">
        <v>10876</v>
      </c>
      <c r="W9198" t="s">
        <v>10877</v>
      </c>
      <c r="X9198" t="s">
        <v>15642</v>
      </c>
      <c r="Y9198">
        <v>55</v>
      </c>
      <c r="Z9198">
        <v>55</v>
      </c>
      <c r="AA9198">
        <v>5</v>
      </c>
      <c r="AB9198">
        <v>5</v>
      </c>
      <c r="AC9198">
        <v>34</v>
      </c>
    </row>
    <row r="9199" spans="1:29">
      <c r="A9199">
        <v>9976</v>
      </c>
      <c r="B9199" t="s">
        <v>805</v>
      </c>
      <c r="C9199" t="s">
        <v>11013</v>
      </c>
      <c r="J9199" t="s">
        <v>1444</v>
      </c>
      <c r="K9199">
        <v>0</v>
      </c>
      <c r="N9199" t="b">
        <v>0</v>
      </c>
      <c r="O9199" t="b">
        <v>1</v>
      </c>
      <c r="P9199" t="b">
        <v>0</v>
      </c>
      <c r="Q9199">
        <v>1</v>
      </c>
      <c r="R9199">
        <v>2</v>
      </c>
      <c r="S9199">
        <v>1</v>
      </c>
      <c r="T9199">
        <v>2</v>
      </c>
      <c r="U9199" t="b">
        <v>1</v>
      </c>
      <c r="V9199" t="s">
        <v>10876</v>
      </c>
      <c r="W9199" t="s">
        <v>10877</v>
      </c>
      <c r="X9199" t="s">
        <v>14574</v>
      </c>
      <c r="Y9199">
        <v>55</v>
      </c>
      <c r="Z9199">
        <v>55</v>
      </c>
      <c r="AA9199">
        <v>6</v>
      </c>
      <c r="AB9199">
        <v>6</v>
      </c>
      <c r="AC9199">
        <v>34</v>
      </c>
    </row>
    <row r="9200" spans="1:29">
      <c r="A9200">
        <v>9977</v>
      </c>
      <c r="B9200" t="s">
        <v>805</v>
      </c>
      <c r="C9200" t="s">
        <v>11014</v>
      </c>
      <c r="J9200" t="s">
        <v>1444</v>
      </c>
      <c r="K9200">
        <v>0</v>
      </c>
      <c r="N9200" t="b">
        <v>0</v>
      </c>
      <c r="O9200" t="b">
        <v>1</v>
      </c>
      <c r="P9200" t="b">
        <v>0</v>
      </c>
      <c r="Q9200">
        <v>1</v>
      </c>
      <c r="R9200">
        <v>2</v>
      </c>
      <c r="S9200">
        <v>1</v>
      </c>
      <c r="T9200">
        <v>2</v>
      </c>
      <c r="U9200" t="b">
        <v>1</v>
      </c>
      <c r="V9200" t="s">
        <v>10876</v>
      </c>
      <c r="W9200" t="s">
        <v>10877</v>
      </c>
      <c r="X9200" t="s">
        <v>15643</v>
      </c>
      <c r="Y9200">
        <v>55</v>
      </c>
      <c r="Z9200">
        <v>55</v>
      </c>
      <c r="AA9200">
        <v>7</v>
      </c>
      <c r="AB9200">
        <v>7</v>
      </c>
      <c r="AC9200">
        <v>34</v>
      </c>
    </row>
    <row r="9201" spans="1:29">
      <c r="A9201">
        <v>9978</v>
      </c>
      <c r="B9201" t="s">
        <v>805</v>
      </c>
      <c r="C9201" t="s">
        <v>11015</v>
      </c>
      <c r="J9201" t="s">
        <v>1444</v>
      </c>
      <c r="K9201">
        <v>0</v>
      </c>
      <c r="N9201" t="b">
        <v>0</v>
      </c>
      <c r="O9201" t="b">
        <v>1</v>
      </c>
      <c r="P9201" t="b">
        <v>0</v>
      </c>
      <c r="Q9201">
        <v>1</v>
      </c>
      <c r="R9201">
        <v>2</v>
      </c>
      <c r="S9201">
        <v>1</v>
      </c>
      <c r="T9201">
        <v>2</v>
      </c>
      <c r="U9201" t="b">
        <v>1</v>
      </c>
      <c r="V9201" t="s">
        <v>10876</v>
      </c>
      <c r="W9201" t="s">
        <v>10877</v>
      </c>
      <c r="X9201" t="s">
        <v>14447</v>
      </c>
      <c r="Y9201">
        <v>55</v>
      </c>
      <c r="Z9201">
        <v>55</v>
      </c>
      <c r="AA9201">
        <v>9</v>
      </c>
      <c r="AB9201">
        <v>9</v>
      </c>
      <c r="AC9201">
        <v>34</v>
      </c>
    </row>
    <row r="9202" spans="1:29">
      <c r="A9202">
        <v>9979</v>
      </c>
      <c r="B9202" t="s">
        <v>805</v>
      </c>
      <c r="C9202" t="s">
        <v>11016</v>
      </c>
      <c r="J9202" t="s">
        <v>1444</v>
      </c>
      <c r="K9202">
        <v>0</v>
      </c>
      <c r="N9202" t="b">
        <v>1</v>
      </c>
      <c r="O9202" t="b">
        <v>0</v>
      </c>
      <c r="P9202" t="b">
        <v>0</v>
      </c>
      <c r="Q9202">
        <v>1</v>
      </c>
      <c r="R9202">
        <v>2</v>
      </c>
      <c r="S9202">
        <v>1</v>
      </c>
      <c r="T9202">
        <v>2</v>
      </c>
      <c r="U9202" t="b">
        <v>1</v>
      </c>
      <c r="V9202" t="s">
        <v>10876</v>
      </c>
      <c r="W9202" t="s">
        <v>10877</v>
      </c>
      <c r="X9202" t="s">
        <v>14839</v>
      </c>
      <c r="Y9202">
        <v>53</v>
      </c>
      <c r="Z9202">
        <v>53</v>
      </c>
      <c r="AA9202">
        <v>5</v>
      </c>
      <c r="AB9202">
        <v>5</v>
      </c>
      <c r="AC9202">
        <v>34</v>
      </c>
    </row>
    <row r="9203" spans="1:29">
      <c r="A9203">
        <v>9980</v>
      </c>
      <c r="B9203" t="s">
        <v>805</v>
      </c>
      <c r="C9203" t="s">
        <v>11017</v>
      </c>
      <c r="J9203" t="s">
        <v>1444</v>
      </c>
      <c r="K9203">
        <v>0</v>
      </c>
      <c r="N9203" t="b">
        <v>1</v>
      </c>
      <c r="O9203" t="b">
        <v>0</v>
      </c>
      <c r="P9203" t="b">
        <v>0</v>
      </c>
      <c r="Q9203">
        <v>1</v>
      </c>
      <c r="R9203">
        <v>2</v>
      </c>
      <c r="S9203">
        <v>1</v>
      </c>
      <c r="T9203">
        <v>2</v>
      </c>
      <c r="U9203" t="b">
        <v>1</v>
      </c>
      <c r="V9203" t="s">
        <v>10876</v>
      </c>
      <c r="W9203" t="s">
        <v>10877</v>
      </c>
      <c r="X9203" t="s">
        <v>14568</v>
      </c>
      <c r="Y9203">
        <v>53</v>
      </c>
      <c r="Z9203">
        <v>53</v>
      </c>
      <c r="AA9203">
        <v>6</v>
      </c>
      <c r="AB9203">
        <v>6</v>
      </c>
      <c r="AC9203">
        <v>34</v>
      </c>
    </row>
    <row r="9204" spans="1:29">
      <c r="A9204">
        <v>9981</v>
      </c>
      <c r="B9204" t="s">
        <v>805</v>
      </c>
      <c r="C9204" t="s">
        <v>11018</v>
      </c>
      <c r="J9204" t="s">
        <v>1444</v>
      </c>
      <c r="K9204">
        <v>0</v>
      </c>
      <c r="N9204" t="b">
        <v>1</v>
      </c>
      <c r="O9204" t="b">
        <v>0</v>
      </c>
      <c r="P9204" t="b">
        <v>0</v>
      </c>
      <c r="Q9204">
        <v>1</v>
      </c>
      <c r="R9204">
        <v>2</v>
      </c>
      <c r="S9204">
        <v>1</v>
      </c>
      <c r="T9204">
        <v>2</v>
      </c>
      <c r="U9204" t="b">
        <v>1</v>
      </c>
      <c r="V9204" t="s">
        <v>10876</v>
      </c>
      <c r="W9204" t="s">
        <v>10877</v>
      </c>
      <c r="X9204" t="s">
        <v>14840</v>
      </c>
      <c r="Y9204">
        <v>53</v>
      </c>
      <c r="Z9204">
        <v>53</v>
      </c>
      <c r="AA9204">
        <v>7</v>
      </c>
      <c r="AB9204">
        <v>7</v>
      </c>
      <c r="AC9204">
        <v>34</v>
      </c>
    </row>
    <row r="9205" spans="1:29">
      <c r="A9205">
        <v>9982</v>
      </c>
      <c r="B9205" t="s">
        <v>805</v>
      </c>
      <c r="C9205" t="s">
        <v>11019</v>
      </c>
      <c r="J9205" t="s">
        <v>1444</v>
      </c>
      <c r="K9205">
        <v>0</v>
      </c>
      <c r="N9205" t="b">
        <v>1</v>
      </c>
      <c r="O9205" t="b">
        <v>0</v>
      </c>
      <c r="P9205" t="b">
        <v>0</v>
      </c>
      <c r="Q9205">
        <v>1</v>
      </c>
      <c r="R9205">
        <v>2</v>
      </c>
      <c r="S9205">
        <v>1</v>
      </c>
      <c r="T9205">
        <v>2</v>
      </c>
      <c r="U9205" t="b">
        <v>1</v>
      </c>
      <c r="V9205" t="s">
        <v>10876</v>
      </c>
      <c r="W9205" t="s">
        <v>10877</v>
      </c>
      <c r="X9205" t="s">
        <v>14842</v>
      </c>
      <c r="Y9205">
        <v>54</v>
      </c>
      <c r="Z9205">
        <v>54</v>
      </c>
      <c r="AA9205">
        <v>5</v>
      </c>
      <c r="AB9205">
        <v>5</v>
      </c>
      <c r="AC9205">
        <v>34</v>
      </c>
    </row>
    <row r="9206" spans="1:29">
      <c r="A9206">
        <v>9983</v>
      </c>
      <c r="B9206" t="s">
        <v>805</v>
      </c>
      <c r="C9206" t="s">
        <v>11020</v>
      </c>
      <c r="J9206" t="s">
        <v>1444</v>
      </c>
      <c r="K9206">
        <v>0</v>
      </c>
      <c r="N9206" t="b">
        <v>1</v>
      </c>
      <c r="O9206" t="b">
        <v>0</v>
      </c>
      <c r="P9206" t="b">
        <v>0</v>
      </c>
      <c r="Q9206">
        <v>1</v>
      </c>
      <c r="R9206">
        <v>2</v>
      </c>
      <c r="S9206">
        <v>1</v>
      </c>
      <c r="T9206">
        <v>2</v>
      </c>
      <c r="U9206" t="b">
        <v>1</v>
      </c>
      <c r="V9206" t="s">
        <v>10876</v>
      </c>
      <c r="W9206" t="s">
        <v>10877</v>
      </c>
      <c r="X9206" t="s">
        <v>14571</v>
      </c>
      <c r="Y9206">
        <v>54</v>
      </c>
      <c r="Z9206">
        <v>54</v>
      </c>
      <c r="AA9206">
        <v>6</v>
      </c>
      <c r="AB9206">
        <v>6</v>
      </c>
      <c r="AC9206">
        <v>34</v>
      </c>
    </row>
    <row r="9207" spans="1:29">
      <c r="A9207">
        <v>9984</v>
      </c>
      <c r="B9207" t="s">
        <v>805</v>
      </c>
      <c r="C9207" t="s">
        <v>11021</v>
      </c>
      <c r="J9207" t="s">
        <v>1444</v>
      </c>
      <c r="K9207">
        <v>0</v>
      </c>
      <c r="N9207" t="b">
        <v>1</v>
      </c>
      <c r="O9207" t="b">
        <v>0</v>
      </c>
      <c r="P9207" t="b">
        <v>0</v>
      </c>
      <c r="Q9207">
        <v>1</v>
      </c>
      <c r="R9207">
        <v>2</v>
      </c>
      <c r="S9207">
        <v>1</v>
      </c>
      <c r="T9207">
        <v>2</v>
      </c>
      <c r="U9207" t="b">
        <v>1</v>
      </c>
      <c r="V9207" t="s">
        <v>10876</v>
      </c>
      <c r="W9207" t="s">
        <v>10877</v>
      </c>
      <c r="X9207" t="s">
        <v>14843</v>
      </c>
      <c r="Y9207">
        <v>54</v>
      </c>
      <c r="Z9207">
        <v>54</v>
      </c>
      <c r="AA9207">
        <v>7</v>
      </c>
      <c r="AB9207">
        <v>7</v>
      </c>
      <c r="AC9207">
        <v>34</v>
      </c>
    </row>
    <row r="9208" spans="1:29">
      <c r="A9208">
        <v>9985</v>
      </c>
      <c r="B9208" t="s">
        <v>805</v>
      </c>
      <c r="C9208" t="s">
        <v>11022</v>
      </c>
      <c r="J9208" t="s">
        <v>1444</v>
      </c>
      <c r="K9208">
        <v>0</v>
      </c>
      <c r="N9208" t="b">
        <v>1</v>
      </c>
      <c r="O9208" t="b">
        <v>0</v>
      </c>
      <c r="P9208" t="b">
        <v>0</v>
      </c>
      <c r="Q9208">
        <v>1</v>
      </c>
      <c r="R9208">
        <v>2</v>
      </c>
      <c r="S9208">
        <v>1</v>
      </c>
      <c r="T9208">
        <v>2</v>
      </c>
      <c r="U9208" t="b">
        <v>1</v>
      </c>
      <c r="V9208" t="s">
        <v>10876</v>
      </c>
      <c r="W9208" t="s">
        <v>10877</v>
      </c>
      <c r="X9208" t="s">
        <v>14457</v>
      </c>
      <c r="Y9208">
        <v>26</v>
      </c>
      <c r="Z9208">
        <v>26</v>
      </c>
      <c r="AA9208">
        <v>9</v>
      </c>
      <c r="AB9208">
        <v>9</v>
      </c>
      <c r="AC9208">
        <v>34</v>
      </c>
    </row>
    <row r="9209" spans="1:29">
      <c r="A9209">
        <v>9986</v>
      </c>
      <c r="B9209" t="s">
        <v>805</v>
      </c>
      <c r="C9209" t="s">
        <v>11023</v>
      </c>
      <c r="J9209" t="s">
        <v>1444</v>
      </c>
      <c r="K9209">
        <v>0</v>
      </c>
      <c r="N9209" t="b">
        <v>1</v>
      </c>
      <c r="O9209" t="b">
        <v>0</v>
      </c>
      <c r="P9209" t="b">
        <v>0</v>
      </c>
      <c r="Q9209">
        <v>1</v>
      </c>
      <c r="R9209">
        <v>2</v>
      </c>
      <c r="S9209">
        <v>1</v>
      </c>
      <c r="T9209">
        <v>2</v>
      </c>
      <c r="U9209" t="b">
        <v>1</v>
      </c>
      <c r="V9209" t="s">
        <v>10876</v>
      </c>
      <c r="W9209" t="s">
        <v>10877</v>
      </c>
      <c r="X9209" t="s">
        <v>14443</v>
      </c>
      <c r="Y9209">
        <v>27</v>
      </c>
      <c r="Z9209">
        <v>27</v>
      </c>
      <c r="AA9209">
        <v>9</v>
      </c>
      <c r="AB9209">
        <v>9</v>
      </c>
      <c r="AC9209">
        <v>34</v>
      </c>
    </row>
    <row r="9210" spans="1:29">
      <c r="A9210">
        <v>9987</v>
      </c>
      <c r="B9210" t="s">
        <v>805</v>
      </c>
      <c r="C9210" t="s">
        <v>11024</v>
      </c>
      <c r="J9210" t="s">
        <v>1444</v>
      </c>
      <c r="K9210">
        <v>0</v>
      </c>
      <c r="N9210" t="b">
        <v>1</v>
      </c>
      <c r="O9210" t="b">
        <v>0</v>
      </c>
      <c r="P9210" t="b">
        <v>0</v>
      </c>
      <c r="Q9210">
        <v>1</v>
      </c>
      <c r="R9210">
        <v>2</v>
      </c>
      <c r="S9210">
        <v>1</v>
      </c>
      <c r="T9210">
        <v>2</v>
      </c>
      <c r="U9210" t="b">
        <v>1</v>
      </c>
      <c r="V9210" t="s">
        <v>10876</v>
      </c>
      <c r="W9210" t="s">
        <v>10877</v>
      </c>
      <c r="X9210" t="s">
        <v>14649</v>
      </c>
      <c r="Y9210">
        <v>28</v>
      </c>
      <c r="Z9210">
        <v>28</v>
      </c>
      <c r="AA9210">
        <v>9</v>
      </c>
      <c r="AB9210">
        <v>9</v>
      </c>
      <c r="AC9210">
        <v>34</v>
      </c>
    </row>
    <row r="9211" spans="1:29">
      <c r="A9211">
        <v>9988</v>
      </c>
      <c r="B9211" t="s">
        <v>805</v>
      </c>
      <c r="C9211" t="s">
        <v>11025</v>
      </c>
      <c r="J9211" t="s">
        <v>1444</v>
      </c>
      <c r="K9211">
        <v>0</v>
      </c>
      <c r="N9211" t="b">
        <v>1</v>
      </c>
      <c r="O9211" t="b">
        <v>0</v>
      </c>
      <c r="P9211" t="b">
        <v>0</v>
      </c>
      <c r="Q9211">
        <v>1</v>
      </c>
      <c r="R9211">
        <v>2</v>
      </c>
      <c r="S9211">
        <v>1</v>
      </c>
      <c r="T9211">
        <v>2</v>
      </c>
      <c r="U9211" t="b">
        <v>1</v>
      </c>
      <c r="V9211" t="s">
        <v>10876</v>
      </c>
      <c r="W9211" t="s">
        <v>10877</v>
      </c>
      <c r="X9211" t="s">
        <v>14650</v>
      </c>
      <c r="Y9211">
        <v>29</v>
      </c>
      <c r="Z9211">
        <v>29</v>
      </c>
      <c r="AA9211">
        <v>9</v>
      </c>
      <c r="AB9211">
        <v>9</v>
      </c>
      <c r="AC9211">
        <v>34</v>
      </c>
    </row>
    <row r="9212" spans="1:29">
      <c r="A9212">
        <v>9989</v>
      </c>
      <c r="B9212" t="s">
        <v>805</v>
      </c>
      <c r="C9212" t="s">
        <v>11026</v>
      </c>
      <c r="J9212" t="s">
        <v>1444</v>
      </c>
      <c r="K9212">
        <v>0</v>
      </c>
      <c r="N9212" t="b">
        <v>1</v>
      </c>
      <c r="O9212" t="b">
        <v>0</v>
      </c>
      <c r="P9212" t="b">
        <v>0</v>
      </c>
      <c r="Q9212">
        <v>1</v>
      </c>
      <c r="R9212">
        <v>2</v>
      </c>
      <c r="S9212">
        <v>1</v>
      </c>
      <c r="T9212">
        <v>2</v>
      </c>
      <c r="U9212" t="b">
        <v>1</v>
      </c>
      <c r="V9212" t="s">
        <v>10876</v>
      </c>
      <c r="W9212" t="s">
        <v>10877</v>
      </c>
      <c r="X9212" t="s">
        <v>14651</v>
      </c>
      <c r="Y9212">
        <v>30</v>
      </c>
      <c r="Z9212">
        <v>30</v>
      </c>
      <c r="AA9212">
        <v>9</v>
      </c>
      <c r="AB9212">
        <v>9</v>
      </c>
      <c r="AC9212">
        <v>34</v>
      </c>
    </row>
    <row r="9213" spans="1:29">
      <c r="A9213">
        <v>9990</v>
      </c>
      <c r="B9213" t="s">
        <v>805</v>
      </c>
      <c r="C9213" t="s">
        <v>11027</v>
      </c>
      <c r="J9213" t="s">
        <v>1444</v>
      </c>
      <c r="K9213">
        <v>0</v>
      </c>
      <c r="N9213" t="b">
        <v>1</v>
      </c>
      <c r="O9213" t="b">
        <v>0</v>
      </c>
      <c r="P9213" t="b">
        <v>0</v>
      </c>
      <c r="Q9213">
        <v>1</v>
      </c>
      <c r="R9213">
        <v>2</v>
      </c>
      <c r="S9213">
        <v>1</v>
      </c>
      <c r="T9213">
        <v>2</v>
      </c>
      <c r="U9213" t="b">
        <v>1</v>
      </c>
      <c r="V9213" t="s">
        <v>10876</v>
      </c>
      <c r="W9213" t="s">
        <v>10877</v>
      </c>
      <c r="X9213" t="s">
        <v>14783</v>
      </c>
      <c r="Y9213">
        <v>31</v>
      </c>
      <c r="Z9213">
        <v>31</v>
      </c>
      <c r="AA9213">
        <v>9</v>
      </c>
      <c r="AB9213">
        <v>9</v>
      </c>
      <c r="AC9213">
        <v>34</v>
      </c>
    </row>
    <row r="9214" spans="1:29">
      <c r="A9214">
        <v>9991</v>
      </c>
      <c r="B9214" t="s">
        <v>805</v>
      </c>
      <c r="C9214" t="s">
        <v>11028</v>
      </c>
      <c r="J9214" t="s">
        <v>1444</v>
      </c>
      <c r="K9214">
        <v>0</v>
      </c>
      <c r="N9214" t="b">
        <v>1</v>
      </c>
      <c r="O9214" t="b">
        <v>0</v>
      </c>
      <c r="P9214" t="b">
        <v>0</v>
      </c>
      <c r="Q9214">
        <v>1</v>
      </c>
      <c r="R9214">
        <v>2</v>
      </c>
      <c r="S9214">
        <v>1</v>
      </c>
      <c r="T9214">
        <v>2</v>
      </c>
      <c r="U9214" t="b">
        <v>1</v>
      </c>
      <c r="V9214" t="s">
        <v>10876</v>
      </c>
      <c r="W9214" t="s">
        <v>10877</v>
      </c>
      <c r="X9214" t="s">
        <v>14784</v>
      </c>
      <c r="Y9214">
        <v>32</v>
      </c>
      <c r="Z9214">
        <v>32</v>
      </c>
      <c r="AA9214">
        <v>9</v>
      </c>
      <c r="AB9214">
        <v>9</v>
      </c>
      <c r="AC9214">
        <v>34</v>
      </c>
    </row>
    <row r="9215" spans="1:29">
      <c r="A9215">
        <v>9992</v>
      </c>
      <c r="B9215" t="s">
        <v>805</v>
      </c>
      <c r="C9215" t="s">
        <v>11029</v>
      </c>
      <c r="J9215" t="s">
        <v>1444</v>
      </c>
      <c r="K9215">
        <v>0</v>
      </c>
      <c r="N9215" t="b">
        <v>1</v>
      </c>
      <c r="O9215" t="b">
        <v>0</v>
      </c>
      <c r="P9215" t="b">
        <v>0</v>
      </c>
      <c r="Q9215">
        <v>1</v>
      </c>
      <c r="R9215">
        <v>2</v>
      </c>
      <c r="S9215">
        <v>1</v>
      </c>
      <c r="T9215">
        <v>2</v>
      </c>
      <c r="U9215" t="b">
        <v>1</v>
      </c>
      <c r="V9215" t="s">
        <v>10876</v>
      </c>
      <c r="W9215" t="s">
        <v>10877</v>
      </c>
      <c r="X9215" t="s">
        <v>14774</v>
      </c>
      <c r="Y9215">
        <v>33</v>
      </c>
      <c r="Z9215">
        <v>33</v>
      </c>
      <c r="AA9215">
        <v>9</v>
      </c>
      <c r="AB9215">
        <v>9</v>
      </c>
      <c r="AC9215">
        <v>34</v>
      </c>
    </row>
    <row r="9216" spans="1:29">
      <c r="A9216">
        <v>9993</v>
      </c>
      <c r="B9216" t="s">
        <v>805</v>
      </c>
      <c r="C9216" t="s">
        <v>11030</v>
      </c>
      <c r="J9216" t="s">
        <v>1444</v>
      </c>
      <c r="K9216">
        <v>0</v>
      </c>
      <c r="N9216" t="b">
        <v>1</v>
      </c>
      <c r="O9216" t="b">
        <v>0</v>
      </c>
      <c r="P9216" t="b">
        <v>0</v>
      </c>
      <c r="Q9216">
        <v>1</v>
      </c>
      <c r="R9216">
        <v>2</v>
      </c>
      <c r="S9216">
        <v>1</v>
      </c>
      <c r="T9216">
        <v>2</v>
      </c>
      <c r="U9216" t="b">
        <v>1</v>
      </c>
      <c r="V9216" t="s">
        <v>10876</v>
      </c>
      <c r="W9216" t="s">
        <v>10877</v>
      </c>
      <c r="X9216" t="s">
        <v>14785</v>
      </c>
      <c r="Y9216">
        <v>34</v>
      </c>
      <c r="Z9216">
        <v>34</v>
      </c>
      <c r="AA9216">
        <v>9</v>
      </c>
      <c r="AB9216">
        <v>9</v>
      </c>
      <c r="AC9216">
        <v>34</v>
      </c>
    </row>
    <row r="9217" spans="1:29">
      <c r="A9217">
        <v>9994</v>
      </c>
      <c r="B9217" t="s">
        <v>805</v>
      </c>
      <c r="C9217" t="s">
        <v>11031</v>
      </c>
      <c r="J9217" t="s">
        <v>1444</v>
      </c>
      <c r="K9217">
        <v>0</v>
      </c>
      <c r="N9217" t="b">
        <v>1</v>
      </c>
      <c r="O9217" t="b">
        <v>0</v>
      </c>
      <c r="P9217" t="b">
        <v>0</v>
      </c>
      <c r="Q9217">
        <v>1</v>
      </c>
      <c r="R9217">
        <v>2</v>
      </c>
      <c r="S9217">
        <v>1</v>
      </c>
      <c r="T9217">
        <v>2</v>
      </c>
      <c r="U9217" t="b">
        <v>1</v>
      </c>
      <c r="V9217" t="s">
        <v>10876</v>
      </c>
      <c r="W9217" t="s">
        <v>10877</v>
      </c>
      <c r="X9217" t="s">
        <v>14786</v>
      </c>
      <c r="Y9217">
        <v>35</v>
      </c>
      <c r="Z9217">
        <v>35</v>
      </c>
      <c r="AA9217">
        <v>9</v>
      </c>
      <c r="AB9217">
        <v>9</v>
      </c>
      <c r="AC9217">
        <v>34</v>
      </c>
    </row>
    <row r="9218" spans="1:29">
      <c r="A9218">
        <v>9995</v>
      </c>
      <c r="B9218" t="s">
        <v>805</v>
      </c>
      <c r="C9218" t="s">
        <v>11032</v>
      </c>
      <c r="J9218" t="s">
        <v>1444</v>
      </c>
      <c r="K9218">
        <v>0</v>
      </c>
      <c r="N9218" t="b">
        <v>1</v>
      </c>
      <c r="O9218" t="b">
        <v>0</v>
      </c>
      <c r="P9218" t="b">
        <v>0</v>
      </c>
      <c r="Q9218">
        <v>1</v>
      </c>
      <c r="R9218">
        <v>2</v>
      </c>
      <c r="S9218">
        <v>1</v>
      </c>
      <c r="T9218">
        <v>2</v>
      </c>
      <c r="U9218" t="b">
        <v>1</v>
      </c>
      <c r="V9218" t="s">
        <v>10876</v>
      </c>
      <c r="W9218" t="s">
        <v>10877</v>
      </c>
      <c r="X9218" t="s">
        <v>14787</v>
      </c>
      <c r="Y9218">
        <v>36</v>
      </c>
      <c r="Z9218">
        <v>36</v>
      </c>
      <c r="AA9218">
        <v>9</v>
      </c>
      <c r="AB9218">
        <v>9</v>
      </c>
      <c r="AC9218">
        <v>34</v>
      </c>
    </row>
    <row r="9219" spans="1:29">
      <c r="A9219">
        <v>9996</v>
      </c>
      <c r="B9219" t="s">
        <v>805</v>
      </c>
      <c r="C9219" t="s">
        <v>11033</v>
      </c>
      <c r="J9219" t="s">
        <v>1444</v>
      </c>
      <c r="K9219">
        <v>0</v>
      </c>
      <c r="N9219" t="b">
        <v>1</v>
      </c>
      <c r="O9219" t="b">
        <v>0</v>
      </c>
      <c r="P9219" t="b">
        <v>0</v>
      </c>
      <c r="Q9219">
        <v>1</v>
      </c>
      <c r="R9219">
        <v>2</v>
      </c>
      <c r="S9219">
        <v>1</v>
      </c>
      <c r="T9219">
        <v>2</v>
      </c>
      <c r="U9219" t="b">
        <v>1</v>
      </c>
      <c r="V9219" t="s">
        <v>10876</v>
      </c>
      <c r="W9219" t="s">
        <v>10877</v>
      </c>
      <c r="X9219" t="s">
        <v>14451</v>
      </c>
      <c r="Y9219">
        <v>37</v>
      </c>
      <c r="Z9219">
        <v>37</v>
      </c>
      <c r="AA9219">
        <v>9</v>
      </c>
      <c r="AB9219">
        <v>9</v>
      </c>
      <c r="AC9219">
        <v>34</v>
      </c>
    </row>
    <row r="9220" spans="1:29">
      <c r="A9220">
        <v>9997</v>
      </c>
      <c r="B9220" t="s">
        <v>805</v>
      </c>
      <c r="C9220" t="s">
        <v>11034</v>
      </c>
      <c r="J9220" t="s">
        <v>1444</v>
      </c>
      <c r="K9220">
        <v>0</v>
      </c>
      <c r="N9220" t="b">
        <v>1</v>
      </c>
      <c r="O9220" t="b">
        <v>0</v>
      </c>
      <c r="P9220" t="b">
        <v>0</v>
      </c>
      <c r="Q9220">
        <v>1</v>
      </c>
      <c r="R9220">
        <v>2</v>
      </c>
      <c r="S9220">
        <v>1</v>
      </c>
      <c r="T9220">
        <v>2</v>
      </c>
      <c r="U9220" t="b">
        <v>1</v>
      </c>
      <c r="V9220" t="s">
        <v>10876</v>
      </c>
      <c r="W9220" t="s">
        <v>10877</v>
      </c>
      <c r="X9220" t="s">
        <v>14788</v>
      </c>
      <c r="Y9220">
        <v>38</v>
      </c>
      <c r="Z9220">
        <v>38</v>
      </c>
      <c r="AA9220">
        <v>9</v>
      </c>
      <c r="AB9220">
        <v>9</v>
      </c>
      <c r="AC9220">
        <v>34</v>
      </c>
    </row>
    <row r="9221" spans="1:29">
      <c r="A9221">
        <v>9998</v>
      </c>
      <c r="B9221" t="s">
        <v>805</v>
      </c>
      <c r="C9221" t="s">
        <v>11035</v>
      </c>
      <c r="J9221" t="s">
        <v>1444</v>
      </c>
      <c r="K9221">
        <v>0</v>
      </c>
      <c r="N9221" t="b">
        <v>1</v>
      </c>
      <c r="O9221" t="b">
        <v>0</v>
      </c>
      <c r="P9221" t="b">
        <v>0</v>
      </c>
      <c r="Q9221">
        <v>1</v>
      </c>
      <c r="R9221">
        <v>2</v>
      </c>
      <c r="S9221">
        <v>1</v>
      </c>
      <c r="T9221">
        <v>2</v>
      </c>
      <c r="U9221" t="b">
        <v>1</v>
      </c>
      <c r="V9221" t="s">
        <v>10876</v>
      </c>
      <c r="W9221" t="s">
        <v>10877</v>
      </c>
      <c r="X9221" t="s">
        <v>14668</v>
      </c>
      <c r="Y9221">
        <v>39</v>
      </c>
      <c r="Z9221">
        <v>39</v>
      </c>
      <c r="AA9221">
        <v>9</v>
      </c>
      <c r="AB9221">
        <v>9</v>
      </c>
      <c r="AC9221">
        <v>34</v>
      </c>
    </row>
    <row r="9222" spans="1:29">
      <c r="A9222">
        <v>9999</v>
      </c>
      <c r="B9222" t="s">
        <v>805</v>
      </c>
      <c r="C9222" t="s">
        <v>11036</v>
      </c>
      <c r="J9222" t="s">
        <v>1444</v>
      </c>
      <c r="K9222">
        <v>0</v>
      </c>
      <c r="N9222" t="b">
        <v>1</v>
      </c>
      <c r="O9222" t="b">
        <v>0</v>
      </c>
      <c r="P9222" t="b">
        <v>0</v>
      </c>
      <c r="Q9222">
        <v>1</v>
      </c>
      <c r="R9222">
        <v>2</v>
      </c>
      <c r="S9222">
        <v>1</v>
      </c>
      <c r="T9222">
        <v>2</v>
      </c>
      <c r="U9222" t="b">
        <v>1</v>
      </c>
      <c r="V9222" t="s">
        <v>10876</v>
      </c>
      <c r="W9222" t="s">
        <v>10877</v>
      </c>
      <c r="X9222" t="s">
        <v>14789</v>
      </c>
      <c r="Y9222">
        <v>40</v>
      </c>
      <c r="Z9222">
        <v>40</v>
      </c>
      <c r="AA9222">
        <v>9</v>
      </c>
      <c r="AB9222">
        <v>9</v>
      </c>
      <c r="AC9222">
        <v>34</v>
      </c>
    </row>
    <row r="9223" spans="1:29">
      <c r="A9223">
        <v>10000</v>
      </c>
      <c r="B9223" t="s">
        <v>805</v>
      </c>
      <c r="C9223" t="s">
        <v>11037</v>
      </c>
      <c r="J9223" t="s">
        <v>1444</v>
      </c>
      <c r="K9223">
        <v>0</v>
      </c>
      <c r="N9223" t="b">
        <v>1</v>
      </c>
      <c r="O9223" t="b">
        <v>0</v>
      </c>
      <c r="P9223" t="b">
        <v>0</v>
      </c>
      <c r="Q9223">
        <v>1</v>
      </c>
      <c r="R9223">
        <v>2</v>
      </c>
      <c r="S9223">
        <v>1</v>
      </c>
      <c r="T9223">
        <v>2</v>
      </c>
      <c r="U9223" t="b">
        <v>1</v>
      </c>
      <c r="V9223" t="s">
        <v>10876</v>
      </c>
      <c r="W9223" t="s">
        <v>10877</v>
      </c>
      <c r="X9223" t="s">
        <v>14790</v>
      </c>
      <c r="Y9223">
        <v>41</v>
      </c>
      <c r="Z9223">
        <v>41</v>
      </c>
      <c r="AA9223">
        <v>9</v>
      </c>
      <c r="AB9223">
        <v>9</v>
      </c>
      <c r="AC9223">
        <v>34</v>
      </c>
    </row>
    <row r="9224" spans="1:29">
      <c r="A9224">
        <v>10001</v>
      </c>
      <c r="B9224" t="s">
        <v>805</v>
      </c>
      <c r="C9224" t="s">
        <v>11038</v>
      </c>
      <c r="J9224" t="s">
        <v>1444</v>
      </c>
      <c r="K9224">
        <v>0</v>
      </c>
      <c r="N9224" t="b">
        <v>1</v>
      </c>
      <c r="O9224" t="b">
        <v>0</v>
      </c>
      <c r="P9224" t="b">
        <v>0</v>
      </c>
      <c r="Q9224">
        <v>1</v>
      </c>
      <c r="R9224">
        <v>2</v>
      </c>
      <c r="S9224">
        <v>1</v>
      </c>
      <c r="T9224">
        <v>2</v>
      </c>
      <c r="U9224" t="b">
        <v>1</v>
      </c>
      <c r="V9224" t="s">
        <v>10876</v>
      </c>
      <c r="W9224" t="s">
        <v>10877</v>
      </c>
      <c r="X9224" t="s">
        <v>14672</v>
      </c>
      <c r="Y9224">
        <v>42</v>
      </c>
      <c r="Z9224">
        <v>42</v>
      </c>
      <c r="AA9224">
        <v>9</v>
      </c>
      <c r="AB9224">
        <v>9</v>
      </c>
      <c r="AC9224">
        <v>34</v>
      </c>
    </row>
    <row r="9225" spans="1:29">
      <c r="A9225">
        <v>10002</v>
      </c>
      <c r="B9225" t="s">
        <v>805</v>
      </c>
      <c r="C9225" t="s">
        <v>11039</v>
      </c>
      <c r="J9225" t="s">
        <v>1444</v>
      </c>
      <c r="K9225">
        <v>0</v>
      </c>
      <c r="N9225" t="b">
        <v>1</v>
      </c>
      <c r="O9225" t="b">
        <v>0</v>
      </c>
      <c r="P9225" t="b">
        <v>0</v>
      </c>
      <c r="Q9225">
        <v>1</v>
      </c>
      <c r="R9225">
        <v>2</v>
      </c>
      <c r="S9225">
        <v>1</v>
      </c>
      <c r="T9225">
        <v>2</v>
      </c>
      <c r="U9225" t="b">
        <v>1</v>
      </c>
      <c r="V9225" t="s">
        <v>10876</v>
      </c>
      <c r="W9225" t="s">
        <v>10877</v>
      </c>
      <c r="X9225" t="s">
        <v>14676</v>
      </c>
      <c r="Y9225">
        <v>43</v>
      </c>
      <c r="Z9225">
        <v>43</v>
      </c>
      <c r="AA9225">
        <v>9</v>
      </c>
      <c r="AB9225">
        <v>9</v>
      </c>
      <c r="AC9225">
        <v>34</v>
      </c>
    </row>
    <row r="9226" spans="1:29">
      <c r="A9226">
        <v>10003</v>
      </c>
      <c r="B9226" t="s">
        <v>805</v>
      </c>
      <c r="C9226" t="s">
        <v>11040</v>
      </c>
      <c r="J9226" t="s">
        <v>1444</v>
      </c>
      <c r="K9226">
        <v>0</v>
      </c>
      <c r="N9226" t="b">
        <v>1</v>
      </c>
      <c r="O9226" t="b">
        <v>0</v>
      </c>
      <c r="P9226" t="b">
        <v>0</v>
      </c>
      <c r="Q9226">
        <v>1</v>
      </c>
      <c r="R9226">
        <v>2</v>
      </c>
      <c r="S9226">
        <v>1</v>
      </c>
      <c r="T9226">
        <v>2</v>
      </c>
      <c r="U9226" t="b">
        <v>1</v>
      </c>
      <c r="V9226" t="s">
        <v>10876</v>
      </c>
      <c r="W9226" t="s">
        <v>10877</v>
      </c>
      <c r="X9226" t="s">
        <v>14559</v>
      </c>
      <c r="Y9226">
        <v>44</v>
      </c>
      <c r="Z9226">
        <v>44</v>
      </c>
      <c r="AA9226">
        <v>9</v>
      </c>
      <c r="AB9226">
        <v>9</v>
      </c>
      <c r="AC9226">
        <v>34</v>
      </c>
    </row>
    <row r="9227" spans="1:29">
      <c r="A9227">
        <v>10004</v>
      </c>
      <c r="B9227" t="s">
        <v>805</v>
      </c>
      <c r="C9227" t="s">
        <v>11041</v>
      </c>
      <c r="J9227" t="s">
        <v>1444</v>
      </c>
      <c r="K9227">
        <v>0</v>
      </c>
      <c r="N9227" t="b">
        <v>1</v>
      </c>
      <c r="O9227" t="b">
        <v>0</v>
      </c>
      <c r="P9227" t="b">
        <v>0</v>
      </c>
      <c r="Q9227">
        <v>1</v>
      </c>
      <c r="R9227">
        <v>2</v>
      </c>
      <c r="S9227">
        <v>1</v>
      </c>
      <c r="T9227">
        <v>2</v>
      </c>
      <c r="U9227" t="b">
        <v>1</v>
      </c>
      <c r="V9227" t="s">
        <v>10876</v>
      </c>
      <c r="W9227" t="s">
        <v>10877</v>
      </c>
      <c r="X9227" t="s">
        <v>15381</v>
      </c>
      <c r="Y9227">
        <v>45</v>
      </c>
      <c r="Z9227">
        <v>45</v>
      </c>
      <c r="AA9227">
        <v>9</v>
      </c>
      <c r="AB9227">
        <v>9</v>
      </c>
      <c r="AC9227">
        <v>34</v>
      </c>
    </row>
    <row r="9228" spans="1:29">
      <c r="A9228">
        <v>10005</v>
      </c>
      <c r="B9228" t="s">
        <v>805</v>
      </c>
      <c r="C9228" t="s">
        <v>11042</v>
      </c>
      <c r="J9228" t="s">
        <v>1444</v>
      </c>
      <c r="K9228">
        <v>0</v>
      </c>
      <c r="N9228" t="b">
        <v>1</v>
      </c>
      <c r="O9228" t="b">
        <v>0</v>
      </c>
      <c r="P9228" t="b">
        <v>0</v>
      </c>
      <c r="Q9228">
        <v>1</v>
      </c>
      <c r="R9228">
        <v>2</v>
      </c>
      <c r="S9228">
        <v>1</v>
      </c>
      <c r="T9228">
        <v>2</v>
      </c>
      <c r="U9228" t="b">
        <v>1</v>
      </c>
      <c r="V9228" t="s">
        <v>10876</v>
      </c>
      <c r="W9228" t="s">
        <v>10877</v>
      </c>
      <c r="X9228" t="s">
        <v>15464</v>
      </c>
      <c r="Y9228">
        <v>46</v>
      </c>
      <c r="Z9228">
        <v>46</v>
      </c>
      <c r="AA9228">
        <v>9</v>
      </c>
      <c r="AB9228">
        <v>9</v>
      </c>
      <c r="AC9228">
        <v>34</v>
      </c>
    </row>
    <row r="9229" spans="1:29">
      <c r="A9229">
        <v>10006</v>
      </c>
      <c r="B9229" t="s">
        <v>805</v>
      </c>
      <c r="C9229" t="s">
        <v>11043</v>
      </c>
      <c r="J9229" t="s">
        <v>1444</v>
      </c>
      <c r="K9229">
        <v>0</v>
      </c>
      <c r="N9229" t="b">
        <v>1</v>
      </c>
      <c r="O9229" t="b">
        <v>0</v>
      </c>
      <c r="P9229" t="b">
        <v>0</v>
      </c>
      <c r="Q9229">
        <v>1</v>
      </c>
      <c r="R9229">
        <v>2</v>
      </c>
      <c r="S9229">
        <v>1</v>
      </c>
      <c r="T9229">
        <v>2</v>
      </c>
      <c r="U9229" t="b">
        <v>1</v>
      </c>
      <c r="V9229" t="s">
        <v>10876</v>
      </c>
      <c r="W9229" t="s">
        <v>10877</v>
      </c>
      <c r="X9229" t="s">
        <v>14563</v>
      </c>
      <c r="Y9229">
        <v>47</v>
      </c>
      <c r="Z9229">
        <v>47</v>
      </c>
      <c r="AA9229">
        <v>9</v>
      </c>
      <c r="AB9229">
        <v>9</v>
      </c>
      <c r="AC9229">
        <v>34</v>
      </c>
    </row>
    <row r="9230" spans="1:29">
      <c r="A9230">
        <v>10007</v>
      </c>
      <c r="B9230" t="s">
        <v>805</v>
      </c>
      <c r="C9230" t="s">
        <v>11044</v>
      </c>
      <c r="J9230" t="s">
        <v>1444</v>
      </c>
      <c r="K9230">
        <v>0</v>
      </c>
      <c r="N9230" t="b">
        <v>1</v>
      </c>
      <c r="O9230" t="b">
        <v>0</v>
      </c>
      <c r="P9230" t="b">
        <v>0</v>
      </c>
      <c r="Q9230">
        <v>1</v>
      </c>
      <c r="R9230">
        <v>2</v>
      </c>
      <c r="S9230">
        <v>1</v>
      </c>
      <c r="T9230">
        <v>2</v>
      </c>
      <c r="U9230" t="b">
        <v>1</v>
      </c>
      <c r="V9230" t="s">
        <v>10876</v>
      </c>
      <c r="W9230" t="s">
        <v>10877</v>
      </c>
      <c r="X9230" t="s">
        <v>14476</v>
      </c>
      <c r="Y9230">
        <v>48</v>
      </c>
      <c r="Z9230">
        <v>48</v>
      </c>
      <c r="AA9230">
        <v>9</v>
      </c>
      <c r="AB9230">
        <v>9</v>
      </c>
      <c r="AC9230">
        <v>34</v>
      </c>
    </row>
    <row r="9231" spans="1:29">
      <c r="A9231">
        <v>10008</v>
      </c>
      <c r="B9231" t="s">
        <v>805</v>
      </c>
      <c r="C9231" t="s">
        <v>11045</v>
      </c>
      <c r="J9231" t="s">
        <v>1444</v>
      </c>
      <c r="K9231">
        <v>0</v>
      </c>
      <c r="N9231" t="b">
        <v>1</v>
      </c>
      <c r="O9231" t="b">
        <v>0</v>
      </c>
      <c r="P9231" t="b">
        <v>0</v>
      </c>
      <c r="Q9231">
        <v>1</v>
      </c>
      <c r="R9231">
        <v>2</v>
      </c>
      <c r="S9231">
        <v>1</v>
      </c>
      <c r="T9231">
        <v>2</v>
      </c>
      <c r="U9231" t="b">
        <v>1</v>
      </c>
      <c r="V9231" t="s">
        <v>10876</v>
      </c>
      <c r="W9231" t="s">
        <v>10877</v>
      </c>
      <c r="X9231" t="s">
        <v>14479</v>
      </c>
      <c r="Y9231">
        <v>49</v>
      </c>
      <c r="Z9231">
        <v>49</v>
      </c>
      <c r="AA9231">
        <v>9</v>
      </c>
      <c r="AB9231">
        <v>9</v>
      </c>
      <c r="AC9231">
        <v>34</v>
      </c>
    </row>
    <row r="9232" spans="1:29">
      <c r="A9232">
        <v>10009</v>
      </c>
      <c r="B9232" t="s">
        <v>805</v>
      </c>
      <c r="C9232" t="s">
        <v>11046</v>
      </c>
      <c r="J9232" t="s">
        <v>1444</v>
      </c>
      <c r="K9232">
        <v>0</v>
      </c>
      <c r="N9232" t="b">
        <v>1</v>
      </c>
      <c r="O9232" t="b">
        <v>0</v>
      </c>
      <c r="P9232" t="b">
        <v>0</v>
      </c>
      <c r="Q9232">
        <v>1</v>
      </c>
      <c r="R9232">
        <v>2</v>
      </c>
      <c r="S9232">
        <v>1</v>
      </c>
      <c r="T9232">
        <v>2</v>
      </c>
      <c r="U9232" t="b">
        <v>1</v>
      </c>
      <c r="V9232" t="s">
        <v>10876</v>
      </c>
      <c r="W9232" t="s">
        <v>10877</v>
      </c>
      <c r="X9232" t="s">
        <v>14482</v>
      </c>
      <c r="Y9232">
        <v>50</v>
      </c>
      <c r="Z9232">
        <v>50</v>
      </c>
      <c r="AA9232">
        <v>9</v>
      </c>
      <c r="AB9232">
        <v>9</v>
      </c>
      <c r="AC9232">
        <v>34</v>
      </c>
    </row>
    <row r="9233" spans="1:29">
      <c r="A9233">
        <v>10010</v>
      </c>
      <c r="B9233" t="s">
        <v>805</v>
      </c>
      <c r="C9233" t="s">
        <v>11047</v>
      </c>
      <c r="J9233" t="s">
        <v>1444</v>
      </c>
      <c r="K9233">
        <v>0</v>
      </c>
      <c r="N9233" t="b">
        <v>1</v>
      </c>
      <c r="O9233" t="b">
        <v>0</v>
      </c>
      <c r="P9233" t="b">
        <v>0</v>
      </c>
      <c r="Q9233">
        <v>1</v>
      </c>
      <c r="R9233">
        <v>2</v>
      </c>
      <c r="S9233">
        <v>1</v>
      </c>
      <c r="T9233">
        <v>2</v>
      </c>
      <c r="U9233" t="b">
        <v>1</v>
      </c>
      <c r="V9233" t="s">
        <v>10876</v>
      </c>
      <c r="W9233" t="s">
        <v>10877</v>
      </c>
      <c r="X9233" t="s">
        <v>14485</v>
      </c>
      <c r="Y9233">
        <v>51</v>
      </c>
      <c r="Z9233">
        <v>51</v>
      </c>
      <c r="AA9233">
        <v>9</v>
      </c>
      <c r="AB9233">
        <v>9</v>
      </c>
      <c r="AC9233">
        <v>34</v>
      </c>
    </row>
    <row r="9234" spans="1:29">
      <c r="A9234">
        <v>10011</v>
      </c>
      <c r="B9234" t="s">
        <v>805</v>
      </c>
      <c r="C9234" t="s">
        <v>11048</v>
      </c>
      <c r="J9234" t="s">
        <v>1444</v>
      </c>
      <c r="K9234">
        <v>0</v>
      </c>
      <c r="N9234" t="b">
        <v>1</v>
      </c>
      <c r="O9234" t="b">
        <v>0</v>
      </c>
      <c r="P9234" t="b">
        <v>0</v>
      </c>
      <c r="Q9234">
        <v>1</v>
      </c>
      <c r="R9234">
        <v>2</v>
      </c>
      <c r="S9234">
        <v>1</v>
      </c>
      <c r="T9234">
        <v>2</v>
      </c>
      <c r="U9234" t="b">
        <v>1</v>
      </c>
      <c r="V9234" t="s">
        <v>10876</v>
      </c>
      <c r="W9234" t="s">
        <v>10877</v>
      </c>
      <c r="X9234" t="s">
        <v>14566</v>
      </c>
      <c r="Y9234">
        <v>52</v>
      </c>
      <c r="Z9234">
        <v>52</v>
      </c>
      <c r="AA9234">
        <v>9</v>
      </c>
      <c r="AB9234">
        <v>9</v>
      </c>
      <c r="AC9234">
        <v>34</v>
      </c>
    </row>
    <row r="9235" spans="1:29">
      <c r="A9235">
        <v>10012</v>
      </c>
      <c r="B9235" t="s">
        <v>805</v>
      </c>
      <c r="C9235" t="s">
        <v>11049</v>
      </c>
      <c r="J9235" t="s">
        <v>1444</v>
      </c>
      <c r="K9235">
        <v>0</v>
      </c>
      <c r="N9235" t="b">
        <v>1</v>
      </c>
      <c r="O9235" t="b">
        <v>0</v>
      </c>
      <c r="P9235" t="b">
        <v>0</v>
      </c>
      <c r="Q9235">
        <v>1</v>
      </c>
      <c r="R9235">
        <v>2</v>
      </c>
      <c r="S9235">
        <v>1</v>
      </c>
      <c r="T9235">
        <v>2</v>
      </c>
      <c r="U9235" t="b">
        <v>1</v>
      </c>
      <c r="V9235" t="s">
        <v>10876</v>
      </c>
      <c r="W9235" t="s">
        <v>10877</v>
      </c>
      <c r="X9235" t="s">
        <v>14569</v>
      </c>
      <c r="Y9235">
        <v>53</v>
      </c>
      <c r="Z9235">
        <v>53</v>
      </c>
      <c r="AA9235">
        <v>9</v>
      </c>
      <c r="AB9235">
        <v>9</v>
      </c>
      <c r="AC9235">
        <v>34</v>
      </c>
    </row>
    <row r="9236" spans="1:29">
      <c r="A9236">
        <v>10013</v>
      </c>
      <c r="B9236" t="s">
        <v>805</v>
      </c>
      <c r="C9236" t="s">
        <v>11050</v>
      </c>
      <c r="J9236" t="s">
        <v>1444</v>
      </c>
      <c r="K9236">
        <v>0</v>
      </c>
      <c r="N9236" t="b">
        <v>1</v>
      </c>
      <c r="O9236" t="b">
        <v>0</v>
      </c>
      <c r="P9236" t="b">
        <v>0</v>
      </c>
      <c r="Q9236">
        <v>1</v>
      </c>
      <c r="R9236">
        <v>2</v>
      </c>
      <c r="S9236">
        <v>1</v>
      </c>
      <c r="T9236">
        <v>2</v>
      </c>
      <c r="U9236" t="b">
        <v>1</v>
      </c>
      <c r="V9236" t="s">
        <v>10876</v>
      </c>
      <c r="W9236" t="s">
        <v>10877</v>
      </c>
      <c r="X9236" t="s">
        <v>14572</v>
      </c>
      <c r="Y9236">
        <v>54</v>
      </c>
      <c r="Z9236">
        <v>54</v>
      </c>
      <c r="AA9236">
        <v>9</v>
      </c>
      <c r="AB9236">
        <v>9</v>
      </c>
      <c r="AC9236">
        <v>34</v>
      </c>
    </row>
    <row r="9237" spans="1:29">
      <c r="A9237">
        <v>10014</v>
      </c>
      <c r="B9237" t="s">
        <v>1503</v>
      </c>
      <c r="C9237" t="s">
        <v>11051</v>
      </c>
      <c r="D9237" t="s">
        <v>11052</v>
      </c>
      <c r="E9237" t="s">
        <v>11053</v>
      </c>
      <c r="U9237" t="b">
        <v>1</v>
      </c>
      <c r="V9237" t="s">
        <v>10876</v>
      </c>
      <c r="W9237" t="s">
        <v>10877</v>
      </c>
      <c r="X9237" t="s">
        <v>15645</v>
      </c>
      <c r="Y9237">
        <v>57</v>
      </c>
      <c r="Z9237">
        <v>62</v>
      </c>
      <c r="AA9237">
        <v>2</v>
      </c>
      <c r="AB9237">
        <v>9</v>
      </c>
      <c r="AC9237">
        <v>34</v>
      </c>
    </row>
    <row r="9238" spans="1:29">
      <c r="A9238">
        <v>10015</v>
      </c>
      <c r="B9238" t="s">
        <v>827</v>
      </c>
      <c r="C9238" t="s">
        <v>11054</v>
      </c>
      <c r="U9238" t="b">
        <v>1</v>
      </c>
      <c r="V9238" t="s">
        <v>10876</v>
      </c>
      <c r="W9238" t="s">
        <v>10877</v>
      </c>
      <c r="X9238" t="s">
        <v>15847</v>
      </c>
      <c r="Y9238">
        <v>57</v>
      </c>
      <c r="Z9238">
        <v>62</v>
      </c>
      <c r="AA9238">
        <v>3</v>
      </c>
      <c r="AB9238">
        <v>9</v>
      </c>
      <c r="AC9238">
        <v>34</v>
      </c>
    </row>
    <row r="9239" spans="1:29">
      <c r="A9239">
        <v>10016</v>
      </c>
      <c r="B9239" t="s">
        <v>1508</v>
      </c>
      <c r="C9239" t="s">
        <v>11055</v>
      </c>
      <c r="U9239" t="b">
        <v>1</v>
      </c>
      <c r="V9239" t="s">
        <v>10876</v>
      </c>
      <c r="W9239" t="s">
        <v>10877</v>
      </c>
      <c r="X9239" t="s">
        <v>15848</v>
      </c>
      <c r="Y9239">
        <v>58</v>
      </c>
      <c r="Z9239">
        <v>62</v>
      </c>
      <c r="AA9239">
        <v>2</v>
      </c>
      <c r="AB9239">
        <v>9</v>
      </c>
      <c r="AC9239">
        <v>34</v>
      </c>
    </row>
    <row r="9240" spans="1:29">
      <c r="A9240">
        <v>10017</v>
      </c>
      <c r="B9240" t="s">
        <v>805</v>
      </c>
      <c r="C9240" t="s">
        <v>11056</v>
      </c>
      <c r="J9240" t="s">
        <v>1444</v>
      </c>
      <c r="K9240">
        <v>0</v>
      </c>
      <c r="N9240" t="b">
        <v>0</v>
      </c>
      <c r="O9240" t="b">
        <v>1</v>
      </c>
      <c r="P9240" t="b">
        <v>0</v>
      </c>
      <c r="Q9240">
        <v>1</v>
      </c>
      <c r="R9240">
        <v>2</v>
      </c>
      <c r="S9240">
        <v>1</v>
      </c>
      <c r="T9240">
        <v>2</v>
      </c>
      <c r="U9240" t="b">
        <v>1</v>
      </c>
      <c r="V9240" t="s">
        <v>10876</v>
      </c>
      <c r="W9240" t="s">
        <v>10877</v>
      </c>
      <c r="X9240" t="s">
        <v>14589</v>
      </c>
      <c r="Y9240">
        <v>60</v>
      </c>
      <c r="Z9240">
        <v>60</v>
      </c>
      <c r="AA9240">
        <v>9</v>
      </c>
      <c r="AB9240">
        <v>9</v>
      </c>
      <c r="AC9240">
        <v>34</v>
      </c>
    </row>
    <row r="9241" spans="1:29">
      <c r="A9241">
        <v>10018</v>
      </c>
      <c r="B9241" t="s">
        <v>805</v>
      </c>
      <c r="C9241" t="s">
        <v>11057</v>
      </c>
      <c r="J9241" t="s">
        <v>1444</v>
      </c>
      <c r="K9241">
        <v>0</v>
      </c>
      <c r="N9241" t="b">
        <v>0</v>
      </c>
      <c r="O9241" t="b">
        <v>1</v>
      </c>
      <c r="P9241" t="b">
        <v>0</v>
      </c>
      <c r="Q9241">
        <v>1</v>
      </c>
      <c r="R9241">
        <v>2</v>
      </c>
      <c r="S9241">
        <v>1</v>
      </c>
      <c r="T9241">
        <v>2</v>
      </c>
      <c r="U9241" t="b">
        <v>1</v>
      </c>
      <c r="V9241" t="s">
        <v>10876</v>
      </c>
      <c r="W9241" t="s">
        <v>10877</v>
      </c>
      <c r="X9241" t="s">
        <v>14592</v>
      </c>
      <c r="Y9241">
        <v>61</v>
      </c>
      <c r="Z9241">
        <v>61</v>
      </c>
      <c r="AA9241">
        <v>9</v>
      </c>
      <c r="AB9241">
        <v>9</v>
      </c>
      <c r="AC9241">
        <v>34</v>
      </c>
    </row>
    <row r="9242" spans="1:29">
      <c r="A9242">
        <v>10019</v>
      </c>
      <c r="B9242" t="s">
        <v>805</v>
      </c>
      <c r="C9242" t="s">
        <v>11058</v>
      </c>
      <c r="J9242" t="s">
        <v>1444</v>
      </c>
      <c r="K9242">
        <v>0</v>
      </c>
      <c r="N9242" t="b">
        <v>0</v>
      </c>
      <c r="O9242" t="b">
        <v>1</v>
      </c>
      <c r="P9242" t="b">
        <v>0</v>
      </c>
      <c r="Q9242">
        <v>1</v>
      </c>
      <c r="R9242">
        <v>2</v>
      </c>
      <c r="S9242">
        <v>1</v>
      </c>
      <c r="T9242">
        <v>2</v>
      </c>
      <c r="U9242" t="b">
        <v>1</v>
      </c>
      <c r="V9242" t="s">
        <v>10876</v>
      </c>
      <c r="W9242" t="s">
        <v>10877</v>
      </c>
      <c r="X9242" t="s">
        <v>15465</v>
      </c>
      <c r="Y9242">
        <v>62</v>
      </c>
      <c r="Z9242">
        <v>62</v>
      </c>
      <c r="AA9242">
        <v>9</v>
      </c>
      <c r="AB9242">
        <v>9</v>
      </c>
      <c r="AC9242">
        <v>34</v>
      </c>
    </row>
    <row r="9243" spans="1:29">
      <c r="A9243">
        <v>10020</v>
      </c>
      <c r="B9243" t="s">
        <v>1503</v>
      </c>
      <c r="C9243" t="s">
        <v>11059</v>
      </c>
      <c r="D9243" t="s">
        <v>11060</v>
      </c>
      <c r="E9243" t="s">
        <v>11061</v>
      </c>
      <c r="U9243" t="b">
        <v>1</v>
      </c>
      <c r="V9243" t="s">
        <v>10876</v>
      </c>
      <c r="W9243" t="s">
        <v>10877</v>
      </c>
      <c r="X9243" t="s">
        <v>15648</v>
      </c>
      <c r="Y9243">
        <v>64</v>
      </c>
      <c r="Z9243">
        <v>94</v>
      </c>
      <c r="AA9243">
        <v>2</v>
      </c>
      <c r="AB9243">
        <v>9</v>
      </c>
      <c r="AC9243">
        <v>34</v>
      </c>
    </row>
    <row r="9244" spans="1:29">
      <c r="A9244">
        <v>10021</v>
      </c>
      <c r="B9244" t="s">
        <v>827</v>
      </c>
      <c r="C9244" t="s">
        <v>11062</v>
      </c>
      <c r="U9244" t="b">
        <v>1</v>
      </c>
      <c r="V9244" t="s">
        <v>10876</v>
      </c>
      <c r="W9244" t="s">
        <v>10877</v>
      </c>
      <c r="X9244" t="s">
        <v>15849</v>
      </c>
      <c r="Y9244">
        <v>64</v>
      </c>
      <c r="Z9244">
        <v>94</v>
      </c>
      <c r="AA9244">
        <v>3</v>
      </c>
      <c r="AB9244">
        <v>9</v>
      </c>
      <c r="AC9244">
        <v>34</v>
      </c>
    </row>
    <row r="9245" spans="1:29">
      <c r="A9245">
        <v>10022</v>
      </c>
      <c r="B9245" t="s">
        <v>1508</v>
      </c>
      <c r="C9245" t="s">
        <v>11063</v>
      </c>
      <c r="U9245" t="b">
        <v>1</v>
      </c>
      <c r="V9245" t="s">
        <v>10876</v>
      </c>
      <c r="W9245" t="s">
        <v>10877</v>
      </c>
      <c r="X9245" t="s">
        <v>15850</v>
      </c>
      <c r="Y9245">
        <v>65</v>
      </c>
      <c r="Z9245">
        <v>94</v>
      </c>
      <c r="AA9245">
        <v>2</v>
      </c>
      <c r="AB9245">
        <v>9</v>
      </c>
      <c r="AC9245">
        <v>34</v>
      </c>
    </row>
    <row r="9246" spans="1:29">
      <c r="A9246">
        <v>10023</v>
      </c>
      <c r="B9246" t="s">
        <v>805</v>
      </c>
      <c r="C9246" t="s">
        <v>11064</v>
      </c>
      <c r="J9246" t="s">
        <v>1436</v>
      </c>
      <c r="K9246">
        <v>0</v>
      </c>
      <c r="N9246" t="b">
        <v>1</v>
      </c>
      <c r="O9246" t="b">
        <v>0</v>
      </c>
      <c r="P9246" t="b">
        <v>0</v>
      </c>
      <c r="Q9246">
        <v>1</v>
      </c>
      <c r="R9246">
        <v>1</v>
      </c>
      <c r="S9246">
        <v>1</v>
      </c>
      <c r="T9246">
        <v>2</v>
      </c>
      <c r="U9246" t="b">
        <v>1</v>
      </c>
      <c r="V9246" t="s">
        <v>10876</v>
      </c>
      <c r="W9246" t="s">
        <v>10877</v>
      </c>
      <c r="X9246" t="s">
        <v>15503</v>
      </c>
      <c r="Y9246">
        <v>66</v>
      </c>
      <c r="Z9246">
        <v>66</v>
      </c>
      <c r="AA9246">
        <v>3</v>
      </c>
      <c r="AB9246">
        <v>3</v>
      </c>
      <c r="AC9246">
        <v>34</v>
      </c>
    </row>
    <row r="9247" spans="1:29">
      <c r="A9247">
        <v>10024</v>
      </c>
      <c r="B9247" t="s">
        <v>805</v>
      </c>
      <c r="C9247" t="s">
        <v>11065</v>
      </c>
      <c r="J9247" t="s">
        <v>1436</v>
      </c>
      <c r="K9247">
        <v>0</v>
      </c>
      <c r="N9247" t="b">
        <v>1</v>
      </c>
      <c r="O9247" t="b">
        <v>0</v>
      </c>
      <c r="P9247" t="b">
        <v>0</v>
      </c>
      <c r="Q9247">
        <v>1</v>
      </c>
      <c r="R9247">
        <v>1</v>
      </c>
      <c r="S9247">
        <v>1</v>
      </c>
      <c r="T9247">
        <v>5</v>
      </c>
      <c r="U9247" t="b">
        <v>1</v>
      </c>
      <c r="V9247" t="s">
        <v>10876</v>
      </c>
      <c r="W9247" t="s">
        <v>10877</v>
      </c>
      <c r="X9247" t="s">
        <v>15566</v>
      </c>
      <c r="Y9247">
        <v>69</v>
      </c>
      <c r="Z9247">
        <v>69</v>
      </c>
      <c r="AA9247">
        <v>3</v>
      </c>
      <c r="AB9247">
        <v>3</v>
      </c>
      <c r="AC9247">
        <v>34</v>
      </c>
    </row>
    <row r="9248" spans="1:29">
      <c r="A9248">
        <v>10025</v>
      </c>
      <c r="B9248" t="s">
        <v>805</v>
      </c>
      <c r="C9248" t="s">
        <v>11066</v>
      </c>
      <c r="J9248" t="s">
        <v>1436</v>
      </c>
      <c r="K9248">
        <v>0</v>
      </c>
      <c r="N9248" t="b">
        <v>1</v>
      </c>
      <c r="O9248" t="b">
        <v>0</v>
      </c>
      <c r="P9248" t="b">
        <v>0</v>
      </c>
      <c r="Q9248">
        <v>1</v>
      </c>
      <c r="R9248">
        <v>1</v>
      </c>
      <c r="S9248">
        <v>1</v>
      </c>
      <c r="T9248">
        <v>5</v>
      </c>
      <c r="U9248" t="b">
        <v>1</v>
      </c>
      <c r="V9248" t="s">
        <v>10876</v>
      </c>
      <c r="W9248" t="s">
        <v>10877</v>
      </c>
      <c r="X9248" t="s">
        <v>15567</v>
      </c>
      <c r="Y9248">
        <v>70</v>
      </c>
      <c r="Z9248">
        <v>70</v>
      </c>
      <c r="AA9248">
        <v>3</v>
      </c>
      <c r="AB9248">
        <v>3</v>
      </c>
      <c r="AC9248">
        <v>34</v>
      </c>
    </row>
    <row r="9249" spans="1:29">
      <c r="A9249">
        <v>10026</v>
      </c>
      <c r="B9249" t="s">
        <v>805</v>
      </c>
      <c r="C9249" t="s">
        <v>11067</v>
      </c>
      <c r="J9249" t="s">
        <v>1436</v>
      </c>
      <c r="K9249">
        <v>0</v>
      </c>
      <c r="N9249" t="b">
        <v>1</v>
      </c>
      <c r="O9249" t="b">
        <v>0</v>
      </c>
      <c r="P9249" t="b">
        <v>0</v>
      </c>
      <c r="Q9249">
        <v>1</v>
      </c>
      <c r="R9249">
        <v>1</v>
      </c>
      <c r="S9249">
        <v>1</v>
      </c>
      <c r="T9249">
        <v>5</v>
      </c>
      <c r="U9249" t="b">
        <v>1</v>
      </c>
      <c r="V9249" t="s">
        <v>10876</v>
      </c>
      <c r="W9249" t="s">
        <v>10877</v>
      </c>
      <c r="X9249" t="s">
        <v>15650</v>
      </c>
      <c r="Y9249">
        <v>71</v>
      </c>
      <c r="Z9249">
        <v>71</v>
      </c>
      <c r="AA9249">
        <v>3</v>
      </c>
      <c r="AB9249">
        <v>3</v>
      </c>
      <c r="AC9249">
        <v>34</v>
      </c>
    </row>
    <row r="9250" spans="1:29">
      <c r="A9250">
        <v>10027</v>
      </c>
      <c r="B9250" t="s">
        <v>805</v>
      </c>
      <c r="C9250" t="s">
        <v>11068</v>
      </c>
      <c r="J9250" t="s">
        <v>1436</v>
      </c>
      <c r="K9250">
        <v>0</v>
      </c>
      <c r="N9250" t="b">
        <v>1</v>
      </c>
      <c r="O9250" t="b">
        <v>0</v>
      </c>
      <c r="P9250" t="b">
        <v>0</v>
      </c>
      <c r="Q9250">
        <v>1</v>
      </c>
      <c r="R9250">
        <v>1</v>
      </c>
      <c r="S9250">
        <v>1</v>
      </c>
      <c r="T9250">
        <v>5</v>
      </c>
      <c r="U9250" t="b">
        <v>1</v>
      </c>
      <c r="V9250" t="s">
        <v>10876</v>
      </c>
      <c r="W9250" t="s">
        <v>10877</v>
      </c>
      <c r="X9250" t="s">
        <v>15651</v>
      </c>
      <c r="Y9250">
        <v>72</v>
      </c>
      <c r="Z9250">
        <v>72</v>
      </c>
      <c r="AA9250">
        <v>3</v>
      </c>
      <c r="AB9250">
        <v>3</v>
      </c>
      <c r="AC9250">
        <v>34</v>
      </c>
    </row>
    <row r="9251" spans="1:29">
      <c r="A9251">
        <v>10028</v>
      </c>
      <c r="B9251" t="s">
        <v>805</v>
      </c>
      <c r="C9251" t="s">
        <v>11069</v>
      </c>
      <c r="J9251" t="s">
        <v>1436</v>
      </c>
      <c r="K9251">
        <v>0</v>
      </c>
      <c r="N9251" t="b">
        <v>1</v>
      </c>
      <c r="O9251" t="b">
        <v>0</v>
      </c>
      <c r="P9251" t="b">
        <v>0</v>
      </c>
      <c r="Q9251">
        <v>1</v>
      </c>
      <c r="R9251">
        <v>1</v>
      </c>
      <c r="S9251">
        <v>1</v>
      </c>
      <c r="T9251">
        <v>5</v>
      </c>
      <c r="U9251" t="b">
        <v>1</v>
      </c>
      <c r="V9251" t="s">
        <v>10876</v>
      </c>
      <c r="W9251" t="s">
        <v>10877</v>
      </c>
      <c r="X9251" t="s">
        <v>15652</v>
      </c>
      <c r="Y9251">
        <v>73</v>
      </c>
      <c r="Z9251">
        <v>73</v>
      </c>
      <c r="AA9251">
        <v>3</v>
      </c>
      <c r="AB9251">
        <v>3</v>
      </c>
      <c r="AC9251">
        <v>34</v>
      </c>
    </row>
    <row r="9252" spans="1:29">
      <c r="A9252">
        <v>10029</v>
      </c>
      <c r="B9252" t="s">
        <v>805</v>
      </c>
      <c r="C9252" t="s">
        <v>11070</v>
      </c>
      <c r="J9252" t="s">
        <v>1436</v>
      </c>
      <c r="K9252">
        <v>0</v>
      </c>
      <c r="N9252" t="b">
        <v>1</v>
      </c>
      <c r="O9252" t="b">
        <v>0</v>
      </c>
      <c r="P9252" t="b">
        <v>0</v>
      </c>
      <c r="Q9252">
        <v>1</v>
      </c>
      <c r="R9252">
        <v>1</v>
      </c>
      <c r="S9252">
        <v>1</v>
      </c>
      <c r="T9252">
        <v>5</v>
      </c>
      <c r="U9252" t="b">
        <v>1</v>
      </c>
      <c r="V9252" t="s">
        <v>10876</v>
      </c>
      <c r="W9252" t="s">
        <v>10877</v>
      </c>
      <c r="X9252" t="s">
        <v>15653</v>
      </c>
      <c r="Y9252">
        <v>74</v>
      </c>
      <c r="Z9252">
        <v>74</v>
      </c>
      <c r="AA9252">
        <v>3</v>
      </c>
      <c r="AB9252">
        <v>3</v>
      </c>
      <c r="AC9252">
        <v>34</v>
      </c>
    </row>
    <row r="9253" spans="1:29">
      <c r="A9253">
        <v>10030</v>
      </c>
      <c r="B9253" t="s">
        <v>805</v>
      </c>
      <c r="C9253" t="s">
        <v>11071</v>
      </c>
      <c r="J9253" t="s">
        <v>1436</v>
      </c>
      <c r="K9253">
        <v>0</v>
      </c>
      <c r="N9253" t="b">
        <v>1</v>
      </c>
      <c r="O9253" t="b">
        <v>0</v>
      </c>
      <c r="P9253" t="b">
        <v>0</v>
      </c>
      <c r="Q9253">
        <v>1</v>
      </c>
      <c r="R9253">
        <v>1</v>
      </c>
      <c r="S9253">
        <v>1</v>
      </c>
      <c r="T9253">
        <v>5</v>
      </c>
      <c r="U9253" t="b">
        <v>1</v>
      </c>
      <c r="V9253" t="s">
        <v>10876</v>
      </c>
      <c r="W9253" t="s">
        <v>10877</v>
      </c>
      <c r="X9253" t="s">
        <v>15654</v>
      </c>
      <c r="Y9253">
        <v>75</v>
      </c>
      <c r="Z9253">
        <v>75</v>
      </c>
      <c r="AA9253">
        <v>3</v>
      </c>
      <c r="AB9253">
        <v>3</v>
      </c>
      <c r="AC9253">
        <v>34</v>
      </c>
    </row>
    <row r="9254" spans="1:29">
      <c r="A9254">
        <v>10031</v>
      </c>
      <c r="B9254" t="s">
        <v>805</v>
      </c>
      <c r="C9254" t="s">
        <v>11072</v>
      </c>
      <c r="J9254" t="s">
        <v>1436</v>
      </c>
      <c r="K9254">
        <v>0</v>
      </c>
      <c r="N9254" t="b">
        <v>1</v>
      </c>
      <c r="O9254" t="b">
        <v>0</v>
      </c>
      <c r="P9254" t="b">
        <v>0</v>
      </c>
      <c r="Q9254">
        <v>1</v>
      </c>
      <c r="R9254">
        <v>1</v>
      </c>
      <c r="S9254">
        <v>1</v>
      </c>
      <c r="T9254">
        <v>5</v>
      </c>
      <c r="U9254" t="b">
        <v>1</v>
      </c>
      <c r="V9254" t="s">
        <v>10876</v>
      </c>
      <c r="W9254" t="s">
        <v>10877</v>
      </c>
      <c r="X9254" t="s">
        <v>15655</v>
      </c>
      <c r="Y9254">
        <v>76</v>
      </c>
      <c r="Z9254">
        <v>76</v>
      </c>
      <c r="AA9254">
        <v>3</v>
      </c>
      <c r="AB9254">
        <v>3</v>
      </c>
      <c r="AC9254">
        <v>34</v>
      </c>
    </row>
    <row r="9255" spans="1:29">
      <c r="A9255">
        <v>10032</v>
      </c>
      <c r="B9255" t="s">
        <v>805</v>
      </c>
      <c r="C9255" t="s">
        <v>11073</v>
      </c>
      <c r="J9255" t="s">
        <v>1436</v>
      </c>
      <c r="K9255">
        <v>0</v>
      </c>
      <c r="N9255" t="b">
        <v>1</v>
      </c>
      <c r="O9255" t="b">
        <v>0</v>
      </c>
      <c r="P9255" t="b">
        <v>0</v>
      </c>
      <c r="Q9255">
        <v>1</v>
      </c>
      <c r="R9255">
        <v>1</v>
      </c>
      <c r="S9255">
        <v>1</v>
      </c>
      <c r="T9255">
        <v>5</v>
      </c>
      <c r="U9255" t="b">
        <v>1</v>
      </c>
      <c r="V9255" t="s">
        <v>10876</v>
      </c>
      <c r="W9255" t="s">
        <v>10877</v>
      </c>
      <c r="X9255" t="s">
        <v>15656</v>
      </c>
      <c r="Y9255">
        <v>77</v>
      </c>
      <c r="Z9255">
        <v>77</v>
      </c>
      <c r="AA9255">
        <v>3</v>
      </c>
      <c r="AB9255">
        <v>3</v>
      </c>
      <c r="AC9255">
        <v>34</v>
      </c>
    </row>
    <row r="9256" spans="1:29">
      <c r="A9256">
        <v>10033</v>
      </c>
      <c r="B9256" t="s">
        <v>805</v>
      </c>
      <c r="C9256" t="s">
        <v>11074</v>
      </c>
      <c r="J9256" t="s">
        <v>1436</v>
      </c>
      <c r="K9256">
        <v>0</v>
      </c>
      <c r="N9256" t="b">
        <v>1</v>
      </c>
      <c r="O9256" t="b">
        <v>0</v>
      </c>
      <c r="P9256" t="b">
        <v>0</v>
      </c>
      <c r="Q9256">
        <v>1</v>
      </c>
      <c r="R9256">
        <v>1</v>
      </c>
      <c r="S9256">
        <v>1</v>
      </c>
      <c r="T9256">
        <v>5</v>
      </c>
      <c r="U9256" t="b">
        <v>1</v>
      </c>
      <c r="V9256" t="s">
        <v>10876</v>
      </c>
      <c r="W9256" t="s">
        <v>10877</v>
      </c>
      <c r="X9256" t="s">
        <v>15657</v>
      </c>
      <c r="Y9256">
        <v>78</v>
      </c>
      <c r="Z9256">
        <v>78</v>
      </c>
      <c r="AA9256">
        <v>3</v>
      </c>
      <c r="AB9256">
        <v>3</v>
      </c>
      <c r="AC9256">
        <v>34</v>
      </c>
    </row>
    <row r="9257" spans="1:29">
      <c r="A9257">
        <v>10034</v>
      </c>
      <c r="B9257" t="s">
        <v>805</v>
      </c>
      <c r="C9257" t="s">
        <v>11075</v>
      </c>
      <c r="J9257" t="s">
        <v>1436</v>
      </c>
      <c r="K9257">
        <v>0</v>
      </c>
      <c r="N9257" t="b">
        <v>1</v>
      </c>
      <c r="O9257" t="b">
        <v>0</v>
      </c>
      <c r="P9257" t="b">
        <v>0</v>
      </c>
      <c r="Q9257">
        <v>1</v>
      </c>
      <c r="R9257">
        <v>1</v>
      </c>
      <c r="S9257">
        <v>1</v>
      </c>
      <c r="T9257">
        <v>5</v>
      </c>
      <c r="U9257" t="b">
        <v>1</v>
      </c>
      <c r="V9257" t="s">
        <v>10876</v>
      </c>
      <c r="W9257" t="s">
        <v>10877</v>
      </c>
      <c r="X9257" t="s">
        <v>15658</v>
      </c>
      <c r="Y9257">
        <v>79</v>
      </c>
      <c r="Z9257">
        <v>79</v>
      </c>
      <c r="AA9257">
        <v>3</v>
      </c>
      <c r="AB9257">
        <v>3</v>
      </c>
      <c r="AC9257">
        <v>34</v>
      </c>
    </row>
    <row r="9258" spans="1:29">
      <c r="A9258">
        <v>10035</v>
      </c>
      <c r="B9258" t="s">
        <v>805</v>
      </c>
      <c r="C9258" t="s">
        <v>11076</v>
      </c>
      <c r="J9258" t="s">
        <v>1436</v>
      </c>
      <c r="K9258">
        <v>0</v>
      </c>
      <c r="N9258" t="b">
        <v>1</v>
      </c>
      <c r="O9258" t="b">
        <v>0</v>
      </c>
      <c r="P9258" t="b">
        <v>0</v>
      </c>
      <c r="Q9258">
        <v>1</v>
      </c>
      <c r="R9258">
        <v>1</v>
      </c>
      <c r="S9258">
        <v>1</v>
      </c>
      <c r="T9258">
        <v>5</v>
      </c>
      <c r="U9258" t="b">
        <v>1</v>
      </c>
      <c r="V9258" t="s">
        <v>10876</v>
      </c>
      <c r="W9258" t="s">
        <v>10877</v>
      </c>
      <c r="X9258" t="s">
        <v>15659</v>
      </c>
      <c r="Y9258">
        <v>80</v>
      </c>
      <c r="Z9258">
        <v>80</v>
      </c>
      <c r="AA9258">
        <v>3</v>
      </c>
      <c r="AB9258">
        <v>3</v>
      </c>
      <c r="AC9258">
        <v>34</v>
      </c>
    </row>
    <row r="9259" spans="1:29">
      <c r="A9259">
        <v>10036</v>
      </c>
      <c r="B9259" t="s">
        <v>805</v>
      </c>
      <c r="C9259" t="s">
        <v>11077</v>
      </c>
      <c r="J9259" t="s">
        <v>1436</v>
      </c>
      <c r="K9259">
        <v>0</v>
      </c>
      <c r="N9259" t="b">
        <v>1</v>
      </c>
      <c r="O9259" t="b">
        <v>0</v>
      </c>
      <c r="P9259" t="b">
        <v>0</v>
      </c>
      <c r="Q9259">
        <v>1</v>
      </c>
      <c r="R9259">
        <v>1</v>
      </c>
      <c r="S9259">
        <v>1</v>
      </c>
      <c r="T9259">
        <v>5</v>
      </c>
      <c r="U9259" t="b">
        <v>1</v>
      </c>
      <c r="V9259" t="s">
        <v>10876</v>
      </c>
      <c r="W9259" t="s">
        <v>10877</v>
      </c>
      <c r="X9259" t="s">
        <v>15660</v>
      </c>
      <c r="Y9259">
        <v>81</v>
      </c>
      <c r="Z9259">
        <v>81</v>
      </c>
      <c r="AA9259">
        <v>3</v>
      </c>
      <c r="AB9259">
        <v>3</v>
      </c>
      <c r="AC9259">
        <v>34</v>
      </c>
    </row>
    <row r="9260" spans="1:29">
      <c r="A9260">
        <v>10037</v>
      </c>
      <c r="B9260" t="s">
        <v>805</v>
      </c>
      <c r="C9260" t="s">
        <v>11078</v>
      </c>
      <c r="J9260" t="s">
        <v>1436</v>
      </c>
      <c r="K9260">
        <v>0</v>
      </c>
      <c r="N9260" t="b">
        <v>1</v>
      </c>
      <c r="O9260" t="b">
        <v>0</v>
      </c>
      <c r="P9260" t="b">
        <v>0</v>
      </c>
      <c r="Q9260">
        <v>1</v>
      </c>
      <c r="R9260">
        <v>1</v>
      </c>
      <c r="S9260">
        <v>1</v>
      </c>
      <c r="T9260">
        <v>5</v>
      </c>
      <c r="U9260" t="b">
        <v>1</v>
      </c>
      <c r="V9260" t="s">
        <v>10876</v>
      </c>
      <c r="W9260" t="s">
        <v>10877</v>
      </c>
      <c r="X9260" t="s">
        <v>15661</v>
      </c>
      <c r="Y9260">
        <v>82</v>
      </c>
      <c r="Z9260">
        <v>82</v>
      </c>
      <c r="AA9260">
        <v>3</v>
      </c>
      <c r="AB9260">
        <v>3</v>
      </c>
      <c r="AC9260">
        <v>34</v>
      </c>
    </row>
    <row r="9261" spans="1:29">
      <c r="A9261">
        <v>10038</v>
      </c>
      <c r="B9261" t="s">
        <v>805</v>
      </c>
      <c r="C9261" t="s">
        <v>11079</v>
      </c>
      <c r="J9261" t="s">
        <v>1436</v>
      </c>
      <c r="K9261">
        <v>0</v>
      </c>
      <c r="N9261" t="b">
        <v>1</v>
      </c>
      <c r="O9261" t="b">
        <v>0</v>
      </c>
      <c r="P9261" t="b">
        <v>0</v>
      </c>
      <c r="Q9261">
        <v>1</v>
      </c>
      <c r="R9261">
        <v>1</v>
      </c>
      <c r="S9261">
        <v>1</v>
      </c>
      <c r="T9261">
        <v>5</v>
      </c>
      <c r="U9261" t="b">
        <v>1</v>
      </c>
      <c r="V9261" t="s">
        <v>10876</v>
      </c>
      <c r="W9261" t="s">
        <v>10877</v>
      </c>
      <c r="X9261" t="s">
        <v>15662</v>
      </c>
      <c r="Y9261">
        <v>83</v>
      </c>
      <c r="Z9261">
        <v>83</v>
      </c>
      <c r="AA9261">
        <v>3</v>
      </c>
      <c r="AB9261">
        <v>3</v>
      </c>
      <c r="AC9261">
        <v>34</v>
      </c>
    </row>
    <row r="9262" spans="1:29">
      <c r="A9262">
        <v>10039</v>
      </c>
      <c r="B9262" t="s">
        <v>805</v>
      </c>
      <c r="C9262" t="s">
        <v>11080</v>
      </c>
      <c r="J9262" t="s">
        <v>1436</v>
      </c>
      <c r="K9262">
        <v>0</v>
      </c>
      <c r="N9262" t="b">
        <v>1</v>
      </c>
      <c r="O9262" t="b">
        <v>0</v>
      </c>
      <c r="P9262" t="b">
        <v>0</v>
      </c>
      <c r="Q9262">
        <v>1</v>
      </c>
      <c r="R9262">
        <v>1</v>
      </c>
      <c r="S9262">
        <v>1</v>
      </c>
      <c r="T9262">
        <v>5</v>
      </c>
      <c r="U9262" t="b">
        <v>1</v>
      </c>
      <c r="V9262" t="s">
        <v>10876</v>
      </c>
      <c r="W9262" t="s">
        <v>10877</v>
      </c>
      <c r="X9262" t="s">
        <v>15663</v>
      </c>
      <c r="Y9262">
        <v>84</v>
      </c>
      <c r="Z9262">
        <v>84</v>
      </c>
      <c r="AA9262">
        <v>3</v>
      </c>
      <c r="AB9262">
        <v>3</v>
      </c>
      <c r="AC9262">
        <v>34</v>
      </c>
    </row>
    <row r="9263" spans="1:29">
      <c r="A9263">
        <v>10040</v>
      </c>
      <c r="B9263" t="s">
        <v>805</v>
      </c>
      <c r="C9263" t="s">
        <v>11081</v>
      </c>
      <c r="J9263" t="s">
        <v>1436</v>
      </c>
      <c r="K9263">
        <v>0</v>
      </c>
      <c r="N9263" t="b">
        <v>1</v>
      </c>
      <c r="O9263" t="b">
        <v>0</v>
      </c>
      <c r="P9263" t="b">
        <v>0</v>
      </c>
      <c r="Q9263">
        <v>1</v>
      </c>
      <c r="R9263">
        <v>1</v>
      </c>
      <c r="S9263">
        <v>1</v>
      </c>
      <c r="T9263">
        <v>5</v>
      </c>
      <c r="U9263" t="b">
        <v>1</v>
      </c>
      <c r="V9263" t="s">
        <v>10876</v>
      </c>
      <c r="W9263" t="s">
        <v>10877</v>
      </c>
      <c r="X9263" t="s">
        <v>15664</v>
      </c>
      <c r="Y9263">
        <v>85</v>
      </c>
      <c r="Z9263">
        <v>85</v>
      </c>
      <c r="AA9263">
        <v>3</v>
      </c>
      <c r="AB9263">
        <v>3</v>
      </c>
      <c r="AC9263">
        <v>34</v>
      </c>
    </row>
    <row r="9264" spans="1:29">
      <c r="A9264">
        <v>10041</v>
      </c>
      <c r="B9264" t="s">
        <v>805</v>
      </c>
      <c r="C9264" t="s">
        <v>11082</v>
      </c>
      <c r="J9264" t="s">
        <v>1436</v>
      </c>
      <c r="K9264">
        <v>0</v>
      </c>
      <c r="N9264" t="b">
        <v>1</v>
      </c>
      <c r="O9264" t="b">
        <v>0</v>
      </c>
      <c r="P9264" t="b">
        <v>0</v>
      </c>
      <c r="Q9264">
        <v>1</v>
      </c>
      <c r="R9264">
        <v>1</v>
      </c>
      <c r="S9264">
        <v>1</v>
      </c>
      <c r="T9264">
        <v>5</v>
      </c>
      <c r="U9264" t="b">
        <v>1</v>
      </c>
      <c r="V9264" t="s">
        <v>10876</v>
      </c>
      <c r="W9264" t="s">
        <v>10877</v>
      </c>
      <c r="X9264" t="s">
        <v>15665</v>
      </c>
      <c r="Y9264">
        <v>86</v>
      </c>
      <c r="Z9264">
        <v>86</v>
      </c>
      <c r="AA9264">
        <v>3</v>
      </c>
      <c r="AB9264">
        <v>3</v>
      </c>
      <c r="AC9264">
        <v>34</v>
      </c>
    </row>
    <row r="9265" spans="1:29">
      <c r="A9265">
        <v>10042</v>
      </c>
      <c r="B9265" t="s">
        <v>805</v>
      </c>
      <c r="C9265" t="s">
        <v>11083</v>
      </c>
      <c r="J9265" t="s">
        <v>1436</v>
      </c>
      <c r="K9265">
        <v>0</v>
      </c>
      <c r="N9265" t="b">
        <v>1</v>
      </c>
      <c r="O9265" t="b">
        <v>0</v>
      </c>
      <c r="P9265" t="b">
        <v>0</v>
      </c>
      <c r="Q9265">
        <v>1</v>
      </c>
      <c r="R9265">
        <v>1</v>
      </c>
      <c r="S9265">
        <v>1</v>
      </c>
      <c r="T9265">
        <v>5</v>
      </c>
      <c r="U9265" t="b">
        <v>1</v>
      </c>
      <c r="V9265" t="s">
        <v>10876</v>
      </c>
      <c r="W9265" t="s">
        <v>10877</v>
      </c>
      <c r="X9265" t="s">
        <v>15666</v>
      </c>
      <c r="Y9265">
        <v>87</v>
      </c>
      <c r="Z9265">
        <v>87</v>
      </c>
      <c r="AA9265">
        <v>3</v>
      </c>
      <c r="AB9265">
        <v>3</v>
      </c>
      <c r="AC9265">
        <v>34</v>
      </c>
    </row>
    <row r="9266" spans="1:29">
      <c r="A9266">
        <v>10043</v>
      </c>
      <c r="B9266" t="s">
        <v>805</v>
      </c>
      <c r="C9266" t="s">
        <v>11084</v>
      </c>
      <c r="J9266" t="s">
        <v>1436</v>
      </c>
      <c r="K9266">
        <v>0</v>
      </c>
      <c r="N9266" t="b">
        <v>1</v>
      </c>
      <c r="O9266" t="b">
        <v>0</v>
      </c>
      <c r="P9266" t="b">
        <v>0</v>
      </c>
      <c r="Q9266">
        <v>1</v>
      </c>
      <c r="R9266">
        <v>1</v>
      </c>
      <c r="S9266">
        <v>1</v>
      </c>
      <c r="T9266">
        <v>5</v>
      </c>
      <c r="U9266" t="b">
        <v>1</v>
      </c>
      <c r="V9266" t="s">
        <v>10876</v>
      </c>
      <c r="W9266" t="s">
        <v>10877</v>
      </c>
      <c r="X9266" t="s">
        <v>15667</v>
      </c>
      <c r="Y9266">
        <v>88</v>
      </c>
      <c r="Z9266">
        <v>88</v>
      </c>
      <c r="AA9266">
        <v>3</v>
      </c>
      <c r="AB9266">
        <v>3</v>
      </c>
      <c r="AC9266">
        <v>34</v>
      </c>
    </row>
    <row r="9267" spans="1:29">
      <c r="A9267">
        <v>10044</v>
      </c>
      <c r="B9267" t="s">
        <v>805</v>
      </c>
      <c r="C9267" t="s">
        <v>11085</v>
      </c>
      <c r="J9267" t="s">
        <v>1436</v>
      </c>
      <c r="K9267">
        <v>0</v>
      </c>
      <c r="N9267" t="b">
        <v>1</v>
      </c>
      <c r="O9267" t="b">
        <v>0</v>
      </c>
      <c r="P9267" t="b">
        <v>0</v>
      </c>
      <c r="Q9267">
        <v>1</v>
      </c>
      <c r="R9267">
        <v>1</v>
      </c>
      <c r="S9267">
        <v>1</v>
      </c>
      <c r="T9267">
        <v>5</v>
      </c>
      <c r="U9267" t="b">
        <v>1</v>
      </c>
      <c r="V9267" t="s">
        <v>10876</v>
      </c>
      <c r="W9267" t="s">
        <v>10877</v>
      </c>
      <c r="X9267" t="s">
        <v>15668</v>
      </c>
      <c r="Y9267">
        <v>89</v>
      </c>
      <c r="Z9267">
        <v>89</v>
      </c>
      <c r="AA9267">
        <v>3</v>
      </c>
      <c r="AB9267">
        <v>3</v>
      </c>
      <c r="AC9267">
        <v>34</v>
      </c>
    </row>
    <row r="9268" spans="1:29">
      <c r="A9268">
        <v>10045</v>
      </c>
      <c r="B9268" t="s">
        <v>805</v>
      </c>
      <c r="C9268" t="s">
        <v>11086</v>
      </c>
      <c r="J9268" t="s">
        <v>1436</v>
      </c>
      <c r="K9268">
        <v>0</v>
      </c>
      <c r="N9268" t="b">
        <v>1</v>
      </c>
      <c r="O9268" t="b">
        <v>0</v>
      </c>
      <c r="P9268" t="b">
        <v>0</v>
      </c>
      <c r="Q9268">
        <v>1</v>
      </c>
      <c r="R9268">
        <v>1</v>
      </c>
      <c r="S9268">
        <v>1</v>
      </c>
      <c r="T9268">
        <v>5</v>
      </c>
      <c r="U9268" t="b">
        <v>1</v>
      </c>
      <c r="V9268" t="s">
        <v>10876</v>
      </c>
      <c r="W9268" t="s">
        <v>10877</v>
      </c>
      <c r="X9268" t="s">
        <v>15669</v>
      </c>
      <c r="Y9268">
        <v>90</v>
      </c>
      <c r="Z9268">
        <v>90</v>
      </c>
      <c r="AA9268">
        <v>3</v>
      </c>
      <c r="AB9268">
        <v>3</v>
      </c>
      <c r="AC9268">
        <v>34</v>
      </c>
    </row>
    <row r="9269" spans="1:29">
      <c r="A9269">
        <v>10046</v>
      </c>
      <c r="B9269" t="s">
        <v>805</v>
      </c>
      <c r="C9269" t="s">
        <v>11087</v>
      </c>
      <c r="J9269" t="s">
        <v>1436</v>
      </c>
      <c r="K9269">
        <v>0</v>
      </c>
      <c r="N9269" t="b">
        <v>1</v>
      </c>
      <c r="O9269" t="b">
        <v>0</v>
      </c>
      <c r="P9269" t="b">
        <v>0</v>
      </c>
      <c r="Q9269">
        <v>1</v>
      </c>
      <c r="R9269">
        <v>1</v>
      </c>
      <c r="S9269">
        <v>1</v>
      </c>
      <c r="T9269">
        <v>5</v>
      </c>
      <c r="U9269" t="b">
        <v>1</v>
      </c>
      <c r="V9269" t="s">
        <v>10876</v>
      </c>
      <c r="W9269" t="s">
        <v>10877</v>
      </c>
      <c r="X9269" t="s">
        <v>15670</v>
      </c>
      <c r="Y9269">
        <v>91</v>
      </c>
      <c r="Z9269">
        <v>91</v>
      </c>
      <c r="AA9269">
        <v>3</v>
      </c>
      <c r="AB9269">
        <v>3</v>
      </c>
      <c r="AC9269">
        <v>34</v>
      </c>
    </row>
    <row r="9270" spans="1:29">
      <c r="A9270">
        <v>10047</v>
      </c>
      <c r="B9270" t="s">
        <v>805</v>
      </c>
      <c r="C9270" t="s">
        <v>11088</v>
      </c>
      <c r="J9270" t="s">
        <v>1436</v>
      </c>
      <c r="K9270">
        <v>0</v>
      </c>
      <c r="N9270" t="b">
        <v>1</v>
      </c>
      <c r="O9270" t="b">
        <v>0</v>
      </c>
      <c r="P9270" t="b">
        <v>0</v>
      </c>
      <c r="Q9270">
        <v>1</v>
      </c>
      <c r="R9270">
        <v>1</v>
      </c>
      <c r="S9270">
        <v>1</v>
      </c>
      <c r="T9270">
        <v>5</v>
      </c>
      <c r="U9270" t="b">
        <v>1</v>
      </c>
      <c r="V9270" t="s">
        <v>10876</v>
      </c>
      <c r="W9270" t="s">
        <v>10877</v>
      </c>
      <c r="X9270" t="s">
        <v>15671</v>
      </c>
      <c r="Y9270">
        <v>92</v>
      </c>
      <c r="Z9270">
        <v>92</v>
      </c>
      <c r="AA9270">
        <v>3</v>
      </c>
      <c r="AB9270">
        <v>3</v>
      </c>
      <c r="AC9270">
        <v>34</v>
      </c>
    </row>
    <row r="9271" spans="1:29">
      <c r="A9271">
        <v>10048</v>
      </c>
      <c r="B9271" t="s">
        <v>805</v>
      </c>
      <c r="C9271" t="s">
        <v>11089</v>
      </c>
      <c r="J9271" t="s">
        <v>1436</v>
      </c>
      <c r="K9271">
        <v>0</v>
      </c>
      <c r="N9271" t="b">
        <v>1</v>
      </c>
      <c r="O9271" t="b">
        <v>0</v>
      </c>
      <c r="P9271" t="b">
        <v>0</v>
      </c>
      <c r="Q9271">
        <v>1</v>
      </c>
      <c r="R9271">
        <v>1</v>
      </c>
      <c r="S9271">
        <v>1</v>
      </c>
      <c r="T9271">
        <v>5</v>
      </c>
      <c r="U9271" t="b">
        <v>1</v>
      </c>
      <c r="V9271" t="s">
        <v>10876</v>
      </c>
      <c r="W9271" t="s">
        <v>10877</v>
      </c>
      <c r="X9271" t="s">
        <v>15672</v>
      </c>
      <c r="Y9271">
        <v>93</v>
      </c>
      <c r="Z9271">
        <v>93</v>
      </c>
      <c r="AA9271">
        <v>3</v>
      </c>
      <c r="AB9271">
        <v>3</v>
      </c>
      <c r="AC9271">
        <v>34</v>
      </c>
    </row>
    <row r="9272" spans="1:29">
      <c r="A9272">
        <v>10056</v>
      </c>
      <c r="B9272" t="s">
        <v>805</v>
      </c>
      <c r="C9272" t="s">
        <v>11090</v>
      </c>
      <c r="J9272" t="s">
        <v>1444</v>
      </c>
      <c r="K9272">
        <v>0</v>
      </c>
      <c r="N9272" t="b">
        <v>1</v>
      </c>
      <c r="O9272" t="b">
        <v>0</v>
      </c>
      <c r="P9272" t="b">
        <v>0</v>
      </c>
      <c r="Q9272">
        <v>1</v>
      </c>
      <c r="R9272">
        <v>1</v>
      </c>
      <c r="S9272">
        <v>1</v>
      </c>
      <c r="T9272">
        <v>5</v>
      </c>
      <c r="U9272" t="b">
        <v>1</v>
      </c>
      <c r="V9272" t="s">
        <v>10876</v>
      </c>
      <c r="W9272" t="s">
        <v>10877</v>
      </c>
      <c r="X9272" t="s">
        <v>14889</v>
      </c>
      <c r="Y9272">
        <v>69</v>
      </c>
      <c r="Z9272">
        <v>69</v>
      </c>
      <c r="AA9272">
        <v>6</v>
      </c>
      <c r="AB9272">
        <v>6</v>
      </c>
      <c r="AC9272">
        <v>34</v>
      </c>
    </row>
    <row r="9273" spans="1:29">
      <c r="A9273">
        <v>10057</v>
      </c>
      <c r="B9273" t="s">
        <v>805</v>
      </c>
      <c r="C9273" t="s">
        <v>11091</v>
      </c>
      <c r="J9273" t="s">
        <v>1444</v>
      </c>
      <c r="K9273">
        <v>0</v>
      </c>
      <c r="N9273" t="b">
        <v>1</v>
      </c>
      <c r="O9273" t="b">
        <v>0</v>
      </c>
      <c r="P9273" t="b">
        <v>0</v>
      </c>
      <c r="Q9273">
        <v>1</v>
      </c>
      <c r="R9273">
        <v>1</v>
      </c>
      <c r="S9273">
        <v>1</v>
      </c>
      <c r="T9273">
        <v>5</v>
      </c>
      <c r="U9273" t="b">
        <v>1</v>
      </c>
      <c r="V9273" t="s">
        <v>10876</v>
      </c>
      <c r="W9273" t="s">
        <v>10877</v>
      </c>
      <c r="X9273" t="s">
        <v>14890</v>
      </c>
      <c r="Y9273">
        <v>70</v>
      </c>
      <c r="Z9273">
        <v>70</v>
      </c>
      <c r="AA9273">
        <v>6</v>
      </c>
      <c r="AB9273">
        <v>6</v>
      </c>
      <c r="AC9273">
        <v>34</v>
      </c>
    </row>
    <row r="9274" spans="1:29">
      <c r="A9274">
        <v>10058</v>
      </c>
      <c r="B9274" t="s">
        <v>805</v>
      </c>
      <c r="C9274" t="s">
        <v>11092</v>
      </c>
      <c r="J9274" t="s">
        <v>1444</v>
      </c>
      <c r="K9274">
        <v>0</v>
      </c>
      <c r="N9274" t="b">
        <v>1</v>
      </c>
      <c r="O9274" t="b">
        <v>0</v>
      </c>
      <c r="P9274" t="b">
        <v>0</v>
      </c>
      <c r="Q9274">
        <v>1</v>
      </c>
      <c r="R9274">
        <v>1</v>
      </c>
      <c r="S9274">
        <v>1</v>
      </c>
      <c r="T9274">
        <v>5</v>
      </c>
      <c r="U9274" t="b">
        <v>1</v>
      </c>
      <c r="V9274" t="s">
        <v>10876</v>
      </c>
      <c r="W9274" t="s">
        <v>10877</v>
      </c>
      <c r="X9274" t="s">
        <v>14891</v>
      </c>
      <c r="Y9274">
        <v>71</v>
      </c>
      <c r="Z9274">
        <v>71</v>
      </c>
      <c r="AA9274">
        <v>6</v>
      </c>
      <c r="AB9274">
        <v>6</v>
      </c>
      <c r="AC9274">
        <v>34</v>
      </c>
    </row>
    <row r="9275" spans="1:29">
      <c r="A9275">
        <v>10059</v>
      </c>
      <c r="B9275" t="s">
        <v>805</v>
      </c>
      <c r="C9275" t="s">
        <v>11093</v>
      </c>
      <c r="J9275" t="s">
        <v>1444</v>
      </c>
      <c r="K9275">
        <v>0</v>
      </c>
      <c r="N9275" t="b">
        <v>1</v>
      </c>
      <c r="O9275" t="b">
        <v>0</v>
      </c>
      <c r="P9275" t="b">
        <v>0</v>
      </c>
      <c r="Q9275">
        <v>1</v>
      </c>
      <c r="R9275">
        <v>1</v>
      </c>
      <c r="S9275">
        <v>1</v>
      </c>
      <c r="T9275">
        <v>5</v>
      </c>
      <c r="U9275" t="b">
        <v>1</v>
      </c>
      <c r="V9275" t="s">
        <v>10876</v>
      </c>
      <c r="W9275" t="s">
        <v>10877</v>
      </c>
      <c r="X9275" t="s">
        <v>14892</v>
      </c>
      <c r="Y9275">
        <v>72</v>
      </c>
      <c r="Z9275">
        <v>72</v>
      </c>
      <c r="AA9275">
        <v>6</v>
      </c>
      <c r="AB9275">
        <v>6</v>
      </c>
      <c r="AC9275">
        <v>34</v>
      </c>
    </row>
    <row r="9276" spans="1:29">
      <c r="A9276">
        <v>10060</v>
      </c>
      <c r="B9276" t="s">
        <v>805</v>
      </c>
      <c r="C9276" t="s">
        <v>11094</v>
      </c>
      <c r="J9276" t="s">
        <v>1444</v>
      </c>
      <c r="K9276">
        <v>0</v>
      </c>
      <c r="N9276" t="b">
        <v>1</v>
      </c>
      <c r="O9276" t="b">
        <v>0</v>
      </c>
      <c r="P9276" t="b">
        <v>0</v>
      </c>
      <c r="Q9276">
        <v>1</v>
      </c>
      <c r="R9276">
        <v>1</v>
      </c>
      <c r="S9276">
        <v>1</v>
      </c>
      <c r="T9276">
        <v>5</v>
      </c>
      <c r="U9276" t="b">
        <v>1</v>
      </c>
      <c r="V9276" t="s">
        <v>10876</v>
      </c>
      <c r="W9276" t="s">
        <v>10877</v>
      </c>
      <c r="X9276" t="s">
        <v>14893</v>
      </c>
      <c r="Y9276">
        <v>73</v>
      </c>
      <c r="Z9276">
        <v>73</v>
      </c>
      <c r="AA9276">
        <v>6</v>
      </c>
      <c r="AB9276">
        <v>6</v>
      </c>
      <c r="AC9276">
        <v>34</v>
      </c>
    </row>
    <row r="9277" spans="1:29">
      <c r="A9277">
        <v>10061</v>
      </c>
      <c r="B9277" t="s">
        <v>805</v>
      </c>
      <c r="C9277" t="s">
        <v>11095</v>
      </c>
      <c r="J9277" t="s">
        <v>1444</v>
      </c>
      <c r="K9277">
        <v>0</v>
      </c>
      <c r="N9277" t="b">
        <v>1</v>
      </c>
      <c r="O9277" t="b">
        <v>0</v>
      </c>
      <c r="P9277" t="b">
        <v>0</v>
      </c>
      <c r="Q9277">
        <v>1</v>
      </c>
      <c r="R9277">
        <v>1</v>
      </c>
      <c r="S9277">
        <v>1</v>
      </c>
      <c r="T9277">
        <v>5</v>
      </c>
      <c r="U9277" t="b">
        <v>1</v>
      </c>
      <c r="V9277" t="s">
        <v>10876</v>
      </c>
      <c r="W9277" t="s">
        <v>10877</v>
      </c>
      <c r="X9277" t="s">
        <v>14894</v>
      </c>
      <c r="Y9277">
        <v>74</v>
      </c>
      <c r="Z9277">
        <v>74</v>
      </c>
      <c r="AA9277">
        <v>6</v>
      </c>
      <c r="AB9277">
        <v>6</v>
      </c>
      <c r="AC9277">
        <v>34</v>
      </c>
    </row>
    <row r="9278" spans="1:29">
      <c r="A9278">
        <v>10062</v>
      </c>
      <c r="B9278" t="s">
        <v>805</v>
      </c>
      <c r="C9278" t="s">
        <v>11096</v>
      </c>
      <c r="J9278" t="s">
        <v>1444</v>
      </c>
      <c r="K9278">
        <v>0</v>
      </c>
      <c r="N9278" t="b">
        <v>1</v>
      </c>
      <c r="O9278" t="b">
        <v>0</v>
      </c>
      <c r="P9278" t="b">
        <v>0</v>
      </c>
      <c r="Q9278">
        <v>1</v>
      </c>
      <c r="R9278">
        <v>1</v>
      </c>
      <c r="S9278">
        <v>1</v>
      </c>
      <c r="T9278">
        <v>5</v>
      </c>
      <c r="U9278" t="b">
        <v>1</v>
      </c>
      <c r="V9278" t="s">
        <v>10876</v>
      </c>
      <c r="W9278" t="s">
        <v>10877</v>
      </c>
      <c r="X9278" t="s">
        <v>14895</v>
      </c>
      <c r="Y9278">
        <v>75</v>
      </c>
      <c r="Z9278">
        <v>75</v>
      </c>
      <c r="AA9278">
        <v>6</v>
      </c>
      <c r="AB9278">
        <v>6</v>
      </c>
      <c r="AC9278">
        <v>34</v>
      </c>
    </row>
    <row r="9279" spans="1:29">
      <c r="A9279">
        <v>10063</v>
      </c>
      <c r="B9279" t="s">
        <v>805</v>
      </c>
      <c r="C9279" t="s">
        <v>11097</v>
      </c>
      <c r="J9279" t="s">
        <v>1444</v>
      </c>
      <c r="K9279">
        <v>0</v>
      </c>
      <c r="N9279" t="b">
        <v>1</v>
      </c>
      <c r="O9279" t="b">
        <v>0</v>
      </c>
      <c r="P9279" t="b">
        <v>0</v>
      </c>
      <c r="Q9279">
        <v>1</v>
      </c>
      <c r="R9279">
        <v>1</v>
      </c>
      <c r="S9279">
        <v>1</v>
      </c>
      <c r="T9279">
        <v>5</v>
      </c>
      <c r="U9279" t="b">
        <v>1</v>
      </c>
      <c r="V9279" t="s">
        <v>10876</v>
      </c>
      <c r="W9279" t="s">
        <v>10877</v>
      </c>
      <c r="X9279" t="s">
        <v>14896</v>
      </c>
      <c r="Y9279">
        <v>76</v>
      </c>
      <c r="Z9279">
        <v>76</v>
      </c>
      <c r="AA9279">
        <v>6</v>
      </c>
      <c r="AB9279">
        <v>6</v>
      </c>
      <c r="AC9279">
        <v>34</v>
      </c>
    </row>
    <row r="9280" spans="1:29">
      <c r="A9280">
        <v>10064</v>
      </c>
      <c r="B9280" t="s">
        <v>805</v>
      </c>
      <c r="C9280" t="s">
        <v>11098</v>
      </c>
      <c r="J9280" t="s">
        <v>1444</v>
      </c>
      <c r="K9280">
        <v>0</v>
      </c>
      <c r="N9280" t="b">
        <v>1</v>
      </c>
      <c r="O9280" t="b">
        <v>0</v>
      </c>
      <c r="P9280" t="b">
        <v>0</v>
      </c>
      <c r="Q9280">
        <v>1</v>
      </c>
      <c r="R9280">
        <v>1</v>
      </c>
      <c r="S9280">
        <v>1</v>
      </c>
      <c r="T9280">
        <v>5</v>
      </c>
      <c r="U9280" t="b">
        <v>1</v>
      </c>
      <c r="V9280" t="s">
        <v>10876</v>
      </c>
      <c r="W9280" t="s">
        <v>10877</v>
      </c>
      <c r="X9280" t="s">
        <v>14941</v>
      </c>
      <c r="Y9280">
        <v>77</v>
      </c>
      <c r="Z9280">
        <v>77</v>
      </c>
      <c r="AA9280">
        <v>6</v>
      </c>
      <c r="AB9280">
        <v>6</v>
      </c>
      <c r="AC9280">
        <v>34</v>
      </c>
    </row>
    <row r="9281" spans="1:29">
      <c r="A9281">
        <v>10065</v>
      </c>
      <c r="B9281" t="s">
        <v>805</v>
      </c>
      <c r="C9281" t="s">
        <v>11099</v>
      </c>
      <c r="J9281" t="s">
        <v>1444</v>
      </c>
      <c r="K9281">
        <v>0</v>
      </c>
      <c r="N9281" t="b">
        <v>1</v>
      </c>
      <c r="O9281" t="b">
        <v>0</v>
      </c>
      <c r="P9281" t="b">
        <v>0</v>
      </c>
      <c r="Q9281">
        <v>1</v>
      </c>
      <c r="R9281">
        <v>1</v>
      </c>
      <c r="S9281">
        <v>1</v>
      </c>
      <c r="T9281">
        <v>5</v>
      </c>
      <c r="U9281" t="b">
        <v>1</v>
      </c>
      <c r="V9281" t="s">
        <v>10876</v>
      </c>
      <c r="W9281" t="s">
        <v>10877</v>
      </c>
      <c r="X9281" t="s">
        <v>14946</v>
      </c>
      <c r="Y9281">
        <v>78</v>
      </c>
      <c r="Z9281">
        <v>78</v>
      </c>
      <c r="AA9281">
        <v>6</v>
      </c>
      <c r="AB9281">
        <v>6</v>
      </c>
      <c r="AC9281">
        <v>34</v>
      </c>
    </row>
    <row r="9282" spans="1:29">
      <c r="A9282">
        <v>10066</v>
      </c>
      <c r="B9282" t="s">
        <v>805</v>
      </c>
      <c r="C9282" t="s">
        <v>11100</v>
      </c>
      <c r="J9282" t="s">
        <v>1444</v>
      </c>
      <c r="K9282">
        <v>0</v>
      </c>
      <c r="N9282" t="b">
        <v>1</v>
      </c>
      <c r="O9282" t="b">
        <v>0</v>
      </c>
      <c r="P9282" t="b">
        <v>0</v>
      </c>
      <c r="Q9282">
        <v>1</v>
      </c>
      <c r="R9282">
        <v>1</v>
      </c>
      <c r="S9282">
        <v>1</v>
      </c>
      <c r="T9282">
        <v>5</v>
      </c>
      <c r="U9282" t="b">
        <v>1</v>
      </c>
      <c r="V9282" t="s">
        <v>10876</v>
      </c>
      <c r="W9282" t="s">
        <v>10877</v>
      </c>
      <c r="X9282" t="s">
        <v>15537</v>
      </c>
      <c r="Y9282">
        <v>79</v>
      </c>
      <c r="Z9282">
        <v>79</v>
      </c>
      <c r="AA9282">
        <v>6</v>
      </c>
      <c r="AB9282">
        <v>6</v>
      </c>
      <c r="AC9282">
        <v>34</v>
      </c>
    </row>
    <row r="9283" spans="1:29">
      <c r="A9283">
        <v>10067</v>
      </c>
      <c r="B9283" t="s">
        <v>805</v>
      </c>
      <c r="C9283" t="s">
        <v>11101</v>
      </c>
      <c r="J9283" t="s">
        <v>1444</v>
      </c>
      <c r="K9283">
        <v>0</v>
      </c>
      <c r="N9283" t="b">
        <v>1</v>
      </c>
      <c r="O9283" t="b">
        <v>0</v>
      </c>
      <c r="P9283" t="b">
        <v>0</v>
      </c>
      <c r="Q9283">
        <v>1</v>
      </c>
      <c r="R9283">
        <v>1</v>
      </c>
      <c r="S9283">
        <v>1</v>
      </c>
      <c r="T9283">
        <v>5</v>
      </c>
      <c r="U9283" t="b">
        <v>1</v>
      </c>
      <c r="V9283" t="s">
        <v>10876</v>
      </c>
      <c r="W9283" t="s">
        <v>10877</v>
      </c>
      <c r="X9283" t="s">
        <v>15039</v>
      </c>
      <c r="Y9283">
        <v>80</v>
      </c>
      <c r="Z9283">
        <v>80</v>
      </c>
      <c r="AA9283">
        <v>6</v>
      </c>
      <c r="AB9283">
        <v>6</v>
      </c>
      <c r="AC9283">
        <v>34</v>
      </c>
    </row>
    <row r="9284" spans="1:29">
      <c r="A9284">
        <v>10068</v>
      </c>
      <c r="B9284" t="s">
        <v>805</v>
      </c>
      <c r="C9284" t="s">
        <v>11102</v>
      </c>
      <c r="J9284" t="s">
        <v>1444</v>
      </c>
      <c r="K9284">
        <v>0</v>
      </c>
      <c r="N9284" t="b">
        <v>1</v>
      </c>
      <c r="O9284" t="b">
        <v>0</v>
      </c>
      <c r="P9284" t="b">
        <v>0</v>
      </c>
      <c r="Q9284">
        <v>1</v>
      </c>
      <c r="R9284">
        <v>1</v>
      </c>
      <c r="S9284">
        <v>1</v>
      </c>
      <c r="T9284">
        <v>5</v>
      </c>
      <c r="U9284" t="b">
        <v>1</v>
      </c>
      <c r="V9284" t="s">
        <v>10876</v>
      </c>
      <c r="W9284" t="s">
        <v>10877</v>
      </c>
      <c r="X9284" t="s">
        <v>15040</v>
      </c>
      <c r="Y9284">
        <v>81</v>
      </c>
      <c r="Z9284">
        <v>81</v>
      </c>
      <c r="AA9284">
        <v>6</v>
      </c>
      <c r="AB9284">
        <v>6</v>
      </c>
      <c r="AC9284">
        <v>34</v>
      </c>
    </row>
    <row r="9285" spans="1:29">
      <c r="A9285">
        <v>10069</v>
      </c>
      <c r="B9285" t="s">
        <v>805</v>
      </c>
      <c r="C9285" t="s">
        <v>11103</v>
      </c>
      <c r="J9285" t="s">
        <v>1444</v>
      </c>
      <c r="K9285">
        <v>0</v>
      </c>
      <c r="N9285" t="b">
        <v>1</v>
      </c>
      <c r="O9285" t="b">
        <v>0</v>
      </c>
      <c r="P9285" t="b">
        <v>0</v>
      </c>
      <c r="Q9285">
        <v>1</v>
      </c>
      <c r="R9285">
        <v>1</v>
      </c>
      <c r="S9285">
        <v>1</v>
      </c>
      <c r="T9285">
        <v>5</v>
      </c>
      <c r="U9285" t="b">
        <v>1</v>
      </c>
      <c r="V9285" t="s">
        <v>10876</v>
      </c>
      <c r="W9285" t="s">
        <v>10877</v>
      </c>
      <c r="X9285" t="s">
        <v>15041</v>
      </c>
      <c r="Y9285">
        <v>82</v>
      </c>
      <c r="Z9285">
        <v>82</v>
      </c>
      <c r="AA9285">
        <v>6</v>
      </c>
      <c r="AB9285">
        <v>6</v>
      </c>
      <c r="AC9285">
        <v>34</v>
      </c>
    </row>
    <row r="9286" spans="1:29">
      <c r="A9286">
        <v>10070</v>
      </c>
      <c r="B9286" t="s">
        <v>805</v>
      </c>
      <c r="C9286" t="s">
        <v>11104</v>
      </c>
      <c r="J9286" t="s">
        <v>1444</v>
      </c>
      <c r="K9286">
        <v>0</v>
      </c>
      <c r="N9286" t="b">
        <v>1</v>
      </c>
      <c r="O9286" t="b">
        <v>0</v>
      </c>
      <c r="P9286" t="b">
        <v>0</v>
      </c>
      <c r="Q9286">
        <v>1</v>
      </c>
      <c r="R9286">
        <v>1</v>
      </c>
      <c r="S9286">
        <v>1</v>
      </c>
      <c r="T9286">
        <v>5</v>
      </c>
      <c r="U9286" t="b">
        <v>1</v>
      </c>
      <c r="V9286" t="s">
        <v>10876</v>
      </c>
      <c r="W9286" t="s">
        <v>10877</v>
      </c>
      <c r="X9286" t="s">
        <v>15042</v>
      </c>
      <c r="Y9286">
        <v>83</v>
      </c>
      <c r="Z9286">
        <v>83</v>
      </c>
      <c r="AA9286">
        <v>6</v>
      </c>
      <c r="AB9286">
        <v>6</v>
      </c>
      <c r="AC9286">
        <v>34</v>
      </c>
    </row>
    <row r="9287" spans="1:29">
      <c r="A9287">
        <v>10071</v>
      </c>
      <c r="B9287" t="s">
        <v>805</v>
      </c>
      <c r="C9287" t="s">
        <v>11105</v>
      </c>
      <c r="J9287" t="s">
        <v>1444</v>
      </c>
      <c r="K9287">
        <v>0</v>
      </c>
      <c r="N9287" t="b">
        <v>1</v>
      </c>
      <c r="O9287" t="b">
        <v>0</v>
      </c>
      <c r="P9287" t="b">
        <v>0</v>
      </c>
      <c r="Q9287">
        <v>1</v>
      </c>
      <c r="R9287">
        <v>1</v>
      </c>
      <c r="S9287">
        <v>1</v>
      </c>
      <c r="T9287">
        <v>5</v>
      </c>
      <c r="U9287" t="b">
        <v>1</v>
      </c>
      <c r="V9287" t="s">
        <v>10876</v>
      </c>
      <c r="W9287" t="s">
        <v>10877</v>
      </c>
      <c r="X9287" t="s">
        <v>15043</v>
      </c>
      <c r="Y9287">
        <v>84</v>
      </c>
      <c r="Z9287">
        <v>84</v>
      </c>
      <c r="AA9287">
        <v>6</v>
      </c>
      <c r="AB9287">
        <v>6</v>
      </c>
      <c r="AC9287">
        <v>34</v>
      </c>
    </row>
    <row r="9288" spans="1:29">
      <c r="A9288">
        <v>10072</v>
      </c>
      <c r="B9288" t="s">
        <v>805</v>
      </c>
      <c r="C9288" t="s">
        <v>11106</v>
      </c>
      <c r="J9288" t="s">
        <v>1444</v>
      </c>
      <c r="K9288">
        <v>0</v>
      </c>
      <c r="N9288" t="b">
        <v>1</v>
      </c>
      <c r="O9288" t="b">
        <v>0</v>
      </c>
      <c r="P9288" t="b">
        <v>0</v>
      </c>
      <c r="Q9288">
        <v>1</v>
      </c>
      <c r="R9288">
        <v>1</v>
      </c>
      <c r="S9288">
        <v>1</v>
      </c>
      <c r="T9288">
        <v>5</v>
      </c>
      <c r="U9288" t="b">
        <v>1</v>
      </c>
      <c r="V9288" t="s">
        <v>10876</v>
      </c>
      <c r="W9288" t="s">
        <v>10877</v>
      </c>
      <c r="X9288" t="s">
        <v>15044</v>
      </c>
      <c r="Y9288">
        <v>85</v>
      </c>
      <c r="Z9288">
        <v>85</v>
      </c>
      <c r="AA9288">
        <v>6</v>
      </c>
      <c r="AB9288">
        <v>6</v>
      </c>
      <c r="AC9288">
        <v>34</v>
      </c>
    </row>
    <row r="9289" spans="1:29">
      <c r="A9289">
        <v>10073</v>
      </c>
      <c r="B9289" t="s">
        <v>805</v>
      </c>
      <c r="C9289" t="s">
        <v>11107</v>
      </c>
      <c r="J9289" t="s">
        <v>1444</v>
      </c>
      <c r="K9289">
        <v>0</v>
      </c>
      <c r="N9289" t="b">
        <v>1</v>
      </c>
      <c r="O9289" t="b">
        <v>0</v>
      </c>
      <c r="P9289" t="b">
        <v>0</v>
      </c>
      <c r="Q9289">
        <v>1</v>
      </c>
      <c r="R9289">
        <v>1</v>
      </c>
      <c r="S9289">
        <v>1</v>
      </c>
      <c r="T9289">
        <v>5</v>
      </c>
      <c r="U9289" t="b">
        <v>1</v>
      </c>
      <c r="V9289" t="s">
        <v>10876</v>
      </c>
      <c r="W9289" t="s">
        <v>10877</v>
      </c>
      <c r="X9289" t="s">
        <v>15045</v>
      </c>
      <c r="Y9289">
        <v>86</v>
      </c>
      <c r="Z9289">
        <v>86</v>
      </c>
      <c r="AA9289">
        <v>6</v>
      </c>
      <c r="AB9289">
        <v>6</v>
      </c>
      <c r="AC9289">
        <v>34</v>
      </c>
    </row>
    <row r="9290" spans="1:29">
      <c r="A9290">
        <v>10074</v>
      </c>
      <c r="B9290" t="s">
        <v>805</v>
      </c>
      <c r="C9290" t="s">
        <v>11108</v>
      </c>
      <c r="J9290" t="s">
        <v>1444</v>
      </c>
      <c r="K9290">
        <v>0</v>
      </c>
      <c r="N9290" t="b">
        <v>1</v>
      </c>
      <c r="O9290" t="b">
        <v>0</v>
      </c>
      <c r="P9290" t="b">
        <v>0</v>
      </c>
      <c r="Q9290">
        <v>1</v>
      </c>
      <c r="R9290">
        <v>1</v>
      </c>
      <c r="S9290">
        <v>1</v>
      </c>
      <c r="T9290">
        <v>5</v>
      </c>
      <c r="U9290" t="b">
        <v>1</v>
      </c>
      <c r="V9290" t="s">
        <v>10876</v>
      </c>
      <c r="W9290" t="s">
        <v>10877</v>
      </c>
      <c r="X9290" t="s">
        <v>15046</v>
      </c>
      <c r="Y9290">
        <v>87</v>
      </c>
      <c r="Z9290">
        <v>87</v>
      </c>
      <c r="AA9290">
        <v>6</v>
      </c>
      <c r="AB9290">
        <v>6</v>
      </c>
      <c r="AC9290">
        <v>34</v>
      </c>
    </row>
    <row r="9291" spans="1:29">
      <c r="A9291">
        <v>10075</v>
      </c>
      <c r="B9291" t="s">
        <v>805</v>
      </c>
      <c r="C9291" t="s">
        <v>11109</v>
      </c>
      <c r="J9291" t="s">
        <v>1444</v>
      </c>
      <c r="K9291">
        <v>0</v>
      </c>
      <c r="N9291" t="b">
        <v>1</v>
      </c>
      <c r="O9291" t="b">
        <v>0</v>
      </c>
      <c r="P9291" t="b">
        <v>0</v>
      </c>
      <c r="Q9291">
        <v>1</v>
      </c>
      <c r="R9291">
        <v>1</v>
      </c>
      <c r="S9291">
        <v>1</v>
      </c>
      <c r="T9291">
        <v>5</v>
      </c>
      <c r="U9291" t="b">
        <v>1</v>
      </c>
      <c r="V9291" t="s">
        <v>10876</v>
      </c>
      <c r="W9291" t="s">
        <v>10877</v>
      </c>
      <c r="X9291" t="s">
        <v>15047</v>
      </c>
      <c r="Y9291">
        <v>88</v>
      </c>
      <c r="Z9291">
        <v>88</v>
      </c>
      <c r="AA9291">
        <v>6</v>
      </c>
      <c r="AB9291">
        <v>6</v>
      </c>
      <c r="AC9291">
        <v>34</v>
      </c>
    </row>
    <row r="9292" spans="1:29">
      <c r="A9292">
        <v>10076</v>
      </c>
      <c r="B9292" t="s">
        <v>805</v>
      </c>
      <c r="C9292" t="s">
        <v>11110</v>
      </c>
      <c r="J9292" t="s">
        <v>1444</v>
      </c>
      <c r="K9292">
        <v>0</v>
      </c>
      <c r="N9292" t="b">
        <v>1</v>
      </c>
      <c r="O9292" t="b">
        <v>0</v>
      </c>
      <c r="P9292" t="b">
        <v>0</v>
      </c>
      <c r="Q9292">
        <v>1</v>
      </c>
      <c r="R9292">
        <v>1</v>
      </c>
      <c r="S9292">
        <v>1</v>
      </c>
      <c r="T9292">
        <v>5</v>
      </c>
      <c r="U9292" t="b">
        <v>1</v>
      </c>
      <c r="V9292" t="s">
        <v>10876</v>
      </c>
      <c r="W9292" t="s">
        <v>10877</v>
      </c>
      <c r="X9292" t="s">
        <v>15048</v>
      </c>
      <c r="Y9292">
        <v>89</v>
      </c>
      <c r="Z9292">
        <v>89</v>
      </c>
      <c r="AA9292">
        <v>6</v>
      </c>
      <c r="AB9292">
        <v>6</v>
      </c>
      <c r="AC9292">
        <v>34</v>
      </c>
    </row>
    <row r="9293" spans="1:29">
      <c r="A9293">
        <v>10077</v>
      </c>
      <c r="B9293" t="s">
        <v>805</v>
      </c>
      <c r="C9293" t="s">
        <v>11111</v>
      </c>
      <c r="J9293" t="s">
        <v>1444</v>
      </c>
      <c r="K9293">
        <v>0</v>
      </c>
      <c r="N9293" t="b">
        <v>1</v>
      </c>
      <c r="O9293" t="b">
        <v>0</v>
      </c>
      <c r="P9293" t="b">
        <v>0</v>
      </c>
      <c r="Q9293">
        <v>1</v>
      </c>
      <c r="R9293">
        <v>1</v>
      </c>
      <c r="S9293">
        <v>1</v>
      </c>
      <c r="T9293">
        <v>5</v>
      </c>
      <c r="U9293" t="b">
        <v>1</v>
      </c>
      <c r="V9293" t="s">
        <v>10876</v>
      </c>
      <c r="W9293" t="s">
        <v>10877</v>
      </c>
      <c r="X9293" t="s">
        <v>15049</v>
      </c>
      <c r="Y9293">
        <v>90</v>
      </c>
      <c r="Z9293">
        <v>90</v>
      </c>
      <c r="AA9293">
        <v>6</v>
      </c>
      <c r="AB9293">
        <v>6</v>
      </c>
      <c r="AC9293">
        <v>34</v>
      </c>
    </row>
    <row r="9294" spans="1:29">
      <c r="A9294">
        <v>10078</v>
      </c>
      <c r="B9294" t="s">
        <v>805</v>
      </c>
      <c r="C9294" t="s">
        <v>11112</v>
      </c>
      <c r="J9294" t="s">
        <v>1444</v>
      </c>
      <c r="K9294">
        <v>0</v>
      </c>
      <c r="N9294" t="b">
        <v>1</v>
      </c>
      <c r="O9294" t="b">
        <v>0</v>
      </c>
      <c r="P9294" t="b">
        <v>0</v>
      </c>
      <c r="Q9294">
        <v>1</v>
      </c>
      <c r="R9294">
        <v>1</v>
      </c>
      <c r="S9294">
        <v>1</v>
      </c>
      <c r="T9294">
        <v>5</v>
      </c>
      <c r="U9294" t="b">
        <v>1</v>
      </c>
      <c r="V9294" t="s">
        <v>10876</v>
      </c>
      <c r="W9294" t="s">
        <v>10877</v>
      </c>
      <c r="X9294" t="s">
        <v>15050</v>
      </c>
      <c r="Y9294">
        <v>91</v>
      </c>
      <c r="Z9294">
        <v>91</v>
      </c>
      <c r="AA9294">
        <v>6</v>
      </c>
      <c r="AB9294">
        <v>6</v>
      </c>
      <c r="AC9294">
        <v>34</v>
      </c>
    </row>
    <row r="9295" spans="1:29">
      <c r="A9295">
        <v>10079</v>
      </c>
      <c r="B9295" t="s">
        <v>805</v>
      </c>
      <c r="C9295" t="s">
        <v>11113</v>
      </c>
      <c r="J9295" t="s">
        <v>1444</v>
      </c>
      <c r="K9295">
        <v>0</v>
      </c>
      <c r="N9295" t="b">
        <v>1</v>
      </c>
      <c r="O9295" t="b">
        <v>0</v>
      </c>
      <c r="P9295" t="b">
        <v>0</v>
      </c>
      <c r="Q9295">
        <v>1</v>
      </c>
      <c r="R9295">
        <v>1</v>
      </c>
      <c r="S9295">
        <v>1</v>
      </c>
      <c r="T9295">
        <v>5</v>
      </c>
      <c r="U9295" t="b">
        <v>1</v>
      </c>
      <c r="V9295" t="s">
        <v>10876</v>
      </c>
      <c r="W9295" t="s">
        <v>10877</v>
      </c>
      <c r="X9295" t="s">
        <v>15051</v>
      </c>
      <c r="Y9295">
        <v>92</v>
      </c>
      <c r="Z9295">
        <v>92</v>
      </c>
      <c r="AA9295">
        <v>6</v>
      </c>
      <c r="AB9295">
        <v>6</v>
      </c>
      <c r="AC9295">
        <v>34</v>
      </c>
    </row>
    <row r="9296" spans="1:29">
      <c r="A9296">
        <v>10080</v>
      </c>
      <c r="B9296" t="s">
        <v>805</v>
      </c>
      <c r="C9296" t="s">
        <v>11114</v>
      </c>
      <c r="J9296" t="s">
        <v>1444</v>
      </c>
      <c r="K9296">
        <v>0</v>
      </c>
      <c r="N9296" t="b">
        <v>1</v>
      </c>
      <c r="O9296" t="b">
        <v>0</v>
      </c>
      <c r="P9296" t="b">
        <v>0</v>
      </c>
      <c r="Q9296">
        <v>1</v>
      </c>
      <c r="R9296">
        <v>1</v>
      </c>
      <c r="S9296">
        <v>1</v>
      </c>
      <c r="T9296">
        <v>5</v>
      </c>
      <c r="U9296" t="b">
        <v>1</v>
      </c>
      <c r="V9296" t="s">
        <v>10876</v>
      </c>
      <c r="W9296" t="s">
        <v>10877</v>
      </c>
      <c r="X9296" t="s">
        <v>15052</v>
      </c>
      <c r="Y9296">
        <v>93</v>
      </c>
      <c r="Z9296">
        <v>93</v>
      </c>
      <c r="AA9296">
        <v>6</v>
      </c>
      <c r="AB9296">
        <v>6</v>
      </c>
      <c r="AC9296">
        <v>34</v>
      </c>
    </row>
    <row r="9297" spans="1:29">
      <c r="A9297">
        <v>10088</v>
      </c>
      <c r="B9297" t="s">
        <v>805</v>
      </c>
      <c r="C9297" t="s">
        <v>11115</v>
      </c>
      <c r="J9297" t="s">
        <v>1466</v>
      </c>
      <c r="K9297">
        <v>0</v>
      </c>
      <c r="N9297" t="b">
        <v>1</v>
      </c>
      <c r="O9297" t="b">
        <v>0</v>
      </c>
      <c r="P9297" t="b">
        <v>0</v>
      </c>
      <c r="Q9297">
        <v>1</v>
      </c>
      <c r="R9297">
        <v>1</v>
      </c>
      <c r="S9297">
        <v>1</v>
      </c>
      <c r="T9297">
        <v>5</v>
      </c>
      <c r="U9297" t="b">
        <v>1</v>
      </c>
      <c r="V9297" t="s">
        <v>10876</v>
      </c>
      <c r="W9297" t="s">
        <v>10877</v>
      </c>
      <c r="X9297" t="s">
        <v>14910</v>
      </c>
      <c r="Y9297">
        <v>69</v>
      </c>
      <c r="Z9297">
        <v>69</v>
      </c>
      <c r="AA9297">
        <v>7</v>
      </c>
      <c r="AB9297">
        <v>7</v>
      </c>
      <c r="AC9297">
        <v>34</v>
      </c>
    </row>
    <row r="9298" spans="1:29">
      <c r="A9298">
        <v>10089</v>
      </c>
      <c r="B9298" t="s">
        <v>805</v>
      </c>
      <c r="C9298" t="s">
        <v>11116</v>
      </c>
      <c r="J9298" t="s">
        <v>1466</v>
      </c>
      <c r="K9298">
        <v>0</v>
      </c>
      <c r="N9298" t="b">
        <v>1</v>
      </c>
      <c r="O9298" t="b">
        <v>0</v>
      </c>
      <c r="P9298" t="b">
        <v>0</v>
      </c>
      <c r="Q9298">
        <v>1</v>
      </c>
      <c r="R9298">
        <v>1</v>
      </c>
      <c r="S9298">
        <v>1</v>
      </c>
      <c r="T9298">
        <v>5</v>
      </c>
      <c r="U9298" t="b">
        <v>1</v>
      </c>
      <c r="V9298" t="s">
        <v>10876</v>
      </c>
      <c r="W9298" t="s">
        <v>10877</v>
      </c>
      <c r="X9298" t="s">
        <v>14911</v>
      </c>
      <c r="Y9298">
        <v>70</v>
      </c>
      <c r="Z9298">
        <v>70</v>
      </c>
      <c r="AA9298">
        <v>7</v>
      </c>
      <c r="AB9298">
        <v>7</v>
      </c>
      <c r="AC9298">
        <v>34</v>
      </c>
    </row>
    <row r="9299" spans="1:29">
      <c r="A9299">
        <v>10090</v>
      </c>
      <c r="B9299" t="s">
        <v>805</v>
      </c>
      <c r="C9299" t="s">
        <v>11117</v>
      </c>
      <c r="J9299" t="s">
        <v>1466</v>
      </c>
      <c r="K9299">
        <v>0</v>
      </c>
      <c r="N9299" t="b">
        <v>1</v>
      </c>
      <c r="O9299" t="b">
        <v>0</v>
      </c>
      <c r="P9299" t="b">
        <v>0</v>
      </c>
      <c r="Q9299">
        <v>1</v>
      </c>
      <c r="R9299">
        <v>1</v>
      </c>
      <c r="S9299">
        <v>1</v>
      </c>
      <c r="T9299">
        <v>5</v>
      </c>
      <c r="U9299" t="b">
        <v>1</v>
      </c>
      <c r="V9299" t="s">
        <v>10876</v>
      </c>
      <c r="W9299" t="s">
        <v>10877</v>
      </c>
      <c r="X9299" t="s">
        <v>14912</v>
      </c>
      <c r="Y9299">
        <v>71</v>
      </c>
      <c r="Z9299">
        <v>71</v>
      </c>
      <c r="AA9299">
        <v>7</v>
      </c>
      <c r="AB9299">
        <v>7</v>
      </c>
      <c r="AC9299">
        <v>34</v>
      </c>
    </row>
    <row r="9300" spans="1:29">
      <c r="A9300">
        <v>10091</v>
      </c>
      <c r="B9300" t="s">
        <v>805</v>
      </c>
      <c r="C9300" t="s">
        <v>11118</v>
      </c>
      <c r="J9300" t="s">
        <v>1466</v>
      </c>
      <c r="K9300">
        <v>0</v>
      </c>
      <c r="N9300" t="b">
        <v>1</v>
      </c>
      <c r="O9300" t="b">
        <v>0</v>
      </c>
      <c r="P9300" t="b">
        <v>0</v>
      </c>
      <c r="Q9300">
        <v>1</v>
      </c>
      <c r="R9300">
        <v>1</v>
      </c>
      <c r="S9300">
        <v>1</v>
      </c>
      <c r="T9300">
        <v>5</v>
      </c>
      <c r="U9300" t="b">
        <v>1</v>
      </c>
      <c r="V9300" t="s">
        <v>10876</v>
      </c>
      <c r="W9300" t="s">
        <v>10877</v>
      </c>
      <c r="X9300" t="s">
        <v>14913</v>
      </c>
      <c r="Y9300">
        <v>72</v>
      </c>
      <c r="Z9300">
        <v>72</v>
      </c>
      <c r="AA9300">
        <v>7</v>
      </c>
      <c r="AB9300">
        <v>7</v>
      </c>
      <c r="AC9300">
        <v>34</v>
      </c>
    </row>
    <row r="9301" spans="1:29">
      <c r="A9301">
        <v>10092</v>
      </c>
      <c r="B9301" t="s">
        <v>805</v>
      </c>
      <c r="C9301" t="s">
        <v>11119</v>
      </c>
      <c r="J9301" t="s">
        <v>1466</v>
      </c>
      <c r="K9301">
        <v>0</v>
      </c>
      <c r="N9301" t="b">
        <v>1</v>
      </c>
      <c r="O9301" t="b">
        <v>0</v>
      </c>
      <c r="P9301" t="b">
        <v>0</v>
      </c>
      <c r="Q9301">
        <v>1</v>
      </c>
      <c r="R9301">
        <v>1</v>
      </c>
      <c r="S9301">
        <v>1</v>
      </c>
      <c r="T9301">
        <v>5</v>
      </c>
      <c r="U9301" t="b">
        <v>1</v>
      </c>
      <c r="V9301" t="s">
        <v>10876</v>
      </c>
      <c r="W9301" t="s">
        <v>10877</v>
      </c>
      <c r="X9301" t="s">
        <v>14914</v>
      </c>
      <c r="Y9301">
        <v>73</v>
      </c>
      <c r="Z9301">
        <v>73</v>
      </c>
      <c r="AA9301">
        <v>7</v>
      </c>
      <c r="AB9301">
        <v>7</v>
      </c>
      <c r="AC9301">
        <v>34</v>
      </c>
    </row>
    <row r="9302" spans="1:29">
      <c r="A9302">
        <v>10093</v>
      </c>
      <c r="B9302" t="s">
        <v>805</v>
      </c>
      <c r="C9302" t="s">
        <v>11120</v>
      </c>
      <c r="J9302" t="s">
        <v>1466</v>
      </c>
      <c r="K9302">
        <v>0</v>
      </c>
      <c r="N9302" t="b">
        <v>1</v>
      </c>
      <c r="O9302" t="b">
        <v>0</v>
      </c>
      <c r="P9302" t="b">
        <v>0</v>
      </c>
      <c r="Q9302">
        <v>1</v>
      </c>
      <c r="R9302">
        <v>1</v>
      </c>
      <c r="S9302">
        <v>1</v>
      </c>
      <c r="T9302">
        <v>5</v>
      </c>
      <c r="U9302" t="b">
        <v>1</v>
      </c>
      <c r="V9302" t="s">
        <v>10876</v>
      </c>
      <c r="W9302" t="s">
        <v>10877</v>
      </c>
      <c r="X9302" t="s">
        <v>14915</v>
      </c>
      <c r="Y9302">
        <v>74</v>
      </c>
      <c r="Z9302">
        <v>74</v>
      </c>
      <c r="AA9302">
        <v>7</v>
      </c>
      <c r="AB9302">
        <v>7</v>
      </c>
      <c r="AC9302">
        <v>34</v>
      </c>
    </row>
    <row r="9303" spans="1:29">
      <c r="A9303">
        <v>10094</v>
      </c>
      <c r="B9303" t="s">
        <v>805</v>
      </c>
      <c r="C9303" t="s">
        <v>11121</v>
      </c>
      <c r="J9303" t="s">
        <v>1466</v>
      </c>
      <c r="K9303">
        <v>0</v>
      </c>
      <c r="N9303" t="b">
        <v>1</v>
      </c>
      <c r="O9303" t="b">
        <v>0</v>
      </c>
      <c r="P9303" t="b">
        <v>0</v>
      </c>
      <c r="Q9303">
        <v>1</v>
      </c>
      <c r="R9303">
        <v>1</v>
      </c>
      <c r="S9303">
        <v>1</v>
      </c>
      <c r="T9303">
        <v>5</v>
      </c>
      <c r="U9303" t="b">
        <v>1</v>
      </c>
      <c r="V9303" t="s">
        <v>10876</v>
      </c>
      <c r="W9303" t="s">
        <v>10877</v>
      </c>
      <c r="X9303" t="s">
        <v>14916</v>
      </c>
      <c r="Y9303">
        <v>75</v>
      </c>
      <c r="Z9303">
        <v>75</v>
      </c>
      <c r="AA9303">
        <v>7</v>
      </c>
      <c r="AB9303">
        <v>7</v>
      </c>
      <c r="AC9303">
        <v>34</v>
      </c>
    </row>
    <row r="9304" spans="1:29">
      <c r="A9304">
        <v>10095</v>
      </c>
      <c r="B9304" t="s">
        <v>805</v>
      </c>
      <c r="C9304" t="s">
        <v>11122</v>
      </c>
      <c r="J9304" t="s">
        <v>1466</v>
      </c>
      <c r="K9304">
        <v>0</v>
      </c>
      <c r="N9304" t="b">
        <v>1</v>
      </c>
      <c r="O9304" t="b">
        <v>0</v>
      </c>
      <c r="P9304" t="b">
        <v>0</v>
      </c>
      <c r="Q9304">
        <v>1</v>
      </c>
      <c r="R9304">
        <v>1</v>
      </c>
      <c r="S9304">
        <v>1</v>
      </c>
      <c r="T9304">
        <v>5</v>
      </c>
      <c r="U9304" t="b">
        <v>1</v>
      </c>
      <c r="V9304" t="s">
        <v>10876</v>
      </c>
      <c r="W9304" t="s">
        <v>10877</v>
      </c>
      <c r="X9304" t="s">
        <v>14917</v>
      </c>
      <c r="Y9304">
        <v>76</v>
      </c>
      <c r="Z9304">
        <v>76</v>
      </c>
      <c r="AA9304">
        <v>7</v>
      </c>
      <c r="AB9304">
        <v>7</v>
      </c>
      <c r="AC9304">
        <v>34</v>
      </c>
    </row>
    <row r="9305" spans="1:29">
      <c r="A9305">
        <v>10096</v>
      </c>
      <c r="B9305" t="s">
        <v>805</v>
      </c>
      <c r="C9305" t="s">
        <v>11123</v>
      </c>
      <c r="J9305" t="s">
        <v>1466</v>
      </c>
      <c r="K9305">
        <v>0</v>
      </c>
      <c r="N9305" t="b">
        <v>1</v>
      </c>
      <c r="O9305" t="b">
        <v>0</v>
      </c>
      <c r="P9305" t="b">
        <v>0</v>
      </c>
      <c r="Q9305">
        <v>1</v>
      </c>
      <c r="R9305">
        <v>1</v>
      </c>
      <c r="S9305">
        <v>1</v>
      </c>
      <c r="T9305">
        <v>5</v>
      </c>
      <c r="U9305" t="b">
        <v>1</v>
      </c>
      <c r="V9305" t="s">
        <v>10876</v>
      </c>
      <c r="W9305" t="s">
        <v>10877</v>
      </c>
      <c r="X9305" t="s">
        <v>14942</v>
      </c>
      <c r="Y9305">
        <v>77</v>
      </c>
      <c r="Z9305">
        <v>77</v>
      </c>
      <c r="AA9305">
        <v>7</v>
      </c>
      <c r="AB9305">
        <v>7</v>
      </c>
      <c r="AC9305">
        <v>34</v>
      </c>
    </row>
    <row r="9306" spans="1:29">
      <c r="A9306">
        <v>10097</v>
      </c>
      <c r="B9306" t="s">
        <v>805</v>
      </c>
      <c r="C9306" t="s">
        <v>11124</v>
      </c>
      <c r="J9306" t="s">
        <v>1466</v>
      </c>
      <c r="K9306">
        <v>0</v>
      </c>
      <c r="N9306" t="b">
        <v>1</v>
      </c>
      <c r="O9306" t="b">
        <v>0</v>
      </c>
      <c r="P9306" t="b">
        <v>0</v>
      </c>
      <c r="Q9306">
        <v>1</v>
      </c>
      <c r="R9306">
        <v>1</v>
      </c>
      <c r="S9306">
        <v>1</v>
      </c>
      <c r="T9306">
        <v>5</v>
      </c>
      <c r="U9306" t="b">
        <v>1</v>
      </c>
      <c r="V9306" t="s">
        <v>10876</v>
      </c>
      <c r="W9306" t="s">
        <v>10877</v>
      </c>
      <c r="X9306" t="s">
        <v>14947</v>
      </c>
      <c r="Y9306">
        <v>78</v>
      </c>
      <c r="Z9306">
        <v>78</v>
      </c>
      <c r="AA9306">
        <v>7</v>
      </c>
      <c r="AB9306">
        <v>7</v>
      </c>
      <c r="AC9306">
        <v>34</v>
      </c>
    </row>
    <row r="9307" spans="1:29">
      <c r="A9307">
        <v>10098</v>
      </c>
      <c r="B9307" t="s">
        <v>805</v>
      </c>
      <c r="C9307" t="s">
        <v>11125</v>
      </c>
      <c r="J9307" t="s">
        <v>1466</v>
      </c>
      <c r="K9307">
        <v>0</v>
      </c>
      <c r="N9307" t="b">
        <v>1</v>
      </c>
      <c r="O9307" t="b">
        <v>0</v>
      </c>
      <c r="P9307" t="b">
        <v>0</v>
      </c>
      <c r="Q9307">
        <v>1</v>
      </c>
      <c r="R9307">
        <v>1</v>
      </c>
      <c r="S9307">
        <v>1</v>
      </c>
      <c r="T9307">
        <v>5</v>
      </c>
      <c r="U9307" t="b">
        <v>1</v>
      </c>
      <c r="V9307" t="s">
        <v>10876</v>
      </c>
      <c r="W9307" t="s">
        <v>10877</v>
      </c>
      <c r="X9307" t="s">
        <v>15673</v>
      </c>
      <c r="Y9307">
        <v>79</v>
      </c>
      <c r="Z9307">
        <v>79</v>
      </c>
      <c r="AA9307">
        <v>7</v>
      </c>
      <c r="AB9307">
        <v>7</v>
      </c>
      <c r="AC9307">
        <v>34</v>
      </c>
    </row>
    <row r="9308" spans="1:29">
      <c r="A9308">
        <v>10099</v>
      </c>
      <c r="B9308" t="s">
        <v>805</v>
      </c>
      <c r="C9308" t="s">
        <v>11126</v>
      </c>
      <c r="J9308" t="s">
        <v>1466</v>
      </c>
      <c r="K9308">
        <v>0</v>
      </c>
      <c r="N9308" t="b">
        <v>1</v>
      </c>
      <c r="O9308" t="b">
        <v>0</v>
      </c>
      <c r="P9308" t="b">
        <v>0</v>
      </c>
      <c r="Q9308">
        <v>1</v>
      </c>
      <c r="R9308">
        <v>1</v>
      </c>
      <c r="S9308">
        <v>1</v>
      </c>
      <c r="T9308">
        <v>5</v>
      </c>
      <c r="U9308" t="b">
        <v>1</v>
      </c>
      <c r="V9308" t="s">
        <v>10876</v>
      </c>
      <c r="W9308" t="s">
        <v>10877</v>
      </c>
      <c r="X9308" t="s">
        <v>15089</v>
      </c>
      <c r="Y9308">
        <v>80</v>
      </c>
      <c r="Z9308">
        <v>80</v>
      </c>
      <c r="AA9308">
        <v>7</v>
      </c>
      <c r="AB9308">
        <v>7</v>
      </c>
      <c r="AC9308">
        <v>34</v>
      </c>
    </row>
    <row r="9309" spans="1:29">
      <c r="A9309">
        <v>10100</v>
      </c>
      <c r="B9309" t="s">
        <v>805</v>
      </c>
      <c r="C9309" t="s">
        <v>11127</v>
      </c>
      <c r="J9309" t="s">
        <v>1466</v>
      </c>
      <c r="K9309">
        <v>0</v>
      </c>
      <c r="N9309" t="b">
        <v>1</v>
      </c>
      <c r="O9309" t="b">
        <v>0</v>
      </c>
      <c r="P9309" t="b">
        <v>0</v>
      </c>
      <c r="Q9309">
        <v>1</v>
      </c>
      <c r="R9309">
        <v>1</v>
      </c>
      <c r="S9309">
        <v>1</v>
      </c>
      <c r="T9309">
        <v>5</v>
      </c>
      <c r="U9309" t="b">
        <v>1</v>
      </c>
      <c r="V9309" t="s">
        <v>10876</v>
      </c>
      <c r="W9309" t="s">
        <v>10877</v>
      </c>
      <c r="X9309" t="s">
        <v>15090</v>
      </c>
      <c r="Y9309">
        <v>81</v>
      </c>
      <c r="Z9309">
        <v>81</v>
      </c>
      <c r="AA9309">
        <v>7</v>
      </c>
      <c r="AB9309">
        <v>7</v>
      </c>
      <c r="AC9309">
        <v>34</v>
      </c>
    </row>
    <row r="9310" spans="1:29">
      <c r="A9310">
        <v>10101</v>
      </c>
      <c r="B9310" t="s">
        <v>805</v>
      </c>
      <c r="C9310" t="s">
        <v>11128</v>
      </c>
      <c r="J9310" t="s">
        <v>1466</v>
      </c>
      <c r="K9310">
        <v>0</v>
      </c>
      <c r="N9310" t="b">
        <v>1</v>
      </c>
      <c r="O9310" t="b">
        <v>0</v>
      </c>
      <c r="P9310" t="b">
        <v>0</v>
      </c>
      <c r="Q9310">
        <v>1</v>
      </c>
      <c r="R9310">
        <v>1</v>
      </c>
      <c r="S9310">
        <v>1</v>
      </c>
      <c r="T9310">
        <v>5</v>
      </c>
      <c r="U9310" t="b">
        <v>1</v>
      </c>
      <c r="V9310" t="s">
        <v>10876</v>
      </c>
      <c r="W9310" t="s">
        <v>10877</v>
      </c>
      <c r="X9310" t="s">
        <v>15091</v>
      </c>
      <c r="Y9310">
        <v>82</v>
      </c>
      <c r="Z9310">
        <v>82</v>
      </c>
      <c r="AA9310">
        <v>7</v>
      </c>
      <c r="AB9310">
        <v>7</v>
      </c>
      <c r="AC9310">
        <v>34</v>
      </c>
    </row>
    <row r="9311" spans="1:29">
      <c r="A9311">
        <v>10102</v>
      </c>
      <c r="B9311" t="s">
        <v>805</v>
      </c>
      <c r="C9311" t="s">
        <v>11129</v>
      </c>
      <c r="J9311" t="s">
        <v>1466</v>
      </c>
      <c r="K9311">
        <v>0</v>
      </c>
      <c r="N9311" t="b">
        <v>1</v>
      </c>
      <c r="O9311" t="b">
        <v>0</v>
      </c>
      <c r="P9311" t="b">
        <v>0</v>
      </c>
      <c r="Q9311">
        <v>1</v>
      </c>
      <c r="R9311">
        <v>1</v>
      </c>
      <c r="S9311">
        <v>1</v>
      </c>
      <c r="T9311">
        <v>5</v>
      </c>
      <c r="U9311" t="b">
        <v>1</v>
      </c>
      <c r="V9311" t="s">
        <v>10876</v>
      </c>
      <c r="W9311" t="s">
        <v>10877</v>
      </c>
      <c r="X9311" t="s">
        <v>15092</v>
      </c>
      <c r="Y9311">
        <v>83</v>
      </c>
      <c r="Z9311">
        <v>83</v>
      </c>
      <c r="AA9311">
        <v>7</v>
      </c>
      <c r="AB9311">
        <v>7</v>
      </c>
      <c r="AC9311">
        <v>34</v>
      </c>
    </row>
    <row r="9312" spans="1:29">
      <c r="A9312">
        <v>10103</v>
      </c>
      <c r="B9312" t="s">
        <v>805</v>
      </c>
      <c r="C9312" t="s">
        <v>11130</v>
      </c>
      <c r="J9312" t="s">
        <v>1466</v>
      </c>
      <c r="K9312">
        <v>0</v>
      </c>
      <c r="N9312" t="b">
        <v>1</v>
      </c>
      <c r="O9312" t="b">
        <v>0</v>
      </c>
      <c r="P9312" t="b">
        <v>0</v>
      </c>
      <c r="Q9312">
        <v>1</v>
      </c>
      <c r="R9312">
        <v>1</v>
      </c>
      <c r="S9312">
        <v>1</v>
      </c>
      <c r="T9312">
        <v>5</v>
      </c>
      <c r="U9312" t="b">
        <v>1</v>
      </c>
      <c r="V9312" t="s">
        <v>10876</v>
      </c>
      <c r="W9312" t="s">
        <v>10877</v>
      </c>
      <c r="X9312" t="s">
        <v>15093</v>
      </c>
      <c r="Y9312">
        <v>84</v>
      </c>
      <c r="Z9312">
        <v>84</v>
      </c>
      <c r="AA9312">
        <v>7</v>
      </c>
      <c r="AB9312">
        <v>7</v>
      </c>
      <c r="AC9312">
        <v>34</v>
      </c>
    </row>
    <row r="9313" spans="1:29">
      <c r="A9313">
        <v>10104</v>
      </c>
      <c r="B9313" t="s">
        <v>805</v>
      </c>
      <c r="C9313" t="s">
        <v>11131</v>
      </c>
      <c r="J9313" t="s">
        <v>1466</v>
      </c>
      <c r="K9313">
        <v>0</v>
      </c>
      <c r="N9313" t="b">
        <v>1</v>
      </c>
      <c r="O9313" t="b">
        <v>0</v>
      </c>
      <c r="P9313" t="b">
        <v>0</v>
      </c>
      <c r="Q9313">
        <v>1</v>
      </c>
      <c r="R9313">
        <v>1</v>
      </c>
      <c r="S9313">
        <v>1</v>
      </c>
      <c r="T9313">
        <v>5</v>
      </c>
      <c r="U9313" t="b">
        <v>1</v>
      </c>
      <c r="V9313" t="s">
        <v>10876</v>
      </c>
      <c r="W9313" t="s">
        <v>10877</v>
      </c>
      <c r="X9313" t="s">
        <v>15094</v>
      </c>
      <c r="Y9313">
        <v>85</v>
      </c>
      <c r="Z9313">
        <v>85</v>
      </c>
      <c r="AA9313">
        <v>7</v>
      </c>
      <c r="AB9313">
        <v>7</v>
      </c>
      <c r="AC9313">
        <v>34</v>
      </c>
    </row>
    <row r="9314" spans="1:29">
      <c r="A9314">
        <v>10105</v>
      </c>
      <c r="B9314" t="s">
        <v>805</v>
      </c>
      <c r="C9314" t="s">
        <v>11132</v>
      </c>
      <c r="J9314" t="s">
        <v>1466</v>
      </c>
      <c r="K9314">
        <v>0</v>
      </c>
      <c r="N9314" t="b">
        <v>1</v>
      </c>
      <c r="O9314" t="b">
        <v>0</v>
      </c>
      <c r="P9314" t="b">
        <v>0</v>
      </c>
      <c r="Q9314">
        <v>1</v>
      </c>
      <c r="R9314">
        <v>1</v>
      </c>
      <c r="S9314">
        <v>1</v>
      </c>
      <c r="T9314">
        <v>5</v>
      </c>
      <c r="U9314" t="b">
        <v>1</v>
      </c>
      <c r="V9314" t="s">
        <v>10876</v>
      </c>
      <c r="W9314" t="s">
        <v>10877</v>
      </c>
      <c r="X9314" t="s">
        <v>15095</v>
      </c>
      <c r="Y9314">
        <v>86</v>
      </c>
      <c r="Z9314">
        <v>86</v>
      </c>
      <c r="AA9314">
        <v>7</v>
      </c>
      <c r="AB9314">
        <v>7</v>
      </c>
      <c r="AC9314">
        <v>34</v>
      </c>
    </row>
    <row r="9315" spans="1:29">
      <c r="A9315">
        <v>10106</v>
      </c>
      <c r="B9315" t="s">
        <v>805</v>
      </c>
      <c r="C9315" t="s">
        <v>11133</v>
      </c>
      <c r="J9315" t="s">
        <v>1466</v>
      </c>
      <c r="K9315">
        <v>0</v>
      </c>
      <c r="N9315" t="b">
        <v>1</v>
      </c>
      <c r="O9315" t="b">
        <v>0</v>
      </c>
      <c r="P9315" t="b">
        <v>0</v>
      </c>
      <c r="Q9315">
        <v>1</v>
      </c>
      <c r="R9315">
        <v>1</v>
      </c>
      <c r="S9315">
        <v>1</v>
      </c>
      <c r="T9315">
        <v>5</v>
      </c>
      <c r="U9315" t="b">
        <v>1</v>
      </c>
      <c r="V9315" t="s">
        <v>10876</v>
      </c>
      <c r="W9315" t="s">
        <v>10877</v>
      </c>
      <c r="X9315" t="s">
        <v>15096</v>
      </c>
      <c r="Y9315">
        <v>87</v>
      </c>
      <c r="Z9315">
        <v>87</v>
      </c>
      <c r="AA9315">
        <v>7</v>
      </c>
      <c r="AB9315">
        <v>7</v>
      </c>
      <c r="AC9315">
        <v>34</v>
      </c>
    </row>
    <row r="9316" spans="1:29">
      <c r="A9316">
        <v>10107</v>
      </c>
      <c r="B9316" t="s">
        <v>805</v>
      </c>
      <c r="C9316" t="s">
        <v>11134</v>
      </c>
      <c r="J9316" t="s">
        <v>1466</v>
      </c>
      <c r="K9316">
        <v>0</v>
      </c>
      <c r="N9316" t="b">
        <v>1</v>
      </c>
      <c r="O9316" t="b">
        <v>0</v>
      </c>
      <c r="P9316" t="b">
        <v>0</v>
      </c>
      <c r="Q9316">
        <v>1</v>
      </c>
      <c r="R9316">
        <v>1</v>
      </c>
      <c r="S9316">
        <v>1</v>
      </c>
      <c r="T9316">
        <v>5</v>
      </c>
      <c r="U9316" t="b">
        <v>1</v>
      </c>
      <c r="V9316" t="s">
        <v>10876</v>
      </c>
      <c r="W9316" t="s">
        <v>10877</v>
      </c>
      <c r="X9316" t="s">
        <v>15097</v>
      </c>
      <c r="Y9316">
        <v>88</v>
      </c>
      <c r="Z9316">
        <v>88</v>
      </c>
      <c r="AA9316">
        <v>7</v>
      </c>
      <c r="AB9316">
        <v>7</v>
      </c>
      <c r="AC9316">
        <v>34</v>
      </c>
    </row>
    <row r="9317" spans="1:29">
      <c r="A9317">
        <v>10108</v>
      </c>
      <c r="B9317" t="s">
        <v>805</v>
      </c>
      <c r="C9317" t="s">
        <v>11135</v>
      </c>
      <c r="J9317" t="s">
        <v>1466</v>
      </c>
      <c r="K9317">
        <v>0</v>
      </c>
      <c r="N9317" t="b">
        <v>1</v>
      </c>
      <c r="O9317" t="b">
        <v>0</v>
      </c>
      <c r="P9317" t="b">
        <v>0</v>
      </c>
      <c r="Q9317">
        <v>1</v>
      </c>
      <c r="R9317">
        <v>1</v>
      </c>
      <c r="S9317">
        <v>1</v>
      </c>
      <c r="T9317">
        <v>5</v>
      </c>
      <c r="U9317" t="b">
        <v>1</v>
      </c>
      <c r="V9317" t="s">
        <v>10876</v>
      </c>
      <c r="W9317" t="s">
        <v>10877</v>
      </c>
      <c r="X9317" t="s">
        <v>15098</v>
      </c>
      <c r="Y9317">
        <v>89</v>
      </c>
      <c r="Z9317">
        <v>89</v>
      </c>
      <c r="AA9317">
        <v>7</v>
      </c>
      <c r="AB9317">
        <v>7</v>
      </c>
      <c r="AC9317">
        <v>34</v>
      </c>
    </row>
    <row r="9318" spans="1:29">
      <c r="A9318">
        <v>10109</v>
      </c>
      <c r="B9318" t="s">
        <v>805</v>
      </c>
      <c r="C9318" t="s">
        <v>11136</v>
      </c>
      <c r="J9318" t="s">
        <v>1466</v>
      </c>
      <c r="K9318">
        <v>0</v>
      </c>
      <c r="N9318" t="b">
        <v>1</v>
      </c>
      <c r="O9318" t="b">
        <v>0</v>
      </c>
      <c r="P9318" t="b">
        <v>0</v>
      </c>
      <c r="Q9318">
        <v>1</v>
      </c>
      <c r="R9318">
        <v>1</v>
      </c>
      <c r="S9318">
        <v>1</v>
      </c>
      <c r="T9318">
        <v>5</v>
      </c>
      <c r="U9318" t="b">
        <v>1</v>
      </c>
      <c r="V9318" t="s">
        <v>10876</v>
      </c>
      <c r="W9318" t="s">
        <v>10877</v>
      </c>
      <c r="X9318" t="s">
        <v>15099</v>
      </c>
      <c r="Y9318">
        <v>90</v>
      </c>
      <c r="Z9318">
        <v>90</v>
      </c>
      <c r="AA9318">
        <v>7</v>
      </c>
      <c r="AB9318">
        <v>7</v>
      </c>
      <c r="AC9318">
        <v>34</v>
      </c>
    </row>
    <row r="9319" spans="1:29">
      <c r="A9319">
        <v>10110</v>
      </c>
      <c r="B9319" t="s">
        <v>805</v>
      </c>
      <c r="C9319" t="s">
        <v>11137</v>
      </c>
      <c r="J9319" t="s">
        <v>1466</v>
      </c>
      <c r="K9319">
        <v>0</v>
      </c>
      <c r="N9319" t="b">
        <v>1</v>
      </c>
      <c r="O9319" t="b">
        <v>0</v>
      </c>
      <c r="P9319" t="b">
        <v>0</v>
      </c>
      <c r="Q9319">
        <v>1</v>
      </c>
      <c r="R9319">
        <v>1</v>
      </c>
      <c r="S9319">
        <v>1</v>
      </c>
      <c r="T9319">
        <v>5</v>
      </c>
      <c r="U9319" t="b">
        <v>1</v>
      </c>
      <c r="V9319" t="s">
        <v>10876</v>
      </c>
      <c r="W9319" t="s">
        <v>10877</v>
      </c>
      <c r="X9319" t="s">
        <v>15100</v>
      </c>
      <c r="Y9319">
        <v>91</v>
      </c>
      <c r="Z9319">
        <v>91</v>
      </c>
      <c r="AA9319">
        <v>7</v>
      </c>
      <c r="AB9319">
        <v>7</v>
      </c>
      <c r="AC9319">
        <v>34</v>
      </c>
    </row>
    <row r="9320" spans="1:29">
      <c r="A9320">
        <v>10111</v>
      </c>
      <c r="B9320" t="s">
        <v>805</v>
      </c>
      <c r="C9320" t="s">
        <v>11138</v>
      </c>
      <c r="J9320" t="s">
        <v>1466</v>
      </c>
      <c r="K9320">
        <v>0</v>
      </c>
      <c r="N9320" t="b">
        <v>1</v>
      </c>
      <c r="O9320" t="b">
        <v>0</v>
      </c>
      <c r="P9320" t="b">
        <v>0</v>
      </c>
      <c r="Q9320">
        <v>1</v>
      </c>
      <c r="R9320">
        <v>1</v>
      </c>
      <c r="S9320">
        <v>1</v>
      </c>
      <c r="T9320">
        <v>5</v>
      </c>
      <c r="U9320" t="b">
        <v>1</v>
      </c>
      <c r="V9320" t="s">
        <v>10876</v>
      </c>
      <c r="W9320" t="s">
        <v>10877</v>
      </c>
      <c r="X9320" t="s">
        <v>15101</v>
      </c>
      <c r="Y9320">
        <v>92</v>
      </c>
      <c r="Z9320">
        <v>92</v>
      </c>
      <c r="AA9320">
        <v>7</v>
      </c>
      <c r="AB9320">
        <v>7</v>
      </c>
      <c r="AC9320">
        <v>34</v>
      </c>
    </row>
    <row r="9321" spans="1:29">
      <c r="A9321">
        <v>10112</v>
      </c>
      <c r="B9321" t="s">
        <v>805</v>
      </c>
      <c r="C9321" t="s">
        <v>11139</v>
      </c>
      <c r="J9321" t="s">
        <v>1466</v>
      </c>
      <c r="K9321">
        <v>0</v>
      </c>
      <c r="N9321" t="b">
        <v>1</v>
      </c>
      <c r="O9321" t="b">
        <v>0</v>
      </c>
      <c r="P9321" t="b">
        <v>0</v>
      </c>
      <c r="Q9321">
        <v>1</v>
      </c>
      <c r="R9321">
        <v>1</v>
      </c>
      <c r="S9321">
        <v>1</v>
      </c>
      <c r="T9321">
        <v>5</v>
      </c>
      <c r="U9321" t="b">
        <v>1</v>
      </c>
      <c r="V9321" t="s">
        <v>10876</v>
      </c>
      <c r="W9321" t="s">
        <v>10877</v>
      </c>
      <c r="X9321" t="s">
        <v>15102</v>
      </c>
      <c r="Y9321">
        <v>93</v>
      </c>
      <c r="Z9321">
        <v>93</v>
      </c>
      <c r="AA9321">
        <v>7</v>
      </c>
      <c r="AB9321">
        <v>7</v>
      </c>
      <c r="AC9321">
        <v>34</v>
      </c>
    </row>
    <row r="9322" spans="1:29">
      <c r="A9322">
        <v>10120</v>
      </c>
      <c r="B9322" t="s">
        <v>805</v>
      </c>
      <c r="C9322" t="s">
        <v>11140</v>
      </c>
      <c r="J9322" t="s">
        <v>1444</v>
      </c>
      <c r="K9322">
        <v>0</v>
      </c>
      <c r="N9322" t="b">
        <v>1</v>
      </c>
      <c r="O9322" t="b">
        <v>0</v>
      </c>
      <c r="P9322" t="b">
        <v>0</v>
      </c>
      <c r="Q9322">
        <v>1</v>
      </c>
      <c r="R9322">
        <v>1</v>
      </c>
      <c r="S9322">
        <v>1</v>
      </c>
      <c r="T9322">
        <v>5</v>
      </c>
      <c r="U9322" t="b">
        <v>1</v>
      </c>
      <c r="V9322" t="s">
        <v>10876</v>
      </c>
      <c r="W9322" t="s">
        <v>10877</v>
      </c>
      <c r="X9322" t="s">
        <v>14931</v>
      </c>
      <c r="Y9322">
        <v>69</v>
      </c>
      <c r="Z9322">
        <v>69</v>
      </c>
      <c r="AA9322">
        <v>8</v>
      </c>
      <c r="AB9322">
        <v>8</v>
      </c>
      <c r="AC9322">
        <v>34</v>
      </c>
    </row>
    <row r="9323" spans="1:29">
      <c r="A9323">
        <v>10121</v>
      </c>
      <c r="B9323" t="s">
        <v>805</v>
      </c>
      <c r="C9323" t="s">
        <v>11141</v>
      </c>
      <c r="J9323" t="s">
        <v>1444</v>
      </c>
      <c r="K9323">
        <v>0</v>
      </c>
      <c r="N9323" t="b">
        <v>1</v>
      </c>
      <c r="O9323" t="b">
        <v>0</v>
      </c>
      <c r="P9323" t="b">
        <v>0</v>
      </c>
      <c r="Q9323">
        <v>1</v>
      </c>
      <c r="R9323">
        <v>1</v>
      </c>
      <c r="S9323">
        <v>1</v>
      </c>
      <c r="T9323">
        <v>5</v>
      </c>
      <c r="U9323" t="b">
        <v>1</v>
      </c>
      <c r="V9323" t="s">
        <v>10876</v>
      </c>
      <c r="W9323" t="s">
        <v>10877</v>
      </c>
      <c r="X9323" t="s">
        <v>14932</v>
      </c>
      <c r="Y9323">
        <v>70</v>
      </c>
      <c r="Z9323">
        <v>70</v>
      </c>
      <c r="AA9323">
        <v>8</v>
      </c>
      <c r="AB9323">
        <v>8</v>
      </c>
      <c r="AC9323">
        <v>34</v>
      </c>
    </row>
    <row r="9324" spans="1:29">
      <c r="A9324">
        <v>10122</v>
      </c>
      <c r="B9324" t="s">
        <v>805</v>
      </c>
      <c r="C9324" t="s">
        <v>11142</v>
      </c>
      <c r="J9324" t="s">
        <v>1444</v>
      </c>
      <c r="K9324">
        <v>0</v>
      </c>
      <c r="N9324" t="b">
        <v>1</v>
      </c>
      <c r="O9324" t="b">
        <v>0</v>
      </c>
      <c r="P9324" t="b">
        <v>0</v>
      </c>
      <c r="Q9324">
        <v>1</v>
      </c>
      <c r="R9324">
        <v>1</v>
      </c>
      <c r="S9324">
        <v>1</v>
      </c>
      <c r="T9324">
        <v>5</v>
      </c>
      <c r="U9324" t="b">
        <v>1</v>
      </c>
      <c r="V9324" t="s">
        <v>10876</v>
      </c>
      <c r="W9324" t="s">
        <v>10877</v>
      </c>
      <c r="X9324" t="s">
        <v>14933</v>
      </c>
      <c r="Y9324">
        <v>71</v>
      </c>
      <c r="Z9324">
        <v>71</v>
      </c>
      <c r="AA9324">
        <v>8</v>
      </c>
      <c r="AB9324">
        <v>8</v>
      </c>
      <c r="AC9324">
        <v>34</v>
      </c>
    </row>
    <row r="9325" spans="1:29">
      <c r="A9325">
        <v>10123</v>
      </c>
      <c r="B9325" t="s">
        <v>805</v>
      </c>
      <c r="C9325" t="s">
        <v>11143</v>
      </c>
      <c r="J9325" t="s">
        <v>1444</v>
      </c>
      <c r="K9325">
        <v>0</v>
      </c>
      <c r="N9325" t="b">
        <v>1</v>
      </c>
      <c r="O9325" t="b">
        <v>0</v>
      </c>
      <c r="P9325" t="b">
        <v>0</v>
      </c>
      <c r="Q9325">
        <v>1</v>
      </c>
      <c r="R9325">
        <v>1</v>
      </c>
      <c r="S9325">
        <v>1</v>
      </c>
      <c r="T9325">
        <v>5</v>
      </c>
      <c r="U9325" t="b">
        <v>1</v>
      </c>
      <c r="V9325" t="s">
        <v>10876</v>
      </c>
      <c r="W9325" t="s">
        <v>10877</v>
      </c>
      <c r="X9325" t="s">
        <v>14934</v>
      </c>
      <c r="Y9325">
        <v>72</v>
      </c>
      <c r="Z9325">
        <v>72</v>
      </c>
      <c r="AA9325">
        <v>8</v>
      </c>
      <c r="AB9325">
        <v>8</v>
      </c>
      <c r="AC9325">
        <v>34</v>
      </c>
    </row>
    <row r="9326" spans="1:29">
      <c r="A9326">
        <v>10124</v>
      </c>
      <c r="B9326" t="s">
        <v>805</v>
      </c>
      <c r="C9326" t="s">
        <v>11144</v>
      </c>
      <c r="J9326" t="s">
        <v>1444</v>
      </c>
      <c r="K9326">
        <v>0</v>
      </c>
      <c r="N9326" t="b">
        <v>1</v>
      </c>
      <c r="O9326" t="b">
        <v>0</v>
      </c>
      <c r="P9326" t="b">
        <v>0</v>
      </c>
      <c r="Q9326">
        <v>1</v>
      </c>
      <c r="R9326">
        <v>1</v>
      </c>
      <c r="S9326">
        <v>1</v>
      </c>
      <c r="T9326">
        <v>5</v>
      </c>
      <c r="U9326" t="b">
        <v>1</v>
      </c>
      <c r="V9326" t="s">
        <v>10876</v>
      </c>
      <c r="W9326" t="s">
        <v>10877</v>
      </c>
      <c r="X9326" t="s">
        <v>14935</v>
      </c>
      <c r="Y9326">
        <v>73</v>
      </c>
      <c r="Z9326">
        <v>73</v>
      </c>
      <c r="AA9326">
        <v>8</v>
      </c>
      <c r="AB9326">
        <v>8</v>
      </c>
      <c r="AC9326">
        <v>34</v>
      </c>
    </row>
    <row r="9327" spans="1:29">
      <c r="A9327">
        <v>10125</v>
      </c>
      <c r="B9327" t="s">
        <v>805</v>
      </c>
      <c r="C9327" t="s">
        <v>11145</v>
      </c>
      <c r="J9327" t="s">
        <v>1444</v>
      </c>
      <c r="K9327">
        <v>0</v>
      </c>
      <c r="N9327" t="b">
        <v>1</v>
      </c>
      <c r="O9327" t="b">
        <v>0</v>
      </c>
      <c r="P9327" t="b">
        <v>0</v>
      </c>
      <c r="Q9327">
        <v>1</v>
      </c>
      <c r="R9327">
        <v>1</v>
      </c>
      <c r="S9327">
        <v>1</v>
      </c>
      <c r="T9327">
        <v>5</v>
      </c>
      <c r="U9327" t="b">
        <v>1</v>
      </c>
      <c r="V9327" t="s">
        <v>10876</v>
      </c>
      <c r="W9327" t="s">
        <v>10877</v>
      </c>
      <c r="X9327" t="s">
        <v>14936</v>
      </c>
      <c r="Y9327">
        <v>74</v>
      </c>
      <c r="Z9327">
        <v>74</v>
      </c>
      <c r="AA9327">
        <v>8</v>
      </c>
      <c r="AB9327">
        <v>8</v>
      </c>
      <c r="AC9327">
        <v>34</v>
      </c>
    </row>
    <row r="9328" spans="1:29">
      <c r="A9328">
        <v>10126</v>
      </c>
      <c r="B9328" t="s">
        <v>805</v>
      </c>
      <c r="C9328" t="s">
        <v>11146</v>
      </c>
      <c r="J9328" t="s">
        <v>1444</v>
      </c>
      <c r="K9328">
        <v>0</v>
      </c>
      <c r="N9328" t="b">
        <v>1</v>
      </c>
      <c r="O9328" t="b">
        <v>0</v>
      </c>
      <c r="P9328" t="b">
        <v>0</v>
      </c>
      <c r="Q9328">
        <v>1</v>
      </c>
      <c r="R9328">
        <v>1</v>
      </c>
      <c r="S9328">
        <v>1</v>
      </c>
      <c r="T9328">
        <v>5</v>
      </c>
      <c r="U9328" t="b">
        <v>1</v>
      </c>
      <c r="V9328" t="s">
        <v>10876</v>
      </c>
      <c r="W9328" t="s">
        <v>10877</v>
      </c>
      <c r="X9328" t="s">
        <v>14937</v>
      </c>
      <c r="Y9328">
        <v>75</v>
      </c>
      <c r="Z9328">
        <v>75</v>
      </c>
      <c r="AA9328">
        <v>8</v>
      </c>
      <c r="AB9328">
        <v>8</v>
      </c>
      <c r="AC9328">
        <v>34</v>
      </c>
    </row>
    <row r="9329" spans="1:29">
      <c r="A9329">
        <v>10127</v>
      </c>
      <c r="B9329" t="s">
        <v>805</v>
      </c>
      <c r="C9329" t="s">
        <v>11147</v>
      </c>
      <c r="J9329" t="s">
        <v>1444</v>
      </c>
      <c r="K9329">
        <v>0</v>
      </c>
      <c r="N9329" t="b">
        <v>1</v>
      </c>
      <c r="O9329" t="b">
        <v>0</v>
      </c>
      <c r="P9329" t="b">
        <v>0</v>
      </c>
      <c r="Q9329">
        <v>1</v>
      </c>
      <c r="R9329">
        <v>1</v>
      </c>
      <c r="S9329">
        <v>1</v>
      </c>
      <c r="T9329">
        <v>5</v>
      </c>
      <c r="U9329" t="b">
        <v>1</v>
      </c>
      <c r="V9329" t="s">
        <v>10876</v>
      </c>
      <c r="W9329" t="s">
        <v>10877</v>
      </c>
      <c r="X9329" t="s">
        <v>14938</v>
      </c>
      <c r="Y9329">
        <v>76</v>
      </c>
      <c r="Z9329">
        <v>76</v>
      </c>
      <c r="AA9329">
        <v>8</v>
      </c>
      <c r="AB9329">
        <v>8</v>
      </c>
      <c r="AC9329">
        <v>34</v>
      </c>
    </row>
    <row r="9330" spans="1:29">
      <c r="A9330">
        <v>10128</v>
      </c>
      <c r="B9330" t="s">
        <v>805</v>
      </c>
      <c r="C9330" t="s">
        <v>11148</v>
      </c>
      <c r="J9330" t="s">
        <v>1444</v>
      </c>
      <c r="K9330">
        <v>0</v>
      </c>
      <c r="N9330" t="b">
        <v>1</v>
      </c>
      <c r="O9330" t="b">
        <v>0</v>
      </c>
      <c r="P9330" t="b">
        <v>0</v>
      </c>
      <c r="Q9330">
        <v>1</v>
      </c>
      <c r="R9330">
        <v>1</v>
      </c>
      <c r="S9330">
        <v>1</v>
      </c>
      <c r="T9330">
        <v>5</v>
      </c>
      <c r="U9330" t="b">
        <v>1</v>
      </c>
      <c r="V9330" t="s">
        <v>10876</v>
      </c>
      <c r="W9330" t="s">
        <v>10877</v>
      </c>
      <c r="X9330" t="s">
        <v>14943</v>
      </c>
      <c r="Y9330">
        <v>77</v>
      </c>
      <c r="Z9330">
        <v>77</v>
      </c>
      <c r="AA9330">
        <v>8</v>
      </c>
      <c r="AB9330">
        <v>8</v>
      </c>
      <c r="AC9330">
        <v>34</v>
      </c>
    </row>
    <row r="9331" spans="1:29">
      <c r="A9331">
        <v>10129</v>
      </c>
      <c r="B9331" t="s">
        <v>805</v>
      </c>
      <c r="C9331" t="s">
        <v>11149</v>
      </c>
      <c r="J9331" t="s">
        <v>1444</v>
      </c>
      <c r="K9331">
        <v>0</v>
      </c>
      <c r="N9331" t="b">
        <v>1</v>
      </c>
      <c r="O9331" t="b">
        <v>0</v>
      </c>
      <c r="P9331" t="b">
        <v>0</v>
      </c>
      <c r="Q9331">
        <v>1</v>
      </c>
      <c r="R9331">
        <v>1</v>
      </c>
      <c r="S9331">
        <v>1</v>
      </c>
      <c r="T9331">
        <v>5</v>
      </c>
      <c r="U9331" t="b">
        <v>1</v>
      </c>
      <c r="V9331" t="s">
        <v>10876</v>
      </c>
      <c r="W9331" t="s">
        <v>10877</v>
      </c>
      <c r="X9331" t="s">
        <v>14948</v>
      </c>
      <c r="Y9331">
        <v>78</v>
      </c>
      <c r="Z9331">
        <v>78</v>
      </c>
      <c r="AA9331">
        <v>8</v>
      </c>
      <c r="AB9331">
        <v>8</v>
      </c>
      <c r="AC9331">
        <v>34</v>
      </c>
    </row>
    <row r="9332" spans="1:29">
      <c r="A9332">
        <v>10130</v>
      </c>
      <c r="B9332" t="s">
        <v>805</v>
      </c>
      <c r="C9332" t="s">
        <v>11150</v>
      </c>
      <c r="J9332" t="s">
        <v>1444</v>
      </c>
      <c r="K9332">
        <v>0</v>
      </c>
      <c r="N9332" t="b">
        <v>1</v>
      </c>
      <c r="O9332" t="b">
        <v>0</v>
      </c>
      <c r="P9332" t="b">
        <v>0</v>
      </c>
      <c r="Q9332">
        <v>1</v>
      </c>
      <c r="R9332">
        <v>1</v>
      </c>
      <c r="S9332">
        <v>1</v>
      </c>
      <c r="T9332">
        <v>5</v>
      </c>
      <c r="U9332" t="b">
        <v>1</v>
      </c>
      <c r="V9332" t="s">
        <v>10876</v>
      </c>
      <c r="W9332" t="s">
        <v>10877</v>
      </c>
      <c r="X9332" t="s">
        <v>15479</v>
      </c>
      <c r="Y9332">
        <v>79</v>
      </c>
      <c r="Z9332">
        <v>79</v>
      </c>
      <c r="AA9332">
        <v>8</v>
      </c>
      <c r="AB9332">
        <v>8</v>
      </c>
      <c r="AC9332">
        <v>34</v>
      </c>
    </row>
    <row r="9333" spans="1:29">
      <c r="A9333">
        <v>10131</v>
      </c>
      <c r="B9333" t="s">
        <v>805</v>
      </c>
      <c r="C9333" t="s">
        <v>11151</v>
      </c>
      <c r="J9333" t="s">
        <v>1444</v>
      </c>
      <c r="K9333">
        <v>0</v>
      </c>
      <c r="N9333" t="b">
        <v>1</v>
      </c>
      <c r="O9333" t="b">
        <v>0</v>
      </c>
      <c r="P9333" t="b">
        <v>0</v>
      </c>
      <c r="Q9333">
        <v>1</v>
      </c>
      <c r="R9333">
        <v>1</v>
      </c>
      <c r="S9333">
        <v>1</v>
      </c>
      <c r="T9333">
        <v>5</v>
      </c>
      <c r="U9333" t="b">
        <v>1</v>
      </c>
      <c r="V9333" t="s">
        <v>10876</v>
      </c>
      <c r="W9333" t="s">
        <v>10877</v>
      </c>
      <c r="X9333" t="s">
        <v>15125</v>
      </c>
      <c r="Y9333">
        <v>80</v>
      </c>
      <c r="Z9333">
        <v>80</v>
      </c>
      <c r="AA9333">
        <v>8</v>
      </c>
      <c r="AB9333">
        <v>8</v>
      </c>
      <c r="AC9333">
        <v>34</v>
      </c>
    </row>
    <row r="9334" spans="1:29">
      <c r="A9334">
        <v>10132</v>
      </c>
      <c r="B9334" t="s">
        <v>805</v>
      </c>
      <c r="C9334" t="s">
        <v>11152</v>
      </c>
      <c r="J9334" t="s">
        <v>1444</v>
      </c>
      <c r="K9334">
        <v>0</v>
      </c>
      <c r="N9334" t="b">
        <v>1</v>
      </c>
      <c r="O9334" t="b">
        <v>0</v>
      </c>
      <c r="P9334" t="b">
        <v>0</v>
      </c>
      <c r="Q9334">
        <v>1</v>
      </c>
      <c r="R9334">
        <v>1</v>
      </c>
      <c r="S9334">
        <v>1</v>
      </c>
      <c r="T9334">
        <v>5</v>
      </c>
      <c r="U9334" t="b">
        <v>1</v>
      </c>
      <c r="V9334" t="s">
        <v>10876</v>
      </c>
      <c r="W9334" t="s">
        <v>10877</v>
      </c>
      <c r="X9334" t="s">
        <v>15126</v>
      </c>
      <c r="Y9334">
        <v>81</v>
      </c>
      <c r="Z9334">
        <v>81</v>
      </c>
      <c r="AA9334">
        <v>8</v>
      </c>
      <c r="AB9334">
        <v>8</v>
      </c>
      <c r="AC9334">
        <v>34</v>
      </c>
    </row>
    <row r="9335" spans="1:29">
      <c r="A9335">
        <v>10133</v>
      </c>
      <c r="B9335" t="s">
        <v>805</v>
      </c>
      <c r="C9335" t="s">
        <v>11153</v>
      </c>
      <c r="J9335" t="s">
        <v>1444</v>
      </c>
      <c r="K9335">
        <v>0</v>
      </c>
      <c r="N9335" t="b">
        <v>1</v>
      </c>
      <c r="O9335" t="b">
        <v>0</v>
      </c>
      <c r="P9335" t="b">
        <v>0</v>
      </c>
      <c r="Q9335">
        <v>1</v>
      </c>
      <c r="R9335">
        <v>1</v>
      </c>
      <c r="S9335">
        <v>1</v>
      </c>
      <c r="T9335">
        <v>5</v>
      </c>
      <c r="U9335" t="b">
        <v>1</v>
      </c>
      <c r="V9335" t="s">
        <v>10876</v>
      </c>
      <c r="W9335" t="s">
        <v>10877</v>
      </c>
      <c r="X9335" t="s">
        <v>15127</v>
      </c>
      <c r="Y9335">
        <v>82</v>
      </c>
      <c r="Z9335">
        <v>82</v>
      </c>
      <c r="AA9335">
        <v>8</v>
      </c>
      <c r="AB9335">
        <v>8</v>
      </c>
      <c r="AC9335">
        <v>34</v>
      </c>
    </row>
    <row r="9336" spans="1:29">
      <c r="A9336">
        <v>10134</v>
      </c>
      <c r="B9336" t="s">
        <v>805</v>
      </c>
      <c r="C9336" t="s">
        <v>11154</v>
      </c>
      <c r="J9336" t="s">
        <v>1444</v>
      </c>
      <c r="K9336">
        <v>0</v>
      </c>
      <c r="N9336" t="b">
        <v>1</v>
      </c>
      <c r="O9336" t="b">
        <v>0</v>
      </c>
      <c r="P9336" t="b">
        <v>0</v>
      </c>
      <c r="Q9336">
        <v>1</v>
      </c>
      <c r="R9336">
        <v>1</v>
      </c>
      <c r="S9336">
        <v>1</v>
      </c>
      <c r="T9336">
        <v>5</v>
      </c>
      <c r="U9336" t="b">
        <v>1</v>
      </c>
      <c r="V9336" t="s">
        <v>10876</v>
      </c>
      <c r="W9336" t="s">
        <v>10877</v>
      </c>
      <c r="X9336" t="s">
        <v>15128</v>
      </c>
      <c r="Y9336">
        <v>83</v>
      </c>
      <c r="Z9336">
        <v>83</v>
      </c>
      <c r="AA9336">
        <v>8</v>
      </c>
      <c r="AB9336">
        <v>8</v>
      </c>
      <c r="AC9336">
        <v>34</v>
      </c>
    </row>
    <row r="9337" spans="1:29">
      <c r="A9337">
        <v>10135</v>
      </c>
      <c r="B9337" t="s">
        <v>805</v>
      </c>
      <c r="C9337" t="s">
        <v>11155</v>
      </c>
      <c r="J9337" t="s">
        <v>1444</v>
      </c>
      <c r="K9337">
        <v>0</v>
      </c>
      <c r="N9337" t="b">
        <v>1</v>
      </c>
      <c r="O9337" t="b">
        <v>0</v>
      </c>
      <c r="P9337" t="b">
        <v>0</v>
      </c>
      <c r="Q9337">
        <v>1</v>
      </c>
      <c r="R9337">
        <v>1</v>
      </c>
      <c r="S9337">
        <v>1</v>
      </c>
      <c r="T9337">
        <v>5</v>
      </c>
      <c r="U9337" t="b">
        <v>1</v>
      </c>
      <c r="V9337" t="s">
        <v>10876</v>
      </c>
      <c r="W9337" t="s">
        <v>10877</v>
      </c>
      <c r="X9337" t="s">
        <v>15129</v>
      </c>
      <c r="Y9337">
        <v>84</v>
      </c>
      <c r="Z9337">
        <v>84</v>
      </c>
      <c r="AA9337">
        <v>8</v>
      </c>
      <c r="AB9337">
        <v>8</v>
      </c>
      <c r="AC9337">
        <v>34</v>
      </c>
    </row>
    <row r="9338" spans="1:29">
      <c r="A9338">
        <v>10136</v>
      </c>
      <c r="B9338" t="s">
        <v>805</v>
      </c>
      <c r="C9338" t="s">
        <v>11156</v>
      </c>
      <c r="J9338" t="s">
        <v>1444</v>
      </c>
      <c r="K9338">
        <v>0</v>
      </c>
      <c r="N9338" t="b">
        <v>1</v>
      </c>
      <c r="O9338" t="b">
        <v>0</v>
      </c>
      <c r="P9338" t="b">
        <v>0</v>
      </c>
      <c r="Q9338">
        <v>1</v>
      </c>
      <c r="R9338">
        <v>1</v>
      </c>
      <c r="S9338">
        <v>1</v>
      </c>
      <c r="T9338">
        <v>5</v>
      </c>
      <c r="U9338" t="b">
        <v>1</v>
      </c>
      <c r="V9338" t="s">
        <v>10876</v>
      </c>
      <c r="W9338" t="s">
        <v>10877</v>
      </c>
      <c r="X9338" t="s">
        <v>15130</v>
      </c>
      <c r="Y9338">
        <v>85</v>
      </c>
      <c r="Z9338">
        <v>85</v>
      </c>
      <c r="AA9338">
        <v>8</v>
      </c>
      <c r="AB9338">
        <v>8</v>
      </c>
      <c r="AC9338">
        <v>34</v>
      </c>
    </row>
    <row r="9339" spans="1:29">
      <c r="A9339">
        <v>10137</v>
      </c>
      <c r="B9339" t="s">
        <v>805</v>
      </c>
      <c r="C9339" t="s">
        <v>11157</v>
      </c>
      <c r="J9339" t="s">
        <v>1444</v>
      </c>
      <c r="K9339">
        <v>0</v>
      </c>
      <c r="N9339" t="b">
        <v>1</v>
      </c>
      <c r="O9339" t="b">
        <v>0</v>
      </c>
      <c r="P9339" t="b">
        <v>0</v>
      </c>
      <c r="Q9339">
        <v>1</v>
      </c>
      <c r="R9339">
        <v>1</v>
      </c>
      <c r="S9339">
        <v>1</v>
      </c>
      <c r="T9339">
        <v>5</v>
      </c>
      <c r="U9339" t="b">
        <v>1</v>
      </c>
      <c r="V9339" t="s">
        <v>10876</v>
      </c>
      <c r="W9339" t="s">
        <v>10877</v>
      </c>
      <c r="X9339" t="s">
        <v>15131</v>
      </c>
      <c r="Y9339">
        <v>86</v>
      </c>
      <c r="Z9339">
        <v>86</v>
      </c>
      <c r="AA9339">
        <v>8</v>
      </c>
      <c r="AB9339">
        <v>8</v>
      </c>
      <c r="AC9339">
        <v>34</v>
      </c>
    </row>
    <row r="9340" spans="1:29">
      <c r="A9340">
        <v>10138</v>
      </c>
      <c r="B9340" t="s">
        <v>805</v>
      </c>
      <c r="C9340" t="s">
        <v>11158</v>
      </c>
      <c r="J9340" t="s">
        <v>1444</v>
      </c>
      <c r="K9340">
        <v>0</v>
      </c>
      <c r="N9340" t="b">
        <v>1</v>
      </c>
      <c r="O9340" t="b">
        <v>0</v>
      </c>
      <c r="P9340" t="b">
        <v>0</v>
      </c>
      <c r="Q9340">
        <v>1</v>
      </c>
      <c r="R9340">
        <v>1</v>
      </c>
      <c r="S9340">
        <v>1</v>
      </c>
      <c r="T9340">
        <v>5</v>
      </c>
      <c r="U9340" t="b">
        <v>1</v>
      </c>
      <c r="V9340" t="s">
        <v>10876</v>
      </c>
      <c r="W9340" t="s">
        <v>10877</v>
      </c>
      <c r="X9340" t="s">
        <v>15132</v>
      </c>
      <c r="Y9340">
        <v>87</v>
      </c>
      <c r="Z9340">
        <v>87</v>
      </c>
      <c r="AA9340">
        <v>8</v>
      </c>
      <c r="AB9340">
        <v>8</v>
      </c>
      <c r="AC9340">
        <v>34</v>
      </c>
    </row>
    <row r="9341" spans="1:29">
      <c r="A9341">
        <v>10139</v>
      </c>
      <c r="B9341" t="s">
        <v>805</v>
      </c>
      <c r="C9341" t="s">
        <v>11159</v>
      </c>
      <c r="J9341" t="s">
        <v>1444</v>
      </c>
      <c r="K9341">
        <v>0</v>
      </c>
      <c r="N9341" t="b">
        <v>1</v>
      </c>
      <c r="O9341" t="b">
        <v>0</v>
      </c>
      <c r="P9341" t="b">
        <v>0</v>
      </c>
      <c r="Q9341">
        <v>1</v>
      </c>
      <c r="R9341">
        <v>1</v>
      </c>
      <c r="S9341">
        <v>1</v>
      </c>
      <c r="T9341">
        <v>5</v>
      </c>
      <c r="U9341" t="b">
        <v>1</v>
      </c>
      <c r="V9341" t="s">
        <v>10876</v>
      </c>
      <c r="W9341" t="s">
        <v>10877</v>
      </c>
      <c r="X9341" t="s">
        <v>15133</v>
      </c>
      <c r="Y9341">
        <v>88</v>
      </c>
      <c r="Z9341">
        <v>88</v>
      </c>
      <c r="AA9341">
        <v>8</v>
      </c>
      <c r="AB9341">
        <v>8</v>
      </c>
      <c r="AC9341">
        <v>34</v>
      </c>
    </row>
    <row r="9342" spans="1:29">
      <c r="A9342">
        <v>10140</v>
      </c>
      <c r="B9342" t="s">
        <v>805</v>
      </c>
      <c r="C9342" t="s">
        <v>11160</v>
      </c>
      <c r="J9342" t="s">
        <v>1444</v>
      </c>
      <c r="K9342">
        <v>0</v>
      </c>
      <c r="N9342" t="b">
        <v>1</v>
      </c>
      <c r="O9342" t="b">
        <v>0</v>
      </c>
      <c r="P9342" t="b">
        <v>0</v>
      </c>
      <c r="Q9342">
        <v>1</v>
      </c>
      <c r="R9342">
        <v>1</v>
      </c>
      <c r="S9342">
        <v>1</v>
      </c>
      <c r="T9342">
        <v>5</v>
      </c>
      <c r="U9342" t="b">
        <v>1</v>
      </c>
      <c r="V9342" t="s">
        <v>10876</v>
      </c>
      <c r="W9342" t="s">
        <v>10877</v>
      </c>
      <c r="X9342" t="s">
        <v>15134</v>
      </c>
      <c r="Y9342">
        <v>89</v>
      </c>
      <c r="Z9342">
        <v>89</v>
      </c>
      <c r="AA9342">
        <v>8</v>
      </c>
      <c r="AB9342">
        <v>8</v>
      </c>
      <c r="AC9342">
        <v>34</v>
      </c>
    </row>
    <row r="9343" spans="1:29">
      <c r="A9343">
        <v>10141</v>
      </c>
      <c r="B9343" t="s">
        <v>805</v>
      </c>
      <c r="C9343" t="s">
        <v>11161</v>
      </c>
      <c r="J9343" t="s">
        <v>1444</v>
      </c>
      <c r="K9343">
        <v>0</v>
      </c>
      <c r="N9343" t="b">
        <v>1</v>
      </c>
      <c r="O9343" t="b">
        <v>0</v>
      </c>
      <c r="P9343" t="b">
        <v>0</v>
      </c>
      <c r="Q9343">
        <v>1</v>
      </c>
      <c r="R9343">
        <v>1</v>
      </c>
      <c r="S9343">
        <v>1</v>
      </c>
      <c r="T9343">
        <v>5</v>
      </c>
      <c r="U9343" t="b">
        <v>1</v>
      </c>
      <c r="V9343" t="s">
        <v>10876</v>
      </c>
      <c r="W9343" t="s">
        <v>10877</v>
      </c>
      <c r="X9343" t="s">
        <v>15135</v>
      </c>
      <c r="Y9343">
        <v>90</v>
      </c>
      <c r="Z9343">
        <v>90</v>
      </c>
      <c r="AA9343">
        <v>8</v>
      </c>
      <c r="AB9343">
        <v>8</v>
      </c>
      <c r="AC9343">
        <v>34</v>
      </c>
    </row>
    <row r="9344" spans="1:29">
      <c r="A9344">
        <v>10142</v>
      </c>
      <c r="B9344" t="s">
        <v>805</v>
      </c>
      <c r="C9344" t="s">
        <v>11162</v>
      </c>
      <c r="J9344" t="s">
        <v>1444</v>
      </c>
      <c r="K9344">
        <v>0</v>
      </c>
      <c r="N9344" t="b">
        <v>1</v>
      </c>
      <c r="O9344" t="b">
        <v>0</v>
      </c>
      <c r="P9344" t="b">
        <v>0</v>
      </c>
      <c r="Q9344">
        <v>1</v>
      </c>
      <c r="R9344">
        <v>1</v>
      </c>
      <c r="S9344">
        <v>1</v>
      </c>
      <c r="T9344">
        <v>5</v>
      </c>
      <c r="U9344" t="b">
        <v>1</v>
      </c>
      <c r="V9344" t="s">
        <v>10876</v>
      </c>
      <c r="W9344" t="s">
        <v>10877</v>
      </c>
      <c r="X9344" t="s">
        <v>15136</v>
      </c>
      <c r="Y9344">
        <v>91</v>
      </c>
      <c r="Z9344">
        <v>91</v>
      </c>
      <c r="AA9344">
        <v>8</v>
      </c>
      <c r="AB9344">
        <v>8</v>
      </c>
      <c r="AC9344">
        <v>34</v>
      </c>
    </row>
    <row r="9345" spans="1:29">
      <c r="A9345">
        <v>10143</v>
      </c>
      <c r="B9345" t="s">
        <v>805</v>
      </c>
      <c r="C9345" t="s">
        <v>11163</v>
      </c>
      <c r="J9345" t="s">
        <v>1444</v>
      </c>
      <c r="K9345">
        <v>0</v>
      </c>
      <c r="N9345" t="b">
        <v>1</v>
      </c>
      <c r="O9345" t="b">
        <v>0</v>
      </c>
      <c r="P9345" t="b">
        <v>0</v>
      </c>
      <c r="Q9345">
        <v>1</v>
      </c>
      <c r="R9345">
        <v>1</v>
      </c>
      <c r="S9345">
        <v>1</v>
      </c>
      <c r="T9345">
        <v>5</v>
      </c>
      <c r="U9345" t="b">
        <v>1</v>
      </c>
      <c r="V9345" t="s">
        <v>10876</v>
      </c>
      <c r="W9345" t="s">
        <v>10877</v>
      </c>
      <c r="X9345" t="s">
        <v>15137</v>
      </c>
      <c r="Y9345">
        <v>92</v>
      </c>
      <c r="Z9345">
        <v>92</v>
      </c>
      <c r="AA9345">
        <v>8</v>
      </c>
      <c r="AB9345">
        <v>8</v>
      </c>
      <c r="AC9345">
        <v>34</v>
      </c>
    </row>
    <row r="9346" spans="1:29">
      <c r="A9346">
        <v>10144</v>
      </c>
      <c r="B9346" t="s">
        <v>805</v>
      </c>
      <c r="C9346" t="s">
        <v>11164</v>
      </c>
      <c r="J9346" t="s">
        <v>1444</v>
      </c>
      <c r="K9346">
        <v>0</v>
      </c>
      <c r="N9346" t="b">
        <v>1</v>
      </c>
      <c r="O9346" t="b">
        <v>0</v>
      </c>
      <c r="P9346" t="b">
        <v>0</v>
      </c>
      <c r="Q9346">
        <v>1</v>
      </c>
      <c r="R9346">
        <v>1</v>
      </c>
      <c r="S9346">
        <v>1</v>
      </c>
      <c r="T9346">
        <v>5</v>
      </c>
      <c r="U9346" t="b">
        <v>1</v>
      </c>
      <c r="V9346" t="s">
        <v>10876</v>
      </c>
      <c r="W9346" t="s">
        <v>10877</v>
      </c>
      <c r="X9346" t="s">
        <v>15138</v>
      </c>
      <c r="Y9346">
        <v>93</v>
      </c>
      <c r="Z9346">
        <v>93</v>
      </c>
      <c r="AA9346">
        <v>8</v>
      </c>
      <c r="AB9346">
        <v>8</v>
      </c>
      <c r="AC9346">
        <v>34</v>
      </c>
    </row>
    <row r="9347" spans="1:29">
      <c r="A9347">
        <v>10152</v>
      </c>
      <c r="B9347" t="s">
        <v>805</v>
      </c>
      <c r="C9347" t="s">
        <v>11165</v>
      </c>
      <c r="J9347" t="s">
        <v>1444</v>
      </c>
      <c r="K9347">
        <v>0</v>
      </c>
      <c r="N9347" t="b">
        <v>0</v>
      </c>
      <c r="O9347" t="b">
        <v>1</v>
      </c>
      <c r="P9347" t="b">
        <v>0</v>
      </c>
      <c r="Q9347">
        <v>1</v>
      </c>
      <c r="R9347">
        <v>4</v>
      </c>
      <c r="S9347">
        <v>1</v>
      </c>
      <c r="T9347">
        <v>5</v>
      </c>
      <c r="U9347" t="b">
        <v>1</v>
      </c>
      <c r="V9347" t="s">
        <v>10876</v>
      </c>
      <c r="W9347" t="s">
        <v>10877</v>
      </c>
      <c r="X9347" t="s">
        <v>15053</v>
      </c>
      <c r="Y9347">
        <v>94</v>
      </c>
      <c r="Z9347">
        <v>94</v>
      </c>
      <c r="AA9347">
        <v>6</v>
      </c>
      <c r="AB9347">
        <v>6</v>
      </c>
      <c r="AC9347">
        <v>34</v>
      </c>
    </row>
    <row r="9348" spans="1:29">
      <c r="A9348">
        <v>10153</v>
      </c>
      <c r="B9348" t="s">
        <v>805</v>
      </c>
      <c r="C9348" t="s">
        <v>11166</v>
      </c>
      <c r="J9348" t="s">
        <v>1444</v>
      </c>
      <c r="K9348">
        <v>0</v>
      </c>
      <c r="N9348" t="b">
        <v>0</v>
      </c>
      <c r="O9348" t="b">
        <v>1</v>
      </c>
      <c r="P9348" t="b">
        <v>0</v>
      </c>
      <c r="Q9348">
        <v>1</v>
      </c>
      <c r="R9348">
        <v>4</v>
      </c>
      <c r="S9348">
        <v>1</v>
      </c>
      <c r="T9348">
        <v>5</v>
      </c>
      <c r="U9348" t="b">
        <v>1</v>
      </c>
      <c r="V9348" t="s">
        <v>10876</v>
      </c>
      <c r="W9348" t="s">
        <v>10877</v>
      </c>
      <c r="X9348" t="s">
        <v>15139</v>
      </c>
      <c r="Y9348">
        <v>94</v>
      </c>
      <c r="Z9348">
        <v>94</v>
      </c>
      <c r="AA9348">
        <v>8</v>
      </c>
      <c r="AB9348">
        <v>8</v>
      </c>
      <c r="AC9348">
        <v>34</v>
      </c>
    </row>
    <row r="9349" spans="1:29">
      <c r="A9349">
        <v>10154</v>
      </c>
      <c r="B9349" t="s">
        <v>805</v>
      </c>
      <c r="C9349" t="s">
        <v>11167</v>
      </c>
      <c r="J9349" t="s">
        <v>1466</v>
      </c>
      <c r="K9349">
        <v>0</v>
      </c>
      <c r="N9349" t="b">
        <v>0</v>
      </c>
      <c r="O9349" t="b">
        <v>1</v>
      </c>
      <c r="P9349" t="b">
        <v>0</v>
      </c>
      <c r="Q9349">
        <v>1</v>
      </c>
      <c r="R9349">
        <v>4</v>
      </c>
      <c r="S9349">
        <v>1</v>
      </c>
      <c r="T9349">
        <v>5</v>
      </c>
      <c r="U9349" t="b">
        <v>1</v>
      </c>
      <c r="V9349" t="s">
        <v>10876</v>
      </c>
      <c r="W9349" t="s">
        <v>10877</v>
      </c>
      <c r="X9349" t="s">
        <v>15103</v>
      </c>
      <c r="Y9349">
        <v>94</v>
      </c>
      <c r="Z9349">
        <v>94</v>
      </c>
      <c r="AA9349">
        <v>7</v>
      </c>
      <c r="AB9349">
        <v>7</v>
      </c>
      <c r="AC9349">
        <v>34</v>
      </c>
    </row>
    <row r="9350" spans="1:29">
      <c r="A9350">
        <v>10155</v>
      </c>
      <c r="B9350" t="s">
        <v>1503</v>
      </c>
      <c r="C9350" t="s">
        <v>11168</v>
      </c>
      <c r="D9350" t="s">
        <v>11169</v>
      </c>
      <c r="E9350" t="s">
        <v>11170</v>
      </c>
      <c r="U9350" t="b">
        <v>1</v>
      </c>
      <c r="V9350" t="s">
        <v>11171</v>
      </c>
      <c r="W9350" t="s">
        <v>11172</v>
      </c>
      <c r="X9350" t="s">
        <v>15636</v>
      </c>
      <c r="Y9350">
        <v>10</v>
      </c>
      <c r="Z9350">
        <v>11</v>
      </c>
      <c r="AA9350">
        <v>2</v>
      </c>
      <c r="AB9350">
        <v>10</v>
      </c>
      <c r="AC9350">
        <v>35</v>
      </c>
    </row>
    <row r="9351" spans="1:29">
      <c r="A9351">
        <v>10156</v>
      </c>
      <c r="B9351" t="s">
        <v>827</v>
      </c>
      <c r="C9351" t="s">
        <v>11173</v>
      </c>
      <c r="U9351" t="b">
        <v>1</v>
      </c>
      <c r="V9351" t="s">
        <v>11171</v>
      </c>
      <c r="W9351" t="s">
        <v>11172</v>
      </c>
      <c r="X9351" t="s">
        <v>15637</v>
      </c>
      <c r="Y9351">
        <v>10</v>
      </c>
      <c r="Z9351">
        <v>11</v>
      </c>
      <c r="AA9351">
        <v>2</v>
      </c>
      <c r="AB9351">
        <v>9</v>
      </c>
      <c r="AC9351">
        <v>35</v>
      </c>
    </row>
    <row r="9352" spans="1:29">
      <c r="A9352">
        <v>10157</v>
      </c>
      <c r="B9352" t="s">
        <v>1508</v>
      </c>
      <c r="C9352" t="s">
        <v>11174</v>
      </c>
      <c r="U9352" t="b">
        <v>1</v>
      </c>
      <c r="V9352" t="s">
        <v>11171</v>
      </c>
      <c r="W9352" t="s">
        <v>11172</v>
      </c>
      <c r="X9352" t="s">
        <v>15638</v>
      </c>
      <c r="Y9352">
        <v>11</v>
      </c>
      <c r="Z9352">
        <v>11</v>
      </c>
      <c r="AA9352">
        <v>2</v>
      </c>
      <c r="AB9352">
        <v>10</v>
      </c>
      <c r="AC9352">
        <v>35</v>
      </c>
    </row>
    <row r="9353" spans="1:29">
      <c r="A9353">
        <v>10158</v>
      </c>
      <c r="B9353" t="s">
        <v>805</v>
      </c>
      <c r="C9353" t="s">
        <v>11175</v>
      </c>
      <c r="I9353" t="s">
        <v>597</v>
      </c>
      <c r="J9353" t="s">
        <v>1436</v>
      </c>
      <c r="K9353">
        <v>0</v>
      </c>
      <c r="N9353" t="b">
        <v>1</v>
      </c>
      <c r="O9353" t="b">
        <v>0</v>
      </c>
      <c r="P9353" t="b">
        <v>0</v>
      </c>
      <c r="Q9353">
        <v>9</v>
      </c>
      <c r="R9353">
        <v>1</v>
      </c>
      <c r="S9353">
        <v>1</v>
      </c>
      <c r="T9353">
        <v>0</v>
      </c>
      <c r="U9353" t="b">
        <v>1</v>
      </c>
      <c r="V9353" t="s">
        <v>11171</v>
      </c>
      <c r="W9353" t="s">
        <v>11172</v>
      </c>
      <c r="X9353" t="s">
        <v>14520</v>
      </c>
      <c r="Y9353">
        <v>11</v>
      </c>
      <c r="Z9353">
        <v>11</v>
      </c>
      <c r="AA9353">
        <v>5</v>
      </c>
      <c r="AB9353">
        <v>5</v>
      </c>
      <c r="AC9353">
        <v>35</v>
      </c>
    </row>
    <row r="9354" spans="1:29">
      <c r="A9354">
        <v>10159</v>
      </c>
      <c r="B9354" t="s">
        <v>1503</v>
      </c>
      <c r="C9354" t="s">
        <v>11176</v>
      </c>
      <c r="D9354" t="s">
        <v>11177</v>
      </c>
      <c r="E9354" t="s">
        <v>4611</v>
      </c>
      <c r="U9354" t="b">
        <v>1</v>
      </c>
      <c r="V9354" t="s">
        <v>11171</v>
      </c>
      <c r="W9354" t="s">
        <v>11172</v>
      </c>
      <c r="X9354" t="s">
        <v>15639</v>
      </c>
      <c r="Y9354">
        <v>12</v>
      </c>
      <c r="Z9354">
        <v>55</v>
      </c>
      <c r="AA9354">
        <v>2</v>
      </c>
      <c r="AB9354">
        <v>9</v>
      </c>
      <c r="AC9354">
        <v>35</v>
      </c>
    </row>
    <row r="9355" spans="1:29">
      <c r="A9355">
        <v>10160</v>
      </c>
      <c r="B9355" t="s">
        <v>827</v>
      </c>
      <c r="C9355" t="s">
        <v>11178</v>
      </c>
      <c r="U9355" t="b">
        <v>1</v>
      </c>
      <c r="V9355" t="s">
        <v>11171</v>
      </c>
      <c r="W9355" t="s">
        <v>11172</v>
      </c>
      <c r="X9355" t="s">
        <v>15640</v>
      </c>
      <c r="Y9355">
        <v>12</v>
      </c>
      <c r="Z9355">
        <v>55</v>
      </c>
      <c r="AA9355">
        <v>3</v>
      </c>
      <c r="AB9355">
        <v>9</v>
      </c>
      <c r="AC9355">
        <v>35</v>
      </c>
    </row>
    <row r="9356" spans="1:29">
      <c r="A9356">
        <v>10161</v>
      </c>
      <c r="B9356" t="s">
        <v>1508</v>
      </c>
      <c r="C9356" t="s">
        <v>11179</v>
      </c>
      <c r="U9356" t="b">
        <v>1</v>
      </c>
      <c r="V9356" t="s">
        <v>11171</v>
      </c>
      <c r="W9356" t="s">
        <v>11172</v>
      </c>
      <c r="X9356" t="s">
        <v>15641</v>
      </c>
      <c r="Y9356">
        <v>13</v>
      </c>
      <c r="Z9356">
        <v>55</v>
      </c>
      <c r="AA9356">
        <v>2</v>
      </c>
      <c r="AB9356">
        <v>9</v>
      </c>
      <c r="AC9356">
        <v>35</v>
      </c>
    </row>
    <row r="9357" spans="1:29">
      <c r="A9357">
        <v>10162</v>
      </c>
      <c r="B9357" t="s">
        <v>805</v>
      </c>
      <c r="C9357" t="s">
        <v>11180</v>
      </c>
      <c r="J9357" t="s">
        <v>1444</v>
      </c>
      <c r="K9357">
        <v>0</v>
      </c>
      <c r="N9357" t="b">
        <v>1</v>
      </c>
      <c r="O9357" t="b">
        <v>0</v>
      </c>
      <c r="P9357" t="b">
        <v>0</v>
      </c>
      <c r="Q9357">
        <v>1</v>
      </c>
      <c r="R9357">
        <v>2</v>
      </c>
      <c r="S9357">
        <v>1</v>
      </c>
      <c r="T9357">
        <v>2</v>
      </c>
      <c r="U9357" t="b">
        <v>1</v>
      </c>
      <c r="V9357" t="s">
        <v>11171</v>
      </c>
      <c r="W9357" t="s">
        <v>11172</v>
      </c>
      <c r="X9357" t="s">
        <v>14458</v>
      </c>
      <c r="Y9357">
        <v>16</v>
      </c>
      <c r="Z9357">
        <v>16</v>
      </c>
      <c r="AA9357">
        <v>5</v>
      </c>
      <c r="AB9357">
        <v>5</v>
      </c>
      <c r="AC9357">
        <v>35</v>
      </c>
    </row>
    <row r="9358" spans="1:29">
      <c r="A9358">
        <v>10163</v>
      </c>
      <c r="B9358" t="s">
        <v>805</v>
      </c>
      <c r="C9358" t="s">
        <v>11181</v>
      </c>
      <c r="J9358" t="s">
        <v>1444</v>
      </c>
      <c r="K9358">
        <v>0</v>
      </c>
      <c r="N9358" t="b">
        <v>1</v>
      </c>
      <c r="O9358" t="b">
        <v>0</v>
      </c>
      <c r="P9358" t="b">
        <v>0</v>
      </c>
      <c r="Q9358">
        <v>1</v>
      </c>
      <c r="R9358">
        <v>2</v>
      </c>
      <c r="S9358">
        <v>1</v>
      </c>
      <c r="T9358">
        <v>2</v>
      </c>
      <c r="U9358" t="b">
        <v>1</v>
      </c>
      <c r="V9358" t="s">
        <v>11171</v>
      </c>
      <c r="W9358" t="s">
        <v>11172</v>
      </c>
      <c r="X9358" t="s">
        <v>14684</v>
      </c>
      <c r="Y9358">
        <v>17</v>
      </c>
      <c r="Z9358">
        <v>17</v>
      </c>
      <c r="AA9358">
        <v>5</v>
      </c>
      <c r="AB9358">
        <v>5</v>
      </c>
      <c r="AC9358">
        <v>35</v>
      </c>
    </row>
    <row r="9359" spans="1:29">
      <c r="A9359">
        <v>10164</v>
      </c>
      <c r="B9359" t="s">
        <v>805</v>
      </c>
      <c r="C9359" t="s">
        <v>11182</v>
      </c>
      <c r="J9359" t="s">
        <v>1444</v>
      </c>
      <c r="K9359">
        <v>0</v>
      </c>
      <c r="N9359" t="b">
        <v>1</v>
      </c>
      <c r="O9359" t="b">
        <v>0</v>
      </c>
      <c r="P9359" t="b">
        <v>0</v>
      </c>
      <c r="Q9359">
        <v>1</v>
      </c>
      <c r="R9359">
        <v>2</v>
      </c>
      <c r="S9359">
        <v>1</v>
      </c>
      <c r="T9359">
        <v>2</v>
      </c>
      <c r="U9359" t="b">
        <v>1</v>
      </c>
      <c r="V9359" t="s">
        <v>11171</v>
      </c>
      <c r="W9359" t="s">
        <v>11172</v>
      </c>
      <c r="X9359" t="s">
        <v>14687</v>
      </c>
      <c r="Y9359">
        <v>18</v>
      </c>
      <c r="Z9359">
        <v>18</v>
      </c>
      <c r="AA9359">
        <v>5</v>
      </c>
      <c r="AB9359">
        <v>5</v>
      </c>
      <c r="AC9359">
        <v>35</v>
      </c>
    </row>
    <row r="9360" spans="1:29">
      <c r="A9360">
        <v>10165</v>
      </c>
      <c r="B9360" t="s">
        <v>805</v>
      </c>
      <c r="C9360" t="s">
        <v>11183</v>
      </c>
      <c r="J9360" t="s">
        <v>1444</v>
      </c>
      <c r="K9360">
        <v>0</v>
      </c>
      <c r="N9360" t="b">
        <v>1</v>
      </c>
      <c r="O9360" t="b">
        <v>0</v>
      </c>
      <c r="P9360" t="b">
        <v>0</v>
      </c>
      <c r="Q9360">
        <v>1</v>
      </c>
      <c r="R9360">
        <v>2</v>
      </c>
      <c r="S9360">
        <v>1</v>
      </c>
      <c r="T9360">
        <v>2</v>
      </c>
      <c r="U9360" t="b">
        <v>1</v>
      </c>
      <c r="V9360" t="s">
        <v>11171</v>
      </c>
      <c r="W9360" t="s">
        <v>11172</v>
      </c>
      <c r="X9360" t="s">
        <v>14689</v>
      </c>
      <c r="Y9360">
        <v>19</v>
      </c>
      <c r="Z9360">
        <v>19</v>
      </c>
      <c r="AA9360">
        <v>5</v>
      </c>
      <c r="AB9360">
        <v>5</v>
      </c>
      <c r="AC9360">
        <v>35</v>
      </c>
    </row>
    <row r="9361" spans="1:29">
      <c r="A9361">
        <v>10166</v>
      </c>
      <c r="B9361" t="s">
        <v>805</v>
      </c>
      <c r="C9361" t="s">
        <v>11184</v>
      </c>
      <c r="J9361" t="s">
        <v>1444</v>
      </c>
      <c r="K9361">
        <v>0</v>
      </c>
      <c r="N9361" t="b">
        <v>1</v>
      </c>
      <c r="O9361" t="b">
        <v>0</v>
      </c>
      <c r="P9361" t="b">
        <v>0</v>
      </c>
      <c r="Q9361">
        <v>1</v>
      </c>
      <c r="R9361">
        <v>2</v>
      </c>
      <c r="S9361">
        <v>1</v>
      </c>
      <c r="T9361">
        <v>2</v>
      </c>
      <c r="U9361" t="b">
        <v>1</v>
      </c>
      <c r="V9361" t="s">
        <v>11171</v>
      </c>
      <c r="W9361" t="s">
        <v>11172</v>
      </c>
      <c r="X9361" t="s">
        <v>14691</v>
      </c>
      <c r="Y9361">
        <v>20</v>
      </c>
      <c r="Z9361">
        <v>20</v>
      </c>
      <c r="AA9361">
        <v>5</v>
      </c>
      <c r="AB9361">
        <v>5</v>
      </c>
      <c r="AC9361">
        <v>35</v>
      </c>
    </row>
    <row r="9362" spans="1:29">
      <c r="A9362">
        <v>10167</v>
      </c>
      <c r="B9362" t="s">
        <v>805</v>
      </c>
      <c r="C9362" t="s">
        <v>11185</v>
      </c>
      <c r="J9362" t="s">
        <v>1444</v>
      </c>
      <c r="K9362">
        <v>0</v>
      </c>
      <c r="N9362" t="b">
        <v>1</v>
      </c>
      <c r="O9362" t="b">
        <v>0</v>
      </c>
      <c r="P9362" t="b">
        <v>0</v>
      </c>
      <c r="Q9362">
        <v>1</v>
      </c>
      <c r="R9362">
        <v>2</v>
      </c>
      <c r="S9362">
        <v>1</v>
      </c>
      <c r="T9362">
        <v>2</v>
      </c>
      <c r="U9362" t="b">
        <v>1</v>
      </c>
      <c r="V9362" t="s">
        <v>11171</v>
      </c>
      <c r="W9362" t="s">
        <v>11172</v>
      </c>
      <c r="X9362" t="s">
        <v>14471</v>
      </c>
      <c r="Y9362">
        <v>21</v>
      </c>
      <c r="Z9362">
        <v>21</v>
      </c>
      <c r="AA9362">
        <v>5</v>
      </c>
      <c r="AB9362">
        <v>5</v>
      </c>
      <c r="AC9362">
        <v>35</v>
      </c>
    </row>
    <row r="9363" spans="1:29">
      <c r="A9363">
        <v>10168</v>
      </c>
      <c r="B9363" t="s">
        <v>805</v>
      </c>
      <c r="C9363" t="s">
        <v>11186</v>
      </c>
      <c r="J9363" t="s">
        <v>1444</v>
      </c>
      <c r="K9363">
        <v>0</v>
      </c>
      <c r="N9363" t="b">
        <v>1</v>
      </c>
      <c r="O9363" t="b">
        <v>0</v>
      </c>
      <c r="P9363" t="b">
        <v>0</v>
      </c>
      <c r="Q9363">
        <v>1</v>
      </c>
      <c r="R9363">
        <v>2</v>
      </c>
      <c r="S9363">
        <v>1</v>
      </c>
      <c r="T9363">
        <v>2</v>
      </c>
      <c r="U9363" t="b">
        <v>1</v>
      </c>
      <c r="V9363" t="s">
        <v>11171</v>
      </c>
      <c r="W9363" t="s">
        <v>11172</v>
      </c>
      <c r="X9363" t="s">
        <v>14694</v>
      </c>
      <c r="Y9363">
        <v>22</v>
      </c>
      <c r="Z9363">
        <v>22</v>
      </c>
      <c r="AA9363">
        <v>5</v>
      </c>
      <c r="AB9363">
        <v>5</v>
      </c>
      <c r="AC9363">
        <v>35</v>
      </c>
    </row>
    <row r="9364" spans="1:29">
      <c r="A9364">
        <v>10169</v>
      </c>
      <c r="B9364" t="s">
        <v>805</v>
      </c>
      <c r="C9364" t="s">
        <v>11187</v>
      </c>
      <c r="J9364" t="s">
        <v>1444</v>
      </c>
      <c r="K9364">
        <v>0</v>
      </c>
      <c r="N9364" t="b">
        <v>1</v>
      </c>
      <c r="O9364" t="b">
        <v>0</v>
      </c>
      <c r="P9364" t="b">
        <v>0</v>
      </c>
      <c r="Q9364">
        <v>1</v>
      </c>
      <c r="R9364">
        <v>2</v>
      </c>
      <c r="S9364">
        <v>1</v>
      </c>
      <c r="T9364">
        <v>2</v>
      </c>
      <c r="U9364" t="b">
        <v>1</v>
      </c>
      <c r="V9364" t="s">
        <v>11171</v>
      </c>
      <c r="W9364" t="s">
        <v>11172</v>
      </c>
      <c r="X9364" t="s">
        <v>14688</v>
      </c>
      <c r="Y9364">
        <v>18</v>
      </c>
      <c r="Z9364">
        <v>18</v>
      </c>
      <c r="AA9364">
        <v>6</v>
      </c>
      <c r="AB9364">
        <v>6</v>
      </c>
      <c r="AC9364">
        <v>35</v>
      </c>
    </row>
    <row r="9365" spans="1:29">
      <c r="A9365">
        <v>10170</v>
      </c>
      <c r="B9365" t="s">
        <v>805</v>
      </c>
      <c r="C9365" t="s">
        <v>11188</v>
      </c>
      <c r="J9365" t="s">
        <v>1444</v>
      </c>
      <c r="K9365">
        <v>0</v>
      </c>
      <c r="N9365" t="b">
        <v>1</v>
      </c>
      <c r="O9365" t="b">
        <v>0</v>
      </c>
      <c r="P9365" t="b">
        <v>0</v>
      </c>
      <c r="Q9365">
        <v>1</v>
      </c>
      <c r="R9365">
        <v>2</v>
      </c>
      <c r="S9365">
        <v>1</v>
      </c>
      <c r="T9365">
        <v>2</v>
      </c>
      <c r="U9365" t="b">
        <v>1</v>
      </c>
      <c r="V9365" t="s">
        <v>11171</v>
      </c>
      <c r="W9365" t="s">
        <v>11172</v>
      </c>
      <c r="X9365" t="s">
        <v>14448</v>
      </c>
      <c r="Y9365">
        <v>19</v>
      </c>
      <c r="Z9365">
        <v>19</v>
      </c>
      <c r="AA9365">
        <v>6</v>
      </c>
      <c r="AB9365">
        <v>6</v>
      </c>
      <c r="AC9365">
        <v>35</v>
      </c>
    </row>
    <row r="9366" spans="1:29">
      <c r="A9366">
        <v>10171</v>
      </c>
      <c r="B9366" t="s">
        <v>805</v>
      </c>
      <c r="C9366" t="s">
        <v>11189</v>
      </c>
      <c r="J9366" t="s">
        <v>1444</v>
      </c>
      <c r="K9366">
        <v>0</v>
      </c>
      <c r="N9366" t="b">
        <v>1</v>
      </c>
      <c r="O9366" t="b">
        <v>0</v>
      </c>
      <c r="P9366" t="b">
        <v>0</v>
      </c>
      <c r="Q9366">
        <v>1</v>
      </c>
      <c r="R9366">
        <v>2</v>
      </c>
      <c r="S9366">
        <v>1</v>
      </c>
      <c r="T9366">
        <v>2</v>
      </c>
      <c r="U9366" t="b">
        <v>1</v>
      </c>
      <c r="V9366" t="s">
        <v>11171</v>
      </c>
      <c r="W9366" t="s">
        <v>11172</v>
      </c>
      <c r="X9366" t="s">
        <v>14623</v>
      </c>
      <c r="Y9366">
        <v>20</v>
      </c>
      <c r="Z9366">
        <v>20</v>
      </c>
      <c r="AA9366">
        <v>6</v>
      </c>
      <c r="AB9366">
        <v>6</v>
      </c>
      <c r="AC9366">
        <v>35</v>
      </c>
    </row>
    <row r="9367" spans="1:29">
      <c r="A9367">
        <v>10172</v>
      </c>
      <c r="B9367" t="s">
        <v>805</v>
      </c>
      <c r="C9367" t="s">
        <v>11190</v>
      </c>
      <c r="J9367" t="s">
        <v>1444</v>
      </c>
      <c r="K9367">
        <v>0</v>
      </c>
      <c r="N9367" t="b">
        <v>1</v>
      </c>
      <c r="O9367" t="b">
        <v>0</v>
      </c>
      <c r="P9367" t="b">
        <v>0</v>
      </c>
      <c r="Q9367">
        <v>1</v>
      </c>
      <c r="R9367">
        <v>2</v>
      </c>
      <c r="S9367">
        <v>1</v>
      </c>
      <c r="T9367">
        <v>2</v>
      </c>
      <c r="U9367" t="b">
        <v>1</v>
      </c>
      <c r="V9367" t="s">
        <v>11171</v>
      </c>
      <c r="W9367" t="s">
        <v>11172</v>
      </c>
      <c r="X9367" t="s">
        <v>14624</v>
      </c>
      <c r="Y9367">
        <v>21</v>
      </c>
      <c r="Z9367">
        <v>21</v>
      </c>
      <c r="AA9367">
        <v>6</v>
      </c>
      <c r="AB9367">
        <v>6</v>
      </c>
      <c r="AC9367">
        <v>35</v>
      </c>
    </row>
    <row r="9368" spans="1:29">
      <c r="A9368">
        <v>10173</v>
      </c>
      <c r="B9368" t="s">
        <v>805</v>
      </c>
      <c r="C9368" t="s">
        <v>11191</v>
      </c>
      <c r="J9368" t="s">
        <v>1444</v>
      </c>
      <c r="K9368">
        <v>0</v>
      </c>
      <c r="N9368" t="b">
        <v>1</v>
      </c>
      <c r="O9368" t="b">
        <v>0</v>
      </c>
      <c r="P9368" t="b">
        <v>0</v>
      </c>
      <c r="Q9368">
        <v>1</v>
      </c>
      <c r="R9368">
        <v>2</v>
      </c>
      <c r="S9368">
        <v>1</v>
      </c>
      <c r="T9368">
        <v>2</v>
      </c>
      <c r="U9368" t="b">
        <v>1</v>
      </c>
      <c r="V9368" t="s">
        <v>11171</v>
      </c>
      <c r="W9368" t="s">
        <v>11172</v>
      </c>
      <c r="X9368" t="s">
        <v>14625</v>
      </c>
      <c r="Y9368">
        <v>22</v>
      </c>
      <c r="Z9368">
        <v>22</v>
      </c>
      <c r="AA9368">
        <v>6</v>
      </c>
      <c r="AB9368">
        <v>6</v>
      </c>
      <c r="AC9368">
        <v>35</v>
      </c>
    </row>
    <row r="9369" spans="1:29">
      <c r="A9369">
        <v>10174</v>
      </c>
      <c r="B9369" t="s">
        <v>805</v>
      </c>
      <c r="C9369" t="s">
        <v>11192</v>
      </c>
      <c r="J9369" t="s">
        <v>1444</v>
      </c>
      <c r="K9369">
        <v>0</v>
      </c>
      <c r="N9369" t="b">
        <v>0</v>
      </c>
      <c r="O9369" t="b">
        <v>1</v>
      </c>
      <c r="P9369" t="b">
        <v>0</v>
      </c>
      <c r="Q9369">
        <v>1</v>
      </c>
      <c r="R9369">
        <v>2</v>
      </c>
      <c r="S9369">
        <v>1</v>
      </c>
      <c r="T9369">
        <v>2</v>
      </c>
      <c r="U9369" t="b">
        <v>1</v>
      </c>
      <c r="V9369" t="s">
        <v>11171</v>
      </c>
      <c r="W9369" t="s">
        <v>11172</v>
      </c>
      <c r="X9369" t="s">
        <v>14696</v>
      </c>
      <c r="Y9369">
        <v>23</v>
      </c>
      <c r="Z9369">
        <v>23</v>
      </c>
      <c r="AA9369">
        <v>5</v>
      </c>
      <c r="AB9369">
        <v>5</v>
      </c>
      <c r="AC9369">
        <v>35</v>
      </c>
    </row>
    <row r="9370" spans="1:29">
      <c r="A9370">
        <v>10175</v>
      </c>
      <c r="B9370" t="s">
        <v>805</v>
      </c>
      <c r="C9370" t="s">
        <v>11193</v>
      </c>
      <c r="J9370" t="s">
        <v>1444</v>
      </c>
      <c r="K9370">
        <v>0</v>
      </c>
      <c r="N9370" t="b">
        <v>0</v>
      </c>
      <c r="O9370" t="b">
        <v>1</v>
      </c>
      <c r="P9370" t="b">
        <v>0</v>
      </c>
      <c r="Q9370">
        <v>1</v>
      </c>
      <c r="R9370">
        <v>2</v>
      </c>
      <c r="S9370">
        <v>1</v>
      </c>
      <c r="T9370">
        <v>2</v>
      </c>
      <c r="U9370" t="b">
        <v>1</v>
      </c>
      <c r="V9370" t="s">
        <v>11171</v>
      </c>
      <c r="W9370" t="s">
        <v>11172</v>
      </c>
      <c r="X9370" t="s">
        <v>14626</v>
      </c>
      <c r="Y9370">
        <v>23</v>
      </c>
      <c r="Z9370">
        <v>23</v>
      </c>
      <c r="AA9370">
        <v>6</v>
      </c>
      <c r="AB9370">
        <v>6</v>
      </c>
      <c r="AC9370">
        <v>35</v>
      </c>
    </row>
    <row r="9371" spans="1:29">
      <c r="A9371">
        <v>10176</v>
      </c>
      <c r="B9371" t="s">
        <v>805</v>
      </c>
      <c r="C9371" t="s">
        <v>11194</v>
      </c>
      <c r="J9371" t="s">
        <v>1444</v>
      </c>
      <c r="K9371">
        <v>0</v>
      </c>
      <c r="N9371" t="b">
        <v>0</v>
      </c>
      <c r="O9371" t="b">
        <v>1</v>
      </c>
      <c r="P9371" t="b">
        <v>0</v>
      </c>
      <c r="Q9371">
        <v>1</v>
      </c>
      <c r="R9371">
        <v>2</v>
      </c>
      <c r="S9371">
        <v>1</v>
      </c>
      <c r="T9371">
        <v>2</v>
      </c>
      <c r="U9371" t="b">
        <v>1</v>
      </c>
      <c r="V9371" t="s">
        <v>11171</v>
      </c>
      <c r="W9371" t="s">
        <v>11172</v>
      </c>
      <c r="X9371" t="s">
        <v>14698</v>
      </c>
      <c r="Y9371">
        <v>24</v>
      </c>
      <c r="Z9371">
        <v>24</v>
      </c>
      <c r="AA9371">
        <v>5</v>
      </c>
      <c r="AB9371">
        <v>5</v>
      </c>
      <c r="AC9371">
        <v>35</v>
      </c>
    </row>
    <row r="9372" spans="1:29">
      <c r="A9372">
        <v>10177</v>
      </c>
      <c r="B9372" t="s">
        <v>805</v>
      </c>
      <c r="C9372" t="s">
        <v>11195</v>
      </c>
      <c r="J9372" t="s">
        <v>1444</v>
      </c>
      <c r="K9372">
        <v>0</v>
      </c>
      <c r="N9372" t="b">
        <v>0</v>
      </c>
      <c r="O9372" t="b">
        <v>1</v>
      </c>
      <c r="P9372" t="b">
        <v>0</v>
      </c>
      <c r="Q9372">
        <v>1</v>
      </c>
      <c r="R9372">
        <v>2</v>
      </c>
      <c r="S9372">
        <v>1</v>
      </c>
      <c r="T9372">
        <v>2</v>
      </c>
      <c r="U9372" t="b">
        <v>1</v>
      </c>
      <c r="V9372" t="s">
        <v>11171</v>
      </c>
      <c r="W9372" t="s">
        <v>11172</v>
      </c>
      <c r="X9372" t="s">
        <v>14627</v>
      </c>
      <c r="Y9372">
        <v>24</v>
      </c>
      <c r="Z9372">
        <v>24</v>
      </c>
      <c r="AA9372">
        <v>6</v>
      </c>
      <c r="AB9372">
        <v>6</v>
      </c>
      <c r="AC9372">
        <v>35</v>
      </c>
    </row>
    <row r="9373" spans="1:29">
      <c r="A9373">
        <v>10178</v>
      </c>
      <c r="B9373" t="s">
        <v>805</v>
      </c>
      <c r="C9373" t="s">
        <v>11196</v>
      </c>
      <c r="J9373" t="s">
        <v>1444</v>
      </c>
      <c r="K9373">
        <v>0</v>
      </c>
      <c r="N9373" t="b">
        <v>1</v>
      </c>
      <c r="O9373" t="b">
        <v>0</v>
      </c>
      <c r="P9373" t="b">
        <v>0</v>
      </c>
      <c r="Q9373">
        <v>1</v>
      </c>
      <c r="R9373">
        <v>2</v>
      </c>
      <c r="S9373">
        <v>1</v>
      </c>
      <c r="T9373">
        <v>2</v>
      </c>
      <c r="U9373" t="b">
        <v>1</v>
      </c>
      <c r="V9373" t="s">
        <v>11171</v>
      </c>
      <c r="W9373" t="s">
        <v>11172</v>
      </c>
      <c r="X9373" t="s">
        <v>14703</v>
      </c>
      <c r="Y9373">
        <v>26</v>
      </c>
      <c r="Z9373">
        <v>26</v>
      </c>
      <c r="AA9373">
        <v>5</v>
      </c>
      <c r="AB9373">
        <v>5</v>
      </c>
      <c r="AC9373">
        <v>35</v>
      </c>
    </row>
    <row r="9374" spans="1:29">
      <c r="A9374">
        <v>10179</v>
      </c>
      <c r="B9374" t="s">
        <v>805</v>
      </c>
      <c r="C9374" t="s">
        <v>11197</v>
      </c>
      <c r="J9374" t="s">
        <v>1444</v>
      </c>
      <c r="K9374">
        <v>0</v>
      </c>
      <c r="N9374" t="b">
        <v>1</v>
      </c>
      <c r="O9374" t="b">
        <v>0</v>
      </c>
      <c r="P9374" t="b">
        <v>0</v>
      </c>
      <c r="Q9374">
        <v>1</v>
      </c>
      <c r="R9374">
        <v>2</v>
      </c>
      <c r="S9374">
        <v>1</v>
      </c>
      <c r="T9374">
        <v>2</v>
      </c>
      <c r="U9374" t="b">
        <v>1</v>
      </c>
      <c r="V9374" t="s">
        <v>11171</v>
      </c>
      <c r="W9374" t="s">
        <v>11172</v>
      </c>
      <c r="X9374" t="s">
        <v>14491</v>
      </c>
      <c r="Y9374">
        <v>26</v>
      </c>
      <c r="Z9374">
        <v>26</v>
      </c>
      <c r="AA9374">
        <v>6</v>
      </c>
      <c r="AB9374">
        <v>6</v>
      </c>
      <c r="AC9374">
        <v>35</v>
      </c>
    </row>
    <row r="9375" spans="1:29">
      <c r="A9375">
        <v>10180</v>
      </c>
      <c r="B9375" t="s">
        <v>805</v>
      </c>
      <c r="C9375" t="s">
        <v>11198</v>
      </c>
      <c r="J9375" t="s">
        <v>1444</v>
      </c>
      <c r="K9375">
        <v>0</v>
      </c>
      <c r="N9375" t="b">
        <v>1</v>
      </c>
      <c r="O9375" t="b">
        <v>0</v>
      </c>
      <c r="P9375" t="b">
        <v>0</v>
      </c>
      <c r="Q9375">
        <v>1</v>
      </c>
      <c r="R9375">
        <v>2</v>
      </c>
      <c r="S9375">
        <v>1</v>
      </c>
      <c r="T9375">
        <v>2</v>
      </c>
      <c r="U9375" t="b">
        <v>1</v>
      </c>
      <c r="V9375" t="s">
        <v>11171</v>
      </c>
      <c r="W9375" t="s">
        <v>11172</v>
      </c>
      <c r="X9375" t="s">
        <v>14718</v>
      </c>
      <c r="Y9375">
        <v>26</v>
      </c>
      <c r="Z9375">
        <v>26</v>
      </c>
      <c r="AA9375">
        <v>7</v>
      </c>
      <c r="AB9375">
        <v>7</v>
      </c>
      <c r="AC9375">
        <v>35</v>
      </c>
    </row>
    <row r="9376" spans="1:29">
      <c r="A9376">
        <v>10181</v>
      </c>
      <c r="B9376" t="s">
        <v>805</v>
      </c>
      <c r="C9376" t="s">
        <v>11199</v>
      </c>
      <c r="J9376" t="s">
        <v>1444</v>
      </c>
      <c r="K9376">
        <v>0</v>
      </c>
      <c r="N9376" t="b">
        <v>1</v>
      </c>
      <c r="O9376" t="b">
        <v>0</v>
      </c>
      <c r="P9376" t="b">
        <v>0</v>
      </c>
      <c r="Q9376">
        <v>1</v>
      </c>
      <c r="R9376">
        <v>2</v>
      </c>
      <c r="S9376">
        <v>1</v>
      </c>
      <c r="T9376">
        <v>2</v>
      </c>
      <c r="U9376" t="b">
        <v>1</v>
      </c>
      <c r="V9376" t="s">
        <v>11171</v>
      </c>
      <c r="W9376" t="s">
        <v>11172</v>
      </c>
      <c r="X9376" t="s">
        <v>14803</v>
      </c>
      <c r="Y9376">
        <v>27</v>
      </c>
      <c r="Z9376">
        <v>27</v>
      </c>
      <c r="AA9376">
        <v>5</v>
      </c>
      <c r="AB9376">
        <v>5</v>
      </c>
      <c r="AC9376">
        <v>35</v>
      </c>
    </row>
    <row r="9377" spans="1:29">
      <c r="A9377">
        <v>10182</v>
      </c>
      <c r="B9377" t="s">
        <v>805</v>
      </c>
      <c r="C9377" t="s">
        <v>11200</v>
      </c>
      <c r="J9377" t="s">
        <v>1444</v>
      </c>
      <c r="K9377">
        <v>0</v>
      </c>
      <c r="N9377" t="b">
        <v>1</v>
      </c>
      <c r="O9377" t="b">
        <v>0</v>
      </c>
      <c r="P9377" t="b">
        <v>0</v>
      </c>
      <c r="Q9377">
        <v>1</v>
      </c>
      <c r="R9377">
        <v>2</v>
      </c>
      <c r="S9377">
        <v>1</v>
      </c>
      <c r="T9377">
        <v>2</v>
      </c>
      <c r="U9377" t="b">
        <v>1</v>
      </c>
      <c r="V9377" t="s">
        <v>11171</v>
      </c>
      <c r="W9377" t="s">
        <v>11172</v>
      </c>
      <c r="X9377" t="s">
        <v>14628</v>
      </c>
      <c r="Y9377">
        <v>27</v>
      </c>
      <c r="Z9377">
        <v>27</v>
      </c>
      <c r="AA9377">
        <v>6</v>
      </c>
      <c r="AB9377">
        <v>6</v>
      </c>
      <c r="AC9377">
        <v>35</v>
      </c>
    </row>
    <row r="9378" spans="1:29">
      <c r="A9378">
        <v>10183</v>
      </c>
      <c r="B9378" t="s">
        <v>805</v>
      </c>
      <c r="C9378" t="s">
        <v>11201</v>
      </c>
      <c r="J9378" t="s">
        <v>1444</v>
      </c>
      <c r="K9378">
        <v>0</v>
      </c>
      <c r="N9378" t="b">
        <v>1</v>
      </c>
      <c r="O9378" t="b">
        <v>0</v>
      </c>
      <c r="P9378" t="b">
        <v>0</v>
      </c>
      <c r="Q9378">
        <v>1</v>
      </c>
      <c r="R9378">
        <v>2</v>
      </c>
      <c r="S9378">
        <v>1</v>
      </c>
      <c r="T9378">
        <v>2</v>
      </c>
      <c r="U9378" t="b">
        <v>1</v>
      </c>
      <c r="V9378" t="s">
        <v>11171</v>
      </c>
      <c r="W9378" t="s">
        <v>11172</v>
      </c>
      <c r="X9378" t="s">
        <v>14635</v>
      </c>
      <c r="Y9378">
        <v>27</v>
      </c>
      <c r="Z9378">
        <v>27</v>
      </c>
      <c r="AA9378">
        <v>7</v>
      </c>
      <c r="AB9378">
        <v>7</v>
      </c>
      <c r="AC9378">
        <v>35</v>
      </c>
    </row>
    <row r="9379" spans="1:29">
      <c r="A9379">
        <v>10184</v>
      </c>
      <c r="B9379" t="s">
        <v>805</v>
      </c>
      <c r="C9379" t="s">
        <v>11202</v>
      </c>
      <c r="J9379" t="s">
        <v>1444</v>
      </c>
      <c r="K9379">
        <v>0</v>
      </c>
      <c r="N9379" t="b">
        <v>1</v>
      </c>
      <c r="O9379" t="b">
        <v>0</v>
      </c>
      <c r="P9379" t="b">
        <v>0</v>
      </c>
      <c r="Q9379">
        <v>1</v>
      </c>
      <c r="R9379">
        <v>2</v>
      </c>
      <c r="S9379">
        <v>1</v>
      </c>
      <c r="T9379">
        <v>2</v>
      </c>
      <c r="U9379" t="b">
        <v>1</v>
      </c>
      <c r="V9379" t="s">
        <v>11171</v>
      </c>
      <c r="W9379" t="s">
        <v>11172</v>
      </c>
      <c r="X9379" t="s">
        <v>14729</v>
      </c>
      <c r="Y9379">
        <v>28</v>
      </c>
      <c r="Z9379">
        <v>28</v>
      </c>
      <c r="AA9379">
        <v>5</v>
      </c>
      <c r="AB9379">
        <v>5</v>
      </c>
      <c r="AC9379">
        <v>35</v>
      </c>
    </row>
    <row r="9380" spans="1:29">
      <c r="A9380">
        <v>10185</v>
      </c>
      <c r="B9380" t="s">
        <v>805</v>
      </c>
      <c r="C9380" t="s">
        <v>11203</v>
      </c>
      <c r="J9380" t="s">
        <v>1444</v>
      </c>
      <c r="K9380">
        <v>0</v>
      </c>
      <c r="N9380" t="b">
        <v>1</v>
      </c>
      <c r="O9380" t="b">
        <v>0</v>
      </c>
      <c r="P9380" t="b">
        <v>0</v>
      </c>
      <c r="Q9380">
        <v>1</v>
      </c>
      <c r="R9380">
        <v>2</v>
      </c>
      <c r="S9380">
        <v>1</v>
      </c>
      <c r="T9380">
        <v>2</v>
      </c>
      <c r="U9380" t="b">
        <v>1</v>
      </c>
      <c r="V9380" t="s">
        <v>11171</v>
      </c>
      <c r="W9380" t="s">
        <v>11172</v>
      </c>
      <c r="X9380" t="s">
        <v>14629</v>
      </c>
      <c r="Y9380">
        <v>28</v>
      </c>
      <c r="Z9380">
        <v>28</v>
      </c>
      <c r="AA9380">
        <v>6</v>
      </c>
      <c r="AB9380">
        <v>6</v>
      </c>
      <c r="AC9380">
        <v>35</v>
      </c>
    </row>
    <row r="9381" spans="1:29">
      <c r="A9381">
        <v>10186</v>
      </c>
      <c r="B9381" t="s">
        <v>805</v>
      </c>
      <c r="C9381" t="s">
        <v>11204</v>
      </c>
      <c r="J9381" t="s">
        <v>1444</v>
      </c>
      <c r="K9381">
        <v>0</v>
      </c>
      <c r="N9381" t="b">
        <v>1</v>
      </c>
      <c r="O9381" t="b">
        <v>0</v>
      </c>
      <c r="P9381" t="b">
        <v>0</v>
      </c>
      <c r="Q9381">
        <v>1</v>
      </c>
      <c r="R9381">
        <v>2</v>
      </c>
      <c r="S9381">
        <v>1</v>
      </c>
      <c r="T9381">
        <v>2</v>
      </c>
      <c r="U9381" t="b">
        <v>1</v>
      </c>
      <c r="V9381" t="s">
        <v>11171</v>
      </c>
      <c r="W9381" t="s">
        <v>11172</v>
      </c>
      <c r="X9381" t="s">
        <v>14730</v>
      </c>
      <c r="Y9381">
        <v>28</v>
      </c>
      <c r="Z9381">
        <v>28</v>
      </c>
      <c r="AA9381">
        <v>7</v>
      </c>
      <c r="AB9381">
        <v>7</v>
      </c>
      <c r="AC9381">
        <v>35</v>
      </c>
    </row>
    <row r="9382" spans="1:29">
      <c r="A9382">
        <v>10187</v>
      </c>
      <c r="B9382" t="s">
        <v>805</v>
      </c>
      <c r="C9382" t="s">
        <v>11205</v>
      </c>
      <c r="J9382" t="s">
        <v>1444</v>
      </c>
      <c r="K9382">
        <v>0</v>
      </c>
      <c r="N9382" t="b">
        <v>1</v>
      </c>
      <c r="O9382" t="b">
        <v>0</v>
      </c>
      <c r="P9382" t="b">
        <v>0</v>
      </c>
      <c r="Q9382">
        <v>1</v>
      </c>
      <c r="R9382">
        <v>2</v>
      </c>
      <c r="S9382">
        <v>1</v>
      </c>
      <c r="T9382">
        <v>2</v>
      </c>
      <c r="U9382" t="b">
        <v>1</v>
      </c>
      <c r="V9382" t="s">
        <v>11171</v>
      </c>
      <c r="W9382" t="s">
        <v>11172</v>
      </c>
      <c r="X9382" t="s">
        <v>14805</v>
      </c>
      <c r="Y9382">
        <v>29</v>
      </c>
      <c r="Z9382">
        <v>29</v>
      </c>
      <c r="AA9382">
        <v>5</v>
      </c>
      <c r="AB9382">
        <v>5</v>
      </c>
      <c r="AC9382">
        <v>35</v>
      </c>
    </row>
    <row r="9383" spans="1:29">
      <c r="A9383">
        <v>10188</v>
      </c>
      <c r="B9383" t="s">
        <v>805</v>
      </c>
      <c r="C9383" t="s">
        <v>11206</v>
      </c>
      <c r="J9383" t="s">
        <v>1444</v>
      </c>
      <c r="K9383">
        <v>0</v>
      </c>
      <c r="N9383" t="b">
        <v>1</v>
      </c>
      <c r="O9383" t="b">
        <v>0</v>
      </c>
      <c r="P9383" t="b">
        <v>0</v>
      </c>
      <c r="Q9383">
        <v>1</v>
      </c>
      <c r="R9383">
        <v>2</v>
      </c>
      <c r="S9383">
        <v>1</v>
      </c>
      <c r="T9383">
        <v>2</v>
      </c>
      <c r="U9383" t="b">
        <v>1</v>
      </c>
      <c r="V9383" t="s">
        <v>11171</v>
      </c>
      <c r="W9383" t="s">
        <v>11172</v>
      </c>
      <c r="X9383" t="s">
        <v>14630</v>
      </c>
      <c r="Y9383">
        <v>29</v>
      </c>
      <c r="Z9383">
        <v>29</v>
      </c>
      <c r="AA9383">
        <v>6</v>
      </c>
      <c r="AB9383">
        <v>6</v>
      </c>
      <c r="AC9383">
        <v>35</v>
      </c>
    </row>
    <row r="9384" spans="1:29">
      <c r="A9384">
        <v>10189</v>
      </c>
      <c r="B9384" t="s">
        <v>805</v>
      </c>
      <c r="C9384" t="s">
        <v>11207</v>
      </c>
      <c r="J9384" t="s">
        <v>1444</v>
      </c>
      <c r="K9384">
        <v>0</v>
      </c>
      <c r="N9384" t="b">
        <v>1</v>
      </c>
      <c r="O9384" t="b">
        <v>0</v>
      </c>
      <c r="P9384" t="b">
        <v>0</v>
      </c>
      <c r="Q9384">
        <v>1</v>
      </c>
      <c r="R9384">
        <v>2</v>
      </c>
      <c r="S9384">
        <v>1</v>
      </c>
      <c r="T9384">
        <v>2</v>
      </c>
      <c r="U9384" t="b">
        <v>1</v>
      </c>
      <c r="V9384" t="s">
        <v>11171</v>
      </c>
      <c r="W9384" t="s">
        <v>11172</v>
      </c>
      <c r="X9384" t="s">
        <v>14636</v>
      </c>
      <c r="Y9384">
        <v>29</v>
      </c>
      <c r="Z9384">
        <v>29</v>
      </c>
      <c r="AA9384">
        <v>7</v>
      </c>
      <c r="AB9384">
        <v>7</v>
      </c>
      <c r="AC9384">
        <v>35</v>
      </c>
    </row>
    <row r="9385" spans="1:29">
      <c r="A9385">
        <v>10190</v>
      </c>
      <c r="B9385" t="s">
        <v>805</v>
      </c>
      <c r="C9385" t="s">
        <v>11208</v>
      </c>
      <c r="J9385" t="s">
        <v>1444</v>
      </c>
      <c r="K9385">
        <v>0</v>
      </c>
      <c r="N9385" t="b">
        <v>1</v>
      </c>
      <c r="O9385" t="b">
        <v>0</v>
      </c>
      <c r="P9385" t="b">
        <v>0</v>
      </c>
      <c r="Q9385">
        <v>1</v>
      </c>
      <c r="R9385">
        <v>2</v>
      </c>
      <c r="S9385">
        <v>1</v>
      </c>
      <c r="T9385">
        <v>2</v>
      </c>
      <c r="U9385" t="b">
        <v>1</v>
      </c>
      <c r="V9385" t="s">
        <v>11171</v>
      </c>
      <c r="W9385" t="s">
        <v>11172</v>
      </c>
      <c r="X9385" t="s">
        <v>14622</v>
      </c>
      <c r="Y9385">
        <v>30</v>
      </c>
      <c r="Z9385">
        <v>30</v>
      </c>
      <c r="AA9385">
        <v>5</v>
      </c>
      <c r="AB9385">
        <v>5</v>
      </c>
      <c r="AC9385">
        <v>35</v>
      </c>
    </row>
    <row r="9386" spans="1:29">
      <c r="A9386">
        <v>10191</v>
      </c>
      <c r="B9386" t="s">
        <v>805</v>
      </c>
      <c r="C9386" t="s">
        <v>11209</v>
      </c>
      <c r="J9386" t="s">
        <v>1444</v>
      </c>
      <c r="K9386">
        <v>0</v>
      </c>
      <c r="N9386" t="b">
        <v>1</v>
      </c>
      <c r="O9386" t="b">
        <v>0</v>
      </c>
      <c r="P9386" t="b">
        <v>0</v>
      </c>
      <c r="Q9386">
        <v>1</v>
      </c>
      <c r="R9386">
        <v>2</v>
      </c>
      <c r="S9386">
        <v>1</v>
      </c>
      <c r="T9386">
        <v>2</v>
      </c>
      <c r="U9386" t="b">
        <v>1</v>
      </c>
      <c r="V9386" t="s">
        <v>11171</v>
      </c>
      <c r="W9386" t="s">
        <v>11172</v>
      </c>
      <c r="X9386" t="s">
        <v>14631</v>
      </c>
      <c r="Y9386">
        <v>30</v>
      </c>
      <c r="Z9386">
        <v>30</v>
      </c>
      <c r="AA9386">
        <v>6</v>
      </c>
      <c r="AB9386">
        <v>6</v>
      </c>
      <c r="AC9386">
        <v>35</v>
      </c>
    </row>
    <row r="9387" spans="1:29">
      <c r="A9387">
        <v>10192</v>
      </c>
      <c r="B9387" t="s">
        <v>805</v>
      </c>
      <c r="C9387" t="s">
        <v>11210</v>
      </c>
      <c r="J9387" t="s">
        <v>1444</v>
      </c>
      <c r="K9387">
        <v>0</v>
      </c>
      <c r="N9387" t="b">
        <v>1</v>
      </c>
      <c r="O9387" t="b">
        <v>0</v>
      </c>
      <c r="P9387" t="b">
        <v>0</v>
      </c>
      <c r="Q9387">
        <v>1</v>
      </c>
      <c r="R9387">
        <v>2</v>
      </c>
      <c r="S9387">
        <v>1</v>
      </c>
      <c r="T9387">
        <v>2</v>
      </c>
      <c r="U9387" t="b">
        <v>1</v>
      </c>
      <c r="V9387" t="s">
        <v>11171</v>
      </c>
      <c r="W9387" t="s">
        <v>11172</v>
      </c>
      <c r="X9387" t="s">
        <v>14637</v>
      </c>
      <c r="Y9387">
        <v>30</v>
      </c>
      <c r="Z9387">
        <v>30</v>
      </c>
      <c r="AA9387">
        <v>7</v>
      </c>
      <c r="AB9387">
        <v>7</v>
      </c>
      <c r="AC9387">
        <v>35</v>
      </c>
    </row>
    <row r="9388" spans="1:29">
      <c r="A9388">
        <v>10193</v>
      </c>
      <c r="B9388" t="s">
        <v>805</v>
      </c>
      <c r="C9388" t="s">
        <v>11211</v>
      </c>
      <c r="J9388" t="s">
        <v>1444</v>
      </c>
      <c r="K9388">
        <v>0</v>
      </c>
      <c r="N9388" t="b">
        <v>1</v>
      </c>
      <c r="O9388" t="b">
        <v>0</v>
      </c>
      <c r="P9388" t="b">
        <v>0</v>
      </c>
      <c r="Q9388">
        <v>1</v>
      </c>
      <c r="R9388">
        <v>2</v>
      </c>
      <c r="S9388">
        <v>1</v>
      </c>
      <c r="T9388">
        <v>2</v>
      </c>
      <c r="U9388" t="b">
        <v>1</v>
      </c>
      <c r="V9388" t="s">
        <v>11171</v>
      </c>
      <c r="W9388" t="s">
        <v>11172</v>
      </c>
      <c r="X9388" t="s">
        <v>14808</v>
      </c>
      <c r="Y9388">
        <v>31</v>
      </c>
      <c r="Z9388">
        <v>31</v>
      </c>
      <c r="AA9388">
        <v>5</v>
      </c>
      <c r="AB9388">
        <v>5</v>
      </c>
      <c r="AC9388">
        <v>35</v>
      </c>
    </row>
    <row r="9389" spans="1:29">
      <c r="A9389">
        <v>10194</v>
      </c>
      <c r="B9389" t="s">
        <v>805</v>
      </c>
      <c r="C9389" t="s">
        <v>11212</v>
      </c>
      <c r="J9389" t="s">
        <v>1444</v>
      </c>
      <c r="K9389">
        <v>0</v>
      </c>
      <c r="N9389" t="b">
        <v>1</v>
      </c>
      <c r="O9389" t="b">
        <v>0</v>
      </c>
      <c r="P9389" t="b">
        <v>0</v>
      </c>
      <c r="Q9389">
        <v>1</v>
      </c>
      <c r="R9389">
        <v>2</v>
      </c>
      <c r="S9389">
        <v>1</v>
      </c>
      <c r="T9389">
        <v>2</v>
      </c>
      <c r="U9389" t="b">
        <v>1</v>
      </c>
      <c r="V9389" t="s">
        <v>11171</v>
      </c>
      <c r="W9389" t="s">
        <v>11172</v>
      </c>
      <c r="X9389" t="s">
        <v>14809</v>
      </c>
      <c r="Y9389">
        <v>31</v>
      </c>
      <c r="Z9389">
        <v>31</v>
      </c>
      <c r="AA9389">
        <v>6</v>
      </c>
      <c r="AB9389">
        <v>6</v>
      </c>
      <c r="AC9389">
        <v>35</v>
      </c>
    </row>
    <row r="9390" spans="1:29">
      <c r="A9390">
        <v>10195</v>
      </c>
      <c r="B9390" t="s">
        <v>805</v>
      </c>
      <c r="C9390" t="s">
        <v>11213</v>
      </c>
      <c r="J9390" t="s">
        <v>1444</v>
      </c>
      <c r="K9390">
        <v>0</v>
      </c>
      <c r="N9390" t="b">
        <v>1</v>
      </c>
      <c r="O9390" t="b">
        <v>0</v>
      </c>
      <c r="P9390" t="b">
        <v>0</v>
      </c>
      <c r="Q9390">
        <v>1</v>
      </c>
      <c r="R9390">
        <v>2</v>
      </c>
      <c r="S9390">
        <v>1</v>
      </c>
      <c r="T9390">
        <v>2</v>
      </c>
      <c r="U9390" t="b">
        <v>1</v>
      </c>
      <c r="V9390" t="s">
        <v>11171</v>
      </c>
      <c r="W9390" t="s">
        <v>11172</v>
      </c>
      <c r="X9390" t="s">
        <v>14770</v>
      </c>
      <c r="Y9390">
        <v>31</v>
      </c>
      <c r="Z9390">
        <v>31</v>
      </c>
      <c r="AA9390">
        <v>7</v>
      </c>
      <c r="AB9390">
        <v>7</v>
      </c>
      <c r="AC9390">
        <v>35</v>
      </c>
    </row>
    <row r="9391" spans="1:29">
      <c r="A9391">
        <v>10196</v>
      </c>
      <c r="B9391" t="s">
        <v>805</v>
      </c>
      <c r="C9391" t="s">
        <v>11214</v>
      </c>
      <c r="J9391" t="s">
        <v>1444</v>
      </c>
      <c r="K9391">
        <v>0</v>
      </c>
      <c r="N9391" t="b">
        <v>1</v>
      </c>
      <c r="O9391" t="b">
        <v>0</v>
      </c>
      <c r="P9391" t="b">
        <v>0</v>
      </c>
      <c r="Q9391">
        <v>1</v>
      </c>
      <c r="R9391">
        <v>2</v>
      </c>
      <c r="S9391">
        <v>1</v>
      </c>
      <c r="T9391">
        <v>2</v>
      </c>
      <c r="U9391" t="b">
        <v>1</v>
      </c>
      <c r="V9391" t="s">
        <v>11171</v>
      </c>
      <c r="W9391" t="s">
        <v>11172</v>
      </c>
      <c r="X9391" t="s">
        <v>14831</v>
      </c>
      <c r="Y9391">
        <v>32</v>
      </c>
      <c r="Z9391">
        <v>32</v>
      </c>
      <c r="AA9391">
        <v>5</v>
      </c>
      <c r="AB9391">
        <v>5</v>
      </c>
      <c r="AC9391">
        <v>35</v>
      </c>
    </row>
    <row r="9392" spans="1:29">
      <c r="A9392">
        <v>10197</v>
      </c>
      <c r="B9392" t="s">
        <v>805</v>
      </c>
      <c r="C9392" t="s">
        <v>11215</v>
      </c>
      <c r="J9392" t="s">
        <v>1444</v>
      </c>
      <c r="K9392">
        <v>0</v>
      </c>
      <c r="N9392" t="b">
        <v>1</v>
      </c>
      <c r="O9392" t="b">
        <v>0</v>
      </c>
      <c r="P9392" t="b">
        <v>0</v>
      </c>
      <c r="Q9392">
        <v>1</v>
      </c>
      <c r="R9392">
        <v>2</v>
      </c>
      <c r="S9392">
        <v>1</v>
      </c>
      <c r="T9392">
        <v>2</v>
      </c>
      <c r="U9392" t="b">
        <v>1</v>
      </c>
      <c r="V9392" t="s">
        <v>11171</v>
      </c>
      <c r="W9392" t="s">
        <v>11172</v>
      </c>
      <c r="X9392" t="s">
        <v>14836</v>
      </c>
      <c r="Y9392">
        <v>32</v>
      </c>
      <c r="Z9392">
        <v>32</v>
      </c>
      <c r="AA9392">
        <v>6</v>
      </c>
      <c r="AB9392">
        <v>6</v>
      </c>
      <c r="AC9392">
        <v>35</v>
      </c>
    </row>
    <row r="9393" spans="1:29">
      <c r="A9393">
        <v>10198</v>
      </c>
      <c r="B9393" t="s">
        <v>805</v>
      </c>
      <c r="C9393" t="s">
        <v>11216</v>
      </c>
      <c r="J9393" t="s">
        <v>1444</v>
      </c>
      <c r="K9393">
        <v>0</v>
      </c>
      <c r="N9393" t="b">
        <v>1</v>
      </c>
      <c r="O9393" t="b">
        <v>0</v>
      </c>
      <c r="P9393" t="b">
        <v>0</v>
      </c>
      <c r="Q9393">
        <v>1</v>
      </c>
      <c r="R9393">
        <v>2</v>
      </c>
      <c r="S9393">
        <v>1</v>
      </c>
      <c r="T9393">
        <v>2</v>
      </c>
      <c r="U9393" t="b">
        <v>1</v>
      </c>
      <c r="V9393" t="s">
        <v>11171</v>
      </c>
      <c r="W9393" t="s">
        <v>11172</v>
      </c>
      <c r="X9393" t="s">
        <v>14771</v>
      </c>
      <c r="Y9393">
        <v>32</v>
      </c>
      <c r="Z9393">
        <v>32</v>
      </c>
      <c r="AA9393">
        <v>7</v>
      </c>
      <c r="AB9393">
        <v>7</v>
      </c>
      <c r="AC9393">
        <v>35</v>
      </c>
    </row>
    <row r="9394" spans="1:29">
      <c r="A9394">
        <v>10199</v>
      </c>
      <c r="B9394" t="s">
        <v>805</v>
      </c>
      <c r="C9394" t="s">
        <v>11217</v>
      </c>
      <c r="J9394" t="s">
        <v>1444</v>
      </c>
      <c r="K9394">
        <v>0</v>
      </c>
      <c r="N9394" t="b">
        <v>1</v>
      </c>
      <c r="O9394" t="b">
        <v>0</v>
      </c>
      <c r="P9394" t="b">
        <v>0</v>
      </c>
      <c r="Q9394">
        <v>1</v>
      </c>
      <c r="R9394">
        <v>2</v>
      </c>
      <c r="S9394">
        <v>1</v>
      </c>
      <c r="T9394">
        <v>2</v>
      </c>
      <c r="U9394" t="b">
        <v>1</v>
      </c>
      <c r="V9394" t="s">
        <v>11171</v>
      </c>
      <c r="W9394" t="s">
        <v>11172</v>
      </c>
      <c r="X9394" t="s">
        <v>14833</v>
      </c>
      <c r="Y9394">
        <v>33</v>
      </c>
      <c r="Z9394">
        <v>33</v>
      </c>
      <c r="AA9394">
        <v>5</v>
      </c>
      <c r="AB9394">
        <v>5</v>
      </c>
      <c r="AC9394">
        <v>35</v>
      </c>
    </row>
    <row r="9395" spans="1:29">
      <c r="A9395">
        <v>10200</v>
      </c>
      <c r="B9395" t="s">
        <v>805</v>
      </c>
      <c r="C9395" t="s">
        <v>11218</v>
      </c>
      <c r="J9395" t="s">
        <v>1444</v>
      </c>
      <c r="K9395">
        <v>0</v>
      </c>
      <c r="N9395" t="b">
        <v>1</v>
      </c>
      <c r="O9395" t="b">
        <v>0</v>
      </c>
      <c r="P9395" t="b">
        <v>0</v>
      </c>
      <c r="Q9395">
        <v>1</v>
      </c>
      <c r="R9395">
        <v>2</v>
      </c>
      <c r="S9395">
        <v>1</v>
      </c>
      <c r="T9395">
        <v>2</v>
      </c>
      <c r="U9395" t="b">
        <v>1</v>
      </c>
      <c r="V9395" t="s">
        <v>11171</v>
      </c>
      <c r="W9395" t="s">
        <v>11172</v>
      </c>
      <c r="X9395" t="s">
        <v>14610</v>
      </c>
      <c r="Y9395">
        <v>33</v>
      </c>
      <c r="Z9395">
        <v>33</v>
      </c>
      <c r="AA9395">
        <v>6</v>
      </c>
      <c r="AB9395">
        <v>6</v>
      </c>
      <c r="AC9395">
        <v>35</v>
      </c>
    </row>
    <row r="9396" spans="1:29">
      <c r="A9396">
        <v>10201</v>
      </c>
      <c r="B9396" t="s">
        <v>805</v>
      </c>
      <c r="C9396" t="s">
        <v>11219</v>
      </c>
      <c r="J9396" t="s">
        <v>1444</v>
      </c>
      <c r="K9396">
        <v>0</v>
      </c>
      <c r="N9396" t="b">
        <v>1</v>
      </c>
      <c r="O9396" t="b">
        <v>0</v>
      </c>
      <c r="P9396" t="b">
        <v>0</v>
      </c>
      <c r="Q9396">
        <v>1</v>
      </c>
      <c r="R9396">
        <v>2</v>
      </c>
      <c r="S9396">
        <v>1</v>
      </c>
      <c r="T9396">
        <v>2</v>
      </c>
      <c r="U9396" t="b">
        <v>1</v>
      </c>
      <c r="V9396" t="s">
        <v>11171</v>
      </c>
      <c r="W9396" t="s">
        <v>11172</v>
      </c>
      <c r="X9396" t="s">
        <v>14772</v>
      </c>
      <c r="Y9396">
        <v>33</v>
      </c>
      <c r="Z9396">
        <v>33</v>
      </c>
      <c r="AA9396">
        <v>7</v>
      </c>
      <c r="AB9396">
        <v>7</v>
      </c>
      <c r="AC9396">
        <v>35</v>
      </c>
    </row>
    <row r="9397" spans="1:29">
      <c r="A9397">
        <v>10202</v>
      </c>
      <c r="B9397" t="s">
        <v>805</v>
      </c>
      <c r="C9397" t="s">
        <v>11220</v>
      </c>
      <c r="J9397" t="s">
        <v>1444</v>
      </c>
      <c r="K9397">
        <v>0</v>
      </c>
      <c r="N9397" t="b">
        <v>1</v>
      </c>
      <c r="O9397" t="b">
        <v>0</v>
      </c>
      <c r="P9397" t="b">
        <v>0</v>
      </c>
      <c r="Q9397">
        <v>1</v>
      </c>
      <c r="R9397">
        <v>2</v>
      </c>
      <c r="S9397">
        <v>1</v>
      </c>
      <c r="T9397">
        <v>2</v>
      </c>
      <c r="U9397" t="b">
        <v>1</v>
      </c>
      <c r="V9397" t="s">
        <v>11171</v>
      </c>
      <c r="W9397" t="s">
        <v>11172</v>
      </c>
      <c r="X9397" t="s">
        <v>14835</v>
      </c>
      <c r="Y9397">
        <v>34</v>
      </c>
      <c r="Z9397">
        <v>34</v>
      </c>
      <c r="AA9397">
        <v>5</v>
      </c>
      <c r="AB9397">
        <v>5</v>
      </c>
      <c r="AC9397">
        <v>35</v>
      </c>
    </row>
    <row r="9398" spans="1:29">
      <c r="A9398">
        <v>10203</v>
      </c>
      <c r="B9398" t="s">
        <v>805</v>
      </c>
      <c r="C9398" t="s">
        <v>11221</v>
      </c>
      <c r="J9398" t="s">
        <v>1444</v>
      </c>
      <c r="K9398">
        <v>0</v>
      </c>
      <c r="N9398" t="b">
        <v>1</v>
      </c>
      <c r="O9398" t="b">
        <v>0</v>
      </c>
      <c r="P9398" t="b">
        <v>0</v>
      </c>
      <c r="Q9398">
        <v>1</v>
      </c>
      <c r="R9398">
        <v>2</v>
      </c>
      <c r="S9398">
        <v>1</v>
      </c>
      <c r="T9398">
        <v>2</v>
      </c>
      <c r="U9398" t="b">
        <v>1</v>
      </c>
      <c r="V9398" t="s">
        <v>11171</v>
      </c>
      <c r="W9398" t="s">
        <v>11172</v>
      </c>
      <c r="X9398" t="s">
        <v>14611</v>
      </c>
      <c r="Y9398">
        <v>34</v>
      </c>
      <c r="Z9398">
        <v>34</v>
      </c>
      <c r="AA9398">
        <v>6</v>
      </c>
      <c r="AB9398">
        <v>6</v>
      </c>
      <c r="AC9398">
        <v>35</v>
      </c>
    </row>
    <row r="9399" spans="1:29">
      <c r="A9399">
        <v>10204</v>
      </c>
      <c r="B9399" t="s">
        <v>805</v>
      </c>
      <c r="C9399" t="s">
        <v>11222</v>
      </c>
      <c r="J9399" t="s">
        <v>1444</v>
      </c>
      <c r="K9399">
        <v>0</v>
      </c>
      <c r="N9399" t="b">
        <v>1</v>
      </c>
      <c r="O9399" t="b">
        <v>0</v>
      </c>
      <c r="P9399" t="b">
        <v>0</v>
      </c>
      <c r="Q9399">
        <v>1</v>
      </c>
      <c r="R9399">
        <v>2</v>
      </c>
      <c r="S9399">
        <v>1</v>
      </c>
      <c r="T9399">
        <v>2</v>
      </c>
      <c r="U9399" t="b">
        <v>1</v>
      </c>
      <c r="V9399" t="s">
        <v>11171</v>
      </c>
      <c r="W9399" t="s">
        <v>11172</v>
      </c>
      <c r="X9399" t="s">
        <v>14775</v>
      </c>
      <c r="Y9399">
        <v>34</v>
      </c>
      <c r="Z9399">
        <v>34</v>
      </c>
      <c r="AA9399">
        <v>7</v>
      </c>
      <c r="AB9399">
        <v>7</v>
      </c>
      <c r="AC9399">
        <v>35</v>
      </c>
    </row>
    <row r="9400" spans="1:29">
      <c r="A9400">
        <v>10205</v>
      </c>
      <c r="B9400" t="s">
        <v>805</v>
      </c>
      <c r="C9400" t="s">
        <v>11223</v>
      </c>
      <c r="J9400" t="s">
        <v>1444</v>
      </c>
      <c r="K9400">
        <v>0</v>
      </c>
      <c r="N9400" t="b">
        <v>1</v>
      </c>
      <c r="O9400" t="b">
        <v>0</v>
      </c>
      <c r="P9400" t="b">
        <v>0</v>
      </c>
      <c r="Q9400">
        <v>1</v>
      </c>
      <c r="R9400">
        <v>2</v>
      </c>
      <c r="S9400">
        <v>1</v>
      </c>
      <c r="T9400">
        <v>2</v>
      </c>
      <c r="U9400" t="b">
        <v>1</v>
      </c>
      <c r="V9400" t="s">
        <v>11171</v>
      </c>
      <c r="W9400" t="s">
        <v>11172</v>
      </c>
      <c r="X9400" t="s">
        <v>14811</v>
      </c>
      <c r="Y9400">
        <v>35</v>
      </c>
      <c r="Z9400">
        <v>35</v>
      </c>
      <c r="AA9400">
        <v>5</v>
      </c>
      <c r="AB9400">
        <v>5</v>
      </c>
      <c r="AC9400">
        <v>35</v>
      </c>
    </row>
    <row r="9401" spans="1:29">
      <c r="A9401">
        <v>10206</v>
      </c>
      <c r="B9401" t="s">
        <v>805</v>
      </c>
      <c r="C9401" t="s">
        <v>11224</v>
      </c>
      <c r="J9401" t="s">
        <v>1444</v>
      </c>
      <c r="K9401">
        <v>0</v>
      </c>
      <c r="N9401" t="b">
        <v>1</v>
      </c>
      <c r="O9401" t="b">
        <v>0</v>
      </c>
      <c r="P9401" t="b">
        <v>0</v>
      </c>
      <c r="Q9401">
        <v>1</v>
      </c>
      <c r="R9401">
        <v>2</v>
      </c>
      <c r="S9401">
        <v>1</v>
      </c>
      <c r="T9401">
        <v>2</v>
      </c>
      <c r="U9401" t="b">
        <v>1</v>
      </c>
      <c r="V9401" t="s">
        <v>11171</v>
      </c>
      <c r="W9401" t="s">
        <v>11172</v>
      </c>
      <c r="X9401" t="s">
        <v>14612</v>
      </c>
      <c r="Y9401">
        <v>35</v>
      </c>
      <c r="Z9401">
        <v>35</v>
      </c>
      <c r="AA9401">
        <v>6</v>
      </c>
      <c r="AB9401">
        <v>6</v>
      </c>
      <c r="AC9401">
        <v>35</v>
      </c>
    </row>
    <row r="9402" spans="1:29">
      <c r="A9402">
        <v>10207</v>
      </c>
      <c r="B9402" t="s">
        <v>805</v>
      </c>
      <c r="C9402" t="s">
        <v>11225</v>
      </c>
      <c r="J9402" t="s">
        <v>1444</v>
      </c>
      <c r="K9402">
        <v>0</v>
      </c>
      <c r="N9402" t="b">
        <v>1</v>
      </c>
      <c r="O9402" t="b">
        <v>0</v>
      </c>
      <c r="P9402" t="b">
        <v>0</v>
      </c>
      <c r="Q9402">
        <v>1</v>
      </c>
      <c r="R9402">
        <v>2</v>
      </c>
      <c r="S9402">
        <v>1</v>
      </c>
      <c r="T9402">
        <v>2</v>
      </c>
      <c r="U9402" t="b">
        <v>1</v>
      </c>
      <c r="V9402" t="s">
        <v>11171</v>
      </c>
      <c r="W9402" t="s">
        <v>11172</v>
      </c>
      <c r="X9402" t="s">
        <v>14776</v>
      </c>
      <c r="Y9402">
        <v>35</v>
      </c>
      <c r="Z9402">
        <v>35</v>
      </c>
      <c r="AA9402">
        <v>7</v>
      </c>
      <c r="AB9402">
        <v>7</v>
      </c>
      <c r="AC9402">
        <v>35</v>
      </c>
    </row>
    <row r="9403" spans="1:29">
      <c r="A9403">
        <v>10208</v>
      </c>
      <c r="B9403" t="s">
        <v>805</v>
      </c>
      <c r="C9403" t="s">
        <v>11226</v>
      </c>
      <c r="J9403" t="s">
        <v>1444</v>
      </c>
      <c r="K9403">
        <v>0</v>
      </c>
      <c r="N9403" t="b">
        <v>1</v>
      </c>
      <c r="O9403" t="b">
        <v>0</v>
      </c>
      <c r="P9403" t="b">
        <v>0</v>
      </c>
      <c r="Q9403">
        <v>1</v>
      </c>
      <c r="R9403">
        <v>2</v>
      </c>
      <c r="S9403">
        <v>1</v>
      </c>
      <c r="T9403">
        <v>2</v>
      </c>
      <c r="U9403" t="b">
        <v>1</v>
      </c>
      <c r="V9403" t="s">
        <v>11171</v>
      </c>
      <c r="W9403" t="s">
        <v>11172</v>
      </c>
      <c r="X9403" t="s">
        <v>14813</v>
      </c>
      <c r="Y9403">
        <v>36</v>
      </c>
      <c r="Z9403">
        <v>36</v>
      </c>
      <c r="AA9403">
        <v>5</v>
      </c>
      <c r="AB9403">
        <v>5</v>
      </c>
      <c r="AC9403">
        <v>35</v>
      </c>
    </row>
    <row r="9404" spans="1:29">
      <c r="A9404">
        <v>10209</v>
      </c>
      <c r="B9404" t="s">
        <v>805</v>
      </c>
      <c r="C9404" t="s">
        <v>11227</v>
      </c>
      <c r="J9404" t="s">
        <v>1444</v>
      </c>
      <c r="K9404">
        <v>0</v>
      </c>
      <c r="N9404" t="b">
        <v>1</v>
      </c>
      <c r="O9404" t="b">
        <v>0</v>
      </c>
      <c r="P9404" t="b">
        <v>0</v>
      </c>
      <c r="Q9404">
        <v>1</v>
      </c>
      <c r="R9404">
        <v>2</v>
      </c>
      <c r="S9404">
        <v>1</v>
      </c>
      <c r="T9404">
        <v>2</v>
      </c>
      <c r="U9404" t="b">
        <v>1</v>
      </c>
      <c r="V9404" t="s">
        <v>11171</v>
      </c>
      <c r="W9404" t="s">
        <v>11172</v>
      </c>
      <c r="X9404" t="s">
        <v>14613</v>
      </c>
      <c r="Y9404">
        <v>36</v>
      </c>
      <c r="Z9404">
        <v>36</v>
      </c>
      <c r="AA9404">
        <v>6</v>
      </c>
      <c r="AB9404">
        <v>6</v>
      </c>
      <c r="AC9404">
        <v>35</v>
      </c>
    </row>
    <row r="9405" spans="1:29">
      <c r="A9405">
        <v>10210</v>
      </c>
      <c r="B9405" t="s">
        <v>805</v>
      </c>
      <c r="C9405" t="s">
        <v>11228</v>
      </c>
      <c r="J9405" t="s">
        <v>1444</v>
      </c>
      <c r="K9405">
        <v>0</v>
      </c>
      <c r="N9405" t="b">
        <v>1</v>
      </c>
      <c r="O9405" t="b">
        <v>0</v>
      </c>
      <c r="P9405" t="b">
        <v>0</v>
      </c>
      <c r="Q9405">
        <v>1</v>
      </c>
      <c r="R9405">
        <v>2</v>
      </c>
      <c r="S9405">
        <v>1</v>
      </c>
      <c r="T9405">
        <v>2</v>
      </c>
      <c r="U9405" t="b">
        <v>1</v>
      </c>
      <c r="V9405" t="s">
        <v>11171</v>
      </c>
      <c r="W9405" t="s">
        <v>11172</v>
      </c>
      <c r="X9405" t="s">
        <v>14777</v>
      </c>
      <c r="Y9405">
        <v>36</v>
      </c>
      <c r="Z9405">
        <v>36</v>
      </c>
      <c r="AA9405">
        <v>7</v>
      </c>
      <c r="AB9405">
        <v>7</v>
      </c>
      <c r="AC9405">
        <v>35</v>
      </c>
    </row>
    <row r="9406" spans="1:29">
      <c r="A9406">
        <v>10211</v>
      </c>
      <c r="B9406" t="s">
        <v>805</v>
      </c>
      <c r="C9406" t="s">
        <v>11229</v>
      </c>
      <c r="J9406" t="s">
        <v>1444</v>
      </c>
      <c r="K9406">
        <v>0</v>
      </c>
      <c r="N9406" t="b">
        <v>1</v>
      </c>
      <c r="O9406" t="b">
        <v>0</v>
      </c>
      <c r="P9406" t="b">
        <v>0</v>
      </c>
      <c r="Q9406">
        <v>1</v>
      </c>
      <c r="R9406">
        <v>2</v>
      </c>
      <c r="S9406">
        <v>1</v>
      </c>
      <c r="T9406">
        <v>2</v>
      </c>
      <c r="U9406" t="b">
        <v>1</v>
      </c>
      <c r="V9406" t="s">
        <v>11171</v>
      </c>
      <c r="W9406" t="s">
        <v>11172</v>
      </c>
      <c r="X9406" t="s">
        <v>15635</v>
      </c>
      <c r="Y9406">
        <v>37</v>
      </c>
      <c r="Z9406">
        <v>37</v>
      </c>
      <c r="AA9406">
        <v>5</v>
      </c>
      <c r="AB9406">
        <v>5</v>
      </c>
      <c r="AC9406">
        <v>35</v>
      </c>
    </row>
    <row r="9407" spans="1:29">
      <c r="A9407">
        <v>10212</v>
      </c>
      <c r="B9407" t="s">
        <v>805</v>
      </c>
      <c r="C9407" t="s">
        <v>11230</v>
      </c>
      <c r="J9407" t="s">
        <v>1444</v>
      </c>
      <c r="K9407">
        <v>0</v>
      </c>
      <c r="N9407" t="b">
        <v>1</v>
      </c>
      <c r="O9407" t="b">
        <v>0</v>
      </c>
      <c r="P9407" t="b">
        <v>0</v>
      </c>
      <c r="Q9407">
        <v>1</v>
      </c>
      <c r="R9407">
        <v>2</v>
      </c>
      <c r="S9407">
        <v>1</v>
      </c>
      <c r="T9407">
        <v>2</v>
      </c>
      <c r="U9407" t="b">
        <v>1</v>
      </c>
      <c r="V9407" t="s">
        <v>11171</v>
      </c>
      <c r="W9407" t="s">
        <v>11172</v>
      </c>
      <c r="X9407" t="s">
        <v>14614</v>
      </c>
      <c r="Y9407">
        <v>37</v>
      </c>
      <c r="Z9407">
        <v>37</v>
      </c>
      <c r="AA9407">
        <v>6</v>
      </c>
      <c r="AB9407">
        <v>6</v>
      </c>
      <c r="AC9407">
        <v>35</v>
      </c>
    </row>
    <row r="9408" spans="1:29">
      <c r="A9408">
        <v>10213</v>
      </c>
      <c r="B9408" t="s">
        <v>805</v>
      </c>
      <c r="C9408" t="s">
        <v>11231</v>
      </c>
      <c r="J9408" t="s">
        <v>1444</v>
      </c>
      <c r="K9408">
        <v>0</v>
      </c>
      <c r="N9408" t="b">
        <v>1</v>
      </c>
      <c r="O9408" t="b">
        <v>0</v>
      </c>
      <c r="P9408" t="b">
        <v>0</v>
      </c>
      <c r="Q9408">
        <v>1</v>
      </c>
      <c r="R9408">
        <v>2</v>
      </c>
      <c r="S9408">
        <v>1</v>
      </c>
      <c r="T9408">
        <v>2</v>
      </c>
      <c r="U9408" t="b">
        <v>1</v>
      </c>
      <c r="V9408" t="s">
        <v>11171</v>
      </c>
      <c r="W9408" t="s">
        <v>11172</v>
      </c>
      <c r="X9408" t="s">
        <v>14664</v>
      </c>
      <c r="Y9408">
        <v>37</v>
      </c>
      <c r="Z9408">
        <v>37</v>
      </c>
      <c r="AA9408">
        <v>7</v>
      </c>
      <c r="AB9408">
        <v>7</v>
      </c>
      <c r="AC9408">
        <v>35</v>
      </c>
    </row>
    <row r="9409" spans="1:29">
      <c r="A9409">
        <v>10214</v>
      </c>
      <c r="B9409" t="s">
        <v>805</v>
      </c>
      <c r="C9409" t="s">
        <v>11232</v>
      </c>
      <c r="J9409" t="s">
        <v>1444</v>
      </c>
      <c r="K9409">
        <v>0</v>
      </c>
      <c r="N9409" t="b">
        <v>1</v>
      </c>
      <c r="O9409" t="b">
        <v>0</v>
      </c>
      <c r="P9409" t="b">
        <v>0</v>
      </c>
      <c r="Q9409">
        <v>1</v>
      </c>
      <c r="R9409">
        <v>2</v>
      </c>
      <c r="S9409">
        <v>1</v>
      </c>
      <c r="T9409">
        <v>2</v>
      </c>
      <c r="U9409" t="b">
        <v>1</v>
      </c>
      <c r="V9409" t="s">
        <v>11171</v>
      </c>
      <c r="W9409" t="s">
        <v>11172</v>
      </c>
      <c r="X9409" t="s">
        <v>14732</v>
      </c>
      <c r="Y9409">
        <v>38</v>
      </c>
      <c r="Z9409">
        <v>38</v>
      </c>
      <c r="AA9409">
        <v>5</v>
      </c>
      <c r="AB9409">
        <v>5</v>
      </c>
      <c r="AC9409">
        <v>35</v>
      </c>
    </row>
    <row r="9410" spans="1:29">
      <c r="A9410">
        <v>10215</v>
      </c>
      <c r="B9410" t="s">
        <v>805</v>
      </c>
      <c r="C9410" t="s">
        <v>11233</v>
      </c>
      <c r="J9410" t="s">
        <v>1444</v>
      </c>
      <c r="K9410">
        <v>0</v>
      </c>
      <c r="N9410" t="b">
        <v>1</v>
      </c>
      <c r="O9410" t="b">
        <v>0</v>
      </c>
      <c r="P9410" t="b">
        <v>0</v>
      </c>
      <c r="Q9410">
        <v>1</v>
      </c>
      <c r="R9410">
        <v>2</v>
      </c>
      <c r="S9410">
        <v>1</v>
      </c>
      <c r="T9410">
        <v>2</v>
      </c>
      <c r="U9410" t="b">
        <v>1</v>
      </c>
      <c r="V9410" t="s">
        <v>11171</v>
      </c>
      <c r="W9410" t="s">
        <v>11172</v>
      </c>
      <c r="X9410" t="s">
        <v>14615</v>
      </c>
      <c r="Y9410">
        <v>38</v>
      </c>
      <c r="Z9410">
        <v>38</v>
      </c>
      <c r="AA9410">
        <v>6</v>
      </c>
      <c r="AB9410">
        <v>6</v>
      </c>
      <c r="AC9410">
        <v>35</v>
      </c>
    </row>
    <row r="9411" spans="1:29">
      <c r="A9411">
        <v>10216</v>
      </c>
      <c r="B9411" t="s">
        <v>805</v>
      </c>
      <c r="C9411" t="s">
        <v>11234</v>
      </c>
      <c r="J9411" t="s">
        <v>1444</v>
      </c>
      <c r="K9411">
        <v>0</v>
      </c>
      <c r="N9411" t="b">
        <v>1</v>
      </c>
      <c r="O9411" t="b">
        <v>0</v>
      </c>
      <c r="P9411" t="b">
        <v>0</v>
      </c>
      <c r="Q9411">
        <v>1</v>
      </c>
      <c r="R9411">
        <v>2</v>
      </c>
      <c r="S9411">
        <v>1</v>
      </c>
      <c r="T9411">
        <v>2</v>
      </c>
      <c r="U9411" t="b">
        <v>1</v>
      </c>
      <c r="V9411" t="s">
        <v>11171</v>
      </c>
      <c r="W9411" t="s">
        <v>11172</v>
      </c>
      <c r="X9411" t="s">
        <v>14747</v>
      </c>
      <c r="Y9411">
        <v>38</v>
      </c>
      <c r="Z9411">
        <v>38</v>
      </c>
      <c r="AA9411">
        <v>7</v>
      </c>
      <c r="AB9411">
        <v>7</v>
      </c>
      <c r="AC9411">
        <v>35</v>
      </c>
    </row>
    <row r="9412" spans="1:29">
      <c r="A9412">
        <v>10217</v>
      </c>
      <c r="B9412" t="s">
        <v>805</v>
      </c>
      <c r="C9412" t="s">
        <v>11235</v>
      </c>
      <c r="J9412" t="s">
        <v>1444</v>
      </c>
      <c r="K9412">
        <v>0</v>
      </c>
      <c r="N9412" t="b">
        <v>1</v>
      </c>
      <c r="O9412" t="b">
        <v>0</v>
      </c>
      <c r="P9412" t="b">
        <v>0</v>
      </c>
      <c r="Q9412">
        <v>1</v>
      </c>
      <c r="R9412">
        <v>2</v>
      </c>
      <c r="S9412">
        <v>1</v>
      </c>
      <c r="T9412">
        <v>2</v>
      </c>
      <c r="U9412" t="b">
        <v>1</v>
      </c>
      <c r="V9412" t="s">
        <v>11171</v>
      </c>
      <c r="W9412" t="s">
        <v>11172</v>
      </c>
      <c r="X9412" t="s">
        <v>14733</v>
      </c>
      <c r="Y9412">
        <v>39</v>
      </c>
      <c r="Z9412">
        <v>39</v>
      </c>
      <c r="AA9412">
        <v>5</v>
      </c>
      <c r="AB9412">
        <v>5</v>
      </c>
      <c r="AC9412">
        <v>35</v>
      </c>
    </row>
    <row r="9413" spans="1:29">
      <c r="A9413">
        <v>10218</v>
      </c>
      <c r="B9413" t="s">
        <v>805</v>
      </c>
      <c r="C9413" t="s">
        <v>11236</v>
      </c>
      <c r="J9413" t="s">
        <v>1444</v>
      </c>
      <c r="K9413">
        <v>0</v>
      </c>
      <c r="N9413" t="b">
        <v>1</v>
      </c>
      <c r="O9413" t="b">
        <v>0</v>
      </c>
      <c r="P9413" t="b">
        <v>0</v>
      </c>
      <c r="Q9413">
        <v>1</v>
      </c>
      <c r="R9413">
        <v>2</v>
      </c>
      <c r="S9413">
        <v>1</v>
      </c>
      <c r="T9413">
        <v>2</v>
      </c>
      <c r="U9413" t="b">
        <v>1</v>
      </c>
      <c r="V9413" t="s">
        <v>11171</v>
      </c>
      <c r="W9413" t="s">
        <v>11172</v>
      </c>
      <c r="X9413" t="s">
        <v>14616</v>
      </c>
      <c r="Y9413">
        <v>39</v>
      </c>
      <c r="Z9413">
        <v>39</v>
      </c>
      <c r="AA9413">
        <v>6</v>
      </c>
      <c r="AB9413">
        <v>6</v>
      </c>
      <c r="AC9413">
        <v>35</v>
      </c>
    </row>
    <row r="9414" spans="1:29">
      <c r="A9414">
        <v>10219</v>
      </c>
      <c r="B9414" t="s">
        <v>805</v>
      </c>
      <c r="C9414" t="s">
        <v>11237</v>
      </c>
      <c r="J9414" t="s">
        <v>1444</v>
      </c>
      <c r="K9414">
        <v>0</v>
      </c>
      <c r="N9414" t="b">
        <v>1</v>
      </c>
      <c r="O9414" t="b">
        <v>0</v>
      </c>
      <c r="P9414" t="b">
        <v>0</v>
      </c>
      <c r="Q9414">
        <v>1</v>
      </c>
      <c r="R9414">
        <v>2</v>
      </c>
      <c r="S9414">
        <v>1</v>
      </c>
      <c r="T9414">
        <v>2</v>
      </c>
      <c r="U9414" t="b">
        <v>1</v>
      </c>
      <c r="V9414" t="s">
        <v>11171</v>
      </c>
      <c r="W9414" t="s">
        <v>11172</v>
      </c>
      <c r="X9414" t="s">
        <v>14667</v>
      </c>
      <c r="Y9414">
        <v>39</v>
      </c>
      <c r="Z9414">
        <v>39</v>
      </c>
      <c r="AA9414">
        <v>7</v>
      </c>
      <c r="AB9414">
        <v>7</v>
      </c>
      <c r="AC9414">
        <v>35</v>
      </c>
    </row>
    <row r="9415" spans="1:29">
      <c r="A9415">
        <v>10220</v>
      </c>
      <c r="B9415" t="s">
        <v>805</v>
      </c>
      <c r="C9415" t="s">
        <v>11238</v>
      </c>
      <c r="J9415" t="s">
        <v>1444</v>
      </c>
      <c r="K9415">
        <v>0</v>
      </c>
      <c r="N9415" t="b">
        <v>1</v>
      </c>
      <c r="O9415" t="b">
        <v>0</v>
      </c>
      <c r="P9415" t="b">
        <v>0</v>
      </c>
      <c r="Q9415">
        <v>1</v>
      </c>
      <c r="R9415">
        <v>2</v>
      </c>
      <c r="S9415">
        <v>1</v>
      </c>
      <c r="T9415">
        <v>2</v>
      </c>
      <c r="U9415" t="b">
        <v>1</v>
      </c>
      <c r="V9415" t="s">
        <v>11171</v>
      </c>
      <c r="W9415" t="s">
        <v>11172</v>
      </c>
      <c r="X9415" t="s">
        <v>14553</v>
      </c>
      <c r="Y9415">
        <v>40</v>
      </c>
      <c r="Z9415">
        <v>40</v>
      </c>
      <c r="AA9415">
        <v>5</v>
      </c>
      <c r="AB9415">
        <v>5</v>
      </c>
      <c r="AC9415">
        <v>35</v>
      </c>
    </row>
    <row r="9416" spans="1:29">
      <c r="A9416">
        <v>10221</v>
      </c>
      <c r="B9416" t="s">
        <v>805</v>
      </c>
      <c r="C9416" t="s">
        <v>11239</v>
      </c>
      <c r="J9416" t="s">
        <v>1444</v>
      </c>
      <c r="K9416">
        <v>0</v>
      </c>
      <c r="N9416" t="b">
        <v>1</v>
      </c>
      <c r="O9416" t="b">
        <v>0</v>
      </c>
      <c r="P9416" t="b">
        <v>0</v>
      </c>
      <c r="Q9416">
        <v>1</v>
      </c>
      <c r="R9416">
        <v>2</v>
      </c>
      <c r="S9416">
        <v>1</v>
      </c>
      <c r="T9416">
        <v>2</v>
      </c>
      <c r="U9416" t="b">
        <v>1</v>
      </c>
      <c r="V9416" t="s">
        <v>11171</v>
      </c>
      <c r="W9416" t="s">
        <v>11172</v>
      </c>
      <c r="X9416" t="s">
        <v>14734</v>
      </c>
      <c r="Y9416">
        <v>40</v>
      </c>
      <c r="Z9416">
        <v>40</v>
      </c>
      <c r="AA9416">
        <v>6</v>
      </c>
      <c r="AB9416">
        <v>6</v>
      </c>
      <c r="AC9416">
        <v>35</v>
      </c>
    </row>
    <row r="9417" spans="1:29">
      <c r="A9417">
        <v>10222</v>
      </c>
      <c r="B9417" t="s">
        <v>805</v>
      </c>
      <c r="C9417" t="s">
        <v>11240</v>
      </c>
      <c r="J9417" t="s">
        <v>1444</v>
      </c>
      <c r="K9417">
        <v>0</v>
      </c>
      <c r="N9417" t="b">
        <v>1</v>
      </c>
      <c r="O9417" t="b">
        <v>0</v>
      </c>
      <c r="P9417" t="b">
        <v>0</v>
      </c>
      <c r="Q9417">
        <v>1</v>
      </c>
      <c r="R9417">
        <v>2</v>
      </c>
      <c r="S9417">
        <v>1</v>
      </c>
      <c r="T9417">
        <v>2</v>
      </c>
      <c r="U9417" t="b">
        <v>1</v>
      </c>
      <c r="V9417" t="s">
        <v>11171</v>
      </c>
      <c r="W9417" t="s">
        <v>11172</v>
      </c>
      <c r="X9417" t="s">
        <v>14749</v>
      </c>
      <c r="Y9417">
        <v>40</v>
      </c>
      <c r="Z9417">
        <v>40</v>
      </c>
      <c r="AA9417">
        <v>7</v>
      </c>
      <c r="AB9417">
        <v>7</v>
      </c>
      <c r="AC9417">
        <v>35</v>
      </c>
    </row>
    <row r="9418" spans="1:29">
      <c r="A9418">
        <v>10223</v>
      </c>
      <c r="B9418" t="s">
        <v>805</v>
      </c>
      <c r="C9418" t="s">
        <v>11241</v>
      </c>
      <c r="J9418" t="s">
        <v>1444</v>
      </c>
      <c r="K9418">
        <v>0</v>
      </c>
      <c r="N9418" t="b">
        <v>1</v>
      </c>
      <c r="O9418" t="b">
        <v>0</v>
      </c>
      <c r="P9418" t="b">
        <v>0</v>
      </c>
      <c r="Q9418">
        <v>1</v>
      </c>
      <c r="R9418">
        <v>2</v>
      </c>
      <c r="S9418">
        <v>1</v>
      </c>
      <c r="T9418">
        <v>2</v>
      </c>
      <c r="U9418" t="b">
        <v>1</v>
      </c>
      <c r="V9418" t="s">
        <v>11171</v>
      </c>
      <c r="W9418" t="s">
        <v>11172</v>
      </c>
      <c r="X9418" t="s">
        <v>14554</v>
      </c>
      <c r="Y9418">
        <v>41</v>
      </c>
      <c r="Z9418">
        <v>41</v>
      </c>
      <c r="AA9418">
        <v>5</v>
      </c>
      <c r="AB9418">
        <v>5</v>
      </c>
      <c r="AC9418">
        <v>35</v>
      </c>
    </row>
    <row r="9419" spans="1:29">
      <c r="A9419">
        <v>10224</v>
      </c>
      <c r="B9419" t="s">
        <v>805</v>
      </c>
      <c r="C9419" t="s">
        <v>11242</v>
      </c>
      <c r="J9419" t="s">
        <v>1444</v>
      </c>
      <c r="K9419">
        <v>0</v>
      </c>
      <c r="N9419" t="b">
        <v>1</v>
      </c>
      <c r="O9419" t="b">
        <v>0</v>
      </c>
      <c r="P9419" t="b">
        <v>0</v>
      </c>
      <c r="Q9419">
        <v>1</v>
      </c>
      <c r="R9419">
        <v>2</v>
      </c>
      <c r="S9419">
        <v>1</v>
      </c>
      <c r="T9419">
        <v>2</v>
      </c>
      <c r="U9419" t="b">
        <v>1</v>
      </c>
      <c r="V9419" t="s">
        <v>11171</v>
      </c>
      <c r="W9419" t="s">
        <v>11172</v>
      </c>
      <c r="X9419" t="s">
        <v>14735</v>
      </c>
      <c r="Y9419">
        <v>41</v>
      </c>
      <c r="Z9419">
        <v>41</v>
      </c>
      <c r="AA9419">
        <v>6</v>
      </c>
      <c r="AB9419">
        <v>6</v>
      </c>
      <c r="AC9419">
        <v>35</v>
      </c>
    </row>
    <row r="9420" spans="1:29">
      <c r="A9420">
        <v>10225</v>
      </c>
      <c r="B9420" t="s">
        <v>805</v>
      </c>
      <c r="C9420" t="s">
        <v>11243</v>
      </c>
      <c r="J9420" t="s">
        <v>1444</v>
      </c>
      <c r="K9420">
        <v>0</v>
      </c>
      <c r="N9420" t="b">
        <v>1</v>
      </c>
      <c r="O9420" t="b">
        <v>0</v>
      </c>
      <c r="P9420" t="b">
        <v>0</v>
      </c>
      <c r="Q9420">
        <v>1</v>
      </c>
      <c r="R9420">
        <v>2</v>
      </c>
      <c r="S9420">
        <v>1</v>
      </c>
      <c r="T9420">
        <v>2</v>
      </c>
      <c r="U9420" t="b">
        <v>1</v>
      </c>
      <c r="V9420" t="s">
        <v>11171</v>
      </c>
      <c r="W9420" t="s">
        <v>11172</v>
      </c>
      <c r="X9420" t="s">
        <v>14751</v>
      </c>
      <c r="Y9420">
        <v>41</v>
      </c>
      <c r="Z9420">
        <v>41</v>
      </c>
      <c r="AA9420">
        <v>7</v>
      </c>
      <c r="AB9420">
        <v>7</v>
      </c>
      <c r="AC9420">
        <v>35</v>
      </c>
    </row>
    <row r="9421" spans="1:29">
      <c r="A9421">
        <v>10226</v>
      </c>
      <c r="B9421" t="s">
        <v>805</v>
      </c>
      <c r="C9421" t="s">
        <v>11244</v>
      </c>
      <c r="J9421" t="s">
        <v>1444</v>
      </c>
      <c r="K9421">
        <v>0</v>
      </c>
      <c r="N9421" t="b">
        <v>1</v>
      </c>
      <c r="O9421" t="b">
        <v>0</v>
      </c>
      <c r="P9421" t="b">
        <v>0</v>
      </c>
      <c r="Q9421">
        <v>1</v>
      </c>
      <c r="R9421">
        <v>2</v>
      </c>
      <c r="S9421">
        <v>1</v>
      </c>
      <c r="T9421">
        <v>2</v>
      </c>
      <c r="U9421" t="b">
        <v>1</v>
      </c>
      <c r="V9421" t="s">
        <v>11171</v>
      </c>
      <c r="W9421" t="s">
        <v>11172</v>
      </c>
      <c r="X9421" t="s">
        <v>14555</v>
      </c>
      <c r="Y9421">
        <v>42</v>
      </c>
      <c r="Z9421">
        <v>42</v>
      </c>
      <c r="AA9421">
        <v>5</v>
      </c>
      <c r="AB9421">
        <v>5</v>
      </c>
      <c r="AC9421">
        <v>35</v>
      </c>
    </row>
    <row r="9422" spans="1:29">
      <c r="A9422">
        <v>10227</v>
      </c>
      <c r="B9422" t="s">
        <v>805</v>
      </c>
      <c r="C9422" t="s">
        <v>11245</v>
      </c>
      <c r="J9422" t="s">
        <v>1444</v>
      </c>
      <c r="K9422">
        <v>0</v>
      </c>
      <c r="N9422" t="b">
        <v>1</v>
      </c>
      <c r="O9422" t="b">
        <v>0</v>
      </c>
      <c r="P9422" t="b">
        <v>0</v>
      </c>
      <c r="Q9422">
        <v>1</v>
      </c>
      <c r="R9422">
        <v>2</v>
      </c>
      <c r="S9422">
        <v>1</v>
      </c>
      <c r="T9422">
        <v>2</v>
      </c>
      <c r="U9422" t="b">
        <v>1</v>
      </c>
      <c r="V9422" t="s">
        <v>11171</v>
      </c>
      <c r="W9422" t="s">
        <v>11172</v>
      </c>
      <c r="X9422" t="s">
        <v>14736</v>
      </c>
      <c r="Y9422">
        <v>42</v>
      </c>
      <c r="Z9422">
        <v>42</v>
      </c>
      <c r="AA9422">
        <v>6</v>
      </c>
      <c r="AB9422">
        <v>6</v>
      </c>
      <c r="AC9422">
        <v>35</v>
      </c>
    </row>
    <row r="9423" spans="1:29">
      <c r="A9423">
        <v>10228</v>
      </c>
      <c r="B9423" t="s">
        <v>805</v>
      </c>
      <c r="C9423" t="s">
        <v>11246</v>
      </c>
      <c r="J9423" t="s">
        <v>1444</v>
      </c>
      <c r="K9423">
        <v>0</v>
      </c>
      <c r="N9423" t="b">
        <v>1</v>
      </c>
      <c r="O9423" t="b">
        <v>0</v>
      </c>
      <c r="P9423" t="b">
        <v>0</v>
      </c>
      <c r="Q9423">
        <v>1</v>
      </c>
      <c r="R9423">
        <v>2</v>
      </c>
      <c r="S9423">
        <v>1</v>
      </c>
      <c r="T9423">
        <v>2</v>
      </c>
      <c r="U9423" t="b">
        <v>1</v>
      </c>
      <c r="V9423" t="s">
        <v>11171</v>
      </c>
      <c r="W9423" t="s">
        <v>11172</v>
      </c>
      <c r="X9423" t="s">
        <v>14670</v>
      </c>
      <c r="Y9423">
        <v>42</v>
      </c>
      <c r="Z9423">
        <v>42</v>
      </c>
      <c r="AA9423">
        <v>7</v>
      </c>
      <c r="AB9423">
        <v>7</v>
      </c>
      <c r="AC9423">
        <v>35</v>
      </c>
    </row>
    <row r="9424" spans="1:29">
      <c r="A9424">
        <v>10229</v>
      </c>
      <c r="B9424" t="s">
        <v>805</v>
      </c>
      <c r="C9424" t="s">
        <v>11247</v>
      </c>
      <c r="J9424" t="s">
        <v>1444</v>
      </c>
      <c r="K9424">
        <v>0</v>
      </c>
      <c r="N9424" t="b">
        <v>1</v>
      </c>
      <c r="O9424" t="b">
        <v>0</v>
      </c>
      <c r="P9424" t="b">
        <v>0</v>
      </c>
      <c r="Q9424">
        <v>1</v>
      </c>
      <c r="R9424">
        <v>2</v>
      </c>
      <c r="S9424">
        <v>1</v>
      </c>
      <c r="T9424">
        <v>2</v>
      </c>
      <c r="U9424" t="b">
        <v>1</v>
      </c>
      <c r="V9424" t="s">
        <v>11171</v>
      </c>
      <c r="W9424" t="s">
        <v>11172</v>
      </c>
      <c r="X9424" t="s">
        <v>14556</v>
      </c>
      <c r="Y9424">
        <v>43</v>
      </c>
      <c r="Z9424">
        <v>43</v>
      </c>
      <c r="AA9424">
        <v>5</v>
      </c>
      <c r="AB9424">
        <v>5</v>
      </c>
      <c r="AC9424">
        <v>35</v>
      </c>
    </row>
    <row r="9425" spans="1:29">
      <c r="A9425">
        <v>10230</v>
      </c>
      <c r="B9425" t="s">
        <v>805</v>
      </c>
      <c r="C9425" t="s">
        <v>11248</v>
      </c>
      <c r="J9425" t="s">
        <v>1444</v>
      </c>
      <c r="K9425">
        <v>0</v>
      </c>
      <c r="N9425" t="b">
        <v>1</v>
      </c>
      <c r="O9425" t="b">
        <v>0</v>
      </c>
      <c r="P9425" t="b">
        <v>0</v>
      </c>
      <c r="Q9425">
        <v>1</v>
      </c>
      <c r="R9425">
        <v>2</v>
      </c>
      <c r="S9425">
        <v>1</v>
      </c>
      <c r="T9425">
        <v>2</v>
      </c>
      <c r="U9425" t="b">
        <v>1</v>
      </c>
      <c r="V9425" t="s">
        <v>11171</v>
      </c>
      <c r="W9425" t="s">
        <v>11172</v>
      </c>
      <c r="X9425" t="s">
        <v>14737</v>
      </c>
      <c r="Y9425">
        <v>43</v>
      </c>
      <c r="Z9425">
        <v>43</v>
      </c>
      <c r="AA9425">
        <v>6</v>
      </c>
      <c r="AB9425">
        <v>6</v>
      </c>
      <c r="AC9425">
        <v>35</v>
      </c>
    </row>
    <row r="9426" spans="1:29">
      <c r="A9426">
        <v>10231</v>
      </c>
      <c r="B9426" t="s">
        <v>805</v>
      </c>
      <c r="C9426" t="s">
        <v>11249</v>
      </c>
      <c r="J9426" t="s">
        <v>1444</v>
      </c>
      <c r="K9426">
        <v>0</v>
      </c>
      <c r="N9426" t="b">
        <v>1</v>
      </c>
      <c r="O9426" t="b">
        <v>0</v>
      </c>
      <c r="P9426" t="b">
        <v>0</v>
      </c>
      <c r="Q9426">
        <v>1</v>
      </c>
      <c r="R9426">
        <v>2</v>
      </c>
      <c r="S9426">
        <v>1</v>
      </c>
      <c r="T9426">
        <v>2</v>
      </c>
      <c r="U9426" t="b">
        <v>1</v>
      </c>
      <c r="V9426" t="s">
        <v>11171</v>
      </c>
      <c r="W9426" t="s">
        <v>11172</v>
      </c>
      <c r="X9426" t="s">
        <v>14674</v>
      </c>
      <c r="Y9426">
        <v>43</v>
      </c>
      <c r="Z9426">
        <v>43</v>
      </c>
      <c r="AA9426">
        <v>7</v>
      </c>
      <c r="AB9426">
        <v>7</v>
      </c>
      <c r="AC9426">
        <v>35</v>
      </c>
    </row>
    <row r="9427" spans="1:29">
      <c r="A9427">
        <v>10232</v>
      </c>
      <c r="B9427" t="s">
        <v>805</v>
      </c>
      <c r="C9427" t="s">
        <v>11250</v>
      </c>
      <c r="J9427" t="s">
        <v>1444</v>
      </c>
      <c r="K9427">
        <v>0</v>
      </c>
      <c r="N9427" t="b">
        <v>1</v>
      </c>
      <c r="O9427" t="b">
        <v>0</v>
      </c>
      <c r="P9427" t="b">
        <v>0</v>
      </c>
      <c r="Q9427">
        <v>1</v>
      </c>
      <c r="R9427">
        <v>2</v>
      </c>
      <c r="S9427">
        <v>1</v>
      </c>
      <c r="T9427">
        <v>2</v>
      </c>
      <c r="U9427" t="b">
        <v>1</v>
      </c>
      <c r="V9427" t="s">
        <v>11171</v>
      </c>
      <c r="W9427" t="s">
        <v>11172</v>
      </c>
      <c r="X9427" t="s">
        <v>14557</v>
      </c>
      <c r="Y9427">
        <v>44</v>
      </c>
      <c r="Z9427">
        <v>44</v>
      </c>
      <c r="AA9427">
        <v>5</v>
      </c>
      <c r="AB9427">
        <v>5</v>
      </c>
      <c r="AC9427">
        <v>35</v>
      </c>
    </row>
    <row r="9428" spans="1:29">
      <c r="A9428">
        <v>10233</v>
      </c>
      <c r="B9428" t="s">
        <v>805</v>
      </c>
      <c r="C9428" t="s">
        <v>11251</v>
      </c>
      <c r="J9428" t="s">
        <v>1444</v>
      </c>
      <c r="K9428">
        <v>0</v>
      </c>
      <c r="N9428" t="b">
        <v>1</v>
      </c>
      <c r="O9428" t="b">
        <v>0</v>
      </c>
      <c r="P9428" t="b">
        <v>0</v>
      </c>
      <c r="Q9428">
        <v>1</v>
      </c>
      <c r="R9428">
        <v>2</v>
      </c>
      <c r="S9428">
        <v>1</v>
      </c>
      <c r="T9428">
        <v>2</v>
      </c>
      <c r="U9428" t="b">
        <v>1</v>
      </c>
      <c r="V9428" t="s">
        <v>11171</v>
      </c>
      <c r="W9428" t="s">
        <v>11172</v>
      </c>
      <c r="X9428" t="s">
        <v>14738</v>
      </c>
      <c r="Y9428">
        <v>44</v>
      </c>
      <c r="Z9428">
        <v>44</v>
      </c>
      <c r="AA9428">
        <v>6</v>
      </c>
      <c r="AB9428">
        <v>6</v>
      </c>
      <c r="AC9428">
        <v>35</v>
      </c>
    </row>
    <row r="9429" spans="1:29">
      <c r="A9429">
        <v>10234</v>
      </c>
      <c r="B9429" t="s">
        <v>805</v>
      </c>
      <c r="C9429" t="s">
        <v>11252</v>
      </c>
      <c r="J9429" t="s">
        <v>1444</v>
      </c>
      <c r="K9429">
        <v>0</v>
      </c>
      <c r="N9429" t="b">
        <v>1</v>
      </c>
      <c r="O9429" t="b">
        <v>0</v>
      </c>
      <c r="P9429" t="b">
        <v>0</v>
      </c>
      <c r="Q9429">
        <v>1</v>
      </c>
      <c r="R9429">
        <v>2</v>
      </c>
      <c r="S9429">
        <v>1</v>
      </c>
      <c r="T9429">
        <v>2</v>
      </c>
      <c r="U9429" t="b">
        <v>1</v>
      </c>
      <c r="V9429" t="s">
        <v>11171</v>
      </c>
      <c r="W9429" t="s">
        <v>11172</v>
      </c>
      <c r="X9429" t="s">
        <v>14753</v>
      </c>
      <c r="Y9429">
        <v>44</v>
      </c>
      <c r="Z9429">
        <v>44</v>
      </c>
      <c r="AA9429">
        <v>7</v>
      </c>
      <c r="AB9429">
        <v>7</v>
      </c>
      <c r="AC9429">
        <v>35</v>
      </c>
    </row>
    <row r="9430" spans="1:29">
      <c r="A9430">
        <v>10235</v>
      </c>
      <c r="B9430" t="s">
        <v>805</v>
      </c>
      <c r="C9430" t="s">
        <v>11253</v>
      </c>
      <c r="J9430" t="s">
        <v>1444</v>
      </c>
      <c r="K9430">
        <v>0</v>
      </c>
      <c r="N9430" t="b">
        <v>1</v>
      </c>
      <c r="O9430" t="b">
        <v>0</v>
      </c>
      <c r="P9430" t="b">
        <v>0</v>
      </c>
      <c r="Q9430">
        <v>1</v>
      </c>
      <c r="R9430">
        <v>2</v>
      </c>
      <c r="S9430">
        <v>1</v>
      </c>
      <c r="T9430">
        <v>2</v>
      </c>
      <c r="U9430" t="b">
        <v>1</v>
      </c>
      <c r="V9430" t="s">
        <v>11171</v>
      </c>
      <c r="W9430" t="s">
        <v>11172</v>
      </c>
      <c r="X9430" t="s">
        <v>14558</v>
      </c>
      <c r="Y9430">
        <v>45</v>
      </c>
      <c r="Z9430">
        <v>45</v>
      </c>
      <c r="AA9430">
        <v>5</v>
      </c>
      <c r="AB9430">
        <v>5</v>
      </c>
      <c r="AC9430">
        <v>35</v>
      </c>
    </row>
    <row r="9431" spans="1:29">
      <c r="A9431">
        <v>10236</v>
      </c>
      <c r="B9431" t="s">
        <v>805</v>
      </c>
      <c r="C9431" t="s">
        <v>11254</v>
      </c>
      <c r="J9431" t="s">
        <v>1444</v>
      </c>
      <c r="K9431">
        <v>0</v>
      </c>
      <c r="N9431" t="b">
        <v>1</v>
      </c>
      <c r="O9431" t="b">
        <v>0</v>
      </c>
      <c r="P9431" t="b">
        <v>0</v>
      </c>
      <c r="Q9431">
        <v>1</v>
      </c>
      <c r="R9431">
        <v>2</v>
      </c>
      <c r="S9431">
        <v>1</v>
      </c>
      <c r="T9431">
        <v>2</v>
      </c>
      <c r="U9431" t="b">
        <v>1</v>
      </c>
      <c r="V9431" t="s">
        <v>11171</v>
      </c>
      <c r="W9431" t="s">
        <v>11172</v>
      </c>
      <c r="X9431" t="s">
        <v>14739</v>
      </c>
      <c r="Y9431">
        <v>45</v>
      </c>
      <c r="Z9431">
        <v>45</v>
      </c>
      <c r="AA9431">
        <v>6</v>
      </c>
      <c r="AB9431">
        <v>6</v>
      </c>
      <c r="AC9431">
        <v>35</v>
      </c>
    </row>
    <row r="9432" spans="1:29">
      <c r="A9432">
        <v>10237</v>
      </c>
      <c r="B9432" t="s">
        <v>805</v>
      </c>
      <c r="C9432" t="s">
        <v>11255</v>
      </c>
      <c r="J9432" t="s">
        <v>1444</v>
      </c>
      <c r="K9432">
        <v>0</v>
      </c>
      <c r="N9432" t="b">
        <v>1</v>
      </c>
      <c r="O9432" t="b">
        <v>0</v>
      </c>
      <c r="P9432" t="b">
        <v>0</v>
      </c>
      <c r="Q9432">
        <v>1</v>
      </c>
      <c r="R9432">
        <v>2</v>
      </c>
      <c r="S9432">
        <v>1</v>
      </c>
      <c r="T9432">
        <v>2</v>
      </c>
      <c r="U9432" t="b">
        <v>1</v>
      </c>
      <c r="V9432" t="s">
        <v>11171</v>
      </c>
      <c r="W9432" t="s">
        <v>11172</v>
      </c>
      <c r="X9432" t="s">
        <v>14755</v>
      </c>
      <c r="Y9432">
        <v>45</v>
      </c>
      <c r="Z9432">
        <v>45</v>
      </c>
      <c r="AA9432">
        <v>7</v>
      </c>
      <c r="AB9432">
        <v>7</v>
      </c>
      <c r="AC9432">
        <v>35</v>
      </c>
    </row>
    <row r="9433" spans="1:29">
      <c r="A9433">
        <v>10238</v>
      </c>
      <c r="B9433" t="s">
        <v>805</v>
      </c>
      <c r="C9433" t="s">
        <v>11256</v>
      </c>
      <c r="J9433" t="s">
        <v>1444</v>
      </c>
      <c r="K9433">
        <v>0</v>
      </c>
      <c r="N9433" t="b">
        <v>1</v>
      </c>
      <c r="O9433" t="b">
        <v>0</v>
      </c>
      <c r="P9433" t="b">
        <v>0</v>
      </c>
      <c r="Q9433">
        <v>1</v>
      </c>
      <c r="R9433">
        <v>2</v>
      </c>
      <c r="S9433">
        <v>1</v>
      </c>
      <c r="T9433">
        <v>2</v>
      </c>
      <c r="U9433" t="b">
        <v>1</v>
      </c>
      <c r="V9433" t="s">
        <v>11171</v>
      </c>
      <c r="W9433" t="s">
        <v>11172</v>
      </c>
      <c r="X9433" t="s">
        <v>14740</v>
      </c>
      <c r="Y9433">
        <v>46</v>
      </c>
      <c r="Z9433">
        <v>46</v>
      </c>
      <c r="AA9433">
        <v>5</v>
      </c>
      <c r="AB9433">
        <v>5</v>
      </c>
      <c r="AC9433">
        <v>35</v>
      </c>
    </row>
    <row r="9434" spans="1:29">
      <c r="A9434">
        <v>10239</v>
      </c>
      <c r="B9434" t="s">
        <v>805</v>
      </c>
      <c r="C9434" t="s">
        <v>11257</v>
      </c>
      <c r="J9434" t="s">
        <v>1444</v>
      </c>
      <c r="K9434">
        <v>0</v>
      </c>
      <c r="N9434" t="b">
        <v>1</v>
      </c>
      <c r="O9434" t="b">
        <v>0</v>
      </c>
      <c r="P9434" t="b">
        <v>0</v>
      </c>
      <c r="Q9434">
        <v>1</v>
      </c>
      <c r="R9434">
        <v>2</v>
      </c>
      <c r="S9434">
        <v>1</v>
      </c>
      <c r="T9434">
        <v>2</v>
      </c>
      <c r="U9434" t="b">
        <v>1</v>
      </c>
      <c r="V9434" t="s">
        <v>11171</v>
      </c>
      <c r="W9434" t="s">
        <v>11172</v>
      </c>
      <c r="X9434" t="s">
        <v>14741</v>
      </c>
      <c r="Y9434">
        <v>46</v>
      </c>
      <c r="Z9434">
        <v>46</v>
      </c>
      <c r="AA9434">
        <v>6</v>
      </c>
      <c r="AB9434">
        <v>6</v>
      </c>
      <c r="AC9434">
        <v>35</v>
      </c>
    </row>
    <row r="9435" spans="1:29">
      <c r="A9435">
        <v>10240</v>
      </c>
      <c r="B9435" t="s">
        <v>805</v>
      </c>
      <c r="C9435" t="s">
        <v>11258</v>
      </c>
      <c r="J9435" t="s">
        <v>1444</v>
      </c>
      <c r="K9435">
        <v>0</v>
      </c>
      <c r="N9435" t="b">
        <v>1</v>
      </c>
      <c r="O9435" t="b">
        <v>0</v>
      </c>
      <c r="P9435" t="b">
        <v>0</v>
      </c>
      <c r="Q9435">
        <v>1</v>
      </c>
      <c r="R9435">
        <v>2</v>
      </c>
      <c r="S9435">
        <v>1</v>
      </c>
      <c r="T9435">
        <v>2</v>
      </c>
      <c r="U9435" t="b">
        <v>1</v>
      </c>
      <c r="V9435" t="s">
        <v>11171</v>
      </c>
      <c r="W9435" t="s">
        <v>11172</v>
      </c>
      <c r="X9435" t="s">
        <v>14757</v>
      </c>
      <c r="Y9435">
        <v>46</v>
      </c>
      <c r="Z9435">
        <v>46</v>
      </c>
      <c r="AA9435">
        <v>7</v>
      </c>
      <c r="AB9435">
        <v>7</v>
      </c>
      <c r="AC9435">
        <v>35</v>
      </c>
    </row>
    <row r="9436" spans="1:29">
      <c r="A9436">
        <v>10241</v>
      </c>
      <c r="B9436" t="s">
        <v>805</v>
      </c>
      <c r="C9436" t="s">
        <v>11259</v>
      </c>
      <c r="J9436" t="s">
        <v>1444</v>
      </c>
      <c r="K9436">
        <v>0</v>
      </c>
      <c r="N9436" t="b">
        <v>1</v>
      </c>
      <c r="O9436" t="b">
        <v>0</v>
      </c>
      <c r="P9436" t="b">
        <v>0</v>
      </c>
      <c r="Q9436">
        <v>1</v>
      </c>
      <c r="R9436">
        <v>2</v>
      </c>
      <c r="S9436">
        <v>1</v>
      </c>
      <c r="T9436">
        <v>2</v>
      </c>
      <c r="U9436" t="b">
        <v>1</v>
      </c>
      <c r="V9436" t="s">
        <v>11171</v>
      </c>
      <c r="W9436" t="s">
        <v>11172</v>
      </c>
      <c r="X9436" t="s">
        <v>14742</v>
      </c>
      <c r="Y9436">
        <v>47</v>
      </c>
      <c r="Z9436">
        <v>47</v>
      </c>
      <c r="AA9436">
        <v>5</v>
      </c>
      <c r="AB9436">
        <v>5</v>
      </c>
      <c r="AC9436">
        <v>35</v>
      </c>
    </row>
    <row r="9437" spans="1:29">
      <c r="A9437">
        <v>10242</v>
      </c>
      <c r="B9437" t="s">
        <v>805</v>
      </c>
      <c r="C9437" t="s">
        <v>11260</v>
      </c>
      <c r="J9437" t="s">
        <v>1444</v>
      </c>
      <c r="K9437">
        <v>0</v>
      </c>
      <c r="N9437" t="b">
        <v>1</v>
      </c>
      <c r="O9437" t="b">
        <v>0</v>
      </c>
      <c r="P9437" t="b">
        <v>0</v>
      </c>
      <c r="Q9437">
        <v>1</v>
      </c>
      <c r="R9437">
        <v>2</v>
      </c>
      <c r="S9437">
        <v>1</v>
      </c>
      <c r="T9437">
        <v>2</v>
      </c>
      <c r="U9437" t="b">
        <v>1</v>
      </c>
      <c r="V9437" t="s">
        <v>11171</v>
      </c>
      <c r="W9437" t="s">
        <v>11172</v>
      </c>
      <c r="X9437" t="s">
        <v>14562</v>
      </c>
      <c r="Y9437">
        <v>47</v>
      </c>
      <c r="Z9437">
        <v>47</v>
      </c>
      <c r="AA9437">
        <v>6</v>
      </c>
      <c r="AB9437">
        <v>6</v>
      </c>
      <c r="AC9437">
        <v>35</v>
      </c>
    </row>
    <row r="9438" spans="1:29">
      <c r="A9438">
        <v>10243</v>
      </c>
      <c r="B9438" t="s">
        <v>805</v>
      </c>
      <c r="C9438" t="s">
        <v>11261</v>
      </c>
      <c r="J9438" t="s">
        <v>1444</v>
      </c>
      <c r="K9438">
        <v>0</v>
      </c>
      <c r="N9438" t="b">
        <v>1</v>
      </c>
      <c r="O9438" t="b">
        <v>0</v>
      </c>
      <c r="P9438" t="b">
        <v>0</v>
      </c>
      <c r="Q9438">
        <v>1</v>
      </c>
      <c r="R9438">
        <v>2</v>
      </c>
      <c r="S9438">
        <v>1</v>
      </c>
      <c r="T9438">
        <v>2</v>
      </c>
      <c r="U9438" t="b">
        <v>1</v>
      </c>
      <c r="V9438" t="s">
        <v>11171</v>
      </c>
      <c r="W9438" t="s">
        <v>11172</v>
      </c>
      <c r="X9438" t="s">
        <v>14759</v>
      </c>
      <c r="Y9438">
        <v>47</v>
      </c>
      <c r="Z9438">
        <v>47</v>
      </c>
      <c r="AA9438">
        <v>7</v>
      </c>
      <c r="AB9438">
        <v>7</v>
      </c>
      <c r="AC9438">
        <v>35</v>
      </c>
    </row>
    <row r="9439" spans="1:29">
      <c r="A9439">
        <v>10244</v>
      </c>
      <c r="B9439" t="s">
        <v>805</v>
      </c>
      <c r="C9439" t="s">
        <v>11262</v>
      </c>
      <c r="J9439" t="s">
        <v>1444</v>
      </c>
      <c r="K9439">
        <v>0</v>
      </c>
      <c r="N9439" t="b">
        <v>1</v>
      </c>
      <c r="O9439" t="b">
        <v>0</v>
      </c>
      <c r="P9439" t="b">
        <v>0</v>
      </c>
      <c r="Q9439">
        <v>1</v>
      </c>
      <c r="R9439">
        <v>2</v>
      </c>
      <c r="S9439">
        <v>1</v>
      </c>
      <c r="T9439">
        <v>2</v>
      </c>
      <c r="U9439" t="b">
        <v>1</v>
      </c>
      <c r="V9439" t="s">
        <v>11171</v>
      </c>
      <c r="W9439" t="s">
        <v>11172</v>
      </c>
      <c r="X9439" t="s">
        <v>14743</v>
      </c>
      <c r="Y9439">
        <v>48</v>
      </c>
      <c r="Z9439">
        <v>48</v>
      </c>
      <c r="AA9439">
        <v>5</v>
      </c>
      <c r="AB9439">
        <v>5</v>
      </c>
      <c r="AC9439">
        <v>35</v>
      </c>
    </row>
    <row r="9440" spans="1:29">
      <c r="A9440">
        <v>10245</v>
      </c>
      <c r="B9440" t="s">
        <v>805</v>
      </c>
      <c r="C9440" t="s">
        <v>11263</v>
      </c>
      <c r="J9440" t="s">
        <v>1444</v>
      </c>
      <c r="K9440">
        <v>0</v>
      </c>
      <c r="N9440" t="b">
        <v>1</v>
      </c>
      <c r="O9440" t="b">
        <v>0</v>
      </c>
      <c r="P9440" t="b">
        <v>0</v>
      </c>
      <c r="Q9440">
        <v>1</v>
      </c>
      <c r="R9440">
        <v>2</v>
      </c>
      <c r="S9440">
        <v>1</v>
      </c>
      <c r="T9440">
        <v>2</v>
      </c>
      <c r="U9440" t="b">
        <v>1</v>
      </c>
      <c r="V9440" t="s">
        <v>11171</v>
      </c>
      <c r="W9440" t="s">
        <v>11172</v>
      </c>
      <c r="X9440" t="s">
        <v>14475</v>
      </c>
      <c r="Y9440">
        <v>48</v>
      </c>
      <c r="Z9440">
        <v>48</v>
      </c>
      <c r="AA9440">
        <v>6</v>
      </c>
      <c r="AB9440">
        <v>6</v>
      </c>
      <c r="AC9440">
        <v>35</v>
      </c>
    </row>
    <row r="9441" spans="1:29">
      <c r="A9441">
        <v>10246</v>
      </c>
      <c r="B9441" t="s">
        <v>805</v>
      </c>
      <c r="C9441" t="s">
        <v>11264</v>
      </c>
      <c r="J9441" t="s">
        <v>1444</v>
      </c>
      <c r="K9441">
        <v>0</v>
      </c>
      <c r="N9441" t="b">
        <v>1</v>
      </c>
      <c r="O9441" t="b">
        <v>0</v>
      </c>
      <c r="P9441" t="b">
        <v>0</v>
      </c>
      <c r="Q9441">
        <v>1</v>
      </c>
      <c r="R9441">
        <v>2</v>
      </c>
      <c r="S9441">
        <v>1</v>
      </c>
      <c r="T9441">
        <v>2</v>
      </c>
      <c r="U9441" t="b">
        <v>1</v>
      </c>
      <c r="V9441" t="s">
        <v>11171</v>
      </c>
      <c r="W9441" t="s">
        <v>11172</v>
      </c>
      <c r="X9441" t="s">
        <v>14761</v>
      </c>
      <c r="Y9441">
        <v>48</v>
      </c>
      <c r="Z9441">
        <v>48</v>
      </c>
      <c r="AA9441">
        <v>7</v>
      </c>
      <c r="AB9441">
        <v>7</v>
      </c>
      <c r="AC9441">
        <v>35</v>
      </c>
    </row>
    <row r="9442" spans="1:29">
      <c r="A9442">
        <v>10247</v>
      </c>
      <c r="B9442" t="s">
        <v>805</v>
      </c>
      <c r="C9442" t="s">
        <v>11265</v>
      </c>
      <c r="J9442" t="s">
        <v>1444</v>
      </c>
      <c r="K9442">
        <v>0</v>
      </c>
      <c r="N9442" t="b">
        <v>1</v>
      </c>
      <c r="O9442" t="b">
        <v>0</v>
      </c>
      <c r="P9442" t="b">
        <v>0</v>
      </c>
      <c r="Q9442">
        <v>1</v>
      </c>
      <c r="R9442">
        <v>2</v>
      </c>
      <c r="S9442">
        <v>1</v>
      </c>
      <c r="T9442">
        <v>2</v>
      </c>
      <c r="U9442" t="b">
        <v>1</v>
      </c>
      <c r="V9442" t="s">
        <v>11171</v>
      </c>
      <c r="W9442" t="s">
        <v>11172</v>
      </c>
      <c r="X9442" t="s">
        <v>14744</v>
      </c>
      <c r="Y9442">
        <v>49</v>
      </c>
      <c r="Z9442">
        <v>49</v>
      </c>
      <c r="AA9442">
        <v>5</v>
      </c>
      <c r="AB9442">
        <v>5</v>
      </c>
      <c r="AC9442">
        <v>35</v>
      </c>
    </row>
    <row r="9443" spans="1:29">
      <c r="A9443">
        <v>10248</v>
      </c>
      <c r="B9443" t="s">
        <v>805</v>
      </c>
      <c r="C9443" t="s">
        <v>11266</v>
      </c>
      <c r="J9443" t="s">
        <v>1444</v>
      </c>
      <c r="K9443">
        <v>0</v>
      </c>
      <c r="N9443" t="b">
        <v>1</v>
      </c>
      <c r="O9443" t="b">
        <v>0</v>
      </c>
      <c r="P9443" t="b">
        <v>0</v>
      </c>
      <c r="Q9443">
        <v>1</v>
      </c>
      <c r="R9443">
        <v>2</v>
      </c>
      <c r="S9443">
        <v>1</v>
      </c>
      <c r="T9443">
        <v>2</v>
      </c>
      <c r="U9443" t="b">
        <v>1</v>
      </c>
      <c r="V9443" t="s">
        <v>11171</v>
      </c>
      <c r="W9443" t="s">
        <v>11172</v>
      </c>
      <c r="X9443" t="s">
        <v>14478</v>
      </c>
      <c r="Y9443">
        <v>49</v>
      </c>
      <c r="Z9443">
        <v>49</v>
      </c>
      <c r="AA9443">
        <v>6</v>
      </c>
      <c r="AB9443">
        <v>6</v>
      </c>
      <c r="AC9443">
        <v>35</v>
      </c>
    </row>
    <row r="9444" spans="1:29">
      <c r="A9444">
        <v>10249</v>
      </c>
      <c r="B9444" t="s">
        <v>805</v>
      </c>
      <c r="C9444" t="s">
        <v>11267</v>
      </c>
      <c r="J9444" t="s">
        <v>1444</v>
      </c>
      <c r="K9444">
        <v>0</v>
      </c>
      <c r="N9444" t="b">
        <v>1</v>
      </c>
      <c r="O9444" t="b">
        <v>0</v>
      </c>
      <c r="P9444" t="b">
        <v>0</v>
      </c>
      <c r="Q9444">
        <v>1</v>
      </c>
      <c r="R9444">
        <v>2</v>
      </c>
      <c r="S9444">
        <v>1</v>
      </c>
      <c r="T9444">
        <v>2</v>
      </c>
      <c r="U9444" t="b">
        <v>1</v>
      </c>
      <c r="V9444" t="s">
        <v>11171</v>
      </c>
      <c r="W9444" t="s">
        <v>11172</v>
      </c>
      <c r="X9444" t="s">
        <v>14763</v>
      </c>
      <c r="Y9444">
        <v>49</v>
      </c>
      <c r="Z9444">
        <v>49</v>
      </c>
      <c r="AA9444">
        <v>7</v>
      </c>
      <c r="AB9444">
        <v>7</v>
      </c>
      <c r="AC9444">
        <v>35</v>
      </c>
    </row>
    <row r="9445" spans="1:29">
      <c r="A9445">
        <v>10250</v>
      </c>
      <c r="B9445" t="s">
        <v>805</v>
      </c>
      <c r="C9445" t="s">
        <v>11268</v>
      </c>
      <c r="J9445" t="s">
        <v>1444</v>
      </c>
      <c r="K9445">
        <v>0</v>
      </c>
      <c r="N9445" t="b">
        <v>1</v>
      </c>
      <c r="O9445" t="b">
        <v>0</v>
      </c>
      <c r="P9445" t="b">
        <v>0</v>
      </c>
      <c r="Q9445">
        <v>1</v>
      </c>
      <c r="R9445">
        <v>2</v>
      </c>
      <c r="S9445">
        <v>1</v>
      </c>
      <c r="T9445">
        <v>2</v>
      </c>
      <c r="U9445" t="b">
        <v>1</v>
      </c>
      <c r="V9445" t="s">
        <v>11171</v>
      </c>
      <c r="W9445" t="s">
        <v>11172</v>
      </c>
      <c r="X9445" t="s">
        <v>14745</v>
      </c>
      <c r="Y9445">
        <v>50</v>
      </c>
      <c r="Z9445">
        <v>50</v>
      </c>
      <c r="AA9445">
        <v>5</v>
      </c>
      <c r="AB9445">
        <v>5</v>
      </c>
      <c r="AC9445">
        <v>35</v>
      </c>
    </row>
    <row r="9446" spans="1:29">
      <c r="A9446">
        <v>10251</v>
      </c>
      <c r="B9446" t="s">
        <v>805</v>
      </c>
      <c r="C9446" t="s">
        <v>11269</v>
      </c>
      <c r="J9446" t="s">
        <v>1444</v>
      </c>
      <c r="K9446">
        <v>0</v>
      </c>
      <c r="N9446" t="b">
        <v>1</v>
      </c>
      <c r="O9446" t="b">
        <v>0</v>
      </c>
      <c r="P9446" t="b">
        <v>0</v>
      </c>
      <c r="Q9446">
        <v>1</v>
      </c>
      <c r="R9446">
        <v>2</v>
      </c>
      <c r="S9446">
        <v>1</v>
      </c>
      <c r="T9446">
        <v>2</v>
      </c>
      <c r="U9446" t="b">
        <v>1</v>
      </c>
      <c r="V9446" t="s">
        <v>11171</v>
      </c>
      <c r="W9446" t="s">
        <v>11172</v>
      </c>
      <c r="X9446" t="s">
        <v>14481</v>
      </c>
      <c r="Y9446">
        <v>50</v>
      </c>
      <c r="Z9446">
        <v>50</v>
      </c>
      <c r="AA9446">
        <v>6</v>
      </c>
      <c r="AB9446">
        <v>6</v>
      </c>
      <c r="AC9446">
        <v>35</v>
      </c>
    </row>
    <row r="9447" spans="1:29">
      <c r="A9447">
        <v>10252</v>
      </c>
      <c r="B9447" t="s">
        <v>805</v>
      </c>
      <c r="C9447" t="s">
        <v>11270</v>
      </c>
      <c r="J9447" t="s">
        <v>1444</v>
      </c>
      <c r="K9447">
        <v>0</v>
      </c>
      <c r="N9447" t="b">
        <v>1</v>
      </c>
      <c r="O9447" t="b">
        <v>0</v>
      </c>
      <c r="P9447" t="b">
        <v>0</v>
      </c>
      <c r="Q9447">
        <v>1</v>
      </c>
      <c r="R9447">
        <v>2</v>
      </c>
      <c r="S9447">
        <v>1</v>
      </c>
      <c r="T9447">
        <v>2</v>
      </c>
      <c r="U9447" t="b">
        <v>1</v>
      </c>
      <c r="V9447" t="s">
        <v>11171</v>
      </c>
      <c r="W9447" t="s">
        <v>11172</v>
      </c>
      <c r="X9447" t="s">
        <v>14765</v>
      </c>
      <c r="Y9447">
        <v>50</v>
      </c>
      <c r="Z9447">
        <v>50</v>
      </c>
      <c r="AA9447">
        <v>7</v>
      </c>
      <c r="AB9447">
        <v>7</v>
      </c>
      <c r="AC9447">
        <v>35</v>
      </c>
    </row>
    <row r="9448" spans="1:29">
      <c r="A9448">
        <v>10253</v>
      </c>
      <c r="B9448" t="s">
        <v>805</v>
      </c>
      <c r="C9448" t="s">
        <v>11271</v>
      </c>
      <c r="J9448" t="s">
        <v>1444</v>
      </c>
      <c r="K9448">
        <v>0</v>
      </c>
      <c r="N9448" t="b">
        <v>1</v>
      </c>
      <c r="O9448" t="b">
        <v>0</v>
      </c>
      <c r="P9448" t="b">
        <v>0</v>
      </c>
      <c r="Q9448">
        <v>1</v>
      </c>
      <c r="R9448">
        <v>2</v>
      </c>
      <c r="S9448">
        <v>1</v>
      </c>
      <c r="T9448">
        <v>2</v>
      </c>
      <c r="U9448" t="b">
        <v>1</v>
      </c>
      <c r="V9448" t="s">
        <v>11171</v>
      </c>
      <c r="W9448" t="s">
        <v>11172</v>
      </c>
      <c r="X9448" t="s">
        <v>14746</v>
      </c>
      <c r="Y9448">
        <v>51</v>
      </c>
      <c r="Z9448">
        <v>51</v>
      </c>
      <c r="AA9448">
        <v>5</v>
      </c>
      <c r="AB9448">
        <v>5</v>
      </c>
      <c r="AC9448">
        <v>35</v>
      </c>
    </row>
    <row r="9449" spans="1:29">
      <c r="A9449">
        <v>10254</v>
      </c>
      <c r="B9449" t="s">
        <v>805</v>
      </c>
      <c r="C9449" t="s">
        <v>11272</v>
      </c>
      <c r="J9449" t="s">
        <v>1444</v>
      </c>
      <c r="K9449">
        <v>0</v>
      </c>
      <c r="N9449" t="b">
        <v>1</v>
      </c>
      <c r="O9449" t="b">
        <v>0</v>
      </c>
      <c r="P9449" t="b">
        <v>0</v>
      </c>
      <c r="Q9449">
        <v>1</v>
      </c>
      <c r="R9449">
        <v>2</v>
      </c>
      <c r="S9449">
        <v>1</v>
      </c>
      <c r="T9449">
        <v>2</v>
      </c>
      <c r="U9449" t="b">
        <v>1</v>
      </c>
      <c r="V9449" t="s">
        <v>11171</v>
      </c>
      <c r="W9449" t="s">
        <v>11172</v>
      </c>
      <c r="X9449" t="s">
        <v>14484</v>
      </c>
      <c r="Y9449">
        <v>51</v>
      </c>
      <c r="Z9449">
        <v>51</v>
      </c>
      <c r="AA9449">
        <v>6</v>
      </c>
      <c r="AB9449">
        <v>6</v>
      </c>
      <c r="AC9449">
        <v>35</v>
      </c>
    </row>
    <row r="9450" spans="1:29">
      <c r="A9450">
        <v>10255</v>
      </c>
      <c r="B9450" t="s">
        <v>805</v>
      </c>
      <c r="C9450" t="s">
        <v>11273</v>
      </c>
      <c r="J9450" t="s">
        <v>1444</v>
      </c>
      <c r="K9450">
        <v>0</v>
      </c>
      <c r="N9450" t="b">
        <v>1</v>
      </c>
      <c r="O9450" t="b">
        <v>0</v>
      </c>
      <c r="P9450" t="b">
        <v>0</v>
      </c>
      <c r="Q9450">
        <v>1</v>
      </c>
      <c r="R9450">
        <v>2</v>
      </c>
      <c r="S9450">
        <v>1</v>
      </c>
      <c r="T9450">
        <v>2</v>
      </c>
      <c r="U9450" t="b">
        <v>1</v>
      </c>
      <c r="V9450" t="s">
        <v>11171</v>
      </c>
      <c r="W9450" t="s">
        <v>11172</v>
      </c>
      <c r="X9450" t="s">
        <v>14766</v>
      </c>
      <c r="Y9450">
        <v>51</v>
      </c>
      <c r="Z9450">
        <v>51</v>
      </c>
      <c r="AA9450">
        <v>7</v>
      </c>
      <c r="AB9450">
        <v>7</v>
      </c>
      <c r="AC9450">
        <v>35</v>
      </c>
    </row>
    <row r="9451" spans="1:29">
      <c r="A9451">
        <v>10256</v>
      </c>
      <c r="B9451" t="s">
        <v>805</v>
      </c>
      <c r="C9451" t="s">
        <v>11274</v>
      </c>
      <c r="J9451" t="s">
        <v>1444</v>
      </c>
      <c r="K9451">
        <v>0</v>
      </c>
      <c r="N9451" t="b">
        <v>0</v>
      </c>
      <c r="O9451" t="b">
        <v>1</v>
      </c>
      <c r="P9451" t="b">
        <v>0</v>
      </c>
      <c r="Q9451">
        <v>1</v>
      </c>
      <c r="R9451">
        <v>2</v>
      </c>
      <c r="S9451">
        <v>1</v>
      </c>
      <c r="T9451">
        <v>2</v>
      </c>
      <c r="U9451" t="b">
        <v>1</v>
      </c>
      <c r="V9451" t="s">
        <v>11171</v>
      </c>
      <c r="W9451" t="s">
        <v>11172</v>
      </c>
      <c r="X9451" t="s">
        <v>14722</v>
      </c>
      <c r="Y9451">
        <v>26</v>
      </c>
      <c r="Z9451">
        <v>26</v>
      </c>
      <c r="AA9451">
        <v>8</v>
      </c>
      <c r="AB9451">
        <v>8</v>
      </c>
      <c r="AC9451">
        <v>35</v>
      </c>
    </row>
    <row r="9452" spans="1:29">
      <c r="A9452">
        <v>10257</v>
      </c>
      <c r="B9452" t="s">
        <v>805</v>
      </c>
      <c r="C9452" t="s">
        <v>11275</v>
      </c>
      <c r="J9452" t="s">
        <v>1444</v>
      </c>
      <c r="K9452">
        <v>0</v>
      </c>
      <c r="N9452" t="b">
        <v>0</v>
      </c>
      <c r="O9452" t="b">
        <v>1</v>
      </c>
      <c r="P9452" t="b">
        <v>0</v>
      </c>
      <c r="Q9452">
        <v>1</v>
      </c>
      <c r="R9452">
        <v>2</v>
      </c>
      <c r="S9452">
        <v>1</v>
      </c>
      <c r="T9452">
        <v>2</v>
      </c>
      <c r="U9452" t="b">
        <v>1</v>
      </c>
      <c r="V9452" t="s">
        <v>11171</v>
      </c>
      <c r="W9452" t="s">
        <v>11172</v>
      </c>
      <c r="X9452" t="s">
        <v>14641</v>
      </c>
      <c r="Y9452">
        <v>27</v>
      </c>
      <c r="Z9452">
        <v>27</v>
      </c>
      <c r="AA9452">
        <v>8</v>
      </c>
      <c r="AB9452">
        <v>8</v>
      </c>
      <c r="AC9452">
        <v>35</v>
      </c>
    </row>
    <row r="9453" spans="1:29">
      <c r="A9453">
        <v>10258</v>
      </c>
      <c r="B9453" t="s">
        <v>805</v>
      </c>
      <c r="C9453" t="s">
        <v>11276</v>
      </c>
      <c r="J9453" t="s">
        <v>1444</v>
      </c>
      <c r="K9453">
        <v>0</v>
      </c>
      <c r="N9453" t="b">
        <v>0</v>
      </c>
      <c r="O9453" t="b">
        <v>1</v>
      </c>
      <c r="P9453" t="b">
        <v>0</v>
      </c>
      <c r="Q9453">
        <v>1</v>
      </c>
      <c r="R9453">
        <v>2</v>
      </c>
      <c r="S9453">
        <v>1</v>
      </c>
      <c r="T9453">
        <v>2</v>
      </c>
      <c r="U9453" t="b">
        <v>1</v>
      </c>
      <c r="V9453" t="s">
        <v>11171</v>
      </c>
      <c r="W9453" t="s">
        <v>11172</v>
      </c>
      <c r="X9453" t="s">
        <v>14731</v>
      </c>
      <c r="Y9453">
        <v>28</v>
      </c>
      <c r="Z9453">
        <v>28</v>
      </c>
      <c r="AA9453">
        <v>8</v>
      </c>
      <c r="AB9453">
        <v>8</v>
      </c>
      <c r="AC9453">
        <v>35</v>
      </c>
    </row>
    <row r="9454" spans="1:29">
      <c r="A9454">
        <v>10259</v>
      </c>
      <c r="B9454" t="s">
        <v>805</v>
      </c>
      <c r="C9454" t="s">
        <v>11277</v>
      </c>
      <c r="J9454" t="s">
        <v>1444</v>
      </c>
      <c r="K9454">
        <v>0</v>
      </c>
      <c r="N9454" t="b">
        <v>0</v>
      </c>
      <c r="O9454" t="b">
        <v>1</v>
      </c>
      <c r="P9454" t="b">
        <v>0</v>
      </c>
      <c r="Q9454">
        <v>1</v>
      </c>
      <c r="R9454">
        <v>2</v>
      </c>
      <c r="S9454">
        <v>1</v>
      </c>
      <c r="T9454">
        <v>2</v>
      </c>
      <c r="U9454" t="b">
        <v>1</v>
      </c>
      <c r="V9454" t="s">
        <v>11171</v>
      </c>
      <c r="W9454" t="s">
        <v>11172</v>
      </c>
      <c r="X9454" t="s">
        <v>14642</v>
      </c>
      <c r="Y9454">
        <v>29</v>
      </c>
      <c r="Z9454">
        <v>29</v>
      </c>
      <c r="AA9454">
        <v>8</v>
      </c>
      <c r="AB9454">
        <v>8</v>
      </c>
      <c r="AC9454">
        <v>35</v>
      </c>
    </row>
    <row r="9455" spans="1:29">
      <c r="A9455">
        <v>10260</v>
      </c>
      <c r="B9455" t="s">
        <v>805</v>
      </c>
      <c r="C9455" t="s">
        <v>11278</v>
      </c>
      <c r="J9455" t="s">
        <v>1444</v>
      </c>
      <c r="K9455">
        <v>0</v>
      </c>
      <c r="N9455" t="b">
        <v>0</v>
      </c>
      <c r="O9455" t="b">
        <v>1</v>
      </c>
      <c r="P9455" t="b">
        <v>0</v>
      </c>
      <c r="Q9455">
        <v>1</v>
      </c>
      <c r="R9455">
        <v>2</v>
      </c>
      <c r="S9455">
        <v>1</v>
      </c>
      <c r="T9455">
        <v>2</v>
      </c>
      <c r="U9455" t="b">
        <v>1</v>
      </c>
      <c r="V9455" t="s">
        <v>11171</v>
      </c>
      <c r="W9455" t="s">
        <v>11172</v>
      </c>
      <c r="X9455" t="s">
        <v>14643</v>
      </c>
      <c r="Y9455">
        <v>30</v>
      </c>
      <c r="Z9455">
        <v>30</v>
      </c>
      <c r="AA9455">
        <v>8</v>
      </c>
      <c r="AB9455">
        <v>8</v>
      </c>
      <c r="AC9455">
        <v>35</v>
      </c>
    </row>
    <row r="9456" spans="1:29">
      <c r="A9456">
        <v>10261</v>
      </c>
      <c r="B9456" t="s">
        <v>805</v>
      </c>
      <c r="C9456" t="s">
        <v>11279</v>
      </c>
      <c r="J9456" t="s">
        <v>1444</v>
      </c>
      <c r="K9456">
        <v>0</v>
      </c>
      <c r="N9456" t="b">
        <v>0</v>
      </c>
      <c r="O9456" t="b">
        <v>1</v>
      </c>
      <c r="P9456" t="b">
        <v>0</v>
      </c>
      <c r="Q9456">
        <v>1</v>
      </c>
      <c r="R9456">
        <v>2</v>
      </c>
      <c r="S9456">
        <v>1</v>
      </c>
      <c r="T9456">
        <v>2</v>
      </c>
      <c r="U9456" t="b">
        <v>1</v>
      </c>
      <c r="V9456" t="s">
        <v>11171</v>
      </c>
      <c r="W9456" t="s">
        <v>11172</v>
      </c>
      <c r="X9456" t="s">
        <v>14778</v>
      </c>
      <c r="Y9456">
        <v>31</v>
      </c>
      <c r="Z9456">
        <v>31</v>
      </c>
      <c r="AA9456">
        <v>8</v>
      </c>
      <c r="AB9456">
        <v>8</v>
      </c>
      <c r="AC9456">
        <v>35</v>
      </c>
    </row>
    <row r="9457" spans="1:29">
      <c r="A9457">
        <v>10262</v>
      </c>
      <c r="B9457" t="s">
        <v>805</v>
      </c>
      <c r="C9457" t="s">
        <v>11280</v>
      </c>
      <c r="J9457" t="s">
        <v>1444</v>
      </c>
      <c r="K9457">
        <v>0</v>
      </c>
      <c r="N9457" t="b">
        <v>0</v>
      </c>
      <c r="O9457" t="b">
        <v>1</v>
      </c>
      <c r="P9457" t="b">
        <v>0</v>
      </c>
      <c r="Q9457">
        <v>1</v>
      </c>
      <c r="R9457">
        <v>2</v>
      </c>
      <c r="S9457">
        <v>1</v>
      </c>
      <c r="T9457">
        <v>2</v>
      </c>
      <c r="U9457" t="b">
        <v>1</v>
      </c>
      <c r="V9457" t="s">
        <v>11171</v>
      </c>
      <c r="W9457" t="s">
        <v>11172</v>
      </c>
      <c r="X9457" t="s">
        <v>14779</v>
      </c>
      <c r="Y9457">
        <v>32</v>
      </c>
      <c r="Z9457">
        <v>32</v>
      </c>
      <c r="AA9457">
        <v>8</v>
      </c>
      <c r="AB9457">
        <v>8</v>
      </c>
      <c r="AC9457">
        <v>35</v>
      </c>
    </row>
    <row r="9458" spans="1:29">
      <c r="A9458">
        <v>10263</v>
      </c>
      <c r="B9458" t="s">
        <v>805</v>
      </c>
      <c r="C9458" t="s">
        <v>11281</v>
      </c>
      <c r="J9458" t="s">
        <v>1444</v>
      </c>
      <c r="K9458">
        <v>0</v>
      </c>
      <c r="N9458" t="b">
        <v>0</v>
      </c>
      <c r="O9458" t="b">
        <v>1</v>
      </c>
      <c r="P9458" t="b">
        <v>0</v>
      </c>
      <c r="Q9458">
        <v>1</v>
      </c>
      <c r="R9458">
        <v>2</v>
      </c>
      <c r="S9458">
        <v>1</v>
      </c>
      <c r="T9458">
        <v>2</v>
      </c>
      <c r="U9458" t="b">
        <v>1</v>
      </c>
      <c r="V9458" t="s">
        <v>11171</v>
      </c>
      <c r="W9458" t="s">
        <v>11172</v>
      </c>
      <c r="X9458" t="s">
        <v>14773</v>
      </c>
      <c r="Y9458">
        <v>33</v>
      </c>
      <c r="Z9458">
        <v>33</v>
      </c>
      <c r="AA9458">
        <v>8</v>
      </c>
      <c r="AB9458">
        <v>8</v>
      </c>
      <c r="AC9458">
        <v>35</v>
      </c>
    </row>
    <row r="9459" spans="1:29">
      <c r="A9459">
        <v>10264</v>
      </c>
      <c r="B9459" t="s">
        <v>805</v>
      </c>
      <c r="C9459" t="s">
        <v>11282</v>
      </c>
      <c r="J9459" t="s">
        <v>1444</v>
      </c>
      <c r="K9459">
        <v>0</v>
      </c>
      <c r="N9459" t="b">
        <v>0</v>
      </c>
      <c r="O9459" t="b">
        <v>1</v>
      </c>
      <c r="P9459" t="b">
        <v>0</v>
      </c>
      <c r="Q9459">
        <v>1</v>
      </c>
      <c r="R9459">
        <v>2</v>
      </c>
      <c r="S9459">
        <v>1</v>
      </c>
      <c r="T9459">
        <v>2</v>
      </c>
      <c r="U9459" t="b">
        <v>1</v>
      </c>
      <c r="V9459" t="s">
        <v>11171</v>
      </c>
      <c r="W9459" t="s">
        <v>11172</v>
      </c>
      <c r="X9459" t="s">
        <v>14780</v>
      </c>
      <c r="Y9459">
        <v>34</v>
      </c>
      <c r="Z9459">
        <v>34</v>
      </c>
      <c r="AA9459">
        <v>8</v>
      </c>
      <c r="AB9459">
        <v>8</v>
      </c>
      <c r="AC9459">
        <v>35</v>
      </c>
    </row>
    <row r="9460" spans="1:29">
      <c r="A9460">
        <v>10265</v>
      </c>
      <c r="B9460" t="s">
        <v>805</v>
      </c>
      <c r="C9460" t="s">
        <v>11283</v>
      </c>
      <c r="J9460" t="s">
        <v>1444</v>
      </c>
      <c r="K9460">
        <v>0</v>
      </c>
      <c r="N9460" t="b">
        <v>0</v>
      </c>
      <c r="O9460" t="b">
        <v>1</v>
      </c>
      <c r="P9460" t="b">
        <v>0</v>
      </c>
      <c r="Q9460">
        <v>1</v>
      </c>
      <c r="R9460">
        <v>2</v>
      </c>
      <c r="S9460">
        <v>1</v>
      </c>
      <c r="T9460">
        <v>2</v>
      </c>
      <c r="U9460" t="b">
        <v>1</v>
      </c>
      <c r="V9460" t="s">
        <v>11171</v>
      </c>
      <c r="W9460" t="s">
        <v>11172</v>
      </c>
      <c r="X9460" t="s">
        <v>14781</v>
      </c>
      <c r="Y9460">
        <v>35</v>
      </c>
      <c r="Z9460">
        <v>35</v>
      </c>
      <c r="AA9460">
        <v>8</v>
      </c>
      <c r="AB9460">
        <v>8</v>
      </c>
      <c r="AC9460">
        <v>35</v>
      </c>
    </row>
    <row r="9461" spans="1:29">
      <c r="A9461">
        <v>10266</v>
      </c>
      <c r="B9461" t="s">
        <v>805</v>
      </c>
      <c r="C9461" t="s">
        <v>11284</v>
      </c>
      <c r="J9461" t="s">
        <v>1444</v>
      </c>
      <c r="K9461">
        <v>0</v>
      </c>
      <c r="N9461" t="b">
        <v>0</v>
      </c>
      <c r="O9461" t="b">
        <v>1</v>
      </c>
      <c r="P9461" t="b">
        <v>0</v>
      </c>
      <c r="Q9461">
        <v>1</v>
      </c>
      <c r="R9461">
        <v>2</v>
      </c>
      <c r="S9461">
        <v>1</v>
      </c>
      <c r="T9461">
        <v>2</v>
      </c>
      <c r="U9461" t="b">
        <v>1</v>
      </c>
      <c r="V9461" t="s">
        <v>11171</v>
      </c>
      <c r="W9461" t="s">
        <v>11172</v>
      </c>
      <c r="X9461" t="s">
        <v>14782</v>
      </c>
      <c r="Y9461">
        <v>36</v>
      </c>
      <c r="Z9461">
        <v>36</v>
      </c>
      <c r="AA9461">
        <v>8</v>
      </c>
      <c r="AB9461">
        <v>8</v>
      </c>
      <c r="AC9461">
        <v>35</v>
      </c>
    </row>
    <row r="9462" spans="1:29">
      <c r="A9462">
        <v>10267</v>
      </c>
      <c r="B9462" t="s">
        <v>805</v>
      </c>
      <c r="C9462" t="s">
        <v>11285</v>
      </c>
      <c r="J9462" t="s">
        <v>1444</v>
      </c>
      <c r="K9462">
        <v>0</v>
      </c>
      <c r="N9462" t="b">
        <v>0</v>
      </c>
      <c r="O9462" t="b">
        <v>1</v>
      </c>
      <c r="P9462" t="b">
        <v>0</v>
      </c>
      <c r="Q9462">
        <v>1</v>
      </c>
      <c r="R9462">
        <v>2</v>
      </c>
      <c r="S9462">
        <v>1</v>
      </c>
      <c r="T9462">
        <v>2</v>
      </c>
      <c r="U9462" t="b">
        <v>1</v>
      </c>
      <c r="V9462" t="s">
        <v>11171</v>
      </c>
      <c r="W9462" t="s">
        <v>11172</v>
      </c>
      <c r="X9462" t="s">
        <v>14665</v>
      </c>
      <c r="Y9462">
        <v>37</v>
      </c>
      <c r="Z9462">
        <v>37</v>
      </c>
      <c r="AA9462">
        <v>8</v>
      </c>
      <c r="AB9462">
        <v>8</v>
      </c>
      <c r="AC9462">
        <v>35</v>
      </c>
    </row>
    <row r="9463" spans="1:29">
      <c r="A9463">
        <v>10268</v>
      </c>
      <c r="B9463" t="s">
        <v>805</v>
      </c>
      <c r="C9463" t="s">
        <v>11286</v>
      </c>
      <c r="J9463" t="s">
        <v>1444</v>
      </c>
      <c r="K9463">
        <v>0</v>
      </c>
      <c r="N9463" t="b">
        <v>0</v>
      </c>
      <c r="O9463" t="b">
        <v>1</v>
      </c>
      <c r="P9463" t="b">
        <v>0</v>
      </c>
      <c r="Q9463">
        <v>1</v>
      </c>
      <c r="R9463">
        <v>2</v>
      </c>
      <c r="S9463">
        <v>1</v>
      </c>
      <c r="T9463">
        <v>2</v>
      </c>
      <c r="U9463" t="b">
        <v>1</v>
      </c>
      <c r="V9463" t="s">
        <v>11171</v>
      </c>
      <c r="W9463" t="s">
        <v>11172</v>
      </c>
      <c r="X9463" t="s">
        <v>14748</v>
      </c>
      <c r="Y9463">
        <v>38</v>
      </c>
      <c r="Z9463">
        <v>38</v>
      </c>
      <c r="AA9463">
        <v>8</v>
      </c>
      <c r="AB9463">
        <v>8</v>
      </c>
      <c r="AC9463">
        <v>35</v>
      </c>
    </row>
    <row r="9464" spans="1:29">
      <c r="A9464">
        <v>10269</v>
      </c>
      <c r="B9464" t="s">
        <v>805</v>
      </c>
      <c r="C9464" t="s">
        <v>11287</v>
      </c>
      <c r="J9464" t="s">
        <v>1444</v>
      </c>
      <c r="K9464">
        <v>0</v>
      </c>
      <c r="N9464" t="b">
        <v>0</v>
      </c>
      <c r="O9464" t="b">
        <v>1</v>
      </c>
      <c r="P9464" t="b">
        <v>0</v>
      </c>
      <c r="Q9464">
        <v>1</v>
      </c>
      <c r="R9464">
        <v>2</v>
      </c>
      <c r="S9464">
        <v>1</v>
      </c>
      <c r="T9464">
        <v>2</v>
      </c>
      <c r="U9464" t="b">
        <v>1</v>
      </c>
      <c r="V9464" t="s">
        <v>11171</v>
      </c>
      <c r="W9464" t="s">
        <v>11172</v>
      </c>
      <c r="X9464" t="s">
        <v>14445</v>
      </c>
      <c r="Y9464">
        <v>39</v>
      </c>
      <c r="Z9464">
        <v>39</v>
      </c>
      <c r="AA9464">
        <v>8</v>
      </c>
      <c r="AB9464">
        <v>8</v>
      </c>
      <c r="AC9464">
        <v>35</v>
      </c>
    </row>
    <row r="9465" spans="1:29">
      <c r="A9465">
        <v>10270</v>
      </c>
      <c r="B9465" t="s">
        <v>805</v>
      </c>
      <c r="C9465" t="s">
        <v>11288</v>
      </c>
      <c r="J9465" t="s">
        <v>1444</v>
      </c>
      <c r="K9465">
        <v>0</v>
      </c>
      <c r="N9465" t="b">
        <v>0</v>
      </c>
      <c r="O9465" t="b">
        <v>1</v>
      </c>
      <c r="P9465" t="b">
        <v>0</v>
      </c>
      <c r="Q9465">
        <v>1</v>
      </c>
      <c r="R9465">
        <v>2</v>
      </c>
      <c r="S9465">
        <v>1</v>
      </c>
      <c r="T9465">
        <v>2</v>
      </c>
      <c r="U9465" t="b">
        <v>1</v>
      </c>
      <c r="V9465" t="s">
        <v>11171</v>
      </c>
      <c r="W9465" t="s">
        <v>11172</v>
      </c>
      <c r="X9465" t="s">
        <v>14750</v>
      </c>
      <c r="Y9465">
        <v>40</v>
      </c>
      <c r="Z9465">
        <v>40</v>
      </c>
      <c r="AA9465">
        <v>8</v>
      </c>
      <c r="AB9465">
        <v>8</v>
      </c>
      <c r="AC9465">
        <v>35</v>
      </c>
    </row>
    <row r="9466" spans="1:29">
      <c r="A9466">
        <v>10271</v>
      </c>
      <c r="B9466" t="s">
        <v>805</v>
      </c>
      <c r="C9466" t="s">
        <v>11289</v>
      </c>
      <c r="J9466" t="s">
        <v>1444</v>
      </c>
      <c r="K9466">
        <v>0</v>
      </c>
      <c r="N9466" t="b">
        <v>0</v>
      </c>
      <c r="O9466" t="b">
        <v>1</v>
      </c>
      <c r="P9466" t="b">
        <v>0</v>
      </c>
      <c r="Q9466">
        <v>1</v>
      </c>
      <c r="R9466">
        <v>2</v>
      </c>
      <c r="S9466">
        <v>1</v>
      </c>
      <c r="T9466">
        <v>2</v>
      </c>
      <c r="U9466" t="b">
        <v>1</v>
      </c>
      <c r="V9466" t="s">
        <v>11171</v>
      </c>
      <c r="W9466" t="s">
        <v>11172</v>
      </c>
      <c r="X9466" t="s">
        <v>14752</v>
      </c>
      <c r="Y9466">
        <v>41</v>
      </c>
      <c r="Z9466">
        <v>41</v>
      </c>
      <c r="AA9466">
        <v>8</v>
      </c>
      <c r="AB9466">
        <v>8</v>
      </c>
      <c r="AC9466">
        <v>35</v>
      </c>
    </row>
    <row r="9467" spans="1:29">
      <c r="A9467">
        <v>10272</v>
      </c>
      <c r="B9467" t="s">
        <v>805</v>
      </c>
      <c r="C9467" t="s">
        <v>11290</v>
      </c>
      <c r="J9467" t="s">
        <v>1444</v>
      </c>
      <c r="K9467">
        <v>0</v>
      </c>
      <c r="N9467" t="b">
        <v>0</v>
      </c>
      <c r="O9467" t="b">
        <v>1</v>
      </c>
      <c r="P9467" t="b">
        <v>0</v>
      </c>
      <c r="Q9467">
        <v>1</v>
      </c>
      <c r="R9467">
        <v>2</v>
      </c>
      <c r="S9467">
        <v>1</v>
      </c>
      <c r="T9467">
        <v>2</v>
      </c>
      <c r="U9467" t="b">
        <v>1</v>
      </c>
      <c r="V9467" t="s">
        <v>11171</v>
      </c>
      <c r="W9467" t="s">
        <v>11172</v>
      </c>
      <c r="X9467" t="s">
        <v>14671</v>
      </c>
      <c r="Y9467">
        <v>42</v>
      </c>
      <c r="Z9467">
        <v>42</v>
      </c>
      <c r="AA9467">
        <v>8</v>
      </c>
      <c r="AB9467">
        <v>8</v>
      </c>
      <c r="AC9467">
        <v>35</v>
      </c>
    </row>
    <row r="9468" spans="1:29">
      <c r="A9468">
        <v>10273</v>
      </c>
      <c r="B9468" t="s">
        <v>805</v>
      </c>
      <c r="C9468" t="s">
        <v>11291</v>
      </c>
      <c r="J9468" t="s">
        <v>1444</v>
      </c>
      <c r="K9468">
        <v>0</v>
      </c>
      <c r="N9468" t="b">
        <v>0</v>
      </c>
      <c r="O9468" t="b">
        <v>1</v>
      </c>
      <c r="P9468" t="b">
        <v>0</v>
      </c>
      <c r="Q9468">
        <v>1</v>
      </c>
      <c r="R9468">
        <v>2</v>
      </c>
      <c r="S9468">
        <v>1</v>
      </c>
      <c r="T9468">
        <v>2</v>
      </c>
      <c r="U9468" t="b">
        <v>1</v>
      </c>
      <c r="V9468" t="s">
        <v>11171</v>
      </c>
      <c r="W9468" t="s">
        <v>11172</v>
      </c>
      <c r="X9468" t="s">
        <v>14675</v>
      </c>
      <c r="Y9468">
        <v>43</v>
      </c>
      <c r="Z9468">
        <v>43</v>
      </c>
      <c r="AA9468">
        <v>8</v>
      </c>
      <c r="AB9468">
        <v>8</v>
      </c>
      <c r="AC9468">
        <v>35</v>
      </c>
    </row>
    <row r="9469" spans="1:29">
      <c r="A9469">
        <v>10274</v>
      </c>
      <c r="B9469" t="s">
        <v>805</v>
      </c>
      <c r="C9469" t="s">
        <v>11292</v>
      </c>
      <c r="J9469" t="s">
        <v>1444</v>
      </c>
      <c r="K9469">
        <v>0</v>
      </c>
      <c r="N9469" t="b">
        <v>0</v>
      </c>
      <c r="O9469" t="b">
        <v>1</v>
      </c>
      <c r="P9469" t="b">
        <v>0</v>
      </c>
      <c r="Q9469">
        <v>1</v>
      </c>
      <c r="R9469">
        <v>2</v>
      </c>
      <c r="S9469">
        <v>1</v>
      </c>
      <c r="T9469">
        <v>2</v>
      </c>
      <c r="U9469" t="b">
        <v>1</v>
      </c>
      <c r="V9469" t="s">
        <v>11171</v>
      </c>
      <c r="W9469" t="s">
        <v>11172</v>
      </c>
      <c r="X9469" t="s">
        <v>14754</v>
      </c>
      <c r="Y9469">
        <v>44</v>
      </c>
      <c r="Z9469">
        <v>44</v>
      </c>
      <c r="AA9469">
        <v>8</v>
      </c>
      <c r="AB9469">
        <v>8</v>
      </c>
      <c r="AC9469">
        <v>35</v>
      </c>
    </row>
    <row r="9470" spans="1:29">
      <c r="A9470">
        <v>10275</v>
      </c>
      <c r="B9470" t="s">
        <v>805</v>
      </c>
      <c r="C9470" t="s">
        <v>11293</v>
      </c>
      <c r="J9470" t="s">
        <v>1444</v>
      </c>
      <c r="K9470">
        <v>0</v>
      </c>
      <c r="N9470" t="b">
        <v>0</v>
      </c>
      <c r="O9470" t="b">
        <v>1</v>
      </c>
      <c r="P9470" t="b">
        <v>0</v>
      </c>
      <c r="Q9470">
        <v>1</v>
      </c>
      <c r="R9470">
        <v>2</v>
      </c>
      <c r="S9470">
        <v>1</v>
      </c>
      <c r="T9470">
        <v>2</v>
      </c>
      <c r="U9470" t="b">
        <v>1</v>
      </c>
      <c r="V9470" t="s">
        <v>11171</v>
      </c>
      <c r="W9470" t="s">
        <v>11172</v>
      </c>
      <c r="X9470" t="s">
        <v>14756</v>
      </c>
      <c r="Y9470">
        <v>45</v>
      </c>
      <c r="Z9470">
        <v>45</v>
      </c>
      <c r="AA9470">
        <v>8</v>
      </c>
      <c r="AB9470">
        <v>8</v>
      </c>
      <c r="AC9470">
        <v>35</v>
      </c>
    </row>
    <row r="9471" spans="1:29">
      <c r="A9471">
        <v>10276</v>
      </c>
      <c r="B9471" t="s">
        <v>805</v>
      </c>
      <c r="C9471" t="s">
        <v>11294</v>
      </c>
      <c r="J9471" t="s">
        <v>1444</v>
      </c>
      <c r="K9471">
        <v>0</v>
      </c>
      <c r="N9471" t="b">
        <v>0</v>
      </c>
      <c r="O9471" t="b">
        <v>1</v>
      </c>
      <c r="P9471" t="b">
        <v>0</v>
      </c>
      <c r="Q9471">
        <v>1</v>
      </c>
      <c r="R9471">
        <v>2</v>
      </c>
      <c r="S9471">
        <v>1</v>
      </c>
      <c r="T9471">
        <v>2</v>
      </c>
      <c r="U9471" t="b">
        <v>1</v>
      </c>
      <c r="V9471" t="s">
        <v>11171</v>
      </c>
      <c r="W9471" t="s">
        <v>11172</v>
      </c>
      <c r="X9471" t="s">
        <v>14758</v>
      </c>
      <c r="Y9471">
        <v>46</v>
      </c>
      <c r="Z9471">
        <v>46</v>
      </c>
      <c r="AA9471">
        <v>8</v>
      </c>
      <c r="AB9471">
        <v>8</v>
      </c>
      <c r="AC9471">
        <v>35</v>
      </c>
    </row>
    <row r="9472" spans="1:29">
      <c r="A9472">
        <v>10277</v>
      </c>
      <c r="B9472" t="s">
        <v>805</v>
      </c>
      <c r="C9472" t="s">
        <v>11295</v>
      </c>
      <c r="J9472" t="s">
        <v>1444</v>
      </c>
      <c r="K9472">
        <v>0</v>
      </c>
      <c r="N9472" t="b">
        <v>0</v>
      </c>
      <c r="O9472" t="b">
        <v>1</v>
      </c>
      <c r="P9472" t="b">
        <v>0</v>
      </c>
      <c r="Q9472">
        <v>1</v>
      </c>
      <c r="R9472">
        <v>2</v>
      </c>
      <c r="S9472">
        <v>1</v>
      </c>
      <c r="T9472">
        <v>2</v>
      </c>
      <c r="U9472" t="b">
        <v>1</v>
      </c>
      <c r="V9472" t="s">
        <v>11171</v>
      </c>
      <c r="W9472" t="s">
        <v>11172</v>
      </c>
      <c r="X9472" t="s">
        <v>14760</v>
      </c>
      <c r="Y9472">
        <v>47</v>
      </c>
      <c r="Z9472">
        <v>47</v>
      </c>
      <c r="AA9472">
        <v>8</v>
      </c>
      <c r="AB9472">
        <v>8</v>
      </c>
      <c r="AC9472">
        <v>35</v>
      </c>
    </row>
    <row r="9473" spans="1:29">
      <c r="A9473">
        <v>10278</v>
      </c>
      <c r="B9473" t="s">
        <v>805</v>
      </c>
      <c r="C9473" t="s">
        <v>11296</v>
      </c>
      <c r="J9473" t="s">
        <v>1444</v>
      </c>
      <c r="K9473">
        <v>0</v>
      </c>
      <c r="N9473" t="b">
        <v>0</v>
      </c>
      <c r="O9473" t="b">
        <v>1</v>
      </c>
      <c r="P9473" t="b">
        <v>0</v>
      </c>
      <c r="Q9473">
        <v>1</v>
      </c>
      <c r="R9473">
        <v>2</v>
      </c>
      <c r="S9473">
        <v>1</v>
      </c>
      <c r="T9473">
        <v>2</v>
      </c>
      <c r="U9473" t="b">
        <v>1</v>
      </c>
      <c r="V9473" t="s">
        <v>11171</v>
      </c>
      <c r="W9473" t="s">
        <v>11172</v>
      </c>
      <c r="X9473" t="s">
        <v>14762</v>
      </c>
      <c r="Y9473">
        <v>48</v>
      </c>
      <c r="Z9473">
        <v>48</v>
      </c>
      <c r="AA9473">
        <v>8</v>
      </c>
      <c r="AB9473">
        <v>8</v>
      </c>
      <c r="AC9473">
        <v>35</v>
      </c>
    </row>
    <row r="9474" spans="1:29">
      <c r="A9474">
        <v>10279</v>
      </c>
      <c r="B9474" t="s">
        <v>805</v>
      </c>
      <c r="C9474" t="s">
        <v>11297</v>
      </c>
      <c r="J9474" t="s">
        <v>1444</v>
      </c>
      <c r="K9474">
        <v>0</v>
      </c>
      <c r="N9474" t="b">
        <v>0</v>
      </c>
      <c r="O9474" t="b">
        <v>1</v>
      </c>
      <c r="P9474" t="b">
        <v>0</v>
      </c>
      <c r="Q9474">
        <v>1</v>
      </c>
      <c r="R9474">
        <v>2</v>
      </c>
      <c r="S9474">
        <v>1</v>
      </c>
      <c r="T9474">
        <v>2</v>
      </c>
      <c r="U9474" t="b">
        <v>1</v>
      </c>
      <c r="V9474" t="s">
        <v>11171</v>
      </c>
      <c r="W9474" t="s">
        <v>11172</v>
      </c>
      <c r="X9474" t="s">
        <v>14764</v>
      </c>
      <c r="Y9474">
        <v>49</v>
      </c>
      <c r="Z9474">
        <v>49</v>
      </c>
      <c r="AA9474">
        <v>8</v>
      </c>
      <c r="AB9474">
        <v>8</v>
      </c>
      <c r="AC9474">
        <v>35</v>
      </c>
    </row>
    <row r="9475" spans="1:29">
      <c r="A9475">
        <v>10280</v>
      </c>
      <c r="B9475" t="s">
        <v>805</v>
      </c>
      <c r="C9475" t="s">
        <v>11298</v>
      </c>
      <c r="J9475" t="s">
        <v>1444</v>
      </c>
      <c r="K9475">
        <v>0</v>
      </c>
      <c r="N9475" t="b">
        <v>0</v>
      </c>
      <c r="O9475" t="b">
        <v>1</v>
      </c>
      <c r="P9475" t="b">
        <v>0</v>
      </c>
      <c r="Q9475">
        <v>1</v>
      </c>
      <c r="R9475">
        <v>2</v>
      </c>
      <c r="S9475">
        <v>1</v>
      </c>
      <c r="T9475">
        <v>2</v>
      </c>
      <c r="U9475" t="b">
        <v>1</v>
      </c>
      <c r="V9475" t="s">
        <v>11171</v>
      </c>
      <c r="W9475" t="s">
        <v>11172</v>
      </c>
      <c r="X9475" t="s">
        <v>14492</v>
      </c>
      <c r="Y9475">
        <v>50</v>
      </c>
      <c r="Z9475">
        <v>50</v>
      </c>
      <c r="AA9475">
        <v>8</v>
      </c>
      <c r="AB9475">
        <v>8</v>
      </c>
      <c r="AC9475">
        <v>35</v>
      </c>
    </row>
    <row r="9476" spans="1:29">
      <c r="A9476">
        <v>10281</v>
      </c>
      <c r="B9476" t="s">
        <v>805</v>
      </c>
      <c r="C9476" t="s">
        <v>11299</v>
      </c>
      <c r="J9476" t="s">
        <v>1444</v>
      </c>
      <c r="K9476">
        <v>0</v>
      </c>
      <c r="N9476" t="b">
        <v>0</v>
      </c>
      <c r="O9476" t="b">
        <v>1</v>
      </c>
      <c r="P9476" t="b">
        <v>0</v>
      </c>
      <c r="Q9476">
        <v>1</v>
      </c>
      <c r="R9476">
        <v>2</v>
      </c>
      <c r="S9476">
        <v>1</v>
      </c>
      <c r="T9476">
        <v>2</v>
      </c>
      <c r="U9476" t="b">
        <v>1</v>
      </c>
      <c r="V9476" t="s">
        <v>11171</v>
      </c>
      <c r="W9476" t="s">
        <v>11172</v>
      </c>
      <c r="X9476" t="s">
        <v>14493</v>
      </c>
      <c r="Y9476">
        <v>51</v>
      </c>
      <c r="Z9476">
        <v>51</v>
      </c>
      <c r="AA9476">
        <v>8</v>
      </c>
      <c r="AB9476">
        <v>8</v>
      </c>
      <c r="AC9476">
        <v>35</v>
      </c>
    </row>
    <row r="9477" spans="1:29">
      <c r="A9477">
        <v>10282</v>
      </c>
      <c r="B9477" t="s">
        <v>805</v>
      </c>
      <c r="C9477" t="s">
        <v>11300</v>
      </c>
      <c r="J9477" t="s">
        <v>1444</v>
      </c>
      <c r="K9477">
        <v>0</v>
      </c>
      <c r="N9477" t="b">
        <v>0</v>
      </c>
      <c r="O9477" t="b">
        <v>1</v>
      </c>
      <c r="P9477" t="b">
        <v>0</v>
      </c>
      <c r="Q9477">
        <v>1</v>
      </c>
      <c r="R9477">
        <v>2</v>
      </c>
      <c r="S9477">
        <v>1</v>
      </c>
      <c r="T9477">
        <v>2</v>
      </c>
      <c r="U9477" t="b">
        <v>1</v>
      </c>
      <c r="V9477" t="s">
        <v>11171</v>
      </c>
      <c r="W9477" t="s">
        <v>11172</v>
      </c>
      <c r="X9477" t="s">
        <v>14494</v>
      </c>
      <c r="Y9477">
        <v>52</v>
      </c>
      <c r="Z9477">
        <v>52</v>
      </c>
      <c r="AA9477">
        <v>8</v>
      </c>
      <c r="AB9477">
        <v>8</v>
      </c>
      <c r="AC9477">
        <v>35</v>
      </c>
    </row>
    <row r="9478" spans="1:29">
      <c r="A9478">
        <v>10283</v>
      </c>
      <c r="B9478" t="s">
        <v>805</v>
      </c>
      <c r="C9478" t="s">
        <v>11301</v>
      </c>
      <c r="J9478" t="s">
        <v>1444</v>
      </c>
      <c r="K9478">
        <v>0</v>
      </c>
      <c r="N9478" t="b">
        <v>0</v>
      </c>
      <c r="O9478" t="b">
        <v>1</v>
      </c>
      <c r="P9478" t="b">
        <v>0</v>
      </c>
      <c r="Q9478">
        <v>1</v>
      </c>
      <c r="R9478">
        <v>2</v>
      </c>
      <c r="S9478">
        <v>1</v>
      </c>
      <c r="T9478">
        <v>2</v>
      </c>
      <c r="U9478" t="b">
        <v>1</v>
      </c>
      <c r="V9478" t="s">
        <v>11171</v>
      </c>
      <c r="W9478" t="s">
        <v>11172</v>
      </c>
      <c r="X9478" t="s">
        <v>14495</v>
      </c>
      <c r="Y9478">
        <v>53</v>
      </c>
      <c r="Z9478">
        <v>53</v>
      </c>
      <c r="AA9478">
        <v>8</v>
      </c>
      <c r="AB9478">
        <v>8</v>
      </c>
      <c r="AC9478">
        <v>35</v>
      </c>
    </row>
    <row r="9479" spans="1:29">
      <c r="A9479">
        <v>10284</v>
      </c>
      <c r="B9479" t="s">
        <v>805</v>
      </c>
      <c r="C9479" t="s">
        <v>11302</v>
      </c>
      <c r="J9479" t="s">
        <v>1444</v>
      </c>
      <c r="K9479">
        <v>0</v>
      </c>
      <c r="N9479" t="b">
        <v>0</v>
      </c>
      <c r="O9479" t="b">
        <v>1</v>
      </c>
      <c r="P9479" t="b">
        <v>0</v>
      </c>
      <c r="Q9479">
        <v>1</v>
      </c>
      <c r="R9479">
        <v>2</v>
      </c>
      <c r="S9479">
        <v>1</v>
      </c>
      <c r="T9479">
        <v>2</v>
      </c>
      <c r="U9479" t="b">
        <v>1</v>
      </c>
      <c r="V9479" t="s">
        <v>11171</v>
      </c>
      <c r="W9479" t="s">
        <v>11172</v>
      </c>
      <c r="X9479" t="s">
        <v>14496</v>
      </c>
      <c r="Y9479">
        <v>54</v>
      </c>
      <c r="Z9479">
        <v>54</v>
      </c>
      <c r="AA9479">
        <v>8</v>
      </c>
      <c r="AB9479">
        <v>8</v>
      </c>
      <c r="AC9479">
        <v>35</v>
      </c>
    </row>
    <row r="9480" spans="1:29">
      <c r="A9480">
        <v>10285</v>
      </c>
      <c r="B9480" t="s">
        <v>805</v>
      </c>
      <c r="C9480" t="s">
        <v>11303</v>
      </c>
      <c r="J9480" t="s">
        <v>1444</v>
      </c>
      <c r="K9480">
        <v>0</v>
      </c>
      <c r="N9480" t="b">
        <v>0</v>
      </c>
      <c r="O9480" t="b">
        <v>1</v>
      </c>
      <c r="P9480" t="b">
        <v>0</v>
      </c>
      <c r="Q9480">
        <v>1</v>
      </c>
      <c r="R9480">
        <v>2</v>
      </c>
      <c r="S9480">
        <v>1</v>
      </c>
      <c r="T9480">
        <v>2</v>
      </c>
      <c r="U9480" t="b">
        <v>1</v>
      </c>
      <c r="V9480" t="s">
        <v>11171</v>
      </c>
      <c r="W9480" t="s">
        <v>11172</v>
      </c>
      <c r="X9480" t="s">
        <v>14497</v>
      </c>
      <c r="Y9480">
        <v>55</v>
      </c>
      <c r="Z9480">
        <v>55</v>
      </c>
      <c r="AA9480">
        <v>8</v>
      </c>
      <c r="AB9480">
        <v>8</v>
      </c>
      <c r="AC9480">
        <v>35</v>
      </c>
    </row>
    <row r="9481" spans="1:29">
      <c r="A9481">
        <v>10286</v>
      </c>
      <c r="B9481" t="s">
        <v>805</v>
      </c>
      <c r="C9481" t="s">
        <v>11304</v>
      </c>
      <c r="J9481" t="s">
        <v>1444</v>
      </c>
      <c r="K9481">
        <v>0</v>
      </c>
      <c r="N9481" t="b">
        <v>1</v>
      </c>
      <c r="O9481" t="b">
        <v>0</v>
      </c>
      <c r="P9481" t="b">
        <v>0</v>
      </c>
      <c r="Q9481">
        <v>1</v>
      </c>
      <c r="R9481">
        <v>2</v>
      </c>
      <c r="S9481">
        <v>1</v>
      </c>
      <c r="T9481">
        <v>2</v>
      </c>
      <c r="U9481" t="b">
        <v>1</v>
      </c>
      <c r="V9481" t="s">
        <v>11171</v>
      </c>
      <c r="W9481" t="s">
        <v>11172</v>
      </c>
      <c r="X9481" t="s">
        <v>14457</v>
      </c>
      <c r="Y9481">
        <v>26</v>
      </c>
      <c r="Z9481">
        <v>26</v>
      </c>
      <c r="AA9481">
        <v>9</v>
      </c>
      <c r="AB9481">
        <v>9</v>
      </c>
      <c r="AC9481">
        <v>35</v>
      </c>
    </row>
    <row r="9482" spans="1:29">
      <c r="A9482">
        <v>10287</v>
      </c>
      <c r="B9482" t="s">
        <v>805</v>
      </c>
      <c r="C9482" t="s">
        <v>11305</v>
      </c>
      <c r="J9482" t="s">
        <v>1444</v>
      </c>
      <c r="K9482">
        <v>0</v>
      </c>
      <c r="N9482" t="b">
        <v>1</v>
      </c>
      <c r="O9482" t="b">
        <v>0</v>
      </c>
      <c r="P9482" t="b">
        <v>0</v>
      </c>
      <c r="Q9482">
        <v>1</v>
      </c>
      <c r="R9482">
        <v>2</v>
      </c>
      <c r="S9482">
        <v>1</v>
      </c>
      <c r="T9482">
        <v>2</v>
      </c>
      <c r="U9482" t="b">
        <v>1</v>
      </c>
      <c r="V9482" t="s">
        <v>11171</v>
      </c>
      <c r="W9482" t="s">
        <v>11172</v>
      </c>
      <c r="X9482" t="s">
        <v>14443</v>
      </c>
      <c r="Y9482">
        <v>27</v>
      </c>
      <c r="Z9482">
        <v>27</v>
      </c>
      <c r="AA9482">
        <v>9</v>
      </c>
      <c r="AB9482">
        <v>9</v>
      </c>
      <c r="AC9482">
        <v>35</v>
      </c>
    </row>
    <row r="9483" spans="1:29">
      <c r="A9483">
        <v>10288</v>
      </c>
      <c r="B9483" t="s">
        <v>805</v>
      </c>
      <c r="C9483" t="s">
        <v>11306</v>
      </c>
      <c r="J9483" t="s">
        <v>1444</v>
      </c>
      <c r="K9483">
        <v>0</v>
      </c>
      <c r="N9483" t="b">
        <v>1</v>
      </c>
      <c r="O9483" t="b">
        <v>0</v>
      </c>
      <c r="P9483" t="b">
        <v>0</v>
      </c>
      <c r="Q9483">
        <v>1</v>
      </c>
      <c r="R9483">
        <v>2</v>
      </c>
      <c r="S9483">
        <v>1</v>
      </c>
      <c r="T9483">
        <v>2</v>
      </c>
      <c r="U9483" t="b">
        <v>1</v>
      </c>
      <c r="V9483" t="s">
        <v>11171</v>
      </c>
      <c r="W9483" t="s">
        <v>11172</v>
      </c>
      <c r="X9483" t="s">
        <v>14649</v>
      </c>
      <c r="Y9483">
        <v>28</v>
      </c>
      <c r="Z9483">
        <v>28</v>
      </c>
      <c r="AA9483">
        <v>9</v>
      </c>
      <c r="AB9483">
        <v>9</v>
      </c>
      <c r="AC9483">
        <v>35</v>
      </c>
    </row>
    <row r="9484" spans="1:29">
      <c r="A9484">
        <v>10289</v>
      </c>
      <c r="B9484" t="s">
        <v>805</v>
      </c>
      <c r="C9484" t="s">
        <v>11307</v>
      </c>
      <c r="J9484" t="s">
        <v>1444</v>
      </c>
      <c r="K9484">
        <v>0</v>
      </c>
      <c r="N9484" t="b">
        <v>1</v>
      </c>
      <c r="O9484" t="b">
        <v>0</v>
      </c>
      <c r="P9484" t="b">
        <v>0</v>
      </c>
      <c r="Q9484">
        <v>1</v>
      </c>
      <c r="R9484">
        <v>2</v>
      </c>
      <c r="S9484">
        <v>1</v>
      </c>
      <c r="T9484">
        <v>2</v>
      </c>
      <c r="U9484" t="b">
        <v>1</v>
      </c>
      <c r="V9484" t="s">
        <v>11171</v>
      </c>
      <c r="W9484" t="s">
        <v>11172</v>
      </c>
      <c r="X9484" t="s">
        <v>14650</v>
      </c>
      <c r="Y9484">
        <v>29</v>
      </c>
      <c r="Z9484">
        <v>29</v>
      </c>
      <c r="AA9484">
        <v>9</v>
      </c>
      <c r="AB9484">
        <v>9</v>
      </c>
      <c r="AC9484">
        <v>35</v>
      </c>
    </row>
    <row r="9485" spans="1:29">
      <c r="A9485">
        <v>10290</v>
      </c>
      <c r="B9485" t="s">
        <v>805</v>
      </c>
      <c r="C9485" t="s">
        <v>11308</v>
      </c>
      <c r="J9485" t="s">
        <v>1444</v>
      </c>
      <c r="K9485">
        <v>0</v>
      </c>
      <c r="N9485" t="b">
        <v>1</v>
      </c>
      <c r="O9485" t="b">
        <v>0</v>
      </c>
      <c r="P9485" t="b">
        <v>0</v>
      </c>
      <c r="Q9485">
        <v>1</v>
      </c>
      <c r="R9485">
        <v>2</v>
      </c>
      <c r="S9485">
        <v>1</v>
      </c>
      <c r="T9485">
        <v>2</v>
      </c>
      <c r="U9485" t="b">
        <v>1</v>
      </c>
      <c r="V9485" t="s">
        <v>11171</v>
      </c>
      <c r="W9485" t="s">
        <v>11172</v>
      </c>
      <c r="X9485" t="s">
        <v>14651</v>
      </c>
      <c r="Y9485">
        <v>30</v>
      </c>
      <c r="Z9485">
        <v>30</v>
      </c>
      <c r="AA9485">
        <v>9</v>
      </c>
      <c r="AB9485">
        <v>9</v>
      </c>
      <c r="AC9485">
        <v>35</v>
      </c>
    </row>
    <row r="9486" spans="1:29">
      <c r="A9486">
        <v>10291</v>
      </c>
      <c r="B9486" t="s">
        <v>805</v>
      </c>
      <c r="C9486" t="s">
        <v>11309</v>
      </c>
      <c r="J9486" t="s">
        <v>1444</v>
      </c>
      <c r="K9486">
        <v>0</v>
      </c>
      <c r="N9486" t="b">
        <v>1</v>
      </c>
      <c r="O9486" t="b">
        <v>0</v>
      </c>
      <c r="P9486" t="b">
        <v>0</v>
      </c>
      <c r="Q9486">
        <v>1</v>
      </c>
      <c r="R9486">
        <v>2</v>
      </c>
      <c r="S9486">
        <v>1</v>
      </c>
      <c r="T9486">
        <v>2</v>
      </c>
      <c r="U9486" t="b">
        <v>1</v>
      </c>
      <c r="V9486" t="s">
        <v>11171</v>
      </c>
      <c r="W9486" t="s">
        <v>11172</v>
      </c>
      <c r="X9486" t="s">
        <v>14783</v>
      </c>
      <c r="Y9486">
        <v>31</v>
      </c>
      <c r="Z9486">
        <v>31</v>
      </c>
      <c r="AA9486">
        <v>9</v>
      </c>
      <c r="AB9486">
        <v>9</v>
      </c>
      <c r="AC9486">
        <v>35</v>
      </c>
    </row>
    <row r="9487" spans="1:29">
      <c r="A9487">
        <v>10292</v>
      </c>
      <c r="B9487" t="s">
        <v>805</v>
      </c>
      <c r="C9487" t="s">
        <v>11310</v>
      </c>
      <c r="J9487" t="s">
        <v>1444</v>
      </c>
      <c r="K9487">
        <v>0</v>
      </c>
      <c r="N9487" t="b">
        <v>1</v>
      </c>
      <c r="O9487" t="b">
        <v>0</v>
      </c>
      <c r="P9487" t="b">
        <v>0</v>
      </c>
      <c r="Q9487">
        <v>1</v>
      </c>
      <c r="R9487">
        <v>2</v>
      </c>
      <c r="S9487">
        <v>1</v>
      </c>
      <c r="T9487">
        <v>2</v>
      </c>
      <c r="U9487" t="b">
        <v>1</v>
      </c>
      <c r="V9487" t="s">
        <v>11171</v>
      </c>
      <c r="W9487" t="s">
        <v>11172</v>
      </c>
      <c r="X9487" t="s">
        <v>14784</v>
      </c>
      <c r="Y9487">
        <v>32</v>
      </c>
      <c r="Z9487">
        <v>32</v>
      </c>
      <c r="AA9487">
        <v>9</v>
      </c>
      <c r="AB9487">
        <v>9</v>
      </c>
      <c r="AC9487">
        <v>35</v>
      </c>
    </row>
    <row r="9488" spans="1:29">
      <c r="A9488">
        <v>10293</v>
      </c>
      <c r="B9488" t="s">
        <v>805</v>
      </c>
      <c r="C9488" t="s">
        <v>11311</v>
      </c>
      <c r="J9488" t="s">
        <v>1444</v>
      </c>
      <c r="K9488">
        <v>0</v>
      </c>
      <c r="N9488" t="b">
        <v>1</v>
      </c>
      <c r="O9488" t="b">
        <v>0</v>
      </c>
      <c r="P9488" t="b">
        <v>0</v>
      </c>
      <c r="Q9488">
        <v>1</v>
      </c>
      <c r="R9488">
        <v>2</v>
      </c>
      <c r="S9488">
        <v>1</v>
      </c>
      <c r="T9488">
        <v>2</v>
      </c>
      <c r="U9488" t="b">
        <v>1</v>
      </c>
      <c r="V9488" t="s">
        <v>11171</v>
      </c>
      <c r="W9488" t="s">
        <v>11172</v>
      </c>
      <c r="X9488" t="s">
        <v>14774</v>
      </c>
      <c r="Y9488">
        <v>33</v>
      </c>
      <c r="Z9488">
        <v>33</v>
      </c>
      <c r="AA9488">
        <v>9</v>
      </c>
      <c r="AB9488">
        <v>9</v>
      </c>
      <c r="AC9488">
        <v>35</v>
      </c>
    </row>
    <row r="9489" spans="1:29">
      <c r="A9489">
        <v>10294</v>
      </c>
      <c r="B9489" t="s">
        <v>805</v>
      </c>
      <c r="C9489" t="s">
        <v>11312</v>
      </c>
      <c r="J9489" t="s">
        <v>1444</v>
      </c>
      <c r="K9489">
        <v>0</v>
      </c>
      <c r="N9489" t="b">
        <v>1</v>
      </c>
      <c r="O9489" t="b">
        <v>0</v>
      </c>
      <c r="P9489" t="b">
        <v>0</v>
      </c>
      <c r="Q9489">
        <v>1</v>
      </c>
      <c r="R9489">
        <v>2</v>
      </c>
      <c r="S9489">
        <v>1</v>
      </c>
      <c r="T9489">
        <v>2</v>
      </c>
      <c r="U9489" t="b">
        <v>1</v>
      </c>
      <c r="V9489" t="s">
        <v>11171</v>
      </c>
      <c r="W9489" t="s">
        <v>11172</v>
      </c>
      <c r="X9489" t="s">
        <v>14785</v>
      </c>
      <c r="Y9489">
        <v>34</v>
      </c>
      <c r="Z9489">
        <v>34</v>
      </c>
      <c r="AA9489">
        <v>9</v>
      </c>
      <c r="AB9489">
        <v>9</v>
      </c>
      <c r="AC9489">
        <v>35</v>
      </c>
    </row>
    <row r="9490" spans="1:29">
      <c r="A9490">
        <v>10295</v>
      </c>
      <c r="B9490" t="s">
        <v>805</v>
      </c>
      <c r="C9490" t="s">
        <v>11313</v>
      </c>
      <c r="J9490" t="s">
        <v>1444</v>
      </c>
      <c r="K9490">
        <v>0</v>
      </c>
      <c r="N9490" t="b">
        <v>1</v>
      </c>
      <c r="O9490" t="b">
        <v>0</v>
      </c>
      <c r="P9490" t="b">
        <v>0</v>
      </c>
      <c r="Q9490">
        <v>1</v>
      </c>
      <c r="R9490">
        <v>2</v>
      </c>
      <c r="S9490">
        <v>1</v>
      </c>
      <c r="T9490">
        <v>2</v>
      </c>
      <c r="U9490" t="b">
        <v>1</v>
      </c>
      <c r="V9490" t="s">
        <v>11171</v>
      </c>
      <c r="W9490" t="s">
        <v>11172</v>
      </c>
      <c r="X9490" t="s">
        <v>14786</v>
      </c>
      <c r="Y9490">
        <v>35</v>
      </c>
      <c r="Z9490">
        <v>35</v>
      </c>
      <c r="AA9490">
        <v>9</v>
      </c>
      <c r="AB9490">
        <v>9</v>
      </c>
      <c r="AC9490">
        <v>35</v>
      </c>
    </row>
    <row r="9491" spans="1:29">
      <c r="A9491">
        <v>10296</v>
      </c>
      <c r="B9491" t="s">
        <v>805</v>
      </c>
      <c r="C9491" t="s">
        <v>11314</v>
      </c>
      <c r="J9491" t="s">
        <v>1444</v>
      </c>
      <c r="K9491">
        <v>0</v>
      </c>
      <c r="N9491" t="b">
        <v>1</v>
      </c>
      <c r="O9491" t="b">
        <v>0</v>
      </c>
      <c r="P9491" t="b">
        <v>0</v>
      </c>
      <c r="Q9491">
        <v>1</v>
      </c>
      <c r="R9491">
        <v>2</v>
      </c>
      <c r="S9491">
        <v>1</v>
      </c>
      <c r="T9491">
        <v>2</v>
      </c>
      <c r="U9491" t="b">
        <v>1</v>
      </c>
      <c r="V9491" t="s">
        <v>11171</v>
      </c>
      <c r="W9491" t="s">
        <v>11172</v>
      </c>
      <c r="X9491" t="s">
        <v>14787</v>
      </c>
      <c r="Y9491">
        <v>36</v>
      </c>
      <c r="Z9491">
        <v>36</v>
      </c>
      <c r="AA9491">
        <v>9</v>
      </c>
      <c r="AB9491">
        <v>9</v>
      </c>
      <c r="AC9491">
        <v>35</v>
      </c>
    </row>
    <row r="9492" spans="1:29">
      <c r="A9492">
        <v>10297</v>
      </c>
      <c r="B9492" t="s">
        <v>805</v>
      </c>
      <c r="C9492" t="s">
        <v>11315</v>
      </c>
      <c r="J9492" t="s">
        <v>1444</v>
      </c>
      <c r="K9492">
        <v>0</v>
      </c>
      <c r="N9492" t="b">
        <v>1</v>
      </c>
      <c r="O9492" t="b">
        <v>0</v>
      </c>
      <c r="P9492" t="b">
        <v>0</v>
      </c>
      <c r="Q9492">
        <v>1</v>
      </c>
      <c r="R9492">
        <v>2</v>
      </c>
      <c r="S9492">
        <v>1</v>
      </c>
      <c r="T9492">
        <v>2</v>
      </c>
      <c r="U9492" t="b">
        <v>1</v>
      </c>
      <c r="V9492" t="s">
        <v>11171</v>
      </c>
      <c r="W9492" t="s">
        <v>11172</v>
      </c>
      <c r="X9492" t="s">
        <v>14451</v>
      </c>
      <c r="Y9492">
        <v>37</v>
      </c>
      <c r="Z9492">
        <v>37</v>
      </c>
      <c r="AA9492">
        <v>9</v>
      </c>
      <c r="AB9492">
        <v>9</v>
      </c>
      <c r="AC9492">
        <v>35</v>
      </c>
    </row>
    <row r="9493" spans="1:29">
      <c r="A9493">
        <v>10298</v>
      </c>
      <c r="B9493" t="s">
        <v>805</v>
      </c>
      <c r="C9493" t="s">
        <v>11316</v>
      </c>
      <c r="J9493" t="s">
        <v>1444</v>
      </c>
      <c r="K9493">
        <v>0</v>
      </c>
      <c r="N9493" t="b">
        <v>1</v>
      </c>
      <c r="O9493" t="b">
        <v>0</v>
      </c>
      <c r="P9493" t="b">
        <v>0</v>
      </c>
      <c r="Q9493">
        <v>1</v>
      </c>
      <c r="R9493">
        <v>2</v>
      </c>
      <c r="S9493">
        <v>1</v>
      </c>
      <c r="T9493">
        <v>2</v>
      </c>
      <c r="U9493" t="b">
        <v>1</v>
      </c>
      <c r="V9493" t="s">
        <v>11171</v>
      </c>
      <c r="W9493" t="s">
        <v>11172</v>
      </c>
      <c r="X9493" t="s">
        <v>14788</v>
      </c>
      <c r="Y9493">
        <v>38</v>
      </c>
      <c r="Z9493">
        <v>38</v>
      </c>
      <c r="AA9493">
        <v>9</v>
      </c>
      <c r="AB9493">
        <v>9</v>
      </c>
      <c r="AC9493">
        <v>35</v>
      </c>
    </row>
    <row r="9494" spans="1:29">
      <c r="A9494">
        <v>10299</v>
      </c>
      <c r="B9494" t="s">
        <v>805</v>
      </c>
      <c r="C9494" t="s">
        <v>11317</v>
      </c>
      <c r="J9494" t="s">
        <v>1444</v>
      </c>
      <c r="K9494">
        <v>0</v>
      </c>
      <c r="N9494" t="b">
        <v>1</v>
      </c>
      <c r="O9494" t="b">
        <v>0</v>
      </c>
      <c r="P9494" t="b">
        <v>0</v>
      </c>
      <c r="Q9494">
        <v>1</v>
      </c>
      <c r="R9494">
        <v>2</v>
      </c>
      <c r="S9494">
        <v>1</v>
      </c>
      <c r="T9494">
        <v>2</v>
      </c>
      <c r="U9494" t="b">
        <v>1</v>
      </c>
      <c r="V9494" t="s">
        <v>11171</v>
      </c>
      <c r="W9494" t="s">
        <v>11172</v>
      </c>
      <c r="X9494" t="s">
        <v>14668</v>
      </c>
      <c r="Y9494">
        <v>39</v>
      </c>
      <c r="Z9494">
        <v>39</v>
      </c>
      <c r="AA9494">
        <v>9</v>
      </c>
      <c r="AB9494">
        <v>9</v>
      </c>
      <c r="AC9494">
        <v>35</v>
      </c>
    </row>
    <row r="9495" spans="1:29">
      <c r="A9495">
        <v>10300</v>
      </c>
      <c r="B9495" t="s">
        <v>805</v>
      </c>
      <c r="C9495" t="s">
        <v>11318</v>
      </c>
      <c r="J9495" t="s">
        <v>1444</v>
      </c>
      <c r="K9495">
        <v>0</v>
      </c>
      <c r="N9495" t="b">
        <v>1</v>
      </c>
      <c r="O9495" t="b">
        <v>0</v>
      </c>
      <c r="P9495" t="b">
        <v>0</v>
      </c>
      <c r="Q9495">
        <v>1</v>
      </c>
      <c r="R9495">
        <v>2</v>
      </c>
      <c r="S9495">
        <v>1</v>
      </c>
      <c r="T9495">
        <v>2</v>
      </c>
      <c r="U9495" t="b">
        <v>1</v>
      </c>
      <c r="V9495" t="s">
        <v>11171</v>
      </c>
      <c r="W9495" t="s">
        <v>11172</v>
      </c>
      <c r="X9495" t="s">
        <v>14789</v>
      </c>
      <c r="Y9495">
        <v>40</v>
      </c>
      <c r="Z9495">
        <v>40</v>
      </c>
      <c r="AA9495">
        <v>9</v>
      </c>
      <c r="AB9495">
        <v>9</v>
      </c>
      <c r="AC9495">
        <v>35</v>
      </c>
    </row>
    <row r="9496" spans="1:29">
      <c r="A9496">
        <v>10301</v>
      </c>
      <c r="B9496" t="s">
        <v>805</v>
      </c>
      <c r="C9496" t="s">
        <v>11319</v>
      </c>
      <c r="J9496" t="s">
        <v>1444</v>
      </c>
      <c r="K9496">
        <v>0</v>
      </c>
      <c r="N9496" t="b">
        <v>1</v>
      </c>
      <c r="O9496" t="b">
        <v>0</v>
      </c>
      <c r="P9496" t="b">
        <v>0</v>
      </c>
      <c r="Q9496">
        <v>1</v>
      </c>
      <c r="R9496">
        <v>2</v>
      </c>
      <c r="S9496">
        <v>1</v>
      </c>
      <c r="T9496">
        <v>2</v>
      </c>
      <c r="U9496" t="b">
        <v>1</v>
      </c>
      <c r="V9496" t="s">
        <v>11171</v>
      </c>
      <c r="W9496" t="s">
        <v>11172</v>
      </c>
      <c r="X9496" t="s">
        <v>14790</v>
      </c>
      <c r="Y9496">
        <v>41</v>
      </c>
      <c r="Z9496">
        <v>41</v>
      </c>
      <c r="AA9496">
        <v>9</v>
      </c>
      <c r="AB9496">
        <v>9</v>
      </c>
      <c r="AC9496">
        <v>35</v>
      </c>
    </row>
    <row r="9497" spans="1:29">
      <c r="A9497">
        <v>10302</v>
      </c>
      <c r="B9497" t="s">
        <v>805</v>
      </c>
      <c r="C9497" t="s">
        <v>11320</v>
      </c>
      <c r="J9497" t="s">
        <v>1444</v>
      </c>
      <c r="K9497">
        <v>0</v>
      </c>
      <c r="N9497" t="b">
        <v>1</v>
      </c>
      <c r="O9497" t="b">
        <v>0</v>
      </c>
      <c r="P9497" t="b">
        <v>0</v>
      </c>
      <c r="Q9497">
        <v>1</v>
      </c>
      <c r="R9497">
        <v>2</v>
      </c>
      <c r="S9497">
        <v>1</v>
      </c>
      <c r="T9497">
        <v>2</v>
      </c>
      <c r="U9497" t="b">
        <v>1</v>
      </c>
      <c r="V9497" t="s">
        <v>11171</v>
      </c>
      <c r="W9497" t="s">
        <v>11172</v>
      </c>
      <c r="X9497" t="s">
        <v>14672</v>
      </c>
      <c r="Y9497">
        <v>42</v>
      </c>
      <c r="Z9497">
        <v>42</v>
      </c>
      <c r="AA9497">
        <v>9</v>
      </c>
      <c r="AB9497">
        <v>9</v>
      </c>
      <c r="AC9497">
        <v>35</v>
      </c>
    </row>
    <row r="9498" spans="1:29">
      <c r="A9498">
        <v>10303</v>
      </c>
      <c r="B9498" t="s">
        <v>805</v>
      </c>
      <c r="C9498" t="s">
        <v>11321</v>
      </c>
      <c r="J9498" t="s">
        <v>1444</v>
      </c>
      <c r="K9498">
        <v>0</v>
      </c>
      <c r="N9498" t="b">
        <v>1</v>
      </c>
      <c r="O9498" t="b">
        <v>0</v>
      </c>
      <c r="P9498" t="b">
        <v>0</v>
      </c>
      <c r="Q9498">
        <v>1</v>
      </c>
      <c r="R9498">
        <v>2</v>
      </c>
      <c r="S9498">
        <v>1</v>
      </c>
      <c r="T9498">
        <v>2</v>
      </c>
      <c r="U9498" t="b">
        <v>1</v>
      </c>
      <c r="V9498" t="s">
        <v>11171</v>
      </c>
      <c r="W9498" t="s">
        <v>11172</v>
      </c>
      <c r="X9498" t="s">
        <v>14676</v>
      </c>
      <c r="Y9498">
        <v>43</v>
      </c>
      <c r="Z9498">
        <v>43</v>
      </c>
      <c r="AA9498">
        <v>9</v>
      </c>
      <c r="AB9498">
        <v>9</v>
      </c>
      <c r="AC9498">
        <v>35</v>
      </c>
    </row>
    <row r="9499" spans="1:29">
      <c r="A9499">
        <v>10304</v>
      </c>
      <c r="B9499" t="s">
        <v>805</v>
      </c>
      <c r="C9499" t="s">
        <v>11322</v>
      </c>
      <c r="J9499" t="s">
        <v>1444</v>
      </c>
      <c r="K9499">
        <v>0</v>
      </c>
      <c r="N9499" t="b">
        <v>1</v>
      </c>
      <c r="O9499" t="b">
        <v>0</v>
      </c>
      <c r="P9499" t="b">
        <v>0</v>
      </c>
      <c r="Q9499">
        <v>1</v>
      </c>
      <c r="R9499">
        <v>2</v>
      </c>
      <c r="S9499">
        <v>1</v>
      </c>
      <c r="T9499">
        <v>2</v>
      </c>
      <c r="U9499" t="b">
        <v>1</v>
      </c>
      <c r="V9499" t="s">
        <v>11171</v>
      </c>
      <c r="W9499" t="s">
        <v>11172</v>
      </c>
      <c r="X9499" t="s">
        <v>14559</v>
      </c>
      <c r="Y9499">
        <v>44</v>
      </c>
      <c r="Z9499">
        <v>44</v>
      </c>
      <c r="AA9499">
        <v>9</v>
      </c>
      <c r="AB9499">
        <v>9</v>
      </c>
      <c r="AC9499">
        <v>35</v>
      </c>
    </row>
    <row r="9500" spans="1:29">
      <c r="A9500">
        <v>10305</v>
      </c>
      <c r="B9500" t="s">
        <v>805</v>
      </c>
      <c r="C9500" t="s">
        <v>11323</v>
      </c>
      <c r="J9500" t="s">
        <v>1444</v>
      </c>
      <c r="K9500">
        <v>0</v>
      </c>
      <c r="N9500" t="b">
        <v>1</v>
      </c>
      <c r="O9500" t="b">
        <v>0</v>
      </c>
      <c r="P9500" t="b">
        <v>0</v>
      </c>
      <c r="Q9500">
        <v>1</v>
      </c>
      <c r="R9500">
        <v>2</v>
      </c>
      <c r="S9500">
        <v>1</v>
      </c>
      <c r="T9500">
        <v>2</v>
      </c>
      <c r="U9500" t="b">
        <v>1</v>
      </c>
      <c r="V9500" t="s">
        <v>11171</v>
      </c>
      <c r="W9500" t="s">
        <v>11172</v>
      </c>
      <c r="X9500" t="s">
        <v>15381</v>
      </c>
      <c r="Y9500">
        <v>45</v>
      </c>
      <c r="Z9500">
        <v>45</v>
      </c>
      <c r="AA9500">
        <v>9</v>
      </c>
      <c r="AB9500">
        <v>9</v>
      </c>
      <c r="AC9500">
        <v>35</v>
      </c>
    </row>
    <row r="9501" spans="1:29">
      <c r="A9501">
        <v>10306</v>
      </c>
      <c r="B9501" t="s">
        <v>805</v>
      </c>
      <c r="C9501" t="s">
        <v>11324</v>
      </c>
      <c r="J9501" t="s">
        <v>1444</v>
      </c>
      <c r="K9501">
        <v>0</v>
      </c>
      <c r="N9501" t="b">
        <v>1</v>
      </c>
      <c r="O9501" t="b">
        <v>0</v>
      </c>
      <c r="P9501" t="b">
        <v>0</v>
      </c>
      <c r="Q9501">
        <v>1</v>
      </c>
      <c r="R9501">
        <v>2</v>
      </c>
      <c r="S9501">
        <v>1</v>
      </c>
      <c r="T9501">
        <v>2</v>
      </c>
      <c r="U9501" t="b">
        <v>1</v>
      </c>
      <c r="V9501" t="s">
        <v>11171</v>
      </c>
      <c r="W9501" t="s">
        <v>11172</v>
      </c>
      <c r="X9501" t="s">
        <v>15464</v>
      </c>
      <c r="Y9501">
        <v>46</v>
      </c>
      <c r="Z9501">
        <v>46</v>
      </c>
      <c r="AA9501">
        <v>9</v>
      </c>
      <c r="AB9501">
        <v>9</v>
      </c>
      <c r="AC9501">
        <v>35</v>
      </c>
    </row>
    <row r="9502" spans="1:29">
      <c r="A9502">
        <v>10307</v>
      </c>
      <c r="B9502" t="s">
        <v>805</v>
      </c>
      <c r="C9502" t="s">
        <v>11325</v>
      </c>
      <c r="J9502" t="s">
        <v>1444</v>
      </c>
      <c r="K9502">
        <v>0</v>
      </c>
      <c r="N9502" t="b">
        <v>1</v>
      </c>
      <c r="O9502" t="b">
        <v>0</v>
      </c>
      <c r="P9502" t="b">
        <v>0</v>
      </c>
      <c r="Q9502">
        <v>1</v>
      </c>
      <c r="R9502">
        <v>2</v>
      </c>
      <c r="S9502">
        <v>1</v>
      </c>
      <c r="T9502">
        <v>2</v>
      </c>
      <c r="U9502" t="b">
        <v>1</v>
      </c>
      <c r="V9502" t="s">
        <v>11171</v>
      </c>
      <c r="W9502" t="s">
        <v>11172</v>
      </c>
      <c r="X9502" t="s">
        <v>14563</v>
      </c>
      <c r="Y9502">
        <v>47</v>
      </c>
      <c r="Z9502">
        <v>47</v>
      </c>
      <c r="AA9502">
        <v>9</v>
      </c>
      <c r="AB9502">
        <v>9</v>
      </c>
      <c r="AC9502">
        <v>35</v>
      </c>
    </row>
    <row r="9503" spans="1:29">
      <c r="A9503">
        <v>10308</v>
      </c>
      <c r="B9503" t="s">
        <v>805</v>
      </c>
      <c r="C9503" t="s">
        <v>11326</v>
      </c>
      <c r="J9503" t="s">
        <v>1444</v>
      </c>
      <c r="K9503">
        <v>0</v>
      </c>
      <c r="N9503" t="b">
        <v>1</v>
      </c>
      <c r="O9503" t="b">
        <v>0</v>
      </c>
      <c r="P9503" t="b">
        <v>0</v>
      </c>
      <c r="Q9503">
        <v>1</v>
      </c>
      <c r="R9503">
        <v>2</v>
      </c>
      <c r="S9503">
        <v>1</v>
      </c>
      <c r="T9503">
        <v>2</v>
      </c>
      <c r="U9503" t="b">
        <v>1</v>
      </c>
      <c r="V9503" t="s">
        <v>11171</v>
      </c>
      <c r="W9503" t="s">
        <v>11172</v>
      </c>
      <c r="X9503" t="s">
        <v>14476</v>
      </c>
      <c r="Y9503">
        <v>48</v>
      </c>
      <c r="Z9503">
        <v>48</v>
      </c>
      <c r="AA9503">
        <v>9</v>
      </c>
      <c r="AB9503">
        <v>9</v>
      </c>
      <c r="AC9503">
        <v>35</v>
      </c>
    </row>
    <row r="9504" spans="1:29">
      <c r="A9504">
        <v>10309</v>
      </c>
      <c r="B9504" t="s">
        <v>805</v>
      </c>
      <c r="C9504" t="s">
        <v>11327</v>
      </c>
      <c r="J9504" t="s">
        <v>1444</v>
      </c>
      <c r="K9504">
        <v>0</v>
      </c>
      <c r="N9504" t="b">
        <v>1</v>
      </c>
      <c r="O9504" t="b">
        <v>0</v>
      </c>
      <c r="P9504" t="b">
        <v>0</v>
      </c>
      <c r="Q9504">
        <v>1</v>
      </c>
      <c r="R9504">
        <v>2</v>
      </c>
      <c r="S9504">
        <v>1</v>
      </c>
      <c r="T9504">
        <v>2</v>
      </c>
      <c r="U9504" t="b">
        <v>1</v>
      </c>
      <c r="V9504" t="s">
        <v>11171</v>
      </c>
      <c r="W9504" t="s">
        <v>11172</v>
      </c>
      <c r="X9504" t="s">
        <v>14479</v>
      </c>
      <c r="Y9504">
        <v>49</v>
      </c>
      <c r="Z9504">
        <v>49</v>
      </c>
      <c r="AA9504">
        <v>9</v>
      </c>
      <c r="AB9504">
        <v>9</v>
      </c>
      <c r="AC9504">
        <v>35</v>
      </c>
    </row>
    <row r="9505" spans="1:29">
      <c r="A9505">
        <v>10310</v>
      </c>
      <c r="B9505" t="s">
        <v>805</v>
      </c>
      <c r="C9505" t="s">
        <v>11328</v>
      </c>
      <c r="J9505" t="s">
        <v>1444</v>
      </c>
      <c r="K9505">
        <v>0</v>
      </c>
      <c r="N9505" t="b">
        <v>1</v>
      </c>
      <c r="O9505" t="b">
        <v>0</v>
      </c>
      <c r="P9505" t="b">
        <v>0</v>
      </c>
      <c r="Q9505">
        <v>1</v>
      </c>
      <c r="R9505">
        <v>2</v>
      </c>
      <c r="S9505">
        <v>1</v>
      </c>
      <c r="T9505">
        <v>2</v>
      </c>
      <c r="U9505" t="b">
        <v>1</v>
      </c>
      <c r="V9505" t="s">
        <v>11171</v>
      </c>
      <c r="W9505" t="s">
        <v>11172</v>
      </c>
      <c r="X9505" t="s">
        <v>14482</v>
      </c>
      <c r="Y9505">
        <v>50</v>
      </c>
      <c r="Z9505">
        <v>50</v>
      </c>
      <c r="AA9505">
        <v>9</v>
      </c>
      <c r="AB9505">
        <v>9</v>
      </c>
      <c r="AC9505">
        <v>35</v>
      </c>
    </row>
    <row r="9506" spans="1:29">
      <c r="A9506">
        <v>10311</v>
      </c>
      <c r="B9506" t="s">
        <v>805</v>
      </c>
      <c r="C9506" t="s">
        <v>11329</v>
      </c>
      <c r="J9506" t="s">
        <v>1444</v>
      </c>
      <c r="K9506">
        <v>0</v>
      </c>
      <c r="N9506" t="b">
        <v>1</v>
      </c>
      <c r="O9506" t="b">
        <v>0</v>
      </c>
      <c r="P9506" t="b">
        <v>0</v>
      </c>
      <c r="Q9506">
        <v>1</v>
      </c>
      <c r="R9506">
        <v>2</v>
      </c>
      <c r="S9506">
        <v>1</v>
      </c>
      <c r="T9506">
        <v>2</v>
      </c>
      <c r="U9506" t="b">
        <v>1</v>
      </c>
      <c r="V9506" t="s">
        <v>11171</v>
      </c>
      <c r="W9506" t="s">
        <v>11172</v>
      </c>
      <c r="X9506" t="s">
        <v>14485</v>
      </c>
      <c r="Y9506">
        <v>51</v>
      </c>
      <c r="Z9506">
        <v>51</v>
      </c>
      <c r="AA9506">
        <v>9</v>
      </c>
      <c r="AB9506">
        <v>9</v>
      </c>
      <c r="AC9506">
        <v>35</v>
      </c>
    </row>
    <row r="9507" spans="1:29">
      <c r="A9507">
        <v>10312</v>
      </c>
      <c r="B9507" t="s">
        <v>805</v>
      </c>
      <c r="C9507" t="s">
        <v>11330</v>
      </c>
      <c r="J9507" t="s">
        <v>1444</v>
      </c>
      <c r="K9507">
        <v>0</v>
      </c>
      <c r="N9507" t="b">
        <v>1</v>
      </c>
      <c r="O9507" t="b">
        <v>0</v>
      </c>
      <c r="P9507" t="b">
        <v>0</v>
      </c>
      <c r="Q9507">
        <v>1</v>
      </c>
      <c r="R9507">
        <v>2</v>
      </c>
      <c r="S9507">
        <v>1</v>
      </c>
      <c r="T9507">
        <v>2</v>
      </c>
      <c r="U9507" t="b">
        <v>1</v>
      </c>
      <c r="V9507" t="s">
        <v>11171</v>
      </c>
      <c r="W9507" t="s">
        <v>11172</v>
      </c>
      <c r="X9507" t="s">
        <v>14566</v>
      </c>
      <c r="Y9507">
        <v>52</v>
      </c>
      <c r="Z9507">
        <v>52</v>
      </c>
      <c r="AA9507">
        <v>9</v>
      </c>
      <c r="AB9507">
        <v>9</v>
      </c>
      <c r="AC9507">
        <v>35</v>
      </c>
    </row>
    <row r="9508" spans="1:29">
      <c r="A9508">
        <v>10313</v>
      </c>
      <c r="B9508" t="s">
        <v>805</v>
      </c>
      <c r="C9508" t="s">
        <v>11331</v>
      </c>
      <c r="J9508" t="s">
        <v>1444</v>
      </c>
      <c r="K9508">
        <v>0</v>
      </c>
      <c r="N9508" t="b">
        <v>1</v>
      </c>
      <c r="O9508" t="b">
        <v>0</v>
      </c>
      <c r="P9508" t="b">
        <v>0</v>
      </c>
      <c r="Q9508">
        <v>1</v>
      </c>
      <c r="R9508">
        <v>2</v>
      </c>
      <c r="S9508">
        <v>1</v>
      </c>
      <c r="T9508">
        <v>2</v>
      </c>
      <c r="U9508" t="b">
        <v>1</v>
      </c>
      <c r="V9508" t="s">
        <v>11171</v>
      </c>
      <c r="W9508" t="s">
        <v>11172</v>
      </c>
      <c r="X9508" t="s">
        <v>14569</v>
      </c>
      <c r="Y9508">
        <v>53</v>
      </c>
      <c r="Z9508">
        <v>53</v>
      </c>
      <c r="AA9508">
        <v>9</v>
      </c>
      <c r="AB9508">
        <v>9</v>
      </c>
      <c r="AC9508">
        <v>35</v>
      </c>
    </row>
    <row r="9509" spans="1:29">
      <c r="A9509">
        <v>10314</v>
      </c>
      <c r="B9509" t="s">
        <v>805</v>
      </c>
      <c r="C9509" t="s">
        <v>11332</v>
      </c>
      <c r="J9509" t="s">
        <v>1444</v>
      </c>
      <c r="K9509">
        <v>0</v>
      </c>
      <c r="N9509" t="b">
        <v>1</v>
      </c>
      <c r="O9509" t="b">
        <v>0</v>
      </c>
      <c r="P9509" t="b">
        <v>0</v>
      </c>
      <c r="Q9509">
        <v>1</v>
      </c>
      <c r="R9509">
        <v>2</v>
      </c>
      <c r="S9509">
        <v>1</v>
      </c>
      <c r="T9509">
        <v>2</v>
      </c>
      <c r="U9509" t="b">
        <v>1</v>
      </c>
      <c r="V9509" t="s">
        <v>11171</v>
      </c>
      <c r="W9509" t="s">
        <v>11172</v>
      </c>
      <c r="X9509" t="s">
        <v>14572</v>
      </c>
      <c r="Y9509">
        <v>54</v>
      </c>
      <c r="Z9509">
        <v>54</v>
      </c>
      <c r="AA9509">
        <v>9</v>
      </c>
      <c r="AB9509">
        <v>9</v>
      </c>
      <c r="AC9509">
        <v>35</v>
      </c>
    </row>
    <row r="9510" spans="1:29">
      <c r="A9510">
        <v>10315</v>
      </c>
      <c r="B9510" t="s">
        <v>805</v>
      </c>
      <c r="C9510" t="s">
        <v>11333</v>
      </c>
      <c r="J9510" t="s">
        <v>1444</v>
      </c>
      <c r="K9510">
        <v>0</v>
      </c>
      <c r="N9510" t="b">
        <v>0</v>
      </c>
      <c r="O9510" t="b">
        <v>1</v>
      </c>
      <c r="P9510" t="b">
        <v>0</v>
      </c>
      <c r="Q9510">
        <v>1</v>
      </c>
      <c r="R9510">
        <v>2</v>
      </c>
      <c r="S9510">
        <v>1</v>
      </c>
      <c r="T9510">
        <v>2</v>
      </c>
      <c r="U9510" t="b">
        <v>1</v>
      </c>
      <c r="V9510" t="s">
        <v>11171</v>
      </c>
      <c r="W9510" t="s">
        <v>11172</v>
      </c>
      <c r="X9510" t="s">
        <v>14829</v>
      </c>
      <c r="Y9510">
        <v>52</v>
      </c>
      <c r="Z9510">
        <v>52</v>
      </c>
      <c r="AA9510">
        <v>5</v>
      </c>
      <c r="AB9510">
        <v>5</v>
      </c>
      <c r="AC9510">
        <v>35</v>
      </c>
    </row>
    <row r="9511" spans="1:29">
      <c r="A9511">
        <v>10316</v>
      </c>
      <c r="B9511" t="s">
        <v>805</v>
      </c>
      <c r="C9511" t="s">
        <v>11334</v>
      </c>
      <c r="J9511" t="s">
        <v>1444</v>
      </c>
      <c r="K9511">
        <v>0</v>
      </c>
      <c r="N9511" t="b">
        <v>0</v>
      </c>
      <c r="O9511" t="b">
        <v>1</v>
      </c>
      <c r="P9511" t="b">
        <v>0</v>
      </c>
      <c r="Q9511">
        <v>1</v>
      </c>
      <c r="R9511">
        <v>2</v>
      </c>
      <c r="S9511">
        <v>1</v>
      </c>
      <c r="T9511">
        <v>2</v>
      </c>
      <c r="U9511" t="b">
        <v>1</v>
      </c>
      <c r="V9511" t="s">
        <v>11171</v>
      </c>
      <c r="W9511" t="s">
        <v>11172</v>
      </c>
      <c r="X9511" t="s">
        <v>14565</v>
      </c>
      <c r="Y9511">
        <v>52</v>
      </c>
      <c r="Z9511">
        <v>52</v>
      </c>
      <c r="AA9511">
        <v>6</v>
      </c>
      <c r="AB9511">
        <v>6</v>
      </c>
      <c r="AC9511">
        <v>35</v>
      </c>
    </row>
    <row r="9512" spans="1:29">
      <c r="A9512">
        <v>10317</v>
      </c>
      <c r="B9512" t="s">
        <v>805</v>
      </c>
      <c r="C9512" t="s">
        <v>11335</v>
      </c>
      <c r="J9512" t="s">
        <v>1444</v>
      </c>
      <c r="K9512">
        <v>0</v>
      </c>
      <c r="N9512" t="b">
        <v>0</v>
      </c>
      <c r="O9512" t="b">
        <v>1</v>
      </c>
      <c r="P9512" t="b">
        <v>0</v>
      </c>
      <c r="Q9512">
        <v>1</v>
      </c>
      <c r="R9512">
        <v>2</v>
      </c>
      <c r="S9512">
        <v>1</v>
      </c>
      <c r="T9512">
        <v>2</v>
      </c>
      <c r="U9512" t="b">
        <v>1</v>
      </c>
      <c r="V9512" t="s">
        <v>11171</v>
      </c>
      <c r="W9512" t="s">
        <v>11172</v>
      </c>
      <c r="X9512" t="s">
        <v>14837</v>
      </c>
      <c r="Y9512">
        <v>52</v>
      </c>
      <c r="Z9512">
        <v>52</v>
      </c>
      <c r="AA9512">
        <v>7</v>
      </c>
      <c r="AB9512">
        <v>7</v>
      </c>
      <c r="AC9512">
        <v>35</v>
      </c>
    </row>
    <row r="9513" spans="1:29">
      <c r="A9513">
        <v>10318</v>
      </c>
      <c r="B9513" t="s">
        <v>805</v>
      </c>
      <c r="C9513" t="s">
        <v>11336</v>
      </c>
      <c r="J9513" t="s">
        <v>1444</v>
      </c>
      <c r="K9513">
        <v>0</v>
      </c>
      <c r="N9513" t="b">
        <v>0</v>
      </c>
      <c r="O9513" t="b">
        <v>1</v>
      </c>
      <c r="P9513" t="b">
        <v>0</v>
      </c>
      <c r="Q9513">
        <v>1</v>
      </c>
      <c r="R9513">
        <v>2</v>
      </c>
      <c r="S9513">
        <v>1</v>
      </c>
      <c r="T9513">
        <v>2</v>
      </c>
      <c r="U9513" t="b">
        <v>1</v>
      </c>
      <c r="V9513" t="s">
        <v>11171</v>
      </c>
      <c r="W9513" t="s">
        <v>11172</v>
      </c>
      <c r="X9513" t="s">
        <v>15642</v>
      </c>
      <c r="Y9513">
        <v>55</v>
      </c>
      <c r="Z9513">
        <v>55</v>
      </c>
      <c r="AA9513">
        <v>5</v>
      </c>
      <c r="AB9513">
        <v>5</v>
      </c>
      <c r="AC9513">
        <v>35</v>
      </c>
    </row>
    <row r="9514" spans="1:29">
      <c r="A9514">
        <v>10319</v>
      </c>
      <c r="B9514" t="s">
        <v>805</v>
      </c>
      <c r="C9514" t="s">
        <v>11337</v>
      </c>
      <c r="J9514" t="s">
        <v>1444</v>
      </c>
      <c r="K9514">
        <v>0</v>
      </c>
      <c r="N9514" t="b">
        <v>0</v>
      </c>
      <c r="O9514" t="b">
        <v>1</v>
      </c>
      <c r="P9514" t="b">
        <v>0</v>
      </c>
      <c r="Q9514">
        <v>1</v>
      </c>
      <c r="R9514">
        <v>2</v>
      </c>
      <c r="S9514">
        <v>1</v>
      </c>
      <c r="T9514">
        <v>2</v>
      </c>
      <c r="U9514" t="b">
        <v>1</v>
      </c>
      <c r="V9514" t="s">
        <v>11171</v>
      </c>
      <c r="W9514" t="s">
        <v>11172</v>
      </c>
      <c r="X9514" t="s">
        <v>14574</v>
      </c>
      <c r="Y9514">
        <v>55</v>
      </c>
      <c r="Z9514">
        <v>55</v>
      </c>
      <c r="AA9514">
        <v>6</v>
      </c>
      <c r="AB9514">
        <v>6</v>
      </c>
      <c r="AC9514">
        <v>35</v>
      </c>
    </row>
    <row r="9515" spans="1:29">
      <c r="A9515">
        <v>10320</v>
      </c>
      <c r="B9515" t="s">
        <v>805</v>
      </c>
      <c r="C9515" t="s">
        <v>11338</v>
      </c>
      <c r="J9515" t="s">
        <v>1444</v>
      </c>
      <c r="K9515">
        <v>0</v>
      </c>
      <c r="N9515" t="b">
        <v>0</v>
      </c>
      <c r="O9515" t="b">
        <v>1</v>
      </c>
      <c r="P9515" t="b">
        <v>0</v>
      </c>
      <c r="Q9515">
        <v>1</v>
      </c>
      <c r="R9515">
        <v>2</v>
      </c>
      <c r="S9515">
        <v>1</v>
      </c>
      <c r="T9515">
        <v>2</v>
      </c>
      <c r="U9515" t="b">
        <v>1</v>
      </c>
      <c r="V9515" t="s">
        <v>11171</v>
      </c>
      <c r="W9515" t="s">
        <v>11172</v>
      </c>
      <c r="X9515" t="s">
        <v>15643</v>
      </c>
      <c r="Y9515">
        <v>55</v>
      </c>
      <c r="Z9515">
        <v>55</v>
      </c>
      <c r="AA9515">
        <v>7</v>
      </c>
      <c r="AB9515">
        <v>7</v>
      </c>
      <c r="AC9515">
        <v>35</v>
      </c>
    </row>
    <row r="9516" spans="1:29">
      <c r="A9516">
        <v>10321</v>
      </c>
      <c r="B9516" t="s">
        <v>805</v>
      </c>
      <c r="C9516" t="s">
        <v>11339</v>
      </c>
      <c r="J9516" t="s">
        <v>1444</v>
      </c>
      <c r="K9516">
        <v>0</v>
      </c>
      <c r="N9516" t="b">
        <v>0</v>
      </c>
      <c r="O9516" t="b">
        <v>1</v>
      </c>
      <c r="P9516" t="b">
        <v>0</v>
      </c>
      <c r="Q9516">
        <v>1</v>
      </c>
      <c r="R9516">
        <v>2</v>
      </c>
      <c r="S9516">
        <v>1</v>
      </c>
      <c r="T9516">
        <v>2</v>
      </c>
      <c r="U9516" t="b">
        <v>1</v>
      </c>
      <c r="V9516" t="s">
        <v>11171</v>
      </c>
      <c r="W9516" t="s">
        <v>11172</v>
      </c>
      <c r="X9516" t="s">
        <v>14447</v>
      </c>
      <c r="Y9516">
        <v>55</v>
      </c>
      <c r="Z9516">
        <v>55</v>
      </c>
      <c r="AA9516">
        <v>9</v>
      </c>
      <c r="AB9516">
        <v>9</v>
      </c>
      <c r="AC9516">
        <v>35</v>
      </c>
    </row>
    <row r="9517" spans="1:29">
      <c r="A9517">
        <v>10322</v>
      </c>
      <c r="B9517" t="s">
        <v>805</v>
      </c>
      <c r="C9517" t="s">
        <v>11340</v>
      </c>
      <c r="J9517" t="s">
        <v>1444</v>
      </c>
      <c r="K9517">
        <v>0</v>
      </c>
      <c r="N9517" t="b">
        <v>1</v>
      </c>
      <c r="O9517" t="b">
        <v>0</v>
      </c>
      <c r="P9517" t="b">
        <v>0</v>
      </c>
      <c r="Q9517">
        <v>1</v>
      </c>
      <c r="R9517">
        <v>2</v>
      </c>
      <c r="S9517">
        <v>1</v>
      </c>
      <c r="T9517">
        <v>2</v>
      </c>
      <c r="U9517" t="b">
        <v>1</v>
      </c>
      <c r="V9517" t="s">
        <v>11171</v>
      </c>
      <c r="W9517" t="s">
        <v>11172</v>
      </c>
      <c r="X9517" t="s">
        <v>14839</v>
      </c>
      <c r="Y9517">
        <v>53</v>
      </c>
      <c r="Z9517">
        <v>53</v>
      </c>
      <c r="AA9517">
        <v>5</v>
      </c>
      <c r="AB9517">
        <v>5</v>
      </c>
      <c r="AC9517">
        <v>35</v>
      </c>
    </row>
    <row r="9518" spans="1:29">
      <c r="A9518">
        <v>10323</v>
      </c>
      <c r="B9518" t="s">
        <v>805</v>
      </c>
      <c r="C9518" t="s">
        <v>11341</v>
      </c>
      <c r="J9518" t="s">
        <v>1444</v>
      </c>
      <c r="K9518">
        <v>0</v>
      </c>
      <c r="N9518" t="b">
        <v>1</v>
      </c>
      <c r="O9518" t="b">
        <v>0</v>
      </c>
      <c r="P9518" t="b">
        <v>0</v>
      </c>
      <c r="Q9518">
        <v>1</v>
      </c>
      <c r="R9518">
        <v>2</v>
      </c>
      <c r="S9518">
        <v>1</v>
      </c>
      <c r="T9518">
        <v>2</v>
      </c>
      <c r="U9518" t="b">
        <v>1</v>
      </c>
      <c r="V9518" t="s">
        <v>11171</v>
      </c>
      <c r="W9518" t="s">
        <v>11172</v>
      </c>
      <c r="X9518" t="s">
        <v>14568</v>
      </c>
      <c r="Y9518">
        <v>53</v>
      </c>
      <c r="Z9518">
        <v>53</v>
      </c>
      <c r="AA9518">
        <v>6</v>
      </c>
      <c r="AB9518">
        <v>6</v>
      </c>
      <c r="AC9518">
        <v>35</v>
      </c>
    </row>
    <row r="9519" spans="1:29">
      <c r="A9519">
        <v>10324</v>
      </c>
      <c r="B9519" t="s">
        <v>805</v>
      </c>
      <c r="C9519" t="s">
        <v>11342</v>
      </c>
      <c r="J9519" t="s">
        <v>1444</v>
      </c>
      <c r="K9519">
        <v>0</v>
      </c>
      <c r="N9519" t="b">
        <v>1</v>
      </c>
      <c r="O9519" t="b">
        <v>0</v>
      </c>
      <c r="P9519" t="b">
        <v>0</v>
      </c>
      <c r="Q9519">
        <v>1</v>
      </c>
      <c r="R9519">
        <v>2</v>
      </c>
      <c r="S9519">
        <v>1</v>
      </c>
      <c r="T9519">
        <v>2</v>
      </c>
      <c r="U9519" t="b">
        <v>1</v>
      </c>
      <c r="V9519" t="s">
        <v>11171</v>
      </c>
      <c r="W9519" t="s">
        <v>11172</v>
      </c>
      <c r="X9519" t="s">
        <v>14840</v>
      </c>
      <c r="Y9519">
        <v>53</v>
      </c>
      <c r="Z9519">
        <v>53</v>
      </c>
      <c r="AA9519">
        <v>7</v>
      </c>
      <c r="AB9519">
        <v>7</v>
      </c>
      <c r="AC9519">
        <v>35</v>
      </c>
    </row>
    <row r="9520" spans="1:29">
      <c r="A9520">
        <v>10325</v>
      </c>
      <c r="B9520" t="s">
        <v>805</v>
      </c>
      <c r="C9520" t="s">
        <v>11343</v>
      </c>
      <c r="J9520" t="s">
        <v>1444</v>
      </c>
      <c r="K9520">
        <v>0</v>
      </c>
      <c r="N9520" t="b">
        <v>1</v>
      </c>
      <c r="O9520" t="b">
        <v>0</v>
      </c>
      <c r="P9520" t="b">
        <v>0</v>
      </c>
      <c r="Q9520">
        <v>1</v>
      </c>
      <c r="R9520">
        <v>2</v>
      </c>
      <c r="S9520">
        <v>1</v>
      </c>
      <c r="T9520">
        <v>2</v>
      </c>
      <c r="U9520" t="b">
        <v>1</v>
      </c>
      <c r="V9520" t="s">
        <v>11171</v>
      </c>
      <c r="W9520" t="s">
        <v>11172</v>
      </c>
      <c r="X9520" t="s">
        <v>14842</v>
      </c>
      <c r="Y9520">
        <v>54</v>
      </c>
      <c r="Z9520">
        <v>54</v>
      </c>
      <c r="AA9520">
        <v>5</v>
      </c>
      <c r="AB9520">
        <v>5</v>
      </c>
      <c r="AC9520">
        <v>35</v>
      </c>
    </row>
    <row r="9521" spans="1:29">
      <c r="A9521">
        <v>10326</v>
      </c>
      <c r="B9521" t="s">
        <v>805</v>
      </c>
      <c r="C9521" t="s">
        <v>11344</v>
      </c>
      <c r="J9521" t="s">
        <v>1444</v>
      </c>
      <c r="K9521">
        <v>0</v>
      </c>
      <c r="N9521" t="b">
        <v>1</v>
      </c>
      <c r="O9521" t="b">
        <v>0</v>
      </c>
      <c r="P9521" t="b">
        <v>0</v>
      </c>
      <c r="Q9521">
        <v>1</v>
      </c>
      <c r="R9521">
        <v>2</v>
      </c>
      <c r="S9521">
        <v>1</v>
      </c>
      <c r="T9521">
        <v>2</v>
      </c>
      <c r="U9521" t="b">
        <v>1</v>
      </c>
      <c r="V9521" t="s">
        <v>11171</v>
      </c>
      <c r="W9521" t="s">
        <v>11172</v>
      </c>
      <c r="X9521" t="s">
        <v>14571</v>
      </c>
      <c r="Y9521">
        <v>54</v>
      </c>
      <c r="Z9521">
        <v>54</v>
      </c>
      <c r="AA9521">
        <v>6</v>
      </c>
      <c r="AB9521">
        <v>6</v>
      </c>
      <c r="AC9521">
        <v>35</v>
      </c>
    </row>
    <row r="9522" spans="1:29">
      <c r="A9522">
        <v>10327</v>
      </c>
      <c r="B9522" t="s">
        <v>805</v>
      </c>
      <c r="C9522" t="s">
        <v>11345</v>
      </c>
      <c r="J9522" t="s">
        <v>1444</v>
      </c>
      <c r="K9522">
        <v>0</v>
      </c>
      <c r="N9522" t="b">
        <v>1</v>
      </c>
      <c r="O9522" t="b">
        <v>0</v>
      </c>
      <c r="P9522" t="b">
        <v>0</v>
      </c>
      <c r="Q9522">
        <v>1</v>
      </c>
      <c r="R9522">
        <v>2</v>
      </c>
      <c r="S9522">
        <v>1</v>
      </c>
      <c r="T9522">
        <v>2</v>
      </c>
      <c r="U9522" t="b">
        <v>1</v>
      </c>
      <c r="V9522" t="s">
        <v>11171</v>
      </c>
      <c r="W9522" t="s">
        <v>11172</v>
      </c>
      <c r="X9522" t="s">
        <v>14843</v>
      </c>
      <c r="Y9522">
        <v>54</v>
      </c>
      <c r="Z9522">
        <v>54</v>
      </c>
      <c r="AA9522">
        <v>7</v>
      </c>
      <c r="AB9522">
        <v>7</v>
      </c>
      <c r="AC9522">
        <v>35</v>
      </c>
    </row>
    <row r="9523" spans="1:29">
      <c r="A9523">
        <v>10328</v>
      </c>
      <c r="B9523" t="s">
        <v>1503</v>
      </c>
      <c r="C9523" t="s">
        <v>11346</v>
      </c>
      <c r="D9523" t="s">
        <v>11347</v>
      </c>
      <c r="E9523" t="s">
        <v>11348</v>
      </c>
      <c r="U9523" t="b">
        <v>1</v>
      </c>
      <c r="V9523" t="s">
        <v>11171</v>
      </c>
      <c r="W9523" t="s">
        <v>11172</v>
      </c>
      <c r="X9523" t="s">
        <v>15645</v>
      </c>
      <c r="Y9523">
        <v>57</v>
      </c>
      <c r="Z9523">
        <v>62</v>
      </c>
      <c r="AA9523">
        <v>2</v>
      </c>
      <c r="AB9523">
        <v>9</v>
      </c>
      <c r="AC9523">
        <v>35</v>
      </c>
    </row>
    <row r="9524" spans="1:29">
      <c r="A9524">
        <v>10329</v>
      </c>
      <c r="B9524" t="s">
        <v>827</v>
      </c>
      <c r="C9524" t="s">
        <v>11349</v>
      </c>
      <c r="U9524" t="b">
        <v>1</v>
      </c>
      <c r="V9524" t="s">
        <v>11171</v>
      </c>
      <c r="W9524" t="s">
        <v>11172</v>
      </c>
      <c r="X9524" t="s">
        <v>15847</v>
      </c>
      <c r="Y9524">
        <v>57</v>
      </c>
      <c r="Z9524">
        <v>62</v>
      </c>
      <c r="AA9524">
        <v>3</v>
      </c>
      <c r="AB9524">
        <v>9</v>
      </c>
      <c r="AC9524">
        <v>35</v>
      </c>
    </row>
    <row r="9525" spans="1:29">
      <c r="A9525">
        <v>10330</v>
      </c>
      <c r="B9525" t="s">
        <v>1508</v>
      </c>
      <c r="C9525" t="s">
        <v>11350</v>
      </c>
      <c r="U9525" t="b">
        <v>1</v>
      </c>
      <c r="V9525" t="s">
        <v>11171</v>
      </c>
      <c r="W9525" t="s">
        <v>11172</v>
      </c>
      <c r="X9525" t="s">
        <v>15848</v>
      </c>
      <c r="Y9525">
        <v>58</v>
      </c>
      <c r="Z9525">
        <v>62</v>
      </c>
      <c r="AA9525">
        <v>2</v>
      </c>
      <c r="AB9525">
        <v>9</v>
      </c>
      <c r="AC9525">
        <v>35</v>
      </c>
    </row>
    <row r="9526" spans="1:29">
      <c r="A9526">
        <v>10331</v>
      </c>
      <c r="B9526" t="s">
        <v>805</v>
      </c>
      <c r="C9526" t="s">
        <v>11351</v>
      </c>
      <c r="J9526" t="s">
        <v>1444</v>
      </c>
      <c r="K9526">
        <v>0</v>
      </c>
      <c r="N9526" t="b">
        <v>0</v>
      </c>
      <c r="O9526" t="b">
        <v>1</v>
      </c>
      <c r="P9526" t="b">
        <v>0</v>
      </c>
      <c r="Q9526">
        <v>1</v>
      </c>
      <c r="R9526">
        <v>2</v>
      </c>
      <c r="S9526">
        <v>1</v>
      </c>
      <c r="T9526">
        <v>2</v>
      </c>
      <c r="U9526" t="b">
        <v>1</v>
      </c>
      <c r="V9526" t="s">
        <v>11171</v>
      </c>
      <c r="W9526" t="s">
        <v>11172</v>
      </c>
      <c r="X9526" t="s">
        <v>14589</v>
      </c>
      <c r="Y9526">
        <v>60</v>
      </c>
      <c r="Z9526">
        <v>60</v>
      </c>
      <c r="AA9526">
        <v>9</v>
      </c>
      <c r="AB9526">
        <v>9</v>
      </c>
      <c r="AC9526">
        <v>35</v>
      </c>
    </row>
    <row r="9527" spans="1:29">
      <c r="A9527">
        <v>10332</v>
      </c>
      <c r="B9527" t="s">
        <v>805</v>
      </c>
      <c r="C9527" t="s">
        <v>11352</v>
      </c>
      <c r="J9527" t="s">
        <v>1444</v>
      </c>
      <c r="K9527">
        <v>0</v>
      </c>
      <c r="N9527" t="b">
        <v>0</v>
      </c>
      <c r="O9527" t="b">
        <v>1</v>
      </c>
      <c r="P9527" t="b">
        <v>0</v>
      </c>
      <c r="Q9527">
        <v>1</v>
      </c>
      <c r="R9527">
        <v>2</v>
      </c>
      <c r="S9527">
        <v>1</v>
      </c>
      <c r="T9527">
        <v>2</v>
      </c>
      <c r="U9527" t="b">
        <v>1</v>
      </c>
      <c r="V9527" t="s">
        <v>11171</v>
      </c>
      <c r="W9527" t="s">
        <v>11172</v>
      </c>
      <c r="X9527" t="s">
        <v>14592</v>
      </c>
      <c r="Y9527">
        <v>61</v>
      </c>
      <c r="Z9527">
        <v>61</v>
      </c>
      <c r="AA9527">
        <v>9</v>
      </c>
      <c r="AB9527">
        <v>9</v>
      </c>
      <c r="AC9527">
        <v>35</v>
      </c>
    </row>
    <row r="9528" spans="1:29">
      <c r="A9528">
        <v>10333</v>
      </c>
      <c r="B9528" t="s">
        <v>805</v>
      </c>
      <c r="C9528" t="s">
        <v>11353</v>
      </c>
      <c r="J9528" t="s">
        <v>1444</v>
      </c>
      <c r="K9528">
        <v>0</v>
      </c>
      <c r="N9528" t="b">
        <v>0</v>
      </c>
      <c r="O9528" t="b">
        <v>1</v>
      </c>
      <c r="P9528" t="b">
        <v>0</v>
      </c>
      <c r="Q9528">
        <v>1</v>
      </c>
      <c r="R9528">
        <v>2</v>
      </c>
      <c r="S9528">
        <v>1</v>
      </c>
      <c r="T9528">
        <v>2</v>
      </c>
      <c r="U9528" t="b">
        <v>1</v>
      </c>
      <c r="V9528" t="s">
        <v>11171</v>
      </c>
      <c r="W9528" t="s">
        <v>11172</v>
      </c>
      <c r="X9528" t="s">
        <v>15465</v>
      </c>
      <c r="Y9528">
        <v>62</v>
      </c>
      <c r="Z9528">
        <v>62</v>
      </c>
      <c r="AA9528">
        <v>9</v>
      </c>
      <c r="AB9528">
        <v>9</v>
      </c>
      <c r="AC9528">
        <v>35</v>
      </c>
    </row>
    <row r="9529" spans="1:29">
      <c r="A9529">
        <v>10334</v>
      </c>
      <c r="B9529" t="s">
        <v>1503</v>
      </c>
      <c r="C9529" t="s">
        <v>11354</v>
      </c>
      <c r="D9529" t="s">
        <v>11355</v>
      </c>
      <c r="E9529" t="s">
        <v>11356</v>
      </c>
      <c r="U9529" t="b">
        <v>1</v>
      </c>
      <c r="V9529" t="s">
        <v>11171</v>
      </c>
      <c r="W9529" t="s">
        <v>11172</v>
      </c>
      <c r="X9529" t="s">
        <v>15648</v>
      </c>
      <c r="Y9529">
        <v>64</v>
      </c>
      <c r="Z9529">
        <v>94</v>
      </c>
      <c r="AA9529">
        <v>2</v>
      </c>
      <c r="AB9529">
        <v>9</v>
      </c>
      <c r="AC9529">
        <v>35</v>
      </c>
    </row>
    <row r="9530" spans="1:29">
      <c r="A9530">
        <v>10336</v>
      </c>
      <c r="B9530" t="s">
        <v>1508</v>
      </c>
      <c r="C9530" t="s">
        <v>11357</v>
      </c>
      <c r="U9530" t="b">
        <v>1</v>
      </c>
      <c r="V9530" t="s">
        <v>11171</v>
      </c>
      <c r="W9530" t="s">
        <v>11172</v>
      </c>
      <c r="X9530" t="s">
        <v>15850</v>
      </c>
      <c r="Y9530">
        <v>65</v>
      </c>
      <c r="Z9530">
        <v>94</v>
      </c>
      <c r="AA9530">
        <v>2</v>
      </c>
      <c r="AB9530">
        <v>9</v>
      </c>
      <c r="AC9530">
        <v>35</v>
      </c>
    </row>
    <row r="9531" spans="1:29">
      <c r="A9531">
        <v>10337</v>
      </c>
      <c r="B9531" t="s">
        <v>827</v>
      </c>
      <c r="C9531" t="s">
        <v>11358</v>
      </c>
      <c r="U9531" t="b">
        <v>1</v>
      </c>
      <c r="V9531" t="s">
        <v>11171</v>
      </c>
      <c r="W9531" t="s">
        <v>11172</v>
      </c>
      <c r="X9531" t="s">
        <v>15849</v>
      </c>
      <c r="Y9531">
        <v>64</v>
      </c>
      <c r="Z9531">
        <v>94</v>
      </c>
      <c r="AA9531">
        <v>3</v>
      </c>
      <c r="AB9531">
        <v>9</v>
      </c>
      <c r="AC9531">
        <v>35</v>
      </c>
    </row>
    <row r="9532" spans="1:29">
      <c r="A9532">
        <v>10338</v>
      </c>
      <c r="B9532" t="s">
        <v>805</v>
      </c>
      <c r="C9532" t="s">
        <v>11359</v>
      </c>
      <c r="J9532" t="s">
        <v>1436</v>
      </c>
      <c r="K9532">
        <v>0</v>
      </c>
      <c r="N9532" t="b">
        <v>1</v>
      </c>
      <c r="O9532" t="b">
        <v>0</v>
      </c>
      <c r="P9532" t="b">
        <v>0</v>
      </c>
      <c r="Q9532">
        <v>1</v>
      </c>
      <c r="R9532">
        <v>1</v>
      </c>
      <c r="S9532">
        <v>1</v>
      </c>
      <c r="T9532">
        <v>2</v>
      </c>
      <c r="U9532" t="b">
        <v>1</v>
      </c>
      <c r="V9532" t="s">
        <v>11171</v>
      </c>
      <c r="W9532" t="s">
        <v>11172</v>
      </c>
      <c r="X9532" t="s">
        <v>15503</v>
      </c>
      <c r="Y9532">
        <v>66</v>
      </c>
      <c r="Z9532">
        <v>66</v>
      </c>
      <c r="AA9532">
        <v>3</v>
      </c>
      <c r="AB9532">
        <v>3</v>
      </c>
      <c r="AC9532">
        <v>35</v>
      </c>
    </row>
    <row r="9533" spans="1:29">
      <c r="A9533">
        <v>10339</v>
      </c>
      <c r="B9533" t="s">
        <v>805</v>
      </c>
      <c r="C9533" t="s">
        <v>11360</v>
      </c>
      <c r="J9533" t="s">
        <v>1436</v>
      </c>
      <c r="K9533">
        <v>0</v>
      </c>
      <c r="N9533" t="b">
        <v>1</v>
      </c>
      <c r="O9533" t="b">
        <v>0</v>
      </c>
      <c r="P9533" t="b">
        <v>0</v>
      </c>
      <c r="Q9533">
        <v>1</v>
      </c>
      <c r="R9533">
        <v>1</v>
      </c>
      <c r="S9533">
        <v>1</v>
      </c>
      <c r="T9533">
        <v>5</v>
      </c>
      <c r="U9533" t="b">
        <v>1</v>
      </c>
      <c r="V9533" t="s">
        <v>11171</v>
      </c>
      <c r="W9533" t="s">
        <v>11172</v>
      </c>
      <c r="X9533" t="s">
        <v>15566</v>
      </c>
      <c r="Y9533">
        <v>69</v>
      </c>
      <c r="Z9533">
        <v>69</v>
      </c>
      <c r="AA9533">
        <v>3</v>
      </c>
      <c r="AB9533">
        <v>3</v>
      </c>
      <c r="AC9533">
        <v>35</v>
      </c>
    </row>
    <row r="9534" spans="1:29">
      <c r="A9534">
        <v>10340</v>
      </c>
      <c r="B9534" t="s">
        <v>805</v>
      </c>
      <c r="C9534" t="s">
        <v>11361</v>
      </c>
      <c r="J9534" t="s">
        <v>1436</v>
      </c>
      <c r="K9534">
        <v>0</v>
      </c>
      <c r="N9534" t="b">
        <v>1</v>
      </c>
      <c r="O9534" t="b">
        <v>0</v>
      </c>
      <c r="P9534" t="b">
        <v>0</v>
      </c>
      <c r="Q9534">
        <v>1</v>
      </c>
      <c r="R9534">
        <v>1</v>
      </c>
      <c r="S9534">
        <v>1</v>
      </c>
      <c r="T9534">
        <v>5</v>
      </c>
      <c r="U9534" t="b">
        <v>1</v>
      </c>
      <c r="V9534" t="s">
        <v>11171</v>
      </c>
      <c r="W9534" t="s">
        <v>11172</v>
      </c>
      <c r="X9534" t="s">
        <v>15567</v>
      </c>
      <c r="Y9534">
        <v>70</v>
      </c>
      <c r="Z9534">
        <v>70</v>
      </c>
      <c r="AA9534">
        <v>3</v>
      </c>
      <c r="AB9534">
        <v>3</v>
      </c>
      <c r="AC9534">
        <v>35</v>
      </c>
    </row>
    <row r="9535" spans="1:29">
      <c r="A9535">
        <v>10341</v>
      </c>
      <c r="B9535" t="s">
        <v>805</v>
      </c>
      <c r="C9535" t="s">
        <v>11362</v>
      </c>
      <c r="J9535" t="s">
        <v>1436</v>
      </c>
      <c r="K9535">
        <v>0</v>
      </c>
      <c r="N9535" t="b">
        <v>1</v>
      </c>
      <c r="O9535" t="b">
        <v>0</v>
      </c>
      <c r="P9535" t="b">
        <v>0</v>
      </c>
      <c r="Q9535">
        <v>1</v>
      </c>
      <c r="R9535">
        <v>1</v>
      </c>
      <c r="S9535">
        <v>1</v>
      </c>
      <c r="T9535">
        <v>5</v>
      </c>
      <c r="U9535" t="b">
        <v>1</v>
      </c>
      <c r="V9535" t="s">
        <v>11171</v>
      </c>
      <c r="W9535" t="s">
        <v>11172</v>
      </c>
      <c r="X9535" t="s">
        <v>15650</v>
      </c>
      <c r="Y9535">
        <v>71</v>
      </c>
      <c r="Z9535">
        <v>71</v>
      </c>
      <c r="AA9535">
        <v>3</v>
      </c>
      <c r="AB9535">
        <v>3</v>
      </c>
      <c r="AC9535">
        <v>35</v>
      </c>
    </row>
    <row r="9536" spans="1:29">
      <c r="A9536">
        <v>10342</v>
      </c>
      <c r="B9536" t="s">
        <v>805</v>
      </c>
      <c r="C9536" t="s">
        <v>11363</v>
      </c>
      <c r="J9536" t="s">
        <v>1436</v>
      </c>
      <c r="K9536">
        <v>0</v>
      </c>
      <c r="N9536" t="b">
        <v>1</v>
      </c>
      <c r="O9536" t="b">
        <v>0</v>
      </c>
      <c r="P9536" t="b">
        <v>0</v>
      </c>
      <c r="Q9536">
        <v>1</v>
      </c>
      <c r="R9536">
        <v>1</v>
      </c>
      <c r="S9536">
        <v>1</v>
      </c>
      <c r="T9536">
        <v>5</v>
      </c>
      <c r="U9536" t="b">
        <v>1</v>
      </c>
      <c r="V9536" t="s">
        <v>11171</v>
      </c>
      <c r="W9536" t="s">
        <v>11172</v>
      </c>
      <c r="X9536" t="s">
        <v>15651</v>
      </c>
      <c r="Y9536">
        <v>72</v>
      </c>
      <c r="Z9536">
        <v>72</v>
      </c>
      <c r="AA9536">
        <v>3</v>
      </c>
      <c r="AB9536">
        <v>3</v>
      </c>
      <c r="AC9536">
        <v>35</v>
      </c>
    </row>
    <row r="9537" spans="1:29">
      <c r="A9537">
        <v>10343</v>
      </c>
      <c r="B9537" t="s">
        <v>805</v>
      </c>
      <c r="C9537" t="s">
        <v>11364</v>
      </c>
      <c r="J9537" t="s">
        <v>1436</v>
      </c>
      <c r="K9537">
        <v>0</v>
      </c>
      <c r="N9537" t="b">
        <v>1</v>
      </c>
      <c r="O9537" t="b">
        <v>0</v>
      </c>
      <c r="P9537" t="b">
        <v>0</v>
      </c>
      <c r="Q9537">
        <v>1</v>
      </c>
      <c r="R9537">
        <v>1</v>
      </c>
      <c r="S9537">
        <v>1</v>
      </c>
      <c r="T9537">
        <v>5</v>
      </c>
      <c r="U9537" t="b">
        <v>1</v>
      </c>
      <c r="V9537" t="s">
        <v>11171</v>
      </c>
      <c r="W9537" t="s">
        <v>11172</v>
      </c>
      <c r="X9537" t="s">
        <v>15652</v>
      </c>
      <c r="Y9537">
        <v>73</v>
      </c>
      <c r="Z9537">
        <v>73</v>
      </c>
      <c r="AA9537">
        <v>3</v>
      </c>
      <c r="AB9537">
        <v>3</v>
      </c>
      <c r="AC9537">
        <v>35</v>
      </c>
    </row>
    <row r="9538" spans="1:29">
      <c r="A9538">
        <v>10344</v>
      </c>
      <c r="B9538" t="s">
        <v>805</v>
      </c>
      <c r="C9538" t="s">
        <v>11365</v>
      </c>
      <c r="J9538" t="s">
        <v>1436</v>
      </c>
      <c r="K9538">
        <v>0</v>
      </c>
      <c r="N9538" t="b">
        <v>1</v>
      </c>
      <c r="O9538" t="b">
        <v>0</v>
      </c>
      <c r="P9538" t="b">
        <v>0</v>
      </c>
      <c r="Q9538">
        <v>1</v>
      </c>
      <c r="R9538">
        <v>1</v>
      </c>
      <c r="S9538">
        <v>1</v>
      </c>
      <c r="T9538">
        <v>5</v>
      </c>
      <c r="U9538" t="b">
        <v>1</v>
      </c>
      <c r="V9538" t="s">
        <v>11171</v>
      </c>
      <c r="W9538" t="s">
        <v>11172</v>
      </c>
      <c r="X9538" t="s">
        <v>15653</v>
      </c>
      <c r="Y9538">
        <v>74</v>
      </c>
      <c r="Z9538">
        <v>74</v>
      </c>
      <c r="AA9538">
        <v>3</v>
      </c>
      <c r="AB9538">
        <v>3</v>
      </c>
      <c r="AC9538">
        <v>35</v>
      </c>
    </row>
    <row r="9539" spans="1:29">
      <c r="A9539">
        <v>10345</v>
      </c>
      <c r="B9539" t="s">
        <v>805</v>
      </c>
      <c r="C9539" t="s">
        <v>11366</v>
      </c>
      <c r="J9539" t="s">
        <v>1436</v>
      </c>
      <c r="K9539">
        <v>0</v>
      </c>
      <c r="N9539" t="b">
        <v>1</v>
      </c>
      <c r="O9539" t="b">
        <v>0</v>
      </c>
      <c r="P9539" t="b">
        <v>0</v>
      </c>
      <c r="Q9539">
        <v>1</v>
      </c>
      <c r="R9539">
        <v>1</v>
      </c>
      <c r="S9539">
        <v>1</v>
      </c>
      <c r="T9539">
        <v>5</v>
      </c>
      <c r="U9539" t="b">
        <v>1</v>
      </c>
      <c r="V9539" t="s">
        <v>11171</v>
      </c>
      <c r="W9539" t="s">
        <v>11172</v>
      </c>
      <c r="X9539" t="s">
        <v>15654</v>
      </c>
      <c r="Y9539">
        <v>75</v>
      </c>
      <c r="Z9539">
        <v>75</v>
      </c>
      <c r="AA9539">
        <v>3</v>
      </c>
      <c r="AB9539">
        <v>3</v>
      </c>
      <c r="AC9539">
        <v>35</v>
      </c>
    </row>
    <row r="9540" spans="1:29">
      <c r="A9540">
        <v>10346</v>
      </c>
      <c r="B9540" t="s">
        <v>805</v>
      </c>
      <c r="C9540" t="s">
        <v>11367</v>
      </c>
      <c r="J9540" t="s">
        <v>1436</v>
      </c>
      <c r="K9540">
        <v>0</v>
      </c>
      <c r="N9540" t="b">
        <v>1</v>
      </c>
      <c r="O9540" t="b">
        <v>0</v>
      </c>
      <c r="P9540" t="b">
        <v>0</v>
      </c>
      <c r="Q9540">
        <v>1</v>
      </c>
      <c r="R9540">
        <v>1</v>
      </c>
      <c r="S9540">
        <v>1</v>
      </c>
      <c r="T9540">
        <v>5</v>
      </c>
      <c r="U9540" t="b">
        <v>1</v>
      </c>
      <c r="V9540" t="s">
        <v>11171</v>
      </c>
      <c r="W9540" t="s">
        <v>11172</v>
      </c>
      <c r="X9540" t="s">
        <v>15655</v>
      </c>
      <c r="Y9540">
        <v>76</v>
      </c>
      <c r="Z9540">
        <v>76</v>
      </c>
      <c r="AA9540">
        <v>3</v>
      </c>
      <c r="AB9540">
        <v>3</v>
      </c>
      <c r="AC9540">
        <v>35</v>
      </c>
    </row>
    <row r="9541" spans="1:29">
      <c r="A9541">
        <v>10347</v>
      </c>
      <c r="B9541" t="s">
        <v>805</v>
      </c>
      <c r="C9541" t="s">
        <v>11368</v>
      </c>
      <c r="J9541" t="s">
        <v>1436</v>
      </c>
      <c r="K9541">
        <v>0</v>
      </c>
      <c r="N9541" t="b">
        <v>1</v>
      </c>
      <c r="O9541" t="b">
        <v>0</v>
      </c>
      <c r="P9541" t="b">
        <v>0</v>
      </c>
      <c r="Q9541">
        <v>1</v>
      </c>
      <c r="R9541">
        <v>1</v>
      </c>
      <c r="S9541">
        <v>1</v>
      </c>
      <c r="T9541">
        <v>5</v>
      </c>
      <c r="U9541" t="b">
        <v>1</v>
      </c>
      <c r="V9541" t="s">
        <v>11171</v>
      </c>
      <c r="W9541" t="s">
        <v>11172</v>
      </c>
      <c r="X9541" t="s">
        <v>15656</v>
      </c>
      <c r="Y9541">
        <v>77</v>
      </c>
      <c r="Z9541">
        <v>77</v>
      </c>
      <c r="AA9541">
        <v>3</v>
      </c>
      <c r="AB9541">
        <v>3</v>
      </c>
      <c r="AC9541">
        <v>35</v>
      </c>
    </row>
    <row r="9542" spans="1:29">
      <c r="A9542">
        <v>10348</v>
      </c>
      <c r="B9542" t="s">
        <v>805</v>
      </c>
      <c r="C9542" t="s">
        <v>11369</v>
      </c>
      <c r="J9542" t="s">
        <v>1436</v>
      </c>
      <c r="K9542">
        <v>0</v>
      </c>
      <c r="N9542" t="b">
        <v>1</v>
      </c>
      <c r="O9542" t="b">
        <v>0</v>
      </c>
      <c r="P9542" t="b">
        <v>0</v>
      </c>
      <c r="Q9542">
        <v>1</v>
      </c>
      <c r="R9542">
        <v>1</v>
      </c>
      <c r="S9542">
        <v>1</v>
      </c>
      <c r="T9542">
        <v>5</v>
      </c>
      <c r="U9542" t="b">
        <v>1</v>
      </c>
      <c r="V9542" t="s">
        <v>11171</v>
      </c>
      <c r="W9542" t="s">
        <v>11172</v>
      </c>
      <c r="X9542" t="s">
        <v>15657</v>
      </c>
      <c r="Y9542">
        <v>78</v>
      </c>
      <c r="Z9542">
        <v>78</v>
      </c>
      <c r="AA9542">
        <v>3</v>
      </c>
      <c r="AB9542">
        <v>3</v>
      </c>
      <c r="AC9542">
        <v>35</v>
      </c>
    </row>
    <row r="9543" spans="1:29">
      <c r="A9543">
        <v>10349</v>
      </c>
      <c r="B9543" t="s">
        <v>805</v>
      </c>
      <c r="C9543" t="s">
        <v>11370</v>
      </c>
      <c r="J9543" t="s">
        <v>1436</v>
      </c>
      <c r="K9543">
        <v>0</v>
      </c>
      <c r="N9543" t="b">
        <v>1</v>
      </c>
      <c r="O9543" t="b">
        <v>0</v>
      </c>
      <c r="P9543" t="b">
        <v>0</v>
      </c>
      <c r="Q9543">
        <v>1</v>
      </c>
      <c r="R9543">
        <v>1</v>
      </c>
      <c r="S9543">
        <v>1</v>
      </c>
      <c r="T9543">
        <v>5</v>
      </c>
      <c r="U9543" t="b">
        <v>1</v>
      </c>
      <c r="V9543" t="s">
        <v>11171</v>
      </c>
      <c r="W9543" t="s">
        <v>11172</v>
      </c>
      <c r="X9543" t="s">
        <v>15658</v>
      </c>
      <c r="Y9543">
        <v>79</v>
      </c>
      <c r="Z9543">
        <v>79</v>
      </c>
      <c r="AA9543">
        <v>3</v>
      </c>
      <c r="AB9543">
        <v>3</v>
      </c>
      <c r="AC9543">
        <v>35</v>
      </c>
    </row>
    <row r="9544" spans="1:29">
      <c r="A9544">
        <v>10350</v>
      </c>
      <c r="B9544" t="s">
        <v>805</v>
      </c>
      <c r="C9544" t="s">
        <v>11371</v>
      </c>
      <c r="J9544" t="s">
        <v>1436</v>
      </c>
      <c r="K9544">
        <v>0</v>
      </c>
      <c r="N9544" t="b">
        <v>1</v>
      </c>
      <c r="O9544" t="b">
        <v>0</v>
      </c>
      <c r="P9544" t="b">
        <v>0</v>
      </c>
      <c r="Q9544">
        <v>1</v>
      </c>
      <c r="R9544">
        <v>1</v>
      </c>
      <c r="S9544">
        <v>1</v>
      </c>
      <c r="T9544">
        <v>5</v>
      </c>
      <c r="U9544" t="b">
        <v>1</v>
      </c>
      <c r="V9544" t="s">
        <v>11171</v>
      </c>
      <c r="W9544" t="s">
        <v>11172</v>
      </c>
      <c r="X9544" t="s">
        <v>15659</v>
      </c>
      <c r="Y9544">
        <v>80</v>
      </c>
      <c r="Z9544">
        <v>80</v>
      </c>
      <c r="AA9544">
        <v>3</v>
      </c>
      <c r="AB9544">
        <v>3</v>
      </c>
      <c r="AC9544">
        <v>35</v>
      </c>
    </row>
    <row r="9545" spans="1:29">
      <c r="A9545">
        <v>10351</v>
      </c>
      <c r="B9545" t="s">
        <v>805</v>
      </c>
      <c r="C9545" t="s">
        <v>11372</v>
      </c>
      <c r="J9545" t="s">
        <v>1436</v>
      </c>
      <c r="K9545">
        <v>0</v>
      </c>
      <c r="N9545" t="b">
        <v>1</v>
      </c>
      <c r="O9545" t="b">
        <v>0</v>
      </c>
      <c r="P9545" t="b">
        <v>0</v>
      </c>
      <c r="Q9545">
        <v>1</v>
      </c>
      <c r="R9545">
        <v>1</v>
      </c>
      <c r="S9545">
        <v>1</v>
      </c>
      <c r="T9545">
        <v>5</v>
      </c>
      <c r="U9545" t="b">
        <v>1</v>
      </c>
      <c r="V9545" t="s">
        <v>11171</v>
      </c>
      <c r="W9545" t="s">
        <v>11172</v>
      </c>
      <c r="X9545" t="s">
        <v>15660</v>
      </c>
      <c r="Y9545">
        <v>81</v>
      </c>
      <c r="Z9545">
        <v>81</v>
      </c>
      <c r="AA9545">
        <v>3</v>
      </c>
      <c r="AB9545">
        <v>3</v>
      </c>
      <c r="AC9545">
        <v>35</v>
      </c>
    </row>
    <row r="9546" spans="1:29">
      <c r="A9546">
        <v>10352</v>
      </c>
      <c r="B9546" t="s">
        <v>805</v>
      </c>
      <c r="C9546" t="s">
        <v>11373</v>
      </c>
      <c r="J9546" t="s">
        <v>1436</v>
      </c>
      <c r="K9546">
        <v>0</v>
      </c>
      <c r="N9546" t="b">
        <v>1</v>
      </c>
      <c r="O9546" t="b">
        <v>0</v>
      </c>
      <c r="P9546" t="b">
        <v>0</v>
      </c>
      <c r="Q9546">
        <v>1</v>
      </c>
      <c r="R9546">
        <v>1</v>
      </c>
      <c r="S9546">
        <v>1</v>
      </c>
      <c r="T9546">
        <v>5</v>
      </c>
      <c r="U9546" t="b">
        <v>1</v>
      </c>
      <c r="V9546" t="s">
        <v>11171</v>
      </c>
      <c r="W9546" t="s">
        <v>11172</v>
      </c>
      <c r="X9546" t="s">
        <v>15661</v>
      </c>
      <c r="Y9546">
        <v>82</v>
      </c>
      <c r="Z9546">
        <v>82</v>
      </c>
      <c r="AA9546">
        <v>3</v>
      </c>
      <c r="AB9546">
        <v>3</v>
      </c>
      <c r="AC9546">
        <v>35</v>
      </c>
    </row>
    <row r="9547" spans="1:29">
      <c r="A9547">
        <v>10353</v>
      </c>
      <c r="B9547" t="s">
        <v>805</v>
      </c>
      <c r="C9547" t="s">
        <v>11374</v>
      </c>
      <c r="J9547" t="s">
        <v>1436</v>
      </c>
      <c r="K9547">
        <v>0</v>
      </c>
      <c r="N9547" t="b">
        <v>1</v>
      </c>
      <c r="O9547" t="b">
        <v>0</v>
      </c>
      <c r="P9547" t="b">
        <v>0</v>
      </c>
      <c r="Q9547">
        <v>1</v>
      </c>
      <c r="R9547">
        <v>1</v>
      </c>
      <c r="S9547">
        <v>1</v>
      </c>
      <c r="T9547">
        <v>5</v>
      </c>
      <c r="U9547" t="b">
        <v>1</v>
      </c>
      <c r="V9547" t="s">
        <v>11171</v>
      </c>
      <c r="W9547" t="s">
        <v>11172</v>
      </c>
      <c r="X9547" t="s">
        <v>15662</v>
      </c>
      <c r="Y9547">
        <v>83</v>
      </c>
      <c r="Z9547">
        <v>83</v>
      </c>
      <c r="AA9547">
        <v>3</v>
      </c>
      <c r="AB9547">
        <v>3</v>
      </c>
      <c r="AC9547">
        <v>35</v>
      </c>
    </row>
    <row r="9548" spans="1:29">
      <c r="A9548">
        <v>10354</v>
      </c>
      <c r="B9548" t="s">
        <v>805</v>
      </c>
      <c r="C9548" t="s">
        <v>11375</v>
      </c>
      <c r="J9548" t="s">
        <v>1436</v>
      </c>
      <c r="K9548">
        <v>0</v>
      </c>
      <c r="N9548" t="b">
        <v>1</v>
      </c>
      <c r="O9548" t="b">
        <v>0</v>
      </c>
      <c r="P9548" t="b">
        <v>0</v>
      </c>
      <c r="Q9548">
        <v>1</v>
      </c>
      <c r="R9548">
        <v>1</v>
      </c>
      <c r="S9548">
        <v>1</v>
      </c>
      <c r="T9548">
        <v>5</v>
      </c>
      <c r="U9548" t="b">
        <v>1</v>
      </c>
      <c r="V9548" t="s">
        <v>11171</v>
      </c>
      <c r="W9548" t="s">
        <v>11172</v>
      </c>
      <c r="X9548" t="s">
        <v>15663</v>
      </c>
      <c r="Y9548">
        <v>84</v>
      </c>
      <c r="Z9548">
        <v>84</v>
      </c>
      <c r="AA9548">
        <v>3</v>
      </c>
      <c r="AB9548">
        <v>3</v>
      </c>
      <c r="AC9548">
        <v>35</v>
      </c>
    </row>
    <row r="9549" spans="1:29">
      <c r="A9549">
        <v>10355</v>
      </c>
      <c r="B9549" t="s">
        <v>805</v>
      </c>
      <c r="C9549" t="s">
        <v>11376</v>
      </c>
      <c r="J9549" t="s">
        <v>1436</v>
      </c>
      <c r="K9549">
        <v>0</v>
      </c>
      <c r="N9549" t="b">
        <v>1</v>
      </c>
      <c r="O9549" t="b">
        <v>0</v>
      </c>
      <c r="P9549" t="b">
        <v>0</v>
      </c>
      <c r="Q9549">
        <v>1</v>
      </c>
      <c r="R9549">
        <v>1</v>
      </c>
      <c r="S9549">
        <v>1</v>
      </c>
      <c r="T9549">
        <v>5</v>
      </c>
      <c r="U9549" t="b">
        <v>1</v>
      </c>
      <c r="V9549" t="s">
        <v>11171</v>
      </c>
      <c r="W9549" t="s">
        <v>11172</v>
      </c>
      <c r="X9549" t="s">
        <v>15664</v>
      </c>
      <c r="Y9549">
        <v>85</v>
      </c>
      <c r="Z9549">
        <v>85</v>
      </c>
      <c r="AA9549">
        <v>3</v>
      </c>
      <c r="AB9549">
        <v>3</v>
      </c>
      <c r="AC9549">
        <v>35</v>
      </c>
    </row>
    <row r="9550" spans="1:29">
      <c r="A9550">
        <v>10356</v>
      </c>
      <c r="B9550" t="s">
        <v>805</v>
      </c>
      <c r="C9550" t="s">
        <v>11377</v>
      </c>
      <c r="J9550" t="s">
        <v>1436</v>
      </c>
      <c r="K9550">
        <v>0</v>
      </c>
      <c r="N9550" t="b">
        <v>1</v>
      </c>
      <c r="O9550" t="b">
        <v>0</v>
      </c>
      <c r="P9550" t="b">
        <v>0</v>
      </c>
      <c r="Q9550">
        <v>1</v>
      </c>
      <c r="R9550">
        <v>1</v>
      </c>
      <c r="S9550">
        <v>1</v>
      </c>
      <c r="T9550">
        <v>5</v>
      </c>
      <c r="U9550" t="b">
        <v>1</v>
      </c>
      <c r="V9550" t="s">
        <v>11171</v>
      </c>
      <c r="W9550" t="s">
        <v>11172</v>
      </c>
      <c r="X9550" t="s">
        <v>15665</v>
      </c>
      <c r="Y9550">
        <v>86</v>
      </c>
      <c r="Z9550">
        <v>86</v>
      </c>
      <c r="AA9550">
        <v>3</v>
      </c>
      <c r="AB9550">
        <v>3</v>
      </c>
      <c r="AC9550">
        <v>35</v>
      </c>
    </row>
    <row r="9551" spans="1:29">
      <c r="A9551">
        <v>10357</v>
      </c>
      <c r="B9551" t="s">
        <v>805</v>
      </c>
      <c r="C9551" t="s">
        <v>11378</v>
      </c>
      <c r="J9551" t="s">
        <v>1436</v>
      </c>
      <c r="K9551">
        <v>0</v>
      </c>
      <c r="N9551" t="b">
        <v>1</v>
      </c>
      <c r="O9551" t="b">
        <v>0</v>
      </c>
      <c r="P9551" t="b">
        <v>0</v>
      </c>
      <c r="Q9551">
        <v>1</v>
      </c>
      <c r="R9551">
        <v>1</v>
      </c>
      <c r="S9551">
        <v>1</v>
      </c>
      <c r="T9551">
        <v>5</v>
      </c>
      <c r="U9551" t="b">
        <v>1</v>
      </c>
      <c r="V9551" t="s">
        <v>11171</v>
      </c>
      <c r="W9551" t="s">
        <v>11172</v>
      </c>
      <c r="X9551" t="s">
        <v>15666</v>
      </c>
      <c r="Y9551">
        <v>87</v>
      </c>
      <c r="Z9551">
        <v>87</v>
      </c>
      <c r="AA9551">
        <v>3</v>
      </c>
      <c r="AB9551">
        <v>3</v>
      </c>
      <c r="AC9551">
        <v>35</v>
      </c>
    </row>
    <row r="9552" spans="1:29">
      <c r="A9552">
        <v>10358</v>
      </c>
      <c r="B9552" t="s">
        <v>805</v>
      </c>
      <c r="C9552" t="s">
        <v>11379</v>
      </c>
      <c r="J9552" t="s">
        <v>1436</v>
      </c>
      <c r="K9552">
        <v>0</v>
      </c>
      <c r="N9552" t="b">
        <v>1</v>
      </c>
      <c r="O9552" t="b">
        <v>0</v>
      </c>
      <c r="P9552" t="b">
        <v>0</v>
      </c>
      <c r="Q9552">
        <v>1</v>
      </c>
      <c r="R9552">
        <v>1</v>
      </c>
      <c r="S9552">
        <v>1</v>
      </c>
      <c r="T9552">
        <v>5</v>
      </c>
      <c r="U9552" t="b">
        <v>1</v>
      </c>
      <c r="V9552" t="s">
        <v>11171</v>
      </c>
      <c r="W9552" t="s">
        <v>11172</v>
      </c>
      <c r="X9552" t="s">
        <v>15667</v>
      </c>
      <c r="Y9552">
        <v>88</v>
      </c>
      <c r="Z9552">
        <v>88</v>
      </c>
      <c r="AA9552">
        <v>3</v>
      </c>
      <c r="AB9552">
        <v>3</v>
      </c>
      <c r="AC9552">
        <v>35</v>
      </c>
    </row>
    <row r="9553" spans="1:29">
      <c r="A9553">
        <v>10359</v>
      </c>
      <c r="B9553" t="s">
        <v>805</v>
      </c>
      <c r="C9553" t="s">
        <v>11380</v>
      </c>
      <c r="J9553" t="s">
        <v>1436</v>
      </c>
      <c r="K9553">
        <v>0</v>
      </c>
      <c r="N9553" t="b">
        <v>1</v>
      </c>
      <c r="O9553" t="b">
        <v>0</v>
      </c>
      <c r="P9553" t="b">
        <v>0</v>
      </c>
      <c r="Q9553">
        <v>1</v>
      </c>
      <c r="R9553">
        <v>1</v>
      </c>
      <c r="S9553">
        <v>1</v>
      </c>
      <c r="T9553">
        <v>5</v>
      </c>
      <c r="U9553" t="b">
        <v>1</v>
      </c>
      <c r="V9553" t="s">
        <v>11171</v>
      </c>
      <c r="W9553" t="s">
        <v>11172</v>
      </c>
      <c r="X9553" t="s">
        <v>15668</v>
      </c>
      <c r="Y9553">
        <v>89</v>
      </c>
      <c r="Z9553">
        <v>89</v>
      </c>
      <c r="AA9553">
        <v>3</v>
      </c>
      <c r="AB9553">
        <v>3</v>
      </c>
      <c r="AC9553">
        <v>35</v>
      </c>
    </row>
    <row r="9554" spans="1:29">
      <c r="A9554">
        <v>10360</v>
      </c>
      <c r="B9554" t="s">
        <v>805</v>
      </c>
      <c r="C9554" t="s">
        <v>11381</v>
      </c>
      <c r="J9554" t="s">
        <v>1436</v>
      </c>
      <c r="K9554">
        <v>0</v>
      </c>
      <c r="N9554" t="b">
        <v>1</v>
      </c>
      <c r="O9554" t="b">
        <v>0</v>
      </c>
      <c r="P9554" t="b">
        <v>0</v>
      </c>
      <c r="Q9554">
        <v>1</v>
      </c>
      <c r="R9554">
        <v>1</v>
      </c>
      <c r="S9554">
        <v>1</v>
      </c>
      <c r="T9554">
        <v>5</v>
      </c>
      <c r="U9554" t="b">
        <v>1</v>
      </c>
      <c r="V9554" t="s">
        <v>11171</v>
      </c>
      <c r="W9554" t="s">
        <v>11172</v>
      </c>
      <c r="X9554" t="s">
        <v>15669</v>
      </c>
      <c r="Y9554">
        <v>90</v>
      </c>
      <c r="Z9554">
        <v>90</v>
      </c>
      <c r="AA9554">
        <v>3</v>
      </c>
      <c r="AB9554">
        <v>3</v>
      </c>
      <c r="AC9554">
        <v>35</v>
      </c>
    </row>
    <row r="9555" spans="1:29">
      <c r="A9555">
        <v>10361</v>
      </c>
      <c r="B9555" t="s">
        <v>805</v>
      </c>
      <c r="C9555" t="s">
        <v>11382</v>
      </c>
      <c r="J9555" t="s">
        <v>1436</v>
      </c>
      <c r="K9555">
        <v>0</v>
      </c>
      <c r="N9555" t="b">
        <v>1</v>
      </c>
      <c r="O9555" t="b">
        <v>0</v>
      </c>
      <c r="P9555" t="b">
        <v>0</v>
      </c>
      <c r="Q9555">
        <v>1</v>
      </c>
      <c r="R9555">
        <v>1</v>
      </c>
      <c r="S9555">
        <v>1</v>
      </c>
      <c r="T9555">
        <v>5</v>
      </c>
      <c r="U9555" t="b">
        <v>1</v>
      </c>
      <c r="V9555" t="s">
        <v>11171</v>
      </c>
      <c r="W9555" t="s">
        <v>11172</v>
      </c>
      <c r="X9555" t="s">
        <v>15670</v>
      </c>
      <c r="Y9555">
        <v>91</v>
      </c>
      <c r="Z9555">
        <v>91</v>
      </c>
      <c r="AA9555">
        <v>3</v>
      </c>
      <c r="AB9555">
        <v>3</v>
      </c>
      <c r="AC9555">
        <v>35</v>
      </c>
    </row>
    <row r="9556" spans="1:29">
      <c r="A9556">
        <v>10362</v>
      </c>
      <c r="B9556" t="s">
        <v>805</v>
      </c>
      <c r="C9556" t="s">
        <v>11383</v>
      </c>
      <c r="J9556" t="s">
        <v>1436</v>
      </c>
      <c r="K9556">
        <v>0</v>
      </c>
      <c r="N9556" t="b">
        <v>1</v>
      </c>
      <c r="O9556" t="b">
        <v>0</v>
      </c>
      <c r="P9556" t="b">
        <v>0</v>
      </c>
      <c r="Q9556">
        <v>1</v>
      </c>
      <c r="R9556">
        <v>1</v>
      </c>
      <c r="S9556">
        <v>1</v>
      </c>
      <c r="T9556">
        <v>5</v>
      </c>
      <c r="U9556" t="b">
        <v>1</v>
      </c>
      <c r="V9556" t="s">
        <v>11171</v>
      </c>
      <c r="W9556" t="s">
        <v>11172</v>
      </c>
      <c r="X9556" t="s">
        <v>15671</v>
      </c>
      <c r="Y9556">
        <v>92</v>
      </c>
      <c r="Z9556">
        <v>92</v>
      </c>
      <c r="AA9556">
        <v>3</v>
      </c>
      <c r="AB9556">
        <v>3</v>
      </c>
      <c r="AC9556">
        <v>35</v>
      </c>
    </row>
    <row r="9557" spans="1:29">
      <c r="A9557">
        <v>10363</v>
      </c>
      <c r="B9557" t="s">
        <v>805</v>
      </c>
      <c r="C9557" t="s">
        <v>11384</v>
      </c>
      <c r="J9557" t="s">
        <v>1436</v>
      </c>
      <c r="K9557">
        <v>0</v>
      </c>
      <c r="N9557" t="b">
        <v>1</v>
      </c>
      <c r="O9557" t="b">
        <v>0</v>
      </c>
      <c r="P9557" t="b">
        <v>0</v>
      </c>
      <c r="Q9557">
        <v>1</v>
      </c>
      <c r="R9557">
        <v>1</v>
      </c>
      <c r="S9557">
        <v>1</v>
      </c>
      <c r="T9557">
        <v>5</v>
      </c>
      <c r="U9557" t="b">
        <v>1</v>
      </c>
      <c r="V9557" t="s">
        <v>11171</v>
      </c>
      <c r="W9557" t="s">
        <v>11172</v>
      </c>
      <c r="X9557" t="s">
        <v>15672</v>
      </c>
      <c r="Y9557">
        <v>93</v>
      </c>
      <c r="Z9557">
        <v>93</v>
      </c>
      <c r="AA9557">
        <v>3</v>
      </c>
      <c r="AB9557">
        <v>3</v>
      </c>
      <c r="AC9557">
        <v>35</v>
      </c>
    </row>
    <row r="9558" spans="1:29">
      <c r="A9558">
        <v>10371</v>
      </c>
      <c r="B9558" t="s">
        <v>805</v>
      </c>
      <c r="C9558" t="s">
        <v>11385</v>
      </c>
      <c r="J9558" t="s">
        <v>1444</v>
      </c>
      <c r="K9558">
        <v>0</v>
      </c>
      <c r="N9558" t="b">
        <v>1</v>
      </c>
      <c r="O9558" t="b">
        <v>0</v>
      </c>
      <c r="P9558" t="b">
        <v>0</v>
      </c>
      <c r="Q9558">
        <v>1</v>
      </c>
      <c r="R9558">
        <v>1</v>
      </c>
      <c r="S9558">
        <v>1</v>
      </c>
      <c r="T9558">
        <v>5</v>
      </c>
      <c r="U9558" t="b">
        <v>1</v>
      </c>
      <c r="V9558" t="s">
        <v>11171</v>
      </c>
      <c r="W9558" t="s">
        <v>11172</v>
      </c>
      <c r="X9558" t="s">
        <v>14889</v>
      </c>
      <c r="Y9558">
        <v>69</v>
      </c>
      <c r="Z9558">
        <v>69</v>
      </c>
      <c r="AA9558">
        <v>6</v>
      </c>
      <c r="AB9558">
        <v>6</v>
      </c>
      <c r="AC9558">
        <v>35</v>
      </c>
    </row>
    <row r="9559" spans="1:29">
      <c r="A9559">
        <v>10372</v>
      </c>
      <c r="B9559" t="s">
        <v>805</v>
      </c>
      <c r="C9559" t="s">
        <v>11386</v>
      </c>
      <c r="J9559" t="s">
        <v>1444</v>
      </c>
      <c r="K9559">
        <v>0</v>
      </c>
      <c r="N9559" t="b">
        <v>1</v>
      </c>
      <c r="O9559" t="b">
        <v>0</v>
      </c>
      <c r="P9559" t="b">
        <v>0</v>
      </c>
      <c r="Q9559">
        <v>1</v>
      </c>
      <c r="R9559">
        <v>1</v>
      </c>
      <c r="S9559">
        <v>1</v>
      </c>
      <c r="T9559">
        <v>5</v>
      </c>
      <c r="U9559" t="b">
        <v>1</v>
      </c>
      <c r="V9559" t="s">
        <v>11171</v>
      </c>
      <c r="W9559" t="s">
        <v>11172</v>
      </c>
      <c r="X9559" t="s">
        <v>14890</v>
      </c>
      <c r="Y9559">
        <v>70</v>
      </c>
      <c r="Z9559">
        <v>70</v>
      </c>
      <c r="AA9559">
        <v>6</v>
      </c>
      <c r="AB9559">
        <v>6</v>
      </c>
      <c r="AC9559">
        <v>35</v>
      </c>
    </row>
    <row r="9560" spans="1:29">
      <c r="A9560">
        <v>10373</v>
      </c>
      <c r="B9560" t="s">
        <v>805</v>
      </c>
      <c r="C9560" t="s">
        <v>11387</v>
      </c>
      <c r="J9560" t="s">
        <v>1444</v>
      </c>
      <c r="K9560">
        <v>0</v>
      </c>
      <c r="N9560" t="b">
        <v>1</v>
      </c>
      <c r="O9560" t="b">
        <v>0</v>
      </c>
      <c r="P9560" t="b">
        <v>0</v>
      </c>
      <c r="Q9560">
        <v>1</v>
      </c>
      <c r="R9560">
        <v>1</v>
      </c>
      <c r="S9560">
        <v>1</v>
      </c>
      <c r="T9560">
        <v>5</v>
      </c>
      <c r="U9560" t="b">
        <v>1</v>
      </c>
      <c r="V9560" t="s">
        <v>11171</v>
      </c>
      <c r="W9560" t="s">
        <v>11172</v>
      </c>
      <c r="X9560" t="s">
        <v>14891</v>
      </c>
      <c r="Y9560">
        <v>71</v>
      </c>
      <c r="Z9560">
        <v>71</v>
      </c>
      <c r="AA9560">
        <v>6</v>
      </c>
      <c r="AB9560">
        <v>6</v>
      </c>
      <c r="AC9560">
        <v>35</v>
      </c>
    </row>
    <row r="9561" spans="1:29">
      <c r="A9561">
        <v>10374</v>
      </c>
      <c r="B9561" t="s">
        <v>805</v>
      </c>
      <c r="C9561" t="s">
        <v>11388</v>
      </c>
      <c r="J9561" t="s">
        <v>1444</v>
      </c>
      <c r="K9561">
        <v>0</v>
      </c>
      <c r="N9561" t="b">
        <v>1</v>
      </c>
      <c r="O9561" t="b">
        <v>0</v>
      </c>
      <c r="P9561" t="b">
        <v>0</v>
      </c>
      <c r="Q9561">
        <v>1</v>
      </c>
      <c r="R9561">
        <v>1</v>
      </c>
      <c r="S9561">
        <v>1</v>
      </c>
      <c r="T9561">
        <v>5</v>
      </c>
      <c r="U9561" t="b">
        <v>1</v>
      </c>
      <c r="V9561" t="s">
        <v>11171</v>
      </c>
      <c r="W9561" t="s">
        <v>11172</v>
      </c>
      <c r="X9561" t="s">
        <v>14892</v>
      </c>
      <c r="Y9561">
        <v>72</v>
      </c>
      <c r="Z9561">
        <v>72</v>
      </c>
      <c r="AA9561">
        <v>6</v>
      </c>
      <c r="AB9561">
        <v>6</v>
      </c>
      <c r="AC9561">
        <v>35</v>
      </c>
    </row>
    <row r="9562" spans="1:29">
      <c r="A9562">
        <v>10375</v>
      </c>
      <c r="B9562" t="s">
        <v>805</v>
      </c>
      <c r="C9562" t="s">
        <v>11389</v>
      </c>
      <c r="J9562" t="s">
        <v>1444</v>
      </c>
      <c r="K9562">
        <v>0</v>
      </c>
      <c r="N9562" t="b">
        <v>1</v>
      </c>
      <c r="O9562" t="b">
        <v>0</v>
      </c>
      <c r="P9562" t="b">
        <v>0</v>
      </c>
      <c r="Q9562">
        <v>1</v>
      </c>
      <c r="R9562">
        <v>1</v>
      </c>
      <c r="S9562">
        <v>1</v>
      </c>
      <c r="T9562">
        <v>5</v>
      </c>
      <c r="U9562" t="b">
        <v>1</v>
      </c>
      <c r="V9562" t="s">
        <v>11171</v>
      </c>
      <c r="W9562" t="s">
        <v>11172</v>
      </c>
      <c r="X9562" t="s">
        <v>14893</v>
      </c>
      <c r="Y9562">
        <v>73</v>
      </c>
      <c r="Z9562">
        <v>73</v>
      </c>
      <c r="AA9562">
        <v>6</v>
      </c>
      <c r="AB9562">
        <v>6</v>
      </c>
      <c r="AC9562">
        <v>35</v>
      </c>
    </row>
    <row r="9563" spans="1:29">
      <c r="A9563">
        <v>10376</v>
      </c>
      <c r="B9563" t="s">
        <v>805</v>
      </c>
      <c r="C9563" t="s">
        <v>11390</v>
      </c>
      <c r="J9563" t="s">
        <v>1444</v>
      </c>
      <c r="K9563">
        <v>0</v>
      </c>
      <c r="N9563" t="b">
        <v>1</v>
      </c>
      <c r="O9563" t="b">
        <v>0</v>
      </c>
      <c r="P9563" t="b">
        <v>0</v>
      </c>
      <c r="Q9563">
        <v>1</v>
      </c>
      <c r="R9563">
        <v>1</v>
      </c>
      <c r="S9563">
        <v>1</v>
      </c>
      <c r="T9563">
        <v>5</v>
      </c>
      <c r="U9563" t="b">
        <v>1</v>
      </c>
      <c r="V9563" t="s">
        <v>11171</v>
      </c>
      <c r="W9563" t="s">
        <v>11172</v>
      </c>
      <c r="X9563" t="s">
        <v>14894</v>
      </c>
      <c r="Y9563">
        <v>74</v>
      </c>
      <c r="Z9563">
        <v>74</v>
      </c>
      <c r="AA9563">
        <v>6</v>
      </c>
      <c r="AB9563">
        <v>6</v>
      </c>
      <c r="AC9563">
        <v>35</v>
      </c>
    </row>
    <row r="9564" spans="1:29">
      <c r="A9564">
        <v>10377</v>
      </c>
      <c r="B9564" t="s">
        <v>805</v>
      </c>
      <c r="C9564" t="s">
        <v>11391</v>
      </c>
      <c r="J9564" t="s">
        <v>1444</v>
      </c>
      <c r="K9564">
        <v>0</v>
      </c>
      <c r="N9564" t="b">
        <v>1</v>
      </c>
      <c r="O9564" t="b">
        <v>0</v>
      </c>
      <c r="P9564" t="b">
        <v>0</v>
      </c>
      <c r="Q9564">
        <v>1</v>
      </c>
      <c r="R9564">
        <v>1</v>
      </c>
      <c r="S9564">
        <v>1</v>
      </c>
      <c r="T9564">
        <v>5</v>
      </c>
      <c r="U9564" t="b">
        <v>1</v>
      </c>
      <c r="V9564" t="s">
        <v>11171</v>
      </c>
      <c r="W9564" t="s">
        <v>11172</v>
      </c>
      <c r="X9564" t="s">
        <v>14895</v>
      </c>
      <c r="Y9564">
        <v>75</v>
      </c>
      <c r="Z9564">
        <v>75</v>
      </c>
      <c r="AA9564">
        <v>6</v>
      </c>
      <c r="AB9564">
        <v>6</v>
      </c>
      <c r="AC9564">
        <v>35</v>
      </c>
    </row>
    <row r="9565" spans="1:29">
      <c r="A9565">
        <v>10378</v>
      </c>
      <c r="B9565" t="s">
        <v>805</v>
      </c>
      <c r="C9565" t="s">
        <v>11392</v>
      </c>
      <c r="J9565" t="s">
        <v>1444</v>
      </c>
      <c r="K9565">
        <v>0</v>
      </c>
      <c r="N9565" t="b">
        <v>1</v>
      </c>
      <c r="O9565" t="b">
        <v>0</v>
      </c>
      <c r="P9565" t="b">
        <v>0</v>
      </c>
      <c r="Q9565">
        <v>1</v>
      </c>
      <c r="R9565">
        <v>1</v>
      </c>
      <c r="S9565">
        <v>1</v>
      </c>
      <c r="T9565">
        <v>5</v>
      </c>
      <c r="U9565" t="b">
        <v>1</v>
      </c>
      <c r="V9565" t="s">
        <v>11171</v>
      </c>
      <c r="W9565" t="s">
        <v>11172</v>
      </c>
      <c r="X9565" t="s">
        <v>14896</v>
      </c>
      <c r="Y9565">
        <v>76</v>
      </c>
      <c r="Z9565">
        <v>76</v>
      </c>
      <c r="AA9565">
        <v>6</v>
      </c>
      <c r="AB9565">
        <v>6</v>
      </c>
      <c r="AC9565">
        <v>35</v>
      </c>
    </row>
    <row r="9566" spans="1:29">
      <c r="A9566">
        <v>10379</v>
      </c>
      <c r="B9566" t="s">
        <v>805</v>
      </c>
      <c r="C9566" t="s">
        <v>11393</v>
      </c>
      <c r="J9566" t="s">
        <v>1444</v>
      </c>
      <c r="K9566">
        <v>0</v>
      </c>
      <c r="N9566" t="b">
        <v>1</v>
      </c>
      <c r="O9566" t="b">
        <v>0</v>
      </c>
      <c r="P9566" t="b">
        <v>0</v>
      </c>
      <c r="Q9566">
        <v>1</v>
      </c>
      <c r="R9566">
        <v>1</v>
      </c>
      <c r="S9566">
        <v>1</v>
      </c>
      <c r="T9566">
        <v>5</v>
      </c>
      <c r="U9566" t="b">
        <v>1</v>
      </c>
      <c r="V9566" t="s">
        <v>11171</v>
      </c>
      <c r="W9566" t="s">
        <v>11172</v>
      </c>
      <c r="X9566" t="s">
        <v>14941</v>
      </c>
      <c r="Y9566">
        <v>77</v>
      </c>
      <c r="Z9566">
        <v>77</v>
      </c>
      <c r="AA9566">
        <v>6</v>
      </c>
      <c r="AB9566">
        <v>6</v>
      </c>
      <c r="AC9566">
        <v>35</v>
      </c>
    </row>
    <row r="9567" spans="1:29">
      <c r="A9567">
        <v>10380</v>
      </c>
      <c r="B9567" t="s">
        <v>805</v>
      </c>
      <c r="C9567" t="s">
        <v>11394</v>
      </c>
      <c r="J9567" t="s">
        <v>1444</v>
      </c>
      <c r="K9567">
        <v>0</v>
      </c>
      <c r="N9567" t="b">
        <v>1</v>
      </c>
      <c r="O9567" t="b">
        <v>0</v>
      </c>
      <c r="P9567" t="b">
        <v>0</v>
      </c>
      <c r="Q9567">
        <v>1</v>
      </c>
      <c r="R9567">
        <v>1</v>
      </c>
      <c r="S9567">
        <v>1</v>
      </c>
      <c r="T9567">
        <v>5</v>
      </c>
      <c r="U9567" t="b">
        <v>1</v>
      </c>
      <c r="V9567" t="s">
        <v>11171</v>
      </c>
      <c r="W9567" t="s">
        <v>11172</v>
      </c>
      <c r="X9567" t="s">
        <v>14946</v>
      </c>
      <c r="Y9567">
        <v>78</v>
      </c>
      <c r="Z9567">
        <v>78</v>
      </c>
      <c r="AA9567">
        <v>6</v>
      </c>
      <c r="AB9567">
        <v>6</v>
      </c>
      <c r="AC9567">
        <v>35</v>
      </c>
    </row>
    <row r="9568" spans="1:29">
      <c r="A9568">
        <v>10381</v>
      </c>
      <c r="B9568" t="s">
        <v>805</v>
      </c>
      <c r="C9568" t="s">
        <v>11395</v>
      </c>
      <c r="J9568" t="s">
        <v>1444</v>
      </c>
      <c r="K9568">
        <v>0</v>
      </c>
      <c r="N9568" t="b">
        <v>1</v>
      </c>
      <c r="O9568" t="b">
        <v>0</v>
      </c>
      <c r="P9568" t="b">
        <v>0</v>
      </c>
      <c r="Q9568">
        <v>1</v>
      </c>
      <c r="R9568">
        <v>1</v>
      </c>
      <c r="S9568">
        <v>1</v>
      </c>
      <c r="T9568">
        <v>5</v>
      </c>
      <c r="U9568" t="b">
        <v>1</v>
      </c>
      <c r="V9568" t="s">
        <v>11171</v>
      </c>
      <c r="W9568" t="s">
        <v>11172</v>
      </c>
      <c r="X9568" t="s">
        <v>15537</v>
      </c>
      <c r="Y9568">
        <v>79</v>
      </c>
      <c r="Z9568">
        <v>79</v>
      </c>
      <c r="AA9568">
        <v>6</v>
      </c>
      <c r="AB9568">
        <v>6</v>
      </c>
      <c r="AC9568">
        <v>35</v>
      </c>
    </row>
    <row r="9569" spans="1:29">
      <c r="A9569">
        <v>10382</v>
      </c>
      <c r="B9569" t="s">
        <v>805</v>
      </c>
      <c r="C9569" t="s">
        <v>11396</v>
      </c>
      <c r="J9569" t="s">
        <v>1444</v>
      </c>
      <c r="K9569">
        <v>0</v>
      </c>
      <c r="N9569" t="b">
        <v>1</v>
      </c>
      <c r="O9569" t="b">
        <v>0</v>
      </c>
      <c r="P9569" t="b">
        <v>0</v>
      </c>
      <c r="Q9569">
        <v>1</v>
      </c>
      <c r="R9569">
        <v>1</v>
      </c>
      <c r="S9569">
        <v>1</v>
      </c>
      <c r="T9569">
        <v>5</v>
      </c>
      <c r="U9569" t="b">
        <v>1</v>
      </c>
      <c r="V9569" t="s">
        <v>11171</v>
      </c>
      <c r="W9569" t="s">
        <v>11172</v>
      </c>
      <c r="X9569" t="s">
        <v>15039</v>
      </c>
      <c r="Y9569">
        <v>80</v>
      </c>
      <c r="Z9569">
        <v>80</v>
      </c>
      <c r="AA9569">
        <v>6</v>
      </c>
      <c r="AB9569">
        <v>6</v>
      </c>
      <c r="AC9569">
        <v>35</v>
      </c>
    </row>
    <row r="9570" spans="1:29">
      <c r="A9570">
        <v>10383</v>
      </c>
      <c r="B9570" t="s">
        <v>805</v>
      </c>
      <c r="C9570" t="s">
        <v>11397</v>
      </c>
      <c r="J9570" t="s">
        <v>1444</v>
      </c>
      <c r="K9570">
        <v>0</v>
      </c>
      <c r="N9570" t="b">
        <v>1</v>
      </c>
      <c r="O9570" t="b">
        <v>0</v>
      </c>
      <c r="P9570" t="b">
        <v>0</v>
      </c>
      <c r="Q9570">
        <v>1</v>
      </c>
      <c r="R9570">
        <v>1</v>
      </c>
      <c r="S9570">
        <v>1</v>
      </c>
      <c r="T9570">
        <v>5</v>
      </c>
      <c r="U9570" t="b">
        <v>1</v>
      </c>
      <c r="V9570" t="s">
        <v>11171</v>
      </c>
      <c r="W9570" t="s">
        <v>11172</v>
      </c>
      <c r="X9570" t="s">
        <v>15040</v>
      </c>
      <c r="Y9570">
        <v>81</v>
      </c>
      <c r="Z9570">
        <v>81</v>
      </c>
      <c r="AA9570">
        <v>6</v>
      </c>
      <c r="AB9570">
        <v>6</v>
      </c>
      <c r="AC9570">
        <v>35</v>
      </c>
    </row>
    <row r="9571" spans="1:29">
      <c r="A9571">
        <v>10384</v>
      </c>
      <c r="B9571" t="s">
        <v>805</v>
      </c>
      <c r="C9571" t="s">
        <v>11398</v>
      </c>
      <c r="J9571" t="s">
        <v>1444</v>
      </c>
      <c r="K9571">
        <v>0</v>
      </c>
      <c r="N9571" t="b">
        <v>1</v>
      </c>
      <c r="O9571" t="b">
        <v>0</v>
      </c>
      <c r="P9571" t="b">
        <v>0</v>
      </c>
      <c r="Q9571">
        <v>1</v>
      </c>
      <c r="R9571">
        <v>1</v>
      </c>
      <c r="S9571">
        <v>1</v>
      </c>
      <c r="T9571">
        <v>5</v>
      </c>
      <c r="U9571" t="b">
        <v>1</v>
      </c>
      <c r="V9571" t="s">
        <v>11171</v>
      </c>
      <c r="W9571" t="s">
        <v>11172</v>
      </c>
      <c r="X9571" t="s">
        <v>15041</v>
      </c>
      <c r="Y9571">
        <v>82</v>
      </c>
      <c r="Z9571">
        <v>82</v>
      </c>
      <c r="AA9571">
        <v>6</v>
      </c>
      <c r="AB9571">
        <v>6</v>
      </c>
      <c r="AC9571">
        <v>35</v>
      </c>
    </row>
    <row r="9572" spans="1:29">
      <c r="A9572">
        <v>10385</v>
      </c>
      <c r="B9572" t="s">
        <v>805</v>
      </c>
      <c r="C9572" t="s">
        <v>11399</v>
      </c>
      <c r="J9572" t="s">
        <v>1444</v>
      </c>
      <c r="K9572">
        <v>0</v>
      </c>
      <c r="N9572" t="b">
        <v>1</v>
      </c>
      <c r="O9572" t="b">
        <v>0</v>
      </c>
      <c r="P9572" t="b">
        <v>0</v>
      </c>
      <c r="Q9572">
        <v>1</v>
      </c>
      <c r="R9572">
        <v>1</v>
      </c>
      <c r="S9572">
        <v>1</v>
      </c>
      <c r="T9572">
        <v>5</v>
      </c>
      <c r="U9572" t="b">
        <v>1</v>
      </c>
      <c r="V9572" t="s">
        <v>11171</v>
      </c>
      <c r="W9572" t="s">
        <v>11172</v>
      </c>
      <c r="X9572" t="s">
        <v>15042</v>
      </c>
      <c r="Y9572">
        <v>83</v>
      </c>
      <c r="Z9572">
        <v>83</v>
      </c>
      <c r="AA9572">
        <v>6</v>
      </c>
      <c r="AB9572">
        <v>6</v>
      </c>
      <c r="AC9572">
        <v>35</v>
      </c>
    </row>
    <row r="9573" spans="1:29">
      <c r="A9573">
        <v>10386</v>
      </c>
      <c r="B9573" t="s">
        <v>805</v>
      </c>
      <c r="C9573" t="s">
        <v>11400</v>
      </c>
      <c r="J9573" t="s">
        <v>1444</v>
      </c>
      <c r="K9573">
        <v>0</v>
      </c>
      <c r="N9573" t="b">
        <v>1</v>
      </c>
      <c r="O9573" t="b">
        <v>0</v>
      </c>
      <c r="P9573" t="b">
        <v>0</v>
      </c>
      <c r="Q9573">
        <v>1</v>
      </c>
      <c r="R9573">
        <v>1</v>
      </c>
      <c r="S9573">
        <v>1</v>
      </c>
      <c r="T9573">
        <v>5</v>
      </c>
      <c r="U9573" t="b">
        <v>1</v>
      </c>
      <c r="V9573" t="s">
        <v>11171</v>
      </c>
      <c r="W9573" t="s">
        <v>11172</v>
      </c>
      <c r="X9573" t="s">
        <v>15043</v>
      </c>
      <c r="Y9573">
        <v>84</v>
      </c>
      <c r="Z9573">
        <v>84</v>
      </c>
      <c r="AA9573">
        <v>6</v>
      </c>
      <c r="AB9573">
        <v>6</v>
      </c>
      <c r="AC9573">
        <v>35</v>
      </c>
    </row>
    <row r="9574" spans="1:29">
      <c r="A9574">
        <v>10387</v>
      </c>
      <c r="B9574" t="s">
        <v>805</v>
      </c>
      <c r="C9574" t="s">
        <v>11401</v>
      </c>
      <c r="J9574" t="s">
        <v>1444</v>
      </c>
      <c r="K9574">
        <v>0</v>
      </c>
      <c r="N9574" t="b">
        <v>1</v>
      </c>
      <c r="O9574" t="b">
        <v>0</v>
      </c>
      <c r="P9574" t="b">
        <v>0</v>
      </c>
      <c r="Q9574">
        <v>1</v>
      </c>
      <c r="R9574">
        <v>1</v>
      </c>
      <c r="S9574">
        <v>1</v>
      </c>
      <c r="T9574">
        <v>5</v>
      </c>
      <c r="U9574" t="b">
        <v>1</v>
      </c>
      <c r="V9574" t="s">
        <v>11171</v>
      </c>
      <c r="W9574" t="s">
        <v>11172</v>
      </c>
      <c r="X9574" t="s">
        <v>15044</v>
      </c>
      <c r="Y9574">
        <v>85</v>
      </c>
      <c r="Z9574">
        <v>85</v>
      </c>
      <c r="AA9574">
        <v>6</v>
      </c>
      <c r="AB9574">
        <v>6</v>
      </c>
      <c r="AC9574">
        <v>35</v>
      </c>
    </row>
    <row r="9575" spans="1:29">
      <c r="A9575">
        <v>10388</v>
      </c>
      <c r="B9575" t="s">
        <v>805</v>
      </c>
      <c r="C9575" t="s">
        <v>11402</v>
      </c>
      <c r="J9575" t="s">
        <v>1444</v>
      </c>
      <c r="K9575">
        <v>0</v>
      </c>
      <c r="N9575" t="b">
        <v>1</v>
      </c>
      <c r="O9575" t="b">
        <v>0</v>
      </c>
      <c r="P9575" t="b">
        <v>0</v>
      </c>
      <c r="Q9575">
        <v>1</v>
      </c>
      <c r="R9575">
        <v>1</v>
      </c>
      <c r="S9575">
        <v>1</v>
      </c>
      <c r="T9575">
        <v>5</v>
      </c>
      <c r="U9575" t="b">
        <v>1</v>
      </c>
      <c r="V9575" t="s">
        <v>11171</v>
      </c>
      <c r="W9575" t="s">
        <v>11172</v>
      </c>
      <c r="X9575" t="s">
        <v>15045</v>
      </c>
      <c r="Y9575">
        <v>86</v>
      </c>
      <c r="Z9575">
        <v>86</v>
      </c>
      <c r="AA9575">
        <v>6</v>
      </c>
      <c r="AB9575">
        <v>6</v>
      </c>
      <c r="AC9575">
        <v>35</v>
      </c>
    </row>
    <row r="9576" spans="1:29">
      <c r="A9576">
        <v>10389</v>
      </c>
      <c r="B9576" t="s">
        <v>805</v>
      </c>
      <c r="C9576" t="s">
        <v>11403</v>
      </c>
      <c r="J9576" t="s">
        <v>1444</v>
      </c>
      <c r="K9576">
        <v>0</v>
      </c>
      <c r="N9576" t="b">
        <v>1</v>
      </c>
      <c r="O9576" t="b">
        <v>0</v>
      </c>
      <c r="P9576" t="b">
        <v>0</v>
      </c>
      <c r="Q9576">
        <v>1</v>
      </c>
      <c r="R9576">
        <v>1</v>
      </c>
      <c r="S9576">
        <v>1</v>
      </c>
      <c r="T9576">
        <v>5</v>
      </c>
      <c r="U9576" t="b">
        <v>1</v>
      </c>
      <c r="V9576" t="s">
        <v>11171</v>
      </c>
      <c r="W9576" t="s">
        <v>11172</v>
      </c>
      <c r="X9576" t="s">
        <v>15046</v>
      </c>
      <c r="Y9576">
        <v>87</v>
      </c>
      <c r="Z9576">
        <v>87</v>
      </c>
      <c r="AA9576">
        <v>6</v>
      </c>
      <c r="AB9576">
        <v>6</v>
      </c>
      <c r="AC9576">
        <v>35</v>
      </c>
    </row>
    <row r="9577" spans="1:29">
      <c r="A9577">
        <v>10390</v>
      </c>
      <c r="B9577" t="s">
        <v>805</v>
      </c>
      <c r="C9577" t="s">
        <v>11404</v>
      </c>
      <c r="J9577" t="s">
        <v>1444</v>
      </c>
      <c r="K9577">
        <v>0</v>
      </c>
      <c r="N9577" t="b">
        <v>1</v>
      </c>
      <c r="O9577" t="b">
        <v>0</v>
      </c>
      <c r="P9577" t="b">
        <v>0</v>
      </c>
      <c r="Q9577">
        <v>1</v>
      </c>
      <c r="R9577">
        <v>1</v>
      </c>
      <c r="S9577">
        <v>1</v>
      </c>
      <c r="T9577">
        <v>5</v>
      </c>
      <c r="U9577" t="b">
        <v>1</v>
      </c>
      <c r="V9577" t="s">
        <v>11171</v>
      </c>
      <c r="W9577" t="s">
        <v>11172</v>
      </c>
      <c r="X9577" t="s">
        <v>15047</v>
      </c>
      <c r="Y9577">
        <v>88</v>
      </c>
      <c r="Z9577">
        <v>88</v>
      </c>
      <c r="AA9577">
        <v>6</v>
      </c>
      <c r="AB9577">
        <v>6</v>
      </c>
      <c r="AC9577">
        <v>35</v>
      </c>
    </row>
    <row r="9578" spans="1:29">
      <c r="A9578">
        <v>10391</v>
      </c>
      <c r="B9578" t="s">
        <v>805</v>
      </c>
      <c r="C9578" t="s">
        <v>11405</v>
      </c>
      <c r="J9578" t="s">
        <v>1444</v>
      </c>
      <c r="K9578">
        <v>0</v>
      </c>
      <c r="N9578" t="b">
        <v>1</v>
      </c>
      <c r="O9578" t="b">
        <v>0</v>
      </c>
      <c r="P9578" t="b">
        <v>0</v>
      </c>
      <c r="Q9578">
        <v>1</v>
      </c>
      <c r="R9578">
        <v>1</v>
      </c>
      <c r="S9578">
        <v>1</v>
      </c>
      <c r="T9578">
        <v>5</v>
      </c>
      <c r="U9578" t="b">
        <v>1</v>
      </c>
      <c r="V9578" t="s">
        <v>11171</v>
      </c>
      <c r="W9578" t="s">
        <v>11172</v>
      </c>
      <c r="X9578" t="s">
        <v>15048</v>
      </c>
      <c r="Y9578">
        <v>89</v>
      </c>
      <c r="Z9578">
        <v>89</v>
      </c>
      <c r="AA9578">
        <v>6</v>
      </c>
      <c r="AB9578">
        <v>6</v>
      </c>
      <c r="AC9578">
        <v>35</v>
      </c>
    </row>
    <row r="9579" spans="1:29">
      <c r="A9579">
        <v>10392</v>
      </c>
      <c r="B9579" t="s">
        <v>805</v>
      </c>
      <c r="C9579" t="s">
        <v>11406</v>
      </c>
      <c r="J9579" t="s">
        <v>1444</v>
      </c>
      <c r="K9579">
        <v>0</v>
      </c>
      <c r="N9579" t="b">
        <v>1</v>
      </c>
      <c r="O9579" t="b">
        <v>0</v>
      </c>
      <c r="P9579" t="b">
        <v>0</v>
      </c>
      <c r="Q9579">
        <v>1</v>
      </c>
      <c r="R9579">
        <v>1</v>
      </c>
      <c r="S9579">
        <v>1</v>
      </c>
      <c r="T9579">
        <v>5</v>
      </c>
      <c r="U9579" t="b">
        <v>1</v>
      </c>
      <c r="V9579" t="s">
        <v>11171</v>
      </c>
      <c r="W9579" t="s">
        <v>11172</v>
      </c>
      <c r="X9579" t="s">
        <v>15049</v>
      </c>
      <c r="Y9579">
        <v>90</v>
      </c>
      <c r="Z9579">
        <v>90</v>
      </c>
      <c r="AA9579">
        <v>6</v>
      </c>
      <c r="AB9579">
        <v>6</v>
      </c>
      <c r="AC9579">
        <v>35</v>
      </c>
    </row>
    <row r="9580" spans="1:29">
      <c r="A9580">
        <v>10393</v>
      </c>
      <c r="B9580" t="s">
        <v>805</v>
      </c>
      <c r="C9580" t="s">
        <v>11407</v>
      </c>
      <c r="J9580" t="s">
        <v>1444</v>
      </c>
      <c r="K9580">
        <v>0</v>
      </c>
      <c r="N9580" t="b">
        <v>1</v>
      </c>
      <c r="O9580" t="b">
        <v>0</v>
      </c>
      <c r="P9580" t="b">
        <v>0</v>
      </c>
      <c r="Q9580">
        <v>1</v>
      </c>
      <c r="R9580">
        <v>1</v>
      </c>
      <c r="S9580">
        <v>1</v>
      </c>
      <c r="T9580">
        <v>5</v>
      </c>
      <c r="U9580" t="b">
        <v>1</v>
      </c>
      <c r="V9580" t="s">
        <v>11171</v>
      </c>
      <c r="W9580" t="s">
        <v>11172</v>
      </c>
      <c r="X9580" t="s">
        <v>15050</v>
      </c>
      <c r="Y9580">
        <v>91</v>
      </c>
      <c r="Z9580">
        <v>91</v>
      </c>
      <c r="AA9580">
        <v>6</v>
      </c>
      <c r="AB9580">
        <v>6</v>
      </c>
      <c r="AC9580">
        <v>35</v>
      </c>
    </row>
    <row r="9581" spans="1:29">
      <c r="A9581">
        <v>10394</v>
      </c>
      <c r="B9581" t="s">
        <v>805</v>
      </c>
      <c r="C9581" t="s">
        <v>11408</v>
      </c>
      <c r="J9581" t="s">
        <v>1444</v>
      </c>
      <c r="K9581">
        <v>0</v>
      </c>
      <c r="N9581" t="b">
        <v>1</v>
      </c>
      <c r="O9581" t="b">
        <v>0</v>
      </c>
      <c r="P9581" t="b">
        <v>0</v>
      </c>
      <c r="Q9581">
        <v>1</v>
      </c>
      <c r="R9581">
        <v>1</v>
      </c>
      <c r="S9581">
        <v>1</v>
      </c>
      <c r="T9581">
        <v>5</v>
      </c>
      <c r="U9581" t="b">
        <v>1</v>
      </c>
      <c r="V9581" t="s">
        <v>11171</v>
      </c>
      <c r="W9581" t="s">
        <v>11172</v>
      </c>
      <c r="X9581" t="s">
        <v>15051</v>
      </c>
      <c r="Y9581">
        <v>92</v>
      </c>
      <c r="Z9581">
        <v>92</v>
      </c>
      <c r="AA9581">
        <v>6</v>
      </c>
      <c r="AB9581">
        <v>6</v>
      </c>
      <c r="AC9581">
        <v>35</v>
      </c>
    </row>
    <row r="9582" spans="1:29">
      <c r="A9582">
        <v>10395</v>
      </c>
      <c r="B9582" t="s">
        <v>805</v>
      </c>
      <c r="C9582" t="s">
        <v>11409</v>
      </c>
      <c r="J9582" t="s">
        <v>1444</v>
      </c>
      <c r="K9582">
        <v>0</v>
      </c>
      <c r="N9582" t="b">
        <v>1</v>
      </c>
      <c r="O9582" t="b">
        <v>0</v>
      </c>
      <c r="P9582" t="b">
        <v>0</v>
      </c>
      <c r="Q9582">
        <v>1</v>
      </c>
      <c r="R9582">
        <v>1</v>
      </c>
      <c r="S9582">
        <v>1</v>
      </c>
      <c r="T9582">
        <v>5</v>
      </c>
      <c r="U9582" t="b">
        <v>1</v>
      </c>
      <c r="V9582" t="s">
        <v>11171</v>
      </c>
      <c r="W9582" t="s">
        <v>11172</v>
      </c>
      <c r="X9582" t="s">
        <v>15052</v>
      </c>
      <c r="Y9582">
        <v>93</v>
      </c>
      <c r="Z9582">
        <v>93</v>
      </c>
      <c r="AA9582">
        <v>6</v>
      </c>
      <c r="AB9582">
        <v>6</v>
      </c>
      <c r="AC9582">
        <v>35</v>
      </c>
    </row>
    <row r="9583" spans="1:29">
      <c r="A9583">
        <v>10403</v>
      </c>
      <c r="B9583" t="s">
        <v>805</v>
      </c>
      <c r="C9583" t="s">
        <v>11410</v>
      </c>
      <c r="J9583" t="s">
        <v>1466</v>
      </c>
      <c r="K9583">
        <v>0</v>
      </c>
      <c r="N9583" t="b">
        <v>1</v>
      </c>
      <c r="O9583" t="b">
        <v>0</v>
      </c>
      <c r="P9583" t="b">
        <v>0</v>
      </c>
      <c r="Q9583">
        <v>1</v>
      </c>
      <c r="R9583">
        <v>1</v>
      </c>
      <c r="S9583">
        <v>1</v>
      </c>
      <c r="T9583">
        <v>5</v>
      </c>
      <c r="U9583" t="b">
        <v>1</v>
      </c>
      <c r="V9583" t="s">
        <v>11171</v>
      </c>
      <c r="W9583" t="s">
        <v>11172</v>
      </c>
      <c r="X9583" t="s">
        <v>14910</v>
      </c>
      <c r="Y9583">
        <v>69</v>
      </c>
      <c r="Z9583">
        <v>69</v>
      </c>
      <c r="AA9583">
        <v>7</v>
      </c>
      <c r="AB9583">
        <v>7</v>
      </c>
      <c r="AC9583">
        <v>35</v>
      </c>
    </row>
    <row r="9584" spans="1:29">
      <c r="A9584">
        <v>10404</v>
      </c>
      <c r="B9584" t="s">
        <v>805</v>
      </c>
      <c r="C9584" t="s">
        <v>11411</v>
      </c>
      <c r="J9584" t="s">
        <v>1466</v>
      </c>
      <c r="K9584">
        <v>0</v>
      </c>
      <c r="N9584" t="b">
        <v>1</v>
      </c>
      <c r="O9584" t="b">
        <v>0</v>
      </c>
      <c r="P9584" t="b">
        <v>0</v>
      </c>
      <c r="Q9584">
        <v>1</v>
      </c>
      <c r="R9584">
        <v>1</v>
      </c>
      <c r="S9584">
        <v>1</v>
      </c>
      <c r="T9584">
        <v>5</v>
      </c>
      <c r="U9584" t="b">
        <v>1</v>
      </c>
      <c r="V9584" t="s">
        <v>11171</v>
      </c>
      <c r="W9584" t="s">
        <v>11172</v>
      </c>
      <c r="X9584" t="s">
        <v>14911</v>
      </c>
      <c r="Y9584">
        <v>70</v>
      </c>
      <c r="Z9584">
        <v>70</v>
      </c>
      <c r="AA9584">
        <v>7</v>
      </c>
      <c r="AB9584">
        <v>7</v>
      </c>
      <c r="AC9584">
        <v>35</v>
      </c>
    </row>
    <row r="9585" spans="1:29">
      <c r="A9585">
        <v>10405</v>
      </c>
      <c r="B9585" t="s">
        <v>805</v>
      </c>
      <c r="C9585" t="s">
        <v>11412</v>
      </c>
      <c r="J9585" t="s">
        <v>1466</v>
      </c>
      <c r="K9585">
        <v>0</v>
      </c>
      <c r="N9585" t="b">
        <v>1</v>
      </c>
      <c r="O9585" t="b">
        <v>0</v>
      </c>
      <c r="P9585" t="b">
        <v>0</v>
      </c>
      <c r="Q9585">
        <v>1</v>
      </c>
      <c r="R9585">
        <v>1</v>
      </c>
      <c r="S9585">
        <v>1</v>
      </c>
      <c r="T9585">
        <v>5</v>
      </c>
      <c r="U9585" t="b">
        <v>1</v>
      </c>
      <c r="V9585" t="s">
        <v>11171</v>
      </c>
      <c r="W9585" t="s">
        <v>11172</v>
      </c>
      <c r="X9585" t="s">
        <v>14912</v>
      </c>
      <c r="Y9585">
        <v>71</v>
      </c>
      <c r="Z9585">
        <v>71</v>
      </c>
      <c r="AA9585">
        <v>7</v>
      </c>
      <c r="AB9585">
        <v>7</v>
      </c>
      <c r="AC9585">
        <v>35</v>
      </c>
    </row>
    <row r="9586" spans="1:29">
      <c r="A9586">
        <v>10406</v>
      </c>
      <c r="B9586" t="s">
        <v>805</v>
      </c>
      <c r="C9586" t="s">
        <v>11413</v>
      </c>
      <c r="J9586" t="s">
        <v>1466</v>
      </c>
      <c r="K9586">
        <v>0</v>
      </c>
      <c r="N9586" t="b">
        <v>1</v>
      </c>
      <c r="O9586" t="b">
        <v>0</v>
      </c>
      <c r="P9586" t="b">
        <v>0</v>
      </c>
      <c r="Q9586">
        <v>1</v>
      </c>
      <c r="R9586">
        <v>1</v>
      </c>
      <c r="S9586">
        <v>1</v>
      </c>
      <c r="T9586">
        <v>5</v>
      </c>
      <c r="U9586" t="b">
        <v>1</v>
      </c>
      <c r="V9586" t="s">
        <v>11171</v>
      </c>
      <c r="W9586" t="s">
        <v>11172</v>
      </c>
      <c r="X9586" t="s">
        <v>14913</v>
      </c>
      <c r="Y9586">
        <v>72</v>
      </c>
      <c r="Z9586">
        <v>72</v>
      </c>
      <c r="AA9586">
        <v>7</v>
      </c>
      <c r="AB9586">
        <v>7</v>
      </c>
      <c r="AC9586">
        <v>35</v>
      </c>
    </row>
    <row r="9587" spans="1:29">
      <c r="A9587">
        <v>10407</v>
      </c>
      <c r="B9587" t="s">
        <v>805</v>
      </c>
      <c r="C9587" t="s">
        <v>11414</v>
      </c>
      <c r="J9587" t="s">
        <v>1466</v>
      </c>
      <c r="K9587">
        <v>0</v>
      </c>
      <c r="N9587" t="b">
        <v>1</v>
      </c>
      <c r="O9587" t="b">
        <v>0</v>
      </c>
      <c r="P9587" t="b">
        <v>0</v>
      </c>
      <c r="Q9587">
        <v>1</v>
      </c>
      <c r="R9587">
        <v>1</v>
      </c>
      <c r="S9587">
        <v>1</v>
      </c>
      <c r="T9587">
        <v>5</v>
      </c>
      <c r="U9587" t="b">
        <v>1</v>
      </c>
      <c r="V9587" t="s">
        <v>11171</v>
      </c>
      <c r="W9587" t="s">
        <v>11172</v>
      </c>
      <c r="X9587" t="s">
        <v>14914</v>
      </c>
      <c r="Y9587">
        <v>73</v>
      </c>
      <c r="Z9587">
        <v>73</v>
      </c>
      <c r="AA9587">
        <v>7</v>
      </c>
      <c r="AB9587">
        <v>7</v>
      </c>
      <c r="AC9587">
        <v>35</v>
      </c>
    </row>
    <row r="9588" spans="1:29">
      <c r="A9588">
        <v>10408</v>
      </c>
      <c r="B9588" t="s">
        <v>805</v>
      </c>
      <c r="C9588" t="s">
        <v>11415</v>
      </c>
      <c r="J9588" t="s">
        <v>1466</v>
      </c>
      <c r="K9588">
        <v>0</v>
      </c>
      <c r="N9588" t="b">
        <v>1</v>
      </c>
      <c r="O9588" t="b">
        <v>0</v>
      </c>
      <c r="P9588" t="b">
        <v>0</v>
      </c>
      <c r="Q9588">
        <v>1</v>
      </c>
      <c r="R9588">
        <v>1</v>
      </c>
      <c r="S9588">
        <v>1</v>
      </c>
      <c r="T9588">
        <v>5</v>
      </c>
      <c r="U9588" t="b">
        <v>1</v>
      </c>
      <c r="V9588" t="s">
        <v>11171</v>
      </c>
      <c r="W9588" t="s">
        <v>11172</v>
      </c>
      <c r="X9588" t="s">
        <v>14915</v>
      </c>
      <c r="Y9588">
        <v>74</v>
      </c>
      <c r="Z9588">
        <v>74</v>
      </c>
      <c r="AA9588">
        <v>7</v>
      </c>
      <c r="AB9588">
        <v>7</v>
      </c>
      <c r="AC9588">
        <v>35</v>
      </c>
    </row>
    <row r="9589" spans="1:29">
      <c r="A9589">
        <v>10409</v>
      </c>
      <c r="B9589" t="s">
        <v>805</v>
      </c>
      <c r="C9589" t="s">
        <v>11416</v>
      </c>
      <c r="J9589" t="s">
        <v>1466</v>
      </c>
      <c r="K9589">
        <v>0</v>
      </c>
      <c r="N9589" t="b">
        <v>1</v>
      </c>
      <c r="O9589" t="b">
        <v>0</v>
      </c>
      <c r="P9589" t="b">
        <v>0</v>
      </c>
      <c r="Q9589">
        <v>1</v>
      </c>
      <c r="R9589">
        <v>1</v>
      </c>
      <c r="S9589">
        <v>1</v>
      </c>
      <c r="T9589">
        <v>5</v>
      </c>
      <c r="U9589" t="b">
        <v>1</v>
      </c>
      <c r="V9589" t="s">
        <v>11171</v>
      </c>
      <c r="W9589" t="s">
        <v>11172</v>
      </c>
      <c r="X9589" t="s">
        <v>14916</v>
      </c>
      <c r="Y9589">
        <v>75</v>
      </c>
      <c r="Z9589">
        <v>75</v>
      </c>
      <c r="AA9589">
        <v>7</v>
      </c>
      <c r="AB9589">
        <v>7</v>
      </c>
      <c r="AC9589">
        <v>35</v>
      </c>
    </row>
    <row r="9590" spans="1:29">
      <c r="A9590">
        <v>10410</v>
      </c>
      <c r="B9590" t="s">
        <v>805</v>
      </c>
      <c r="C9590" t="s">
        <v>11417</v>
      </c>
      <c r="J9590" t="s">
        <v>1466</v>
      </c>
      <c r="K9590">
        <v>0</v>
      </c>
      <c r="N9590" t="b">
        <v>1</v>
      </c>
      <c r="O9590" t="b">
        <v>0</v>
      </c>
      <c r="P9590" t="b">
        <v>0</v>
      </c>
      <c r="Q9590">
        <v>1</v>
      </c>
      <c r="R9590">
        <v>1</v>
      </c>
      <c r="S9590">
        <v>1</v>
      </c>
      <c r="T9590">
        <v>5</v>
      </c>
      <c r="U9590" t="b">
        <v>1</v>
      </c>
      <c r="V9590" t="s">
        <v>11171</v>
      </c>
      <c r="W9590" t="s">
        <v>11172</v>
      </c>
      <c r="X9590" t="s">
        <v>14917</v>
      </c>
      <c r="Y9590">
        <v>76</v>
      </c>
      <c r="Z9590">
        <v>76</v>
      </c>
      <c r="AA9590">
        <v>7</v>
      </c>
      <c r="AB9590">
        <v>7</v>
      </c>
      <c r="AC9590">
        <v>35</v>
      </c>
    </row>
    <row r="9591" spans="1:29">
      <c r="A9591">
        <v>10411</v>
      </c>
      <c r="B9591" t="s">
        <v>805</v>
      </c>
      <c r="C9591" t="s">
        <v>11418</v>
      </c>
      <c r="J9591" t="s">
        <v>1466</v>
      </c>
      <c r="K9591">
        <v>0</v>
      </c>
      <c r="N9591" t="b">
        <v>1</v>
      </c>
      <c r="O9591" t="b">
        <v>0</v>
      </c>
      <c r="P9591" t="b">
        <v>0</v>
      </c>
      <c r="Q9591">
        <v>1</v>
      </c>
      <c r="R9591">
        <v>1</v>
      </c>
      <c r="S9591">
        <v>1</v>
      </c>
      <c r="T9591">
        <v>5</v>
      </c>
      <c r="U9591" t="b">
        <v>1</v>
      </c>
      <c r="V9591" t="s">
        <v>11171</v>
      </c>
      <c r="W9591" t="s">
        <v>11172</v>
      </c>
      <c r="X9591" t="s">
        <v>14942</v>
      </c>
      <c r="Y9591">
        <v>77</v>
      </c>
      <c r="Z9591">
        <v>77</v>
      </c>
      <c r="AA9591">
        <v>7</v>
      </c>
      <c r="AB9591">
        <v>7</v>
      </c>
      <c r="AC9591">
        <v>35</v>
      </c>
    </row>
    <row r="9592" spans="1:29">
      <c r="A9592">
        <v>10412</v>
      </c>
      <c r="B9592" t="s">
        <v>805</v>
      </c>
      <c r="C9592" t="s">
        <v>11419</v>
      </c>
      <c r="J9592" t="s">
        <v>1466</v>
      </c>
      <c r="K9592">
        <v>0</v>
      </c>
      <c r="N9592" t="b">
        <v>1</v>
      </c>
      <c r="O9592" t="b">
        <v>0</v>
      </c>
      <c r="P9592" t="b">
        <v>0</v>
      </c>
      <c r="Q9592">
        <v>1</v>
      </c>
      <c r="R9592">
        <v>1</v>
      </c>
      <c r="S9592">
        <v>1</v>
      </c>
      <c r="T9592">
        <v>5</v>
      </c>
      <c r="U9592" t="b">
        <v>1</v>
      </c>
      <c r="V9592" t="s">
        <v>11171</v>
      </c>
      <c r="W9592" t="s">
        <v>11172</v>
      </c>
      <c r="X9592" t="s">
        <v>14947</v>
      </c>
      <c r="Y9592">
        <v>78</v>
      </c>
      <c r="Z9592">
        <v>78</v>
      </c>
      <c r="AA9592">
        <v>7</v>
      </c>
      <c r="AB9592">
        <v>7</v>
      </c>
      <c r="AC9592">
        <v>35</v>
      </c>
    </row>
    <row r="9593" spans="1:29">
      <c r="A9593">
        <v>10413</v>
      </c>
      <c r="B9593" t="s">
        <v>805</v>
      </c>
      <c r="C9593" t="s">
        <v>11420</v>
      </c>
      <c r="J9593" t="s">
        <v>1466</v>
      </c>
      <c r="K9593">
        <v>0</v>
      </c>
      <c r="N9593" t="b">
        <v>1</v>
      </c>
      <c r="O9593" t="b">
        <v>0</v>
      </c>
      <c r="P9593" t="b">
        <v>0</v>
      </c>
      <c r="Q9593">
        <v>1</v>
      </c>
      <c r="R9593">
        <v>1</v>
      </c>
      <c r="S9593">
        <v>1</v>
      </c>
      <c r="T9593">
        <v>5</v>
      </c>
      <c r="U9593" t="b">
        <v>1</v>
      </c>
      <c r="V9593" t="s">
        <v>11171</v>
      </c>
      <c r="W9593" t="s">
        <v>11172</v>
      </c>
      <c r="X9593" t="s">
        <v>15673</v>
      </c>
      <c r="Y9593">
        <v>79</v>
      </c>
      <c r="Z9593">
        <v>79</v>
      </c>
      <c r="AA9593">
        <v>7</v>
      </c>
      <c r="AB9593">
        <v>7</v>
      </c>
      <c r="AC9593">
        <v>35</v>
      </c>
    </row>
    <row r="9594" spans="1:29">
      <c r="A9594">
        <v>10414</v>
      </c>
      <c r="B9594" t="s">
        <v>805</v>
      </c>
      <c r="C9594" t="s">
        <v>11421</v>
      </c>
      <c r="J9594" t="s">
        <v>1466</v>
      </c>
      <c r="K9594">
        <v>0</v>
      </c>
      <c r="N9594" t="b">
        <v>1</v>
      </c>
      <c r="O9594" t="b">
        <v>0</v>
      </c>
      <c r="P9594" t="b">
        <v>0</v>
      </c>
      <c r="Q9594">
        <v>1</v>
      </c>
      <c r="R9594">
        <v>1</v>
      </c>
      <c r="S9594">
        <v>1</v>
      </c>
      <c r="T9594">
        <v>5</v>
      </c>
      <c r="U9594" t="b">
        <v>1</v>
      </c>
      <c r="V9594" t="s">
        <v>11171</v>
      </c>
      <c r="W9594" t="s">
        <v>11172</v>
      </c>
      <c r="X9594" t="s">
        <v>15089</v>
      </c>
      <c r="Y9594">
        <v>80</v>
      </c>
      <c r="Z9594">
        <v>80</v>
      </c>
      <c r="AA9594">
        <v>7</v>
      </c>
      <c r="AB9594">
        <v>7</v>
      </c>
      <c r="AC9594">
        <v>35</v>
      </c>
    </row>
    <row r="9595" spans="1:29">
      <c r="A9595">
        <v>10415</v>
      </c>
      <c r="B9595" t="s">
        <v>805</v>
      </c>
      <c r="C9595" t="s">
        <v>11422</v>
      </c>
      <c r="J9595" t="s">
        <v>1466</v>
      </c>
      <c r="K9595">
        <v>0</v>
      </c>
      <c r="N9595" t="b">
        <v>1</v>
      </c>
      <c r="O9595" t="b">
        <v>0</v>
      </c>
      <c r="P9595" t="b">
        <v>0</v>
      </c>
      <c r="Q9595">
        <v>1</v>
      </c>
      <c r="R9595">
        <v>1</v>
      </c>
      <c r="S9595">
        <v>1</v>
      </c>
      <c r="T9595">
        <v>5</v>
      </c>
      <c r="U9595" t="b">
        <v>1</v>
      </c>
      <c r="V9595" t="s">
        <v>11171</v>
      </c>
      <c r="W9595" t="s">
        <v>11172</v>
      </c>
      <c r="X9595" t="s">
        <v>15090</v>
      </c>
      <c r="Y9595">
        <v>81</v>
      </c>
      <c r="Z9595">
        <v>81</v>
      </c>
      <c r="AA9595">
        <v>7</v>
      </c>
      <c r="AB9595">
        <v>7</v>
      </c>
      <c r="AC9595">
        <v>35</v>
      </c>
    </row>
    <row r="9596" spans="1:29">
      <c r="A9596">
        <v>10416</v>
      </c>
      <c r="B9596" t="s">
        <v>805</v>
      </c>
      <c r="C9596" t="s">
        <v>11423</v>
      </c>
      <c r="J9596" t="s">
        <v>1466</v>
      </c>
      <c r="K9596">
        <v>0</v>
      </c>
      <c r="N9596" t="b">
        <v>1</v>
      </c>
      <c r="O9596" t="b">
        <v>0</v>
      </c>
      <c r="P9596" t="b">
        <v>0</v>
      </c>
      <c r="Q9596">
        <v>1</v>
      </c>
      <c r="R9596">
        <v>1</v>
      </c>
      <c r="S9596">
        <v>1</v>
      </c>
      <c r="T9596">
        <v>5</v>
      </c>
      <c r="U9596" t="b">
        <v>1</v>
      </c>
      <c r="V9596" t="s">
        <v>11171</v>
      </c>
      <c r="W9596" t="s">
        <v>11172</v>
      </c>
      <c r="X9596" t="s">
        <v>15091</v>
      </c>
      <c r="Y9596">
        <v>82</v>
      </c>
      <c r="Z9596">
        <v>82</v>
      </c>
      <c r="AA9596">
        <v>7</v>
      </c>
      <c r="AB9596">
        <v>7</v>
      </c>
      <c r="AC9596">
        <v>35</v>
      </c>
    </row>
    <row r="9597" spans="1:29">
      <c r="A9597">
        <v>10417</v>
      </c>
      <c r="B9597" t="s">
        <v>805</v>
      </c>
      <c r="C9597" t="s">
        <v>11424</v>
      </c>
      <c r="J9597" t="s">
        <v>1466</v>
      </c>
      <c r="K9597">
        <v>0</v>
      </c>
      <c r="N9597" t="b">
        <v>1</v>
      </c>
      <c r="O9597" t="b">
        <v>0</v>
      </c>
      <c r="P9597" t="b">
        <v>0</v>
      </c>
      <c r="Q9597">
        <v>1</v>
      </c>
      <c r="R9597">
        <v>1</v>
      </c>
      <c r="S9597">
        <v>1</v>
      </c>
      <c r="T9597">
        <v>5</v>
      </c>
      <c r="U9597" t="b">
        <v>1</v>
      </c>
      <c r="V9597" t="s">
        <v>11171</v>
      </c>
      <c r="W9597" t="s">
        <v>11172</v>
      </c>
      <c r="X9597" t="s">
        <v>15092</v>
      </c>
      <c r="Y9597">
        <v>83</v>
      </c>
      <c r="Z9597">
        <v>83</v>
      </c>
      <c r="AA9597">
        <v>7</v>
      </c>
      <c r="AB9597">
        <v>7</v>
      </c>
      <c r="AC9597">
        <v>35</v>
      </c>
    </row>
    <row r="9598" spans="1:29">
      <c r="A9598">
        <v>10418</v>
      </c>
      <c r="B9598" t="s">
        <v>805</v>
      </c>
      <c r="C9598" t="s">
        <v>11425</v>
      </c>
      <c r="J9598" t="s">
        <v>1466</v>
      </c>
      <c r="K9598">
        <v>0</v>
      </c>
      <c r="N9598" t="b">
        <v>1</v>
      </c>
      <c r="O9598" t="b">
        <v>0</v>
      </c>
      <c r="P9598" t="b">
        <v>0</v>
      </c>
      <c r="Q9598">
        <v>1</v>
      </c>
      <c r="R9598">
        <v>1</v>
      </c>
      <c r="S9598">
        <v>1</v>
      </c>
      <c r="T9598">
        <v>5</v>
      </c>
      <c r="U9598" t="b">
        <v>1</v>
      </c>
      <c r="V9598" t="s">
        <v>11171</v>
      </c>
      <c r="W9598" t="s">
        <v>11172</v>
      </c>
      <c r="X9598" t="s">
        <v>15093</v>
      </c>
      <c r="Y9598">
        <v>84</v>
      </c>
      <c r="Z9598">
        <v>84</v>
      </c>
      <c r="AA9598">
        <v>7</v>
      </c>
      <c r="AB9598">
        <v>7</v>
      </c>
      <c r="AC9598">
        <v>35</v>
      </c>
    </row>
    <row r="9599" spans="1:29">
      <c r="A9599">
        <v>10419</v>
      </c>
      <c r="B9599" t="s">
        <v>805</v>
      </c>
      <c r="C9599" t="s">
        <v>11426</v>
      </c>
      <c r="J9599" t="s">
        <v>1466</v>
      </c>
      <c r="K9599">
        <v>0</v>
      </c>
      <c r="N9599" t="b">
        <v>1</v>
      </c>
      <c r="O9599" t="b">
        <v>0</v>
      </c>
      <c r="P9599" t="b">
        <v>0</v>
      </c>
      <c r="Q9599">
        <v>1</v>
      </c>
      <c r="R9599">
        <v>1</v>
      </c>
      <c r="S9599">
        <v>1</v>
      </c>
      <c r="T9599">
        <v>5</v>
      </c>
      <c r="U9599" t="b">
        <v>1</v>
      </c>
      <c r="V9599" t="s">
        <v>11171</v>
      </c>
      <c r="W9599" t="s">
        <v>11172</v>
      </c>
      <c r="X9599" t="s">
        <v>15094</v>
      </c>
      <c r="Y9599">
        <v>85</v>
      </c>
      <c r="Z9599">
        <v>85</v>
      </c>
      <c r="AA9599">
        <v>7</v>
      </c>
      <c r="AB9599">
        <v>7</v>
      </c>
      <c r="AC9599">
        <v>35</v>
      </c>
    </row>
    <row r="9600" spans="1:29">
      <c r="A9600">
        <v>10420</v>
      </c>
      <c r="B9600" t="s">
        <v>805</v>
      </c>
      <c r="C9600" t="s">
        <v>11427</v>
      </c>
      <c r="J9600" t="s">
        <v>1466</v>
      </c>
      <c r="K9600">
        <v>0</v>
      </c>
      <c r="N9600" t="b">
        <v>1</v>
      </c>
      <c r="O9600" t="b">
        <v>0</v>
      </c>
      <c r="P9600" t="b">
        <v>0</v>
      </c>
      <c r="Q9600">
        <v>1</v>
      </c>
      <c r="R9600">
        <v>1</v>
      </c>
      <c r="S9600">
        <v>1</v>
      </c>
      <c r="T9600">
        <v>5</v>
      </c>
      <c r="U9600" t="b">
        <v>1</v>
      </c>
      <c r="V9600" t="s">
        <v>11171</v>
      </c>
      <c r="W9600" t="s">
        <v>11172</v>
      </c>
      <c r="X9600" t="s">
        <v>15095</v>
      </c>
      <c r="Y9600">
        <v>86</v>
      </c>
      <c r="Z9600">
        <v>86</v>
      </c>
      <c r="AA9600">
        <v>7</v>
      </c>
      <c r="AB9600">
        <v>7</v>
      </c>
      <c r="AC9600">
        <v>35</v>
      </c>
    </row>
    <row r="9601" spans="1:29">
      <c r="A9601">
        <v>10421</v>
      </c>
      <c r="B9601" t="s">
        <v>805</v>
      </c>
      <c r="C9601" t="s">
        <v>11428</v>
      </c>
      <c r="J9601" t="s">
        <v>1466</v>
      </c>
      <c r="K9601">
        <v>0</v>
      </c>
      <c r="N9601" t="b">
        <v>1</v>
      </c>
      <c r="O9601" t="b">
        <v>0</v>
      </c>
      <c r="P9601" t="b">
        <v>0</v>
      </c>
      <c r="Q9601">
        <v>1</v>
      </c>
      <c r="R9601">
        <v>1</v>
      </c>
      <c r="S9601">
        <v>1</v>
      </c>
      <c r="T9601">
        <v>5</v>
      </c>
      <c r="U9601" t="b">
        <v>1</v>
      </c>
      <c r="V9601" t="s">
        <v>11171</v>
      </c>
      <c r="W9601" t="s">
        <v>11172</v>
      </c>
      <c r="X9601" t="s">
        <v>15096</v>
      </c>
      <c r="Y9601">
        <v>87</v>
      </c>
      <c r="Z9601">
        <v>87</v>
      </c>
      <c r="AA9601">
        <v>7</v>
      </c>
      <c r="AB9601">
        <v>7</v>
      </c>
      <c r="AC9601">
        <v>35</v>
      </c>
    </row>
    <row r="9602" spans="1:29">
      <c r="A9602">
        <v>10422</v>
      </c>
      <c r="B9602" t="s">
        <v>805</v>
      </c>
      <c r="C9602" t="s">
        <v>11429</v>
      </c>
      <c r="J9602" t="s">
        <v>1466</v>
      </c>
      <c r="K9602">
        <v>0</v>
      </c>
      <c r="N9602" t="b">
        <v>1</v>
      </c>
      <c r="O9602" t="b">
        <v>0</v>
      </c>
      <c r="P9602" t="b">
        <v>0</v>
      </c>
      <c r="Q9602">
        <v>1</v>
      </c>
      <c r="R9602">
        <v>1</v>
      </c>
      <c r="S9602">
        <v>1</v>
      </c>
      <c r="T9602">
        <v>5</v>
      </c>
      <c r="U9602" t="b">
        <v>1</v>
      </c>
      <c r="V9602" t="s">
        <v>11171</v>
      </c>
      <c r="W9602" t="s">
        <v>11172</v>
      </c>
      <c r="X9602" t="s">
        <v>15097</v>
      </c>
      <c r="Y9602">
        <v>88</v>
      </c>
      <c r="Z9602">
        <v>88</v>
      </c>
      <c r="AA9602">
        <v>7</v>
      </c>
      <c r="AB9602">
        <v>7</v>
      </c>
      <c r="AC9602">
        <v>35</v>
      </c>
    </row>
    <row r="9603" spans="1:29">
      <c r="A9603">
        <v>10423</v>
      </c>
      <c r="B9603" t="s">
        <v>805</v>
      </c>
      <c r="C9603" t="s">
        <v>11430</v>
      </c>
      <c r="J9603" t="s">
        <v>1466</v>
      </c>
      <c r="K9603">
        <v>0</v>
      </c>
      <c r="N9603" t="b">
        <v>1</v>
      </c>
      <c r="O9603" t="b">
        <v>0</v>
      </c>
      <c r="P9603" t="b">
        <v>0</v>
      </c>
      <c r="Q9603">
        <v>1</v>
      </c>
      <c r="R9603">
        <v>1</v>
      </c>
      <c r="S9603">
        <v>1</v>
      </c>
      <c r="T9603">
        <v>5</v>
      </c>
      <c r="U9603" t="b">
        <v>1</v>
      </c>
      <c r="V9603" t="s">
        <v>11171</v>
      </c>
      <c r="W9603" t="s">
        <v>11172</v>
      </c>
      <c r="X9603" t="s">
        <v>15098</v>
      </c>
      <c r="Y9603">
        <v>89</v>
      </c>
      <c r="Z9603">
        <v>89</v>
      </c>
      <c r="AA9603">
        <v>7</v>
      </c>
      <c r="AB9603">
        <v>7</v>
      </c>
      <c r="AC9603">
        <v>35</v>
      </c>
    </row>
    <row r="9604" spans="1:29">
      <c r="A9604">
        <v>10424</v>
      </c>
      <c r="B9604" t="s">
        <v>805</v>
      </c>
      <c r="C9604" t="s">
        <v>11431</v>
      </c>
      <c r="J9604" t="s">
        <v>1466</v>
      </c>
      <c r="K9604">
        <v>0</v>
      </c>
      <c r="N9604" t="b">
        <v>1</v>
      </c>
      <c r="O9604" t="b">
        <v>0</v>
      </c>
      <c r="P9604" t="b">
        <v>0</v>
      </c>
      <c r="Q9604">
        <v>1</v>
      </c>
      <c r="R9604">
        <v>1</v>
      </c>
      <c r="S9604">
        <v>1</v>
      </c>
      <c r="T9604">
        <v>5</v>
      </c>
      <c r="U9604" t="b">
        <v>1</v>
      </c>
      <c r="V9604" t="s">
        <v>11171</v>
      </c>
      <c r="W9604" t="s">
        <v>11172</v>
      </c>
      <c r="X9604" t="s">
        <v>15099</v>
      </c>
      <c r="Y9604">
        <v>90</v>
      </c>
      <c r="Z9604">
        <v>90</v>
      </c>
      <c r="AA9604">
        <v>7</v>
      </c>
      <c r="AB9604">
        <v>7</v>
      </c>
      <c r="AC9604">
        <v>35</v>
      </c>
    </row>
    <row r="9605" spans="1:29">
      <c r="A9605">
        <v>10425</v>
      </c>
      <c r="B9605" t="s">
        <v>805</v>
      </c>
      <c r="C9605" t="s">
        <v>11432</v>
      </c>
      <c r="J9605" t="s">
        <v>1466</v>
      </c>
      <c r="K9605">
        <v>0</v>
      </c>
      <c r="N9605" t="b">
        <v>1</v>
      </c>
      <c r="O9605" t="b">
        <v>0</v>
      </c>
      <c r="P9605" t="b">
        <v>0</v>
      </c>
      <c r="Q9605">
        <v>1</v>
      </c>
      <c r="R9605">
        <v>1</v>
      </c>
      <c r="S9605">
        <v>1</v>
      </c>
      <c r="T9605">
        <v>5</v>
      </c>
      <c r="U9605" t="b">
        <v>1</v>
      </c>
      <c r="V9605" t="s">
        <v>11171</v>
      </c>
      <c r="W9605" t="s">
        <v>11172</v>
      </c>
      <c r="X9605" t="s">
        <v>15100</v>
      </c>
      <c r="Y9605">
        <v>91</v>
      </c>
      <c r="Z9605">
        <v>91</v>
      </c>
      <c r="AA9605">
        <v>7</v>
      </c>
      <c r="AB9605">
        <v>7</v>
      </c>
      <c r="AC9605">
        <v>35</v>
      </c>
    </row>
    <row r="9606" spans="1:29">
      <c r="A9606">
        <v>10426</v>
      </c>
      <c r="B9606" t="s">
        <v>805</v>
      </c>
      <c r="C9606" t="s">
        <v>11433</v>
      </c>
      <c r="J9606" t="s">
        <v>1466</v>
      </c>
      <c r="K9606">
        <v>0</v>
      </c>
      <c r="N9606" t="b">
        <v>1</v>
      </c>
      <c r="O9606" t="b">
        <v>0</v>
      </c>
      <c r="P9606" t="b">
        <v>0</v>
      </c>
      <c r="Q9606">
        <v>1</v>
      </c>
      <c r="R9606">
        <v>1</v>
      </c>
      <c r="S9606">
        <v>1</v>
      </c>
      <c r="T9606">
        <v>5</v>
      </c>
      <c r="U9606" t="b">
        <v>1</v>
      </c>
      <c r="V9606" t="s">
        <v>11171</v>
      </c>
      <c r="W9606" t="s">
        <v>11172</v>
      </c>
      <c r="X9606" t="s">
        <v>15101</v>
      </c>
      <c r="Y9606">
        <v>92</v>
      </c>
      <c r="Z9606">
        <v>92</v>
      </c>
      <c r="AA9606">
        <v>7</v>
      </c>
      <c r="AB9606">
        <v>7</v>
      </c>
      <c r="AC9606">
        <v>35</v>
      </c>
    </row>
    <row r="9607" spans="1:29">
      <c r="A9607">
        <v>10427</v>
      </c>
      <c r="B9607" t="s">
        <v>805</v>
      </c>
      <c r="C9607" t="s">
        <v>11434</v>
      </c>
      <c r="J9607" t="s">
        <v>1466</v>
      </c>
      <c r="K9607">
        <v>0</v>
      </c>
      <c r="N9607" t="b">
        <v>1</v>
      </c>
      <c r="O9607" t="b">
        <v>0</v>
      </c>
      <c r="P9607" t="b">
        <v>0</v>
      </c>
      <c r="Q9607">
        <v>1</v>
      </c>
      <c r="R9607">
        <v>1</v>
      </c>
      <c r="S9607">
        <v>1</v>
      </c>
      <c r="T9607">
        <v>5</v>
      </c>
      <c r="U9607" t="b">
        <v>1</v>
      </c>
      <c r="V9607" t="s">
        <v>11171</v>
      </c>
      <c r="W9607" t="s">
        <v>11172</v>
      </c>
      <c r="X9607" t="s">
        <v>15102</v>
      </c>
      <c r="Y9607">
        <v>93</v>
      </c>
      <c r="Z9607">
        <v>93</v>
      </c>
      <c r="AA9607">
        <v>7</v>
      </c>
      <c r="AB9607">
        <v>7</v>
      </c>
      <c r="AC9607">
        <v>35</v>
      </c>
    </row>
    <row r="9608" spans="1:29">
      <c r="A9608">
        <v>10435</v>
      </c>
      <c r="B9608" t="s">
        <v>805</v>
      </c>
      <c r="C9608" t="s">
        <v>11435</v>
      </c>
      <c r="J9608" t="s">
        <v>1444</v>
      </c>
      <c r="K9608">
        <v>0</v>
      </c>
      <c r="N9608" t="b">
        <v>1</v>
      </c>
      <c r="O9608" t="b">
        <v>0</v>
      </c>
      <c r="P9608" t="b">
        <v>0</v>
      </c>
      <c r="Q9608">
        <v>1</v>
      </c>
      <c r="R9608">
        <v>1</v>
      </c>
      <c r="S9608">
        <v>1</v>
      </c>
      <c r="T9608">
        <v>5</v>
      </c>
      <c r="U9608" t="b">
        <v>1</v>
      </c>
      <c r="V9608" t="s">
        <v>11171</v>
      </c>
      <c r="W9608" t="s">
        <v>11172</v>
      </c>
      <c r="X9608" t="s">
        <v>14931</v>
      </c>
      <c r="Y9608">
        <v>69</v>
      </c>
      <c r="Z9608">
        <v>69</v>
      </c>
      <c r="AA9608">
        <v>8</v>
      </c>
      <c r="AB9608">
        <v>8</v>
      </c>
      <c r="AC9608">
        <v>35</v>
      </c>
    </row>
    <row r="9609" spans="1:29">
      <c r="A9609">
        <v>10436</v>
      </c>
      <c r="B9609" t="s">
        <v>805</v>
      </c>
      <c r="C9609" t="s">
        <v>11436</v>
      </c>
      <c r="J9609" t="s">
        <v>1444</v>
      </c>
      <c r="K9609">
        <v>0</v>
      </c>
      <c r="N9609" t="b">
        <v>1</v>
      </c>
      <c r="O9609" t="b">
        <v>0</v>
      </c>
      <c r="P9609" t="b">
        <v>0</v>
      </c>
      <c r="Q9609">
        <v>1</v>
      </c>
      <c r="R9609">
        <v>1</v>
      </c>
      <c r="S9609">
        <v>1</v>
      </c>
      <c r="T9609">
        <v>5</v>
      </c>
      <c r="U9609" t="b">
        <v>1</v>
      </c>
      <c r="V9609" t="s">
        <v>11171</v>
      </c>
      <c r="W9609" t="s">
        <v>11172</v>
      </c>
      <c r="X9609" t="s">
        <v>14932</v>
      </c>
      <c r="Y9609">
        <v>70</v>
      </c>
      <c r="Z9609">
        <v>70</v>
      </c>
      <c r="AA9609">
        <v>8</v>
      </c>
      <c r="AB9609">
        <v>8</v>
      </c>
      <c r="AC9609">
        <v>35</v>
      </c>
    </row>
    <row r="9610" spans="1:29">
      <c r="A9610">
        <v>10437</v>
      </c>
      <c r="B9610" t="s">
        <v>805</v>
      </c>
      <c r="C9610" t="s">
        <v>11437</v>
      </c>
      <c r="J9610" t="s">
        <v>1444</v>
      </c>
      <c r="K9610">
        <v>0</v>
      </c>
      <c r="N9610" t="b">
        <v>1</v>
      </c>
      <c r="O9610" t="b">
        <v>0</v>
      </c>
      <c r="P9610" t="b">
        <v>0</v>
      </c>
      <c r="Q9610">
        <v>1</v>
      </c>
      <c r="R9610">
        <v>1</v>
      </c>
      <c r="S9610">
        <v>1</v>
      </c>
      <c r="T9610">
        <v>5</v>
      </c>
      <c r="U9610" t="b">
        <v>1</v>
      </c>
      <c r="V9610" t="s">
        <v>11171</v>
      </c>
      <c r="W9610" t="s">
        <v>11172</v>
      </c>
      <c r="X9610" t="s">
        <v>14933</v>
      </c>
      <c r="Y9610">
        <v>71</v>
      </c>
      <c r="Z9610">
        <v>71</v>
      </c>
      <c r="AA9610">
        <v>8</v>
      </c>
      <c r="AB9610">
        <v>8</v>
      </c>
      <c r="AC9610">
        <v>35</v>
      </c>
    </row>
    <row r="9611" spans="1:29">
      <c r="A9611">
        <v>10438</v>
      </c>
      <c r="B9611" t="s">
        <v>805</v>
      </c>
      <c r="C9611" t="s">
        <v>11438</v>
      </c>
      <c r="J9611" t="s">
        <v>1444</v>
      </c>
      <c r="K9611">
        <v>0</v>
      </c>
      <c r="N9611" t="b">
        <v>1</v>
      </c>
      <c r="O9611" t="b">
        <v>0</v>
      </c>
      <c r="P9611" t="b">
        <v>0</v>
      </c>
      <c r="Q9611">
        <v>1</v>
      </c>
      <c r="R9611">
        <v>1</v>
      </c>
      <c r="S9611">
        <v>1</v>
      </c>
      <c r="T9611">
        <v>5</v>
      </c>
      <c r="U9611" t="b">
        <v>1</v>
      </c>
      <c r="V9611" t="s">
        <v>11171</v>
      </c>
      <c r="W9611" t="s">
        <v>11172</v>
      </c>
      <c r="X9611" t="s">
        <v>14934</v>
      </c>
      <c r="Y9611">
        <v>72</v>
      </c>
      <c r="Z9611">
        <v>72</v>
      </c>
      <c r="AA9611">
        <v>8</v>
      </c>
      <c r="AB9611">
        <v>8</v>
      </c>
      <c r="AC9611">
        <v>35</v>
      </c>
    </row>
    <row r="9612" spans="1:29">
      <c r="A9612">
        <v>10439</v>
      </c>
      <c r="B9612" t="s">
        <v>805</v>
      </c>
      <c r="C9612" t="s">
        <v>11439</v>
      </c>
      <c r="J9612" t="s">
        <v>1444</v>
      </c>
      <c r="K9612">
        <v>0</v>
      </c>
      <c r="N9612" t="b">
        <v>1</v>
      </c>
      <c r="O9612" t="b">
        <v>0</v>
      </c>
      <c r="P9612" t="b">
        <v>0</v>
      </c>
      <c r="Q9612">
        <v>1</v>
      </c>
      <c r="R9612">
        <v>1</v>
      </c>
      <c r="S9612">
        <v>1</v>
      </c>
      <c r="T9612">
        <v>5</v>
      </c>
      <c r="U9612" t="b">
        <v>1</v>
      </c>
      <c r="V9612" t="s">
        <v>11171</v>
      </c>
      <c r="W9612" t="s">
        <v>11172</v>
      </c>
      <c r="X9612" t="s">
        <v>14935</v>
      </c>
      <c r="Y9612">
        <v>73</v>
      </c>
      <c r="Z9612">
        <v>73</v>
      </c>
      <c r="AA9612">
        <v>8</v>
      </c>
      <c r="AB9612">
        <v>8</v>
      </c>
      <c r="AC9612">
        <v>35</v>
      </c>
    </row>
    <row r="9613" spans="1:29">
      <c r="A9613">
        <v>10440</v>
      </c>
      <c r="B9613" t="s">
        <v>805</v>
      </c>
      <c r="C9613" t="s">
        <v>11440</v>
      </c>
      <c r="J9613" t="s">
        <v>1444</v>
      </c>
      <c r="K9613">
        <v>0</v>
      </c>
      <c r="N9613" t="b">
        <v>1</v>
      </c>
      <c r="O9613" t="b">
        <v>0</v>
      </c>
      <c r="P9613" t="b">
        <v>0</v>
      </c>
      <c r="Q9613">
        <v>1</v>
      </c>
      <c r="R9613">
        <v>1</v>
      </c>
      <c r="S9613">
        <v>1</v>
      </c>
      <c r="T9613">
        <v>5</v>
      </c>
      <c r="U9613" t="b">
        <v>1</v>
      </c>
      <c r="V9613" t="s">
        <v>11171</v>
      </c>
      <c r="W9613" t="s">
        <v>11172</v>
      </c>
      <c r="X9613" t="s">
        <v>14936</v>
      </c>
      <c r="Y9613">
        <v>74</v>
      </c>
      <c r="Z9613">
        <v>74</v>
      </c>
      <c r="AA9613">
        <v>8</v>
      </c>
      <c r="AB9613">
        <v>8</v>
      </c>
      <c r="AC9613">
        <v>35</v>
      </c>
    </row>
    <row r="9614" spans="1:29">
      <c r="A9614">
        <v>10441</v>
      </c>
      <c r="B9614" t="s">
        <v>805</v>
      </c>
      <c r="C9614" t="s">
        <v>11441</v>
      </c>
      <c r="J9614" t="s">
        <v>1444</v>
      </c>
      <c r="K9614">
        <v>0</v>
      </c>
      <c r="N9614" t="b">
        <v>1</v>
      </c>
      <c r="O9614" t="b">
        <v>0</v>
      </c>
      <c r="P9614" t="b">
        <v>0</v>
      </c>
      <c r="Q9614">
        <v>1</v>
      </c>
      <c r="R9614">
        <v>1</v>
      </c>
      <c r="S9614">
        <v>1</v>
      </c>
      <c r="T9614">
        <v>5</v>
      </c>
      <c r="U9614" t="b">
        <v>1</v>
      </c>
      <c r="V9614" t="s">
        <v>11171</v>
      </c>
      <c r="W9614" t="s">
        <v>11172</v>
      </c>
      <c r="X9614" t="s">
        <v>14937</v>
      </c>
      <c r="Y9614">
        <v>75</v>
      </c>
      <c r="Z9614">
        <v>75</v>
      </c>
      <c r="AA9614">
        <v>8</v>
      </c>
      <c r="AB9614">
        <v>8</v>
      </c>
      <c r="AC9614">
        <v>35</v>
      </c>
    </row>
    <row r="9615" spans="1:29">
      <c r="A9615">
        <v>10442</v>
      </c>
      <c r="B9615" t="s">
        <v>805</v>
      </c>
      <c r="C9615" t="s">
        <v>11442</v>
      </c>
      <c r="J9615" t="s">
        <v>1444</v>
      </c>
      <c r="K9615">
        <v>0</v>
      </c>
      <c r="N9615" t="b">
        <v>1</v>
      </c>
      <c r="O9615" t="b">
        <v>0</v>
      </c>
      <c r="P9615" t="b">
        <v>0</v>
      </c>
      <c r="Q9615">
        <v>1</v>
      </c>
      <c r="R9615">
        <v>1</v>
      </c>
      <c r="S9615">
        <v>1</v>
      </c>
      <c r="T9615">
        <v>5</v>
      </c>
      <c r="U9615" t="b">
        <v>1</v>
      </c>
      <c r="V9615" t="s">
        <v>11171</v>
      </c>
      <c r="W9615" t="s">
        <v>11172</v>
      </c>
      <c r="X9615" t="s">
        <v>14938</v>
      </c>
      <c r="Y9615">
        <v>76</v>
      </c>
      <c r="Z9615">
        <v>76</v>
      </c>
      <c r="AA9615">
        <v>8</v>
      </c>
      <c r="AB9615">
        <v>8</v>
      </c>
      <c r="AC9615">
        <v>35</v>
      </c>
    </row>
    <row r="9616" spans="1:29">
      <c r="A9616">
        <v>10443</v>
      </c>
      <c r="B9616" t="s">
        <v>805</v>
      </c>
      <c r="C9616" t="s">
        <v>11443</v>
      </c>
      <c r="J9616" t="s">
        <v>1444</v>
      </c>
      <c r="K9616">
        <v>0</v>
      </c>
      <c r="N9616" t="b">
        <v>1</v>
      </c>
      <c r="O9616" t="b">
        <v>0</v>
      </c>
      <c r="P9616" t="b">
        <v>0</v>
      </c>
      <c r="Q9616">
        <v>1</v>
      </c>
      <c r="R9616">
        <v>1</v>
      </c>
      <c r="S9616">
        <v>1</v>
      </c>
      <c r="T9616">
        <v>5</v>
      </c>
      <c r="U9616" t="b">
        <v>1</v>
      </c>
      <c r="V9616" t="s">
        <v>11171</v>
      </c>
      <c r="W9616" t="s">
        <v>11172</v>
      </c>
      <c r="X9616" t="s">
        <v>14943</v>
      </c>
      <c r="Y9616">
        <v>77</v>
      </c>
      <c r="Z9616">
        <v>77</v>
      </c>
      <c r="AA9616">
        <v>8</v>
      </c>
      <c r="AB9616">
        <v>8</v>
      </c>
      <c r="AC9616">
        <v>35</v>
      </c>
    </row>
    <row r="9617" spans="1:29">
      <c r="A9617">
        <v>10444</v>
      </c>
      <c r="B9617" t="s">
        <v>805</v>
      </c>
      <c r="C9617" t="s">
        <v>11444</v>
      </c>
      <c r="J9617" t="s">
        <v>1444</v>
      </c>
      <c r="K9617">
        <v>0</v>
      </c>
      <c r="N9617" t="b">
        <v>1</v>
      </c>
      <c r="O9617" t="b">
        <v>0</v>
      </c>
      <c r="P9617" t="b">
        <v>0</v>
      </c>
      <c r="Q9617">
        <v>1</v>
      </c>
      <c r="R9617">
        <v>1</v>
      </c>
      <c r="S9617">
        <v>1</v>
      </c>
      <c r="T9617">
        <v>5</v>
      </c>
      <c r="U9617" t="b">
        <v>1</v>
      </c>
      <c r="V9617" t="s">
        <v>11171</v>
      </c>
      <c r="W9617" t="s">
        <v>11172</v>
      </c>
      <c r="X9617" t="s">
        <v>14948</v>
      </c>
      <c r="Y9617">
        <v>78</v>
      </c>
      <c r="Z9617">
        <v>78</v>
      </c>
      <c r="AA9617">
        <v>8</v>
      </c>
      <c r="AB9617">
        <v>8</v>
      </c>
      <c r="AC9617">
        <v>35</v>
      </c>
    </row>
    <row r="9618" spans="1:29">
      <c r="A9618">
        <v>10445</v>
      </c>
      <c r="B9618" t="s">
        <v>805</v>
      </c>
      <c r="C9618" t="s">
        <v>11445</v>
      </c>
      <c r="J9618" t="s">
        <v>1444</v>
      </c>
      <c r="K9618">
        <v>0</v>
      </c>
      <c r="N9618" t="b">
        <v>1</v>
      </c>
      <c r="O9618" t="b">
        <v>0</v>
      </c>
      <c r="P9618" t="b">
        <v>0</v>
      </c>
      <c r="Q9618">
        <v>1</v>
      </c>
      <c r="R9618">
        <v>1</v>
      </c>
      <c r="S9618">
        <v>1</v>
      </c>
      <c r="T9618">
        <v>5</v>
      </c>
      <c r="U9618" t="b">
        <v>1</v>
      </c>
      <c r="V9618" t="s">
        <v>11171</v>
      </c>
      <c r="W9618" t="s">
        <v>11172</v>
      </c>
      <c r="X9618" t="s">
        <v>15479</v>
      </c>
      <c r="Y9618">
        <v>79</v>
      </c>
      <c r="Z9618">
        <v>79</v>
      </c>
      <c r="AA9618">
        <v>8</v>
      </c>
      <c r="AB9618">
        <v>8</v>
      </c>
      <c r="AC9618">
        <v>35</v>
      </c>
    </row>
    <row r="9619" spans="1:29">
      <c r="A9619">
        <v>10446</v>
      </c>
      <c r="B9619" t="s">
        <v>805</v>
      </c>
      <c r="C9619" t="s">
        <v>11446</v>
      </c>
      <c r="J9619" t="s">
        <v>1444</v>
      </c>
      <c r="K9619">
        <v>0</v>
      </c>
      <c r="N9619" t="b">
        <v>1</v>
      </c>
      <c r="O9619" t="b">
        <v>0</v>
      </c>
      <c r="P9619" t="b">
        <v>0</v>
      </c>
      <c r="Q9619">
        <v>1</v>
      </c>
      <c r="R9619">
        <v>1</v>
      </c>
      <c r="S9619">
        <v>1</v>
      </c>
      <c r="T9619">
        <v>5</v>
      </c>
      <c r="U9619" t="b">
        <v>1</v>
      </c>
      <c r="V9619" t="s">
        <v>11171</v>
      </c>
      <c r="W9619" t="s">
        <v>11172</v>
      </c>
      <c r="X9619" t="s">
        <v>15125</v>
      </c>
      <c r="Y9619">
        <v>80</v>
      </c>
      <c r="Z9619">
        <v>80</v>
      </c>
      <c r="AA9619">
        <v>8</v>
      </c>
      <c r="AB9619">
        <v>8</v>
      </c>
      <c r="AC9619">
        <v>35</v>
      </c>
    </row>
    <row r="9620" spans="1:29">
      <c r="A9620">
        <v>10447</v>
      </c>
      <c r="B9620" t="s">
        <v>805</v>
      </c>
      <c r="C9620" t="s">
        <v>11447</v>
      </c>
      <c r="J9620" t="s">
        <v>1444</v>
      </c>
      <c r="K9620">
        <v>0</v>
      </c>
      <c r="N9620" t="b">
        <v>1</v>
      </c>
      <c r="O9620" t="b">
        <v>0</v>
      </c>
      <c r="P9620" t="b">
        <v>0</v>
      </c>
      <c r="Q9620">
        <v>1</v>
      </c>
      <c r="R9620">
        <v>1</v>
      </c>
      <c r="S9620">
        <v>1</v>
      </c>
      <c r="T9620">
        <v>5</v>
      </c>
      <c r="U9620" t="b">
        <v>1</v>
      </c>
      <c r="V9620" t="s">
        <v>11171</v>
      </c>
      <c r="W9620" t="s">
        <v>11172</v>
      </c>
      <c r="X9620" t="s">
        <v>15126</v>
      </c>
      <c r="Y9620">
        <v>81</v>
      </c>
      <c r="Z9620">
        <v>81</v>
      </c>
      <c r="AA9620">
        <v>8</v>
      </c>
      <c r="AB9620">
        <v>8</v>
      </c>
      <c r="AC9620">
        <v>35</v>
      </c>
    </row>
    <row r="9621" spans="1:29">
      <c r="A9621">
        <v>10448</v>
      </c>
      <c r="B9621" t="s">
        <v>805</v>
      </c>
      <c r="C9621" t="s">
        <v>11448</v>
      </c>
      <c r="J9621" t="s">
        <v>1444</v>
      </c>
      <c r="K9621">
        <v>0</v>
      </c>
      <c r="N9621" t="b">
        <v>1</v>
      </c>
      <c r="O9621" t="b">
        <v>0</v>
      </c>
      <c r="P9621" t="b">
        <v>0</v>
      </c>
      <c r="Q9621">
        <v>1</v>
      </c>
      <c r="R9621">
        <v>1</v>
      </c>
      <c r="S9621">
        <v>1</v>
      </c>
      <c r="T9621">
        <v>5</v>
      </c>
      <c r="U9621" t="b">
        <v>1</v>
      </c>
      <c r="V9621" t="s">
        <v>11171</v>
      </c>
      <c r="W9621" t="s">
        <v>11172</v>
      </c>
      <c r="X9621" t="s">
        <v>15127</v>
      </c>
      <c r="Y9621">
        <v>82</v>
      </c>
      <c r="Z9621">
        <v>82</v>
      </c>
      <c r="AA9621">
        <v>8</v>
      </c>
      <c r="AB9621">
        <v>8</v>
      </c>
      <c r="AC9621">
        <v>35</v>
      </c>
    </row>
    <row r="9622" spans="1:29">
      <c r="A9622">
        <v>10449</v>
      </c>
      <c r="B9622" t="s">
        <v>805</v>
      </c>
      <c r="C9622" t="s">
        <v>11449</v>
      </c>
      <c r="J9622" t="s">
        <v>1444</v>
      </c>
      <c r="K9622">
        <v>0</v>
      </c>
      <c r="N9622" t="b">
        <v>1</v>
      </c>
      <c r="O9622" t="b">
        <v>0</v>
      </c>
      <c r="P9622" t="b">
        <v>0</v>
      </c>
      <c r="Q9622">
        <v>1</v>
      </c>
      <c r="R9622">
        <v>1</v>
      </c>
      <c r="S9622">
        <v>1</v>
      </c>
      <c r="T9622">
        <v>5</v>
      </c>
      <c r="U9622" t="b">
        <v>1</v>
      </c>
      <c r="V9622" t="s">
        <v>11171</v>
      </c>
      <c r="W9622" t="s">
        <v>11172</v>
      </c>
      <c r="X9622" t="s">
        <v>15128</v>
      </c>
      <c r="Y9622">
        <v>83</v>
      </c>
      <c r="Z9622">
        <v>83</v>
      </c>
      <c r="AA9622">
        <v>8</v>
      </c>
      <c r="AB9622">
        <v>8</v>
      </c>
      <c r="AC9622">
        <v>35</v>
      </c>
    </row>
    <row r="9623" spans="1:29">
      <c r="A9623">
        <v>10450</v>
      </c>
      <c r="B9623" t="s">
        <v>805</v>
      </c>
      <c r="C9623" t="s">
        <v>11450</v>
      </c>
      <c r="J9623" t="s">
        <v>1444</v>
      </c>
      <c r="K9623">
        <v>0</v>
      </c>
      <c r="N9623" t="b">
        <v>1</v>
      </c>
      <c r="O9623" t="b">
        <v>0</v>
      </c>
      <c r="P9623" t="b">
        <v>0</v>
      </c>
      <c r="Q9623">
        <v>1</v>
      </c>
      <c r="R9623">
        <v>1</v>
      </c>
      <c r="S9623">
        <v>1</v>
      </c>
      <c r="T9623">
        <v>5</v>
      </c>
      <c r="U9623" t="b">
        <v>1</v>
      </c>
      <c r="V9623" t="s">
        <v>11171</v>
      </c>
      <c r="W9623" t="s">
        <v>11172</v>
      </c>
      <c r="X9623" t="s">
        <v>15129</v>
      </c>
      <c r="Y9623">
        <v>84</v>
      </c>
      <c r="Z9623">
        <v>84</v>
      </c>
      <c r="AA9623">
        <v>8</v>
      </c>
      <c r="AB9623">
        <v>8</v>
      </c>
      <c r="AC9623">
        <v>35</v>
      </c>
    </row>
    <row r="9624" spans="1:29">
      <c r="A9624">
        <v>10451</v>
      </c>
      <c r="B9624" t="s">
        <v>805</v>
      </c>
      <c r="C9624" t="s">
        <v>11451</v>
      </c>
      <c r="J9624" t="s">
        <v>1444</v>
      </c>
      <c r="K9624">
        <v>0</v>
      </c>
      <c r="N9624" t="b">
        <v>1</v>
      </c>
      <c r="O9624" t="b">
        <v>0</v>
      </c>
      <c r="P9624" t="b">
        <v>0</v>
      </c>
      <c r="Q9624">
        <v>1</v>
      </c>
      <c r="R9624">
        <v>1</v>
      </c>
      <c r="S9624">
        <v>1</v>
      </c>
      <c r="T9624">
        <v>5</v>
      </c>
      <c r="U9624" t="b">
        <v>1</v>
      </c>
      <c r="V9624" t="s">
        <v>11171</v>
      </c>
      <c r="W9624" t="s">
        <v>11172</v>
      </c>
      <c r="X9624" t="s">
        <v>15130</v>
      </c>
      <c r="Y9624">
        <v>85</v>
      </c>
      <c r="Z9624">
        <v>85</v>
      </c>
      <c r="AA9624">
        <v>8</v>
      </c>
      <c r="AB9624">
        <v>8</v>
      </c>
      <c r="AC9624">
        <v>35</v>
      </c>
    </row>
    <row r="9625" spans="1:29">
      <c r="A9625">
        <v>10452</v>
      </c>
      <c r="B9625" t="s">
        <v>805</v>
      </c>
      <c r="C9625" t="s">
        <v>11452</v>
      </c>
      <c r="J9625" t="s">
        <v>1444</v>
      </c>
      <c r="K9625">
        <v>0</v>
      </c>
      <c r="N9625" t="b">
        <v>1</v>
      </c>
      <c r="O9625" t="b">
        <v>0</v>
      </c>
      <c r="P9625" t="b">
        <v>0</v>
      </c>
      <c r="Q9625">
        <v>1</v>
      </c>
      <c r="R9625">
        <v>1</v>
      </c>
      <c r="S9625">
        <v>1</v>
      </c>
      <c r="T9625">
        <v>5</v>
      </c>
      <c r="U9625" t="b">
        <v>1</v>
      </c>
      <c r="V9625" t="s">
        <v>11171</v>
      </c>
      <c r="W9625" t="s">
        <v>11172</v>
      </c>
      <c r="X9625" t="s">
        <v>15131</v>
      </c>
      <c r="Y9625">
        <v>86</v>
      </c>
      <c r="Z9625">
        <v>86</v>
      </c>
      <c r="AA9625">
        <v>8</v>
      </c>
      <c r="AB9625">
        <v>8</v>
      </c>
      <c r="AC9625">
        <v>35</v>
      </c>
    </row>
    <row r="9626" spans="1:29">
      <c r="A9626">
        <v>10453</v>
      </c>
      <c r="B9626" t="s">
        <v>805</v>
      </c>
      <c r="C9626" t="s">
        <v>11453</v>
      </c>
      <c r="J9626" t="s">
        <v>1444</v>
      </c>
      <c r="K9626">
        <v>0</v>
      </c>
      <c r="N9626" t="b">
        <v>1</v>
      </c>
      <c r="O9626" t="b">
        <v>0</v>
      </c>
      <c r="P9626" t="b">
        <v>0</v>
      </c>
      <c r="Q9626">
        <v>1</v>
      </c>
      <c r="R9626">
        <v>1</v>
      </c>
      <c r="S9626">
        <v>1</v>
      </c>
      <c r="T9626">
        <v>5</v>
      </c>
      <c r="U9626" t="b">
        <v>1</v>
      </c>
      <c r="V9626" t="s">
        <v>11171</v>
      </c>
      <c r="W9626" t="s">
        <v>11172</v>
      </c>
      <c r="X9626" t="s">
        <v>15132</v>
      </c>
      <c r="Y9626">
        <v>87</v>
      </c>
      <c r="Z9626">
        <v>87</v>
      </c>
      <c r="AA9626">
        <v>8</v>
      </c>
      <c r="AB9626">
        <v>8</v>
      </c>
      <c r="AC9626">
        <v>35</v>
      </c>
    </row>
    <row r="9627" spans="1:29">
      <c r="A9627">
        <v>10454</v>
      </c>
      <c r="B9627" t="s">
        <v>805</v>
      </c>
      <c r="C9627" t="s">
        <v>11454</v>
      </c>
      <c r="J9627" t="s">
        <v>1444</v>
      </c>
      <c r="K9627">
        <v>0</v>
      </c>
      <c r="N9627" t="b">
        <v>1</v>
      </c>
      <c r="O9627" t="b">
        <v>0</v>
      </c>
      <c r="P9627" t="b">
        <v>0</v>
      </c>
      <c r="Q9627">
        <v>1</v>
      </c>
      <c r="R9627">
        <v>1</v>
      </c>
      <c r="S9627">
        <v>1</v>
      </c>
      <c r="T9627">
        <v>5</v>
      </c>
      <c r="U9627" t="b">
        <v>1</v>
      </c>
      <c r="V9627" t="s">
        <v>11171</v>
      </c>
      <c r="W9627" t="s">
        <v>11172</v>
      </c>
      <c r="X9627" t="s">
        <v>15133</v>
      </c>
      <c r="Y9627">
        <v>88</v>
      </c>
      <c r="Z9627">
        <v>88</v>
      </c>
      <c r="AA9627">
        <v>8</v>
      </c>
      <c r="AB9627">
        <v>8</v>
      </c>
      <c r="AC9627">
        <v>35</v>
      </c>
    </row>
    <row r="9628" spans="1:29">
      <c r="A9628">
        <v>10455</v>
      </c>
      <c r="B9628" t="s">
        <v>805</v>
      </c>
      <c r="C9628" t="s">
        <v>11455</v>
      </c>
      <c r="J9628" t="s">
        <v>1444</v>
      </c>
      <c r="K9628">
        <v>0</v>
      </c>
      <c r="N9628" t="b">
        <v>1</v>
      </c>
      <c r="O9628" t="b">
        <v>0</v>
      </c>
      <c r="P9628" t="b">
        <v>0</v>
      </c>
      <c r="Q9628">
        <v>1</v>
      </c>
      <c r="R9628">
        <v>1</v>
      </c>
      <c r="S9628">
        <v>1</v>
      </c>
      <c r="T9628">
        <v>5</v>
      </c>
      <c r="U9628" t="b">
        <v>1</v>
      </c>
      <c r="V9628" t="s">
        <v>11171</v>
      </c>
      <c r="W9628" t="s">
        <v>11172</v>
      </c>
      <c r="X9628" t="s">
        <v>15134</v>
      </c>
      <c r="Y9628">
        <v>89</v>
      </c>
      <c r="Z9628">
        <v>89</v>
      </c>
      <c r="AA9628">
        <v>8</v>
      </c>
      <c r="AB9628">
        <v>8</v>
      </c>
      <c r="AC9628">
        <v>35</v>
      </c>
    </row>
    <row r="9629" spans="1:29">
      <c r="A9629">
        <v>10456</v>
      </c>
      <c r="B9629" t="s">
        <v>805</v>
      </c>
      <c r="C9629" t="s">
        <v>11456</v>
      </c>
      <c r="J9629" t="s">
        <v>1444</v>
      </c>
      <c r="K9629">
        <v>0</v>
      </c>
      <c r="N9629" t="b">
        <v>1</v>
      </c>
      <c r="O9629" t="b">
        <v>0</v>
      </c>
      <c r="P9629" t="b">
        <v>0</v>
      </c>
      <c r="Q9629">
        <v>1</v>
      </c>
      <c r="R9629">
        <v>1</v>
      </c>
      <c r="S9629">
        <v>1</v>
      </c>
      <c r="T9629">
        <v>5</v>
      </c>
      <c r="U9629" t="b">
        <v>1</v>
      </c>
      <c r="V9629" t="s">
        <v>11171</v>
      </c>
      <c r="W9629" t="s">
        <v>11172</v>
      </c>
      <c r="X9629" t="s">
        <v>15135</v>
      </c>
      <c r="Y9629">
        <v>90</v>
      </c>
      <c r="Z9629">
        <v>90</v>
      </c>
      <c r="AA9629">
        <v>8</v>
      </c>
      <c r="AB9629">
        <v>8</v>
      </c>
      <c r="AC9629">
        <v>35</v>
      </c>
    </row>
    <row r="9630" spans="1:29">
      <c r="A9630">
        <v>10457</v>
      </c>
      <c r="B9630" t="s">
        <v>805</v>
      </c>
      <c r="C9630" t="s">
        <v>11457</v>
      </c>
      <c r="J9630" t="s">
        <v>1444</v>
      </c>
      <c r="K9630">
        <v>0</v>
      </c>
      <c r="N9630" t="b">
        <v>1</v>
      </c>
      <c r="O9630" t="b">
        <v>0</v>
      </c>
      <c r="P9630" t="b">
        <v>0</v>
      </c>
      <c r="Q9630">
        <v>1</v>
      </c>
      <c r="R9630">
        <v>1</v>
      </c>
      <c r="S9630">
        <v>1</v>
      </c>
      <c r="T9630">
        <v>5</v>
      </c>
      <c r="U9630" t="b">
        <v>1</v>
      </c>
      <c r="V9630" t="s">
        <v>11171</v>
      </c>
      <c r="W9630" t="s">
        <v>11172</v>
      </c>
      <c r="X9630" t="s">
        <v>15136</v>
      </c>
      <c r="Y9630">
        <v>91</v>
      </c>
      <c r="Z9630">
        <v>91</v>
      </c>
      <c r="AA9630">
        <v>8</v>
      </c>
      <c r="AB9630">
        <v>8</v>
      </c>
      <c r="AC9630">
        <v>35</v>
      </c>
    </row>
    <row r="9631" spans="1:29">
      <c r="A9631">
        <v>10458</v>
      </c>
      <c r="B9631" t="s">
        <v>805</v>
      </c>
      <c r="C9631" t="s">
        <v>11458</v>
      </c>
      <c r="J9631" t="s">
        <v>1444</v>
      </c>
      <c r="K9631">
        <v>0</v>
      </c>
      <c r="N9631" t="b">
        <v>1</v>
      </c>
      <c r="O9631" t="b">
        <v>0</v>
      </c>
      <c r="P9631" t="b">
        <v>0</v>
      </c>
      <c r="Q9631">
        <v>1</v>
      </c>
      <c r="R9631">
        <v>1</v>
      </c>
      <c r="S9631">
        <v>1</v>
      </c>
      <c r="T9631">
        <v>5</v>
      </c>
      <c r="U9631" t="b">
        <v>1</v>
      </c>
      <c r="V9631" t="s">
        <v>11171</v>
      </c>
      <c r="W9631" t="s">
        <v>11172</v>
      </c>
      <c r="X9631" t="s">
        <v>15137</v>
      </c>
      <c r="Y9631">
        <v>92</v>
      </c>
      <c r="Z9631">
        <v>92</v>
      </c>
      <c r="AA9631">
        <v>8</v>
      </c>
      <c r="AB9631">
        <v>8</v>
      </c>
      <c r="AC9631">
        <v>35</v>
      </c>
    </row>
    <row r="9632" spans="1:29">
      <c r="A9632">
        <v>10459</v>
      </c>
      <c r="B9632" t="s">
        <v>805</v>
      </c>
      <c r="C9632" t="s">
        <v>11459</v>
      </c>
      <c r="J9632" t="s">
        <v>1444</v>
      </c>
      <c r="K9632">
        <v>0</v>
      </c>
      <c r="N9632" t="b">
        <v>1</v>
      </c>
      <c r="O9632" t="b">
        <v>0</v>
      </c>
      <c r="P9632" t="b">
        <v>0</v>
      </c>
      <c r="Q9632">
        <v>1</v>
      </c>
      <c r="R9632">
        <v>1</v>
      </c>
      <c r="S9632">
        <v>1</v>
      </c>
      <c r="T9632">
        <v>5</v>
      </c>
      <c r="U9632" t="b">
        <v>1</v>
      </c>
      <c r="V9632" t="s">
        <v>11171</v>
      </c>
      <c r="W9632" t="s">
        <v>11172</v>
      </c>
      <c r="X9632" t="s">
        <v>15138</v>
      </c>
      <c r="Y9632">
        <v>93</v>
      </c>
      <c r="Z9632">
        <v>93</v>
      </c>
      <c r="AA9632">
        <v>8</v>
      </c>
      <c r="AB9632">
        <v>8</v>
      </c>
      <c r="AC9632">
        <v>35</v>
      </c>
    </row>
    <row r="9633" spans="1:29">
      <c r="A9633">
        <v>10467</v>
      </c>
      <c r="B9633" t="s">
        <v>805</v>
      </c>
      <c r="C9633" t="s">
        <v>11460</v>
      </c>
      <c r="J9633" t="s">
        <v>1444</v>
      </c>
      <c r="K9633">
        <v>0</v>
      </c>
      <c r="N9633" t="b">
        <v>0</v>
      </c>
      <c r="O9633" t="b">
        <v>1</v>
      </c>
      <c r="P9633" t="b">
        <v>0</v>
      </c>
      <c r="Q9633">
        <v>1</v>
      </c>
      <c r="R9633">
        <v>4</v>
      </c>
      <c r="S9633">
        <v>1</v>
      </c>
      <c r="T9633">
        <v>5</v>
      </c>
      <c r="U9633" t="b">
        <v>1</v>
      </c>
      <c r="V9633" t="s">
        <v>11171</v>
      </c>
      <c r="W9633" t="s">
        <v>11172</v>
      </c>
      <c r="X9633" t="s">
        <v>15053</v>
      </c>
      <c r="Y9633">
        <v>94</v>
      </c>
      <c r="Z9633">
        <v>94</v>
      </c>
      <c r="AA9633">
        <v>6</v>
      </c>
      <c r="AB9633">
        <v>6</v>
      </c>
      <c r="AC9633">
        <v>35</v>
      </c>
    </row>
    <row r="9634" spans="1:29">
      <c r="A9634">
        <v>10468</v>
      </c>
      <c r="B9634" t="s">
        <v>805</v>
      </c>
      <c r="C9634" t="s">
        <v>11461</v>
      </c>
      <c r="J9634" t="s">
        <v>1444</v>
      </c>
      <c r="K9634">
        <v>0</v>
      </c>
      <c r="N9634" t="b">
        <v>0</v>
      </c>
      <c r="O9634" t="b">
        <v>1</v>
      </c>
      <c r="P9634" t="b">
        <v>0</v>
      </c>
      <c r="Q9634">
        <v>1</v>
      </c>
      <c r="R9634">
        <v>4</v>
      </c>
      <c r="S9634">
        <v>1</v>
      </c>
      <c r="T9634">
        <v>5</v>
      </c>
      <c r="U9634" t="b">
        <v>1</v>
      </c>
      <c r="V9634" t="s">
        <v>11171</v>
      </c>
      <c r="W9634" t="s">
        <v>11172</v>
      </c>
      <c r="X9634" t="s">
        <v>15139</v>
      </c>
      <c r="Y9634">
        <v>94</v>
      </c>
      <c r="Z9634">
        <v>94</v>
      </c>
      <c r="AA9634">
        <v>8</v>
      </c>
      <c r="AB9634">
        <v>8</v>
      </c>
      <c r="AC9634">
        <v>35</v>
      </c>
    </row>
    <row r="9635" spans="1:29">
      <c r="A9635">
        <v>10469</v>
      </c>
      <c r="B9635" t="s">
        <v>805</v>
      </c>
      <c r="C9635" t="s">
        <v>11462</v>
      </c>
      <c r="J9635" t="s">
        <v>1466</v>
      </c>
      <c r="K9635">
        <v>0</v>
      </c>
      <c r="N9635" t="b">
        <v>0</v>
      </c>
      <c r="O9635" t="b">
        <v>1</v>
      </c>
      <c r="P9635" t="b">
        <v>0</v>
      </c>
      <c r="Q9635">
        <v>1</v>
      </c>
      <c r="R9635">
        <v>4</v>
      </c>
      <c r="S9635">
        <v>1</v>
      </c>
      <c r="T9635">
        <v>5</v>
      </c>
      <c r="U9635" t="b">
        <v>1</v>
      </c>
      <c r="V9635" t="s">
        <v>11171</v>
      </c>
      <c r="W9635" t="s">
        <v>11172</v>
      </c>
      <c r="X9635" t="s">
        <v>15103</v>
      </c>
      <c r="Y9635">
        <v>94</v>
      </c>
      <c r="Z9635">
        <v>94</v>
      </c>
      <c r="AA9635">
        <v>7</v>
      </c>
      <c r="AB9635">
        <v>7</v>
      </c>
      <c r="AC9635">
        <v>35</v>
      </c>
    </row>
    <row r="9636" spans="1:29">
      <c r="A9636">
        <v>10470</v>
      </c>
      <c r="B9636" t="s">
        <v>1503</v>
      </c>
      <c r="C9636" t="s">
        <v>11463</v>
      </c>
      <c r="D9636" t="s">
        <v>11464</v>
      </c>
      <c r="E9636" t="s">
        <v>11465</v>
      </c>
      <c r="U9636" t="b">
        <v>1</v>
      </c>
      <c r="V9636" t="s">
        <v>11465</v>
      </c>
      <c r="W9636" t="s">
        <v>11466</v>
      </c>
      <c r="X9636" t="s">
        <v>15674</v>
      </c>
      <c r="Y9636">
        <v>11</v>
      </c>
      <c r="Z9636">
        <v>49</v>
      </c>
      <c r="AA9636">
        <v>2</v>
      </c>
      <c r="AB9636">
        <v>10</v>
      </c>
      <c r="AC9636">
        <v>37</v>
      </c>
    </row>
    <row r="9637" spans="1:29">
      <c r="A9637">
        <v>10471</v>
      </c>
      <c r="B9637" t="s">
        <v>827</v>
      </c>
      <c r="C9637" t="s">
        <v>11467</v>
      </c>
      <c r="U9637" t="b">
        <v>1</v>
      </c>
      <c r="V9637" t="s">
        <v>11465</v>
      </c>
      <c r="W9637" t="s">
        <v>11466</v>
      </c>
      <c r="X9637" t="s">
        <v>15675</v>
      </c>
      <c r="Y9637">
        <v>11</v>
      </c>
      <c r="Z9637">
        <v>49</v>
      </c>
      <c r="AA9637">
        <v>2</v>
      </c>
      <c r="AB9637">
        <v>9</v>
      </c>
      <c r="AC9637">
        <v>37</v>
      </c>
    </row>
    <row r="9638" spans="1:29">
      <c r="A9638">
        <v>10472</v>
      </c>
      <c r="B9638" t="s">
        <v>1508</v>
      </c>
      <c r="C9638" t="s">
        <v>11468</v>
      </c>
      <c r="U9638" t="b">
        <v>1</v>
      </c>
      <c r="V9638" t="s">
        <v>11465</v>
      </c>
      <c r="W9638" t="s">
        <v>11466</v>
      </c>
      <c r="X9638" t="s">
        <v>15676</v>
      </c>
      <c r="Y9638">
        <v>12</v>
      </c>
      <c r="Z9638">
        <v>49</v>
      </c>
      <c r="AA9638">
        <v>2</v>
      </c>
      <c r="AB9638">
        <v>10</v>
      </c>
      <c r="AC9638">
        <v>37</v>
      </c>
    </row>
    <row r="9639" spans="1:29">
      <c r="A9639">
        <v>10473</v>
      </c>
      <c r="B9639" t="s">
        <v>805</v>
      </c>
      <c r="C9639" t="s">
        <v>11469</v>
      </c>
      <c r="J9639" t="s">
        <v>1438</v>
      </c>
      <c r="K9639">
        <v>0</v>
      </c>
      <c r="N9639" t="b">
        <v>1</v>
      </c>
      <c r="O9639" t="b">
        <v>0</v>
      </c>
      <c r="P9639" t="b">
        <v>0</v>
      </c>
      <c r="Q9639">
        <v>9</v>
      </c>
      <c r="R9639">
        <v>5</v>
      </c>
      <c r="S9639">
        <v>1</v>
      </c>
      <c r="T9639">
        <v>1</v>
      </c>
      <c r="U9639" t="b">
        <v>1</v>
      </c>
      <c r="V9639" t="s">
        <v>11465</v>
      </c>
      <c r="W9639" t="s">
        <v>11466</v>
      </c>
      <c r="X9639" t="s">
        <v>14459</v>
      </c>
      <c r="Y9639">
        <v>13</v>
      </c>
      <c r="Z9639">
        <v>13</v>
      </c>
      <c r="AA9639">
        <v>7</v>
      </c>
      <c r="AB9639">
        <v>7</v>
      </c>
      <c r="AC9639">
        <v>37</v>
      </c>
    </row>
    <row r="9640" spans="1:29">
      <c r="A9640">
        <v>10474</v>
      </c>
      <c r="B9640" t="s">
        <v>805</v>
      </c>
      <c r="C9640" t="s">
        <v>11470</v>
      </c>
      <c r="J9640" t="s">
        <v>1438</v>
      </c>
      <c r="K9640">
        <v>0</v>
      </c>
      <c r="N9640" t="b">
        <v>1</v>
      </c>
      <c r="O9640" t="b">
        <v>0</v>
      </c>
      <c r="P9640" t="b">
        <v>0</v>
      </c>
      <c r="Q9640">
        <v>9</v>
      </c>
      <c r="R9640">
        <v>7</v>
      </c>
      <c r="S9640">
        <v>1</v>
      </c>
      <c r="T9640">
        <v>1</v>
      </c>
      <c r="U9640" t="b">
        <v>1</v>
      </c>
      <c r="V9640" t="s">
        <v>11465</v>
      </c>
      <c r="W9640" t="s">
        <v>11466</v>
      </c>
      <c r="X9640" t="s">
        <v>14456</v>
      </c>
      <c r="Y9640">
        <v>13</v>
      </c>
      <c r="Z9640">
        <v>13</v>
      </c>
      <c r="AA9640">
        <v>9</v>
      </c>
      <c r="AB9640">
        <v>9</v>
      </c>
      <c r="AC9640">
        <v>37</v>
      </c>
    </row>
    <row r="9641" spans="1:29">
      <c r="A9641">
        <v>10475</v>
      </c>
      <c r="B9641" t="s">
        <v>805</v>
      </c>
      <c r="C9641" t="s">
        <v>11471</v>
      </c>
      <c r="J9641" t="s">
        <v>1444</v>
      </c>
      <c r="K9641">
        <v>0</v>
      </c>
      <c r="N9641" t="b">
        <v>1</v>
      </c>
      <c r="O9641" t="b">
        <v>0</v>
      </c>
      <c r="P9641" t="b">
        <v>0</v>
      </c>
      <c r="Q9641">
        <v>9</v>
      </c>
      <c r="R9641">
        <v>1</v>
      </c>
      <c r="S9641">
        <v>1</v>
      </c>
      <c r="T9641">
        <v>5</v>
      </c>
      <c r="U9641" t="b">
        <v>1</v>
      </c>
      <c r="V9641" t="s">
        <v>11465</v>
      </c>
      <c r="W9641" t="s">
        <v>11466</v>
      </c>
      <c r="X9641" t="s">
        <v>14442</v>
      </c>
      <c r="Y9641">
        <v>17</v>
      </c>
      <c r="Z9641">
        <v>17</v>
      </c>
      <c r="AA9641">
        <v>8</v>
      </c>
      <c r="AB9641">
        <v>8</v>
      </c>
      <c r="AC9641">
        <v>37</v>
      </c>
    </row>
    <row r="9642" spans="1:29">
      <c r="A9642">
        <v>10476</v>
      </c>
      <c r="B9642" t="s">
        <v>805</v>
      </c>
      <c r="C9642" t="s">
        <v>11472</v>
      </c>
      <c r="J9642" t="s">
        <v>1444</v>
      </c>
      <c r="K9642">
        <v>0</v>
      </c>
      <c r="N9642" t="b">
        <v>1</v>
      </c>
      <c r="O9642" t="b">
        <v>0</v>
      </c>
      <c r="P9642" t="b">
        <v>0</v>
      </c>
      <c r="Q9642">
        <v>9</v>
      </c>
      <c r="R9642">
        <v>1</v>
      </c>
      <c r="S9642">
        <v>1</v>
      </c>
      <c r="T9642">
        <v>5</v>
      </c>
      <c r="U9642" t="b">
        <v>1</v>
      </c>
      <c r="V9642" t="s">
        <v>11465</v>
      </c>
      <c r="W9642" t="s">
        <v>11466</v>
      </c>
      <c r="X9642" t="s">
        <v>14527</v>
      </c>
      <c r="Y9642">
        <v>17</v>
      </c>
      <c r="Z9642">
        <v>17</v>
      </c>
      <c r="AA9642">
        <v>9</v>
      </c>
      <c r="AB9642">
        <v>9</v>
      </c>
      <c r="AC9642">
        <v>37</v>
      </c>
    </row>
    <row r="9643" spans="1:29">
      <c r="A9643">
        <v>10477</v>
      </c>
      <c r="B9643" t="s">
        <v>805</v>
      </c>
      <c r="C9643" t="s">
        <v>11473</v>
      </c>
      <c r="J9643" t="s">
        <v>1444</v>
      </c>
      <c r="K9643">
        <v>0</v>
      </c>
      <c r="N9643" t="b">
        <v>1</v>
      </c>
      <c r="O9643" t="b">
        <v>0</v>
      </c>
      <c r="P9643" t="b">
        <v>0</v>
      </c>
      <c r="Q9643">
        <v>9</v>
      </c>
      <c r="R9643">
        <v>1</v>
      </c>
      <c r="S9643">
        <v>1</v>
      </c>
      <c r="T9643">
        <v>5</v>
      </c>
      <c r="U9643" t="b">
        <v>1</v>
      </c>
      <c r="V9643" t="s">
        <v>11465</v>
      </c>
      <c r="W9643" t="s">
        <v>11466</v>
      </c>
      <c r="X9643" t="s">
        <v>14638</v>
      </c>
      <c r="Y9643">
        <v>20</v>
      </c>
      <c r="Z9643">
        <v>20</v>
      </c>
      <c r="AA9643">
        <v>8</v>
      </c>
      <c r="AB9643">
        <v>8</v>
      </c>
      <c r="AC9643">
        <v>37</v>
      </c>
    </row>
    <row r="9644" spans="1:29">
      <c r="A9644">
        <v>10478</v>
      </c>
      <c r="B9644" t="s">
        <v>805</v>
      </c>
      <c r="C9644" t="s">
        <v>11474</v>
      </c>
      <c r="J9644" t="s">
        <v>1444</v>
      </c>
      <c r="K9644">
        <v>0</v>
      </c>
      <c r="N9644" t="b">
        <v>1</v>
      </c>
      <c r="O9644" t="b">
        <v>0</v>
      </c>
      <c r="P9644" t="b">
        <v>0</v>
      </c>
      <c r="Q9644">
        <v>9</v>
      </c>
      <c r="R9644">
        <v>1</v>
      </c>
      <c r="S9644">
        <v>1</v>
      </c>
      <c r="T9644">
        <v>5</v>
      </c>
      <c r="U9644" t="b">
        <v>1</v>
      </c>
      <c r="V9644" t="s">
        <v>11465</v>
      </c>
      <c r="W9644" t="s">
        <v>11466</v>
      </c>
      <c r="X9644" t="s">
        <v>14644</v>
      </c>
      <c r="Y9644">
        <v>20</v>
      </c>
      <c r="Z9644">
        <v>20</v>
      </c>
      <c r="AA9644">
        <v>9</v>
      </c>
      <c r="AB9644">
        <v>9</v>
      </c>
      <c r="AC9644">
        <v>37</v>
      </c>
    </row>
    <row r="9645" spans="1:29">
      <c r="A9645">
        <v>10479</v>
      </c>
      <c r="B9645" t="s">
        <v>805</v>
      </c>
      <c r="C9645" t="s">
        <v>11475</v>
      </c>
      <c r="J9645" t="s">
        <v>1444</v>
      </c>
      <c r="K9645">
        <v>0</v>
      </c>
      <c r="N9645" t="b">
        <v>1</v>
      </c>
      <c r="O9645" t="b">
        <v>0</v>
      </c>
      <c r="P9645" t="b">
        <v>0</v>
      </c>
      <c r="Q9645">
        <v>9</v>
      </c>
      <c r="R9645">
        <v>1</v>
      </c>
      <c r="S9645">
        <v>1</v>
      </c>
      <c r="T9645">
        <v>5</v>
      </c>
      <c r="U9645" t="b">
        <v>1</v>
      </c>
      <c r="V9645" t="s">
        <v>11465</v>
      </c>
      <c r="W9645" t="s">
        <v>11466</v>
      </c>
      <c r="X9645" t="s">
        <v>14639</v>
      </c>
      <c r="Y9645">
        <v>21</v>
      </c>
      <c r="Z9645">
        <v>21</v>
      </c>
      <c r="AA9645">
        <v>8</v>
      </c>
      <c r="AB9645">
        <v>8</v>
      </c>
      <c r="AC9645">
        <v>37</v>
      </c>
    </row>
    <row r="9646" spans="1:29">
      <c r="A9646">
        <v>10480</v>
      </c>
      <c r="B9646" t="s">
        <v>805</v>
      </c>
      <c r="C9646" t="s">
        <v>11476</v>
      </c>
      <c r="J9646" t="s">
        <v>1444</v>
      </c>
      <c r="K9646">
        <v>0</v>
      </c>
      <c r="N9646" t="b">
        <v>1</v>
      </c>
      <c r="O9646" t="b">
        <v>0</v>
      </c>
      <c r="P9646" t="b">
        <v>0</v>
      </c>
      <c r="Q9646">
        <v>9</v>
      </c>
      <c r="R9646">
        <v>1</v>
      </c>
      <c r="S9646">
        <v>1</v>
      </c>
      <c r="T9646">
        <v>5</v>
      </c>
      <c r="U9646" t="b">
        <v>1</v>
      </c>
      <c r="V9646" t="s">
        <v>11465</v>
      </c>
      <c r="W9646" t="s">
        <v>11466</v>
      </c>
      <c r="X9646" t="s">
        <v>14645</v>
      </c>
      <c r="Y9646">
        <v>21</v>
      </c>
      <c r="Z9646">
        <v>21</v>
      </c>
      <c r="AA9646">
        <v>9</v>
      </c>
      <c r="AB9646">
        <v>9</v>
      </c>
      <c r="AC9646">
        <v>37</v>
      </c>
    </row>
    <row r="9647" spans="1:29">
      <c r="A9647">
        <v>10481</v>
      </c>
      <c r="B9647" t="s">
        <v>805</v>
      </c>
      <c r="C9647" t="s">
        <v>11477</v>
      </c>
      <c r="J9647" t="s">
        <v>1444</v>
      </c>
      <c r="K9647">
        <v>0</v>
      </c>
      <c r="N9647" t="b">
        <v>1</v>
      </c>
      <c r="O9647" t="b">
        <v>0</v>
      </c>
      <c r="P9647" t="b">
        <v>0</v>
      </c>
      <c r="Q9647">
        <v>9</v>
      </c>
      <c r="R9647">
        <v>1</v>
      </c>
      <c r="S9647">
        <v>1</v>
      </c>
      <c r="T9647">
        <v>5</v>
      </c>
      <c r="U9647" t="b">
        <v>1</v>
      </c>
      <c r="V9647" t="s">
        <v>11465</v>
      </c>
      <c r="W9647" t="s">
        <v>11466</v>
      </c>
      <c r="X9647" t="s">
        <v>14441</v>
      </c>
      <c r="Y9647">
        <v>22</v>
      </c>
      <c r="Z9647">
        <v>22</v>
      </c>
      <c r="AA9647">
        <v>8</v>
      </c>
      <c r="AB9647">
        <v>8</v>
      </c>
      <c r="AC9647">
        <v>37</v>
      </c>
    </row>
    <row r="9648" spans="1:29">
      <c r="A9648">
        <v>10482</v>
      </c>
      <c r="B9648" t="s">
        <v>805</v>
      </c>
      <c r="C9648" t="s">
        <v>11478</v>
      </c>
      <c r="J9648" t="s">
        <v>1444</v>
      </c>
      <c r="K9648">
        <v>0</v>
      </c>
      <c r="N9648" t="b">
        <v>1</v>
      </c>
      <c r="O9648" t="b">
        <v>0</v>
      </c>
      <c r="P9648" t="b">
        <v>0</v>
      </c>
      <c r="Q9648">
        <v>9</v>
      </c>
      <c r="R9648">
        <v>1</v>
      </c>
      <c r="S9648">
        <v>1</v>
      </c>
      <c r="T9648">
        <v>5</v>
      </c>
      <c r="U9648" t="b">
        <v>1</v>
      </c>
      <c r="V9648" t="s">
        <v>11465</v>
      </c>
      <c r="W9648" t="s">
        <v>11466</v>
      </c>
      <c r="X9648" t="s">
        <v>14646</v>
      </c>
      <c r="Y9648">
        <v>22</v>
      </c>
      <c r="Z9648">
        <v>22</v>
      </c>
      <c r="AA9648">
        <v>9</v>
      </c>
      <c r="AB9648">
        <v>9</v>
      </c>
      <c r="AC9648">
        <v>37</v>
      </c>
    </row>
    <row r="9649" spans="1:29">
      <c r="A9649">
        <v>10483</v>
      </c>
      <c r="B9649" t="s">
        <v>805</v>
      </c>
      <c r="C9649" t="s">
        <v>11479</v>
      </c>
      <c r="J9649" t="s">
        <v>1444</v>
      </c>
      <c r="K9649">
        <v>0</v>
      </c>
      <c r="N9649" t="b">
        <v>1</v>
      </c>
      <c r="O9649" t="b">
        <v>0</v>
      </c>
      <c r="P9649" t="b">
        <v>0</v>
      </c>
      <c r="Q9649">
        <v>9</v>
      </c>
      <c r="R9649">
        <v>1</v>
      </c>
      <c r="S9649">
        <v>1</v>
      </c>
      <c r="T9649">
        <v>5</v>
      </c>
      <c r="U9649" t="b">
        <v>1</v>
      </c>
      <c r="V9649" t="s">
        <v>11465</v>
      </c>
      <c r="W9649" t="s">
        <v>11466</v>
      </c>
      <c r="X9649" t="s">
        <v>14721</v>
      </c>
      <c r="Y9649">
        <v>23</v>
      </c>
      <c r="Z9649">
        <v>23</v>
      </c>
      <c r="AA9649">
        <v>8</v>
      </c>
      <c r="AB9649">
        <v>8</v>
      </c>
      <c r="AC9649">
        <v>37</v>
      </c>
    </row>
    <row r="9650" spans="1:29">
      <c r="A9650">
        <v>10484</v>
      </c>
      <c r="B9650" t="s">
        <v>805</v>
      </c>
      <c r="C9650" t="s">
        <v>11480</v>
      </c>
      <c r="J9650" t="s">
        <v>1444</v>
      </c>
      <c r="K9650">
        <v>0</v>
      </c>
      <c r="N9650" t="b">
        <v>1</v>
      </c>
      <c r="O9650" t="b">
        <v>0</v>
      </c>
      <c r="P9650" t="b">
        <v>0</v>
      </c>
      <c r="Q9650">
        <v>9</v>
      </c>
      <c r="R9650">
        <v>1</v>
      </c>
      <c r="S9650">
        <v>1</v>
      </c>
      <c r="T9650">
        <v>5</v>
      </c>
      <c r="U9650" t="b">
        <v>1</v>
      </c>
      <c r="V9650" t="s">
        <v>11465</v>
      </c>
      <c r="W9650" t="s">
        <v>11466</v>
      </c>
      <c r="X9650" t="s">
        <v>14647</v>
      </c>
      <c r="Y9650">
        <v>23</v>
      </c>
      <c r="Z9650">
        <v>23</v>
      </c>
      <c r="AA9650">
        <v>9</v>
      </c>
      <c r="AB9650">
        <v>9</v>
      </c>
      <c r="AC9650">
        <v>37</v>
      </c>
    </row>
    <row r="9651" spans="1:29">
      <c r="A9651">
        <v>10485</v>
      </c>
      <c r="B9651" t="s">
        <v>805</v>
      </c>
      <c r="C9651" t="s">
        <v>11481</v>
      </c>
      <c r="J9651" t="s">
        <v>1444</v>
      </c>
      <c r="K9651">
        <v>0</v>
      </c>
      <c r="N9651" t="b">
        <v>1</v>
      </c>
      <c r="O9651" t="b">
        <v>0</v>
      </c>
      <c r="P9651" t="b">
        <v>0</v>
      </c>
      <c r="Q9651">
        <v>9</v>
      </c>
      <c r="R9651">
        <v>1</v>
      </c>
      <c r="S9651">
        <v>1</v>
      </c>
      <c r="T9651">
        <v>5</v>
      </c>
      <c r="U9651" t="b">
        <v>1</v>
      </c>
      <c r="V9651" t="s">
        <v>11465</v>
      </c>
      <c r="W9651" t="s">
        <v>11466</v>
      </c>
      <c r="X9651" t="s">
        <v>14446</v>
      </c>
      <c r="Y9651">
        <v>24</v>
      </c>
      <c r="Z9651">
        <v>24</v>
      </c>
      <c r="AA9651">
        <v>8</v>
      </c>
      <c r="AB9651">
        <v>8</v>
      </c>
      <c r="AC9651">
        <v>37</v>
      </c>
    </row>
    <row r="9652" spans="1:29">
      <c r="A9652">
        <v>10486</v>
      </c>
      <c r="B9652" t="s">
        <v>805</v>
      </c>
      <c r="C9652" t="s">
        <v>11482</v>
      </c>
      <c r="J9652" t="s">
        <v>1444</v>
      </c>
      <c r="K9652">
        <v>0</v>
      </c>
      <c r="N9652" t="b">
        <v>1</v>
      </c>
      <c r="O9652" t="b">
        <v>0</v>
      </c>
      <c r="P9652" t="b">
        <v>0</v>
      </c>
      <c r="Q9652">
        <v>9</v>
      </c>
      <c r="R9652">
        <v>1</v>
      </c>
      <c r="S9652">
        <v>1</v>
      </c>
      <c r="T9652">
        <v>5</v>
      </c>
      <c r="U9652" t="b">
        <v>1</v>
      </c>
      <c r="V9652" t="s">
        <v>11465</v>
      </c>
      <c r="W9652" t="s">
        <v>11466</v>
      </c>
      <c r="X9652" t="s">
        <v>14648</v>
      </c>
      <c r="Y9652">
        <v>24</v>
      </c>
      <c r="Z9652">
        <v>24</v>
      </c>
      <c r="AA9652">
        <v>9</v>
      </c>
      <c r="AB9652">
        <v>9</v>
      </c>
      <c r="AC9652">
        <v>37</v>
      </c>
    </row>
    <row r="9653" spans="1:29">
      <c r="A9653">
        <v>10487</v>
      </c>
      <c r="B9653" t="s">
        <v>805</v>
      </c>
      <c r="C9653" t="s">
        <v>11483</v>
      </c>
      <c r="J9653" t="s">
        <v>1444</v>
      </c>
      <c r="K9653">
        <v>0</v>
      </c>
      <c r="N9653" t="b">
        <v>1</v>
      </c>
      <c r="O9653" t="b">
        <v>0</v>
      </c>
      <c r="P9653" t="b">
        <v>0</v>
      </c>
      <c r="Q9653">
        <v>9</v>
      </c>
      <c r="R9653">
        <v>1</v>
      </c>
      <c r="S9653">
        <v>1</v>
      </c>
      <c r="T9653">
        <v>5</v>
      </c>
      <c r="U9653" t="b">
        <v>1</v>
      </c>
      <c r="V9653" t="s">
        <v>11465</v>
      </c>
      <c r="W9653" t="s">
        <v>11466</v>
      </c>
      <c r="X9653" t="s">
        <v>14640</v>
      </c>
      <c r="Y9653">
        <v>25</v>
      </c>
      <c r="Z9653">
        <v>25</v>
      </c>
      <c r="AA9653">
        <v>8</v>
      </c>
      <c r="AB9653">
        <v>8</v>
      </c>
      <c r="AC9653">
        <v>37</v>
      </c>
    </row>
    <row r="9654" spans="1:29">
      <c r="A9654">
        <v>10488</v>
      </c>
      <c r="B9654" t="s">
        <v>805</v>
      </c>
      <c r="C9654" t="s">
        <v>11484</v>
      </c>
      <c r="J9654" t="s">
        <v>1444</v>
      </c>
      <c r="K9654">
        <v>0</v>
      </c>
      <c r="N9654" t="b">
        <v>1</v>
      </c>
      <c r="O9654" t="b">
        <v>0</v>
      </c>
      <c r="P9654" t="b">
        <v>0</v>
      </c>
      <c r="Q9654">
        <v>9</v>
      </c>
      <c r="R9654">
        <v>1</v>
      </c>
      <c r="S9654">
        <v>1</v>
      </c>
      <c r="T9654">
        <v>5</v>
      </c>
      <c r="U9654" t="b">
        <v>1</v>
      </c>
      <c r="V9654" t="s">
        <v>11465</v>
      </c>
      <c r="W9654" t="s">
        <v>11466</v>
      </c>
      <c r="X9654" t="s">
        <v>14535</v>
      </c>
      <c r="Y9654">
        <v>25</v>
      </c>
      <c r="Z9654">
        <v>25</v>
      </c>
      <c r="AA9654">
        <v>9</v>
      </c>
      <c r="AB9654">
        <v>9</v>
      </c>
      <c r="AC9654">
        <v>37</v>
      </c>
    </row>
    <row r="9655" spans="1:29">
      <c r="A9655">
        <v>10489</v>
      </c>
      <c r="B9655" t="s">
        <v>805</v>
      </c>
      <c r="C9655" t="s">
        <v>11485</v>
      </c>
      <c r="J9655" t="s">
        <v>1444</v>
      </c>
      <c r="K9655">
        <v>0</v>
      </c>
      <c r="N9655" t="b">
        <v>1</v>
      </c>
      <c r="O9655" t="b">
        <v>0</v>
      </c>
      <c r="P9655" t="b">
        <v>0</v>
      </c>
      <c r="Q9655">
        <v>9</v>
      </c>
      <c r="R9655">
        <v>1</v>
      </c>
      <c r="S9655">
        <v>1</v>
      </c>
      <c r="T9655">
        <v>5</v>
      </c>
      <c r="U9655" t="b">
        <v>1</v>
      </c>
      <c r="V9655" t="s">
        <v>11465</v>
      </c>
      <c r="W9655" t="s">
        <v>11466</v>
      </c>
      <c r="X9655" t="s">
        <v>14722</v>
      </c>
      <c r="Y9655">
        <v>26</v>
      </c>
      <c r="Z9655">
        <v>26</v>
      </c>
      <c r="AA9655">
        <v>8</v>
      </c>
      <c r="AB9655">
        <v>8</v>
      </c>
      <c r="AC9655">
        <v>37</v>
      </c>
    </row>
    <row r="9656" spans="1:29">
      <c r="A9656">
        <v>10490</v>
      </c>
      <c r="B9656" t="s">
        <v>805</v>
      </c>
      <c r="C9656" t="s">
        <v>11486</v>
      </c>
      <c r="J9656" t="s">
        <v>1444</v>
      </c>
      <c r="K9656">
        <v>0</v>
      </c>
      <c r="N9656" t="b">
        <v>1</v>
      </c>
      <c r="O9656" t="b">
        <v>0</v>
      </c>
      <c r="P9656" t="b">
        <v>0</v>
      </c>
      <c r="Q9656">
        <v>9</v>
      </c>
      <c r="R9656">
        <v>1</v>
      </c>
      <c r="S9656">
        <v>1</v>
      </c>
      <c r="T9656">
        <v>5</v>
      </c>
      <c r="U9656" t="b">
        <v>1</v>
      </c>
      <c r="V9656" t="s">
        <v>11465</v>
      </c>
      <c r="W9656" t="s">
        <v>11466</v>
      </c>
      <c r="X9656" t="s">
        <v>14457</v>
      </c>
      <c r="Y9656">
        <v>26</v>
      </c>
      <c r="Z9656">
        <v>26</v>
      </c>
      <c r="AA9656">
        <v>9</v>
      </c>
      <c r="AB9656">
        <v>9</v>
      </c>
      <c r="AC9656">
        <v>37</v>
      </c>
    </row>
    <row r="9657" spans="1:29">
      <c r="A9657">
        <v>10491</v>
      </c>
      <c r="B9657" t="s">
        <v>805</v>
      </c>
      <c r="C9657" t="s">
        <v>11487</v>
      </c>
      <c r="J9657" t="s">
        <v>1444</v>
      </c>
      <c r="K9657">
        <v>0</v>
      </c>
      <c r="N9657" t="b">
        <v>1</v>
      </c>
      <c r="O9657" t="b">
        <v>0</v>
      </c>
      <c r="P9657" t="b">
        <v>0</v>
      </c>
      <c r="Q9657">
        <v>9</v>
      </c>
      <c r="R9657">
        <v>1</v>
      </c>
      <c r="S9657">
        <v>1</v>
      </c>
      <c r="T9657">
        <v>5</v>
      </c>
      <c r="U9657" t="b">
        <v>1</v>
      </c>
      <c r="V9657" t="s">
        <v>11465</v>
      </c>
      <c r="W9657" t="s">
        <v>11466</v>
      </c>
      <c r="X9657" t="s">
        <v>14641</v>
      </c>
      <c r="Y9657">
        <v>27</v>
      </c>
      <c r="Z9657">
        <v>27</v>
      </c>
      <c r="AA9657">
        <v>8</v>
      </c>
      <c r="AB9657">
        <v>8</v>
      </c>
      <c r="AC9657">
        <v>37</v>
      </c>
    </row>
    <row r="9658" spans="1:29">
      <c r="A9658">
        <v>10492</v>
      </c>
      <c r="B9658" t="s">
        <v>805</v>
      </c>
      <c r="C9658" t="s">
        <v>11488</v>
      </c>
      <c r="J9658" t="s">
        <v>1444</v>
      </c>
      <c r="K9658">
        <v>0</v>
      </c>
      <c r="N9658" t="b">
        <v>1</v>
      </c>
      <c r="O9658" t="b">
        <v>0</v>
      </c>
      <c r="P9658" t="b">
        <v>0</v>
      </c>
      <c r="Q9658">
        <v>9</v>
      </c>
      <c r="R9658">
        <v>1</v>
      </c>
      <c r="S9658">
        <v>1</v>
      </c>
      <c r="T9658">
        <v>5</v>
      </c>
      <c r="U9658" t="b">
        <v>1</v>
      </c>
      <c r="V9658" t="s">
        <v>11465</v>
      </c>
      <c r="W9658" t="s">
        <v>11466</v>
      </c>
      <c r="X9658" t="s">
        <v>14443</v>
      </c>
      <c r="Y9658">
        <v>27</v>
      </c>
      <c r="Z9658">
        <v>27</v>
      </c>
      <c r="AA9658">
        <v>9</v>
      </c>
      <c r="AB9658">
        <v>9</v>
      </c>
      <c r="AC9658">
        <v>37</v>
      </c>
    </row>
    <row r="9659" spans="1:29">
      <c r="A9659">
        <v>10493</v>
      </c>
      <c r="B9659" t="s">
        <v>805</v>
      </c>
      <c r="C9659" t="s">
        <v>11489</v>
      </c>
      <c r="J9659" t="s">
        <v>1444</v>
      </c>
      <c r="K9659">
        <v>0</v>
      </c>
      <c r="N9659" t="b">
        <v>1</v>
      </c>
      <c r="O9659" t="b">
        <v>0</v>
      </c>
      <c r="P9659" t="b">
        <v>0</v>
      </c>
      <c r="Q9659">
        <v>9</v>
      </c>
      <c r="R9659">
        <v>1</v>
      </c>
      <c r="S9659">
        <v>1</v>
      </c>
      <c r="T9659">
        <v>5</v>
      </c>
      <c r="U9659" t="b">
        <v>1</v>
      </c>
      <c r="V9659" t="s">
        <v>11465</v>
      </c>
      <c r="W9659" t="s">
        <v>11466</v>
      </c>
      <c r="X9659" t="s">
        <v>14731</v>
      </c>
      <c r="Y9659">
        <v>28</v>
      </c>
      <c r="Z9659">
        <v>28</v>
      </c>
      <c r="AA9659">
        <v>8</v>
      </c>
      <c r="AB9659">
        <v>8</v>
      </c>
      <c r="AC9659">
        <v>37</v>
      </c>
    </row>
    <row r="9660" spans="1:29">
      <c r="A9660">
        <v>10494</v>
      </c>
      <c r="B9660" t="s">
        <v>805</v>
      </c>
      <c r="C9660" t="s">
        <v>11490</v>
      </c>
      <c r="J9660" t="s">
        <v>1444</v>
      </c>
      <c r="K9660">
        <v>0</v>
      </c>
      <c r="N9660" t="b">
        <v>1</v>
      </c>
      <c r="O9660" t="b">
        <v>0</v>
      </c>
      <c r="P9660" t="b">
        <v>0</v>
      </c>
      <c r="Q9660">
        <v>9</v>
      </c>
      <c r="R9660">
        <v>1</v>
      </c>
      <c r="S9660">
        <v>1</v>
      </c>
      <c r="T9660">
        <v>5</v>
      </c>
      <c r="U9660" t="b">
        <v>1</v>
      </c>
      <c r="V9660" t="s">
        <v>11465</v>
      </c>
      <c r="W9660" t="s">
        <v>11466</v>
      </c>
      <c r="X9660" t="s">
        <v>14649</v>
      </c>
      <c r="Y9660">
        <v>28</v>
      </c>
      <c r="Z9660">
        <v>28</v>
      </c>
      <c r="AA9660">
        <v>9</v>
      </c>
      <c r="AB9660">
        <v>9</v>
      </c>
      <c r="AC9660">
        <v>37</v>
      </c>
    </row>
    <row r="9661" spans="1:29">
      <c r="A9661">
        <v>10495</v>
      </c>
      <c r="B9661" t="s">
        <v>805</v>
      </c>
      <c r="C9661" t="s">
        <v>11491</v>
      </c>
      <c r="J9661" t="s">
        <v>1444</v>
      </c>
      <c r="K9661">
        <v>0</v>
      </c>
      <c r="N9661" t="b">
        <v>1</v>
      </c>
      <c r="O9661" t="b">
        <v>0</v>
      </c>
      <c r="P9661" t="b">
        <v>0</v>
      </c>
      <c r="Q9661">
        <v>9</v>
      </c>
      <c r="R9661">
        <v>1</v>
      </c>
      <c r="S9661">
        <v>1</v>
      </c>
      <c r="T9661">
        <v>5</v>
      </c>
      <c r="U9661" t="b">
        <v>1</v>
      </c>
      <c r="V9661" t="s">
        <v>11465</v>
      </c>
      <c r="W9661" t="s">
        <v>11466</v>
      </c>
      <c r="X9661" t="s">
        <v>14642</v>
      </c>
      <c r="Y9661">
        <v>29</v>
      </c>
      <c r="Z9661">
        <v>29</v>
      </c>
      <c r="AA9661">
        <v>8</v>
      </c>
      <c r="AB9661">
        <v>8</v>
      </c>
      <c r="AC9661">
        <v>37</v>
      </c>
    </row>
    <row r="9662" spans="1:29">
      <c r="A9662">
        <v>10496</v>
      </c>
      <c r="B9662" t="s">
        <v>805</v>
      </c>
      <c r="C9662" t="s">
        <v>11492</v>
      </c>
      <c r="J9662" t="s">
        <v>1444</v>
      </c>
      <c r="K9662">
        <v>0</v>
      </c>
      <c r="N9662" t="b">
        <v>1</v>
      </c>
      <c r="O9662" t="b">
        <v>0</v>
      </c>
      <c r="P9662" t="b">
        <v>0</v>
      </c>
      <c r="Q9662">
        <v>9</v>
      </c>
      <c r="R9662">
        <v>1</v>
      </c>
      <c r="S9662">
        <v>1</v>
      </c>
      <c r="T9662">
        <v>5</v>
      </c>
      <c r="U9662" t="b">
        <v>1</v>
      </c>
      <c r="V9662" t="s">
        <v>11465</v>
      </c>
      <c r="W9662" t="s">
        <v>11466</v>
      </c>
      <c r="X9662" t="s">
        <v>14650</v>
      </c>
      <c r="Y9662">
        <v>29</v>
      </c>
      <c r="Z9662">
        <v>29</v>
      </c>
      <c r="AA9662">
        <v>9</v>
      </c>
      <c r="AB9662">
        <v>9</v>
      </c>
      <c r="AC9662">
        <v>37</v>
      </c>
    </row>
    <row r="9663" spans="1:29">
      <c r="A9663">
        <v>10497</v>
      </c>
      <c r="B9663" t="s">
        <v>805</v>
      </c>
      <c r="C9663" t="s">
        <v>11493</v>
      </c>
      <c r="J9663" t="s">
        <v>1444</v>
      </c>
      <c r="K9663">
        <v>0</v>
      </c>
      <c r="N9663" t="b">
        <v>1</v>
      </c>
      <c r="O9663" t="b">
        <v>0</v>
      </c>
      <c r="P9663" t="b">
        <v>0</v>
      </c>
      <c r="Q9663">
        <v>9</v>
      </c>
      <c r="R9663">
        <v>1</v>
      </c>
      <c r="S9663">
        <v>1</v>
      </c>
      <c r="T9663">
        <v>5</v>
      </c>
      <c r="U9663" t="b">
        <v>1</v>
      </c>
      <c r="V9663" t="s">
        <v>11465</v>
      </c>
      <c r="W9663" t="s">
        <v>11466</v>
      </c>
      <c r="X9663" t="s">
        <v>14643</v>
      </c>
      <c r="Y9663">
        <v>30</v>
      </c>
      <c r="Z9663">
        <v>30</v>
      </c>
      <c r="AA9663">
        <v>8</v>
      </c>
      <c r="AB9663">
        <v>8</v>
      </c>
      <c r="AC9663">
        <v>37</v>
      </c>
    </row>
    <row r="9664" spans="1:29">
      <c r="A9664">
        <v>10498</v>
      </c>
      <c r="B9664" t="s">
        <v>805</v>
      </c>
      <c r="C9664" t="s">
        <v>11494</v>
      </c>
      <c r="J9664" t="s">
        <v>1444</v>
      </c>
      <c r="K9664">
        <v>0</v>
      </c>
      <c r="N9664" t="b">
        <v>1</v>
      </c>
      <c r="O9664" t="b">
        <v>0</v>
      </c>
      <c r="P9664" t="b">
        <v>0</v>
      </c>
      <c r="Q9664">
        <v>9</v>
      </c>
      <c r="R9664">
        <v>1</v>
      </c>
      <c r="S9664">
        <v>1</v>
      </c>
      <c r="T9664">
        <v>5</v>
      </c>
      <c r="U9664" t="b">
        <v>1</v>
      </c>
      <c r="V9664" t="s">
        <v>11465</v>
      </c>
      <c r="W9664" t="s">
        <v>11466</v>
      </c>
      <c r="X9664" t="s">
        <v>14651</v>
      </c>
      <c r="Y9664">
        <v>30</v>
      </c>
      <c r="Z9664">
        <v>30</v>
      </c>
      <c r="AA9664">
        <v>9</v>
      </c>
      <c r="AB9664">
        <v>9</v>
      </c>
      <c r="AC9664">
        <v>37</v>
      </c>
    </row>
    <row r="9665" spans="1:29">
      <c r="A9665">
        <v>10499</v>
      </c>
      <c r="B9665" t="s">
        <v>805</v>
      </c>
      <c r="C9665" t="s">
        <v>11495</v>
      </c>
      <c r="J9665" t="s">
        <v>1444</v>
      </c>
      <c r="K9665">
        <v>0</v>
      </c>
      <c r="N9665" t="b">
        <v>1</v>
      </c>
      <c r="O9665" t="b">
        <v>0</v>
      </c>
      <c r="P9665" t="b">
        <v>0</v>
      </c>
      <c r="Q9665">
        <v>9</v>
      </c>
      <c r="R9665">
        <v>1</v>
      </c>
      <c r="S9665">
        <v>1</v>
      </c>
      <c r="T9665">
        <v>5</v>
      </c>
      <c r="U9665" t="b">
        <v>1</v>
      </c>
      <c r="V9665" t="s">
        <v>11465</v>
      </c>
      <c r="W9665" t="s">
        <v>11466</v>
      </c>
      <c r="X9665" t="s">
        <v>14778</v>
      </c>
      <c r="Y9665">
        <v>31</v>
      </c>
      <c r="Z9665">
        <v>31</v>
      </c>
      <c r="AA9665">
        <v>8</v>
      </c>
      <c r="AB9665">
        <v>8</v>
      </c>
      <c r="AC9665">
        <v>37</v>
      </c>
    </row>
    <row r="9666" spans="1:29">
      <c r="A9666">
        <v>10500</v>
      </c>
      <c r="B9666" t="s">
        <v>805</v>
      </c>
      <c r="C9666" t="s">
        <v>11496</v>
      </c>
      <c r="J9666" t="s">
        <v>1444</v>
      </c>
      <c r="K9666">
        <v>0</v>
      </c>
      <c r="N9666" t="b">
        <v>1</v>
      </c>
      <c r="O9666" t="b">
        <v>0</v>
      </c>
      <c r="P9666" t="b">
        <v>0</v>
      </c>
      <c r="Q9666">
        <v>9</v>
      </c>
      <c r="R9666">
        <v>1</v>
      </c>
      <c r="S9666">
        <v>1</v>
      </c>
      <c r="T9666">
        <v>5</v>
      </c>
      <c r="U9666" t="b">
        <v>1</v>
      </c>
      <c r="V9666" t="s">
        <v>11465</v>
      </c>
      <c r="W9666" t="s">
        <v>11466</v>
      </c>
      <c r="X9666" t="s">
        <v>14783</v>
      </c>
      <c r="Y9666">
        <v>31</v>
      </c>
      <c r="Z9666">
        <v>31</v>
      </c>
      <c r="AA9666">
        <v>9</v>
      </c>
      <c r="AB9666">
        <v>9</v>
      </c>
      <c r="AC9666">
        <v>37</v>
      </c>
    </row>
    <row r="9667" spans="1:29">
      <c r="A9667">
        <v>10501</v>
      </c>
      <c r="B9667" t="s">
        <v>805</v>
      </c>
      <c r="C9667" t="s">
        <v>11497</v>
      </c>
      <c r="J9667" t="s">
        <v>1444</v>
      </c>
      <c r="K9667">
        <v>0</v>
      </c>
      <c r="N9667" t="b">
        <v>1</v>
      </c>
      <c r="O9667" t="b">
        <v>0</v>
      </c>
      <c r="P9667" t="b">
        <v>0</v>
      </c>
      <c r="Q9667">
        <v>9</v>
      </c>
      <c r="R9667">
        <v>1</v>
      </c>
      <c r="S9667">
        <v>1</v>
      </c>
      <c r="T9667">
        <v>5</v>
      </c>
      <c r="U9667" t="b">
        <v>1</v>
      </c>
      <c r="V9667" t="s">
        <v>11465</v>
      </c>
      <c r="W9667" t="s">
        <v>11466</v>
      </c>
      <c r="X9667" t="s">
        <v>14780</v>
      </c>
      <c r="Y9667">
        <v>34</v>
      </c>
      <c r="Z9667">
        <v>34</v>
      </c>
      <c r="AA9667">
        <v>8</v>
      </c>
      <c r="AB9667">
        <v>8</v>
      </c>
      <c r="AC9667">
        <v>37</v>
      </c>
    </row>
    <row r="9668" spans="1:29">
      <c r="A9668">
        <v>10502</v>
      </c>
      <c r="B9668" t="s">
        <v>805</v>
      </c>
      <c r="C9668" t="s">
        <v>11498</v>
      </c>
      <c r="J9668" t="s">
        <v>1444</v>
      </c>
      <c r="K9668">
        <v>0</v>
      </c>
      <c r="N9668" t="b">
        <v>1</v>
      </c>
      <c r="O9668" t="b">
        <v>0</v>
      </c>
      <c r="P9668" t="b">
        <v>0</v>
      </c>
      <c r="Q9668">
        <v>9</v>
      </c>
      <c r="R9668">
        <v>1</v>
      </c>
      <c r="S9668">
        <v>1</v>
      </c>
      <c r="T9668">
        <v>5</v>
      </c>
      <c r="U9668" t="b">
        <v>1</v>
      </c>
      <c r="V9668" t="s">
        <v>11465</v>
      </c>
      <c r="W9668" t="s">
        <v>11466</v>
      </c>
      <c r="X9668" t="s">
        <v>14785</v>
      </c>
      <c r="Y9668">
        <v>34</v>
      </c>
      <c r="Z9668">
        <v>34</v>
      </c>
      <c r="AA9668">
        <v>9</v>
      </c>
      <c r="AB9668">
        <v>9</v>
      </c>
      <c r="AC9668">
        <v>37</v>
      </c>
    </row>
    <row r="9669" spans="1:29">
      <c r="A9669">
        <v>10503</v>
      </c>
      <c r="B9669" t="s">
        <v>805</v>
      </c>
      <c r="C9669" t="s">
        <v>11499</v>
      </c>
      <c r="J9669" t="s">
        <v>1444</v>
      </c>
      <c r="K9669">
        <v>0</v>
      </c>
      <c r="N9669" t="b">
        <v>1</v>
      </c>
      <c r="O9669" t="b">
        <v>0</v>
      </c>
      <c r="P9669" t="b">
        <v>0</v>
      </c>
      <c r="Q9669">
        <v>9</v>
      </c>
      <c r="R9669">
        <v>1</v>
      </c>
      <c r="S9669">
        <v>1</v>
      </c>
      <c r="T9669">
        <v>5</v>
      </c>
      <c r="U9669" t="b">
        <v>1</v>
      </c>
      <c r="V9669" t="s">
        <v>11465</v>
      </c>
      <c r="W9669" t="s">
        <v>11466</v>
      </c>
      <c r="X9669" t="s">
        <v>14781</v>
      </c>
      <c r="Y9669">
        <v>35</v>
      </c>
      <c r="Z9669">
        <v>35</v>
      </c>
      <c r="AA9669">
        <v>8</v>
      </c>
      <c r="AB9669">
        <v>8</v>
      </c>
      <c r="AC9669">
        <v>37</v>
      </c>
    </row>
    <row r="9670" spans="1:29">
      <c r="A9670">
        <v>10504</v>
      </c>
      <c r="B9670" t="s">
        <v>805</v>
      </c>
      <c r="C9670" t="s">
        <v>11500</v>
      </c>
      <c r="J9670" t="s">
        <v>1444</v>
      </c>
      <c r="K9670">
        <v>0</v>
      </c>
      <c r="N9670" t="b">
        <v>1</v>
      </c>
      <c r="O9670" t="b">
        <v>0</v>
      </c>
      <c r="P9670" t="b">
        <v>0</v>
      </c>
      <c r="Q9670">
        <v>9</v>
      </c>
      <c r="R9670">
        <v>1</v>
      </c>
      <c r="S9670">
        <v>1</v>
      </c>
      <c r="T9670">
        <v>5</v>
      </c>
      <c r="U9670" t="b">
        <v>1</v>
      </c>
      <c r="V9670" t="s">
        <v>11465</v>
      </c>
      <c r="W9670" t="s">
        <v>11466</v>
      </c>
      <c r="X9670" t="s">
        <v>14786</v>
      </c>
      <c r="Y9670">
        <v>35</v>
      </c>
      <c r="Z9670">
        <v>35</v>
      </c>
      <c r="AA9670">
        <v>9</v>
      </c>
      <c r="AB9670">
        <v>9</v>
      </c>
      <c r="AC9670">
        <v>37</v>
      </c>
    </row>
    <row r="9671" spans="1:29">
      <c r="A9671">
        <v>10505</v>
      </c>
      <c r="B9671" t="s">
        <v>805</v>
      </c>
      <c r="C9671" t="s">
        <v>11501</v>
      </c>
      <c r="J9671" t="s">
        <v>1444</v>
      </c>
      <c r="K9671">
        <v>0</v>
      </c>
      <c r="N9671" t="b">
        <v>1</v>
      </c>
      <c r="O9671" t="b">
        <v>0</v>
      </c>
      <c r="P9671" t="b">
        <v>0</v>
      </c>
      <c r="Q9671">
        <v>9</v>
      </c>
      <c r="R9671">
        <v>1</v>
      </c>
      <c r="S9671">
        <v>1</v>
      </c>
      <c r="T9671">
        <v>5</v>
      </c>
      <c r="U9671" t="b">
        <v>1</v>
      </c>
      <c r="V9671" t="s">
        <v>11465</v>
      </c>
      <c r="W9671" t="s">
        <v>11466</v>
      </c>
      <c r="X9671" t="s">
        <v>14782</v>
      </c>
      <c r="Y9671">
        <v>36</v>
      </c>
      <c r="Z9671">
        <v>36</v>
      </c>
      <c r="AA9671">
        <v>8</v>
      </c>
      <c r="AB9671">
        <v>8</v>
      </c>
      <c r="AC9671">
        <v>37</v>
      </c>
    </row>
    <row r="9672" spans="1:29">
      <c r="A9672">
        <v>10506</v>
      </c>
      <c r="B9672" t="s">
        <v>805</v>
      </c>
      <c r="C9672" t="s">
        <v>11502</v>
      </c>
      <c r="J9672" t="s">
        <v>1444</v>
      </c>
      <c r="K9672">
        <v>0</v>
      </c>
      <c r="N9672" t="b">
        <v>1</v>
      </c>
      <c r="O9672" t="b">
        <v>0</v>
      </c>
      <c r="P9672" t="b">
        <v>0</v>
      </c>
      <c r="Q9672">
        <v>9</v>
      </c>
      <c r="R9672">
        <v>1</v>
      </c>
      <c r="S9672">
        <v>1</v>
      </c>
      <c r="T9672">
        <v>5</v>
      </c>
      <c r="U9672" t="b">
        <v>1</v>
      </c>
      <c r="V9672" t="s">
        <v>11465</v>
      </c>
      <c r="W9672" t="s">
        <v>11466</v>
      </c>
      <c r="X9672" t="s">
        <v>14787</v>
      </c>
      <c r="Y9672">
        <v>36</v>
      </c>
      <c r="Z9672">
        <v>36</v>
      </c>
      <c r="AA9672">
        <v>9</v>
      </c>
      <c r="AB9672">
        <v>9</v>
      </c>
      <c r="AC9672">
        <v>37</v>
      </c>
    </row>
    <row r="9673" spans="1:29">
      <c r="A9673">
        <v>10507</v>
      </c>
      <c r="B9673" t="s">
        <v>805</v>
      </c>
      <c r="C9673" t="s">
        <v>11503</v>
      </c>
      <c r="J9673" t="s">
        <v>1444</v>
      </c>
      <c r="K9673">
        <v>0</v>
      </c>
      <c r="N9673" t="b">
        <v>1</v>
      </c>
      <c r="O9673" t="b">
        <v>0</v>
      </c>
      <c r="P9673" t="b">
        <v>0</v>
      </c>
      <c r="Q9673">
        <v>9</v>
      </c>
      <c r="R9673">
        <v>1</v>
      </c>
      <c r="S9673">
        <v>1</v>
      </c>
      <c r="T9673">
        <v>5</v>
      </c>
      <c r="U9673" t="b">
        <v>1</v>
      </c>
      <c r="V9673" t="s">
        <v>11465</v>
      </c>
      <c r="W9673" t="s">
        <v>11466</v>
      </c>
      <c r="X9673" t="s">
        <v>14665</v>
      </c>
      <c r="Y9673">
        <v>37</v>
      </c>
      <c r="Z9673">
        <v>37</v>
      </c>
      <c r="AA9673">
        <v>8</v>
      </c>
      <c r="AB9673">
        <v>8</v>
      </c>
      <c r="AC9673">
        <v>37</v>
      </c>
    </row>
    <row r="9674" spans="1:29">
      <c r="A9674">
        <v>10508</v>
      </c>
      <c r="B9674" t="s">
        <v>805</v>
      </c>
      <c r="C9674" t="s">
        <v>11504</v>
      </c>
      <c r="J9674" t="s">
        <v>1444</v>
      </c>
      <c r="K9674">
        <v>0</v>
      </c>
      <c r="N9674" t="b">
        <v>1</v>
      </c>
      <c r="O9674" t="b">
        <v>0</v>
      </c>
      <c r="P9674" t="b">
        <v>0</v>
      </c>
      <c r="Q9674">
        <v>9</v>
      </c>
      <c r="R9674">
        <v>1</v>
      </c>
      <c r="S9674">
        <v>1</v>
      </c>
      <c r="T9674">
        <v>5</v>
      </c>
      <c r="U9674" t="b">
        <v>1</v>
      </c>
      <c r="V9674" t="s">
        <v>11465</v>
      </c>
      <c r="W9674" t="s">
        <v>11466</v>
      </c>
      <c r="X9674" t="s">
        <v>14451</v>
      </c>
      <c r="Y9674">
        <v>37</v>
      </c>
      <c r="Z9674">
        <v>37</v>
      </c>
      <c r="AA9674">
        <v>9</v>
      </c>
      <c r="AB9674">
        <v>9</v>
      </c>
      <c r="AC9674">
        <v>37</v>
      </c>
    </row>
    <row r="9675" spans="1:29">
      <c r="A9675">
        <v>10509</v>
      </c>
      <c r="B9675" t="s">
        <v>805</v>
      </c>
      <c r="C9675" t="s">
        <v>11505</v>
      </c>
      <c r="J9675" t="s">
        <v>1444</v>
      </c>
      <c r="K9675">
        <v>0</v>
      </c>
      <c r="N9675" t="b">
        <v>1</v>
      </c>
      <c r="O9675" t="b">
        <v>0</v>
      </c>
      <c r="P9675" t="b">
        <v>0</v>
      </c>
      <c r="Q9675">
        <v>9</v>
      </c>
      <c r="R9675">
        <v>1</v>
      </c>
      <c r="S9675">
        <v>1</v>
      </c>
      <c r="T9675">
        <v>5</v>
      </c>
      <c r="U9675" t="b">
        <v>1</v>
      </c>
      <c r="V9675" t="s">
        <v>11465</v>
      </c>
      <c r="W9675" t="s">
        <v>11466</v>
      </c>
      <c r="X9675" t="s">
        <v>14748</v>
      </c>
      <c r="Y9675">
        <v>38</v>
      </c>
      <c r="Z9675">
        <v>38</v>
      </c>
      <c r="AA9675">
        <v>8</v>
      </c>
      <c r="AB9675">
        <v>8</v>
      </c>
      <c r="AC9675">
        <v>37</v>
      </c>
    </row>
    <row r="9676" spans="1:29">
      <c r="A9676">
        <v>10510</v>
      </c>
      <c r="B9676" t="s">
        <v>805</v>
      </c>
      <c r="C9676" t="s">
        <v>11506</v>
      </c>
      <c r="J9676" t="s">
        <v>1444</v>
      </c>
      <c r="K9676">
        <v>0</v>
      </c>
      <c r="N9676" t="b">
        <v>1</v>
      </c>
      <c r="O9676" t="b">
        <v>0</v>
      </c>
      <c r="P9676" t="b">
        <v>0</v>
      </c>
      <c r="Q9676">
        <v>9</v>
      </c>
      <c r="R9676">
        <v>1</v>
      </c>
      <c r="S9676">
        <v>1</v>
      </c>
      <c r="T9676">
        <v>5</v>
      </c>
      <c r="U9676" t="b">
        <v>1</v>
      </c>
      <c r="V9676" t="s">
        <v>11465</v>
      </c>
      <c r="W9676" t="s">
        <v>11466</v>
      </c>
      <c r="X9676" t="s">
        <v>14788</v>
      </c>
      <c r="Y9676">
        <v>38</v>
      </c>
      <c r="Z9676">
        <v>38</v>
      </c>
      <c r="AA9676">
        <v>9</v>
      </c>
      <c r="AB9676">
        <v>9</v>
      </c>
      <c r="AC9676">
        <v>37</v>
      </c>
    </row>
    <row r="9677" spans="1:29">
      <c r="A9677">
        <v>10511</v>
      </c>
      <c r="B9677" t="s">
        <v>805</v>
      </c>
      <c r="C9677" t="s">
        <v>11507</v>
      </c>
      <c r="J9677" t="s">
        <v>1444</v>
      </c>
      <c r="K9677">
        <v>0</v>
      </c>
      <c r="N9677" t="b">
        <v>1</v>
      </c>
      <c r="O9677" t="b">
        <v>0</v>
      </c>
      <c r="P9677" t="b">
        <v>0</v>
      </c>
      <c r="Q9677">
        <v>9</v>
      </c>
      <c r="R9677">
        <v>1</v>
      </c>
      <c r="S9677">
        <v>1</v>
      </c>
      <c r="T9677">
        <v>5</v>
      </c>
      <c r="U9677" t="b">
        <v>1</v>
      </c>
      <c r="V9677" t="s">
        <v>11465</v>
      </c>
      <c r="W9677" t="s">
        <v>11466</v>
      </c>
      <c r="X9677" t="s">
        <v>14445</v>
      </c>
      <c r="Y9677">
        <v>39</v>
      </c>
      <c r="Z9677">
        <v>39</v>
      </c>
      <c r="AA9677">
        <v>8</v>
      </c>
      <c r="AB9677">
        <v>8</v>
      </c>
      <c r="AC9677">
        <v>37</v>
      </c>
    </row>
    <row r="9678" spans="1:29">
      <c r="A9678">
        <v>10512</v>
      </c>
      <c r="B9678" t="s">
        <v>805</v>
      </c>
      <c r="C9678" t="s">
        <v>11508</v>
      </c>
      <c r="J9678" t="s">
        <v>1444</v>
      </c>
      <c r="K9678">
        <v>0</v>
      </c>
      <c r="N9678" t="b">
        <v>1</v>
      </c>
      <c r="O9678" t="b">
        <v>0</v>
      </c>
      <c r="P9678" t="b">
        <v>0</v>
      </c>
      <c r="Q9678">
        <v>9</v>
      </c>
      <c r="R9678">
        <v>1</v>
      </c>
      <c r="S9678">
        <v>1</v>
      </c>
      <c r="T9678">
        <v>5</v>
      </c>
      <c r="U9678" t="b">
        <v>1</v>
      </c>
      <c r="V9678" t="s">
        <v>11465</v>
      </c>
      <c r="W9678" t="s">
        <v>11466</v>
      </c>
      <c r="X9678" t="s">
        <v>14668</v>
      </c>
      <c r="Y9678">
        <v>39</v>
      </c>
      <c r="Z9678">
        <v>39</v>
      </c>
      <c r="AA9678">
        <v>9</v>
      </c>
      <c r="AB9678">
        <v>9</v>
      </c>
      <c r="AC9678">
        <v>37</v>
      </c>
    </row>
    <row r="9679" spans="1:29">
      <c r="A9679">
        <v>10513</v>
      </c>
      <c r="B9679" t="s">
        <v>805</v>
      </c>
      <c r="C9679" t="s">
        <v>11509</v>
      </c>
      <c r="J9679" t="s">
        <v>1444</v>
      </c>
      <c r="K9679">
        <v>0</v>
      </c>
      <c r="N9679" t="b">
        <v>1</v>
      </c>
      <c r="O9679" t="b">
        <v>0</v>
      </c>
      <c r="P9679" t="b">
        <v>0</v>
      </c>
      <c r="Q9679">
        <v>9</v>
      </c>
      <c r="R9679">
        <v>1</v>
      </c>
      <c r="S9679">
        <v>1</v>
      </c>
      <c r="T9679">
        <v>5</v>
      </c>
      <c r="U9679" t="b">
        <v>1</v>
      </c>
      <c r="V9679" t="s">
        <v>11465</v>
      </c>
      <c r="W9679" t="s">
        <v>11466</v>
      </c>
      <c r="X9679" t="s">
        <v>14750</v>
      </c>
      <c r="Y9679">
        <v>40</v>
      </c>
      <c r="Z9679">
        <v>40</v>
      </c>
      <c r="AA9679">
        <v>8</v>
      </c>
      <c r="AB9679">
        <v>8</v>
      </c>
      <c r="AC9679">
        <v>37</v>
      </c>
    </row>
    <row r="9680" spans="1:29">
      <c r="A9680">
        <v>10514</v>
      </c>
      <c r="B9680" t="s">
        <v>805</v>
      </c>
      <c r="C9680" t="s">
        <v>11510</v>
      </c>
      <c r="J9680" t="s">
        <v>1444</v>
      </c>
      <c r="K9680">
        <v>0</v>
      </c>
      <c r="N9680" t="b">
        <v>1</v>
      </c>
      <c r="O9680" t="b">
        <v>0</v>
      </c>
      <c r="P9680" t="b">
        <v>0</v>
      </c>
      <c r="Q9680">
        <v>9</v>
      </c>
      <c r="R9680">
        <v>1</v>
      </c>
      <c r="S9680">
        <v>1</v>
      </c>
      <c r="T9680">
        <v>5</v>
      </c>
      <c r="U9680" t="b">
        <v>1</v>
      </c>
      <c r="V9680" t="s">
        <v>11465</v>
      </c>
      <c r="W9680" t="s">
        <v>11466</v>
      </c>
      <c r="X9680" t="s">
        <v>14789</v>
      </c>
      <c r="Y9680">
        <v>40</v>
      </c>
      <c r="Z9680">
        <v>40</v>
      </c>
      <c r="AA9680">
        <v>9</v>
      </c>
      <c r="AB9680">
        <v>9</v>
      </c>
      <c r="AC9680">
        <v>37</v>
      </c>
    </row>
    <row r="9681" spans="1:29">
      <c r="A9681">
        <v>10515</v>
      </c>
      <c r="B9681" t="s">
        <v>805</v>
      </c>
      <c r="C9681" t="s">
        <v>11511</v>
      </c>
      <c r="J9681" t="s">
        <v>1444</v>
      </c>
      <c r="K9681">
        <v>0</v>
      </c>
      <c r="N9681" t="b">
        <v>1</v>
      </c>
      <c r="O9681" t="b">
        <v>0</v>
      </c>
      <c r="P9681" t="b">
        <v>0</v>
      </c>
      <c r="Q9681">
        <v>9</v>
      </c>
      <c r="R9681">
        <v>1</v>
      </c>
      <c r="S9681">
        <v>1</v>
      </c>
      <c r="T9681">
        <v>5</v>
      </c>
      <c r="U9681" t="b">
        <v>1</v>
      </c>
      <c r="V9681" t="s">
        <v>11465</v>
      </c>
      <c r="W9681" t="s">
        <v>11466</v>
      </c>
      <c r="X9681" t="s">
        <v>14752</v>
      </c>
      <c r="Y9681">
        <v>41</v>
      </c>
      <c r="Z9681">
        <v>41</v>
      </c>
      <c r="AA9681">
        <v>8</v>
      </c>
      <c r="AB9681">
        <v>8</v>
      </c>
      <c r="AC9681">
        <v>37</v>
      </c>
    </row>
    <row r="9682" spans="1:29">
      <c r="A9682">
        <v>10516</v>
      </c>
      <c r="B9682" t="s">
        <v>805</v>
      </c>
      <c r="C9682" t="s">
        <v>11512</v>
      </c>
      <c r="J9682" t="s">
        <v>1444</v>
      </c>
      <c r="K9682">
        <v>0</v>
      </c>
      <c r="N9682" t="b">
        <v>1</v>
      </c>
      <c r="O9682" t="b">
        <v>0</v>
      </c>
      <c r="P9682" t="b">
        <v>0</v>
      </c>
      <c r="Q9682">
        <v>9</v>
      </c>
      <c r="R9682">
        <v>1</v>
      </c>
      <c r="S9682">
        <v>1</v>
      </c>
      <c r="T9682">
        <v>5</v>
      </c>
      <c r="U9682" t="b">
        <v>1</v>
      </c>
      <c r="V9682" t="s">
        <v>11465</v>
      </c>
      <c r="W9682" t="s">
        <v>11466</v>
      </c>
      <c r="X9682" t="s">
        <v>14790</v>
      </c>
      <c r="Y9682">
        <v>41</v>
      </c>
      <c r="Z9682">
        <v>41</v>
      </c>
      <c r="AA9682">
        <v>9</v>
      </c>
      <c r="AB9682">
        <v>9</v>
      </c>
      <c r="AC9682">
        <v>37</v>
      </c>
    </row>
    <row r="9683" spans="1:29">
      <c r="A9683">
        <v>10517</v>
      </c>
      <c r="B9683" t="s">
        <v>805</v>
      </c>
      <c r="C9683" t="s">
        <v>11513</v>
      </c>
      <c r="J9683" t="s">
        <v>1444</v>
      </c>
      <c r="K9683">
        <v>0</v>
      </c>
      <c r="N9683" t="b">
        <v>1</v>
      </c>
      <c r="O9683" t="b">
        <v>0</v>
      </c>
      <c r="P9683" t="b">
        <v>0</v>
      </c>
      <c r="Q9683">
        <v>9</v>
      </c>
      <c r="R9683">
        <v>1</v>
      </c>
      <c r="S9683">
        <v>1</v>
      </c>
      <c r="T9683">
        <v>5</v>
      </c>
      <c r="U9683" t="b">
        <v>1</v>
      </c>
      <c r="V9683" t="s">
        <v>11465</v>
      </c>
      <c r="W9683" t="s">
        <v>11466</v>
      </c>
      <c r="X9683" t="s">
        <v>14671</v>
      </c>
      <c r="Y9683">
        <v>42</v>
      </c>
      <c r="Z9683">
        <v>42</v>
      </c>
      <c r="AA9683">
        <v>8</v>
      </c>
      <c r="AB9683">
        <v>8</v>
      </c>
      <c r="AC9683">
        <v>37</v>
      </c>
    </row>
    <row r="9684" spans="1:29">
      <c r="A9684">
        <v>10518</v>
      </c>
      <c r="B9684" t="s">
        <v>805</v>
      </c>
      <c r="C9684" t="s">
        <v>11514</v>
      </c>
      <c r="J9684" t="s">
        <v>1444</v>
      </c>
      <c r="K9684">
        <v>0</v>
      </c>
      <c r="N9684" t="b">
        <v>1</v>
      </c>
      <c r="O9684" t="b">
        <v>0</v>
      </c>
      <c r="P9684" t="b">
        <v>0</v>
      </c>
      <c r="Q9684">
        <v>9</v>
      </c>
      <c r="R9684">
        <v>1</v>
      </c>
      <c r="S9684">
        <v>1</v>
      </c>
      <c r="T9684">
        <v>5</v>
      </c>
      <c r="U9684" t="b">
        <v>1</v>
      </c>
      <c r="V9684" t="s">
        <v>11465</v>
      </c>
      <c r="W9684" t="s">
        <v>11466</v>
      </c>
      <c r="X9684" t="s">
        <v>14672</v>
      </c>
      <c r="Y9684">
        <v>42</v>
      </c>
      <c r="Z9684">
        <v>42</v>
      </c>
      <c r="AA9684">
        <v>9</v>
      </c>
      <c r="AB9684">
        <v>9</v>
      </c>
      <c r="AC9684">
        <v>37</v>
      </c>
    </row>
    <row r="9685" spans="1:29">
      <c r="A9685">
        <v>10519</v>
      </c>
      <c r="B9685" t="s">
        <v>805</v>
      </c>
      <c r="C9685" t="s">
        <v>11515</v>
      </c>
      <c r="J9685" t="s">
        <v>1444</v>
      </c>
      <c r="K9685">
        <v>0</v>
      </c>
      <c r="N9685" t="b">
        <v>1</v>
      </c>
      <c r="O9685" t="b">
        <v>0</v>
      </c>
      <c r="P9685" t="b">
        <v>0</v>
      </c>
      <c r="Q9685">
        <v>9</v>
      </c>
      <c r="R9685">
        <v>1</v>
      </c>
      <c r="S9685">
        <v>1</v>
      </c>
      <c r="T9685">
        <v>5</v>
      </c>
      <c r="U9685" t="b">
        <v>1</v>
      </c>
      <c r="V9685" t="s">
        <v>11465</v>
      </c>
      <c r="W9685" t="s">
        <v>11466</v>
      </c>
      <c r="X9685" t="s">
        <v>14675</v>
      </c>
      <c r="Y9685">
        <v>43</v>
      </c>
      <c r="Z9685">
        <v>43</v>
      </c>
      <c r="AA9685">
        <v>8</v>
      </c>
      <c r="AB9685">
        <v>8</v>
      </c>
      <c r="AC9685">
        <v>37</v>
      </c>
    </row>
    <row r="9686" spans="1:29">
      <c r="A9686">
        <v>10520</v>
      </c>
      <c r="B9686" t="s">
        <v>805</v>
      </c>
      <c r="C9686" t="s">
        <v>11516</v>
      </c>
      <c r="J9686" t="s">
        <v>1444</v>
      </c>
      <c r="K9686">
        <v>0</v>
      </c>
      <c r="N9686" t="b">
        <v>1</v>
      </c>
      <c r="O9686" t="b">
        <v>0</v>
      </c>
      <c r="P9686" t="b">
        <v>0</v>
      </c>
      <c r="Q9686">
        <v>9</v>
      </c>
      <c r="R9686">
        <v>1</v>
      </c>
      <c r="S9686">
        <v>1</v>
      </c>
      <c r="T9686">
        <v>5</v>
      </c>
      <c r="U9686" t="b">
        <v>1</v>
      </c>
      <c r="V9686" t="s">
        <v>11465</v>
      </c>
      <c r="W9686" t="s">
        <v>11466</v>
      </c>
      <c r="X9686" t="s">
        <v>14676</v>
      </c>
      <c r="Y9686">
        <v>43</v>
      </c>
      <c r="Z9686">
        <v>43</v>
      </c>
      <c r="AA9686">
        <v>9</v>
      </c>
      <c r="AB9686">
        <v>9</v>
      </c>
      <c r="AC9686">
        <v>37</v>
      </c>
    </row>
    <row r="9687" spans="1:29">
      <c r="A9687">
        <v>10521</v>
      </c>
      <c r="B9687" t="s">
        <v>805</v>
      </c>
      <c r="C9687" t="s">
        <v>11517</v>
      </c>
      <c r="J9687" t="s">
        <v>1444</v>
      </c>
      <c r="K9687">
        <v>0</v>
      </c>
      <c r="N9687" t="b">
        <v>1</v>
      </c>
      <c r="O9687" t="b">
        <v>0</v>
      </c>
      <c r="P9687" t="b">
        <v>0</v>
      </c>
      <c r="Q9687">
        <v>9</v>
      </c>
      <c r="R9687">
        <v>1</v>
      </c>
      <c r="S9687">
        <v>1</v>
      </c>
      <c r="T9687">
        <v>5</v>
      </c>
      <c r="U9687" t="b">
        <v>1</v>
      </c>
      <c r="V9687" t="s">
        <v>11465</v>
      </c>
      <c r="W9687" t="s">
        <v>11466</v>
      </c>
      <c r="X9687" t="s">
        <v>14754</v>
      </c>
      <c r="Y9687">
        <v>44</v>
      </c>
      <c r="Z9687">
        <v>44</v>
      </c>
      <c r="AA9687">
        <v>8</v>
      </c>
      <c r="AB9687">
        <v>8</v>
      </c>
      <c r="AC9687">
        <v>37</v>
      </c>
    </row>
    <row r="9688" spans="1:29">
      <c r="A9688">
        <v>10522</v>
      </c>
      <c r="B9688" t="s">
        <v>805</v>
      </c>
      <c r="C9688" t="s">
        <v>11518</v>
      </c>
      <c r="J9688" t="s">
        <v>1444</v>
      </c>
      <c r="K9688">
        <v>0</v>
      </c>
      <c r="N9688" t="b">
        <v>1</v>
      </c>
      <c r="O9688" t="b">
        <v>0</v>
      </c>
      <c r="P9688" t="b">
        <v>0</v>
      </c>
      <c r="Q9688">
        <v>9</v>
      </c>
      <c r="R9688">
        <v>1</v>
      </c>
      <c r="S9688">
        <v>1</v>
      </c>
      <c r="T9688">
        <v>5</v>
      </c>
      <c r="U9688" t="b">
        <v>1</v>
      </c>
      <c r="V9688" t="s">
        <v>11465</v>
      </c>
      <c r="W9688" t="s">
        <v>11466</v>
      </c>
      <c r="X9688" t="s">
        <v>14559</v>
      </c>
      <c r="Y9688">
        <v>44</v>
      </c>
      <c r="Z9688">
        <v>44</v>
      </c>
      <c r="AA9688">
        <v>9</v>
      </c>
      <c r="AB9688">
        <v>9</v>
      </c>
      <c r="AC9688">
        <v>37</v>
      </c>
    </row>
    <row r="9689" spans="1:29">
      <c r="A9689">
        <v>10523</v>
      </c>
      <c r="B9689" t="s">
        <v>805</v>
      </c>
      <c r="C9689" t="s">
        <v>11519</v>
      </c>
      <c r="J9689" t="s">
        <v>1444</v>
      </c>
      <c r="K9689">
        <v>0</v>
      </c>
      <c r="N9689" t="b">
        <v>1</v>
      </c>
      <c r="O9689" t="b">
        <v>0</v>
      </c>
      <c r="P9689" t="b">
        <v>0</v>
      </c>
      <c r="Q9689">
        <v>9</v>
      </c>
      <c r="R9689">
        <v>1</v>
      </c>
      <c r="S9689">
        <v>1</v>
      </c>
      <c r="T9689">
        <v>5</v>
      </c>
      <c r="U9689" t="b">
        <v>1</v>
      </c>
      <c r="V9689" t="s">
        <v>11465</v>
      </c>
      <c r="W9689" t="s">
        <v>11466</v>
      </c>
      <c r="X9689" t="s">
        <v>14756</v>
      </c>
      <c r="Y9689">
        <v>45</v>
      </c>
      <c r="Z9689">
        <v>45</v>
      </c>
      <c r="AA9689">
        <v>8</v>
      </c>
      <c r="AB9689">
        <v>8</v>
      </c>
      <c r="AC9689">
        <v>37</v>
      </c>
    </row>
    <row r="9690" spans="1:29">
      <c r="A9690">
        <v>10524</v>
      </c>
      <c r="B9690" t="s">
        <v>805</v>
      </c>
      <c r="C9690" t="s">
        <v>11520</v>
      </c>
      <c r="J9690" t="s">
        <v>1444</v>
      </c>
      <c r="K9690">
        <v>0</v>
      </c>
      <c r="N9690" t="b">
        <v>1</v>
      </c>
      <c r="O9690" t="b">
        <v>0</v>
      </c>
      <c r="P9690" t="b">
        <v>0</v>
      </c>
      <c r="Q9690">
        <v>9</v>
      </c>
      <c r="R9690">
        <v>1</v>
      </c>
      <c r="S9690">
        <v>1</v>
      </c>
      <c r="T9690">
        <v>5</v>
      </c>
      <c r="U9690" t="b">
        <v>1</v>
      </c>
      <c r="V9690" t="s">
        <v>11465</v>
      </c>
      <c r="W9690" t="s">
        <v>11466</v>
      </c>
      <c r="X9690" t="s">
        <v>15381</v>
      </c>
      <c r="Y9690">
        <v>45</v>
      </c>
      <c r="Z9690">
        <v>45</v>
      </c>
      <c r="AA9690">
        <v>9</v>
      </c>
      <c r="AB9690">
        <v>9</v>
      </c>
      <c r="AC9690">
        <v>37</v>
      </c>
    </row>
    <row r="9691" spans="1:29">
      <c r="A9691">
        <v>10525</v>
      </c>
      <c r="B9691" t="s">
        <v>805</v>
      </c>
      <c r="C9691" t="s">
        <v>11521</v>
      </c>
      <c r="J9691" t="s">
        <v>1436</v>
      </c>
      <c r="K9691">
        <v>0</v>
      </c>
      <c r="N9691" t="b">
        <v>1</v>
      </c>
      <c r="O9691" t="b">
        <v>0</v>
      </c>
      <c r="P9691" t="b">
        <v>0</v>
      </c>
      <c r="Q9691">
        <v>9</v>
      </c>
      <c r="R9691">
        <v>9</v>
      </c>
      <c r="S9691">
        <v>1</v>
      </c>
      <c r="T9691">
        <v>5</v>
      </c>
      <c r="U9691" t="b">
        <v>1</v>
      </c>
      <c r="V9691" t="s">
        <v>11465</v>
      </c>
      <c r="W9691" t="s">
        <v>11466</v>
      </c>
      <c r="X9691" t="s">
        <v>14709</v>
      </c>
      <c r="Y9691">
        <v>20</v>
      </c>
      <c r="Z9691">
        <v>20</v>
      </c>
      <c r="AA9691">
        <v>2</v>
      </c>
      <c r="AB9691">
        <v>2</v>
      </c>
      <c r="AC9691">
        <v>37</v>
      </c>
    </row>
    <row r="9692" spans="1:29">
      <c r="A9692">
        <v>10526</v>
      </c>
      <c r="B9692" t="s">
        <v>805</v>
      </c>
      <c r="C9692" t="s">
        <v>11522</v>
      </c>
      <c r="J9692" t="s">
        <v>1436</v>
      </c>
      <c r="K9692">
        <v>0</v>
      </c>
      <c r="N9692" t="b">
        <v>1</v>
      </c>
      <c r="O9692" t="b">
        <v>0</v>
      </c>
      <c r="P9692" t="b">
        <v>0</v>
      </c>
      <c r="Q9692">
        <v>9</v>
      </c>
      <c r="R9692">
        <v>9</v>
      </c>
      <c r="S9692">
        <v>1</v>
      </c>
      <c r="T9692">
        <v>5</v>
      </c>
      <c r="U9692" t="b">
        <v>1</v>
      </c>
      <c r="V9692" t="s">
        <v>11465</v>
      </c>
      <c r="W9692" t="s">
        <v>11466</v>
      </c>
      <c r="X9692" t="s">
        <v>14710</v>
      </c>
      <c r="Y9692">
        <v>21</v>
      </c>
      <c r="Z9692">
        <v>21</v>
      </c>
      <c r="AA9692">
        <v>2</v>
      </c>
      <c r="AB9692">
        <v>2</v>
      </c>
      <c r="AC9692">
        <v>37</v>
      </c>
    </row>
    <row r="9693" spans="1:29">
      <c r="A9693">
        <v>10527</v>
      </c>
      <c r="B9693" t="s">
        <v>805</v>
      </c>
      <c r="C9693" t="s">
        <v>11523</v>
      </c>
      <c r="J9693" t="s">
        <v>1436</v>
      </c>
      <c r="K9693">
        <v>0</v>
      </c>
      <c r="N9693" t="b">
        <v>1</v>
      </c>
      <c r="O9693" t="b">
        <v>0</v>
      </c>
      <c r="P9693" t="b">
        <v>0</v>
      </c>
      <c r="Q9693">
        <v>9</v>
      </c>
      <c r="R9693">
        <v>9</v>
      </c>
      <c r="S9693">
        <v>1</v>
      </c>
      <c r="T9693">
        <v>5</v>
      </c>
      <c r="U9693" t="b">
        <v>1</v>
      </c>
      <c r="V9693" t="s">
        <v>11465</v>
      </c>
      <c r="W9693" t="s">
        <v>11466</v>
      </c>
      <c r="X9693" t="s">
        <v>14711</v>
      </c>
      <c r="Y9693">
        <v>22</v>
      </c>
      <c r="Z9693">
        <v>22</v>
      </c>
      <c r="AA9693">
        <v>2</v>
      </c>
      <c r="AB9693">
        <v>2</v>
      </c>
      <c r="AC9693">
        <v>37</v>
      </c>
    </row>
    <row r="9694" spans="1:29">
      <c r="A9694">
        <v>10528</v>
      </c>
      <c r="B9694" t="s">
        <v>805</v>
      </c>
      <c r="C9694" t="s">
        <v>11524</v>
      </c>
      <c r="J9694" t="s">
        <v>1436</v>
      </c>
      <c r="K9694">
        <v>0</v>
      </c>
      <c r="N9694" t="b">
        <v>1</v>
      </c>
      <c r="O9694" t="b">
        <v>0</v>
      </c>
      <c r="P9694" t="b">
        <v>0</v>
      </c>
      <c r="Q9694">
        <v>9</v>
      </c>
      <c r="R9694">
        <v>9</v>
      </c>
      <c r="S9694">
        <v>1</v>
      </c>
      <c r="T9694">
        <v>5</v>
      </c>
      <c r="U9694" t="b">
        <v>1</v>
      </c>
      <c r="V9694" t="s">
        <v>11465</v>
      </c>
      <c r="W9694" t="s">
        <v>11466</v>
      </c>
      <c r="X9694" t="s">
        <v>14712</v>
      </c>
      <c r="Y9694">
        <v>23</v>
      </c>
      <c r="Z9694">
        <v>23</v>
      </c>
      <c r="AA9694">
        <v>2</v>
      </c>
      <c r="AB9694">
        <v>2</v>
      </c>
      <c r="AC9694">
        <v>37</v>
      </c>
    </row>
    <row r="9695" spans="1:29">
      <c r="A9695">
        <v>10529</v>
      </c>
      <c r="B9695" t="s">
        <v>805</v>
      </c>
      <c r="C9695" t="s">
        <v>11525</v>
      </c>
      <c r="J9695" t="s">
        <v>1436</v>
      </c>
      <c r="K9695">
        <v>0</v>
      </c>
      <c r="N9695" t="b">
        <v>1</v>
      </c>
      <c r="O9695" t="b">
        <v>0</v>
      </c>
      <c r="P9695" t="b">
        <v>0</v>
      </c>
      <c r="Q9695">
        <v>9</v>
      </c>
      <c r="R9695">
        <v>9</v>
      </c>
      <c r="S9695">
        <v>1</v>
      </c>
      <c r="T9695">
        <v>5</v>
      </c>
      <c r="U9695" t="b">
        <v>1</v>
      </c>
      <c r="V9695" t="s">
        <v>11465</v>
      </c>
      <c r="W9695" t="s">
        <v>11466</v>
      </c>
      <c r="X9695" t="s">
        <v>14713</v>
      </c>
      <c r="Y9695">
        <v>24</v>
      </c>
      <c r="Z9695">
        <v>24</v>
      </c>
      <c r="AA9695">
        <v>2</v>
      </c>
      <c r="AB9695">
        <v>2</v>
      </c>
      <c r="AC9695">
        <v>37</v>
      </c>
    </row>
    <row r="9696" spans="1:29">
      <c r="A9696">
        <v>10530</v>
      </c>
      <c r="B9696" t="s">
        <v>805</v>
      </c>
      <c r="C9696" t="s">
        <v>11526</v>
      </c>
      <c r="J9696" t="s">
        <v>1436</v>
      </c>
      <c r="K9696">
        <v>0</v>
      </c>
      <c r="N9696" t="b">
        <v>1</v>
      </c>
      <c r="O9696" t="b">
        <v>0</v>
      </c>
      <c r="P9696" t="b">
        <v>0</v>
      </c>
      <c r="Q9696">
        <v>9</v>
      </c>
      <c r="R9696">
        <v>9</v>
      </c>
      <c r="S9696">
        <v>1</v>
      </c>
      <c r="T9696">
        <v>5</v>
      </c>
      <c r="U9696" t="b">
        <v>1</v>
      </c>
      <c r="V9696" t="s">
        <v>11465</v>
      </c>
      <c r="W9696" t="s">
        <v>11466</v>
      </c>
      <c r="X9696" t="s">
        <v>14714</v>
      </c>
      <c r="Y9696">
        <v>25</v>
      </c>
      <c r="Z9696">
        <v>25</v>
      </c>
      <c r="AA9696">
        <v>2</v>
      </c>
      <c r="AB9696">
        <v>2</v>
      </c>
      <c r="AC9696">
        <v>37</v>
      </c>
    </row>
    <row r="9697" spans="1:29">
      <c r="A9697">
        <v>10531</v>
      </c>
      <c r="B9697" t="s">
        <v>805</v>
      </c>
      <c r="C9697" t="s">
        <v>11527</v>
      </c>
      <c r="J9697" t="s">
        <v>1436</v>
      </c>
      <c r="K9697">
        <v>0</v>
      </c>
      <c r="N9697" t="b">
        <v>1</v>
      </c>
      <c r="O9697" t="b">
        <v>0</v>
      </c>
      <c r="P9697" t="b">
        <v>0</v>
      </c>
      <c r="Q9697">
        <v>9</v>
      </c>
      <c r="R9697">
        <v>9</v>
      </c>
      <c r="S9697">
        <v>1</v>
      </c>
      <c r="T9697">
        <v>5</v>
      </c>
      <c r="U9697" t="b">
        <v>1</v>
      </c>
      <c r="V9697" t="s">
        <v>11465</v>
      </c>
      <c r="W9697" t="s">
        <v>11466</v>
      </c>
      <c r="X9697" t="s">
        <v>14715</v>
      </c>
      <c r="Y9697">
        <v>26</v>
      </c>
      <c r="Z9697">
        <v>26</v>
      </c>
      <c r="AA9697">
        <v>2</v>
      </c>
      <c r="AB9697">
        <v>2</v>
      </c>
      <c r="AC9697">
        <v>37</v>
      </c>
    </row>
    <row r="9698" spans="1:29">
      <c r="A9698">
        <v>10532</v>
      </c>
      <c r="B9698" t="s">
        <v>805</v>
      </c>
      <c r="C9698" t="s">
        <v>11528</v>
      </c>
      <c r="J9698" t="s">
        <v>1436</v>
      </c>
      <c r="K9698">
        <v>0</v>
      </c>
      <c r="N9698" t="b">
        <v>1</v>
      </c>
      <c r="O9698" t="b">
        <v>0</v>
      </c>
      <c r="P9698" t="b">
        <v>0</v>
      </c>
      <c r="Q9698">
        <v>9</v>
      </c>
      <c r="R9698">
        <v>9</v>
      </c>
      <c r="S9698">
        <v>1</v>
      </c>
      <c r="T9698">
        <v>5</v>
      </c>
      <c r="U9698" t="b">
        <v>1</v>
      </c>
      <c r="V9698" t="s">
        <v>11465</v>
      </c>
      <c r="W9698" t="s">
        <v>11466</v>
      </c>
      <c r="X9698" t="s">
        <v>15354</v>
      </c>
      <c r="Y9698">
        <v>27</v>
      </c>
      <c r="Z9698">
        <v>27</v>
      </c>
      <c r="AA9698">
        <v>2</v>
      </c>
      <c r="AB9698">
        <v>2</v>
      </c>
      <c r="AC9698">
        <v>37</v>
      </c>
    </row>
    <row r="9699" spans="1:29">
      <c r="A9699">
        <v>10533</v>
      </c>
      <c r="B9699" t="s">
        <v>805</v>
      </c>
      <c r="C9699" t="s">
        <v>11529</v>
      </c>
      <c r="J9699" t="s">
        <v>1436</v>
      </c>
      <c r="K9699">
        <v>0</v>
      </c>
      <c r="N9699" t="b">
        <v>1</v>
      </c>
      <c r="O9699" t="b">
        <v>0</v>
      </c>
      <c r="P9699" t="b">
        <v>0</v>
      </c>
      <c r="Q9699">
        <v>9</v>
      </c>
      <c r="R9699">
        <v>9</v>
      </c>
      <c r="S9699">
        <v>1</v>
      </c>
      <c r="T9699">
        <v>5</v>
      </c>
      <c r="U9699" t="b">
        <v>1</v>
      </c>
      <c r="V9699" t="s">
        <v>11465</v>
      </c>
      <c r="W9699" t="s">
        <v>11466</v>
      </c>
      <c r="X9699" t="s">
        <v>15356</v>
      </c>
      <c r="Y9699">
        <v>28</v>
      </c>
      <c r="Z9699">
        <v>28</v>
      </c>
      <c r="AA9699">
        <v>2</v>
      </c>
      <c r="AB9699">
        <v>2</v>
      </c>
      <c r="AC9699">
        <v>37</v>
      </c>
    </row>
    <row r="9700" spans="1:29">
      <c r="A9700">
        <v>10534</v>
      </c>
      <c r="B9700" t="s">
        <v>805</v>
      </c>
      <c r="C9700" t="s">
        <v>11530</v>
      </c>
      <c r="J9700" t="s">
        <v>1436</v>
      </c>
      <c r="K9700">
        <v>0</v>
      </c>
      <c r="N9700" t="b">
        <v>1</v>
      </c>
      <c r="O9700" t="b">
        <v>0</v>
      </c>
      <c r="P9700" t="b">
        <v>0</v>
      </c>
      <c r="Q9700">
        <v>9</v>
      </c>
      <c r="R9700">
        <v>9</v>
      </c>
      <c r="S9700">
        <v>1</v>
      </c>
      <c r="T9700">
        <v>5</v>
      </c>
      <c r="U9700" t="b">
        <v>1</v>
      </c>
      <c r="V9700" t="s">
        <v>11465</v>
      </c>
      <c r="W9700" t="s">
        <v>11466</v>
      </c>
      <c r="X9700" t="s">
        <v>15357</v>
      </c>
      <c r="Y9700">
        <v>29</v>
      </c>
      <c r="Z9700">
        <v>29</v>
      </c>
      <c r="AA9700">
        <v>2</v>
      </c>
      <c r="AB9700">
        <v>2</v>
      </c>
      <c r="AC9700">
        <v>37</v>
      </c>
    </row>
    <row r="9701" spans="1:29">
      <c r="A9701">
        <v>10535</v>
      </c>
      <c r="B9701" t="s">
        <v>805</v>
      </c>
      <c r="C9701" t="s">
        <v>11531</v>
      </c>
      <c r="J9701" t="s">
        <v>1436</v>
      </c>
      <c r="K9701">
        <v>0</v>
      </c>
      <c r="N9701" t="b">
        <v>1</v>
      </c>
      <c r="O9701" t="b">
        <v>0</v>
      </c>
      <c r="P9701" t="b">
        <v>0</v>
      </c>
      <c r="Q9701">
        <v>9</v>
      </c>
      <c r="R9701">
        <v>9</v>
      </c>
      <c r="S9701">
        <v>1</v>
      </c>
      <c r="T9701">
        <v>5</v>
      </c>
      <c r="U9701" t="b">
        <v>1</v>
      </c>
      <c r="V9701" t="s">
        <v>11465</v>
      </c>
      <c r="W9701" t="s">
        <v>11466</v>
      </c>
      <c r="X9701" t="s">
        <v>15394</v>
      </c>
      <c r="Y9701">
        <v>30</v>
      </c>
      <c r="Z9701">
        <v>30</v>
      </c>
      <c r="AA9701">
        <v>2</v>
      </c>
      <c r="AB9701">
        <v>2</v>
      </c>
      <c r="AC9701">
        <v>37</v>
      </c>
    </row>
    <row r="9702" spans="1:29">
      <c r="A9702">
        <v>10536</v>
      </c>
      <c r="B9702" t="s">
        <v>805</v>
      </c>
      <c r="C9702" t="s">
        <v>11532</v>
      </c>
      <c r="J9702" t="s">
        <v>1436</v>
      </c>
      <c r="K9702">
        <v>0</v>
      </c>
      <c r="N9702" t="b">
        <v>1</v>
      </c>
      <c r="O9702" t="b">
        <v>0</v>
      </c>
      <c r="P9702" t="b">
        <v>0</v>
      </c>
      <c r="Q9702">
        <v>9</v>
      </c>
      <c r="R9702">
        <v>9</v>
      </c>
      <c r="S9702">
        <v>1</v>
      </c>
      <c r="T9702">
        <v>5</v>
      </c>
      <c r="U9702" t="b">
        <v>1</v>
      </c>
      <c r="V9702" t="s">
        <v>11465</v>
      </c>
      <c r="W9702" t="s">
        <v>11466</v>
      </c>
      <c r="X9702" t="s">
        <v>15395</v>
      </c>
      <c r="Y9702">
        <v>31</v>
      </c>
      <c r="Z9702">
        <v>31</v>
      </c>
      <c r="AA9702">
        <v>2</v>
      </c>
      <c r="AB9702">
        <v>2</v>
      </c>
      <c r="AC9702">
        <v>37</v>
      </c>
    </row>
    <row r="9703" spans="1:29">
      <c r="A9703">
        <v>10537</v>
      </c>
      <c r="B9703" t="s">
        <v>805</v>
      </c>
      <c r="C9703" t="s">
        <v>11533</v>
      </c>
      <c r="J9703" t="s">
        <v>1436</v>
      </c>
      <c r="K9703">
        <v>0</v>
      </c>
      <c r="N9703" t="b">
        <v>1</v>
      </c>
      <c r="O9703" t="b">
        <v>0</v>
      </c>
      <c r="P9703" t="b">
        <v>0</v>
      </c>
      <c r="Q9703">
        <v>9</v>
      </c>
      <c r="R9703">
        <v>9</v>
      </c>
      <c r="S9703">
        <v>1</v>
      </c>
      <c r="T9703">
        <v>5</v>
      </c>
      <c r="U9703" t="b">
        <v>1</v>
      </c>
      <c r="V9703" t="s">
        <v>11465</v>
      </c>
      <c r="W9703" t="s">
        <v>11466</v>
      </c>
      <c r="X9703" t="s">
        <v>15400</v>
      </c>
      <c r="Y9703">
        <v>34</v>
      </c>
      <c r="Z9703">
        <v>34</v>
      </c>
      <c r="AA9703">
        <v>2</v>
      </c>
      <c r="AB9703">
        <v>2</v>
      </c>
      <c r="AC9703">
        <v>37</v>
      </c>
    </row>
    <row r="9704" spans="1:29">
      <c r="A9704">
        <v>10538</v>
      </c>
      <c r="B9704" t="s">
        <v>805</v>
      </c>
      <c r="C9704" t="s">
        <v>11534</v>
      </c>
      <c r="J9704" t="s">
        <v>1436</v>
      </c>
      <c r="K9704">
        <v>0</v>
      </c>
      <c r="N9704" t="b">
        <v>1</v>
      </c>
      <c r="O9704" t="b">
        <v>0</v>
      </c>
      <c r="P9704" t="b">
        <v>0</v>
      </c>
      <c r="Q9704">
        <v>9</v>
      </c>
      <c r="R9704">
        <v>9</v>
      </c>
      <c r="S9704">
        <v>1</v>
      </c>
      <c r="T9704">
        <v>5</v>
      </c>
      <c r="U9704" t="b">
        <v>1</v>
      </c>
      <c r="V9704" t="s">
        <v>11465</v>
      </c>
      <c r="W9704" t="s">
        <v>11466</v>
      </c>
      <c r="X9704" t="s">
        <v>15401</v>
      </c>
      <c r="Y9704">
        <v>35</v>
      </c>
      <c r="Z9704">
        <v>35</v>
      </c>
      <c r="AA9704">
        <v>2</v>
      </c>
      <c r="AB9704">
        <v>2</v>
      </c>
      <c r="AC9704">
        <v>37</v>
      </c>
    </row>
    <row r="9705" spans="1:29">
      <c r="A9705">
        <v>10539</v>
      </c>
      <c r="B9705" t="s">
        <v>805</v>
      </c>
      <c r="C9705" t="s">
        <v>11535</v>
      </c>
      <c r="J9705" t="s">
        <v>1436</v>
      </c>
      <c r="K9705">
        <v>0</v>
      </c>
      <c r="N9705" t="b">
        <v>1</v>
      </c>
      <c r="O9705" t="b">
        <v>0</v>
      </c>
      <c r="P9705" t="b">
        <v>0</v>
      </c>
      <c r="Q9705">
        <v>9</v>
      </c>
      <c r="R9705">
        <v>9</v>
      </c>
      <c r="S9705">
        <v>1</v>
      </c>
      <c r="T9705">
        <v>5</v>
      </c>
      <c r="U9705" t="b">
        <v>1</v>
      </c>
      <c r="V9705" t="s">
        <v>11465</v>
      </c>
      <c r="W9705" t="s">
        <v>11466</v>
      </c>
      <c r="X9705" t="s">
        <v>15402</v>
      </c>
      <c r="Y9705">
        <v>36</v>
      </c>
      <c r="Z9705">
        <v>36</v>
      </c>
      <c r="AA9705">
        <v>2</v>
      </c>
      <c r="AB9705">
        <v>2</v>
      </c>
      <c r="AC9705">
        <v>37</v>
      </c>
    </row>
    <row r="9706" spans="1:29">
      <c r="A9706">
        <v>10540</v>
      </c>
      <c r="B9706" t="s">
        <v>805</v>
      </c>
      <c r="C9706" t="s">
        <v>11536</v>
      </c>
      <c r="J9706" t="s">
        <v>1436</v>
      </c>
      <c r="K9706">
        <v>0</v>
      </c>
      <c r="N9706" t="b">
        <v>1</v>
      </c>
      <c r="O9706" t="b">
        <v>0</v>
      </c>
      <c r="P9706" t="b">
        <v>0</v>
      </c>
      <c r="Q9706">
        <v>9</v>
      </c>
      <c r="R9706">
        <v>9</v>
      </c>
      <c r="S9706">
        <v>1</v>
      </c>
      <c r="T9706">
        <v>5</v>
      </c>
      <c r="U9706" t="b">
        <v>1</v>
      </c>
      <c r="V9706" t="s">
        <v>11465</v>
      </c>
      <c r="W9706" t="s">
        <v>11466</v>
      </c>
      <c r="X9706" t="s">
        <v>15403</v>
      </c>
      <c r="Y9706">
        <v>37</v>
      </c>
      <c r="Z9706">
        <v>37</v>
      </c>
      <c r="AA9706">
        <v>2</v>
      </c>
      <c r="AB9706">
        <v>2</v>
      </c>
      <c r="AC9706">
        <v>37</v>
      </c>
    </row>
    <row r="9707" spans="1:29">
      <c r="A9707">
        <v>10541</v>
      </c>
      <c r="B9707" t="s">
        <v>805</v>
      </c>
      <c r="C9707" t="s">
        <v>11537</v>
      </c>
      <c r="J9707" t="s">
        <v>1436</v>
      </c>
      <c r="K9707">
        <v>0</v>
      </c>
      <c r="N9707" t="b">
        <v>1</v>
      </c>
      <c r="O9707" t="b">
        <v>0</v>
      </c>
      <c r="P9707" t="b">
        <v>0</v>
      </c>
      <c r="Q9707">
        <v>9</v>
      </c>
      <c r="R9707">
        <v>9</v>
      </c>
      <c r="S9707">
        <v>1</v>
      </c>
      <c r="T9707">
        <v>5</v>
      </c>
      <c r="U9707" t="b">
        <v>1</v>
      </c>
      <c r="V9707" t="s">
        <v>11465</v>
      </c>
      <c r="W9707" t="s">
        <v>11466</v>
      </c>
      <c r="X9707" t="s">
        <v>15405</v>
      </c>
      <c r="Y9707">
        <v>38</v>
      </c>
      <c r="Z9707">
        <v>38</v>
      </c>
      <c r="AA9707">
        <v>2</v>
      </c>
      <c r="AB9707">
        <v>2</v>
      </c>
      <c r="AC9707">
        <v>37</v>
      </c>
    </row>
    <row r="9708" spans="1:29">
      <c r="A9708">
        <v>10542</v>
      </c>
      <c r="B9708" t="s">
        <v>805</v>
      </c>
      <c r="C9708" t="s">
        <v>11538</v>
      </c>
      <c r="J9708" t="s">
        <v>1436</v>
      </c>
      <c r="K9708">
        <v>0</v>
      </c>
      <c r="N9708" t="b">
        <v>1</v>
      </c>
      <c r="O9708" t="b">
        <v>0</v>
      </c>
      <c r="P9708" t="b">
        <v>0</v>
      </c>
      <c r="Q9708">
        <v>9</v>
      </c>
      <c r="R9708">
        <v>9</v>
      </c>
      <c r="S9708">
        <v>1</v>
      </c>
      <c r="T9708">
        <v>5</v>
      </c>
      <c r="U9708" t="b">
        <v>1</v>
      </c>
      <c r="V9708" t="s">
        <v>11465</v>
      </c>
      <c r="W9708" t="s">
        <v>11466</v>
      </c>
      <c r="X9708" t="s">
        <v>15407</v>
      </c>
      <c r="Y9708">
        <v>39</v>
      </c>
      <c r="Z9708">
        <v>39</v>
      </c>
      <c r="AA9708">
        <v>2</v>
      </c>
      <c r="AB9708">
        <v>2</v>
      </c>
      <c r="AC9708">
        <v>37</v>
      </c>
    </row>
    <row r="9709" spans="1:29">
      <c r="A9709">
        <v>10543</v>
      </c>
      <c r="B9709" t="s">
        <v>805</v>
      </c>
      <c r="C9709" t="s">
        <v>11539</v>
      </c>
      <c r="J9709" t="s">
        <v>1436</v>
      </c>
      <c r="K9709">
        <v>0</v>
      </c>
      <c r="N9709" t="b">
        <v>1</v>
      </c>
      <c r="O9709" t="b">
        <v>0</v>
      </c>
      <c r="P9709" t="b">
        <v>0</v>
      </c>
      <c r="Q9709">
        <v>9</v>
      </c>
      <c r="R9709">
        <v>9</v>
      </c>
      <c r="S9709">
        <v>1</v>
      </c>
      <c r="T9709">
        <v>5</v>
      </c>
      <c r="U9709" t="b">
        <v>1</v>
      </c>
      <c r="V9709" t="s">
        <v>11465</v>
      </c>
      <c r="W9709" t="s">
        <v>11466</v>
      </c>
      <c r="X9709" t="s">
        <v>15409</v>
      </c>
      <c r="Y9709">
        <v>40</v>
      </c>
      <c r="Z9709">
        <v>40</v>
      </c>
      <c r="AA9709">
        <v>2</v>
      </c>
      <c r="AB9709">
        <v>2</v>
      </c>
      <c r="AC9709">
        <v>37</v>
      </c>
    </row>
    <row r="9710" spans="1:29">
      <c r="A9710">
        <v>10544</v>
      </c>
      <c r="B9710" t="s">
        <v>805</v>
      </c>
      <c r="C9710" t="s">
        <v>11540</v>
      </c>
      <c r="J9710" t="s">
        <v>1436</v>
      </c>
      <c r="K9710">
        <v>0</v>
      </c>
      <c r="N9710" t="b">
        <v>1</v>
      </c>
      <c r="O9710" t="b">
        <v>0</v>
      </c>
      <c r="P9710" t="b">
        <v>0</v>
      </c>
      <c r="Q9710">
        <v>9</v>
      </c>
      <c r="R9710">
        <v>9</v>
      </c>
      <c r="S9710">
        <v>1</v>
      </c>
      <c r="T9710">
        <v>5</v>
      </c>
      <c r="U9710" t="b">
        <v>1</v>
      </c>
      <c r="V9710" t="s">
        <v>11465</v>
      </c>
      <c r="W9710" t="s">
        <v>11466</v>
      </c>
      <c r="X9710" t="s">
        <v>15371</v>
      </c>
      <c r="Y9710">
        <v>41</v>
      </c>
      <c r="Z9710">
        <v>41</v>
      </c>
      <c r="AA9710">
        <v>2</v>
      </c>
      <c r="AB9710">
        <v>2</v>
      </c>
      <c r="AC9710">
        <v>37</v>
      </c>
    </row>
    <row r="9711" spans="1:29">
      <c r="A9711">
        <v>10545</v>
      </c>
      <c r="B9711" t="s">
        <v>805</v>
      </c>
      <c r="C9711" t="s">
        <v>11541</v>
      </c>
      <c r="J9711" t="s">
        <v>1436</v>
      </c>
      <c r="K9711">
        <v>0</v>
      </c>
      <c r="N9711" t="b">
        <v>1</v>
      </c>
      <c r="O9711" t="b">
        <v>0</v>
      </c>
      <c r="P9711" t="b">
        <v>0</v>
      </c>
      <c r="Q9711">
        <v>9</v>
      </c>
      <c r="R9711">
        <v>9</v>
      </c>
      <c r="S9711">
        <v>1</v>
      </c>
      <c r="T9711">
        <v>5</v>
      </c>
      <c r="U9711" t="b">
        <v>1</v>
      </c>
      <c r="V9711" t="s">
        <v>11465</v>
      </c>
      <c r="W9711" t="s">
        <v>11466</v>
      </c>
      <c r="X9711" t="s">
        <v>15373</v>
      </c>
      <c r="Y9711">
        <v>42</v>
      </c>
      <c r="Z9711">
        <v>42</v>
      </c>
      <c r="AA9711">
        <v>2</v>
      </c>
      <c r="AB9711">
        <v>2</v>
      </c>
      <c r="AC9711">
        <v>37</v>
      </c>
    </row>
    <row r="9712" spans="1:29">
      <c r="A9712">
        <v>10546</v>
      </c>
      <c r="B9712" t="s">
        <v>805</v>
      </c>
      <c r="C9712" t="s">
        <v>11542</v>
      </c>
      <c r="J9712" t="s">
        <v>1436</v>
      </c>
      <c r="K9712">
        <v>0</v>
      </c>
      <c r="N9712" t="b">
        <v>1</v>
      </c>
      <c r="O9712" t="b">
        <v>0</v>
      </c>
      <c r="P9712" t="b">
        <v>0</v>
      </c>
      <c r="Q9712">
        <v>9</v>
      </c>
      <c r="R9712">
        <v>9</v>
      </c>
      <c r="S9712">
        <v>1</v>
      </c>
      <c r="T9712">
        <v>5</v>
      </c>
      <c r="U9712" t="b">
        <v>1</v>
      </c>
      <c r="V9712" t="s">
        <v>11465</v>
      </c>
      <c r="W9712" t="s">
        <v>11466</v>
      </c>
      <c r="X9712" t="s">
        <v>15375</v>
      </c>
      <c r="Y9712">
        <v>43</v>
      </c>
      <c r="Z9712">
        <v>43</v>
      </c>
      <c r="AA9712">
        <v>2</v>
      </c>
      <c r="AB9712">
        <v>2</v>
      </c>
      <c r="AC9712">
        <v>37</v>
      </c>
    </row>
    <row r="9713" spans="1:29">
      <c r="A9713">
        <v>10547</v>
      </c>
      <c r="B9713" t="s">
        <v>805</v>
      </c>
      <c r="C9713" t="s">
        <v>11543</v>
      </c>
      <c r="J9713" t="s">
        <v>1436</v>
      </c>
      <c r="K9713">
        <v>0</v>
      </c>
      <c r="N9713" t="b">
        <v>1</v>
      </c>
      <c r="O9713" t="b">
        <v>0</v>
      </c>
      <c r="P9713" t="b">
        <v>0</v>
      </c>
      <c r="Q9713">
        <v>9</v>
      </c>
      <c r="R9713">
        <v>9</v>
      </c>
      <c r="S9713">
        <v>1</v>
      </c>
      <c r="T9713">
        <v>5</v>
      </c>
      <c r="U9713" t="b">
        <v>1</v>
      </c>
      <c r="V9713" t="s">
        <v>11465</v>
      </c>
      <c r="W9713" t="s">
        <v>11466</v>
      </c>
      <c r="X9713" t="s">
        <v>15377</v>
      </c>
      <c r="Y9713">
        <v>44</v>
      </c>
      <c r="Z9713">
        <v>44</v>
      </c>
      <c r="AA9713">
        <v>2</v>
      </c>
      <c r="AB9713">
        <v>2</v>
      </c>
      <c r="AC9713">
        <v>37</v>
      </c>
    </row>
    <row r="9714" spans="1:29">
      <c r="A9714">
        <v>10548</v>
      </c>
      <c r="B9714" t="s">
        <v>805</v>
      </c>
      <c r="C9714" t="s">
        <v>11544</v>
      </c>
      <c r="J9714" t="s">
        <v>1436</v>
      </c>
      <c r="K9714">
        <v>0</v>
      </c>
      <c r="N9714" t="b">
        <v>1</v>
      </c>
      <c r="O9714" t="b">
        <v>0</v>
      </c>
      <c r="P9714" t="b">
        <v>0</v>
      </c>
      <c r="Q9714">
        <v>9</v>
      </c>
      <c r="R9714">
        <v>9</v>
      </c>
      <c r="S9714">
        <v>1</v>
      </c>
      <c r="T9714">
        <v>5</v>
      </c>
      <c r="U9714" t="b">
        <v>1</v>
      </c>
      <c r="V9714" t="s">
        <v>11465</v>
      </c>
      <c r="W9714" t="s">
        <v>11466</v>
      </c>
      <c r="X9714" t="s">
        <v>15379</v>
      </c>
      <c r="Y9714">
        <v>45</v>
      </c>
      <c r="Z9714">
        <v>45</v>
      </c>
      <c r="AA9714">
        <v>2</v>
      </c>
      <c r="AB9714">
        <v>2</v>
      </c>
      <c r="AC9714">
        <v>37</v>
      </c>
    </row>
    <row r="9715" spans="1:29">
      <c r="A9715">
        <v>10549</v>
      </c>
      <c r="B9715" t="s">
        <v>805</v>
      </c>
      <c r="C9715" t="s">
        <v>11545</v>
      </c>
      <c r="J9715" t="s">
        <v>1444</v>
      </c>
      <c r="K9715">
        <v>0</v>
      </c>
      <c r="N9715" t="b">
        <v>0</v>
      </c>
      <c r="O9715" t="b">
        <v>1</v>
      </c>
      <c r="P9715" t="b">
        <v>0</v>
      </c>
      <c r="Q9715">
        <v>9</v>
      </c>
      <c r="R9715">
        <v>1</v>
      </c>
      <c r="S9715">
        <v>1</v>
      </c>
      <c r="T9715">
        <v>5</v>
      </c>
      <c r="U9715" t="b">
        <v>1</v>
      </c>
      <c r="V9715" t="s">
        <v>11465</v>
      </c>
      <c r="W9715" t="s">
        <v>11466</v>
      </c>
      <c r="X9715" t="s">
        <v>14760</v>
      </c>
      <c r="Y9715">
        <v>47</v>
      </c>
      <c r="Z9715">
        <v>47</v>
      </c>
      <c r="AA9715">
        <v>8</v>
      </c>
      <c r="AB9715">
        <v>8</v>
      </c>
      <c r="AC9715">
        <v>37</v>
      </c>
    </row>
    <row r="9716" spans="1:29">
      <c r="A9716">
        <v>10550</v>
      </c>
      <c r="B9716" t="s">
        <v>805</v>
      </c>
      <c r="C9716" t="s">
        <v>11546</v>
      </c>
      <c r="J9716" t="s">
        <v>1444</v>
      </c>
      <c r="K9716">
        <v>0</v>
      </c>
      <c r="N9716" t="b">
        <v>0</v>
      </c>
      <c r="O9716" t="b">
        <v>1</v>
      </c>
      <c r="P9716" t="b">
        <v>0</v>
      </c>
      <c r="Q9716">
        <v>9</v>
      </c>
      <c r="R9716">
        <v>1</v>
      </c>
      <c r="S9716">
        <v>1</v>
      </c>
      <c r="T9716">
        <v>5</v>
      </c>
      <c r="U9716" t="b">
        <v>1</v>
      </c>
      <c r="V9716" t="s">
        <v>11465</v>
      </c>
      <c r="W9716" t="s">
        <v>11466</v>
      </c>
      <c r="X9716" t="s">
        <v>14563</v>
      </c>
      <c r="Y9716">
        <v>47</v>
      </c>
      <c r="Z9716">
        <v>47</v>
      </c>
      <c r="AA9716">
        <v>9</v>
      </c>
      <c r="AB9716">
        <v>9</v>
      </c>
      <c r="AC9716">
        <v>37</v>
      </c>
    </row>
    <row r="9717" spans="1:29">
      <c r="A9717">
        <v>10551</v>
      </c>
      <c r="B9717" t="s">
        <v>805</v>
      </c>
      <c r="C9717" t="s">
        <v>11547</v>
      </c>
      <c r="J9717" t="s">
        <v>1466</v>
      </c>
      <c r="K9717">
        <v>0</v>
      </c>
      <c r="N9717" t="b">
        <v>1</v>
      </c>
      <c r="O9717" t="b">
        <v>0</v>
      </c>
      <c r="P9717" t="b">
        <v>0</v>
      </c>
      <c r="Q9717">
        <v>9</v>
      </c>
      <c r="R9717">
        <v>1</v>
      </c>
      <c r="S9717">
        <v>1</v>
      </c>
      <c r="T9717">
        <v>5</v>
      </c>
      <c r="U9717" t="b">
        <v>1</v>
      </c>
      <c r="V9717" t="s">
        <v>11465</v>
      </c>
      <c r="W9717" t="s">
        <v>11466</v>
      </c>
      <c r="X9717" t="s">
        <v>14476</v>
      </c>
      <c r="Y9717">
        <v>48</v>
      </c>
      <c r="Z9717">
        <v>48</v>
      </c>
      <c r="AA9717">
        <v>9</v>
      </c>
      <c r="AB9717">
        <v>9</v>
      </c>
      <c r="AC9717">
        <v>37</v>
      </c>
    </row>
    <row r="9718" spans="1:29">
      <c r="A9718">
        <v>10552</v>
      </c>
      <c r="B9718" t="s">
        <v>805</v>
      </c>
      <c r="C9718" t="s">
        <v>11548</v>
      </c>
      <c r="J9718" t="s">
        <v>1444</v>
      </c>
      <c r="K9718">
        <v>0</v>
      </c>
      <c r="N9718" t="b">
        <v>0</v>
      </c>
      <c r="O9718" t="b">
        <v>1</v>
      </c>
      <c r="P9718" t="b">
        <v>0</v>
      </c>
      <c r="Q9718">
        <v>9</v>
      </c>
      <c r="R9718">
        <v>1</v>
      </c>
      <c r="S9718">
        <v>1</v>
      </c>
      <c r="T9718">
        <v>5</v>
      </c>
      <c r="U9718" t="b">
        <v>1</v>
      </c>
      <c r="V9718" t="s">
        <v>11465</v>
      </c>
      <c r="W9718" t="s">
        <v>11466</v>
      </c>
      <c r="X9718" t="s">
        <v>14479</v>
      </c>
      <c r="Y9718">
        <v>49</v>
      </c>
      <c r="Z9718">
        <v>49</v>
      </c>
      <c r="AA9718">
        <v>9</v>
      </c>
      <c r="AB9718">
        <v>9</v>
      </c>
      <c r="AC9718">
        <v>37</v>
      </c>
    </row>
    <row r="9719" spans="1:29">
      <c r="A9719">
        <v>10553</v>
      </c>
      <c r="B9719" t="s">
        <v>1503</v>
      </c>
      <c r="C9719" t="s">
        <v>11549</v>
      </c>
      <c r="D9719" t="s">
        <v>11550</v>
      </c>
      <c r="E9719" t="s">
        <v>11551</v>
      </c>
      <c r="U9719" t="b">
        <v>1</v>
      </c>
      <c r="V9719" t="s">
        <v>11551</v>
      </c>
      <c r="W9719" t="s">
        <v>11552</v>
      </c>
      <c r="X9719" t="s">
        <v>15674</v>
      </c>
      <c r="Y9719">
        <v>11</v>
      </c>
      <c r="Z9719">
        <v>49</v>
      </c>
      <c r="AA9719">
        <v>2</v>
      </c>
      <c r="AB9719">
        <v>10</v>
      </c>
      <c r="AC9719">
        <v>38</v>
      </c>
    </row>
    <row r="9720" spans="1:29">
      <c r="A9720">
        <v>10554</v>
      </c>
      <c r="B9720" t="s">
        <v>827</v>
      </c>
      <c r="C9720" t="s">
        <v>11553</v>
      </c>
      <c r="U9720" t="b">
        <v>1</v>
      </c>
      <c r="V9720" t="s">
        <v>11551</v>
      </c>
      <c r="W9720" t="s">
        <v>11552</v>
      </c>
      <c r="X9720" t="s">
        <v>15675</v>
      </c>
      <c r="Y9720">
        <v>11</v>
      </c>
      <c r="Z9720">
        <v>49</v>
      </c>
      <c r="AA9720">
        <v>2</v>
      </c>
      <c r="AB9720">
        <v>9</v>
      </c>
      <c r="AC9720">
        <v>38</v>
      </c>
    </row>
    <row r="9721" spans="1:29">
      <c r="A9721">
        <v>10555</v>
      </c>
      <c r="B9721" t="s">
        <v>1508</v>
      </c>
      <c r="C9721" t="s">
        <v>11554</v>
      </c>
      <c r="U9721" t="b">
        <v>1</v>
      </c>
      <c r="V9721" t="s">
        <v>11551</v>
      </c>
      <c r="W9721" t="s">
        <v>11552</v>
      </c>
      <c r="X9721" t="s">
        <v>15676</v>
      </c>
      <c r="Y9721">
        <v>12</v>
      </c>
      <c r="Z9721">
        <v>49</v>
      </c>
      <c r="AA9721">
        <v>2</v>
      </c>
      <c r="AB9721">
        <v>10</v>
      </c>
      <c r="AC9721">
        <v>38</v>
      </c>
    </row>
    <row r="9722" spans="1:29">
      <c r="A9722">
        <v>10556</v>
      </c>
      <c r="B9722" t="s">
        <v>805</v>
      </c>
      <c r="C9722" t="s">
        <v>11555</v>
      </c>
      <c r="J9722" t="s">
        <v>1438</v>
      </c>
      <c r="K9722">
        <v>0</v>
      </c>
      <c r="N9722" t="b">
        <v>1</v>
      </c>
      <c r="O9722" t="b">
        <v>0</v>
      </c>
      <c r="P9722" t="b">
        <v>0</v>
      </c>
      <c r="Q9722">
        <v>9</v>
      </c>
      <c r="R9722">
        <v>5</v>
      </c>
      <c r="S9722">
        <v>1</v>
      </c>
      <c r="T9722">
        <v>1</v>
      </c>
      <c r="U9722" t="b">
        <v>1</v>
      </c>
      <c r="V9722" t="s">
        <v>11551</v>
      </c>
      <c r="W9722" t="s">
        <v>11552</v>
      </c>
      <c r="X9722" t="s">
        <v>14459</v>
      </c>
      <c r="Y9722">
        <v>13</v>
      </c>
      <c r="Z9722">
        <v>13</v>
      </c>
      <c r="AA9722">
        <v>7</v>
      </c>
      <c r="AB9722">
        <v>7</v>
      </c>
      <c r="AC9722">
        <v>38</v>
      </c>
    </row>
    <row r="9723" spans="1:29">
      <c r="A9723">
        <v>10557</v>
      </c>
      <c r="B9723" t="s">
        <v>805</v>
      </c>
      <c r="C9723" t="s">
        <v>11556</v>
      </c>
      <c r="J9723" t="s">
        <v>1438</v>
      </c>
      <c r="K9723">
        <v>0</v>
      </c>
      <c r="N9723" t="b">
        <v>1</v>
      </c>
      <c r="O9723" t="b">
        <v>0</v>
      </c>
      <c r="P9723" t="b">
        <v>0</v>
      </c>
      <c r="Q9723">
        <v>9</v>
      </c>
      <c r="R9723">
        <v>7</v>
      </c>
      <c r="S9723">
        <v>1</v>
      </c>
      <c r="T9723">
        <v>1</v>
      </c>
      <c r="U9723" t="b">
        <v>1</v>
      </c>
      <c r="V9723" t="s">
        <v>11551</v>
      </c>
      <c r="W9723" t="s">
        <v>11552</v>
      </c>
      <c r="X9723" t="s">
        <v>14456</v>
      </c>
      <c r="Y9723">
        <v>13</v>
      </c>
      <c r="Z9723">
        <v>13</v>
      </c>
      <c r="AA9723">
        <v>9</v>
      </c>
      <c r="AB9723">
        <v>9</v>
      </c>
      <c r="AC9723">
        <v>38</v>
      </c>
    </row>
    <row r="9724" spans="1:29">
      <c r="A9724">
        <v>10558</v>
      </c>
      <c r="B9724" t="s">
        <v>805</v>
      </c>
      <c r="C9724" t="s">
        <v>11557</v>
      </c>
      <c r="J9724" t="s">
        <v>1444</v>
      </c>
      <c r="K9724">
        <v>0</v>
      </c>
      <c r="N9724" t="b">
        <v>1</v>
      </c>
      <c r="O9724" t="b">
        <v>0</v>
      </c>
      <c r="P9724" t="b">
        <v>0</v>
      </c>
      <c r="Q9724">
        <v>9</v>
      </c>
      <c r="R9724">
        <v>1</v>
      </c>
      <c r="S9724">
        <v>1</v>
      </c>
      <c r="T9724">
        <v>5</v>
      </c>
      <c r="U9724" t="b">
        <v>1</v>
      </c>
      <c r="V9724" t="s">
        <v>11551</v>
      </c>
      <c r="W9724" t="s">
        <v>11552</v>
      </c>
      <c r="X9724" t="s">
        <v>14442</v>
      </c>
      <c r="Y9724">
        <v>17</v>
      </c>
      <c r="Z9724">
        <v>17</v>
      </c>
      <c r="AA9724">
        <v>8</v>
      </c>
      <c r="AB9724">
        <v>8</v>
      </c>
      <c r="AC9724">
        <v>38</v>
      </c>
    </row>
    <row r="9725" spans="1:29">
      <c r="A9725">
        <v>10559</v>
      </c>
      <c r="B9725" t="s">
        <v>805</v>
      </c>
      <c r="C9725" t="s">
        <v>11558</v>
      </c>
      <c r="J9725" t="s">
        <v>1444</v>
      </c>
      <c r="K9725">
        <v>0</v>
      </c>
      <c r="N9725" t="b">
        <v>1</v>
      </c>
      <c r="O9725" t="b">
        <v>0</v>
      </c>
      <c r="P9725" t="b">
        <v>0</v>
      </c>
      <c r="Q9725">
        <v>9</v>
      </c>
      <c r="R9725">
        <v>1</v>
      </c>
      <c r="S9725">
        <v>1</v>
      </c>
      <c r="T9725">
        <v>5</v>
      </c>
      <c r="U9725" t="b">
        <v>1</v>
      </c>
      <c r="V9725" t="s">
        <v>11551</v>
      </c>
      <c r="W9725" t="s">
        <v>11552</v>
      </c>
      <c r="X9725" t="s">
        <v>14527</v>
      </c>
      <c r="Y9725">
        <v>17</v>
      </c>
      <c r="Z9725">
        <v>17</v>
      </c>
      <c r="AA9725">
        <v>9</v>
      </c>
      <c r="AB9725">
        <v>9</v>
      </c>
      <c r="AC9725">
        <v>38</v>
      </c>
    </row>
    <row r="9726" spans="1:29">
      <c r="A9726">
        <v>10560</v>
      </c>
      <c r="B9726" t="s">
        <v>805</v>
      </c>
      <c r="C9726" t="s">
        <v>11559</v>
      </c>
      <c r="J9726" t="s">
        <v>1444</v>
      </c>
      <c r="K9726">
        <v>0</v>
      </c>
      <c r="N9726" t="b">
        <v>1</v>
      </c>
      <c r="O9726" t="b">
        <v>0</v>
      </c>
      <c r="P9726" t="b">
        <v>0</v>
      </c>
      <c r="Q9726">
        <v>9</v>
      </c>
      <c r="R9726">
        <v>1</v>
      </c>
      <c r="S9726">
        <v>1</v>
      </c>
      <c r="T9726">
        <v>5</v>
      </c>
      <c r="U9726" t="b">
        <v>1</v>
      </c>
      <c r="V9726" t="s">
        <v>11551</v>
      </c>
      <c r="W9726" t="s">
        <v>11552</v>
      </c>
      <c r="X9726" t="s">
        <v>14638</v>
      </c>
      <c r="Y9726">
        <v>20</v>
      </c>
      <c r="Z9726">
        <v>20</v>
      </c>
      <c r="AA9726">
        <v>8</v>
      </c>
      <c r="AB9726">
        <v>8</v>
      </c>
      <c r="AC9726">
        <v>38</v>
      </c>
    </row>
    <row r="9727" spans="1:29">
      <c r="A9727">
        <v>10561</v>
      </c>
      <c r="B9727" t="s">
        <v>805</v>
      </c>
      <c r="C9727" t="s">
        <v>11560</v>
      </c>
      <c r="J9727" t="s">
        <v>1444</v>
      </c>
      <c r="K9727">
        <v>0</v>
      </c>
      <c r="N9727" t="b">
        <v>1</v>
      </c>
      <c r="O9727" t="b">
        <v>0</v>
      </c>
      <c r="P9727" t="b">
        <v>0</v>
      </c>
      <c r="Q9727">
        <v>9</v>
      </c>
      <c r="R9727">
        <v>1</v>
      </c>
      <c r="S9727">
        <v>1</v>
      </c>
      <c r="T9727">
        <v>5</v>
      </c>
      <c r="U9727" t="b">
        <v>1</v>
      </c>
      <c r="V9727" t="s">
        <v>11551</v>
      </c>
      <c r="W9727" t="s">
        <v>11552</v>
      </c>
      <c r="X9727" t="s">
        <v>14644</v>
      </c>
      <c r="Y9727">
        <v>20</v>
      </c>
      <c r="Z9727">
        <v>20</v>
      </c>
      <c r="AA9727">
        <v>9</v>
      </c>
      <c r="AB9727">
        <v>9</v>
      </c>
      <c r="AC9727">
        <v>38</v>
      </c>
    </row>
    <row r="9728" spans="1:29">
      <c r="A9728">
        <v>10562</v>
      </c>
      <c r="B9728" t="s">
        <v>805</v>
      </c>
      <c r="C9728" t="s">
        <v>11561</v>
      </c>
      <c r="J9728" t="s">
        <v>1444</v>
      </c>
      <c r="K9728">
        <v>0</v>
      </c>
      <c r="N9728" t="b">
        <v>1</v>
      </c>
      <c r="O9728" t="b">
        <v>0</v>
      </c>
      <c r="P9728" t="b">
        <v>0</v>
      </c>
      <c r="Q9728">
        <v>9</v>
      </c>
      <c r="R9728">
        <v>1</v>
      </c>
      <c r="S9728">
        <v>1</v>
      </c>
      <c r="T9728">
        <v>5</v>
      </c>
      <c r="U9728" t="b">
        <v>1</v>
      </c>
      <c r="V9728" t="s">
        <v>11551</v>
      </c>
      <c r="W9728" t="s">
        <v>11552</v>
      </c>
      <c r="X9728" t="s">
        <v>14639</v>
      </c>
      <c r="Y9728">
        <v>21</v>
      </c>
      <c r="Z9728">
        <v>21</v>
      </c>
      <c r="AA9728">
        <v>8</v>
      </c>
      <c r="AB9728">
        <v>8</v>
      </c>
      <c r="AC9728">
        <v>38</v>
      </c>
    </row>
    <row r="9729" spans="1:29">
      <c r="A9729">
        <v>10563</v>
      </c>
      <c r="B9729" t="s">
        <v>805</v>
      </c>
      <c r="C9729" t="s">
        <v>11562</v>
      </c>
      <c r="J9729" t="s">
        <v>1444</v>
      </c>
      <c r="K9729">
        <v>0</v>
      </c>
      <c r="N9729" t="b">
        <v>1</v>
      </c>
      <c r="O9729" t="b">
        <v>0</v>
      </c>
      <c r="P9729" t="b">
        <v>0</v>
      </c>
      <c r="Q9729">
        <v>9</v>
      </c>
      <c r="R9729">
        <v>1</v>
      </c>
      <c r="S9729">
        <v>1</v>
      </c>
      <c r="T9729">
        <v>5</v>
      </c>
      <c r="U9729" t="b">
        <v>1</v>
      </c>
      <c r="V9729" t="s">
        <v>11551</v>
      </c>
      <c r="W9729" t="s">
        <v>11552</v>
      </c>
      <c r="X9729" t="s">
        <v>14645</v>
      </c>
      <c r="Y9729">
        <v>21</v>
      </c>
      <c r="Z9729">
        <v>21</v>
      </c>
      <c r="AA9729">
        <v>9</v>
      </c>
      <c r="AB9729">
        <v>9</v>
      </c>
      <c r="AC9729">
        <v>38</v>
      </c>
    </row>
    <row r="9730" spans="1:29">
      <c r="A9730">
        <v>10564</v>
      </c>
      <c r="B9730" t="s">
        <v>805</v>
      </c>
      <c r="C9730" t="s">
        <v>11563</v>
      </c>
      <c r="J9730" t="s">
        <v>1444</v>
      </c>
      <c r="K9730">
        <v>0</v>
      </c>
      <c r="N9730" t="b">
        <v>1</v>
      </c>
      <c r="O9730" t="b">
        <v>0</v>
      </c>
      <c r="P9730" t="b">
        <v>0</v>
      </c>
      <c r="Q9730">
        <v>9</v>
      </c>
      <c r="R9730">
        <v>1</v>
      </c>
      <c r="S9730">
        <v>1</v>
      </c>
      <c r="T9730">
        <v>5</v>
      </c>
      <c r="U9730" t="b">
        <v>1</v>
      </c>
      <c r="V9730" t="s">
        <v>11551</v>
      </c>
      <c r="W9730" t="s">
        <v>11552</v>
      </c>
      <c r="X9730" t="s">
        <v>14441</v>
      </c>
      <c r="Y9730">
        <v>22</v>
      </c>
      <c r="Z9730">
        <v>22</v>
      </c>
      <c r="AA9730">
        <v>8</v>
      </c>
      <c r="AB9730">
        <v>8</v>
      </c>
      <c r="AC9730">
        <v>38</v>
      </c>
    </row>
    <row r="9731" spans="1:29">
      <c r="A9731">
        <v>10565</v>
      </c>
      <c r="B9731" t="s">
        <v>805</v>
      </c>
      <c r="C9731" t="s">
        <v>11564</v>
      </c>
      <c r="J9731" t="s">
        <v>1444</v>
      </c>
      <c r="K9731">
        <v>0</v>
      </c>
      <c r="N9731" t="b">
        <v>1</v>
      </c>
      <c r="O9731" t="b">
        <v>0</v>
      </c>
      <c r="P9731" t="b">
        <v>0</v>
      </c>
      <c r="Q9731">
        <v>9</v>
      </c>
      <c r="R9731">
        <v>1</v>
      </c>
      <c r="S9731">
        <v>1</v>
      </c>
      <c r="T9731">
        <v>5</v>
      </c>
      <c r="U9731" t="b">
        <v>1</v>
      </c>
      <c r="V9731" t="s">
        <v>11551</v>
      </c>
      <c r="W9731" t="s">
        <v>11552</v>
      </c>
      <c r="X9731" t="s">
        <v>14646</v>
      </c>
      <c r="Y9731">
        <v>22</v>
      </c>
      <c r="Z9731">
        <v>22</v>
      </c>
      <c r="AA9731">
        <v>9</v>
      </c>
      <c r="AB9731">
        <v>9</v>
      </c>
      <c r="AC9731">
        <v>38</v>
      </c>
    </row>
    <row r="9732" spans="1:29">
      <c r="A9732">
        <v>10566</v>
      </c>
      <c r="B9732" t="s">
        <v>805</v>
      </c>
      <c r="C9732" t="s">
        <v>11565</v>
      </c>
      <c r="J9732" t="s">
        <v>1444</v>
      </c>
      <c r="K9732">
        <v>0</v>
      </c>
      <c r="N9732" t="b">
        <v>1</v>
      </c>
      <c r="O9732" t="b">
        <v>0</v>
      </c>
      <c r="P9732" t="b">
        <v>0</v>
      </c>
      <c r="Q9732">
        <v>9</v>
      </c>
      <c r="R9732">
        <v>1</v>
      </c>
      <c r="S9732">
        <v>1</v>
      </c>
      <c r="T9732">
        <v>5</v>
      </c>
      <c r="U9732" t="b">
        <v>1</v>
      </c>
      <c r="V9732" t="s">
        <v>11551</v>
      </c>
      <c r="W9732" t="s">
        <v>11552</v>
      </c>
      <c r="X9732" t="s">
        <v>14721</v>
      </c>
      <c r="Y9732">
        <v>23</v>
      </c>
      <c r="Z9732">
        <v>23</v>
      </c>
      <c r="AA9732">
        <v>8</v>
      </c>
      <c r="AB9732">
        <v>8</v>
      </c>
      <c r="AC9732">
        <v>38</v>
      </c>
    </row>
    <row r="9733" spans="1:29">
      <c r="A9733">
        <v>10567</v>
      </c>
      <c r="B9733" t="s">
        <v>805</v>
      </c>
      <c r="C9733" t="s">
        <v>11566</v>
      </c>
      <c r="J9733" t="s">
        <v>1444</v>
      </c>
      <c r="K9733">
        <v>0</v>
      </c>
      <c r="N9733" t="b">
        <v>1</v>
      </c>
      <c r="O9733" t="b">
        <v>0</v>
      </c>
      <c r="P9733" t="b">
        <v>0</v>
      </c>
      <c r="Q9733">
        <v>9</v>
      </c>
      <c r="R9733">
        <v>1</v>
      </c>
      <c r="S9733">
        <v>1</v>
      </c>
      <c r="T9733">
        <v>5</v>
      </c>
      <c r="U9733" t="b">
        <v>1</v>
      </c>
      <c r="V9733" t="s">
        <v>11551</v>
      </c>
      <c r="W9733" t="s">
        <v>11552</v>
      </c>
      <c r="X9733" t="s">
        <v>14647</v>
      </c>
      <c r="Y9733">
        <v>23</v>
      </c>
      <c r="Z9733">
        <v>23</v>
      </c>
      <c r="AA9733">
        <v>9</v>
      </c>
      <c r="AB9733">
        <v>9</v>
      </c>
      <c r="AC9733">
        <v>38</v>
      </c>
    </row>
    <row r="9734" spans="1:29">
      <c r="A9734">
        <v>10568</v>
      </c>
      <c r="B9734" t="s">
        <v>805</v>
      </c>
      <c r="C9734" t="s">
        <v>11567</v>
      </c>
      <c r="J9734" t="s">
        <v>1444</v>
      </c>
      <c r="K9734">
        <v>0</v>
      </c>
      <c r="N9734" t="b">
        <v>1</v>
      </c>
      <c r="O9734" t="b">
        <v>0</v>
      </c>
      <c r="P9734" t="b">
        <v>0</v>
      </c>
      <c r="Q9734">
        <v>9</v>
      </c>
      <c r="R9734">
        <v>1</v>
      </c>
      <c r="S9734">
        <v>1</v>
      </c>
      <c r="T9734">
        <v>5</v>
      </c>
      <c r="U9734" t="b">
        <v>1</v>
      </c>
      <c r="V9734" t="s">
        <v>11551</v>
      </c>
      <c r="W9734" t="s">
        <v>11552</v>
      </c>
      <c r="X9734" t="s">
        <v>14446</v>
      </c>
      <c r="Y9734">
        <v>24</v>
      </c>
      <c r="Z9734">
        <v>24</v>
      </c>
      <c r="AA9734">
        <v>8</v>
      </c>
      <c r="AB9734">
        <v>8</v>
      </c>
      <c r="AC9734">
        <v>38</v>
      </c>
    </row>
    <row r="9735" spans="1:29">
      <c r="A9735">
        <v>10569</v>
      </c>
      <c r="B9735" t="s">
        <v>805</v>
      </c>
      <c r="C9735" t="s">
        <v>11568</v>
      </c>
      <c r="J9735" t="s">
        <v>1444</v>
      </c>
      <c r="K9735">
        <v>0</v>
      </c>
      <c r="N9735" t="b">
        <v>1</v>
      </c>
      <c r="O9735" t="b">
        <v>0</v>
      </c>
      <c r="P9735" t="b">
        <v>0</v>
      </c>
      <c r="Q9735">
        <v>9</v>
      </c>
      <c r="R9735">
        <v>1</v>
      </c>
      <c r="S9735">
        <v>1</v>
      </c>
      <c r="T9735">
        <v>5</v>
      </c>
      <c r="U9735" t="b">
        <v>1</v>
      </c>
      <c r="V9735" t="s">
        <v>11551</v>
      </c>
      <c r="W9735" t="s">
        <v>11552</v>
      </c>
      <c r="X9735" t="s">
        <v>14648</v>
      </c>
      <c r="Y9735">
        <v>24</v>
      </c>
      <c r="Z9735">
        <v>24</v>
      </c>
      <c r="AA9735">
        <v>9</v>
      </c>
      <c r="AB9735">
        <v>9</v>
      </c>
      <c r="AC9735">
        <v>38</v>
      </c>
    </row>
    <row r="9736" spans="1:29">
      <c r="A9736">
        <v>10570</v>
      </c>
      <c r="B9736" t="s">
        <v>805</v>
      </c>
      <c r="C9736" t="s">
        <v>11569</v>
      </c>
      <c r="J9736" t="s">
        <v>1444</v>
      </c>
      <c r="K9736">
        <v>0</v>
      </c>
      <c r="N9736" t="b">
        <v>1</v>
      </c>
      <c r="O9736" t="b">
        <v>0</v>
      </c>
      <c r="P9736" t="b">
        <v>0</v>
      </c>
      <c r="Q9736">
        <v>9</v>
      </c>
      <c r="R9736">
        <v>1</v>
      </c>
      <c r="S9736">
        <v>1</v>
      </c>
      <c r="T9736">
        <v>5</v>
      </c>
      <c r="U9736" t="b">
        <v>1</v>
      </c>
      <c r="V9736" t="s">
        <v>11551</v>
      </c>
      <c r="W9736" t="s">
        <v>11552</v>
      </c>
      <c r="X9736" t="s">
        <v>14640</v>
      </c>
      <c r="Y9736">
        <v>25</v>
      </c>
      <c r="Z9736">
        <v>25</v>
      </c>
      <c r="AA9736">
        <v>8</v>
      </c>
      <c r="AB9736">
        <v>8</v>
      </c>
      <c r="AC9736">
        <v>38</v>
      </c>
    </row>
    <row r="9737" spans="1:29">
      <c r="A9737">
        <v>10571</v>
      </c>
      <c r="B9737" t="s">
        <v>805</v>
      </c>
      <c r="C9737" t="s">
        <v>11570</v>
      </c>
      <c r="J9737" t="s">
        <v>1444</v>
      </c>
      <c r="K9737">
        <v>0</v>
      </c>
      <c r="N9737" t="b">
        <v>1</v>
      </c>
      <c r="O9737" t="b">
        <v>0</v>
      </c>
      <c r="P9737" t="b">
        <v>0</v>
      </c>
      <c r="Q9737">
        <v>9</v>
      </c>
      <c r="R9737">
        <v>1</v>
      </c>
      <c r="S9737">
        <v>1</v>
      </c>
      <c r="T9737">
        <v>5</v>
      </c>
      <c r="U9737" t="b">
        <v>1</v>
      </c>
      <c r="V9737" t="s">
        <v>11551</v>
      </c>
      <c r="W9737" t="s">
        <v>11552</v>
      </c>
      <c r="X9737" t="s">
        <v>14535</v>
      </c>
      <c r="Y9737">
        <v>25</v>
      </c>
      <c r="Z9737">
        <v>25</v>
      </c>
      <c r="AA9737">
        <v>9</v>
      </c>
      <c r="AB9737">
        <v>9</v>
      </c>
      <c r="AC9737">
        <v>38</v>
      </c>
    </row>
    <row r="9738" spans="1:29">
      <c r="A9738">
        <v>10572</v>
      </c>
      <c r="B9738" t="s">
        <v>805</v>
      </c>
      <c r="C9738" t="s">
        <v>11571</v>
      </c>
      <c r="J9738" t="s">
        <v>1444</v>
      </c>
      <c r="K9738">
        <v>0</v>
      </c>
      <c r="N9738" t="b">
        <v>1</v>
      </c>
      <c r="O9738" t="b">
        <v>0</v>
      </c>
      <c r="P9738" t="b">
        <v>0</v>
      </c>
      <c r="Q9738">
        <v>9</v>
      </c>
      <c r="R9738">
        <v>1</v>
      </c>
      <c r="S9738">
        <v>1</v>
      </c>
      <c r="T9738">
        <v>5</v>
      </c>
      <c r="U9738" t="b">
        <v>1</v>
      </c>
      <c r="V9738" t="s">
        <v>11551</v>
      </c>
      <c r="W9738" t="s">
        <v>11552</v>
      </c>
      <c r="X9738" t="s">
        <v>14722</v>
      </c>
      <c r="Y9738">
        <v>26</v>
      </c>
      <c r="Z9738">
        <v>26</v>
      </c>
      <c r="AA9738">
        <v>8</v>
      </c>
      <c r="AB9738">
        <v>8</v>
      </c>
      <c r="AC9738">
        <v>38</v>
      </c>
    </row>
    <row r="9739" spans="1:29">
      <c r="A9739">
        <v>10573</v>
      </c>
      <c r="B9739" t="s">
        <v>805</v>
      </c>
      <c r="C9739" t="s">
        <v>11572</v>
      </c>
      <c r="J9739" t="s">
        <v>1444</v>
      </c>
      <c r="K9739">
        <v>0</v>
      </c>
      <c r="N9739" t="b">
        <v>1</v>
      </c>
      <c r="O9739" t="b">
        <v>0</v>
      </c>
      <c r="P9739" t="b">
        <v>0</v>
      </c>
      <c r="Q9739">
        <v>9</v>
      </c>
      <c r="R9739">
        <v>1</v>
      </c>
      <c r="S9739">
        <v>1</v>
      </c>
      <c r="T9739">
        <v>5</v>
      </c>
      <c r="U9739" t="b">
        <v>1</v>
      </c>
      <c r="V9739" t="s">
        <v>11551</v>
      </c>
      <c r="W9739" t="s">
        <v>11552</v>
      </c>
      <c r="X9739" t="s">
        <v>14457</v>
      </c>
      <c r="Y9739">
        <v>26</v>
      </c>
      <c r="Z9739">
        <v>26</v>
      </c>
      <c r="AA9739">
        <v>9</v>
      </c>
      <c r="AB9739">
        <v>9</v>
      </c>
      <c r="AC9739">
        <v>38</v>
      </c>
    </row>
    <row r="9740" spans="1:29">
      <c r="A9740">
        <v>10574</v>
      </c>
      <c r="B9740" t="s">
        <v>805</v>
      </c>
      <c r="C9740" t="s">
        <v>11573</v>
      </c>
      <c r="J9740" t="s">
        <v>1444</v>
      </c>
      <c r="K9740">
        <v>0</v>
      </c>
      <c r="N9740" t="b">
        <v>1</v>
      </c>
      <c r="O9740" t="b">
        <v>0</v>
      </c>
      <c r="P9740" t="b">
        <v>0</v>
      </c>
      <c r="Q9740">
        <v>9</v>
      </c>
      <c r="R9740">
        <v>1</v>
      </c>
      <c r="S9740">
        <v>1</v>
      </c>
      <c r="T9740">
        <v>5</v>
      </c>
      <c r="U9740" t="b">
        <v>1</v>
      </c>
      <c r="V9740" t="s">
        <v>11551</v>
      </c>
      <c r="W9740" t="s">
        <v>11552</v>
      </c>
      <c r="X9740" t="s">
        <v>14641</v>
      </c>
      <c r="Y9740">
        <v>27</v>
      </c>
      <c r="Z9740">
        <v>27</v>
      </c>
      <c r="AA9740">
        <v>8</v>
      </c>
      <c r="AB9740">
        <v>8</v>
      </c>
      <c r="AC9740">
        <v>38</v>
      </c>
    </row>
    <row r="9741" spans="1:29">
      <c r="A9741">
        <v>10575</v>
      </c>
      <c r="B9741" t="s">
        <v>805</v>
      </c>
      <c r="C9741" t="s">
        <v>11574</v>
      </c>
      <c r="J9741" t="s">
        <v>1444</v>
      </c>
      <c r="K9741">
        <v>0</v>
      </c>
      <c r="N9741" t="b">
        <v>1</v>
      </c>
      <c r="O9741" t="b">
        <v>0</v>
      </c>
      <c r="P9741" t="b">
        <v>0</v>
      </c>
      <c r="Q9741">
        <v>9</v>
      </c>
      <c r="R9741">
        <v>1</v>
      </c>
      <c r="S9741">
        <v>1</v>
      </c>
      <c r="T9741">
        <v>5</v>
      </c>
      <c r="U9741" t="b">
        <v>1</v>
      </c>
      <c r="V9741" t="s">
        <v>11551</v>
      </c>
      <c r="W9741" t="s">
        <v>11552</v>
      </c>
      <c r="X9741" t="s">
        <v>14443</v>
      </c>
      <c r="Y9741">
        <v>27</v>
      </c>
      <c r="Z9741">
        <v>27</v>
      </c>
      <c r="AA9741">
        <v>9</v>
      </c>
      <c r="AB9741">
        <v>9</v>
      </c>
      <c r="AC9741">
        <v>38</v>
      </c>
    </row>
    <row r="9742" spans="1:29">
      <c r="A9742">
        <v>10576</v>
      </c>
      <c r="B9742" t="s">
        <v>805</v>
      </c>
      <c r="C9742" t="s">
        <v>11575</v>
      </c>
      <c r="J9742" t="s">
        <v>1444</v>
      </c>
      <c r="K9742">
        <v>0</v>
      </c>
      <c r="N9742" t="b">
        <v>1</v>
      </c>
      <c r="O9742" t="b">
        <v>0</v>
      </c>
      <c r="P9742" t="b">
        <v>0</v>
      </c>
      <c r="Q9742">
        <v>9</v>
      </c>
      <c r="R9742">
        <v>1</v>
      </c>
      <c r="S9742">
        <v>1</v>
      </c>
      <c r="T9742">
        <v>5</v>
      </c>
      <c r="U9742" t="b">
        <v>1</v>
      </c>
      <c r="V9742" t="s">
        <v>11551</v>
      </c>
      <c r="W9742" t="s">
        <v>11552</v>
      </c>
      <c r="X9742" t="s">
        <v>14731</v>
      </c>
      <c r="Y9742">
        <v>28</v>
      </c>
      <c r="Z9742">
        <v>28</v>
      </c>
      <c r="AA9742">
        <v>8</v>
      </c>
      <c r="AB9742">
        <v>8</v>
      </c>
      <c r="AC9742">
        <v>38</v>
      </c>
    </row>
    <row r="9743" spans="1:29">
      <c r="A9743">
        <v>10577</v>
      </c>
      <c r="B9743" t="s">
        <v>805</v>
      </c>
      <c r="C9743" t="s">
        <v>11576</v>
      </c>
      <c r="J9743" t="s">
        <v>1444</v>
      </c>
      <c r="K9743">
        <v>0</v>
      </c>
      <c r="N9743" t="b">
        <v>1</v>
      </c>
      <c r="O9743" t="b">
        <v>0</v>
      </c>
      <c r="P9743" t="b">
        <v>0</v>
      </c>
      <c r="Q9743">
        <v>9</v>
      </c>
      <c r="R9743">
        <v>1</v>
      </c>
      <c r="S9743">
        <v>1</v>
      </c>
      <c r="T9743">
        <v>5</v>
      </c>
      <c r="U9743" t="b">
        <v>1</v>
      </c>
      <c r="V9743" t="s">
        <v>11551</v>
      </c>
      <c r="W9743" t="s">
        <v>11552</v>
      </c>
      <c r="X9743" t="s">
        <v>14649</v>
      </c>
      <c r="Y9743">
        <v>28</v>
      </c>
      <c r="Z9743">
        <v>28</v>
      </c>
      <c r="AA9743">
        <v>9</v>
      </c>
      <c r="AB9743">
        <v>9</v>
      </c>
      <c r="AC9743">
        <v>38</v>
      </c>
    </row>
    <row r="9744" spans="1:29">
      <c r="A9744">
        <v>10578</v>
      </c>
      <c r="B9744" t="s">
        <v>805</v>
      </c>
      <c r="C9744" t="s">
        <v>11577</v>
      </c>
      <c r="J9744" t="s">
        <v>1444</v>
      </c>
      <c r="K9744">
        <v>0</v>
      </c>
      <c r="N9744" t="b">
        <v>1</v>
      </c>
      <c r="O9744" t="b">
        <v>0</v>
      </c>
      <c r="P9744" t="b">
        <v>0</v>
      </c>
      <c r="Q9744">
        <v>9</v>
      </c>
      <c r="R9744">
        <v>1</v>
      </c>
      <c r="S9744">
        <v>1</v>
      </c>
      <c r="T9744">
        <v>5</v>
      </c>
      <c r="U9744" t="b">
        <v>1</v>
      </c>
      <c r="V9744" t="s">
        <v>11551</v>
      </c>
      <c r="W9744" t="s">
        <v>11552</v>
      </c>
      <c r="X9744" t="s">
        <v>14642</v>
      </c>
      <c r="Y9744">
        <v>29</v>
      </c>
      <c r="Z9744">
        <v>29</v>
      </c>
      <c r="AA9744">
        <v>8</v>
      </c>
      <c r="AB9744">
        <v>8</v>
      </c>
      <c r="AC9744">
        <v>38</v>
      </c>
    </row>
    <row r="9745" spans="1:29">
      <c r="A9745">
        <v>10579</v>
      </c>
      <c r="B9745" t="s">
        <v>805</v>
      </c>
      <c r="C9745" t="s">
        <v>11578</v>
      </c>
      <c r="J9745" t="s">
        <v>1444</v>
      </c>
      <c r="K9745">
        <v>0</v>
      </c>
      <c r="N9745" t="b">
        <v>1</v>
      </c>
      <c r="O9745" t="b">
        <v>0</v>
      </c>
      <c r="P9745" t="b">
        <v>0</v>
      </c>
      <c r="Q9745">
        <v>9</v>
      </c>
      <c r="R9745">
        <v>1</v>
      </c>
      <c r="S9745">
        <v>1</v>
      </c>
      <c r="T9745">
        <v>5</v>
      </c>
      <c r="U9745" t="b">
        <v>1</v>
      </c>
      <c r="V9745" t="s">
        <v>11551</v>
      </c>
      <c r="W9745" t="s">
        <v>11552</v>
      </c>
      <c r="X9745" t="s">
        <v>14650</v>
      </c>
      <c r="Y9745">
        <v>29</v>
      </c>
      <c r="Z9745">
        <v>29</v>
      </c>
      <c r="AA9745">
        <v>9</v>
      </c>
      <c r="AB9745">
        <v>9</v>
      </c>
      <c r="AC9745">
        <v>38</v>
      </c>
    </row>
    <row r="9746" spans="1:29">
      <c r="A9746">
        <v>10580</v>
      </c>
      <c r="B9746" t="s">
        <v>805</v>
      </c>
      <c r="C9746" t="s">
        <v>11579</v>
      </c>
      <c r="J9746" t="s">
        <v>1444</v>
      </c>
      <c r="K9746">
        <v>0</v>
      </c>
      <c r="N9746" t="b">
        <v>1</v>
      </c>
      <c r="O9746" t="b">
        <v>0</v>
      </c>
      <c r="P9746" t="b">
        <v>0</v>
      </c>
      <c r="Q9746">
        <v>9</v>
      </c>
      <c r="R9746">
        <v>1</v>
      </c>
      <c r="S9746">
        <v>1</v>
      </c>
      <c r="T9746">
        <v>5</v>
      </c>
      <c r="U9746" t="b">
        <v>1</v>
      </c>
      <c r="V9746" t="s">
        <v>11551</v>
      </c>
      <c r="W9746" t="s">
        <v>11552</v>
      </c>
      <c r="X9746" t="s">
        <v>14643</v>
      </c>
      <c r="Y9746">
        <v>30</v>
      </c>
      <c r="Z9746">
        <v>30</v>
      </c>
      <c r="AA9746">
        <v>8</v>
      </c>
      <c r="AB9746">
        <v>8</v>
      </c>
      <c r="AC9746">
        <v>38</v>
      </c>
    </row>
    <row r="9747" spans="1:29">
      <c r="A9747">
        <v>10581</v>
      </c>
      <c r="B9747" t="s">
        <v>805</v>
      </c>
      <c r="C9747" t="s">
        <v>11580</v>
      </c>
      <c r="J9747" t="s">
        <v>1444</v>
      </c>
      <c r="K9747">
        <v>0</v>
      </c>
      <c r="N9747" t="b">
        <v>1</v>
      </c>
      <c r="O9747" t="b">
        <v>0</v>
      </c>
      <c r="P9747" t="b">
        <v>0</v>
      </c>
      <c r="Q9747">
        <v>9</v>
      </c>
      <c r="R9747">
        <v>1</v>
      </c>
      <c r="S9747">
        <v>1</v>
      </c>
      <c r="T9747">
        <v>5</v>
      </c>
      <c r="U9747" t="b">
        <v>1</v>
      </c>
      <c r="V9747" t="s">
        <v>11551</v>
      </c>
      <c r="W9747" t="s">
        <v>11552</v>
      </c>
      <c r="X9747" t="s">
        <v>14651</v>
      </c>
      <c r="Y9747">
        <v>30</v>
      </c>
      <c r="Z9747">
        <v>30</v>
      </c>
      <c r="AA9747">
        <v>9</v>
      </c>
      <c r="AB9747">
        <v>9</v>
      </c>
      <c r="AC9747">
        <v>38</v>
      </c>
    </row>
    <row r="9748" spans="1:29">
      <c r="A9748">
        <v>10582</v>
      </c>
      <c r="B9748" t="s">
        <v>805</v>
      </c>
      <c r="C9748" t="s">
        <v>11581</v>
      </c>
      <c r="J9748" t="s">
        <v>1444</v>
      </c>
      <c r="K9748">
        <v>0</v>
      </c>
      <c r="N9748" t="b">
        <v>1</v>
      </c>
      <c r="O9748" t="b">
        <v>0</v>
      </c>
      <c r="P9748" t="b">
        <v>0</v>
      </c>
      <c r="Q9748">
        <v>9</v>
      </c>
      <c r="R9748">
        <v>1</v>
      </c>
      <c r="S9748">
        <v>1</v>
      </c>
      <c r="T9748">
        <v>5</v>
      </c>
      <c r="U9748" t="b">
        <v>1</v>
      </c>
      <c r="V9748" t="s">
        <v>11551</v>
      </c>
      <c r="W9748" t="s">
        <v>11552</v>
      </c>
      <c r="X9748" t="s">
        <v>14778</v>
      </c>
      <c r="Y9748">
        <v>31</v>
      </c>
      <c r="Z9748">
        <v>31</v>
      </c>
      <c r="AA9748">
        <v>8</v>
      </c>
      <c r="AB9748">
        <v>8</v>
      </c>
      <c r="AC9748">
        <v>38</v>
      </c>
    </row>
    <row r="9749" spans="1:29">
      <c r="A9749">
        <v>10583</v>
      </c>
      <c r="B9749" t="s">
        <v>805</v>
      </c>
      <c r="C9749" t="s">
        <v>11582</v>
      </c>
      <c r="J9749" t="s">
        <v>1444</v>
      </c>
      <c r="K9749">
        <v>0</v>
      </c>
      <c r="N9749" t="b">
        <v>1</v>
      </c>
      <c r="O9749" t="b">
        <v>0</v>
      </c>
      <c r="P9749" t="b">
        <v>0</v>
      </c>
      <c r="Q9749">
        <v>9</v>
      </c>
      <c r="R9749">
        <v>1</v>
      </c>
      <c r="S9749">
        <v>1</v>
      </c>
      <c r="T9749">
        <v>5</v>
      </c>
      <c r="U9749" t="b">
        <v>1</v>
      </c>
      <c r="V9749" t="s">
        <v>11551</v>
      </c>
      <c r="W9749" t="s">
        <v>11552</v>
      </c>
      <c r="X9749" t="s">
        <v>14783</v>
      </c>
      <c r="Y9749">
        <v>31</v>
      </c>
      <c r="Z9749">
        <v>31</v>
      </c>
      <c r="AA9749">
        <v>9</v>
      </c>
      <c r="AB9749">
        <v>9</v>
      </c>
      <c r="AC9749">
        <v>38</v>
      </c>
    </row>
    <row r="9750" spans="1:29">
      <c r="A9750">
        <v>10584</v>
      </c>
      <c r="B9750" t="s">
        <v>805</v>
      </c>
      <c r="C9750" t="s">
        <v>11583</v>
      </c>
      <c r="J9750" t="s">
        <v>1444</v>
      </c>
      <c r="K9750">
        <v>0</v>
      </c>
      <c r="N9750" t="b">
        <v>1</v>
      </c>
      <c r="O9750" t="b">
        <v>0</v>
      </c>
      <c r="P9750" t="b">
        <v>0</v>
      </c>
      <c r="Q9750">
        <v>9</v>
      </c>
      <c r="R9750">
        <v>1</v>
      </c>
      <c r="S9750">
        <v>1</v>
      </c>
      <c r="T9750">
        <v>5</v>
      </c>
      <c r="U9750" t="b">
        <v>1</v>
      </c>
      <c r="V9750" t="s">
        <v>11551</v>
      </c>
      <c r="W9750" t="s">
        <v>11552</v>
      </c>
      <c r="X9750" t="s">
        <v>14780</v>
      </c>
      <c r="Y9750">
        <v>34</v>
      </c>
      <c r="Z9750">
        <v>34</v>
      </c>
      <c r="AA9750">
        <v>8</v>
      </c>
      <c r="AB9750">
        <v>8</v>
      </c>
      <c r="AC9750">
        <v>38</v>
      </c>
    </row>
    <row r="9751" spans="1:29">
      <c r="A9751">
        <v>10585</v>
      </c>
      <c r="B9751" t="s">
        <v>805</v>
      </c>
      <c r="C9751" t="s">
        <v>11584</v>
      </c>
      <c r="J9751" t="s">
        <v>1444</v>
      </c>
      <c r="K9751">
        <v>0</v>
      </c>
      <c r="N9751" t="b">
        <v>1</v>
      </c>
      <c r="O9751" t="b">
        <v>0</v>
      </c>
      <c r="P9751" t="b">
        <v>0</v>
      </c>
      <c r="Q9751">
        <v>9</v>
      </c>
      <c r="R9751">
        <v>1</v>
      </c>
      <c r="S9751">
        <v>1</v>
      </c>
      <c r="T9751">
        <v>5</v>
      </c>
      <c r="U9751" t="b">
        <v>1</v>
      </c>
      <c r="V9751" t="s">
        <v>11551</v>
      </c>
      <c r="W9751" t="s">
        <v>11552</v>
      </c>
      <c r="X9751" t="s">
        <v>14785</v>
      </c>
      <c r="Y9751">
        <v>34</v>
      </c>
      <c r="Z9751">
        <v>34</v>
      </c>
      <c r="AA9751">
        <v>9</v>
      </c>
      <c r="AB9751">
        <v>9</v>
      </c>
      <c r="AC9751">
        <v>38</v>
      </c>
    </row>
    <row r="9752" spans="1:29">
      <c r="A9752">
        <v>10586</v>
      </c>
      <c r="B9752" t="s">
        <v>805</v>
      </c>
      <c r="C9752" t="s">
        <v>11585</v>
      </c>
      <c r="J9752" t="s">
        <v>1444</v>
      </c>
      <c r="K9752">
        <v>0</v>
      </c>
      <c r="N9752" t="b">
        <v>1</v>
      </c>
      <c r="O9752" t="b">
        <v>0</v>
      </c>
      <c r="P9752" t="b">
        <v>0</v>
      </c>
      <c r="Q9752">
        <v>9</v>
      </c>
      <c r="R9752">
        <v>1</v>
      </c>
      <c r="S9752">
        <v>1</v>
      </c>
      <c r="T9752">
        <v>5</v>
      </c>
      <c r="U9752" t="b">
        <v>1</v>
      </c>
      <c r="V9752" t="s">
        <v>11551</v>
      </c>
      <c r="W9752" t="s">
        <v>11552</v>
      </c>
      <c r="X9752" t="s">
        <v>14781</v>
      </c>
      <c r="Y9752">
        <v>35</v>
      </c>
      <c r="Z9752">
        <v>35</v>
      </c>
      <c r="AA9752">
        <v>8</v>
      </c>
      <c r="AB9752">
        <v>8</v>
      </c>
      <c r="AC9752">
        <v>38</v>
      </c>
    </row>
    <row r="9753" spans="1:29">
      <c r="A9753">
        <v>10587</v>
      </c>
      <c r="B9753" t="s">
        <v>805</v>
      </c>
      <c r="C9753" t="s">
        <v>11586</v>
      </c>
      <c r="J9753" t="s">
        <v>1444</v>
      </c>
      <c r="K9753">
        <v>0</v>
      </c>
      <c r="N9753" t="b">
        <v>1</v>
      </c>
      <c r="O9753" t="b">
        <v>0</v>
      </c>
      <c r="P9753" t="b">
        <v>0</v>
      </c>
      <c r="Q9753">
        <v>9</v>
      </c>
      <c r="R9753">
        <v>1</v>
      </c>
      <c r="S9753">
        <v>1</v>
      </c>
      <c r="T9753">
        <v>5</v>
      </c>
      <c r="U9753" t="b">
        <v>1</v>
      </c>
      <c r="V9753" t="s">
        <v>11551</v>
      </c>
      <c r="W9753" t="s">
        <v>11552</v>
      </c>
      <c r="X9753" t="s">
        <v>14786</v>
      </c>
      <c r="Y9753">
        <v>35</v>
      </c>
      <c r="Z9753">
        <v>35</v>
      </c>
      <c r="AA9753">
        <v>9</v>
      </c>
      <c r="AB9753">
        <v>9</v>
      </c>
      <c r="AC9753">
        <v>38</v>
      </c>
    </row>
    <row r="9754" spans="1:29">
      <c r="A9754">
        <v>10588</v>
      </c>
      <c r="B9754" t="s">
        <v>805</v>
      </c>
      <c r="C9754" t="s">
        <v>11587</v>
      </c>
      <c r="J9754" t="s">
        <v>1444</v>
      </c>
      <c r="K9754">
        <v>0</v>
      </c>
      <c r="N9754" t="b">
        <v>1</v>
      </c>
      <c r="O9754" t="b">
        <v>0</v>
      </c>
      <c r="P9754" t="b">
        <v>0</v>
      </c>
      <c r="Q9754">
        <v>9</v>
      </c>
      <c r="R9754">
        <v>1</v>
      </c>
      <c r="S9754">
        <v>1</v>
      </c>
      <c r="T9754">
        <v>5</v>
      </c>
      <c r="U9754" t="b">
        <v>1</v>
      </c>
      <c r="V9754" t="s">
        <v>11551</v>
      </c>
      <c r="W9754" t="s">
        <v>11552</v>
      </c>
      <c r="X9754" t="s">
        <v>14782</v>
      </c>
      <c r="Y9754">
        <v>36</v>
      </c>
      <c r="Z9754">
        <v>36</v>
      </c>
      <c r="AA9754">
        <v>8</v>
      </c>
      <c r="AB9754">
        <v>8</v>
      </c>
      <c r="AC9754">
        <v>38</v>
      </c>
    </row>
    <row r="9755" spans="1:29">
      <c r="A9755">
        <v>10589</v>
      </c>
      <c r="B9755" t="s">
        <v>805</v>
      </c>
      <c r="C9755" t="s">
        <v>11588</v>
      </c>
      <c r="J9755" t="s">
        <v>1444</v>
      </c>
      <c r="K9755">
        <v>0</v>
      </c>
      <c r="N9755" t="b">
        <v>1</v>
      </c>
      <c r="O9755" t="b">
        <v>0</v>
      </c>
      <c r="P9755" t="b">
        <v>0</v>
      </c>
      <c r="Q9755">
        <v>9</v>
      </c>
      <c r="R9755">
        <v>1</v>
      </c>
      <c r="S9755">
        <v>1</v>
      </c>
      <c r="T9755">
        <v>5</v>
      </c>
      <c r="U9755" t="b">
        <v>1</v>
      </c>
      <c r="V9755" t="s">
        <v>11551</v>
      </c>
      <c r="W9755" t="s">
        <v>11552</v>
      </c>
      <c r="X9755" t="s">
        <v>14787</v>
      </c>
      <c r="Y9755">
        <v>36</v>
      </c>
      <c r="Z9755">
        <v>36</v>
      </c>
      <c r="AA9755">
        <v>9</v>
      </c>
      <c r="AB9755">
        <v>9</v>
      </c>
      <c r="AC9755">
        <v>38</v>
      </c>
    </row>
    <row r="9756" spans="1:29">
      <c r="A9756">
        <v>10590</v>
      </c>
      <c r="B9756" t="s">
        <v>805</v>
      </c>
      <c r="C9756" t="s">
        <v>11589</v>
      </c>
      <c r="J9756" t="s">
        <v>1444</v>
      </c>
      <c r="K9756">
        <v>0</v>
      </c>
      <c r="N9756" t="b">
        <v>1</v>
      </c>
      <c r="O9756" t="b">
        <v>0</v>
      </c>
      <c r="P9756" t="b">
        <v>0</v>
      </c>
      <c r="Q9756">
        <v>9</v>
      </c>
      <c r="R9756">
        <v>1</v>
      </c>
      <c r="S9756">
        <v>1</v>
      </c>
      <c r="T9756">
        <v>5</v>
      </c>
      <c r="U9756" t="b">
        <v>1</v>
      </c>
      <c r="V9756" t="s">
        <v>11551</v>
      </c>
      <c r="W9756" t="s">
        <v>11552</v>
      </c>
      <c r="X9756" t="s">
        <v>14665</v>
      </c>
      <c r="Y9756">
        <v>37</v>
      </c>
      <c r="Z9756">
        <v>37</v>
      </c>
      <c r="AA9756">
        <v>8</v>
      </c>
      <c r="AB9756">
        <v>8</v>
      </c>
      <c r="AC9756">
        <v>38</v>
      </c>
    </row>
    <row r="9757" spans="1:29">
      <c r="A9757">
        <v>10591</v>
      </c>
      <c r="B9757" t="s">
        <v>805</v>
      </c>
      <c r="C9757" t="s">
        <v>11590</v>
      </c>
      <c r="J9757" t="s">
        <v>1444</v>
      </c>
      <c r="K9757">
        <v>0</v>
      </c>
      <c r="N9757" t="b">
        <v>1</v>
      </c>
      <c r="O9757" t="b">
        <v>0</v>
      </c>
      <c r="P9757" t="b">
        <v>0</v>
      </c>
      <c r="Q9757">
        <v>9</v>
      </c>
      <c r="R9757">
        <v>1</v>
      </c>
      <c r="S9757">
        <v>1</v>
      </c>
      <c r="T9757">
        <v>5</v>
      </c>
      <c r="U9757" t="b">
        <v>1</v>
      </c>
      <c r="V9757" t="s">
        <v>11551</v>
      </c>
      <c r="W9757" t="s">
        <v>11552</v>
      </c>
      <c r="X9757" t="s">
        <v>14451</v>
      </c>
      <c r="Y9757">
        <v>37</v>
      </c>
      <c r="Z9757">
        <v>37</v>
      </c>
      <c r="AA9757">
        <v>9</v>
      </c>
      <c r="AB9757">
        <v>9</v>
      </c>
      <c r="AC9757">
        <v>38</v>
      </c>
    </row>
    <row r="9758" spans="1:29">
      <c r="A9758">
        <v>10592</v>
      </c>
      <c r="B9758" t="s">
        <v>805</v>
      </c>
      <c r="C9758" t="s">
        <v>11591</v>
      </c>
      <c r="J9758" t="s">
        <v>1444</v>
      </c>
      <c r="K9758">
        <v>0</v>
      </c>
      <c r="N9758" t="b">
        <v>1</v>
      </c>
      <c r="O9758" t="b">
        <v>0</v>
      </c>
      <c r="P9758" t="b">
        <v>0</v>
      </c>
      <c r="Q9758">
        <v>9</v>
      </c>
      <c r="R9758">
        <v>1</v>
      </c>
      <c r="S9758">
        <v>1</v>
      </c>
      <c r="T9758">
        <v>5</v>
      </c>
      <c r="U9758" t="b">
        <v>1</v>
      </c>
      <c r="V9758" t="s">
        <v>11551</v>
      </c>
      <c r="W9758" t="s">
        <v>11552</v>
      </c>
      <c r="X9758" t="s">
        <v>14748</v>
      </c>
      <c r="Y9758">
        <v>38</v>
      </c>
      <c r="Z9758">
        <v>38</v>
      </c>
      <c r="AA9758">
        <v>8</v>
      </c>
      <c r="AB9758">
        <v>8</v>
      </c>
      <c r="AC9758">
        <v>38</v>
      </c>
    </row>
    <row r="9759" spans="1:29">
      <c r="A9759">
        <v>10593</v>
      </c>
      <c r="B9759" t="s">
        <v>805</v>
      </c>
      <c r="C9759" t="s">
        <v>11592</v>
      </c>
      <c r="J9759" t="s">
        <v>1444</v>
      </c>
      <c r="K9759">
        <v>0</v>
      </c>
      <c r="N9759" t="b">
        <v>1</v>
      </c>
      <c r="O9759" t="b">
        <v>0</v>
      </c>
      <c r="P9759" t="b">
        <v>0</v>
      </c>
      <c r="Q9759">
        <v>9</v>
      </c>
      <c r="R9759">
        <v>1</v>
      </c>
      <c r="S9759">
        <v>1</v>
      </c>
      <c r="T9759">
        <v>5</v>
      </c>
      <c r="U9759" t="b">
        <v>1</v>
      </c>
      <c r="V9759" t="s">
        <v>11551</v>
      </c>
      <c r="W9759" t="s">
        <v>11552</v>
      </c>
      <c r="X9759" t="s">
        <v>14788</v>
      </c>
      <c r="Y9759">
        <v>38</v>
      </c>
      <c r="Z9759">
        <v>38</v>
      </c>
      <c r="AA9759">
        <v>9</v>
      </c>
      <c r="AB9759">
        <v>9</v>
      </c>
      <c r="AC9759">
        <v>38</v>
      </c>
    </row>
    <row r="9760" spans="1:29">
      <c r="A9760">
        <v>10594</v>
      </c>
      <c r="B9760" t="s">
        <v>805</v>
      </c>
      <c r="C9760" t="s">
        <v>11593</v>
      </c>
      <c r="J9760" t="s">
        <v>1444</v>
      </c>
      <c r="K9760">
        <v>0</v>
      </c>
      <c r="N9760" t="b">
        <v>1</v>
      </c>
      <c r="O9760" t="b">
        <v>0</v>
      </c>
      <c r="P9760" t="b">
        <v>0</v>
      </c>
      <c r="Q9760">
        <v>9</v>
      </c>
      <c r="R9760">
        <v>1</v>
      </c>
      <c r="S9760">
        <v>1</v>
      </c>
      <c r="T9760">
        <v>5</v>
      </c>
      <c r="U9760" t="b">
        <v>1</v>
      </c>
      <c r="V9760" t="s">
        <v>11551</v>
      </c>
      <c r="W9760" t="s">
        <v>11552</v>
      </c>
      <c r="X9760" t="s">
        <v>14445</v>
      </c>
      <c r="Y9760">
        <v>39</v>
      </c>
      <c r="Z9760">
        <v>39</v>
      </c>
      <c r="AA9760">
        <v>8</v>
      </c>
      <c r="AB9760">
        <v>8</v>
      </c>
      <c r="AC9760">
        <v>38</v>
      </c>
    </row>
    <row r="9761" spans="1:29">
      <c r="A9761">
        <v>10595</v>
      </c>
      <c r="B9761" t="s">
        <v>805</v>
      </c>
      <c r="C9761" t="s">
        <v>11594</v>
      </c>
      <c r="J9761" t="s">
        <v>1444</v>
      </c>
      <c r="K9761">
        <v>0</v>
      </c>
      <c r="N9761" t="b">
        <v>1</v>
      </c>
      <c r="O9761" t="b">
        <v>0</v>
      </c>
      <c r="P9761" t="b">
        <v>0</v>
      </c>
      <c r="Q9761">
        <v>9</v>
      </c>
      <c r="R9761">
        <v>1</v>
      </c>
      <c r="S9761">
        <v>1</v>
      </c>
      <c r="T9761">
        <v>5</v>
      </c>
      <c r="U9761" t="b">
        <v>1</v>
      </c>
      <c r="V9761" t="s">
        <v>11551</v>
      </c>
      <c r="W9761" t="s">
        <v>11552</v>
      </c>
      <c r="X9761" t="s">
        <v>14668</v>
      </c>
      <c r="Y9761">
        <v>39</v>
      </c>
      <c r="Z9761">
        <v>39</v>
      </c>
      <c r="AA9761">
        <v>9</v>
      </c>
      <c r="AB9761">
        <v>9</v>
      </c>
      <c r="AC9761">
        <v>38</v>
      </c>
    </row>
    <row r="9762" spans="1:29">
      <c r="A9762">
        <v>10596</v>
      </c>
      <c r="B9762" t="s">
        <v>805</v>
      </c>
      <c r="C9762" t="s">
        <v>11595</v>
      </c>
      <c r="J9762" t="s">
        <v>1444</v>
      </c>
      <c r="K9762">
        <v>0</v>
      </c>
      <c r="N9762" t="b">
        <v>1</v>
      </c>
      <c r="O9762" t="b">
        <v>0</v>
      </c>
      <c r="P9762" t="b">
        <v>0</v>
      </c>
      <c r="Q9762">
        <v>9</v>
      </c>
      <c r="R9762">
        <v>1</v>
      </c>
      <c r="S9762">
        <v>1</v>
      </c>
      <c r="T9762">
        <v>5</v>
      </c>
      <c r="U9762" t="b">
        <v>1</v>
      </c>
      <c r="V9762" t="s">
        <v>11551</v>
      </c>
      <c r="W9762" t="s">
        <v>11552</v>
      </c>
      <c r="X9762" t="s">
        <v>14750</v>
      </c>
      <c r="Y9762">
        <v>40</v>
      </c>
      <c r="Z9762">
        <v>40</v>
      </c>
      <c r="AA9762">
        <v>8</v>
      </c>
      <c r="AB9762">
        <v>8</v>
      </c>
      <c r="AC9762">
        <v>38</v>
      </c>
    </row>
    <row r="9763" spans="1:29">
      <c r="A9763">
        <v>10597</v>
      </c>
      <c r="B9763" t="s">
        <v>805</v>
      </c>
      <c r="C9763" t="s">
        <v>11596</v>
      </c>
      <c r="J9763" t="s">
        <v>1444</v>
      </c>
      <c r="K9763">
        <v>0</v>
      </c>
      <c r="N9763" t="b">
        <v>1</v>
      </c>
      <c r="O9763" t="b">
        <v>0</v>
      </c>
      <c r="P9763" t="b">
        <v>0</v>
      </c>
      <c r="Q9763">
        <v>9</v>
      </c>
      <c r="R9763">
        <v>1</v>
      </c>
      <c r="S9763">
        <v>1</v>
      </c>
      <c r="T9763">
        <v>5</v>
      </c>
      <c r="U9763" t="b">
        <v>1</v>
      </c>
      <c r="V9763" t="s">
        <v>11551</v>
      </c>
      <c r="W9763" t="s">
        <v>11552</v>
      </c>
      <c r="X9763" t="s">
        <v>14789</v>
      </c>
      <c r="Y9763">
        <v>40</v>
      </c>
      <c r="Z9763">
        <v>40</v>
      </c>
      <c r="AA9763">
        <v>9</v>
      </c>
      <c r="AB9763">
        <v>9</v>
      </c>
      <c r="AC9763">
        <v>38</v>
      </c>
    </row>
    <row r="9764" spans="1:29">
      <c r="A9764">
        <v>10598</v>
      </c>
      <c r="B9764" t="s">
        <v>805</v>
      </c>
      <c r="C9764" t="s">
        <v>11597</v>
      </c>
      <c r="J9764" t="s">
        <v>1444</v>
      </c>
      <c r="K9764">
        <v>0</v>
      </c>
      <c r="N9764" t="b">
        <v>1</v>
      </c>
      <c r="O9764" t="b">
        <v>0</v>
      </c>
      <c r="P9764" t="b">
        <v>0</v>
      </c>
      <c r="Q9764">
        <v>9</v>
      </c>
      <c r="R9764">
        <v>1</v>
      </c>
      <c r="S9764">
        <v>1</v>
      </c>
      <c r="T9764">
        <v>5</v>
      </c>
      <c r="U9764" t="b">
        <v>1</v>
      </c>
      <c r="V9764" t="s">
        <v>11551</v>
      </c>
      <c r="W9764" t="s">
        <v>11552</v>
      </c>
      <c r="X9764" t="s">
        <v>14752</v>
      </c>
      <c r="Y9764">
        <v>41</v>
      </c>
      <c r="Z9764">
        <v>41</v>
      </c>
      <c r="AA9764">
        <v>8</v>
      </c>
      <c r="AB9764">
        <v>8</v>
      </c>
      <c r="AC9764">
        <v>38</v>
      </c>
    </row>
    <row r="9765" spans="1:29">
      <c r="A9765">
        <v>10599</v>
      </c>
      <c r="B9765" t="s">
        <v>805</v>
      </c>
      <c r="C9765" t="s">
        <v>11598</v>
      </c>
      <c r="J9765" t="s">
        <v>1444</v>
      </c>
      <c r="K9765">
        <v>0</v>
      </c>
      <c r="N9765" t="b">
        <v>1</v>
      </c>
      <c r="O9765" t="b">
        <v>0</v>
      </c>
      <c r="P9765" t="b">
        <v>0</v>
      </c>
      <c r="Q9765">
        <v>9</v>
      </c>
      <c r="R9765">
        <v>1</v>
      </c>
      <c r="S9765">
        <v>1</v>
      </c>
      <c r="T9765">
        <v>5</v>
      </c>
      <c r="U9765" t="b">
        <v>1</v>
      </c>
      <c r="V9765" t="s">
        <v>11551</v>
      </c>
      <c r="W9765" t="s">
        <v>11552</v>
      </c>
      <c r="X9765" t="s">
        <v>14790</v>
      </c>
      <c r="Y9765">
        <v>41</v>
      </c>
      <c r="Z9765">
        <v>41</v>
      </c>
      <c r="AA9765">
        <v>9</v>
      </c>
      <c r="AB9765">
        <v>9</v>
      </c>
      <c r="AC9765">
        <v>38</v>
      </c>
    </row>
    <row r="9766" spans="1:29">
      <c r="A9766">
        <v>10600</v>
      </c>
      <c r="B9766" t="s">
        <v>805</v>
      </c>
      <c r="C9766" t="s">
        <v>11599</v>
      </c>
      <c r="J9766" t="s">
        <v>1444</v>
      </c>
      <c r="K9766">
        <v>0</v>
      </c>
      <c r="N9766" t="b">
        <v>1</v>
      </c>
      <c r="O9766" t="b">
        <v>0</v>
      </c>
      <c r="P9766" t="b">
        <v>0</v>
      </c>
      <c r="Q9766">
        <v>9</v>
      </c>
      <c r="R9766">
        <v>1</v>
      </c>
      <c r="S9766">
        <v>1</v>
      </c>
      <c r="T9766">
        <v>5</v>
      </c>
      <c r="U9766" t="b">
        <v>1</v>
      </c>
      <c r="V9766" t="s">
        <v>11551</v>
      </c>
      <c r="W9766" t="s">
        <v>11552</v>
      </c>
      <c r="X9766" t="s">
        <v>14671</v>
      </c>
      <c r="Y9766">
        <v>42</v>
      </c>
      <c r="Z9766">
        <v>42</v>
      </c>
      <c r="AA9766">
        <v>8</v>
      </c>
      <c r="AB9766">
        <v>8</v>
      </c>
      <c r="AC9766">
        <v>38</v>
      </c>
    </row>
    <row r="9767" spans="1:29">
      <c r="A9767">
        <v>10601</v>
      </c>
      <c r="B9767" t="s">
        <v>805</v>
      </c>
      <c r="C9767" t="s">
        <v>11600</v>
      </c>
      <c r="J9767" t="s">
        <v>1444</v>
      </c>
      <c r="K9767">
        <v>0</v>
      </c>
      <c r="N9767" t="b">
        <v>1</v>
      </c>
      <c r="O9767" t="b">
        <v>0</v>
      </c>
      <c r="P9767" t="b">
        <v>0</v>
      </c>
      <c r="Q9767">
        <v>9</v>
      </c>
      <c r="R9767">
        <v>1</v>
      </c>
      <c r="S9767">
        <v>1</v>
      </c>
      <c r="T9767">
        <v>5</v>
      </c>
      <c r="U9767" t="b">
        <v>1</v>
      </c>
      <c r="V9767" t="s">
        <v>11551</v>
      </c>
      <c r="W9767" t="s">
        <v>11552</v>
      </c>
      <c r="X9767" t="s">
        <v>14672</v>
      </c>
      <c r="Y9767">
        <v>42</v>
      </c>
      <c r="Z9767">
        <v>42</v>
      </c>
      <c r="AA9767">
        <v>9</v>
      </c>
      <c r="AB9767">
        <v>9</v>
      </c>
      <c r="AC9767">
        <v>38</v>
      </c>
    </row>
    <row r="9768" spans="1:29">
      <c r="A9768">
        <v>10602</v>
      </c>
      <c r="B9768" t="s">
        <v>805</v>
      </c>
      <c r="C9768" t="s">
        <v>11601</v>
      </c>
      <c r="J9768" t="s">
        <v>1444</v>
      </c>
      <c r="K9768">
        <v>0</v>
      </c>
      <c r="N9768" t="b">
        <v>1</v>
      </c>
      <c r="O9768" t="b">
        <v>0</v>
      </c>
      <c r="P9768" t="b">
        <v>0</v>
      </c>
      <c r="Q9768">
        <v>9</v>
      </c>
      <c r="R9768">
        <v>1</v>
      </c>
      <c r="S9768">
        <v>1</v>
      </c>
      <c r="T9768">
        <v>5</v>
      </c>
      <c r="U9768" t="b">
        <v>1</v>
      </c>
      <c r="V9768" t="s">
        <v>11551</v>
      </c>
      <c r="W9768" t="s">
        <v>11552</v>
      </c>
      <c r="X9768" t="s">
        <v>14675</v>
      </c>
      <c r="Y9768">
        <v>43</v>
      </c>
      <c r="Z9768">
        <v>43</v>
      </c>
      <c r="AA9768">
        <v>8</v>
      </c>
      <c r="AB9768">
        <v>8</v>
      </c>
      <c r="AC9768">
        <v>38</v>
      </c>
    </row>
    <row r="9769" spans="1:29">
      <c r="A9769">
        <v>10603</v>
      </c>
      <c r="B9769" t="s">
        <v>805</v>
      </c>
      <c r="C9769" t="s">
        <v>11602</v>
      </c>
      <c r="J9769" t="s">
        <v>1444</v>
      </c>
      <c r="K9769">
        <v>0</v>
      </c>
      <c r="N9769" t="b">
        <v>1</v>
      </c>
      <c r="O9769" t="b">
        <v>0</v>
      </c>
      <c r="P9769" t="b">
        <v>0</v>
      </c>
      <c r="Q9769">
        <v>9</v>
      </c>
      <c r="R9769">
        <v>1</v>
      </c>
      <c r="S9769">
        <v>1</v>
      </c>
      <c r="T9769">
        <v>5</v>
      </c>
      <c r="U9769" t="b">
        <v>1</v>
      </c>
      <c r="V9769" t="s">
        <v>11551</v>
      </c>
      <c r="W9769" t="s">
        <v>11552</v>
      </c>
      <c r="X9769" t="s">
        <v>14676</v>
      </c>
      <c r="Y9769">
        <v>43</v>
      </c>
      <c r="Z9769">
        <v>43</v>
      </c>
      <c r="AA9769">
        <v>9</v>
      </c>
      <c r="AB9769">
        <v>9</v>
      </c>
      <c r="AC9769">
        <v>38</v>
      </c>
    </row>
    <row r="9770" spans="1:29">
      <c r="A9770">
        <v>10604</v>
      </c>
      <c r="B9770" t="s">
        <v>805</v>
      </c>
      <c r="C9770" t="s">
        <v>11603</v>
      </c>
      <c r="J9770" t="s">
        <v>1444</v>
      </c>
      <c r="K9770">
        <v>0</v>
      </c>
      <c r="N9770" t="b">
        <v>1</v>
      </c>
      <c r="O9770" t="b">
        <v>0</v>
      </c>
      <c r="P9770" t="b">
        <v>0</v>
      </c>
      <c r="Q9770">
        <v>9</v>
      </c>
      <c r="R9770">
        <v>1</v>
      </c>
      <c r="S9770">
        <v>1</v>
      </c>
      <c r="T9770">
        <v>5</v>
      </c>
      <c r="U9770" t="b">
        <v>1</v>
      </c>
      <c r="V9770" t="s">
        <v>11551</v>
      </c>
      <c r="W9770" t="s">
        <v>11552</v>
      </c>
      <c r="X9770" t="s">
        <v>14754</v>
      </c>
      <c r="Y9770">
        <v>44</v>
      </c>
      <c r="Z9770">
        <v>44</v>
      </c>
      <c r="AA9770">
        <v>8</v>
      </c>
      <c r="AB9770">
        <v>8</v>
      </c>
      <c r="AC9770">
        <v>38</v>
      </c>
    </row>
    <row r="9771" spans="1:29">
      <c r="A9771">
        <v>10605</v>
      </c>
      <c r="B9771" t="s">
        <v>805</v>
      </c>
      <c r="C9771" t="s">
        <v>11604</v>
      </c>
      <c r="J9771" t="s">
        <v>1444</v>
      </c>
      <c r="K9771">
        <v>0</v>
      </c>
      <c r="N9771" t="b">
        <v>1</v>
      </c>
      <c r="O9771" t="b">
        <v>0</v>
      </c>
      <c r="P9771" t="b">
        <v>0</v>
      </c>
      <c r="Q9771">
        <v>9</v>
      </c>
      <c r="R9771">
        <v>1</v>
      </c>
      <c r="S9771">
        <v>1</v>
      </c>
      <c r="T9771">
        <v>5</v>
      </c>
      <c r="U9771" t="b">
        <v>1</v>
      </c>
      <c r="V9771" t="s">
        <v>11551</v>
      </c>
      <c r="W9771" t="s">
        <v>11552</v>
      </c>
      <c r="X9771" t="s">
        <v>14559</v>
      </c>
      <c r="Y9771">
        <v>44</v>
      </c>
      <c r="Z9771">
        <v>44</v>
      </c>
      <c r="AA9771">
        <v>9</v>
      </c>
      <c r="AB9771">
        <v>9</v>
      </c>
      <c r="AC9771">
        <v>38</v>
      </c>
    </row>
    <row r="9772" spans="1:29">
      <c r="A9772">
        <v>10606</v>
      </c>
      <c r="B9772" t="s">
        <v>805</v>
      </c>
      <c r="C9772" t="s">
        <v>11605</v>
      </c>
      <c r="J9772" t="s">
        <v>1444</v>
      </c>
      <c r="K9772">
        <v>0</v>
      </c>
      <c r="N9772" t="b">
        <v>1</v>
      </c>
      <c r="O9772" t="b">
        <v>0</v>
      </c>
      <c r="P9772" t="b">
        <v>0</v>
      </c>
      <c r="Q9772">
        <v>9</v>
      </c>
      <c r="R9772">
        <v>1</v>
      </c>
      <c r="S9772">
        <v>1</v>
      </c>
      <c r="T9772">
        <v>5</v>
      </c>
      <c r="U9772" t="b">
        <v>1</v>
      </c>
      <c r="V9772" t="s">
        <v>11551</v>
      </c>
      <c r="W9772" t="s">
        <v>11552</v>
      </c>
      <c r="X9772" t="s">
        <v>14756</v>
      </c>
      <c r="Y9772">
        <v>45</v>
      </c>
      <c r="Z9772">
        <v>45</v>
      </c>
      <c r="AA9772">
        <v>8</v>
      </c>
      <c r="AB9772">
        <v>8</v>
      </c>
      <c r="AC9772">
        <v>38</v>
      </c>
    </row>
    <row r="9773" spans="1:29">
      <c r="A9773">
        <v>10607</v>
      </c>
      <c r="B9773" t="s">
        <v>805</v>
      </c>
      <c r="C9773" t="s">
        <v>11606</v>
      </c>
      <c r="J9773" t="s">
        <v>1444</v>
      </c>
      <c r="K9773">
        <v>0</v>
      </c>
      <c r="N9773" t="b">
        <v>1</v>
      </c>
      <c r="O9773" t="b">
        <v>0</v>
      </c>
      <c r="P9773" t="b">
        <v>0</v>
      </c>
      <c r="Q9773">
        <v>9</v>
      </c>
      <c r="R9773">
        <v>1</v>
      </c>
      <c r="S9773">
        <v>1</v>
      </c>
      <c r="T9773">
        <v>5</v>
      </c>
      <c r="U9773" t="b">
        <v>1</v>
      </c>
      <c r="V9773" t="s">
        <v>11551</v>
      </c>
      <c r="W9773" t="s">
        <v>11552</v>
      </c>
      <c r="X9773" t="s">
        <v>15381</v>
      </c>
      <c r="Y9773">
        <v>45</v>
      </c>
      <c r="Z9773">
        <v>45</v>
      </c>
      <c r="AA9773">
        <v>9</v>
      </c>
      <c r="AB9773">
        <v>9</v>
      </c>
      <c r="AC9773">
        <v>38</v>
      </c>
    </row>
    <row r="9774" spans="1:29">
      <c r="A9774">
        <v>10608</v>
      </c>
      <c r="B9774" t="s">
        <v>805</v>
      </c>
      <c r="C9774" t="s">
        <v>11607</v>
      </c>
      <c r="J9774" t="s">
        <v>1436</v>
      </c>
      <c r="K9774">
        <v>0</v>
      </c>
      <c r="N9774" t="b">
        <v>1</v>
      </c>
      <c r="O9774" t="b">
        <v>0</v>
      </c>
      <c r="P9774" t="b">
        <v>0</v>
      </c>
      <c r="Q9774">
        <v>9</v>
      </c>
      <c r="R9774">
        <v>9</v>
      </c>
      <c r="S9774">
        <v>1</v>
      </c>
      <c r="T9774">
        <v>9</v>
      </c>
      <c r="U9774" t="b">
        <v>1</v>
      </c>
      <c r="V9774" t="s">
        <v>11551</v>
      </c>
      <c r="W9774" t="s">
        <v>11552</v>
      </c>
      <c r="X9774" t="s">
        <v>14709</v>
      </c>
      <c r="Y9774">
        <v>20</v>
      </c>
      <c r="Z9774">
        <v>20</v>
      </c>
      <c r="AA9774">
        <v>2</v>
      </c>
      <c r="AB9774">
        <v>2</v>
      </c>
      <c r="AC9774">
        <v>38</v>
      </c>
    </row>
    <row r="9775" spans="1:29">
      <c r="A9775">
        <v>10609</v>
      </c>
      <c r="B9775" t="s">
        <v>805</v>
      </c>
      <c r="C9775" t="s">
        <v>11608</v>
      </c>
      <c r="J9775" t="s">
        <v>1436</v>
      </c>
      <c r="K9775">
        <v>0</v>
      </c>
      <c r="N9775" t="b">
        <v>1</v>
      </c>
      <c r="O9775" t="b">
        <v>0</v>
      </c>
      <c r="P9775" t="b">
        <v>0</v>
      </c>
      <c r="Q9775">
        <v>9</v>
      </c>
      <c r="R9775">
        <v>9</v>
      </c>
      <c r="S9775">
        <v>1</v>
      </c>
      <c r="T9775">
        <v>9</v>
      </c>
      <c r="U9775" t="b">
        <v>1</v>
      </c>
      <c r="V9775" t="s">
        <v>11551</v>
      </c>
      <c r="W9775" t="s">
        <v>11552</v>
      </c>
      <c r="X9775" t="s">
        <v>14710</v>
      </c>
      <c r="Y9775">
        <v>21</v>
      </c>
      <c r="Z9775">
        <v>21</v>
      </c>
      <c r="AA9775">
        <v>2</v>
      </c>
      <c r="AB9775">
        <v>2</v>
      </c>
      <c r="AC9775">
        <v>38</v>
      </c>
    </row>
    <row r="9776" spans="1:29">
      <c r="A9776">
        <v>10610</v>
      </c>
      <c r="B9776" t="s">
        <v>805</v>
      </c>
      <c r="C9776" t="s">
        <v>11609</v>
      </c>
      <c r="J9776" t="s">
        <v>1436</v>
      </c>
      <c r="K9776">
        <v>0</v>
      </c>
      <c r="N9776" t="b">
        <v>1</v>
      </c>
      <c r="O9776" t="b">
        <v>0</v>
      </c>
      <c r="P9776" t="b">
        <v>0</v>
      </c>
      <c r="Q9776">
        <v>9</v>
      </c>
      <c r="R9776">
        <v>9</v>
      </c>
      <c r="S9776">
        <v>1</v>
      </c>
      <c r="T9776">
        <v>9</v>
      </c>
      <c r="U9776" t="b">
        <v>1</v>
      </c>
      <c r="V9776" t="s">
        <v>11551</v>
      </c>
      <c r="W9776" t="s">
        <v>11552</v>
      </c>
      <c r="X9776" t="s">
        <v>14711</v>
      </c>
      <c r="Y9776">
        <v>22</v>
      </c>
      <c r="Z9776">
        <v>22</v>
      </c>
      <c r="AA9776">
        <v>2</v>
      </c>
      <c r="AB9776">
        <v>2</v>
      </c>
      <c r="AC9776">
        <v>38</v>
      </c>
    </row>
    <row r="9777" spans="1:29">
      <c r="A9777">
        <v>10611</v>
      </c>
      <c r="B9777" t="s">
        <v>805</v>
      </c>
      <c r="C9777" t="s">
        <v>11610</v>
      </c>
      <c r="J9777" t="s">
        <v>1436</v>
      </c>
      <c r="K9777">
        <v>0</v>
      </c>
      <c r="N9777" t="b">
        <v>1</v>
      </c>
      <c r="O9777" t="b">
        <v>0</v>
      </c>
      <c r="P9777" t="b">
        <v>0</v>
      </c>
      <c r="Q9777">
        <v>9</v>
      </c>
      <c r="R9777">
        <v>9</v>
      </c>
      <c r="S9777">
        <v>1</v>
      </c>
      <c r="T9777">
        <v>9</v>
      </c>
      <c r="U9777" t="b">
        <v>1</v>
      </c>
      <c r="V9777" t="s">
        <v>11551</v>
      </c>
      <c r="W9777" t="s">
        <v>11552</v>
      </c>
      <c r="X9777" t="s">
        <v>14712</v>
      </c>
      <c r="Y9777">
        <v>23</v>
      </c>
      <c r="Z9777">
        <v>23</v>
      </c>
      <c r="AA9777">
        <v>2</v>
      </c>
      <c r="AB9777">
        <v>2</v>
      </c>
      <c r="AC9777">
        <v>38</v>
      </c>
    </row>
    <row r="9778" spans="1:29">
      <c r="A9778">
        <v>10612</v>
      </c>
      <c r="B9778" t="s">
        <v>805</v>
      </c>
      <c r="C9778" t="s">
        <v>11611</v>
      </c>
      <c r="J9778" t="s">
        <v>1436</v>
      </c>
      <c r="K9778">
        <v>0</v>
      </c>
      <c r="N9778" t="b">
        <v>1</v>
      </c>
      <c r="O9778" t="b">
        <v>0</v>
      </c>
      <c r="P9778" t="b">
        <v>0</v>
      </c>
      <c r="Q9778">
        <v>9</v>
      </c>
      <c r="R9778">
        <v>9</v>
      </c>
      <c r="S9778">
        <v>1</v>
      </c>
      <c r="T9778">
        <v>9</v>
      </c>
      <c r="U9778" t="b">
        <v>1</v>
      </c>
      <c r="V9778" t="s">
        <v>11551</v>
      </c>
      <c r="W9778" t="s">
        <v>11552</v>
      </c>
      <c r="X9778" t="s">
        <v>14713</v>
      </c>
      <c r="Y9778">
        <v>24</v>
      </c>
      <c r="Z9778">
        <v>24</v>
      </c>
      <c r="AA9778">
        <v>2</v>
      </c>
      <c r="AB9778">
        <v>2</v>
      </c>
      <c r="AC9778">
        <v>38</v>
      </c>
    </row>
    <row r="9779" spans="1:29">
      <c r="A9779">
        <v>10613</v>
      </c>
      <c r="B9779" t="s">
        <v>805</v>
      </c>
      <c r="C9779" t="s">
        <v>11612</v>
      </c>
      <c r="J9779" t="s">
        <v>1436</v>
      </c>
      <c r="K9779">
        <v>0</v>
      </c>
      <c r="N9779" t="b">
        <v>1</v>
      </c>
      <c r="O9779" t="b">
        <v>0</v>
      </c>
      <c r="P9779" t="b">
        <v>0</v>
      </c>
      <c r="Q9779">
        <v>9</v>
      </c>
      <c r="R9779">
        <v>9</v>
      </c>
      <c r="S9779">
        <v>1</v>
      </c>
      <c r="T9779">
        <v>9</v>
      </c>
      <c r="U9779" t="b">
        <v>1</v>
      </c>
      <c r="V9779" t="s">
        <v>11551</v>
      </c>
      <c r="W9779" t="s">
        <v>11552</v>
      </c>
      <c r="X9779" t="s">
        <v>14714</v>
      </c>
      <c r="Y9779">
        <v>25</v>
      </c>
      <c r="Z9779">
        <v>25</v>
      </c>
      <c r="AA9779">
        <v>2</v>
      </c>
      <c r="AB9779">
        <v>2</v>
      </c>
      <c r="AC9779">
        <v>38</v>
      </c>
    </row>
    <row r="9780" spans="1:29">
      <c r="A9780">
        <v>10614</v>
      </c>
      <c r="B9780" t="s">
        <v>805</v>
      </c>
      <c r="C9780" t="s">
        <v>11613</v>
      </c>
      <c r="J9780" t="s">
        <v>1436</v>
      </c>
      <c r="K9780">
        <v>0</v>
      </c>
      <c r="N9780" t="b">
        <v>1</v>
      </c>
      <c r="O9780" t="b">
        <v>0</v>
      </c>
      <c r="P9780" t="b">
        <v>0</v>
      </c>
      <c r="Q9780">
        <v>9</v>
      </c>
      <c r="R9780">
        <v>9</v>
      </c>
      <c r="S9780">
        <v>1</v>
      </c>
      <c r="T9780">
        <v>9</v>
      </c>
      <c r="U9780" t="b">
        <v>1</v>
      </c>
      <c r="V9780" t="s">
        <v>11551</v>
      </c>
      <c r="W9780" t="s">
        <v>11552</v>
      </c>
      <c r="X9780" t="s">
        <v>14715</v>
      </c>
      <c r="Y9780">
        <v>26</v>
      </c>
      <c r="Z9780">
        <v>26</v>
      </c>
      <c r="AA9780">
        <v>2</v>
      </c>
      <c r="AB9780">
        <v>2</v>
      </c>
      <c r="AC9780">
        <v>38</v>
      </c>
    </row>
    <row r="9781" spans="1:29">
      <c r="A9781">
        <v>10615</v>
      </c>
      <c r="B9781" t="s">
        <v>805</v>
      </c>
      <c r="C9781" t="s">
        <v>11614</v>
      </c>
      <c r="J9781" t="s">
        <v>1436</v>
      </c>
      <c r="K9781">
        <v>0</v>
      </c>
      <c r="N9781" t="b">
        <v>1</v>
      </c>
      <c r="O9781" t="b">
        <v>0</v>
      </c>
      <c r="P9781" t="b">
        <v>0</v>
      </c>
      <c r="Q9781">
        <v>9</v>
      </c>
      <c r="R9781">
        <v>9</v>
      </c>
      <c r="S9781">
        <v>1</v>
      </c>
      <c r="T9781">
        <v>9</v>
      </c>
      <c r="U9781" t="b">
        <v>1</v>
      </c>
      <c r="V9781" t="s">
        <v>11551</v>
      </c>
      <c r="W9781" t="s">
        <v>11552</v>
      </c>
      <c r="X9781" t="s">
        <v>15354</v>
      </c>
      <c r="Y9781">
        <v>27</v>
      </c>
      <c r="Z9781">
        <v>27</v>
      </c>
      <c r="AA9781">
        <v>2</v>
      </c>
      <c r="AB9781">
        <v>2</v>
      </c>
      <c r="AC9781">
        <v>38</v>
      </c>
    </row>
    <row r="9782" spans="1:29">
      <c r="A9782">
        <v>10616</v>
      </c>
      <c r="B9782" t="s">
        <v>805</v>
      </c>
      <c r="C9782" t="s">
        <v>11615</v>
      </c>
      <c r="J9782" t="s">
        <v>1436</v>
      </c>
      <c r="K9782">
        <v>0</v>
      </c>
      <c r="N9782" t="b">
        <v>1</v>
      </c>
      <c r="O9782" t="b">
        <v>0</v>
      </c>
      <c r="P9782" t="b">
        <v>0</v>
      </c>
      <c r="Q9782">
        <v>9</v>
      </c>
      <c r="R9782">
        <v>9</v>
      </c>
      <c r="S9782">
        <v>1</v>
      </c>
      <c r="T9782">
        <v>9</v>
      </c>
      <c r="U9782" t="b">
        <v>1</v>
      </c>
      <c r="V9782" t="s">
        <v>11551</v>
      </c>
      <c r="W9782" t="s">
        <v>11552</v>
      </c>
      <c r="X9782" t="s">
        <v>15356</v>
      </c>
      <c r="Y9782">
        <v>28</v>
      </c>
      <c r="Z9782">
        <v>28</v>
      </c>
      <c r="AA9782">
        <v>2</v>
      </c>
      <c r="AB9782">
        <v>2</v>
      </c>
      <c r="AC9782">
        <v>38</v>
      </c>
    </row>
    <row r="9783" spans="1:29">
      <c r="A9783">
        <v>10617</v>
      </c>
      <c r="B9783" t="s">
        <v>805</v>
      </c>
      <c r="C9783" t="s">
        <v>11616</v>
      </c>
      <c r="J9783" t="s">
        <v>1436</v>
      </c>
      <c r="K9783">
        <v>0</v>
      </c>
      <c r="N9783" t="b">
        <v>1</v>
      </c>
      <c r="O9783" t="b">
        <v>0</v>
      </c>
      <c r="P9783" t="b">
        <v>0</v>
      </c>
      <c r="Q9783">
        <v>9</v>
      </c>
      <c r="R9783">
        <v>9</v>
      </c>
      <c r="S9783">
        <v>1</v>
      </c>
      <c r="T9783">
        <v>9</v>
      </c>
      <c r="U9783" t="b">
        <v>1</v>
      </c>
      <c r="V9783" t="s">
        <v>11551</v>
      </c>
      <c r="W9783" t="s">
        <v>11552</v>
      </c>
      <c r="X9783" t="s">
        <v>15357</v>
      </c>
      <c r="Y9783">
        <v>29</v>
      </c>
      <c r="Z9783">
        <v>29</v>
      </c>
      <c r="AA9783">
        <v>2</v>
      </c>
      <c r="AB9783">
        <v>2</v>
      </c>
      <c r="AC9783">
        <v>38</v>
      </c>
    </row>
    <row r="9784" spans="1:29">
      <c r="A9784">
        <v>10618</v>
      </c>
      <c r="B9784" t="s">
        <v>805</v>
      </c>
      <c r="C9784" t="s">
        <v>11617</v>
      </c>
      <c r="J9784" t="s">
        <v>1436</v>
      </c>
      <c r="K9784">
        <v>0</v>
      </c>
      <c r="N9784" t="b">
        <v>1</v>
      </c>
      <c r="O9784" t="b">
        <v>0</v>
      </c>
      <c r="P9784" t="b">
        <v>0</v>
      </c>
      <c r="Q9784">
        <v>9</v>
      </c>
      <c r="R9784">
        <v>9</v>
      </c>
      <c r="S9784">
        <v>1</v>
      </c>
      <c r="T9784">
        <v>9</v>
      </c>
      <c r="U9784" t="b">
        <v>1</v>
      </c>
      <c r="V9784" t="s">
        <v>11551</v>
      </c>
      <c r="W9784" t="s">
        <v>11552</v>
      </c>
      <c r="X9784" t="s">
        <v>15394</v>
      </c>
      <c r="Y9784">
        <v>30</v>
      </c>
      <c r="Z9784">
        <v>30</v>
      </c>
      <c r="AA9784">
        <v>2</v>
      </c>
      <c r="AB9784">
        <v>2</v>
      </c>
      <c r="AC9784">
        <v>38</v>
      </c>
    </row>
    <row r="9785" spans="1:29">
      <c r="A9785">
        <v>10619</v>
      </c>
      <c r="B9785" t="s">
        <v>805</v>
      </c>
      <c r="C9785" t="s">
        <v>11618</v>
      </c>
      <c r="J9785" t="s">
        <v>1436</v>
      </c>
      <c r="K9785">
        <v>0</v>
      </c>
      <c r="N9785" t="b">
        <v>1</v>
      </c>
      <c r="O9785" t="b">
        <v>0</v>
      </c>
      <c r="P9785" t="b">
        <v>0</v>
      </c>
      <c r="Q9785">
        <v>9</v>
      </c>
      <c r="R9785">
        <v>9</v>
      </c>
      <c r="S9785">
        <v>1</v>
      </c>
      <c r="T9785">
        <v>9</v>
      </c>
      <c r="U9785" t="b">
        <v>1</v>
      </c>
      <c r="V9785" t="s">
        <v>11551</v>
      </c>
      <c r="W9785" t="s">
        <v>11552</v>
      </c>
      <c r="X9785" t="s">
        <v>15395</v>
      </c>
      <c r="Y9785">
        <v>31</v>
      </c>
      <c r="Z9785">
        <v>31</v>
      </c>
      <c r="AA9785">
        <v>2</v>
      </c>
      <c r="AB9785">
        <v>2</v>
      </c>
      <c r="AC9785">
        <v>38</v>
      </c>
    </row>
    <row r="9786" spans="1:29">
      <c r="A9786">
        <v>10620</v>
      </c>
      <c r="B9786" t="s">
        <v>805</v>
      </c>
      <c r="C9786" t="s">
        <v>11619</v>
      </c>
      <c r="J9786" t="s">
        <v>1436</v>
      </c>
      <c r="K9786">
        <v>0</v>
      </c>
      <c r="N9786" t="b">
        <v>1</v>
      </c>
      <c r="O9786" t="b">
        <v>0</v>
      </c>
      <c r="P9786" t="b">
        <v>0</v>
      </c>
      <c r="Q9786">
        <v>9</v>
      </c>
      <c r="R9786">
        <v>9</v>
      </c>
      <c r="S9786">
        <v>1</v>
      </c>
      <c r="T9786">
        <v>23</v>
      </c>
      <c r="U9786" t="b">
        <v>1</v>
      </c>
      <c r="V9786" t="s">
        <v>11551</v>
      </c>
      <c r="W9786" t="s">
        <v>11552</v>
      </c>
      <c r="X9786" t="s">
        <v>15400</v>
      </c>
      <c r="Y9786">
        <v>34</v>
      </c>
      <c r="Z9786">
        <v>34</v>
      </c>
      <c r="AA9786">
        <v>2</v>
      </c>
      <c r="AB9786">
        <v>2</v>
      </c>
      <c r="AC9786">
        <v>38</v>
      </c>
    </row>
    <row r="9787" spans="1:29">
      <c r="A9787">
        <v>10621</v>
      </c>
      <c r="B9787" t="s">
        <v>805</v>
      </c>
      <c r="C9787" t="s">
        <v>11620</v>
      </c>
      <c r="J9787" t="s">
        <v>1436</v>
      </c>
      <c r="K9787">
        <v>0</v>
      </c>
      <c r="N9787" t="b">
        <v>1</v>
      </c>
      <c r="O9787" t="b">
        <v>0</v>
      </c>
      <c r="P9787" t="b">
        <v>0</v>
      </c>
      <c r="Q9787">
        <v>9</v>
      </c>
      <c r="R9787">
        <v>9</v>
      </c>
      <c r="S9787">
        <v>1</v>
      </c>
      <c r="T9787">
        <v>23</v>
      </c>
      <c r="U9787" t="b">
        <v>1</v>
      </c>
      <c r="V9787" t="s">
        <v>11551</v>
      </c>
      <c r="W9787" t="s">
        <v>11552</v>
      </c>
      <c r="X9787" t="s">
        <v>15401</v>
      </c>
      <c r="Y9787">
        <v>35</v>
      </c>
      <c r="Z9787">
        <v>35</v>
      </c>
      <c r="AA9787">
        <v>2</v>
      </c>
      <c r="AB9787">
        <v>2</v>
      </c>
      <c r="AC9787">
        <v>38</v>
      </c>
    </row>
    <row r="9788" spans="1:29">
      <c r="A9788">
        <v>10622</v>
      </c>
      <c r="B9788" t="s">
        <v>805</v>
      </c>
      <c r="C9788" t="s">
        <v>11621</v>
      </c>
      <c r="J9788" t="s">
        <v>1436</v>
      </c>
      <c r="K9788">
        <v>0</v>
      </c>
      <c r="N9788" t="b">
        <v>1</v>
      </c>
      <c r="O9788" t="b">
        <v>0</v>
      </c>
      <c r="P9788" t="b">
        <v>0</v>
      </c>
      <c r="Q9788">
        <v>9</v>
      </c>
      <c r="R9788">
        <v>9</v>
      </c>
      <c r="S9788">
        <v>1</v>
      </c>
      <c r="T9788">
        <v>23</v>
      </c>
      <c r="U9788" t="b">
        <v>1</v>
      </c>
      <c r="V9788" t="s">
        <v>11551</v>
      </c>
      <c r="W9788" t="s">
        <v>11552</v>
      </c>
      <c r="X9788" t="s">
        <v>15402</v>
      </c>
      <c r="Y9788">
        <v>36</v>
      </c>
      <c r="Z9788">
        <v>36</v>
      </c>
      <c r="AA9788">
        <v>2</v>
      </c>
      <c r="AB9788">
        <v>2</v>
      </c>
      <c r="AC9788">
        <v>38</v>
      </c>
    </row>
    <row r="9789" spans="1:29">
      <c r="A9789">
        <v>10623</v>
      </c>
      <c r="B9789" t="s">
        <v>805</v>
      </c>
      <c r="C9789" t="s">
        <v>11622</v>
      </c>
      <c r="J9789" t="s">
        <v>1436</v>
      </c>
      <c r="K9789">
        <v>0</v>
      </c>
      <c r="N9789" t="b">
        <v>1</v>
      </c>
      <c r="O9789" t="b">
        <v>0</v>
      </c>
      <c r="P9789" t="b">
        <v>0</v>
      </c>
      <c r="Q9789">
        <v>9</v>
      </c>
      <c r="R9789">
        <v>9</v>
      </c>
      <c r="S9789">
        <v>1</v>
      </c>
      <c r="T9789">
        <v>23</v>
      </c>
      <c r="U9789" t="b">
        <v>1</v>
      </c>
      <c r="V9789" t="s">
        <v>11551</v>
      </c>
      <c r="W9789" t="s">
        <v>11552</v>
      </c>
      <c r="X9789" t="s">
        <v>15403</v>
      </c>
      <c r="Y9789">
        <v>37</v>
      </c>
      <c r="Z9789">
        <v>37</v>
      </c>
      <c r="AA9789">
        <v>2</v>
      </c>
      <c r="AB9789">
        <v>2</v>
      </c>
      <c r="AC9789">
        <v>38</v>
      </c>
    </row>
    <row r="9790" spans="1:29">
      <c r="A9790">
        <v>10624</v>
      </c>
      <c r="B9790" t="s">
        <v>805</v>
      </c>
      <c r="C9790" t="s">
        <v>11623</v>
      </c>
      <c r="J9790" t="s">
        <v>1436</v>
      </c>
      <c r="K9790">
        <v>0</v>
      </c>
      <c r="N9790" t="b">
        <v>1</v>
      </c>
      <c r="O9790" t="b">
        <v>0</v>
      </c>
      <c r="P9790" t="b">
        <v>0</v>
      </c>
      <c r="Q9790">
        <v>9</v>
      </c>
      <c r="R9790">
        <v>9</v>
      </c>
      <c r="S9790">
        <v>1</v>
      </c>
      <c r="T9790">
        <v>23</v>
      </c>
      <c r="U9790" t="b">
        <v>1</v>
      </c>
      <c r="V9790" t="s">
        <v>11551</v>
      </c>
      <c r="W9790" t="s">
        <v>11552</v>
      </c>
      <c r="X9790" t="s">
        <v>15405</v>
      </c>
      <c r="Y9790">
        <v>38</v>
      </c>
      <c r="Z9790">
        <v>38</v>
      </c>
      <c r="AA9790">
        <v>2</v>
      </c>
      <c r="AB9790">
        <v>2</v>
      </c>
      <c r="AC9790">
        <v>38</v>
      </c>
    </row>
    <row r="9791" spans="1:29">
      <c r="A9791">
        <v>10625</v>
      </c>
      <c r="B9791" t="s">
        <v>805</v>
      </c>
      <c r="C9791" t="s">
        <v>11624</v>
      </c>
      <c r="J9791" t="s">
        <v>1436</v>
      </c>
      <c r="K9791">
        <v>0</v>
      </c>
      <c r="N9791" t="b">
        <v>1</v>
      </c>
      <c r="O9791" t="b">
        <v>0</v>
      </c>
      <c r="P9791" t="b">
        <v>0</v>
      </c>
      <c r="Q9791">
        <v>9</v>
      </c>
      <c r="R9791">
        <v>9</v>
      </c>
      <c r="S9791">
        <v>1</v>
      </c>
      <c r="T9791">
        <v>23</v>
      </c>
      <c r="U9791" t="b">
        <v>1</v>
      </c>
      <c r="V9791" t="s">
        <v>11551</v>
      </c>
      <c r="W9791" t="s">
        <v>11552</v>
      </c>
      <c r="X9791" t="s">
        <v>15407</v>
      </c>
      <c r="Y9791">
        <v>39</v>
      </c>
      <c r="Z9791">
        <v>39</v>
      </c>
      <c r="AA9791">
        <v>2</v>
      </c>
      <c r="AB9791">
        <v>2</v>
      </c>
      <c r="AC9791">
        <v>38</v>
      </c>
    </row>
    <row r="9792" spans="1:29">
      <c r="A9792">
        <v>10626</v>
      </c>
      <c r="B9792" t="s">
        <v>805</v>
      </c>
      <c r="C9792" t="s">
        <v>11625</v>
      </c>
      <c r="J9792" t="s">
        <v>1436</v>
      </c>
      <c r="K9792">
        <v>0</v>
      </c>
      <c r="N9792" t="b">
        <v>1</v>
      </c>
      <c r="O9792" t="b">
        <v>0</v>
      </c>
      <c r="P9792" t="b">
        <v>0</v>
      </c>
      <c r="Q9792">
        <v>9</v>
      </c>
      <c r="R9792">
        <v>9</v>
      </c>
      <c r="S9792">
        <v>1</v>
      </c>
      <c r="T9792">
        <v>23</v>
      </c>
      <c r="U9792" t="b">
        <v>1</v>
      </c>
      <c r="V9792" t="s">
        <v>11551</v>
      </c>
      <c r="W9792" t="s">
        <v>11552</v>
      </c>
      <c r="X9792" t="s">
        <v>15409</v>
      </c>
      <c r="Y9792">
        <v>40</v>
      </c>
      <c r="Z9792">
        <v>40</v>
      </c>
      <c r="AA9792">
        <v>2</v>
      </c>
      <c r="AB9792">
        <v>2</v>
      </c>
      <c r="AC9792">
        <v>38</v>
      </c>
    </row>
    <row r="9793" spans="1:29">
      <c r="A9793">
        <v>10627</v>
      </c>
      <c r="B9793" t="s">
        <v>805</v>
      </c>
      <c r="C9793" t="s">
        <v>11626</v>
      </c>
      <c r="J9793" t="s">
        <v>1436</v>
      </c>
      <c r="K9793">
        <v>0</v>
      </c>
      <c r="N9793" t="b">
        <v>1</v>
      </c>
      <c r="O9793" t="b">
        <v>0</v>
      </c>
      <c r="P9793" t="b">
        <v>0</v>
      </c>
      <c r="Q9793">
        <v>9</v>
      </c>
      <c r="R9793">
        <v>9</v>
      </c>
      <c r="S9793">
        <v>1</v>
      </c>
      <c r="T9793">
        <v>23</v>
      </c>
      <c r="U9793" t="b">
        <v>1</v>
      </c>
      <c r="V9793" t="s">
        <v>11551</v>
      </c>
      <c r="W9793" t="s">
        <v>11552</v>
      </c>
      <c r="X9793" t="s">
        <v>15371</v>
      </c>
      <c r="Y9793">
        <v>41</v>
      </c>
      <c r="Z9793">
        <v>41</v>
      </c>
      <c r="AA9793">
        <v>2</v>
      </c>
      <c r="AB9793">
        <v>2</v>
      </c>
      <c r="AC9793">
        <v>38</v>
      </c>
    </row>
    <row r="9794" spans="1:29">
      <c r="A9794">
        <v>10628</v>
      </c>
      <c r="B9794" t="s">
        <v>805</v>
      </c>
      <c r="C9794" t="s">
        <v>11627</v>
      </c>
      <c r="J9794" t="s">
        <v>1436</v>
      </c>
      <c r="K9794">
        <v>0</v>
      </c>
      <c r="N9794" t="b">
        <v>1</v>
      </c>
      <c r="O9794" t="b">
        <v>0</v>
      </c>
      <c r="P9794" t="b">
        <v>0</v>
      </c>
      <c r="Q9794">
        <v>9</v>
      </c>
      <c r="R9794">
        <v>9</v>
      </c>
      <c r="S9794">
        <v>1</v>
      </c>
      <c r="T9794">
        <v>23</v>
      </c>
      <c r="U9794" t="b">
        <v>1</v>
      </c>
      <c r="V9794" t="s">
        <v>11551</v>
      </c>
      <c r="W9794" t="s">
        <v>11552</v>
      </c>
      <c r="X9794" t="s">
        <v>15373</v>
      </c>
      <c r="Y9794">
        <v>42</v>
      </c>
      <c r="Z9794">
        <v>42</v>
      </c>
      <c r="AA9794">
        <v>2</v>
      </c>
      <c r="AB9794">
        <v>2</v>
      </c>
      <c r="AC9794">
        <v>38</v>
      </c>
    </row>
    <row r="9795" spans="1:29">
      <c r="A9795">
        <v>10629</v>
      </c>
      <c r="B9795" t="s">
        <v>805</v>
      </c>
      <c r="C9795" t="s">
        <v>11628</v>
      </c>
      <c r="J9795" t="s">
        <v>1436</v>
      </c>
      <c r="K9795">
        <v>0</v>
      </c>
      <c r="N9795" t="b">
        <v>1</v>
      </c>
      <c r="O9795" t="b">
        <v>0</v>
      </c>
      <c r="P9795" t="b">
        <v>0</v>
      </c>
      <c r="Q9795">
        <v>9</v>
      </c>
      <c r="R9795">
        <v>9</v>
      </c>
      <c r="S9795">
        <v>1</v>
      </c>
      <c r="T9795">
        <v>23</v>
      </c>
      <c r="U9795" t="b">
        <v>1</v>
      </c>
      <c r="V9795" t="s">
        <v>11551</v>
      </c>
      <c r="W9795" t="s">
        <v>11552</v>
      </c>
      <c r="X9795" t="s">
        <v>15375</v>
      </c>
      <c r="Y9795">
        <v>43</v>
      </c>
      <c r="Z9795">
        <v>43</v>
      </c>
      <c r="AA9795">
        <v>2</v>
      </c>
      <c r="AB9795">
        <v>2</v>
      </c>
      <c r="AC9795">
        <v>38</v>
      </c>
    </row>
    <row r="9796" spans="1:29">
      <c r="A9796">
        <v>10630</v>
      </c>
      <c r="B9796" t="s">
        <v>805</v>
      </c>
      <c r="C9796" t="s">
        <v>11629</v>
      </c>
      <c r="J9796" t="s">
        <v>1436</v>
      </c>
      <c r="K9796">
        <v>0</v>
      </c>
      <c r="N9796" t="b">
        <v>1</v>
      </c>
      <c r="O9796" t="b">
        <v>0</v>
      </c>
      <c r="P9796" t="b">
        <v>0</v>
      </c>
      <c r="Q9796">
        <v>9</v>
      </c>
      <c r="R9796">
        <v>9</v>
      </c>
      <c r="S9796">
        <v>1</v>
      </c>
      <c r="T9796">
        <v>23</v>
      </c>
      <c r="U9796" t="b">
        <v>1</v>
      </c>
      <c r="V9796" t="s">
        <v>11551</v>
      </c>
      <c r="W9796" t="s">
        <v>11552</v>
      </c>
      <c r="X9796" t="s">
        <v>15377</v>
      </c>
      <c r="Y9796">
        <v>44</v>
      </c>
      <c r="Z9796">
        <v>44</v>
      </c>
      <c r="AA9796">
        <v>2</v>
      </c>
      <c r="AB9796">
        <v>2</v>
      </c>
      <c r="AC9796">
        <v>38</v>
      </c>
    </row>
    <row r="9797" spans="1:29">
      <c r="A9797">
        <v>10631</v>
      </c>
      <c r="B9797" t="s">
        <v>805</v>
      </c>
      <c r="C9797" t="s">
        <v>11630</v>
      </c>
      <c r="J9797" t="s">
        <v>1436</v>
      </c>
      <c r="K9797">
        <v>0</v>
      </c>
      <c r="N9797" t="b">
        <v>1</v>
      </c>
      <c r="O9797" t="b">
        <v>0</v>
      </c>
      <c r="P9797" t="b">
        <v>0</v>
      </c>
      <c r="Q9797">
        <v>9</v>
      </c>
      <c r="R9797">
        <v>9</v>
      </c>
      <c r="S9797">
        <v>1</v>
      </c>
      <c r="T9797">
        <v>23</v>
      </c>
      <c r="U9797" t="b">
        <v>1</v>
      </c>
      <c r="V9797" t="s">
        <v>11551</v>
      </c>
      <c r="W9797" t="s">
        <v>11552</v>
      </c>
      <c r="X9797" t="s">
        <v>15379</v>
      </c>
      <c r="Y9797">
        <v>45</v>
      </c>
      <c r="Z9797">
        <v>45</v>
      </c>
      <c r="AA9797">
        <v>2</v>
      </c>
      <c r="AB9797">
        <v>2</v>
      </c>
      <c r="AC9797">
        <v>38</v>
      </c>
    </row>
    <row r="9798" spans="1:29">
      <c r="A9798">
        <v>10632</v>
      </c>
      <c r="B9798" t="s">
        <v>805</v>
      </c>
      <c r="C9798" t="s">
        <v>11631</v>
      </c>
      <c r="J9798" t="s">
        <v>1444</v>
      </c>
      <c r="K9798">
        <v>0</v>
      </c>
      <c r="N9798" t="b">
        <v>0</v>
      </c>
      <c r="O9798" t="b">
        <v>1</v>
      </c>
      <c r="P9798" t="b">
        <v>0</v>
      </c>
      <c r="Q9798">
        <v>9</v>
      </c>
      <c r="R9798">
        <v>1</v>
      </c>
      <c r="S9798">
        <v>1</v>
      </c>
      <c r="T9798">
        <v>5</v>
      </c>
      <c r="U9798" t="b">
        <v>1</v>
      </c>
      <c r="V9798" t="s">
        <v>11551</v>
      </c>
      <c r="W9798" t="s">
        <v>11552</v>
      </c>
      <c r="X9798" t="s">
        <v>14760</v>
      </c>
      <c r="Y9798">
        <v>47</v>
      </c>
      <c r="Z9798">
        <v>47</v>
      </c>
      <c r="AA9798">
        <v>8</v>
      </c>
      <c r="AB9798">
        <v>8</v>
      </c>
      <c r="AC9798">
        <v>38</v>
      </c>
    </row>
    <row r="9799" spans="1:29">
      <c r="A9799">
        <v>10633</v>
      </c>
      <c r="B9799" t="s">
        <v>805</v>
      </c>
      <c r="C9799" t="s">
        <v>11632</v>
      </c>
      <c r="J9799" t="s">
        <v>1444</v>
      </c>
      <c r="K9799">
        <v>0</v>
      </c>
      <c r="N9799" t="b">
        <v>0</v>
      </c>
      <c r="O9799" t="b">
        <v>1</v>
      </c>
      <c r="P9799" t="b">
        <v>0</v>
      </c>
      <c r="Q9799">
        <v>9</v>
      </c>
      <c r="R9799">
        <v>1</v>
      </c>
      <c r="S9799">
        <v>1</v>
      </c>
      <c r="T9799">
        <v>5</v>
      </c>
      <c r="U9799" t="b">
        <v>1</v>
      </c>
      <c r="V9799" t="s">
        <v>11551</v>
      </c>
      <c r="W9799" t="s">
        <v>11552</v>
      </c>
      <c r="X9799" t="s">
        <v>14563</v>
      </c>
      <c r="Y9799">
        <v>47</v>
      </c>
      <c r="Z9799">
        <v>47</v>
      </c>
      <c r="AA9799">
        <v>9</v>
      </c>
      <c r="AB9799">
        <v>9</v>
      </c>
      <c r="AC9799">
        <v>38</v>
      </c>
    </row>
    <row r="9800" spans="1:29">
      <c r="A9800">
        <v>10634</v>
      </c>
      <c r="B9800" t="s">
        <v>805</v>
      </c>
      <c r="C9800" t="s">
        <v>11633</v>
      </c>
      <c r="J9800" t="s">
        <v>1444</v>
      </c>
      <c r="K9800">
        <v>0</v>
      </c>
      <c r="N9800" t="b">
        <v>0</v>
      </c>
      <c r="O9800" t="b">
        <v>1</v>
      </c>
      <c r="P9800" t="b">
        <v>0</v>
      </c>
      <c r="Q9800">
        <v>9</v>
      </c>
      <c r="R9800">
        <v>1</v>
      </c>
      <c r="S9800">
        <v>1</v>
      </c>
      <c r="T9800">
        <v>5</v>
      </c>
      <c r="U9800" t="b">
        <v>1</v>
      </c>
      <c r="V9800" t="s">
        <v>11551</v>
      </c>
      <c r="W9800" t="s">
        <v>11552</v>
      </c>
      <c r="X9800" t="s">
        <v>14479</v>
      </c>
      <c r="Y9800">
        <v>49</v>
      </c>
      <c r="Z9800">
        <v>49</v>
      </c>
      <c r="AA9800">
        <v>9</v>
      </c>
      <c r="AB9800">
        <v>9</v>
      </c>
      <c r="AC9800">
        <v>38</v>
      </c>
    </row>
    <row r="9801" spans="1:29">
      <c r="A9801">
        <v>10635</v>
      </c>
      <c r="B9801" t="s">
        <v>805</v>
      </c>
      <c r="C9801" t="s">
        <v>11634</v>
      </c>
      <c r="J9801" t="s">
        <v>1466</v>
      </c>
      <c r="K9801">
        <v>0</v>
      </c>
      <c r="N9801" t="b">
        <v>1</v>
      </c>
      <c r="O9801" t="b">
        <v>0</v>
      </c>
      <c r="P9801" t="b">
        <v>0</v>
      </c>
      <c r="Q9801">
        <v>9</v>
      </c>
      <c r="R9801">
        <v>1</v>
      </c>
      <c r="S9801">
        <v>1</v>
      </c>
      <c r="T9801">
        <v>5</v>
      </c>
      <c r="U9801" t="b">
        <v>1</v>
      </c>
      <c r="V9801" t="s">
        <v>11551</v>
      </c>
      <c r="W9801" t="s">
        <v>11552</v>
      </c>
      <c r="X9801" t="s">
        <v>14476</v>
      </c>
      <c r="Y9801">
        <v>48</v>
      </c>
      <c r="Z9801">
        <v>48</v>
      </c>
      <c r="AA9801">
        <v>9</v>
      </c>
      <c r="AB9801">
        <v>9</v>
      </c>
      <c r="AC9801">
        <v>38</v>
      </c>
    </row>
    <row r="9802" spans="1:29">
      <c r="A9802">
        <v>10636</v>
      </c>
      <c r="B9802" t="s">
        <v>1503</v>
      </c>
      <c r="C9802" t="s">
        <v>11635</v>
      </c>
      <c r="D9802">
        <v>211</v>
      </c>
      <c r="E9802" t="s">
        <v>11636</v>
      </c>
      <c r="U9802" t="b">
        <v>1</v>
      </c>
      <c r="V9802" t="s">
        <v>11636</v>
      </c>
      <c r="W9802" t="s">
        <v>11637</v>
      </c>
      <c r="X9802" t="s">
        <v>15751</v>
      </c>
      <c r="Y9802">
        <v>12</v>
      </c>
      <c r="Z9802">
        <v>55</v>
      </c>
      <c r="AA9802">
        <v>2</v>
      </c>
      <c r="AB9802">
        <v>7</v>
      </c>
      <c r="AC9802">
        <v>51</v>
      </c>
    </row>
    <row r="9803" spans="1:29">
      <c r="A9803">
        <v>10637</v>
      </c>
      <c r="B9803" t="s">
        <v>827</v>
      </c>
      <c r="C9803" t="s">
        <v>11638</v>
      </c>
      <c r="U9803" t="b">
        <v>1</v>
      </c>
      <c r="V9803" t="s">
        <v>11636</v>
      </c>
      <c r="W9803" t="s">
        <v>11637</v>
      </c>
      <c r="X9803" t="s">
        <v>15752</v>
      </c>
      <c r="Y9803">
        <v>12</v>
      </c>
      <c r="Z9803">
        <v>55</v>
      </c>
      <c r="AA9803">
        <v>2</v>
      </c>
      <c r="AB9803">
        <v>6</v>
      </c>
      <c r="AC9803">
        <v>51</v>
      </c>
    </row>
    <row r="9804" spans="1:29">
      <c r="A9804">
        <v>10638</v>
      </c>
      <c r="B9804" t="s">
        <v>1508</v>
      </c>
      <c r="C9804" t="s">
        <v>11639</v>
      </c>
      <c r="U9804" t="b">
        <v>1</v>
      </c>
      <c r="V9804" t="s">
        <v>11636</v>
      </c>
      <c r="W9804" t="s">
        <v>11637</v>
      </c>
      <c r="X9804" t="s">
        <v>15753</v>
      </c>
      <c r="Y9804">
        <v>13</v>
      </c>
      <c r="Z9804">
        <v>55</v>
      </c>
      <c r="AA9804">
        <v>2</v>
      </c>
      <c r="AB9804">
        <v>7</v>
      </c>
      <c r="AC9804">
        <v>51</v>
      </c>
    </row>
    <row r="9805" spans="1:29">
      <c r="A9805">
        <v>10639</v>
      </c>
      <c r="B9805" t="s">
        <v>805</v>
      </c>
      <c r="C9805" t="s">
        <v>11640</v>
      </c>
      <c r="J9805" t="s">
        <v>1436</v>
      </c>
      <c r="K9805">
        <v>0</v>
      </c>
      <c r="N9805" t="b">
        <v>1</v>
      </c>
      <c r="O9805" t="b">
        <v>0</v>
      </c>
      <c r="P9805" t="b">
        <v>0</v>
      </c>
      <c r="Q9805">
        <v>6</v>
      </c>
      <c r="R9805">
        <v>6</v>
      </c>
      <c r="S9805">
        <v>1</v>
      </c>
      <c r="T9805">
        <v>3</v>
      </c>
      <c r="U9805" t="b">
        <v>1</v>
      </c>
      <c r="V9805" t="s">
        <v>11636</v>
      </c>
      <c r="W9805" t="s">
        <v>11637</v>
      </c>
      <c r="X9805" t="s">
        <v>14704</v>
      </c>
      <c r="Y9805">
        <v>15</v>
      </c>
      <c r="Z9805">
        <v>15</v>
      </c>
      <c r="AA9805">
        <v>2</v>
      </c>
      <c r="AB9805">
        <v>2</v>
      </c>
      <c r="AC9805">
        <v>51</v>
      </c>
    </row>
    <row r="9806" spans="1:29">
      <c r="A9806">
        <v>10640</v>
      </c>
      <c r="B9806" t="s">
        <v>805</v>
      </c>
      <c r="C9806" t="s">
        <v>11641</v>
      </c>
      <c r="J9806" t="s">
        <v>1436</v>
      </c>
      <c r="K9806">
        <v>0</v>
      </c>
      <c r="N9806" t="b">
        <v>1</v>
      </c>
      <c r="O9806" t="b">
        <v>0</v>
      </c>
      <c r="P9806" t="b">
        <v>0</v>
      </c>
      <c r="Q9806">
        <v>6</v>
      </c>
      <c r="R9806">
        <v>6</v>
      </c>
      <c r="S9806">
        <v>1</v>
      </c>
      <c r="T9806">
        <v>3</v>
      </c>
      <c r="U9806" t="b">
        <v>1</v>
      </c>
      <c r="V9806" t="s">
        <v>11636</v>
      </c>
      <c r="W9806" t="s">
        <v>11637</v>
      </c>
      <c r="X9806" t="s">
        <v>14705</v>
      </c>
      <c r="Y9806">
        <v>16</v>
      </c>
      <c r="Z9806">
        <v>16</v>
      </c>
      <c r="AA9806">
        <v>2</v>
      </c>
      <c r="AB9806">
        <v>2</v>
      </c>
      <c r="AC9806">
        <v>51</v>
      </c>
    </row>
    <row r="9807" spans="1:29">
      <c r="A9807">
        <v>10641</v>
      </c>
      <c r="B9807" t="s">
        <v>805</v>
      </c>
      <c r="C9807" t="s">
        <v>11642</v>
      </c>
      <c r="J9807" t="s">
        <v>1436</v>
      </c>
      <c r="K9807">
        <v>0</v>
      </c>
      <c r="N9807" t="b">
        <v>1</v>
      </c>
      <c r="O9807" t="b">
        <v>0</v>
      </c>
      <c r="P9807" t="b">
        <v>0</v>
      </c>
      <c r="Q9807">
        <v>6</v>
      </c>
      <c r="R9807">
        <v>6</v>
      </c>
      <c r="S9807">
        <v>1</v>
      </c>
      <c r="T9807">
        <v>3</v>
      </c>
      <c r="U9807" t="b">
        <v>1</v>
      </c>
      <c r="V9807" t="s">
        <v>11636</v>
      </c>
      <c r="W9807" t="s">
        <v>11637</v>
      </c>
      <c r="X9807" t="s">
        <v>14706</v>
      </c>
      <c r="Y9807">
        <v>17</v>
      </c>
      <c r="Z9807">
        <v>17</v>
      </c>
      <c r="AA9807">
        <v>2</v>
      </c>
      <c r="AB9807">
        <v>2</v>
      </c>
      <c r="AC9807">
        <v>51</v>
      </c>
    </row>
    <row r="9808" spans="1:29">
      <c r="A9808">
        <v>10642</v>
      </c>
      <c r="B9808" t="s">
        <v>805</v>
      </c>
      <c r="C9808" t="s">
        <v>11643</v>
      </c>
      <c r="J9808" t="s">
        <v>1436</v>
      </c>
      <c r="K9808">
        <v>0</v>
      </c>
      <c r="N9808" t="b">
        <v>1</v>
      </c>
      <c r="O9808" t="b">
        <v>0</v>
      </c>
      <c r="P9808" t="b">
        <v>0</v>
      </c>
      <c r="Q9808">
        <v>6</v>
      </c>
      <c r="R9808">
        <v>6</v>
      </c>
      <c r="S9808">
        <v>1</v>
      </c>
      <c r="T9808">
        <v>3</v>
      </c>
      <c r="U9808" t="b">
        <v>1</v>
      </c>
      <c r="V9808" t="s">
        <v>11636</v>
      </c>
      <c r="W9808" t="s">
        <v>11637</v>
      </c>
      <c r="X9808" t="s">
        <v>14707</v>
      </c>
      <c r="Y9808">
        <v>18</v>
      </c>
      <c r="Z9808">
        <v>18</v>
      </c>
      <c r="AA9808">
        <v>2</v>
      </c>
      <c r="AB9808">
        <v>2</v>
      </c>
      <c r="AC9808">
        <v>51</v>
      </c>
    </row>
    <row r="9809" spans="1:29">
      <c r="A9809">
        <v>10643</v>
      </c>
      <c r="B9809" t="s">
        <v>805</v>
      </c>
      <c r="C9809" t="s">
        <v>11644</v>
      </c>
      <c r="J9809" t="s">
        <v>1436</v>
      </c>
      <c r="K9809">
        <v>0</v>
      </c>
      <c r="N9809" t="b">
        <v>1</v>
      </c>
      <c r="O9809" t="b">
        <v>0</v>
      </c>
      <c r="P9809" t="b">
        <v>0</v>
      </c>
      <c r="Q9809">
        <v>6</v>
      </c>
      <c r="R9809">
        <v>6</v>
      </c>
      <c r="S9809">
        <v>1</v>
      </c>
      <c r="T9809">
        <v>3</v>
      </c>
      <c r="U9809" t="b">
        <v>1</v>
      </c>
      <c r="V9809" t="s">
        <v>11636</v>
      </c>
      <c r="W9809" t="s">
        <v>11637</v>
      </c>
      <c r="X9809" t="s">
        <v>14708</v>
      </c>
      <c r="Y9809">
        <v>19</v>
      </c>
      <c r="Z9809">
        <v>19</v>
      </c>
      <c r="AA9809">
        <v>2</v>
      </c>
      <c r="AB9809">
        <v>2</v>
      </c>
      <c r="AC9809">
        <v>51</v>
      </c>
    </row>
    <row r="9810" spans="1:29">
      <c r="A9810">
        <v>10644</v>
      </c>
      <c r="B9810" t="s">
        <v>805</v>
      </c>
      <c r="C9810" t="s">
        <v>11645</v>
      </c>
      <c r="J9810" t="s">
        <v>1436</v>
      </c>
      <c r="K9810">
        <v>0</v>
      </c>
      <c r="N9810" t="b">
        <v>1</v>
      </c>
      <c r="O9810" t="b">
        <v>0</v>
      </c>
      <c r="P9810" t="b">
        <v>0</v>
      </c>
      <c r="Q9810">
        <v>6</v>
      </c>
      <c r="R9810">
        <v>6</v>
      </c>
      <c r="S9810">
        <v>1</v>
      </c>
      <c r="T9810">
        <v>3</v>
      </c>
      <c r="U9810" t="b">
        <v>1</v>
      </c>
      <c r="V9810" t="s">
        <v>11636</v>
      </c>
      <c r="W9810" t="s">
        <v>11637</v>
      </c>
      <c r="X9810" t="s">
        <v>14709</v>
      </c>
      <c r="Y9810">
        <v>20</v>
      </c>
      <c r="Z9810">
        <v>20</v>
      </c>
      <c r="AA9810">
        <v>2</v>
      </c>
      <c r="AB9810">
        <v>2</v>
      </c>
      <c r="AC9810">
        <v>51</v>
      </c>
    </row>
    <row r="9811" spans="1:29">
      <c r="A9811">
        <v>10645</v>
      </c>
      <c r="B9811" t="s">
        <v>805</v>
      </c>
      <c r="C9811" t="s">
        <v>11646</v>
      </c>
      <c r="J9811" t="s">
        <v>1436</v>
      </c>
      <c r="K9811">
        <v>0</v>
      </c>
      <c r="N9811" t="b">
        <v>1</v>
      </c>
      <c r="O9811" t="b">
        <v>0</v>
      </c>
      <c r="P9811" t="b">
        <v>0</v>
      </c>
      <c r="Q9811">
        <v>6</v>
      </c>
      <c r="R9811">
        <v>6</v>
      </c>
      <c r="S9811">
        <v>1</v>
      </c>
      <c r="T9811">
        <v>3</v>
      </c>
      <c r="U9811" t="b">
        <v>1</v>
      </c>
      <c r="V9811" t="s">
        <v>11636</v>
      </c>
      <c r="W9811" t="s">
        <v>11637</v>
      </c>
      <c r="X9811" t="s">
        <v>14710</v>
      </c>
      <c r="Y9811">
        <v>21</v>
      </c>
      <c r="Z9811">
        <v>21</v>
      </c>
      <c r="AA9811">
        <v>2</v>
      </c>
      <c r="AB9811">
        <v>2</v>
      </c>
      <c r="AC9811">
        <v>51</v>
      </c>
    </row>
    <row r="9812" spans="1:29">
      <c r="A9812">
        <v>10646</v>
      </c>
      <c r="B9812" t="s">
        <v>805</v>
      </c>
      <c r="C9812" t="s">
        <v>11647</v>
      </c>
      <c r="J9812" t="s">
        <v>1436</v>
      </c>
      <c r="K9812">
        <v>0</v>
      </c>
      <c r="N9812" t="b">
        <v>1</v>
      </c>
      <c r="O9812" t="b">
        <v>0</v>
      </c>
      <c r="P9812" t="b">
        <v>0</v>
      </c>
      <c r="Q9812">
        <v>6</v>
      </c>
      <c r="R9812">
        <v>6</v>
      </c>
      <c r="S9812">
        <v>1</v>
      </c>
      <c r="T9812">
        <v>3</v>
      </c>
      <c r="U9812" t="b">
        <v>1</v>
      </c>
      <c r="V9812" t="s">
        <v>11636</v>
      </c>
      <c r="W9812" t="s">
        <v>11637</v>
      </c>
      <c r="X9812" t="s">
        <v>14711</v>
      </c>
      <c r="Y9812">
        <v>22</v>
      </c>
      <c r="Z9812">
        <v>22</v>
      </c>
      <c r="AA9812">
        <v>2</v>
      </c>
      <c r="AB9812">
        <v>2</v>
      </c>
      <c r="AC9812">
        <v>51</v>
      </c>
    </row>
    <row r="9813" spans="1:29">
      <c r="A9813">
        <v>10647</v>
      </c>
      <c r="B9813" t="s">
        <v>805</v>
      </c>
      <c r="C9813" t="s">
        <v>11648</v>
      </c>
      <c r="J9813" t="s">
        <v>1436</v>
      </c>
      <c r="K9813">
        <v>0</v>
      </c>
      <c r="N9813" t="b">
        <v>1</v>
      </c>
      <c r="O9813" t="b">
        <v>0</v>
      </c>
      <c r="P9813" t="b">
        <v>0</v>
      </c>
      <c r="Q9813">
        <v>6</v>
      </c>
      <c r="R9813">
        <v>6</v>
      </c>
      <c r="S9813">
        <v>1</v>
      </c>
      <c r="T9813">
        <v>3</v>
      </c>
      <c r="U9813" t="b">
        <v>1</v>
      </c>
      <c r="V9813" t="s">
        <v>11636</v>
      </c>
      <c r="W9813" t="s">
        <v>11637</v>
      </c>
      <c r="X9813" t="s">
        <v>14712</v>
      </c>
      <c r="Y9813">
        <v>23</v>
      </c>
      <c r="Z9813">
        <v>23</v>
      </c>
      <c r="AA9813">
        <v>2</v>
      </c>
      <c r="AB9813">
        <v>2</v>
      </c>
      <c r="AC9813">
        <v>51</v>
      </c>
    </row>
    <row r="9814" spans="1:29">
      <c r="A9814">
        <v>10648</v>
      </c>
      <c r="B9814" t="s">
        <v>805</v>
      </c>
      <c r="C9814" t="s">
        <v>11649</v>
      </c>
      <c r="J9814" t="s">
        <v>1436</v>
      </c>
      <c r="K9814">
        <v>0</v>
      </c>
      <c r="N9814" t="b">
        <v>1</v>
      </c>
      <c r="O9814" t="b">
        <v>0</v>
      </c>
      <c r="P9814" t="b">
        <v>0</v>
      </c>
      <c r="Q9814">
        <v>6</v>
      </c>
      <c r="R9814">
        <v>6</v>
      </c>
      <c r="S9814">
        <v>1</v>
      </c>
      <c r="T9814">
        <v>3</v>
      </c>
      <c r="U9814" t="b">
        <v>1</v>
      </c>
      <c r="V9814" t="s">
        <v>11636</v>
      </c>
      <c r="W9814" t="s">
        <v>11637</v>
      </c>
      <c r="X9814" t="s">
        <v>14713</v>
      </c>
      <c r="Y9814">
        <v>24</v>
      </c>
      <c r="Z9814">
        <v>24</v>
      </c>
      <c r="AA9814">
        <v>2</v>
      </c>
      <c r="AB9814">
        <v>2</v>
      </c>
      <c r="AC9814">
        <v>51</v>
      </c>
    </row>
    <row r="9815" spans="1:29">
      <c r="A9815">
        <v>10649</v>
      </c>
      <c r="B9815" t="s">
        <v>805</v>
      </c>
      <c r="C9815" t="s">
        <v>11650</v>
      </c>
      <c r="J9815" t="s">
        <v>1436</v>
      </c>
      <c r="K9815">
        <v>0</v>
      </c>
      <c r="N9815" t="b">
        <v>1</v>
      </c>
      <c r="O9815" t="b">
        <v>0</v>
      </c>
      <c r="P9815" t="b">
        <v>0</v>
      </c>
      <c r="Q9815">
        <v>6</v>
      </c>
      <c r="R9815">
        <v>6</v>
      </c>
      <c r="S9815">
        <v>1</v>
      </c>
      <c r="T9815">
        <v>3</v>
      </c>
      <c r="U9815" t="b">
        <v>1</v>
      </c>
      <c r="V9815" t="s">
        <v>11636</v>
      </c>
      <c r="W9815" t="s">
        <v>11637</v>
      </c>
      <c r="X9815" t="s">
        <v>14714</v>
      </c>
      <c r="Y9815">
        <v>25</v>
      </c>
      <c r="Z9815">
        <v>25</v>
      </c>
      <c r="AA9815">
        <v>2</v>
      </c>
      <c r="AB9815">
        <v>2</v>
      </c>
      <c r="AC9815">
        <v>51</v>
      </c>
    </row>
    <row r="9816" spans="1:29">
      <c r="A9816">
        <v>10650</v>
      </c>
      <c r="B9816" t="s">
        <v>805</v>
      </c>
      <c r="C9816" t="s">
        <v>11651</v>
      </c>
      <c r="J9816" t="s">
        <v>1436</v>
      </c>
      <c r="K9816">
        <v>0</v>
      </c>
      <c r="N9816" t="b">
        <v>1</v>
      </c>
      <c r="O9816" t="b">
        <v>0</v>
      </c>
      <c r="P9816" t="b">
        <v>0</v>
      </c>
      <c r="Q9816">
        <v>6</v>
      </c>
      <c r="R9816">
        <v>6</v>
      </c>
      <c r="S9816">
        <v>1</v>
      </c>
      <c r="T9816">
        <v>3</v>
      </c>
      <c r="U9816" t="b">
        <v>1</v>
      </c>
      <c r="V9816" t="s">
        <v>11636</v>
      </c>
      <c r="W9816" t="s">
        <v>11637</v>
      </c>
      <c r="X9816" t="s">
        <v>14715</v>
      </c>
      <c r="Y9816">
        <v>26</v>
      </c>
      <c r="Z9816">
        <v>26</v>
      </c>
      <c r="AA9816">
        <v>2</v>
      </c>
      <c r="AB9816">
        <v>2</v>
      </c>
      <c r="AC9816">
        <v>51</v>
      </c>
    </row>
    <row r="9817" spans="1:29">
      <c r="A9817">
        <v>10651</v>
      </c>
      <c r="B9817" t="s">
        <v>805</v>
      </c>
      <c r="C9817" t="s">
        <v>11652</v>
      </c>
      <c r="J9817" t="s">
        <v>1436</v>
      </c>
      <c r="K9817">
        <v>0</v>
      </c>
      <c r="N9817" t="b">
        <v>1</v>
      </c>
      <c r="O9817" t="b">
        <v>0</v>
      </c>
      <c r="P9817" t="b">
        <v>0</v>
      </c>
      <c r="Q9817">
        <v>6</v>
      </c>
      <c r="R9817">
        <v>6</v>
      </c>
      <c r="S9817">
        <v>1</v>
      </c>
      <c r="T9817">
        <v>3</v>
      </c>
      <c r="U9817" t="b">
        <v>1</v>
      </c>
      <c r="V9817" t="s">
        <v>11636</v>
      </c>
      <c r="W9817" t="s">
        <v>11637</v>
      </c>
      <c r="X9817" t="s">
        <v>15354</v>
      </c>
      <c r="Y9817">
        <v>27</v>
      </c>
      <c r="Z9817">
        <v>27</v>
      </c>
      <c r="AA9817">
        <v>2</v>
      </c>
      <c r="AB9817">
        <v>2</v>
      </c>
      <c r="AC9817">
        <v>51</v>
      </c>
    </row>
    <row r="9818" spans="1:29">
      <c r="A9818">
        <v>10652</v>
      </c>
      <c r="B9818" t="s">
        <v>805</v>
      </c>
      <c r="C9818" t="s">
        <v>11653</v>
      </c>
      <c r="J9818" t="s">
        <v>1436</v>
      </c>
      <c r="K9818">
        <v>0</v>
      </c>
      <c r="N9818" t="b">
        <v>1</v>
      </c>
      <c r="O9818" t="b">
        <v>0</v>
      </c>
      <c r="P9818" t="b">
        <v>0</v>
      </c>
      <c r="Q9818">
        <v>6</v>
      </c>
      <c r="R9818">
        <v>6</v>
      </c>
      <c r="S9818">
        <v>1</v>
      </c>
      <c r="T9818">
        <v>3</v>
      </c>
      <c r="U9818" t="b">
        <v>1</v>
      </c>
      <c r="V9818" t="s">
        <v>11636</v>
      </c>
      <c r="W9818" t="s">
        <v>11637</v>
      </c>
      <c r="X9818" t="s">
        <v>15356</v>
      </c>
      <c r="Y9818">
        <v>28</v>
      </c>
      <c r="Z9818">
        <v>28</v>
      </c>
      <c r="AA9818">
        <v>2</v>
      </c>
      <c r="AB9818">
        <v>2</v>
      </c>
      <c r="AC9818">
        <v>51</v>
      </c>
    </row>
    <row r="9819" spans="1:29">
      <c r="A9819">
        <v>10653</v>
      </c>
      <c r="B9819" t="s">
        <v>805</v>
      </c>
      <c r="C9819" t="s">
        <v>11654</v>
      </c>
      <c r="J9819" t="s">
        <v>1436</v>
      </c>
      <c r="K9819">
        <v>0</v>
      </c>
      <c r="N9819" t="b">
        <v>1</v>
      </c>
      <c r="O9819" t="b">
        <v>0</v>
      </c>
      <c r="P9819" t="b">
        <v>0</v>
      </c>
      <c r="Q9819">
        <v>6</v>
      </c>
      <c r="R9819">
        <v>6</v>
      </c>
      <c r="S9819">
        <v>1</v>
      </c>
      <c r="T9819">
        <v>3</v>
      </c>
      <c r="U9819" t="b">
        <v>1</v>
      </c>
      <c r="V9819" t="s">
        <v>11636</v>
      </c>
      <c r="W9819" t="s">
        <v>11637</v>
      </c>
      <c r="X9819" t="s">
        <v>15357</v>
      </c>
      <c r="Y9819">
        <v>29</v>
      </c>
      <c r="Z9819">
        <v>29</v>
      </c>
      <c r="AA9819">
        <v>2</v>
      </c>
      <c r="AB9819">
        <v>2</v>
      </c>
      <c r="AC9819">
        <v>51</v>
      </c>
    </row>
    <row r="9820" spans="1:29">
      <c r="A9820">
        <v>10654</v>
      </c>
      <c r="B9820" t="s">
        <v>805</v>
      </c>
      <c r="C9820" t="s">
        <v>11655</v>
      </c>
      <c r="J9820" t="s">
        <v>1436</v>
      </c>
      <c r="K9820">
        <v>0</v>
      </c>
      <c r="N9820" t="b">
        <v>1</v>
      </c>
      <c r="O9820" t="b">
        <v>0</v>
      </c>
      <c r="P9820" t="b">
        <v>0</v>
      </c>
      <c r="Q9820">
        <v>6</v>
      </c>
      <c r="R9820">
        <v>6</v>
      </c>
      <c r="S9820">
        <v>1</v>
      </c>
      <c r="T9820">
        <v>3</v>
      </c>
      <c r="U9820" t="b">
        <v>1</v>
      </c>
      <c r="V9820" t="s">
        <v>11636</v>
      </c>
      <c r="W9820" t="s">
        <v>11637</v>
      </c>
      <c r="X9820" t="s">
        <v>15394</v>
      </c>
      <c r="Y9820">
        <v>30</v>
      </c>
      <c r="Z9820">
        <v>30</v>
      </c>
      <c r="AA9820">
        <v>2</v>
      </c>
      <c r="AB9820">
        <v>2</v>
      </c>
      <c r="AC9820">
        <v>51</v>
      </c>
    </row>
    <row r="9821" spans="1:29">
      <c r="A9821">
        <v>10655</v>
      </c>
      <c r="B9821" t="s">
        <v>805</v>
      </c>
      <c r="C9821" t="s">
        <v>11656</v>
      </c>
      <c r="J9821" t="s">
        <v>1436</v>
      </c>
      <c r="K9821">
        <v>0</v>
      </c>
      <c r="N9821" t="b">
        <v>1</v>
      </c>
      <c r="O9821" t="b">
        <v>0</v>
      </c>
      <c r="P9821" t="b">
        <v>0</v>
      </c>
      <c r="Q9821">
        <v>6</v>
      </c>
      <c r="R9821">
        <v>6</v>
      </c>
      <c r="S9821">
        <v>1</v>
      </c>
      <c r="T9821">
        <v>3</v>
      </c>
      <c r="U9821" t="b">
        <v>1</v>
      </c>
      <c r="V9821" t="s">
        <v>11636</v>
      </c>
      <c r="W9821" t="s">
        <v>11637</v>
      </c>
      <c r="X9821" t="s">
        <v>15395</v>
      </c>
      <c r="Y9821">
        <v>31</v>
      </c>
      <c r="Z9821">
        <v>31</v>
      </c>
      <c r="AA9821">
        <v>2</v>
      </c>
      <c r="AB9821">
        <v>2</v>
      </c>
      <c r="AC9821">
        <v>51</v>
      </c>
    </row>
    <row r="9822" spans="1:29">
      <c r="A9822">
        <v>10656</v>
      </c>
      <c r="B9822" t="s">
        <v>805</v>
      </c>
      <c r="C9822" t="s">
        <v>11657</v>
      </c>
      <c r="J9822" t="s">
        <v>1436</v>
      </c>
      <c r="K9822">
        <v>0</v>
      </c>
      <c r="N9822" t="b">
        <v>1</v>
      </c>
      <c r="O9822" t="b">
        <v>0</v>
      </c>
      <c r="P9822" t="b">
        <v>0</v>
      </c>
      <c r="Q9822">
        <v>6</v>
      </c>
      <c r="R9822">
        <v>6</v>
      </c>
      <c r="S9822">
        <v>1</v>
      </c>
      <c r="T9822">
        <v>3</v>
      </c>
      <c r="U9822" t="b">
        <v>1</v>
      </c>
      <c r="V9822" t="s">
        <v>11636</v>
      </c>
      <c r="W9822" t="s">
        <v>11637</v>
      </c>
      <c r="X9822" t="s">
        <v>15375</v>
      </c>
      <c r="Y9822">
        <v>43</v>
      </c>
      <c r="Z9822">
        <v>43</v>
      </c>
      <c r="AA9822">
        <v>2</v>
      </c>
      <c r="AB9822">
        <v>2</v>
      </c>
      <c r="AC9822">
        <v>51</v>
      </c>
    </row>
    <row r="9823" spans="1:29">
      <c r="A9823">
        <v>10657</v>
      </c>
      <c r="B9823" t="s">
        <v>805</v>
      </c>
      <c r="C9823" t="s">
        <v>11658</v>
      </c>
      <c r="J9823" t="s">
        <v>1436</v>
      </c>
      <c r="K9823">
        <v>0</v>
      </c>
      <c r="N9823" t="b">
        <v>1</v>
      </c>
      <c r="O9823" t="b">
        <v>0</v>
      </c>
      <c r="P9823" t="b">
        <v>0</v>
      </c>
      <c r="Q9823">
        <v>6</v>
      </c>
      <c r="R9823">
        <v>6</v>
      </c>
      <c r="S9823">
        <v>1</v>
      </c>
      <c r="T9823">
        <v>3</v>
      </c>
      <c r="U9823" t="b">
        <v>1</v>
      </c>
      <c r="V9823" t="s">
        <v>11636</v>
      </c>
      <c r="W9823" t="s">
        <v>11637</v>
      </c>
      <c r="X9823" t="s">
        <v>15377</v>
      </c>
      <c r="Y9823">
        <v>44</v>
      </c>
      <c r="Z9823">
        <v>44</v>
      </c>
      <c r="AA9823">
        <v>2</v>
      </c>
      <c r="AB9823">
        <v>2</v>
      </c>
      <c r="AC9823">
        <v>51</v>
      </c>
    </row>
    <row r="9824" spans="1:29">
      <c r="A9824">
        <v>10658</v>
      </c>
      <c r="B9824" t="s">
        <v>805</v>
      </c>
      <c r="C9824" t="s">
        <v>11659</v>
      </c>
      <c r="J9824" t="s">
        <v>1436</v>
      </c>
      <c r="K9824">
        <v>0</v>
      </c>
      <c r="N9824" t="b">
        <v>1</v>
      </c>
      <c r="O9824" t="b">
        <v>0</v>
      </c>
      <c r="P9824" t="b">
        <v>0</v>
      </c>
      <c r="Q9824">
        <v>6</v>
      </c>
      <c r="R9824">
        <v>6</v>
      </c>
      <c r="S9824">
        <v>1</v>
      </c>
      <c r="T9824">
        <v>3</v>
      </c>
      <c r="U9824" t="b">
        <v>1</v>
      </c>
      <c r="V9824" t="s">
        <v>11636</v>
      </c>
      <c r="W9824" t="s">
        <v>11637</v>
      </c>
      <c r="X9824" t="s">
        <v>15379</v>
      </c>
      <c r="Y9824">
        <v>45</v>
      </c>
      <c r="Z9824">
        <v>45</v>
      </c>
      <c r="AA9824">
        <v>2</v>
      </c>
      <c r="AB9824">
        <v>2</v>
      </c>
      <c r="AC9824">
        <v>51</v>
      </c>
    </row>
    <row r="9825" spans="1:29">
      <c r="A9825">
        <v>10659</v>
      </c>
      <c r="B9825" t="s">
        <v>805</v>
      </c>
      <c r="C9825" t="s">
        <v>11660</v>
      </c>
      <c r="J9825" t="s">
        <v>1436</v>
      </c>
      <c r="K9825">
        <v>0</v>
      </c>
      <c r="N9825" t="b">
        <v>1</v>
      </c>
      <c r="O9825" t="b">
        <v>0</v>
      </c>
      <c r="P9825" t="b">
        <v>0</v>
      </c>
      <c r="Q9825">
        <v>6</v>
      </c>
      <c r="R9825">
        <v>6</v>
      </c>
      <c r="S9825">
        <v>1</v>
      </c>
      <c r="T9825">
        <v>3</v>
      </c>
      <c r="U9825" t="b">
        <v>1</v>
      </c>
      <c r="V9825" t="s">
        <v>11636</v>
      </c>
      <c r="W9825" t="s">
        <v>11637</v>
      </c>
      <c r="X9825" t="s">
        <v>15689</v>
      </c>
      <c r="Y9825">
        <v>46</v>
      </c>
      <c r="Z9825">
        <v>46</v>
      </c>
      <c r="AA9825">
        <v>2</v>
      </c>
      <c r="AB9825">
        <v>2</v>
      </c>
      <c r="AC9825">
        <v>51</v>
      </c>
    </row>
    <row r="9826" spans="1:29">
      <c r="A9826">
        <v>10660</v>
      </c>
      <c r="B9826" t="s">
        <v>805</v>
      </c>
      <c r="C9826" t="s">
        <v>11661</v>
      </c>
      <c r="J9826" t="s">
        <v>1436</v>
      </c>
      <c r="K9826">
        <v>0</v>
      </c>
      <c r="N9826" t="b">
        <v>1</v>
      </c>
      <c r="O9826" t="b">
        <v>0</v>
      </c>
      <c r="P9826" t="b">
        <v>0</v>
      </c>
      <c r="Q9826">
        <v>6</v>
      </c>
      <c r="R9826">
        <v>6</v>
      </c>
      <c r="S9826">
        <v>1</v>
      </c>
      <c r="T9826">
        <v>3</v>
      </c>
      <c r="U9826" t="b">
        <v>1</v>
      </c>
      <c r="V9826" t="s">
        <v>11636</v>
      </c>
      <c r="W9826" t="s">
        <v>11637</v>
      </c>
      <c r="X9826" t="s">
        <v>15690</v>
      </c>
      <c r="Y9826">
        <v>47</v>
      </c>
      <c r="Z9826">
        <v>47</v>
      </c>
      <c r="AA9826">
        <v>2</v>
      </c>
      <c r="AB9826">
        <v>2</v>
      </c>
      <c r="AC9826">
        <v>51</v>
      </c>
    </row>
    <row r="9827" spans="1:29">
      <c r="A9827">
        <v>10661</v>
      </c>
      <c r="B9827" t="s">
        <v>805</v>
      </c>
      <c r="C9827" t="s">
        <v>11662</v>
      </c>
      <c r="J9827" t="s">
        <v>1436</v>
      </c>
      <c r="K9827">
        <v>0</v>
      </c>
      <c r="N9827" t="b">
        <v>1</v>
      </c>
      <c r="O9827" t="b">
        <v>0</v>
      </c>
      <c r="P9827" t="b">
        <v>0</v>
      </c>
      <c r="Q9827">
        <v>6</v>
      </c>
      <c r="R9827">
        <v>6</v>
      </c>
      <c r="S9827">
        <v>1</v>
      </c>
      <c r="T9827">
        <v>3</v>
      </c>
      <c r="U9827" t="b">
        <v>1</v>
      </c>
      <c r="V9827" t="s">
        <v>11636</v>
      </c>
      <c r="W9827" t="s">
        <v>11637</v>
      </c>
      <c r="X9827" t="s">
        <v>15334</v>
      </c>
      <c r="Y9827">
        <v>48</v>
      </c>
      <c r="Z9827">
        <v>48</v>
      </c>
      <c r="AA9827">
        <v>2</v>
      </c>
      <c r="AB9827">
        <v>2</v>
      </c>
      <c r="AC9827">
        <v>51</v>
      </c>
    </row>
    <row r="9828" spans="1:29">
      <c r="A9828">
        <v>10662</v>
      </c>
      <c r="B9828" t="s">
        <v>805</v>
      </c>
      <c r="C9828" t="s">
        <v>11663</v>
      </c>
      <c r="J9828" t="s">
        <v>1436</v>
      </c>
      <c r="K9828">
        <v>0</v>
      </c>
      <c r="N9828" t="b">
        <v>1</v>
      </c>
      <c r="O9828" t="b">
        <v>0</v>
      </c>
      <c r="P9828" t="b">
        <v>0</v>
      </c>
      <c r="Q9828">
        <v>6</v>
      </c>
      <c r="R9828">
        <v>6</v>
      </c>
      <c r="S9828">
        <v>1</v>
      </c>
      <c r="T9828">
        <v>3</v>
      </c>
      <c r="U9828" t="b">
        <v>1</v>
      </c>
      <c r="V9828" t="s">
        <v>11636</v>
      </c>
      <c r="W9828" t="s">
        <v>11637</v>
      </c>
      <c r="X9828" t="s">
        <v>15335</v>
      </c>
      <c r="Y9828">
        <v>49</v>
      </c>
      <c r="Z9828">
        <v>49</v>
      </c>
      <c r="AA9828">
        <v>2</v>
      </c>
      <c r="AB9828">
        <v>2</v>
      </c>
      <c r="AC9828">
        <v>51</v>
      </c>
    </row>
    <row r="9829" spans="1:29">
      <c r="A9829">
        <v>10663</v>
      </c>
      <c r="B9829" t="s">
        <v>805</v>
      </c>
      <c r="C9829" t="s">
        <v>11664</v>
      </c>
      <c r="J9829" t="s">
        <v>1436</v>
      </c>
      <c r="K9829">
        <v>0</v>
      </c>
      <c r="N9829" t="b">
        <v>1</v>
      </c>
      <c r="O9829" t="b">
        <v>0</v>
      </c>
      <c r="P9829" t="b">
        <v>0</v>
      </c>
      <c r="Q9829">
        <v>6</v>
      </c>
      <c r="R9829">
        <v>6</v>
      </c>
      <c r="S9829">
        <v>1</v>
      </c>
      <c r="T9829">
        <v>3</v>
      </c>
      <c r="U9829" t="b">
        <v>1</v>
      </c>
      <c r="V9829" t="s">
        <v>11636</v>
      </c>
      <c r="W9829" t="s">
        <v>11637</v>
      </c>
      <c r="X9829" t="s">
        <v>15336</v>
      </c>
      <c r="Y9829">
        <v>50</v>
      </c>
      <c r="Z9829">
        <v>50</v>
      </c>
      <c r="AA9829">
        <v>2</v>
      </c>
      <c r="AB9829">
        <v>2</v>
      </c>
      <c r="AC9829">
        <v>51</v>
      </c>
    </row>
    <row r="9830" spans="1:29">
      <c r="A9830">
        <v>10664</v>
      </c>
      <c r="B9830" t="s">
        <v>805</v>
      </c>
      <c r="C9830" t="s">
        <v>11665</v>
      </c>
      <c r="J9830" t="s">
        <v>1436</v>
      </c>
      <c r="K9830">
        <v>0</v>
      </c>
      <c r="N9830" t="b">
        <v>1</v>
      </c>
      <c r="O9830" t="b">
        <v>0</v>
      </c>
      <c r="P9830" t="b">
        <v>0</v>
      </c>
      <c r="Q9830">
        <v>6</v>
      </c>
      <c r="R9830">
        <v>6</v>
      </c>
      <c r="S9830">
        <v>1</v>
      </c>
      <c r="T9830">
        <v>3</v>
      </c>
      <c r="U9830" t="b">
        <v>1</v>
      </c>
      <c r="V9830" t="s">
        <v>11636</v>
      </c>
      <c r="W9830" t="s">
        <v>11637</v>
      </c>
      <c r="X9830" t="s">
        <v>15337</v>
      </c>
      <c r="Y9830">
        <v>51</v>
      </c>
      <c r="Z9830">
        <v>51</v>
      </c>
      <c r="AA9830">
        <v>2</v>
      </c>
      <c r="AB9830">
        <v>2</v>
      </c>
      <c r="AC9830">
        <v>51</v>
      </c>
    </row>
    <row r="9831" spans="1:29">
      <c r="A9831">
        <v>10665</v>
      </c>
      <c r="B9831" t="s">
        <v>805</v>
      </c>
      <c r="C9831" t="s">
        <v>11666</v>
      </c>
      <c r="J9831" t="s">
        <v>1436</v>
      </c>
      <c r="K9831">
        <v>0</v>
      </c>
      <c r="N9831" t="b">
        <v>1</v>
      </c>
      <c r="O9831" t="b">
        <v>0</v>
      </c>
      <c r="P9831" t="b">
        <v>0</v>
      </c>
      <c r="Q9831">
        <v>6</v>
      </c>
      <c r="R9831">
        <v>6</v>
      </c>
      <c r="S9831">
        <v>1</v>
      </c>
      <c r="T9831">
        <v>3</v>
      </c>
      <c r="U9831" t="b">
        <v>1</v>
      </c>
      <c r="V9831" t="s">
        <v>11636</v>
      </c>
      <c r="W9831" t="s">
        <v>11637</v>
      </c>
      <c r="X9831" t="s">
        <v>15338</v>
      </c>
      <c r="Y9831">
        <v>52</v>
      </c>
      <c r="Z9831">
        <v>52</v>
      </c>
      <c r="AA9831">
        <v>2</v>
      </c>
      <c r="AB9831">
        <v>2</v>
      </c>
      <c r="AC9831">
        <v>51</v>
      </c>
    </row>
    <row r="9832" spans="1:29">
      <c r="A9832">
        <v>10666</v>
      </c>
      <c r="B9832" t="s">
        <v>805</v>
      </c>
      <c r="C9832" t="s">
        <v>11667</v>
      </c>
      <c r="J9832" t="s">
        <v>1436</v>
      </c>
      <c r="K9832">
        <v>0</v>
      </c>
      <c r="N9832" t="b">
        <v>1</v>
      </c>
      <c r="O9832" t="b">
        <v>0</v>
      </c>
      <c r="P9832" t="b">
        <v>0</v>
      </c>
      <c r="Q9832">
        <v>6</v>
      </c>
      <c r="R9832">
        <v>6</v>
      </c>
      <c r="S9832">
        <v>1</v>
      </c>
      <c r="T9832">
        <v>3</v>
      </c>
      <c r="U9832" t="b">
        <v>1</v>
      </c>
      <c r="V9832" t="s">
        <v>11636</v>
      </c>
      <c r="W9832" t="s">
        <v>11637</v>
      </c>
      <c r="X9832" t="s">
        <v>15414</v>
      </c>
      <c r="Y9832">
        <v>53</v>
      </c>
      <c r="Z9832">
        <v>53</v>
      </c>
      <c r="AA9832">
        <v>2</v>
      </c>
      <c r="AB9832">
        <v>2</v>
      </c>
      <c r="AC9832">
        <v>51</v>
      </c>
    </row>
    <row r="9833" spans="1:29">
      <c r="A9833">
        <v>10667</v>
      </c>
      <c r="B9833" t="s">
        <v>805</v>
      </c>
      <c r="C9833" t="s">
        <v>11668</v>
      </c>
      <c r="J9833" t="s">
        <v>1436</v>
      </c>
      <c r="K9833">
        <v>0</v>
      </c>
      <c r="N9833" t="b">
        <v>1</v>
      </c>
      <c r="O9833" t="b">
        <v>0</v>
      </c>
      <c r="P9833" t="b">
        <v>0</v>
      </c>
      <c r="Q9833">
        <v>6</v>
      </c>
      <c r="R9833">
        <v>6</v>
      </c>
      <c r="S9833">
        <v>1</v>
      </c>
      <c r="T9833">
        <v>3</v>
      </c>
      <c r="U9833" t="b">
        <v>1</v>
      </c>
      <c r="V9833" t="s">
        <v>11636</v>
      </c>
      <c r="W9833" t="s">
        <v>11637</v>
      </c>
      <c r="X9833" t="s">
        <v>15415</v>
      </c>
      <c r="Y9833">
        <v>54</v>
      </c>
      <c r="Z9833">
        <v>54</v>
      </c>
      <c r="AA9833">
        <v>2</v>
      </c>
      <c r="AB9833">
        <v>2</v>
      </c>
      <c r="AC9833">
        <v>51</v>
      </c>
    </row>
    <row r="9834" spans="1:29">
      <c r="A9834">
        <v>10668</v>
      </c>
      <c r="B9834" t="s">
        <v>805</v>
      </c>
      <c r="C9834" t="s">
        <v>11669</v>
      </c>
      <c r="J9834" t="s">
        <v>1444</v>
      </c>
      <c r="K9834">
        <v>0</v>
      </c>
      <c r="N9834" t="b">
        <v>1</v>
      </c>
      <c r="O9834" t="b">
        <v>0</v>
      </c>
      <c r="P9834" t="b">
        <v>0</v>
      </c>
      <c r="Q9834">
        <v>6</v>
      </c>
      <c r="R9834">
        <v>6</v>
      </c>
      <c r="S9834">
        <v>1</v>
      </c>
      <c r="T9834">
        <v>3</v>
      </c>
      <c r="U9834" t="b">
        <v>1</v>
      </c>
      <c r="V9834" t="s">
        <v>11636</v>
      </c>
      <c r="W9834" t="s">
        <v>11637</v>
      </c>
      <c r="X9834" t="s">
        <v>14462</v>
      </c>
      <c r="Y9834">
        <v>15</v>
      </c>
      <c r="Z9834">
        <v>15</v>
      </c>
      <c r="AA9834">
        <v>5</v>
      </c>
      <c r="AB9834">
        <v>5</v>
      </c>
      <c r="AC9834">
        <v>51</v>
      </c>
    </row>
    <row r="9835" spans="1:29">
      <c r="A9835">
        <v>10669</v>
      </c>
      <c r="B9835" t="s">
        <v>805</v>
      </c>
      <c r="C9835" t="s">
        <v>11670</v>
      </c>
      <c r="J9835" t="s">
        <v>1444</v>
      </c>
      <c r="K9835">
        <v>0</v>
      </c>
      <c r="N9835" t="b">
        <v>1</v>
      </c>
      <c r="O9835" t="b">
        <v>0</v>
      </c>
      <c r="P9835" t="b">
        <v>0</v>
      </c>
      <c r="Q9835">
        <v>6</v>
      </c>
      <c r="R9835">
        <v>6</v>
      </c>
      <c r="S9835">
        <v>1</v>
      </c>
      <c r="T9835">
        <v>3</v>
      </c>
      <c r="U9835" t="b">
        <v>1</v>
      </c>
      <c r="V9835" t="s">
        <v>11636</v>
      </c>
      <c r="W9835" t="s">
        <v>11637</v>
      </c>
      <c r="X9835" t="s">
        <v>14621</v>
      </c>
      <c r="Y9835">
        <v>15</v>
      </c>
      <c r="Z9835">
        <v>15</v>
      </c>
      <c r="AA9835">
        <v>6</v>
      </c>
      <c r="AB9835">
        <v>6</v>
      </c>
      <c r="AC9835">
        <v>51</v>
      </c>
    </row>
    <row r="9836" spans="1:29">
      <c r="A9836">
        <v>10670</v>
      </c>
      <c r="B9836" t="s">
        <v>805</v>
      </c>
      <c r="C9836" t="s">
        <v>11671</v>
      </c>
      <c r="J9836" t="s">
        <v>1444</v>
      </c>
      <c r="K9836">
        <v>0</v>
      </c>
      <c r="N9836" t="b">
        <v>1</v>
      </c>
      <c r="O9836" t="b">
        <v>0</v>
      </c>
      <c r="P9836" t="b">
        <v>0</v>
      </c>
      <c r="Q9836">
        <v>6</v>
      </c>
      <c r="R9836">
        <v>6</v>
      </c>
      <c r="S9836">
        <v>1</v>
      </c>
      <c r="T9836">
        <v>3</v>
      </c>
      <c r="U9836" t="b">
        <v>1</v>
      </c>
      <c r="V9836" t="s">
        <v>11636</v>
      </c>
      <c r="W9836" t="s">
        <v>11637</v>
      </c>
      <c r="X9836" t="s">
        <v>14458</v>
      </c>
      <c r="Y9836">
        <v>16</v>
      </c>
      <c r="Z9836">
        <v>16</v>
      </c>
      <c r="AA9836">
        <v>5</v>
      </c>
      <c r="AB9836">
        <v>5</v>
      </c>
      <c r="AC9836">
        <v>51</v>
      </c>
    </row>
    <row r="9837" spans="1:29">
      <c r="A9837">
        <v>10671</v>
      </c>
      <c r="B9837" t="s">
        <v>805</v>
      </c>
      <c r="C9837" t="s">
        <v>11672</v>
      </c>
      <c r="J9837" t="s">
        <v>1444</v>
      </c>
      <c r="K9837">
        <v>0</v>
      </c>
      <c r="N9837" t="b">
        <v>1</v>
      </c>
      <c r="O9837" t="b">
        <v>0</v>
      </c>
      <c r="P9837" t="b">
        <v>0</v>
      </c>
      <c r="Q9837">
        <v>6</v>
      </c>
      <c r="R9837">
        <v>6</v>
      </c>
      <c r="S9837">
        <v>1</v>
      </c>
      <c r="T9837">
        <v>3</v>
      </c>
      <c r="U9837" t="b">
        <v>1</v>
      </c>
      <c r="V9837" t="s">
        <v>11636</v>
      </c>
      <c r="W9837" t="s">
        <v>11637</v>
      </c>
      <c r="X9837" t="s">
        <v>14469</v>
      </c>
      <c r="Y9837">
        <v>16</v>
      </c>
      <c r="Z9837">
        <v>16</v>
      </c>
      <c r="AA9837">
        <v>6</v>
      </c>
      <c r="AB9837">
        <v>6</v>
      </c>
      <c r="AC9837">
        <v>51</v>
      </c>
    </row>
    <row r="9838" spans="1:29">
      <c r="A9838">
        <v>10672</v>
      </c>
      <c r="B9838" t="s">
        <v>805</v>
      </c>
      <c r="C9838" t="s">
        <v>11673</v>
      </c>
      <c r="J9838" t="s">
        <v>1444</v>
      </c>
      <c r="K9838">
        <v>0</v>
      </c>
      <c r="N9838" t="b">
        <v>1</v>
      </c>
      <c r="O9838" t="b">
        <v>0</v>
      </c>
      <c r="P9838" t="b">
        <v>0</v>
      </c>
      <c r="Q9838">
        <v>6</v>
      </c>
      <c r="R9838">
        <v>6</v>
      </c>
      <c r="S9838">
        <v>1</v>
      </c>
      <c r="T9838">
        <v>3</v>
      </c>
      <c r="U9838" t="b">
        <v>1</v>
      </c>
      <c r="V9838" t="s">
        <v>11636</v>
      </c>
      <c r="W9838" t="s">
        <v>11637</v>
      </c>
      <c r="X9838" t="s">
        <v>14684</v>
      </c>
      <c r="Y9838">
        <v>17</v>
      </c>
      <c r="Z9838">
        <v>17</v>
      </c>
      <c r="AA9838">
        <v>5</v>
      </c>
      <c r="AB9838">
        <v>5</v>
      </c>
      <c r="AC9838">
        <v>51</v>
      </c>
    </row>
    <row r="9839" spans="1:29">
      <c r="A9839">
        <v>10673</v>
      </c>
      <c r="B9839" t="s">
        <v>805</v>
      </c>
      <c r="C9839" t="s">
        <v>11674</v>
      </c>
      <c r="J9839" t="s">
        <v>1444</v>
      </c>
      <c r="K9839">
        <v>0</v>
      </c>
      <c r="N9839" t="b">
        <v>1</v>
      </c>
      <c r="O9839" t="b">
        <v>0</v>
      </c>
      <c r="P9839" t="b">
        <v>0</v>
      </c>
      <c r="Q9839">
        <v>6</v>
      </c>
      <c r="R9839">
        <v>6</v>
      </c>
      <c r="S9839">
        <v>1</v>
      </c>
      <c r="T9839">
        <v>3</v>
      </c>
      <c r="U9839" t="b">
        <v>1</v>
      </c>
      <c r="V9839" t="s">
        <v>11636</v>
      </c>
      <c r="W9839" t="s">
        <v>11637</v>
      </c>
      <c r="X9839" t="s">
        <v>14526</v>
      </c>
      <c r="Y9839">
        <v>17</v>
      </c>
      <c r="Z9839">
        <v>17</v>
      </c>
      <c r="AA9839">
        <v>6</v>
      </c>
      <c r="AB9839">
        <v>6</v>
      </c>
      <c r="AC9839">
        <v>51</v>
      </c>
    </row>
    <row r="9840" spans="1:29">
      <c r="A9840">
        <v>10674</v>
      </c>
      <c r="B9840" t="s">
        <v>805</v>
      </c>
      <c r="C9840" t="s">
        <v>11675</v>
      </c>
      <c r="J9840" t="s">
        <v>1444</v>
      </c>
      <c r="K9840">
        <v>0</v>
      </c>
      <c r="N9840" t="b">
        <v>1</v>
      </c>
      <c r="O9840" t="b">
        <v>0</v>
      </c>
      <c r="P9840" t="b">
        <v>0</v>
      </c>
      <c r="Q9840">
        <v>6</v>
      </c>
      <c r="R9840">
        <v>6</v>
      </c>
      <c r="S9840">
        <v>1</v>
      </c>
      <c r="T9840">
        <v>3</v>
      </c>
      <c r="U9840" t="b">
        <v>1</v>
      </c>
      <c r="V9840" t="s">
        <v>11636</v>
      </c>
      <c r="W9840" t="s">
        <v>11637</v>
      </c>
      <c r="X9840" t="s">
        <v>14687</v>
      </c>
      <c r="Y9840">
        <v>18</v>
      </c>
      <c r="Z9840">
        <v>18</v>
      </c>
      <c r="AA9840">
        <v>5</v>
      </c>
      <c r="AB9840">
        <v>5</v>
      </c>
      <c r="AC9840">
        <v>51</v>
      </c>
    </row>
    <row r="9841" spans="1:29">
      <c r="A9841">
        <v>10675</v>
      </c>
      <c r="B9841" t="s">
        <v>805</v>
      </c>
      <c r="C9841" t="s">
        <v>11676</v>
      </c>
      <c r="J9841" t="s">
        <v>1444</v>
      </c>
      <c r="K9841">
        <v>0</v>
      </c>
      <c r="N9841" t="b">
        <v>1</v>
      </c>
      <c r="O9841" t="b">
        <v>0</v>
      </c>
      <c r="P9841" t="b">
        <v>0</v>
      </c>
      <c r="Q9841">
        <v>6</v>
      </c>
      <c r="R9841">
        <v>6</v>
      </c>
      <c r="S9841">
        <v>1</v>
      </c>
      <c r="T9841">
        <v>3</v>
      </c>
      <c r="U9841" t="b">
        <v>1</v>
      </c>
      <c r="V9841" t="s">
        <v>11636</v>
      </c>
      <c r="W9841" t="s">
        <v>11637</v>
      </c>
      <c r="X9841" t="s">
        <v>14688</v>
      </c>
      <c r="Y9841">
        <v>18</v>
      </c>
      <c r="Z9841">
        <v>18</v>
      </c>
      <c r="AA9841">
        <v>6</v>
      </c>
      <c r="AB9841">
        <v>6</v>
      </c>
      <c r="AC9841">
        <v>51</v>
      </c>
    </row>
    <row r="9842" spans="1:29">
      <c r="A9842">
        <v>10676</v>
      </c>
      <c r="B9842" t="s">
        <v>805</v>
      </c>
      <c r="C9842" t="s">
        <v>11677</v>
      </c>
      <c r="J9842" t="s">
        <v>1444</v>
      </c>
      <c r="K9842">
        <v>0</v>
      </c>
      <c r="N9842" t="b">
        <v>1</v>
      </c>
      <c r="O9842" t="b">
        <v>0</v>
      </c>
      <c r="P9842" t="b">
        <v>0</v>
      </c>
      <c r="Q9842">
        <v>6</v>
      </c>
      <c r="R9842">
        <v>6</v>
      </c>
      <c r="S9842">
        <v>1</v>
      </c>
      <c r="T9842">
        <v>3</v>
      </c>
      <c r="U9842" t="b">
        <v>1</v>
      </c>
      <c r="V9842" t="s">
        <v>11636</v>
      </c>
      <c r="W9842" t="s">
        <v>11637</v>
      </c>
      <c r="X9842" t="s">
        <v>14689</v>
      </c>
      <c r="Y9842">
        <v>19</v>
      </c>
      <c r="Z9842">
        <v>19</v>
      </c>
      <c r="AA9842">
        <v>5</v>
      </c>
      <c r="AB9842">
        <v>5</v>
      </c>
      <c r="AC9842">
        <v>51</v>
      </c>
    </row>
    <row r="9843" spans="1:29">
      <c r="A9843">
        <v>10677</v>
      </c>
      <c r="B9843" t="s">
        <v>805</v>
      </c>
      <c r="C9843" t="s">
        <v>11678</v>
      </c>
      <c r="J9843" t="s">
        <v>1444</v>
      </c>
      <c r="K9843">
        <v>0</v>
      </c>
      <c r="N9843" t="b">
        <v>1</v>
      </c>
      <c r="O9843" t="b">
        <v>0</v>
      </c>
      <c r="P9843" t="b">
        <v>0</v>
      </c>
      <c r="Q9843">
        <v>6</v>
      </c>
      <c r="R9843">
        <v>6</v>
      </c>
      <c r="S9843">
        <v>1</v>
      </c>
      <c r="T9843">
        <v>3</v>
      </c>
      <c r="U9843" t="b">
        <v>1</v>
      </c>
      <c r="V9843" t="s">
        <v>11636</v>
      </c>
      <c r="W9843" t="s">
        <v>11637</v>
      </c>
      <c r="X9843" t="s">
        <v>14448</v>
      </c>
      <c r="Y9843">
        <v>19</v>
      </c>
      <c r="Z9843">
        <v>19</v>
      </c>
      <c r="AA9843">
        <v>6</v>
      </c>
      <c r="AB9843">
        <v>6</v>
      </c>
      <c r="AC9843">
        <v>51</v>
      </c>
    </row>
    <row r="9844" spans="1:29">
      <c r="A9844">
        <v>10678</v>
      </c>
      <c r="B9844" t="s">
        <v>805</v>
      </c>
      <c r="C9844" t="s">
        <v>11679</v>
      </c>
      <c r="J9844" t="s">
        <v>1444</v>
      </c>
      <c r="K9844">
        <v>0</v>
      </c>
      <c r="N9844" t="b">
        <v>1</v>
      </c>
      <c r="O9844" t="b">
        <v>0</v>
      </c>
      <c r="P9844" t="b">
        <v>0</v>
      </c>
      <c r="Q9844">
        <v>6</v>
      </c>
      <c r="R9844">
        <v>6</v>
      </c>
      <c r="S9844">
        <v>1</v>
      </c>
      <c r="T9844">
        <v>3</v>
      </c>
      <c r="U9844" t="b">
        <v>1</v>
      </c>
      <c r="V9844" t="s">
        <v>11636</v>
      </c>
      <c r="W9844" t="s">
        <v>11637</v>
      </c>
      <c r="X9844" t="s">
        <v>14691</v>
      </c>
      <c r="Y9844">
        <v>20</v>
      </c>
      <c r="Z9844">
        <v>20</v>
      </c>
      <c r="AA9844">
        <v>5</v>
      </c>
      <c r="AB9844">
        <v>5</v>
      </c>
      <c r="AC9844">
        <v>51</v>
      </c>
    </row>
    <row r="9845" spans="1:29">
      <c r="A9845">
        <v>10679</v>
      </c>
      <c r="B9845" t="s">
        <v>805</v>
      </c>
      <c r="C9845" t="s">
        <v>11680</v>
      </c>
      <c r="J9845" t="s">
        <v>1444</v>
      </c>
      <c r="K9845">
        <v>0</v>
      </c>
      <c r="N9845" t="b">
        <v>1</v>
      </c>
      <c r="O9845" t="b">
        <v>0</v>
      </c>
      <c r="P9845" t="b">
        <v>0</v>
      </c>
      <c r="Q9845">
        <v>6</v>
      </c>
      <c r="R9845">
        <v>6</v>
      </c>
      <c r="S9845">
        <v>1</v>
      </c>
      <c r="T9845">
        <v>3</v>
      </c>
      <c r="U9845" t="b">
        <v>1</v>
      </c>
      <c r="V9845" t="s">
        <v>11636</v>
      </c>
      <c r="W9845" t="s">
        <v>11637</v>
      </c>
      <c r="X9845" t="s">
        <v>14623</v>
      </c>
      <c r="Y9845">
        <v>20</v>
      </c>
      <c r="Z9845">
        <v>20</v>
      </c>
      <c r="AA9845">
        <v>6</v>
      </c>
      <c r="AB9845">
        <v>6</v>
      </c>
      <c r="AC9845">
        <v>51</v>
      </c>
    </row>
    <row r="9846" spans="1:29">
      <c r="A9846">
        <v>10680</v>
      </c>
      <c r="B9846" t="s">
        <v>805</v>
      </c>
      <c r="C9846" t="s">
        <v>11681</v>
      </c>
      <c r="J9846" t="s">
        <v>1444</v>
      </c>
      <c r="K9846">
        <v>0</v>
      </c>
      <c r="N9846" t="b">
        <v>1</v>
      </c>
      <c r="O9846" t="b">
        <v>0</v>
      </c>
      <c r="P9846" t="b">
        <v>0</v>
      </c>
      <c r="Q9846">
        <v>6</v>
      </c>
      <c r="R9846">
        <v>6</v>
      </c>
      <c r="S9846">
        <v>1</v>
      </c>
      <c r="T9846">
        <v>3</v>
      </c>
      <c r="U9846" t="b">
        <v>1</v>
      </c>
      <c r="V9846" t="s">
        <v>11636</v>
      </c>
      <c r="W9846" t="s">
        <v>11637</v>
      </c>
      <c r="X9846" t="s">
        <v>14471</v>
      </c>
      <c r="Y9846">
        <v>21</v>
      </c>
      <c r="Z9846">
        <v>21</v>
      </c>
      <c r="AA9846">
        <v>5</v>
      </c>
      <c r="AB9846">
        <v>5</v>
      </c>
      <c r="AC9846">
        <v>51</v>
      </c>
    </row>
    <row r="9847" spans="1:29">
      <c r="A9847">
        <v>10681</v>
      </c>
      <c r="B9847" t="s">
        <v>805</v>
      </c>
      <c r="C9847" t="s">
        <v>11682</v>
      </c>
      <c r="J9847" t="s">
        <v>1444</v>
      </c>
      <c r="K9847">
        <v>0</v>
      </c>
      <c r="N9847" t="b">
        <v>1</v>
      </c>
      <c r="O9847" t="b">
        <v>0</v>
      </c>
      <c r="P9847" t="b">
        <v>0</v>
      </c>
      <c r="Q9847">
        <v>6</v>
      </c>
      <c r="R9847">
        <v>6</v>
      </c>
      <c r="S9847">
        <v>1</v>
      </c>
      <c r="T9847">
        <v>3</v>
      </c>
      <c r="U9847" t="b">
        <v>1</v>
      </c>
      <c r="V9847" t="s">
        <v>11636</v>
      </c>
      <c r="W9847" t="s">
        <v>11637</v>
      </c>
      <c r="X9847" t="s">
        <v>14624</v>
      </c>
      <c r="Y9847">
        <v>21</v>
      </c>
      <c r="Z9847">
        <v>21</v>
      </c>
      <c r="AA9847">
        <v>6</v>
      </c>
      <c r="AB9847">
        <v>6</v>
      </c>
      <c r="AC9847">
        <v>51</v>
      </c>
    </row>
    <row r="9848" spans="1:29">
      <c r="A9848">
        <v>10682</v>
      </c>
      <c r="B9848" t="s">
        <v>805</v>
      </c>
      <c r="C9848" t="s">
        <v>11683</v>
      </c>
      <c r="J9848" t="s">
        <v>1444</v>
      </c>
      <c r="K9848">
        <v>0</v>
      </c>
      <c r="N9848" t="b">
        <v>1</v>
      </c>
      <c r="O9848" t="b">
        <v>0</v>
      </c>
      <c r="P9848" t="b">
        <v>0</v>
      </c>
      <c r="Q9848">
        <v>6</v>
      </c>
      <c r="R9848">
        <v>6</v>
      </c>
      <c r="S9848">
        <v>1</v>
      </c>
      <c r="T9848">
        <v>3</v>
      </c>
      <c r="U9848" t="b">
        <v>1</v>
      </c>
      <c r="V9848" t="s">
        <v>11636</v>
      </c>
      <c r="W9848" t="s">
        <v>11637</v>
      </c>
      <c r="X9848" t="s">
        <v>14694</v>
      </c>
      <c r="Y9848">
        <v>22</v>
      </c>
      <c r="Z9848">
        <v>22</v>
      </c>
      <c r="AA9848">
        <v>5</v>
      </c>
      <c r="AB9848">
        <v>5</v>
      </c>
      <c r="AC9848">
        <v>51</v>
      </c>
    </row>
    <row r="9849" spans="1:29">
      <c r="A9849">
        <v>10683</v>
      </c>
      <c r="B9849" t="s">
        <v>805</v>
      </c>
      <c r="C9849" t="s">
        <v>11684</v>
      </c>
      <c r="J9849" t="s">
        <v>1444</v>
      </c>
      <c r="K9849">
        <v>0</v>
      </c>
      <c r="N9849" t="b">
        <v>1</v>
      </c>
      <c r="O9849" t="b">
        <v>0</v>
      </c>
      <c r="P9849" t="b">
        <v>0</v>
      </c>
      <c r="Q9849">
        <v>6</v>
      </c>
      <c r="R9849">
        <v>6</v>
      </c>
      <c r="S9849">
        <v>1</v>
      </c>
      <c r="T9849">
        <v>3</v>
      </c>
      <c r="U9849" t="b">
        <v>1</v>
      </c>
      <c r="V9849" t="s">
        <v>11636</v>
      </c>
      <c r="W9849" t="s">
        <v>11637</v>
      </c>
      <c r="X9849" t="s">
        <v>14625</v>
      </c>
      <c r="Y9849">
        <v>22</v>
      </c>
      <c r="Z9849">
        <v>22</v>
      </c>
      <c r="AA9849">
        <v>6</v>
      </c>
      <c r="AB9849">
        <v>6</v>
      </c>
      <c r="AC9849">
        <v>51</v>
      </c>
    </row>
    <row r="9850" spans="1:29">
      <c r="A9850">
        <v>10684</v>
      </c>
      <c r="B9850" t="s">
        <v>805</v>
      </c>
      <c r="C9850" t="s">
        <v>11685</v>
      </c>
      <c r="J9850" t="s">
        <v>1444</v>
      </c>
      <c r="K9850">
        <v>0</v>
      </c>
      <c r="N9850" t="b">
        <v>1</v>
      </c>
      <c r="O9850" t="b">
        <v>0</v>
      </c>
      <c r="P9850" t="b">
        <v>0</v>
      </c>
      <c r="Q9850">
        <v>6</v>
      </c>
      <c r="R9850">
        <v>6</v>
      </c>
      <c r="S9850">
        <v>1</v>
      </c>
      <c r="T9850">
        <v>3</v>
      </c>
      <c r="U9850" t="b">
        <v>1</v>
      </c>
      <c r="V9850" t="s">
        <v>11636</v>
      </c>
      <c r="W9850" t="s">
        <v>11637</v>
      </c>
      <c r="X9850" t="s">
        <v>14696</v>
      </c>
      <c r="Y9850">
        <v>23</v>
      </c>
      <c r="Z9850">
        <v>23</v>
      </c>
      <c r="AA9850">
        <v>5</v>
      </c>
      <c r="AB9850">
        <v>5</v>
      </c>
      <c r="AC9850">
        <v>51</v>
      </c>
    </row>
    <row r="9851" spans="1:29">
      <c r="A9851">
        <v>10685</v>
      </c>
      <c r="B9851" t="s">
        <v>805</v>
      </c>
      <c r="C9851" t="s">
        <v>11686</v>
      </c>
      <c r="J9851" t="s">
        <v>1444</v>
      </c>
      <c r="K9851">
        <v>0</v>
      </c>
      <c r="N9851" t="b">
        <v>1</v>
      </c>
      <c r="O9851" t="b">
        <v>0</v>
      </c>
      <c r="P9851" t="b">
        <v>0</v>
      </c>
      <c r="Q9851">
        <v>6</v>
      </c>
      <c r="R9851">
        <v>6</v>
      </c>
      <c r="S9851">
        <v>1</v>
      </c>
      <c r="T9851">
        <v>3</v>
      </c>
      <c r="U9851" t="b">
        <v>1</v>
      </c>
      <c r="V9851" t="s">
        <v>11636</v>
      </c>
      <c r="W9851" t="s">
        <v>11637</v>
      </c>
      <c r="X9851" t="s">
        <v>14626</v>
      </c>
      <c r="Y9851">
        <v>23</v>
      </c>
      <c r="Z9851">
        <v>23</v>
      </c>
      <c r="AA9851">
        <v>6</v>
      </c>
      <c r="AB9851">
        <v>6</v>
      </c>
      <c r="AC9851">
        <v>51</v>
      </c>
    </row>
    <row r="9852" spans="1:29">
      <c r="A9852">
        <v>10686</v>
      </c>
      <c r="B9852" t="s">
        <v>805</v>
      </c>
      <c r="C9852" t="s">
        <v>11687</v>
      </c>
      <c r="J9852" t="s">
        <v>1444</v>
      </c>
      <c r="K9852">
        <v>0</v>
      </c>
      <c r="N9852" t="b">
        <v>1</v>
      </c>
      <c r="O9852" t="b">
        <v>0</v>
      </c>
      <c r="P9852" t="b">
        <v>0</v>
      </c>
      <c r="Q9852">
        <v>6</v>
      </c>
      <c r="R9852">
        <v>6</v>
      </c>
      <c r="S9852">
        <v>1</v>
      </c>
      <c r="T9852">
        <v>3</v>
      </c>
      <c r="U9852" t="b">
        <v>1</v>
      </c>
      <c r="V9852" t="s">
        <v>11636</v>
      </c>
      <c r="W9852" t="s">
        <v>11637</v>
      </c>
      <c r="X9852" t="s">
        <v>14698</v>
      </c>
      <c r="Y9852">
        <v>24</v>
      </c>
      <c r="Z9852">
        <v>24</v>
      </c>
      <c r="AA9852">
        <v>5</v>
      </c>
      <c r="AB9852">
        <v>5</v>
      </c>
      <c r="AC9852">
        <v>51</v>
      </c>
    </row>
    <row r="9853" spans="1:29">
      <c r="A9853">
        <v>10687</v>
      </c>
      <c r="B9853" t="s">
        <v>805</v>
      </c>
      <c r="C9853" t="s">
        <v>11688</v>
      </c>
      <c r="J9853" t="s">
        <v>1444</v>
      </c>
      <c r="K9853">
        <v>0</v>
      </c>
      <c r="N9853" t="b">
        <v>1</v>
      </c>
      <c r="O9853" t="b">
        <v>0</v>
      </c>
      <c r="P9853" t="b">
        <v>0</v>
      </c>
      <c r="Q9853">
        <v>6</v>
      </c>
      <c r="R9853">
        <v>6</v>
      </c>
      <c r="S9853">
        <v>1</v>
      </c>
      <c r="T9853">
        <v>3</v>
      </c>
      <c r="U9853" t="b">
        <v>1</v>
      </c>
      <c r="V9853" t="s">
        <v>11636</v>
      </c>
      <c r="W9853" t="s">
        <v>11637</v>
      </c>
      <c r="X9853" t="s">
        <v>14627</v>
      </c>
      <c r="Y9853">
        <v>24</v>
      </c>
      <c r="Z9853">
        <v>24</v>
      </c>
      <c r="AA9853">
        <v>6</v>
      </c>
      <c r="AB9853">
        <v>6</v>
      </c>
      <c r="AC9853">
        <v>51</v>
      </c>
    </row>
    <row r="9854" spans="1:29">
      <c r="A9854">
        <v>10688</v>
      </c>
      <c r="B9854" t="s">
        <v>805</v>
      </c>
      <c r="C9854" t="s">
        <v>11689</v>
      </c>
      <c r="J9854" t="s">
        <v>1444</v>
      </c>
      <c r="K9854">
        <v>0</v>
      </c>
      <c r="N9854" t="b">
        <v>1</v>
      </c>
      <c r="O9854" t="b">
        <v>0</v>
      </c>
      <c r="P9854" t="b">
        <v>0</v>
      </c>
      <c r="Q9854">
        <v>6</v>
      </c>
      <c r="R9854">
        <v>6</v>
      </c>
      <c r="S9854">
        <v>1</v>
      </c>
      <c r="T9854">
        <v>3</v>
      </c>
      <c r="U9854" t="b">
        <v>1</v>
      </c>
      <c r="V9854" t="s">
        <v>11636</v>
      </c>
      <c r="W9854" t="s">
        <v>11637</v>
      </c>
      <c r="X9854" t="s">
        <v>14701</v>
      </c>
      <c r="Y9854">
        <v>25</v>
      </c>
      <c r="Z9854">
        <v>25</v>
      </c>
      <c r="AA9854">
        <v>5</v>
      </c>
      <c r="AB9854">
        <v>5</v>
      </c>
      <c r="AC9854">
        <v>51</v>
      </c>
    </row>
    <row r="9855" spans="1:29">
      <c r="A9855">
        <v>10689</v>
      </c>
      <c r="B9855" t="s">
        <v>805</v>
      </c>
      <c r="C9855" t="s">
        <v>11690</v>
      </c>
      <c r="J9855" t="s">
        <v>1444</v>
      </c>
      <c r="K9855">
        <v>0</v>
      </c>
      <c r="N9855" t="b">
        <v>1</v>
      </c>
      <c r="O9855" t="b">
        <v>0</v>
      </c>
      <c r="P9855" t="b">
        <v>0</v>
      </c>
      <c r="Q9855">
        <v>6</v>
      </c>
      <c r="R9855">
        <v>6</v>
      </c>
      <c r="S9855">
        <v>1</v>
      </c>
      <c r="T9855">
        <v>3</v>
      </c>
      <c r="U9855" t="b">
        <v>1</v>
      </c>
      <c r="V9855" t="s">
        <v>11636</v>
      </c>
      <c r="W9855" t="s">
        <v>11637</v>
      </c>
      <c r="X9855" t="s">
        <v>14534</v>
      </c>
      <c r="Y9855">
        <v>25</v>
      </c>
      <c r="Z9855">
        <v>25</v>
      </c>
      <c r="AA9855">
        <v>6</v>
      </c>
      <c r="AB9855">
        <v>6</v>
      </c>
      <c r="AC9855">
        <v>51</v>
      </c>
    </row>
    <row r="9856" spans="1:29">
      <c r="A9856">
        <v>10690</v>
      </c>
      <c r="B9856" t="s">
        <v>805</v>
      </c>
      <c r="C9856" t="s">
        <v>11691</v>
      </c>
      <c r="J9856" t="s">
        <v>1444</v>
      </c>
      <c r="K9856">
        <v>0</v>
      </c>
      <c r="N9856" t="b">
        <v>1</v>
      </c>
      <c r="O9856" t="b">
        <v>0</v>
      </c>
      <c r="P9856" t="b">
        <v>0</v>
      </c>
      <c r="Q9856">
        <v>6</v>
      </c>
      <c r="R9856">
        <v>6</v>
      </c>
      <c r="S9856">
        <v>1</v>
      </c>
      <c r="T9856">
        <v>3</v>
      </c>
      <c r="U9856" t="b">
        <v>1</v>
      </c>
      <c r="V9856" t="s">
        <v>11636</v>
      </c>
      <c r="W9856" t="s">
        <v>11637</v>
      </c>
      <c r="X9856" t="s">
        <v>14703</v>
      </c>
      <c r="Y9856">
        <v>26</v>
      </c>
      <c r="Z9856">
        <v>26</v>
      </c>
      <c r="AA9856">
        <v>5</v>
      </c>
      <c r="AB9856">
        <v>5</v>
      </c>
      <c r="AC9856">
        <v>51</v>
      </c>
    </row>
    <row r="9857" spans="1:29">
      <c r="A9857">
        <v>10691</v>
      </c>
      <c r="B9857" t="s">
        <v>805</v>
      </c>
      <c r="C9857" t="s">
        <v>11692</v>
      </c>
      <c r="J9857" t="s">
        <v>1444</v>
      </c>
      <c r="K9857">
        <v>0</v>
      </c>
      <c r="N9857" t="b">
        <v>1</v>
      </c>
      <c r="O9857" t="b">
        <v>0</v>
      </c>
      <c r="P9857" t="b">
        <v>0</v>
      </c>
      <c r="Q9857">
        <v>6</v>
      </c>
      <c r="R9857">
        <v>6</v>
      </c>
      <c r="S9857">
        <v>1</v>
      </c>
      <c r="T9857">
        <v>3</v>
      </c>
      <c r="U9857" t="b">
        <v>1</v>
      </c>
      <c r="V9857" t="s">
        <v>11636</v>
      </c>
      <c r="W9857" t="s">
        <v>11637</v>
      </c>
      <c r="X9857" t="s">
        <v>14491</v>
      </c>
      <c r="Y9857">
        <v>26</v>
      </c>
      <c r="Z9857">
        <v>26</v>
      </c>
      <c r="AA9857">
        <v>6</v>
      </c>
      <c r="AB9857">
        <v>6</v>
      </c>
      <c r="AC9857">
        <v>51</v>
      </c>
    </row>
    <row r="9858" spans="1:29">
      <c r="A9858">
        <v>10692</v>
      </c>
      <c r="B9858" t="s">
        <v>805</v>
      </c>
      <c r="C9858" t="s">
        <v>11693</v>
      </c>
      <c r="J9858" t="s">
        <v>1444</v>
      </c>
      <c r="K9858">
        <v>0</v>
      </c>
      <c r="N9858" t="b">
        <v>1</v>
      </c>
      <c r="O9858" t="b">
        <v>0</v>
      </c>
      <c r="P9858" t="b">
        <v>0</v>
      </c>
      <c r="Q9858">
        <v>6</v>
      </c>
      <c r="R9858">
        <v>6</v>
      </c>
      <c r="S9858">
        <v>1</v>
      </c>
      <c r="T9858">
        <v>3</v>
      </c>
      <c r="U9858" t="b">
        <v>1</v>
      </c>
      <c r="V9858" t="s">
        <v>11636</v>
      </c>
      <c r="W9858" t="s">
        <v>11637</v>
      </c>
      <c r="X9858" t="s">
        <v>14803</v>
      </c>
      <c r="Y9858">
        <v>27</v>
      </c>
      <c r="Z9858">
        <v>27</v>
      </c>
      <c r="AA9858">
        <v>5</v>
      </c>
      <c r="AB9858">
        <v>5</v>
      </c>
      <c r="AC9858">
        <v>51</v>
      </c>
    </row>
    <row r="9859" spans="1:29">
      <c r="A9859">
        <v>10693</v>
      </c>
      <c r="B9859" t="s">
        <v>805</v>
      </c>
      <c r="C9859" t="s">
        <v>11694</v>
      </c>
      <c r="J9859" t="s">
        <v>1444</v>
      </c>
      <c r="K9859">
        <v>0</v>
      </c>
      <c r="N9859" t="b">
        <v>1</v>
      </c>
      <c r="O9859" t="b">
        <v>0</v>
      </c>
      <c r="P9859" t="b">
        <v>0</v>
      </c>
      <c r="Q9859">
        <v>6</v>
      </c>
      <c r="R9859">
        <v>6</v>
      </c>
      <c r="S9859">
        <v>1</v>
      </c>
      <c r="T9859">
        <v>3</v>
      </c>
      <c r="U9859" t="b">
        <v>1</v>
      </c>
      <c r="V9859" t="s">
        <v>11636</v>
      </c>
      <c r="W9859" t="s">
        <v>11637</v>
      </c>
      <c r="X9859" t="s">
        <v>14628</v>
      </c>
      <c r="Y9859">
        <v>27</v>
      </c>
      <c r="Z9859">
        <v>27</v>
      </c>
      <c r="AA9859">
        <v>6</v>
      </c>
      <c r="AB9859">
        <v>6</v>
      </c>
      <c r="AC9859">
        <v>51</v>
      </c>
    </row>
    <row r="9860" spans="1:29">
      <c r="A9860">
        <v>10694</v>
      </c>
      <c r="B9860" t="s">
        <v>805</v>
      </c>
      <c r="C9860" t="s">
        <v>11695</v>
      </c>
      <c r="J9860" t="s">
        <v>1444</v>
      </c>
      <c r="K9860">
        <v>0</v>
      </c>
      <c r="N9860" t="b">
        <v>1</v>
      </c>
      <c r="O9860" t="b">
        <v>0</v>
      </c>
      <c r="P9860" t="b">
        <v>0</v>
      </c>
      <c r="Q9860">
        <v>6</v>
      </c>
      <c r="R9860">
        <v>6</v>
      </c>
      <c r="S9860">
        <v>1</v>
      </c>
      <c r="T9860">
        <v>3</v>
      </c>
      <c r="U9860" t="b">
        <v>1</v>
      </c>
      <c r="V9860" t="s">
        <v>11636</v>
      </c>
      <c r="W9860" t="s">
        <v>11637</v>
      </c>
      <c r="X9860" t="s">
        <v>14729</v>
      </c>
      <c r="Y9860">
        <v>28</v>
      </c>
      <c r="Z9860">
        <v>28</v>
      </c>
      <c r="AA9860">
        <v>5</v>
      </c>
      <c r="AB9860">
        <v>5</v>
      </c>
      <c r="AC9860">
        <v>51</v>
      </c>
    </row>
    <row r="9861" spans="1:29">
      <c r="A9861">
        <v>10695</v>
      </c>
      <c r="B9861" t="s">
        <v>805</v>
      </c>
      <c r="C9861" t="s">
        <v>11696</v>
      </c>
      <c r="J9861" t="s">
        <v>1444</v>
      </c>
      <c r="K9861">
        <v>0</v>
      </c>
      <c r="N9861" t="b">
        <v>1</v>
      </c>
      <c r="O9861" t="b">
        <v>0</v>
      </c>
      <c r="P9861" t="b">
        <v>0</v>
      </c>
      <c r="Q9861">
        <v>6</v>
      </c>
      <c r="R9861">
        <v>6</v>
      </c>
      <c r="S9861">
        <v>1</v>
      </c>
      <c r="T9861">
        <v>3</v>
      </c>
      <c r="U9861" t="b">
        <v>1</v>
      </c>
      <c r="V9861" t="s">
        <v>11636</v>
      </c>
      <c r="W9861" t="s">
        <v>11637</v>
      </c>
      <c r="X9861" t="s">
        <v>14629</v>
      </c>
      <c r="Y9861">
        <v>28</v>
      </c>
      <c r="Z9861">
        <v>28</v>
      </c>
      <c r="AA9861">
        <v>6</v>
      </c>
      <c r="AB9861">
        <v>6</v>
      </c>
      <c r="AC9861">
        <v>51</v>
      </c>
    </row>
    <row r="9862" spans="1:29">
      <c r="A9862">
        <v>10696</v>
      </c>
      <c r="B9862" t="s">
        <v>805</v>
      </c>
      <c r="C9862" t="s">
        <v>11697</v>
      </c>
      <c r="J9862" t="s">
        <v>1444</v>
      </c>
      <c r="K9862">
        <v>0</v>
      </c>
      <c r="N9862" t="b">
        <v>1</v>
      </c>
      <c r="O9862" t="b">
        <v>0</v>
      </c>
      <c r="P9862" t="b">
        <v>0</v>
      </c>
      <c r="Q9862">
        <v>6</v>
      </c>
      <c r="R9862">
        <v>6</v>
      </c>
      <c r="S9862">
        <v>1</v>
      </c>
      <c r="T9862">
        <v>3</v>
      </c>
      <c r="U9862" t="b">
        <v>1</v>
      </c>
      <c r="V9862" t="s">
        <v>11636</v>
      </c>
      <c r="W9862" t="s">
        <v>11637</v>
      </c>
      <c r="X9862" t="s">
        <v>14805</v>
      </c>
      <c r="Y9862">
        <v>29</v>
      </c>
      <c r="Z9862">
        <v>29</v>
      </c>
      <c r="AA9862">
        <v>5</v>
      </c>
      <c r="AB9862">
        <v>5</v>
      </c>
      <c r="AC9862">
        <v>51</v>
      </c>
    </row>
    <row r="9863" spans="1:29">
      <c r="A9863">
        <v>10697</v>
      </c>
      <c r="B9863" t="s">
        <v>805</v>
      </c>
      <c r="C9863" t="s">
        <v>11698</v>
      </c>
      <c r="J9863" t="s">
        <v>1444</v>
      </c>
      <c r="K9863">
        <v>0</v>
      </c>
      <c r="N9863" t="b">
        <v>1</v>
      </c>
      <c r="O9863" t="b">
        <v>0</v>
      </c>
      <c r="P9863" t="b">
        <v>0</v>
      </c>
      <c r="Q9863">
        <v>6</v>
      </c>
      <c r="R9863">
        <v>6</v>
      </c>
      <c r="S9863">
        <v>1</v>
      </c>
      <c r="T9863">
        <v>3</v>
      </c>
      <c r="U9863" t="b">
        <v>1</v>
      </c>
      <c r="V9863" t="s">
        <v>11636</v>
      </c>
      <c r="W9863" t="s">
        <v>11637</v>
      </c>
      <c r="X9863" t="s">
        <v>14630</v>
      </c>
      <c r="Y9863">
        <v>29</v>
      </c>
      <c r="Z9863">
        <v>29</v>
      </c>
      <c r="AA9863">
        <v>6</v>
      </c>
      <c r="AB9863">
        <v>6</v>
      </c>
      <c r="AC9863">
        <v>51</v>
      </c>
    </row>
    <row r="9864" spans="1:29">
      <c r="A9864">
        <v>10698</v>
      </c>
      <c r="B9864" t="s">
        <v>805</v>
      </c>
      <c r="C9864" t="s">
        <v>11699</v>
      </c>
      <c r="J9864" t="s">
        <v>1444</v>
      </c>
      <c r="K9864">
        <v>0</v>
      </c>
      <c r="N9864" t="b">
        <v>1</v>
      </c>
      <c r="O9864" t="b">
        <v>0</v>
      </c>
      <c r="P9864" t="b">
        <v>0</v>
      </c>
      <c r="Q9864">
        <v>6</v>
      </c>
      <c r="R9864">
        <v>6</v>
      </c>
      <c r="S9864">
        <v>1</v>
      </c>
      <c r="T9864">
        <v>3</v>
      </c>
      <c r="U9864" t="b">
        <v>1</v>
      </c>
      <c r="V9864" t="s">
        <v>11636</v>
      </c>
      <c r="W9864" t="s">
        <v>11637</v>
      </c>
      <c r="X9864" t="s">
        <v>14622</v>
      </c>
      <c r="Y9864">
        <v>30</v>
      </c>
      <c r="Z9864">
        <v>30</v>
      </c>
      <c r="AA9864">
        <v>5</v>
      </c>
      <c r="AB9864">
        <v>5</v>
      </c>
      <c r="AC9864">
        <v>51</v>
      </c>
    </row>
    <row r="9865" spans="1:29">
      <c r="A9865">
        <v>10699</v>
      </c>
      <c r="B9865" t="s">
        <v>805</v>
      </c>
      <c r="C9865" t="s">
        <v>11700</v>
      </c>
      <c r="J9865" t="s">
        <v>1444</v>
      </c>
      <c r="K9865">
        <v>0</v>
      </c>
      <c r="N9865" t="b">
        <v>1</v>
      </c>
      <c r="O9865" t="b">
        <v>0</v>
      </c>
      <c r="P9865" t="b">
        <v>0</v>
      </c>
      <c r="Q9865">
        <v>6</v>
      </c>
      <c r="R9865">
        <v>6</v>
      </c>
      <c r="S9865">
        <v>1</v>
      </c>
      <c r="T9865">
        <v>3</v>
      </c>
      <c r="U9865" t="b">
        <v>1</v>
      </c>
      <c r="V9865" t="s">
        <v>11636</v>
      </c>
      <c r="W9865" t="s">
        <v>11637</v>
      </c>
      <c r="X9865" t="s">
        <v>14631</v>
      </c>
      <c r="Y9865">
        <v>30</v>
      </c>
      <c r="Z9865">
        <v>30</v>
      </c>
      <c r="AA9865">
        <v>6</v>
      </c>
      <c r="AB9865">
        <v>6</v>
      </c>
      <c r="AC9865">
        <v>51</v>
      </c>
    </row>
    <row r="9866" spans="1:29">
      <c r="A9866">
        <v>10700</v>
      </c>
      <c r="B9866" t="s">
        <v>805</v>
      </c>
      <c r="C9866" t="s">
        <v>11701</v>
      </c>
      <c r="J9866" t="s">
        <v>1444</v>
      </c>
      <c r="K9866">
        <v>0</v>
      </c>
      <c r="N9866" t="b">
        <v>1</v>
      </c>
      <c r="O9866" t="b">
        <v>0</v>
      </c>
      <c r="P9866" t="b">
        <v>0</v>
      </c>
      <c r="Q9866">
        <v>6</v>
      </c>
      <c r="R9866">
        <v>6</v>
      </c>
      <c r="S9866">
        <v>1</v>
      </c>
      <c r="T9866">
        <v>3</v>
      </c>
      <c r="U9866" t="b">
        <v>1</v>
      </c>
      <c r="V9866" t="s">
        <v>11636</v>
      </c>
      <c r="W9866" t="s">
        <v>11637</v>
      </c>
      <c r="X9866" t="s">
        <v>14808</v>
      </c>
      <c r="Y9866">
        <v>31</v>
      </c>
      <c r="Z9866">
        <v>31</v>
      </c>
      <c r="AA9866">
        <v>5</v>
      </c>
      <c r="AB9866">
        <v>5</v>
      </c>
      <c r="AC9866">
        <v>51</v>
      </c>
    </row>
    <row r="9867" spans="1:29">
      <c r="A9867">
        <v>10701</v>
      </c>
      <c r="B9867" t="s">
        <v>805</v>
      </c>
      <c r="C9867" t="s">
        <v>11702</v>
      </c>
      <c r="J9867" t="s">
        <v>1444</v>
      </c>
      <c r="K9867">
        <v>0</v>
      </c>
      <c r="N9867" t="b">
        <v>1</v>
      </c>
      <c r="O9867" t="b">
        <v>0</v>
      </c>
      <c r="P9867" t="b">
        <v>0</v>
      </c>
      <c r="Q9867">
        <v>6</v>
      </c>
      <c r="R9867">
        <v>6</v>
      </c>
      <c r="S9867">
        <v>1</v>
      </c>
      <c r="T9867">
        <v>3</v>
      </c>
      <c r="U9867" t="b">
        <v>1</v>
      </c>
      <c r="V9867" t="s">
        <v>11636</v>
      </c>
      <c r="W9867" t="s">
        <v>11637</v>
      </c>
      <c r="X9867" t="s">
        <v>14809</v>
      </c>
      <c r="Y9867">
        <v>31</v>
      </c>
      <c r="Z9867">
        <v>31</v>
      </c>
      <c r="AA9867">
        <v>6</v>
      </c>
      <c r="AB9867">
        <v>6</v>
      </c>
      <c r="AC9867">
        <v>51</v>
      </c>
    </row>
    <row r="9868" spans="1:29">
      <c r="A9868">
        <v>10702</v>
      </c>
      <c r="B9868" t="s">
        <v>805</v>
      </c>
      <c r="C9868" t="s">
        <v>11703</v>
      </c>
      <c r="J9868" t="s">
        <v>1444</v>
      </c>
      <c r="K9868">
        <v>0</v>
      </c>
      <c r="N9868" t="b">
        <v>1</v>
      </c>
      <c r="O9868" t="b">
        <v>0</v>
      </c>
      <c r="P9868" t="b">
        <v>0</v>
      </c>
      <c r="Q9868">
        <v>6</v>
      </c>
      <c r="R9868">
        <v>6</v>
      </c>
      <c r="S9868">
        <v>1</v>
      </c>
      <c r="T9868">
        <v>3</v>
      </c>
      <c r="U9868" t="b">
        <v>1</v>
      </c>
      <c r="V9868" t="s">
        <v>11636</v>
      </c>
      <c r="W9868" t="s">
        <v>11637</v>
      </c>
      <c r="X9868" t="s">
        <v>14556</v>
      </c>
      <c r="Y9868">
        <v>43</v>
      </c>
      <c r="Z9868">
        <v>43</v>
      </c>
      <c r="AA9868">
        <v>5</v>
      </c>
      <c r="AB9868">
        <v>5</v>
      </c>
      <c r="AC9868">
        <v>51</v>
      </c>
    </row>
    <row r="9869" spans="1:29">
      <c r="A9869">
        <v>10703</v>
      </c>
      <c r="B9869" t="s">
        <v>805</v>
      </c>
      <c r="C9869" t="s">
        <v>11704</v>
      </c>
      <c r="J9869" t="s">
        <v>1444</v>
      </c>
      <c r="K9869">
        <v>0</v>
      </c>
      <c r="N9869" t="b">
        <v>1</v>
      </c>
      <c r="O9869" t="b">
        <v>0</v>
      </c>
      <c r="P9869" t="b">
        <v>0</v>
      </c>
      <c r="Q9869">
        <v>6</v>
      </c>
      <c r="R9869">
        <v>6</v>
      </c>
      <c r="S9869">
        <v>1</v>
      </c>
      <c r="T9869">
        <v>3</v>
      </c>
      <c r="U9869" t="b">
        <v>1</v>
      </c>
      <c r="V9869" t="s">
        <v>11636</v>
      </c>
      <c r="W9869" t="s">
        <v>11637</v>
      </c>
      <c r="X9869" t="s">
        <v>14737</v>
      </c>
      <c r="Y9869">
        <v>43</v>
      </c>
      <c r="Z9869">
        <v>43</v>
      </c>
      <c r="AA9869">
        <v>6</v>
      </c>
      <c r="AB9869">
        <v>6</v>
      </c>
      <c r="AC9869">
        <v>51</v>
      </c>
    </row>
    <row r="9870" spans="1:29">
      <c r="A9870">
        <v>10704</v>
      </c>
      <c r="B9870" t="s">
        <v>805</v>
      </c>
      <c r="C9870" t="s">
        <v>11705</v>
      </c>
      <c r="J9870" t="s">
        <v>1444</v>
      </c>
      <c r="K9870">
        <v>0</v>
      </c>
      <c r="N9870" t="b">
        <v>1</v>
      </c>
      <c r="O9870" t="b">
        <v>0</v>
      </c>
      <c r="P9870" t="b">
        <v>0</v>
      </c>
      <c r="Q9870">
        <v>6</v>
      </c>
      <c r="R9870">
        <v>6</v>
      </c>
      <c r="S9870">
        <v>1</v>
      </c>
      <c r="T9870">
        <v>3</v>
      </c>
      <c r="U9870" t="b">
        <v>1</v>
      </c>
      <c r="V9870" t="s">
        <v>11636</v>
      </c>
      <c r="W9870" t="s">
        <v>11637</v>
      </c>
      <c r="X9870" t="s">
        <v>14557</v>
      </c>
      <c r="Y9870">
        <v>44</v>
      </c>
      <c r="Z9870">
        <v>44</v>
      </c>
      <c r="AA9870">
        <v>5</v>
      </c>
      <c r="AB9870">
        <v>5</v>
      </c>
      <c r="AC9870">
        <v>51</v>
      </c>
    </row>
    <row r="9871" spans="1:29">
      <c r="A9871">
        <v>10705</v>
      </c>
      <c r="B9871" t="s">
        <v>805</v>
      </c>
      <c r="C9871" t="s">
        <v>11706</v>
      </c>
      <c r="J9871" t="s">
        <v>1444</v>
      </c>
      <c r="K9871">
        <v>0</v>
      </c>
      <c r="N9871" t="b">
        <v>1</v>
      </c>
      <c r="O9871" t="b">
        <v>0</v>
      </c>
      <c r="P9871" t="b">
        <v>0</v>
      </c>
      <c r="Q9871">
        <v>6</v>
      </c>
      <c r="R9871">
        <v>6</v>
      </c>
      <c r="S9871">
        <v>1</v>
      </c>
      <c r="T9871">
        <v>3</v>
      </c>
      <c r="U9871" t="b">
        <v>1</v>
      </c>
      <c r="V9871" t="s">
        <v>11636</v>
      </c>
      <c r="W9871" t="s">
        <v>11637</v>
      </c>
      <c r="X9871" t="s">
        <v>14738</v>
      </c>
      <c r="Y9871">
        <v>44</v>
      </c>
      <c r="Z9871">
        <v>44</v>
      </c>
      <c r="AA9871">
        <v>6</v>
      </c>
      <c r="AB9871">
        <v>6</v>
      </c>
      <c r="AC9871">
        <v>51</v>
      </c>
    </row>
    <row r="9872" spans="1:29">
      <c r="A9872">
        <v>10706</v>
      </c>
      <c r="B9872" t="s">
        <v>805</v>
      </c>
      <c r="C9872" t="s">
        <v>11707</v>
      </c>
      <c r="J9872" t="s">
        <v>1444</v>
      </c>
      <c r="K9872">
        <v>0</v>
      </c>
      <c r="N9872" t="b">
        <v>1</v>
      </c>
      <c r="O9872" t="b">
        <v>0</v>
      </c>
      <c r="P9872" t="b">
        <v>0</v>
      </c>
      <c r="Q9872">
        <v>6</v>
      </c>
      <c r="R9872">
        <v>6</v>
      </c>
      <c r="S9872">
        <v>1</v>
      </c>
      <c r="T9872">
        <v>3</v>
      </c>
      <c r="U9872" t="b">
        <v>1</v>
      </c>
      <c r="V9872" t="s">
        <v>11636</v>
      </c>
      <c r="W9872" t="s">
        <v>11637</v>
      </c>
      <c r="X9872" t="s">
        <v>14558</v>
      </c>
      <c r="Y9872">
        <v>45</v>
      </c>
      <c r="Z9872">
        <v>45</v>
      </c>
      <c r="AA9872">
        <v>5</v>
      </c>
      <c r="AB9872">
        <v>5</v>
      </c>
      <c r="AC9872">
        <v>51</v>
      </c>
    </row>
    <row r="9873" spans="1:29">
      <c r="A9873">
        <v>10707</v>
      </c>
      <c r="B9873" t="s">
        <v>805</v>
      </c>
      <c r="C9873" t="s">
        <v>11708</v>
      </c>
      <c r="J9873" t="s">
        <v>1444</v>
      </c>
      <c r="K9873">
        <v>0</v>
      </c>
      <c r="N9873" t="b">
        <v>1</v>
      </c>
      <c r="O9873" t="b">
        <v>0</v>
      </c>
      <c r="P9873" t="b">
        <v>0</v>
      </c>
      <c r="Q9873">
        <v>6</v>
      </c>
      <c r="R9873">
        <v>6</v>
      </c>
      <c r="S9873">
        <v>1</v>
      </c>
      <c r="T9873">
        <v>3</v>
      </c>
      <c r="U9873" t="b">
        <v>1</v>
      </c>
      <c r="V9873" t="s">
        <v>11636</v>
      </c>
      <c r="W9873" t="s">
        <v>11637</v>
      </c>
      <c r="X9873" t="s">
        <v>14739</v>
      </c>
      <c r="Y9873">
        <v>45</v>
      </c>
      <c r="Z9873">
        <v>45</v>
      </c>
      <c r="AA9873">
        <v>6</v>
      </c>
      <c r="AB9873">
        <v>6</v>
      </c>
      <c r="AC9873">
        <v>51</v>
      </c>
    </row>
    <row r="9874" spans="1:29">
      <c r="A9874">
        <v>10708</v>
      </c>
      <c r="B9874" t="s">
        <v>805</v>
      </c>
      <c r="C9874" t="s">
        <v>11709</v>
      </c>
      <c r="J9874" t="s">
        <v>1444</v>
      </c>
      <c r="K9874">
        <v>0</v>
      </c>
      <c r="N9874" t="b">
        <v>1</v>
      </c>
      <c r="O9874" t="b">
        <v>0</v>
      </c>
      <c r="P9874" t="b">
        <v>0</v>
      </c>
      <c r="Q9874">
        <v>6</v>
      </c>
      <c r="R9874">
        <v>6</v>
      </c>
      <c r="S9874">
        <v>1</v>
      </c>
      <c r="T9874">
        <v>3</v>
      </c>
      <c r="U9874" t="b">
        <v>1</v>
      </c>
      <c r="V9874" t="s">
        <v>11636</v>
      </c>
      <c r="W9874" t="s">
        <v>11637</v>
      </c>
      <c r="X9874" t="s">
        <v>14740</v>
      </c>
      <c r="Y9874">
        <v>46</v>
      </c>
      <c r="Z9874">
        <v>46</v>
      </c>
      <c r="AA9874">
        <v>5</v>
      </c>
      <c r="AB9874">
        <v>5</v>
      </c>
      <c r="AC9874">
        <v>51</v>
      </c>
    </row>
    <row r="9875" spans="1:29">
      <c r="A9875">
        <v>10709</v>
      </c>
      <c r="B9875" t="s">
        <v>805</v>
      </c>
      <c r="C9875" t="s">
        <v>11710</v>
      </c>
      <c r="J9875" t="s">
        <v>1444</v>
      </c>
      <c r="K9875">
        <v>0</v>
      </c>
      <c r="N9875" t="b">
        <v>1</v>
      </c>
      <c r="O9875" t="b">
        <v>0</v>
      </c>
      <c r="P9875" t="b">
        <v>0</v>
      </c>
      <c r="Q9875">
        <v>6</v>
      </c>
      <c r="R9875">
        <v>6</v>
      </c>
      <c r="S9875">
        <v>1</v>
      </c>
      <c r="T9875">
        <v>3</v>
      </c>
      <c r="U9875" t="b">
        <v>1</v>
      </c>
      <c r="V9875" t="s">
        <v>11636</v>
      </c>
      <c r="W9875" t="s">
        <v>11637</v>
      </c>
      <c r="X9875" t="s">
        <v>14741</v>
      </c>
      <c r="Y9875">
        <v>46</v>
      </c>
      <c r="Z9875">
        <v>46</v>
      </c>
      <c r="AA9875">
        <v>6</v>
      </c>
      <c r="AB9875">
        <v>6</v>
      </c>
      <c r="AC9875">
        <v>51</v>
      </c>
    </row>
    <row r="9876" spans="1:29">
      <c r="A9876">
        <v>10710</v>
      </c>
      <c r="B9876" t="s">
        <v>805</v>
      </c>
      <c r="C9876" t="s">
        <v>11711</v>
      </c>
      <c r="J9876" t="s">
        <v>1444</v>
      </c>
      <c r="K9876">
        <v>0</v>
      </c>
      <c r="N9876" t="b">
        <v>1</v>
      </c>
      <c r="O9876" t="b">
        <v>0</v>
      </c>
      <c r="P9876" t="b">
        <v>0</v>
      </c>
      <c r="Q9876">
        <v>6</v>
      </c>
      <c r="R9876">
        <v>6</v>
      </c>
      <c r="S9876">
        <v>1</v>
      </c>
      <c r="T9876">
        <v>3</v>
      </c>
      <c r="U9876" t="b">
        <v>1</v>
      </c>
      <c r="V9876" t="s">
        <v>11636</v>
      </c>
      <c r="W9876" t="s">
        <v>11637</v>
      </c>
      <c r="X9876" t="s">
        <v>14742</v>
      </c>
      <c r="Y9876">
        <v>47</v>
      </c>
      <c r="Z9876">
        <v>47</v>
      </c>
      <c r="AA9876">
        <v>5</v>
      </c>
      <c r="AB9876">
        <v>5</v>
      </c>
      <c r="AC9876">
        <v>51</v>
      </c>
    </row>
    <row r="9877" spans="1:29">
      <c r="A9877">
        <v>10711</v>
      </c>
      <c r="B9877" t="s">
        <v>805</v>
      </c>
      <c r="C9877" t="s">
        <v>11712</v>
      </c>
      <c r="J9877" t="s">
        <v>1444</v>
      </c>
      <c r="K9877">
        <v>0</v>
      </c>
      <c r="N9877" t="b">
        <v>1</v>
      </c>
      <c r="O9877" t="b">
        <v>0</v>
      </c>
      <c r="P9877" t="b">
        <v>0</v>
      </c>
      <c r="Q9877">
        <v>6</v>
      </c>
      <c r="R9877">
        <v>6</v>
      </c>
      <c r="S9877">
        <v>1</v>
      </c>
      <c r="T9877">
        <v>3</v>
      </c>
      <c r="U9877" t="b">
        <v>1</v>
      </c>
      <c r="V9877" t="s">
        <v>11636</v>
      </c>
      <c r="W9877" t="s">
        <v>11637</v>
      </c>
      <c r="X9877" t="s">
        <v>14562</v>
      </c>
      <c r="Y9877">
        <v>47</v>
      </c>
      <c r="Z9877">
        <v>47</v>
      </c>
      <c r="AA9877">
        <v>6</v>
      </c>
      <c r="AB9877">
        <v>6</v>
      </c>
      <c r="AC9877">
        <v>51</v>
      </c>
    </row>
    <row r="9878" spans="1:29">
      <c r="A9878">
        <v>10712</v>
      </c>
      <c r="B9878" t="s">
        <v>805</v>
      </c>
      <c r="C9878" t="s">
        <v>11713</v>
      </c>
      <c r="J9878" t="s">
        <v>1444</v>
      </c>
      <c r="K9878">
        <v>0</v>
      </c>
      <c r="N9878" t="b">
        <v>1</v>
      </c>
      <c r="O9878" t="b">
        <v>0</v>
      </c>
      <c r="P9878" t="b">
        <v>0</v>
      </c>
      <c r="Q9878">
        <v>6</v>
      </c>
      <c r="R9878">
        <v>6</v>
      </c>
      <c r="S9878">
        <v>1</v>
      </c>
      <c r="T9878">
        <v>3</v>
      </c>
      <c r="U9878" t="b">
        <v>1</v>
      </c>
      <c r="V9878" t="s">
        <v>11636</v>
      </c>
      <c r="W9878" t="s">
        <v>11637</v>
      </c>
      <c r="X9878" t="s">
        <v>14743</v>
      </c>
      <c r="Y9878">
        <v>48</v>
      </c>
      <c r="Z9878">
        <v>48</v>
      </c>
      <c r="AA9878">
        <v>5</v>
      </c>
      <c r="AB9878">
        <v>5</v>
      </c>
      <c r="AC9878">
        <v>51</v>
      </c>
    </row>
    <row r="9879" spans="1:29">
      <c r="A9879">
        <v>10713</v>
      </c>
      <c r="B9879" t="s">
        <v>805</v>
      </c>
      <c r="C9879" t="s">
        <v>11714</v>
      </c>
      <c r="J9879" t="s">
        <v>1444</v>
      </c>
      <c r="K9879">
        <v>0</v>
      </c>
      <c r="N9879" t="b">
        <v>1</v>
      </c>
      <c r="O9879" t="b">
        <v>0</v>
      </c>
      <c r="P9879" t="b">
        <v>0</v>
      </c>
      <c r="Q9879">
        <v>6</v>
      </c>
      <c r="R9879">
        <v>6</v>
      </c>
      <c r="S9879">
        <v>1</v>
      </c>
      <c r="T9879">
        <v>3</v>
      </c>
      <c r="U9879" t="b">
        <v>1</v>
      </c>
      <c r="V9879" t="s">
        <v>11636</v>
      </c>
      <c r="W9879" t="s">
        <v>11637</v>
      </c>
      <c r="X9879" t="s">
        <v>14475</v>
      </c>
      <c r="Y9879">
        <v>48</v>
      </c>
      <c r="Z9879">
        <v>48</v>
      </c>
      <c r="AA9879">
        <v>6</v>
      </c>
      <c r="AB9879">
        <v>6</v>
      </c>
      <c r="AC9879">
        <v>51</v>
      </c>
    </row>
    <row r="9880" spans="1:29">
      <c r="A9880">
        <v>10714</v>
      </c>
      <c r="B9880" t="s">
        <v>805</v>
      </c>
      <c r="C9880" t="s">
        <v>11715</v>
      </c>
      <c r="J9880" t="s">
        <v>1444</v>
      </c>
      <c r="K9880">
        <v>0</v>
      </c>
      <c r="N9880" t="b">
        <v>1</v>
      </c>
      <c r="O9880" t="b">
        <v>0</v>
      </c>
      <c r="P9880" t="b">
        <v>0</v>
      </c>
      <c r="Q9880">
        <v>6</v>
      </c>
      <c r="R9880">
        <v>6</v>
      </c>
      <c r="S9880">
        <v>1</v>
      </c>
      <c r="T9880">
        <v>3</v>
      </c>
      <c r="U9880" t="b">
        <v>1</v>
      </c>
      <c r="V9880" t="s">
        <v>11636</v>
      </c>
      <c r="W9880" t="s">
        <v>11637</v>
      </c>
      <c r="X9880" t="s">
        <v>14744</v>
      </c>
      <c r="Y9880">
        <v>49</v>
      </c>
      <c r="Z9880">
        <v>49</v>
      </c>
      <c r="AA9880">
        <v>5</v>
      </c>
      <c r="AB9880">
        <v>5</v>
      </c>
      <c r="AC9880">
        <v>51</v>
      </c>
    </row>
    <row r="9881" spans="1:29">
      <c r="A9881">
        <v>10715</v>
      </c>
      <c r="B9881" t="s">
        <v>805</v>
      </c>
      <c r="C9881" t="s">
        <v>11716</v>
      </c>
      <c r="J9881" t="s">
        <v>1444</v>
      </c>
      <c r="K9881">
        <v>0</v>
      </c>
      <c r="N9881" t="b">
        <v>1</v>
      </c>
      <c r="O9881" t="b">
        <v>0</v>
      </c>
      <c r="P9881" t="b">
        <v>0</v>
      </c>
      <c r="Q9881">
        <v>6</v>
      </c>
      <c r="R9881">
        <v>6</v>
      </c>
      <c r="S9881">
        <v>1</v>
      </c>
      <c r="T9881">
        <v>3</v>
      </c>
      <c r="U9881" t="b">
        <v>1</v>
      </c>
      <c r="V9881" t="s">
        <v>11636</v>
      </c>
      <c r="W9881" t="s">
        <v>11637</v>
      </c>
      <c r="X9881" t="s">
        <v>14478</v>
      </c>
      <c r="Y9881">
        <v>49</v>
      </c>
      <c r="Z9881">
        <v>49</v>
      </c>
      <c r="AA9881">
        <v>6</v>
      </c>
      <c r="AB9881">
        <v>6</v>
      </c>
      <c r="AC9881">
        <v>51</v>
      </c>
    </row>
    <row r="9882" spans="1:29">
      <c r="A9882">
        <v>10716</v>
      </c>
      <c r="B9882" t="s">
        <v>805</v>
      </c>
      <c r="C9882" t="s">
        <v>11717</v>
      </c>
      <c r="J9882" t="s">
        <v>1444</v>
      </c>
      <c r="K9882">
        <v>0</v>
      </c>
      <c r="N9882" t="b">
        <v>1</v>
      </c>
      <c r="O9882" t="b">
        <v>0</v>
      </c>
      <c r="P9882" t="b">
        <v>0</v>
      </c>
      <c r="Q9882">
        <v>6</v>
      </c>
      <c r="R9882">
        <v>6</v>
      </c>
      <c r="S9882">
        <v>1</v>
      </c>
      <c r="T9882">
        <v>3</v>
      </c>
      <c r="U9882" t="b">
        <v>1</v>
      </c>
      <c r="V9882" t="s">
        <v>11636</v>
      </c>
      <c r="W9882" t="s">
        <v>11637</v>
      </c>
      <c r="X9882" t="s">
        <v>14745</v>
      </c>
      <c r="Y9882">
        <v>50</v>
      </c>
      <c r="Z9882">
        <v>50</v>
      </c>
      <c r="AA9882">
        <v>5</v>
      </c>
      <c r="AB9882">
        <v>5</v>
      </c>
      <c r="AC9882">
        <v>51</v>
      </c>
    </row>
    <row r="9883" spans="1:29">
      <c r="A9883">
        <v>10717</v>
      </c>
      <c r="B9883" t="s">
        <v>805</v>
      </c>
      <c r="C9883" t="s">
        <v>11718</v>
      </c>
      <c r="J9883" t="s">
        <v>1444</v>
      </c>
      <c r="K9883">
        <v>0</v>
      </c>
      <c r="N9883" t="b">
        <v>1</v>
      </c>
      <c r="O9883" t="b">
        <v>0</v>
      </c>
      <c r="P9883" t="b">
        <v>0</v>
      </c>
      <c r="Q9883">
        <v>6</v>
      </c>
      <c r="R9883">
        <v>6</v>
      </c>
      <c r="S9883">
        <v>1</v>
      </c>
      <c r="T9883">
        <v>3</v>
      </c>
      <c r="U9883" t="b">
        <v>1</v>
      </c>
      <c r="V9883" t="s">
        <v>11636</v>
      </c>
      <c r="W9883" t="s">
        <v>11637</v>
      </c>
      <c r="X9883" t="s">
        <v>14481</v>
      </c>
      <c r="Y9883">
        <v>50</v>
      </c>
      <c r="Z9883">
        <v>50</v>
      </c>
      <c r="AA9883">
        <v>6</v>
      </c>
      <c r="AB9883">
        <v>6</v>
      </c>
      <c r="AC9883">
        <v>51</v>
      </c>
    </row>
    <row r="9884" spans="1:29">
      <c r="A9884">
        <v>10718</v>
      </c>
      <c r="B9884" t="s">
        <v>805</v>
      </c>
      <c r="C9884" t="s">
        <v>11719</v>
      </c>
      <c r="J9884" t="s">
        <v>1444</v>
      </c>
      <c r="K9884">
        <v>0</v>
      </c>
      <c r="N9884" t="b">
        <v>1</v>
      </c>
      <c r="O9884" t="b">
        <v>0</v>
      </c>
      <c r="P9884" t="b">
        <v>0</v>
      </c>
      <c r="Q9884">
        <v>6</v>
      </c>
      <c r="R9884">
        <v>6</v>
      </c>
      <c r="S9884">
        <v>1</v>
      </c>
      <c r="T9884">
        <v>3</v>
      </c>
      <c r="U9884" t="b">
        <v>1</v>
      </c>
      <c r="V9884" t="s">
        <v>11636</v>
      </c>
      <c r="W9884" t="s">
        <v>11637</v>
      </c>
      <c r="X9884" t="s">
        <v>14746</v>
      </c>
      <c r="Y9884">
        <v>51</v>
      </c>
      <c r="Z9884">
        <v>51</v>
      </c>
      <c r="AA9884">
        <v>5</v>
      </c>
      <c r="AB9884">
        <v>5</v>
      </c>
      <c r="AC9884">
        <v>51</v>
      </c>
    </row>
    <row r="9885" spans="1:29">
      <c r="A9885">
        <v>10719</v>
      </c>
      <c r="B9885" t="s">
        <v>805</v>
      </c>
      <c r="C9885" t="s">
        <v>11720</v>
      </c>
      <c r="J9885" t="s">
        <v>1444</v>
      </c>
      <c r="K9885">
        <v>0</v>
      </c>
      <c r="N9885" t="b">
        <v>1</v>
      </c>
      <c r="O9885" t="b">
        <v>0</v>
      </c>
      <c r="P9885" t="b">
        <v>0</v>
      </c>
      <c r="Q9885">
        <v>6</v>
      </c>
      <c r="R9885">
        <v>6</v>
      </c>
      <c r="S9885">
        <v>1</v>
      </c>
      <c r="T9885">
        <v>3</v>
      </c>
      <c r="U9885" t="b">
        <v>1</v>
      </c>
      <c r="V9885" t="s">
        <v>11636</v>
      </c>
      <c r="W9885" t="s">
        <v>11637</v>
      </c>
      <c r="X9885" t="s">
        <v>14484</v>
      </c>
      <c r="Y9885">
        <v>51</v>
      </c>
      <c r="Z9885">
        <v>51</v>
      </c>
      <c r="AA9885">
        <v>6</v>
      </c>
      <c r="AB9885">
        <v>6</v>
      </c>
      <c r="AC9885">
        <v>51</v>
      </c>
    </row>
    <row r="9886" spans="1:29">
      <c r="A9886">
        <v>10720</v>
      </c>
      <c r="B9886" t="s">
        <v>805</v>
      </c>
      <c r="C9886" t="s">
        <v>11721</v>
      </c>
      <c r="J9886" t="s">
        <v>1444</v>
      </c>
      <c r="K9886">
        <v>0</v>
      </c>
      <c r="N9886" t="b">
        <v>1</v>
      </c>
      <c r="O9886" t="b">
        <v>0</v>
      </c>
      <c r="P9886" t="b">
        <v>0</v>
      </c>
      <c r="Q9886">
        <v>6</v>
      </c>
      <c r="R9886">
        <v>6</v>
      </c>
      <c r="S9886">
        <v>1</v>
      </c>
      <c r="T9886">
        <v>3</v>
      </c>
      <c r="U9886" t="b">
        <v>1</v>
      </c>
      <c r="V9886" t="s">
        <v>11636</v>
      </c>
      <c r="W9886" t="s">
        <v>11637</v>
      </c>
      <c r="X9886" t="s">
        <v>14829</v>
      </c>
      <c r="Y9886">
        <v>52</v>
      </c>
      <c r="Z9886">
        <v>52</v>
      </c>
      <c r="AA9886">
        <v>5</v>
      </c>
      <c r="AB9886">
        <v>5</v>
      </c>
      <c r="AC9886">
        <v>51</v>
      </c>
    </row>
    <row r="9887" spans="1:29">
      <c r="A9887">
        <v>10721</v>
      </c>
      <c r="B9887" t="s">
        <v>805</v>
      </c>
      <c r="C9887" t="s">
        <v>11722</v>
      </c>
      <c r="J9887" t="s">
        <v>1444</v>
      </c>
      <c r="K9887">
        <v>0</v>
      </c>
      <c r="N9887" t="b">
        <v>1</v>
      </c>
      <c r="O9887" t="b">
        <v>0</v>
      </c>
      <c r="P9887" t="b">
        <v>0</v>
      </c>
      <c r="Q9887">
        <v>6</v>
      </c>
      <c r="R9887">
        <v>6</v>
      </c>
      <c r="S9887">
        <v>1</v>
      </c>
      <c r="T9887">
        <v>3</v>
      </c>
      <c r="U9887" t="b">
        <v>1</v>
      </c>
      <c r="V9887" t="s">
        <v>11636</v>
      </c>
      <c r="W9887" t="s">
        <v>11637</v>
      </c>
      <c r="X9887" t="s">
        <v>14565</v>
      </c>
      <c r="Y9887">
        <v>52</v>
      </c>
      <c r="Z9887">
        <v>52</v>
      </c>
      <c r="AA9887">
        <v>6</v>
      </c>
      <c r="AB9887">
        <v>6</v>
      </c>
      <c r="AC9887">
        <v>51</v>
      </c>
    </row>
    <row r="9888" spans="1:29">
      <c r="A9888">
        <v>10722</v>
      </c>
      <c r="B9888" t="s">
        <v>805</v>
      </c>
      <c r="C9888" t="s">
        <v>11723</v>
      </c>
      <c r="J9888" t="s">
        <v>1444</v>
      </c>
      <c r="K9888">
        <v>0</v>
      </c>
      <c r="N9888" t="b">
        <v>1</v>
      </c>
      <c r="O9888" t="b">
        <v>0</v>
      </c>
      <c r="P9888" t="b">
        <v>0</v>
      </c>
      <c r="Q9888">
        <v>6</v>
      </c>
      <c r="R9888">
        <v>6</v>
      </c>
      <c r="S9888">
        <v>1</v>
      </c>
      <c r="T9888">
        <v>3</v>
      </c>
      <c r="U9888" t="b">
        <v>1</v>
      </c>
      <c r="V9888" t="s">
        <v>11636</v>
      </c>
      <c r="W9888" t="s">
        <v>11637</v>
      </c>
      <c r="X9888" t="s">
        <v>14839</v>
      </c>
      <c r="Y9888">
        <v>53</v>
      </c>
      <c r="Z9888">
        <v>53</v>
      </c>
      <c r="AA9888">
        <v>5</v>
      </c>
      <c r="AB9888">
        <v>5</v>
      </c>
      <c r="AC9888">
        <v>51</v>
      </c>
    </row>
    <row r="9889" spans="1:29">
      <c r="A9889">
        <v>10723</v>
      </c>
      <c r="B9889" t="s">
        <v>805</v>
      </c>
      <c r="C9889" t="s">
        <v>11724</v>
      </c>
      <c r="J9889" t="s">
        <v>1444</v>
      </c>
      <c r="K9889">
        <v>0</v>
      </c>
      <c r="N9889" t="b">
        <v>1</v>
      </c>
      <c r="O9889" t="b">
        <v>0</v>
      </c>
      <c r="P9889" t="b">
        <v>0</v>
      </c>
      <c r="Q9889">
        <v>6</v>
      </c>
      <c r="R9889">
        <v>6</v>
      </c>
      <c r="S9889">
        <v>1</v>
      </c>
      <c r="T9889">
        <v>3</v>
      </c>
      <c r="U9889" t="b">
        <v>1</v>
      </c>
      <c r="V9889" t="s">
        <v>11636</v>
      </c>
      <c r="W9889" t="s">
        <v>11637</v>
      </c>
      <c r="X9889" t="s">
        <v>14568</v>
      </c>
      <c r="Y9889">
        <v>53</v>
      </c>
      <c r="Z9889">
        <v>53</v>
      </c>
      <c r="AA9889">
        <v>6</v>
      </c>
      <c r="AB9889">
        <v>6</v>
      </c>
      <c r="AC9889">
        <v>51</v>
      </c>
    </row>
    <row r="9890" spans="1:29">
      <c r="A9890">
        <v>10724</v>
      </c>
      <c r="B9890" t="s">
        <v>805</v>
      </c>
      <c r="C9890" t="s">
        <v>11725</v>
      </c>
      <c r="J9890" t="s">
        <v>1444</v>
      </c>
      <c r="K9890">
        <v>0</v>
      </c>
      <c r="N9890" t="b">
        <v>1</v>
      </c>
      <c r="O9890" t="b">
        <v>0</v>
      </c>
      <c r="P9890" t="b">
        <v>0</v>
      </c>
      <c r="Q9890">
        <v>6</v>
      </c>
      <c r="R9890">
        <v>6</v>
      </c>
      <c r="S9890">
        <v>1</v>
      </c>
      <c r="T9890">
        <v>3</v>
      </c>
      <c r="U9890" t="b">
        <v>1</v>
      </c>
      <c r="V9890" t="s">
        <v>11636</v>
      </c>
      <c r="W9890" t="s">
        <v>11637</v>
      </c>
      <c r="X9890" t="s">
        <v>14842</v>
      </c>
      <c r="Y9890">
        <v>54</v>
      </c>
      <c r="Z9890">
        <v>54</v>
      </c>
      <c r="AA9890">
        <v>5</v>
      </c>
      <c r="AB9890">
        <v>5</v>
      </c>
      <c r="AC9890">
        <v>51</v>
      </c>
    </row>
    <row r="9891" spans="1:29">
      <c r="A9891">
        <v>10725</v>
      </c>
      <c r="B9891" t="s">
        <v>805</v>
      </c>
      <c r="C9891" t="s">
        <v>11726</v>
      </c>
      <c r="J9891" t="s">
        <v>1444</v>
      </c>
      <c r="K9891">
        <v>0</v>
      </c>
      <c r="N9891" t="b">
        <v>1</v>
      </c>
      <c r="O9891" t="b">
        <v>0</v>
      </c>
      <c r="P9891" t="b">
        <v>0</v>
      </c>
      <c r="Q9891">
        <v>6</v>
      </c>
      <c r="R9891">
        <v>6</v>
      </c>
      <c r="S9891">
        <v>1</v>
      </c>
      <c r="T9891">
        <v>3</v>
      </c>
      <c r="U9891" t="b">
        <v>1</v>
      </c>
      <c r="V9891" t="s">
        <v>11636</v>
      </c>
      <c r="W9891" t="s">
        <v>11637</v>
      </c>
      <c r="X9891" t="s">
        <v>14571</v>
      </c>
      <c r="Y9891">
        <v>54</v>
      </c>
      <c r="Z9891">
        <v>54</v>
      </c>
      <c r="AA9891">
        <v>6</v>
      </c>
      <c r="AB9891">
        <v>6</v>
      </c>
      <c r="AC9891">
        <v>51</v>
      </c>
    </row>
    <row r="9892" spans="1:29">
      <c r="A9892">
        <v>10726</v>
      </c>
      <c r="B9892" t="s">
        <v>805</v>
      </c>
      <c r="C9892" t="s">
        <v>11727</v>
      </c>
      <c r="J9892" t="s">
        <v>1444</v>
      </c>
      <c r="K9892">
        <v>0</v>
      </c>
      <c r="N9892" t="b">
        <v>0</v>
      </c>
      <c r="O9892" t="b">
        <v>1</v>
      </c>
      <c r="P9892" t="b">
        <v>0</v>
      </c>
      <c r="Q9892">
        <v>6</v>
      </c>
      <c r="R9892">
        <v>1</v>
      </c>
      <c r="S9892">
        <v>1</v>
      </c>
      <c r="T9892">
        <v>3</v>
      </c>
      <c r="U9892" t="b">
        <v>1</v>
      </c>
      <c r="V9892" t="s">
        <v>11636</v>
      </c>
      <c r="W9892" t="s">
        <v>11637</v>
      </c>
      <c r="X9892" t="s">
        <v>15642</v>
      </c>
      <c r="Y9892">
        <v>55</v>
      </c>
      <c r="Z9892">
        <v>55</v>
      </c>
      <c r="AA9892">
        <v>5</v>
      </c>
      <c r="AB9892">
        <v>5</v>
      </c>
      <c r="AC9892">
        <v>51</v>
      </c>
    </row>
    <row r="9893" spans="1:29">
      <c r="A9893">
        <v>10727</v>
      </c>
      <c r="B9893" t="s">
        <v>805</v>
      </c>
      <c r="C9893" t="s">
        <v>11728</v>
      </c>
      <c r="J9893" t="s">
        <v>1444</v>
      </c>
      <c r="K9893">
        <v>0</v>
      </c>
      <c r="N9893" t="b">
        <v>0</v>
      </c>
      <c r="O9893" t="b">
        <v>1</v>
      </c>
      <c r="P9893" t="b">
        <v>0</v>
      </c>
      <c r="Q9893">
        <v>6</v>
      </c>
      <c r="R9893">
        <v>1</v>
      </c>
      <c r="S9893">
        <v>1</v>
      </c>
      <c r="T9893">
        <v>3</v>
      </c>
      <c r="U9893" t="b">
        <v>1</v>
      </c>
      <c r="V9893" t="s">
        <v>11636</v>
      </c>
      <c r="W9893" t="s">
        <v>11637</v>
      </c>
      <c r="X9893" t="s">
        <v>14574</v>
      </c>
      <c r="Y9893">
        <v>55</v>
      </c>
      <c r="Z9893">
        <v>55</v>
      </c>
      <c r="AA9893">
        <v>6</v>
      </c>
      <c r="AB9893">
        <v>6</v>
      </c>
      <c r="AC9893">
        <v>51</v>
      </c>
    </row>
    <row r="9894" spans="1:29">
      <c r="A9894">
        <v>10728</v>
      </c>
      <c r="B9894" t="s">
        <v>1503</v>
      </c>
      <c r="C9894" t="s">
        <v>11729</v>
      </c>
      <c r="D9894">
        <v>212</v>
      </c>
      <c r="E9894" t="s">
        <v>11730</v>
      </c>
      <c r="U9894" t="b">
        <v>1</v>
      </c>
      <c r="V9894" t="s">
        <v>11730</v>
      </c>
      <c r="W9894" t="s">
        <v>11731</v>
      </c>
      <c r="X9894" t="s">
        <v>15751</v>
      </c>
      <c r="Y9894">
        <v>12</v>
      </c>
      <c r="Z9894">
        <v>55</v>
      </c>
      <c r="AA9894">
        <v>2</v>
      </c>
      <c r="AB9894">
        <v>7</v>
      </c>
      <c r="AC9894">
        <v>52</v>
      </c>
    </row>
    <row r="9895" spans="1:29">
      <c r="A9895">
        <v>10729</v>
      </c>
      <c r="B9895" t="s">
        <v>827</v>
      </c>
      <c r="C9895" t="s">
        <v>11732</v>
      </c>
      <c r="U9895" t="b">
        <v>1</v>
      </c>
      <c r="V9895" t="s">
        <v>11730</v>
      </c>
      <c r="W9895" t="s">
        <v>11731</v>
      </c>
      <c r="X9895" t="s">
        <v>15752</v>
      </c>
      <c r="Y9895">
        <v>12</v>
      </c>
      <c r="Z9895">
        <v>55</v>
      </c>
      <c r="AA9895">
        <v>2</v>
      </c>
      <c r="AB9895">
        <v>6</v>
      </c>
      <c r="AC9895">
        <v>52</v>
      </c>
    </row>
    <row r="9896" spans="1:29">
      <c r="A9896">
        <v>10730</v>
      </c>
      <c r="B9896" t="s">
        <v>1508</v>
      </c>
      <c r="C9896" t="s">
        <v>11733</v>
      </c>
      <c r="U9896" t="b">
        <v>1</v>
      </c>
      <c r="V9896" t="s">
        <v>11730</v>
      </c>
      <c r="W9896" t="s">
        <v>11731</v>
      </c>
      <c r="X9896" t="s">
        <v>15753</v>
      </c>
      <c r="Y9896">
        <v>13</v>
      </c>
      <c r="Z9896">
        <v>55</v>
      </c>
      <c r="AA9896">
        <v>2</v>
      </c>
      <c r="AB9896">
        <v>7</v>
      </c>
      <c r="AC9896">
        <v>52</v>
      </c>
    </row>
    <row r="9897" spans="1:29">
      <c r="A9897">
        <v>10731</v>
      </c>
      <c r="B9897" t="s">
        <v>805</v>
      </c>
      <c r="C9897" t="s">
        <v>11734</v>
      </c>
      <c r="J9897" t="s">
        <v>1436</v>
      </c>
      <c r="K9897">
        <v>0</v>
      </c>
      <c r="N9897" t="b">
        <v>1</v>
      </c>
      <c r="O9897" t="b">
        <v>0</v>
      </c>
      <c r="P9897" t="b">
        <v>0</v>
      </c>
      <c r="Q9897">
        <v>6</v>
      </c>
      <c r="R9897">
        <v>6</v>
      </c>
      <c r="S9897">
        <v>1</v>
      </c>
      <c r="T9897">
        <v>3</v>
      </c>
      <c r="U9897" t="b">
        <v>1</v>
      </c>
      <c r="V9897" t="s">
        <v>11730</v>
      </c>
      <c r="W9897" t="s">
        <v>11731</v>
      </c>
      <c r="X9897" t="s">
        <v>14704</v>
      </c>
      <c r="Y9897">
        <v>15</v>
      </c>
      <c r="Z9897">
        <v>15</v>
      </c>
      <c r="AA9897">
        <v>2</v>
      </c>
      <c r="AB9897">
        <v>2</v>
      </c>
      <c r="AC9897">
        <v>52</v>
      </c>
    </row>
    <row r="9898" spans="1:29">
      <c r="A9898">
        <v>10732</v>
      </c>
      <c r="B9898" t="s">
        <v>805</v>
      </c>
      <c r="C9898" t="s">
        <v>11735</v>
      </c>
      <c r="J9898" t="s">
        <v>1436</v>
      </c>
      <c r="K9898">
        <v>0</v>
      </c>
      <c r="N9898" t="b">
        <v>1</v>
      </c>
      <c r="O9898" t="b">
        <v>0</v>
      </c>
      <c r="P9898" t="b">
        <v>0</v>
      </c>
      <c r="Q9898">
        <v>6</v>
      </c>
      <c r="R9898">
        <v>6</v>
      </c>
      <c r="S9898">
        <v>1</v>
      </c>
      <c r="T9898">
        <v>3</v>
      </c>
      <c r="U9898" t="b">
        <v>1</v>
      </c>
      <c r="V9898" t="s">
        <v>11730</v>
      </c>
      <c r="W9898" t="s">
        <v>11731</v>
      </c>
      <c r="X9898" t="s">
        <v>14705</v>
      </c>
      <c r="Y9898">
        <v>16</v>
      </c>
      <c r="Z9898">
        <v>16</v>
      </c>
      <c r="AA9898">
        <v>2</v>
      </c>
      <c r="AB9898">
        <v>2</v>
      </c>
      <c r="AC9898">
        <v>52</v>
      </c>
    </row>
    <row r="9899" spans="1:29">
      <c r="A9899">
        <v>10733</v>
      </c>
      <c r="B9899" t="s">
        <v>805</v>
      </c>
      <c r="C9899" t="s">
        <v>11736</v>
      </c>
      <c r="J9899" t="s">
        <v>1436</v>
      </c>
      <c r="K9899">
        <v>0</v>
      </c>
      <c r="N9899" t="b">
        <v>1</v>
      </c>
      <c r="O9899" t="b">
        <v>0</v>
      </c>
      <c r="P9899" t="b">
        <v>0</v>
      </c>
      <c r="Q9899">
        <v>6</v>
      </c>
      <c r="R9899">
        <v>6</v>
      </c>
      <c r="S9899">
        <v>1</v>
      </c>
      <c r="T9899">
        <v>3</v>
      </c>
      <c r="U9899" t="b">
        <v>1</v>
      </c>
      <c r="V9899" t="s">
        <v>11730</v>
      </c>
      <c r="W9899" t="s">
        <v>11731</v>
      </c>
      <c r="X9899" t="s">
        <v>14706</v>
      </c>
      <c r="Y9899">
        <v>17</v>
      </c>
      <c r="Z9899">
        <v>17</v>
      </c>
      <c r="AA9899">
        <v>2</v>
      </c>
      <c r="AB9899">
        <v>2</v>
      </c>
      <c r="AC9899">
        <v>52</v>
      </c>
    </row>
    <row r="9900" spans="1:29">
      <c r="A9900">
        <v>10734</v>
      </c>
      <c r="B9900" t="s">
        <v>805</v>
      </c>
      <c r="C9900" t="s">
        <v>11737</v>
      </c>
      <c r="J9900" t="s">
        <v>1436</v>
      </c>
      <c r="K9900">
        <v>0</v>
      </c>
      <c r="N9900" t="b">
        <v>1</v>
      </c>
      <c r="O9900" t="b">
        <v>0</v>
      </c>
      <c r="P9900" t="b">
        <v>0</v>
      </c>
      <c r="Q9900">
        <v>6</v>
      </c>
      <c r="R9900">
        <v>6</v>
      </c>
      <c r="S9900">
        <v>1</v>
      </c>
      <c r="T9900">
        <v>3</v>
      </c>
      <c r="U9900" t="b">
        <v>1</v>
      </c>
      <c r="V9900" t="s">
        <v>11730</v>
      </c>
      <c r="W9900" t="s">
        <v>11731</v>
      </c>
      <c r="X9900" t="s">
        <v>14707</v>
      </c>
      <c r="Y9900">
        <v>18</v>
      </c>
      <c r="Z9900">
        <v>18</v>
      </c>
      <c r="AA9900">
        <v>2</v>
      </c>
      <c r="AB9900">
        <v>2</v>
      </c>
      <c r="AC9900">
        <v>52</v>
      </c>
    </row>
    <row r="9901" spans="1:29">
      <c r="A9901">
        <v>10735</v>
      </c>
      <c r="B9901" t="s">
        <v>805</v>
      </c>
      <c r="C9901" t="s">
        <v>11738</v>
      </c>
      <c r="J9901" t="s">
        <v>1436</v>
      </c>
      <c r="K9901">
        <v>0</v>
      </c>
      <c r="N9901" t="b">
        <v>1</v>
      </c>
      <c r="O9901" t="b">
        <v>0</v>
      </c>
      <c r="P9901" t="b">
        <v>0</v>
      </c>
      <c r="Q9901">
        <v>6</v>
      </c>
      <c r="R9901">
        <v>6</v>
      </c>
      <c r="S9901">
        <v>1</v>
      </c>
      <c r="T9901">
        <v>3</v>
      </c>
      <c r="U9901" t="b">
        <v>1</v>
      </c>
      <c r="V9901" t="s">
        <v>11730</v>
      </c>
      <c r="W9901" t="s">
        <v>11731</v>
      </c>
      <c r="X9901" t="s">
        <v>14708</v>
      </c>
      <c r="Y9901">
        <v>19</v>
      </c>
      <c r="Z9901">
        <v>19</v>
      </c>
      <c r="AA9901">
        <v>2</v>
      </c>
      <c r="AB9901">
        <v>2</v>
      </c>
      <c r="AC9901">
        <v>52</v>
      </c>
    </row>
    <row r="9902" spans="1:29">
      <c r="A9902">
        <v>10736</v>
      </c>
      <c r="B9902" t="s">
        <v>805</v>
      </c>
      <c r="C9902" t="s">
        <v>11739</v>
      </c>
      <c r="J9902" t="s">
        <v>1436</v>
      </c>
      <c r="K9902">
        <v>0</v>
      </c>
      <c r="N9902" t="b">
        <v>1</v>
      </c>
      <c r="O9902" t="b">
        <v>0</v>
      </c>
      <c r="P9902" t="b">
        <v>0</v>
      </c>
      <c r="Q9902">
        <v>6</v>
      </c>
      <c r="R9902">
        <v>6</v>
      </c>
      <c r="S9902">
        <v>1</v>
      </c>
      <c r="T9902">
        <v>3</v>
      </c>
      <c r="U9902" t="b">
        <v>1</v>
      </c>
      <c r="V9902" t="s">
        <v>11730</v>
      </c>
      <c r="W9902" t="s">
        <v>11731</v>
      </c>
      <c r="X9902" t="s">
        <v>14709</v>
      </c>
      <c r="Y9902">
        <v>20</v>
      </c>
      <c r="Z9902">
        <v>20</v>
      </c>
      <c r="AA9902">
        <v>2</v>
      </c>
      <c r="AB9902">
        <v>2</v>
      </c>
      <c r="AC9902">
        <v>52</v>
      </c>
    </row>
    <row r="9903" spans="1:29">
      <c r="A9903">
        <v>10737</v>
      </c>
      <c r="B9903" t="s">
        <v>805</v>
      </c>
      <c r="C9903" t="s">
        <v>11740</v>
      </c>
      <c r="J9903" t="s">
        <v>1436</v>
      </c>
      <c r="K9903">
        <v>0</v>
      </c>
      <c r="N9903" t="b">
        <v>1</v>
      </c>
      <c r="O9903" t="b">
        <v>0</v>
      </c>
      <c r="P9903" t="b">
        <v>0</v>
      </c>
      <c r="Q9903">
        <v>6</v>
      </c>
      <c r="R9903">
        <v>6</v>
      </c>
      <c r="S9903">
        <v>1</v>
      </c>
      <c r="T9903">
        <v>3</v>
      </c>
      <c r="U9903" t="b">
        <v>1</v>
      </c>
      <c r="V9903" t="s">
        <v>11730</v>
      </c>
      <c r="W9903" t="s">
        <v>11731</v>
      </c>
      <c r="X9903" t="s">
        <v>14710</v>
      </c>
      <c r="Y9903">
        <v>21</v>
      </c>
      <c r="Z9903">
        <v>21</v>
      </c>
      <c r="AA9903">
        <v>2</v>
      </c>
      <c r="AB9903">
        <v>2</v>
      </c>
      <c r="AC9903">
        <v>52</v>
      </c>
    </row>
    <row r="9904" spans="1:29">
      <c r="A9904">
        <v>10738</v>
      </c>
      <c r="B9904" t="s">
        <v>805</v>
      </c>
      <c r="C9904" t="s">
        <v>11741</v>
      </c>
      <c r="J9904" t="s">
        <v>1436</v>
      </c>
      <c r="K9904">
        <v>0</v>
      </c>
      <c r="N9904" t="b">
        <v>1</v>
      </c>
      <c r="O9904" t="b">
        <v>0</v>
      </c>
      <c r="P9904" t="b">
        <v>0</v>
      </c>
      <c r="Q9904">
        <v>6</v>
      </c>
      <c r="R9904">
        <v>6</v>
      </c>
      <c r="S9904">
        <v>1</v>
      </c>
      <c r="T9904">
        <v>3</v>
      </c>
      <c r="U9904" t="b">
        <v>1</v>
      </c>
      <c r="V9904" t="s">
        <v>11730</v>
      </c>
      <c r="W9904" t="s">
        <v>11731</v>
      </c>
      <c r="X9904" t="s">
        <v>14711</v>
      </c>
      <c r="Y9904">
        <v>22</v>
      </c>
      <c r="Z9904">
        <v>22</v>
      </c>
      <c r="AA9904">
        <v>2</v>
      </c>
      <c r="AB9904">
        <v>2</v>
      </c>
      <c r="AC9904">
        <v>52</v>
      </c>
    </row>
    <row r="9905" spans="1:29">
      <c r="A9905">
        <v>10739</v>
      </c>
      <c r="B9905" t="s">
        <v>805</v>
      </c>
      <c r="C9905" t="s">
        <v>11742</v>
      </c>
      <c r="J9905" t="s">
        <v>1436</v>
      </c>
      <c r="K9905">
        <v>0</v>
      </c>
      <c r="N9905" t="b">
        <v>1</v>
      </c>
      <c r="O9905" t="b">
        <v>0</v>
      </c>
      <c r="P9905" t="b">
        <v>0</v>
      </c>
      <c r="Q9905">
        <v>6</v>
      </c>
      <c r="R9905">
        <v>6</v>
      </c>
      <c r="S9905">
        <v>1</v>
      </c>
      <c r="T9905">
        <v>3</v>
      </c>
      <c r="U9905" t="b">
        <v>1</v>
      </c>
      <c r="V9905" t="s">
        <v>11730</v>
      </c>
      <c r="W9905" t="s">
        <v>11731</v>
      </c>
      <c r="X9905" t="s">
        <v>14712</v>
      </c>
      <c r="Y9905">
        <v>23</v>
      </c>
      <c r="Z9905">
        <v>23</v>
      </c>
      <c r="AA9905">
        <v>2</v>
      </c>
      <c r="AB9905">
        <v>2</v>
      </c>
      <c r="AC9905">
        <v>52</v>
      </c>
    </row>
    <row r="9906" spans="1:29">
      <c r="A9906">
        <v>10740</v>
      </c>
      <c r="B9906" t="s">
        <v>805</v>
      </c>
      <c r="C9906" t="s">
        <v>11743</v>
      </c>
      <c r="J9906" t="s">
        <v>1436</v>
      </c>
      <c r="K9906">
        <v>0</v>
      </c>
      <c r="N9906" t="b">
        <v>1</v>
      </c>
      <c r="O9906" t="b">
        <v>0</v>
      </c>
      <c r="P9906" t="b">
        <v>0</v>
      </c>
      <c r="Q9906">
        <v>6</v>
      </c>
      <c r="R9906">
        <v>6</v>
      </c>
      <c r="S9906">
        <v>1</v>
      </c>
      <c r="T9906">
        <v>3</v>
      </c>
      <c r="U9906" t="b">
        <v>1</v>
      </c>
      <c r="V9906" t="s">
        <v>11730</v>
      </c>
      <c r="W9906" t="s">
        <v>11731</v>
      </c>
      <c r="X9906" t="s">
        <v>14713</v>
      </c>
      <c r="Y9906">
        <v>24</v>
      </c>
      <c r="Z9906">
        <v>24</v>
      </c>
      <c r="AA9906">
        <v>2</v>
      </c>
      <c r="AB9906">
        <v>2</v>
      </c>
      <c r="AC9906">
        <v>52</v>
      </c>
    </row>
    <row r="9907" spans="1:29">
      <c r="A9907">
        <v>10741</v>
      </c>
      <c r="B9907" t="s">
        <v>805</v>
      </c>
      <c r="C9907" t="s">
        <v>11744</v>
      </c>
      <c r="J9907" t="s">
        <v>1436</v>
      </c>
      <c r="K9907">
        <v>0</v>
      </c>
      <c r="N9907" t="b">
        <v>1</v>
      </c>
      <c r="O9907" t="b">
        <v>0</v>
      </c>
      <c r="P9907" t="b">
        <v>0</v>
      </c>
      <c r="Q9907">
        <v>6</v>
      </c>
      <c r="R9907">
        <v>6</v>
      </c>
      <c r="S9907">
        <v>1</v>
      </c>
      <c r="T9907">
        <v>3</v>
      </c>
      <c r="U9907" t="b">
        <v>1</v>
      </c>
      <c r="V9907" t="s">
        <v>11730</v>
      </c>
      <c r="W9907" t="s">
        <v>11731</v>
      </c>
      <c r="X9907" t="s">
        <v>14714</v>
      </c>
      <c r="Y9907">
        <v>25</v>
      </c>
      <c r="Z9907">
        <v>25</v>
      </c>
      <c r="AA9907">
        <v>2</v>
      </c>
      <c r="AB9907">
        <v>2</v>
      </c>
      <c r="AC9907">
        <v>52</v>
      </c>
    </row>
    <row r="9908" spans="1:29">
      <c r="A9908">
        <v>10742</v>
      </c>
      <c r="B9908" t="s">
        <v>805</v>
      </c>
      <c r="C9908" t="s">
        <v>11745</v>
      </c>
      <c r="J9908" t="s">
        <v>1436</v>
      </c>
      <c r="K9908">
        <v>0</v>
      </c>
      <c r="N9908" t="b">
        <v>1</v>
      </c>
      <c r="O9908" t="b">
        <v>0</v>
      </c>
      <c r="P9908" t="b">
        <v>0</v>
      </c>
      <c r="Q9908">
        <v>6</v>
      </c>
      <c r="R9908">
        <v>6</v>
      </c>
      <c r="S9908">
        <v>1</v>
      </c>
      <c r="T9908">
        <v>3</v>
      </c>
      <c r="U9908" t="b">
        <v>1</v>
      </c>
      <c r="V9908" t="s">
        <v>11730</v>
      </c>
      <c r="W9908" t="s">
        <v>11731</v>
      </c>
      <c r="X9908" t="s">
        <v>14715</v>
      </c>
      <c r="Y9908">
        <v>26</v>
      </c>
      <c r="Z9908">
        <v>26</v>
      </c>
      <c r="AA9908">
        <v>2</v>
      </c>
      <c r="AB9908">
        <v>2</v>
      </c>
      <c r="AC9908">
        <v>52</v>
      </c>
    </row>
    <row r="9909" spans="1:29">
      <c r="A9909">
        <v>10743</v>
      </c>
      <c r="B9909" t="s">
        <v>805</v>
      </c>
      <c r="C9909" t="s">
        <v>11746</v>
      </c>
      <c r="J9909" t="s">
        <v>1436</v>
      </c>
      <c r="K9909">
        <v>0</v>
      </c>
      <c r="N9909" t="b">
        <v>1</v>
      </c>
      <c r="O9909" t="b">
        <v>0</v>
      </c>
      <c r="P9909" t="b">
        <v>0</v>
      </c>
      <c r="Q9909">
        <v>6</v>
      </c>
      <c r="R9909">
        <v>6</v>
      </c>
      <c r="S9909">
        <v>1</v>
      </c>
      <c r="T9909">
        <v>3</v>
      </c>
      <c r="U9909" t="b">
        <v>1</v>
      </c>
      <c r="V9909" t="s">
        <v>11730</v>
      </c>
      <c r="W9909" t="s">
        <v>11731</v>
      </c>
      <c r="X9909" t="s">
        <v>15354</v>
      </c>
      <c r="Y9909">
        <v>27</v>
      </c>
      <c r="Z9909">
        <v>27</v>
      </c>
      <c r="AA9909">
        <v>2</v>
      </c>
      <c r="AB9909">
        <v>2</v>
      </c>
      <c r="AC9909">
        <v>52</v>
      </c>
    </row>
    <row r="9910" spans="1:29">
      <c r="A9910">
        <v>10744</v>
      </c>
      <c r="B9910" t="s">
        <v>805</v>
      </c>
      <c r="C9910" t="s">
        <v>11747</v>
      </c>
      <c r="J9910" t="s">
        <v>1436</v>
      </c>
      <c r="K9910">
        <v>0</v>
      </c>
      <c r="N9910" t="b">
        <v>1</v>
      </c>
      <c r="O9910" t="b">
        <v>0</v>
      </c>
      <c r="P9910" t="b">
        <v>0</v>
      </c>
      <c r="Q9910">
        <v>6</v>
      </c>
      <c r="R9910">
        <v>6</v>
      </c>
      <c r="S9910">
        <v>1</v>
      </c>
      <c r="T9910">
        <v>3</v>
      </c>
      <c r="U9910" t="b">
        <v>1</v>
      </c>
      <c r="V9910" t="s">
        <v>11730</v>
      </c>
      <c r="W9910" t="s">
        <v>11731</v>
      </c>
      <c r="X9910" t="s">
        <v>15356</v>
      </c>
      <c r="Y9910">
        <v>28</v>
      </c>
      <c r="Z9910">
        <v>28</v>
      </c>
      <c r="AA9910">
        <v>2</v>
      </c>
      <c r="AB9910">
        <v>2</v>
      </c>
      <c r="AC9910">
        <v>52</v>
      </c>
    </row>
    <row r="9911" spans="1:29">
      <c r="A9911">
        <v>10745</v>
      </c>
      <c r="B9911" t="s">
        <v>805</v>
      </c>
      <c r="C9911" t="s">
        <v>11748</v>
      </c>
      <c r="J9911" t="s">
        <v>1436</v>
      </c>
      <c r="K9911">
        <v>0</v>
      </c>
      <c r="N9911" t="b">
        <v>1</v>
      </c>
      <c r="O9911" t="b">
        <v>0</v>
      </c>
      <c r="P9911" t="b">
        <v>0</v>
      </c>
      <c r="Q9911">
        <v>6</v>
      </c>
      <c r="R9911">
        <v>6</v>
      </c>
      <c r="S9911">
        <v>1</v>
      </c>
      <c r="T9911">
        <v>3</v>
      </c>
      <c r="U9911" t="b">
        <v>1</v>
      </c>
      <c r="V9911" t="s">
        <v>11730</v>
      </c>
      <c r="W9911" t="s">
        <v>11731</v>
      </c>
      <c r="X9911" t="s">
        <v>15357</v>
      </c>
      <c r="Y9911">
        <v>29</v>
      </c>
      <c r="Z9911">
        <v>29</v>
      </c>
      <c r="AA9911">
        <v>2</v>
      </c>
      <c r="AB9911">
        <v>2</v>
      </c>
      <c r="AC9911">
        <v>52</v>
      </c>
    </row>
    <row r="9912" spans="1:29">
      <c r="A9912">
        <v>10746</v>
      </c>
      <c r="B9912" t="s">
        <v>805</v>
      </c>
      <c r="C9912" t="s">
        <v>11749</v>
      </c>
      <c r="J9912" t="s">
        <v>1436</v>
      </c>
      <c r="K9912">
        <v>0</v>
      </c>
      <c r="N9912" t="b">
        <v>1</v>
      </c>
      <c r="O9912" t="b">
        <v>0</v>
      </c>
      <c r="P9912" t="b">
        <v>0</v>
      </c>
      <c r="Q9912">
        <v>6</v>
      </c>
      <c r="R9912">
        <v>6</v>
      </c>
      <c r="S9912">
        <v>1</v>
      </c>
      <c r="T9912">
        <v>3</v>
      </c>
      <c r="U9912" t="b">
        <v>1</v>
      </c>
      <c r="V9912" t="s">
        <v>11730</v>
      </c>
      <c r="W9912" t="s">
        <v>11731</v>
      </c>
      <c r="X9912" t="s">
        <v>15394</v>
      </c>
      <c r="Y9912">
        <v>30</v>
      </c>
      <c r="Z9912">
        <v>30</v>
      </c>
      <c r="AA9912">
        <v>2</v>
      </c>
      <c r="AB9912">
        <v>2</v>
      </c>
      <c r="AC9912">
        <v>52</v>
      </c>
    </row>
    <row r="9913" spans="1:29">
      <c r="A9913">
        <v>10747</v>
      </c>
      <c r="B9913" t="s">
        <v>805</v>
      </c>
      <c r="C9913" t="s">
        <v>11750</v>
      </c>
      <c r="J9913" t="s">
        <v>1436</v>
      </c>
      <c r="K9913">
        <v>0</v>
      </c>
      <c r="N9913" t="b">
        <v>1</v>
      </c>
      <c r="O9913" t="b">
        <v>0</v>
      </c>
      <c r="P9913" t="b">
        <v>0</v>
      </c>
      <c r="Q9913">
        <v>6</v>
      </c>
      <c r="R9913">
        <v>6</v>
      </c>
      <c r="S9913">
        <v>1</v>
      </c>
      <c r="T9913">
        <v>3</v>
      </c>
      <c r="U9913" t="b">
        <v>1</v>
      </c>
      <c r="V9913" t="s">
        <v>11730</v>
      </c>
      <c r="W9913" t="s">
        <v>11731</v>
      </c>
      <c r="X9913" t="s">
        <v>15395</v>
      </c>
      <c r="Y9913">
        <v>31</v>
      </c>
      <c r="Z9913">
        <v>31</v>
      </c>
      <c r="AA9913">
        <v>2</v>
      </c>
      <c r="AB9913">
        <v>2</v>
      </c>
      <c r="AC9913">
        <v>52</v>
      </c>
    </row>
    <row r="9914" spans="1:29">
      <c r="A9914">
        <v>10748</v>
      </c>
      <c r="B9914" t="s">
        <v>805</v>
      </c>
      <c r="C9914" t="s">
        <v>11751</v>
      </c>
      <c r="J9914" t="s">
        <v>1436</v>
      </c>
      <c r="K9914">
        <v>0</v>
      </c>
      <c r="N9914" t="b">
        <v>1</v>
      </c>
      <c r="O9914" t="b">
        <v>0</v>
      </c>
      <c r="P9914" t="b">
        <v>0</v>
      </c>
      <c r="Q9914">
        <v>6</v>
      </c>
      <c r="R9914">
        <v>6</v>
      </c>
      <c r="S9914">
        <v>1</v>
      </c>
      <c r="T9914">
        <v>3</v>
      </c>
      <c r="U9914" t="b">
        <v>1</v>
      </c>
      <c r="V9914" t="s">
        <v>11730</v>
      </c>
      <c r="W9914" t="s">
        <v>11731</v>
      </c>
      <c r="X9914" t="s">
        <v>15375</v>
      </c>
      <c r="Y9914">
        <v>43</v>
      </c>
      <c r="Z9914">
        <v>43</v>
      </c>
      <c r="AA9914">
        <v>2</v>
      </c>
      <c r="AB9914">
        <v>2</v>
      </c>
      <c r="AC9914">
        <v>52</v>
      </c>
    </row>
    <row r="9915" spans="1:29">
      <c r="A9915">
        <v>10749</v>
      </c>
      <c r="B9915" t="s">
        <v>805</v>
      </c>
      <c r="C9915" t="s">
        <v>11752</v>
      </c>
      <c r="J9915" t="s">
        <v>1436</v>
      </c>
      <c r="K9915">
        <v>0</v>
      </c>
      <c r="N9915" t="b">
        <v>1</v>
      </c>
      <c r="O9915" t="b">
        <v>0</v>
      </c>
      <c r="P9915" t="b">
        <v>0</v>
      </c>
      <c r="Q9915">
        <v>6</v>
      </c>
      <c r="R9915">
        <v>6</v>
      </c>
      <c r="S9915">
        <v>1</v>
      </c>
      <c r="T9915">
        <v>3</v>
      </c>
      <c r="U9915" t="b">
        <v>1</v>
      </c>
      <c r="V9915" t="s">
        <v>11730</v>
      </c>
      <c r="W9915" t="s">
        <v>11731</v>
      </c>
      <c r="X9915" t="s">
        <v>15377</v>
      </c>
      <c r="Y9915">
        <v>44</v>
      </c>
      <c r="Z9915">
        <v>44</v>
      </c>
      <c r="AA9915">
        <v>2</v>
      </c>
      <c r="AB9915">
        <v>2</v>
      </c>
      <c r="AC9915">
        <v>52</v>
      </c>
    </row>
    <row r="9916" spans="1:29">
      <c r="A9916">
        <v>10750</v>
      </c>
      <c r="B9916" t="s">
        <v>805</v>
      </c>
      <c r="C9916" t="s">
        <v>11753</v>
      </c>
      <c r="J9916" t="s">
        <v>1436</v>
      </c>
      <c r="K9916">
        <v>0</v>
      </c>
      <c r="N9916" t="b">
        <v>1</v>
      </c>
      <c r="O9916" t="b">
        <v>0</v>
      </c>
      <c r="P9916" t="b">
        <v>0</v>
      </c>
      <c r="Q9916">
        <v>6</v>
      </c>
      <c r="R9916">
        <v>6</v>
      </c>
      <c r="S9916">
        <v>1</v>
      </c>
      <c r="T9916">
        <v>3</v>
      </c>
      <c r="U9916" t="b">
        <v>1</v>
      </c>
      <c r="V9916" t="s">
        <v>11730</v>
      </c>
      <c r="W9916" t="s">
        <v>11731</v>
      </c>
      <c r="X9916" t="s">
        <v>15379</v>
      </c>
      <c r="Y9916">
        <v>45</v>
      </c>
      <c r="Z9916">
        <v>45</v>
      </c>
      <c r="AA9916">
        <v>2</v>
      </c>
      <c r="AB9916">
        <v>2</v>
      </c>
      <c r="AC9916">
        <v>52</v>
      </c>
    </row>
    <row r="9917" spans="1:29">
      <c r="A9917">
        <v>10751</v>
      </c>
      <c r="B9917" t="s">
        <v>805</v>
      </c>
      <c r="C9917" t="s">
        <v>11754</v>
      </c>
      <c r="J9917" t="s">
        <v>1436</v>
      </c>
      <c r="K9917">
        <v>0</v>
      </c>
      <c r="N9917" t="b">
        <v>1</v>
      </c>
      <c r="O9917" t="b">
        <v>0</v>
      </c>
      <c r="P9917" t="b">
        <v>0</v>
      </c>
      <c r="Q9917">
        <v>6</v>
      </c>
      <c r="R9917">
        <v>6</v>
      </c>
      <c r="S9917">
        <v>1</v>
      </c>
      <c r="T9917">
        <v>3</v>
      </c>
      <c r="U9917" t="b">
        <v>1</v>
      </c>
      <c r="V9917" t="s">
        <v>11730</v>
      </c>
      <c r="W9917" t="s">
        <v>11731</v>
      </c>
      <c r="X9917" t="s">
        <v>15689</v>
      </c>
      <c r="Y9917">
        <v>46</v>
      </c>
      <c r="Z9917">
        <v>46</v>
      </c>
      <c r="AA9917">
        <v>2</v>
      </c>
      <c r="AB9917">
        <v>2</v>
      </c>
      <c r="AC9917">
        <v>52</v>
      </c>
    </row>
    <row r="9918" spans="1:29">
      <c r="A9918">
        <v>10752</v>
      </c>
      <c r="B9918" t="s">
        <v>805</v>
      </c>
      <c r="C9918" t="s">
        <v>11755</v>
      </c>
      <c r="J9918" t="s">
        <v>1436</v>
      </c>
      <c r="K9918">
        <v>0</v>
      </c>
      <c r="N9918" t="b">
        <v>1</v>
      </c>
      <c r="O9918" t="b">
        <v>0</v>
      </c>
      <c r="P9918" t="b">
        <v>0</v>
      </c>
      <c r="Q9918">
        <v>6</v>
      </c>
      <c r="R9918">
        <v>6</v>
      </c>
      <c r="S9918">
        <v>1</v>
      </c>
      <c r="T9918">
        <v>3</v>
      </c>
      <c r="U9918" t="b">
        <v>1</v>
      </c>
      <c r="V9918" t="s">
        <v>11730</v>
      </c>
      <c r="W9918" t="s">
        <v>11731</v>
      </c>
      <c r="X9918" t="s">
        <v>15690</v>
      </c>
      <c r="Y9918">
        <v>47</v>
      </c>
      <c r="Z9918">
        <v>47</v>
      </c>
      <c r="AA9918">
        <v>2</v>
      </c>
      <c r="AB9918">
        <v>2</v>
      </c>
      <c r="AC9918">
        <v>52</v>
      </c>
    </row>
    <row r="9919" spans="1:29">
      <c r="A9919">
        <v>10753</v>
      </c>
      <c r="B9919" t="s">
        <v>805</v>
      </c>
      <c r="C9919" t="s">
        <v>11756</v>
      </c>
      <c r="J9919" t="s">
        <v>1436</v>
      </c>
      <c r="K9919">
        <v>0</v>
      </c>
      <c r="N9919" t="b">
        <v>1</v>
      </c>
      <c r="O9919" t="b">
        <v>0</v>
      </c>
      <c r="P9919" t="b">
        <v>0</v>
      </c>
      <c r="Q9919">
        <v>6</v>
      </c>
      <c r="R9919">
        <v>6</v>
      </c>
      <c r="S9919">
        <v>1</v>
      </c>
      <c r="T9919">
        <v>3</v>
      </c>
      <c r="U9919" t="b">
        <v>1</v>
      </c>
      <c r="V9919" t="s">
        <v>11730</v>
      </c>
      <c r="W9919" t="s">
        <v>11731</v>
      </c>
      <c r="X9919" t="s">
        <v>15334</v>
      </c>
      <c r="Y9919">
        <v>48</v>
      </c>
      <c r="Z9919">
        <v>48</v>
      </c>
      <c r="AA9919">
        <v>2</v>
      </c>
      <c r="AB9919">
        <v>2</v>
      </c>
      <c r="AC9919">
        <v>52</v>
      </c>
    </row>
    <row r="9920" spans="1:29">
      <c r="A9920">
        <v>10754</v>
      </c>
      <c r="B9920" t="s">
        <v>805</v>
      </c>
      <c r="C9920" t="s">
        <v>11757</v>
      </c>
      <c r="J9920" t="s">
        <v>1436</v>
      </c>
      <c r="K9920">
        <v>0</v>
      </c>
      <c r="N9920" t="b">
        <v>1</v>
      </c>
      <c r="O9920" t="b">
        <v>0</v>
      </c>
      <c r="P9920" t="b">
        <v>0</v>
      </c>
      <c r="Q9920">
        <v>6</v>
      </c>
      <c r="R9920">
        <v>6</v>
      </c>
      <c r="S9920">
        <v>1</v>
      </c>
      <c r="T9920">
        <v>3</v>
      </c>
      <c r="U9920" t="b">
        <v>1</v>
      </c>
      <c r="V9920" t="s">
        <v>11730</v>
      </c>
      <c r="W9920" t="s">
        <v>11731</v>
      </c>
      <c r="X9920" t="s">
        <v>15335</v>
      </c>
      <c r="Y9920">
        <v>49</v>
      </c>
      <c r="Z9920">
        <v>49</v>
      </c>
      <c r="AA9920">
        <v>2</v>
      </c>
      <c r="AB9920">
        <v>2</v>
      </c>
      <c r="AC9920">
        <v>52</v>
      </c>
    </row>
    <row r="9921" spans="1:29">
      <c r="A9921">
        <v>10755</v>
      </c>
      <c r="B9921" t="s">
        <v>805</v>
      </c>
      <c r="C9921" t="s">
        <v>11758</v>
      </c>
      <c r="J9921" t="s">
        <v>1436</v>
      </c>
      <c r="K9921">
        <v>0</v>
      </c>
      <c r="N9921" t="b">
        <v>1</v>
      </c>
      <c r="O9921" t="b">
        <v>0</v>
      </c>
      <c r="P9921" t="b">
        <v>0</v>
      </c>
      <c r="Q9921">
        <v>6</v>
      </c>
      <c r="R9921">
        <v>6</v>
      </c>
      <c r="S9921">
        <v>1</v>
      </c>
      <c r="T9921">
        <v>3</v>
      </c>
      <c r="U9921" t="b">
        <v>1</v>
      </c>
      <c r="V9921" t="s">
        <v>11730</v>
      </c>
      <c r="W9921" t="s">
        <v>11731</v>
      </c>
      <c r="X9921" t="s">
        <v>15336</v>
      </c>
      <c r="Y9921">
        <v>50</v>
      </c>
      <c r="Z9921">
        <v>50</v>
      </c>
      <c r="AA9921">
        <v>2</v>
      </c>
      <c r="AB9921">
        <v>2</v>
      </c>
      <c r="AC9921">
        <v>52</v>
      </c>
    </row>
    <row r="9922" spans="1:29">
      <c r="A9922">
        <v>10756</v>
      </c>
      <c r="B9922" t="s">
        <v>805</v>
      </c>
      <c r="C9922" t="s">
        <v>11759</v>
      </c>
      <c r="J9922" t="s">
        <v>1436</v>
      </c>
      <c r="K9922">
        <v>0</v>
      </c>
      <c r="N9922" t="b">
        <v>1</v>
      </c>
      <c r="O9922" t="b">
        <v>0</v>
      </c>
      <c r="P9922" t="b">
        <v>0</v>
      </c>
      <c r="Q9922">
        <v>6</v>
      </c>
      <c r="R9922">
        <v>6</v>
      </c>
      <c r="S9922">
        <v>1</v>
      </c>
      <c r="T9922">
        <v>3</v>
      </c>
      <c r="U9922" t="b">
        <v>1</v>
      </c>
      <c r="V9922" t="s">
        <v>11730</v>
      </c>
      <c r="W9922" t="s">
        <v>11731</v>
      </c>
      <c r="X9922" t="s">
        <v>15337</v>
      </c>
      <c r="Y9922">
        <v>51</v>
      </c>
      <c r="Z9922">
        <v>51</v>
      </c>
      <c r="AA9922">
        <v>2</v>
      </c>
      <c r="AB9922">
        <v>2</v>
      </c>
      <c r="AC9922">
        <v>52</v>
      </c>
    </row>
    <row r="9923" spans="1:29">
      <c r="A9923">
        <v>10757</v>
      </c>
      <c r="B9923" t="s">
        <v>805</v>
      </c>
      <c r="C9923" t="s">
        <v>11760</v>
      </c>
      <c r="J9923" t="s">
        <v>1436</v>
      </c>
      <c r="K9923">
        <v>0</v>
      </c>
      <c r="N9923" t="b">
        <v>1</v>
      </c>
      <c r="O9923" t="b">
        <v>0</v>
      </c>
      <c r="P9923" t="b">
        <v>0</v>
      </c>
      <c r="Q9923">
        <v>6</v>
      </c>
      <c r="R9923">
        <v>6</v>
      </c>
      <c r="S9923">
        <v>1</v>
      </c>
      <c r="T9923">
        <v>3</v>
      </c>
      <c r="U9923" t="b">
        <v>1</v>
      </c>
      <c r="V9923" t="s">
        <v>11730</v>
      </c>
      <c r="W9923" t="s">
        <v>11731</v>
      </c>
      <c r="X9923" t="s">
        <v>15338</v>
      </c>
      <c r="Y9923">
        <v>52</v>
      </c>
      <c r="Z9923">
        <v>52</v>
      </c>
      <c r="AA9923">
        <v>2</v>
      </c>
      <c r="AB9923">
        <v>2</v>
      </c>
      <c r="AC9923">
        <v>52</v>
      </c>
    </row>
    <row r="9924" spans="1:29">
      <c r="A9924">
        <v>10758</v>
      </c>
      <c r="B9924" t="s">
        <v>805</v>
      </c>
      <c r="C9924" t="s">
        <v>11761</v>
      </c>
      <c r="J9924" t="s">
        <v>1436</v>
      </c>
      <c r="K9924">
        <v>0</v>
      </c>
      <c r="N9924" t="b">
        <v>1</v>
      </c>
      <c r="O9924" t="b">
        <v>0</v>
      </c>
      <c r="P9924" t="b">
        <v>0</v>
      </c>
      <c r="Q9924">
        <v>6</v>
      </c>
      <c r="R9924">
        <v>6</v>
      </c>
      <c r="S9924">
        <v>1</v>
      </c>
      <c r="T9924">
        <v>3</v>
      </c>
      <c r="U9924" t="b">
        <v>1</v>
      </c>
      <c r="V9924" t="s">
        <v>11730</v>
      </c>
      <c r="W9924" t="s">
        <v>11731</v>
      </c>
      <c r="X9924" t="s">
        <v>15414</v>
      </c>
      <c r="Y9924">
        <v>53</v>
      </c>
      <c r="Z9924">
        <v>53</v>
      </c>
      <c r="AA9924">
        <v>2</v>
      </c>
      <c r="AB9924">
        <v>2</v>
      </c>
      <c r="AC9924">
        <v>52</v>
      </c>
    </row>
    <row r="9925" spans="1:29">
      <c r="A9925">
        <v>10759</v>
      </c>
      <c r="B9925" t="s">
        <v>805</v>
      </c>
      <c r="C9925" t="s">
        <v>11762</v>
      </c>
      <c r="J9925" t="s">
        <v>1436</v>
      </c>
      <c r="K9925">
        <v>0</v>
      </c>
      <c r="N9925" t="b">
        <v>1</v>
      </c>
      <c r="O9925" t="b">
        <v>0</v>
      </c>
      <c r="P9925" t="b">
        <v>0</v>
      </c>
      <c r="Q9925">
        <v>6</v>
      </c>
      <c r="R9925">
        <v>6</v>
      </c>
      <c r="S9925">
        <v>1</v>
      </c>
      <c r="T9925">
        <v>3</v>
      </c>
      <c r="U9925" t="b">
        <v>1</v>
      </c>
      <c r="V9925" t="s">
        <v>11730</v>
      </c>
      <c r="W9925" t="s">
        <v>11731</v>
      </c>
      <c r="X9925" t="s">
        <v>15415</v>
      </c>
      <c r="Y9925">
        <v>54</v>
      </c>
      <c r="Z9925">
        <v>54</v>
      </c>
      <c r="AA9925">
        <v>2</v>
      </c>
      <c r="AB9925">
        <v>2</v>
      </c>
      <c r="AC9925">
        <v>52</v>
      </c>
    </row>
    <row r="9926" spans="1:29">
      <c r="A9926">
        <v>10760</v>
      </c>
      <c r="B9926" t="s">
        <v>805</v>
      </c>
      <c r="C9926" t="s">
        <v>11763</v>
      </c>
      <c r="J9926" t="s">
        <v>1444</v>
      </c>
      <c r="K9926">
        <v>0</v>
      </c>
      <c r="N9926" t="b">
        <v>1</v>
      </c>
      <c r="O9926" t="b">
        <v>0</v>
      </c>
      <c r="P9926" t="b">
        <v>0</v>
      </c>
      <c r="Q9926">
        <v>6</v>
      </c>
      <c r="R9926">
        <v>6</v>
      </c>
      <c r="S9926">
        <v>1</v>
      </c>
      <c r="T9926">
        <v>3</v>
      </c>
      <c r="U9926" t="b">
        <v>1</v>
      </c>
      <c r="V9926" t="s">
        <v>11730</v>
      </c>
      <c r="W9926" t="s">
        <v>11731</v>
      </c>
      <c r="X9926" t="s">
        <v>14462</v>
      </c>
      <c r="Y9926">
        <v>15</v>
      </c>
      <c r="Z9926">
        <v>15</v>
      </c>
      <c r="AA9926">
        <v>5</v>
      </c>
      <c r="AB9926">
        <v>5</v>
      </c>
      <c r="AC9926">
        <v>52</v>
      </c>
    </row>
    <row r="9927" spans="1:29">
      <c r="A9927">
        <v>10761</v>
      </c>
      <c r="B9927" t="s">
        <v>805</v>
      </c>
      <c r="C9927" t="s">
        <v>11764</v>
      </c>
      <c r="J9927" t="s">
        <v>1444</v>
      </c>
      <c r="K9927">
        <v>0</v>
      </c>
      <c r="N9927" t="b">
        <v>1</v>
      </c>
      <c r="O9927" t="b">
        <v>0</v>
      </c>
      <c r="P9927" t="b">
        <v>0</v>
      </c>
      <c r="Q9927">
        <v>6</v>
      </c>
      <c r="R9927">
        <v>6</v>
      </c>
      <c r="S9927">
        <v>1</v>
      </c>
      <c r="T9927">
        <v>3</v>
      </c>
      <c r="U9927" t="b">
        <v>1</v>
      </c>
      <c r="V9927" t="s">
        <v>11730</v>
      </c>
      <c r="W9927" t="s">
        <v>11731</v>
      </c>
      <c r="X9927" t="s">
        <v>14621</v>
      </c>
      <c r="Y9927">
        <v>15</v>
      </c>
      <c r="Z9927">
        <v>15</v>
      </c>
      <c r="AA9927">
        <v>6</v>
      </c>
      <c r="AB9927">
        <v>6</v>
      </c>
      <c r="AC9927">
        <v>52</v>
      </c>
    </row>
    <row r="9928" spans="1:29">
      <c r="A9928">
        <v>10762</v>
      </c>
      <c r="B9928" t="s">
        <v>805</v>
      </c>
      <c r="C9928" t="s">
        <v>11765</v>
      </c>
      <c r="J9928" t="s">
        <v>1444</v>
      </c>
      <c r="K9928">
        <v>0</v>
      </c>
      <c r="N9928" t="b">
        <v>1</v>
      </c>
      <c r="O9928" t="b">
        <v>0</v>
      </c>
      <c r="P9928" t="b">
        <v>0</v>
      </c>
      <c r="Q9928">
        <v>6</v>
      </c>
      <c r="R9928">
        <v>6</v>
      </c>
      <c r="S9928">
        <v>1</v>
      </c>
      <c r="T9928">
        <v>3</v>
      </c>
      <c r="U9928" t="b">
        <v>1</v>
      </c>
      <c r="V9928" t="s">
        <v>11730</v>
      </c>
      <c r="W9928" t="s">
        <v>11731</v>
      </c>
      <c r="X9928" t="s">
        <v>14458</v>
      </c>
      <c r="Y9928">
        <v>16</v>
      </c>
      <c r="Z9928">
        <v>16</v>
      </c>
      <c r="AA9928">
        <v>5</v>
      </c>
      <c r="AB9928">
        <v>5</v>
      </c>
      <c r="AC9928">
        <v>52</v>
      </c>
    </row>
    <row r="9929" spans="1:29">
      <c r="A9929">
        <v>10763</v>
      </c>
      <c r="B9929" t="s">
        <v>805</v>
      </c>
      <c r="C9929" t="s">
        <v>11766</v>
      </c>
      <c r="J9929" t="s">
        <v>1444</v>
      </c>
      <c r="K9929">
        <v>0</v>
      </c>
      <c r="N9929" t="b">
        <v>1</v>
      </c>
      <c r="O9929" t="b">
        <v>0</v>
      </c>
      <c r="P9929" t="b">
        <v>0</v>
      </c>
      <c r="Q9929">
        <v>6</v>
      </c>
      <c r="R9929">
        <v>6</v>
      </c>
      <c r="S9929">
        <v>1</v>
      </c>
      <c r="T9929">
        <v>3</v>
      </c>
      <c r="U9929" t="b">
        <v>1</v>
      </c>
      <c r="V9929" t="s">
        <v>11730</v>
      </c>
      <c r="W9929" t="s">
        <v>11731</v>
      </c>
      <c r="X9929" t="s">
        <v>14469</v>
      </c>
      <c r="Y9929">
        <v>16</v>
      </c>
      <c r="Z9929">
        <v>16</v>
      </c>
      <c r="AA9929">
        <v>6</v>
      </c>
      <c r="AB9929">
        <v>6</v>
      </c>
      <c r="AC9929">
        <v>52</v>
      </c>
    </row>
    <row r="9930" spans="1:29">
      <c r="A9930">
        <v>10764</v>
      </c>
      <c r="B9930" t="s">
        <v>805</v>
      </c>
      <c r="C9930" t="s">
        <v>11767</v>
      </c>
      <c r="J9930" t="s">
        <v>1444</v>
      </c>
      <c r="K9930">
        <v>0</v>
      </c>
      <c r="N9930" t="b">
        <v>1</v>
      </c>
      <c r="O9930" t="b">
        <v>0</v>
      </c>
      <c r="P9930" t="b">
        <v>0</v>
      </c>
      <c r="Q9930">
        <v>6</v>
      </c>
      <c r="R9930">
        <v>6</v>
      </c>
      <c r="S9930">
        <v>1</v>
      </c>
      <c r="T9930">
        <v>3</v>
      </c>
      <c r="U9930" t="b">
        <v>1</v>
      </c>
      <c r="V9930" t="s">
        <v>11730</v>
      </c>
      <c r="W9930" t="s">
        <v>11731</v>
      </c>
      <c r="X9930" t="s">
        <v>14684</v>
      </c>
      <c r="Y9930">
        <v>17</v>
      </c>
      <c r="Z9930">
        <v>17</v>
      </c>
      <c r="AA9930">
        <v>5</v>
      </c>
      <c r="AB9930">
        <v>5</v>
      </c>
      <c r="AC9930">
        <v>52</v>
      </c>
    </row>
    <row r="9931" spans="1:29">
      <c r="A9931">
        <v>10765</v>
      </c>
      <c r="B9931" t="s">
        <v>805</v>
      </c>
      <c r="C9931" t="s">
        <v>11768</v>
      </c>
      <c r="J9931" t="s">
        <v>1444</v>
      </c>
      <c r="K9931">
        <v>0</v>
      </c>
      <c r="N9931" t="b">
        <v>1</v>
      </c>
      <c r="O9931" t="b">
        <v>0</v>
      </c>
      <c r="P9931" t="b">
        <v>0</v>
      </c>
      <c r="Q9931">
        <v>6</v>
      </c>
      <c r="R9931">
        <v>6</v>
      </c>
      <c r="S9931">
        <v>1</v>
      </c>
      <c r="T9931">
        <v>3</v>
      </c>
      <c r="U9931" t="b">
        <v>1</v>
      </c>
      <c r="V9931" t="s">
        <v>11730</v>
      </c>
      <c r="W9931" t="s">
        <v>11731</v>
      </c>
      <c r="X9931" t="s">
        <v>14526</v>
      </c>
      <c r="Y9931">
        <v>17</v>
      </c>
      <c r="Z9931">
        <v>17</v>
      </c>
      <c r="AA9931">
        <v>6</v>
      </c>
      <c r="AB9931">
        <v>6</v>
      </c>
      <c r="AC9931">
        <v>52</v>
      </c>
    </row>
    <row r="9932" spans="1:29">
      <c r="A9932">
        <v>10766</v>
      </c>
      <c r="B9932" t="s">
        <v>805</v>
      </c>
      <c r="C9932" t="s">
        <v>11769</v>
      </c>
      <c r="J9932" t="s">
        <v>1444</v>
      </c>
      <c r="K9932">
        <v>0</v>
      </c>
      <c r="N9932" t="b">
        <v>1</v>
      </c>
      <c r="O9932" t="b">
        <v>0</v>
      </c>
      <c r="P9932" t="b">
        <v>0</v>
      </c>
      <c r="Q9932">
        <v>6</v>
      </c>
      <c r="R9932">
        <v>6</v>
      </c>
      <c r="S9932">
        <v>1</v>
      </c>
      <c r="T9932">
        <v>3</v>
      </c>
      <c r="U9932" t="b">
        <v>1</v>
      </c>
      <c r="V9932" t="s">
        <v>11730</v>
      </c>
      <c r="W9932" t="s">
        <v>11731</v>
      </c>
      <c r="X9932" t="s">
        <v>14687</v>
      </c>
      <c r="Y9932">
        <v>18</v>
      </c>
      <c r="Z9932">
        <v>18</v>
      </c>
      <c r="AA9932">
        <v>5</v>
      </c>
      <c r="AB9932">
        <v>5</v>
      </c>
      <c r="AC9932">
        <v>52</v>
      </c>
    </row>
    <row r="9933" spans="1:29">
      <c r="A9933">
        <v>10767</v>
      </c>
      <c r="B9933" t="s">
        <v>805</v>
      </c>
      <c r="C9933" t="s">
        <v>11770</v>
      </c>
      <c r="J9933" t="s">
        <v>1444</v>
      </c>
      <c r="K9933">
        <v>0</v>
      </c>
      <c r="N9933" t="b">
        <v>1</v>
      </c>
      <c r="O9933" t="b">
        <v>0</v>
      </c>
      <c r="P9933" t="b">
        <v>0</v>
      </c>
      <c r="Q9933">
        <v>6</v>
      </c>
      <c r="R9933">
        <v>6</v>
      </c>
      <c r="S9933">
        <v>1</v>
      </c>
      <c r="T9933">
        <v>3</v>
      </c>
      <c r="U9933" t="b">
        <v>1</v>
      </c>
      <c r="V9933" t="s">
        <v>11730</v>
      </c>
      <c r="W9933" t="s">
        <v>11731</v>
      </c>
      <c r="X9933" t="s">
        <v>14688</v>
      </c>
      <c r="Y9933">
        <v>18</v>
      </c>
      <c r="Z9933">
        <v>18</v>
      </c>
      <c r="AA9933">
        <v>6</v>
      </c>
      <c r="AB9933">
        <v>6</v>
      </c>
      <c r="AC9933">
        <v>52</v>
      </c>
    </row>
    <row r="9934" spans="1:29">
      <c r="A9934">
        <v>10768</v>
      </c>
      <c r="B9934" t="s">
        <v>805</v>
      </c>
      <c r="C9934" t="s">
        <v>11771</v>
      </c>
      <c r="J9934" t="s">
        <v>1444</v>
      </c>
      <c r="K9934">
        <v>0</v>
      </c>
      <c r="N9934" t="b">
        <v>1</v>
      </c>
      <c r="O9934" t="b">
        <v>0</v>
      </c>
      <c r="P9934" t="b">
        <v>0</v>
      </c>
      <c r="Q9934">
        <v>6</v>
      </c>
      <c r="R9934">
        <v>6</v>
      </c>
      <c r="S9934">
        <v>1</v>
      </c>
      <c r="T9934">
        <v>3</v>
      </c>
      <c r="U9934" t="b">
        <v>1</v>
      </c>
      <c r="V9934" t="s">
        <v>11730</v>
      </c>
      <c r="W9934" t="s">
        <v>11731</v>
      </c>
      <c r="X9934" t="s">
        <v>14689</v>
      </c>
      <c r="Y9934">
        <v>19</v>
      </c>
      <c r="Z9934">
        <v>19</v>
      </c>
      <c r="AA9934">
        <v>5</v>
      </c>
      <c r="AB9934">
        <v>5</v>
      </c>
      <c r="AC9934">
        <v>52</v>
      </c>
    </row>
    <row r="9935" spans="1:29">
      <c r="A9935">
        <v>10769</v>
      </c>
      <c r="B9935" t="s">
        <v>805</v>
      </c>
      <c r="C9935" t="s">
        <v>11772</v>
      </c>
      <c r="J9935" t="s">
        <v>1444</v>
      </c>
      <c r="K9935">
        <v>0</v>
      </c>
      <c r="N9935" t="b">
        <v>1</v>
      </c>
      <c r="O9935" t="b">
        <v>0</v>
      </c>
      <c r="P9935" t="b">
        <v>0</v>
      </c>
      <c r="Q9935">
        <v>6</v>
      </c>
      <c r="R9935">
        <v>6</v>
      </c>
      <c r="S9935">
        <v>1</v>
      </c>
      <c r="T9935">
        <v>3</v>
      </c>
      <c r="U9935" t="b">
        <v>1</v>
      </c>
      <c r="V9935" t="s">
        <v>11730</v>
      </c>
      <c r="W9935" t="s">
        <v>11731</v>
      </c>
      <c r="X9935" t="s">
        <v>14448</v>
      </c>
      <c r="Y9935">
        <v>19</v>
      </c>
      <c r="Z9935">
        <v>19</v>
      </c>
      <c r="AA9935">
        <v>6</v>
      </c>
      <c r="AB9935">
        <v>6</v>
      </c>
      <c r="AC9935">
        <v>52</v>
      </c>
    </row>
    <row r="9936" spans="1:29">
      <c r="A9936">
        <v>10770</v>
      </c>
      <c r="B9936" t="s">
        <v>805</v>
      </c>
      <c r="C9936" t="s">
        <v>11773</v>
      </c>
      <c r="J9936" t="s">
        <v>1444</v>
      </c>
      <c r="K9936">
        <v>0</v>
      </c>
      <c r="N9936" t="b">
        <v>1</v>
      </c>
      <c r="O9936" t="b">
        <v>0</v>
      </c>
      <c r="P9936" t="b">
        <v>0</v>
      </c>
      <c r="Q9936">
        <v>6</v>
      </c>
      <c r="R9936">
        <v>6</v>
      </c>
      <c r="S9936">
        <v>1</v>
      </c>
      <c r="T9936">
        <v>3</v>
      </c>
      <c r="U9936" t="b">
        <v>1</v>
      </c>
      <c r="V9936" t="s">
        <v>11730</v>
      </c>
      <c r="W9936" t="s">
        <v>11731</v>
      </c>
      <c r="X9936" t="s">
        <v>14691</v>
      </c>
      <c r="Y9936">
        <v>20</v>
      </c>
      <c r="Z9936">
        <v>20</v>
      </c>
      <c r="AA9936">
        <v>5</v>
      </c>
      <c r="AB9936">
        <v>5</v>
      </c>
      <c r="AC9936">
        <v>52</v>
      </c>
    </row>
    <row r="9937" spans="1:29">
      <c r="A9937">
        <v>10771</v>
      </c>
      <c r="B9937" t="s">
        <v>805</v>
      </c>
      <c r="C9937" t="s">
        <v>11774</v>
      </c>
      <c r="J9937" t="s">
        <v>1444</v>
      </c>
      <c r="K9937">
        <v>0</v>
      </c>
      <c r="N9937" t="b">
        <v>1</v>
      </c>
      <c r="O9937" t="b">
        <v>0</v>
      </c>
      <c r="P9937" t="b">
        <v>0</v>
      </c>
      <c r="Q9937">
        <v>6</v>
      </c>
      <c r="R9937">
        <v>6</v>
      </c>
      <c r="S9937">
        <v>1</v>
      </c>
      <c r="T9937">
        <v>3</v>
      </c>
      <c r="U9937" t="b">
        <v>1</v>
      </c>
      <c r="V9937" t="s">
        <v>11730</v>
      </c>
      <c r="W9937" t="s">
        <v>11731</v>
      </c>
      <c r="X9937" t="s">
        <v>14623</v>
      </c>
      <c r="Y9937">
        <v>20</v>
      </c>
      <c r="Z9937">
        <v>20</v>
      </c>
      <c r="AA9937">
        <v>6</v>
      </c>
      <c r="AB9937">
        <v>6</v>
      </c>
      <c r="AC9937">
        <v>52</v>
      </c>
    </row>
    <row r="9938" spans="1:29">
      <c r="A9938">
        <v>10772</v>
      </c>
      <c r="B9938" t="s">
        <v>805</v>
      </c>
      <c r="C9938" t="s">
        <v>11775</v>
      </c>
      <c r="J9938" t="s">
        <v>1444</v>
      </c>
      <c r="K9938">
        <v>0</v>
      </c>
      <c r="N9938" t="b">
        <v>1</v>
      </c>
      <c r="O9938" t="b">
        <v>0</v>
      </c>
      <c r="P9938" t="b">
        <v>0</v>
      </c>
      <c r="Q9938">
        <v>6</v>
      </c>
      <c r="R9938">
        <v>6</v>
      </c>
      <c r="S9938">
        <v>1</v>
      </c>
      <c r="T9938">
        <v>3</v>
      </c>
      <c r="U9938" t="b">
        <v>1</v>
      </c>
      <c r="V9938" t="s">
        <v>11730</v>
      </c>
      <c r="W9938" t="s">
        <v>11731</v>
      </c>
      <c r="X9938" t="s">
        <v>14471</v>
      </c>
      <c r="Y9938">
        <v>21</v>
      </c>
      <c r="Z9938">
        <v>21</v>
      </c>
      <c r="AA9938">
        <v>5</v>
      </c>
      <c r="AB9938">
        <v>5</v>
      </c>
      <c r="AC9938">
        <v>52</v>
      </c>
    </row>
    <row r="9939" spans="1:29">
      <c r="A9939">
        <v>10773</v>
      </c>
      <c r="B9939" t="s">
        <v>805</v>
      </c>
      <c r="C9939" t="s">
        <v>11776</v>
      </c>
      <c r="J9939" t="s">
        <v>1444</v>
      </c>
      <c r="K9939">
        <v>0</v>
      </c>
      <c r="N9939" t="b">
        <v>1</v>
      </c>
      <c r="O9939" t="b">
        <v>0</v>
      </c>
      <c r="P9939" t="b">
        <v>0</v>
      </c>
      <c r="Q9939">
        <v>6</v>
      </c>
      <c r="R9939">
        <v>6</v>
      </c>
      <c r="S9939">
        <v>1</v>
      </c>
      <c r="T9939">
        <v>3</v>
      </c>
      <c r="U9939" t="b">
        <v>1</v>
      </c>
      <c r="V9939" t="s">
        <v>11730</v>
      </c>
      <c r="W9939" t="s">
        <v>11731</v>
      </c>
      <c r="X9939" t="s">
        <v>14624</v>
      </c>
      <c r="Y9939">
        <v>21</v>
      </c>
      <c r="Z9939">
        <v>21</v>
      </c>
      <c r="AA9939">
        <v>6</v>
      </c>
      <c r="AB9939">
        <v>6</v>
      </c>
      <c r="AC9939">
        <v>52</v>
      </c>
    </row>
    <row r="9940" spans="1:29">
      <c r="A9940">
        <v>10774</v>
      </c>
      <c r="B9940" t="s">
        <v>805</v>
      </c>
      <c r="C9940" t="s">
        <v>11777</v>
      </c>
      <c r="J9940" t="s">
        <v>1444</v>
      </c>
      <c r="K9940">
        <v>0</v>
      </c>
      <c r="N9940" t="b">
        <v>1</v>
      </c>
      <c r="O9940" t="b">
        <v>0</v>
      </c>
      <c r="P9940" t="b">
        <v>0</v>
      </c>
      <c r="Q9940">
        <v>6</v>
      </c>
      <c r="R9940">
        <v>6</v>
      </c>
      <c r="S9940">
        <v>1</v>
      </c>
      <c r="T9940">
        <v>3</v>
      </c>
      <c r="U9940" t="b">
        <v>1</v>
      </c>
      <c r="V9940" t="s">
        <v>11730</v>
      </c>
      <c r="W9940" t="s">
        <v>11731</v>
      </c>
      <c r="X9940" t="s">
        <v>14694</v>
      </c>
      <c r="Y9940">
        <v>22</v>
      </c>
      <c r="Z9940">
        <v>22</v>
      </c>
      <c r="AA9940">
        <v>5</v>
      </c>
      <c r="AB9940">
        <v>5</v>
      </c>
      <c r="AC9940">
        <v>52</v>
      </c>
    </row>
    <row r="9941" spans="1:29">
      <c r="A9941">
        <v>10775</v>
      </c>
      <c r="B9941" t="s">
        <v>805</v>
      </c>
      <c r="C9941" t="s">
        <v>11778</v>
      </c>
      <c r="J9941" t="s">
        <v>1444</v>
      </c>
      <c r="K9941">
        <v>0</v>
      </c>
      <c r="N9941" t="b">
        <v>1</v>
      </c>
      <c r="O9941" t="b">
        <v>0</v>
      </c>
      <c r="P9941" t="b">
        <v>0</v>
      </c>
      <c r="Q9941">
        <v>6</v>
      </c>
      <c r="R9941">
        <v>6</v>
      </c>
      <c r="S9941">
        <v>1</v>
      </c>
      <c r="T9941">
        <v>3</v>
      </c>
      <c r="U9941" t="b">
        <v>1</v>
      </c>
      <c r="V9941" t="s">
        <v>11730</v>
      </c>
      <c r="W9941" t="s">
        <v>11731</v>
      </c>
      <c r="X9941" t="s">
        <v>14625</v>
      </c>
      <c r="Y9941">
        <v>22</v>
      </c>
      <c r="Z9941">
        <v>22</v>
      </c>
      <c r="AA9941">
        <v>6</v>
      </c>
      <c r="AB9941">
        <v>6</v>
      </c>
      <c r="AC9941">
        <v>52</v>
      </c>
    </row>
    <row r="9942" spans="1:29">
      <c r="A9942">
        <v>10776</v>
      </c>
      <c r="B9942" t="s">
        <v>805</v>
      </c>
      <c r="C9942" t="s">
        <v>11779</v>
      </c>
      <c r="J9942" t="s">
        <v>1444</v>
      </c>
      <c r="K9942">
        <v>0</v>
      </c>
      <c r="N9942" t="b">
        <v>1</v>
      </c>
      <c r="O9942" t="b">
        <v>0</v>
      </c>
      <c r="P9942" t="b">
        <v>0</v>
      </c>
      <c r="Q9942">
        <v>6</v>
      </c>
      <c r="R9942">
        <v>6</v>
      </c>
      <c r="S9942">
        <v>1</v>
      </c>
      <c r="T9942">
        <v>3</v>
      </c>
      <c r="U9942" t="b">
        <v>1</v>
      </c>
      <c r="V9942" t="s">
        <v>11730</v>
      </c>
      <c r="W9942" t="s">
        <v>11731</v>
      </c>
      <c r="X9942" t="s">
        <v>14696</v>
      </c>
      <c r="Y9942">
        <v>23</v>
      </c>
      <c r="Z9942">
        <v>23</v>
      </c>
      <c r="AA9942">
        <v>5</v>
      </c>
      <c r="AB9942">
        <v>5</v>
      </c>
      <c r="AC9942">
        <v>52</v>
      </c>
    </row>
    <row r="9943" spans="1:29">
      <c r="A9943">
        <v>10777</v>
      </c>
      <c r="B9943" t="s">
        <v>805</v>
      </c>
      <c r="C9943" t="s">
        <v>11780</v>
      </c>
      <c r="J9943" t="s">
        <v>1444</v>
      </c>
      <c r="K9943">
        <v>0</v>
      </c>
      <c r="N9943" t="b">
        <v>1</v>
      </c>
      <c r="O9943" t="b">
        <v>0</v>
      </c>
      <c r="P9943" t="b">
        <v>0</v>
      </c>
      <c r="Q9943">
        <v>6</v>
      </c>
      <c r="R9943">
        <v>6</v>
      </c>
      <c r="S9943">
        <v>1</v>
      </c>
      <c r="T9943">
        <v>3</v>
      </c>
      <c r="U9943" t="b">
        <v>1</v>
      </c>
      <c r="V9943" t="s">
        <v>11730</v>
      </c>
      <c r="W9943" t="s">
        <v>11731</v>
      </c>
      <c r="X9943" t="s">
        <v>14626</v>
      </c>
      <c r="Y9943">
        <v>23</v>
      </c>
      <c r="Z9943">
        <v>23</v>
      </c>
      <c r="AA9943">
        <v>6</v>
      </c>
      <c r="AB9943">
        <v>6</v>
      </c>
      <c r="AC9943">
        <v>52</v>
      </c>
    </row>
    <row r="9944" spans="1:29">
      <c r="A9944">
        <v>10778</v>
      </c>
      <c r="B9944" t="s">
        <v>805</v>
      </c>
      <c r="C9944" t="s">
        <v>11781</v>
      </c>
      <c r="J9944" t="s">
        <v>1444</v>
      </c>
      <c r="K9944">
        <v>0</v>
      </c>
      <c r="N9944" t="b">
        <v>1</v>
      </c>
      <c r="O9944" t="b">
        <v>0</v>
      </c>
      <c r="P9944" t="b">
        <v>0</v>
      </c>
      <c r="Q9944">
        <v>6</v>
      </c>
      <c r="R9944">
        <v>6</v>
      </c>
      <c r="S9944">
        <v>1</v>
      </c>
      <c r="T9944">
        <v>3</v>
      </c>
      <c r="U9944" t="b">
        <v>1</v>
      </c>
      <c r="V9944" t="s">
        <v>11730</v>
      </c>
      <c r="W9944" t="s">
        <v>11731</v>
      </c>
      <c r="X9944" t="s">
        <v>14698</v>
      </c>
      <c r="Y9944">
        <v>24</v>
      </c>
      <c r="Z9944">
        <v>24</v>
      </c>
      <c r="AA9944">
        <v>5</v>
      </c>
      <c r="AB9944">
        <v>5</v>
      </c>
      <c r="AC9944">
        <v>52</v>
      </c>
    </row>
    <row r="9945" spans="1:29">
      <c r="A9945">
        <v>10779</v>
      </c>
      <c r="B9945" t="s">
        <v>805</v>
      </c>
      <c r="C9945" t="s">
        <v>11782</v>
      </c>
      <c r="J9945" t="s">
        <v>1444</v>
      </c>
      <c r="K9945">
        <v>0</v>
      </c>
      <c r="N9945" t="b">
        <v>1</v>
      </c>
      <c r="O9945" t="b">
        <v>0</v>
      </c>
      <c r="P9945" t="b">
        <v>0</v>
      </c>
      <c r="Q9945">
        <v>6</v>
      </c>
      <c r="R9945">
        <v>6</v>
      </c>
      <c r="S9945">
        <v>1</v>
      </c>
      <c r="T9945">
        <v>3</v>
      </c>
      <c r="U9945" t="b">
        <v>1</v>
      </c>
      <c r="V9945" t="s">
        <v>11730</v>
      </c>
      <c r="W9945" t="s">
        <v>11731</v>
      </c>
      <c r="X9945" t="s">
        <v>14627</v>
      </c>
      <c r="Y9945">
        <v>24</v>
      </c>
      <c r="Z9945">
        <v>24</v>
      </c>
      <c r="AA9945">
        <v>6</v>
      </c>
      <c r="AB9945">
        <v>6</v>
      </c>
      <c r="AC9945">
        <v>52</v>
      </c>
    </row>
    <row r="9946" spans="1:29">
      <c r="A9946">
        <v>10780</v>
      </c>
      <c r="B9946" t="s">
        <v>805</v>
      </c>
      <c r="C9946" t="s">
        <v>11783</v>
      </c>
      <c r="J9946" t="s">
        <v>1444</v>
      </c>
      <c r="K9946">
        <v>0</v>
      </c>
      <c r="N9946" t="b">
        <v>1</v>
      </c>
      <c r="O9946" t="b">
        <v>0</v>
      </c>
      <c r="P9946" t="b">
        <v>0</v>
      </c>
      <c r="Q9946">
        <v>6</v>
      </c>
      <c r="R9946">
        <v>6</v>
      </c>
      <c r="S9946">
        <v>1</v>
      </c>
      <c r="T9946">
        <v>3</v>
      </c>
      <c r="U9946" t="b">
        <v>1</v>
      </c>
      <c r="V9946" t="s">
        <v>11730</v>
      </c>
      <c r="W9946" t="s">
        <v>11731</v>
      </c>
      <c r="X9946" t="s">
        <v>14701</v>
      </c>
      <c r="Y9946">
        <v>25</v>
      </c>
      <c r="Z9946">
        <v>25</v>
      </c>
      <c r="AA9946">
        <v>5</v>
      </c>
      <c r="AB9946">
        <v>5</v>
      </c>
      <c r="AC9946">
        <v>52</v>
      </c>
    </row>
    <row r="9947" spans="1:29">
      <c r="A9947">
        <v>10781</v>
      </c>
      <c r="B9947" t="s">
        <v>805</v>
      </c>
      <c r="C9947" t="s">
        <v>11784</v>
      </c>
      <c r="J9947" t="s">
        <v>1444</v>
      </c>
      <c r="K9947">
        <v>0</v>
      </c>
      <c r="N9947" t="b">
        <v>1</v>
      </c>
      <c r="O9947" t="b">
        <v>0</v>
      </c>
      <c r="P9947" t="b">
        <v>0</v>
      </c>
      <c r="Q9947">
        <v>6</v>
      </c>
      <c r="R9947">
        <v>6</v>
      </c>
      <c r="S9947">
        <v>1</v>
      </c>
      <c r="T9947">
        <v>3</v>
      </c>
      <c r="U9947" t="b">
        <v>1</v>
      </c>
      <c r="V9947" t="s">
        <v>11730</v>
      </c>
      <c r="W9947" t="s">
        <v>11731</v>
      </c>
      <c r="X9947" t="s">
        <v>14534</v>
      </c>
      <c r="Y9947">
        <v>25</v>
      </c>
      <c r="Z9947">
        <v>25</v>
      </c>
      <c r="AA9947">
        <v>6</v>
      </c>
      <c r="AB9947">
        <v>6</v>
      </c>
      <c r="AC9947">
        <v>52</v>
      </c>
    </row>
    <row r="9948" spans="1:29">
      <c r="A9948">
        <v>10782</v>
      </c>
      <c r="B9948" t="s">
        <v>805</v>
      </c>
      <c r="C9948" t="s">
        <v>11785</v>
      </c>
      <c r="J9948" t="s">
        <v>1444</v>
      </c>
      <c r="K9948">
        <v>0</v>
      </c>
      <c r="N9948" t="b">
        <v>1</v>
      </c>
      <c r="O9948" t="b">
        <v>0</v>
      </c>
      <c r="P9948" t="b">
        <v>0</v>
      </c>
      <c r="Q9948">
        <v>6</v>
      </c>
      <c r="R9948">
        <v>6</v>
      </c>
      <c r="S9948">
        <v>1</v>
      </c>
      <c r="T9948">
        <v>3</v>
      </c>
      <c r="U9948" t="b">
        <v>1</v>
      </c>
      <c r="V9948" t="s">
        <v>11730</v>
      </c>
      <c r="W9948" t="s">
        <v>11731</v>
      </c>
      <c r="X9948" t="s">
        <v>14703</v>
      </c>
      <c r="Y9948">
        <v>26</v>
      </c>
      <c r="Z9948">
        <v>26</v>
      </c>
      <c r="AA9948">
        <v>5</v>
      </c>
      <c r="AB9948">
        <v>5</v>
      </c>
      <c r="AC9948">
        <v>52</v>
      </c>
    </row>
    <row r="9949" spans="1:29">
      <c r="A9949">
        <v>10783</v>
      </c>
      <c r="B9949" t="s">
        <v>805</v>
      </c>
      <c r="C9949" t="s">
        <v>11786</v>
      </c>
      <c r="J9949" t="s">
        <v>1444</v>
      </c>
      <c r="K9949">
        <v>0</v>
      </c>
      <c r="N9949" t="b">
        <v>1</v>
      </c>
      <c r="O9949" t="b">
        <v>0</v>
      </c>
      <c r="P9949" t="b">
        <v>0</v>
      </c>
      <c r="Q9949">
        <v>6</v>
      </c>
      <c r="R9949">
        <v>6</v>
      </c>
      <c r="S9949">
        <v>1</v>
      </c>
      <c r="T9949">
        <v>3</v>
      </c>
      <c r="U9949" t="b">
        <v>1</v>
      </c>
      <c r="V9949" t="s">
        <v>11730</v>
      </c>
      <c r="W9949" t="s">
        <v>11731</v>
      </c>
      <c r="X9949" t="s">
        <v>14491</v>
      </c>
      <c r="Y9949">
        <v>26</v>
      </c>
      <c r="Z9949">
        <v>26</v>
      </c>
      <c r="AA9949">
        <v>6</v>
      </c>
      <c r="AB9949">
        <v>6</v>
      </c>
      <c r="AC9949">
        <v>52</v>
      </c>
    </row>
    <row r="9950" spans="1:29">
      <c r="A9950">
        <v>10784</v>
      </c>
      <c r="B9950" t="s">
        <v>805</v>
      </c>
      <c r="C9950" t="s">
        <v>11787</v>
      </c>
      <c r="J9950" t="s">
        <v>1444</v>
      </c>
      <c r="K9950">
        <v>0</v>
      </c>
      <c r="N9950" t="b">
        <v>1</v>
      </c>
      <c r="O9950" t="b">
        <v>0</v>
      </c>
      <c r="P9950" t="b">
        <v>0</v>
      </c>
      <c r="Q9950">
        <v>6</v>
      </c>
      <c r="R9950">
        <v>6</v>
      </c>
      <c r="S9950">
        <v>1</v>
      </c>
      <c r="T9950">
        <v>3</v>
      </c>
      <c r="U9950" t="b">
        <v>1</v>
      </c>
      <c r="V9950" t="s">
        <v>11730</v>
      </c>
      <c r="W9950" t="s">
        <v>11731</v>
      </c>
      <c r="X9950" t="s">
        <v>14803</v>
      </c>
      <c r="Y9950">
        <v>27</v>
      </c>
      <c r="Z9950">
        <v>27</v>
      </c>
      <c r="AA9950">
        <v>5</v>
      </c>
      <c r="AB9950">
        <v>5</v>
      </c>
      <c r="AC9950">
        <v>52</v>
      </c>
    </row>
    <row r="9951" spans="1:29">
      <c r="A9951">
        <v>10785</v>
      </c>
      <c r="B9951" t="s">
        <v>805</v>
      </c>
      <c r="C9951" t="s">
        <v>11788</v>
      </c>
      <c r="J9951" t="s">
        <v>1444</v>
      </c>
      <c r="K9951">
        <v>0</v>
      </c>
      <c r="N9951" t="b">
        <v>1</v>
      </c>
      <c r="O9951" t="b">
        <v>0</v>
      </c>
      <c r="P9951" t="b">
        <v>0</v>
      </c>
      <c r="Q9951">
        <v>6</v>
      </c>
      <c r="R9951">
        <v>6</v>
      </c>
      <c r="S9951">
        <v>1</v>
      </c>
      <c r="T9951">
        <v>3</v>
      </c>
      <c r="U9951" t="b">
        <v>1</v>
      </c>
      <c r="V9951" t="s">
        <v>11730</v>
      </c>
      <c r="W9951" t="s">
        <v>11731</v>
      </c>
      <c r="X9951" t="s">
        <v>14628</v>
      </c>
      <c r="Y9951">
        <v>27</v>
      </c>
      <c r="Z9951">
        <v>27</v>
      </c>
      <c r="AA9951">
        <v>6</v>
      </c>
      <c r="AB9951">
        <v>6</v>
      </c>
      <c r="AC9951">
        <v>52</v>
      </c>
    </row>
    <row r="9952" spans="1:29">
      <c r="A9952">
        <v>10786</v>
      </c>
      <c r="B9952" t="s">
        <v>805</v>
      </c>
      <c r="C9952" t="s">
        <v>11789</v>
      </c>
      <c r="J9952" t="s">
        <v>1444</v>
      </c>
      <c r="K9952">
        <v>0</v>
      </c>
      <c r="N9952" t="b">
        <v>1</v>
      </c>
      <c r="O9952" t="b">
        <v>0</v>
      </c>
      <c r="P9952" t="b">
        <v>0</v>
      </c>
      <c r="Q9952">
        <v>6</v>
      </c>
      <c r="R9952">
        <v>6</v>
      </c>
      <c r="S9952">
        <v>1</v>
      </c>
      <c r="T9952">
        <v>3</v>
      </c>
      <c r="U9952" t="b">
        <v>1</v>
      </c>
      <c r="V9952" t="s">
        <v>11730</v>
      </c>
      <c r="W9952" t="s">
        <v>11731</v>
      </c>
      <c r="X9952" t="s">
        <v>14729</v>
      </c>
      <c r="Y9952">
        <v>28</v>
      </c>
      <c r="Z9952">
        <v>28</v>
      </c>
      <c r="AA9952">
        <v>5</v>
      </c>
      <c r="AB9952">
        <v>5</v>
      </c>
      <c r="AC9952">
        <v>52</v>
      </c>
    </row>
    <row r="9953" spans="1:29">
      <c r="A9953">
        <v>10787</v>
      </c>
      <c r="B9953" t="s">
        <v>805</v>
      </c>
      <c r="C9953" t="s">
        <v>11790</v>
      </c>
      <c r="J9953" t="s">
        <v>1444</v>
      </c>
      <c r="K9953">
        <v>0</v>
      </c>
      <c r="N9953" t="b">
        <v>1</v>
      </c>
      <c r="O9953" t="b">
        <v>0</v>
      </c>
      <c r="P9953" t="b">
        <v>0</v>
      </c>
      <c r="Q9953">
        <v>6</v>
      </c>
      <c r="R9953">
        <v>6</v>
      </c>
      <c r="S9953">
        <v>1</v>
      </c>
      <c r="T9953">
        <v>3</v>
      </c>
      <c r="U9953" t="b">
        <v>1</v>
      </c>
      <c r="V9953" t="s">
        <v>11730</v>
      </c>
      <c r="W9953" t="s">
        <v>11731</v>
      </c>
      <c r="X9953" t="s">
        <v>14629</v>
      </c>
      <c r="Y9953">
        <v>28</v>
      </c>
      <c r="Z9953">
        <v>28</v>
      </c>
      <c r="AA9953">
        <v>6</v>
      </c>
      <c r="AB9953">
        <v>6</v>
      </c>
      <c r="AC9953">
        <v>52</v>
      </c>
    </row>
    <row r="9954" spans="1:29">
      <c r="A9954">
        <v>10788</v>
      </c>
      <c r="B9954" t="s">
        <v>805</v>
      </c>
      <c r="C9954" t="s">
        <v>11791</v>
      </c>
      <c r="J9954" t="s">
        <v>1444</v>
      </c>
      <c r="K9954">
        <v>0</v>
      </c>
      <c r="N9954" t="b">
        <v>1</v>
      </c>
      <c r="O9954" t="b">
        <v>0</v>
      </c>
      <c r="P9954" t="b">
        <v>0</v>
      </c>
      <c r="Q9954">
        <v>6</v>
      </c>
      <c r="R9954">
        <v>6</v>
      </c>
      <c r="S9954">
        <v>1</v>
      </c>
      <c r="T9954">
        <v>3</v>
      </c>
      <c r="U9954" t="b">
        <v>1</v>
      </c>
      <c r="V9954" t="s">
        <v>11730</v>
      </c>
      <c r="W9954" t="s">
        <v>11731</v>
      </c>
      <c r="X9954" t="s">
        <v>14805</v>
      </c>
      <c r="Y9954">
        <v>29</v>
      </c>
      <c r="Z9954">
        <v>29</v>
      </c>
      <c r="AA9954">
        <v>5</v>
      </c>
      <c r="AB9954">
        <v>5</v>
      </c>
      <c r="AC9954">
        <v>52</v>
      </c>
    </row>
    <row r="9955" spans="1:29">
      <c r="A9955">
        <v>10789</v>
      </c>
      <c r="B9955" t="s">
        <v>805</v>
      </c>
      <c r="C9955" t="s">
        <v>11792</v>
      </c>
      <c r="J9955" t="s">
        <v>1444</v>
      </c>
      <c r="K9955">
        <v>0</v>
      </c>
      <c r="N9955" t="b">
        <v>1</v>
      </c>
      <c r="O9955" t="b">
        <v>0</v>
      </c>
      <c r="P9955" t="b">
        <v>0</v>
      </c>
      <c r="Q9955">
        <v>6</v>
      </c>
      <c r="R9955">
        <v>6</v>
      </c>
      <c r="S9955">
        <v>1</v>
      </c>
      <c r="T9955">
        <v>3</v>
      </c>
      <c r="U9955" t="b">
        <v>1</v>
      </c>
      <c r="V9955" t="s">
        <v>11730</v>
      </c>
      <c r="W9955" t="s">
        <v>11731</v>
      </c>
      <c r="X9955" t="s">
        <v>14630</v>
      </c>
      <c r="Y9955">
        <v>29</v>
      </c>
      <c r="Z9955">
        <v>29</v>
      </c>
      <c r="AA9955">
        <v>6</v>
      </c>
      <c r="AB9955">
        <v>6</v>
      </c>
      <c r="AC9955">
        <v>52</v>
      </c>
    </row>
    <row r="9956" spans="1:29">
      <c r="A9956">
        <v>10790</v>
      </c>
      <c r="B9956" t="s">
        <v>805</v>
      </c>
      <c r="C9956" t="s">
        <v>11793</v>
      </c>
      <c r="J9956" t="s">
        <v>1444</v>
      </c>
      <c r="K9956">
        <v>0</v>
      </c>
      <c r="N9956" t="b">
        <v>1</v>
      </c>
      <c r="O9956" t="b">
        <v>0</v>
      </c>
      <c r="P9956" t="b">
        <v>0</v>
      </c>
      <c r="Q9956">
        <v>6</v>
      </c>
      <c r="R9956">
        <v>6</v>
      </c>
      <c r="S9956">
        <v>1</v>
      </c>
      <c r="T9956">
        <v>3</v>
      </c>
      <c r="U9956" t="b">
        <v>1</v>
      </c>
      <c r="V9956" t="s">
        <v>11730</v>
      </c>
      <c r="W9956" t="s">
        <v>11731</v>
      </c>
      <c r="X9956" t="s">
        <v>14622</v>
      </c>
      <c r="Y9956">
        <v>30</v>
      </c>
      <c r="Z9956">
        <v>30</v>
      </c>
      <c r="AA9956">
        <v>5</v>
      </c>
      <c r="AB9956">
        <v>5</v>
      </c>
      <c r="AC9956">
        <v>52</v>
      </c>
    </row>
    <row r="9957" spans="1:29">
      <c r="A9957">
        <v>10791</v>
      </c>
      <c r="B9957" t="s">
        <v>805</v>
      </c>
      <c r="C9957" t="s">
        <v>11794</v>
      </c>
      <c r="J9957" t="s">
        <v>1444</v>
      </c>
      <c r="K9957">
        <v>0</v>
      </c>
      <c r="N9957" t="b">
        <v>1</v>
      </c>
      <c r="O9957" t="b">
        <v>0</v>
      </c>
      <c r="P9957" t="b">
        <v>0</v>
      </c>
      <c r="Q9957">
        <v>6</v>
      </c>
      <c r="R9957">
        <v>6</v>
      </c>
      <c r="S9957">
        <v>1</v>
      </c>
      <c r="T9957">
        <v>3</v>
      </c>
      <c r="U9957" t="b">
        <v>1</v>
      </c>
      <c r="V9957" t="s">
        <v>11730</v>
      </c>
      <c r="W9957" t="s">
        <v>11731</v>
      </c>
      <c r="X9957" t="s">
        <v>14631</v>
      </c>
      <c r="Y9957">
        <v>30</v>
      </c>
      <c r="Z9957">
        <v>30</v>
      </c>
      <c r="AA9957">
        <v>6</v>
      </c>
      <c r="AB9957">
        <v>6</v>
      </c>
      <c r="AC9957">
        <v>52</v>
      </c>
    </row>
    <row r="9958" spans="1:29">
      <c r="A9958">
        <v>10792</v>
      </c>
      <c r="B9958" t="s">
        <v>805</v>
      </c>
      <c r="C9958" t="s">
        <v>11795</v>
      </c>
      <c r="J9958" t="s">
        <v>1444</v>
      </c>
      <c r="K9958">
        <v>0</v>
      </c>
      <c r="N9958" t="b">
        <v>1</v>
      </c>
      <c r="O9958" t="b">
        <v>0</v>
      </c>
      <c r="P9958" t="b">
        <v>0</v>
      </c>
      <c r="Q9958">
        <v>6</v>
      </c>
      <c r="R9958">
        <v>6</v>
      </c>
      <c r="S9958">
        <v>1</v>
      </c>
      <c r="T9958">
        <v>3</v>
      </c>
      <c r="U9958" t="b">
        <v>1</v>
      </c>
      <c r="V9958" t="s">
        <v>11730</v>
      </c>
      <c r="W9958" t="s">
        <v>11731</v>
      </c>
      <c r="X9958" t="s">
        <v>14808</v>
      </c>
      <c r="Y9958">
        <v>31</v>
      </c>
      <c r="Z9958">
        <v>31</v>
      </c>
      <c r="AA9958">
        <v>5</v>
      </c>
      <c r="AB9958">
        <v>5</v>
      </c>
      <c r="AC9958">
        <v>52</v>
      </c>
    </row>
    <row r="9959" spans="1:29">
      <c r="A9959">
        <v>10793</v>
      </c>
      <c r="B9959" t="s">
        <v>805</v>
      </c>
      <c r="C9959" t="s">
        <v>11796</v>
      </c>
      <c r="J9959" t="s">
        <v>1444</v>
      </c>
      <c r="K9959">
        <v>0</v>
      </c>
      <c r="N9959" t="b">
        <v>1</v>
      </c>
      <c r="O9959" t="b">
        <v>0</v>
      </c>
      <c r="P9959" t="b">
        <v>0</v>
      </c>
      <c r="Q9959">
        <v>6</v>
      </c>
      <c r="R9959">
        <v>6</v>
      </c>
      <c r="S9959">
        <v>1</v>
      </c>
      <c r="T9959">
        <v>3</v>
      </c>
      <c r="U9959" t="b">
        <v>1</v>
      </c>
      <c r="V9959" t="s">
        <v>11730</v>
      </c>
      <c r="W9959" t="s">
        <v>11731</v>
      </c>
      <c r="X9959" t="s">
        <v>14809</v>
      </c>
      <c r="Y9959">
        <v>31</v>
      </c>
      <c r="Z9959">
        <v>31</v>
      </c>
      <c r="AA9959">
        <v>6</v>
      </c>
      <c r="AB9959">
        <v>6</v>
      </c>
      <c r="AC9959">
        <v>52</v>
      </c>
    </row>
    <row r="9960" spans="1:29">
      <c r="A9960">
        <v>10794</v>
      </c>
      <c r="B9960" t="s">
        <v>805</v>
      </c>
      <c r="C9960" t="s">
        <v>11797</v>
      </c>
      <c r="J9960" t="s">
        <v>1444</v>
      </c>
      <c r="K9960">
        <v>0</v>
      </c>
      <c r="N9960" t="b">
        <v>1</v>
      </c>
      <c r="O9960" t="b">
        <v>0</v>
      </c>
      <c r="P9960" t="b">
        <v>0</v>
      </c>
      <c r="Q9960">
        <v>6</v>
      </c>
      <c r="R9960">
        <v>6</v>
      </c>
      <c r="S9960">
        <v>1</v>
      </c>
      <c r="T9960">
        <v>3</v>
      </c>
      <c r="U9960" t="b">
        <v>1</v>
      </c>
      <c r="V9960" t="s">
        <v>11730</v>
      </c>
      <c r="W9960" t="s">
        <v>11731</v>
      </c>
      <c r="X9960" t="s">
        <v>14556</v>
      </c>
      <c r="Y9960">
        <v>43</v>
      </c>
      <c r="Z9960">
        <v>43</v>
      </c>
      <c r="AA9960">
        <v>5</v>
      </c>
      <c r="AB9960">
        <v>5</v>
      </c>
      <c r="AC9960">
        <v>52</v>
      </c>
    </row>
    <row r="9961" spans="1:29">
      <c r="A9961">
        <v>10795</v>
      </c>
      <c r="B9961" t="s">
        <v>805</v>
      </c>
      <c r="C9961" t="s">
        <v>11798</v>
      </c>
      <c r="J9961" t="s">
        <v>1444</v>
      </c>
      <c r="K9961">
        <v>0</v>
      </c>
      <c r="N9961" t="b">
        <v>1</v>
      </c>
      <c r="O9961" t="b">
        <v>0</v>
      </c>
      <c r="P9961" t="b">
        <v>0</v>
      </c>
      <c r="Q9961">
        <v>6</v>
      </c>
      <c r="R9961">
        <v>6</v>
      </c>
      <c r="S9961">
        <v>1</v>
      </c>
      <c r="T9961">
        <v>3</v>
      </c>
      <c r="U9961" t="b">
        <v>1</v>
      </c>
      <c r="V9961" t="s">
        <v>11730</v>
      </c>
      <c r="W9961" t="s">
        <v>11731</v>
      </c>
      <c r="X9961" t="s">
        <v>14737</v>
      </c>
      <c r="Y9961">
        <v>43</v>
      </c>
      <c r="Z9961">
        <v>43</v>
      </c>
      <c r="AA9961">
        <v>6</v>
      </c>
      <c r="AB9961">
        <v>6</v>
      </c>
      <c r="AC9961">
        <v>52</v>
      </c>
    </row>
    <row r="9962" spans="1:29">
      <c r="A9962">
        <v>10796</v>
      </c>
      <c r="B9962" t="s">
        <v>805</v>
      </c>
      <c r="C9962" t="s">
        <v>11799</v>
      </c>
      <c r="J9962" t="s">
        <v>1444</v>
      </c>
      <c r="K9962">
        <v>0</v>
      </c>
      <c r="N9962" t="b">
        <v>1</v>
      </c>
      <c r="O9962" t="b">
        <v>0</v>
      </c>
      <c r="P9962" t="b">
        <v>0</v>
      </c>
      <c r="Q9962">
        <v>6</v>
      </c>
      <c r="R9962">
        <v>6</v>
      </c>
      <c r="S9962">
        <v>1</v>
      </c>
      <c r="T9962">
        <v>3</v>
      </c>
      <c r="U9962" t="b">
        <v>1</v>
      </c>
      <c r="V9962" t="s">
        <v>11730</v>
      </c>
      <c r="W9962" t="s">
        <v>11731</v>
      </c>
      <c r="X9962" t="s">
        <v>14557</v>
      </c>
      <c r="Y9962">
        <v>44</v>
      </c>
      <c r="Z9962">
        <v>44</v>
      </c>
      <c r="AA9962">
        <v>5</v>
      </c>
      <c r="AB9962">
        <v>5</v>
      </c>
      <c r="AC9962">
        <v>52</v>
      </c>
    </row>
    <row r="9963" spans="1:29">
      <c r="A9963">
        <v>10797</v>
      </c>
      <c r="B9963" t="s">
        <v>805</v>
      </c>
      <c r="C9963" t="s">
        <v>11800</v>
      </c>
      <c r="J9963" t="s">
        <v>1444</v>
      </c>
      <c r="K9963">
        <v>0</v>
      </c>
      <c r="N9963" t="b">
        <v>1</v>
      </c>
      <c r="O9963" t="b">
        <v>0</v>
      </c>
      <c r="P9963" t="b">
        <v>0</v>
      </c>
      <c r="Q9963">
        <v>6</v>
      </c>
      <c r="R9963">
        <v>6</v>
      </c>
      <c r="S9963">
        <v>1</v>
      </c>
      <c r="T9963">
        <v>3</v>
      </c>
      <c r="U9963" t="b">
        <v>1</v>
      </c>
      <c r="V9963" t="s">
        <v>11730</v>
      </c>
      <c r="W9963" t="s">
        <v>11731</v>
      </c>
      <c r="X9963" t="s">
        <v>14738</v>
      </c>
      <c r="Y9963">
        <v>44</v>
      </c>
      <c r="Z9963">
        <v>44</v>
      </c>
      <c r="AA9963">
        <v>6</v>
      </c>
      <c r="AB9963">
        <v>6</v>
      </c>
      <c r="AC9963">
        <v>52</v>
      </c>
    </row>
    <row r="9964" spans="1:29">
      <c r="A9964">
        <v>10798</v>
      </c>
      <c r="B9964" t="s">
        <v>805</v>
      </c>
      <c r="C9964" t="s">
        <v>11801</v>
      </c>
      <c r="J9964" t="s">
        <v>1444</v>
      </c>
      <c r="K9964">
        <v>0</v>
      </c>
      <c r="N9964" t="b">
        <v>1</v>
      </c>
      <c r="O9964" t="b">
        <v>0</v>
      </c>
      <c r="P9964" t="b">
        <v>0</v>
      </c>
      <c r="Q9964">
        <v>6</v>
      </c>
      <c r="R9964">
        <v>6</v>
      </c>
      <c r="S9964">
        <v>1</v>
      </c>
      <c r="T9964">
        <v>3</v>
      </c>
      <c r="U9964" t="b">
        <v>1</v>
      </c>
      <c r="V9964" t="s">
        <v>11730</v>
      </c>
      <c r="W9964" t="s">
        <v>11731</v>
      </c>
      <c r="X9964" t="s">
        <v>14558</v>
      </c>
      <c r="Y9964">
        <v>45</v>
      </c>
      <c r="Z9964">
        <v>45</v>
      </c>
      <c r="AA9964">
        <v>5</v>
      </c>
      <c r="AB9964">
        <v>5</v>
      </c>
      <c r="AC9964">
        <v>52</v>
      </c>
    </row>
    <row r="9965" spans="1:29">
      <c r="A9965">
        <v>10799</v>
      </c>
      <c r="B9965" t="s">
        <v>805</v>
      </c>
      <c r="C9965" t="s">
        <v>11802</v>
      </c>
      <c r="J9965" t="s">
        <v>1444</v>
      </c>
      <c r="K9965">
        <v>0</v>
      </c>
      <c r="N9965" t="b">
        <v>1</v>
      </c>
      <c r="O9965" t="b">
        <v>0</v>
      </c>
      <c r="P9965" t="b">
        <v>0</v>
      </c>
      <c r="Q9965">
        <v>6</v>
      </c>
      <c r="R9965">
        <v>6</v>
      </c>
      <c r="S9965">
        <v>1</v>
      </c>
      <c r="T9965">
        <v>3</v>
      </c>
      <c r="U9965" t="b">
        <v>1</v>
      </c>
      <c r="V9965" t="s">
        <v>11730</v>
      </c>
      <c r="W9965" t="s">
        <v>11731</v>
      </c>
      <c r="X9965" t="s">
        <v>14739</v>
      </c>
      <c r="Y9965">
        <v>45</v>
      </c>
      <c r="Z9965">
        <v>45</v>
      </c>
      <c r="AA9965">
        <v>6</v>
      </c>
      <c r="AB9965">
        <v>6</v>
      </c>
      <c r="AC9965">
        <v>52</v>
      </c>
    </row>
    <row r="9966" spans="1:29">
      <c r="A9966">
        <v>10800</v>
      </c>
      <c r="B9966" t="s">
        <v>805</v>
      </c>
      <c r="C9966" t="s">
        <v>11803</v>
      </c>
      <c r="J9966" t="s">
        <v>1444</v>
      </c>
      <c r="K9966">
        <v>0</v>
      </c>
      <c r="N9966" t="b">
        <v>1</v>
      </c>
      <c r="O9966" t="b">
        <v>0</v>
      </c>
      <c r="P9966" t="b">
        <v>0</v>
      </c>
      <c r="Q9966">
        <v>6</v>
      </c>
      <c r="R9966">
        <v>6</v>
      </c>
      <c r="S9966">
        <v>1</v>
      </c>
      <c r="T9966">
        <v>3</v>
      </c>
      <c r="U9966" t="b">
        <v>1</v>
      </c>
      <c r="V9966" t="s">
        <v>11730</v>
      </c>
      <c r="W9966" t="s">
        <v>11731</v>
      </c>
      <c r="X9966" t="s">
        <v>14740</v>
      </c>
      <c r="Y9966">
        <v>46</v>
      </c>
      <c r="Z9966">
        <v>46</v>
      </c>
      <c r="AA9966">
        <v>5</v>
      </c>
      <c r="AB9966">
        <v>5</v>
      </c>
      <c r="AC9966">
        <v>52</v>
      </c>
    </row>
    <row r="9967" spans="1:29">
      <c r="A9967">
        <v>10801</v>
      </c>
      <c r="B9967" t="s">
        <v>805</v>
      </c>
      <c r="C9967" t="s">
        <v>11804</v>
      </c>
      <c r="J9967" t="s">
        <v>1444</v>
      </c>
      <c r="K9967">
        <v>0</v>
      </c>
      <c r="N9967" t="b">
        <v>1</v>
      </c>
      <c r="O9967" t="b">
        <v>0</v>
      </c>
      <c r="P9967" t="b">
        <v>0</v>
      </c>
      <c r="Q9967">
        <v>6</v>
      </c>
      <c r="R9967">
        <v>6</v>
      </c>
      <c r="S9967">
        <v>1</v>
      </c>
      <c r="T9967">
        <v>3</v>
      </c>
      <c r="U9967" t="b">
        <v>1</v>
      </c>
      <c r="V9967" t="s">
        <v>11730</v>
      </c>
      <c r="W9967" t="s">
        <v>11731</v>
      </c>
      <c r="X9967" t="s">
        <v>14741</v>
      </c>
      <c r="Y9967">
        <v>46</v>
      </c>
      <c r="Z9967">
        <v>46</v>
      </c>
      <c r="AA9967">
        <v>6</v>
      </c>
      <c r="AB9967">
        <v>6</v>
      </c>
      <c r="AC9967">
        <v>52</v>
      </c>
    </row>
    <row r="9968" spans="1:29">
      <c r="A9968">
        <v>10802</v>
      </c>
      <c r="B9968" t="s">
        <v>805</v>
      </c>
      <c r="C9968" t="s">
        <v>11805</v>
      </c>
      <c r="J9968" t="s">
        <v>1444</v>
      </c>
      <c r="K9968">
        <v>0</v>
      </c>
      <c r="N9968" t="b">
        <v>1</v>
      </c>
      <c r="O9968" t="b">
        <v>0</v>
      </c>
      <c r="P9968" t="b">
        <v>0</v>
      </c>
      <c r="Q9968">
        <v>6</v>
      </c>
      <c r="R9968">
        <v>6</v>
      </c>
      <c r="S9968">
        <v>1</v>
      </c>
      <c r="T9968">
        <v>3</v>
      </c>
      <c r="U9968" t="b">
        <v>1</v>
      </c>
      <c r="V9968" t="s">
        <v>11730</v>
      </c>
      <c r="W9968" t="s">
        <v>11731</v>
      </c>
      <c r="X9968" t="s">
        <v>14742</v>
      </c>
      <c r="Y9968">
        <v>47</v>
      </c>
      <c r="Z9968">
        <v>47</v>
      </c>
      <c r="AA9968">
        <v>5</v>
      </c>
      <c r="AB9968">
        <v>5</v>
      </c>
      <c r="AC9968">
        <v>52</v>
      </c>
    </row>
    <row r="9969" spans="1:29">
      <c r="A9969">
        <v>10803</v>
      </c>
      <c r="B9969" t="s">
        <v>805</v>
      </c>
      <c r="C9969" t="s">
        <v>11806</v>
      </c>
      <c r="J9969" t="s">
        <v>1444</v>
      </c>
      <c r="K9969">
        <v>0</v>
      </c>
      <c r="N9969" t="b">
        <v>1</v>
      </c>
      <c r="O9969" t="b">
        <v>0</v>
      </c>
      <c r="P9969" t="b">
        <v>0</v>
      </c>
      <c r="Q9969">
        <v>6</v>
      </c>
      <c r="R9969">
        <v>6</v>
      </c>
      <c r="S9969">
        <v>1</v>
      </c>
      <c r="T9969">
        <v>3</v>
      </c>
      <c r="U9969" t="b">
        <v>1</v>
      </c>
      <c r="V9969" t="s">
        <v>11730</v>
      </c>
      <c r="W9969" t="s">
        <v>11731</v>
      </c>
      <c r="X9969" t="s">
        <v>14562</v>
      </c>
      <c r="Y9969">
        <v>47</v>
      </c>
      <c r="Z9969">
        <v>47</v>
      </c>
      <c r="AA9969">
        <v>6</v>
      </c>
      <c r="AB9969">
        <v>6</v>
      </c>
      <c r="AC9969">
        <v>52</v>
      </c>
    </row>
    <row r="9970" spans="1:29">
      <c r="A9970">
        <v>10804</v>
      </c>
      <c r="B9970" t="s">
        <v>805</v>
      </c>
      <c r="C9970" t="s">
        <v>11807</v>
      </c>
      <c r="J9970" t="s">
        <v>1444</v>
      </c>
      <c r="K9970">
        <v>0</v>
      </c>
      <c r="N9970" t="b">
        <v>1</v>
      </c>
      <c r="O9970" t="b">
        <v>0</v>
      </c>
      <c r="P9970" t="b">
        <v>0</v>
      </c>
      <c r="Q9970">
        <v>6</v>
      </c>
      <c r="R9970">
        <v>6</v>
      </c>
      <c r="S9970">
        <v>1</v>
      </c>
      <c r="T9970">
        <v>3</v>
      </c>
      <c r="U9970" t="b">
        <v>1</v>
      </c>
      <c r="V9970" t="s">
        <v>11730</v>
      </c>
      <c r="W9970" t="s">
        <v>11731</v>
      </c>
      <c r="X9970" t="s">
        <v>14743</v>
      </c>
      <c r="Y9970">
        <v>48</v>
      </c>
      <c r="Z9970">
        <v>48</v>
      </c>
      <c r="AA9970">
        <v>5</v>
      </c>
      <c r="AB9970">
        <v>5</v>
      </c>
      <c r="AC9970">
        <v>52</v>
      </c>
    </row>
    <row r="9971" spans="1:29">
      <c r="A9971">
        <v>10805</v>
      </c>
      <c r="B9971" t="s">
        <v>805</v>
      </c>
      <c r="C9971" t="s">
        <v>11808</v>
      </c>
      <c r="J9971" t="s">
        <v>1444</v>
      </c>
      <c r="K9971">
        <v>0</v>
      </c>
      <c r="N9971" t="b">
        <v>1</v>
      </c>
      <c r="O9971" t="b">
        <v>0</v>
      </c>
      <c r="P9971" t="b">
        <v>0</v>
      </c>
      <c r="Q9971">
        <v>6</v>
      </c>
      <c r="R9971">
        <v>6</v>
      </c>
      <c r="S9971">
        <v>1</v>
      </c>
      <c r="T9971">
        <v>3</v>
      </c>
      <c r="U9971" t="b">
        <v>1</v>
      </c>
      <c r="V9971" t="s">
        <v>11730</v>
      </c>
      <c r="W9971" t="s">
        <v>11731</v>
      </c>
      <c r="X9971" t="s">
        <v>14475</v>
      </c>
      <c r="Y9971">
        <v>48</v>
      </c>
      <c r="Z9971">
        <v>48</v>
      </c>
      <c r="AA9971">
        <v>6</v>
      </c>
      <c r="AB9971">
        <v>6</v>
      </c>
      <c r="AC9971">
        <v>52</v>
      </c>
    </row>
    <row r="9972" spans="1:29">
      <c r="A9972">
        <v>10806</v>
      </c>
      <c r="B9972" t="s">
        <v>805</v>
      </c>
      <c r="C9972" t="s">
        <v>11809</v>
      </c>
      <c r="J9972" t="s">
        <v>1444</v>
      </c>
      <c r="K9972">
        <v>0</v>
      </c>
      <c r="N9972" t="b">
        <v>1</v>
      </c>
      <c r="O9972" t="b">
        <v>0</v>
      </c>
      <c r="P9972" t="b">
        <v>0</v>
      </c>
      <c r="Q9972">
        <v>6</v>
      </c>
      <c r="R9972">
        <v>6</v>
      </c>
      <c r="S9972">
        <v>1</v>
      </c>
      <c r="T9972">
        <v>3</v>
      </c>
      <c r="U9972" t="b">
        <v>1</v>
      </c>
      <c r="V9972" t="s">
        <v>11730</v>
      </c>
      <c r="W9972" t="s">
        <v>11731</v>
      </c>
      <c r="X9972" t="s">
        <v>14744</v>
      </c>
      <c r="Y9972">
        <v>49</v>
      </c>
      <c r="Z9972">
        <v>49</v>
      </c>
      <c r="AA9972">
        <v>5</v>
      </c>
      <c r="AB9972">
        <v>5</v>
      </c>
      <c r="AC9972">
        <v>52</v>
      </c>
    </row>
    <row r="9973" spans="1:29">
      <c r="A9973">
        <v>10807</v>
      </c>
      <c r="B9973" t="s">
        <v>805</v>
      </c>
      <c r="C9973" t="s">
        <v>11810</v>
      </c>
      <c r="J9973" t="s">
        <v>1444</v>
      </c>
      <c r="K9973">
        <v>0</v>
      </c>
      <c r="N9973" t="b">
        <v>1</v>
      </c>
      <c r="O9973" t="b">
        <v>0</v>
      </c>
      <c r="P9973" t="b">
        <v>0</v>
      </c>
      <c r="Q9973">
        <v>6</v>
      </c>
      <c r="R9973">
        <v>6</v>
      </c>
      <c r="S9973">
        <v>1</v>
      </c>
      <c r="T9973">
        <v>3</v>
      </c>
      <c r="U9973" t="b">
        <v>1</v>
      </c>
      <c r="V9973" t="s">
        <v>11730</v>
      </c>
      <c r="W9973" t="s">
        <v>11731</v>
      </c>
      <c r="X9973" t="s">
        <v>14478</v>
      </c>
      <c r="Y9973">
        <v>49</v>
      </c>
      <c r="Z9973">
        <v>49</v>
      </c>
      <c r="AA9973">
        <v>6</v>
      </c>
      <c r="AB9973">
        <v>6</v>
      </c>
      <c r="AC9973">
        <v>52</v>
      </c>
    </row>
    <row r="9974" spans="1:29">
      <c r="A9974">
        <v>10808</v>
      </c>
      <c r="B9974" t="s">
        <v>805</v>
      </c>
      <c r="C9974" t="s">
        <v>11811</v>
      </c>
      <c r="J9974" t="s">
        <v>1444</v>
      </c>
      <c r="K9974">
        <v>0</v>
      </c>
      <c r="N9974" t="b">
        <v>1</v>
      </c>
      <c r="O9974" t="b">
        <v>0</v>
      </c>
      <c r="P9974" t="b">
        <v>0</v>
      </c>
      <c r="Q9974">
        <v>6</v>
      </c>
      <c r="R9974">
        <v>6</v>
      </c>
      <c r="S9974">
        <v>1</v>
      </c>
      <c r="T9974">
        <v>3</v>
      </c>
      <c r="U9974" t="b">
        <v>1</v>
      </c>
      <c r="V9974" t="s">
        <v>11730</v>
      </c>
      <c r="W9974" t="s">
        <v>11731</v>
      </c>
      <c r="X9974" t="s">
        <v>14745</v>
      </c>
      <c r="Y9974">
        <v>50</v>
      </c>
      <c r="Z9974">
        <v>50</v>
      </c>
      <c r="AA9974">
        <v>5</v>
      </c>
      <c r="AB9974">
        <v>5</v>
      </c>
      <c r="AC9974">
        <v>52</v>
      </c>
    </row>
    <row r="9975" spans="1:29">
      <c r="A9975">
        <v>10809</v>
      </c>
      <c r="B9975" t="s">
        <v>805</v>
      </c>
      <c r="C9975" t="s">
        <v>11812</v>
      </c>
      <c r="J9975" t="s">
        <v>1444</v>
      </c>
      <c r="K9975">
        <v>0</v>
      </c>
      <c r="N9975" t="b">
        <v>1</v>
      </c>
      <c r="O9975" t="b">
        <v>0</v>
      </c>
      <c r="P9975" t="b">
        <v>0</v>
      </c>
      <c r="Q9975">
        <v>6</v>
      </c>
      <c r="R9975">
        <v>6</v>
      </c>
      <c r="S9975">
        <v>1</v>
      </c>
      <c r="T9975">
        <v>3</v>
      </c>
      <c r="U9975" t="b">
        <v>1</v>
      </c>
      <c r="V9975" t="s">
        <v>11730</v>
      </c>
      <c r="W9975" t="s">
        <v>11731</v>
      </c>
      <c r="X9975" t="s">
        <v>14481</v>
      </c>
      <c r="Y9975">
        <v>50</v>
      </c>
      <c r="Z9975">
        <v>50</v>
      </c>
      <c r="AA9975">
        <v>6</v>
      </c>
      <c r="AB9975">
        <v>6</v>
      </c>
      <c r="AC9975">
        <v>52</v>
      </c>
    </row>
    <row r="9976" spans="1:29">
      <c r="A9976">
        <v>10810</v>
      </c>
      <c r="B9976" t="s">
        <v>805</v>
      </c>
      <c r="C9976" t="s">
        <v>11813</v>
      </c>
      <c r="J9976" t="s">
        <v>1444</v>
      </c>
      <c r="K9976">
        <v>0</v>
      </c>
      <c r="N9976" t="b">
        <v>1</v>
      </c>
      <c r="O9976" t="b">
        <v>0</v>
      </c>
      <c r="P9976" t="b">
        <v>0</v>
      </c>
      <c r="Q9976">
        <v>6</v>
      </c>
      <c r="R9976">
        <v>6</v>
      </c>
      <c r="S9976">
        <v>1</v>
      </c>
      <c r="T9976">
        <v>3</v>
      </c>
      <c r="U9976" t="b">
        <v>1</v>
      </c>
      <c r="V9976" t="s">
        <v>11730</v>
      </c>
      <c r="W9976" t="s">
        <v>11731</v>
      </c>
      <c r="X9976" t="s">
        <v>14746</v>
      </c>
      <c r="Y9976">
        <v>51</v>
      </c>
      <c r="Z9976">
        <v>51</v>
      </c>
      <c r="AA9976">
        <v>5</v>
      </c>
      <c r="AB9976">
        <v>5</v>
      </c>
      <c r="AC9976">
        <v>52</v>
      </c>
    </row>
    <row r="9977" spans="1:29">
      <c r="A9977">
        <v>10811</v>
      </c>
      <c r="B9977" t="s">
        <v>805</v>
      </c>
      <c r="C9977" t="s">
        <v>11814</v>
      </c>
      <c r="J9977" t="s">
        <v>1444</v>
      </c>
      <c r="K9977">
        <v>0</v>
      </c>
      <c r="N9977" t="b">
        <v>1</v>
      </c>
      <c r="O9977" t="b">
        <v>0</v>
      </c>
      <c r="P9977" t="b">
        <v>0</v>
      </c>
      <c r="Q9977">
        <v>6</v>
      </c>
      <c r="R9977">
        <v>6</v>
      </c>
      <c r="S9977">
        <v>1</v>
      </c>
      <c r="T9977">
        <v>3</v>
      </c>
      <c r="U9977" t="b">
        <v>1</v>
      </c>
      <c r="V9977" t="s">
        <v>11730</v>
      </c>
      <c r="W9977" t="s">
        <v>11731</v>
      </c>
      <c r="X9977" t="s">
        <v>14484</v>
      </c>
      <c r="Y9977">
        <v>51</v>
      </c>
      <c r="Z9977">
        <v>51</v>
      </c>
      <c r="AA9977">
        <v>6</v>
      </c>
      <c r="AB9977">
        <v>6</v>
      </c>
      <c r="AC9977">
        <v>52</v>
      </c>
    </row>
    <row r="9978" spans="1:29">
      <c r="A9978">
        <v>10812</v>
      </c>
      <c r="B9978" t="s">
        <v>805</v>
      </c>
      <c r="C9978" t="s">
        <v>11815</v>
      </c>
      <c r="J9978" t="s">
        <v>1444</v>
      </c>
      <c r="K9978">
        <v>0</v>
      </c>
      <c r="N9978" t="b">
        <v>1</v>
      </c>
      <c r="O9978" t="b">
        <v>0</v>
      </c>
      <c r="P9978" t="b">
        <v>0</v>
      </c>
      <c r="Q9978">
        <v>6</v>
      </c>
      <c r="R9978">
        <v>6</v>
      </c>
      <c r="S9978">
        <v>1</v>
      </c>
      <c r="T9978">
        <v>3</v>
      </c>
      <c r="U9978" t="b">
        <v>1</v>
      </c>
      <c r="V9978" t="s">
        <v>11730</v>
      </c>
      <c r="W9978" t="s">
        <v>11731</v>
      </c>
      <c r="X9978" t="s">
        <v>14829</v>
      </c>
      <c r="Y9978">
        <v>52</v>
      </c>
      <c r="Z9978">
        <v>52</v>
      </c>
      <c r="AA9978">
        <v>5</v>
      </c>
      <c r="AB9978">
        <v>5</v>
      </c>
      <c r="AC9978">
        <v>52</v>
      </c>
    </row>
    <row r="9979" spans="1:29">
      <c r="A9979">
        <v>10813</v>
      </c>
      <c r="B9979" t="s">
        <v>805</v>
      </c>
      <c r="C9979" t="s">
        <v>11816</v>
      </c>
      <c r="J9979" t="s">
        <v>1444</v>
      </c>
      <c r="K9979">
        <v>0</v>
      </c>
      <c r="N9979" t="b">
        <v>1</v>
      </c>
      <c r="O9979" t="b">
        <v>0</v>
      </c>
      <c r="P9979" t="b">
        <v>0</v>
      </c>
      <c r="Q9979">
        <v>6</v>
      </c>
      <c r="R9979">
        <v>6</v>
      </c>
      <c r="S9979">
        <v>1</v>
      </c>
      <c r="T9979">
        <v>3</v>
      </c>
      <c r="U9979" t="b">
        <v>1</v>
      </c>
      <c r="V9979" t="s">
        <v>11730</v>
      </c>
      <c r="W9979" t="s">
        <v>11731</v>
      </c>
      <c r="X9979" t="s">
        <v>14565</v>
      </c>
      <c r="Y9979">
        <v>52</v>
      </c>
      <c r="Z9979">
        <v>52</v>
      </c>
      <c r="AA9979">
        <v>6</v>
      </c>
      <c r="AB9979">
        <v>6</v>
      </c>
      <c r="AC9979">
        <v>52</v>
      </c>
    </row>
    <row r="9980" spans="1:29">
      <c r="A9980">
        <v>10814</v>
      </c>
      <c r="B9980" t="s">
        <v>805</v>
      </c>
      <c r="C9980" t="s">
        <v>11817</v>
      </c>
      <c r="J9980" t="s">
        <v>1444</v>
      </c>
      <c r="K9980">
        <v>0</v>
      </c>
      <c r="N9980" t="b">
        <v>1</v>
      </c>
      <c r="O9980" t="b">
        <v>0</v>
      </c>
      <c r="P9980" t="b">
        <v>0</v>
      </c>
      <c r="Q9980">
        <v>6</v>
      </c>
      <c r="R9980">
        <v>6</v>
      </c>
      <c r="S9980">
        <v>1</v>
      </c>
      <c r="T9980">
        <v>3</v>
      </c>
      <c r="U9980" t="b">
        <v>1</v>
      </c>
      <c r="V9980" t="s">
        <v>11730</v>
      </c>
      <c r="W9980" t="s">
        <v>11731</v>
      </c>
      <c r="X9980" t="s">
        <v>14839</v>
      </c>
      <c r="Y9980">
        <v>53</v>
      </c>
      <c r="Z9980">
        <v>53</v>
      </c>
      <c r="AA9980">
        <v>5</v>
      </c>
      <c r="AB9980">
        <v>5</v>
      </c>
      <c r="AC9980">
        <v>52</v>
      </c>
    </row>
    <row r="9981" spans="1:29">
      <c r="A9981">
        <v>10815</v>
      </c>
      <c r="B9981" t="s">
        <v>805</v>
      </c>
      <c r="C9981" t="s">
        <v>11818</v>
      </c>
      <c r="J9981" t="s">
        <v>1444</v>
      </c>
      <c r="K9981">
        <v>0</v>
      </c>
      <c r="N9981" t="b">
        <v>1</v>
      </c>
      <c r="O9981" t="b">
        <v>0</v>
      </c>
      <c r="P9981" t="b">
        <v>0</v>
      </c>
      <c r="Q9981">
        <v>6</v>
      </c>
      <c r="R9981">
        <v>6</v>
      </c>
      <c r="S9981">
        <v>1</v>
      </c>
      <c r="T9981">
        <v>3</v>
      </c>
      <c r="U9981" t="b">
        <v>1</v>
      </c>
      <c r="V9981" t="s">
        <v>11730</v>
      </c>
      <c r="W9981" t="s">
        <v>11731</v>
      </c>
      <c r="X9981" t="s">
        <v>14568</v>
      </c>
      <c r="Y9981">
        <v>53</v>
      </c>
      <c r="Z9981">
        <v>53</v>
      </c>
      <c r="AA9981">
        <v>6</v>
      </c>
      <c r="AB9981">
        <v>6</v>
      </c>
      <c r="AC9981">
        <v>52</v>
      </c>
    </row>
    <row r="9982" spans="1:29">
      <c r="A9982">
        <v>10816</v>
      </c>
      <c r="B9982" t="s">
        <v>805</v>
      </c>
      <c r="C9982" t="s">
        <v>11819</v>
      </c>
      <c r="J9982" t="s">
        <v>1444</v>
      </c>
      <c r="K9982">
        <v>0</v>
      </c>
      <c r="N9982" t="b">
        <v>1</v>
      </c>
      <c r="O9982" t="b">
        <v>0</v>
      </c>
      <c r="P9982" t="b">
        <v>0</v>
      </c>
      <c r="Q9982">
        <v>6</v>
      </c>
      <c r="R9982">
        <v>6</v>
      </c>
      <c r="S9982">
        <v>1</v>
      </c>
      <c r="T9982">
        <v>3</v>
      </c>
      <c r="U9982" t="b">
        <v>1</v>
      </c>
      <c r="V9982" t="s">
        <v>11730</v>
      </c>
      <c r="W9982" t="s">
        <v>11731</v>
      </c>
      <c r="X9982" t="s">
        <v>14842</v>
      </c>
      <c r="Y9982">
        <v>54</v>
      </c>
      <c r="Z9982">
        <v>54</v>
      </c>
      <c r="AA9982">
        <v>5</v>
      </c>
      <c r="AB9982">
        <v>5</v>
      </c>
      <c r="AC9982">
        <v>52</v>
      </c>
    </row>
    <row r="9983" spans="1:29">
      <c r="A9983">
        <v>10817</v>
      </c>
      <c r="B9983" t="s">
        <v>805</v>
      </c>
      <c r="C9983" t="s">
        <v>11820</v>
      </c>
      <c r="J9983" t="s">
        <v>1444</v>
      </c>
      <c r="K9983">
        <v>0</v>
      </c>
      <c r="N9983" t="b">
        <v>1</v>
      </c>
      <c r="O9983" t="b">
        <v>0</v>
      </c>
      <c r="P9983" t="b">
        <v>0</v>
      </c>
      <c r="Q9983">
        <v>6</v>
      </c>
      <c r="R9983">
        <v>6</v>
      </c>
      <c r="S9983">
        <v>1</v>
      </c>
      <c r="T9983">
        <v>3</v>
      </c>
      <c r="U9983" t="b">
        <v>1</v>
      </c>
      <c r="V9983" t="s">
        <v>11730</v>
      </c>
      <c r="W9983" t="s">
        <v>11731</v>
      </c>
      <c r="X9983" t="s">
        <v>14571</v>
      </c>
      <c r="Y9983">
        <v>54</v>
      </c>
      <c r="Z9983">
        <v>54</v>
      </c>
      <c r="AA9983">
        <v>6</v>
      </c>
      <c r="AB9983">
        <v>6</v>
      </c>
      <c r="AC9983">
        <v>52</v>
      </c>
    </row>
    <row r="9984" spans="1:29">
      <c r="A9984">
        <v>10818</v>
      </c>
      <c r="B9984" t="s">
        <v>805</v>
      </c>
      <c r="C9984" t="s">
        <v>11821</v>
      </c>
      <c r="J9984" t="s">
        <v>1444</v>
      </c>
      <c r="K9984">
        <v>0</v>
      </c>
      <c r="N9984" t="b">
        <v>0</v>
      </c>
      <c r="O9984" t="b">
        <v>1</v>
      </c>
      <c r="P9984" t="b">
        <v>0</v>
      </c>
      <c r="Q9984">
        <v>6</v>
      </c>
      <c r="R9984">
        <v>1</v>
      </c>
      <c r="S9984">
        <v>1</v>
      </c>
      <c r="T9984">
        <v>3</v>
      </c>
      <c r="U9984" t="b">
        <v>1</v>
      </c>
      <c r="V9984" t="s">
        <v>11730</v>
      </c>
      <c r="W9984" t="s">
        <v>11731</v>
      </c>
      <c r="X9984" t="s">
        <v>15642</v>
      </c>
      <c r="Y9984">
        <v>55</v>
      </c>
      <c r="Z9984">
        <v>55</v>
      </c>
      <c r="AA9984">
        <v>5</v>
      </c>
      <c r="AB9984">
        <v>5</v>
      </c>
      <c r="AC9984">
        <v>52</v>
      </c>
    </row>
    <row r="9985" spans="1:29">
      <c r="A9985">
        <v>10819</v>
      </c>
      <c r="B9985" t="s">
        <v>805</v>
      </c>
      <c r="C9985" t="s">
        <v>11822</v>
      </c>
      <c r="J9985" t="s">
        <v>1444</v>
      </c>
      <c r="K9985">
        <v>0</v>
      </c>
      <c r="N9985" t="b">
        <v>0</v>
      </c>
      <c r="O9985" t="b">
        <v>1</v>
      </c>
      <c r="P9985" t="b">
        <v>0</v>
      </c>
      <c r="Q9985">
        <v>6</v>
      </c>
      <c r="R9985">
        <v>1</v>
      </c>
      <c r="S9985">
        <v>1</v>
      </c>
      <c r="T9985">
        <v>3</v>
      </c>
      <c r="U9985" t="b">
        <v>1</v>
      </c>
      <c r="V9985" t="s">
        <v>11730</v>
      </c>
      <c r="W9985" t="s">
        <v>11731</v>
      </c>
      <c r="X9985" t="s">
        <v>14574</v>
      </c>
      <c r="Y9985">
        <v>55</v>
      </c>
      <c r="Z9985">
        <v>55</v>
      </c>
      <c r="AA9985">
        <v>6</v>
      </c>
      <c r="AB9985">
        <v>6</v>
      </c>
      <c r="AC9985">
        <v>52</v>
      </c>
    </row>
    <row r="9986" spans="1:29">
      <c r="A9986">
        <v>10820</v>
      </c>
      <c r="B9986" t="s">
        <v>1503</v>
      </c>
      <c r="C9986" t="s">
        <v>11823</v>
      </c>
      <c r="D9986">
        <v>213</v>
      </c>
      <c r="E9986" t="s">
        <v>11824</v>
      </c>
      <c r="U9986" t="b">
        <v>1</v>
      </c>
      <c r="V9986" t="s">
        <v>11824</v>
      </c>
      <c r="W9986" t="s">
        <v>11825</v>
      </c>
      <c r="X9986" t="s">
        <v>15754</v>
      </c>
      <c r="Y9986">
        <v>12</v>
      </c>
      <c r="Z9986">
        <v>65</v>
      </c>
      <c r="AA9986">
        <v>2</v>
      </c>
      <c r="AB9986">
        <v>9</v>
      </c>
      <c r="AC9986">
        <v>54</v>
      </c>
    </row>
    <row r="9987" spans="1:29">
      <c r="A9987">
        <v>10821</v>
      </c>
      <c r="B9987" t="s">
        <v>827</v>
      </c>
      <c r="C9987" t="s">
        <v>11826</v>
      </c>
      <c r="U9987" t="b">
        <v>1</v>
      </c>
      <c r="V9987" t="s">
        <v>11824</v>
      </c>
      <c r="W9987" t="s">
        <v>11825</v>
      </c>
      <c r="X9987" t="s">
        <v>15755</v>
      </c>
      <c r="Y9987">
        <v>12</v>
      </c>
      <c r="Z9987">
        <v>65</v>
      </c>
      <c r="AA9987">
        <v>2</v>
      </c>
      <c r="AB9987">
        <v>8</v>
      </c>
      <c r="AC9987">
        <v>54</v>
      </c>
    </row>
    <row r="9988" spans="1:29">
      <c r="A9988">
        <v>10822</v>
      </c>
      <c r="B9988" t="s">
        <v>1508</v>
      </c>
      <c r="C9988" t="s">
        <v>11827</v>
      </c>
      <c r="U9988" t="b">
        <v>1</v>
      </c>
      <c r="V9988" t="s">
        <v>11824</v>
      </c>
      <c r="W9988" t="s">
        <v>11825</v>
      </c>
      <c r="X9988" t="s">
        <v>15756</v>
      </c>
      <c r="Y9988">
        <v>13</v>
      </c>
      <c r="Z9988">
        <v>65</v>
      </c>
      <c r="AA9988">
        <v>2</v>
      </c>
      <c r="AB9988">
        <v>9</v>
      </c>
      <c r="AC9988">
        <v>54</v>
      </c>
    </row>
    <row r="9989" spans="1:29">
      <c r="A9989">
        <v>10823</v>
      </c>
      <c r="B9989" t="s">
        <v>805</v>
      </c>
      <c r="C9989" t="s">
        <v>11828</v>
      </c>
      <c r="J9989" t="s">
        <v>1436</v>
      </c>
      <c r="K9989">
        <v>0</v>
      </c>
      <c r="N9989" t="b">
        <v>1</v>
      </c>
      <c r="O9989" t="b">
        <v>0</v>
      </c>
      <c r="P9989" t="b">
        <v>0</v>
      </c>
      <c r="Q9989">
        <v>8</v>
      </c>
      <c r="R9989">
        <v>8</v>
      </c>
      <c r="S9989">
        <v>1</v>
      </c>
      <c r="T9989">
        <v>3</v>
      </c>
      <c r="U9989" t="b">
        <v>1</v>
      </c>
      <c r="V9989" t="s">
        <v>11824</v>
      </c>
      <c r="W9989" t="s">
        <v>11825</v>
      </c>
      <c r="X9989" t="s">
        <v>14704</v>
      </c>
      <c r="Y9989">
        <v>15</v>
      </c>
      <c r="Z9989">
        <v>15</v>
      </c>
      <c r="AA9989">
        <v>2</v>
      </c>
      <c r="AB9989">
        <v>2</v>
      </c>
      <c r="AC9989">
        <v>54</v>
      </c>
    </row>
    <row r="9990" spans="1:29">
      <c r="A9990">
        <v>10824</v>
      </c>
      <c r="B9990" t="s">
        <v>805</v>
      </c>
      <c r="C9990" t="s">
        <v>11829</v>
      </c>
      <c r="J9990" t="s">
        <v>1436</v>
      </c>
      <c r="K9990">
        <v>0</v>
      </c>
      <c r="N9990" t="b">
        <v>1</v>
      </c>
      <c r="O9990" t="b">
        <v>0</v>
      </c>
      <c r="P9990" t="b">
        <v>0</v>
      </c>
      <c r="Q9990">
        <v>8</v>
      </c>
      <c r="R9990">
        <v>8</v>
      </c>
      <c r="S9990">
        <v>1</v>
      </c>
      <c r="T9990">
        <v>3</v>
      </c>
      <c r="U9990" t="b">
        <v>1</v>
      </c>
      <c r="V9990" t="s">
        <v>11824</v>
      </c>
      <c r="W9990" t="s">
        <v>11825</v>
      </c>
      <c r="X9990" t="s">
        <v>14705</v>
      </c>
      <c r="Y9990">
        <v>16</v>
      </c>
      <c r="Z9990">
        <v>16</v>
      </c>
      <c r="AA9990">
        <v>2</v>
      </c>
      <c r="AB9990">
        <v>2</v>
      </c>
      <c r="AC9990">
        <v>54</v>
      </c>
    </row>
    <row r="9991" spans="1:29">
      <c r="A9991">
        <v>10825</v>
      </c>
      <c r="B9991" t="s">
        <v>805</v>
      </c>
      <c r="C9991" t="s">
        <v>11830</v>
      </c>
      <c r="J9991" t="s">
        <v>1436</v>
      </c>
      <c r="K9991">
        <v>0</v>
      </c>
      <c r="N9991" t="b">
        <v>1</v>
      </c>
      <c r="O9991" t="b">
        <v>0</v>
      </c>
      <c r="P9991" t="b">
        <v>0</v>
      </c>
      <c r="Q9991">
        <v>8</v>
      </c>
      <c r="R9991">
        <v>8</v>
      </c>
      <c r="S9991">
        <v>1</v>
      </c>
      <c r="T9991">
        <v>3</v>
      </c>
      <c r="U9991" t="b">
        <v>1</v>
      </c>
      <c r="V9991" t="s">
        <v>11824</v>
      </c>
      <c r="W9991" t="s">
        <v>11825</v>
      </c>
      <c r="X9991" t="s">
        <v>14706</v>
      </c>
      <c r="Y9991">
        <v>17</v>
      </c>
      <c r="Z9991">
        <v>17</v>
      </c>
      <c r="AA9991">
        <v>2</v>
      </c>
      <c r="AB9991">
        <v>2</v>
      </c>
      <c r="AC9991">
        <v>54</v>
      </c>
    </row>
    <row r="9992" spans="1:29">
      <c r="A9992">
        <v>10826</v>
      </c>
      <c r="B9992" t="s">
        <v>805</v>
      </c>
      <c r="C9992" t="s">
        <v>11831</v>
      </c>
      <c r="J9992" t="s">
        <v>1436</v>
      </c>
      <c r="K9992">
        <v>0</v>
      </c>
      <c r="N9992" t="b">
        <v>1</v>
      </c>
      <c r="O9992" t="b">
        <v>0</v>
      </c>
      <c r="P9992" t="b">
        <v>0</v>
      </c>
      <c r="Q9992">
        <v>8</v>
      </c>
      <c r="R9992">
        <v>8</v>
      </c>
      <c r="S9992">
        <v>1</v>
      </c>
      <c r="T9992">
        <v>3</v>
      </c>
      <c r="U9992" t="b">
        <v>1</v>
      </c>
      <c r="V9992" t="s">
        <v>11824</v>
      </c>
      <c r="W9992" t="s">
        <v>11825</v>
      </c>
      <c r="X9992" t="s">
        <v>14707</v>
      </c>
      <c r="Y9992">
        <v>18</v>
      </c>
      <c r="Z9992">
        <v>18</v>
      </c>
      <c r="AA9992">
        <v>2</v>
      </c>
      <c r="AB9992">
        <v>2</v>
      </c>
      <c r="AC9992">
        <v>54</v>
      </c>
    </row>
    <row r="9993" spans="1:29">
      <c r="A9993">
        <v>10827</v>
      </c>
      <c r="B9993" t="s">
        <v>805</v>
      </c>
      <c r="C9993" t="s">
        <v>11832</v>
      </c>
      <c r="J9993" t="s">
        <v>1436</v>
      </c>
      <c r="K9993">
        <v>0</v>
      </c>
      <c r="N9993" t="b">
        <v>1</v>
      </c>
      <c r="O9993" t="b">
        <v>0</v>
      </c>
      <c r="P9993" t="b">
        <v>0</v>
      </c>
      <c r="Q9993">
        <v>8</v>
      </c>
      <c r="R9993">
        <v>8</v>
      </c>
      <c r="S9993">
        <v>1</v>
      </c>
      <c r="T9993">
        <v>3</v>
      </c>
      <c r="U9993" t="b">
        <v>1</v>
      </c>
      <c r="V9993" t="s">
        <v>11824</v>
      </c>
      <c r="W9993" t="s">
        <v>11825</v>
      </c>
      <c r="X9993" t="s">
        <v>14708</v>
      </c>
      <c r="Y9993">
        <v>19</v>
      </c>
      <c r="Z9993">
        <v>19</v>
      </c>
      <c r="AA9993">
        <v>2</v>
      </c>
      <c r="AB9993">
        <v>2</v>
      </c>
      <c r="AC9993">
        <v>54</v>
      </c>
    </row>
    <row r="9994" spans="1:29">
      <c r="A9994">
        <v>10828</v>
      </c>
      <c r="B9994" t="s">
        <v>805</v>
      </c>
      <c r="C9994" t="s">
        <v>11833</v>
      </c>
      <c r="J9994" t="s">
        <v>1436</v>
      </c>
      <c r="K9994">
        <v>0</v>
      </c>
      <c r="N9994" t="b">
        <v>1</v>
      </c>
      <c r="O9994" t="b">
        <v>0</v>
      </c>
      <c r="P9994" t="b">
        <v>0</v>
      </c>
      <c r="Q9994">
        <v>8</v>
      </c>
      <c r="R9994">
        <v>8</v>
      </c>
      <c r="S9994">
        <v>1</v>
      </c>
      <c r="T9994">
        <v>3</v>
      </c>
      <c r="U9994" t="b">
        <v>1</v>
      </c>
      <c r="V9994" t="s">
        <v>11824</v>
      </c>
      <c r="W9994" t="s">
        <v>11825</v>
      </c>
      <c r="X9994" t="s">
        <v>14709</v>
      </c>
      <c r="Y9994">
        <v>20</v>
      </c>
      <c r="Z9994">
        <v>20</v>
      </c>
      <c r="AA9994">
        <v>2</v>
      </c>
      <c r="AB9994">
        <v>2</v>
      </c>
      <c r="AC9994">
        <v>54</v>
      </c>
    </row>
    <row r="9995" spans="1:29">
      <c r="A9995">
        <v>10829</v>
      </c>
      <c r="B9995" t="s">
        <v>805</v>
      </c>
      <c r="C9995" t="s">
        <v>11834</v>
      </c>
      <c r="J9995" t="s">
        <v>1436</v>
      </c>
      <c r="K9995">
        <v>0</v>
      </c>
      <c r="N9995" t="b">
        <v>1</v>
      </c>
      <c r="O9995" t="b">
        <v>0</v>
      </c>
      <c r="P9995" t="b">
        <v>0</v>
      </c>
      <c r="Q9995">
        <v>8</v>
      </c>
      <c r="R9995">
        <v>8</v>
      </c>
      <c r="S9995">
        <v>1</v>
      </c>
      <c r="T9995">
        <v>3</v>
      </c>
      <c r="U9995" t="b">
        <v>1</v>
      </c>
      <c r="V9995" t="s">
        <v>11824</v>
      </c>
      <c r="W9995" t="s">
        <v>11825</v>
      </c>
      <c r="X9995" t="s">
        <v>14710</v>
      </c>
      <c r="Y9995">
        <v>21</v>
      </c>
      <c r="Z9995">
        <v>21</v>
      </c>
      <c r="AA9995">
        <v>2</v>
      </c>
      <c r="AB9995">
        <v>2</v>
      </c>
      <c r="AC9995">
        <v>54</v>
      </c>
    </row>
    <row r="9996" spans="1:29">
      <c r="A9996">
        <v>10830</v>
      </c>
      <c r="B9996" t="s">
        <v>805</v>
      </c>
      <c r="C9996" t="s">
        <v>11835</v>
      </c>
      <c r="J9996" t="s">
        <v>1436</v>
      </c>
      <c r="K9996">
        <v>0</v>
      </c>
      <c r="N9996" t="b">
        <v>1</v>
      </c>
      <c r="O9996" t="b">
        <v>0</v>
      </c>
      <c r="P9996" t="b">
        <v>0</v>
      </c>
      <c r="Q9996">
        <v>8</v>
      </c>
      <c r="R9996">
        <v>8</v>
      </c>
      <c r="S9996">
        <v>1</v>
      </c>
      <c r="T9996">
        <v>3</v>
      </c>
      <c r="U9996" t="b">
        <v>1</v>
      </c>
      <c r="V9996" t="s">
        <v>11824</v>
      </c>
      <c r="W9996" t="s">
        <v>11825</v>
      </c>
      <c r="X9996" t="s">
        <v>14711</v>
      </c>
      <c r="Y9996">
        <v>22</v>
      </c>
      <c r="Z9996">
        <v>22</v>
      </c>
      <c r="AA9996">
        <v>2</v>
      </c>
      <c r="AB9996">
        <v>2</v>
      </c>
      <c r="AC9996">
        <v>54</v>
      </c>
    </row>
    <row r="9997" spans="1:29">
      <c r="A9997">
        <v>10831</v>
      </c>
      <c r="B9997" t="s">
        <v>805</v>
      </c>
      <c r="C9997" t="s">
        <v>11836</v>
      </c>
      <c r="J9997" t="s">
        <v>1436</v>
      </c>
      <c r="K9997">
        <v>0</v>
      </c>
      <c r="N9997" t="b">
        <v>1</v>
      </c>
      <c r="O9997" t="b">
        <v>0</v>
      </c>
      <c r="P9997" t="b">
        <v>0</v>
      </c>
      <c r="Q9997">
        <v>8</v>
      </c>
      <c r="R9997">
        <v>8</v>
      </c>
      <c r="S9997">
        <v>1</v>
      </c>
      <c r="T9997">
        <v>3</v>
      </c>
      <c r="U9997" t="b">
        <v>1</v>
      </c>
      <c r="V9997" t="s">
        <v>11824</v>
      </c>
      <c r="W9997" t="s">
        <v>11825</v>
      </c>
      <c r="X9997" t="s">
        <v>14712</v>
      </c>
      <c r="Y9997">
        <v>23</v>
      </c>
      <c r="Z9997">
        <v>23</v>
      </c>
      <c r="AA9997">
        <v>2</v>
      </c>
      <c r="AB9997">
        <v>2</v>
      </c>
      <c r="AC9997">
        <v>54</v>
      </c>
    </row>
    <row r="9998" spans="1:29">
      <c r="A9998">
        <v>10832</v>
      </c>
      <c r="B9998" t="s">
        <v>805</v>
      </c>
      <c r="C9998" t="s">
        <v>11837</v>
      </c>
      <c r="J9998" t="s">
        <v>1436</v>
      </c>
      <c r="K9998">
        <v>0</v>
      </c>
      <c r="N9998" t="b">
        <v>1</v>
      </c>
      <c r="O9998" t="b">
        <v>0</v>
      </c>
      <c r="P9998" t="b">
        <v>0</v>
      </c>
      <c r="Q9998">
        <v>8</v>
      </c>
      <c r="R9998">
        <v>8</v>
      </c>
      <c r="S9998">
        <v>1</v>
      </c>
      <c r="T9998">
        <v>3</v>
      </c>
      <c r="U9998" t="b">
        <v>1</v>
      </c>
      <c r="V9998" t="s">
        <v>11824</v>
      </c>
      <c r="W9998" t="s">
        <v>11825</v>
      </c>
      <c r="X9998" t="s">
        <v>14713</v>
      </c>
      <c r="Y9998">
        <v>24</v>
      </c>
      <c r="Z9998">
        <v>24</v>
      </c>
      <c r="AA9998">
        <v>2</v>
      </c>
      <c r="AB9998">
        <v>2</v>
      </c>
      <c r="AC9998">
        <v>54</v>
      </c>
    </row>
    <row r="9999" spans="1:29">
      <c r="A9999">
        <v>10833</v>
      </c>
      <c r="B9999" t="s">
        <v>805</v>
      </c>
      <c r="C9999" t="s">
        <v>11838</v>
      </c>
      <c r="J9999" t="s">
        <v>1436</v>
      </c>
      <c r="K9999">
        <v>0</v>
      </c>
      <c r="N9999" t="b">
        <v>1</v>
      </c>
      <c r="O9999" t="b">
        <v>0</v>
      </c>
      <c r="P9999" t="b">
        <v>0</v>
      </c>
      <c r="Q9999">
        <v>8</v>
      </c>
      <c r="R9999">
        <v>8</v>
      </c>
      <c r="S9999">
        <v>1</v>
      </c>
      <c r="T9999">
        <v>3</v>
      </c>
      <c r="U9999" t="b">
        <v>1</v>
      </c>
      <c r="V9999" t="s">
        <v>11824</v>
      </c>
      <c r="W9999" t="s">
        <v>11825</v>
      </c>
      <c r="X9999" t="s">
        <v>14714</v>
      </c>
      <c r="Y9999">
        <v>25</v>
      </c>
      <c r="Z9999">
        <v>25</v>
      </c>
      <c r="AA9999">
        <v>2</v>
      </c>
      <c r="AB9999">
        <v>2</v>
      </c>
      <c r="AC9999">
        <v>54</v>
      </c>
    </row>
    <row r="10000" spans="1:29">
      <c r="A10000">
        <v>10834</v>
      </c>
      <c r="B10000" t="s">
        <v>805</v>
      </c>
      <c r="C10000" t="s">
        <v>11839</v>
      </c>
      <c r="J10000" t="s">
        <v>1436</v>
      </c>
      <c r="K10000">
        <v>0</v>
      </c>
      <c r="N10000" t="b">
        <v>1</v>
      </c>
      <c r="O10000" t="b">
        <v>0</v>
      </c>
      <c r="P10000" t="b">
        <v>0</v>
      </c>
      <c r="Q10000">
        <v>8</v>
      </c>
      <c r="R10000">
        <v>8</v>
      </c>
      <c r="S10000">
        <v>1</v>
      </c>
      <c r="T10000">
        <v>3</v>
      </c>
      <c r="U10000" t="b">
        <v>1</v>
      </c>
      <c r="V10000" t="s">
        <v>11824</v>
      </c>
      <c r="W10000" t="s">
        <v>11825</v>
      </c>
      <c r="X10000" t="s">
        <v>14715</v>
      </c>
      <c r="Y10000">
        <v>26</v>
      </c>
      <c r="Z10000">
        <v>26</v>
      </c>
      <c r="AA10000">
        <v>2</v>
      </c>
      <c r="AB10000">
        <v>2</v>
      </c>
      <c r="AC10000">
        <v>54</v>
      </c>
    </row>
    <row r="10001" spans="1:29">
      <c r="A10001">
        <v>10835</v>
      </c>
      <c r="B10001" t="s">
        <v>805</v>
      </c>
      <c r="C10001" t="s">
        <v>11840</v>
      </c>
      <c r="J10001" t="s">
        <v>1436</v>
      </c>
      <c r="K10001">
        <v>0</v>
      </c>
      <c r="N10001" t="b">
        <v>1</v>
      </c>
      <c r="O10001" t="b">
        <v>0</v>
      </c>
      <c r="P10001" t="b">
        <v>0</v>
      </c>
      <c r="Q10001">
        <v>8</v>
      </c>
      <c r="R10001">
        <v>8</v>
      </c>
      <c r="S10001">
        <v>1</v>
      </c>
      <c r="T10001">
        <v>3</v>
      </c>
      <c r="U10001" t="b">
        <v>1</v>
      </c>
      <c r="V10001" t="s">
        <v>11824</v>
      </c>
      <c r="W10001" t="s">
        <v>11825</v>
      </c>
      <c r="X10001" t="s">
        <v>15354</v>
      </c>
      <c r="Y10001">
        <v>27</v>
      </c>
      <c r="Z10001">
        <v>27</v>
      </c>
      <c r="AA10001">
        <v>2</v>
      </c>
      <c r="AB10001">
        <v>2</v>
      </c>
      <c r="AC10001">
        <v>54</v>
      </c>
    </row>
    <row r="10002" spans="1:29">
      <c r="A10002">
        <v>10836</v>
      </c>
      <c r="B10002" t="s">
        <v>805</v>
      </c>
      <c r="C10002" t="s">
        <v>11841</v>
      </c>
      <c r="J10002" t="s">
        <v>1436</v>
      </c>
      <c r="K10002">
        <v>0</v>
      </c>
      <c r="N10002" t="b">
        <v>1</v>
      </c>
      <c r="O10002" t="b">
        <v>0</v>
      </c>
      <c r="P10002" t="b">
        <v>0</v>
      </c>
      <c r="Q10002">
        <v>8</v>
      </c>
      <c r="R10002">
        <v>8</v>
      </c>
      <c r="S10002">
        <v>1</v>
      </c>
      <c r="T10002">
        <v>3</v>
      </c>
      <c r="U10002" t="b">
        <v>1</v>
      </c>
      <c r="V10002" t="s">
        <v>11824</v>
      </c>
      <c r="W10002" t="s">
        <v>11825</v>
      </c>
      <c r="X10002" t="s">
        <v>15356</v>
      </c>
      <c r="Y10002">
        <v>28</v>
      </c>
      <c r="Z10002">
        <v>28</v>
      </c>
      <c r="AA10002">
        <v>2</v>
      </c>
      <c r="AB10002">
        <v>2</v>
      </c>
      <c r="AC10002">
        <v>54</v>
      </c>
    </row>
    <row r="10003" spans="1:29">
      <c r="A10003">
        <v>10837</v>
      </c>
      <c r="B10003" t="s">
        <v>805</v>
      </c>
      <c r="C10003" t="s">
        <v>11842</v>
      </c>
      <c r="J10003" t="s">
        <v>1436</v>
      </c>
      <c r="K10003">
        <v>0</v>
      </c>
      <c r="N10003" t="b">
        <v>1</v>
      </c>
      <c r="O10003" t="b">
        <v>0</v>
      </c>
      <c r="P10003" t="b">
        <v>0</v>
      </c>
      <c r="Q10003">
        <v>8</v>
      </c>
      <c r="R10003">
        <v>8</v>
      </c>
      <c r="S10003">
        <v>1</v>
      </c>
      <c r="T10003">
        <v>3</v>
      </c>
      <c r="U10003" t="b">
        <v>1</v>
      </c>
      <c r="V10003" t="s">
        <v>11824</v>
      </c>
      <c r="W10003" t="s">
        <v>11825</v>
      </c>
      <c r="X10003" t="s">
        <v>15357</v>
      </c>
      <c r="Y10003">
        <v>29</v>
      </c>
      <c r="Z10003">
        <v>29</v>
      </c>
      <c r="AA10003">
        <v>2</v>
      </c>
      <c r="AB10003">
        <v>2</v>
      </c>
      <c r="AC10003">
        <v>54</v>
      </c>
    </row>
    <row r="10004" spans="1:29">
      <c r="A10004">
        <v>10838</v>
      </c>
      <c r="B10004" t="s">
        <v>805</v>
      </c>
      <c r="C10004" t="s">
        <v>11843</v>
      </c>
      <c r="J10004" t="s">
        <v>1436</v>
      </c>
      <c r="K10004">
        <v>0</v>
      </c>
      <c r="N10004" t="b">
        <v>1</v>
      </c>
      <c r="O10004" t="b">
        <v>0</v>
      </c>
      <c r="P10004" t="b">
        <v>0</v>
      </c>
      <c r="Q10004">
        <v>8</v>
      </c>
      <c r="R10004">
        <v>8</v>
      </c>
      <c r="S10004">
        <v>1</v>
      </c>
      <c r="T10004">
        <v>3</v>
      </c>
      <c r="U10004" t="b">
        <v>1</v>
      </c>
      <c r="V10004" t="s">
        <v>11824</v>
      </c>
      <c r="W10004" t="s">
        <v>11825</v>
      </c>
      <c r="X10004" t="s">
        <v>15394</v>
      </c>
      <c r="Y10004">
        <v>30</v>
      </c>
      <c r="Z10004">
        <v>30</v>
      </c>
      <c r="AA10004">
        <v>2</v>
      </c>
      <c r="AB10004">
        <v>2</v>
      </c>
      <c r="AC10004">
        <v>54</v>
      </c>
    </row>
    <row r="10005" spans="1:29">
      <c r="A10005">
        <v>10839</v>
      </c>
      <c r="B10005" t="s">
        <v>805</v>
      </c>
      <c r="C10005" t="s">
        <v>11844</v>
      </c>
      <c r="J10005" t="s">
        <v>1436</v>
      </c>
      <c r="K10005">
        <v>0</v>
      </c>
      <c r="N10005" t="b">
        <v>1</v>
      </c>
      <c r="O10005" t="b">
        <v>0</v>
      </c>
      <c r="P10005" t="b">
        <v>0</v>
      </c>
      <c r="Q10005">
        <v>8</v>
      </c>
      <c r="R10005">
        <v>8</v>
      </c>
      <c r="S10005">
        <v>1</v>
      </c>
      <c r="T10005">
        <v>3</v>
      </c>
      <c r="U10005" t="b">
        <v>1</v>
      </c>
      <c r="V10005" t="s">
        <v>11824</v>
      </c>
      <c r="W10005" t="s">
        <v>11825</v>
      </c>
      <c r="X10005" t="s">
        <v>15395</v>
      </c>
      <c r="Y10005">
        <v>31</v>
      </c>
      <c r="Z10005">
        <v>31</v>
      </c>
      <c r="AA10005">
        <v>2</v>
      </c>
      <c r="AB10005">
        <v>2</v>
      </c>
      <c r="AC10005">
        <v>54</v>
      </c>
    </row>
    <row r="10006" spans="1:29">
      <c r="A10006">
        <v>10840</v>
      </c>
      <c r="B10006" t="s">
        <v>805</v>
      </c>
      <c r="C10006" t="s">
        <v>11845</v>
      </c>
      <c r="J10006" t="s">
        <v>1436</v>
      </c>
      <c r="K10006">
        <v>0</v>
      </c>
      <c r="N10006" t="b">
        <v>1</v>
      </c>
      <c r="O10006" t="b">
        <v>0</v>
      </c>
      <c r="P10006" t="b">
        <v>0</v>
      </c>
      <c r="Q10006">
        <v>8</v>
      </c>
      <c r="R10006">
        <v>8</v>
      </c>
      <c r="S10006">
        <v>1</v>
      </c>
      <c r="T10006">
        <v>3</v>
      </c>
      <c r="U10006" t="b">
        <v>1</v>
      </c>
      <c r="V10006" t="s">
        <v>11824</v>
      </c>
      <c r="W10006" t="s">
        <v>11825</v>
      </c>
      <c r="X10006" t="s">
        <v>15396</v>
      </c>
      <c r="Y10006">
        <v>32</v>
      </c>
      <c r="Z10006">
        <v>32</v>
      </c>
      <c r="AA10006">
        <v>2</v>
      </c>
      <c r="AB10006">
        <v>2</v>
      </c>
      <c r="AC10006">
        <v>54</v>
      </c>
    </row>
    <row r="10007" spans="1:29">
      <c r="A10007">
        <v>10841</v>
      </c>
      <c r="B10007" t="s">
        <v>805</v>
      </c>
      <c r="C10007" t="s">
        <v>11846</v>
      </c>
      <c r="J10007" t="s">
        <v>1436</v>
      </c>
      <c r="K10007">
        <v>0</v>
      </c>
      <c r="N10007" t="b">
        <v>1</v>
      </c>
      <c r="O10007" t="b">
        <v>0</v>
      </c>
      <c r="P10007" t="b">
        <v>0</v>
      </c>
      <c r="Q10007">
        <v>8</v>
      </c>
      <c r="R10007">
        <v>8</v>
      </c>
      <c r="S10007">
        <v>1</v>
      </c>
      <c r="T10007">
        <v>3</v>
      </c>
      <c r="U10007" t="b">
        <v>1</v>
      </c>
      <c r="V10007" t="s">
        <v>11824</v>
      </c>
      <c r="W10007" t="s">
        <v>11825</v>
      </c>
      <c r="X10007" t="s">
        <v>15398</v>
      </c>
      <c r="Y10007">
        <v>33</v>
      </c>
      <c r="Z10007">
        <v>33</v>
      </c>
      <c r="AA10007">
        <v>2</v>
      </c>
      <c r="AB10007">
        <v>2</v>
      </c>
      <c r="AC10007">
        <v>54</v>
      </c>
    </row>
    <row r="10008" spans="1:29">
      <c r="A10008">
        <v>10842</v>
      </c>
      <c r="B10008" t="s">
        <v>805</v>
      </c>
      <c r="C10008" t="s">
        <v>11847</v>
      </c>
      <c r="J10008" t="s">
        <v>1436</v>
      </c>
      <c r="K10008">
        <v>0</v>
      </c>
      <c r="N10008" t="b">
        <v>1</v>
      </c>
      <c r="O10008" t="b">
        <v>0</v>
      </c>
      <c r="P10008" t="b">
        <v>0</v>
      </c>
      <c r="Q10008">
        <v>8</v>
      </c>
      <c r="R10008">
        <v>8</v>
      </c>
      <c r="S10008">
        <v>1</v>
      </c>
      <c r="T10008">
        <v>3</v>
      </c>
      <c r="U10008" t="b">
        <v>1</v>
      </c>
      <c r="V10008" t="s">
        <v>11824</v>
      </c>
      <c r="W10008" t="s">
        <v>11825</v>
      </c>
      <c r="X10008" t="s">
        <v>15400</v>
      </c>
      <c r="Y10008">
        <v>34</v>
      </c>
      <c r="Z10008">
        <v>34</v>
      </c>
      <c r="AA10008">
        <v>2</v>
      </c>
      <c r="AB10008">
        <v>2</v>
      </c>
      <c r="AC10008">
        <v>54</v>
      </c>
    </row>
    <row r="10009" spans="1:29">
      <c r="A10009">
        <v>10843</v>
      </c>
      <c r="B10009" t="s">
        <v>805</v>
      </c>
      <c r="C10009" t="s">
        <v>11848</v>
      </c>
      <c r="J10009" t="s">
        <v>1436</v>
      </c>
      <c r="K10009">
        <v>0</v>
      </c>
      <c r="N10009" t="b">
        <v>1</v>
      </c>
      <c r="O10009" t="b">
        <v>0</v>
      </c>
      <c r="P10009" t="b">
        <v>0</v>
      </c>
      <c r="Q10009">
        <v>8</v>
      </c>
      <c r="R10009">
        <v>8</v>
      </c>
      <c r="S10009">
        <v>1</v>
      </c>
      <c r="T10009">
        <v>3</v>
      </c>
      <c r="U10009" t="b">
        <v>1</v>
      </c>
      <c r="V10009" t="s">
        <v>11824</v>
      </c>
      <c r="W10009" t="s">
        <v>11825</v>
      </c>
      <c r="X10009" t="s">
        <v>15401</v>
      </c>
      <c r="Y10009">
        <v>35</v>
      </c>
      <c r="Z10009">
        <v>35</v>
      </c>
      <c r="AA10009">
        <v>2</v>
      </c>
      <c r="AB10009">
        <v>2</v>
      </c>
      <c r="AC10009">
        <v>54</v>
      </c>
    </row>
    <row r="10010" spans="1:29">
      <c r="A10010">
        <v>10844</v>
      </c>
      <c r="B10010" t="s">
        <v>805</v>
      </c>
      <c r="C10010" t="s">
        <v>11849</v>
      </c>
      <c r="J10010" t="s">
        <v>1436</v>
      </c>
      <c r="K10010">
        <v>0</v>
      </c>
      <c r="N10010" t="b">
        <v>1</v>
      </c>
      <c r="O10010" t="b">
        <v>0</v>
      </c>
      <c r="P10010" t="b">
        <v>0</v>
      </c>
      <c r="Q10010">
        <v>8</v>
      </c>
      <c r="R10010">
        <v>8</v>
      </c>
      <c r="S10010">
        <v>1</v>
      </c>
      <c r="T10010">
        <v>3</v>
      </c>
      <c r="U10010" t="b">
        <v>1</v>
      </c>
      <c r="V10010" t="s">
        <v>11824</v>
      </c>
      <c r="W10010" t="s">
        <v>11825</v>
      </c>
      <c r="X10010" t="s">
        <v>15402</v>
      </c>
      <c r="Y10010">
        <v>36</v>
      </c>
      <c r="Z10010">
        <v>36</v>
      </c>
      <c r="AA10010">
        <v>2</v>
      </c>
      <c r="AB10010">
        <v>2</v>
      </c>
      <c r="AC10010">
        <v>54</v>
      </c>
    </row>
    <row r="10011" spans="1:29">
      <c r="A10011">
        <v>10845</v>
      </c>
      <c r="B10011" t="s">
        <v>805</v>
      </c>
      <c r="C10011" t="s">
        <v>11850</v>
      </c>
      <c r="J10011" t="s">
        <v>1436</v>
      </c>
      <c r="K10011">
        <v>0</v>
      </c>
      <c r="N10011" t="b">
        <v>1</v>
      </c>
      <c r="O10011" t="b">
        <v>0</v>
      </c>
      <c r="P10011" t="b">
        <v>0</v>
      </c>
      <c r="Q10011">
        <v>8</v>
      </c>
      <c r="R10011">
        <v>8</v>
      </c>
      <c r="S10011">
        <v>1</v>
      </c>
      <c r="T10011">
        <v>3</v>
      </c>
      <c r="U10011" t="b">
        <v>1</v>
      </c>
      <c r="V10011" t="s">
        <v>11824</v>
      </c>
      <c r="W10011" t="s">
        <v>11825</v>
      </c>
      <c r="X10011" t="s">
        <v>15403</v>
      </c>
      <c r="Y10011">
        <v>37</v>
      </c>
      <c r="Z10011">
        <v>37</v>
      </c>
      <c r="AA10011">
        <v>2</v>
      </c>
      <c r="AB10011">
        <v>2</v>
      </c>
      <c r="AC10011">
        <v>54</v>
      </c>
    </row>
    <row r="10012" spans="1:29">
      <c r="A10012">
        <v>10846</v>
      </c>
      <c r="B10012" t="s">
        <v>805</v>
      </c>
      <c r="C10012" t="s">
        <v>11851</v>
      </c>
      <c r="J10012" t="s">
        <v>1436</v>
      </c>
      <c r="K10012">
        <v>0</v>
      </c>
      <c r="N10012" t="b">
        <v>1</v>
      </c>
      <c r="O10012" t="b">
        <v>0</v>
      </c>
      <c r="P10012" t="b">
        <v>0</v>
      </c>
      <c r="Q10012">
        <v>8</v>
      </c>
      <c r="R10012">
        <v>8</v>
      </c>
      <c r="S10012">
        <v>1</v>
      </c>
      <c r="T10012">
        <v>3</v>
      </c>
      <c r="U10012" t="b">
        <v>1</v>
      </c>
      <c r="V10012" t="s">
        <v>11824</v>
      </c>
      <c r="W10012" t="s">
        <v>11825</v>
      </c>
      <c r="X10012" t="s">
        <v>15405</v>
      </c>
      <c r="Y10012">
        <v>38</v>
      </c>
      <c r="Z10012">
        <v>38</v>
      </c>
      <c r="AA10012">
        <v>2</v>
      </c>
      <c r="AB10012">
        <v>2</v>
      </c>
      <c r="AC10012">
        <v>54</v>
      </c>
    </row>
    <row r="10013" spans="1:29">
      <c r="A10013">
        <v>10847</v>
      </c>
      <c r="B10013" t="s">
        <v>805</v>
      </c>
      <c r="C10013" t="s">
        <v>11852</v>
      </c>
      <c r="J10013" t="s">
        <v>1436</v>
      </c>
      <c r="K10013">
        <v>0</v>
      </c>
      <c r="N10013" t="b">
        <v>1</v>
      </c>
      <c r="O10013" t="b">
        <v>0</v>
      </c>
      <c r="P10013" t="b">
        <v>0</v>
      </c>
      <c r="Q10013">
        <v>8</v>
      </c>
      <c r="R10013">
        <v>8</v>
      </c>
      <c r="S10013">
        <v>1</v>
      </c>
      <c r="T10013">
        <v>3</v>
      </c>
      <c r="U10013" t="b">
        <v>1</v>
      </c>
      <c r="V10013" t="s">
        <v>11824</v>
      </c>
      <c r="W10013" t="s">
        <v>11825</v>
      </c>
      <c r="X10013" t="s">
        <v>15407</v>
      </c>
      <c r="Y10013">
        <v>39</v>
      </c>
      <c r="Z10013">
        <v>39</v>
      </c>
      <c r="AA10013">
        <v>2</v>
      </c>
      <c r="AB10013">
        <v>2</v>
      </c>
      <c r="AC10013">
        <v>54</v>
      </c>
    </row>
    <row r="10014" spans="1:29">
      <c r="A10014">
        <v>10848</v>
      </c>
      <c r="B10014" t="s">
        <v>805</v>
      </c>
      <c r="C10014" t="s">
        <v>11853</v>
      </c>
      <c r="J10014" t="s">
        <v>1436</v>
      </c>
      <c r="K10014">
        <v>0</v>
      </c>
      <c r="N10014" t="b">
        <v>1</v>
      </c>
      <c r="O10014" t="b">
        <v>0</v>
      </c>
      <c r="P10014" t="b">
        <v>0</v>
      </c>
      <c r="Q10014">
        <v>8</v>
      </c>
      <c r="R10014">
        <v>8</v>
      </c>
      <c r="S10014">
        <v>1</v>
      </c>
      <c r="T10014">
        <v>3</v>
      </c>
      <c r="U10014" t="b">
        <v>1</v>
      </c>
      <c r="V10014" t="s">
        <v>11824</v>
      </c>
      <c r="W10014" t="s">
        <v>11825</v>
      </c>
      <c r="X10014" t="s">
        <v>15409</v>
      </c>
      <c r="Y10014">
        <v>40</v>
      </c>
      <c r="Z10014">
        <v>40</v>
      </c>
      <c r="AA10014">
        <v>2</v>
      </c>
      <c r="AB10014">
        <v>2</v>
      </c>
      <c r="AC10014">
        <v>54</v>
      </c>
    </row>
    <row r="10015" spans="1:29">
      <c r="A10015">
        <v>10849</v>
      </c>
      <c r="B10015" t="s">
        <v>805</v>
      </c>
      <c r="C10015" t="s">
        <v>11854</v>
      </c>
      <c r="J10015" t="s">
        <v>1436</v>
      </c>
      <c r="K10015">
        <v>0</v>
      </c>
      <c r="N10015" t="b">
        <v>1</v>
      </c>
      <c r="O10015" t="b">
        <v>0</v>
      </c>
      <c r="P10015" t="b">
        <v>0</v>
      </c>
      <c r="Q10015">
        <v>8</v>
      </c>
      <c r="R10015">
        <v>8</v>
      </c>
      <c r="S10015">
        <v>1</v>
      </c>
      <c r="T10015">
        <v>3</v>
      </c>
      <c r="U10015" t="b">
        <v>1</v>
      </c>
      <c r="V10015" t="s">
        <v>11824</v>
      </c>
      <c r="W10015" t="s">
        <v>11825</v>
      </c>
      <c r="X10015" t="s">
        <v>15371</v>
      </c>
      <c r="Y10015">
        <v>41</v>
      </c>
      <c r="Z10015">
        <v>41</v>
      </c>
      <c r="AA10015">
        <v>2</v>
      </c>
      <c r="AB10015">
        <v>2</v>
      </c>
      <c r="AC10015">
        <v>54</v>
      </c>
    </row>
    <row r="10016" spans="1:29">
      <c r="A10016">
        <v>10850</v>
      </c>
      <c r="B10016" t="s">
        <v>805</v>
      </c>
      <c r="C10016" t="s">
        <v>11855</v>
      </c>
      <c r="J10016" t="s">
        <v>1436</v>
      </c>
      <c r="K10016">
        <v>0</v>
      </c>
      <c r="N10016" t="b">
        <v>1</v>
      </c>
      <c r="O10016" t="b">
        <v>0</v>
      </c>
      <c r="P10016" t="b">
        <v>0</v>
      </c>
      <c r="Q10016">
        <v>8</v>
      </c>
      <c r="R10016">
        <v>8</v>
      </c>
      <c r="S10016">
        <v>1</v>
      </c>
      <c r="T10016">
        <v>3</v>
      </c>
      <c r="U10016" t="b">
        <v>1</v>
      </c>
      <c r="V10016" t="s">
        <v>11824</v>
      </c>
      <c r="W10016" t="s">
        <v>11825</v>
      </c>
      <c r="X10016" t="s">
        <v>15373</v>
      </c>
      <c r="Y10016">
        <v>42</v>
      </c>
      <c r="Z10016">
        <v>42</v>
      </c>
      <c r="AA10016">
        <v>2</v>
      </c>
      <c r="AB10016">
        <v>2</v>
      </c>
      <c r="AC10016">
        <v>54</v>
      </c>
    </row>
    <row r="10017" spans="1:29">
      <c r="A10017">
        <v>10851</v>
      </c>
      <c r="B10017" t="s">
        <v>805</v>
      </c>
      <c r="C10017" t="s">
        <v>11856</v>
      </c>
      <c r="J10017" t="s">
        <v>1436</v>
      </c>
      <c r="K10017">
        <v>0</v>
      </c>
      <c r="N10017" t="b">
        <v>1</v>
      </c>
      <c r="O10017" t="b">
        <v>0</v>
      </c>
      <c r="P10017" t="b">
        <v>0</v>
      </c>
      <c r="Q10017">
        <v>8</v>
      </c>
      <c r="R10017">
        <v>8</v>
      </c>
      <c r="S10017">
        <v>1</v>
      </c>
      <c r="T10017">
        <v>3</v>
      </c>
      <c r="U10017" t="b">
        <v>1</v>
      </c>
      <c r="V10017" t="s">
        <v>11824</v>
      </c>
      <c r="W10017" t="s">
        <v>11825</v>
      </c>
      <c r="X10017" t="s">
        <v>15375</v>
      </c>
      <c r="Y10017">
        <v>43</v>
      </c>
      <c r="Z10017">
        <v>43</v>
      </c>
      <c r="AA10017">
        <v>2</v>
      </c>
      <c r="AB10017">
        <v>2</v>
      </c>
      <c r="AC10017">
        <v>54</v>
      </c>
    </row>
    <row r="10018" spans="1:29">
      <c r="A10018">
        <v>10852</v>
      </c>
      <c r="B10018" t="s">
        <v>805</v>
      </c>
      <c r="C10018" t="s">
        <v>11857</v>
      </c>
      <c r="J10018" t="s">
        <v>1436</v>
      </c>
      <c r="K10018">
        <v>0</v>
      </c>
      <c r="N10018" t="b">
        <v>1</v>
      </c>
      <c r="O10018" t="b">
        <v>0</v>
      </c>
      <c r="P10018" t="b">
        <v>0</v>
      </c>
      <c r="Q10018">
        <v>8</v>
      </c>
      <c r="R10018">
        <v>8</v>
      </c>
      <c r="S10018">
        <v>1</v>
      </c>
      <c r="T10018">
        <v>3</v>
      </c>
      <c r="U10018" t="b">
        <v>1</v>
      </c>
      <c r="V10018" t="s">
        <v>11824</v>
      </c>
      <c r="W10018" t="s">
        <v>11825</v>
      </c>
      <c r="X10018" t="s">
        <v>15377</v>
      </c>
      <c r="Y10018">
        <v>44</v>
      </c>
      <c r="Z10018">
        <v>44</v>
      </c>
      <c r="AA10018">
        <v>2</v>
      </c>
      <c r="AB10018">
        <v>2</v>
      </c>
      <c r="AC10018">
        <v>54</v>
      </c>
    </row>
    <row r="10019" spans="1:29">
      <c r="A10019">
        <v>10853</v>
      </c>
      <c r="B10019" t="s">
        <v>805</v>
      </c>
      <c r="C10019" t="s">
        <v>11858</v>
      </c>
      <c r="J10019" t="s">
        <v>1436</v>
      </c>
      <c r="K10019">
        <v>0</v>
      </c>
      <c r="N10019" t="b">
        <v>1</v>
      </c>
      <c r="O10019" t="b">
        <v>0</v>
      </c>
      <c r="P10019" t="b">
        <v>0</v>
      </c>
      <c r="Q10019">
        <v>8</v>
      </c>
      <c r="R10019">
        <v>8</v>
      </c>
      <c r="S10019">
        <v>1</v>
      </c>
      <c r="T10019">
        <v>3</v>
      </c>
      <c r="U10019" t="b">
        <v>1</v>
      </c>
      <c r="V10019" t="s">
        <v>11824</v>
      </c>
      <c r="W10019" t="s">
        <v>11825</v>
      </c>
      <c r="X10019" t="s">
        <v>15379</v>
      </c>
      <c r="Y10019">
        <v>45</v>
      </c>
      <c r="Z10019">
        <v>45</v>
      </c>
      <c r="AA10019">
        <v>2</v>
      </c>
      <c r="AB10019">
        <v>2</v>
      </c>
      <c r="AC10019">
        <v>54</v>
      </c>
    </row>
    <row r="10020" spans="1:29">
      <c r="A10020">
        <v>10854</v>
      </c>
      <c r="B10020" t="s">
        <v>805</v>
      </c>
      <c r="C10020" t="s">
        <v>11859</v>
      </c>
      <c r="J10020" t="s">
        <v>1436</v>
      </c>
      <c r="K10020">
        <v>0</v>
      </c>
      <c r="N10020" t="b">
        <v>1</v>
      </c>
      <c r="O10020" t="b">
        <v>0</v>
      </c>
      <c r="P10020" t="b">
        <v>0</v>
      </c>
      <c r="Q10020">
        <v>8</v>
      </c>
      <c r="R10020">
        <v>8</v>
      </c>
      <c r="S10020">
        <v>1</v>
      </c>
      <c r="T10020">
        <v>3</v>
      </c>
      <c r="U10020" t="b">
        <v>1</v>
      </c>
      <c r="V10020" t="s">
        <v>11824</v>
      </c>
      <c r="W10020" t="s">
        <v>11825</v>
      </c>
      <c r="X10020" t="s">
        <v>15689</v>
      </c>
      <c r="Y10020">
        <v>46</v>
      </c>
      <c r="Z10020">
        <v>46</v>
      </c>
      <c r="AA10020">
        <v>2</v>
      </c>
      <c r="AB10020">
        <v>2</v>
      </c>
      <c r="AC10020">
        <v>54</v>
      </c>
    </row>
    <row r="10021" spans="1:29">
      <c r="A10021">
        <v>10855</v>
      </c>
      <c r="B10021" t="s">
        <v>805</v>
      </c>
      <c r="C10021" t="s">
        <v>11860</v>
      </c>
      <c r="J10021" t="s">
        <v>1436</v>
      </c>
      <c r="K10021">
        <v>0</v>
      </c>
      <c r="N10021" t="b">
        <v>1</v>
      </c>
      <c r="O10021" t="b">
        <v>0</v>
      </c>
      <c r="P10021" t="b">
        <v>0</v>
      </c>
      <c r="Q10021">
        <v>8</v>
      </c>
      <c r="R10021">
        <v>8</v>
      </c>
      <c r="S10021">
        <v>1</v>
      </c>
      <c r="T10021">
        <v>3</v>
      </c>
      <c r="U10021" t="b">
        <v>1</v>
      </c>
      <c r="V10021" t="s">
        <v>11824</v>
      </c>
      <c r="W10021" t="s">
        <v>11825</v>
      </c>
      <c r="X10021" t="s">
        <v>15690</v>
      </c>
      <c r="Y10021">
        <v>47</v>
      </c>
      <c r="Z10021">
        <v>47</v>
      </c>
      <c r="AA10021">
        <v>2</v>
      </c>
      <c r="AB10021">
        <v>2</v>
      </c>
      <c r="AC10021">
        <v>54</v>
      </c>
    </row>
    <row r="10022" spans="1:29">
      <c r="A10022">
        <v>10856</v>
      </c>
      <c r="B10022" t="s">
        <v>805</v>
      </c>
      <c r="C10022" t="s">
        <v>11861</v>
      </c>
      <c r="J10022" t="s">
        <v>1436</v>
      </c>
      <c r="K10022">
        <v>0</v>
      </c>
      <c r="N10022" t="b">
        <v>1</v>
      </c>
      <c r="O10022" t="b">
        <v>0</v>
      </c>
      <c r="P10022" t="b">
        <v>0</v>
      </c>
      <c r="Q10022">
        <v>8</v>
      </c>
      <c r="R10022">
        <v>8</v>
      </c>
      <c r="S10022">
        <v>1</v>
      </c>
      <c r="T10022">
        <v>3</v>
      </c>
      <c r="U10022" t="b">
        <v>1</v>
      </c>
      <c r="V10022" t="s">
        <v>11824</v>
      </c>
      <c r="W10022" t="s">
        <v>11825</v>
      </c>
      <c r="X10022" t="s">
        <v>15334</v>
      </c>
      <c r="Y10022">
        <v>48</v>
      </c>
      <c r="Z10022">
        <v>48</v>
      </c>
      <c r="AA10022">
        <v>2</v>
      </c>
      <c r="AB10022">
        <v>2</v>
      </c>
      <c r="AC10022">
        <v>54</v>
      </c>
    </row>
    <row r="10023" spans="1:29">
      <c r="A10023">
        <v>10857</v>
      </c>
      <c r="B10023" t="s">
        <v>805</v>
      </c>
      <c r="C10023" t="s">
        <v>11862</v>
      </c>
      <c r="J10023" t="s">
        <v>1436</v>
      </c>
      <c r="K10023">
        <v>0</v>
      </c>
      <c r="N10023" t="b">
        <v>1</v>
      </c>
      <c r="O10023" t="b">
        <v>0</v>
      </c>
      <c r="P10023" t="b">
        <v>0</v>
      </c>
      <c r="Q10023">
        <v>8</v>
      </c>
      <c r="R10023">
        <v>8</v>
      </c>
      <c r="S10023">
        <v>1</v>
      </c>
      <c r="T10023">
        <v>3</v>
      </c>
      <c r="U10023" t="b">
        <v>1</v>
      </c>
      <c r="V10023" t="s">
        <v>11824</v>
      </c>
      <c r="W10023" t="s">
        <v>11825</v>
      </c>
      <c r="X10023" t="s">
        <v>15335</v>
      </c>
      <c r="Y10023">
        <v>49</v>
      </c>
      <c r="Z10023">
        <v>49</v>
      </c>
      <c r="AA10023">
        <v>2</v>
      </c>
      <c r="AB10023">
        <v>2</v>
      </c>
      <c r="AC10023">
        <v>54</v>
      </c>
    </row>
    <row r="10024" spans="1:29">
      <c r="A10024">
        <v>10858</v>
      </c>
      <c r="B10024" t="s">
        <v>805</v>
      </c>
      <c r="C10024" t="s">
        <v>11863</v>
      </c>
      <c r="J10024" t="s">
        <v>1436</v>
      </c>
      <c r="K10024">
        <v>0</v>
      </c>
      <c r="N10024" t="b">
        <v>1</v>
      </c>
      <c r="O10024" t="b">
        <v>0</v>
      </c>
      <c r="P10024" t="b">
        <v>0</v>
      </c>
      <c r="Q10024">
        <v>8</v>
      </c>
      <c r="R10024">
        <v>8</v>
      </c>
      <c r="S10024">
        <v>1</v>
      </c>
      <c r="T10024">
        <v>3</v>
      </c>
      <c r="U10024" t="b">
        <v>1</v>
      </c>
      <c r="V10024" t="s">
        <v>11824</v>
      </c>
      <c r="W10024" t="s">
        <v>11825</v>
      </c>
      <c r="X10024" t="s">
        <v>15336</v>
      </c>
      <c r="Y10024">
        <v>50</v>
      </c>
      <c r="Z10024">
        <v>50</v>
      </c>
      <c r="AA10024">
        <v>2</v>
      </c>
      <c r="AB10024">
        <v>2</v>
      </c>
      <c r="AC10024">
        <v>54</v>
      </c>
    </row>
    <row r="10025" spans="1:29">
      <c r="A10025">
        <v>10859</v>
      </c>
      <c r="B10025" t="s">
        <v>805</v>
      </c>
      <c r="C10025" t="s">
        <v>11864</v>
      </c>
      <c r="J10025" t="s">
        <v>1436</v>
      </c>
      <c r="K10025">
        <v>0</v>
      </c>
      <c r="N10025" t="b">
        <v>1</v>
      </c>
      <c r="O10025" t="b">
        <v>0</v>
      </c>
      <c r="P10025" t="b">
        <v>0</v>
      </c>
      <c r="Q10025">
        <v>8</v>
      </c>
      <c r="R10025">
        <v>8</v>
      </c>
      <c r="S10025">
        <v>1</v>
      </c>
      <c r="T10025">
        <v>3</v>
      </c>
      <c r="U10025" t="b">
        <v>1</v>
      </c>
      <c r="V10025" t="s">
        <v>11824</v>
      </c>
      <c r="W10025" t="s">
        <v>11825</v>
      </c>
      <c r="X10025" t="s">
        <v>15337</v>
      </c>
      <c r="Y10025">
        <v>51</v>
      </c>
      <c r="Z10025">
        <v>51</v>
      </c>
      <c r="AA10025">
        <v>2</v>
      </c>
      <c r="AB10025">
        <v>2</v>
      </c>
      <c r="AC10025">
        <v>54</v>
      </c>
    </row>
    <row r="10026" spans="1:29">
      <c r="A10026">
        <v>10860</v>
      </c>
      <c r="B10026" t="s">
        <v>805</v>
      </c>
      <c r="C10026" t="s">
        <v>11865</v>
      </c>
      <c r="J10026" t="s">
        <v>1436</v>
      </c>
      <c r="K10026">
        <v>0</v>
      </c>
      <c r="N10026" t="b">
        <v>1</v>
      </c>
      <c r="O10026" t="b">
        <v>0</v>
      </c>
      <c r="P10026" t="b">
        <v>0</v>
      </c>
      <c r="Q10026">
        <v>8</v>
      </c>
      <c r="R10026">
        <v>8</v>
      </c>
      <c r="S10026">
        <v>1</v>
      </c>
      <c r="T10026">
        <v>3</v>
      </c>
      <c r="U10026" t="b">
        <v>1</v>
      </c>
      <c r="V10026" t="s">
        <v>11824</v>
      </c>
      <c r="W10026" t="s">
        <v>11825</v>
      </c>
      <c r="X10026" t="s">
        <v>15338</v>
      </c>
      <c r="Y10026">
        <v>52</v>
      </c>
      <c r="Z10026">
        <v>52</v>
      </c>
      <c r="AA10026">
        <v>2</v>
      </c>
      <c r="AB10026">
        <v>2</v>
      </c>
      <c r="AC10026">
        <v>54</v>
      </c>
    </row>
    <row r="10027" spans="1:29">
      <c r="A10027">
        <v>10861</v>
      </c>
      <c r="B10027" t="s">
        <v>805</v>
      </c>
      <c r="C10027" t="s">
        <v>11866</v>
      </c>
      <c r="J10027" t="s">
        <v>1436</v>
      </c>
      <c r="K10027">
        <v>0</v>
      </c>
      <c r="N10027" t="b">
        <v>1</v>
      </c>
      <c r="O10027" t="b">
        <v>0</v>
      </c>
      <c r="P10027" t="b">
        <v>0</v>
      </c>
      <c r="Q10027">
        <v>8</v>
      </c>
      <c r="R10027">
        <v>8</v>
      </c>
      <c r="S10027">
        <v>1</v>
      </c>
      <c r="T10027">
        <v>3</v>
      </c>
      <c r="U10027" t="b">
        <v>1</v>
      </c>
      <c r="V10027" t="s">
        <v>11824</v>
      </c>
      <c r="W10027" t="s">
        <v>11825</v>
      </c>
      <c r="X10027" t="s">
        <v>15414</v>
      </c>
      <c r="Y10027">
        <v>53</v>
      </c>
      <c r="Z10027">
        <v>53</v>
      </c>
      <c r="AA10027">
        <v>2</v>
      </c>
      <c r="AB10027">
        <v>2</v>
      </c>
      <c r="AC10027">
        <v>54</v>
      </c>
    </row>
    <row r="10028" spans="1:29">
      <c r="A10028">
        <v>10862</v>
      </c>
      <c r="B10028" t="s">
        <v>805</v>
      </c>
      <c r="C10028" t="s">
        <v>11867</v>
      </c>
      <c r="J10028" t="s">
        <v>1436</v>
      </c>
      <c r="K10028">
        <v>0</v>
      </c>
      <c r="N10028" t="b">
        <v>1</v>
      </c>
      <c r="O10028" t="b">
        <v>0</v>
      </c>
      <c r="P10028" t="b">
        <v>0</v>
      </c>
      <c r="Q10028">
        <v>8</v>
      </c>
      <c r="R10028">
        <v>8</v>
      </c>
      <c r="S10028">
        <v>1</v>
      </c>
      <c r="T10028">
        <v>3</v>
      </c>
      <c r="U10028" t="b">
        <v>1</v>
      </c>
      <c r="V10028" t="s">
        <v>11824</v>
      </c>
      <c r="W10028" t="s">
        <v>11825</v>
      </c>
      <c r="X10028" t="s">
        <v>15415</v>
      </c>
      <c r="Y10028">
        <v>54</v>
      </c>
      <c r="Z10028">
        <v>54</v>
      </c>
      <c r="AA10028">
        <v>2</v>
      </c>
      <c r="AB10028">
        <v>2</v>
      </c>
      <c r="AC10028">
        <v>54</v>
      </c>
    </row>
    <row r="10029" spans="1:29">
      <c r="A10029">
        <v>10863</v>
      </c>
      <c r="B10029" t="s">
        <v>805</v>
      </c>
      <c r="C10029" t="s">
        <v>11868</v>
      </c>
      <c r="J10029" t="s">
        <v>1436</v>
      </c>
      <c r="K10029">
        <v>0</v>
      </c>
      <c r="N10029" t="b">
        <v>1</v>
      </c>
      <c r="O10029" t="b">
        <v>0</v>
      </c>
      <c r="P10029" t="b">
        <v>0</v>
      </c>
      <c r="Q10029">
        <v>8</v>
      </c>
      <c r="R10029">
        <v>8</v>
      </c>
      <c r="S10029">
        <v>1</v>
      </c>
      <c r="T10029">
        <v>3</v>
      </c>
      <c r="U10029" t="b">
        <v>1</v>
      </c>
      <c r="V10029" t="s">
        <v>11824</v>
      </c>
      <c r="W10029" t="s">
        <v>11825</v>
      </c>
      <c r="X10029" t="s">
        <v>15416</v>
      </c>
      <c r="Y10029">
        <v>55</v>
      </c>
      <c r="Z10029">
        <v>55</v>
      </c>
      <c r="AA10029">
        <v>2</v>
      </c>
      <c r="AB10029">
        <v>2</v>
      </c>
      <c r="AC10029">
        <v>54</v>
      </c>
    </row>
    <row r="10030" spans="1:29">
      <c r="A10030">
        <v>10864</v>
      </c>
      <c r="B10030" t="s">
        <v>805</v>
      </c>
      <c r="C10030" t="s">
        <v>11869</v>
      </c>
      <c r="J10030" t="s">
        <v>1436</v>
      </c>
      <c r="K10030">
        <v>0</v>
      </c>
      <c r="N10030" t="b">
        <v>1</v>
      </c>
      <c r="O10030" t="b">
        <v>0</v>
      </c>
      <c r="P10030" t="b">
        <v>0</v>
      </c>
      <c r="Q10030">
        <v>8</v>
      </c>
      <c r="R10030">
        <v>8</v>
      </c>
      <c r="S10030">
        <v>1</v>
      </c>
      <c r="T10030">
        <v>3</v>
      </c>
      <c r="U10030" t="b">
        <v>1</v>
      </c>
      <c r="V10030" t="s">
        <v>11824</v>
      </c>
      <c r="W10030" t="s">
        <v>11825</v>
      </c>
      <c r="X10030" t="s">
        <v>15418</v>
      </c>
      <c r="Y10030">
        <v>56</v>
      </c>
      <c r="Z10030">
        <v>56</v>
      </c>
      <c r="AA10030">
        <v>2</v>
      </c>
      <c r="AB10030">
        <v>2</v>
      </c>
      <c r="AC10030">
        <v>54</v>
      </c>
    </row>
    <row r="10031" spans="1:29">
      <c r="A10031">
        <v>10865</v>
      </c>
      <c r="B10031" t="s">
        <v>805</v>
      </c>
      <c r="C10031" t="s">
        <v>11870</v>
      </c>
      <c r="J10031" t="s">
        <v>1436</v>
      </c>
      <c r="K10031">
        <v>0</v>
      </c>
      <c r="N10031" t="b">
        <v>1</v>
      </c>
      <c r="O10031" t="b">
        <v>0</v>
      </c>
      <c r="P10031" t="b">
        <v>0</v>
      </c>
      <c r="Q10031">
        <v>8</v>
      </c>
      <c r="R10031">
        <v>8</v>
      </c>
      <c r="S10031">
        <v>1</v>
      </c>
      <c r="T10031">
        <v>3</v>
      </c>
      <c r="U10031" t="b">
        <v>1</v>
      </c>
      <c r="V10031" t="s">
        <v>11824</v>
      </c>
      <c r="W10031" t="s">
        <v>11825</v>
      </c>
      <c r="X10031" t="s">
        <v>15342</v>
      </c>
      <c r="Y10031">
        <v>57</v>
      </c>
      <c r="Z10031">
        <v>57</v>
      </c>
      <c r="AA10031">
        <v>2</v>
      </c>
      <c r="AB10031">
        <v>2</v>
      </c>
      <c r="AC10031">
        <v>54</v>
      </c>
    </row>
    <row r="10032" spans="1:29">
      <c r="A10032">
        <v>10866</v>
      </c>
      <c r="B10032" t="s">
        <v>805</v>
      </c>
      <c r="C10032" t="s">
        <v>11871</v>
      </c>
      <c r="J10032" t="s">
        <v>1436</v>
      </c>
      <c r="K10032">
        <v>0</v>
      </c>
      <c r="N10032" t="b">
        <v>1</v>
      </c>
      <c r="O10032" t="b">
        <v>0</v>
      </c>
      <c r="P10032" t="b">
        <v>0</v>
      </c>
      <c r="Q10032">
        <v>8</v>
      </c>
      <c r="R10032">
        <v>8</v>
      </c>
      <c r="S10032">
        <v>1</v>
      </c>
      <c r="T10032">
        <v>3</v>
      </c>
      <c r="U10032" t="b">
        <v>1</v>
      </c>
      <c r="V10032" t="s">
        <v>11824</v>
      </c>
      <c r="W10032" t="s">
        <v>11825</v>
      </c>
      <c r="X10032" t="s">
        <v>15343</v>
      </c>
      <c r="Y10032">
        <v>58</v>
      </c>
      <c r="Z10032">
        <v>58</v>
      </c>
      <c r="AA10032">
        <v>2</v>
      </c>
      <c r="AB10032">
        <v>2</v>
      </c>
      <c r="AC10032">
        <v>54</v>
      </c>
    </row>
    <row r="10033" spans="1:29">
      <c r="A10033">
        <v>10867</v>
      </c>
      <c r="B10033" t="s">
        <v>805</v>
      </c>
      <c r="C10033" t="s">
        <v>11872</v>
      </c>
      <c r="J10033" t="s">
        <v>1436</v>
      </c>
      <c r="K10033">
        <v>0</v>
      </c>
      <c r="N10033" t="b">
        <v>1</v>
      </c>
      <c r="O10033" t="b">
        <v>0</v>
      </c>
      <c r="P10033" t="b">
        <v>0</v>
      </c>
      <c r="Q10033">
        <v>8</v>
      </c>
      <c r="R10033">
        <v>8</v>
      </c>
      <c r="S10033">
        <v>1</v>
      </c>
      <c r="T10033">
        <v>3</v>
      </c>
      <c r="U10033" t="b">
        <v>1</v>
      </c>
      <c r="V10033" t="s">
        <v>11824</v>
      </c>
      <c r="W10033" t="s">
        <v>11825</v>
      </c>
      <c r="X10033" t="s">
        <v>15344</v>
      </c>
      <c r="Y10033">
        <v>59</v>
      </c>
      <c r="Z10033">
        <v>59</v>
      </c>
      <c r="AA10033">
        <v>2</v>
      </c>
      <c r="AB10033">
        <v>2</v>
      </c>
      <c r="AC10033">
        <v>54</v>
      </c>
    </row>
    <row r="10034" spans="1:29">
      <c r="A10034">
        <v>10868</v>
      </c>
      <c r="B10034" t="s">
        <v>805</v>
      </c>
      <c r="C10034" t="s">
        <v>11873</v>
      </c>
      <c r="J10034" t="s">
        <v>1436</v>
      </c>
      <c r="K10034">
        <v>0</v>
      </c>
      <c r="N10034" t="b">
        <v>1</v>
      </c>
      <c r="O10034" t="b">
        <v>0</v>
      </c>
      <c r="P10034" t="b">
        <v>0</v>
      </c>
      <c r="Q10034">
        <v>8</v>
      </c>
      <c r="R10034">
        <v>8</v>
      </c>
      <c r="S10034">
        <v>1</v>
      </c>
      <c r="T10034">
        <v>3</v>
      </c>
      <c r="U10034" t="b">
        <v>1</v>
      </c>
      <c r="V10034" t="s">
        <v>11824</v>
      </c>
      <c r="W10034" t="s">
        <v>11825</v>
      </c>
      <c r="X10034" t="s">
        <v>15345</v>
      </c>
      <c r="Y10034">
        <v>60</v>
      </c>
      <c r="Z10034">
        <v>60</v>
      </c>
      <c r="AA10034">
        <v>2</v>
      </c>
      <c r="AB10034">
        <v>2</v>
      </c>
      <c r="AC10034">
        <v>54</v>
      </c>
    </row>
    <row r="10035" spans="1:29">
      <c r="A10035">
        <v>10869</v>
      </c>
      <c r="B10035" t="s">
        <v>805</v>
      </c>
      <c r="C10035" t="s">
        <v>11874</v>
      </c>
      <c r="J10035" t="s">
        <v>1436</v>
      </c>
      <c r="K10035">
        <v>0</v>
      </c>
      <c r="N10035" t="b">
        <v>1</v>
      </c>
      <c r="O10035" t="b">
        <v>0</v>
      </c>
      <c r="P10035" t="b">
        <v>0</v>
      </c>
      <c r="Q10035">
        <v>8</v>
      </c>
      <c r="R10035">
        <v>8</v>
      </c>
      <c r="S10035">
        <v>1</v>
      </c>
      <c r="T10035">
        <v>3</v>
      </c>
      <c r="U10035" t="b">
        <v>1</v>
      </c>
      <c r="V10035" t="s">
        <v>11824</v>
      </c>
      <c r="W10035" t="s">
        <v>11825</v>
      </c>
      <c r="X10035" t="s">
        <v>15346</v>
      </c>
      <c r="Y10035">
        <v>61</v>
      </c>
      <c r="Z10035">
        <v>61</v>
      </c>
      <c r="AA10035">
        <v>2</v>
      </c>
      <c r="AB10035">
        <v>2</v>
      </c>
      <c r="AC10035">
        <v>54</v>
      </c>
    </row>
    <row r="10036" spans="1:29">
      <c r="A10036">
        <v>10870</v>
      </c>
      <c r="B10036" t="s">
        <v>805</v>
      </c>
      <c r="C10036" t="s">
        <v>11875</v>
      </c>
      <c r="J10036" t="s">
        <v>1436</v>
      </c>
      <c r="K10036">
        <v>0</v>
      </c>
      <c r="N10036" t="b">
        <v>1</v>
      </c>
      <c r="O10036" t="b">
        <v>0</v>
      </c>
      <c r="P10036" t="b">
        <v>0</v>
      </c>
      <c r="Q10036">
        <v>8</v>
      </c>
      <c r="R10036">
        <v>8</v>
      </c>
      <c r="S10036">
        <v>1</v>
      </c>
      <c r="T10036">
        <v>3</v>
      </c>
      <c r="U10036" t="b">
        <v>1</v>
      </c>
      <c r="V10036" t="s">
        <v>11824</v>
      </c>
      <c r="W10036" t="s">
        <v>11825</v>
      </c>
      <c r="X10036" t="s">
        <v>15347</v>
      </c>
      <c r="Y10036">
        <v>62</v>
      </c>
      <c r="Z10036">
        <v>62</v>
      </c>
      <c r="AA10036">
        <v>2</v>
      </c>
      <c r="AB10036">
        <v>2</v>
      </c>
      <c r="AC10036">
        <v>54</v>
      </c>
    </row>
    <row r="10037" spans="1:29">
      <c r="A10037">
        <v>10871</v>
      </c>
      <c r="B10037" t="s">
        <v>805</v>
      </c>
      <c r="C10037" t="s">
        <v>11876</v>
      </c>
      <c r="J10037" t="s">
        <v>1436</v>
      </c>
      <c r="K10037">
        <v>0</v>
      </c>
      <c r="N10037" t="b">
        <v>1</v>
      </c>
      <c r="O10037" t="b">
        <v>0</v>
      </c>
      <c r="P10037" t="b">
        <v>0</v>
      </c>
      <c r="Q10037">
        <v>8</v>
      </c>
      <c r="R10037">
        <v>8</v>
      </c>
      <c r="S10037">
        <v>1</v>
      </c>
      <c r="T10037">
        <v>3</v>
      </c>
      <c r="U10037" t="b">
        <v>1</v>
      </c>
      <c r="V10037" t="s">
        <v>11824</v>
      </c>
      <c r="W10037" t="s">
        <v>11825</v>
      </c>
      <c r="X10037" t="s">
        <v>15349</v>
      </c>
      <c r="Y10037">
        <v>63</v>
      </c>
      <c r="Z10037">
        <v>63</v>
      </c>
      <c r="AA10037">
        <v>2</v>
      </c>
      <c r="AB10037">
        <v>2</v>
      </c>
      <c r="AC10037">
        <v>54</v>
      </c>
    </row>
    <row r="10038" spans="1:29">
      <c r="A10038">
        <v>10872</v>
      </c>
      <c r="B10038" t="s">
        <v>805</v>
      </c>
      <c r="C10038" t="s">
        <v>11877</v>
      </c>
      <c r="J10038" t="s">
        <v>1436</v>
      </c>
      <c r="K10038">
        <v>0</v>
      </c>
      <c r="N10038" t="b">
        <v>1</v>
      </c>
      <c r="O10038" t="b">
        <v>0</v>
      </c>
      <c r="P10038" t="b">
        <v>0</v>
      </c>
      <c r="Q10038">
        <v>8</v>
      </c>
      <c r="R10038">
        <v>8</v>
      </c>
      <c r="S10038">
        <v>1</v>
      </c>
      <c r="T10038">
        <v>3</v>
      </c>
      <c r="U10038" t="b">
        <v>1</v>
      </c>
      <c r="V10038" t="s">
        <v>11824</v>
      </c>
      <c r="W10038" t="s">
        <v>11825</v>
      </c>
      <c r="X10038" t="s">
        <v>15691</v>
      </c>
      <c r="Y10038">
        <v>64</v>
      </c>
      <c r="Z10038">
        <v>64</v>
      </c>
      <c r="AA10038">
        <v>2</v>
      </c>
      <c r="AB10038">
        <v>2</v>
      </c>
      <c r="AC10038">
        <v>54</v>
      </c>
    </row>
    <row r="10039" spans="1:29">
      <c r="A10039">
        <v>10889</v>
      </c>
      <c r="B10039" t="s">
        <v>805</v>
      </c>
      <c r="C10039" t="s">
        <v>11878</v>
      </c>
      <c r="J10039" t="s">
        <v>1444</v>
      </c>
      <c r="K10039">
        <v>0</v>
      </c>
      <c r="N10039" t="b">
        <v>1</v>
      </c>
      <c r="O10039" t="b">
        <v>0</v>
      </c>
      <c r="P10039" t="b">
        <v>0</v>
      </c>
      <c r="Q10039">
        <v>8</v>
      </c>
      <c r="R10039">
        <v>8</v>
      </c>
      <c r="S10039">
        <v>1</v>
      </c>
      <c r="T10039">
        <v>3</v>
      </c>
      <c r="U10039" t="b">
        <v>1</v>
      </c>
      <c r="V10039" t="s">
        <v>11824</v>
      </c>
      <c r="W10039" t="s">
        <v>11825</v>
      </c>
      <c r="X10039" t="s">
        <v>14462</v>
      </c>
      <c r="Y10039">
        <v>15</v>
      </c>
      <c r="Z10039">
        <v>15</v>
      </c>
      <c r="AA10039">
        <v>5</v>
      </c>
      <c r="AB10039">
        <v>5</v>
      </c>
      <c r="AC10039">
        <v>54</v>
      </c>
    </row>
    <row r="10040" spans="1:29">
      <c r="A10040">
        <v>10890</v>
      </c>
      <c r="B10040" t="s">
        <v>805</v>
      </c>
      <c r="C10040" t="s">
        <v>11879</v>
      </c>
      <c r="J10040" t="s">
        <v>1444</v>
      </c>
      <c r="K10040">
        <v>0</v>
      </c>
      <c r="N10040" t="b">
        <v>1</v>
      </c>
      <c r="O10040" t="b">
        <v>0</v>
      </c>
      <c r="P10040" t="b">
        <v>0</v>
      </c>
      <c r="Q10040">
        <v>8</v>
      </c>
      <c r="R10040">
        <v>8</v>
      </c>
      <c r="S10040">
        <v>1</v>
      </c>
      <c r="T10040">
        <v>3</v>
      </c>
      <c r="U10040" t="b">
        <v>1</v>
      </c>
      <c r="V10040" t="s">
        <v>11824</v>
      </c>
      <c r="W10040" t="s">
        <v>11825</v>
      </c>
      <c r="X10040" t="s">
        <v>14621</v>
      </c>
      <c r="Y10040">
        <v>15</v>
      </c>
      <c r="Z10040">
        <v>15</v>
      </c>
      <c r="AA10040">
        <v>6</v>
      </c>
      <c r="AB10040">
        <v>6</v>
      </c>
      <c r="AC10040">
        <v>54</v>
      </c>
    </row>
    <row r="10041" spans="1:29">
      <c r="A10041">
        <v>10891</v>
      </c>
      <c r="B10041" t="s">
        <v>805</v>
      </c>
      <c r="C10041" t="s">
        <v>11880</v>
      </c>
      <c r="J10041" t="s">
        <v>1444</v>
      </c>
      <c r="K10041">
        <v>0</v>
      </c>
      <c r="N10041" t="b">
        <v>1</v>
      </c>
      <c r="O10041" t="b">
        <v>0</v>
      </c>
      <c r="P10041" t="b">
        <v>0</v>
      </c>
      <c r="Q10041">
        <v>8</v>
      </c>
      <c r="R10041">
        <v>8</v>
      </c>
      <c r="S10041">
        <v>1</v>
      </c>
      <c r="T10041">
        <v>3</v>
      </c>
      <c r="U10041" t="b">
        <v>1</v>
      </c>
      <c r="V10041" t="s">
        <v>11824</v>
      </c>
      <c r="W10041" t="s">
        <v>11825</v>
      </c>
      <c r="X10041" t="s">
        <v>14460</v>
      </c>
      <c r="Y10041">
        <v>15</v>
      </c>
      <c r="Z10041">
        <v>15</v>
      </c>
      <c r="AA10041">
        <v>7</v>
      </c>
      <c r="AB10041">
        <v>7</v>
      </c>
      <c r="AC10041">
        <v>54</v>
      </c>
    </row>
    <row r="10042" spans="1:29">
      <c r="A10042">
        <v>10892</v>
      </c>
      <c r="B10042" t="s">
        <v>805</v>
      </c>
      <c r="C10042" t="s">
        <v>11881</v>
      </c>
      <c r="J10042" t="s">
        <v>1444</v>
      </c>
      <c r="K10042">
        <v>0</v>
      </c>
      <c r="N10042" t="b">
        <v>1</v>
      </c>
      <c r="O10042" t="b">
        <v>0</v>
      </c>
      <c r="P10042" t="b">
        <v>0</v>
      </c>
      <c r="Q10042">
        <v>8</v>
      </c>
      <c r="R10042">
        <v>8</v>
      </c>
      <c r="S10042">
        <v>1</v>
      </c>
      <c r="T10042">
        <v>3</v>
      </c>
      <c r="U10042" t="b">
        <v>1</v>
      </c>
      <c r="V10042" t="s">
        <v>11824</v>
      </c>
      <c r="W10042" t="s">
        <v>11825</v>
      </c>
      <c r="X10042" t="s">
        <v>14458</v>
      </c>
      <c r="Y10042">
        <v>16</v>
      </c>
      <c r="Z10042">
        <v>16</v>
      </c>
      <c r="AA10042">
        <v>5</v>
      </c>
      <c r="AB10042">
        <v>5</v>
      </c>
      <c r="AC10042">
        <v>54</v>
      </c>
    </row>
    <row r="10043" spans="1:29">
      <c r="A10043">
        <v>10893</v>
      </c>
      <c r="B10043" t="s">
        <v>805</v>
      </c>
      <c r="C10043" t="s">
        <v>11882</v>
      </c>
      <c r="J10043" t="s">
        <v>1444</v>
      </c>
      <c r="K10043">
        <v>0</v>
      </c>
      <c r="N10043" t="b">
        <v>1</v>
      </c>
      <c r="O10043" t="b">
        <v>0</v>
      </c>
      <c r="P10043" t="b">
        <v>0</v>
      </c>
      <c r="Q10043">
        <v>8</v>
      </c>
      <c r="R10043">
        <v>8</v>
      </c>
      <c r="S10043">
        <v>1</v>
      </c>
      <c r="T10043">
        <v>3</v>
      </c>
      <c r="U10043" t="b">
        <v>1</v>
      </c>
      <c r="V10043" t="s">
        <v>11824</v>
      </c>
      <c r="W10043" t="s">
        <v>11825</v>
      </c>
      <c r="X10043" t="s">
        <v>14469</v>
      </c>
      <c r="Y10043">
        <v>16</v>
      </c>
      <c r="Z10043">
        <v>16</v>
      </c>
      <c r="AA10043">
        <v>6</v>
      </c>
      <c r="AB10043">
        <v>6</v>
      </c>
      <c r="AC10043">
        <v>54</v>
      </c>
    </row>
    <row r="10044" spans="1:29">
      <c r="A10044">
        <v>10894</v>
      </c>
      <c r="B10044" t="s">
        <v>805</v>
      </c>
      <c r="C10044" t="s">
        <v>11883</v>
      </c>
      <c r="J10044" t="s">
        <v>1444</v>
      </c>
      <c r="K10044">
        <v>0</v>
      </c>
      <c r="N10044" t="b">
        <v>1</v>
      </c>
      <c r="O10044" t="b">
        <v>0</v>
      </c>
      <c r="P10044" t="b">
        <v>0</v>
      </c>
      <c r="Q10044">
        <v>8</v>
      </c>
      <c r="R10044">
        <v>8</v>
      </c>
      <c r="S10044">
        <v>1</v>
      </c>
      <c r="T10044">
        <v>3</v>
      </c>
      <c r="U10044" t="b">
        <v>1</v>
      </c>
      <c r="V10044" t="s">
        <v>11824</v>
      </c>
      <c r="W10044" t="s">
        <v>11825</v>
      </c>
      <c r="X10044" t="s">
        <v>14470</v>
      </c>
      <c r="Y10044">
        <v>16</v>
      </c>
      <c r="Z10044">
        <v>16</v>
      </c>
      <c r="AA10044">
        <v>7</v>
      </c>
      <c r="AB10044">
        <v>7</v>
      </c>
      <c r="AC10044">
        <v>54</v>
      </c>
    </row>
    <row r="10045" spans="1:29">
      <c r="A10045">
        <v>10895</v>
      </c>
      <c r="B10045" t="s">
        <v>805</v>
      </c>
      <c r="C10045" t="s">
        <v>11884</v>
      </c>
      <c r="J10045" t="s">
        <v>1444</v>
      </c>
      <c r="K10045">
        <v>0</v>
      </c>
      <c r="N10045" t="b">
        <v>1</v>
      </c>
      <c r="O10045" t="b">
        <v>0</v>
      </c>
      <c r="P10045" t="b">
        <v>0</v>
      </c>
      <c r="Q10045">
        <v>8</v>
      </c>
      <c r="R10045">
        <v>8</v>
      </c>
      <c r="S10045">
        <v>1</v>
      </c>
      <c r="T10045">
        <v>3</v>
      </c>
      <c r="U10045" t="b">
        <v>1</v>
      </c>
      <c r="V10045" t="s">
        <v>11824</v>
      </c>
      <c r="W10045" t="s">
        <v>11825</v>
      </c>
      <c r="X10045" t="s">
        <v>14684</v>
      </c>
      <c r="Y10045">
        <v>17</v>
      </c>
      <c r="Z10045">
        <v>17</v>
      </c>
      <c r="AA10045">
        <v>5</v>
      </c>
      <c r="AB10045">
        <v>5</v>
      </c>
      <c r="AC10045">
        <v>54</v>
      </c>
    </row>
    <row r="10046" spans="1:29">
      <c r="A10046">
        <v>10896</v>
      </c>
      <c r="B10046" t="s">
        <v>805</v>
      </c>
      <c r="C10046" t="s">
        <v>11885</v>
      </c>
      <c r="J10046" t="s">
        <v>1444</v>
      </c>
      <c r="K10046">
        <v>0</v>
      </c>
      <c r="N10046" t="b">
        <v>1</v>
      </c>
      <c r="O10046" t="b">
        <v>0</v>
      </c>
      <c r="P10046" t="b">
        <v>0</v>
      </c>
      <c r="Q10046">
        <v>8</v>
      </c>
      <c r="R10046">
        <v>8</v>
      </c>
      <c r="S10046">
        <v>1</v>
      </c>
      <c r="T10046">
        <v>3</v>
      </c>
      <c r="U10046" t="b">
        <v>1</v>
      </c>
      <c r="V10046" t="s">
        <v>11824</v>
      </c>
      <c r="W10046" t="s">
        <v>11825</v>
      </c>
      <c r="X10046" t="s">
        <v>14526</v>
      </c>
      <c r="Y10046">
        <v>17</v>
      </c>
      <c r="Z10046">
        <v>17</v>
      </c>
      <c r="AA10046">
        <v>6</v>
      </c>
      <c r="AB10046">
        <v>6</v>
      </c>
      <c r="AC10046">
        <v>54</v>
      </c>
    </row>
    <row r="10047" spans="1:29">
      <c r="A10047">
        <v>10897</v>
      </c>
      <c r="B10047" t="s">
        <v>805</v>
      </c>
      <c r="C10047" t="s">
        <v>11886</v>
      </c>
      <c r="J10047" t="s">
        <v>1444</v>
      </c>
      <c r="K10047">
        <v>0</v>
      </c>
      <c r="N10047" t="b">
        <v>1</v>
      </c>
      <c r="O10047" t="b">
        <v>0</v>
      </c>
      <c r="P10047" t="b">
        <v>0</v>
      </c>
      <c r="Q10047">
        <v>8</v>
      </c>
      <c r="R10047">
        <v>8</v>
      </c>
      <c r="S10047">
        <v>1</v>
      </c>
      <c r="T10047">
        <v>3</v>
      </c>
      <c r="U10047" t="b">
        <v>1</v>
      </c>
      <c r="V10047" t="s">
        <v>11824</v>
      </c>
      <c r="W10047" t="s">
        <v>11825</v>
      </c>
      <c r="X10047" t="s">
        <v>14716</v>
      </c>
      <c r="Y10047">
        <v>17</v>
      </c>
      <c r="Z10047">
        <v>17</v>
      </c>
      <c r="AA10047">
        <v>7</v>
      </c>
      <c r="AB10047">
        <v>7</v>
      </c>
      <c r="AC10047">
        <v>54</v>
      </c>
    </row>
    <row r="10048" spans="1:29">
      <c r="A10048">
        <v>10898</v>
      </c>
      <c r="B10048" t="s">
        <v>805</v>
      </c>
      <c r="C10048" t="s">
        <v>11887</v>
      </c>
      <c r="J10048" t="s">
        <v>1444</v>
      </c>
      <c r="K10048">
        <v>0</v>
      </c>
      <c r="N10048" t="b">
        <v>1</v>
      </c>
      <c r="O10048" t="b">
        <v>0</v>
      </c>
      <c r="P10048" t="b">
        <v>0</v>
      </c>
      <c r="Q10048">
        <v>8</v>
      </c>
      <c r="R10048">
        <v>8</v>
      </c>
      <c r="S10048">
        <v>1</v>
      </c>
      <c r="T10048">
        <v>3</v>
      </c>
      <c r="U10048" t="b">
        <v>1</v>
      </c>
      <c r="V10048" t="s">
        <v>11824</v>
      </c>
      <c r="W10048" t="s">
        <v>11825</v>
      </c>
      <c r="X10048" t="s">
        <v>14687</v>
      </c>
      <c r="Y10048">
        <v>18</v>
      </c>
      <c r="Z10048">
        <v>18</v>
      </c>
      <c r="AA10048">
        <v>5</v>
      </c>
      <c r="AB10048">
        <v>5</v>
      </c>
      <c r="AC10048">
        <v>54</v>
      </c>
    </row>
    <row r="10049" spans="1:29">
      <c r="A10049">
        <v>10899</v>
      </c>
      <c r="B10049" t="s">
        <v>805</v>
      </c>
      <c r="C10049" t="s">
        <v>11888</v>
      </c>
      <c r="J10049" t="s">
        <v>1444</v>
      </c>
      <c r="K10049">
        <v>0</v>
      </c>
      <c r="N10049" t="b">
        <v>1</v>
      </c>
      <c r="O10049" t="b">
        <v>0</v>
      </c>
      <c r="P10049" t="b">
        <v>0</v>
      </c>
      <c r="Q10049">
        <v>8</v>
      </c>
      <c r="R10049">
        <v>8</v>
      </c>
      <c r="S10049">
        <v>1</v>
      </c>
      <c r="T10049">
        <v>3</v>
      </c>
      <c r="U10049" t="b">
        <v>1</v>
      </c>
      <c r="V10049" t="s">
        <v>11824</v>
      </c>
      <c r="W10049" t="s">
        <v>11825</v>
      </c>
      <c r="X10049" t="s">
        <v>14688</v>
      </c>
      <c r="Y10049">
        <v>18</v>
      </c>
      <c r="Z10049">
        <v>18</v>
      </c>
      <c r="AA10049">
        <v>6</v>
      </c>
      <c r="AB10049">
        <v>6</v>
      </c>
      <c r="AC10049">
        <v>54</v>
      </c>
    </row>
    <row r="10050" spans="1:29">
      <c r="A10050">
        <v>10900</v>
      </c>
      <c r="B10050" t="s">
        <v>805</v>
      </c>
      <c r="C10050" t="s">
        <v>11889</v>
      </c>
      <c r="J10050" t="s">
        <v>1444</v>
      </c>
      <c r="K10050">
        <v>0</v>
      </c>
      <c r="N10050" t="b">
        <v>1</v>
      </c>
      <c r="O10050" t="b">
        <v>0</v>
      </c>
      <c r="P10050" t="b">
        <v>0</v>
      </c>
      <c r="Q10050">
        <v>8</v>
      </c>
      <c r="R10050">
        <v>8</v>
      </c>
      <c r="S10050">
        <v>1</v>
      </c>
      <c r="T10050">
        <v>3</v>
      </c>
      <c r="U10050" t="b">
        <v>1</v>
      </c>
      <c r="V10050" t="s">
        <v>11824</v>
      </c>
      <c r="W10050" t="s">
        <v>11825</v>
      </c>
      <c r="X10050" t="s">
        <v>14487</v>
      </c>
      <c r="Y10050">
        <v>18</v>
      </c>
      <c r="Z10050">
        <v>18</v>
      </c>
      <c r="AA10050">
        <v>7</v>
      </c>
      <c r="AB10050">
        <v>7</v>
      </c>
      <c r="AC10050">
        <v>54</v>
      </c>
    </row>
    <row r="10051" spans="1:29">
      <c r="A10051">
        <v>10901</v>
      </c>
      <c r="B10051" t="s">
        <v>805</v>
      </c>
      <c r="C10051" t="s">
        <v>11890</v>
      </c>
      <c r="J10051" t="s">
        <v>1444</v>
      </c>
      <c r="K10051">
        <v>0</v>
      </c>
      <c r="N10051" t="b">
        <v>1</v>
      </c>
      <c r="O10051" t="b">
        <v>0</v>
      </c>
      <c r="P10051" t="b">
        <v>0</v>
      </c>
      <c r="Q10051">
        <v>8</v>
      </c>
      <c r="R10051">
        <v>8</v>
      </c>
      <c r="S10051">
        <v>1</v>
      </c>
      <c r="T10051">
        <v>3</v>
      </c>
      <c r="U10051" t="b">
        <v>1</v>
      </c>
      <c r="V10051" t="s">
        <v>11824</v>
      </c>
      <c r="W10051" t="s">
        <v>11825</v>
      </c>
      <c r="X10051" t="s">
        <v>14689</v>
      </c>
      <c r="Y10051">
        <v>19</v>
      </c>
      <c r="Z10051">
        <v>19</v>
      </c>
      <c r="AA10051">
        <v>5</v>
      </c>
      <c r="AB10051">
        <v>5</v>
      </c>
      <c r="AC10051">
        <v>54</v>
      </c>
    </row>
    <row r="10052" spans="1:29">
      <c r="A10052">
        <v>10902</v>
      </c>
      <c r="B10052" t="s">
        <v>805</v>
      </c>
      <c r="C10052" t="s">
        <v>11891</v>
      </c>
      <c r="J10052" t="s">
        <v>1444</v>
      </c>
      <c r="K10052">
        <v>0</v>
      </c>
      <c r="N10052" t="b">
        <v>1</v>
      </c>
      <c r="O10052" t="b">
        <v>0</v>
      </c>
      <c r="P10052" t="b">
        <v>0</v>
      </c>
      <c r="Q10052">
        <v>8</v>
      </c>
      <c r="R10052">
        <v>8</v>
      </c>
      <c r="S10052">
        <v>1</v>
      </c>
      <c r="T10052">
        <v>3</v>
      </c>
      <c r="U10052" t="b">
        <v>1</v>
      </c>
      <c r="V10052" t="s">
        <v>11824</v>
      </c>
      <c r="W10052" t="s">
        <v>11825</v>
      </c>
      <c r="X10052" t="s">
        <v>14448</v>
      </c>
      <c r="Y10052">
        <v>19</v>
      </c>
      <c r="Z10052">
        <v>19</v>
      </c>
      <c r="AA10052">
        <v>6</v>
      </c>
      <c r="AB10052">
        <v>6</v>
      </c>
      <c r="AC10052">
        <v>54</v>
      </c>
    </row>
    <row r="10053" spans="1:29">
      <c r="A10053">
        <v>10903</v>
      </c>
      <c r="B10053" t="s">
        <v>805</v>
      </c>
      <c r="C10053" t="s">
        <v>11892</v>
      </c>
      <c r="J10053" t="s">
        <v>1444</v>
      </c>
      <c r="K10053">
        <v>0</v>
      </c>
      <c r="N10053" t="b">
        <v>1</v>
      </c>
      <c r="O10053" t="b">
        <v>0</v>
      </c>
      <c r="P10053" t="b">
        <v>0</v>
      </c>
      <c r="Q10053">
        <v>8</v>
      </c>
      <c r="R10053">
        <v>8</v>
      </c>
      <c r="S10053">
        <v>1</v>
      </c>
      <c r="T10053">
        <v>3</v>
      </c>
      <c r="U10053" t="b">
        <v>1</v>
      </c>
      <c r="V10053" t="s">
        <v>11824</v>
      </c>
      <c r="W10053" t="s">
        <v>11825</v>
      </c>
      <c r="X10053" t="s">
        <v>14461</v>
      </c>
      <c r="Y10053">
        <v>19</v>
      </c>
      <c r="Z10053">
        <v>19</v>
      </c>
      <c r="AA10053">
        <v>7</v>
      </c>
      <c r="AB10053">
        <v>7</v>
      </c>
      <c r="AC10053">
        <v>54</v>
      </c>
    </row>
    <row r="10054" spans="1:29">
      <c r="A10054">
        <v>10904</v>
      </c>
      <c r="B10054" t="s">
        <v>805</v>
      </c>
      <c r="C10054" t="s">
        <v>11893</v>
      </c>
      <c r="J10054" t="s">
        <v>1444</v>
      </c>
      <c r="K10054">
        <v>0</v>
      </c>
      <c r="N10054" t="b">
        <v>1</v>
      </c>
      <c r="O10054" t="b">
        <v>0</v>
      </c>
      <c r="P10054" t="b">
        <v>0</v>
      </c>
      <c r="Q10054">
        <v>8</v>
      </c>
      <c r="R10054">
        <v>8</v>
      </c>
      <c r="S10054">
        <v>1</v>
      </c>
      <c r="T10054">
        <v>3</v>
      </c>
      <c r="U10054" t="b">
        <v>1</v>
      </c>
      <c r="V10054" t="s">
        <v>11824</v>
      </c>
      <c r="W10054" t="s">
        <v>11825</v>
      </c>
      <c r="X10054" t="s">
        <v>14691</v>
      </c>
      <c r="Y10054">
        <v>20</v>
      </c>
      <c r="Z10054">
        <v>20</v>
      </c>
      <c r="AA10054">
        <v>5</v>
      </c>
      <c r="AB10054">
        <v>5</v>
      </c>
      <c r="AC10054">
        <v>54</v>
      </c>
    </row>
    <row r="10055" spans="1:29">
      <c r="A10055">
        <v>10905</v>
      </c>
      <c r="B10055" t="s">
        <v>805</v>
      </c>
      <c r="C10055" t="s">
        <v>11894</v>
      </c>
      <c r="J10055" t="s">
        <v>1444</v>
      </c>
      <c r="K10055">
        <v>0</v>
      </c>
      <c r="N10055" t="b">
        <v>1</v>
      </c>
      <c r="O10055" t="b">
        <v>0</v>
      </c>
      <c r="P10055" t="b">
        <v>0</v>
      </c>
      <c r="Q10055">
        <v>8</v>
      </c>
      <c r="R10055">
        <v>8</v>
      </c>
      <c r="S10055">
        <v>1</v>
      </c>
      <c r="T10055">
        <v>3</v>
      </c>
      <c r="U10055" t="b">
        <v>1</v>
      </c>
      <c r="V10055" t="s">
        <v>11824</v>
      </c>
      <c r="W10055" t="s">
        <v>11825</v>
      </c>
      <c r="X10055" t="s">
        <v>14623</v>
      </c>
      <c r="Y10055">
        <v>20</v>
      </c>
      <c r="Z10055">
        <v>20</v>
      </c>
      <c r="AA10055">
        <v>6</v>
      </c>
      <c r="AB10055">
        <v>6</v>
      </c>
      <c r="AC10055">
        <v>54</v>
      </c>
    </row>
    <row r="10056" spans="1:29">
      <c r="A10056">
        <v>10906</v>
      </c>
      <c r="B10056" t="s">
        <v>805</v>
      </c>
      <c r="C10056" t="s">
        <v>11895</v>
      </c>
      <c r="J10056" t="s">
        <v>1444</v>
      </c>
      <c r="K10056">
        <v>0</v>
      </c>
      <c r="N10056" t="b">
        <v>1</v>
      </c>
      <c r="O10056" t="b">
        <v>0</v>
      </c>
      <c r="P10056" t="b">
        <v>0</v>
      </c>
      <c r="Q10056">
        <v>8</v>
      </c>
      <c r="R10056">
        <v>8</v>
      </c>
      <c r="S10056">
        <v>1</v>
      </c>
      <c r="T10056">
        <v>3</v>
      </c>
      <c r="U10056" t="b">
        <v>1</v>
      </c>
      <c r="V10056" t="s">
        <v>11824</v>
      </c>
      <c r="W10056" t="s">
        <v>11825</v>
      </c>
      <c r="X10056" t="s">
        <v>14632</v>
      </c>
      <c r="Y10056">
        <v>20</v>
      </c>
      <c r="Z10056">
        <v>20</v>
      </c>
      <c r="AA10056">
        <v>7</v>
      </c>
      <c r="AB10056">
        <v>7</v>
      </c>
      <c r="AC10056">
        <v>54</v>
      </c>
    </row>
    <row r="10057" spans="1:29">
      <c r="A10057">
        <v>10907</v>
      </c>
      <c r="B10057" t="s">
        <v>805</v>
      </c>
      <c r="C10057" t="s">
        <v>11896</v>
      </c>
      <c r="J10057" t="s">
        <v>1444</v>
      </c>
      <c r="K10057">
        <v>0</v>
      </c>
      <c r="N10057" t="b">
        <v>1</v>
      </c>
      <c r="O10057" t="b">
        <v>0</v>
      </c>
      <c r="P10057" t="b">
        <v>0</v>
      </c>
      <c r="Q10057">
        <v>8</v>
      </c>
      <c r="R10057">
        <v>8</v>
      </c>
      <c r="S10057">
        <v>1</v>
      </c>
      <c r="T10057">
        <v>3</v>
      </c>
      <c r="U10057" t="b">
        <v>1</v>
      </c>
      <c r="V10057" t="s">
        <v>11824</v>
      </c>
      <c r="W10057" t="s">
        <v>11825</v>
      </c>
      <c r="X10057" t="s">
        <v>14471</v>
      </c>
      <c r="Y10057">
        <v>21</v>
      </c>
      <c r="Z10057">
        <v>21</v>
      </c>
      <c r="AA10057">
        <v>5</v>
      </c>
      <c r="AB10057">
        <v>5</v>
      </c>
      <c r="AC10057">
        <v>54</v>
      </c>
    </row>
    <row r="10058" spans="1:29">
      <c r="A10058">
        <v>10908</v>
      </c>
      <c r="B10058" t="s">
        <v>805</v>
      </c>
      <c r="C10058" t="s">
        <v>11897</v>
      </c>
      <c r="J10058" t="s">
        <v>1444</v>
      </c>
      <c r="K10058">
        <v>0</v>
      </c>
      <c r="N10058" t="b">
        <v>1</v>
      </c>
      <c r="O10058" t="b">
        <v>0</v>
      </c>
      <c r="P10058" t="b">
        <v>0</v>
      </c>
      <c r="Q10058">
        <v>8</v>
      </c>
      <c r="R10058">
        <v>8</v>
      </c>
      <c r="S10058">
        <v>1</v>
      </c>
      <c r="T10058">
        <v>3</v>
      </c>
      <c r="U10058" t="b">
        <v>1</v>
      </c>
      <c r="V10058" t="s">
        <v>11824</v>
      </c>
      <c r="W10058" t="s">
        <v>11825</v>
      </c>
      <c r="X10058" t="s">
        <v>14624</v>
      </c>
      <c r="Y10058">
        <v>21</v>
      </c>
      <c r="Z10058">
        <v>21</v>
      </c>
      <c r="AA10058">
        <v>6</v>
      </c>
      <c r="AB10058">
        <v>6</v>
      </c>
      <c r="AC10058">
        <v>54</v>
      </c>
    </row>
    <row r="10059" spans="1:29">
      <c r="A10059">
        <v>10909</v>
      </c>
      <c r="B10059" t="s">
        <v>805</v>
      </c>
      <c r="C10059" t="s">
        <v>11898</v>
      </c>
      <c r="J10059" t="s">
        <v>1444</v>
      </c>
      <c r="K10059">
        <v>0</v>
      </c>
      <c r="N10059" t="b">
        <v>1</v>
      </c>
      <c r="O10059" t="b">
        <v>0</v>
      </c>
      <c r="P10059" t="b">
        <v>0</v>
      </c>
      <c r="Q10059">
        <v>8</v>
      </c>
      <c r="R10059">
        <v>8</v>
      </c>
      <c r="S10059">
        <v>1</v>
      </c>
      <c r="T10059">
        <v>3</v>
      </c>
      <c r="U10059" t="b">
        <v>1</v>
      </c>
      <c r="V10059" t="s">
        <v>11824</v>
      </c>
      <c r="W10059" t="s">
        <v>11825</v>
      </c>
      <c r="X10059" t="s">
        <v>14633</v>
      </c>
      <c r="Y10059">
        <v>21</v>
      </c>
      <c r="Z10059">
        <v>21</v>
      </c>
      <c r="AA10059">
        <v>7</v>
      </c>
      <c r="AB10059">
        <v>7</v>
      </c>
      <c r="AC10059">
        <v>54</v>
      </c>
    </row>
    <row r="10060" spans="1:29">
      <c r="A10060">
        <v>10910</v>
      </c>
      <c r="B10060" t="s">
        <v>805</v>
      </c>
      <c r="C10060" t="s">
        <v>11899</v>
      </c>
      <c r="J10060" t="s">
        <v>1444</v>
      </c>
      <c r="K10060">
        <v>0</v>
      </c>
      <c r="N10060" t="b">
        <v>1</v>
      </c>
      <c r="O10060" t="b">
        <v>0</v>
      </c>
      <c r="P10060" t="b">
        <v>0</v>
      </c>
      <c r="Q10060">
        <v>8</v>
      </c>
      <c r="R10060">
        <v>8</v>
      </c>
      <c r="S10060">
        <v>1</v>
      </c>
      <c r="T10060">
        <v>3</v>
      </c>
      <c r="U10060" t="b">
        <v>1</v>
      </c>
      <c r="V10060" t="s">
        <v>11824</v>
      </c>
      <c r="W10060" t="s">
        <v>11825</v>
      </c>
      <c r="X10060" t="s">
        <v>14694</v>
      </c>
      <c r="Y10060">
        <v>22</v>
      </c>
      <c r="Z10060">
        <v>22</v>
      </c>
      <c r="AA10060">
        <v>5</v>
      </c>
      <c r="AB10060">
        <v>5</v>
      </c>
      <c r="AC10060">
        <v>54</v>
      </c>
    </row>
    <row r="10061" spans="1:29">
      <c r="A10061">
        <v>10911</v>
      </c>
      <c r="B10061" t="s">
        <v>805</v>
      </c>
      <c r="C10061" t="s">
        <v>11900</v>
      </c>
      <c r="J10061" t="s">
        <v>1444</v>
      </c>
      <c r="K10061">
        <v>0</v>
      </c>
      <c r="N10061" t="b">
        <v>1</v>
      </c>
      <c r="O10061" t="b">
        <v>0</v>
      </c>
      <c r="P10061" t="b">
        <v>0</v>
      </c>
      <c r="Q10061">
        <v>8</v>
      </c>
      <c r="R10061">
        <v>8</v>
      </c>
      <c r="S10061">
        <v>1</v>
      </c>
      <c r="T10061">
        <v>3</v>
      </c>
      <c r="U10061" t="b">
        <v>1</v>
      </c>
      <c r="V10061" t="s">
        <v>11824</v>
      </c>
      <c r="W10061" t="s">
        <v>11825</v>
      </c>
      <c r="X10061" t="s">
        <v>14625</v>
      </c>
      <c r="Y10061">
        <v>22</v>
      </c>
      <c r="Z10061">
        <v>22</v>
      </c>
      <c r="AA10061">
        <v>6</v>
      </c>
      <c r="AB10061">
        <v>6</v>
      </c>
      <c r="AC10061">
        <v>54</v>
      </c>
    </row>
    <row r="10062" spans="1:29">
      <c r="A10062">
        <v>10912</v>
      </c>
      <c r="B10062" t="s">
        <v>805</v>
      </c>
      <c r="C10062" t="s">
        <v>11901</v>
      </c>
      <c r="J10062" t="s">
        <v>1444</v>
      </c>
      <c r="K10062">
        <v>0</v>
      </c>
      <c r="N10062" t="b">
        <v>1</v>
      </c>
      <c r="O10062" t="b">
        <v>0</v>
      </c>
      <c r="P10062" t="b">
        <v>0</v>
      </c>
      <c r="Q10062">
        <v>8</v>
      </c>
      <c r="R10062">
        <v>8</v>
      </c>
      <c r="S10062">
        <v>1</v>
      </c>
      <c r="T10062">
        <v>3</v>
      </c>
      <c r="U10062" t="b">
        <v>1</v>
      </c>
      <c r="V10062" t="s">
        <v>11824</v>
      </c>
      <c r="W10062" t="s">
        <v>11825</v>
      </c>
      <c r="X10062" t="s">
        <v>14490</v>
      </c>
      <c r="Y10062">
        <v>22</v>
      </c>
      <c r="Z10062">
        <v>22</v>
      </c>
      <c r="AA10062">
        <v>7</v>
      </c>
      <c r="AB10062">
        <v>7</v>
      </c>
      <c r="AC10062">
        <v>54</v>
      </c>
    </row>
    <row r="10063" spans="1:29">
      <c r="A10063">
        <v>10913</v>
      </c>
      <c r="B10063" t="s">
        <v>805</v>
      </c>
      <c r="C10063" t="s">
        <v>11902</v>
      </c>
      <c r="J10063" t="s">
        <v>1444</v>
      </c>
      <c r="K10063">
        <v>0</v>
      </c>
      <c r="N10063" t="b">
        <v>1</v>
      </c>
      <c r="O10063" t="b">
        <v>0</v>
      </c>
      <c r="P10063" t="b">
        <v>0</v>
      </c>
      <c r="Q10063">
        <v>8</v>
      </c>
      <c r="R10063">
        <v>8</v>
      </c>
      <c r="S10063">
        <v>1</v>
      </c>
      <c r="T10063">
        <v>3</v>
      </c>
      <c r="U10063" t="b">
        <v>1</v>
      </c>
      <c r="V10063" t="s">
        <v>11824</v>
      </c>
      <c r="W10063" t="s">
        <v>11825</v>
      </c>
      <c r="X10063" t="s">
        <v>14696</v>
      </c>
      <c r="Y10063">
        <v>23</v>
      </c>
      <c r="Z10063">
        <v>23</v>
      </c>
      <c r="AA10063">
        <v>5</v>
      </c>
      <c r="AB10063">
        <v>5</v>
      </c>
      <c r="AC10063">
        <v>54</v>
      </c>
    </row>
    <row r="10064" spans="1:29">
      <c r="A10064">
        <v>10914</v>
      </c>
      <c r="B10064" t="s">
        <v>805</v>
      </c>
      <c r="C10064" t="s">
        <v>11903</v>
      </c>
      <c r="J10064" t="s">
        <v>1444</v>
      </c>
      <c r="K10064">
        <v>0</v>
      </c>
      <c r="N10064" t="b">
        <v>1</v>
      </c>
      <c r="O10064" t="b">
        <v>0</v>
      </c>
      <c r="P10064" t="b">
        <v>0</v>
      </c>
      <c r="Q10064">
        <v>8</v>
      </c>
      <c r="R10064">
        <v>8</v>
      </c>
      <c r="S10064">
        <v>1</v>
      </c>
      <c r="T10064">
        <v>3</v>
      </c>
      <c r="U10064" t="b">
        <v>1</v>
      </c>
      <c r="V10064" t="s">
        <v>11824</v>
      </c>
      <c r="W10064" t="s">
        <v>11825</v>
      </c>
      <c r="X10064" t="s">
        <v>14626</v>
      </c>
      <c r="Y10064">
        <v>23</v>
      </c>
      <c r="Z10064">
        <v>23</v>
      </c>
      <c r="AA10064">
        <v>6</v>
      </c>
      <c r="AB10064">
        <v>6</v>
      </c>
      <c r="AC10064">
        <v>54</v>
      </c>
    </row>
    <row r="10065" spans="1:29">
      <c r="A10065">
        <v>10915</v>
      </c>
      <c r="B10065" t="s">
        <v>805</v>
      </c>
      <c r="C10065" t="s">
        <v>11904</v>
      </c>
      <c r="J10065" t="s">
        <v>1444</v>
      </c>
      <c r="K10065">
        <v>0</v>
      </c>
      <c r="N10065" t="b">
        <v>1</v>
      </c>
      <c r="O10065" t="b">
        <v>0</v>
      </c>
      <c r="P10065" t="b">
        <v>0</v>
      </c>
      <c r="Q10065">
        <v>8</v>
      </c>
      <c r="R10065">
        <v>8</v>
      </c>
      <c r="S10065">
        <v>1</v>
      </c>
      <c r="T10065">
        <v>3</v>
      </c>
      <c r="U10065" t="b">
        <v>1</v>
      </c>
      <c r="V10065" t="s">
        <v>11824</v>
      </c>
      <c r="W10065" t="s">
        <v>11825</v>
      </c>
      <c r="X10065" t="s">
        <v>14717</v>
      </c>
      <c r="Y10065">
        <v>23</v>
      </c>
      <c r="Z10065">
        <v>23</v>
      </c>
      <c r="AA10065">
        <v>7</v>
      </c>
      <c r="AB10065">
        <v>7</v>
      </c>
      <c r="AC10065">
        <v>54</v>
      </c>
    </row>
    <row r="10066" spans="1:29">
      <c r="A10066">
        <v>10916</v>
      </c>
      <c r="B10066" t="s">
        <v>805</v>
      </c>
      <c r="C10066" t="s">
        <v>11905</v>
      </c>
      <c r="J10066" t="s">
        <v>1444</v>
      </c>
      <c r="K10066">
        <v>0</v>
      </c>
      <c r="N10066" t="b">
        <v>1</v>
      </c>
      <c r="O10066" t="b">
        <v>0</v>
      </c>
      <c r="P10066" t="b">
        <v>0</v>
      </c>
      <c r="Q10066">
        <v>8</v>
      </c>
      <c r="R10066">
        <v>8</v>
      </c>
      <c r="S10066">
        <v>1</v>
      </c>
      <c r="T10066">
        <v>3</v>
      </c>
      <c r="U10066" t="b">
        <v>1</v>
      </c>
      <c r="V10066" t="s">
        <v>11824</v>
      </c>
      <c r="W10066" t="s">
        <v>11825</v>
      </c>
      <c r="X10066" t="s">
        <v>14698</v>
      </c>
      <c r="Y10066">
        <v>24</v>
      </c>
      <c r="Z10066">
        <v>24</v>
      </c>
      <c r="AA10066">
        <v>5</v>
      </c>
      <c r="AB10066">
        <v>5</v>
      </c>
      <c r="AC10066">
        <v>54</v>
      </c>
    </row>
    <row r="10067" spans="1:29">
      <c r="A10067">
        <v>10917</v>
      </c>
      <c r="B10067" t="s">
        <v>805</v>
      </c>
      <c r="C10067" t="s">
        <v>11906</v>
      </c>
      <c r="J10067" t="s">
        <v>1444</v>
      </c>
      <c r="K10067">
        <v>0</v>
      </c>
      <c r="N10067" t="b">
        <v>1</v>
      </c>
      <c r="O10067" t="b">
        <v>0</v>
      </c>
      <c r="P10067" t="b">
        <v>0</v>
      </c>
      <c r="Q10067">
        <v>8</v>
      </c>
      <c r="R10067">
        <v>8</v>
      </c>
      <c r="S10067">
        <v>1</v>
      </c>
      <c r="T10067">
        <v>3</v>
      </c>
      <c r="U10067" t="b">
        <v>1</v>
      </c>
      <c r="V10067" t="s">
        <v>11824</v>
      </c>
      <c r="W10067" t="s">
        <v>11825</v>
      </c>
      <c r="X10067" t="s">
        <v>14627</v>
      </c>
      <c r="Y10067">
        <v>24</v>
      </c>
      <c r="Z10067">
        <v>24</v>
      </c>
      <c r="AA10067">
        <v>6</v>
      </c>
      <c r="AB10067">
        <v>6</v>
      </c>
      <c r="AC10067">
        <v>54</v>
      </c>
    </row>
    <row r="10068" spans="1:29">
      <c r="A10068">
        <v>10918</v>
      </c>
      <c r="B10068" t="s">
        <v>805</v>
      </c>
      <c r="C10068" t="s">
        <v>11907</v>
      </c>
      <c r="J10068" t="s">
        <v>1444</v>
      </c>
      <c r="K10068">
        <v>0</v>
      </c>
      <c r="N10068" t="b">
        <v>1</v>
      </c>
      <c r="O10068" t="b">
        <v>0</v>
      </c>
      <c r="P10068" t="b">
        <v>0</v>
      </c>
      <c r="Q10068">
        <v>8</v>
      </c>
      <c r="R10068">
        <v>8</v>
      </c>
      <c r="S10068">
        <v>1</v>
      </c>
      <c r="T10068">
        <v>3</v>
      </c>
      <c r="U10068" t="b">
        <v>1</v>
      </c>
      <c r="V10068" t="s">
        <v>11824</v>
      </c>
      <c r="W10068" t="s">
        <v>11825</v>
      </c>
      <c r="X10068" t="s">
        <v>14489</v>
      </c>
      <c r="Y10068">
        <v>24</v>
      </c>
      <c r="Z10068">
        <v>24</v>
      </c>
      <c r="AA10068">
        <v>7</v>
      </c>
      <c r="AB10068">
        <v>7</v>
      </c>
      <c r="AC10068">
        <v>54</v>
      </c>
    </row>
    <row r="10069" spans="1:29">
      <c r="A10069">
        <v>10919</v>
      </c>
      <c r="B10069" t="s">
        <v>805</v>
      </c>
      <c r="C10069" t="s">
        <v>11908</v>
      </c>
      <c r="J10069" t="s">
        <v>1444</v>
      </c>
      <c r="K10069">
        <v>0</v>
      </c>
      <c r="N10069" t="b">
        <v>1</v>
      </c>
      <c r="O10069" t="b">
        <v>0</v>
      </c>
      <c r="P10069" t="b">
        <v>0</v>
      </c>
      <c r="Q10069">
        <v>8</v>
      </c>
      <c r="R10069">
        <v>8</v>
      </c>
      <c r="S10069">
        <v>1</v>
      </c>
      <c r="T10069">
        <v>3</v>
      </c>
      <c r="U10069" t="b">
        <v>1</v>
      </c>
      <c r="V10069" t="s">
        <v>11824</v>
      </c>
      <c r="W10069" t="s">
        <v>11825</v>
      </c>
      <c r="X10069" t="s">
        <v>14701</v>
      </c>
      <c r="Y10069">
        <v>25</v>
      </c>
      <c r="Z10069">
        <v>25</v>
      </c>
      <c r="AA10069">
        <v>5</v>
      </c>
      <c r="AB10069">
        <v>5</v>
      </c>
      <c r="AC10069">
        <v>54</v>
      </c>
    </row>
    <row r="10070" spans="1:29">
      <c r="A10070">
        <v>10920</v>
      </c>
      <c r="B10070" t="s">
        <v>805</v>
      </c>
      <c r="C10070" t="s">
        <v>11909</v>
      </c>
      <c r="J10070" t="s">
        <v>1444</v>
      </c>
      <c r="K10070">
        <v>0</v>
      </c>
      <c r="N10070" t="b">
        <v>1</v>
      </c>
      <c r="O10070" t="b">
        <v>0</v>
      </c>
      <c r="P10070" t="b">
        <v>0</v>
      </c>
      <c r="Q10070">
        <v>8</v>
      </c>
      <c r="R10070">
        <v>8</v>
      </c>
      <c r="S10070">
        <v>1</v>
      </c>
      <c r="T10070">
        <v>3</v>
      </c>
      <c r="U10070" t="b">
        <v>1</v>
      </c>
      <c r="V10070" t="s">
        <v>11824</v>
      </c>
      <c r="W10070" t="s">
        <v>11825</v>
      </c>
      <c r="X10070" t="s">
        <v>14534</v>
      </c>
      <c r="Y10070">
        <v>25</v>
      </c>
      <c r="Z10070">
        <v>25</v>
      </c>
      <c r="AA10070">
        <v>6</v>
      </c>
      <c r="AB10070">
        <v>6</v>
      </c>
      <c r="AC10070">
        <v>54</v>
      </c>
    </row>
    <row r="10071" spans="1:29">
      <c r="A10071">
        <v>10921</v>
      </c>
      <c r="B10071" t="s">
        <v>805</v>
      </c>
      <c r="C10071" t="s">
        <v>11910</v>
      </c>
      <c r="J10071" t="s">
        <v>1444</v>
      </c>
      <c r="K10071">
        <v>0</v>
      </c>
      <c r="N10071" t="b">
        <v>1</v>
      </c>
      <c r="O10071" t="b">
        <v>0</v>
      </c>
      <c r="P10071" t="b">
        <v>0</v>
      </c>
      <c r="Q10071">
        <v>8</v>
      </c>
      <c r="R10071">
        <v>8</v>
      </c>
      <c r="S10071">
        <v>1</v>
      </c>
      <c r="T10071">
        <v>3</v>
      </c>
      <c r="U10071" t="b">
        <v>1</v>
      </c>
      <c r="V10071" t="s">
        <v>11824</v>
      </c>
      <c r="W10071" t="s">
        <v>11825</v>
      </c>
      <c r="X10071" t="s">
        <v>14634</v>
      </c>
      <c r="Y10071">
        <v>25</v>
      </c>
      <c r="Z10071">
        <v>25</v>
      </c>
      <c r="AA10071">
        <v>7</v>
      </c>
      <c r="AB10071">
        <v>7</v>
      </c>
      <c r="AC10071">
        <v>54</v>
      </c>
    </row>
    <row r="10072" spans="1:29">
      <c r="A10072">
        <v>10922</v>
      </c>
      <c r="B10072" t="s">
        <v>805</v>
      </c>
      <c r="C10072" t="s">
        <v>11911</v>
      </c>
      <c r="J10072" t="s">
        <v>1444</v>
      </c>
      <c r="K10072">
        <v>0</v>
      </c>
      <c r="N10072" t="b">
        <v>1</v>
      </c>
      <c r="O10072" t="b">
        <v>0</v>
      </c>
      <c r="P10072" t="b">
        <v>0</v>
      </c>
      <c r="Q10072">
        <v>8</v>
      </c>
      <c r="R10072">
        <v>8</v>
      </c>
      <c r="S10072">
        <v>1</v>
      </c>
      <c r="T10072">
        <v>3</v>
      </c>
      <c r="U10072" t="b">
        <v>1</v>
      </c>
      <c r="V10072" t="s">
        <v>11824</v>
      </c>
      <c r="W10072" t="s">
        <v>11825</v>
      </c>
      <c r="X10072" t="s">
        <v>14703</v>
      </c>
      <c r="Y10072">
        <v>26</v>
      </c>
      <c r="Z10072">
        <v>26</v>
      </c>
      <c r="AA10072">
        <v>5</v>
      </c>
      <c r="AB10072">
        <v>5</v>
      </c>
      <c r="AC10072">
        <v>54</v>
      </c>
    </row>
    <row r="10073" spans="1:29">
      <c r="A10073">
        <v>10923</v>
      </c>
      <c r="B10073" t="s">
        <v>805</v>
      </c>
      <c r="C10073" t="s">
        <v>11912</v>
      </c>
      <c r="J10073" t="s">
        <v>1444</v>
      </c>
      <c r="K10073">
        <v>0</v>
      </c>
      <c r="N10073" t="b">
        <v>1</v>
      </c>
      <c r="O10073" t="b">
        <v>0</v>
      </c>
      <c r="P10073" t="b">
        <v>0</v>
      </c>
      <c r="Q10073">
        <v>8</v>
      </c>
      <c r="R10073">
        <v>8</v>
      </c>
      <c r="S10073">
        <v>1</v>
      </c>
      <c r="T10073">
        <v>3</v>
      </c>
      <c r="U10073" t="b">
        <v>1</v>
      </c>
      <c r="V10073" t="s">
        <v>11824</v>
      </c>
      <c r="W10073" t="s">
        <v>11825</v>
      </c>
      <c r="X10073" t="s">
        <v>14491</v>
      </c>
      <c r="Y10073">
        <v>26</v>
      </c>
      <c r="Z10073">
        <v>26</v>
      </c>
      <c r="AA10073">
        <v>6</v>
      </c>
      <c r="AB10073">
        <v>6</v>
      </c>
      <c r="AC10073">
        <v>54</v>
      </c>
    </row>
    <row r="10074" spans="1:29">
      <c r="A10074">
        <v>10924</v>
      </c>
      <c r="B10074" t="s">
        <v>805</v>
      </c>
      <c r="C10074" t="s">
        <v>11913</v>
      </c>
      <c r="J10074" t="s">
        <v>1444</v>
      </c>
      <c r="K10074">
        <v>0</v>
      </c>
      <c r="N10074" t="b">
        <v>1</v>
      </c>
      <c r="O10074" t="b">
        <v>0</v>
      </c>
      <c r="P10074" t="b">
        <v>0</v>
      </c>
      <c r="Q10074">
        <v>8</v>
      </c>
      <c r="R10074">
        <v>8</v>
      </c>
      <c r="S10074">
        <v>1</v>
      </c>
      <c r="T10074">
        <v>3</v>
      </c>
      <c r="U10074" t="b">
        <v>1</v>
      </c>
      <c r="V10074" t="s">
        <v>11824</v>
      </c>
      <c r="W10074" t="s">
        <v>11825</v>
      </c>
      <c r="X10074" t="s">
        <v>14718</v>
      </c>
      <c r="Y10074">
        <v>26</v>
      </c>
      <c r="Z10074">
        <v>26</v>
      </c>
      <c r="AA10074">
        <v>7</v>
      </c>
      <c r="AB10074">
        <v>7</v>
      </c>
      <c r="AC10074">
        <v>54</v>
      </c>
    </row>
    <row r="10075" spans="1:29">
      <c r="A10075">
        <v>10925</v>
      </c>
      <c r="B10075" t="s">
        <v>805</v>
      </c>
      <c r="C10075" t="s">
        <v>11914</v>
      </c>
      <c r="J10075" t="s">
        <v>1444</v>
      </c>
      <c r="K10075">
        <v>0</v>
      </c>
      <c r="N10075" t="b">
        <v>1</v>
      </c>
      <c r="O10075" t="b">
        <v>0</v>
      </c>
      <c r="P10075" t="b">
        <v>0</v>
      </c>
      <c r="Q10075">
        <v>8</v>
      </c>
      <c r="R10075">
        <v>8</v>
      </c>
      <c r="S10075">
        <v>1</v>
      </c>
      <c r="T10075">
        <v>3</v>
      </c>
      <c r="U10075" t="b">
        <v>1</v>
      </c>
      <c r="V10075" t="s">
        <v>11824</v>
      </c>
      <c r="W10075" t="s">
        <v>11825</v>
      </c>
      <c r="X10075" t="s">
        <v>14803</v>
      </c>
      <c r="Y10075">
        <v>27</v>
      </c>
      <c r="Z10075">
        <v>27</v>
      </c>
      <c r="AA10075">
        <v>5</v>
      </c>
      <c r="AB10075">
        <v>5</v>
      </c>
      <c r="AC10075">
        <v>54</v>
      </c>
    </row>
    <row r="10076" spans="1:29">
      <c r="A10076">
        <v>10926</v>
      </c>
      <c r="B10076" t="s">
        <v>805</v>
      </c>
      <c r="C10076" t="s">
        <v>11915</v>
      </c>
      <c r="J10076" t="s">
        <v>1444</v>
      </c>
      <c r="K10076">
        <v>0</v>
      </c>
      <c r="N10076" t="b">
        <v>1</v>
      </c>
      <c r="O10076" t="b">
        <v>0</v>
      </c>
      <c r="P10076" t="b">
        <v>0</v>
      </c>
      <c r="Q10076">
        <v>8</v>
      </c>
      <c r="R10076">
        <v>8</v>
      </c>
      <c r="S10076">
        <v>1</v>
      </c>
      <c r="T10076">
        <v>3</v>
      </c>
      <c r="U10076" t="b">
        <v>1</v>
      </c>
      <c r="V10076" t="s">
        <v>11824</v>
      </c>
      <c r="W10076" t="s">
        <v>11825</v>
      </c>
      <c r="X10076" t="s">
        <v>14628</v>
      </c>
      <c r="Y10076">
        <v>27</v>
      </c>
      <c r="Z10076">
        <v>27</v>
      </c>
      <c r="AA10076">
        <v>6</v>
      </c>
      <c r="AB10076">
        <v>6</v>
      </c>
      <c r="AC10076">
        <v>54</v>
      </c>
    </row>
    <row r="10077" spans="1:29">
      <c r="A10077">
        <v>10927</v>
      </c>
      <c r="B10077" t="s">
        <v>805</v>
      </c>
      <c r="C10077" t="s">
        <v>11916</v>
      </c>
      <c r="J10077" t="s">
        <v>1444</v>
      </c>
      <c r="K10077">
        <v>0</v>
      </c>
      <c r="N10077" t="b">
        <v>1</v>
      </c>
      <c r="O10077" t="b">
        <v>0</v>
      </c>
      <c r="P10077" t="b">
        <v>0</v>
      </c>
      <c r="Q10077">
        <v>8</v>
      </c>
      <c r="R10077">
        <v>8</v>
      </c>
      <c r="S10077">
        <v>1</v>
      </c>
      <c r="T10077">
        <v>3</v>
      </c>
      <c r="U10077" t="b">
        <v>1</v>
      </c>
      <c r="V10077" t="s">
        <v>11824</v>
      </c>
      <c r="W10077" t="s">
        <v>11825</v>
      </c>
      <c r="X10077" t="s">
        <v>14635</v>
      </c>
      <c r="Y10077">
        <v>27</v>
      </c>
      <c r="Z10077">
        <v>27</v>
      </c>
      <c r="AA10077">
        <v>7</v>
      </c>
      <c r="AB10077">
        <v>7</v>
      </c>
      <c r="AC10077">
        <v>54</v>
      </c>
    </row>
    <row r="10078" spans="1:29">
      <c r="A10078">
        <v>10928</v>
      </c>
      <c r="B10078" t="s">
        <v>805</v>
      </c>
      <c r="C10078" t="s">
        <v>11917</v>
      </c>
      <c r="J10078" t="s">
        <v>1444</v>
      </c>
      <c r="K10078">
        <v>0</v>
      </c>
      <c r="N10078" t="b">
        <v>1</v>
      </c>
      <c r="O10078" t="b">
        <v>0</v>
      </c>
      <c r="P10078" t="b">
        <v>0</v>
      </c>
      <c r="Q10078">
        <v>8</v>
      </c>
      <c r="R10078">
        <v>8</v>
      </c>
      <c r="S10078">
        <v>1</v>
      </c>
      <c r="T10078">
        <v>3</v>
      </c>
      <c r="U10078" t="b">
        <v>1</v>
      </c>
      <c r="V10078" t="s">
        <v>11824</v>
      </c>
      <c r="W10078" t="s">
        <v>11825</v>
      </c>
      <c r="X10078" t="s">
        <v>14729</v>
      </c>
      <c r="Y10078">
        <v>28</v>
      </c>
      <c r="Z10078">
        <v>28</v>
      </c>
      <c r="AA10078">
        <v>5</v>
      </c>
      <c r="AB10078">
        <v>5</v>
      </c>
      <c r="AC10078">
        <v>54</v>
      </c>
    </row>
    <row r="10079" spans="1:29">
      <c r="A10079">
        <v>10929</v>
      </c>
      <c r="B10079" t="s">
        <v>805</v>
      </c>
      <c r="C10079" t="s">
        <v>11918</v>
      </c>
      <c r="J10079" t="s">
        <v>1444</v>
      </c>
      <c r="K10079">
        <v>0</v>
      </c>
      <c r="N10079" t="b">
        <v>1</v>
      </c>
      <c r="O10079" t="b">
        <v>0</v>
      </c>
      <c r="P10079" t="b">
        <v>0</v>
      </c>
      <c r="Q10079">
        <v>8</v>
      </c>
      <c r="R10079">
        <v>8</v>
      </c>
      <c r="S10079">
        <v>1</v>
      </c>
      <c r="T10079">
        <v>3</v>
      </c>
      <c r="U10079" t="b">
        <v>1</v>
      </c>
      <c r="V10079" t="s">
        <v>11824</v>
      </c>
      <c r="W10079" t="s">
        <v>11825</v>
      </c>
      <c r="X10079" t="s">
        <v>14629</v>
      </c>
      <c r="Y10079">
        <v>28</v>
      </c>
      <c r="Z10079">
        <v>28</v>
      </c>
      <c r="AA10079">
        <v>6</v>
      </c>
      <c r="AB10079">
        <v>6</v>
      </c>
      <c r="AC10079">
        <v>54</v>
      </c>
    </row>
    <row r="10080" spans="1:29">
      <c r="A10080">
        <v>10930</v>
      </c>
      <c r="B10080" t="s">
        <v>805</v>
      </c>
      <c r="C10080" t="s">
        <v>11919</v>
      </c>
      <c r="J10080" t="s">
        <v>1444</v>
      </c>
      <c r="K10080">
        <v>0</v>
      </c>
      <c r="N10080" t="b">
        <v>1</v>
      </c>
      <c r="O10080" t="b">
        <v>0</v>
      </c>
      <c r="P10080" t="b">
        <v>0</v>
      </c>
      <c r="Q10080">
        <v>8</v>
      </c>
      <c r="R10080">
        <v>8</v>
      </c>
      <c r="S10080">
        <v>1</v>
      </c>
      <c r="T10080">
        <v>3</v>
      </c>
      <c r="U10080" t="b">
        <v>1</v>
      </c>
      <c r="V10080" t="s">
        <v>11824</v>
      </c>
      <c r="W10080" t="s">
        <v>11825</v>
      </c>
      <c r="X10080" t="s">
        <v>14730</v>
      </c>
      <c r="Y10080">
        <v>28</v>
      </c>
      <c r="Z10080">
        <v>28</v>
      </c>
      <c r="AA10080">
        <v>7</v>
      </c>
      <c r="AB10080">
        <v>7</v>
      </c>
      <c r="AC10080">
        <v>54</v>
      </c>
    </row>
    <row r="10081" spans="1:29">
      <c r="A10081">
        <v>10931</v>
      </c>
      <c r="B10081" t="s">
        <v>805</v>
      </c>
      <c r="C10081" t="s">
        <v>11920</v>
      </c>
      <c r="J10081" t="s">
        <v>1444</v>
      </c>
      <c r="K10081">
        <v>0</v>
      </c>
      <c r="N10081" t="b">
        <v>1</v>
      </c>
      <c r="O10081" t="b">
        <v>0</v>
      </c>
      <c r="P10081" t="b">
        <v>0</v>
      </c>
      <c r="Q10081">
        <v>8</v>
      </c>
      <c r="R10081">
        <v>8</v>
      </c>
      <c r="S10081">
        <v>1</v>
      </c>
      <c r="T10081">
        <v>3</v>
      </c>
      <c r="U10081" t="b">
        <v>1</v>
      </c>
      <c r="V10081" t="s">
        <v>11824</v>
      </c>
      <c r="W10081" t="s">
        <v>11825</v>
      </c>
      <c r="X10081" t="s">
        <v>14805</v>
      </c>
      <c r="Y10081">
        <v>29</v>
      </c>
      <c r="Z10081">
        <v>29</v>
      </c>
      <c r="AA10081">
        <v>5</v>
      </c>
      <c r="AB10081">
        <v>5</v>
      </c>
      <c r="AC10081">
        <v>54</v>
      </c>
    </row>
    <row r="10082" spans="1:29">
      <c r="A10082">
        <v>10932</v>
      </c>
      <c r="B10082" t="s">
        <v>805</v>
      </c>
      <c r="C10082" t="s">
        <v>11921</v>
      </c>
      <c r="J10082" t="s">
        <v>1444</v>
      </c>
      <c r="K10082">
        <v>0</v>
      </c>
      <c r="N10082" t="b">
        <v>1</v>
      </c>
      <c r="O10082" t="b">
        <v>0</v>
      </c>
      <c r="P10082" t="b">
        <v>0</v>
      </c>
      <c r="Q10082">
        <v>8</v>
      </c>
      <c r="R10082">
        <v>8</v>
      </c>
      <c r="S10082">
        <v>1</v>
      </c>
      <c r="T10082">
        <v>3</v>
      </c>
      <c r="U10082" t="b">
        <v>1</v>
      </c>
      <c r="V10082" t="s">
        <v>11824</v>
      </c>
      <c r="W10082" t="s">
        <v>11825</v>
      </c>
      <c r="X10082" t="s">
        <v>14630</v>
      </c>
      <c r="Y10082">
        <v>29</v>
      </c>
      <c r="Z10082">
        <v>29</v>
      </c>
      <c r="AA10082">
        <v>6</v>
      </c>
      <c r="AB10082">
        <v>6</v>
      </c>
      <c r="AC10082">
        <v>54</v>
      </c>
    </row>
    <row r="10083" spans="1:29">
      <c r="A10083">
        <v>10933</v>
      </c>
      <c r="B10083" t="s">
        <v>805</v>
      </c>
      <c r="C10083" t="s">
        <v>11922</v>
      </c>
      <c r="J10083" t="s">
        <v>1444</v>
      </c>
      <c r="K10083">
        <v>0</v>
      </c>
      <c r="N10083" t="b">
        <v>1</v>
      </c>
      <c r="O10083" t="b">
        <v>0</v>
      </c>
      <c r="P10083" t="b">
        <v>0</v>
      </c>
      <c r="Q10083">
        <v>8</v>
      </c>
      <c r="R10083">
        <v>8</v>
      </c>
      <c r="S10083">
        <v>1</v>
      </c>
      <c r="T10083">
        <v>3</v>
      </c>
      <c r="U10083" t="b">
        <v>1</v>
      </c>
      <c r="V10083" t="s">
        <v>11824</v>
      </c>
      <c r="W10083" t="s">
        <v>11825</v>
      </c>
      <c r="X10083" t="s">
        <v>14636</v>
      </c>
      <c r="Y10083">
        <v>29</v>
      </c>
      <c r="Z10083">
        <v>29</v>
      </c>
      <c r="AA10083">
        <v>7</v>
      </c>
      <c r="AB10083">
        <v>7</v>
      </c>
      <c r="AC10083">
        <v>54</v>
      </c>
    </row>
    <row r="10084" spans="1:29">
      <c r="A10084">
        <v>10934</v>
      </c>
      <c r="B10084" t="s">
        <v>805</v>
      </c>
      <c r="C10084" t="s">
        <v>11923</v>
      </c>
      <c r="J10084" t="s">
        <v>1444</v>
      </c>
      <c r="K10084">
        <v>0</v>
      </c>
      <c r="N10084" t="b">
        <v>1</v>
      </c>
      <c r="O10084" t="b">
        <v>0</v>
      </c>
      <c r="P10084" t="b">
        <v>0</v>
      </c>
      <c r="Q10084">
        <v>8</v>
      </c>
      <c r="R10084">
        <v>8</v>
      </c>
      <c r="S10084">
        <v>1</v>
      </c>
      <c r="T10084">
        <v>3</v>
      </c>
      <c r="U10084" t="b">
        <v>1</v>
      </c>
      <c r="V10084" t="s">
        <v>11824</v>
      </c>
      <c r="W10084" t="s">
        <v>11825</v>
      </c>
      <c r="X10084" t="s">
        <v>14622</v>
      </c>
      <c r="Y10084">
        <v>30</v>
      </c>
      <c r="Z10084">
        <v>30</v>
      </c>
      <c r="AA10084">
        <v>5</v>
      </c>
      <c r="AB10084">
        <v>5</v>
      </c>
      <c r="AC10084">
        <v>54</v>
      </c>
    </row>
    <row r="10085" spans="1:29">
      <c r="A10085">
        <v>10935</v>
      </c>
      <c r="B10085" t="s">
        <v>805</v>
      </c>
      <c r="C10085" t="s">
        <v>11924</v>
      </c>
      <c r="J10085" t="s">
        <v>1444</v>
      </c>
      <c r="K10085">
        <v>0</v>
      </c>
      <c r="N10085" t="b">
        <v>1</v>
      </c>
      <c r="O10085" t="b">
        <v>0</v>
      </c>
      <c r="P10085" t="b">
        <v>0</v>
      </c>
      <c r="Q10085">
        <v>8</v>
      </c>
      <c r="R10085">
        <v>8</v>
      </c>
      <c r="S10085">
        <v>1</v>
      </c>
      <c r="T10085">
        <v>3</v>
      </c>
      <c r="U10085" t="b">
        <v>1</v>
      </c>
      <c r="V10085" t="s">
        <v>11824</v>
      </c>
      <c r="W10085" t="s">
        <v>11825</v>
      </c>
      <c r="X10085" t="s">
        <v>14631</v>
      </c>
      <c r="Y10085">
        <v>30</v>
      </c>
      <c r="Z10085">
        <v>30</v>
      </c>
      <c r="AA10085">
        <v>6</v>
      </c>
      <c r="AB10085">
        <v>6</v>
      </c>
      <c r="AC10085">
        <v>54</v>
      </c>
    </row>
    <row r="10086" spans="1:29">
      <c r="A10086">
        <v>10936</v>
      </c>
      <c r="B10086" t="s">
        <v>805</v>
      </c>
      <c r="C10086" t="s">
        <v>11925</v>
      </c>
      <c r="J10086" t="s">
        <v>1444</v>
      </c>
      <c r="K10086">
        <v>0</v>
      </c>
      <c r="N10086" t="b">
        <v>1</v>
      </c>
      <c r="O10086" t="b">
        <v>0</v>
      </c>
      <c r="P10086" t="b">
        <v>0</v>
      </c>
      <c r="Q10086">
        <v>8</v>
      </c>
      <c r="R10086">
        <v>8</v>
      </c>
      <c r="S10086">
        <v>1</v>
      </c>
      <c r="T10086">
        <v>3</v>
      </c>
      <c r="U10086" t="b">
        <v>1</v>
      </c>
      <c r="V10086" t="s">
        <v>11824</v>
      </c>
      <c r="W10086" t="s">
        <v>11825</v>
      </c>
      <c r="X10086" t="s">
        <v>14637</v>
      </c>
      <c r="Y10086">
        <v>30</v>
      </c>
      <c r="Z10086">
        <v>30</v>
      </c>
      <c r="AA10086">
        <v>7</v>
      </c>
      <c r="AB10086">
        <v>7</v>
      </c>
      <c r="AC10086">
        <v>54</v>
      </c>
    </row>
    <row r="10087" spans="1:29">
      <c r="A10087">
        <v>10937</v>
      </c>
      <c r="B10087" t="s">
        <v>805</v>
      </c>
      <c r="C10087" t="s">
        <v>11926</v>
      </c>
      <c r="J10087" t="s">
        <v>1444</v>
      </c>
      <c r="K10087">
        <v>0</v>
      </c>
      <c r="N10087" t="b">
        <v>1</v>
      </c>
      <c r="O10087" t="b">
        <v>0</v>
      </c>
      <c r="P10087" t="b">
        <v>0</v>
      </c>
      <c r="Q10087">
        <v>8</v>
      </c>
      <c r="R10087">
        <v>8</v>
      </c>
      <c r="S10087">
        <v>1</v>
      </c>
      <c r="T10087">
        <v>3</v>
      </c>
      <c r="U10087" t="b">
        <v>1</v>
      </c>
      <c r="V10087" t="s">
        <v>11824</v>
      </c>
      <c r="W10087" t="s">
        <v>11825</v>
      </c>
      <c r="X10087" t="s">
        <v>14808</v>
      </c>
      <c r="Y10087">
        <v>31</v>
      </c>
      <c r="Z10087">
        <v>31</v>
      </c>
      <c r="AA10087">
        <v>5</v>
      </c>
      <c r="AB10087">
        <v>5</v>
      </c>
      <c r="AC10087">
        <v>54</v>
      </c>
    </row>
    <row r="10088" spans="1:29">
      <c r="A10088">
        <v>10938</v>
      </c>
      <c r="B10088" t="s">
        <v>805</v>
      </c>
      <c r="C10088" t="s">
        <v>11927</v>
      </c>
      <c r="J10088" t="s">
        <v>1444</v>
      </c>
      <c r="K10088">
        <v>0</v>
      </c>
      <c r="N10088" t="b">
        <v>1</v>
      </c>
      <c r="O10088" t="b">
        <v>0</v>
      </c>
      <c r="P10088" t="b">
        <v>0</v>
      </c>
      <c r="Q10088">
        <v>8</v>
      </c>
      <c r="R10088">
        <v>8</v>
      </c>
      <c r="S10088">
        <v>1</v>
      </c>
      <c r="T10088">
        <v>3</v>
      </c>
      <c r="U10088" t="b">
        <v>1</v>
      </c>
      <c r="V10088" t="s">
        <v>11824</v>
      </c>
      <c r="W10088" t="s">
        <v>11825</v>
      </c>
      <c r="X10088" t="s">
        <v>14809</v>
      </c>
      <c r="Y10088">
        <v>31</v>
      </c>
      <c r="Z10088">
        <v>31</v>
      </c>
      <c r="AA10088">
        <v>6</v>
      </c>
      <c r="AB10088">
        <v>6</v>
      </c>
      <c r="AC10088">
        <v>54</v>
      </c>
    </row>
    <row r="10089" spans="1:29">
      <c r="A10089">
        <v>10939</v>
      </c>
      <c r="B10089" t="s">
        <v>805</v>
      </c>
      <c r="C10089" t="s">
        <v>11928</v>
      </c>
      <c r="J10089" t="s">
        <v>1444</v>
      </c>
      <c r="K10089">
        <v>0</v>
      </c>
      <c r="N10089" t="b">
        <v>1</v>
      </c>
      <c r="O10089" t="b">
        <v>0</v>
      </c>
      <c r="P10089" t="b">
        <v>0</v>
      </c>
      <c r="Q10089">
        <v>8</v>
      </c>
      <c r="R10089">
        <v>8</v>
      </c>
      <c r="S10089">
        <v>1</v>
      </c>
      <c r="T10089">
        <v>3</v>
      </c>
      <c r="U10089" t="b">
        <v>1</v>
      </c>
      <c r="V10089" t="s">
        <v>11824</v>
      </c>
      <c r="W10089" t="s">
        <v>11825</v>
      </c>
      <c r="X10089" t="s">
        <v>14770</v>
      </c>
      <c r="Y10089">
        <v>31</v>
      </c>
      <c r="Z10089">
        <v>31</v>
      </c>
      <c r="AA10089">
        <v>7</v>
      </c>
      <c r="AB10089">
        <v>7</v>
      </c>
      <c r="AC10089">
        <v>54</v>
      </c>
    </row>
    <row r="10090" spans="1:29">
      <c r="A10090">
        <v>10940</v>
      </c>
      <c r="B10090" t="s">
        <v>805</v>
      </c>
      <c r="C10090" t="s">
        <v>11929</v>
      </c>
      <c r="J10090" t="s">
        <v>1444</v>
      </c>
      <c r="K10090">
        <v>0</v>
      </c>
      <c r="N10090" t="b">
        <v>1</v>
      </c>
      <c r="O10090" t="b">
        <v>0</v>
      </c>
      <c r="P10090" t="b">
        <v>0</v>
      </c>
      <c r="Q10090">
        <v>8</v>
      </c>
      <c r="R10090">
        <v>8</v>
      </c>
      <c r="S10090">
        <v>1</v>
      </c>
      <c r="T10090">
        <v>3</v>
      </c>
      <c r="U10090" t="b">
        <v>1</v>
      </c>
      <c r="V10090" t="s">
        <v>11824</v>
      </c>
      <c r="W10090" t="s">
        <v>11825</v>
      </c>
      <c r="X10090" t="s">
        <v>14831</v>
      </c>
      <c r="Y10090">
        <v>32</v>
      </c>
      <c r="Z10090">
        <v>32</v>
      </c>
      <c r="AA10090">
        <v>5</v>
      </c>
      <c r="AB10090">
        <v>5</v>
      </c>
      <c r="AC10090">
        <v>54</v>
      </c>
    </row>
    <row r="10091" spans="1:29">
      <c r="A10091">
        <v>10941</v>
      </c>
      <c r="B10091" t="s">
        <v>805</v>
      </c>
      <c r="C10091" t="s">
        <v>11930</v>
      </c>
      <c r="J10091" t="s">
        <v>1444</v>
      </c>
      <c r="K10091">
        <v>0</v>
      </c>
      <c r="N10091" t="b">
        <v>1</v>
      </c>
      <c r="O10091" t="b">
        <v>0</v>
      </c>
      <c r="P10091" t="b">
        <v>0</v>
      </c>
      <c r="Q10091">
        <v>8</v>
      </c>
      <c r="R10091">
        <v>8</v>
      </c>
      <c r="S10091">
        <v>1</v>
      </c>
      <c r="T10091">
        <v>3</v>
      </c>
      <c r="U10091" t="b">
        <v>1</v>
      </c>
      <c r="V10091" t="s">
        <v>11824</v>
      </c>
      <c r="W10091" t="s">
        <v>11825</v>
      </c>
      <c r="X10091" t="s">
        <v>14836</v>
      </c>
      <c r="Y10091">
        <v>32</v>
      </c>
      <c r="Z10091">
        <v>32</v>
      </c>
      <c r="AA10091">
        <v>6</v>
      </c>
      <c r="AB10091">
        <v>6</v>
      </c>
      <c r="AC10091">
        <v>54</v>
      </c>
    </row>
    <row r="10092" spans="1:29">
      <c r="A10092">
        <v>10942</v>
      </c>
      <c r="B10092" t="s">
        <v>805</v>
      </c>
      <c r="C10092" t="s">
        <v>11931</v>
      </c>
      <c r="J10092" t="s">
        <v>1444</v>
      </c>
      <c r="K10092">
        <v>0</v>
      </c>
      <c r="N10092" t="b">
        <v>1</v>
      </c>
      <c r="O10092" t="b">
        <v>0</v>
      </c>
      <c r="P10092" t="b">
        <v>0</v>
      </c>
      <c r="Q10092">
        <v>8</v>
      </c>
      <c r="R10092">
        <v>8</v>
      </c>
      <c r="S10092">
        <v>1</v>
      </c>
      <c r="T10092">
        <v>3</v>
      </c>
      <c r="U10092" t="b">
        <v>1</v>
      </c>
      <c r="V10092" t="s">
        <v>11824</v>
      </c>
      <c r="W10092" t="s">
        <v>11825</v>
      </c>
      <c r="X10092" t="s">
        <v>14771</v>
      </c>
      <c r="Y10092">
        <v>32</v>
      </c>
      <c r="Z10092">
        <v>32</v>
      </c>
      <c r="AA10092">
        <v>7</v>
      </c>
      <c r="AB10092">
        <v>7</v>
      </c>
      <c r="AC10092">
        <v>54</v>
      </c>
    </row>
    <row r="10093" spans="1:29">
      <c r="A10093">
        <v>10943</v>
      </c>
      <c r="B10093" t="s">
        <v>805</v>
      </c>
      <c r="C10093" t="s">
        <v>11932</v>
      </c>
      <c r="J10093" t="s">
        <v>1444</v>
      </c>
      <c r="K10093">
        <v>0</v>
      </c>
      <c r="N10093" t="b">
        <v>1</v>
      </c>
      <c r="O10093" t="b">
        <v>0</v>
      </c>
      <c r="P10093" t="b">
        <v>0</v>
      </c>
      <c r="Q10093">
        <v>8</v>
      </c>
      <c r="R10093">
        <v>8</v>
      </c>
      <c r="S10093">
        <v>1</v>
      </c>
      <c r="T10093">
        <v>3</v>
      </c>
      <c r="U10093" t="b">
        <v>1</v>
      </c>
      <c r="V10093" t="s">
        <v>11824</v>
      </c>
      <c r="W10093" t="s">
        <v>11825</v>
      </c>
      <c r="X10093" t="s">
        <v>14833</v>
      </c>
      <c r="Y10093">
        <v>33</v>
      </c>
      <c r="Z10093">
        <v>33</v>
      </c>
      <c r="AA10093">
        <v>5</v>
      </c>
      <c r="AB10093">
        <v>5</v>
      </c>
      <c r="AC10093">
        <v>54</v>
      </c>
    </row>
    <row r="10094" spans="1:29">
      <c r="A10094">
        <v>10944</v>
      </c>
      <c r="B10094" t="s">
        <v>805</v>
      </c>
      <c r="C10094" t="s">
        <v>11933</v>
      </c>
      <c r="J10094" t="s">
        <v>1444</v>
      </c>
      <c r="K10094">
        <v>0</v>
      </c>
      <c r="N10094" t="b">
        <v>1</v>
      </c>
      <c r="O10094" t="b">
        <v>0</v>
      </c>
      <c r="P10094" t="b">
        <v>0</v>
      </c>
      <c r="Q10094">
        <v>8</v>
      </c>
      <c r="R10094">
        <v>8</v>
      </c>
      <c r="S10094">
        <v>1</v>
      </c>
      <c r="T10094">
        <v>3</v>
      </c>
      <c r="U10094" t="b">
        <v>1</v>
      </c>
      <c r="V10094" t="s">
        <v>11824</v>
      </c>
      <c r="W10094" t="s">
        <v>11825</v>
      </c>
      <c r="X10094" t="s">
        <v>14610</v>
      </c>
      <c r="Y10094">
        <v>33</v>
      </c>
      <c r="Z10094">
        <v>33</v>
      </c>
      <c r="AA10094">
        <v>6</v>
      </c>
      <c r="AB10094">
        <v>6</v>
      </c>
      <c r="AC10094">
        <v>54</v>
      </c>
    </row>
    <row r="10095" spans="1:29">
      <c r="A10095">
        <v>10945</v>
      </c>
      <c r="B10095" t="s">
        <v>805</v>
      </c>
      <c r="C10095" t="s">
        <v>11934</v>
      </c>
      <c r="J10095" t="s">
        <v>1444</v>
      </c>
      <c r="K10095">
        <v>0</v>
      </c>
      <c r="N10095" t="b">
        <v>1</v>
      </c>
      <c r="O10095" t="b">
        <v>0</v>
      </c>
      <c r="P10095" t="b">
        <v>0</v>
      </c>
      <c r="Q10095">
        <v>8</v>
      </c>
      <c r="R10095">
        <v>8</v>
      </c>
      <c r="S10095">
        <v>1</v>
      </c>
      <c r="T10095">
        <v>3</v>
      </c>
      <c r="U10095" t="b">
        <v>1</v>
      </c>
      <c r="V10095" t="s">
        <v>11824</v>
      </c>
      <c r="W10095" t="s">
        <v>11825</v>
      </c>
      <c r="X10095" t="s">
        <v>14772</v>
      </c>
      <c r="Y10095">
        <v>33</v>
      </c>
      <c r="Z10095">
        <v>33</v>
      </c>
      <c r="AA10095">
        <v>7</v>
      </c>
      <c r="AB10095">
        <v>7</v>
      </c>
      <c r="AC10095">
        <v>54</v>
      </c>
    </row>
    <row r="10096" spans="1:29">
      <c r="A10096">
        <v>10946</v>
      </c>
      <c r="B10096" t="s">
        <v>805</v>
      </c>
      <c r="C10096" t="s">
        <v>11935</v>
      </c>
      <c r="J10096" t="s">
        <v>1444</v>
      </c>
      <c r="K10096">
        <v>0</v>
      </c>
      <c r="N10096" t="b">
        <v>1</v>
      </c>
      <c r="O10096" t="b">
        <v>0</v>
      </c>
      <c r="P10096" t="b">
        <v>0</v>
      </c>
      <c r="Q10096">
        <v>8</v>
      </c>
      <c r="R10096">
        <v>8</v>
      </c>
      <c r="S10096">
        <v>1</v>
      </c>
      <c r="T10096">
        <v>3</v>
      </c>
      <c r="U10096" t="b">
        <v>1</v>
      </c>
      <c r="V10096" t="s">
        <v>11824</v>
      </c>
      <c r="W10096" t="s">
        <v>11825</v>
      </c>
      <c r="X10096" t="s">
        <v>14835</v>
      </c>
      <c r="Y10096">
        <v>34</v>
      </c>
      <c r="Z10096">
        <v>34</v>
      </c>
      <c r="AA10096">
        <v>5</v>
      </c>
      <c r="AB10096">
        <v>5</v>
      </c>
      <c r="AC10096">
        <v>54</v>
      </c>
    </row>
    <row r="10097" spans="1:29">
      <c r="A10097">
        <v>10947</v>
      </c>
      <c r="B10097" t="s">
        <v>805</v>
      </c>
      <c r="C10097" t="s">
        <v>11936</v>
      </c>
      <c r="J10097" t="s">
        <v>1444</v>
      </c>
      <c r="K10097">
        <v>0</v>
      </c>
      <c r="N10097" t="b">
        <v>1</v>
      </c>
      <c r="O10097" t="b">
        <v>0</v>
      </c>
      <c r="P10097" t="b">
        <v>0</v>
      </c>
      <c r="Q10097">
        <v>8</v>
      </c>
      <c r="R10097">
        <v>8</v>
      </c>
      <c r="S10097">
        <v>1</v>
      </c>
      <c r="T10097">
        <v>3</v>
      </c>
      <c r="U10097" t="b">
        <v>1</v>
      </c>
      <c r="V10097" t="s">
        <v>11824</v>
      </c>
      <c r="W10097" t="s">
        <v>11825</v>
      </c>
      <c r="X10097" t="s">
        <v>14611</v>
      </c>
      <c r="Y10097">
        <v>34</v>
      </c>
      <c r="Z10097">
        <v>34</v>
      </c>
      <c r="AA10097">
        <v>6</v>
      </c>
      <c r="AB10097">
        <v>6</v>
      </c>
      <c r="AC10097">
        <v>54</v>
      </c>
    </row>
    <row r="10098" spans="1:29">
      <c r="A10098">
        <v>10948</v>
      </c>
      <c r="B10098" t="s">
        <v>805</v>
      </c>
      <c r="C10098" t="s">
        <v>11937</v>
      </c>
      <c r="J10098" t="s">
        <v>1444</v>
      </c>
      <c r="K10098">
        <v>0</v>
      </c>
      <c r="N10098" t="b">
        <v>1</v>
      </c>
      <c r="O10098" t="b">
        <v>0</v>
      </c>
      <c r="P10098" t="b">
        <v>0</v>
      </c>
      <c r="Q10098">
        <v>8</v>
      </c>
      <c r="R10098">
        <v>8</v>
      </c>
      <c r="S10098">
        <v>1</v>
      </c>
      <c r="T10098">
        <v>3</v>
      </c>
      <c r="U10098" t="b">
        <v>1</v>
      </c>
      <c r="V10098" t="s">
        <v>11824</v>
      </c>
      <c r="W10098" t="s">
        <v>11825</v>
      </c>
      <c r="X10098" t="s">
        <v>14775</v>
      </c>
      <c r="Y10098">
        <v>34</v>
      </c>
      <c r="Z10098">
        <v>34</v>
      </c>
      <c r="AA10098">
        <v>7</v>
      </c>
      <c r="AB10098">
        <v>7</v>
      </c>
      <c r="AC10098">
        <v>54</v>
      </c>
    </row>
    <row r="10099" spans="1:29">
      <c r="A10099">
        <v>10949</v>
      </c>
      <c r="B10099" t="s">
        <v>805</v>
      </c>
      <c r="C10099" t="s">
        <v>11938</v>
      </c>
      <c r="J10099" t="s">
        <v>1444</v>
      </c>
      <c r="K10099">
        <v>0</v>
      </c>
      <c r="N10099" t="b">
        <v>1</v>
      </c>
      <c r="O10099" t="b">
        <v>0</v>
      </c>
      <c r="P10099" t="b">
        <v>0</v>
      </c>
      <c r="Q10099">
        <v>8</v>
      </c>
      <c r="R10099">
        <v>8</v>
      </c>
      <c r="S10099">
        <v>1</v>
      </c>
      <c r="T10099">
        <v>3</v>
      </c>
      <c r="U10099" t="b">
        <v>1</v>
      </c>
      <c r="V10099" t="s">
        <v>11824</v>
      </c>
      <c r="W10099" t="s">
        <v>11825</v>
      </c>
      <c r="X10099" t="s">
        <v>14811</v>
      </c>
      <c r="Y10099">
        <v>35</v>
      </c>
      <c r="Z10099">
        <v>35</v>
      </c>
      <c r="AA10099">
        <v>5</v>
      </c>
      <c r="AB10099">
        <v>5</v>
      </c>
      <c r="AC10099">
        <v>54</v>
      </c>
    </row>
    <row r="10100" spans="1:29">
      <c r="A10100">
        <v>10950</v>
      </c>
      <c r="B10100" t="s">
        <v>805</v>
      </c>
      <c r="C10100" t="s">
        <v>11939</v>
      </c>
      <c r="J10100" t="s">
        <v>1444</v>
      </c>
      <c r="K10100">
        <v>0</v>
      </c>
      <c r="N10100" t="b">
        <v>1</v>
      </c>
      <c r="O10100" t="b">
        <v>0</v>
      </c>
      <c r="P10100" t="b">
        <v>0</v>
      </c>
      <c r="Q10100">
        <v>8</v>
      </c>
      <c r="R10100">
        <v>8</v>
      </c>
      <c r="S10100">
        <v>1</v>
      </c>
      <c r="T10100">
        <v>3</v>
      </c>
      <c r="U10100" t="b">
        <v>1</v>
      </c>
      <c r="V10100" t="s">
        <v>11824</v>
      </c>
      <c r="W10100" t="s">
        <v>11825</v>
      </c>
      <c r="X10100" t="s">
        <v>14612</v>
      </c>
      <c r="Y10100">
        <v>35</v>
      </c>
      <c r="Z10100">
        <v>35</v>
      </c>
      <c r="AA10100">
        <v>6</v>
      </c>
      <c r="AB10100">
        <v>6</v>
      </c>
      <c r="AC10100">
        <v>54</v>
      </c>
    </row>
    <row r="10101" spans="1:29">
      <c r="A10101">
        <v>10951</v>
      </c>
      <c r="B10101" t="s">
        <v>805</v>
      </c>
      <c r="C10101" t="s">
        <v>11940</v>
      </c>
      <c r="J10101" t="s">
        <v>1444</v>
      </c>
      <c r="K10101">
        <v>0</v>
      </c>
      <c r="N10101" t="b">
        <v>1</v>
      </c>
      <c r="O10101" t="b">
        <v>0</v>
      </c>
      <c r="P10101" t="b">
        <v>0</v>
      </c>
      <c r="Q10101">
        <v>8</v>
      </c>
      <c r="R10101">
        <v>8</v>
      </c>
      <c r="S10101">
        <v>1</v>
      </c>
      <c r="T10101">
        <v>3</v>
      </c>
      <c r="U10101" t="b">
        <v>1</v>
      </c>
      <c r="V10101" t="s">
        <v>11824</v>
      </c>
      <c r="W10101" t="s">
        <v>11825</v>
      </c>
      <c r="X10101" t="s">
        <v>14776</v>
      </c>
      <c r="Y10101">
        <v>35</v>
      </c>
      <c r="Z10101">
        <v>35</v>
      </c>
      <c r="AA10101">
        <v>7</v>
      </c>
      <c r="AB10101">
        <v>7</v>
      </c>
      <c r="AC10101">
        <v>54</v>
      </c>
    </row>
    <row r="10102" spans="1:29">
      <c r="A10102">
        <v>10952</v>
      </c>
      <c r="B10102" t="s">
        <v>805</v>
      </c>
      <c r="C10102" t="s">
        <v>11941</v>
      </c>
      <c r="J10102" t="s">
        <v>1444</v>
      </c>
      <c r="K10102">
        <v>0</v>
      </c>
      <c r="N10102" t="b">
        <v>1</v>
      </c>
      <c r="O10102" t="b">
        <v>0</v>
      </c>
      <c r="P10102" t="b">
        <v>0</v>
      </c>
      <c r="Q10102">
        <v>8</v>
      </c>
      <c r="R10102">
        <v>8</v>
      </c>
      <c r="S10102">
        <v>1</v>
      </c>
      <c r="T10102">
        <v>3</v>
      </c>
      <c r="U10102" t="b">
        <v>1</v>
      </c>
      <c r="V10102" t="s">
        <v>11824</v>
      </c>
      <c r="W10102" t="s">
        <v>11825</v>
      </c>
      <c r="X10102" t="s">
        <v>14813</v>
      </c>
      <c r="Y10102">
        <v>36</v>
      </c>
      <c r="Z10102">
        <v>36</v>
      </c>
      <c r="AA10102">
        <v>5</v>
      </c>
      <c r="AB10102">
        <v>5</v>
      </c>
      <c r="AC10102">
        <v>54</v>
      </c>
    </row>
    <row r="10103" spans="1:29">
      <c r="A10103">
        <v>10953</v>
      </c>
      <c r="B10103" t="s">
        <v>805</v>
      </c>
      <c r="C10103" t="s">
        <v>11942</v>
      </c>
      <c r="J10103" t="s">
        <v>1444</v>
      </c>
      <c r="K10103">
        <v>0</v>
      </c>
      <c r="N10103" t="b">
        <v>1</v>
      </c>
      <c r="O10103" t="b">
        <v>0</v>
      </c>
      <c r="P10103" t="b">
        <v>0</v>
      </c>
      <c r="Q10103">
        <v>8</v>
      </c>
      <c r="R10103">
        <v>8</v>
      </c>
      <c r="S10103">
        <v>1</v>
      </c>
      <c r="T10103">
        <v>3</v>
      </c>
      <c r="U10103" t="b">
        <v>1</v>
      </c>
      <c r="V10103" t="s">
        <v>11824</v>
      </c>
      <c r="W10103" t="s">
        <v>11825</v>
      </c>
      <c r="X10103" t="s">
        <v>14613</v>
      </c>
      <c r="Y10103">
        <v>36</v>
      </c>
      <c r="Z10103">
        <v>36</v>
      </c>
      <c r="AA10103">
        <v>6</v>
      </c>
      <c r="AB10103">
        <v>6</v>
      </c>
      <c r="AC10103">
        <v>54</v>
      </c>
    </row>
    <row r="10104" spans="1:29">
      <c r="A10104">
        <v>10954</v>
      </c>
      <c r="B10104" t="s">
        <v>805</v>
      </c>
      <c r="C10104" t="s">
        <v>11943</v>
      </c>
      <c r="J10104" t="s">
        <v>1444</v>
      </c>
      <c r="K10104">
        <v>0</v>
      </c>
      <c r="N10104" t="b">
        <v>1</v>
      </c>
      <c r="O10104" t="b">
        <v>0</v>
      </c>
      <c r="P10104" t="b">
        <v>0</v>
      </c>
      <c r="Q10104">
        <v>8</v>
      </c>
      <c r="R10104">
        <v>8</v>
      </c>
      <c r="S10104">
        <v>1</v>
      </c>
      <c r="T10104">
        <v>3</v>
      </c>
      <c r="U10104" t="b">
        <v>1</v>
      </c>
      <c r="V10104" t="s">
        <v>11824</v>
      </c>
      <c r="W10104" t="s">
        <v>11825</v>
      </c>
      <c r="X10104" t="s">
        <v>14777</v>
      </c>
      <c r="Y10104">
        <v>36</v>
      </c>
      <c r="Z10104">
        <v>36</v>
      </c>
      <c r="AA10104">
        <v>7</v>
      </c>
      <c r="AB10104">
        <v>7</v>
      </c>
      <c r="AC10104">
        <v>54</v>
      </c>
    </row>
    <row r="10105" spans="1:29">
      <c r="A10105">
        <v>10955</v>
      </c>
      <c r="B10105" t="s">
        <v>805</v>
      </c>
      <c r="C10105" t="s">
        <v>11944</v>
      </c>
      <c r="J10105" t="s">
        <v>1444</v>
      </c>
      <c r="K10105">
        <v>0</v>
      </c>
      <c r="N10105" t="b">
        <v>1</v>
      </c>
      <c r="O10105" t="b">
        <v>0</v>
      </c>
      <c r="P10105" t="b">
        <v>0</v>
      </c>
      <c r="Q10105">
        <v>8</v>
      </c>
      <c r="R10105">
        <v>8</v>
      </c>
      <c r="S10105">
        <v>1</v>
      </c>
      <c r="T10105">
        <v>3</v>
      </c>
      <c r="U10105" t="b">
        <v>1</v>
      </c>
      <c r="V10105" t="s">
        <v>11824</v>
      </c>
      <c r="W10105" t="s">
        <v>11825</v>
      </c>
      <c r="X10105" t="s">
        <v>15635</v>
      </c>
      <c r="Y10105">
        <v>37</v>
      </c>
      <c r="Z10105">
        <v>37</v>
      </c>
      <c r="AA10105">
        <v>5</v>
      </c>
      <c r="AB10105">
        <v>5</v>
      </c>
      <c r="AC10105">
        <v>54</v>
      </c>
    </row>
    <row r="10106" spans="1:29">
      <c r="A10106">
        <v>10956</v>
      </c>
      <c r="B10106" t="s">
        <v>805</v>
      </c>
      <c r="C10106" t="s">
        <v>11945</v>
      </c>
      <c r="J10106" t="s">
        <v>1444</v>
      </c>
      <c r="K10106">
        <v>0</v>
      </c>
      <c r="N10106" t="b">
        <v>1</v>
      </c>
      <c r="O10106" t="b">
        <v>0</v>
      </c>
      <c r="P10106" t="b">
        <v>0</v>
      </c>
      <c r="Q10106">
        <v>8</v>
      </c>
      <c r="R10106">
        <v>8</v>
      </c>
      <c r="S10106">
        <v>1</v>
      </c>
      <c r="T10106">
        <v>3</v>
      </c>
      <c r="U10106" t="b">
        <v>1</v>
      </c>
      <c r="V10106" t="s">
        <v>11824</v>
      </c>
      <c r="W10106" t="s">
        <v>11825</v>
      </c>
      <c r="X10106" t="s">
        <v>14614</v>
      </c>
      <c r="Y10106">
        <v>37</v>
      </c>
      <c r="Z10106">
        <v>37</v>
      </c>
      <c r="AA10106">
        <v>6</v>
      </c>
      <c r="AB10106">
        <v>6</v>
      </c>
      <c r="AC10106">
        <v>54</v>
      </c>
    </row>
    <row r="10107" spans="1:29">
      <c r="A10107">
        <v>10957</v>
      </c>
      <c r="B10107" t="s">
        <v>805</v>
      </c>
      <c r="C10107" t="s">
        <v>11946</v>
      </c>
      <c r="J10107" t="s">
        <v>1444</v>
      </c>
      <c r="K10107">
        <v>0</v>
      </c>
      <c r="N10107" t="b">
        <v>1</v>
      </c>
      <c r="O10107" t="b">
        <v>0</v>
      </c>
      <c r="P10107" t="b">
        <v>0</v>
      </c>
      <c r="Q10107">
        <v>8</v>
      </c>
      <c r="R10107">
        <v>8</v>
      </c>
      <c r="S10107">
        <v>1</v>
      </c>
      <c r="T10107">
        <v>3</v>
      </c>
      <c r="U10107" t="b">
        <v>1</v>
      </c>
      <c r="V10107" t="s">
        <v>11824</v>
      </c>
      <c r="W10107" t="s">
        <v>11825</v>
      </c>
      <c r="X10107" t="s">
        <v>14664</v>
      </c>
      <c r="Y10107">
        <v>37</v>
      </c>
      <c r="Z10107">
        <v>37</v>
      </c>
      <c r="AA10107">
        <v>7</v>
      </c>
      <c r="AB10107">
        <v>7</v>
      </c>
      <c r="AC10107">
        <v>54</v>
      </c>
    </row>
    <row r="10108" spans="1:29">
      <c r="A10108">
        <v>10958</v>
      </c>
      <c r="B10108" t="s">
        <v>805</v>
      </c>
      <c r="C10108" t="s">
        <v>11947</v>
      </c>
      <c r="J10108" t="s">
        <v>1444</v>
      </c>
      <c r="K10108">
        <v>0</v>
      </c>
      <c r="N10108" t="b">
        <v>1</v>
      </c>
      <c r="O10108" t="b">
        <v>0</v>
      </c>
      <c r="P10108" t="b">
        <v>0</v>
      </c>
      <c r="Q10108">
        <v>8</v>
      </c>
      <c r="R10108">
        <v>8</v>
      </c>
      <c r="S10108">
        <v>1</v>
      </c>
      <c r="T10108">
        <v>3</v>
      </c>
      <c r="U10108" t="b">
        <v>1</v>
      </c>
      <c r="V10108" t="s">
        <v>11824</v>
      </c>
      <c r="W10108" t="s">
        <v>11825</v>
      </c>
      <c r="X10108" t="s">
        <v>14732</v>
      </c>
      <c r="Y10108">
        <v>38</v>
      </c>
      <c r="Z10108">
        <v>38</v>
      </c>
      <c r="AA10108">
        <v>5</v>
      </c>
      <c r="AB10108">
        <v>5</v>
      </c>
      <c r="AC10108">
        <v>54</v>
      </c>
    </row>
    <row r="10109" spans="1:29">
      <c r="A10109">
        <v>10959</v>
      </c>
      <c r="B10109" t="s">
        <v>805</v>
      </c>
      <c r="C10109" t="s">
        <v>11948</v>
      </c>
      <c r="J10109" t="s">
        <v>1444</v>
      </c>
      <c r="K10109">
        <v>0</v>
      </c>
      <c r="N10109" t="b">
        <v>1</v>
      </c>
      <c r="O10109" t="b">
        <v>0</v>
      </c>
      <c r="P10109" t="b">
        <v>0</v>
      </c>
      <c r="Q10109">
        <v>8</v>
      </c>
      <c r="R10109">
        <v>8</v>
      </c>
      <c r="S10109">
        <v>1</v>
      </c>
      <c r="T10109">
        <v>3</v>
      </c>
      <c r="U10109" t="b">
        <v>1</v>
      </c>
      <c r="V10109" t="s">
        <v>11824</v>
      </c>
      <c r="W10109" t="s">
        <v>11825</v>
      </c>
      <c r="X10109" t="s">
        <v>14615</v>
      </c>
      <c r="Y10109">
        <v>38</v>
      </c>
      <c r="Z10109">
        <v>38</v>
      </c>
      <c r="AA10109">
        <v>6</v>
      </c>
      <c r="AB10109">
        <v>6</v>
      </c>
      <c r="AC10109">
        <v>54</v>
      </c>
    </row>
    <row r="10110" spans="1:29">
      <c r="A10110">
        <v>10960</v>
      </c>
      <c r="B10110" t="s">
        <v>805</v>
      </c>
      <c r="C10110" t="s">
        <v>11949</v>
      </c>
      <c r="J10110" t="s">
        <v>1444</v>
      </c>
      <c r="K10110">
        <v>0</v>
      </c>
      <c r="N10110" t="b">
        <v>1</v>
      </c>
      <c r="O10110" t="b">
        <v>0</v>
      </c>
      <c r="P10110" t="b">
        <v>0</v>
      </c>
      <c r="Q10110">
        <v>8</v>
      </c>
      <c r="R10110">
        <v>8</v>
      </c>
      <c r="S10110">
        <v>1</v>
      </c>
      <c r="T10110">
        <v>3</v>
      </c>
      <c r="U10110" t="b">
        <v>1</v>
      </c>
      <c r="V10110" t="s">
        <v>11824</v>
      </c>
      <c r="W10110" t="s">
        <v>11825</v>
      </c>
      <c r="X10110" t="s">
        <v>14747</v>
      </c>
      <c r="Y10110">
        <v>38</v>
      </c>
      <c r="Z10110">
        <v>38</v>
      </c>
      <c r="AA10110">
        <v>7</v>
      </c>
      <c r="AB10110">
        <v>7</v>
      </c>
      <c r="AC10110">
        <v>54</v>
      </c>
    </row>
    <row r="10111" spans="1:29">
      <c r="A10111">
        <v>10961</v>
      </c>
      <c r="B10111" t="s">
        <v>805</v>
      </c>
      <c r="C10111" t="s">
        <v>11950</v>
      </c>
      <c r="J10111" t="s">
        <v>1444</v>
      </c>
      <c r="K10111">
        <v>0</v>
      </c>
      <c r="N10111" t="b">
        <v>1</v>
      </c>
      <c r="O10111" t="b">
        <v>0</v>
      </c>
      <c r="P10111" t="b">
        <v>0</v>
      </c>
      <c r="Q10111">
        <v>8</v>
      </c>
      <c r="R10111">
        <v>8</v>
      </c>
      <c r="S10111">
        <v>1</v>
      </c>
      <c r="T10111">
        <v>3</v>
      </c>
      <c r="U10111" t="b">
        <v>1</v>
      </c>
      <c r="V10111" t="s">
        <v>11824</v>
      </c>
      <c r="W10111" t="s">
        <v>11825</v>
      </c>
      <c r="X10111" t="s">
        <v>14733</v>
      </c>
      <c r="Y10111">
        <v>39</v>
      </c>
      <c r="Z10111">
        <v>39</v>
      </c>
      <c r="AA10111">
        <v>5</v>
      </c>
      <c r="AB10111">
        <v>5</v>
      </c>
      <c r="AC10111">
        <v>54</v>
      </c>
    </row>
    <row r="10112" spans="1:29">
      <c r="A10112">
        <v>10962</v>
      </c>
      <c r="B10112" t="s">
        <v>805</v>
      </c>
      <c r="C10112" t="s">
        <v>11951</v>
      </c>
      <c r="J10112" t="s">
        <v>1444</v>
      </c>
      <c r="K10112">
        <v>0</v>
      </c>
      <c r="N10112" t="b">
        <v>1</v>
      </c>
      <c r="O10112" t="b">
        <v>0</v>
      </c>
      <c r="P10112" t="b">
        <v>0</v>
      </c>
      <c r="Q10112">
        <v>8</v>
      </c>
      <c r="R10112">
        <v>8</v>
      </c>
      <c r="S10112">
        <v>1</v>
      </c>
      <c r="T10112">
        <v>3</v>
      </c>
      <c r="U10112" t="b">
        <v>1</v>
      </c>
      <c r="V10112" t="s">
        <v>11824</v>
      </c>
      <c r="W10112" t="s">
        <v>11825</v>
      </c>
      <c r="X10112" t="s">
        <v>14616</v>
      </c>
      <c r="Y10112">
        <v>39</v>
      </c>
      <c r="Z10112">
        <v>39</v>
      </c>
      <c r="AA10112">
        <v>6</v>
      </c>
      <c r="AB10112">
        <v>6</v>
      </c>
      <c r="AC10112">
        <v>54</v>
      </c>
    </row>
    <row r="10113" spans="1:29">
      <c r="A10113">
        <v>10963</v>
      </c>
      <c r="B10113" t="s">
        <v>805</v>
      </c>
      <c r="C10113" t="s">
        <v>11952</v>
      </c>
      <c r="J10113" t="s">
        <v>1444</v>
      </c>
      <c r="K10113">
        <v>0</v>
      </c>
      <c r="N10113" t="b">
        <v>1</v>
      </c>
      <c r="O10113" t="b">
        <v>0</v>
      </c>
      <c r="P10113" t="b">
        <v>0</v>
      </c>
      <c r="Q10113">
        <v>8</v>
      </c>
      <c r="R10113">
        <v>8</v>
      </c>
      <c r="S10113">
        <v>1</v>
      </c>
      <c r="T10113">
        <v>3</v>
      </c>
      <c r="U10113" t="b">
        <v>1</v>
      </c>
      <c r="V10113" t="s">
        <v>11824</v>
      </c>
      <c r="W10113" t="s">
        <v>11825</v>
      </c>
      <c r="X10113" t="s">
        <v>14667</v>
      </c>
      <c r="Y10113">
        <v>39</v>
      </c>
      <c r="Z10113">
        <v>39</v>
      </c>
      <c r="AA10113">
        <v>7</v>
      </c>
      <c r="AB10113">
        <v>7</v>
      </c>
      <c r="AC10113">
        <v>54</v>
      </c>
    </row>
    <row r="10114" spans="1:29">
      <c r="A10114">
        <v>10964</v>
      </c>
      <c r="B10114" t="s">
        <v>805</v>
      </c>
      <c r="C10114" t="s">
        <v>11953</v>
      </c>
      <c r="J10114" t="s">
        <v>1444</v>
      </c>
      <c r="K10114">
        <v>0</v>
      </c>
      <c r="N10114" t="b">
        <v>1</v>
      </c>
      <c r="O10114" t="b">
        <v>0</v>
      </c>
      <c r="P10114" t="b">
        <v>0</v>
      </c>
      <c r="Q10114">
        <v>8</v>
      </c>
      <c r="R10114">
        <v>8</v>
      </c>
      <c r="S10114">
        <v>1</v>
      </c>
      <c r="T10114">
        <v>3</v>
      </c>
      <c r="U10114" t="b">
        <v>1</v>
      </c>
      <c r="V10114" t="s">
        <v>11824</v>
      </c>
      <c r="W10114" t="s">
        <v>11825</v>
      </c>
      <c r="X10114" t="s">
        <v>14553</v>
      </c>
      <c r="Y10114">
        <v>40</v>
      </c>
      <c r="Z10114">
        <v>40</v>
      </c>
      <c r="AA10114">
        <v>5</v>
      </c>
      <c r="AB10114">
        <v>5</v>
      </c>
      <c r="AC10114">
        <v>54</v>
      </c>
    </row>
    <row r="10115" spans="1:29">
      <c r="A10115">
        <v>10965</v>
      </c>
      <c r="B10115" t="s">
        <v>805</v>
      </c>
      <c r="C10115" t="s">
        <v>11954</v>
      </c>
      <c r="J10115" t="s">
        <v>1444</v>
      </c>
      <c r="K10115">
        <v>0</v>
      </c>
      <c r="N10115" t="b">
        <v>1</v>
      </c>
      <c r="O10115" t="b">
        <v>0</v>
      </c>
      <c r="P10115" t="b">
        <v>0</v>
      </c>
      <c r="Q10115">
        <v>8</v>
      </c>
      <c r="R10115">
        <v>8</v>
      </c>
      <c r="S10115">
        <v>1</v>
      </c>
      <c r="T10115">
        <v>3</v>
      </c>
      <c r="U10115" t="b">
        <v>1</v>
      </c>
      <c r="V10115" t="s">
        <v>11824</v>
      </c>
      <c r="W10115" t="s">
        <v>11825</v>
      </c>
      <c r="X10115" t="s">
        <v>14734</v>
      </c>
      <c r="Y10115">
        <v>40</v>
      </c>
      <c r="Z10115">
        <v>40</v>
      </c>
      <c r="AA10115">
        <v>6</v>
      </c>
      <c r="AB10115">
        <v>6</v>
      </c>
      <c r="AC10115">
        <v>54</v>
      </c>
    </row>
    <row r="10116" spans="1:29">
      <c r="A10116">
        <v>10966</v>
      </c>
      <c r="B10116" t="s">
        <v>805</v>
      </c>
      <c r="C10116" t="s">
        <v>11955</v>
      </c>
      <c r="J10116" t="s">
        <v>1444</v>
      </c>
      <c r="K10116">
        <v>0</v>
      </c>
      <c r="N10116" t="b">
        <v>1</v>
      </c>
      <c r="O10116" t="b">
        <v>0</v>
      </c>
      <c r="P10116" t="b">
        <v>0</v>
      </c>
      <c r="Q10116">
        <v>8</v>
      </c>
      <c r="R10116">
        <v>8</v>
      </c>
      <c r="S10116">
        <v>1</v>
      </c>
      <c r="T10116">
        <v>3</v>
      </c>
      <c r="U10116" t="b">
        <v>1</v>
      </c>
      <c r="V10116" t="s">
        <v>11824</v>
      </c>
      <c r="W10116" t="s">
        <v>11825</v>
      </c>
      <c r="X10116" t="s">
        <v>14749</v>
      </c>
      <c r="Y10116">
        <v>40</v>
      </c>
      <c r="Z10116">
        <v>40</v>
      </c>
      <c r="AA10116">
        <v>7</v>
      </c>
      <c r="AB10116">
        <v>7</v>
      </c>
      <c r="AC10116">
        <v>54</v>
      </c>
    </row>
    <row r="10117" spans="1:29">
      <c r="A10117">
        <v>10967</v>
      </c>
      <c r="B10117" t="s">
        <v>805</v>
      </c>
      <c r="C10117" t="s">
        <v>11956</v>
      </c>
      <c r="J10117" t="s">
        <v>1444</v>
      </c>
      <c r="K10117">
        <v>0</v>
      </c>
      <c r="N10117" t="b">
        <v>1</v>
      </c>
      <c r="O10117" t="b">
        <v>0</v>
      </c>
      <c r="P10117" t="b">
        <v>0</v>
      </c>
      <c r="Q10117">
        <v>8</v>
      </c>
      <c r="R10117">
        <v>8</v>
      </c>
      <c r="S10117">
        <v>1</v>
      </c>
      <c r="T10117">
        <v>3</v>
      </c>
      <c r="U10117" t="b">
        <v>1</v>
      </c>
      <c r="V10117" t="s">
        <v>11824</v>
      </c>
      <c r="W10117" t="s">
        <v>11825</v>
      </c>
      <c r="X10117" t="s">
        <v>14554</v>
      </c>
      <c r="Y10117">
        <v>41</v>
      </c>
      <c r="Z10117">
        <v>41</v>
      </c>
      <c r="AA10117">
        <v>5</v>
      </c>
      <c r="AB10117">
        <v>5</v>
      </c>
      <c r="AC10117">
        <v>54</v>
      </c>
    </row>
    <row r="10118" spans="1:29">
      <c r="A10118">
        <v>10968</v>
      </c>
      <c r="B10118" t="s">
        <v>805</v>
      </c>
      <c r="C10118" t="s">
        <v>11957</v>
      </c>
      <c r="J10118" t="s">
        <v>1444</v>
      </c>
      <c r="K10118">
        <v>0</v>
      </c>
      <c r="N10118" t="b">
        <v>1</v>
      </c>
      <c r="O10118" t="b">
        <v>0</v>
      </c>
      <c r="P10118" t="b">
        <v>0</v>
      </c>
      <c r="Q10118">
        <v>8</v>
      </c>
      <c r="R10118">
        <v>8</v>
      </c>
      <c r="S10118">
        <v>1</v>
      </c>
      <c r="T10118">
        <v>3</v>
      </c>
      <c r="U10118" t="b">
        <v>1</v>
      </c>
      <c r="V10118" t="s">
        <v>11824</v>
      </c>
      <c r="W10118" t="s">
        <v>11825</v>
      </c>
      <c r="X10118" t="s">
        <v>14735</v>
      </c>
      <c r="Y10118">
        <v>41</v>
      </c>
      <c r="Z10118">
        <v>41</v>
      </c>
      <c r="AA10118">
        <v>6</v>
      </c>
      <c r="AB10118">
        <v>6</v>
      </c>
      <c r="AC10118">
        <v>54</v>
      </c>
    </row>
    <row r="10119" spans="1:29">
      <c r="A10119">
        <v>10969</v>
      </c>
      <c r="B10119" t="s">
        <v>805</v>
      </c>
      <c r="C10119" t="s">
        <v>11958</v>
      </c>
      <c r="J10119" t="s">
        <v>1444</v>
      </c>
      <c r="K10119">
        <v>0</v>
      </c>
      <c r="N10119" t="b">
        <v>1</v>
      </c>
      <c r="O10119" t="b">
        <v>0</v>
      </c>
      <c r="P10119" t="b">
        <v>0</v>
      </c>
      <c r="Q10119">
        <v>8</v>
      </c>
      <c r="R10119">
        <v>8</v>
      </c>
      <c r="S10119">
        <v>1</v>
      </c>
      <c r="T10119">
        <v>3</v>
      </c>
      <c r="U10119" t="b">
        <v>1</v>
      </c>
      <c r="V10119" t="s">
        <v>11824</v>
      </c>
      <c r="W10119" t="s">
        <v>11825</v>
      </c>
      <c r="X10119" t="s">
        <v>14751</v>
      </c>
      <c r="Y10119">
        <v>41</v>
      </c>
      <c r="Z10119">
        <v>41</v>
      </c>
      <c r="AA10119">
        <v>7</v>
      </c>
      <c r="AB10119">
        <v>7</v>
      </c>
      <c r="AC10119">
        <v>54</v>
      </c>
    </row>
    <row r="10120" spans="1:29">
      <c r="A10120">
        <v>10970</v>
      </c>
      <c r="B10120" t="s">
        <v>805</v>
      </c>
      <c r="C10120" t="s">
        <v>11959</v>
      </c>
      <c r="J10120" t="s">
        <v>1444</v>
      </c>
      <c r="K10120">
        <v>0</v>
      </c>
      <c r="N10120" t="b">
        <v>1</v>
      </c>
      <c r="O10120" t="b">
        <v>0</v>
      </c>
      <c r="P10120" t="b">
        <v>0</v>
      </c>
      <c r="Q10120">
        <v>8</v>
      </c>
      <c r="R10120">
        <v>8</v>
      </c>
      <c r="S10120">
        <v>1</v>
      </c>
      <c r="T10120">
        <v>3</v>
      </c>
      <c r="U10120" t="b">
        <v>1</v>
      </c>
      <c r="V10120" t="s">
        <v>11824</v>
      </c>
      <c r="W10120" t="s">
        <v>11825</v>
      </c>
      <c r="X10120" t="s">
        <v>14555</v>
      </c>
      <c r="Y10120">
        <v>42</v>
      </c>
      <c r="Z10120">
        <v>42</v>
      </c>
      <c r="AA10120">
        <v>5</v>
      </c>
      <c r="AB10120">
        <v>5</v>
      </c>
      <c r="AC10120">
        <v>54</v>
      </c>
    </row>
    <row r="10121" spans="1:29">
      <c r="A10121">
        <v>10971</v>
      </c>
      <c r="B10121" t="s">
        <v>805</v>
      </c>
      <c r="C10121" t="s">
        <v>11960</v>
      </c>
      <c r="J10121" t="s">
        <v>1444</v>
      </c>
      <c r="K10121">
        <v>0</v>
      </c>
      <c r="N10121" t="b">
        <v>1</v>
      </c>
      <c r="O10121" t="b">
        <v>0</v>
      </c>
      <c r="P10121" t="b">
        <v>0</v>
      </c>
      <c r="Q10121">
        <v>8</v>
      </c>
      <c r="R10121">
        <v>8</v>
      </c>
      <c r="S10121">
        <v>1</v>
      </c>
      <c r="T10121">
        <v>3</v>
      </c>
      <c r="U10121" t="b">
        <v>1</v>
      </c>
      <c r="V10121" t="s">
        <v>11824</v>
      </c>
      <c r="W10121" t="s">
        <v>11825</v>
      </c>
      <c r="X10121" t="s">
        <v>14736</v>
      </c>
      <c r="Y10121">
        <v>42</v>
      </c>
      <c r="Z10121">
        <v>42</v>
      </c>
      <c r="AA10121">
        <v>6</v>
      </c>
      <c r="AB10121">
        <v>6</v>
      </c>
      <c r="AC10121">
        <v>54</v>
      </c>
    </row>
    <row r="10122" spans="1:29">
      <c r="A10122">
        <v>10972</v>
      </c>
      <c r="B10122" t="s">
        <v>805</v>
      </c>
      <c r="C10122" t="s">
        <v>11961</v>
      </c>
      <c r="J10122" t="s">
        <v>1444</v>
      </c>
      <c r="K10122">
        <v>0</v>
      </c>
      <c r="N10122" t="b">
        <v>1</v>
      </c>
      <c r="O10122" t="b">
        <v>0</v>
      </c>
      <c r="P10122" t="b">
        <v>0</v>
      </c>
      <c r="Q10122">
        <v>8</v>
      </c>
      <c r="R10122">
        <v>8</v>
      </c>
      <c r="S10122">
        <v>1</v>
      </c>
      <c r="T10122">
        <v>3</v>
      </c>
      <c r="U10122" t="b">
        <v>1</v>
      </c>
      <c r="V10122" t="s">
        <v>11824</v>
      </c>
      <c r="W10122" t="s">
        <v>11825</v>
      </c>
      <c r="X10122" t="s">
        <v>14670</v>
      </c>
      <c r="Y10122">
        <v>42</v>
      </c>
      <c r="Z10122">
        <v>42</v>
      </c>
      <c r="AA10122">
        <v>7</v>
      </c>
      <c r="AB10122">
        <v>7</v>
      </c>
      <c r="AC10122">
        <v>54</v>
      </c>
    </row>
    <row r="10123" spans="1:29">
      <c r="A10123">
        <v>10973</v>
      </c>
      <c r="B10123" t="s">
        <v>805</v>
      </c>
      <c r="C10123" t="s">
        <v>11962</v>
      </c>
      <c r="J10123" t="s">
        <v>1444</v>
      </c>
      <c r="K10123">
        <v>0</v>
      </c>
      <c r="N10123" t="b">
        <v>1</v>
      </c>
      <c r="O10123" t="b">
        <v>0</v>
      </c>
      <c r="P10123" t="b">
        <v>0</v>
      </c>
      <c r="Q10123">
        <v>8</v>
      </c>
      <c r="R10123">
        <v>8</v>
      </c>
      <c r="S10123">
        <v>1</v>
      </c>
      <c r="T10123">
        <v>3</v>
      </c>
      <c r="U10123" t="b">
        <v>1</v>
      </c>
      <c r="V10123" t="s">
        <v>11824</v>
      </c>
      <c r="W10123" t="s">
        <v>11825</v>
      </c>
      <c r="X10123" t="s">
        <v>14556</v>
      </c>
      <c r="Y10123">
        <v>43</v>
      </c>
      <c r="Z10123">
        <v>43</v>
      </c>
      <c r="AA10123">
        <v>5</v>
      </c>
      <c r="AB10123">
        <v>5</v>
      </c>
      <c r="AC10123">
        <v>54</v>
      </c>
    </row>
    <row r="10124" spans="1:29">
      <c r="A10124">
        <v>10974</v>
      </c>
      <c r="B10124" t="s">
        <v>805</v>
      </c>
      <c r="C10124" t="s">
        <v>11963</v>
      </c>
      <c r="J10124" t="s">
        <v>1444</v>
      </c>
      <c r="K10124">
        <v>0</v>
      </c>
      <c r="N10124" t="b">
        <v>1</v>
      </c>
      <c r="O10124" t="b">
        <v>0</v>
      </c>
      <c r="P10124" t="b">
        <v>0</v>
      </c>
      <c r="Q10124">
        <v>8</v>
      </c>
      <c r="R10124">
        <v>8</v>
      </c>
      <c r="S10124">
        <v>1</v>
      </c>
      <c r="T10124">
        <v>3</v>
      </c>
      <c r="U10124" t="b">
        <v>1</v>
      </c>
      <c r="V10124" t="s">
        <v>11824</v>
      </c>
      <c r="W10124" t="s">
        <v>11825</v>
      </c>
      <c r="X10124" t="s">
        <v>14737</v>
      </c>
      <c r="Y10124">
        <v>43</v>
      </c>
      <c r="Z10124">
        <v>43</v>
      </c>
      <c r="AA10124">
        <v>6</v>
      </c>
      <c r="AB10124">
        <v>6</v>
      </c>
      <c r="AC10124">
        <v>54</v>
      </c>
    </row>
    <row r="10125" spans="1:29">
      <c r="A10125">
        <v>10975</v>
      </c>
      <c r="B10125" t="s">
        <v>805</v>
      </c>
      <c r="C10125" t="s">
        <v>11964</v>
      </c>
      <c r="J10125" t="s">
        <v>1444</v>
      </c>
      <c r="K10125">
        <v>0</v>
      </c>
      <c r="N10125" t="b">
        <v>1</v>
      </c>
      <c r="O10125" t="b">
        <v>0</v>
      </c>
      <c r="P10125" t="b">
        <v>0</v>
      </c>
      <c r="Q10125">
        <v>8</v>
      </c>
      <c r="R10125">
        <v>8</v>
      </c>
      <c r="S10125">
        <v>1</v>
      </c>
      <c r="T10125">
        <v>3</v>
      </c>
      <c r="U10125" t="b">
        <v>1</v>
      </c>
      <c r="V10125" t="s">
        <v>11824</v>
      </c>
      <c r="W10125" t="s">
        <v>11825</v>
      </c>
      <c r="X10125" t="s">
        <v>14674</v>
      </c>
      <c r="Y10125">
        <v>43</v>
      </c>
      <c r="Z10125">
        <v>43</v>
      </c>
      <c r="AA10125">
        <v>7</v>
      </c>
      <c r="AB10125">
        <v>7</v>
      </c>
      <c r="AC10125">
        <v>54</v>
      </c>
    </row>
    <row r="10126" spans="1:29">
      <c r="A10126">
        <v>10976</v>
      </c>
      <c r="B10126" t="s">
        <v>805</v>
      </c>
      <c r="C10126" t="s">
        <v>11965</v>
      </c>
      <c r="J10126" t="s">
        <v>1444</v>
      </c>
      <c r="K10126">
        <v>0</v>
      </c>
      <c r="N10126" t="b">
        <v>1</v>
      </c>
      <c r="O10126" t="b">
        <v>0</v>
      </c>
      <c r="P10126" t="b">
        <v>0</v>
      </c>
      <c r="Q10126">
        <v>8</v>
      </c>
      <c r="R10126">
        <v>8</v>
      </c>
      <c r="S10126">
        <v>1</v>
      </c>
      <c r="T10126">
        <v>3</v>
      </c>
      <c r="U10126" t="b">
        <v>1</v>
      </c>
      <c r="V10126" t="s">
        <v>11824</v>
      </c>
      <c r="W10126" t="s">
        <v>11825</v>
      </c>
      <c r="X10126" t="s">
        <v>14557</v>
      </c>
      <c r="Y10126">
        <v>44</v>
      </c>
      <c r="Z10126">
        <v>44</v>
      </c>
      <c r="AA10126">
        <v>5</v>
      </c>
      <c r="AB10126">
        <v>5</v>
      </c>
      <c r="AC10126">
        <v>54</v>
      </c>
    </row>
    <row r="10127" spans="1:29">
      <c r="A10127">
        <v>10977</v>
      </c>
      <c r="B10127" t="s">
        <v>805</v>
      </c>
      <c r="C10127" t="s">
        <v>11966</v>
      </c>
      <c r="J10127" t="s">
        <v>1444</v>
      </c>
      <c r="K10127">
        <v>0</v>
      </c>
      <c r="N10127" t="b">
        <v>1</v>
      </c>
      <c r="O10127" t="b">
        <v>0</v>
      </c>
      <c r="P10127" t="b">
        <v>0</v>
      </c>
      <c r="Q10127">
        <v>8</v>
      </c>
      <c r="R10127">
        <v>8</v>
      </c>
      <c r="S10127">
        <v>1</v>
      </c>
      <c r="T10127">
        <v>3</v>
      </c>
      <c r="U10127" t="b">
        <v>1</v>
      </c>
      <c r="V10127" t="s">
        <v>11824</v>
      </c>
      <c r="W10127" t="s">
        <v>11825</v>
      </c>
      <c r="X10127" t="s">
        <v>14738</v>
      </c>
      <c r="Y10127">
        <v>44</v>
      </c>
      <c r="Z10127">
        <v>44</v>
      </c>
      <c r="AA10127">
        <v>6</v>
      </c>
      <c r="AB10127">
        <v>6</v>
      </c>
      <c r="AC10127">
        <v>54</v>
      </c>
    </row>
    <row r="10128" spans="1:29">
      <c r="A10128">
        <v>10978</v>
      </c>
      <c r="B10128" t="s">
        <v>805</v>
      </c>
      <c r="C10128" t="s">
        <v>11967</v>
      </c>
      <c r="J10128" t="s">
        <v>1444</v>
      </c>
      <c r="K10128">
        <v>0</v>
      </c>
      <c r="N10128" t="b">
        <v>1</v>
      </c>
      <c r="O10128" t="b">
        <v>0</v>
      </c>
      <c r="P10128" t="b">
        <v>0</v>
      </c>
      <c r="Q10128">
        <v>8</v>
      </c>
      <c r="R10128">
        <v>8</v>
      </c>
      <c r="S10128">
        <v>1</v>
      </c>
      <c r="T10128">
        <v>3</v>
      </c>
      <c r="U10128" t="b">
        <v>1</v>
      </c>
      <c r="V10128" t="s">
        <v>11824</v>
      </c>
      <c r="W10128" t="s">
        <v>11825</v>
      </c>
      <c r="X10128" t="s">
        <v>14753</v>
      </c>
      <c r="Y10128">
        <v>44</v>
      </c>
      <c r="Z10128">
        <v>44</v>
      </c>
      <c r="AA10128">
        <v>7</v>
      </c>
      <c r="AB10128">
        <v>7</v>
      </c>
      <c r="AC10128">
        <v>54</v>
      </c>
    </row>
    <row r="10129" spans="1:29">
      <c r="A10129">
        <v>10979</v>
      </c>
      <c r="B10129" t="s">
        <v>805</v>
      </c>
      <c r="C10129" t="s">
        <v>11968</v>
      </c>
      <c r="J10129" t="s">
        <v>1444</v>
      </c>
      <c r="K10129">
        <v>0</v>
      </c>
      <c r="N10129" t="b">
        <v>1</v>
      </c>
      <c r="O10129" t="b">
        <v>0</v>
      </c>
      <c r="P10129" t="b">
        <v>0</v>
      </c>
      <c r="Q10129">
        <v>8</v>
      </c>
      <c r="R10129">
        <v>8</v>
      </c>
      <c r="S10129">
        <v>1</v>
      </c>
      <c r="T10129">
        <v>3</v>
      </c>
      <c r="U10129" t="b">
        <v>1</v>
      </c>
      <c r="V10129" t="s">
        <v>11824</v>
      </c>
      <c r="W10129" t="s">
        <v>11825</v>
      </c>
      <c r="X10129" t="s">
        <v>14558</v>
      </c>
      <c r="Y10129">
        <v>45</v>
      </c>
      <c r="Z10129">
        <v>45</v>
      </c>
      <c r="AA10129">
        <v>5</v>
      </c>
      <c r="AB10129">
        <v>5</v>
      </c>
      <c r="AC10129">
        <v>54</v>
      </c>
    </row>
    <row r="10130" spans="1:29">
      <c r="A10130">
        <v>10980</v>
      </c>
      <c r="B10130" t="s">
        <v>805</v>
      </c>
      <c r="C10130" t="s">
        <v>11969</v>
      </c>
      <c r="J10130" t="s">
        <v>1444</v>
      </c>
      <c r="K10130">
        <v>0</v>
      </c>
      <c r="N10130" t="b">
        <v>1</v>
      </c>
      <c r="O10130" t="b">
        <v>0</v>
      </c>
      <c r="P10130" t="b">
        <v>0</v>
      </c>
      <c r="Q10130">
        <v>8</v>
      </c>
      <c r="R10130">
        <v>8</v>
      </c>
      <c r="S10130">
        <v>1</v>
      </c>
      <c r="T10130">
        <v>3</v>
      </c>
      <c r="U10130" t="b">
        <v>1</v>
      </c>
      <c r="V10130" t="s">
        <v>11824</v>
      </c>
      <c r="W10130" t="s">
        <v>11825</v>
      </c>
      <c r="X10130" t="s">
        <v>14739</v>
      </c>
      <c r="Y10130">
        <v>45</v>
      </c>
      <c r="Z10130">
        <v>45</v>
      </c>
      <c r="AA10130">
        <v>6</v>
      </c>
      <c r="AB10130">
        <v>6</v>
      </c>
      <c r="AC10130">
        <v>54</v>
      </c>
    </row>
    <row r="10131" spans="1:29">
      <c r="A10131">
        <v>10981</v>
      </c>
      <c r="B10131" t="s">
        <v>805</v>
      </c>
      <c r="C10131" t="s">
        <v>11970</v>
      </c>
      <c r="J10131" t="s">
        <v>1444</v>
      </c>
      <c r="K10131">
        <v>0</v>
      </c>
      <c r="N10131" t="b">
        <v>1</v>
      </c>
      <c r="O10131" t="b">
        <v>0</v>
      </c>
      <c r="P10131" t="b">
        <v>0</v>
      </c>
      <c r="Q10131">
        <v>8</v>
      </c>
      <c r="R10131">
        <v>8</v>
      </c>
      <c r="S10131">
        <v>1</v>
      </c>
      <c r="T10131">
        <v>3</v>
      </c>
      <c r="U10131" t="b">
        <v>1</v>
      </c>
      <c r="V10131" t="s">
        <v>11824</v>
      </c>
      <c r="W10131" t="s">
        <v>11825</v>
      </c>
      <c r="X10131" t="s">
        <v>14755</v>
      </c>
      <c r="Y10131">
        <v>45</v>
      </c>
      <c r="Z10131">
        <v>45</v>
      </c>
      <c r="AA10131">
        <v>7</v>
      </c>
      <c r="AB10131">
        <v>7</v>
      </c>
      <c r="AC10131">
        <v>54</v>
      </c>
    </row>
    <row r="10132" spans="1:29">
      <c r="A10132">
        <v>10982</v>
      </c>
      <c r="B10132" t="s">
        <v>805</v>
      </c>
      <c r="C10132" t="s">
        <v>11971</v>
      </c>
      <c r="J10132" t="s">
        <v>1444</v>
      </c>
      <c r="K10132">
        <v>0</v>
      </c>
      <c r="N10132" t="b">
        <v>1</v>
      </c>
      <c r="O10132" t="b">
        <v>0</v>
      </c>
      <c r="P10132" t="b">
        <v>0</v>
      </c>
      <c r="Q10132">
        <v>8</v>
      </c>
      <c r="R10132">
        <v>8</v>
      </c>
      <c r="S10132">
        <v>1</v>
      </c>
      <c r="T10132">
        <v>3</v>
      </c>
      <c r="U10132" t="b">
        <v>1</v>
      </c>
      <c r="V10132" t="s">
        <v>11824</v>
      </c>
      <c r="W10132" t="s">
        <v>11825</v>
      </c>
      <c r="X10132" t="s">
        <v>14740</v>
      </c>
      <c r="Y10132">
        <v>46</v>
      </c>
      <c r="Z10132">
        <v>46</v>
      </c>
      <c r="AA10132">
        <v>5</v>
      </c>
      <c r="AB10132">
        <v>5</v>
      </c>
      <c r="AC10132">
        <v>54</v>
      </c>
    </row>
    <row r="10133" spans="1:29">
      <c r="A10133">
        <v>10983</v>
      </c>
      <c r="B10133" t="s">
        <v>805</v>
      </c>
      <c r="C10133" t="s">
        <v>11972</v>
      </c>
      <c r="J10133" t="s">
        <v>1444</v>
      </c>
      <c r="K10133">
        <v>0</v>
      </c>
      <c r="N10133" t="b">
        <v>1</v>
      </c>
      <c r="O10133" t="b">
        <v>0</v>
      </c>
      <c r="P10133" t="b">
        <v>0</v>
      </c>
      <c r="Q10133">
        <v>8</v>
      </c>
      <c r="R10133">
        <v>8</v>
      </c>
      <c r="S10133">
        <v>1</v>
      </c>
      <c r="T10133">
        <v>3</v>
      </c>
      <c r="U10133" t="b">
        <v>1</v>
      </c>
      <c r="V10133" t="s">
        <v>11824</v>
      </c>
      <c r="W10133" t="s">
        <v>11825</v>
      </c>
      <c r="X10133" t="s">
        <v>14741</v>
      </c>
      <c r="Y10133">
        <v>46</v>
      </c>
      <c r="Z10133">
        <v>46</v>
      </c>
      <c r="AA10133">
        <v>6</v>
      </c>
      <c r="AB10133">
        <v>6</v>
      </c>
      <c r="AC10133">
        <v>54</v>
      </c>
    </row>
    <row r="10134" spans="1:29">
      <c r="A10134">
        <v>10984</v>
      </c>
      <c r="B10134" t="s">
        <v>805</v>
      </c>
      <c r="C10134" t="s">
        <v>11973</v>
      </c>
      <c r="J10134" t="s">
        <v>1444</v>
      </c>
      <c r="K10134">
        <v>0</v>
      </c>
      <c r="N10134" t="b">
        <v>1</v>
      </c>
      <c r="O10134" t="b">
        <v>0</v>
      </c>
      <c r="P10134" t="b">
        <v>0</v>
      </c>
      <c r="Q10134">
        <v>8</v>
      </c>
      <c r="R10134">
        <v>8</v>
      </c>
      <c r="S10134">
        <v>1</v>
      </c>
      <c r="T10134">
        <v>3</v>
      </c>
      <c r="U10134" t="b">
        <v>1</v>
      </c>
      <c r="V10134" t="s">
        <v>11824</v>
      </c>
      <c r="W10134" t="s">
        <v>11825</v>
      </c>
      <c r="X10134" t="s">
        <v>14757</v>
      </c>
      <c r="Y10134">
        <v>46</v>
      </c>
      <c r="Z10134">
        <v>46</v>
      </c>
      <c r="AA10134">
        <v>7</v>
      </c>
      <c r="AB10134">
        <v>7</v>
      </c>
      <c r="AC10134">
        <v>54</v>
      </c>
    </row>
    <row r="10135" spans="1:29">
      <c r="A10135">
        <v>10985</v>
      </c>
      <c r="B10135" t="s">
        <v>805</v>
      </c>
      <c r="C10135" t="s">
        <v>11974</v>
      </c>
      <c r="J10135" t="s">
        <v>1444</v>
      </c>
      <c r="K10135">
        <v>0</v>
      </c>
      <c r="N10135" t="b">
        <v>1</v>
      </c>
      <c r="O10135" t="b">
        <v>0</v>
      </c>
      <c r="P10135" t="b">
        <v>0</v>
      </c>
      <c r="Q10135">
        <v>8</v>
      </c>
      <c r="R10135">
        <v>8</v>
      </c>
      <c r="S10135">
        <v>1</v>
      </c>
      <c r="T10135">
        <v>3</v>
      </c>
      <c r="U10135" t="b">
        <v>1</v>
      </c>
      <c r="V10135" t="s">
        <v>11824</v>
      </c>
      <c r="W10135" t="s">
        <v>11825</v>
      </c>
      <c r="X10135" t="s">
        <v>14742</v>
      </c>
      <c r="Y10135">
        <v>47</v>
      </c>
      <c r="Z10135">
        <v>47</v>
      </c>
      <c r="AA10135">
        <v>5</v>
      </c>
      <c r="AB10135">
        <v>5</v>
      </c>
      <c r="AC10135">
        <v>54</v>
      </c>
    </row>
    <row r="10136" spans="1:29">
      <c r="A10136">
        <v>10986</v>
      </c>
      <c r="B10136" t="s">
        <v>805</v>
      </c>
      <c r="C10136" t="s">
        <v>11975</v>
      </c>
      <c r="J10136" t="s">
        <v>1444</v>
      </c>
      <c r="K10136">
        <v>0</v>
      </c>
      <c r="N10136" t="b">
        <v>1</v>
      </c>
      <c r="O10136" t="b">
        <v>0</v>
      </c>
      <c r="P10136" t="b">
        <v>0</v>
      </c>
      <c r="Q10136">
        <v>8</v>
      </c>
      <c r="R10136">
        <v>8</v>
      </c>
      <c r="S10136">
        <v>1</v>
      </c>
      <c r="T10136">
        <v>3</v>
      </c>
      <c r="U10136" t="b">
        <v>1</v>
      </c>
      <c r="V10136" t="s">
        <v>11824</v>
      </c>
      <c r="W10136" t="s">
        <v>11825</v>
      </c>
      <c r="X10136" t="s">
        <v>14562</v>
      </c>
      <c r="Y10136">
        <v>47</v>
      </c>
      <c r="Z10136">
        <v>47</v>
      </c>
      <c r="AA10136">
        <v>6</v>
      </c>
      <c r="AB10136">
        <v>6</v>
      </c>
      <c r="AC10136">
        <v>54</v>
      </c>
    </row>
    <row r="10137" spans="1:29">
      <c r="A10137">
        <v>10987</v>
      </c>
      <c r="B10137" t="s">
        <v>805</v>
      </c>
      <c r="C10137" t="s">
        <v>11976</v>
      </c>
      <c r="J10137" t="s">
        <v>1444</v>
      </c>
      <c r="K10137">
        <v>0</v>
      </c>
      <c r="N10137" t="b">
        <v>1</v>
      </c>
      <c r="O10137" t="b">
        <v>0</v>
      </c>
      <c r="P10137" t="b">
        <v>0</v>
      </c>
      <c r="Q10137">
        <v>8</v>
      </c>
      <c r="R10137">
        <v>8</v>
      </c>
      <c r="S10137">
        <v>1</v>
      </c>
      <c r="T10137">
        <v>3</v>
      </c>
      <c r="U10137" t="b">
        <v>1</v>
      </c>
      <c r="V10137" t="s">
        <v>11824</v>
      </c>
      <c r="W10137" t="s">
        <v>11825</v>
      </c>
      <c r="X10137" t="s">
        <v>14759</v>
      </c>
      <c r="Y10137">
        <v>47</v>
      </c>
      <c r="Z10137">
        <v>47</v>
      </c>
      <c r="AA10137">
        <v>7</v>
      </c>
      <c r="AB10137">
        <v>7</v>
      </c>
      <c r="AC10137">
        <v>54</v>
      </c>
    </row>
    <row r="10138" spans="1:29">
      <c r="A10138">
        <v>10988</v>
      </c>
      <c r="B10138" t="s">
        <v>805</v>
      </c>
      <c r="C10138" t="s">
        <v>11977</v>
      </c>
      <c r="J10138" t="s">
        <v>1444</v>
      </c>
      <c r="K10138">
        <v>0</v>
      </c>
      <c r="N10138" t="b">
        <v>1</v>
      </c>
      <c r="O10138" t="b">
        <v>0</v>
      </c>
      <c r="P10138" t="b">
        <v>0</v>
      </c>
      <c r="Q10138">
        <v>8</v>
      </c>
      <c r="R10138">
        <v>8</v>
      </c>
      <c r="S10138">
        <v>1</v>
      </c>
      <c r="T10138">
        <v>3</v>
      </c>
      <c r="U10138" t="b">
        <v>1</v>
      </c>
      <c r="V10138" t="s">
        <v>11824</v>
      </c>
      <c r="W10138" t="s">
        <v>11825</v>
      </c>
      <c r="X10138" t="s">
        <v>14743</v>
      </c>
      <c r="Y10138">
        <v>48</v>
      </c>
      <c r="Z10138">
        <v>48</v>
      </c>
      <c r="AA10138">
        <v>5</v>
      </c>
      <c r="AB10138">
        <v>5</v>
      </c>
      <c r="AC10138">
        <v>54</v>
      </c>
    </row>
    <row r="10139" spans="1:29">
      <c r="A10139">
        <v>10989</v>
      </c>
      <c r="B10139" t="s">
        <v>805</v>
      </c>
      <c r="C10139" t="s">
        <v>11978</v>
      </c>
      <c r="J10139" t="s">
        <v>1444</v>
      </c>
      <c r="K10139">
        <v>0</v>
      </c>
      <c r="N10139" t="b">
        <v>1</v>
      </c>
      <c r="O10139" t="b">
        <v>0</v>
      </c>
      <c r="P10139" t="b">
        <v>0</v>
      </c>
      <c r="Q10139">
        <v>8</v>
      </c>
      <c r="R10139">
        <v>8</v>
      </c>
      <c r="S10139">
        <v>1</v>
      </c>
      <c r="T10139">
        <v>3</v>
      </c>
      <c r="U10139" t="b">
        <v>1</v>
      </c>
      <c r="V10139" t="s">
        <v>11824</v>
      </c>
      <c r="W10139" t="s">
        <v>11825</v>
      </c>
      <c r="X10139" t="s">
        <v>14475</v>
      </c>
      <c r="Y10139">
        <v>48</v>
      </c>
      <c r="Z10139">
        <v>48</v>
      </c>
      <c r="AA10139">
        <v>6</v>
      </c>
      <c r="AB10139">
        <v>6</v>
      </c>
      <c r="AC10139">
        <v>54</v>
      </c>
    </row>
    <row r="10140" spans="1:29">
      <c r="A10140">
        <v>10990</v>
      </c>
      <c r="B10140" t="s">
        <v>805</v>
      </c>
      <c r="C10140" t="s">
        <v>11979</v>
      </c>
      <c r="J10140" t="s">
        <v>1444</v>
      </c>
      <c r="K10140">
        <v>0</v>
      </c>
      <c r="N10140" t="b">
        <v>1</v>
      </c>
      <c r="O10140" t="b">
        <v>0</v>
      </c>
      <c r="P10140" t="b">
        <v>0</v>
      </c>
      <c r="Q10140">
        <v>8</v>
      </c>
      <c r="R10140">
        <v>8</v>
      </c>
      <c r="S10140">
        <v>1</v>
      </c>
      <c r="T10140">
        <v>3</v>
      </c>
      <c r="U10140" t="b">
        <v>1</v>
      </c>
      <c r="V10140" t="s">
        <v>11824</v>
      </c>
      <c r="W10140" t="s">
        <v>11825</v>
      </c>
      <c r="X10140" t="s">
        <v>14761</v>
      </c>
      <c r="Y10140">
        <v>48</v>
      </c>
      <c r="Z10140">
        <v>48</v>
      </c>
      <c r="AA10140">
        <v>7</v>
      </c>
      <c r="AB10140">
        <v>7</v>
      </c>
      <c r="AC10140">
        <v>54</v>
      </c>
    </row>
    <row r="10141" spans="1:29">
      <c r="A10141">
        <v>10991</v>
      </c>
      <c r="B10141" t="s">
        <v>805</v>
      </c>
      <c r="C10141" t="s">
        <v>11980</v>
      </c>
      <c r="J10141" t="s">
        <v>1444</v>
      </c>
      <c r="K10141">
        <v>0</v>
      </c>
      <c r="N10141" t="b">
        <v>1</v>
      </c>
      <c r="O10141" t="b">
        <v>0</v>
      </c>
      <c r="P10141" t="b">
        <v>0</v>
      </c>
      <c r="Q10141">
        <v>8</v>
      </c>
      <c r="R10141">
        <v>8</v>
      </c>
      <c r="S10141">
        <v>1</v>
      </c>
      <c r="T10141">
        <v>3</v>
      </c>
      <c r="U10141" t="b">
        <v>1</v>
      </c>
      <c r="V10141" t="s">
        <v>11824</v>
      </c>
      <c r="W10141" t="s">
        <v>11825</v>
      </c>
      <c r="X10141" t="s">
        <v>14744</v>
      </c>
      <c r="Y10141">
        <v>49</v>
      </c>
      <c r="Z10141">
        <v>49</v>
      </c>
      <c r="AA10141">
        <v>5</v>
      </c>
      <c r="AB10141">
        <v>5</v>
      </c>
      <c r="AC10141">
        <v>54</v>
      </c>
    </row>
    <row r="10142" spans="1:29">
      <c r="A10142">
        <v>10992</v>
      </c>
      <c r="B10142" t="s">
        <v>805</v>
      </c>
      <c r="C10142" t="s">
        <v>11981</v>
      </c>
      <c r="J10142" t="s">
        <v>1444</v>
      </c>
      <c r="K10142">
        <v>0</v>
      </c>
      <c r="N10142" t="b">
        <v>1</v>
      </c>
      <c r="O10142" t="b">
        <v>0</v>
      </c>
      <c r="P10142" t="b">
        <v>0</v>
      </c>
      <c r="Q10142">
        <v>8</v>
      </c>
      <c r="R10142">
        <v>8</v>
      </c>
      <c r="S10142">
        <v>1</v>
      </c>
      <c r="T10142">
        <v>3</v>
      </c>
      <c r="U10142" t="b">
        <v>1</v>
      </c>
      <c r="V10142" t="s">
        <v>11824</v>
      </c>
      <c r="W10142" t="s">
        <v>11825</v>
      </c>
      <c r="X10142" t="s">
        <v>14478</v>
      </c>
      <c r="Y10142">
        <v>49</v>
      </c>
      <c r="Z10142">
        <v>49</v>
      </c>
      <c r="AA10142">
        <v>6</v>
      </c>
      <c r="AB10142">
        <v>6</v>
      </c>
      <c r="AC10142">
        <v>54</v>
      </c>
    </row>
    <row r="10143" spans="1:29">
      <c r="A10143">
        <v>10993</v>
      </c>
      <c r="B10143" t="s">
        <v>805</v>
      </c>
      <c r="C10143" t="s">
        <v>11982</v>
      </c>
      <c r="J10143" t="s">
        <v>1444</v>
      </c>
      <c r="K10143">
        <v>0</v>
      </c>
      <c r="N10143" t="b">
        <v>1</v>
      </c>
      <c r="O10143" t="b">
        <v>0</v>
      </c>
      <c r="P10143" t="b">
        <v>0</v>
      </c>
      <c r="Q10143">
        <v>8</v>
      </c>
      <c r="R10143">
        <v>8</v>
      </c>
      <c r="S10143">
        <v>1</v>
      </c>
      <c r="T10143">
        <v>3</v>
      </c>
      <c r="U10143" t="b">
        <v>1</v>
      </c>
      <c r="V10143" t="s">
        <v>11824</v>
      </c>
      <c r="W10143" t="s">
        <v>11825</v>
      </c>
      <c r="X10143" t="s">
        <v>14763</v>
      </c>
      <c r="Y10143">
        <v>49</v>
      </c>
      <c r="Z10143">
        <v>49</v>
      </c>
      <c r="AA10143">
        <v>7</v>
      </c>
      <c r="AB10143">
        <v>7</v>
      </c>
      <c r="AC10143">
        <v>54</v>
      </c>
    </row>
    <row r="10144" spans="1:29">
      <c r="A10144">
        <v>10994</v>
      </c>
      <c r="B10144" t="s">
        <v>805</v>
      </c>
      <c r="C10144" t="s">
        <v>11983</v>
      </c>
      <c r="J10144" t="s">
        <v>1444</v>
      </c>
      <c r="K10144">
        <v>0</v>
      </c>
      <c r="N10144" t="b">
        <v>1</v>
      </c>
      <c r="O10144" t="b">
        <v>0</v>
      </c>
      <c r="P10144" t="b">
        <v>0</v>
      </c>
      <c r="Q10144">
        <v>8</v>
      </c>
      <c r="R10144">
        <v>8</v>
      </c>
      <c r="S10144">
        <v>1</v>
      </c>
      <c r="T10144">
        <v>3</v>
      </c>
      <c r="U10144" t="b">
        <v>1</v>
      </c>
      <c r="V10144" t="s">
        <v>11824</v>
      </c>
      <c r="W10144" t="s">
        <v>11825</v>
      </c>
      <c r="X10144" t="s">
        <v>14745</v>
      </c>
      <c r="Y10144">
        <v>50</v>
      </c>
      <c r="Z10144">
        <v>50</v>
      </c>
      <c r="AA10144">
        <v>5</v>
      </c>
      <c r="AB10144">
        <v>5</v>
      </c>
      <c r="AC10144">
        <v>54</v>
      </c>
    </row>
    <row r="10145" spans="1:29">
      <c r="A10145">
        <v>10995</v>
      </c>
      <c r="B10145" t="s">
        <v>805</v>
      </c>
      <c r="C10145" t="s">
        <v>11984</v>
      </c>
      <c r="J10145" t="s">
        <v>1444</v>
      </c>
      <c r="K10145">
        <v>0</v>
      </c>
      <c r="N10145" t="b">
        <v>1</v>
      </c>
      <c r="O10145" t="b">
        <v>0</v>
      </c>
      <c r="P10145" t="b">
        <v>0</v>
      </c>
      <c r="Q10145">
        <v>8</v>
      </c>
      <c r="R10145">
        <v>8</v>
      </c>
      <c r="S10145">
        <v>1</v>
      </c>
      <c r="T10145">
        <v>3</v>
      </c>
      <c r="U10145" t="b">
        <v>1</v>
      </c>
      <c r="V10145" t="s">
        <v>11824</v>
      </c>
      <c r="W10145" t="s">
        <v>11825</v>
      </c>
      <c r="X10145" t="s">
        <v>14481</v>
      </c>
      <c r="Y10145">
        <v>50</v>
      </c>
      <c r="Z10145">
        <v>50</v>
      </c>
      <c r="AA10145">
        <v>6</v>
      </c>
      <c r="AB10145">
        <v>6</v>
      </c>
      <c r="AC10145">
        <v>54</v>
      </c>
    </row>
    <row r="10146" spans="1:29">
      <c r="A10146">
        <v>10996</v>
      </c>
      <c r="B10146" t="s">
        <v>805</v>
      </c>
      <c r="C10146" t="s">
        <v>11985</v>
      </c>
      <c r="J10146" t="s">
        <v>1444</v>
      </c>
      <c r="K10146">
        <v>0</v>
      </c>
      <c r="N10146" t="b">
        <v>1</v>
      </c>
      <c r="O10146" t="b">
        <v>0</v>
      </c>
      <c r="P10146" t="b">
        <v>0</v>
      </c>
      <c r="Q10146">
        <v>8</v>
      </c>
      <c r="R10146">
        <v>8</v>
      </c>
      <c r="S10146">
        <v>1</v>
      </c>
      <c r="T10146">
        <v>3</v>
      </c>
      <c r="U10146" t="b">
        <v>1</v>
      </c>
      <c r="V10146" t="s">
        <v>11824</v>
      </c>
      <c r="W10146" t="s">
        <v>11825</v>
      </c>
      <c r="X10146" t="s">
        <v>14765</v>
      </c>
      <c r="Y10146">
        <v>50</v>
      </c>
      <c r="Z10146">
        <v>50</v>
      </c>
      <c r="AA10146">
        <v>7</v>
      </c>
      <c r="AB10146">
        <v>7</v>
      </c>
      <c r="AC10146">
        <v>54</v>
      </c>
    </row>
    <row r="10147" spans="1:29">
      <c r="A10147">
        <v>10997</v>
      </c>
      <c r="B10147" t="s">
        <v>805</v>
      </c>
      <c r="C10147" t="s">
        <v>11986</v>
      </c>
      <c r="J10147" t="s">
        <v>1444</v>
      </c>
      <c r="K10147">
        <v>0</v>
      </c>
      <c r="N10147" t="b">
        <v>1</v>
      </c>
      <c r="O10147" t="b">
        <v>0</v>
      </c>
      <c r="P10147" t="b">
        <v>0</v>
      </c>
      <c r="Q10147">
        <v>8</v>
      </c>
      <c r="R10147">
        <v>8</v>
      </c>
      <c r="S10147">
        <v>1</v>
      </c>
      <c r="T10147">
        <v>3</v>
      </c>
      <c r="U10147" t="b">
        <v>1</v>
      </c>
      <c r="V10147" t="s">
        <v>11824</v>
      </c>
      <c r="W10147" t="s">
        <v>11825</v>
      </c>
      <c r="X10147" t="s">
        <v>14746</v>
      </c>
      <c r="Y10147">
        <v>51</v>
      </c>
      <c r="Z10147">
        <v>51</v>
      </c>
      <c r="AA10147">
        <v>5</v>
      </c>
      <c r="AB10147">
        <v>5</v>
      </c>
      <c r="AC10147">
        <v>54</v>
      </c>
    </row>
    <row r="10148" spans="1:29">
      <c r="A10148">
        <v>10998</v>
      </c>
      <c r="B10148" t="s">
        <v>805</v>
      </c>
      <c r="C10148" t="s">
        <v>11987</v>
      </c>
      <c r="J10148" t="s">
        <v>1444</v>
      </c>
      <c r="K10148">
        <v>0</v>
      </c>
      <c r="N10148" t="b">
        <v>1</v>
      </c>
      <c r="O10148" t="b">
        <v>0</v>
      </c>
      <c r="P10148" t="b">
        <v>0</v>
      </c>
      <c r="Q10148">
        <v>8</v>
      </c>
      <c r="R10148">
        <v>8</v>
      </c>
      <c r="S10148">
        <v>1</v>
      </c>
      <c r="T10148">
        <v>3</v>
      </c>
      <c r="U10148" t="b">
        <v>1</v>
      </c>
      <c r="V10148" t="s">
        <v>11824</v>
      </c>
      <c r="W10148" t="s">
        <v>11825</v>
      </c>
      <c r="X10148" t="s">
        <v>14484</v>
      </c>
      <c r="Y10148">
        <v>51</v>
      </c>
      <c r="Z10148">
        <v>51</v>
      </c>
      <c r="AA10148">
        <v>6</v>
      </c>
      <c r="AB10148">
        <v>6</v>
      </c>
      <c r="AC10148">
        <v>54</v>
      </c>
    </row>
    <row r="10149" spans="1:29">
      <c r="A10149">
        <v>10999</v>
      </c>
      <c r="B10149" t="s">
        <v>805</v>
      </c>
      <c r="C10149" t="s">
        <v>11988</v>
      </c>
      <c r="J10149" t="s">
        <v>1444</v>
      </c>
      <c r="K10149">
        <v>0</v>
      </c>
      <c r="N10149" t="b">
        <v>1</v>
      </c>
      <c r="O10149" t="b">
        <v>0</v>
      </c>
      <c r="P10149" t="b">
        <v>0</v>
      </c>
      <c r="Q10149">
        <v>8</v>
      </c>
      <c r="R10149">
        <v>8</v>
      </c>
      <c r="S10149">
        <v>1</v>
      </c>
      <c r="T10149">
        <v>3</v>
      </c>
      <c r="U10149" t="b">
        <v>1</v>
      </c>
      <c r="V10149" t="s">
        <v>11824</v>
      </c>
      <c r="W10149" t="s">
        <v>11825</v>
      </c>
      <c r="X10149" t="s">
        <v>14766</v>
      </c>
      <c r="Y10149">
        <v>51</v>
      </c>
      <c r="Z10149">
        <v>51</v>
      </c>
      <c r="AA10149">
        <v>7</v>
      </c>
      <c r="AB10149">
        <v>7</v>
      </c>
      <c r="AC10149">
        <v>54</v>
      </c>
    </row>
    <row r="10150" spans="1:29">
      <c r="A10150">
        <v>11000</v>
      </c>
      <c r="B10150" t="s">
        <v>805</v>
      </c>
      <c r="C10150" t="s">
        <v>11989</v>
      </c>
      <c r="J10150" t="s">
        <v>1444</v>
      </c>
      <c r="K10150">
        <v>0</v>
      </c>
      <c r="N10150" t="b">
        <v>1</v>
      </c>
      <c r="O10150" t="b">
        <v>0</v>
      </c>
      <c r="P10150" t="b">
        <v>0</v>
      </c>
      <c r="Q10150">
        <v>8</v>
      </c>
      <c r="R10150">
        <v>8</v>
      </c>
      <c r="S10150">
        <v>1</v>
      </c>
      <c r="T10150">
        <v>3</v>
      </c>
      <c r="U10150" t="b">
        <v>1</v>
      </c>
      <c r="V10150" t="s">
        <v>11824</v>
      </c>
      <c r="W10150" t="s">
        <v>11825</v>
      </c>
      <c r="X10150" t="s">
        <v>14829</v>
      </c>
      <c r="Y10150">
        <v>52</v>
      </c>
      <c r="Z10150">
        <v>52</v>
      </c>
      <c r="AA10150">
        <v>5</v>
      </c>
      <c r="AB10150">
        <v>5</v>
      </c>
      <c r="AC10150">
        <v>54</v>
      </c>
    </row>
    <row r="10151" spans="1:29">
      <c r="A10151">
        <v>11001</v>
      </c>
      <c r="B10151" t="s">
        <v>805</v>
      </c>
      <c r="C10151" t="s">
        <v>11990</v>
      </c>
      <c r="J10151" t="s">
        <v>1444</v>
      </c>
      <c r="K10151">
        <v>0</v>
      </c>
      <c r="N10151" t="b">
        <v>1</v>
      </c>
      <c r="O10151" t="b">
        <v>0</v>
      </c>
      <c r="P10151" t="b">
        <v>0</v>
      </c>
      <c r="Q10151">
        <v>8</v>
      </c>
      <c r="R10151">
        <v>8</v>
      </c>
      <c r="S10151">
        <v>1</v>
      </c>
      <c r="T10151">
        <v>3</v>
      </c>
      <c r="U10151" t="b">
        <v>1</v>
      </c>
      <c r="V10151" t="s">
        <v>11824</v>
      </c>
      <c r="W10151" t="s">
        <v>11825</v>
      </c>
      <c r="X10151" t="s">
        <v>14565</v>
      </c>
      <c r="Y10151">
        <v>52</v>
      </c>
      <c r="Z10151">
        <v>52</v>
      </c>
      <c r="AA10151">
        <v>6</v>
      </c>
      <c r="AB10151">
        <v>6</v>
      </c>
      <c r="AC10151">
        <v>54</v>
      </c>
    </row>
    <row r="10152" spans="1:29">
      <c r="A10152">
        <v>11002</v>
      </c>
      <c r="B10152" t="s">
        <v>805</v>
      </c>
      <c r="C10152" t="s">
        <v>11991</v>
      </c>
      <c r="J10152" t="s">
        <v>1444</v>
      </c>
      <c r="K10152">
        <v>0</v>
      </c>
      <c r="N10152" t="b">
        <v>1</v>
      </c>
      <c r="O10152" t="b">
        <v>0</v>
      </c>
      <c r="P10152" t="b">
        <v>0</v>
      </c>
      <c r="Q10152">
        <v>8</v>
      </c>
      <c r="R10152">
        <v>8</v>
      </c>
      <c r="S10152">
        <v>1</v>
      </c>
      <c r="T10152">
        <v>3</v>
      </c>
      <c r="U10152" t="b">
        <v>1</v>
      </c>
      <c r="V10152" t="s">
        <v>11824</v>
      </c>
      <c r="W10152" t="s">
        <v>11825</v>
      </c>
      <c r="X10152" t="s">
        <v>14837</v>
      </c>
      <c r="Y10152">
        <v>52</v>
      </c>
      <c r="Z10152">
        <v>52</v>
      </c>
      <c r="AA10152">
        <v>7</v>
      </c>
      <c r="AB10152">
        <v>7</v>
      </c>
      <c r="AC10152">
        <v>54</v>
      </c>
    </row>
    <row r="10153" spans="1:29">
      <c r="A10153">
        <v>11003</v>
      </c>
      <c r="B10153" t="s">
        <v>805</v>
      </c>
      <c r="C10153" t="s">
        <v>11992</v>
      </c>
      <c r="J10153" t="s">
        <v>1444</v>
      </c>
      <c r="K10153">
        <v>0</v>
      </c>
      <c r="N10153" t="b">
        <v>1</v>
      </c>
      <c r="O10153" t="b">
        <v>0</v>
      </c>
      <c r="P10153" t="b">
        <v>0</v>
      </c>
      <c r="Q10153">
        <v>8</v>
      </c>
      <c r="R10153">
        <v>8</v>
      </c>
      <c r="S10153">
        <v>1</v>
      </c>
      <c r="T10153">
        <v>3</v>
      </c>
      <c r="U10153" t="b">
        <v>1</v>
      </c>
      <c r="V10153" t="s">
        <v>11824</v>
      </c>
      <c r="W10153" t="s">
        <v>11825</v>
      </c>
      <c r="X10153" t="s">
        <v>14839</v>
      </c>
      <c r="Y10153">
        <v>53</v>
      </c>
      <c r="Z10153">
        <v>53</v>
      </c>
      <c r="AA10153">
        <v>5</v>
      </c>
      <c r="AB10153">
        <v>5</v>
      </c>
      <c r="AC10153">
        <v>54</v>
      </c>
    </row>
    <row r="10154" spans="1:29">
      <c r="A10154">
        <v>11004</v>
      </c>
      <c r="B10154" t="s">
        <v>805</v>
      </c>
      <c r="C10154" t="s">
        <v>11993</v>
      </c>
      <c r="J10154" t="s">
        <v>1444</v>
      </c>
      <c r="K10154">
        <v>0</v>
      </c>
      <c r="N10154" t="b">
        <v>1</v>
      </c>
      <c r="O10154" t="b">
        <v>0</v>
      </c>
      <c r="P10154" t="b">
        <v>0</v>
      </c>
      <c r="Q10154">
        <v>8</v>
      </c>
      <c r="R10154">
        <v>8</v>
      </c>
      <c r="S10154">
        <v>1</v>
      </c>
      <c r="T10154">
        <v>3</v>
      </c>
      <c r="U10154" t="b">
        <v>1</v>
      </c>
      <c r="V10154" t="s">
        <v>11824</v>
      </c>
      <c r="W10154" t="s">
        <v>11825</v>
      </c>
      <c r="X10154" t="s">
        <v>14568</v>
      </c>
      <c r="Y10154">
        <v>53</v>
      </c>
      <c r="Z10154">
        <v>53</v>
      </c>
      <c r="AA10154">
        <v>6</v>
      </c>
      <c r="AB10154">
        <v>6</v>
      </c>
      <c r="AC10154">
        <v>54</v>
      </c>
    </row>
    <row r="10155" spans="1:29">
      <c r="A10155">
        <v>11005</v>
      </c>
      <c r="B10155" t="s">
        <v>805</v>
      </c>
      <c r="C10155" t="s">
        <v>11994</v>
      </c>
      <c r="J10155" t="s">
        <v>1444</v>
      </c>
      <c r="K10155">
        <v>0</v>
      </c>
      <c r="N10155" t="b">
        <v>1</v>
      </c>
      <c r="O10155" t="b">
        <v>0</v>
      </c>
      <c r="P10155" t="b">
        <v>0</v>
      </c>
      <c r="Q10155">
        <v>8</v>
      </c>
      <c r="R10155">
        <v>8</v>
      </c>
      <c r="S10155">
        <v>1</v>
      </c>
      <c r="T10155">
        <v>3</v>
      </c>
      <c r="U10155" t="b">
        <v>1</v>
      </c>
      <c r="V10155" t="s">
        <v>11824</v>
      </c>
      <c r="W10155" t="s">
        <v>11825</v>
      </c>
      <c r="X10155" t="s">
        <v>14840</v>
      </c>
      <c r="Y10155">
        <v>53</v>
      </c>
      <c r="Z10155">
        <v>53</v>
      </c>
      <c r="AA10155">
        <v>7</v>
      </c>
      <c r="AB10155">
        <v>7</v>
      </c>
      <c r="AC10155">
        <v>54</v>
      </c>
    </row>
    <row r="10156" spans="1:29">
      <c r="A10156">
        <v>11006</v>
      </c>
      <c r="B10156" t="s">
        <v>805</v>
      </c>
      <c r="C10156" t="s">
        <v>11995</v>
      </c>
      <c r="J10156" t="s">
        <v>1444</v>
      </c>
      <c r="K10156">
        <v>0</v>
      </c>
      <c r="N10156" t="b">
        <v>1</v>
      </c>
      <c r="O10156" t="b">
        <v>0</v>
      </c>
      <c r="P10156" t="b">
        <v>0</v>
      </c>
      <c r="Q10156">
        <v>8</v>
      </c>
      <c r="R10156">
        <v>8</v>
      </c>
      <c r="S10156">
        <v>1</v>
      </c>
      <c r="T10156">
        <v>3</v>
      </c>
      <c r="U10156" t="b">
        <v>1</v>
      </c>
      <c r="V10156" t="s">
        <v>11824</v>
      </c>
      <c r="W10156" t="s">
        <v>11825</v>
      </c>
      <c r="X10156" t="s">
        <v>14842</v>
      </c>
      <c r="Y10156">
        <v>54</v>
      </c>
      <c r="Z10156">
        <v>54</v>
      </c>
      <c r="AA10156">
        <v>5</v>
      </c>
      <c r="AB10156">
        <v>5</v>
      </c>
      <c r="AC10156">
        <v>54</v>
      </c>
    </row>
    <row r="10157" spans="1:29">
      <c r="A10157">
        <v>11007</v>
      </c>
      <c r="B10157" t="s">
        <v>805</v>
      </c>
      <c r="C10157" t="s">
        <v>11996</v>
      </c>
      <c r="J10157" t="s">
        <v>1444</v>
      </c>
      <c r="K10157">
        <v>0</v>
      </c>
      <c r="N10157" t="b">
        <v>1</v>
      </c>
      <c r="O10157" t="b">
        <v>0</v>
      </c>
      <c r="P10157" t="b">
        <v>0</v>
      </c>
      <c r="Q10157">
        <v>8</v>
      </c>
      <c r="R10157">
        <v>8</v>
      </c>
      <c r="S10157">
        <v>1</v>
      </c>
      <c r="T10157">
        <v>3</v>
      </c>
      <c r="U10157" t="b">
        <v>1</v>
      </c>
      <c r="V10157" t="s">
        <v>11824</v>
      </c>
      <c r="W10157" t="s">
        <v>11825</v>
      </c>
      <c r="X10157" t="s">
        <v>14571</v>
      </c>
      <c r="Y10157">
        <v>54</v>
      </c>
      <c r="Z10157">
        <v>54</v>
      </c>
      <c r="AA10157">
        <v>6</v>
      </c>
      <c r="AB10157">
        <v>6</v>
      </c>
      <c r="AC10157">
        <v>54</v>
      </c>
    </row>
    <row r="10158" spans="1:29">
      <c r="A10158">
        <v>11008</v>
      </c>
      <c r="B10158" t="s">
        <v>805</v>
      </c>
      <c r="C10158" t="s">
        <v>11997</v>
      </c>
      <c r="J10158" t="s">
        <v>1444</v>
      </c>
      <c r="K10158">
        <v>0</v>
      </c>
      <c r="N10158" t="b">
        <v>1</v>
      </c>
      <c r="O10158" t="b">
        <v>0</v>
      </c>
      <c r="P10158" t="b">
        <v>0</v>
      </c>
      <c r="Q10158">
        <v>8</v>
      </c>
      <c r="R10158">
        <v>8</v>
      </c>
      <c r="S10158">
        <v>1</v>
      </c>
      <c r="T10158">
        <v>3</v>
      </c>
      <c r="U10158" t="b">
        <v>1</v>
      </c>
      <c r="V10158" t="s">
        <v>11824</v>
      </c>
      <c r="W10158" t="s">
        <v>11825</v>
      </c>
      <c r="X10158" t="s">
        <v>14843</v>
      </c>
      <c r="Y10158">
        <v>54</v>
      </c>
      <c r="Z10158">
        <v>54</v>
      </c>
      <c r="AA10158">
        <v>7</v>
      </c>
      <c r="AB10158">
        <v>7</v>
      </c>
      <c r="AC10158">
        <v>54</v>
      </c>
    </row>
    <row r="10159" spans="1:29">
      <c r="A10159">
        <v>11009</v>
      </c>
      <c r="B10159" t="s">
        <v>805</v>
      </c>
      <c r="C10159" t="s">
        <v>11998</v>
      </c>
      <c r="J10159" t="s">
        <v>1444</v>
      </c>
      <c r="K10159">
        <v>0</v>
      </c>
      <c r="N10159" t="b">
        <v>1</v>
      </c>
      <c r="O10159" t="b">
        <v>0</v>
      </c>
      <c r="P10159" t="b">
        <v>0</v>
      </c>
      <c r="Q10159">
        <v>8</v>
      </c>
      <c r="R10159">
        <v>8</v>
      </c>
      <c r="S10159">
        <v>1</v>
      </c>
      <c r="T10159">
        <v>3</v>
      </c>
      <c r="U10159" t="b">
        <v>1</v>
      </c>
      <c r="V10159" t="s">
        <v>11824</v>
      </c>
      <c r="W10159" t="s">
        <v>11825</v>
      </c>
      <c r="X10159" t="s">
        <v>15642</v>
      </c>
      <c r="Y10159">
        <v>55</v>
      </c>
      <c r="Z10159">
        <v>55</v>
      </c>
      <c r="AA10159">
        <v>5</v>
      </c>
      <c r="AB10159">
        <v>5</v>
      </c>
      <c r="AC10159">
        <v>54</v>
      </c>
    </row>
    <row r="10160" spans="1:29">
      <c r="A10160">
        <v>11010</v>
      </c>
      <c r="B10160" t="s">
        <v>805</v>
      </c>
      <c r="C10160" t="s">
        <v>11999</v>
      </c>
      <c r="J10160" t="s">
        <v>1444</v>
      </c>
      <c r="K10160">
        <v>0</v>
      </c>
      <c r="N10160" t="b">
        <v>1</v>
      </c>
      <c r="O10160" t="b">
        <v>0</v>
      </c>
      <c r="P10160" t="b">
        <v>0</v>
      </c>
      <c r="Q10160">
        <v>8</v>
      </c>
      <c r="R10160">
        <v>8</v>
      </c>
      <c r="S10160">
        <v>1</v>
      </c>
      <c r="T10160">
        <v>3</v>
      </c>
      <c r="U10160" t="b">
        <v>1</v>
      </c>
      <c r="V10160" t="s">
        <v>11824</v>
      </c>
      <c r="W10160" t="s">
        <v>11825</v>
      </c>
      <c r="X10160" t="s">
        <v>14574</v>
      </c>
      <c r="Y10160">
        <v>55</v>
      </c>
      <c r="Z10160">
        <v>55</v>
      </c>
      <c r="AA10160">
        <v>6</v>
      </c>
      <c r="AB10160">
        <v>6</v>
      </c>
      <c r="AC10160">
        <v>54</v>
      </c>
    </row>
    <row r="10161" spans="1:29">
      <c r="A10161">
        <v>11011</v>
      </c>
      <c r="B10161" t="s">
        <v>805</v>
      </c>
      <c r="C10161" t="s">
        <v>12000</v>
      </c>
      <c r="J10161" t="s">
        <v>1444</v>
      </c>
      <c r="K10161">
        <v>0</v>
      </c>
      <c r="N10161" t="b">
        <v>1</v>
      </c>
      <c r="O10161" t="b">
        <v>0</v>
      </c>
      <c r="P10161" t="b">
        <v>0</v>
      </c>
      <c r="Q10161">
        <v>8</v>
      </c>
      <c r="R10161">
        <v>8</v>
      </c>
      <c r="S10161">
        <v>1</v>
      </c>
      <c r="T10161">
        <v>3</v>
      </c>
      <c r="U10161" t="b">
        <v>1</v>
      </c>
      <c r="V10161" t="s">
        <v>11824</v>
      </c>
      <c r="W10161" t="s">
        <v>11825</v>
      </c>
      <c r="X10161" t="s">
        <v>15643</v>
      </c>
      <c r="Y10161">
        <v>55</v>
      </c>
      <c r="Z10161">
        <v>55</v>
      </c>
      <c r="AA10161">
        <v>7</v>
      </c>
      <c r="AB10161">
        <v>7</v>
      </c>
      <c r="AC10161">
        <v>54</v>
      </c>
    </row>
    <row r="10162" spans="1:29">
      <c r="A10162">
        <v>11012</v>
      </c>
      <c r="B10162" t="s">
        <v>805</v>
      </c>
      <c r="C10162" t="s">
        <v>12001</v>
      </c>
      <c r="J10162" t="s">
        <v>1444</v>
      </c>
      <c r="K10162">
        <v>0</v>
      </c>
      <c r="N10162" t="b">
        <v>1</v>
      </c>
      <c r="O10162" t="b">
        <v>0</v>
      </c>
      <c r="P10162" t="b">
        <v>0</v>
      </c>
      <c r="Q10162">
        <v>8</v>
      </c>
      <c r="R10162">
        <v>8</v>
      </c>
      <c r="S10162">
        <v>1</v>
      </c>
      <c r="T10162">
        <v>3</v>
      </c>
      <c r="U10162" t="b">
        <v>1</v>
      </c>
      <c r="V10162" t="s">
        <v>11824</v>
      </c>
      <c r="W10162" t="s">
        <v>11825</v>
      </c>
      <c r="X10162" t="s">
        <v>14845</v>
      </c>
      <c r="Y10162">
        <v>56</v>
      </c>
      <c r="Z10162">
        <v>56</v>
      </c>
      <c r="AA10162">
        <v>5</v>
      </c>
      <c r="AB10162">
        <v>5</v>
      </c>
      <c r="AC10162">
        <v>54</v>
      </c>
    </row>
    <row r="10163" spans="1:29">
      <c r="A10163">
        <v>11013</v>
      </c>
      <c r="B10163" t="s">
        <v>805</v>
      </c>
      <c r="C10163" t="s">
        <v>12002</v>
      </c>
      <c r="J10163" t="s">
        <v>1444</v>
      </c>
      <c r="K10163">
        <v>0</v>
      </c>
      <c r="N10163" t="b">
        <v>1</v>
      </c>
      <c r="O10163" t="b">
        <v>0</v>
      </c>
      <c r="P10163" t="b">
        <v>0</v>
      </c>
      <c r="Q10163">
        <v>8</v>
      </c>
      <c r="R10163">
        <v>8</v>
      </c>
      <c r="S10163">
        <v>1</v>
      </c>
      <c r="T10163">
        <v>3</v>
      </c>
      <c r="U10163" t="b">
        <v>1</v>
      </c>
      <c r="V10163" t="s">
        <v>11824</v>
      </c>
      <c r="W10163" t="s">
        <v>11825</v>
      </c>
      <c r="X10163" t="s">
        <v>14576</v>
      </c>
      <c r="Y10163">
        <v>56</v>
      </c>
      <c r="Z10163">
        <v>56</v>
      </c>
      <c r="AA10163">
        <v>6</v>
      </c>
      <c r="AB10163">
        <v>6</v>
      </c>
      <c r="AC10163">
        <v>54</v>
      </c>
    </row>
    <row r="10164" spans="1:29">
      <c r="A10164">
        <v>11014</v>
      </c>
      <c r="B10164" t="s">
        <v>805</v>
      </c>
      <c r="C10164" t="s">
        <v>12003</v>
      </c>
      <c r="J10164" t="s">
        <v>1444</v>
      </c>
      <c r="K10164">
        <v>0</v>
      </c>
      <c r="N10164" t="b">
        <v>1</v>
      </c>
      <c r="O10164" t="b">
        <v>0</v>
      </c>
      <c r="P10164" t="b">
        <v>0</v>
      </c>
      <c r="Q10164">
        <v>8</v>
      </c>
      <c r="R10164">
        <v>8</v>
      </c>
      <c r="S10164">
        <v>1</v>
      </c>
      <c r="T10164">
        <v>3</v>
      </c>
      <c r="U10164" t="b">
        <v>1</v>
      </c>
      <c r="V10164" t="s">
        <v>11824</v>
      </c>
      <c r="W10164" t="s">
        <v>11825</v>
      </c>
      <c r="X10164" t="s">
        <v>14897</v>
      </c>
      <c r="Y10164">
        <v>56</v>
      </c>
      <c r="Z10164">
        <v>56</v>
      </c>
      <c r="AA10164">
        <v>7</v>
      </c>
      <c r="AB10164">
        <v>7</v>
      </c>
      <c r="AC10164">
        <v>54</v>
      </c>
    </row>
    <row r="10165" spans="1:29">
      <c r="A10165">
        <v>11015</v>
      </c>
      <c r="B10165" t="s">
        <v>805</v>
      </c>
      <c r="C10165" t="s">
        <v>12004</v>
      </c>
      <c r="J10165" t="s">
        <v>1444</v>
      </c>
      <c r="K10165">
        <v>0</v>
      </c>
      <c r="N10165" t="b">
        <v>1</v>
      </c>
      <c r="O10165" t="b">
        <v>0</v>
      </c>
      <c r="P10165" t="b">
        <v>0</v>
      </c>
      <c r="Q10165">
        <v>8</v>
      </c>
      <c r="R10165">
        <v>8</v>
      </c>
      <c r="S10165">
        <v>1</v>
      </c>
      <c r="T10165">
        <v>3</v>
      </c>
      <c r="U10165" t="b">
        <v>1</v>
      </c>
      <c r="V10165" t="s">
        <v>11824</v>
      </c>
      <c r="W10165" t="s">
        <v>11825</v>
      </c>
      <c r="X10165" t="s">
        <v>14847</v>
      </c>
      <c r="Y10165">
        <v>57</v>
      </c>
      <c r="Z10165">
        <v>57</v>
      </c>
      <c r="AA10165">
        <v>5</v>
      </c>
      <c r="AB10165">
        <v>5</v>
      </c>
      <c r="AC10165">
        <v>54</v>
      </c>
    </row>
    <row r="10166" spans="1:29">
      <c r="A10166">
        <v>11016</v>
      </c>
      <c r="B10166" t="s">
        <v>805</v>
      </c>
      <c r="C10166" t="s">
        <v>12005</v>
      </c>
      <c r="J10166" t="s">
        <v>1444</v>
      </c>
      <c r="K10166">
        <v>0</v>
      </c>
      <c r="N10166" t="b">
        <v>1</v>
      </c>
      <c r="O10166" t="b">
        <v>0</v>
      </c>
      <c r="P10166" t="b">
        <v>0</v>
      </c>
      <c r="Q10166">
        <v>8</v>
      </c>
      <c r="R10166">
        <v>8</v>
      </c>
      <c r="S10166">
        <v>1</v>
      </c>
      <c r="T10166">
        <v>3</v>
      </c>
      <c r="U10166" t="b">
        <v>1</v>
      </c>
      <c r="V10166" t="s">
        <v>11824</v>
      </c>
      <c r="W10166" t="s">
        <v>11825</v>
      </c>
      <c r="X10166" t="s">
        <v>14579</v>
      </c>
      <c r="Y10166">
        <v>57</v>
      </c>
      <c r="Z10166">
        <v>57</v>
      </c>
      <c r="AA10166">
        <v>6</v>
      </c>
      <c r="AB10166">
        <v>6</v>
      </c>
      <c r="AC10166">
        <v>54</v>
      </c>
    </row>
    <row r="10167" spans="1:29">
      <c r="A10167">
        <v>11017</v>
      </c>
      <c r="B10167" t="s">
        <v>805</v>
      </c>
      <c r="C10167" t="s">
        <v>12006</v>
      </c>
      <c r="J10167" t="s">
        <v>1444</v>
      </c>
      <c r="K10167">
        <v>0</v>
      </c>
      <c r="N10167" t="b">
        <v>1</v>
      </c>
      <c r="O10167" t="b">
        <v>0</v>
      </c>
      <c r="P10167" t="b">
        <v>0</v>
      </c>
      <c r="Q10167">
        <v>8</v>
      </c>
      <c r="R10167">
        <v>8</v>
      </c>
      <c r="S10167">
        <v>1</v>
      </c>
      <c r="T10167">
        <v>3</v>
      </c>
      <c r="U10167" t="b">
        <v>1</v>
      </c>
      <c r="V10167" t="s">
        <v>11824</v>
      </c>
      <c r="W10167" t="s">
        <v>11825</v>
      </c>
      <c r="X10167" t="s">
        <v>14898</v>
      </c>
      <c r="Y10167">
        <v>57</v>
      </c>
      <c r="Z10167">
        <v>57</v>
      </c>
      <c r="AA10167">
        <v>7</v>
      </c>
      <c r="AB10167">
        <v>7</v>
      </c>
      <c r="AC10167">
        <v>54</v>
      </c>
    </row>
    <row r="10168" spans="1:29">
      <c r="A10168">
        <v>11018</v>
      </c>
      <c r="B10168" t="s">
        <v>805</v>
      </c>
      <c r="C10168" t="s">
        <v>12007</v>
      </c>
      <c r="J10168" t="s">
        <v>1444</v>
      </c>
      <c r="K10168">
        <v>0</v>
      </c>
      <c r="N10168" t="b">
        <v>1</v>
      </c>
      <c r="O10168" t="b">
        <v>0</v>
      </c>
      <c r="P10168" t="b">
        <v>0</v>
      </c>
      <c r="Q10168">
        <v>8</v>
      </c>
      <c r="R10168">
        <v>8</v>
      </c>
      <c r="S10168">
        <v>1</v>
      </c>
      <c r="T10168">
        <v>3</v>
      </c>
      <c r="U10168" t="b">
        <v>1</v>
      </c>
      <c r="V10168" t="s">
        <v>11824</v>
      </c>
      <c r="W10168" t="s">
        <v>11825</v>
      </c>
      <c r="X10168" t="s">
        <v>14849</v>
      </c>
      <c r="Y10168">
        <v>58</v>
      </c>
      <c r="Z10168">
        <v>58</v>
      </c>
      <c r="AA10168">
        <v>5</v>
      </c>
      <c r="AB10168">
        <v>5</v>
      </c>
      <c r="AC10168">
        <v>54</v>
      </c>
    </row>
    <row r="10169" spans="1:29">
      <c r="A10169">
        <v>11019</v>
      </c>
      <c r="B10169" t="s">
        <v>805</v>
      </c>
      <c r="C10169" t="s">
        <v>12008</v>
      </c>
      <c r="J10169" t="s">
        <v>1444</v>
      </c>
      <c r="K10169">
        <v>0</v>
      </c>
      <c r="N10169" t="b">
        <v>1</v>
      </c>
      <c r="O10169" t="b">
        <v>0</v>
      </c>
      <c r="P10169" t="b">
        <v>0</v>
      </c>
      <c r="Q10169">
        <v>8</v>
      </c>
      <c r="R10169">
        <v>8</v>
      </c>
      <c r="S10169">
        <v>1</v>
      </c>
      <c r="T10169">
        <v>3</v>
      </c>
      <c r="U10169" t="b">
        <v>1</v>
      </c>
      <c r="V10169" t="s">
        <v>11824</v>
      </c>
      <c r="W10169" t="s">
        <v>11825</v>
      </c>
      <c r="X10169" t="s">
        <v>14582</v>
      </c>
      <c r="Y10169">
        <v>58</v>
      </c>
      <c r="Z10169">
        <v>58</v>
      </c>
      <c r="AA10169">
        <v>6</v>
      </c>
      <c r="AB10169">
        <v>6</v>
      </c>
      <c r="AC10169">
        <v>54</v>
      </c>
    </row>
    <row r="10170" spans="1:29">
      <c r="A10170">
        <v>11020</v>
      </c>
      <c r="B10170" t="s">
        <v>805</v>
      </c>
      <c r="C10170" t="s">
        <v>12009</v>
      </c>
      <c r="J10170" t="s">
        <v>1444</v>
      </c>
      <c r="K10170">
        <v>0</v>
      </c>
      <c r="N10170" t="b">
        <v>1</v>
      </c>
      <c r="O10170" t="b">
        <v>0</v>
      </c>
      <c r="P10170" t="b">
        <v>0</v>
      </c>
      <c r="Q10170">
        <v>8</v>
      </c>
      <c r="R10170">
        <v>8</v>
      </c>
      <c r="S10170">
        <v>1</v>
      </c>
      <c r="T10170">
        <v>3</v>
      </c>
      <c r="U10170" t="b">
        <v>1</v>
      </c>
      <c r="V10170" t="s">
        <v>11824</v>
      </c>
      <c r="W10170" t="s">
        <v>11825</v>
      </c>
      <c r="X10170" t="s">
        <v>14899</v>
      </c>
      <c r="Y10170">
        <v>58</v>
      </c>
      <c r="Z10170">
        <v>58</v>
      </c>
      <c r="AA10170">
        <v>7</v>
      </c>
      <c r="AB10170">
        <v>7</v>
      </c>
      <c r="AC10170">
        <v>54</v>
      </c>
    </row>
    <row r="10171" spans="1:29">
      <c r="A10171">
        <v>11021</v>
      </c>
      <c r="B10171" t="s">
        <v>805</v>
      </c>
      <c r="C10171" t="s">
        <v>12010</v>
      </c>
      <c r="J10171" t="s">
        <v>1444</v>
      </c>
      <c r="K10171">
        <v>0</v>
      </c>
      <c r="N10171" t="b">
        <v>1</v>
      </c>
      <c r="O10171" t="b">
        <v>0</v>
      </c>
      <c r="P10171" t="b">
        <v>0</v>
      </c>
      <c r="Q10171">
        <v>8</v>
      </c>
      <c r="R10171">
        <v>8</v>
      </c>
      <c r="S10171">
        <v>1</v>
      </c>
      <c r="T10171">
        <v>3</v>
      </c>
      <c r="U10171" t="b">
        <v>1</v>
      </c>
      <c r="V10171" t="s">
        <v>11824</v>
      </c>
      <c r="W10171" t="s">
        <v>11825</v>
      </c>
      <c r="X10171" t="s">
        <v>14851</v>
      </c>
      <c r="Y10171">
        <v>59</v>
      </c>
      <c r="Z10171">
        <v>59</v>
      </c>
      <c r="AA10171">
        <v>5</v>
      </c>
      <c r="AB10171">
        <v>5</v>
      </c>
      <c r="AC10171">
        <v>54</v>
      </c>
    </row>
    <row r="10172" spans="1:29">
      <c r="A10172">
        <v>11022</v>
      </c>
      <c r="B10172" t="s">
        <v>805</v>
      </c>
      <c r="C10172" t="s">
        <v>12011</v>
      </c>
      <c r="J10172" t="s">
        <v>1444</v>
      </c>
      <c r="K10172">
        <v>0</v>
      </c>
      <c r="N10172" t="b">
        <v>1</v>
      </c>
      <c r="O10172" t="b">
        <v>0</v>
      </c>
      <c r="P10172" t="b">
        <v>0</v>
      </c>
      <c r="Q10172">
        <v>8</v>
      </c>
      <c r="R10172">
        <v>8</v>
      </c>
      <c r="S10172">
        <v>1</v>
      </c>
      <c r="T10172">
        <v>3</v>
      </c>
      <c r="U10172" t="b">
        <v>1</v>
      </c>
      <c r="V10172" t="s">
        <v>11824</v>
      </c>
      <c r="W10172" t="s">
        <v>11825</v>
      </c>
      <c r="X10172" t="s">
        <v>14585</v>
      </c>
      <c r="Y10172">
        <v>59</v>
      </c>
      <c r="Z10172">
        <v>59</v>
      </c>
      <c r="AA10172">
        <v>6</v>
      </c>
      <c r="AB10172">
        <v>6</v>
      </c>
      <c r="AC10172">
        <v>54</v>
      </c>
    </row>
    <row r="10173" spans="1:29">
      <c r="A10173">
        <v>11023</v>
      </c>
      <c r="B10173" t="s">
        <v>805</v>
      </c>
      <c r="C10173" t="s">
        <v>12012</v>
      </c>
      <c r="J10173" t="s">
        <v>1444</v>
      </c>
      <c r="K10173">
        <v>0</v>
      </c>
      <c r="N10173" t="b">
        <v>1</v>
      </c>
      <c r="O10173" t="b">
        <v>0</v>
      </c>
      <c r="P10173" t="b">
        <v>0</v>
      </c>
      <c r="Q10173">
        <v>8</v>
      </c>
      <c r="R10173">
        <v>8</v>
      </c>
      <c r="S10173">
        <v>1</v>
      </c>
      <c r="T10173">
        <v>3</v>
      </c>
      <c r="U10173" t="b">
        <v>1</v>
      </c>
      <c r="V10173" t="s">
        <v>11824</v>
      </c>
      <c r="W10173" t="s">
        <v>11825</v>
      </c>
      <c r="X10173" t="s">
        <v>14900</v>
      </c>
      <c r="Y10173">
        <v>59</v>
      </c>
      <c r="Z10173">
        <v>59</v>
      </c>
      <c r="AA10173">
        <v>7</v>
      </c>
      <c r="AB10173">
        <v>7</v>
      </c>
      <c r="AC10173">
        <v>54</v>
      </c>
    </row>
    <row r="10174" spans="1:29">
      <c r="A10174">
        <v>11024</v>
      </c>
      <c r="B10174" t="s">
        <v>805</v>
      </c>
      <c r="C10174" t="s">
        <v>12013</v>
      </c>
      <c r="J10174" t="s">
        <v>1444</v>
      </c>
      <c r="K10174">
        <v>0</v>
      </c>
      <c r="N10174" t="b">
        <v>1</v>
      </c>
      <c r="O10174" t="b">
        <v>0</v>
      </c>
      <c r="P10174" t="b">
        <v>0</v>
      </c>
      <c r="Q10174">
        <v>8</v>
      </c>
      <c r="R10174">
        <v>8</v>
      </c>
      <c r="S10174">
        <v>1</v>
      </c>
      <c r="T10174">
        <v>3</v>
      </c>
      <c r="U10174" t="b">
        <v>1</v>
      </c>
      <c r="V10174" t="s">
        <v>11824</v>
      </c>
      <c r="W10174" t="s">
        <v>11825</v>
      </c>
      <c r="X10174" t="s">
        <v>14853</v>
      </c>
      <c r="Y10174">
        <v>60</v>
      </c>
      <c r="Z10174">
        <v>60</v>
      </c>
      <c r="AA10174">
        <v>5</v>
      </c>
      <c r="AB10174">
        <v>5</v>
      </c>
      <c r="AC10174">
        <v>54</v>
      </c>
    </row>
    <row r="10175" spans="1:29">
      <c r="A10175">
        <v>11025</v>
      </c>
      <c r="B10175" t="s">
        <v>805</v>
      </c>
      <c r="C10175" t="s">
        <v>12014</v>
      </c>
      <c r="J10175" t="s">
        <v>1444</v>
      </c>
      <c r="K10175">
        <v>0</v>
      </c>
      <c r="N10175" t="b">
        <v>1</v>
      </c>
      <c r="O10175" t="b">
        <v>0</v>
      </c>
      <c r="P10175" t="b">
        <v>0</v>
      </c>
      <c r="Q10175">
        <v>8</v>
      </c>
      <c r="R10175">
        <v>8</v>
      </c>
      <c r="S10175">
        <v>1</v>
      </c>
      <c r="T10175">
        <v>3</v>
      </c>
      <c r="U10175" t="b">
        <v>1</v>
      </c>
      <c r="V10175" t="s">
        <v>11824</v>
      </c>
      <c r="W10175" t="s">
        <v>11825</v>
      </c>
      <c r="X10175" t="s">
        <v>14588</v>
      </c>
      <c r="Y10175">
        <v>60</v>
      </c>
      <c r="Z10175">
        <v>60</v>
      </c>
      <c r="AA10175">
        <v>6</v>
      </c>
      <c r="AB10175">
        <v>6</v>
      </c>
      <c r="AC10175">
        <v>54</v>
      </c>
    </row>
    <row r="10176" spans="1:29">
      <c r="A10176">
        <v>11026</v>
      </c>
      <c r="B10176" t="s">
        <v>805</v>
      </c>
      <c r="C10176" t="s">
        <v>12015</v>
      </c>
      <c r="J10176" t="s">
        <v>1444</v>
      </c>
      <c r="K10176">
        <v>0</v>
      </c>
      <c r="N10176" t="b">
        <v>1</v>
      </c>
      <c r="O10176" t="b">
        <v>0</v>
      </c>
      <c r="P10176" t="b">
        <v>0</v>
      </c>
      <c r="Q10176">
        <v>8</v>
      </c>
      <c r="R10176">
        <v>8</v>
      </c>
      <c r="S10176">
        <v>1</v>
      </c>
      <c r="T10176">
        <v>3</v>
      </c>
      <c r="U10176" t="b">
        <v>1</v>
      </c>
      <c r="V10176" t="s">
        <v>11824</v>
      </c>
      <c r="W10176" t="s">
        <v>11825</v>
      </c>
      <c r="X10176" t="s">
        <v>14901</v>
      </c>
      <c r="Y10176">
        <v>60</v>
      </c>
      <c r="Z10176">
        <v>60</v>
      </c>
      <c r="AA10176">
        <v>7</v>
      </c>
      <c r="AB10176">
        <v>7</v>
      </c>
      <c r="AC10176">
        <v>54</v>
      </c>
    </row>
    <row r="10177" spans="1:29">
      <c r="A10177">
        <v>11027</v>
      </c>
      <c r="B10177" t="s">
        <v>805</v>
      </c>
      <c r="C10177" t="s">
        <v>12016</v>
      </c>
      <c r="J10177" t="s">
        <v>1444</v>
      </c>
      <c r="K10177">
        <v>0</v>
      </c>
      <c r="N10177" t="b">
        <v>1</v>
      </c>
      <c r="O10177" t="b">
        <v>0</v>
      </c>
      <c r="P10177" t="b">
        <v>0</v>
      </c>
      <c r="Q10177">
        <v>8</v>
      </c>
      <c r="R10177">
        <v>8</v>
      </c>
      <c r="S10177">
        <v>1</v>
      </c>
      <c r="T10177">
        <v>3</v>
      </c>
      <c r="U10177" t="b">
        <v>1</v>
      </c>
      <c r="V10177" t="s">
        <v>11824</v>
      </c>
      <c r="W10177" t="s">
        <v>11825</v>
      </c>
      <c r="X10177" t="s">
        <v>14855</v>
      </c>
      <c r="Y10177">
        <v>61</v>
      </c>
      <c r="Z10177">
        <v>61</v>
      </c>
      <c r="AA10177">
        <v>5</v>
      </c>
      <c r="AB10177">
        <v>5</v>
      </c>
      <c r="AC10177">
        <v>54</v>
      </c>
    </row>
    <row r="10178" spans="1:29">
      <c r="A10178">
        <v>11028</v>
      </c>
      <c r="B10178" t="s">
        <v>805</v>
      </c>
      <c r="C10178" t="s">
        <v>12017</v>
      </c>
      <c r="J10178" t="s">
        <v>1444</v>
      </c>
      <c r="K10178">
        <v>0</v>
      </c>
      <c r="N10178" t="b">
        <v>1</v>
      </c>
      <c r="O10178" t="b">
        <v>0</v>
      </c>
      <c r="P10178" t="b">
        <v>0</v>
      </c>
      <c r="Q10178">
        <v>8</v>
      </c>
      <c r="R10178">
        <v>8</v>
      </c>
      <c r="S10178">
        <v>1</v>
      </c>
      <c r="T10178">
        <v>3</v>
      </c>
      <c r="U10178" t="b">
        <v>1</v>
      </c>
      <c r="V10178" t="s">
        <v>11824</v>
      </c>
      <c r="W10178" t="s">
        <v>11825</v>
      </c>
      <c r="X10178" t="s">
        <v>14591</v>
      </c>
      <c r="Y10178">
        <v>61</v>
      </c>
      <c r="Z10178">
        <v>61</v>
      </c>
      <c r="AA10178">
        <v>6</v>
      </c>
      <c r="AB10178">
        <v>6</v>
      </c>
      <c r="AC10178">
        <v>54</v>
      </c>
    </row>
    <row r="10179" spans="1:29">
      <c r="A10179">
        <v>11029</v>
      </c>
      <c r="B10179" t="s">
        <v>805</v>
      </c>
      <c r="C10179" t="s">
        <v>12018</v>
      </c>
      <c r="J10179" t="s">
        <v>1444</v>
      </c>
      <c r="K10179">
        <v>0</v>
      </c>
      <c r="N10179" t="b">
        <v>1</v>
      </c>
      <c r="O10179" t="b">
        <v>0</v>
      </c>
      <c r="P10179" t="b">
        <v>0</v>
      </c>
      <c r="Q10179">
        <v>8</v>
      </c>
      <c r="R10179">
        <v>8</v>
      </c>
      <c r="S10179">
        <v>1</v>
      </c>
      <c r="T10179">
        <v>3</v>
      </c>
      <c r="U10179" t="b">
        <v>1</v>
      </c>
      <c r="V10179" t="s">
        <v>11824</v>
      </c>
      <c r="W10179" t="s">
        <v>11825</v>
      </c>
      <c r="X10179" t="s">
        <v>14902</v>
      </c>
      <c r="Y10179">
        <v>61</v>
      </c>
      <c r="Z10179">
        <v>61</v>
      </c>
      <c r="AA10179">
        <v>7</v>
      </c>
      <c r="AB10179">
        <v>7</v>
      </c>
      <c r="AC10179">
        <v>54</v>
      </c>
    </row>
    <row r="10180" spans="1:29">
      <c r="A10180">
        <v>11030</v>
      </c>
      <c r="B10180" t="s">
        <v>805</v>
      </c>
      <c r="C10180" t="s">
        <v>12019</v>
      </c>
      <c r="J10180" t="s">
        <v>1444</v>
      </c>
      <c r="K10180">
        <v>0</v>
      </c>
      <c r="N10180" t="b">
        <v>1</v>
      </c>
      <c r="O10180" t="b">
        <v>0</v>
      </c>
      <c r="P10180" t="b">
        <v>0</v>
      </c>
      <c r="Q10180">
        <v>8</v>
      </c>
      <c r="R10180">
        <v>8</v>
      </c>
      <c r="S10180">
        <v>1</v>
      </c>
      <c r="T10180">
        <v>3</v>
      </c>
      <c r="U10180" t="b">
        <v>1</v>
      </c>
      <c r="V10180" t="s">
        <v>11824</v>
      </c>
      <c r="W10180" t="s">
        <v>11825</v>
      </c>
      <c r="X10180" t="s">
        <v>14857</v>
      </c>
      <c r="Y10180">
        <v>62</v>
      </c>
      <c r="Z10180">
        <v>62</v>
      </c>
      <c r="AA10180">
        <v>5</v>
      </c>
      <c r="AB10180">
        <v>5</v>
      </c>
      <c r="AC10180">
        <v>54</v>
      </c>
    </row>
    <row r="10181" spans="1:29">
      <c r="A10181">
        <v>11031</v>
      </c>
      <c r="B10181" t="s">
        <v>805</v>
      </c>
      <c r="C10181" t="s">
        <v>12020</v>
      </c>
      <c r="J10181" t="s">
        <v>1444</v>
      </c>
      <c r="K10181">
        <v>0</v>
      </c>
      <c r="N10181" t="b">
        <v>1</v>
      </c>
      <c r="O10181" t="b">
        <v>0</v>
      </c>
      <c r="P10181" t="b">
        <v>0</v>
      </c>
      <c r="Q10181">
        <v>8</v>
      </c>
      <c r="R10181">
        <v>8</v>
      </c>
      <c r="S10181">
        <v>1</v>
      </c>
      <c r="T10181">
        <v>3</v>
      </c>
      <c r="U10181" t="b">
        <v>1</v>
      </c>
      <c r="V10181" t="s">
        <v>11824</v>
      </c>
      <c r="W10181" t="s">
        <v>11825</v>
      </c>
      <c r="X10181" t="s">
        <v>14883</v>
      </c>
      <c r="Y10181">
        <v>62</v>
      </c>
      <c r="Z10181">
        <v>62</v>
      </c>
      <c r="AA10181">
        <v>6</v>
      </c>
      <c r="AB10181">
        <v>6</v>
      </c>
      <c r="AC10181">
        <v>54</v>
      </c>
    </row>
    <row r="10182" spans="1:29">
      <c r="A10182">
        <v>11032</v>
      </c>
      <c r="B10182" t="s">
        <v>805</v>
      </c>
      <c r="C10182" t="s">
        <v>12021</v>
      </c>
      <c r="J10182" t="s">
        <v>1444</v>
      </c>
      <c r="K10182">
        <v>0</v>
      </c>
      <c r="N10182" t="b">
        <v>1</v>
      </c>
      <c r="O10182" t="b">
        <v>0</v>
      </c>
      <c r="P10182" t="b">
        <v>0</v>
      </c>
      <c r="Q10182">
        <v>8</v>
      </c>
      <c r="R10182">
        <v>8</v>
      </c>
      <c r="S10182">
        <v>1</v>
      </c>
      <c r="T10182">
        <v>3</v>
      </c>
      <c r="U10182" t="b">
        <v>1</v>
      </c>
      <c r="V10182" t="s">
        <v>11824</v>
      </c>
      <c r="W10182" t="s">
        <v>11825</v>
      </c>
      <c r="X10182" t="s">
        <v>14903</v>
      </c>
      <c r="Y10182">
        <v>62</v>
      </c>
      <c r="Z10182">
        <v>62</v>
      </c>
      <c r="AA10182">
        <v>7</v>
      </c>
      <c r="AB10182">
        <v>7</v>
      </c>
      <c r="AC10182">
        <v>54</v>
      </c>
    </row>
    <row r="10183" spans="1:29">
      <c r="A10183">
        <v>11033</v>
      </c>
      <c r="B10183" t="s">
        <v>805</v>
      </c>
      <c r="C10183" t="s">
        <v>12022</v>
      </c>
      <c r="J10183" t="s">
        <v>1444</v>
      </c>
      <c r="K10183">
        <v>0</v>
      </c>
      <c r="N10183" t="b">
        <v>1</v>
      </c>
      <c r="O10183" t="b">
        <v>0</v>
      </c>
      <c r="P10183" t="b">
        <v>0</v>
      </c>
      <c r="Q10183">
        <v>8</v>
      </c>
      <c r="R10183">
        <v>8</v>
      </c>
      <c r="S10183">
        <v>1</v>
      </c>
      <c r="T10183">
        <v>3</v>
      </c>
      <c r="U10183" t="b">
        <v>1</v>
      </c>
      <c r="V10183" t="s">
        <v>11824</v>
      </c>
      <c r="W10183" t="s">
        <v>11825</v>
      </c>
      <c r="X10183" t="s">
        <v>14859</v>
      </c>
      <c r="Y10183">
        <v>63</v>
      </c>
      <c r="Z10183">
        <v>63</v>
      </c>
      <c r="AA10183">
        <v>5</v>
      </c>
      <c r="AB10183">
        <v>5</v>
      </c>
      <c r="AC10183">
        <v>54</v>
      </c>
    </row>
    <row r="10184" spans="1:29">
      <c r="A10184">
        <v>11034</v>
      </c>
      <c r="B10184" t="s">
        <v>805</v>
      </c>
      <c r="C10184" t="s">
        <v>12023</v>
      </c>
      <c r="J10184" t="s">
        <v>1444</v>
      </c>
      <c r="K10184">
        <v>0</v>
      </c>
      <c r="N10184" t="b">
        <v>1</v>
      </c>
      <c r="O10184" t="b">
        <v>0</v>
      </c>
      <c r="P10184" t="b">
        <v>0</v>
      </c>
      <c r="Q10184">
        <v>8</v>
      </c>
      <c r="R10184">
        <v>8</v>
      </c>
      <c r="S10184">
        <v>1</v>
      </c>
      <c r="T10184">
        <v>3</v>
      </c>
      <c r="U10184" t="b">
        <v>1</v>
      </c>
      <c r="V10184" t="s">
        <v>11824</v>
      </c>
      <c r="W10184" t="s">
        <v>11825</v>
      </c>
      <c r="X10184" t="s">
        <v>14884</v>
      </c>
      <c r="Y10184">
        <v>63</v>
      </c>
      <c r="Z10184">
        <v>63</v>
      </c>
      <c r="AA10184">
        <v>6</v>
      </c>
      <c r="AB10184">
        <v>6</v>
      </c>
      <c r="AC10184">
        <v>54</v>
      </c>
    </row>
    <row r="10185" spans="1:29">
      <c r="A10185">
        <v>11035</v>
      </c>
      <c r="B10185" t="s">
        <v>805</v>
      </c>
      <c r="C10185" t="s">
        <v>12024</v>
      </c>
      <c r="J10185" t="s">
        <v>1444</v>
      </c>
      <c r="K10185">
        <v>0</v>
      </c>
      <c r="N10185" t="b">
        <v>1</v>
      </c>
      <c r="O10185" t="b">
        <v>0</v>
      </c>
      <c r="P10185" t="b">
        <v>0</v>
      </c>
      <c r="Q10185">
        <v>8</v>
      </c>
      <c r="R10185">
        <v>8</v>
      </c>
      <c r="S10185">
        <v>1</v>
      </c>
      <c r="T10185">
        <v>3</v>
      </c>
      <c r="U10185" t="b">
        <v>1</v>
      </c>
      <c r="V10185" t="s">
        <v>11824</v>
      </c>
      <c r="W10185" t="s">
        <v>11825</v>
      </c>
      <c r="X10185" t="s">
        <v>14904</v>
      </c>
      <c r="Y10185">
        <v>63</v>
      </c>
      <c r="Z10185">
        <v>63</v>
      </c>
      <c r="AA10185">
        <v>7</v>
      </c>
      <c r="AB10185">
        <v>7</v>
      </c>
      <c r="AC10185">
        <v>54</v>
      </c>
    </row>
    <row r="10186" spans="1:29">
      <c r="A10186">
        <v>11036</v>
      </c>
      <c r="B10186" t="s">
        <v>805</v>
      </c>
      <c r="C10186" t="s">
        <v>12025</v>
      </c>
      <c r="J10186" t="s">
        <v>1444</v>
      </c>
      <c r="K10186">
        <v>0</v>
      </c>
      <c r="N10186" t="b">
        <v>1</v>
      </c>
      <c r="O10186" t="b">
        <v>0</v>
      </c>
      <c r="P10186" t="b">
        <v>0</v>
      </c>
      <c r="Q10186">
        <v>8</v>
      </c>
      <c r="R10186">
        <v>8</v>
      </c>
      <c r="S10186">
        <v>1</v>
      </c>
      <c r="T10186">
        <v>3</v>
      </c>
      <c r="U10186" t="b">
        <v>1</v>
      </c>
      <c r="V10186" t="s">
        <v>11824</v>
      </c>
      <c r="W10186" t="s">
        <v>11825</v>
      </c>
      <c r="X10186" t="s">
        <v>14861</v>
      </c>
      <c r="Y10186">
        <v>64</v>
      </c>
      <c r="Z10186">
        <v>64</v>
      </c>
      <c r="AA10186">
        <v>5</v>
      </c>
      <c r="AB10186">
        <v>5</v>
      </c>
      <c r="AC10186">
        <v>54</v>
      </c>
    </row>
    <row r="10187" spans="1:29">
      <c r="A10187">
        <v>11037</v>
      </c>
      <c r="B10187" t="s">
        <v>805</v>
      </c>
      <c r="C10187" t="s">
        <v>12026</v>
      </c>
      <c r="J10187" t="s">
        <v>1444</v>
      </c>
      <c r="K10187">
        <v>0</v>
      </c>
      <c r="N10187" t="b">
        <v>1</v>
      </c>
      <c r="O10187" t="b">
        <v>0</v>
      </c>
      <c r="P10187" t="b">
        <v>0</v>
      </c>
      <c r="Q10187">
        <v>8</v>
      </c>
      <c r="R10187">
        <v>8</v>
      </c>
      <c r="S10187">
        <v>1</v>
      </c>
      <c r="T10187">
        <v>3</v>
      </c>
      <c r="U10187" t="b">
        <v>1</v>
      </c>
      <c r="V10187" t="s">
        <v>11824</v>
      </c>
      <c r="W10187" t="s">
        <v>11825</v>
      </c>
      <c r="X10187" t="s">
        <v>14596</v>
      </c>
      <c r="Y10187">
        <v>64</v>
      </c>
      <c r="Z10187">
        <v>64</v>
      </c>
      <c r="AA10187">
        <v>6</v>
      </c>
      <c r="AB10187">
        <v>6</v>
      </c>
      <c r="AC10187">
        <v>54</v>
      </c>
    </row>
    <row r="10188" spans="1:29">
      <c r="A10188">
        <v>11038</v>
      </c>
      <c r="B10188" t="s">
        <v>805</v>
      </c>
      <c r="C10188" t="s">
        <v>12027</v>
      </c>
      <c r="J10188" t="s">
        <v>1444</v>
      </c>
      <c r="K10188">
        <v>0</v>
      </c>
      <c r="N10188" t="b">
        <v>1</v>
      </c>
      <c r="O10188" t="b">
        <v>0</v>
      </c>
      <c r="P10188" t="b">
        <v>0</v>
      </c>
      <c r="Q10188">
        <v>8</v>
      </c>
      <c r="R10188">
        <v>8</v>
      </c>
      <c r="S10188">
        <v>1</v>
      </c>
      <c r="T10188">
        <v>3</v>
      </c>
      <c r="U10188" t="b">
        <v>1</v>
      </c>
      <c r="V10188" t="s">
        <v>11824</v>
      </c>
      <c r="W10188" t="s">
        <v>11825</v>
      </c>
      <c r="X10188" t="s">
        <v>14905</v>
      </c>
      <c r="Y10188">
        <v>64</v>
      </c>
      <c r="Z10188">
        <v>64</v>
      </c>
      <c r="AA10188">
        <v>7</v>
      </c>
      <c r="AB10188">
        <v>7</v>
      </c>
      <c r="AC10188">
        <v>54</v>
      </c>
    </row>
    <row r="10189" spans="1:29">
      <c r="A10189">
        <v>11087</v>
      </c>
      <c r="B10189" t="s">
        <v>805</v>
      </c>
      <c r="C10189" t="s">
        <v>12028</v>
      </c>
      <c r="J10189" t="s">
        <v>1444</v>
      </c>
      <c r="K10189">
        <v>0</v>
      </c>
      <c r="N10189" t="b">
        <v>0</v>
      </c>
      <c r="O10189" t="b">
        <v>1</v>
      </c>
      <c r="P10189" t="b">
        <v>0</v>
      </c>
      <c r="Q10189">
        <v>8</v>
      </c>
      <c r="R10189">
        <v>8</v>
      </c>
      <c r="S10189">
        <v>1</v>
      </c>
      <c r="T10189">
        <v>3</v>
      </c>
      <c r="U10189" t="b">
        <v>1</v>
      </c>
      <c r="V10189" t="s">
        <v>11824</v>
      </c>
      <c r="W10189" t="s">
        <v>11825</v>
      </c>
      <c r="X10189" t="s">
        <v>14463</v>
      </c>
      <c r="Y10189">
        <v>15</v>
      </c>
      <c r="Z10189">
        <v>15</v>
      </c>
      <c r="AA10189">
        <v>8</v>
      </c>
      <c r="AB10189">
        <v>8</v>
      </c>
      <c r="AC10189">
        <v>54</v>
      </c>
    </row>
    <row r="10190" spans="1:29">
      <c r="A10190">
        <v>11088</v>
      </c>
      <c r="B10190" t="s">
        <v>805</v>
      </c>
      <c r="C10190" t="s">
        <v>12029</v>
      </c>
      <c r="J10190" t="s">
        <v>1444</v>
      </c>
      <c r="K10190">
        <v>0</v>
      </c>
      <c r="N10190" t="b">
        <v>0</v>
      </c>
      <c r="O10190" t="b">
        <v>1</v>
      </c>
      <c r="P10190" t="b">
        <v>0</v>
      </c>
      <c r="Q10190">
        <v>8</v>
      </c>
      <c r="R10190">
        <v>8</v>
      </c>
      <c r="S10190">
        <v>1</v>
      </c>
      <c r="T10190">
        <v>3</v>
      </c>
      <c r="U10190" t="b">
        <v>1</v>
      </c>
      <c r="V10190" t="s">
        <v>11824</v>
      </c>
      <c r="W10190" t="s">
        <v>11825</v>
      </c>
      <c r="X10190" t="s">
        <v>14719</v>
      </c>
      <c r="Y10190">
        <v>16</v>
      </c>
      <c r="Z10190">
        <v>16</v>
      </c>
      <c r="AA10190">
        <v>8</v>
      </c>
      <c r="AB10190">
        <v>8</v>
      </c>
      <c r="AC10190">
        <v>54</v>
      </c>
    </row>
    <row r="10191" spans="1:29">
      <c r="A10191">
        <v>11089</v>
      </c>
      <c r="B10191" t="s">
        <v>805</v>
      </c>
      <c r="C10191" t="s">
        <v>12030</v>
      </c>
      <c r="J10191" t="s">
        <v>1444</v>
      </c>
      <c r="K10191">
        <v>0</v>
      </c>
      <c r="N10191" t="b">
        <v>0</v>
      </c>
      <c r="O10191" t="b">
        <v>1</v>
      </c>
      <c r="P10191" t="b">
        <v>0</v>
      </c>
      <c r="Q10191">
        <v>8</v>
      </c>
      <c r="R10191">
        <v>8</v>
      </c>
      <c r="S10191">
        <v>1</v>
      </c>
      <c r="T10191">
        <v>3</v>
      </c>
      <c r="U10191" t="b">
        <v>1</v>
      </c>
      <c r="V10191" t="s">
        <v>11824</v>
      </c>
      <c r="W10191" t="s">
        <v>11825</v>
      </c>
      <c r="X10191" t="s">
        <v>14442</v>
      </c>
      <c r="Y10191">
        <v>17</v>
      </c>
      <c r="Z10191">
        <v>17</v>
      </c>
      <c r="AA10191">
        <v>8</v>
      </c>
      <c r="AB10191">
        <v>8</v>
      </c>
      <c r="AC10191">
        <v>54</v>
      </c>
    </row>
    <row r="10192" spans="1:29">
      <c r="A10192">
        <v>11090</v>
      </c>
      <c r="B10192" t="s">
        <v>805</v>
      </c>
      <c r="C10192" t="s">
        <v>12031</v>
      </c>
      <c r="J10192" t="s">
        <v>1444</v>
      </c>
      <c r="K10192">
        <v>0</v>
      </c>
      <c r="N10192" t="b">
        <v>0</v>
      </c>
      <c r="O10192" t="b">
        <v>1</v>
      </c>
      <c r="P10192" t="b">
        <v>0</v>
      </c>
      <c r="Q10192">
        <v>8</v>
      </c>
      <c r="R10192">
        <v>8</v>
      </c>
      <c r="S10192">
        <v>1</v>
      </c>
      <c r="T10192">
        <v>3</v>
      </c>
      <c r="U10192" t="b">
        <v>1</v>
      </c>
      <c r="V10192" t="s">
        <v>11824</v>
      </c>
      <c r="W10192" t="s">
        <v>11825</v>
      </c>
      <c r="X10192" t="s">
        <v>14720</v>
      </c>
      <c r="Y10192">
        <v>18</v>
      </c>
      <c r="Z10192">
        <v>18</v>
      </c>
      <c r="AA10192">
        <v>8</v>
      </c>
      <c r="AB10192">
        <v>8</v>
      </c>
      <c r="AC10192">
        <v>54</v>
      </c>
    </row>
    <row r="10193" spans="1:29">
      <c r="A10193">
        <v>11091</v>
      </c>
      <c r="B10193" t="s">
        <v>805</v>
      </c>
      <c r="C10193" t="s">
        <v>12032</v>
      </c>
      <c r="J10193" t="s">
        <v>1444</v>
      </c>
      <c r="K10193">
        <v>0</v>
      </c>
      <c r="N10193" t="b">
        <v>0</v>
      </c>
      <c r="O10193" t="b">
        <v>1</v>
      </c>
      <c r="P10193" t="b">
        <v>0</v>
      </c>
      <c r="Q10193">
        <v>8</v>
      </c>
      <c r="R10193">
        <v>8</v>
      </c>
      <c r="S10193">
        <v>1</v>
      </c>
      <c r="T10193">
        <v>3</v>
      </c>
      <c r="U10193" t="b">
        <v>1</v>
      </c>
      <c r="V10193" t="s">
        <v>11824</v>
      </c>
      <c r="W10193" t="s">
        <v>11825</v>
      </c>
      <c r="X10193" t="s">
        <v>14488</v>
      </c>
      <c r="Y10193">
        <v>19</v>
      </c>
      <c r="Z10193">
        <v>19</v>
      </c>
      <c r="AA10193">
        <v>8</v>
      </c>
      <c r="AB10193">
        <v>8</v>
      </c>
      <c r="AC10193">
        <v>54</v>
      </c>
    </row>
    <row r="10194" spans="1:29">
      <c r="A10194">
        <v>11092</v>
      </c>
      <c r="B10194" t="s">
        <v>805</v>
      </c>
      <c r="C10194" t="s">
        <v>12033</v>
      </c>
      <c r="J10194" t="s">
        <v>1444</v>
      </c>
      <c r="K10194">
        <v>0</v>
      </c>
      <c r="N10194" t="b">
        <v>0</v>
      </c>
      <c r="O10194" t="b">
        <v>1</v>
      </c>
      <c r="P10194" t="b">
        <v>0</v>
      </c>
      <c r="Q10194">
        <v>8</v>
      </c>
      <c r="R10194">
        <v>8</v>
      </c>
      <c r="S10194">
        <v>1</v>
      </c>
      <c r="T10194">
        <v>3</v>
      </c>
      <c r="U10194" t="b">
        <v>1</v>
      </c>
      <c r="V10194" t="s">
        <v>11824</v>
      </c>
      <c r="W10194" t="s">
        <v>11825</v>
      </c>
      <c r="X10194" t="s">
        <v>14638</v>
      </c>
      <c r="Y10194">
        <v>20</v>
      </c>
      <c r="Z10194">
        <v>20</v>
      </c>
      <c r="AA10194">
        <v>8</v>
      </c>
      <c r="AB10194">
        <v>8</v>
      </c>
      <c r="AC10194">
        <v>54</v>
      </c>
    </row>
    <row r="10195" spans="1:29">
      <c r="A10195">
        <v>11093</v>
      </c>
      <c r="B10195" t="s">
        <v>805</v>
      </c>
      <c r="C10195" t="s">
        <v>12034</v>
      </c>
      <c r="J10195" t="s">
        <v>1444</v>
      </c>
      <c r="K10195">
        <v>0</v>
      </c>
      <c r="N10195" t="b">
        <v>0</v>
      </c>
      <c r="O10195" t="b">
        <v>1</v>
      </c>
      <c r="P10195" t="b">
        <v>0</v>
      </c>
      <c r="Q10195">
        <v>8</v>
      </c>
      <c r="R10195">
        <v>8</v>
      </c>
      <c r="S10195">
        <v>1</v>
      </c>
      <c r="T10195">
        <v>3</v>
      </c>
      <c r="U10195" t="b">
        <v>1</v>
      </c>
      <c r="V10195" t="s">
        <v>11824</v>
      </c>
      <c r="W10195" t="s">
        <v>11825</v>
      </c>
      <c r="X10195" t="s">
        <v>14639</v>
      </c>
      <c r="Y10195">
        <v>21</v>
      </c>
      <c r="Z10195">
        <v>21</v>
      </c>
      <c r="AA10195">
        <v>8</v>
      </c>
      <c r="AB10195">
        <v>8</v>
      </c>
      <c r="AC10195">
        <v>54</v>
      </c>
    </row>
    <row r="10196" spans="1:29">
      <c r="A10196">
        <v>11094</v>
      </c>
      <c r="B10196" t="s">
        <v>805</v>
      </c>
      <c r="C10196" t="s">
        <v>12035</v>
      </c>
      <c r="J10196" t="s">
        <v>1444</v>
      </c>
      <c r="K10196">
        <v>0</v>
      </c>
      <c r="N10196" t="b">
        <v>0</v>
      </c>
      <c r="O10196" t="b">
        <v>1</v>
      </c>
      <c r="P10196" t="b">
        <v>0</v>
      </c>
      <c r="Q10196">
        <v>8</v>
      </c>
      <c r="R10196">
        <v>8</v>
      </c>
      <c r="S10196">
        <v>1</v>
      </c>
      <c r="T10196">
        <v>3</v>
      </c>
      <c r="U10196" t="b">
        <v>1</v>
      </c>
      <c r="V10196" t="s">
        <v>11824</v>
      </c>
      <c r="W10196" t="s">
        <v>11825</v>
      </c>
      <c r="X10196" t="s">
        <v>14441</v>
      </c>
      <c r="Y10196">
        <v>22</v>
      </c>
      <c r="Z10196">
        <v>22</v>
      </c>
      <c r="AA10196">
        <v>8</v>
      </c>
      <c r="AB10196">
        <v>8</v>
      </c>
      <c r="AC10196">
        <v>54</v>
      </c>
    </row>
    <row r="10197" spans="1:29">
      <c r="A10197">
        <v>11095</v>
      </c>
      <c r="B10197" t="s">
        <v>805</v>
      </c>
      <c r="C10197" t="s">
        <v>12036</v>
      </c>
      <c r="J10197" t="s">
        <v>1444</v>
      </c>
      <c r="K10197">
        <v>0</v>
      </c>
      <c r="N10197" t="b">
        <v>0</v>
      </c>
      <c r="O10197" t="b">
        <v>1</v>
      </c>
      <c r="P10197" t="b">
        <v>0</v>
      </c>
      <c r="Q10197">
        <v>8</v>
      </c>
      <c r="R10197">
        <v>8</v>
      </c>
      <c r="S10197">
        <v>1</v>
      </c>
      <c r="T10197">
        <v>3</v>
      </c>
      <c r="U10197" t="b">
        <v>1</v>
      </c>
      <c r="V10197" t="s">
        <v>11824</v>
      </c>
      <c r="W10197" t="s">
        <v>11825</v>
      </c>
      <c r="X10197" t="s">
        <v>14721</v>
      </c>
      <c r="Y10197">
        <v>23</v>
      </c>
      <c r="Z10197">
        <v>23</v>
      </c>
      <c r="AA10197">
        <v>8</v>
      </c>
      <c r="AB10197">
        <v>8</v>
      </c>
      <c r="AC10197">
        <v>54</v>
      </c>
    </row>
    <row r="10198" spans="1:29">
      <c r="A10198">
        <v>11096</v>
      </c>
      <c r="B10198" t="s">
        <v>805</v>
      </c>
      <c r="C10198" t="s">
        <v>12037</v>
      </c>
      <c r="J10198" t="s">
        <v>1444</v>
      </c>
      <c r="K10198">
        <v>0</v>
      </c>
      <c r="N10198" t="b">
        <v>0</v>
      </c>
      <c r="O10198" t="b">
        <v>1</v>
      </c>
      <c r="P10198" t="b">
        <v>0</v>
      </c>
      <c r="Q10198">
        <v>8</v>
      </c>
      <c r="R10198">
        <v>8</v>
      </c>
      <c r="S10198">
        <v>1</v>
      </c>
      <c r="T10198">
        <v>3</v>
      </c>
      <c r="U10198" t="b">
        <v>1</v>
      </c>
      <c r="V10198" t="s">
        <v>11824</v>
      </c>
      <c r="W10198" t="s">
        <v>11825</v>
      </c>
      <c r="X10198" t="s">
        <v>14446</v>
      </c>
      <c r="Y10198">
        <v>24</v>
      </c>
      <c r="Z10198">
        <v>24</v>
      </c>
      <c r="AA10198">
        <v>8</v>
      </c>
      <c r="AB10198">
        <v>8</v>
      </c>
      <c r="AC10198">
        <v>54</v>
      </c>
    </row>
    <row r="10199" spans="1:29">
      <c r="A10199">
        <v>11097</v>
      </c>
      <c r="B10199" t="s">
        <v>805</v>
      </c>
      <c r="C10199" t="s">
        <v>12038</v>
      </c>
      <c r="J10199" t="s">
        <v>1444</v>
      </c>
      <c r="K10199">
        <v>0</v>
      </c>
      <c r="N10199" t="b">
        <v>0</v>
      </c>
      <c r="O10199" t="b">
        <v>1</v>
      </c>
      <c r="P10199" t="b">
        <v>0</v>
      </c>
      <c r="Q10199">
        <v>8</v>
      </c>
      <c r="R10199">
        <v>8</v>
      </c>
      <c r="S10199">
        <v>1</v>
      </c>
      <c r="T10199">
        <v>3</v>
      </c>
      <c r="U10199" t="b">
        <v>1</v>
      </c>
      <c r="V10199" t="s">
        <v>11824</v>
      </c>
      <c r="W10199" t="s">
        <v>11825</v>
      </c>
      <c r="X10199" t="s">
        <v>14640</v>
      </c>
      <c r="Y10199">
        <v>25</v>
      </c>
      <c r="Z10199">
        <v>25</v>
      </c>
      <c r="AA10199">
        <v>8</v>
      </c>
      <c r="AB10199">
        <v>8</v>
      </c>
      <c r="AC10199">
        <v>54</v>
      </c>
    </row>
    <row r="10200" spans="1:29">
      <c r="A10200">
        <v>11098</v>
      </c>
      <c r="B10200" t="s">
        <v>805</v>
      </c>
      <c r="C10200" t="s">
        <v>12039</v>
      </c>
      <c r="J10200" t="s">
        <v>1444</v>
      </c>
      <c r="K10200">
        <v>0</v>
      </c>
      <c r="N10200" t="b">
        <v>0</v>
      </c>
      <c r="O10200" t="b">
        <v>1</v>
      </c>
      <c r="P10200" t="b">
        <v>0</v>
      </c>
      <c r="Q10200">
        <v>8</v>
      </c>
      <c r="R10200">
        <v>8</v>
      </c>
      <c r="S10200">
        <v>1</v>
      </c>
      <c r="T10200">
        <v>3</v>
      </c>
      <c r="U10200" t="b">
        <v>1</v>
      </c>
      <c r="V10200" t="s">
        <v>11824</v>
      </c>
      <c r="W10200" t="s">
        <v>11825</v>
      </c>
      <c r="X10200" t="s">
        <v>14722</v>
      </c>
      <c r="Y10200">
        <v>26</v>
      </c>
      <c r="Z10200">
        <v>26</v>
      </c>
      <c r="AA10200">
        <v>8</v>
      </c>
      <c r="AB10200">
        <v>8</v>
      </c>
      <c r="AC10200">
        <v>54</v>
      </c>
    </row>
    <row r="10201" spans="1:29">
      <c r="A10201">
        <v>11099</v>
      </c>
      <c r="B10201" t="s">
        <v>805</v>
      </c>
      <c r="C10201" t="s">
        <v>12040</v>
      </c>
      <c r="J10201" t="s">
        <v>1444</v>
      </c>
      <c r="K10201">
        <v>0</v>
      </c>
      <c r="N10201" t="b">
        <v>0</v>
      </c>
      <c r="O10201" t="b">
        <v>1</v>
      </c>
      <c r="P10201" t="b">
        <v>0</v>
      </c>
      <c r="Q10201">
        <v>8</v>
      </c>
      <c r="R10201">
        <v>8</v>
      </c>
      <c r="S10201">
        <v>1</v>
      </c>
      <c r="T10201">
        <v>3</v>
      </c>
      <c r="U10201" t="b">
        <v>1</v>
      </c>
      <c r="V10201" t="s">
        <v>11824</v>
      </c>
      <c r="W10201" t="s">
        <v>11825</v>
      </c>
      <c r="X10201" t="s">
        <v>14641</v>
      </c>
      <c r="Y10201">
        <v>27</v>
      </c>
      <c r="Z10201">
        <v>27</v>
      </c>
      <c r="AA10201">
        <v>8</v>
      </c>
      <c r="AB10201">
        <v>8</v>
      </c>
      <c r="AC10201">
        <v>54</v>
      </c>
    </row>
    <row r="10202" spans="1:29">
      <c r="A10202">
        <v>11100</v>
      </c>
      <c r="B10202" t="s">
        <v>805</v>
      </c>
      <c r="C10202" t="s">
        <v>12041</v>
      </c>
      <c r="J10202" t="s">
        <v>1444</v>
      </c>
      <c r="K10202">
        <v>0</v>
      </c>
      <c r="N10202" t="b">
        <v>0</v>
      </c>
      <c r="O10202" t="b">
        <v>1</v>
      </c>
      <c r="P10202" t="b">
        <v>0</v>
      </c>
      <c r="Q10202">
        <v>8</v>
      </c>
      <c r="R10202">
        <v>8</v>
      </c>
      <c r="S10202">
        <v>1</v>
      </c>
      <c r="T10202">
        <v>3</v>
      </c>
      <c r="U10202" t="b">
        <v>1</v>
      </c>
      <c r="V10202" t="s">
        <v>11824</v>
      </c>
      <c r="W10202" t="s">
        <v>11825</v>
      </c>
      <c r="X10202" t="s">
        <v>14731</v>
      </c>
      <c r="Y10202">
        <v>28</v>
      </c>
      <c r="Z10202">
        <v>28</v>
      </c>
      <c r="AA10202">
        <v>8</v>
      </c>
      <c r="AB10202">
        <v>8</v>
      </c>
      <c r="AC10202">
        <v>54</v>
      </c>
    </row>
    <row r="10203" spans="1:29">
      <c r="A10203">
        <v>11101</v>
      </c>
      <c r="B10203" t="s">
        <v>805</v>
      </c>
      <c r="C10203" t="s">
        <v>12042</v>
      </c>
      <c r="J10203" t="s">
        <v>1444</v>
      </c>
      <c r="K10203">
        <v>0</v>
      </c>
      <c r="N10203" t="b">
        <v>0</v>
      </c>
      <c r="O10203" t="b">
        <v>1</v>
      </c>
      <c r="P10203" t="b">
        <v>0</v>
      </c>
      <c r="Q10203">
        <v>8</v>
      </c>
      <c r="R10203">
        <v>8</v>
      </c>
      <c r="S10203">
        <v>1</v>
      </c>
      <c r="T10203">
        <v>3</v>
      </c>
      <c r="U10203" t="b">
        <v>1</v>
      </c>
      <c r="V10203" t="s">
        <v>11824</v>
      </c>
      <c r="W10203" t="s">
        <v>11825</v>
      </c>
      <c r="X10203" t="s">
        <v>14642</v>
      </c>
      <c r="Y10203">
        <v>29</v>
      </c>
      <c r="Z10203">
        <v>29</v>
      </c>
      <c r="AA10203">
        <v>8</v>
      </c>
      <c r="AB10203">
        <v>8</v>
      </c>
      <c r="AC10203">
        <v>54</v>
      </c>
    </row>
    <row r="10204" spans="1:29">
      <c r="A10204">
        <v>11102</v>
      </c>
      <c r="B10204" t="s">
        <v>805</v>
      </c>
      <c r="C10204" t="s">
        <v>12043</v>
      </c>
      <c r="J10204" t="s">
        <v>1444</v>
      </c>
      <c r="K10204">
        <v>0</v>
      </c>
      <c r="N10204" t="b">
        <v>0</v>
      </c>
      <c r="O10204" t="b">
        <v>1</v>
      </c>
      <c r="P10204" t="b">
        <v>0</v>
      </c>
      <c r="Q10204">
        <v>8</v>
      </c>
      <c r="R10204">
        <v>8</v>
      </c>
      <c r="S10204">
        <v>1</v>
      </c>
      <c r="T10204">
        <v>3</v>
      </c>
      <c r="U10204" t="b">
        <v>1</v>
      </c>
      <c r="V10204" t="s">
        <v>11824</v>
      </c>
      <c r="W10204" t="s">
        <v>11825</v>
      </c>
      <c r="X10204" t="s">
        <v>14643</v>
      </c>
      <c r="Y10204">
        <v>30</v>
      </c>
      <c r="Z10204">
        <v>30</v>
      </c>
      <c r="AA10204">
        <v>8</v>
      </c>
      <c r="AB10204">
        <v>8</v>
      </c>
      <c r="AC10204">
        <v>54</v>
      </c>
    </row>
    <row r="10205" spans="1:29">
      <c r="A10205">
        <v>11103</v>
      </c>
      <c r="B10205" t="s">
        <v>805</v>
      </c>
      <c r="C10205" t="s">
        <v>12044</v>
      </c>
      <c r="J10205" t="s">
        <v>1444</v>
      </c>
      <c r="K10205">
        <v>0</v>
      </c>
      <c r="N10205" t="b">
        <v>0</v>
      </c>
      <c r="O10205" t="b">
        <v>1</v>
      </c>
      <c r="P10205" t="b">
        <v>0</v>
      </c>
      <c r="Q10205">
        <v>8</v>
      </c>
      <c r="R10205">
        <v>8</v>
      </c>
      <c r="S10205">
        <v>1</v>
      </c>
      <c r="T10205">
        <v>3</v>
      </c>
      <c r="U10205" t="b">
        <v>1</v>
      </c>
      <c r="V10205" t="s">
        <v>11824</v>
      </c>
      <c r="W10205" t="s">
        <v>11825</v>
      </c>
      <c r="X10205" t="s">
        <v>14778</v>
      </c>
      <c r="Y10205">
        <v>31</v>
      </c>
      <c r="Z10205">
        <v>31</v>
      </c>
      <c r="AA10205">
        <v>8</v>
      </c>
      <c r="AB10205">
        <v>8</v>
      </c>
      <c r="AC10205">
        <v>54</v>
      </c>
    </row>
    <row r="10206" spans="1:29">
      <c r="A10206">
        <v>11104</v>
      </c>
      <c r="B10206" t="s">
        <v>805</v>
      </c>
      <c r="C10206" t="s">
        <v>12045</v>
      </c>
      <c r="J10206" t="s">
        <v>1444</v>
      </c>
      <c r="K10206">
        <v>0</v>
      </c>
      <c r="N10206" t="b">
        <v>0</v>
      </c>
      <c r="O10206" t="b">
        <v>1</v>
      </c>
      <c r="P10206" t="b">
        <v>0</v>
      </c>
      <c r="Q10206">
        <v>8</v>
      </c>
      <c r="R10206">
        <v>8</v>
      </c>
      <c r="S10206">
        <v>1</v>
      </c>
      <c r="T10206">
        <v>3</v>
      </c>
      <c r="U10206" t="b">
        <v>1</v>
      </c>
      <c r="V10206" t="s">
        <v>11824</v>
      </c>
      <c r="W10206" t="s">
        <v>11825</v>
      </c>
      <c r="X10206" t="s">
        <v>14779</v>
      </c>
      <c r="Y10206">
        <v>32</v>
      </c>
      <c r="Z10206">
        <v>32</v>
      </c>
      <c r="AA10206">
        <v>8</v>
      </c>
      <c r="AB10206">
        <v>8</v>
      </c>
      <c r="AC10206">
        <v>54</v>
      </c>
    </row>
    <row r="10207" spans="1:29">
      <c r="A10207">
        <v>11105</v>
      </c>
      <c r="B10207" t="s">
        <v>805</v>
      </c>
      <c r="C10207" t="s">
        <v>12046</v>
      </c>
      <c r="J10207" t="s">
        <v>1444</v>
      </c>
      <c r="K10207">
        <v>0</v>
      </c>
      <c r="N10207" t="b">
        <v>0</v>
      </c>
      <c r="O10207" t="b">
        <v>1</v>
      </c>
      <c r="P10207" t="b">
        <v>0</v>
      </c>
      <c r="Q10207">
        <v>8</v>
      </c>
      <c r="R10207">
        <v>8</v>
      </c>
      <c r="S10207">
        <v>1</v>
      </c>
      <c r="T10207">
        <v>3</v>
      </c>
      <c r="U10207" t="b">
        <v>1</v>
      </c>
      <c r="V10207" t="s">
        <v>11824</v>
      </c>
      <c r="W10207" t="s">
        <v>11825</v>
      </c>
      <c r="X10207" t="s">
        <v>14773</v>
      </c>
      <c r="Y10207">
        <v>33</v>
      </c>
      <c r="Z10207">
        <v>33</v>
      </c>
      <c r="AA10207">
        <v>8</v>
      </c>
      <c r="AB10207">
        <v>8</v>
      </c>
      <c r="AC10207">
        <v>54</v>
      </c>
    </row>
    <row r="10208" spans="1:29">
      <c r="A10208">
        <v>11106</v>
      </c>
      <c r="B10208" t="s">
        <v>805</v>
      </c>
      <c r="C10208" t="s">
        <v>12047</v>
      </c>
      <c r="J10208" t="s">
        <v>1444</v>
      </c>
      <c r="K10208">
        <v>0</v>
      </c>
      <c r="N10208" t="b">
        <v>0</v>
      </c>
      <c r="O10208" t="b">
        <v>1</v>
      </c>
      <c r="P10208" t="b">
        <v>0</v>
      </c>
      <c r="Q10208">
        <v>8</v>
      </c>
      <c r="R10208">
        <v>8</v>
      </c>
      <c r="S10208">
        <v>1</v>
      </c>
      <c r="T10208">
        <v>3</v>
      </c>
      <c r="U10208" t="b">
        <v>1</v>
      </c>
      <c r="V10208" t="s">
        <v>11824</v>
      </c>
      <c r="W10208" t="s">
        <v>11825</v>
      </c>
      <c r="X10208" t="s">
        <v>14780</v>
      </c>
      <c r="Y10208">
        <v>34</v>
      </c>
      <c r="Z10208">
        <v>34</v>
      </c>
      <c r="AA10208">
        <v>8</v>
      </c>
      <c r="AB10208">
        <v>8</v>
      </c>
      <c r="AC10208">
        <v>54</v>
      </c>
    </row>
    <row r="10209" spans="1:29">
      <c r="A10209">
        <v>11107</v>
      </c>
      <c r="B10209" t="s">
        <v>805</v>
      </c>
      <c r="C10209" t="s">
        <v>12048</v>
      </c>
      <c r="J10209" t="s">
        <v>1444</v>
      </c>
      <c r="K10209">
        <v>0</v>
      </c>
      <c r="N10209" t="b">
        <v>0</v>
      </c>
      <c r="O10209" t="b">
        <v>1</v>
      </c>
      <c r="P10209" t="b">
        <v>0</v>
      </c>
      <c r="Q10209">
        <v>8</v>
      </c>
      <c r="R10209">
        <v>8</v>
      </c>
      <c r="S10209">
        <v>1</v>
      </c>
      <c r="T10209">
        <v>3</v>
      </c>
      <c r="U10209" t="b">
        <v>1</v>
      </c>
      <c r="V10209" t="s">
        <v>11824</v>
      </c>
      <c r="W10209" t="s">
        <v>11825</v>
      </c>
      <c r="X10209" t="s">
        <v>14781</v>
      </c>
      <c r="Y10209">
        <v>35</v>
      </c>
      <c r="Z10209">
        <v>35</v>
      </c>
      <c r="AA10209">
        <v>8</v>
      </c>
      <c r="AB10209">
        <v>8</v>
      </c>
      <c r="AC10209">
        <v>54</v>
      </c>
    </row>
    <row r="10210" spans="1:29">
      <c r="A10210">
        <v>11108</v>
      </c>
      <c r="B10210" t="s">
        <v>805</v>
      </c>
      <c r="C10210" t="s">
        <v>12049</v>
      </c>
      <c r="J10210" t="s">
        <v>1444</v>
      </c>
      <c r="K10210">
        <v>0</v>
      </c>
      <c r="N10210" t="b">
        <v>0</v>
      </c>
      <c r="O10210" t="b">
        <v>1</v>
      </c>
      <c r="P10210" t="b">
        <v>0</v>
      </c>
      <c r="Q10210">
        <v>8</v>
      </c>
      <c r="R10210">
        <v>8</v>
      </c>
      <c r="S10210">
        <v>1</v>
      </c>
      <c r="T10210">
        <v>3</v>
      </c>
      <c r="U10210" t="b">
        <v>1</v>
      </c>
      <c r="V10210" t="s">
        <v>11824</v>
      </c>
      <c r="W10210" t="s">
        <v>11825</v>
      </c>
      <c r="X10210" t="s">
        <v>14782</v>
      </c>
      <c r="Y10210">
        <v>36</v>
      </c>
      <c r="Z10210">
        <v>36</v>
      </c>
      <c r="AA10210">
        <v>8</v>
      </c>
      <c r="AB10210">
        <v>8</v>
      </c>
      <c r="AC10210">
        <v>54</v>
      </c>
    </row>
    <row r="10211" spans="1:29">
      <c r="A10211">
        <v>11109</v>
      </c>
      <c r="B10211" t="s">
        <v>805</v>
      </c>
      <c r="C10211" t="s">
        <v>12050</v>
      </c>
      <c r="J10211" t="s">
        <v>1444</v>
      </c>
      <c r="K10211">
        <v>0</v>
      </c>
      <c r="N10211" t="b">
        <v>0</v>
      </c>
      <c r="O10211" t="b">
        <v>1</v>
      </c>
      <c r="P10211" t="b">
        <v>0</v>
      </c>
      <c r="Q10211">
        <v>8</v>
      </c>
      <c r="R10211">
        <v>8</v>
      </c>
      <c r="S10211">
        <v>1</v>
      </c>
      <c r="T10211">
        <v>3</v>
      </c>
      <c r="U10211" t="b">
        <v>1</v>
      </c>
      <c r="V10211" t="s">
        <v>11824</v>
      </c>
      <c r="W10211" t="s">
        <v>11825</v>
      </c>
      <c r="X10211" t="s">
        <v>14665</v>
      </c>
      <c r="Y10211">
        <v>37</v>
      </c>
      <c r="Z10211">
        <v>37</v>
      </c>
      <c r="AA10211">
        <v>8</v>
      </c>
      <c r="AB10211">
        <v>8</v>
      </c>
      <c r="AC10211">
        <v>54</v>
      </c>
    </row>
    <row r="10212" spans="1:29">
      <c r="A10212">
        <v>11110</v>
      </c>
      <c r="B10212" t="s">
        <v>805</v>
      </c>
      <c r="C10212" t="s">
        <v>12051</v>
      </c>
      <c r="J10212" t="s">
        <v>1444</v>
      </c>
      <c r="K10212">
        <v>0</v>
      </c>
      <c r="N10212" t="b">
        <v>0</v>
      </c>
      <c r="O10212" t="b">
        <v>1</v>
      </c>
      <c r="P10212" t="b">
        <v>0</v>
      </c>
      <c r="Q10212">
        <v>8</v>
      </c>
      <c r="R10212">
        <v>8</v>
      </c>
      <c r="S10212">
        <v>1</v>
      </c>
      <c r="T10212">
        <v>3</v>
      </c>
      <c r="U10212" t="b">
        <v>1</v>
      </c>
      <c r="V10212" t="s">
        <v>11824</v>
      </c>
      <c r="W10212" t="s">
        <v>11825</v>
      </c>
      <c r="X10212" t="s">
        <v>14748</v>
      </c>
      <c r="Y10212">
        <v>38</v>
      </c>
      <c r="Z10212">
        <v>38</v>
      </c>
      <c r="AA10212">
        <v>8</v>
      </c>
      <c r="AB10212">
        <v>8</v>
      </c>
      <c r="AC10212">
        <v>54</v>
      </c>
    </row>
    <row r="10213" spans="1:29">
      <c r="A10213">
        <v>11111</v>
      </c>
      <c r="B10213" t="s">
        <v>805</v>
      </c>
      <c r="C10213" t="s">
        <v>12052</v>
      </c>
      <c r="J10213" t="s">
        <v>1444</v>
      </c>
      <c r="K10213">
        <v>0</v>
      </c>
      <c r="N10213" t="b">
        <v>0</v>
      </c>
      <c r="O10213" t="b">
        <v>1</v>
      </c>
      <c r="P10213" t="b">
        <v>0</v>
      </c>
      <c r="Q10213">
        <v>8</v>
      </c>
      <c r="R10213">
        <v>8</v>
      </c>
      <c r="S10213">
        <v>1</v>
      </c>
      <c r="T10213">
        <v>3</v>
      </c>
      <c r="U10213" t="b">
        <v>1</v>
      </c>
      <c r="V10213" t="s">
        <v>11824</v>
      </c>
      <c r="W10213" t="s">
        <v>11825</v>
      </c>
      <c r="X10213" t="s">
        <v>14445</v>
      </c>
      <c r="Y10213">
        <v>39</v>
      </c>
      <c r="Z10213">
        <v>39</v>
      </c>
      <c r="AA10213">
        <v>8</v>
      </c>
      <c r="AB10213">
        <v>8</v>
      </c>
      <c r="AC10213">
        <v>54</v>
      </c>
    </row>
    <row r="10214" spans="1:29">
      <c r="A10214">
        <v>11112</v>
      </c>
      <c r="B10214" t="s">
        <v>805</v>
      </c>
      <c r="C10214" t="s">
        <v>12053</v>
      </c>
      <c r="J10214" t="s">
        <v>1444</v>
      </c>
      <c r="K10214">
        <v>0</v>
      </c>
      <c r="N10214" t="b">
        <v>0</v>
      </c>
      <c r="O10214" t="b">
        <v>1</v>
      </c>
      <c r="P10214" t="b">
        <v>0</v>
      </c>
      <c r="Q10214">
        <v>8</v>
      </c>
      <c r="R10214">
        <v>8</v>
      </c>
      <c r="S10214">
        <v>1</v>
      </c>
      <c r="T10214">
        <v>3</v>
      </c>
      <c r="U10214" t="b">
        <v>1</v>
      </c>
      <c r="V10214" t="s">
        <v>11824</v>
      </c>
      <c r="W10214" t="s">
        <v>11825</v>
      </c>
      <c r="X10214" t="s">
        <v>14750</v>
      </c>
      <c r="Y10214">
        <v>40</v>
      </c>
      <c r="Z10214">
        <v>40</v>
      </c>
      <c r="AA10214">
        <v>8</v>
      </c>
      <c r="AB10214">
        <v>8</v>
      </c>
      <c r="AC10214">
        <v>54</v>
      </c>
    </row>
    <row r="10215" spans="1:29">
      <c r="A10215">
        <v>11113</v>
      </c>
      <c r="B10215" t="s">
        <v>805</v>
      </c>
      <c r="C10215" t="s">
        <v>12054</v>
      </c>
      <c r="J10215" t="s">
        <v>1444</v>
      </c>
      <c r="K10215">
        <v>0</v>
      </c>
      <c r="N10215" t="b">
        <v>0</v>
      </c>
      <c r="O10215" t="b">
        <v>1</v>
      </c>
      <c r="P10215" t="b">
        <v>0</v>
      </c>
      <c r="Q10215">
        <v>8</v>
      </c>
      <c r="R10215">
        <v>8</v>
      </c>
      <c r="S10215">
        <v>1</v>
      </c>
      <c r="T10215">
        <v>3</v>
      </c>
      <c r="U10215" t="b">
        <v>1</v>
      </c>
      <c r="V10215" t="s">
        <v>11824</v>
      </c>
      <c r="W10215" t="s">
        <v>11825</v>
      </c>
      <c r="X10215" t="s">
        <v>14752</v>
      </c>
      <c r="Y10215">
        <v>41</v>
      </c>
      <c r="Z10215">
        <v>41</v>
      </c>
      <c r="AA10215">
        <v>8</v>
      </c>
      <c r="AB10215">
        <v>8</v>
      </c>
      <c r="AC10215">
        <v>54</v>
      </c>
    </row>
    <row r="10216" spans="1:29">
      <c r="A10216">
        <v>11114</v>
      </c>
      <c r="B10216" t="s">
        <v>805</v>
      </c>
      <c r="C10216" t="s">
        <v>12055</v>
      </c>
      <c r="J10216" t="s">
        <v>1444</v>
      </c>
      <c r="K10216">
        <v>0</v>
      </c>
      <c r="N10216" t="b">
        <v>0</v>
      </c>
      <c r="O10216" t="b">
        <v>1</v>
      </c>
      <c r="P10216" t="b">
        <v>0</v>
      </c>
      <c r="Q10216">
        <v>8</v>
      </c>
      <c r="R10216">
        <v>8</v>
      </c>
      <c r="S10216">
        <v>1</v>
      </c>
      <c r="T10216">
        <v>3</v>
      </c>
      <c r="U10216" t="b">
        <v>1</v>
      </c>
      <c r="V10216" t="s">
        <v>11824</v>
      </c>
      <c r="W10216" t="s">
        <v>11825</v>
      </c>
      <c r="X10216" t="s">
        <v>14671</v>
      </c>
      <c r="Y10216">
        <v>42</v>
      </c>
      <c r="Z10216">
        <v>42</v>
      </c>
      <c r="AA10216">
        <v>8</v>
      </c>
      <c r="AB10216">
        <v>8</v>
      </c>
      <c r="AC10216">
        <v>54</v>
      </c>
    </row>
    <row r="10217" spans="1:29">
      <c r="A10217">
        <v>11115</v>
      </c>
      <c r="B10217" t="s">
        <v>805</v>
      </c>
      <c r="C10217" t="s">
        <v>12056</v>
      </c>
      <c r="J10217" t="s">
        <v>1444</v>
      </c>
      <c r="K10217">
        <v>0</v>
      </c>
      <c r="N10217" t="b">
        <v>0</v>
      </c>
      <c r="O10217" t="b">
        <v>1</v>
      </c>
      <c r="P10217" t="b">
        <v>0</v>
      </c>
      <c r="Q10217">
        <v>8</v>
      </c>
      <c r="R10217">
        <v>8</v>
      </c>
      <c r="S10217">
        <v>1</v>
      </c>
      <c r="T10217">
        <v>3</v>
      </c>
      <c r="U10217" t="b">
        <v>1</v>
      </c>
      <c r="V10217" t="s">
        <v>11824</v>
      </c>
      <c r="W10217" t="s">
        <v>11825</v>
      </c>
      <c r="X10217" t="s">
        <v>14675</v>
      </c>
      <c r="Y10217">
        <v>43</v>
      </c>
      <c r="Z10217">
        <v>43</v>
      </c>
      <c r="AA10217">
        <v>8</v>
      </c>
      <c r="AB10217">
        <v>8</v>
      </c>
      <c r="AC10217">
        <v>54</v>
      </c>
    </row>
    <row r="10218" spans="1:29">
      <c r="A10218">
        <v>11116</v>
      </c>
      <c r="B10218" t="s">
        <v>805</v>
      </c>
      <c r="C10218" t="s">
        <v>12057</v>
      </c>
      <c r="J10218" t="s">
        <v>1444</v>
      </c>
      <c r="K10218">
        <v>0</v>
      </c>
      <c r="N10218" t="b">
        <v>0</v>
      </c>
      <c r="O10218" t="b">
        <v>1</v>
      </c>
      <c r="P10218" t="b">
        <v>0</v>
      </c>
      <c r="Q10218">
        <v>8</v>
      </c>
      <c r="R10218">
        <v>8</v>
      </c>
      <c r="S10218">
        <v>1</v>
      </c>
      <c r="T10218">
        <v>3</v>
      </c>
      <c r="U10218" t="b">
        <v>1</v>
      </c>
      <c r="V10218" t="s">
        <v>11824</v>
      </c>
      <c r="W10218" t="s">
        <v>11825</v>
      </c>
      <c r="X10218" t="s">
        <v>14754</v>
      </c>
      <c r="Y10218">
        <v>44</v>
      </c>
      <c r="Z10218">
        <v>44</v>
      </c>
      <c r="AA10218">
        <v>8</v>
      </c>
      <c r="AB10218">
        <v>8</v>
      </c>
      <c r="AC10218">
        <v>54</v>
      </c>
    </row>
    <row r="10219" spans="1:29">
      <c r="A10219">
        <v>11117</v>
      </c>
      <c r="B10219" t="s">
        <v>805</v>
      </c>
      <c r="C10219" t="s">
        <v>12058</v>
      </c>
      <c r="J10219" t="s">
        <v>1444</v>
      </c>
      <c r="K10219">
        <v>0</v>
      </c>
      <c r="N10219" t="b">
        <v>0</v>
      </c>
      <c r="O10219" t="b">
        <v>1</v>
      </c>
      <c r="P10219" t="b">
        <v>0</v>
      </c>
      <c r="Q10219">
        <v>8</v>
      </c>
      <c r="R10219">
        <v>8</v>
      </c>
      <c r="S10219">
        <v>1</v>
      </c>
      <c r="T10219">
        <v>3</v>
      </c>
      <c r="U10219" t="b">
        <v>1</v>
      </c>
      <c r="V10219" t="s">
        <v>11824</v>
      </c>
      <c r="W10219" t="s">
        <v>11825</v>
      </c>
      <c r="X10219" t="s">
        <v>14756</v>
      </c>
      <c r="Y10219">
        <v>45</v>
      </c>
      <c r="Z10219">
        <v>45</v>
      </c>
      <c r="AA10219">
        <v>8</v>
      </c>
      <c r="AB10219">
        <v>8</v>
      </c>
      <c r="AC10219">
        <v>54</v>
      </c>
    </row>
    <row r="10220" spans="1:29">
      <c r="A10220">
        <v>11118</v>
      </c>
      <c r="B10220" t="s">
        <v>805</v>
      </c>
      <c r="C10220" t="s">
        <v>12059</v>
      </c>
      <c r="J10220" t="s">
        <v>1444</v>
      </c>
      <c r="K10220">
        <v>0</v>
      </c>
      <c r="N10220" t="b">
        <v>0</v>
      </c>
      <c r="O10220" t="b">
        <v>1</v>
      </c>
      <c r="P10220" t="b">
        <v>0</v>
      </c>
      <c r="Q10220">
        <v>8</v>
      </c>
      <c r="R10220">
        <v>8</v>
      </c>
      <c r="S10220">
        <v>1</v>
      </c>
      <c r="T10220">
        <v>3</v>
      </c>
      <c r="U10220" t="b">
        <v>1</v>
      </c>
      <c r="V10220" t="s">
        <v>11824</v>
      </c>
      <c r="W10220" t="s">
        <v>11825</v>
      </c>
      <c r="X10220" t="s">
        <v>14758</v>
      </c>
      <c r="Y10220">
        <v>46</v>
      </c>
      <c r="Z10220">
        <v>46</v>
      </c>
      <c r="AA10220">
        <v>8</v>
      </c>
      <c r="AB10220">
        <v>8</v>
      </c>
      <c r="AC10220">
        <v>54</v>
      </c>
    </row>
    <row r="10221" spans="1:29">
      <c r="A10221">
        <v>11119</v>
      </c>
      <c r="B10221" t="s">
        <v>805</v>
      </c>
      <c r="C10221" t="s">
        <v>12060</v>
      </c>
      <c r="J10221" t="s">
        <v>1444</v>
      </c>
      <c r="K10221">
        <v>0</v>
      </c>
      <c r="N10221" t="b">
        <v>0</v>
      </c>
      <c r="O10221" t="b">
        <v>1</v>
      </c>
      <c r="P10221" t="b">
        <v>0</v>
      </c>
      <c r="Q10221">
        <v>8</v>
      </c>
      <c r="R10221">
        <v>8</v>
      </c>
      <c r="S10221">
        <v>1</v>
      </c>
      <c r="T10221">
        <v>3</v>
      </c>
      <c r="U10221" t="b">
        <v>1</v>
      </c>
      <c r="V10221" t="s">
        <v>11824</v>
      </c>
      <c r="W10221" t="s">
        <v>11825</v>
      </c>
      <c r="X10221" t="s">
        <v>14760</v>
      </c>
      <c r="Y10221">
        <v>47</v>
      </c>
      <c r="Z10221">
        <v>47</v>
      </c>
      <c r="AA10221">
        <v>8</v>
      </c>
      <c r="AB10221">
        <v>8</v>
      </c>
      <c r="AC10221">
        <v>54</v>
      </c>
    </row>
    <row r="10222" spans="1:29">
      <c r="A10222">
        <v>11120</v>
      </c>
      <c r="B10222" t="s">
        <v>805</v>
      </c>
      <c r="C10222" t="s">
        <v>12061</v>
      </c>
      <c r="J10222" t="s">
        <v>1444</v>
      </c>
      <c r="K10222">
        <v>0</v>
      </c>
      <c r="N10222" t="b">
        <v>0</v>
      </c>
      <c r="O10222" t="b">
        <v>1</v>
      </c>
      <c r="P10222" t="b">
        <v>0</v>
      </c>
      <c r="Q10222">
        <v>8</v>
      </c>
      <c r="R10222">
        <v>8</v>
      </c>
      <c r="S10222">
        <v>1</v>
      </c>
      <c r="T10222">
        <v>3</v>
      </c>
      <c r="U10222" t="b">
        <v>1</v>
      </c>
      <c r="V10222" t="s">
        <v>11824</v>
      </c>
      <c r="W10222" t="s">
        <v>11825</v>
      </c>
      <c r="X10222" t="s">
        <v>14762</v>
      </c>
      <c r="Y10222">
        <v>48</v>
      </c>
      <c r="Z10222">
        <v>48</v>
      </c>
      <c r="AA10222">
        <v>8</v>
      </c>
      <c r="AB10222">
        <v>8</v>
      </c>
      <c r="AC10222">
        <v>54</v>
      </c>
    </row>
    <row r="10223" spans="1:29">
      <c r="A10223">
        <v>11121</v>
      </c>
      <c r="B10223" t="s">
        <v>805</v>
      </c>
      <c r="C10223" t="s">
        <v>12062</v>
      </c>
      <c r="J10223" t="s">
        <v>1444</v>
      </c>
      <c r="K10223">
        <v>0</v>
      </c>
      <c r="N10223" t="b">
        <v>0</v>
      </c>
      <c r="O10223" t="b">
        <v>1</v>
      </c>
      <c r="P10223" t="b">
        <v>0</v>
      </c>
      <c r="Q10223">
        <v>8</v>
      </c>
      <c r="R10223">
        <v>8</v>
      </c>
      <c r="S10223">
        <v>1</v>
      </c>
      <c r="T10223">
        <v>3</v>
      </c>
      <c r="U10223" t="b">
        <v>1</v>
      </c>
      <c r="V10223" t="s">
        <v>11824</v>
      </c>
      <c r="W10223" t="s">
        <v>11825</v>
      </c>
      <c r="X10223" t="s">
        <v>14764</v>
      </c>
      <c r="Y10223">
        <v>49</v>
      </c>
      <c r="Z10223">
        <v>49</v>
      </c>
      <c r="AA10223">
        <v>8</v>
      </c>
      <c r="AB10223">
        <v>8</v>
      </c>
      <c r="AC10223">
        <v>54</v>
      </c>
    </row>
    <row r="10224" spans="1:29">
      <c r="A10224">
        <v>11122</v>
      </c>
      <c r="B10224" t="s">
        <v>805</v>
      </c>
      <c r="C10224" t="s">
        <v>12063</v>
      </c>
      <c r="J10224" t="s">
        <v>1444</v>
      </c>
      <c r="K10224">
        <v>0</v>
      </c>
      <c r="N10224" t="b">
        <v>0</v>
      </c>
      <c r="O10224" t="b">
        <v>1</v>
      </c>
      <c r="P10224" t="b">
        <v>0</v>
      </c>
      <c r="Q10224">
        <v>8</v>
      </c>
      <c r="R10224">
        <v>8</v>
      </c>
      <c r="S10224">
        <v>1</v>
      </c>
      <c r="T10224">
        <v>3</v>
      </c>
      <c r="U10224" t="b">
        <v>1</v>
      </c>
      <c r="V10224" t="s">
        <v>11824</v>
      </c>
      <c r="W10224" t="s">
        <v>11825</v>
      </c>
      <c r="X10224" t="s">
        <v>14492</v>
      </c>
      <c r="Y10224">
        <v>50</v>
      </c>
      <c r="Z10224">
        <v>50</v>
      </c>
      <c r="AA10224">
        <v>8</v>
      </c>
      <c r="AB10224">
        <v>8</v>
      </c>
      <c r="AC10224">
        <v>54</v>
      </c>
    </row>
    <row r="10225" spans="1:29">
      <c r="A10225">
        <v>11123</v>
      </c>
      <c r="B10225" t="s">
        <v>805</v>
      </c>
      <c r="C10225" t="s">
        <v>12064</v>
      </c>
      <c r="J10225" t="s">
        <v>1444</v>
      </c>
      <c r="K10225">
        <v>0</v>
      </c>
      <c r="N10225" t="b">
        <v>0</v>
      </c>
      <c r="O10225" t="b">
        <v>1</v>
      </c>
      <c r="P10225" t="b">
        <v>0</v>
      </c>
      <c r="Q10225">
        <v>8</v>
      </c>
      <c r="R10225">
        <v>8</v>
      </c>
      <c r="S10225">
        <v>1</v>
      </c>
      <c r="T10225">
        <v>3</v>
      </c>
      <c r="U10225" t="b">
        <v>1</v>
      </c>
      <c r="V10225" t="s">
        <v>11824</v>
      </c>
      <c r="W10225" t="s">
        <v>11825</v>
      </c>
      <c r="X10225" t="s">
        <v>14493</v>
      </c>
      <c r="Y10225">
        <v>51</v>
      </c>
      <c r="Z10225">
        <v>51</v>
      </c>
      <c r="AA10225">
        <v>8</v>
      </c>
      <c r="AB10225">
        <v>8</v>
      </c>
      <c r="AC10225">
        <v>54</v>
      </c>
    </row>
    <row r="10226" spans="1:29">
      <c r="A10226">
        <v>11124</v>
      </c>
      <c r="B10226" t="s">
        <v>805</v>
      </c>
      <c r="C10226" t="s">
        <v>12065</v>
      </c>
      <c r="J10226" t="s">
        <v>1444</v>
      </c>
      <c r="K10226">
        <v>0</v>
      </c>
      <c r="N10226" t="b">
        <v>0</v>
      </c>
      <c r="O10226" t="b">
        <v>1</v>
      </c>
      <c r="P10226" t="b">
        <v>0</v>
      </c>
      <c r="Q10226">
        <v>8</v>
      </c>
      <c r="R10226">
        <v>8</v>
      </c>
      <c r="S10226">
        <v>1</v>
      </c>
      <c r="T10226">
        <v>3</v>
      </c>
      <c r="U10226" t="b">
        <v>1</v>
      </c>
      <c r="V10226" t="s">
        <v>11824</v>
      </c>
      <c r="W10226" t="s">
        <v>11825</v>
      </c>
      <c r="X10226" t="s">
        <v>14494</v>
      </c>
      <c r="Y10226">
        <v>52</v>
      </c>
      <c r="Z10226">
        <v>52</v>
      </c>
      <c r="AA10226">
        <v>8</v>
      </c>
      <c r="AB10226">
        <v>8</v>
      </c>
      <c r="AC10226">
        <v>54</v>
      </c>
    </row>
    <row r="10227" spans="1:29">
      <c r="A10227">
        <v>11125</v>
      </c>
      <c r="B10227" t="s">
        <v>805</v>
      </c>
      <c r="C10227" t="s">
        <v>12066</v>
      </c>
      <c r="J10227" t="s">
        <v>1444</v>
      </c>
      <c r="K10227">
        <v>0</v>
      </c>
      <c r="N10227" t="b">
        <v>0</v>
      </c>
      <c r="O10227" t="b">
        <v>1</v>
      </c>
      <c r="P10227" t="b">
        <v>0</v>
      </c>
      <c r="Q10227">
        <v>8</v>
      </c>
      <c r="R10227">
        <v>8</v>
      </c>
      <c r="S10227">
        <v>1</v>
      </c>
      <c r="T10227">
        <v>3</v>
      </c>
      <c r="U10227" t="b">
        <v>1</v>
      </c>
      <c r="V10227" t="s">
        <v>11824</v>
      </c>
      <c r="W10227" t="s">
        <v>11825</v>
      </c>
      <c r="X10227" t="s">
        <v>14495</v>
      </c>
      <c r="Y10227">
        <v>53</v>
      </c>
      <c r="Z10227">
        <v>53</v>
      </c>
      <c r="AA10227">
        <v>8</v>
      </c>
      <c r="AB10227">
        <v>8</v>
      </c>
      <c r="AC10227">
        <v>54</v>
      </c>
    </row>
    <row r="10228" spans="1:29">
      <c r="A10228">
        <v>11126</v>
      </c>
      <c r="B10228" t="s">
        <v>805</v>
      </c>
      <c r="C10228" t="s">
        <v>12067</v>
      </c>
      <c r="J10228" t="s">
        <v>1444</v>
      </c>
      <c r="K10228">
        <v>0</v>
      </c>
      <c r="N10228" t="b">
        <v>0</v>
      </c>
      <c r="O10228" t="b">
        <v>1</v>
      </c>
      <c r="P10228" t="b">
        <v>0</v>
      </c>
      <c r="Q10228">
        <v>8</v>
      </c>
      <c r="R10228">
        <v>8</v>
      </c>
      <c r="S10228">
        <v>1</v>
      </c>
      <c r="T10228">
        <v>3</v>
      </c>
      <c r="U10228" t="b">
        <v>1</v>
      </c>
      <c r="V10228" t="s">
        <v>11824</v>
      </c>
      <c r="W10228" t="s">
        <v>11825</v>
      </c>
      <c r="X10228" t="s">
        <v>14496</v>
      </c>
      <c r="Y10228">
        <v>54</v>
      </c>
      <c r="Z10228">
        <v>54</v>
      </c>
      <c r="AA10228">
        <v>8</v>
      </c>
      <c r="AB10228">
        <v>8</v>
      </c>
      <c r="AC10228">
        <v>54</v>
      </c>
    </row>
    <row r="10229" spans="1:29">
      <c r="A10229">
        <v>11127</v>
      </c>
      <c r="B10229" t="s">
        <v>805</v>
      </c>
      <c r="C10229" t="s">
        <v>12068</v>
      </c>
      <c r="J10229" t="s">
        <v>1444</v>
      </c>
      <c r="K10229">
        <v>0</v>
      </c>
      <c r="N10229" t="b">
        <v>0</v>
      </c>
      <c r="O10229" t="b">
        <v>1</v>
      </c>
      <c r="P10229" t="b">
        <v>0</v>
      </c>
      <c r="Q10229">
        <v>8</v>
      </c>
      <c r="R10229">
        <v>8</v>
      </c>
      <c r="S10229">
        <v>1</v>
      </c>
      <c r="T10229">
        <v>3</v>
      </c>
      <c r="U10229" t="b">
        <v>1</v>
      </c>
      <c r="V10229" t="s">
        <v>11824</v>
      </c>
      <c r="W10229" t="s">
        <v>11825</v>
      </c>
      <c r="X10229" t="s">
        <v>14497</v>
      </c>
      <c r="Y10229">
        <v>55</v>
      </c>
      <c r="Z10229">
        <v>55</v>
      </c>
      <c r="AA10229">
        <v>8</v>
      </c>
      <c r="AB10229">
        <v>8</v>
      </c>
      <c r="AC10229">
        <v>54</v>
      </c>
    </row>
    <row r="10230" spans="1:29">
      <c r="A10230">
        <v>11128</v>
      </c>
      <c r="B10230" t="s">
        <v>805</v>
      </c>
      <c r="C10230" t="s">
        <v>12069</v>
      </c>
      <c r="J10230" t="s">
        <v>1444</v>
      </c>
      <c r="K10230">
        <v>0</v>
      </c>
      <c r="N10230" t="b">
        <v>0</v>
      </c>
      <c r="O10230" t="b">
        <v>1</v>
      </c>
      <c r="P10230" t="b">
        <v>0</v>
      </c>
      <c r="Q10230">
        <v>8</v>
      </c>
      <c r="R10230">
        <v>8</v>
      </c>
      <c r="S10230">
        <v>1</v>
      </c>
      <c r="T10230">
        <v>3</v>
      </c>
      <c r="U10230" t="b">
        <v>1</v>
      </c>
      <c r="V10230" t="s">
        <v>11824</v>
      </c>
      <c r="W10230" t="s">
        <v>11825</v>
      </c>
      <c r="X10230" t="s">
        <v>14918</v>
      </c>
      <c r="Y10230">
        <v>56</v>
      </c>
      <c r="Z10230">
        <v>56</v>
      </c>
      <c r="AA10230">
        <v>8</v>
      </c>
      <c r="AB10230">
        <v>8</v>
      </c>
      <c r="AC10230">
        <v>54</v>
      </c>
    </row>
    <row r="10231" spans="1:29">
      <c r="A10231">
        <v>11129</v>
      </c>
      <c r="B10231" t="s">
        <v>805</v>
      </c>
      <c r="C10231" t="s">
        <v>12070</v>
      </c>
      <c r="J10231" t="s">
        <v>1444</v>
      </c>
      <c r="K10231">
        <v>0</v>
      </c>
      <c r="N10231" t="b">
        <v>0</v>
      </c>
      <c r="O10231" t="b">
        <v>1</v>
      </c>
      <c r="P10231" t="b">
        <v>0</v>
      </c>
      <c r="Q10231">
        <v>8</v>
      </c>
      <c r="R10231">
        <v>8</v>
      </c>
      <c r="S10231">
        <v>1</v>
      </c>
      <c r="T10231">
        <v>3</v>
      </c>
      <c r="U10231" t="b">
        <v>1</v>
      </c>
      <c r="V10231" t="s">
        <v>11824</v>
      </c>
      <c r="W10231" t="s">
        <v>11825</v>
      </c>
      <c r="X10231" t="s">
        <v>14919</v>
      </c>
      <c r="Y10231">
        <v>57</v>
      </c>
      <c r="Z10231">
        <v>57</v>
      </c>
      <c r="AA10231">
        <v>8</v>
      </c>
      <c r="AB10231">
        <v>8</v>
      </c>
      <c r="AC10231">
        <v>54</v>
      </c>
    </row>
    <row r="10232" spans="1:29">
      <c r="A10232">
        <v>11130</v>
      </c>
      <c r="B10232" t="s">
        <v>805</v>
      </c>
      <c r="C10232" t="s">
        <v>12071</v>
      </c>
      <c r="J10232" t="s">
        <v>1444</v>
      </c>
      <c r="K10232">
        <v>0</v>
      </c>
      <c r="N10232" t="b">
        <v>0</v>
      </c>
      <c r="O10232" t="b">
        <v>1</v>
      </c>
      <c r="P10232" t="b">
        <v>0</v>
      </c>
      <c r="Q10232">
        <v>8</v>
      </c>
      <c r="R10232">
        <v>8</v>
      </c>
      <c r="S10232">
        <v>1</v>
      </c>
      <c r="T10232">
        <v>3</v>
      </c>
      <c r="U10232" t="b">
        <v>1</v>
      </c>
      <c r="V10232" t="s">
        <v>11824</v>
      </c>
      <c r="W10232" t="s">
        <v>11825</v>
      </c>
      <c r="X10232" t="s">
        <v>14920</v>
      </c>
      <c r="Y10232">
        <v>58</v>
      </c>
      <c r="Z10232">
        <v>58</v>
      </c>
      <c r="AA10232">
        <v>8</v>
      </c>
      <c r="AB10232">
        <v>8</v>
      </c>
      <c r="AC10232">
        <v>54</v>
      </c>
    </row>
    <row r="10233" spans="1:29">
      <c r="A10233">
        <v>11131</v>
      </c>
      <c r="B10233" t="s">
        <v>805</v>
      </c>
      <c r="C10233" t="s">
        <v>12072</v>
      </c>
      <c r="J10233" t="s">
        <v>1444</v>
      </c>
      <c r="K10233">
        <v>0</v>
      </c>
      <c r="N10233" t="b">
        <v>0</v>
      </c>
      <c r="O10233" t="b">
        <v>1</v>
      </c>
      <c r="P10233" t="b">
        <v>0</v>
      </c>
      <c r="Q10233">
        <v>8</v>
      </c>
      <c r="R10233">
        <v>8</v>
      </c>
      <c r="S10233">
        <v>1</v>
      </c>
      <c r="T10233">
        <v>3</v>
      </c>
      <c r="U10233" t="b">
        <v>1</v>
      </c>
      <c r="V10233" t="s">
        <v>11824</v>
      </c>
      <c r="W10233" t="s">
        <v>11825</v>
      </c>
      <c r="X10233" t="s">
        <v>14921</v>
      </c>
      <c r="Y10233">
        <v>59</v>
      </c>
      <c r="Z10233">
        <v>59</v>
      </c>
      <c r="AA10233">
        <v>8</v>
      </c>
      <c r="AB10233">
        <v>8</v>
      </c>
      <c r="AC10233">
        <v>54</v>
      </c>
    </row>
    <row r="10234" spans="1:29">
      <c r="A10234">
        <v>11132</v>
      </c>
      <c r="B10234" t="s">
        <v>805</v>
      </c>
      <c r="C10234" t="s">
        <v>12073</v>
      </c>
      <c r="J10234" t="s">
        <v>1444</v>
      </c>
      <c r="K10234">
        <v>0</v>
      </c>
      <c r="N10234" t="b">
        <v>0</v>
      </c>
      <c r="O10234" t="b">
        <v>1</v>
      </c>
      <c r="P10234" t="b">
        <v>0</v>
      </c>
      <c r="Q10234">
        <v>8</v>
      </c>
      <c r="R10234">
        <v>8</v>
      </c>
      <c r="S10234">
        <v>1</v>
      </c>
      <c r="T10234">
        <v>3</v>
      </c>
      <c r="U10234" t="b">
        <v>1</v>
      </c>
      <c r="V10234" t="s">
        <v>11824</v>
      </c>
      <c r="W10234" t="s">
        <v>11825</v>
      </c>
      <c r="X10234" t="s">
        <v>14922</v>
      </c>
      <c r="Y10234">
        <v>60</v>
      </c>
      <c r="Z10234">
        <v>60</v>
      </c>
      <c r="AA10234">
        <v>8</v>
      </c>
      <c r="AB10234">
        <v>8</v>
      </c>
      <c r="AC10234">
        <v>54</v>
      </c>
    </row>
    <row r="10235" spans="1:29">
      <c r="A10235">
        <v>11133</v>
      </c>
      <c r="B10235" t="s">
        <v>805</v>
      </c>
      <c r="C10235" t="s">
        <v>12074</v>
      </c>
      <c r="J10235" t="s">
        <v>1444</v>
      </c>
      <c r="K10235">
        <v>0</v>
      </c>
      <c r="N10235" t="b">
        <v>0</v>
      </c>
      <c r="O10235" t="b">
        <v>1</v>
      </c>
      <c r="P10235" t="b">
        <v>0</v>
      </c>
      <c r="Q10235">
        <v>8</v>
      </c>
      <c r="R10235">
        <v>8</v>
      </c>
      <c r="S10235">
        <v>1</v>
      </c>
      <c r="T10235">
        <v>3</v>
      </c>
      <c r="U10235" t="b">
        <v>1</v>
      </c>
      <c r="V10235" t="s">
        <v>11824</v>
      </c>
      <c r="W10235" t="s">
        <v>11825</v>
      </c>
      <c r="X10235" t="s">
        <v>14923</v>
      </c>
      <c r="Y10235">
        <v>61</v>
      </c>
      <c r="Z10235">
        <v>61</v>
      </c>
      <c r="AA10235">
        <v>8</v>
      </c>
      <c r="AB10235">
        <v>8</v>
      </c>
      <c r="AC10235">
        <v>54</v>
      </c>
    </row>
    <row r="10236" spans="1:29">
      <c r="A10236">
        <v>11134</v>
      </c>
      <c r="B10236" t="s">
        <v>805</v>
      </c>
      <c r="C10236" t="s">
        <v>12075</v>
      </c>
      <c r="J10236" t="s">
        <v>1444</v>
      </c>
      <c r="K10236">
        <v>0</v>
      </c>
      <c r="N10236" t="b">
        <v>0</v>
      </c>
      <c r="O10236" t="b">
        <v>1</v>
      </c>
      <c r="P10236" t="b">
        <v>0</v>
      </c>
      <c r="Q10236">
        <v>8</v>
      </c>
      <c r="R10236">
        <v>8</v>
      </c>
      <c r="S10236">
        <v>1</v>
      </c>
      <c r="T10236">
        <v>3</v>
      </c>
      <c r="U10236" t="b">
        <v>1</v>
      </c>
      <c r="V10236" t="s">
        <v>11824</v>
      </c>
      <c r="W10236" t="s">
        <v>11825</v>
      </c>
      <c r="X10236" t="s">
        <v>14924</v>
      </c>
      <c r="Y10236">
        <v>62</v>
      </c>
      <c r="Z10236">
        <v>62</v>
      </c>
      <c r="AA10236">
        <v>8</v>
      </c>
      <c r="AB10236">
        <v>8</v>
      </c>
      <c r="AC10236">
        <v>54</v>
      </c>
    </row>
    <row r="10237" spans="1:29">
      <c r="A10237">
        <v>11135</v>
      </c>
      <c r="B10237" t="s">
        <v>805</v>
      </c>
      <c r="C10237" t="s">
        <v>12076</v>
      </c>
      <c r="J10237" t="s">
        <v>1444</v>
      </c>
      <c r="K10237">
        <v>0</v>
      </c>
      <c r="N10237" t="b">
        <v>0</v>
      </c>
      <c r="O10237" t="b">
        <v>1</v>
      </c>
      <c r="P10237" t="b">
        <v>0</v>
      </c>
      <c r="Q10237">
        <v>8</v>
      </c>
      <c r="R10237">
        <v>8</v>
      </c>
      <c r="S10237">
        <v>1</v>
      </c>
      <c r="T10237">
        <v>3</v>
      </c>
      <c r="U10237" t="b">
        <v>1</v>
      </c>
      <c r="V10237" t="s">
        <v>11824</v>
      </c>
      <c r="W10237" t="s">
        <v>11825</v>
      </c>
      <c r="X10237" t="s">
        <v>14925</v>
      </c>
      <c r="Y10237">
        <v>63</v>
      </c>
      <c r="Z10237">
        <v>63</v>
      </c>
      <c r="AA10237">
        <v>8</v>
      </c>
      <c r="AB10237">
        <v>8</v>
      </c>
      <c r="AC10237">
        <v>54</v>
      </c>
    </row>
    <row r="10238" spans="1:29">
      <c r="A10238">
        <v>11136</v>
      </c>
      <c r="B10238" t="s">
        <v>805</v>
      </c>
      <c r="C10238" t="s">
        <v>12077</v>
      </c>
      <c r="J10238" t="s">
        <v>1444</v>
      </c>
      <c r="K10238">
        <v>0</v>
      </c>
      <c r="N10238" t="b">
        <v>0</v>
      </c>
      <c r="O10238" t="b">
        <v>1</v>
      </c>
      <c r="P10238" t="b">
        <v>0</v>
      </c>
      <c r="Q10238">
        <v>8</v>
      </c>
      <c r="R10238">
        <v>8</v>
      </c>
      <c r="S10238">
        <v>1</v>
      </c>
      <c r="T10238">
        <v>3</v>
      </c>
      <c r="U10238" t="b">
        <v>1</v>
      </c>
      <c r="V10238" t="s">
        <v>11824</v>
      </c>
      <c r="W10238" t="s">
        <v>11825</v>
      </c>
      <c r="X10238" t="s">
        <v>14926</v>
      </c>
      <c r="Y10238">
        <v>64</v>
      </c>
      <c r="Z10238">
        <v>64</v>
      </c>
      <c r="AA10238">
        <v>8</v>
      </c>
      <c r="AB10238">
        <v>8</v>
      </c>
      <c r="AC10238">
        <v>54</v>
      </c>
    </row>
    <row r="10239" spans="1:29">
      <c r="A10239">
        <v>11153</v>
      </c>
      <c r="B10239" t="s">
        <v>805</v>
      </c>
      <c r="C10239" t="s">
        <v>12078</v>
      </c>
      <c r="J10239" t="s">
        <v>1444</v>
      </c>
      <c r="K10239">
        <v>0</v>
      </c>
      <c r="N10239" t="b">
        <v>0</v>
      </c>
      <c r="O10239" t="b">
        <v>1</v>
      </c>
      <c r="P10239" t="b">
        <v>0</v>
      </c>
      <c r="Q10239">
        <v>8</v>
      </c>
      <c r="R10239">
        <v>1</v>
      </c>
      <c r="S10239">
        <v>1</v>
      </c>
      <c r="T10239">
        <v>3</v>
      </c>
      <c r="U10239" t="b">
        <v>1</v>
      </c>
      <c r="V10239" t="s">
        <v>11824</v>
      </c>
      <c r="W10239" t="s">
        <v>11825</v>
      </c>
      <c r="X10239" t="s">
        <v>14927</v>
      </c>
      <c r="Y10239">
        <v>65</v>
      </c>
      <c r="Z10239">
        <v>65</v>
      </c>
      <c r="AA10239">
        <v>8</v>
      </c>
      <c r="AB10239">
        <v>8</v>
      </c>
      <c r="AC10239">
        <v>54</v>
      </c>
    </row>
    <row r="10240" spans="1:29">
      <c r="A10240">
        <v>11154</v>
      </c>
      <c r="B10240" t="s">
        <v>805</v>
      </c>
      <c r="C10240" t="s">
        <v>12079</v>
      </c>
      <c r="J10240" t="s">
        <v>1444</v>
      </c>
      <c r="K10240">
        <v>0</v>
      </c>
      <c r="N10240" t="b">
        <v>0</v>
      </c>
      <c r="O10240" t="b">
        <v>1</v>
      </c>
      <c r="P10240" t="b">
        <v>0</v>
      </c>
      <c r="Q10240">
        <v>8</v>
      </c>
      <c r="R10240">
        <v>1</v>
      </c>
      <c r="S10240">
        <v>1</v>
      </c>
      <c r="T10240">
        <v>3</v>
      </c>
      <c r="U10240" t="b">
        <v>1</v>
      </c>
      <c r="V10240" t="s">
        <v>11824</v>
      </c>
      <c r="W10240" t="s">
        <v>11825</v>
      </c>
      <c r="X10240" t="s">
        <v>14862</v>
      </c>
      <c r="Y10240">
        <v>65</v>
      </c>
      <c r="Z10240">
        <v>65</v>
      </c>
      <c r="AA10240">
        <v>5</v>
      </c>
      <c r="AB10240">
        <v>5</v>
      </c>
      <c r="AC10240">
        <v>54</v>
      </c>
    </row>
    <row r="10241" spans="1:29">
      <c r="A10241">
        <v>11155</v>
      </c>
      <c r="B10241" t="s">
        <v>805</v>
      </c>
      <c r="C10241" t="s">
        <v>12080</v>
      </c>
      <c r="J10241" t="s">
        <v>1444</v>
      </c>
      <c r="K10241">
        <v>0</v>
      </c>
      <c r="N10241" t="b">
        <v>0</v>
      </c>
      <c r="O10241" t="b">
        <v>1</v>
      </c>
      <c r="P10241" t="b">
        <v>0</v>
      </c>
      <c r="Q10241">
        <v>8</v>
      </c>
      <c r="R10241">
        <v>1</v>
      </c>
      <c r="S10241">
        <v>1</v>
      </c>
      <c r="T10241">
        <v>3</v>
      </c>
      <c r="U10241" t="b">
        <v>1</v>
      </c>
      <c r="V10241" t="s">
        <v>11824</v>
      </c>
      <c r="W10241" t="s">
        <v>11825</v>
      </c>
      <c r="X10241" t="s">
        <v>14885</v>
      </c>
      <c r="Y10241">
        <v>65</v>
      </c>
      <c r="Z10241">
        <v>65</v>
      </c>
      <c r="AA10241">
        <v>6</v>
      </c>
      <c r="AB10241">
        <v>6</v>
      </c>
      <c r="AC10241">
        <v>54</v>
      </c>
    </row>
    <row r="10242" spans="1:29">
      <c r="A10242">
        <v>11156</v>
      </c>
      <c r="B10242" t="s">
        <v>805</v>
      </c>
      <c r="C10242" t="s">
        <v>12081</v>
      </c>
      <c r="J10242" t="s">
        <v>1444</v>
      </c>
      <c r="K10242">
        <v>0</v>
      </c>
      <c r="N10242" t="b">
        <v>0</v>
      </c>
      <c r="O10242" t="b">
        <v>1</v>
      </c>
      <c r="P10242" t="b">
        <v>0</v>
      </c>
      <c r="Q10242">
        <v>8</v>
      </c>
      <c r="R10242">
        <v>1</v>
      </c>
      <c r="S10242">
        <v>1</v>
      </c>
      <c r="T10242">
        <v>3</v>
      </c>
      <c r="U10242" t="b">
        <v>1</v>
      </c>
      <c r="V10242" t="s">
        <v>11824</v>
      </c>
      <c r="W10242" t="s">
        <v>11825</v>
      </c>
      <c r="X10242" t="s">
        <v>14906</v>
      </c>
      <c r="Y10242">
        <v>65</v>
      </c>
      <c r="Z10242">
        <v>65</v>
      </c>
      <c r="AA10242">
        <v>7</v>
      </c>
      <c r="AB10242">
        <v>7</v>
      </c>
      <c r="AC10242">
        <v>54</v>
      </c>
    </row>
    <row r="10243" spans="1:29">
      <c r="A10243">
        <v>11157</v>
      </c>
      <c r="B10243" t="s">
        <v>1503</v>
      </c>
      <c r="C10243" t="s">
        <v>12082</v>
      </c>
      <c r="D10243">
        <v>214</v>
      </c>
      <c r="E10243" t="s">
        <v>12083</v>
      </c>
      <c r="U10243" t="b">
        <v>1</v>
      </c>
      <c r="V10243" t="s">
        <v>12083</v>
      </c>
      <c r="W10243" t="s">
        <v>12084</v>
      </c>
      <c r="X10243" t="s">
        <v>15754</v>
      </c>
      <c r="Y10243">
        <v>12</v>
      </c>
      <c r="Z10243">
        <v>65</v>
      </c>
      <c r="AA10243">
        <v>2</v>
      </c>
      <c r="AB10243">
        <v>9</v>
      </c>
      <c r="AC10243">
        <v>55</v>
      </c>
    </row>
    <row r="10244" spans="1:29">
      <c r="A10244">
        <v>11158</v>
      </c>
      <c r="B10244" t="s">
        <v>827</v>
      </c>
      <c r="C10244" t="s">
        <v>12085</v>
      </c>
      <c r="U10244" t="b">
        <v>1</v>
      </c>
      <c r="V10244" t="s">
        <v>12083</v>
      </c>
      <c r="W10244" t="s">
        <v>12084</v>
      </c>
      <c r="X10244" t="s">
        <v>15755</v>
      </c>
      <c r="Y10244">
        <v>12</v>
      </c>
      <c r="Z10244">
        <v>65</v>
      </c>
      <c r="AA10244">
        <v>2</v>
      </c>
      <c r="AB10244">
        <v>8</v>
      </c>
      <c r="AC10244">
        <v>55</v>
      </c>
    </row>
    <row r="10245" spans="1:29">
      <c r="A10245">
        <v>11159</v>
      </c>
      <c r="B10245" t="s">
        <v>1508</v>
      </c>
      <c r="C10245" t="s">
        <v>12086</v>
      </c>
      <c r="U10245" t="b">
        <v>1</v>
      </c>
      <c r="V10245" t="s">
        <v>12083</v>
      </c>
      <c r="W10245" t="s">
        <v>12084</v>
      </c>
      <c r="X10245" t="s">
        <v>15756</v>
      </c>
      <c r="Y10245">
        <v>13</v>
      </c>
      <c r="Z10245">
        <v>65</v>
      </c>
      <c r="AA10245">
        <v>2</v>
      </c>
      <c r="AB10245">
        <v>9</v>
      </c>
      <c r="AC10245">
        <v>55</v>
      </c>
    </row>
    <row r="10246" spans="1:29">
      <c r="A10246">
        <v>11160</v>
      </c>
      <c r="B10246" t="s">
        <v>805</v>
      </c>
      <c r="C10246" t="s">
        <v>12087</v>
      </c>
      <c r="J10246" t="s">
        <v>1436</v>
      </c>
      <c r="K10246">
        <v>0</v>
      </c>
      <c r="N10246" t="b">
        <v>1</v>
      </c>
      <c r="O10246" t="b">
        <v>0</v>
      </c>
      <c r="P10246" t="b">
        <v>0</v>
      </c>
      <c r="Q10246">
        <v>8</v>
      </c>
      <c r="R10246">
        <v>8</v>
      </c>
      <c r="S10246">
        <v>1</v>
      </c>
      <c r="T10246">
        <v>3</v>
      </c>
      <c r="U10246" t="b">
        <v>1</v>
      </c>
      <c r="V10246" t="s">
        <v>12083</v>
      </c>
      <c r="W10246" t="s">
        <v>12084</v>
      </c>
      <c r="X10246" t="s">
        <v>14704</v>
      </c>
      <c r="Y10246">
        <v>15</v>
      </c>
      <c r="Z10246">
        <v>15</v>
      </c>
      <c r="AA10246">
        <v>2</v>
      </c>
      <c r="AB10246">
        <v>2</v>
      </c>
      <c r="AC10246">
        <v>55</v>
      </c>
    </row>
    <row r="10247" spans="1:29">
      <c r="A10247">
        <v>11161</v>
      </c>
      <c r="B10247" t="s">
        <v>805</v>
      </c>
      <c r="C10247" t="s">
        <v>12088</v>
      </c>
      <c r="J10247" t="s">
        <v>1436</v>
      </c>
      <c r="K10247">
        <v>0</v>
      </c>
      <c r="N10247" t="b">
        <v>1</v>
      </c>
      <c r="O10247" t="b">
        <v>0</v>
      </c>
      <c r="P10247" t="b">
        <v>0</v>
      </c>
      <c r="Q10247">
        <v>8</v>
      </c>
      <c r="R10247">
        <v>8</v>
      </c>
      <c r="S10247">
        <v>1</v>
      </c>
      <c r="T10247">
        <v>3</v>
      </c>
      <c r="U10247" t="b">
        <v>1</v>
      </c>
      <c r="V10247" t="s">
        <v>12083</v>
      </c>
      <c r="W10247" t="s">
        <v>12084</v>
      </c>
      <c r="X10247" t="s">
        <v>14705</v>
      </c>
      <c r="Y10247">
        <v>16</v>
      </c>
      <c r="Z10247">
        <v>16</v>
      </c>
      <c r="AA10247">
        <v>2</v>
      </c>
      <c r="AB10247">
        <v>2</v>
      </c>
      <c r="AC10247">
        <v>55</v>
      </c>
    </row>
    <row r="10248" spans="1:29">
      <c r="A10248">
        <v>11162</v>
      </c>
      <c r="B10248" t="s">
        <v>805</v>
      </c>
      <c r="C10248" t="s">
        <v>12089</v>
      </c>
      <c r="J10248" t="s">
        <v>1436</v>
      </c>
      <c r="K10248">
        <v>0</v>
      </c>
      <c r="N10248" t="b">
        <v>1</v>
      </c>
      <c r="O10248" t="b">
        <v>0</v>
      </c>
      <c r="P10248" t="b">
        <v>0</v>
      </c>
      <c r="Q10248">
        <v>8</v>
      </c>
      <c r="R10248">
        <v>8</v>
      </c>
      <c r="S10248">
        <v>1</v>
      </c>
      <c r="T10248">
        <v>3</v>
      </c>
      <c r="U10248" t="b">
        <v>1</v>
      </c>
      <c r="V10248" t="s">
        <v>12083</v>
      </c>
      <c r="W10248" t="s">
        <v>12084</v>
      </c>
      <c r="X10248" t="s">
        <v>14706</v>
      </c>
      <c r="Y10248">
        <v>17</v>
      </c>
      <c r="Z10248">
        <v>17</v>
      </c>
      <c r="AA10248">
        <v>2</v>
      </c>
      <c r="AB10248">
        <v>2</v>
      </c>
      <c r="AC10248">
        <v>55</v>
      </c>
    </row>
    <row r="10249" spans="1:29">
      <c r="A10249">
        <v>11163</v>
      </c>
      <c r="B10249" t="s">
        <v>805</v>
      </c>
      <c r="C10249" t="s">
        <v>12090</v>
      </c>
      <c r="J10249" t="s">
        <v>1436</v>
      </c>
      <c r="K10249">
        <v>0</v>
      </c>
      <c r="N10249" t="b">
        <v>1</v>
      </c>
      <c r="O10249" t="b">
        <v>0</v>
      </c>
      <c r="P10249" t="b">
        <v>0</v>
      </c>
      <c r="Q10249">
        <v>8</v>
      </c>
      <c r="R10249">
        <v>8</v>
      </c>
      <c r="S10249">
        <v>1</v>
      </c>
      <c r="T10249">
        <v>3</v>
      </c>
      <c r="U10249" t="b">
        <v>1</v>
      </c>
      <c r="V10249" t="s">
        <v>12083</v>
      </c>
      <c r="W10249" t="s">
        <v>12084</v>
      </c>
      <c r="X10249" t="s">
        <v>14707</v>
      </c>
      <c r="Y10249">
        <v>18</v>
      </c>
      <c r="Z10249">
        <v>18</v>
      </c>
      <c r="AA10249">
        <v>2</v>
      </c>
      <c r="AB10249">
        <v>2</v>
      </c>
      <c r="AC10249">
        <v>55</v>
      </c>
    </row>
    <row r="10250" spans="1:29">
      <c r="A10250">
        <v>11164</v>
      </c>
      <c r="B10250" t="s">
        <v>805</v>
      </c>
      <c r="C10250" t="s">
        <v>12091</v>
      </c>
      <c r="J10250" t="s">
        <v>1436</v>
      </c>
      <c r="K10250">
        <v>0</v>
      </c>
      <c r="N10250" t="b">
        <v>1</v>
      </c>
      <c r="O10250" t="b">
        <v>0</v>
      </c>
      <c r="P10250" t="b">
        <v>0</v>
      </c>
      <c r="Q10250">
        <v>8</v>
      </c>
      <c r="R10250">
        <v>8</v>
      </c>
      <c r="S10250">
        <v>1</v>
      </c>
      <c r="T10250">
        <v>3</v>
      </c>
      <c r="U10250" t="b">
        <v>1</v>
      </c>
      <c r="V10250" t="s">
        <v>12083</v>
      </c>
      <c r="W10250" t="s">
        <v>12084</v>
      </c>
      <c r="X10250" t="s">
        <v>14708</v>
      </c>
      <c r="Y10250">
        <v>19</v>
      </c>
      <c r="Z10250">
        <v>19</v>
      </c>
      <c r="AA10250">
        <v>2</v>
      </c>
      <c r="AB10250">
        <v>2</v>
      </c>
      <c r="AC10250">
        <v>55</v>
      </c>
    </row>
    <row r="10251" spans="1:29">
      <c r="A10251">
        <v>11165</v>
      </c>
      <c r="B10251" t="s">
        <v>805</v>
      </c>
      <c r="C10251" t="s">
        <v>12092</v>
      </c>
      <c r="J10251" t="s">
        <v>1436</v>
      </c>
      <c r="K10251">
        <v>0</v>
      </c>
      <c r="N10251" t="b">
        <v>1</v>
      </c>
      <c r="O10251" t="b">
        <v>0</v>
      </c>
      <c r="P10251" t="b">
        <v>0</v>
      </c>
      <c r="Q10251">
        <v>8</v>
      </c>
      <c r="R10251">
        <v>8</v>
      </c>
      <c r="S10251">
        <v>1</v>
      </c>
      <c r="T10251">
        <v>3</v>
      </c>
      <c r="U10251" t="b">
        <v>1</v>
      </c>
      <c r="V10251" t="s">
        <v>12083</v>
      </c>
      <c r="W10251" t="s">
        <v>12084</v>
      </c>
      <c r="X10251" t="s">
        <v>14709</v>
      </c>
      <c r="Y10251">
        <v>20</v>
      </c>
      <c r="Z10251">
        <v>20</v>
      </c>
      <c r="AA10251">
        <v>2</v>
      </c>
      <c r="AB10251">
        <v>2</v>
      </c>
      <c r="AC10251">
        <v>55</v>
      </c>
    </row>
    <row r="10252" spans="1:29">
      <c r="A10252">
        <v>11166</v>
      </c>
      <c r="B10252" t="s">
        <v>805</v>
      </c>
      <c r="C10252" t="s">
        <v>12093</v>
      </c>
      <c r="J10252" t="s">
        <v>1436</v>
      </c>
      <c r="K10252">
        <v>0</v>
      </c>
      <c r="N10252" t="b">
        <v>1</v>
      </c>
      <c r="O10252" t="b">
        <v>0</v>
      </c>
      <c r="P10252" t="b">
        <v>0</v>
      </c>
      <c r="Q10252">
        <v>8</v>
      </c>
      <c r="R10252">
        <v>8</v>
      </c>
      <c r="S10252">
        <v>1</v>
      </c>
      <c r="T10252">
        <v>3</v>
      </c>
      <c r="U10252" t="b">
        <v>1</v>
      </c>
      <c r="V10252" t="s">
        <v>12083</v>
      </c>
      <c r="W10252" t="s">
        <v>12084</v>
      </c>
      <c r="X10252" t="s">
        <v>14710</v>
      </c>
      <c r="Y10252">
        <v>21</v>
      </c>
      <c r="Z10252">
        <v>21</v>
      </c>
      <c r="AA10252">
        <v>2</v>
      </c>
      <c r="AB10252">
        <v>2</v>
      </c>
      <c r="AC10252">
        <v>55</v>
      </c>
    </row>
    <row r="10253" spans="1:29">
      <c r="A10253">
        <v>11167</v>
      </c>
      <c r="B10253" t="s">
        <v>805</v>
      </c>
      <c r="C10253" t="s">
        <v>12094</v>
      </c>
      <c r="J10253" t="s">
        <v>1436</v>
      </c>
      <c r="K10253">
        <v>0</v>
      </c>
      <c r="N10253" t="b">
        <v>1</v>
      </c>
      <c r="O10253" t="b">
        <v>0</v>
      </c>
      <c r="P10253" t="b">
        <v>0</v>
      </c>
      <c r="Q10253">
        <v>8</v>
      </c>
      <c r="R10253">
        <v>8</v>
      </c>
      <c r="S10253">
        <v>1</v>
      </c>
      <c r="T10253">
        <v>3</v>
      </c>
      <c r="U10253" t="b">
        <v>1</v>
      </c>
      <c r="V10253" t="s">
        <v>12083</v>
      </c>
      <c r="W10253" t="s">
        <v>12084</v>
      </c>
      <c r="X10253" t="s">
        <v>14711</v>
      </c>
      <c r="Y10253">
        <v>22</v>
      </c>
      <c r="Z10253">
        <v>22</v>
      </c>
      <c r="AA10253">
        <v>2</v>
      </c>
      <c r="AB10253">
        <v>2</v>
      </c>
      <c r="AC10253">
        <v>55</v>
      </c>
    </row>
    <row r="10254" spans="1:29">
      <c r="A10254">
        <v>11168</v>
      </c>
      <c r="B10254" t="s">
        <v>805</v>
      </c>
      <c r="C10254" t="s">
        <v>12095</v>
      </c>
      <c r="J10254" t="s">
        <v>1436</v>
      </c>
      <c r="K10254">
        <v>0</v>
      </c>
      <c r="N10254" t="b">
        <v>1</v>
      </c>
      <c r="O10254" t="b">
        <v>0</v>
      </c>
      <c r="P10254" t="b">
        <v>0</v>
      </c>
      <c r="Q10254">
        <v>8</v>
      </c>
      <c r="R10254">
        <v>8</v>
      </c>
      <c r="S10254">
        <v>1</v>
      </c>
      <c r="T10254">
        <v>3</v>
      </c>
      <c r="U10254" t="b">
        <v>1</v>
      </c>
      <c r="V10254" t="s">
        <v>12083</v>
      </c>
      <c r="W10254" t="s">
        <v>12084</v>
      </c>
      <c r="X10254" t="s">
        <v>14712</v>
      </c>
      <c r="Y10254">
        <v>23</v>
      </c>
      <c r="Z10254">
        <v>23</v>
      </c>
      <c r="AA10254">
        <v>2</v>
      </c>
      <c r="AB10254">
        <v>2</v>
      </c>
      <c r="AC10254">
        <v>55</v>
      </c>
    </row>
    <row r="10255" spans="1:29">
      <c r="A10255">
        <v>11169</v>
      </c>
      <c r="B10255" t="s">
        <v>805</v>
      </c>
      <c r="C10255" t="s">
        <v>12096</v>
      </c>
      <c r="J10255" t="s">
        <v>1436</v>
      </c>
      <c r="K10255">
        <v>0</v>
      </c>
      <c r="N10255" t="b">
        <v>1</v>
      </c>
      <c r="O10255" t="b">
        <v>0</v>
      </c>
      <c r="P10255" t="b">
        <v>0</v>
      </c>
      <c r="Q10255">
        <v>8</v>
      </c>
      <c r="R10255">
        <v>8</v>
      </c>
      <c r="S10255">
        <v>1</v>
      </c>
      <c r="T10255">
        <v>3</v>
      </c>
      <c r="U10255" t="b">
        <v>1</v>
      </c>
      <c r="V10255" t="s">
        <v>12083</v>
      </c>
      <c r="W10255" t="s">
        <v>12084</v>
      </c>
      <c r="X10255" t="s">
        <v>14713</v>
      </c>
      <c r="Y10255">
        <v>24</v>
      </c>
      <c r="Z10255">
        <v>24</v>
      </c>
      <c r="AA10255">
        <v>2</v>
      </c>
      <c r="AB10255">
        <v>2</v>
      </c>
      <c r="AC10255">
        <v>55</v>
      </c>
    </row>
    <row r="10256" spans="1:29">
      <c r="A10256">
        <v>11170</v>
      </c>
      <c r="B10256" t="s">
        <v>805</v>
      </c>
      <c r="C10256" t="s">
        <v>12097</v>
      </c>
      <c r="J10256" t="s">
        <v>1436</v>
      </c>
      <c r="K10256">
        <v>0</v>
      </c>
      <c r="N10256" t="b">
        <v>1</v>
      </c>
      <c r="O10256" t="b">
        <v>0</v>
      </c>
      <c r="P10256" t="b">
        <v>0</v>
      </c>
      <c r="Q10256">
        <v>8</v>
      </c>
      <c r="R10256">
        <v>8</v>
      </c>
      <c r="S10256">
        <v>1</v>
      </c>
      <c r="T10256">
        <v>3</v>
      </c>
      <c r="U10256" t="b">
        <v>1</v>
      </c>
      <c r="V10256" t="s">
        <v>12083</v>
      </c>
      <c r="W10256" t="s">
        <v>12084</v>
      </c>
      <c r="X10256" t="s">
        <v>14714</v>
      </c>
      <c r="Y10256">
        <v>25</v>
      </c>
      <c r="Z10256">
        <v>25</v>
      </c>
      <c r="AA10256">
        <v>2</v>
      </c>
      <c r="AB10256">
        <v>2</v>
      </c>
      <c r="AC10256">
        <v>55</v>
      </c>
    </row>
    <row r="10257" spans="1:29">
      <c r="A10257">
        <v>11171</v>
      </c>
      <c r="B10257" t="s">
        <v>805</v>
      </c>
      <c r="C10257" t="s">
        <v>12098</v>
      </c>
      <c r="J10257" t="s">
        <v>1436</v>
      </c>
      <c r="K10257">
        <v>0</v>
      </c>
      <c r="N10257" t="b">
        <v>1</v>
      </c>
      <c r="O10257" t="b">
        <v>0</v>
      </c>
      <c r="P10257" t="b">
        <v>0</v>
      </c>
      <c r="Q10257">
        <v>8</v>
      </c>
      <c r="R10257">
        <v>8</v>
      </c>
      <c r="S10257">
        <v>1</v>
      </c>
      <c r="T10257">
        <v>3</v>
      </c>
      <c r="U10257" t="b">
        <v>1</v>
      </c>
      <c r="V10257" t="s">
        <v>12083</v>
      </c>
      <c r="W10257" t="s">
        <v>12084</v>
      </c>
      <c r="X10257" t="s">
        <v>14715</v>
      </c>
      <c r="Y10257">
        <v>26</v>
      </c>
      <c r="Z10257">
        <v>26</v>
      </c>
      <c r="AA10257">
        <v>2</v>
      </c>
      <c r="AB10257">
        <v>2</v>
      </c>
      <c r="AC10257">
        <v>55</v>
      </c>
    </row>
    <row r="10258" spans="1:29">
      <c r="A10258">
        <v>11172</v>
      </c>
      <c r="B10258" t="s">
        <v>805</v>
      </c>
      <c r="C10258" t="s">
        <v>12099</v>
      </c>
      <c r="J10258" t="s">
        <v>1436</v>
      </c>
      <c r="K10258">
        <v>0</v>
      </c>
      <c r="N10258" t="b">
        <v>1</v>
      </c>
      <c r="O10258" t="b">
        <v>0</v>
      </c>
      <c r="P10258" t="b">
        <v>0</v>
      </c>
      <c r="Q10258">
        <v>8</v>
      </c>
      <c r="R10258">
        <v>8</v>
      </c>
      <c r="S10258">
        <v>1</v>
      </c>
      <c r="T10258">
        <v>3</v>
      </c>
      <c r="U10258" t="b">
        <v>1</v>
      </c>
      <c r="V10258" t="s">
        <v>12083</v>
      </c>
      <c r="W10258" t="s">
        <v>12084</v>
      </c>
      <c r="X10258" t="s">
        <v>15354</v>
      </c>
      <c r="Y10258">
        <v>27</v>
      </c>
      <c r="Z10258">
        <v>27</v>
      </c>
      <c r="AA10258">
        <v>2</v>
      </c>
      <c r="AB10258">
        <v>2</v>
      </c>
      <c r="AC10258">
        <v>55</v>
      </c>
    </row>
    <row r="10259" spans="1:29">
      <c r="A10259">
        <v>11173</v>
      </c>
      <c r="B10259" t="s">
        <v>805</v>
      </c>
      <c r="C10259" t="s">
        <v>12100</v>
      </c>
      <c r="J10259" t="s">
        <v>1436</v>
      </c>
      <c r="K10259">
        <v>0</v>
      </c>
      <c r="N10259" t="b">
        <v>1</v>
      </c>
      <c r="O10259" t="b">
        <v>0</v>
      </c>
      <c r="P10259" t="b">
        <v>0</v>
      </c>
      <c r="Q10259">
        <v>8</v>
      </c>
      <c r="R10259">
        <v>8</v>
      </c>
      <c r="S10259">
        <v>1</v>
      </c>
      <c r="T10259">
        <v>3</v>
      </c>
      <c r="U10259" t="b">
        <v>1</v>
      </c>
      <c r="V10259" t="s">
        <v>12083</v>
      </c>
      <c r="W10259" t="s">
        <v>12084</v>
      </c>
      <c r="X10259" t="s">
        <v>15356</v>
      </c>
      <c r="Y10259">
        <v>28</v>
      </c>
      <c r="Z10259">
        <v>28</v>
      </c>
      <c r="AA10259">
        <v>2</v>
      </c>
      <c r="AB10259">
        <v>2</v>
      </c>
      <c r="AC10259">
        <v>55</v>
      </c>
    </row>
    <row r="10260" spans="1:29">
      <c r="A10260">
        <v>11174</v>
      </c>
      <c r="B10260" t="s">
        <v>805</v>
      </c>
      <c r="C10260" t="s">
        <v>12101</v>
      </c>
      <c r="J10260" t="s">
        <v>1436</v>
      </c>
      <c r="K10260">
        <v>0</v>
      </c>
      <c r="N10260" t="b">
        <v>1</v>
      </c>
      <c r="O10260" t="b">
        <v>0</v>
      </c>
      <c r="P10260" t="b">
        <v>0</v>
      </c>
      <c r="Q10260">
        <v>8</v>
      </c>
      <c r="R10260">
        <v>8</v>
      </c>
      <c r="S10260">
        <v>1</v>
      </c>
      <c r="T10260">
        <v>3</v>
      </c>
      <c r="U10260" t="b">
        <v>1</v>
      </c>
      <c r="V10260" t="s">
        <v>12083</v>
      </c>
      <c r="W10260" t="s">
        <v>12084</v>
      </c>
      <c r="X10260" t="s">
        <v>15357</v>
      </c>
      <c r="Y10260">
        <v>29</v>
      </c>
      <c r="Z10260">
        <v>29</v>
      </c>
      <c r="AA10260">
        <v>2</v>
      </c>
      <c r="AB10260">
        <v>2</v>
      </c>
      <c r="AC10260">
        <v>55</v>
      </c>
    </row>
    <row r="10261" spans="1:29">
      <c r="A10261">
        <v>11175</v>
      </c>
      <c r="B10261" t="s">
        <v>805</v>
      </c>
      <c r="C10261" t="s">
        <v>12102</v>
      </c>
      <c r="J10261" t="s">
        <v>1436</v>
      </c>
      <c r="K10261">
        <v>0</v>
      </c>
      <c r="N10261" t="b">
        <v>1</v>
      </c>
      <c r="O10261" t="b">
        <v>0</v>
      </c>
      <c r="P10261" t="b">
        <v>0</v>
      </c>
      <c r="Q10261">
        <v>8</v>
      </c>
      <c r="R10261">
        <v>8</v>
      </c>
      <c r="S10261">
        <v>1</v>
      </c>
      <c r="T10261">
        <v>3</v>
      </c>
      <c r="U10261" t="b">
        <v>1</v>
      </c>
      <c r="V10261" t="s">
        <v>12083</v>
      </c>
      <c r="W10261" t="s">
        <v>12084</v>
      </c>
      <c r="X10261" t="s">
        <v>15394</v>
      </c>
      <c r="Y10261">
        <v>30</v>
      </c>
      <c r="Z10261">
        <v>30</v>
      </c>
      <c r="AA10261">
        <v>2</v>
      </c>
      <c r="AB10261">
        <v>2</v>
      </c>
      <c r="AC10261">
        <v>55</v>
      </c>
    </row>
    <row r="10262" spans="1:29">
      <c r="A10262">
        <v>11176</v>
      </c>
      <c r="B10262" t="s">
        <v>805</v>
      </c>
      <c r="C10262" t="s">
        <v>12103</v>
      </c>
      <c r="J10262" t="s">
        <v>1436</v>
      </c>
      <c r="K10262">
        <v>0</v>
      </c>
      <c r="N10262" t="b">
        <v>1</v>
      </c>
      <c r="O10262" t="b">
        <v>0</v>
      </c>
      <c r="P10262" t="b">
        <v>0</v>
      </c>
      <c r="Q10262">
        <v>8</v>
      </c>
      <c r="R10262">
        <v>8</v>
      </c>
      <c r="S10262">
        <v>1</v>
      </c>
      <c r="T10262">
        <v>3</v>
      </c>
      <c r="U10262" t="b">
        <v>1</v>
      </c>
      <c r="V10262" t="s">
        <v>12083</v>
      </c>
      <c r="W10262" t="s">
        <v>12084</v>
      </c>
      <c r="X10262" t="s">
        <v>15395</v>
      </c>
      <c r="Y10262">
        <v>31</v>
      </c>
      <c r="Z10262">
        <v>31</v>
      </c>
      <c r="AA10262">
        <v>2</v>
      </c>
      <c r="AB10262">
        <v>2</v>
      </c>
      <c r="AC10262">
        <v>55</v>
      </c>
    </row>
    <row r="10263" spans="1:29">
      <c r="A10263">
        <v>11177</v>
      </c>
      <c r="B10263" t="s">
        <v>805</v>
      </c>
      <c r="C10263" t="s">
        <v>12104</v>
      </c>
      <c r="J10263" t="s">
        <v>1436</v>
      </c>
      <c r="K10263">
        <v>0</v>
      </c>
      <c r="N10263" t="b">
        <v>1</v>
      </c>
      <c r="O10263" t="b">
        <v>0</v>
      </c>
      <c r="P10263" t="b">
        <v>0</v>
      </c>
      <c r="Q10263">
        <v>8</v>
      </c>
      <c r="R10263">
        <v>8</v>
      </c>
      <c r="S10263">
        <v>1</v>
      </c>
      <c r="T10263">
        <v>3</v>
      </c>
      <c r="U10263" t="b">
        <v>1</v>
      </c>
      <c r="V10263" t="s">
        <v>12083</v>
      </c>
      <c r="W10263" t="s">
        <v>12084</v>
      </c>
      <c r="X10263" t="s">
        <v>15396</v>
      </c>
      <c r="Y10263">
        <v>32</v>
      </c>
      <c r="Z10263">
        <v>32</v>
      </c>
      <c r="AA10263">
        <v>2</v>
      </c>
      <c r="AB10263">
        <v>2</v>
      </c>
      <c r="AC10263">
        <v>55</v>
      </c>
    </row>
    <row r="10264" spans="1:29">
      <c r="A10264">
        <v>11178</v>
      </c>
      <c r="B10264" t="s">
        <v>805</v>
      </c>
      <c r="C10264" t="s">
        <v>12105</v>
      </c>
      <c r="J10264" t="s">
        <v>1436</v>
      </c>
      <c r="K10264">
        <v>0</v>
      </c>
      <c r="N10264" t="b">
        <v>1</v>
      </c>
      <c r="O10264" t="b">
        <v>0</v>
      </c>
      <c r="P10264" t="b">
        <v>0</v>
      </c>
      <c r="Q10264">
        <v>8</v>
      </c>
      <c r="R10264">
        <v>8</v>
      </c>
      <c r="S10264">
        <v>1</v>
      </c>
      <c r="T10264">
        <v>3</v>
      </c>
      <c r="U10264" t="b">
        <v>1</v>
      </c>
      <c r="V10264" t="s">
        <v>12083</v>
      </c>
      <c r="W10264" t="s">
        <v>12084</v>
      </c>
      <c r="X10264" t="s">
        <v>15398</v>
      </c>
      <c r="Y10264">
        <v>33</v>
      </c>
      <c r="Z10264">
        <v>33</v>
      </c>
      <c r="AA10264">
        <v>2</v>
      </c>
      <c r="AB10264">
        <v>2</v>
      </c>
      <c r="AC10264">
        <v>55</v>
      </c>
    </row>
    <row r="10265" spans="1:29">
      <c r="A10265">
        <v>11179</v>
      </c>
      <c r="B10265" t="s">
        <v>805</v>
      </c>
      <c r="C10265" t="s">
        <v>12106</v>
      </c>
      <c r="J10265" t="s">
        <v>1436</v>
      </c>
      <c r="K10265">
        <v>0</v>
      </c>
      <c r="N10265" t="b">
        <v>1</v>
      </c>
      <c r="O10265" t="b">
        <v>0</v>
      </c>
      <c r="P10265" t="b">
        <v>0</v>
      </c>
      <c r="Q10265">
        <v>8</v>
      </c>
      <c r="R10265">
        <v>8</v>
      </c>
      <c r="S10265">
        <v>1</v>
      </c>
      <c r="T10265">
        <v>3</v>
      </c>
      <c r="U10265" t="b">
        <v>1</v>
      </c>
      <c r="V10265" t="s">
        <v>12083</v>
      </c>
      <c r="W10265" t="s">
        <v>12084</v>
      </c>
      <c r="X10265" t="s">
        <v>15400</v>
      </c>
      <c r="Y10265">
        <v>34</v>
      </c>
      <c r="Z10265">
        <v>34</v>
      </c>
      <c r="AA10265">
        <v>2</v>
      </c>
      <c r="AB10265">
        <v>2</v>
      </c>
      <c r="AC10265">
        <v>55</v>
      </c>
    </row>
    <row r="10266" spans="1:29">
      <c r="A10266">
        <v>11180</v>
      </c>
      <c r="B10266" t="s">
        <v>805</v>
      </c>
      <c r="C10266" t="s">
        <v>12107</v>
      </c>
      <c r="J10266" t="s">
        <v>1436</v>
      </c>
      <c r="K10266">
        <v>0</v>
      </c>
      <c r="N10266" t="b">
        <v>1</v>
      </c>
      <c r="O10266" t="b">
        <v>0</v>
      </c>
      <c r="P10266" t="b">
        <v>0</v>
      </c>
      <c r="Q10266">
        <v>8</v>
      </c>
      <c r="R10266">
        <v>8</v>
      </c>
      <c r="S10266">
        <v>1</v>
      </c>
      <c r="T10266">
        <v>3</v>
      </c>
      <c r="U10266" t="b">
        <v>1</v>
      </c>
      <c r="V10266" t="s">
        <v>12083</v>
      </c>
      <c r="W10266" t="s">
        <v>12084</v>
      </c>
      <c r="X10266" t="s">
        <v>15401</v>
      </c>
      <c r="Y10266">
        <v>35</v>
      </c>
      <c r="Z10266">
        <v>35</v>
      </c>
      <c r="AA10266">
        <v>2</v>
      </c>
      <c r="AB10266">
        <v>2</v>
      </c>
      <c r="AC10266">
        <v>55</v>
      </c>
    </row>
    <row r="10267" spans="1:29">
      <c r="A10267">
        <v>11181</v>
      </c>
      <c r="B10267" t="s">
        <v>805</v>
      </c>
      <c r="C10267" t="s">
        <v>12108</v>
      </c>
      <c r="J10267" t="s">
        <v>1436</v>
      </c>
      <c r="K10267">
        <v>0</v>
      </c>
      <c r="N10267" t="b">
        <v>1</v>
      </c>
      <c r="O10267" t="b">
        <v>0</v>
      </c>
      <c r="P10267" t="b">
        <v>0</v>
      </c>
      <c r="Q10267">
        <v>8</v>
      </c>
      <c r="R10267">
        <v>8</v>
      </c>
      <c r="S10267">
        <v>1</v>
      </c>
      <c r="T10267">
        <v>3</v>
      </c>
      <c r="U10267" t="b">
        <v>1</v>
      </c>
      <c r="V10267" t="s">
        <v>12083</v>
      </c>
      <c r="W10267" t="s">
        <v>12084</v>
      </c>
      <c r="X10267" t="s">
        <v>15402</v>
      </c>
      <c r="Y10267">
        <v>36</v>
      </c>
      <c r="Z10267">
        <v>36</v>
      </c>
      <c r="AA10267">
        <v>2</v>
      </c>
      <c r="AB10267">
        <v>2</v>
      </c>
      <c r="AC10267">
        <v>55</v>
      </c>
    </row>
    <row r="10268" spans="1:29">
      <c r="A10268">
        <v>11182</v>
      </c>
      <c r="B10268" t="s">
        <v>805</v>
      </c>
      <c r="C10268" t="s">
        <v>12109</v>
      </c>
      <c r="J10268" t="s">
        <v>1436</v>
      </c>
      <c r="K10268">
        <v>0</v>
      </c>
      <c r="N10268" t="b">
        <v>1</v>
      </c>
      <c r="O10268" t="b">
        <v>0</v>
      </c>
      <c r="P10268" t="b">
        <v>0</v>
      </c>
      <c r="Q10268">
        <v>8</v>
      </c>
      <c r="R10268">
        <v>8</v>
      </c>
      <c r="S10268">
        <v>1</v>
      </c>
      <c r="T10268">
        <v>3</v>
      </c>
      <c r="U10268" t="b">
        <v>1</v>
      </c>
      <c r="V10268" t="s">
        <v>12083</v>
      </c>
      <c r="W10268" t="s">
        <v>12084</v>
      </c>
      <c r="X10268" t="s">
        <v>15403</v>
      </c>
      <c r="Y10268">
        <v>37</v>
      </c>
      <c r="Z10268">
        <v>37</v>
      </c>
      <c r="AA10268">
        <v>2</v>
      </c>
      <c r="AB10268">
        <v>2</v>
      </c>
      <c r="AC10268">
        <v>55</v>
      </c>
    </row>
    <row r="10269" spans="1:29">
      <c r="A10269">
        <v>11183</v>
      </c>
      <c r="B10269" t="s">
        <v>805</v>
      </c>
      <c r="C10269" t="s">
        <v>12110</v>
      </c>
      <c r="J10269" t="s">
        <v>1436</v>
      </c>
      <c r="K10269">
        <v>0</v>
      </c>
      <c r="N10269" t="b">
        <v>1</v>
      </c>
      <c r="O10269" t="b">
        <v>0</v>
      </c>
      <c r="P10269" t="b">
        <v>0</v>
      </c>
      <c r="Q10269">
        <v>8</v>
      </c>
      <c r="R10269">
        <v>8</v>
      </c>
      <c r="S10269">
        <v>1</v>
      </c>
      <c r="T10269">
        <v>3</v>
      </c>
      <c r="U10269" t="b">
        <v>1</v>
      </c>
      <c r="V10269" t="s">
        <v>12083</v>
      </c>
      <c r="W10269" t="s">
        <v>12084</v>
      </c>
      <c r="X10269" t="s">
        <v>15405</v>
      </c>
      <c r="Y10269">
        <v>38</v>
      </c>
      <c r="Z10269">
        <v>38</v>
      </c>
      <c r="AA10269">
        <v>2</v>
      </c>
      <c r="AB10269">
        <v>2</v>
      </c>
      <c r="AC10269">
        <v>55</v>
      </c>
    </row>
    <row r="10270" spans="1:29">
      <c r="A10270">
        <v>11184</v>
      </c>
      <c r="B10270" t="s">
        <v>805</v>
      </c>
      <c r="C10270" t="s">
        <v>12111</v>
      </c>
      <c r="J10270" t="s">
        <v>1436</v>
      </c>
      <c r="K10270">
        <v>0</v>
      </c>
      <c r="N10270" t="b">
        <v>1</v>
      </c>
      <c r="O10270" t="b">
        <v>0</v>
      </c>
      <c r="P10270" t="b">
        <v>0</v>
      </c>
      <c r="Q10270">
        <v>8</v>
      </c>
      <c r="R10270">
        <v>8</v>
      </c>
      <c r="S10270">
        <v>1</v>
      </c>
      <c r="T10270">
        <v>3</v>
      </c>
      <c r="U10270" t="b">
        <v>1</v>
      </c>
      <c r="V10270" t="s">
        <v>12083</v>
      </c>
      <c r="W10270" t="s">
        <v>12084</v>
      </c>
      <c r="X10270" t="s">
        <v>15407</v>
      </c>
      <c r="Y10270">
        <v>39</v>
      </c>
      <c r="Z10270">
        <v>39</v>
      </c>
      <c r="AA10270">
        <v>2</v>
      </c>
      <c r="AB10270">
        <v>2</v>
      </c>
      <c r="AC10270">
        <v>55</v>
      </c>
    </row>
    <row r="10271" spans="1:29">
      <c r="A10271">
        <v>11185</v>
      </c>
      <c r="B10271" t="s">
        <v>805</v>
      </c>
      <c r="C10271" t="s">
        <v>12112</v>
      </c>
      <c r="J10271" t="s">
        <v>1436</v>
      </c>
      <c r="K10271">
        <v>0</v>
      </c>
      <c r="N10271" t="b">
        <v>1</v>
      </c>
      <c r="O10271" t="b">
        <v>0</v>
      </c>
      <c r="P10271" t="b">
        <v>0</v>
      </c>
      <c r="Q10271">
        <v>8</v>
      </c>
      <c r="R10271">
        <v>8</v>
      </c>
      <c r="S10271">
        <v>1</v>
      </c>
      <c r="T10271">
        <v>3</v>
      </c>
      <c r="U10271" t="b">
        <v>1</v>
      </c>
      <c r="V10271" t="s">
        <v>12083</v>
      </c>
      <c r="W10271" t="s">
        <v>12084</v>
      </c>
      <c r="X10271" t="s">
        <v>15409</v>
      </c>
      <c r="Y10271">
        <v>40</v>
      </c>
      <c r="Z10271">
        <v>40</v>
      </c>
      <c r="AA10271">
        <v>2</v>
      </c>
      <c r="AB10271">
        <v>2</v>
      </c>
      <c r="AC10271">
        <v>55</v>
      </c>
    </row>
    <row r="10272" spans="1:29">
      <c r="A10272">
        <v>11186</v>
      </c>
      <c r="B10272" t="s">
        <v>805</v>
      </c>
      <c r="C10272" t="s">
        <v>12113</v>
      </c>
      <c r="J10272" t="s">
        <v>1436</v>
      </c>
      <c r="K10272">
        <v>0</v>
      </c>
      <c r="N10272" t="b">
        <v>1</v>
      </c>
      <c r="O10272" t="b">
        <v>0</v>
      </c>
      <c r="P10272" t="b">
        <v>0</v>
      </c>
      <c r="Q10272">
        <v>8</v>
      </c>
      <c r="R10272">
        <v>8</v>
      </c>
      <c r="S10272">
        <v>1</v>
      </c>
      <c r="T10272">
        <v>3</v>
      </c>
      <c r="U10272" t="b">
        <v>1</v>
      </c>
      <c r="V10272" t="s">
        <v>12083</v>
      </c>
      <c r="W10272" t="s">
        <v>12084</v>
      </c>
      <c r="X10272" t="s">
        <v>15371</v>
      </c>
      <c r="Y10272">
        <v>41</v>
      </c>
      <c r="Z10272">
        <v>41</v>
      </c>
      <c r="AA10272">
        <v>2</v>
      </c>
      <c r="AB10272">
        <v>2</v>
      </c>
      <c r="AC10272">
        <v>55</v>
      </c>
    </row>
    <row r="10273" spans="1:29">
      <c r="A10273">
        <v>11187</v>
      </c>
      <c r="B10273" t="s">
        <v>805</v>
      </c>
      <c r="C10273" t="s">
        <v>12114</v>
      </c>
      <c r="J10273" t="s">
        <v>1436</v>
      </c>
      <c r="K10273">
        <v>0</v>
      </c>
      <c r="N10273" t="b">
        <v>1</v>
      </c>
      <c r="O10273" t="b">
        <v>0</v>
      </c>
      <c r="P10273" t="b">
        <v>0</v>
      </c>
      <c r="Q10273">
        <v>8</v>
      </c>
      <c r="R10273">
        <v>8</v>
      </c>
      <c r="S10273">
        <v>1</v>
      </c>
      <c r="T10273">
        <v>3</v>
      </c>
      <c r="U10273" t="b">
        <v>1</v>
      </c>
      <c r="V10273" t="s">
        <v>12083</v>
      </c>
      <c r="W10273" t="s">
        <v>12084</v>
      </c>
      <c r="X10273" t="s">
        <v>15373</v>
      </c>
      <c r="Y10273">
        <v>42</v>
      </c>
      <c r="Z10273">
        <v>42</v>
      </c>
      <c r="AA10273">
        <v>2</v>
      </c>
      <c r="AB10273">
        <v>2</v>
      </c>
      <c r="AC10273">
        <v>55</v>
      </c>
    </row>
    <row r="10274" spans="1:29">
      <c r="A10274">
        <v>11188</v>
      </c>
      <c r="B10274" t="s">
        <v>805</v>
      </c>
      <c r="C10274" t="s">
        <v>12115</v>
      </c>
      <c r="J10274" t="s">
        <v>1436</v>
      </c>
      <c r="K10274">
        <v>0</v>
      </c>
      <c r="N10274" t="b">
        <v>1</v>
      </c>
      <c r="O10274" t="b">
        <v>0</v>
      </c>
      <c r="P10274" t="b">
        <v>0</v>
      </c>
      <c r="Q10274">
        <v>8</v>
      </c>
      <c r="R10274">
        <v>8</v>
      </c>
      <c r="S10274">
        <v>1</v>
      </c>
      <c r="T10274">
        <v>3</v>
      </c>
      <c r="U10274" t="b">
        <v>1</v>
      </c>
      <c r="V10274" t="s">
        <v>12083</v>
      </c>
      <c r="W10274" t="s">
        <v>12084</v>
      </c>
      <c r="X10274" t="s">
        <v>15375</v>
      </c>
      <c r="Y10274">
        <v>43</v>
      </c>
      <c r="Z10274">
        <v>43</v>
      </c>
      <c r="AA10274">
        <v>2</v>
      </c>
      <c r="AB10274">
        <v>2</v>
      </c>
      <c r="AC10274">
        <v>55</v>
      </c>
    </row>
    <row r="10275" spans="1:29">
      <c r="A10275">
        <v>11189</v>
      </c>
      <c r="B10275" t="s">
        <v>805</v>
      </c>
      <c r="C10275" t="s">
        <v>12116</v>
      </c>
      <c r="J10275" t="s">
        <v>1436</v>
      </c>
      <c r="K10275">
        <v>0</v>
      </c>
      <c r="N10275" t="b">
        <v>1</v>
      </c>
      <c r="O10275" t="b">
        <v>0</v>
      </c>
      <c r="P10275" t="b">
        <v>0</v>
      </c>
      <c r="Q10275">
        <v>8</v>
      </c>
      <c r="R10275">
        <v>8</v>
      </c>
      <c r="S10275">
        <v>1</v>
      </c>
      <c r="T10275">
        <v>3</v>
      </c>
      <c r="U10275" t="b">
        <v>1</v>
      </c>
      <c r="V10275" t="s">
        <v>12083</v>
      </c>
      <c r="W10275" t="s">
        <v>12084</v>
      </c>
      <c r="X10275" t="s">
        <v>15377</v>
      </c>
      <c r="Y10275">
        <v>44</v>
      </c>
      <c r="Z10275">
        <v>44</v>
      </c>
      <c r="AA10275">
        <v>2</v>
      </c>
      <c r="AB10275">
        <v>2</v>
      </c>
      <c r="AC10275">
        <v>55</v>
      </c>
    </row>
    <row r="10276" spans="1:29">
      <c r="A10276">
        <v>11190</v>
      </c>
      <c r="B10276" t="s">
        <v>805</v>
      </c>
      <c r="C10276" t="s">
        <v>12117</v>
      </c>
      <c r="J10276" t="s">
        <v>1436</v>
      </c>
      <c r="K10276">
        <v>0</v>
      </c>
      <c r="N10276" t="b">
        <v>1</v>
      </c>
      <c r="O10276" t="b">
        <v>0</v>
      </c>
      <c r="P10276" t="b">
        <v>0</v>
      </c>
      <c r="Q10276">
        <v>8</v>
      </c>
      <c r="R10276">
        <v>8</v>
      </c>
      <c r="S10276">
        <v>1</v>
      </c>
      <c r="T10276">
        <v>3</v>
      </c>
      <c r="U10276" t="b">
        <v>1</v>
      </c>
      <c r="V10276" t="s">
        <v>12083</v>
      </c>
      <c r="W10276" t="s">
        <v>12084</v>
      </c>
      <c r="X10276" t="s">
        <v>15379</v>
      </c>
      <c r="Y10276">
        <v>45</v>
      </c>
      <c r="Z10276">
        <v>45</v>
      </c>
      <c r="AA10276">
        <v>2</v>
      </c>
      <c r="AB10276">
        <v>2</v>
      </c>
      <c r="AC10276">
        <v>55</v>
      </c>
    </row>
    <row r="10277" spans="1:29">
      <c r="A10277">
        <v>11191</v>
      </c>
      <c r="B10277" t="s">
        <v>805</v>
      </c>
      <c r="C10277" t="s">
        <v>12118</v>
      </c>
      <c r="J10277" t="s">
        <v>1436</v>
      </c>
      <c r="K10277">
        <v>0</v>
      </c>
      <c r="N10277" t="b">
        <v>1</v>
      </c>
      <c r="O10277" t="b">
        <v>0</v>
      </c>
      <c r="P10277" t="b">
        <v>0</v>
      </c>
      <c r="Q10277">
        <v>8</v>
      </c>
      <c r="R10277">
        <v>8</v>
      </c>
      <c r="S10277">
        <v>1</v>
      </c>
      <c r="T10277">
        <v>3</v>
      </c>
      <c r="U10277" t="b">
        <v>1</v>
      </c>
      <c r="V10277" t="s">
        <v>12083</v>
      </c>
      <c r="W10277" t="s">
        <v>12084</v>
      </c>
      <c r="X10277" t="s">
        <v>15689</v>
      </c>
      <c r="Y10277">
        <v>46</v>
      </c>
      <c r="Z10277">
        <v>46</v>
      </c>
      <c r="AA10277">
        <v>2</v>
      </c>
      <c r="AB10277">
        <v>2</v>
      </c>
      <c r="AC10277">
        <v>55</v>
      </c>
    </row>
    <row r="10278" spans="1:29">
      <c r="A10278">
        <v>11192</v>
      </c>
      <c r="B10278" t="s">
        <v>805</v>
      </c>
      <c r="C10278" t="s">
        <v>12119</v>
      </c>
      <c r="J10278" t="s">
        <v>1436</v>
      </c>
      <c r="K10278">
        <v>0</v>
      </c>
      <c r="N10278" t="b">
        <v>1</v>
      </c>
      <c r="O10278" t="b">
        <v>0</v>
      </c>
      <c r="P10278" t="b">
        <v>0</v>
      </c>
      <c r="Q10278">
        <v>8</v>
      </c>
      <c r="R10278">
        <v>8</v>
      </c>
      <c r="S10278">
        <v>1</v>
      </c>
      <c r="T10278">
        <v>3</v>
      </c>
      <c r="U10278" t="b">
        <v>1</v>
      </c>
      <c r="V10278" t="s">
        <v>12083</v>
      </c>
      <c r="W10278" t="s">
        <v>12084</v>
      </c>
      <c r="X10278" t="s">
        <v>15690</v>
      </c>
      <c r="Y10278">
        <v>47</v>
      </c>
      <c r="Z10278">
        <v>47</v>
      </c>
      <c r="AA10278">
        <v>2</v>
      </c>
      <c r="AB10278">
        <v>2</v>
      </c>
      <c r="AC10278">
        <v>55</v>
      </c>
    </row>
    <row r="10279" spans="1:29">
      <c r="A10279">
        <v>11193</v>
      </c>
      <c r="B10279" t="s">
        <v>805</v>
      </c>
      <c r="C10279" t="s">
        <v>12120</v>
      </c>
      <c r="J10279" t="s">
        <v>1436</v>
      </c>
      <c r="K10279">
        <v>0</v>
      </c>
      <c r="N10279" t="b">
        <v>1</v>
      </c>
      <c r="O10279" t="b">
        <v>0</v>
      </c>
      <c r="P10279" t="b">
        <v>0</v>
      </c>
      <c r="Q10279">
        <v>8</v>
      </c>
      <c r="R10279">
        <v>8</v>
      </c>
      <c r="S10279">
        <v>1</v>
      </c>
      <c r="T10279">
        <v>3</v>
      </c>
      <c r="U10279" t="b">
        <v>1</v>
      </c>
      <c r="V10279" t="s">
        <v>12083</v>
      </c>
      <c r="W10279" t="s">
        <v>12084</v>
      </c>
      <c r="X10279" t="s">
        <v>15334</v>
      </c>
      <c r="Y10279">
        <v>48</v>
      </c>
      <c r="Z10279">
        <v>48</v>
      </c>
      <c r="AA10279">
        <v>2</v>
      </c>
      <c r="AB10279">
        <v>2</v>
      </c>
      <c r="AC10279">
        <v>55</v>
      </c>
    </row>
    <row r="10280" spans="1:29">
      <c r="A10280">
        <v>11194</v>
      </c>
      <c r="B10280" t="s">
        <v>805</v>
      </c>
      <c r="C10280" t="s">
        <v>12121</v>
      </c>
      <c r="J10280" t="s">
        <v>1436</v>
      </c>
      <c r="K10280">
        <v>0</v>
      </c>
      <c r="N10280" t="b">
        <v>1</v>
      </c>
      <c r="O10280" t="b">
        <v>0</v>
      </c>
      <c r="P10280" t="b">
        <v>0</v>
      </c>
      <c r="Q10280">
        <v>8</v>
      </c>
      <c r="R10280">
        <v>8</v>
      </c>
      <c r="S10280">
        <v>1</v>
      </c>
      <c r="T10280">
        <v>3</v>
      </c>
      <c r="U10280" t="b">
        <v>1</v>
      </c>
      <c r="V10280" t="s">
        <v>12083</v>
      </c>
      <c r="W10280" t="s">
        <v>12084</v>
      </c>
      <c r="X10280" t="s">
        <v>15335</v>
      </c>
      <c r="Y10280">
        <v>49</v>
      </c>
      <c r="Z10280">
        <v>49</v>
      </c>
      <c r="AA10280">
        <v>2</v>
      </c>
      <c r="AB10280">
        <v>2</v>
      </c>
      <c r="AC10280">
        <v>55</v>
      </c>
    </row>
    <row r="10281" spans="1:29">
      <c r="A10281">
        <v>11195</v>
      </c>
      <c r="B10281" t="s">
        <v>805</v>
      </c>
      <c r="C10281" t="s">
        <v>12122</v>
      </c>
      <c r="J10281" t="s">
        <v>1436</v>
      </c>
      <c r="K10281">
        <v>0</v>
      </c>
      <c r="N10281" t="b">
        <v>1</v>
      </c>
      <c r="O10281" t="b">
        <v>0</v>
      </c>
      <c r="P10281" t="b">
        <v>0</v>
      </c>
      <c r="Q10281">
        <v>8</v>
      </c>
      <c r="R10281">
        <v>8</v>
      </c>
      <c r="S10281">
        <v>1</v>
      </c>
      <c r="T10281">
        <v>3</v>
      </c>
      <c r="U10281" t="b">
        <v>1</v>
      </c>
      <c r="V10281" t="s">
        <v>12083</v>
      </c>
      <c r="W10281" t="s">
        <v>12084</v>
      </c>
      <c r="X10281" t="s">
        <v>15336</v>
      </c>
      <c r="Y10281">
        <v>50</v>
      </c>
      <c r="Z10281">
        <v>50</v>
      </c>
      <c r="AA10281">
        <v>2</v>
      </c>
      <c r="AB10281">
        <v>2</v>
      </c>
      <c r="AC10281">
        <v>55</v>
      </c>
    </row>
    <row r="10282" spans="1:29">
      <c r="A10282">
        <v>11196</v>
      </c>
      <c r="B10282" t="s">
        <v>805</v>
      </c>
      <c r="C10282" t="s">
        <v>12123</v>
      </c>
      <c r="J10282" t="s">
        <v>1436</v>
      </c>
      <c r="K10282">
        <v>0</v>
      </c>
      <c r="N10282" t="b">
        <v>1</v>
      </c>
      <c r="O10282" t="b">
        <v>0</v>
      </c>
      <c r="P10282" t="b">
        <v>0</v>
      </c>
      <c r="Q10282">
        <v>8</v>
      </c>
      <c r="R10282">
        <v>8</v>
      </c>
      <c r="S10282">
        <v>1</v>
      </c>
      <c r="T10282">
        <v>3</v>
      </c>
      <c r="U10282" t="b">
        <v>1</v>
      </c>
      <c r="V10282" t="s">
        <v>12083</v>
      </c>
      <c r="W10282" t="s">
        <v>12084</v>
      </c>
      <c r="X10282" t="s">
        <v>15337</v>
      </c>
      <c r="Y10282">
        <v>51</v>
      </c>
      <c r="Z10282">
        <v>51</v>
      </c>
      <c r="AA10282">
        <v>2</v>
      </c>
      <c r="AB10282">
        <v>2</v>
      </c>
      <c r="AC10282">
        <v>55</v>
      </c>
    </row>
    <row r="10283" spans="1:29">
      <c r="A10283">
        <v>11197</v>
      </c>
      <c r="B10283" t="s">
        <v>805</v>
      </c>
      <c r="C10283" t="s">
        <v>12124</v>
      </c>
      <c r="J10283" t="s">
        <v>1436</v>
      </c>
      <c r="K10283">
        <v>0</v>
      </c>
      <c r="N10283" t="b">
        <v>1</v>
      </c>
      <c r="O10283" t="b">
        <v>0</v>
      </c>
      <c r="P10283" t="b">
        <v>0</v>
      </c>
      <c r="Q10283">
        <v>8</v>
      </c>
      <c r="R10283">
        <v>8</v>
      </c>
      <c r="S10283">
        <v>1</v>
      </c>
      <c r="T10283">
        <v>3</v>
      </c>
      <c r="U10283" t="b">
        <v>1</v>
      </c>
      <c r="V10283" t="s">
        <v>12083</v>
      </c>
      <c r="W10283" t="s">
        <v>12084</v>
      </c>
      <c r="X10283" t="s">
        <v>15338</v>
      </c>
      <c r="Y10283">
        <v>52</v>
      </c>
      <c r="Z10283">
        <v>52</v>
      </c>
      <c r="AA10283">
        <v>2</v>
      </c>
      <c r="AB10283">
        <v>2</v>
      </c>
      <c r="AC10283">
        <v>55</v>
      </c>
    </row>
    <row r="10284" spans="1:29">
      <c r="A10284">
        <v>11198</v>
      </c>
      <c r="B10284" t="s">
        <v>805</v>
      </c>
      <c r="C10284" t="s">
        <v>12125</v>
      </c>
      <c r="J10284" t="s">
        <v>1436</v>
      </c>
      <c r="K10284">
        <v>0</v>
      </c>
      <c r="N10284" t="b">
        <v>1</v>
      </c>
      <c r="O10284" t="b">
        <v>0</v>
      </c>
      <c r="P10284" t="b">
        <v>0</v>
      </c>
      <c r="Q10284">
        <v>8</v>
      </c>
      <c r="R10284">
        <v>8</v>
      </c>
      <c r="S10284">
        <v>1</v>
      </c>
      <c r="T10284">
        <v>3</v>
      </c>
      <c r="U10284" t="b">
        <v>1</v>
      </c>
      <c r="V10284" t="s">
        <v>12083</v>
      </c>
      <c r="W10284" t="s">
        <v>12084</v>
      </c>
      <c r="X10284" t="s">
        <v>15414</v>
      </c>
      <c r="Y10284">
        <v>53</v>
      </c>
      <c r="Z10284">
        <v>53</v>
      </c>
      <c r="AA10284">
        <v>2</v>
      </c>
      <c r="AB10284">
        <v>2</v>
      </c>
      <c r="AC10284">
        <v>55</v>
      </c>
    </row>
    <row r="10285" spans="1:29">
      <c r="A10285">
        <v>11199</v>
      </c>
      <c r="B10285" t="s">
        <v>805</v>
      </c>
      <c r="C10285" t="s">
        <v>12126</v>
      </c>
      <c r="J10285" t="s">
        <v>1436</v>
      </c>
      <c r="K10285">
        <v>0</v>
      </c>
      <c r="N10285" t="b">
        <v>1</v>
      </c>
      <c r="O10285" t="b">
        <v>0</v>
      </c>
      <c r="P10285" t="b">
        <v>0</v>
      </c>
      <c r="Q10285">
        <v>8</v>
      </c>
      <c r="R10285">
        <v>8</v>
      </c>
      <c r="S10285">
        <v>1</v>
      </c>
      <c r="T10285">
        <v>3</v>
      </c>
      <c r="U10285" t="b">
        <v>1</v>
      </c>
      <c r="V10285" t="s">
        <v>12083</v>
      </c>
      <c r="W10285" t="s">
        <v>12084</v>
      </c>
      <c r="X10285" t="s">
        <v>15415</v>
      </c>
      <c r="Y10285">
        <v>54</v>
      </c>
      <c r="Z10285">
        <v>54</v>
      </c>
      <c r="AA10285">
        <v>2</v>
      </c>
      <c r="AB10285">
        <v>2</v>
      </c>
      <c r="AC10285">
        <v>55</v>
      </c>
    </row>
    <row r="10286" spans="1:29">
      <c r="A10286">
        <v>11200</v>
      </c>
      <c r="B10286" t="s">
        <v>805</v>
      </c>
      <c r="C10286" t="s">
        <v>12127</v>
      </c>
      <c r="J10286" t="s">
        <v>1436</v>
      </c>
      <c r="K10286">
        <v>0</v>
      </c>
      <c r="N10286" t="b">
        <v>1</v>
      </c>
      <c r="O10286" t="b">
        <v>0</v>
      </c>
      <c r="P10286" t="b">
        <v>0</v>
      </c>
      <c r="Q10286">
        <v>8</v>
      </c>
      <c r="R10286">
        <v>8</v>
      </c>
      <c r="S10286">
        <v>1</v>
      </c>
      <c r="T10286">
        <v>3</v>
      </c>
      <c r="U10286" t="b">
        <v>1</v>
      </c>
      <c r="V10286" t="s">
        <v>12083</v>
      </c>
      <c r="W10286" t="s">
        <v>12084</v>
      </c>
      <c r="X10286" t="s">
        <v>15416</v>
      </c>
      <c r="Y10286">
        <v>55</v>
      </c>
      <c r="Z10286">
        <v>55</v>
      </c>
      <c r="AA10286">
        <v>2</v>
      </c>
      <c r="AB10286">
        <v>2</v>
      </c>
      <c r="AC10286">
        <v>55</v>
      </c>
    </row>
    <row r="10287" spans="1:29">
      <c r="A10287">
        <v>11201</v>
      </c>
      <c r="B10287" t="s">
        <v>805</v>
      </c>
      <c r="C10287" t="s">
        <v>12128</v>
      </c>
      <c r="J10287" t="s">
        <v>1436</v>
      </c>
      <c r="K10287">
        <v>0</v>
      </c>
      <c r="N10287" t="b">
        <v>1</v>
      </c>
      <c r="O10287" t="b">
        <v>0</v>
      </c>
      <c r="P10287" t="b">
        <v>0</v>
      </c>
      <c r="Q10287">
        <v>8</v>
      </c>
      <c r="R10287">
        <v>8</v>
      </c>
      <c r="S10287">
        <v>1</v>
      </c>
      <c r="T10287">
        <v>3</v>
      </c>
      <c r="U10287" t="b">
        <v>1</v>
      </c>
      <c r="V10287" t="s">
        <v>12083</v>
      </c>
      <c r="W10287" t="s">
        <v>12084</v>
      </c>
      <c r="X10287" t="s">
        <v>15418</v>
      </c>
      <c r="Y10287">
        <v>56</v>
      </c>
      <c r="Z10287">
        <v>56</v>
      </c>
      <c r="AA10287">
        <v>2</v>
      </c>
      <c r="AB10287">
        <v>2</v>
      </c>
      <c r="AC10287">
        <v>55</v>
      </c>
    </row>
    <row r="10288" spans="1:29">
      <c r="A10288">
        <v>11202</v>
      </c>
      <c r="B10288" t="s">
        <v>805</v>
      </c>
      <c r="C10288" t="s">
        <v>12129</v>
      </c>
      <c r="J10288" t="s">
        <v>1436</v>
      </c>
      <c r="K10288">
        <v>0</v>
      </c>
      <c r="N10288" t="b">
        <v>1</v>
      </c>
      <c r="O10288" t="b">
        <v>0</v>
      </c>
      <c r="P10288" t="b">
        <v>0</v>
      </c>
      <c r="Q10288">
        <v>8</v>
      </c>
      <c r="R10288">
        <v>8</v>
      </c>
      <c r="S10288">
        <v>1</v>
      </c>
      <c r="T10288">
        <v>3</v>
      </c>
      <c r="U10288" t="b">
        <v>1</v>
      </c>
      <c r="V10288" t="s">
        <v>12083</v>
      </c>
      <c r="W10288" t="s">
        <v>12084</v>
      </c>
      <c r="X10288" t="s">
        <v>15342</v>
      </c>
      <c r="Y10288">
        <v>57</v>
      </c>
      <c r="Z10288">
        <v>57</v>
      </c>
      <c r="AA10288">
        <v>2</v>
      </c>
      <c r="AB10288">
        <v>2</v>
      </c>
      <c r="AC10288">
        <v>55</v>
      </c>
    </row>
    <row r="10289" spans="1:29">
      <c r="A10289">
        <v>11203</v>
      </c>
      <c r="B10289" t="s">
        <v>805</v>
      </c>
      <c r="C10289" t="s">
        <v>12130</v>
      </c>
      <c r="J10289" t="s">
        <v>1436</v>
      </c>
      <c r="K10289">
        <v>0</v>
      </c>
      <c r="N10289" t="b">
        <v>1</v>
      </c>
      <c r="O10289" t="b">
        <v>0</v>
      </c>
      <c r="P10289" t="b">
        <v>0</v>
      </c>
      <c r="Q10289">
        <v>8</v>
      </c>
      <c r="R10289">
        <v>8</v>
      </c>
      <c r="S10289">
        <v>1</v>
      </c>
      <c r="T10289">
        <v>3</v>
      </c>
      <c r="U10289" t="b">
        <v>1</v>
      </c>
      <c r="V10289" t="s">
        <v>12083</v>
      </c>
      <c r="W10289" t="s">
        <v>12084</v>
      </c>
      <c r="X10289" t="s">
        <v>15343</v>
      </c>
      <c r="Y10289">
        <v>58</v>
      </c>
      <c r="Z10289">
        <v>58</v>
      </c>
      <c r="AA10289">
        <v>2</v>
      </c>
      <c r="AB10289">
        <v>2</v>
      </c>
      <c r="AC10289">
        <v>55</v>
      </c>
    </row>
    <row r="10290" spans="1:29">
      <c r="A10290">
        <v>11204</v>
      </c>
      <c r="B10290" t="s">
        <v>805</v>
      </c>
      <c r="C10290" t="s">
        <v>12131</v>
      </c>
      <c r="J10290" t="s">
        <v>1436</v>
      </c>
      <c r="K10290">
        <v>0</v>
      </c>
      <c r="N10290" t="b">
        <v>1</v>
      </c>
      <c r="O10290" t="b">
        <v>0</v>
      </c>
      <c r="P10290" t="b">
        <v>0</v>
      </c>
      <c r="Q10290">
        <v>8</v>
      </c>
      <c r="R10290">
        <v>8</v>
      </c>
      <c r="S10290">
        <v>1</v>
      </c>
      <c r="T10290">
        <v>3</v>
      </c>
      <c r="U10290" t="b">
        <v>1</v>
      </c>
      <c r="V10290" t="s">
        <v>12083</v>
      </c>
      <c r="W10290" t="s">
        <v>12084</v>
      </c>
      <c r="X10290" t="s">
        <v>15344</v>
      </c>
      <c r="Y10290">
        <v>59</v>
      </c>
      <c r="Z10290">
        <v>59</v>
      </c>
      <c r="AA10290">
        <v>2</v>
      </c>
      <c r="AB10290">
        <v>2</v>
      </c>
      <c r="AC10290">
        <v>55</v>
      </c>
    </row>
    <row r="10291" spans="1:29">
      <c r="A10291">
        <v>11205</v>
      </c>
      <c r="B10291" t="s">
        <v>805</v>
      </c>
      <c r="C10291" t="s">
        <v>12132</v>
      </c>
      <c r="J10291" t="s">
        <v>1436</v>
      </c>
      <c r="K10291">
        <v>0</v>
      </c>
      <c r="N10291" t="b">
        <v>1</v>
      </c>
      <c r="O10291" t="b">
        <v>0</v>
      </c>
      <c r="P10291" t="b">
        <v>0</v>
      </c>
      <c r="Q10291">
        <v>8</v>
      </c>
      <c r="R10291">
        <v>8</v>
      </c>
      <c r="S10291">
        <v>1</v>
      </c>
      <c r="T10291">
        <v>3</v>
      </c>
      <c r="U10291" t="b">
        <v>1</v>
      </c>
      <c r="V10291" t="s">
        <v>12083</v>
      </c>
      <c r="W10291" t="s">
        <v>12084</v>
      </c>
      <c r="X10291" t="s">
        <v>15345</v>
      </c>
      <c r="Y10291">
        <v>60</v>
      </c>
      <c r="Z10291">
        <v>60</v>
      </c>
      <c r="AA10291">
        <v>2</v>
      </c>
      <c r="AB10291">
        <v>2</v>
      </c>
      <c r="AC10291">
        <v>55</v>
      </c>
    </row>
    <row r="10292" spans="1:29">
      <c r="A10292">
        <v>11206</v>
      </c>
      <c r="B10292" t="s">
        <v>805</v>
      </c>
      <c r="C10292" t="s">
        <v>12133</v>
      </c>
      <c r="J10292" t="s">
        <v>1436</v>
      </c>
      <c r="K10292">
        <v>0</v>
      </c>
      <c r="N10292" t="b">
        <v>1</v>
      </c>
      <c r="O10292" t="b">
        <v>0</v>
      </c>
      <c r="P10292" t="b">
        <v>0</v>
      </c>
      <c r="Q10292">
        <v>8</v>
      </c>
      <c r="R10292">
        <v>8</v>
      </c>
      <c r="S10292">
        <v>1</v>
      </c>
      <c r="T10292">
        <v>3</v>
      </c>
      <c r="U10292" t="b">
        <v>1</v>
      </c>
      <c r="V10292" t="s">
        <v>12083</v>
      </c>
      <c r="W10292" t="s">
        <v>12084</v>
      </c>
      <c r="X10292" t="s">
        <v>15346</v>
      </c>
      <c r="Y10292">
        <v>61</v>
      </c>
      <c r="Z10292">
        <v>61</v>
      </c>
      <c r="AA10292">
        <v>2</v>
      </c>
      <c r="AB10292">
        <v>2</v>
      </c>
      <c r="AC10292">
        <v>55</v>
      </c>
    </row>
    <row r="10293" spans="1:29">
      <c r="A10293">
        <v>11207</v>
      </c>
      <c r="B10293" t="s">
        <v>805</v>
      </c>
      <c r="C10293" t="s">
        <v>12134</v>
      </c>
      <c r="J10293" t="s">
        <v>1436</v>
      </c>
      <c r="K10293">
        <v>0</v>
      </c>
      <c r="N10293" t="b">
        <v>1</v>
      </c>
      <c r="O10293" t="b">
        <v>0</v>
      </c>
      <c r="P10293" t="b">
        <v>0</v>
      </c>
      <c r="Q10293">
        <v>8</v>
      </c>
      <c r="R10293">
        <v>8</v>
      </c>
      <c r="S10293">
        <v>1</v>
      </c>
      <c r="T10293">
        <v>3</v>
      </c>
      <c r="U10293" t="b">
        <v>1</v>
      </c>
      <c r="V10293" t="s">
        <v>12083</v>
      </c>
      <c r="W10293" t="s">
        <v>12084</v>
      </c>
      <c r="X10293" t="s">
        <v>15347</v>
      </c>
      <c r="Y10293">
        <v>62</v>
      </c>
      <c r="Z10293">
        <v>62</v>
      </c>
      <c r="AA10293">
        <v>2</v>
      </c>
      <c r="AB10293">
        <v>2</v>
      </c>
      <c r="AC10293">
        <v>55</v>
      </c>
    </row>
    <row r="10294" spans="1:29">
      <c r="A10294">
        <v>11208</v>
      </c>
      <c r="B10294" t="s">
        <v>805</v>
      </c>
      <c r="C10294" t="s">
        <v>12135</v>
      </c>
      <c r="J10294" t="s">
        <v>1436</v>
      </c>
      <c r="K10294">
        <v>0</v>
      </c>
      <c r="N10294" t="b">
        <v>1</v>
      </c>
      <c r="O10294" t="b">
        <v>0</v>
      </c>
      <c r="P10294" t="b">
        <v>0</v>
      </c>
      <c r="Q10294">
        <v>8</v>
      </c>
      <c r="R10294">
        <v>8</v>
      </c>
      <c r="S10294">
        <v>1</v>
      </c>
      <c r="T10294">
        <v>3</v>
      </c>
      <c r="U10294" t="b">
        <v>1</v>
      </c>
      <c r="V10294" t="s">
        <v>12083</v>
      </c>
      <c r="W10294" t="s">
        <v>12084</v>
      </c>
      <c r="X10294" t="s">
        <v>15349</v>
      </c>
      <c r="Y10294">
        <v>63</v>
      </c>
      <c r="Z10294">
        <v>63</v>
      </c>
      <c r="AA10294">
        <v>2</v>
      </c>
      <c r="AB10294">
        <v>2</v>
      </c>
      <c r="AC10294">
        <v>55</v>
      </c>
    </row>
    <row r="10295" spans="1:29">
      <c r="A10295">
        <v>11209</v>
      </c>
      <c r="B10295" t="s">
        <v>805</v>
      </c>
      <c r="C10295" t="s">
        <v>12136</v>
      </c>
      <c r="J10295" t="s">
        <v>1436</v>
      </c>
      <c r="K10295">
        <v>0</v>
      </c>
      <c r="N10295" t="b">
        <v>1</v>
      </c>
      <c r="O10295" t="b">
        <v>0</v>
      </c>
      <c r="P10295" t="b">
        <v>0</v>
      </c>
      <c r="Q10295">
        <v>8</v>
      </c>
      <c r="R10295">
        <v>8</v>
      </c>
      <c r="S10295">
        <v>1</v>
      </c>
      <c r="T10295">
        <v>3</v>
      </c>
      <c r="U10295" t="b">
        <v>1</v>
      </c>
      <c r="V10295" t="s">
        <v>12083</v>
      </c>
      <c r="W10295" t="s">
        <v>12084</v>
      </c>
      <c r="X10295" t="s">
        <v>15691</v>
      </c>
      <c r="Y10295">
        <v>64</v>
      </c>
      <c r="Z10295">
        <v>64</v>
      </c>
      <c r="AA10295">
        <v>2</v>
      </c>
      <c r="AB10295">
        <v>2</v>
      </c>
      <c r="AC10295">
        <v>55</v>
      </c>
    </row>
    <row r="10296" spans="1:29">
      <c r="A10296">
        <v>11226</v>
      </c>
      <c r="B10296" t="s">
        <v>805</v>
      </c>
      <c r="C10296" t="s">
        <v>12137</v>
      </c>
      <c r="J10296" t="s">
        <v>1444</v>
      </c>
      <c r="K10296">
        <v>0</v>
      </c>
      <c r="N10296" t="b">
        <v>1</v>
      </c>
      <c r="O10296" t="b">
        <v>0</v>
      </c>
      <c r="P10296" t="b">
        <v>0</v>
      </c>
      <c r="Q10296">
        <v>8</v>
      </c>
      <c r="R10296">
        <v>1</v>
      </c>
      <c r="S10296">
        <v>1</v>
      </c>
      <c r="T10296">
        <v>3</v>
      </c>
      <c r="U10296" t="b">
        <v>1</v>
      </c>
      <c r="V10296" t="s">
        <v>12083</v>
      </c>
      <c r="W10296" t="s">
        <v>12084</v>
      </c>
      <c r="X10296" t="s">
        <v>14462</v>
      </c>
      <c r="Y10296">
        <v>15</v>
      </c>
      <c r="Z10296">
        <v>15</v>
      </c>
      <c r="AA10296">
        <v>5</v>
      </c>
      <c r="AB10296">
        <v>5</v>
      </c>
      <c r="AC10296">
        <v>55</v>
      </c>
    </row>
    <row r="10297" spans="1:29">
      <c r="A10297">
        <v>11227</v>
      </c>
      <c r="B10297" t="s">
        <v>805</v>
      </c>
      <c r="C10297" t="s">
        <v>12138</v>
      </c>
      <c r="J10297" t="s">
        <v>1444</v>
      </c>
      <c r="K10297">
        <v>0</v>
      </c>
      <c r="N10297" t="b">
        <v>1</v>
      </c>
      <c r="O10297" t="b">
        <v>0</v>
      </c>
      <c r="P10297" t="b">
        <v>0</v>
      </c>
      <c r="Q10297">
        <v>8</v>
      </c>
      <c r="R10297">
        <v>1</v>
      </c>
      <c r="S10297">
        <v>1</v>
      </c>
      <c r="T10297">
        <v>3</v>
      </c>
      <c r="U10297" t="b">
        <v>1</v>
      </c>
      <c r="V10297" t="s">
        <v>12083</v>
      </c>
      <c r="W10297" t="s">
        <v>12084</v>
      </c>
      <c r="X10297" t="s">
        <v>14621</v>
      </c>
      <c r="Y10297">
        <v>15</v>
      </c>
      <c r="Z10297">
        <v>15</v>
      </c>
      <c r="AA10297">
        <v>6</v>
      </c>
      <c r="AB10297">
        <v>6</v>
      </c>
      <c r="AC10297">
        <v>55</v>
      </c>
    </row>
    <row r="10298" spans="1:29">
      <c r="A10298">
        <v>11228</v>
      </c>
      <c r="B10298" t="s">
        <v>805</v>
      </c>
      <c r="C10298" t="s">
        <v>12139</v>
      </c>
      <c r="J10298" t="s">
        <v>1444</v>
      </c>
      <c r="K10298">
        <v>0</v>
      </c>
      <c r="N10298" t="b">
        <v>1</v>
      </c>
      <c r="O10298" t="b">
        <v>0</v>
      </c>
      <c r="P10298" t="b">
        <v>0</v>
      </c>
      <c r="Q10298">
        <v>8</v>
      </c>
      <c r="R10298">
        <v>1</v>
      </c>
      <c r="S10298">
        <v>1</v>
      </c>
      <c r="T10298">
        <v>3</v>
      </c>
      <c r="U10298" t="b">
        <v>1</v>
      </c>
      <c r="V10298" t="s">
        <v>12083</v>
      </c>
      <c r="W10298" t="s">
        <v>12084</v>
      </c>
      <c r="X10298" t="s">
        <v>14460</v>
      </c>
      <c r="Y10298">
        <v>15</v>
      </c>
      <c r="Z10298">
        <v>15</v>
      </c>
      <c r="AA10298">
        <v>7</v>
      </c>
      <c r="AB10298">
        <v>7</v>
      </c>
      <c r="AC10298">
        <v>55</v>
      </c>
    </row>
    <row r="10299" spans="1:29">
      <c r="A10299">
        <v>11229</v>
      </c>
      <c r="B10299" t="s">
        <v>805</v>
      </c>
      <c r="C10299" t="s">
        <v>12140</v>
      </c>
      <c r="J10299" t="s">
        <v>1444</v>
      </c>
      <c r="K10299">
        <v>0</v>
      </c>
      <c r="N10299" t="b">
        <v>1</v>
      </c>
      <c r="O10299" t="b">
        <v>0</v>
      </c>
      <c r="P10299" t="b">
        <v>0</v>
      </c>
      <c r="Q10299">
        <v>8</v>
      </c>
      <c r="R10299">
        <v>1</v>
      </c>
      <c r="S10299">
        <v>1</v>
      </c>
      <c r="T10299">
        <v>3</v>
      </c>
      <c r="U10299" t="b">
        <v>1</v>
      </c>
      <c r="V10299" t="s">
        <v>12083</v>
      </c>
      <c r="W10299" t="s">
        <v>12084</v>
      </c>
      <c r="X10299" t="s">
        <v>14458</v>
      </c>
      <c r="Y10299">
        <v>16</v>
      </c>
      <c r="Z10299">
        <v>16</v>
      </c>
      <c r="AA10299">
        <v>5</v>
      </c>
      <c r="AB10299">
        <v>5</v>
      </c>
      <c r="AC10299">
        <v>55</v>
      </c>
    </row>
    <row r="10300" spans="1:29">
      <c r="A10300">
        <v>11230</v>
      </c>
      <c r="B10300" t="s">
        <v>805</v>
      </c>
      <c r="C10300" t="s">
        <v>12141</v>
      </c>
      <c r="J10300" t="s">
        <v>1444</v>
      </c>
      <c r="K10300">
        <v>0</v>
      </c>
      <c r="N10300" t="b">
        <v>1</v>
      </c>
      <c r="O10300" t="b">
        <v>0</v>
      </c>
      <c r="P10300" t="b">
        <v>0</v>
      </c>
      <c r="Q10300">
        <v>8</v>
      </c>
      <c r="R10300">
        <v>1</v>
      </c>
      <c r="S10300">
        <v>1</v>
      </c>
      <c r="T10300">
        <v>3</v>
      </c>
      <c r="U10300" t="b">
        <v>1</v>
      </c>
      <c r="V10300" t="s">
        <v>12083</v>
      </c>
      <c r="W10300" t="s">
        <v>12084</v>
      </c>
      <c r="X10300" t="s">
        <v>14469</v>
      </c>
      <c r="Y10300">
        <v>16</v>
      </c>
      <c r="Z10300">
        <v>16</v>
      </c>
      <c r="AA10300">
        <v>6</v>
      </c>
      <c r="AB10300">
        <v>6</v>
      </c>
      <c r="AC10300">
        <v>55</v>
      </c>
    </row>
    <row r="10301" spans="1:29">
      <c r="A10301">
        <v>11231</v>
      </c>
      <c r="B10301" t="s">
        <v>805</v>
      </c>
      <c r="C10301" t="s">
        <v>12142</v>
      </c>
      <c r="J10301" t="s">
        <v>1444</v>
      </c>
      <c r="K10301">
        <v>0</v>
      </c>
      <c r="N10301" t="b">
        <v>1</v>
      </c>
      <c r="O10301" t="b">
        <v>0</v>
      </c>
      <c r="P10301" t="b">
        <v>0</v>
      </c>
      <c r="Q10301">
        <v>8</v>
      </c>
      <c r="R10301">
        <v>1</v>
      </c>
      <c r="S10301">
        <v>1</v>
      </c>
      <c r="T10301">
        <v>3</v>
      </c>
      <c r="U10301" t="b">
        <v>1</v>
      </c>
      <c r="V10301" t="s">
        <v>12083</v>
      </c>
      <c r="W10301" t="s">
        <v>12084</v>
      </c>
      <c r="X10301" t="s">
        <v>14470</v>
      </c>
      <c r="Y10301">
        <v>16</v>
      </c>
      <c r="Z10301">
        <v>16</v>
      </c>
      <c r="AA10301">
        <v>7</v>
      </c>
      <c r="AB10301">
        <v>7</v>
      </c>
      <c r="AC10301">
        <v>55</v>
      </c>
    </row>
    <row r="10302" spans="1:29">
      <c r="A10302">
        <v>11232</v>
      </c>
      <c r="B10302" t="s">
        <v>805</v>
      </c>
      <c r="C10302" t="s">
        <v>12143</v>
      </c>
      <c r="J10302" t="s">
        <v>1444</v>
      </c>
      <c r="K10302">
        <v>0</v>
      </c>
      <c r="N10302" t="b">
        <v>1</v>
      </c>
      <c r="O10302" t="b">
        <v>0</v>
      </c>
      <c r="P10302" t="b">
        <v>0</v>
      </c>
      <c r="Q10302">
        <v>8</v>
      </c>
      <c r="R10302">
        <v>1</v>
      </c>
      <c r="S10302">
        <v>1</v>
      </c>
      <c r="T10302">
        <v>3</v>
      </c>
      <c r="U10302" t="b">
        <v>1</v>
      </c>
      <c r="V10302" t="s">
        <v>12083</v>
      </c>
      <c r="W10302" t="s">
        <v>12084</v>
      </c>
      <c r="X10302" t="s">
        <v>14684</v>
      </c>
      <c r="Y10302">
        <v>17</v>
      </c>
      <c r="Z10302">
        <v>17</v>
      </c>
      <c r="AA10302">
        <v>5</v>
      </c>
      <c r="AB10302">
        <v>5</v>
      </c>
      <c r="AC10302">
        <v>55</v>
      </c>
    </row>
    <row r="10303" spans="1:29">
      <c r="A10303">
        <v>11233</v>
      </c>
      <c r="B10303" t="s">
        <v>805</v>
      </c>
      <c r="C10303" t="s">
        <v>12144</v>
      </c>
      <c r="J10303" t="s">
        <v>1444</v>
      </c>
      <c r="K10303">
        <v>0</v>
      </c>
      <c r="N10303" t="b">
        <v>1</v>
      </c>
      <c r="O10303" t="b">
        <v>0</v>
      </c>
      <c r="P10303" t="b">
        <v>0</v>
      </c>
      <c r="Q10303">
        <v>8</v>
      </c>
      <c r="R10303">
        <v>1</v>
      </c>
      <c r="S10303">
        <v>1</v>
      </c>
      <c r="T10303">
        <v>3</v>
      </c>
      <c r="U10303" t="b">
        <v>1</v>
      </c>
      <c r="V10303" t="s">
        <v>12083</v>
      </c>
      <c r="W10303" t="s">
        <v>12084</v>
      </c>
      <c r="X10303" t="s">
        <v>14526</v>
      </c>
      <c r="Y10303">
        <v>17</v>
      </c>
      <c r="Z10303">
        <v>17</v>
      </c>
      <c r="AA10303">
        <v>6</v>
      </c>
      <c r="AB10303">
        <v>6</v>
      </c>
      <c r="AC10303">
        <v>55</v>
      </c>
    </row>
    <row r="10304" spans="1:29">
      <c r="A10304">
        <v>11234</v>
      </c>
      <c r="B10304" t="s">
        <v>805</v>
      </c>
      <c r="C10304" t="s">
        <v>12145</v>
      </c>
      <c r="J10304" t="s">
        <v>1444</v>
      </c>
      <c r="K10304">
        <v>0</v>
      </c>
      <c r="N10304" t="b">
        <v>1</v>
      </c>
      <c r="O10304" t="b">
        <v>0</v>
      </c>
      <c r="P10304" t="b">
        <v>0</v>
      </c>
      <c r="Q10304">
        <v>8</v>
      </c>
      <c r="R10304">
        <v>1</v>
      </c>
      <c r="S10304">
        <v>1</v>
      </c>
      <c r="T10304">
        <v>3</v>
      </c>
      <c r="U10304" t="b">
        <v>1</v>
      </c>
      <c r="V10304" t="s">
        <v>12083</v>
      </c>
      <c r="W10304" t="s">
        <v>12084</v>
      </c>
      <c r="X10304" t="s">
        <v>14716</v>
      </c>
      <c r="Y10304">
        <v>17</v>
      </c>
      <c r="Z10304">
        <v>17</v>
      </c>
      <c r="AA10304">
        <v>7</v>
      </c>
      <c r="AB10304">
        <v>7</v>
      </c>
      <c r="AC10304">
        <v>55</v>
      </c>
    </row>
    <row r="10305" spans="1:29">
      <c r="A10305">
        <v>11235</v>
      </c>
      <c r="B10305" t="s">
        <v>805</v>
      </c>
      <c r="C10305" t="s">
        <v>12146</v>
      </c>
      <c r="J10305" t="s">
        <v>1444</v>
      </c>
      <c r="K10305">
        <v>0</v>
      </c>
      <c r="N10305" t="b">
        <v>1</v>
      </c>
      <c r="O10305" t="b">
        <v>0</v>
      </c>
      <c r="P10305" t="b">
        <v>0</v>
      </c>
      <c r="Q10305">
        <v>8</v>
      </c>
      <c r="R10305">
        <v>1</v>
      </c>
      <c r="S10305">
        <v>1</v>
      </c>
      <c r="T10305">
        <v>3</v>
      </c>
      <c r="U10305" t="b">
        <v>1</v>
      </c>
      <c r="V10305" t="s">
        <v>12083</v>
      </c>
      <c r="W10305" t="s">
        <v>12084</v>
      </c>
      <c r="X10305" t="s">
        <v>14687</v>
      </c>
      <c r="Y10305">
        <v>18</v>
      </c>
      <c r="Z10305">
        <v>18</v>
      </c>
      <c r="AA10305">
        <v>5</v>
      </c>
      <c r="AB10305">
        <v>5</v>
      </c>
      <c r="AC10305">
        <v>55</v>
      </c>
    </row>
    <row r="10306" spans="1:29">
      <c r="A10306">
        <v>11236</v>
      </c>
      <c r="B10306" t="s">
        <v>805</v>
      </c>
      <c r="C10306" t="s">
        <v>12147</v>
      </c>
      <c r="J10306" t="s">
        <v>1444</v>
      </c>
      <c r="K10306">
        <v>0</v>
      </c>
      <c r="N10306" t="b">
        <v>1</v>
      </c>
      <c r="O10306" t="b">
        <v>0</v>
      </c>
      <c r="P10306" t="b">
        <v>0</v>
      </c>
      <c r="Q10306">
        <v>8</v>
      </c>
      <c r="R10306">
        <v>1</v>
      </c>
      <c r="S10306">
        <v>1</v>
      </c>
      <c r="T10306">
        <v>3</v>
      </c>
      <c r="U10306" t="b">
        <v>1</v>
      </c>
      <c r="V10306" t="s">
        <v>12083</v>
      </c>
      <c r="W10306" t="s">
        <v>12084</v>
      </c>
      <c r="X10306" t="s">
        <v>14688</v>
      </c>
      <c r="Y10306">
        <v>18</v>
      </c>
      <c r="Z10306">
        <v>18</v>
      </c>
      <c r="AA10306">
        <v>6</v>
      </c>
      <c r="AB10306">
        <v>6</v>
      </c>
      <c r="AC10306">
        <v>55</v>
      </c>
    </row>
    <row r="10307" spans="1:29">
      <c r="A10307">
        <v>11237</v>
      </c>
      <c r="B10307" t="s">
        <v>805</v>
      </c>
      <c r="C10307" t="s">
        <v>12148</v>
      </c>
      <c r="J10307" t="s">
        <v>1444</v>
      </c>
      <c r="K10307">
        <v>0</v>
      </c>
      <c r="N10307" t="b">
        <v>1</v>
      </c>
      <c r="O10307" t="b">
        <v>0</v>
      </c>
      <c r="P10307" t="b">
        <v>0</v>
      </c>
      <c r="Q10307">
        <v>8</v>
      </c>
      <c r="R10307">
        <v>1</v>
      </c>
      <c r="S10307">
        <v>1</v>
      </c>
      <c r="T10307">
        <v>3</v>
      </c>
      <c r="U10307" t="b">
        <v>1</v>
      </c>
      <c r="V10307" t="s">
        <v>12083</v>
      </c>
      <c r="W10307" t="s">
        <v>12084</v>
      </c>
      <c r="X10307" t="s">
        <v>14487</v>
      </c>
      <c r="Y10307">
        <v>18</v>
      </c>
      <c r="Z10307">
        <v>18</v>
      </c>
      <c r="AA10307">
        <v>7</v>
      </c>
      <c r="AB10307">
        <v>7</v>
      </c>
      <c r="AC10307">
        <v>55</v>
      </c>
    </row>
    <row r="10308" spans="1:29">
      <c r="A10308">
        <v>11238</v>
      </c>
      <c r="B10308" t="s">
        <v>805</v>
      </c>
      <c r="C10308" t="s">
        <v>12149</v>
      </c>
      <c r="J10308" t="s">
        <v>1444</v>
      </c>
      <c r="K10308">
        <v>0</v>
      </c>
      <c r="N10308" t="b">
        <v>1</v>
      </c>
      <c r="O10308" t="b">
        <v>0</v>
      </c>
      <c r="P10308" t="b">
        <v>0</v>
      </c>
      <c r="Q10308">
        <v>8</v>
      </c>
      <c r="R10308">
        <v>1</v>
      </c>
      <c r="S10308">
        <v>1</v>
      </c>
      <c r="T10308">
        <v>3</v>
      </c>
      <c r="U10308" t="b">
        <v>1</v>
      </c>
      <c r="V10308" t="s">
        <v>12083</v>
      </c>
      <c r="W10308" t="s">
        <v>12084</v>
      </c>
      <c r="X10308" t="s">
        <v>14689</v>
      </c>
      <c r="Y10308">
        <v>19</v>
      </c>
      <c r="Z10308">
        <v>19</v>
      </c>
      <c r="AA10308">
        <v>5</v>
      </c>
      <c r="AB10308">
        <v>5</v>
      </c>
      <c r="AC10308">
        <v>55</v>
      </c>
    </row>
    <row r="10309" spans="1:29">
      <c r="A10309">
        <v>11239</v>
      </c>
      <c r="B10309" t="s">
        <v>805</v>
      </c>
      <c r="C10309" t="s">
        <v>12150</v>
      </c>
      <c r="J10309" t="s">
        <v>1444</v>
      </c>
      <c r="K10309">
        <v>0</v>
      </c>
      <c r="N10309" t="b">
        <v>1</v>
      </c>
      <c r="O10309" t="b">
        <v>0</v>
      </c>
      <c r="P10309" t="b">
        <v>0</v>
      </c>
      <c r="Q10309">
        <v>8</v>
      </c>
      <c r="R10309">
        <v>1</v>
      </c>
      <c r="S10309">
        <v>1</v>
      </c>
      <c r="T10309">
        <v>3</v>
      </c>
      <c r="U10309" t="b">
        <v>1</v>
      </c>
      <c r="V10309" t="s">
        <v>12083</v>
      </c>
      <c r="W10309" t="s">
        <v>12084</v>
      </c>
      <c r="X10309" t="s">
        <v>14448</v>
      </c>
      <c r="Y10309">
        <v>19</v>
      </c>
      <c r="Z10309">
        <v>19</v>
      </c>
      <c r="AA10309">
        <v>6</v>
      </c>
      <c r="AB10309">
        <v>6</v>
      </c>
      <c r="AC10309">
        <v>55</v>
      </c>
    </row>
    <row r="10310" spans="1:29">
      <c r="A10310">
        <v>11240</v>
      </c>
      <c r="B10310" t="s">
        <v>805</v>
      </c>
      <c r="C10310" t="s">
        <v>12151</v>
      </c>
      <c r="J10310" t="s">
        <v>1444</v>
      </c>
      <c r="K10310">
        <v>0</v>
      </c>
      <c r="N10310" t="b">
        <v>1</v>
      </c>
      <c r="O10310" t="b">
        <v>0</v>
      </c>
      <c r="P10310" t="b">
        <v>0</v>
      </c>
      <c r="Q10310">
        <v>8</v>
      </c>
      <c r="R10310">
        <v>1</v>
      </c>
      <c r="S10310">
        <v>1</v>
      </c>
      <c r="T10310">
        <v>3</v>
      </c>
      <c r="U10310" t="b">
        <v>1</v>
      </c>
      <c r="V10310" t="s">
        <v>12083</v>
      </c>
      <c r="W10310" t="s">
        <v>12084</v>
      </c>
      <c r="X10310" t="s">
        <v>14461</v>
      </c>
      <c r="Y10310">
        <v>19</v>
      </c>
      <c r="Z10310">
        <v>19</v>
      </c>
      <c r="AA10310">
        <v>7</v>
      </c>
      <c r="AB10310">
        <v>7</v>
      </c>
      <c r="AC10310">
        <v>55</v>
      </c>
    </row>
    <row r="10311" spans="1:29">
      <c r="A10311">
        <v>11241</v>
      </c>
      <c r="B10311" t="s">
        <v>805</v>
      </c>
      <c r="C10311" t="s">
        <v>12152</v>
      </c>
      <c r="J10311" t="s">
        <v>1444</v>
      </c>
      <c r="K10311">
        <v>0</v>
      </c>
      <c r="N10311" t="b">
        <v>1</v>
      </c>
      <c r="O10311" t="b">
        <v>0</v>
      </c>
      <c r="P10311" t="b">
        <v>0</v>
      </c>
      <c r="Q10311">
        <v>8</v>
      </c>
      <c r="R10311">
        <v>1</v>
      </c>
      <c r="S10311">
        <v>1</v>
      </c>
      <c r="T10311">
        <v>3</v>
      </c>
      <c r="U10311" t="b">
        <v>1</v>
      </c>
      <c r="V10311" t="s">
        <v>12083</v>
      </c>
      <c r="W10311" t="s">
        <v>12084</v>
      </c>
      <c r="X10311" t="s">
        <v>14691</v>
      </c>
      <c r="Y10311">
        <v>20</v>
      </c>
      <c r="Z10311">
        <v>20</v>
      </c>
      <c r="AA10311">
        <v>5</v>
      </c>
      <c r="AB10311">
        <v>5</v>
      </c>
      <c r="AC10311">
        <v>55</v>
      </c>
    </row>
    <row r="10312" spans="1:29">
      <c r="A10312">
        <v>11242</v>
      </c>
      <c r="B10312" t="s">
        <v>805</v>
      </c>
      <c r="C10312" t="s">
        <v>12153</v>
      </c>
      <c r="J10312" t="s">
        <v>1444</v>
      </c>
      <c r="K10312">
        <v>0</v>
      </c>
      <c r="N10312" t="b">
        <v>1</v>
      </c>
      <c r="O10312" t="b">
        <v>0</v>
      </c>
      <c r="P10312" t="b">
        <v>0</v>
      </c>
      <c r="Q10312">
        <v>8</v>
      </c>
      <c r="R10312">
        <v>1</v>
      </c>
      <c r="S10312">
        <v>1</v>
      </c>
      <c r="T10312">
        <v>3</v>
      </c>
      <c r="U10312" t="b">
        <v>1</v>
      </c>
      <c r="V10312" t="s">
        <v>12083</v>
      </c>
      <c r="W10312" t="s">
        <v>12084</v>
      </c>
      <c r="X10312" t="s">
        <v>14623</v>
      </c>
      <c r="Y10312">
        <v>20</v>
      </c>
      <c r="Z10312">
        <v>20</v>
      </c>
      <c r="AA10312">
        <v>6</v>
      </c>
      <c r="AB10312">
        <v>6</v>
      </c>
      <c r="AC10312">
        <v>55</v>
      </c>
    </row>
    <row r="10313" spans="1:29">
      <c r="A10313">
        <v>11243</v>
      </c>
      <c r="B10313" t="s">
        <v>805</v>
      </c>
      <c r="C10313" t="s">
        <v>12154</v>
      </c>
      <c r="J10313" t="s">
        <v>1444</v>
      </c>
      <c r="K10313">
        <v>0</v>
      </c>
      <c r="N10313" t="b">
        <v>1</v>
      </c>
      <c r="O10313" t="b">
        <v>0</v>
      </c>
      <c r="P10313" t="b">
        <v>0</v>
      </c>
      <c r="Q10313">
        <v>8</v>
      </c>
      <c r="R10313">
        <v>1</v>
      </c>
      <c r="S10313">
        <v>1</v>
      </c>
      <c r="T10313">
        <v>3</v>
      </c>
      <c r="U10313" t="b">
        <v>1</v>
      </c>
      <c r="V10313" t="s">
        <v>12083</v>
      </c>
      <c r="W10313" t="s">
        <v>12084</v>
      </c>
      <c r="X10313" t="s">
        <v>14632</v>
      </c>
      <c r="Y10313">
        <v>20</v>
      </c>
      <c r="Z10313">
        <v>20</v>
      </c>
      <c r="AA10313">
        <v>7</v>
      </c>
      <c r="AB10313">
        <v>7</v>
      </c>
      <c r="AC10313">
        <v>55</v>
      </c>
    </row>
    <row r="10314" spans="1:29">
      <c r="A10314">
        <v>11244</v>
      </c>
      <c r="B10314" t="s">
        <v>805</v>
      </c>
      <c r="C10314" t="s">
        <v>12155</v>
      </c>
      <c r="J10314" t="s">
        <v>1444</v>
      </c>
      <c r="K10314">
        <v>0</v>
      </c>
      <c r="N10314" t="b">
        <v>1</v>
      </c>
      <c r="O10314" t="b">
        <v>0</v>
      </c>
      <c r="P10314" t="b">
        <v>0</v>
      </c>
      <c r="Q10314">
        <v>8</v>
      </c>
      <c r="R10314">
        <v>1</v>
      </c>
      <c r="S10314">
        <v>1</v>
      </c>
      <c r="T10314">
        <v>3</v>
      </c>
      <c r="U10314" t="b">
        <v>1</v>
      </c>
      <c r="V10314" t="s">
        <v>12083</v>
      </c>
      <c r="W10314" t="s">
        <v>12084</v>
      </c>
      <c r="X10314" t="s">
        <v>14471</v>
      </c>
      <c r="Y10314">
        <v>21</v>
      </c>
      <c r="Z10314">
        <v>21</v>
      </c>
      <c r="AA10314">
        <v>5</v>
      </c>
      <c r="AB10314">
        <v>5</v>
      </c>
      <c r="AC10314">
        <v>55</v>
      </c>
    </row>
    <row r="10315" spans="1:29">
      <c r="A10315">
        <v>11245</v>
      </c>
      <c r="B10315" t="s">
        <v>805</v>
      </c>
      <c r="C10315" t="s">
        <v>12156</v>
      </c>
      <c r="J10315" t="s">
        <v>1444</v>
      </c>
      <c r="K10315">
        <v>0</v>
      </c>
      <c r="N10315" t="b">
        <v>1</v>
      </c>
      <c r="O10315" t="b">
        <v>0</v>
      </c>
      <c r="P10315" t="b">
        <v>0</v>
      </c>
      <c r="Q10315">
        <v>8</v>
      </c>
      <c r="R10315">
        <v>1</v>
      </c>
      <c r="S10315">
        <v>1</v>
      </c>
      <c r="T10315">
        <v>3</v>
      </c>
      <c r="U10315" t="b">
        <v>1</v>
      </c>
      <c r="V10315" t="s">
        <v>12083</v>
      </c>
      <c r="W10315" t="s">
        <v>12084</v>
      </c>
      <c r="X10315" t="s">
        <v>14624</v>
      </c>
      <c r="Y10315">
        <v>21</v>
      </c>
      <c r="Z10315">
        <v>21</v>
      </c>
      <c r="AA10315">
        <v>6</v>
      </c>
      <c r="AB10315">
        <v>6</v>
      </c>
      <c r="AC10315">
        <v>55</v>
      </c>
    </row>
    <row r="10316" spans="1:29">
      <c r="A10316">
        <v>11246</v>
      </c>
      <c r="B10316" t="s">
        <v>805</v>
      </c>
      <c r="C10316" t="s">
        <v>12157</v>
      </c>
      <c r="J10316" t="s">
        <v>1444</v>
      </c>
      <c r="K10316">
        <v>0</v>
      </c>
      <c r="N10316" t="b">
        <v>1</v>
      </c>
      <c r="O10316" t="b">
        <v>0</v>
      </c>
      <c r="P10316" t="b">
        <v>0</v>
      </c>
      <c r="Q10316">
        <v>8</v>
      </c>
      <c r="R10316">
        <v>1</v>
      </c>
      <c r="S10316">
        <v>1</v>
      </c>
      <c r="T10316">
        <v>3</v>
      </c>
      <c r="U10316" t="b">
        <v>1</v>
      </c>
      <c r="V10316" t="s">
        <v>12083</v>
      </c>
      <c r="W10316" t="s">
        <v>12084</v>
      </c>
      <c r="X10316" t="s">
        <v>14633</v>
      </c>
      <c r="Y10316">
        <v>21</v>
      </c>
      <c r="Z10316">
        <v>21</v>
      </c>
      <c r="AA10316">
        <v>7</v>
      </c>
      <c r="AB10316">
        <v>7</v>
      </c>
      <c r="AC10316">
        <v>55</v>
      </c>
    </row>
    <row r="10317" spans="1:29">
      <c r="A10317">
        <v>11247</v>
      </c>
      <c r="B10317" t="s">
        <v>805</v>
      </c>
      <c r="C10317" t="s">
        <v>12158</v>
      </c>
      <c r="J10317" t="s">
        <v>1444</v>
      </c>
      <c r="K10317">
        <v>0</v>
      </c>
      <c r="N10317" t="b">
        <v>1</v>
      </c>
      <c r="O10317" t="b">
        <v>0</v>
      </c>
      <c r="P10317" t="b">
        <v>0</v>
      </c>
      <c r="Q10317">
        <v>8</v>
      </c>
      <c r="R10317">
        <v>1</v>
      </c>
      <c r="S10317">
        <v>1</v>
      </c>
      <c r="T10317">
        <v>3</v>
      </c>
      <c r="U10317" t="b">
        <v>1</v>
      </c>
      <c r="V10317" t="s">
        <v>12083</v>
      </c>
      <c r="W10317" t="s">
        <v>12084</v>
      </c>
      <c r="X10317" t="s">
        <v>14694</v>
      </c>
      <c r="Y10317">
        <v>22</v>
      </c>
      <c r="Z10317">
        <v>22</v>
      </c>
      <c r="AA10317">
        <v>5</v>
      </c>
      <c r="AB10317">
        <v>5</v>
      </c>
      <c r="AC10317">
        <v>55</v>
      </c>
    </row>
    <row r="10318" spans="1:29">
      <c r="A10318">
        <v>11248</v>
      </c>
      <c r="B10318" t="s">
        <v>805</v>
      </c>
      <c r="C10318" t="s">
        <v>12159</v>
      </c>
      <c r="J10318" t="s">
        <v>1444</v>
      </c>
      <c r="K10318">
        <v>0</v>
      </c>
      <c r="N10318" t="b">
        <v>1</v>
      </c>
      <c r="O10318" t="b">
        <v>0</v>
      </c>
      <c r="P10318" t="b">
        <v>0</v>
      </c>
      <c r="Q10318">
        <v>8</v>
      </c>
      <c r="R10318">
        <v>1</v>
      </c>
      <c r="S10318">
        <v>1</v>
      </c>
      <c r="T10318">
        <v>3</v>
      </c>
      <c r="U10318" t="b">
        <v>1</v>
      </c>
      <c r="V10318" t="s">
        <v>12083</v>
      </c>
      <c r="W10318" t="s">
        <v>12084</v>
      </c>
      <c r="X10318" t="s">
        <v>14625</v>
      </c>
      <c r="Y10318">
        <v>22</v>
      </c>
      <c r="Z10318">
        <v>22</v>
      </c>
      <c r="AA10318">
        <v>6</v>
      </c>
      <c r="AB10318">
        <v>6</v>
      </c>
      <c r="AC10318">
        <v>55</v>
      </c>
    </row>
    <row r="10319" spans="1:29">
      <c r="A10319">
        <v>11249</v>
      </c>
      <c r="B10319" t="s">
        <v>805</v>
      </c>
      <c r="C10319" t="s">
        <v>12160</v>
      </c>
      <c r="J10319" t="s">
        <v>1444</v>
      </c>
      <c r="K10319">
        <v>0</v>
      </c>
      <c r="N10319" t="b">
        <v>1</v>
      </c>
      <c r="O10319" t="b">
        <v>0</v>
      </c>
      <c r="P10319" t="b">
        <v>0</v>
      </c>
      <c r="Q10319">
        <v>8</v>
      </c>
      <c r="R10319">
        <v>1</v>
      </c>
      <c r="S10319">
        <v>1</v>
      </c>
      <c r="T10319">
        <v>3</v>
      </c>
      <c r="U10319" t="b">
        <v>1</v>
      </c>
      <c r="V10319" t="s">
        <v>12083</v>
      </c>
      <c r="W10319" t="s">
        <v>12084</v>
      </c>
      <c r="X10319" t="s">
        <v>14490</v>
      </c>
      <c r="Y10319">
        <v>22</v>
      </c>
      <c r="Z10319">
        <v>22</v>
      </c>
      <c r="AA10319">
        <v>7</v>
      </c>
      <c r="AB10319">
        <v>7</v>
      </c>
      <c r="AC10319">
        <v>55</v>
      </c>
    </row>
    <row r="10320" spans="1:29">
      <c r="A10320">
        <v>11250</v>
      </c>
      <c r="B10320" t="s">
        <v>805</v>
      </c>
      <c r="C10320" t="s">
        <v>12161</v>
      </c>
      <c r="J10320" t="s">
        <v>1444</v>
      </c>
      <c r="K10320">
        <v>0</v>
      </c>
      <c r="N10320" t="b">
        <v>1</v>
      </c>
      <c r="O10320" t="b">
        <v>0</v>
      </c>
      <c r="P10320" t="b">
        <v>0</v>
      </c>
      <c r="Q10320">
        <v>8</v>
      </c>
      <c r="R10320">
        <v>1</v>
      </c>
      <c r="S10320">
        <v>1</v>
      </c>
      <c r="T10320">
        <v>3</v>
      </c>
      <c r="U10320" t="b">
        <v>1</v>
      </c>
      <c r="V10320" t="s">
        <v>12083</v>
      </c>
      <c r="W10320" t="s">
        <v>12084</v>
      </c>
      <c r="X10320" t="s">
        <v>14696</v>
      </c>
      <c r="Y10320">
        <v>23</v>
      </c>
      <c r="Z10320">
        <v>23</v>
      </c>
      <c r="AA10320">
        <v>5</v>
      </c>
      <c r="AB10320">
        <v>5</v>
      </c>
      <c r="AC10320">
        <v>55</v>
      </c>
    </row>
    <row r="10321" spans="1:29">
      <c r="A10321">
        <v>11251</v>
      </c>
      <c r="B10321" t="s">
        <v>805</v>
      </c>
      <c r="C10321" t="s">
        <v>12162</v>
      </c>
      <c r="J10321" t="s">
        <v>1444</v>
      </c>
      <c r="K10321">
        <v>0</v>
      </c>
      <c r="N10321" t="b">
        <v>1</v>
      </c>
      <c r="O10321" t="b">
        <v>0</v>
      </c>
      <c r="P10321" t="b">
        <v>0</v>
      </c>
      <c r="Q10321">
        <v>8</v>
      </c>
      <c r="R10321">
        <v>1</v>
      </c>
      <c r="S10321">
        <v>1</v>
      </c>
      <c r="T10321">
        <v>3</v>
      </c>
      <c r="U10321" t="b">
        <v>1</v>
      </c>
      <c r="V10321" t="s">
        <v>12083</v>
      </c>
      <c r="W10321" t="s">
        <v>12084</v>
      </c>
      <c r="X10321" t="s">
        <v>14626</v>
      </c>
      <c r="Y10321">
        <v>23</v>
      </c>
      <c r="Z10321">
        <v>23</v>
      </c>
      <c r="AA10321">
        <v>6</v>
      </c>
      <c r="AB10321">
        <v>6</v>
      </c>
      <c r="AC10321">
        <v>55</v>
      </c>
    </row>
    <row r="10322" spans="1:29">
      <c r="A10322">
        <v>11252</v>
      </c>
      <c r="B10322" t="s">
        <v>805</v>
      </c>
      <c r="C10322" t="s">
        <v>12163</v>
      </c>
      <c r="J10322" t="s">
        <v>1444</v>
      </c>
      <c r="K10322">
        <v>0</v>
      </c>
      <c r="N10322" t="b">
        <v>1</v>
      </c>
      <c r="O10322" t="b">
        <v>0</v>
      </c>
      <c r="P10322" t="b">
        <v>0</v>
      </c>
      <c r="Q10322">
        <v>8</v>
      </c>
      <c r="R10322">
        <v>1</v>
      </c>
      <c r="S10322">
        <v>1</v>
      </c>
      <c r="T10322">
        <v>3</v>
      </c>
      <c r="U10322" t="b">
        <v>1</v>
      </c>
      <c r="V10322" t="s">
        <v>12083</v>
      </c>
      <c r="W10322" t="s">
        <v>12084</v>
      </c>
      <c r="X10322" t="s">
        <v>14717</v>
      </c>
      <c r="Y10322">
        <v>23</v>
      </c>
      <c r="Z10322">
        <v>23</v>
      </c>
      <c r="AA10322">
        <v>7</v>
      </c>
      <c r="AB10322">
        <v>7</v>
      </c>
      <c r="AC10322">
        <v>55</v>
      </c>
    </row>
    <row r="10323" spans="1:29">
      <c r="A10323">
        <v>11253</v>
      </c>
      <c r="B10323" t="s">
        <v>805</v>
      </c>
      <c r="C10323" t="s">
        <v>12164</v>
      </c>
      <c r="J10323" t="s">
        <v>1444</v>
      </c>
      <c r="K10323">
        <v>0</v>
      </c>
      <c r="N10323" t="b">
        <v>1</v>
      </c>
      <c r="O10323" t="b">
        <v>0</v>
      </c>
      <c r="P10323" t="b">
        <v>0</v>
      </c>
      <c r="Q10323">
        <v>8</v>
      </c>
      <c r="R10323">
        <v>1</v>
      </c>
      <c r="S10323">
        <v>1</v>
      </c>
      <c r="T10323">
        <v>3</v>
      </c>
      <c r="U10323" t="b">
        <v>1</v>
      </c>
      <c r="V10323" t="s">
        <v>12083</v>
      </c>
      <c r="W10323" t="s">
        <v>12084</v>
      </c>
      <c r="X10323" t="s">
        <v>14698</v>
      </c>
      <c r="Y10323">
        <v>24</v>
      </c>
      <c r="Z10323">
        <v>24</v>
      </c>
      <c r="AA10323">
        <v>5</v>
      </c>
      <c r="AB10323">
        <v>5</v>
      </c>
      <c r="AC10323">
        <v>55</v>
      </c>
    </row>
    <row r="10324" spans="1:29">
      <c r="A10324">
        <v>11254</v>
      </c>
      <c r="B10324" t="s">
        <v>805</v>
      </c>
      <c r="C10324" t="s">
        <v>12165</v>
      </c>
      <c r="J10324" t="s">
        <v>1444</v>
      </c>
      <c r="K10324">
        <v>0</v>
      </c>
      <c r="N10324" t="b">
        <v>1</v>
      </c>
      <c r="O10324" t="b">
        <v>0</v>
      </c>
      <c r="P10324" t="b">
        <v>0</v>
      </c>
      <c r="Q10324">
        <v>8</v>
      </c>
      <c r="R10324">
        <v>1</v>
      </c>
      <c r="S10324">
        <v>1</v>
      </c>
      <c r="T10324">
        <v>3</v>
      </c>
      <c r="U10324" t="b">
        <v>1</v>
      </c>
      <c r="V10324" t="s">
        <v>12083</v>
      </c>
      <c r="W10324" t="s">
        <v>12084</v>
      </c>
      <c r="X10324" t="s">
        <v>14627</v>
      </c>
      <c r="Y10324">
        <v>24</v>
      </c>
      <c r="Z10324">
        <v>24</v>
      </c>
      <c r="AA10324">
        <v>6</v>
      </c>
      <c r="AB10324">
        <v>6</v>
      </c>
      <c r="AC10324">
        <v>55</v>
      </c>
    </row>
    <row r="10325" spans="1:29">
      <c r="A10325">
        <v>11255</v>
      </c>
      <c r="B10325" t="s">
        <v>805</v>
      </c>
      <c r="C10325" t="s">
        <v>12166</v>
      </c>
      <c r="J10325" t="s">
        <v>1444</v>
      </c>
      <c r="K10325">
        <v>0</v>
      </c>
      <c r="N10325" t="b">
        <v>1</v>
      </c>
      <c r="O10325" t="b">
        <v>0</v>
      </c>
      <c r="P10325" t="b">
        <v>0</v>
      </c>
      <c r="Q10325">
        <v>8</v>
      </c>
      <c r="R10325">
        <v>1</v>
      </c>
      <c r="S10325">
        <v>1</v>
      </c>
      <c r="T10325">
        <v>3</v>
      </c>
      <c r="U10325" t="b">
        <v>1</v>
      </c>
      <c r="V10325" t="s">
        <v>12083</v>
      </c>
      <c r="W10325" t="s">
        <v>12084</v>
      </c>
      <c r="X10325" t="s">
        <v>14489</v>
      </c>
      <c r="Y10325">
        <v>24</v>
      </c>
      <c r="Z10325">
        <v>24</v>
      </c>
      <c r="AA10325">
        <v>7</v>
      </c>
      <c r="AB10325">
        <v>7</v>
      </c>
      <c r="AC10325">
        <v>55</v>
      </c>
    </row>
    <row r="10326" spans="1:29">
      <c r="A10326">
        <v>11256</v>
      </c>
      <c r="B10326" t="s">
        <v>805</v>
      </c>
      <c r="C10326" t="s">
        <v>12167</v>
      </c>
      <c r="J10326" t="s">
        <v>1444</v>
      </c>
      <c r="K10326">
        <v>0</v>
      </c>
      <c r="N10326" t="b">
        <v>1</v>
      </c>
      <c r="O10326" t="b">
        <v>0</v>
      </c>
      <c r="P10326" t="b">
        <v>0</v>
      </c>
      <c r="Q10326">
        <v>8</v>
      </c>
      <c r="R10326">
        <v>1</v>
      </c>
      <c r="S10326">
        <v>1</v>
      </c>
      <c r="T10326">
        <v>3</v>
      </c>
      <c r="U10326" t="b">
        <v>1</v>
      </c>
      <c r="V10326" t="s">
        <v>12083</v>
      </c>
      <c r="W10326" t="s">
        <v>12084</v>
      </c>
      <c r="X10326" t="s">
        <v>14701</v>
      </c>
      <c r="Y10326">
        <v>25</v>
      </c>
      <c r="Z10326">
        <v>25</v>
      </c>
      <c r="AA10326">
        <v>5</v>
      </c>
      <c r="AB10326">
        <v>5</v>
      </c>
      <c r="AC10326">
        <v>55</v>
      </c>
    </row>
    <row r="10327" spans="1:29">
      <c r="A10327">
        <v>11257</v>
      </c>
      <c r="B10327" t="s">
        <v>805</v>
      </c>
      <c r="C10327" t="s">
        <v>12168</v>
      </c>
      <c r="J10327" t="s">
        <v>1444</v>
      </c>
      <c r="K10327">
        <v>0</v>
      </c>
      <c r="N10327" t="b">
        <v>1</v>
      </c>
      <c r="O10327" t="b">
        <v>0</v>
      </c>
      <c r="P10327" t="b">
        <v>0</v>
      </c>
      <c r="Q10327">
        <v>8</v>
      </c>
      <c r="R10327">
        <v>1</v>
      </c>
      <c r="S10327">
        <v>1</v>
      </c>
      <c r="T10327">
        <v>3</v>
      </c>
      <c r="U10327" t="b">
        <v>1</v>
      </c>
      <c r="V10327" t="s">
        <v>12083</v>
      </c>
      <c r="W10327" t="s">
        <v>12084</v>
      </c>
      <c r="X10327" t="s">
        <v>14534</v>
      </c>
      <c r="Y10327">
        <v>25</v>
      </c>
      <c r="Z10327">
        <v>25</v>
      </c>
      <c r="AA10327">
        <v>6</v>
      </c>
      <c r="AB10327">
        <v>6</v>
      </c>
      <c r="AC10327">
        <v>55</v>
      </c>
    </row>
    <row r="10328" spans="1:29">
      <c r="A10328">
        <v>11258</v>
      </c>
      <c r="B10328" t="s">
        <v>805</v>
      </c>
      <c r="C10328" t="s">
        <v>12169</v>
      </c>
      <c r="J10328" t="s">
        <v>1444</v>
      </c>
      <c r="K10328">
        <v>0</v>
      </c>
      <c r="N10328" t="b">
        <v>1</v>
      </c>
      <c r="O10328" t="b">
        <v>0</v>
      </c>
      <c r="P10328" t="b">
        <v>0</v>
      </c>
      <c r="Q10328">
        <v>8</v>
      </c>
      <c r="R10328">
        <v>1</v>
      </c>
      <c r="S10328">
        <v>1</v>
      </c>
      <c r="T10328">
        <v>3</v>
      </c>
      <c r="U10328" t="b">
        <v>1</v>
      </c>
      <c r="V10328" t="s">
        <v>12083</v>
      </c>
      <c r="W10328" t="s">
        <v>12084</v>
      </c>
      <c r="X10328" t="s">
        <v>14634</v>
      </c>
      <c r="Y10328">
        <v>25</v>
      </c>
      <c r="Z10328">
        <v>25</v>
      </c>
      <c r="AA10328">
        <v>7</v>
      </c>
      <c r="AB10328">
        <v>7</v>
      </c>
      <c r="AC10328">
        <v>55</v>
      </c>
    </row>
    <row r="10329" spans="1:29">
      <c r="A10329">
        <v>11259</v>
      </c>
      <c r="B10329" t="s">
        <v>805</v>
      </c>
      <c r="C10329" t="s">
        <v>12170</v>
      </c>
      <c r="J10329" t="s">
        <v>1444</v>
      </c>
      <c r="K10329">
        <v>0</v>
      </c>
      <c r="N10329" t="b">
        <v>1</v>
      </c>
      <c r="O10329" t="b">
        <v>0</v>
      </c>
      <c r="P10329" t="b">
        <v>0</v>
      </c>
      <c r="Q10329">
        <v>8</v>
      </c>
      <c r="R10329">
        <v>1</v>
      </c>
      <c r="S10329">
        <v>1</v>
      </c>
      <c r="T10329">
        <v>3</v>
      </c>
      <c r="U10329" t="b">
        <v>1</v>
      </c>
      <c r="V10329" t="s">
        <v>12083</v>
      </c>
      <c r="W10329" t="s">
        <v>12084</v>
      </c>
      <c r="X10329" t="s">
        <v>14703</v>
      </c>
      <c r="Y10329">
        <v>26</v>
      </c>
      <c r="Z10329">
        <v>26</v>
      </c>
      <c r="AA10329">
        <v>5</v>
      </c>
      <c r="AB10329">
        <v>5</v>
      </c>
      <c r="AC10329">
        <v>55</v>
      </c>
    </row>
    <row r="10330" spans="1:29">
      <c r="A10330">
        <v>11260</v>
      </c>
      <c r="B10330" t="s">
        <v>805</v>
      </c>
      <c r="C10330" t="s">
        <v>12171</v>
      </c>
      <c r="J10330" t="s">
        <v>1444</v>
      </c>
      <c r="K10330">
        <v>0</v>
      </c>
      <c r="N10330" t="b">
        <v>1</v>
      </c>
      <c r="O10330" t="b">
        <v>0</v>
      </c>
      <c r="P10330" t="b">
        <v>0</v>
      </c>
      <c r="Q10330">
        <v>8</v>
      </c>
      <c r="R10330">
        <v>1</v>
      </c>
      <c r="S10330">
        <v>1</v>
      </c>
      <c r="T10330">
        <v>3</v>
      </c>
      <c r="U10330" t="b">
        <v>1</v>
      </c>
      <c r="V10330" t="s">
        <v>12083</v>
      </c>
      <c r="W10330" t="s">
        <v>12084</v>
      </c>
      <c r="X10330" t="s">
        <v>14491</v>
      </c>
      <c r="Y10330">
        <v>26</v>
      </c>
      <c r="Z10330">
        <v>26</v>
      </c>
      <c r="AA10330">
        <v>6</v>
      </c>
      <c r="AB10330">
        <v>6</v>
      </c>
      <c r="AC10330">
        <v>55</v>
      </c>
    </row>
    <row r="10331" spans="1:29">
      <c r="A10331">
        <v>11261</v>
      </c>
      <c r="B10331" t="s">
        <v>805</v>
      </c>
      <c r="C10331" t="s">
        <v>12172</v>
      </c>
      <c r="J10331" t="s">
        <v>1444</v>
      </c>
      <c r="K10331">
        <v>0</v>
      </c>
      <c r="N10331" t="b">
        <v>1</v>
      </c>
      <c r="O10331" t="b">
        <v>0</v>
      </c>
      <c r="P10331" t="b">
        <v>0</v>
      </c>
      <c r="Q10331">
        <v>8</v>
      </c>
      <c r="R10331">
        <v>1</v>
      </c>
      <c r="S10331">
        <v>1</v>
      </c>
      <c r="T10331">
        <v>3</v>
      </c>
      <c r="U10331" t="b">
        <v>1</v>
      </c>
      <c r="V10331" t="s">
        <v>12083</v>
      </c>
      <c r="W10331" t="s">
        <v>12084</v>
      </c>
      <c r="X10331" t="s">
        <v>14718</v>
      </c>
      <c r="Y10331">
        <v>26</v>
      </c>
      <c r="Z10331">
        <v>26</v>
      </c>
      <c r="AA10331">
        <v>7</v>
      </c>
      <c r="AB10331">
        <v>7</v>
      </c>
      <c r="AC10331">
        <v>55</v>
      </c>
    </row>
    <row r="10332" spans="1:29">
      <c r="A10332">
        <v>11262</v>
      </c>
      <c r="B10332" t="s">
        <v>805</v>
      </c>
      <c r="C10332" t="s">
        <v>12173</v>
      </c>
      <c r="J10332" t="s">
        <v>1444</v>
      </c>
      <c r="K10332">
        <v>0</v>
      </c>
      <c r="N10332" t="b">
        <v>1</v>
      </c>
      <c r="O10332" t="b">
        <v>0</v>
      </c>
      <c r="P10332" t="b">
        <v>0</v>
      </c>
      <c r="Q10332">
        <v>8</v>
      </c>
      <c r="R10332">
        <v>1</v>
      </c>
      <c r="S10332">
        <v>1</v>
      </c>
      <c r="T10332">
        <v>3</v>
      </c>
      <c r="U10332" t="b">
        <v>1</v>
      </c>
      <c r="V10332" t="s">
        <v>12083</v>
      </c>
      <c r="W10332" t="s">
        <v>12084</v>
      </c>
      <c r="X10332" t="s">
        <v>14803</v>
      </c>
      <c r="Y10332">
        <v>27</v>
      </c>
      <c r="Z10332">
        <v>27</v>
      </c>
      <c r="AA10332">
        <v>5</v>
      </c>
      <c r="AB10332">
        <v>5</v>
      </c>
      <c r="AC10332">
        <v>55</v>
      </c>
    </row>
    <row r="10333" spans="1:29">
      <c r="A10333">
        <v>11263</v>
      </c>
      <c r="B10333" t="s">
        <v>805</v>
      </c>
      <c r="C10333" t="s">
        <v>12174</v>
      </c>
      <c r="J10333" t="s">
        <v>1444</v>
      </c>
      <c r="K10333">
        <v>0</v>
      </c>
      <c r="N10333" t="b">
        <v>1</v>
      </c>
      <c r="O10333" t="b">
        <v>0</v>
      </c>
      <c r="P10333" t="b">
        <v>0</v>
      </c>
      <c r="Q10333">
        <v>8</v>
      </c>
      <c r="R10333">
        <v>1</v>
      </c>
      <c r="S10333">
        <v>1</v>
      </c>
      <c r="T10333">
        <v>3</v>
      </c>
      <c r="U10333" t="b">
        <v>1</v>
      </c>
      <c r="V10333" t="s">
        <v>12083</v>
      </c>
      <c r="W10333" t="s">
        <v>12084</v>
      </c>
      <c r="X10333" t="s">
        <v>14628</v>
      </c>
      <c r="Y10333">
        <v>27</v>
      </c>
      <c r="Z10333">
        <v>27</v>
      </c>
      <c r="AA10333">
        <v>6</v>
      </c>
      <c r="AB10333">
        <v>6</v>
      </c>
      <c r="AC10333">
        <v>55</v>
      </c>
    </row>
    <row r="10334" spans="1:29">
      <c r="A10334">
        <v>11264</v>
      </c>
      <c r="B10334" t="s">
        <v>805</v>
      </c>
      <c r="C10334" t="s">
        <v>12175</v>
      </c>
      <c r="J10334" t="s">
        <v>1444</v>
      </c>
      <c r="K10334">
        <v>0</v>
      </c>
      <c r="N10334" t="b">
        <v>1</v>
      </c>
      <c r="O10334" t="b">
        <v>0</v>
      </c>
      <c r="P10334" t="b">
        <v>0</v>
      </c>
      <c r="Q10334">
        <v>8</v>
      </c>
      <c r="R10334">
        <v>1</v>
      </c>
      <c r="S10334">
        <v>1</v>
      </c>
      <c r="T10334">
        <v>3</v>
      </c>
      <c r="U10334" t="b">
        <v>1</v>
      </c>
      <c r="V10334" t="s">
        <v>12083</v>
      </c>
      <c r="W10334" t="s">
        <v>12084</v>
      </c>
      <c r="X10334" t="s">
        <v>14635</v>
      </c>
      <c r="Y10334">
        <v>27</v>
      </c>
      <c r="Z10334">
        <v>27</v>
      </c>
      <c r="AA10334">
        <v>7</v>
      </c>
      <c r="AB10334">
        <v>7</v>
      </c>
      <c r="AC10334">
        <v>55</v>
      </c>
    </row>
    <row r="10335" spans="1:29">
      <c r="A10335">
        <v>11265</v>
      </c>
      <c r="B10335" t="s">
        <v>805</v>
      </c>
      <c r="C10335" t="s">
        <v>12176</v>
      </c>
      <c r="J10335" t="s">
        <v>1444</v>
      </c>
      <c r="K10335">
        <v>0</v>
      </c>
      <c r="N10335" t="b">
        <v>1</v>
      </c>
      <c r="O10335" t="b">
        <v>0</v>
      </c>
      <c r="P10335" t="b">
        <v>0</v>
      </c>
      <c r="Q10335">
        <v>8</v>
      </c>
      <c r="R10335">
        <v>1</v>
      </c>
      <c r="S10335">
        <v>1</v>
      </c>
      <c r="T10335">
        <v>3</v>
      </c>
      <c r="U10335" t="b">
        <v>1</v>
      </c>
      <c r="V10335" t="s">
        <v>12083</v>
      </c>
      <c r="W10335" t="s">
        <v>12084</v>
      </c>
      <c r="X10335" t="s">
        <v>14729</v>
      </c>
      <c r="Y10335">
        <v>28</v>
      </c>
      <c r="Z10335">
        <v>28</v>
      </c>
      <c r="AA10335">
        <v>5</v>
      </c>
      <c r="AB10335">
        <v>5</v>
      </c>
      <c r="AC10335">
        <v>55</v>
      </c>
    </row>
    <row r="10336" spans="1:29">
      <c r="A10336">
        <v>11266</v>
      </c>
      <c r="B10336" t="s">
        <v>805</v>
      </c>
      <c r="C10336" t="s">
        <v>12177</v>
      </c>
      <c r="J10336" t="s">
        <v>1444</v>
      </c>
      <c r="K10336">
        <v>0</v>
      </c>
      <c r="N10336" t="b">
        <v>1</v>
      </c>
      <c r="O10336" t="b">
        <v>0</v>
      </c>
      <c r="P10336" t="b">
        <v>0</v>
      </c>
      <c r="Q10336">
        <v>8</v>
      </c>
      <c r="R10336">
        <v>1</v>
      </c>
      <c r="S10336">
        <v>1</v>
      </c>
      <c r="T10336">
        <v>3</v>
      </c>
      <c r="U10336" t="b">
        <v>1</v>
      </c>
      <c r="V10336" t="s">
        <v>12083</v>
      </c>
      <c r="W10336" t="s">
        <v>12084</v>
      </c>
      <c r="X10336" t="s">
        <v>14629</v>
      </c>
      <c r="Y10336">
        <v>28</v>
      </c>
      <c r="Z10336">
        <v>28</v>
      </c>
      <c r="AA10336">
        <v>6</v>
      </c>
      <c r="AB10336">
        <v>6</v>
      </c>
      <c r="AC10336">
        <v>55</v>
      </c>
    </row>
    <row r="10337" spans="1:29">
      <c r="A10337">
        <v>11267</v>
      </c>
      <c r="B10337" t="s">
        <v>805</v>
      </c>
      <c r="C10337" t="s">
        <v>12178</v>
      </c>
      <c r="J10337" t="s">
        <v>1444</v>
      </c>
      <c r="K10337">
        <v>0</v>
      </c>
      <c r="N10337" t="b">
        <v>1</v>
      </c>
      <c r="O10337" t="b">
        <v>0</v>
      </c>
      <c r="P10337" t="b">
        <v>0</v>
      </c>
      <c r="Q10337">
        <v>8</v>
      </c>
      <c r="R10337">
        <v>1</v>
      </c>
      <c r="S10337">
        <v>1</v>
      </c>
      <c r="T10337">
        <v>3</v>
      </c>
      <c r="U10337" t="b">
        <v>1</v>
      </c>
      <c r="V10337" t="s">
        <v>12083</v>
      </c>
      <c r="W10337" t="s">
        <v>12084</v>
      </c>
      <c r="X10337" t="s">
        <v>14730</v>
      </c>
      <c r="Y10337">
        <v>28</v>
      </c>
      <c r="Z10337">
        <v>28</v>
      </c>
      <c r="AA10337">
        <v>7</v>
      </c>
      <c r="AB10337">
        <v>7</v>
      </c>
      <c r="AC10337">
        <v>55</v>
      </c>
    </row>
    <row r="10338" spans="1:29">
      <c r="A10338">
        <v>11268</v>
      </c>
      <c r="B10338" t="s">
        <v>805</v>
      </c>
      <c r="C10338" t="s">
        <v>12179</v>
      </c>
      <c r="J10338" t="s">
        <v>1444</v>
      </c>
      <c r="K10338">
        <v>0</v>
      </c>
      <c r="N10338" t="b">
        <v>1</v>
      </c>
      <c r="O10338" t="b">
        <v>0</v>
      </c>
      <c r="P10338" t="b">
        <v>0</v>
      </c>
      <c r="Q10338">
        <v>8</v>
      </c>
      <c r="R10338">
        <v>1</v>
      </c>
      <c r="S10338">
        <v>1</v>
      </c>
      <c r="T10338">
        <v>3</v>
      </c>
      <c r="U10338" t="b">
        <v>1</v>
      </c>
      <c r="V10338" t="s">
        <v>12083</v>
      </c>
      <c r="W10338" t="s">
        <v>12084</v>
      </c>
      <c r="X10338" t="s">
        <v>14805</v>
      </c>
      <c r="Y10338">
        <v>29</v>
      </c>
      <c r="Z10338">
        <v>29</v>
      </c>
      <c r="AA10338">
        <v>5</v>
      </c>
      <c r="AB10338">
        <v>5</v>
      </c>
      <c r="AC10338">
        <v>55</v>
      </c>
    </row>
    <row r="10339" spans="1:29">
      <c r="A10339">
        <v>11269</v>
      </c>
      <c r="B10339" t="s">
        <v>805</v>
      </c>
      <c r="C10339" t="s">
        <v>12180</v>
      </c>
      <c r="J10339" t="s">
        <v>1444</v>
      </c>
      <c r="K10339">
        <v>0</v>
      </c>
      <c r="N10339" t="b">
        <v>1</v>
      </c>
      <c r="O10339" t="b">
        <v>0</v>
      </c>
      <c r="P10339" t="b">
        <v>0</v>
      </c>
      <c r="Q10339">
        <v>8</v>
      </c>
      <c r="R10339">
        <v>1</v>
      </c>
      <c r="S10339">
        <v>1</v>
      </c>
      <c r="T10339">
        <v>3</v>
      </c>
      <c r="U10339" t="b">
        <v>1</v>
      </c>
      <c r="V10339" t="s">
        <v>12083</v>
      </c>
      <c r="W10339" t="s">
        <v>12084</v>
      </c>
      <c r="X10339" t="s">
        <v>14630</v>
      </c>
      <c r="Y10339">
        <v>29</v>
      </c>
      <c r="Z10339">
        <v>29</v>
      </c>
      <c r="AA10339">
        <v>6</v>
      </c>
      <c r="AB10339">
        <v>6</v>
      </c>
      <c r="AC10339">
        <v>55</v>
      </c>
    </row>
    <row r="10340" spans="1:29">
      <c r="A10340">
        <v>11270</v>
      </c>
      <c r="B10340" t="s">
        <v>805</v>
      </c>
      <c r="C10340" t="s">
        <v>12181</v>
      </c>
      <c r="J10340" t="s">
        <v>1444</v>
      </c>
      <c r="K10340">
        <v>0</v>
      </c>
      <c r="N10340" t="b">
        <v>1</v>
      </c>
      <c r="O10340" t="b">
        <v>0</v>
      </c>
      <c r="P10340" t="b">
        <v>0</v>
      </c>
      <c r="Q10340">
        <v>8</v>
      </c>
      <c r="R10340">
        <v>1</v>
      </c>
      <c r="S10340">
        <v>1</v>
      </c>
      <c r="T10340">
        <v>3</v>
      </c>
      <c r="U10340" t="b">
        <v>1</v>
      </c>
      <c r="V10340" t="s">
        <v>12083</v>
      </c>
      <c r="W10340" t="s">
        <v>12084</v>
      </c>
      <c r="X10340" t="s">
        <v>14636</v>
      </c>
      <c r="Y10340">
        <v>29</v>
      </c>
      <c r="Z10340">
        <v>29</v>
      </c>
      <c r="AA10340">
        <v>7</v>
      </c>
      <c r="AB10340">
        <v>7</v>
      </c>
      <c r="AC10340">
        <v>55</v>
      </c>
    </row>
    <row r="10341" spans="1:29">
      <c r="A10341">
        <v>11271</v>
      </c>
      <c r="B10341" t="s">
        <v>805</v>
      </c>
      <c r="C10341" t="s">
        <v>12182</v>
      </c>
      <c r="J10341" t="s">
        <v>1444</v>
      </c>
      <c r="K10341">
        <v>0</v>
      </c>
      <c r="N10341" t="b">
        <v>1</v>
      </c>
      <c r="O10341" t="b">
        <v>0</v>
      </c>
      <c r="P10341" t="b">
        <v>0</v>
      </c>
      <c r="Q10341">
        <v>8</v>
      </c>
      <c r="R10341">
        <v>1</v>
      </c>
      <c r="S10341">
        <v>1</v>
      </c>
      <c r="T10341">
        <v>3</v>
      </c>
      <c r="U10341" t="b">
        <v>1</v>
      </c>
      <c r="V10341" t="s">
        <v>12083</v>
      </c>
      <c r="W10341" t="s">
        <v>12084</v>
      </c>
      <c r="X10341" t="s">
        <v>14622</v>
      </c>
      <c r="Y10341">
        <v>30</v>
      </c>
      <c r="Z10341">
        <v>30</v>
      </c>
      <c r="AA10341">
        <v>5</v>
      </c>
      <c r="AB10341">
        <v>5</v>
      </c>
      <c r="AC10341">
        <v>55</v>
      </c>
    </row>
    <row r="10342" spans="1:29">
      <c r="A10342">
        <v>11272</v>
      </c>
      <c r="B10342" t="s">
        <v>805</v>
      </c>
      <c r="C10342" t="s">
        <v>12183</v>
      </c>
      <c r="J10342" t="s">
        <v>1444</v>
      </c>
      <c r="K10342">
        <v>0</v>
      </c>
      <c r="N10342" t="b">
        <v>1</v>
      </c>
      <c r="O10342" t="b">
        <v>0</v>
      </c>
      <c r="P10342" t="b">
        <v>0</v>
      </c>
      <c r="Q10342">
        <v>8</v>
      </c>
      <c r="R10342">
        <v>1</v>
      </c>
      <c r="S10342">
        <v>1</v>
      </c>
      <c r="T10342">
        <v>3</v>
      </c>
      <c r="U10342" t="b">
        <v>1</v>
      </c>
      <c r="V10342" t="s">
        <v>12083</v>
      </c>
      <c r="W10342" t="s">
        <v>12084</v>
      </c>
      <c r="X10342" t="s">
        <v>14631</v>
      </c>
      <c r="Y10342">
        <v>30</v>
      </c>
      <c r="Z10342">
        <v>30</v>
      </c>
      <c r="AA10342">
        <v>6</v>
      </c>
      <c r="AB10342">
        <v>6</v>
      </c>
      <c r="AC10342">
        <v>55</v>
      </c>
    </row>
    <row r="10343" spans="1:29">
      <c r="A10343">
        <v>11273</v>
      </c>
      <c r="B10343" t="s">
        <v>805</v>
      </c>
      <c r="C10343" t="s">
        <v>12184</v>
      </c>
      <c r="J10343" t="s">
        <v>1444</v>
      </c>
      <c r="K10343">
        <v>0</v>
      </c>
      <c r="N10343" t="b">
        <v>1</v>
      </c>
      <c r="O10343" t="b">
        <v>0</v>
      </c>
      <c r="P10343" t="b">
        <v>0</v>
      </c>
      <c r="Q10343">
        <v>8</v>
      </c>
      <c r="R10343">
        <v>1</v>
      </c>
      <c r="S10343">
        <v>1</v>
      </c>
      <c r="T10343">
        <v>3</v>
      </c>
      <c r="U10343" t="b">
        <v>1</v>
      </c>
      <c r="V10343" t="s">
        <v>12083</v>
      </c>
      <c r="W10343" t="s">
        <v>12084</v>
      </c>
      <c r="X10343" t="s">
        <v>14637</v>
      </c>
      <c r="Y10343">
        <v>30</v>
      </c>
      <c r="Z10343">
        <v>30</v>
      </c>
      <c r="AA10343">
        <v>7</v>
      </c>
      <c r="AB10343">
        <v>7</v>
      </c>
      <c r="AC10343">
        <v>55</v>
      </c>
    </row>
    <row r="10344" spans="1:29">
      <c r="A10344">
        <v>11274</v>
      </c>
      <c r="B10344" t="s">
        <v>805</v>
      </c>
      <c r="C10344" t="s">
        <v>12185</v>
      </c>
      <c r="J10344" t="s">
        <v>1444</v>
      </c>
      <c r="K10344">
        <v>0</v>
      </c>
      <c r="N10344" t="b">
        <v>1</v>
      </c>
      <c r="O10344" t="b">
        <v>0</v>
      </c>
      <c r="P10344" t="b">
        <v>0</v>
      </c>
      <c r="Q10344">
        <v>8</v>
      </c>
      <c r="R10344">
        <v>1</v>
      </c>
      <c r="S10344">
        <v>1</v>
      </c>
      <c r="T10344">
        <v>3</v>
      </c>
      <c r="U10344" t="b">
        <v>1</v>
      </c>
      <c r="V10344" t="s">
        <v>12083</v>
      </c>
      <c r="W10344" t="s">
        <v>12084</v>
      </c>
      <c r="X10344" t="s">
        <v>14808</v>
      </c>
      <c r="Y10344">
        <v>31</v>
      </c>
      <c r="Z10344">
        <v>31</v>
      </c>
      <c r="AA10344">
        <v>5</v>
      </c>
      <c r="AB10344">
        <v>5</v>
      </c>
      <c r="AC10344">
        <v>55</v>
      </c>
    </row>
    <row r="10345" spans="1:29">
      <c r="A10345">
        <v>11275</v>
      </c>
      <c r="B10345" t="s">
        <v>805</v>
      </c>
      <c r="C10345" t="s">
        <v>12186</v>
      </c>
      <c r="J10345" t="s">
        <v>1444</v>
      </c>
      <c r="K10345">
        <v>0</v>
      </c>
      <c r="N10345" t="b">
        <v>1</v>
      </c>
      <c r="O10345" t="b">
        <v>0</v>
      </c>
      <c r="P10345" t="b">
        <v>0</v>
      </c>
      <c r="Q10345">
        <v>8</v>
      </c>
      <c r="R10345">
        <v>1</v>
      </c>
      <c r="S10345">
        <v>1</v>
      </c>
      <c r="T10345">
        <v>3</v>
      </c>
      <c r="U10345" t="b">
        <v>1</v>
      </c>
      <c r="V10345" t="s">
        <v>12083</v>
      </c>
      <c r="W10345" t="s">
        <v>12084</v>
      </c>
      <c r="X10345" t="s">
        <v>14809</v>
      </c>
      <c r="Y10345">
        <v>31</v>
      </c>
      <c r="Z10345">
        <v>31</v>
      </c>
      <c r="AA10345">
        <v>6</v>
      </c>
      <c r="AB10345">
        <v>6</v>
      </c>
      <c r="AC10345">
        <v>55</v>
      </c>
    </row>
    <row r="10346" spans="1:29">
      <c r="A10346">
        <v>11276</v>
      </c>
      <c r="B10346" t="s">
        <v>805</v>
      </c>
      <c r="C10346" t="s">
        <v>12187</v>
      </c>
      <c r="J10346" t="s">
        <v>1444</v>
      </c>
      <c r="K10346">
        <v>0</v>
      </c>
      <c r="N10346" t="b">
        <v>1</v>
      </c>
      <c r="O10346" t="b">
        <v>0</v>
      </c>
      <c r="P10346" t="b">
        <v>0</v>
      </c>
      <c r="Q10346">
        <v>8</v>
      </c>
      <c r="R10346">
        <v>1</v>
      </c>
      <c r="S10346">
        <v>1</v>
      </c>
      <c r="T10346">
        <v>3</v>
      </c>
      <c r="U10346" t="b">
        <v>1</v>
      </c>
      <c r="V10346" t="s">
        <v>12083</v>
      </c>
      <c r="W10346" t="s">
        <v>12084</v>
      </c>
      <c r="X10346" t="s">
        <v>14770</v>
      </c>
      <c r="Y10346">
        <v>31</v>
      </c>
      <c r="Z10346">
        <v>31</v>
      </c>
      <c r="AA10346">
        <v>7</v>
      </c>
      <c r="AB10346">
        <v>7</v>
      </c>
      <c r="AC10346">
        <v>55</v>
      </c>
    </row>
    <row r="10347" spans="1:29">
      <c r="A10347">
        <v>11277</v>
      </c>
      <c r="B10347" t="s">
        <v>805</v>
      </c>
      <c r="C10347" t="s">
        <v>12188</v>
      </c>
      <c r="J10347" t="s">
        <v>1444</v>
      </c>
      <c r="K10347">
        <v>0</v>
      </c>
      <c r="N10347" t="b">
        <v>1</v>
      </c>
      <c r="O10347" t="b">
        <v>0</v>
      </c>
      <c r="P10347" t="b">
        <v>0</v>
      </c>
      <c r="Q10347">
        <v>8</v>
      </c>
      <c r="R10347">
        <v>1</v>
      </c>
      <c r="S10347">
        <v>1</v>
      </c>
      <c r="T10347">
        <v>3</v>
      </c>
      <c r="U10347" t="b">
        <v>1</v>
      </c>
      <c r="V10347" t="s">
        <v>12083</v>
      </c>
      <c r="W10347" t="s">
        <v>12084</v>
      </c>
      <c r="X10347" t="s">
        <v>14831</v>
      </c>
      <c r="Y10347">
        <v>32</v>
      </c>
      <c r="Z10347">
        <v>32</v>
      </c>
      <c r="AA10347">
        <v>5</v>
      </c>
      <c r="AB10347">
        <v>5</v>
      </c>
      <c r="AC10347">
        <v>55</v>
      </c>
    </row>
    <row r="10348" spans="1:29">
      <c r="A10348">
        <v>11278</v>
      </c>
      <c r="B10348" t="s">
        <v>805</v>
      </c>
      <c r="C10348" t="s">
        <v>12189</v>
      </c>
      <c r="J10348" t="s">
        <v>1444</v>
      </c>
      <c r="K10348">
        <v>0</v>
      </c>
      <c r="N10348" t="b">
        <v>1</v>
      </c>
      <c r="O10348" t="b">
        <v>0</v>
      </c>
      <c r="P10348" t="b">
        <v>0</v>
      </c>
      <c r="Q10348">
        <v>8</v>
      </c>
      <c r="R10348">
        <v>1</v>
      </c>
      <c r="S10348">
        <v>1</v>
      </c>
      <c r="T10348">
        <v>3</v>
      </c>
      <c r="U10348" t="b">
        <v>1</v>
      </c>
      <c r="V10348" t="s">
        <v>12083</v>
      </c>
      <c r="W10348" t="s">
        <v>12084</v>
      </c>
      <c r="X10348" t="s">
        <v>14836</v>
      </c>
      <c r="Y10348">
        <v>32</v>
      </c>
      <c r="Z10348">
        <v>32</v>
      </c>
      <c r="AA10348">
        <v>6</v>
      </c>
      <c r="AB10348">
        <v>6</v>
      </c>
      <c r="AC10348">
        <v>55</v>
      </c>
    </row>
    <row r="10349" spans="1:29">
      <c r="A10349">
        <v>11279</v>
      </c>
      <c r="B10349" t="s">
        <v>805</v>
      </c>
      <c r="C10349" t="s">
        <v>12190</v>
      </c>
      <c r="J10349" t="s">
        <v>1444</v>
      </c>
      <c r="K10349">
        <v>0</v>
      </c>
      <c r="N10349" t="b">
        <v>1</v>
      </c>
      <c r="O10349" t="b">
        <v>0</v>
      </c>
      <c r="P10349" t="b">
        <v>0</v>
      </c>
      <c r="Q10349">
        <v>8</v>
      </c>
      <c r="R10349">
        <v>1</v>
      </c>
      <c r="S10349">
        <v>1</v>
      </c>
      <c r="T10349">
        <v>3</v>
      </c>
      <c r="U10349" t="b">
        <v>1</v>
      </c>
      <c r="V10349" t="s">
        <v>12083</v>
      </c>
      <c r="W10349" t="s">
        <v>12084</v>
      </c>
      <c r="X10349" t="s">
        <v>14771</v>
      </c>
      <c r="Y10349">
        <v>32</v>
      </c>
      <c r="Z10349">
        <v>32</v>
      </c>
      <c r="AA10349">
        <v>7</v>
      </c>
      <c r="AB10349">
        <v>7</v>
      </c>
      <c r="AC10349">
        <v>55</v>
      </c>
    </row>
    <row r="10350" spans="1:29">
      <c r="A10350">
        <v>11280</v>
      </c>
      <c r="B10350" t="s">
        <v>805</v>
      </c>
      <c r="C10350" t="s">
        <v>12191</v>
      </c>
      <c r="J10350" t="s">
        <v>1444</v>
      </c>
      <c r="K10350">
        <v>0</v>
      </c>
      <c r="N10350" t="b">
        <v>1</v>
      </c>
      <c r="O10350" t="b">
        <v>0</v>
      </c>
      <c r="P10350" t="b">
        <v>0</v>
      </c>
      <c r="Q10350">
        <v>8</v>
      </c>
      <c r="R10350">
        <v>1</v>
      </c>
      <c r="S10350">
        <v>1</v>
      </c>
      <c r="T10350">
        <v>3</v>
      </c>
      <c r="U10350" t="b">
        <v>1</v>
      </c>
      <c r="V10350" t="s">
        <v>12083</v>
      </c>
      <c r="W10350" t="s">
        <v>12084</v>
      </c>
      <c r="X10350" t="s">
        <v>14833</v>
      </c>
      <c r="Y10350">
        <v>33</v>
      </c>
      <c r="Z10350">
        <v>33</v>
      </c>
      <c r="AA10350">
        <v>5</v>
      </c>
      <c r="AB10350">
        <v>5</v>
      </c>
      <c r="AC10350">
        <v>55</v>
      </c>
    </row>
    <row r="10351" spans="1:29">
      <c r="A10351">
        <v>11281</v>
      </c>
      <c r="B10351" t="s">
        <v>805</v>
      </c>
      <c r="C10351" t="s">
        <v>12192</v>
      </c>
      <c r="J10351" t="s">
        <v>1444</v>
      </c>
      <c r="K10351">
        <v>0</v>
      </c>
      <c r="N10351" t="b">
        <v>1</v>
      </c>
      <c r="O10351" t="b">
        <v>0</v>
      </c>
      <c r="P10351" t="b">
        <v>0</v>
      </c>
      <c r="Q10351">
        <v>8</v>
      </c>
      <c r="R10351">
        <v>1</v>
      </c>
      <c r="S10351">
        <v>1</v>
      </c>
      <c r="T10351">
        <v>3</v>
      </c>
      <c r="U10351" t="b">
        <v>1</v>
      </c>
      <c r="V10351" t="s">
        <v>12083</v>
      </c>
      <c r="W10351" t="s">
        <v>12084</v>
      </c>
      <c r="X10351" t="s">
        <v>14610</v>
      </c>
      <c r="Y10351">
        <v>33</v>
      </c>
      <c r="Z10351">
        <v>33</v>
      </c>
      <c r="AA10351">
        <v>6</v>
      </c>
      <c r="AB10351">
        <v>6</v>
      </c>
      <c r="AC10351">
        <v>55</v>
      </c>
    </row>
    <row r="10352" spans="1:29">
      <c r="A10352">
        <v>11282</v>
      </c>
      <c r="B10352" t="s">
        <v>805</v>
      </c>
      <c r="C10352" t="s">
        <v>12193</v>
      </c>
      <c r="J10352" t="s">
        <v>1444</v>
      </c>
      <c r="K10352">
        <v>0</v>
      </c>
      <c r="N10352" t="b">
        <v>1</v>
      </c>
      <c r="O10352" t="b">
        <v>0</v>
      </c>
      <c r="P10352" t="b">
        <v>0</v>
      </c>
      <c r="Q10352">
        <v>8</v>
      </c>
      <c r="R10352">
        <v>1</v>
      </c>
      <c r="S10352">
        <v>1</v>
      </c>
      <c r="T10352">
        <v>3</v>
      </c>
      <c r="U10352" t="b">
        <v>1</v>
      </c>
      <c r="V10352" t="s">
        <v>12083</v>
      </c>
      <c r="W10352" t="s">
        <v>12084</v>
      </c>
      <c r="X10352" t="s">
        <v>14772</v>
      </c>
      <c r="Y10352">
        <v>33</v>
      </c>
      <c r="Z10352">
        <v>33</v>
      </c>
      <c r="AA10352">
        <v>7</v>
      </c>
      <c r="AB10352">
        <v>7</v>
      </c>
      <c r="AC10352">
        <v>55</v>
      </c>
    </row>
    <row r="10353" spans="1:29">
      <c r="A10353">
        <v>11283</v>
      </c>
      <c r="B10353" t="s">
        <v>805</v>
      </c>
      <c r="C10353" t="s">
        <v>12194</v>
      </c>
      <c r="J10353" t="s">
        <v>1444</v>
      </c>
      <c r="K10353">
        <v>0</v>
      </c>
      <c r="N10353" t="b">
        <v>1</v>
      </c>
      <c r="O10353" t="b">
        <v>0</v>
      </c>
      <c r="P10353" t="b">
        <v>0</v>
      </c>
      <c r="Q10353">
        <v>8</v>
      </c>
      <c r="R10353">
        <v>1</v>
      </c>
      <c r="S10353">
        <v>1</v>
      </c>
      <c r="T10353">
        <v>3</v>
      </c>
      <c r="U10353" t="b">
        <v>1</v>
      </c>
      <c r="V10353" t="s">
        <v>12083</v>
      </c>
      <c r="W10353" t="s">
        <v>12084</v>
      </c>
      <c r="X10353" t="s">
        <v>14835</v>
      </c>
      <c r="Y10353">
        <v>34</v>
      </c>
      <c r="Z10353">
        <v>34</v>
      </c>
      <c r="AA10353">
        <v>5</v>
      </c>
      <c r="AB10353">
        <v>5</v>
      </c>
      <c r="AC10353">
        <v>55</v>
      </c>
    </row>
    <row r="10354" spans="1:29">
      <c r="A10354">
        <v>11284</v>
      </c>
      <c r="B10354" t="s">
        <v>805</v>
      </c>
      <c r="C10354" t="s">
        <v>12195</v>
      </c>
      <c r="J10354" t="s">
        <v>1444</v>
      </c>
      <c r="K10354">
        <v>0</v>
      </c>
      <c r="N10354" t="b">
        <v>1</v>
      </c>
      <c r="O10354" t="b">
        <v>0</v>
      </c>
      <c r="P10354" t="b">
        <v>0</v>
      </c>
      <c r="Q10354">
        <v>8</v>
      </c>
      <c r="R10354">
        <v>1</v>
      </c>
      <c r="S10354">
        <v>1</v>
      </c>
      <c r="T10354">
        <v>3</v>
      </c>
      <c r="U10354" t="b">
        <v>1</v>
      </c>
      <c r="V10354" t="s">
        <v>12083</v>
      </c>
      <c r="W10354" t="s">
        <v>12084</v>
      </c>
      <c r="X10354" t="s">
        <v>14611</v>
      </c>
      <c r="Y10354">
        <v>34</v>
      </c>
      <c r="Z10354">
        <v>34</v>
      </c>
      <c r="AA10354">
        <v>6</v>
      </c>
      <c r="AB10354">
        <v>6</v>
      </c>
      <c r="AC10354">
        <v>55</v>
      </c>
    </row>
    <row r="10355" spans="1:29">
      <c r="A10355">
        <v>11285</v>
      </c>
      <c r="B10355" t="s">
        <v>805</v>
      </c>
      <c r="C10355" t="s">
        <v>12196</v>
      </c>
      <c r="J10355" t="s">
        <v>1444</v>
      </c>
      <c r="K10355">
        <v>0</v>
      </c>
      <c r="N10355" t="b">
        <v>1</v>
      </c>
      <c r="O10355" t="b">
        <v>0</v>
      </c>
      <c r="P10355" t="b">
        <v>0</v>
      </c>
      <c r="Q10355">
        <v>8</v>
      </c>
      <c r="R10355">
        <v>1</v>
      </c>
      <c r="S10355">
        <v>1</v>
      </c>
      <c r="T10355">
        <v>3</v>
      </c>
      <c r="U10355" t="b">
        <v>1</v>
      </c>
      <c r="V10355" t="s">
        <v>12083</v>
      </c>
      <c r="W10355" t="s">
        <v>12084</v>
      </c>
      <c r="X10355" t="s">
        <v>14775</v>
      </c>
      <c r="Y10355">
        <v>34</v>
      </c>
      <c r="Z10355">
        <v>34</v>
      </c>
      <c r="AA10355">
        <v>7</v>
      </c>
      <c r="AB10355">
        <v>7</v>
      </c>
      <c r="AC10355">
        <v>55</v>
      </c>
    </row>
    <row r="10356" spans="1:29">
      <c r="A10356">
        <v>11286</v>
      </c>
      <c r="B10356" t="s">
        <v>805</v>
      </c>
      <c r="C10356" t="s">
        <v>12197</v>
      </c>
      <c r="J10356" t="s">
        <v>1444</v>
      </c>
      <c r="K10356">
        <v>0</v>
      </c>
      <c r="N10356" t="b">
        <v>1</v>
      </c>
      <c r="O10356" t="b">
        <v>0</v>
      </c>
      <c r="P10356" t="b">
        <v>0</v>
      </c>
      <c r="Q10356">
        <v>8</v>
      </c>
      <c r="R10356">
        <v>1</v>
      </c>
      <c r="S10356">
        <v>1</v>
      </c>
      <c r="T10356">
        <v>3</v>
      </c>
      <c r="U10356" t="b">
        <v>1</v>
      </c>
      <c r="V10356" t="s">
        <v>12083</v>
      </c>
      <c r="W10356" t="s">
        <v>12084</v>
      </c>
      <c r="X10356" t="s">
        <v>14811</v>
      </c>
      <c r="Y10356">
        <v>35</v>
      </c>
      <c r="Z10356">
        <v>35</v>
      </c>
      <c r="AA10356">
        <v>5</v>
      </c>
      <c r="AB10356">
        <v>5</v>
      </c>
      <c r="AC10356">
        <v>55</v>
      </c>
    </row>
    <row r="10357" spans="1:29">
      <c r="A10357">
        <v>11287</v>
      </c>
      <c r="B10357" t="s">
        <v>805</v>
      </c>
      <c r="C10357" t="s">
        <v>12198</v>
      </c>
      <c r="J10357" t="s">
        <v>1444</v>
      </c>
      <c r="K10357">
        <v>0</v>
      </c>
      <c r="N10357" t="b">
        <v>1</v>
      </c>
      <c r="O10357" t="b">
        <v>0</v>
      </c>
      <c r="P10357" t="b">
        <v>0</v>
      </c>
      <c r="Q10357">
        <v>8</v>
      </c>
      <c r="R10357">
        <v>1</v>
      </c>
      <c r="S10357">
        <v>1</v>
      </c>
      <c r="T10357">
        <v>3</v>
      </c>
      <c r="U10357" t="b">
        <v>1</v>
      </c>
      <c r="V10357" t="s">
        <v>12083</v>
      </c>
      <c r="W10357" t="s">
        <v>12084</v>
      </c>
      <c r="X10357" t="s">
        <v>14612</v>
      </c>
      <c r="Y10357">
        <v>35</v>
      </c>
      <c r="Z10357">
        <v>35</v>
      </c>
      <c r="AA10357">
        <v>6</v>
      </c>
      <c r="AB10357">
        <v>6</v>
      </c>
      <c r="AC10357">
        <v>55</v>
      </c>
    </row>
    <row r="10358" spans="1:29">
      <c r="A10358">
        <v>11288</v>
      </c>
      <c r="B10358" t="s">
        <v>805</v>
      </c>
      <c r="C10358" t="s">
        <v>12199</v>
      </c>
      <c r="J10358" t="s">
        <v>1444</v>
      </c>
      <c r="K10358">
        <v>0</v>
      </c>
      <c r="N10358" t="b">
        <v>1</v>
      </c>
      <c r="O10358" t="b">
        <v>0</v>
      </c>
      <c r="P10358" t="b">
        <v>0</v>
      </c>
      <c r="Q10358">
        <v>8</v>
      </c>
      <c r="R10358">
        <v>1</v>
      </c>
      <c r="S10358">
        <v>1</v>
      </c>
      <c r="T10358">
        <v>3</v>
      </c>
      <c r="U10358" t="b">
        <v>1</v>
      </c>
      <c r="V10358" t="s">
        <v>12083</v>
      </c>
      <c r="W10358" t="s">
        <v>12084</v>
      </c>
      <c r="X10358" t="s">
        <v>14776</v>
      </c>
      <c r="Y10358">
        <v>35</v>
      </c>
      <c r="Z10358">
        <v>35</v>
      </c>
      <c r="AA10358">
        <v>7</v>
      </c>
      <c r="AB10358">
        <v>7</v>
      </c>
      <c r="AC10358">
        <v>55</v>
      </c>
    </row>
    <row r="10359" spans="1:29">
      <c r="A10359">
        <v>11289</v>
      </c>
      <c r="B10359" t="s">
        <v>805</v>
      </c>
      <c r="C10359" t="s">
        <v>12200</v>
      </c>
      <c r="J10359" t="s">
        <v>1444</v>
      </c>
      <c r="K10359">
        <v>0</v>
      </c>
      <c r="N10359" t="b">
        <v>1</v>
      </c>
      <c r="O10359" t="b">
        <v>0</v>
      </c>
      <c r="P10359" t="b">
        <v>0</v>
      </c>
      <c r="Q10359">
        <v>8</v>
      </c>
      <c r="R10359">
        <v>1</v>
      </c>
      <c r="S10359">
        <v>1</v>
      </c>
      <c r="T10359">
        <v>3</v>
      </c>
      <c r="U10359" t="b">
        <v>1</v>
      </c>
      <c r="V10359" t="s">
        <v>12083</v>
      </c>
      <c r="W10359" t="s">
        <v>12084</v>
      </c>
      <c r="X10359" t="s">
        <v>14813</v>
      </c>
      <c r="Y10359">
        <v>36</v>
      </c>
      <c r="Z10359">
        <v>36</v>
      </c>
      <c r="AA10359">
        <v>5</v>
      </c>
      <c r="AB10359">
        <v>5</v>
      </c>
      <c r="AC10359">
        <v>55</v>
      </c>
    </row>
    <row r="10360" spans="1:29">
      <c r="A10360">
        <v>11290</v>
      </c>
      <c r="B10360" t="s">
        <v>805</v>
      </c>
      <c r="C10360" t="s">
        <v>12201</v>
      </c>
      <c r="J10360" t="s">
        <v>1444</v>
      </c>
      <c r="K10360">
        <v>0</v>
      </c>
      <c r="N10360" t="b">
        <v>1</v>
      </c>
      <c r="O10360" t="b">
        <v>0</v>
      </c>
      <c r="P10360" t="b">
        <v>0</v>
      </c>
      <c r="Q10360">
        <v>8</v>
      </c>
      <c r="R10360">
        <v>1</v>
      </c>
      <c r="S10360">
        <v>1</v>
      </c>
      <c r="T10360">
        <v>3</v>
      </c>
      <c r="U10360" t="b">
        <v>1</v>
      </c>
      <c r="V10360" t="s">
        <v>12083</v>
      </c>
      <c r="W10360" t="s">
        <v>12084</v>
      </c>
      <c r="X10360" t="s">
        <v>14613</v>
      </c>
      <c r="Y10360">
        <v>36</v>
      </c>
      <c r="Z10360">
        <v>36</v>
      </c>
      <c r="AA10360">
        <v>6</v>
      </c>
      <c r="AB10360">
        <v>6</v>
      </c>
      <c r="AC10360">
        <v>55</v>
      </c>
    </row>
    <row r="10361" spans="1:29">
      <c r="A10361">
        <v>11291</v>
      </c>
      <c r="B10361" t="s">
        <v>805</v>
      </c>
      <c r="C10361" t="s">
        <v>12202</v>
      </c>
      <c r="J10361" t="s">
        <v>1444</v>
      </c>
      <c r="K10361">
        <v>0</v>
      </c>
      <c r="N10361" t="b">
        <v>1</v>
      </c>
      <c r="O10361" t="b">
        <v>0</v>
      </c>
      <c r="P10361" t="b">
        <v>0</v>
      </c>
      <c r="Q10361">
        <v>8</v>
      </c>
      <c r="R10361">
        <v>1</v>
      </c>
      <c r="S10361">
        <v>1</v>
      </c>
      <c r="T10361">
        <v>3</v>
      </c>
      <c r="U10361" t="b">
        <v>1</v>
      </c>
      <c r="V10361" t="s">
        <v>12083</v>
      </c>
      <c r="W10361" t="s">
        <v>12084</v>
      </c>
      <c r="X10361" t="s">
        <v>14777</v>
      </c>
      <c r="Y10361">
        <v>36</v>
      </c>
      <c r="Z10361">
        <v>36</v>
      </c>
      <c r="AA10361">
        <v>7</v>
      </c>
      <c r="AB10361">
        <v>7</v>
      </c>
      <c r="AC10361">
        <v>55</v>
      </c>
    </row>
    <row r="10362" spans="1:29">
      <c r="A10362">
        <v>11292</v>
      </c>
      <c r="B10362" t="s">
        <v>805</v>
      </c>
      <c r="C10362" t="s">
        <v>12203</v>
      </c>
      <c r="J10362" t="s">
        <v>1444</v>
      </c>
      <c r="K10362">
        <v>0</v>
      </c>
      <c r="N10362" t="b">
        <v>1</v>
      </c>
      <c r="O10362" t="b">
        <v>0</v>
      </c>
      <c r="P10362" t="b">
        <v>0</v>
      </c>
      <c r="Q10362">
        <v>8</v>
      </c>
      <c r="R10362">
        <v>1</v>
      </c>
      <c r="S10362">
        <v>1</v>
      </c>
      <c r="T10362">
        <v>3</v>
      </c>
      <c r="U10362" t="b">
        <v>1</v>
      </c>
      <c r="V10362" t="s">
        <v>12083</v>
      </c>
      <c r="W10362" t="s">
        <v>12084</v>
      </c>
      <c r="X10362" t="s">
        <v>15635</v>
      </c>
      <c r="Y10362">
        <v>37</v>
      </c>
      <c r="Z10362">
        <v>37</v>
      </c>
      <c r="AA10362">
        <v>5</v>
      </c>
      <c r="AB10362">
        <v>5</v>
      </c>
      <c r="AC10362">
        <v>55</v>
      </c>
    </row>
    <row r="10363" spans="1:29">
      <c r="A10363">
        <v>11293</v>
      </c>
      <c r="B10363" t="s">
        <v>805</v>
      </c>
      <c r="C10363" t="s">
        <v>12204</v>
      </c>
      <c r="J10363" t="s">
        <v>1444</v>
      </c>
      <c r="K10363">
        <v>0</v>
      </c>
      <c r="N10363" t="b">
        <v>1</v>
      </c>
      <c r="O10363" t="b">
        <v>0</v>
      </c>
      <c r="P10363" t="b">
        <v>0</v>
      </c>
      <c r="Q10363">
        <v>8</v>
      </c>
      <c r="R10363">
        <v>1</v>
      </c>
      <c r="S10363">
        <v>1</v>
      </c>
      <c r="T10363">
        <v>3</v>
      </c>
      <c r="U10363" t="b">
        <v>1</v>
      </c>
      <c r="V10363" t="s">
        <v>12083</v>
      </c>
      <c r="W10363" t="s">
        <v>12084</v>
      </c>
      <c r="X10363" t="s">
        <v>14614</v>
      </c>
      <c r="Y10363">
        <v>37</v>
      </c>
      <c r="Z10363">
        <v>37</v>
      </c>
      <c r="AA10363">
        <v>6</v>
      </c>
      <c r="AB10363">
        <v>6</v>
      </c>
      <c r="AC10363">
        <v>55</v>
      </c>
    </row>
    <row r="10364" spans="1:29">
      <c r="A10364">
        <v>11294</v>
      </c>
      <c r="B10364" t="s">
        <v>805</v>
      </c>
      <c r="C10364" t="s">
        <v>12205</v>
      </c>
      <c r="J10364" t="s">
        <v>1444</v>
      </c>
      <c r="K10364">
        <v>0</v>
      </c>
      <c r="N10364" t="b">
        <v>1</v>
      </c>
      <c r="O10364" t="b">
        <v>0</v>
      </c>
      <c r="P10364" t="b">
        <v>0</v>
      </c>
      <c r="Q10364">
        <v>8</v>
      </c>
      <c r="R10364">
        <v>1</v>
      </c>
      <c r="S10364">
        <v>1</v>
      </c>
      <c r="T10364">
        <v>3</v>
      </c>
      <c r="U10364" t="b">
        <v>1</v>
      </c>
      <c r="V10364" t="s">
        <v>12083</v>
      </c>
      <c r="W10364" t="s">
        <v>12084</v>
      </c>
      <c r="X10364" t="s">
        <v>14664</v>
      </c>
      <c r="Y10364">
        <v>37</v>
      </c>
      <c r="Z10364">
        <v>37</v>
      </c>
      <c r="AA10364">
        <v>7</v>
      </c>
      <c r="AB10364">
        <v>7</v>
      </c>
      <c r="AC10364">
        <v>55</v>
      </c>
    </row>
    <row r="10365" spans="1:29">
      <c r="A10365">
        <v>11295</v>
      </c>
      <c r="B10365" t="s">
        <v>805</v>
      </c>
      <c r="C10365" t="s">
        <v>12206</v>
      </c>
      <c r="J10365" t="s">
        <v>1444</v>
      </c>
      <c r="K10365">
        <v>0</v>
      </c>
      <c r="N10365" t="b">
        <v>1</v>
      </c>
      <c r="O10365" t="b">
        <v>0</v>
      </c>
      <c r="P10365" t="b">
        <v>0</v>
      </c>
      <c r="Q10365">
        <v>8</v>
      </c>
      <c r="R10365">
        <v>1</v>
      </c>
      <c r="S10365">
        <v>1</v>
      </c>
      <c r="T10365">
        <v>3</v>
      </c>
      <c r="U10365" t="b">
        <v>1</v>
      </c>
      <c r="V10365" t="s">
        <v>12083</v>
      </c>
      <c r="W10365" t="s">
        <v>12084</v>
      </c>
      <c r="X10365" t="s">
        <v>14732</v>
      </c>
      <c r="Y10365">
        <v>38</v>
      </c>
      <c r="Z10365">
        <v>38</v>
      </c>
      <c r="AA10365">
        <v>5</v>
      </c>
      <c r="AB10365">
        <v>5</v>
      </c>
      <c r="AC10365">
        <v>55</v>
      </c>
    </row>
    <row r="10366" spans="1:29">
      <c r="A10366">
        <v>11296</v>
      </c>
      <c r="B10366" t="s">
        <v>805</v>
      </c>
      <c r="C10366" t="s">
        <v>12207</v>
      </c>
      <c r="J10366" t="s">
        <v>1444</v>
      </c>
      <c r="K10366">
        <v>0</v>
      </c>
      <c r="N10366" t="b">
        <v>1</v>
      </c>
      <c r="O10366" t="b">
        <v>0</v>
      </c>
      <c r="P10366" t="b">
        <v>0</v>
      </c>
      <c r="Q10366">
        <v>8</v>
      </c>
      <c r="R10366">
        <v>1</v>
      </c>
      <c r="S10366">
        <v>1</v>
      </c>
      <c r="T10366">
        <v>3</v>
      </c>
      <c r="U10366" t="b">
        <v>1</v>
      </c>
      <c r="V10366" t="s">
        <v>12083</v>
      </c>
      <c r="W10366" t="s">
        <v>12084</v>
      </c>
      <c r="X10366" t="s">
        <v>14615</v>
      </c>
      <c r="Y10366">
        <v>38</v>
      </c>
      <c r="Z10366">
        <v>38</v>
      </c>
      <c r="AA10366">
        <v>6</v>
      </c>
      <c r="AB10366">
        <v>6</v>
      </c>
      <c r="AC10366">
        <v>55</v>
      </c>
    </row>
    <row r="10367" spans="1:29">
      <c r="A10367">
        <v>11297</v>
      </c>
      <c r="B10367" t="s">
        <v>805</v>
      </c>
      <c r="C10367" t="s">
        <v>12208</v>
      </c>
      <c r="J10367" t="s">
        <v>1444</v>
      </c>
      <c r="K10367">
        <v>0</v>
      </c>
      <c r="N10367" t="b">
        <v>1</v>
      </c>
      <c r="O10367" t="b">
        <v>0</v>
      </c>
      <c r="P10367" t="b">
        <v>0</v>
      </c>
      <c r="Q10367">
        <v>8</v>
      </c>
      <c r="R10367">
        <v>1</v>
      </c>
      <c r="S10367">
        <v>1</v>
      </c>
      <c r="T10367">
        <v>3</v>
      </c>
      <c r="U10367" t="b">
        <v>1</v>
      </c>
      <c r="V10367" t="s">
        <v>12083</v>
      </c>
      <c r="W10367" t="s">
        <v>12084</v>
      </c>
      <c r="X10367" t="s">
        <v>14747</v>
      </c>
      <c r="Y10367">
        <v>38</v>
      </c>
      <c r="Z10367">
        <v>38</v>
      </c>
      <c r="AA10367">
        <v>7</v>
      </c>
      <c r="AB10367">
        <v>7</v>
      </c>
      <c r="AC10367">
        <v>55</v>
      </c>
    </row>
    <row r="10368" spans="1:29">
      <c r="A10368">
        <v>11298</v>
      </c>
      <c r="B10368" t="s">
        <v>805</v>
      </c>
      <c r="C10368" t="s">
        <v>12209</v>
      </c>
      <c r="J10368" t="s">
        <v>1444</v>
      </c>
      <c r="K10368">
        <v>0</v>
      </c>
      <c r="N10368" t="b">
        <v>1</v>
      </c>
      <c r="O10368" t="b">
        <v>0</v>
      </c>
      <c r="P10368" t="b">
        <v>0</v>
      </c>
      <c r="Q10368">
        <v>8</v>
      </c>
      <c r="R10368">
        <v>1</v>
      </c>
      <c r="S10368">
        <v>1</v>
      </c>
      <c r="T10368">
        <v>3</v>
      </c>
      <c r="U10368" t="b">
        <v>1</v>
      </c>
      <c r="V10368" t="s">
        <v>12083</v>
      </c>
      <c r="W10368" t="s">
        <v>12084</v>
      </c>
      <c r="X10368" t="s">
        <v>14733</v>
      </c>
      <c r="Y10368">
        <v>39</v>
      </c>
      <c r="Z10368">
        <v>39</v>
      </c>
      <c r="AA10368">
        <v>5</v>
      </c>
      <c r="AB10368">
        <v>5</v>
      </c>
      <c r="AC10368">
        <v>55</v>
      </c>
    </row>
    <row r="10369" spans="1:29">
      <c r="A10369">
        <v>11299</v>
      </c>
      <c r="B10369" t="s">
        <v>805</v>
      </c>
      <c r="C10369" t="s">
        <v>12210</v>
      </c>
      <c r="J10369" t="s">
        <v>1444</v>
      </c>
      <c r="K10369">
        <v>0</v>
      </c>
      <c r="N10369" t="b">
        <v>1</v>
      </c>
      <c r="O10369" t="b">
        <v>0</v>
      </c>
      <c r="P10369" t="b">
        <v>0</v>
      </c>
      <c r="Q10369">
        <v>8</v>
      </c>
      <c r="R10369">
        <v>1</v>
      </c>
      <c r="S10369">
        <v>1</v>
      </c>
      <c r="T10369">
        <v>3</v>
      </c>
      <c r="U10369" t="b">
        <v>1</v>
      </c>
      <c r="V10369" t="s">
        <v>12083</v>
      </c>
      <c r="W10369" t="s">
        <v>12084</v>
      </c>
      <c r="X10369" t="s">
        <v>14616</v>
      </c>
      <c r="Y10369">
        <v>39</v>
      </c>
      <c r="Z10369">
        <v>39</v>
      </c>
      <c r="AA10369">
        <v>6</v>
      </c>
      <c r="AB10369">
        <v>6</v>
      </c>
      <c r="AC10369">
        <v>55</v>
      </c>
    </row>
    <row r="10370" spans="1:29">
      <c r="A10370">
        <v>11300</v>
      </c>
      <c r="B10370" t="s">
        <v>805</v>
      </c>
      <c r="C10370" t="s">
        <v>12211</v>
      </c>
      <c r="J10370" t="s">
        <v>1444</v>
      </c>
      <c r="K10370">
        <v>0</v>
      </c>
      <c r="N10370" t="b">
        <v>1</v>
      </c>
      <c r="O10370" t="b">
        <v>0</v>
      </c>
      <c r="P10370" t="b">
        <v>0</v>
      </c>
      <c r="Q10370">
        <v>8</v>
      </c>
      <c r="R10370">
        <v>1</v>
      </c>
      <c r="S10370">
        <v>1</v>
      </c>
      <c r="T10370">
        <v>3</v>
      </c>
      <c r="U10370" t="b">
        <v>1</v>
      </c>
      <c r="V10370" t="s">
        <v>12083</v>
      </c>
      <c r="W10370" t="s">
        <v>12084</v>
      </c>
      <c r="X10370" t="s">
        <v>14667</v>
      </c>
      <c r="Y10370">
        <v>39</v>
      </c>
      <c r="Z10370">
        <v>39</v>
      </c>
      <c r="AA10370">
        <v>7</v>
      </c>
      <c r="AB10370">
        <v>7</v>
      </c>
      <c r="AC10370">
        <v>55</v>
      </c>
    </row>
    <row r="10371" spans="1:29">
      <c r="A10371">
        <v>11301</v>
      </c>
      <c r="B10371" t="s">
        <v>805</v>
      </c>
      <c r="C10371" t="s">
        <v>12212</v>
      </c>
      <c r="J10371" t="s">
        <v>1444</v>
      </c>
      <c r="K10371">
        <v>0</v>
      </c>
      <c r="N10371" t="b">
        <v>1</v>
      </c>
      <c r="O10371" t="b">
        <v>0</v>
      </c>
      <c r="P10371" t="b">
        <v>0</v>
      </c>
      <c r="Q10371">
        <v>8</v>
      </c>
      <c r="R10371">
        <v>1</v>
      </c>
      <c r="S10371">
        <v>1</v>
      </c>
      <c r="T10371">
        <v>3</v>
      </c>
      <c r="U10371" t="b">
        <v>1</v>
      </c>
      <c r="V10371" t="s">
        <v>12083</v>
      </c>
      <c r="W10371" t="s">
        <v>12084</v>
      </c>
      <c r="X10371" t="s">
        <v>14553</v>
      </c>
      <c r="Y10371">
        <v>40</v>
      </c>
      <c r="Z10371">
        <v>40</v>
      </c>
      <c r="AA10371">
        <v>5</v>
      </c>
      <c r="AB10371">
        <v>5</v>
      </c>
      <c r="AC10371">
        <v>55</v>
      </c>
    </row>
    <row r="10372" spans="1:29">
      <c r="A10372">
        <v>11302</v>
      </c>
      <c r="B10372" t="s">
        <v>805</v>
      </c>
      <c r="C10372" t="s">
        <v>12213</v>
      </c>
      <c r="J10372" t="s">
        <v>1444</v>
      </c>
      <c r="K10372">
        <v>0</v>
      </c>
      <c r="N10372" t="b">
        <v>1</v>
      </c>
      <c r="O10372" t="b">
        <v>0</v>
      </c>
      <c r="P10372" t="b">
        <v>0</v>
      </c>
      <c r="Q10372">
        <v>8</v>
      </c>
      <c r="R10372">
        <v>1</v>
      </c>
      <c r="S10372">
        <v>1</v>
      </c>
      <c r="T10372">
        <v>3</v>
      </c>
      <c r="U10372" t="b">
        <v>1</v>
      </c>
      <c r="V10372" t="s">
        <v>12083</v>
      </c>
      <c r="W10372" t="s">
        <v>12084</v>
      </c>
      <c r="X10372" t="s">
        <v>14734</v>
      </c>
      <c r="Y10372">
        <v>40</v>
      </c>
      <c r="Z10372">
        <v>40</v>
      </c>
      <c r="AA10372">
        <v>6</v>
      </c>
      <c r="AB10372">
        <v>6</v>
      </c>
      <c r="AC10372">
        <v>55</v>
      </c>
    </row>
    <row r="10373" spans="1:29">
      <c r="A10373">
        <v>11303</v>
      </c>
      <c r="B10373" t="s">
        <v>805</v>
      </c>
      <c r="C10373" t="s">
        <v>12214</v>
      </c>
      <c r="J10373" t="s">
        <v>1444</v>
      </c>
      <c r="K10373">
        <v>0</v>
      </c>
      <c r="N10373" t="b">
        <v>1</v>
      </c>
      <c r="O10373" t="b">
        <v>0</v>
      </c>
      <c r="P10373" t="b">
        <v>0</v>
      </c>
      <c r="Q10373">
        <v>8</v>
      </c>
      <c r="R10373">
        <v>1</v>
      </c>
      <c r="S10373">
        <v>1</v>
      </c>
      <c r="T10373">
        <v>3</v>
      </c>
      <c r="U10373" t="b">
        <v>1</v>
      </c>
      <c r="V10373" t="s">
        <v>12083</v>
      </c>
      <c r="W10373" t="s">
        <v>12084</v>
      </c>
      <c r="X10373" t="s">
        <v>14749</v>
      </c>
      <c r="Y10373">
        <v>40</v>
      </c>
      <c r="Z10373">
        <v>40</v>
      </c>
      <c r="AA10373">
        <v>7</v>
      </c>
      <c r="AB10373">
        <v>7</v>
      </c>
      <c r="AC10373">
        <v>55</v>
      </c>
    </row>
    <row r="10374" spans="1:29">
      <c r="A10374">
        <v>11304</v>
      </c>
      <c r="B10374" t="s">
        <v>805</v>
      </c>
      <c r="C10374" t="s">
        <v>12215</v>
      </c>
      <c r="J10374" t="s">
        <v>1444</v>
      </c>
      <c r="K10374">
        <v>0</v>
      </c>
      <c r="N10374" t="b">
        <v>1</v>
      </c>
      <c r="O10374" t="b">
        <v>0</v>
      </c>
      <c r="P10374" t="b">
        <v>0</v>
      </c>
      <c r="Q10374">
        <v>8</v>
      </c>
      <c r="R10374">
        <v>1</v>
      </c>
      <c r="S10374">
        <v>1</v>
      </c>
      <c r="T10374">
        <v>3</v>
      </c>
      <c r="U10374" t="b">
        <v>1</v>
      </c>
      <c r="V10374" t="s">
        <v>12083</v>
      </c>
      <c r="W10374" t="s">
        <v>12084</v>
      </c>
      <c r="X10374" t="s">
        <v>14554</v>
      </c>
      <c r="Y10374">
        <v>41</v>
      </c>
      <c r="Z10374">
        <v>41</v>
      </c>
      <c r="AA10374">
        <v>5</v>
      </c>
      <c r="AB10374">
        <v>5</v>
      </c>
      <c r="AC10374">
        <v>55</v>
      </c>
    </row>
    <row r="10375" spans="1:29">
      <c r="A10375">
        <v>11305</v>
      </c>
      <c r="B10375" t="s">
        <v>805</v>
      </c>
      <c r="C10375" t="s">
        <v>12216</v>
      </c>
      <c r="J10375" t="s">
        <v>1444</v>
      </c>
      <c r="K10375">
        <v>0</v>
      </c>
      <c r="N10375" t="b">
        <v>1</v>
      </c>
      <c r="O10375" t="b">
        <v>0</v>
      </c>
      <c r="P10375" t="b">
        <v>0</v>
      </c>
      <c r="Q10375">
        <v>8</v>
      </c>
      <c r="R10375">
        <v>1</v>
      </c>
      <c r="S10375">
        <v>1</v>
      </c>
      <c r="T10375">
        <v>3</v>
      </c>
      <c r="U10375" t="b">
        <v>1</v>
      </c>
      <c r="V10375" t="s">
        <v>12083</v>
      </c>
      <c r="W10375" t="s">
        <v>12084</v>
      </c>
      <c r="X10375" t="s">
        <v>14735</v>
      </c>
      <c r="Y10375">
        <v>41</v>
      </c>
      <c r="Z10375">
        <v>41</v>
      </c>
      <c r="AA10375">
        <v>6</v>
      </c>
      <c r="AB10375">
        <v>6</v>
      </c>
      <c r="AC10375">
        <v>55</v>
      </c>
    </row>
    <row r="10376" spans="1:29">
      <c r="A10376">
        <v>11306</v>
      </c>
      <c r="B10376" t="s">
        <v>805</v>
      </c>
      <c r="C10376" t="s">
        <v>12217</v>
      </c>
      <c r="J10376" t="s">
        <v>1444</v>
      </c>
      <c r="K10376">
        <v>0</v>
      </c>
      <c r="N10376" t="b">
        <v>1</v>
      </c>
      <c r="O10376" t="b">
        <v>0</v>
      </c>
      <c r="P10376" t="b">
        <v>0</v>
      </c>
      <c r="Q10376">
        <v>8</v>
      </c>
      <c r="R10376">
        <v>1</v>
      </c>
      <c r="S10376">
        <v>1</v>
      </c>
      <c r="T10376">
        <v>3</v>
      </c>
      <c r="U10376" t="b">
        <v>1</v>
      </c>
      <c r="V10376" t="s">
        <v>12083</v>
      </c>
      <c r="W10376" t="s">
        <v>12084</v>
      </c>
      <c r="X10376" t="s">
        <v>14751</v>
      </c>
      <c r="Y10376">
        <v>41</v>
      </c>
      <c r="Z10376">
        <v>41</v>
      </c>
      <c r="AA10376">
        <v>7</v>
      </c>
      <c r="AB10376">
        <v>7</v>
      </c>
      <c r="AC10376">
        <v>55</v>
      </c>
    </row>
    <row r="10377" spans="1:29">
      <c r="A10377">
        <v>11307</v>
      </c>
      <c r="B10377" t="s">
        <v>805</v>
      </c>
      <c r="C10377" t="s">
        <v>12218</v>
      </c>
      <c r="J10377" t="s">
        <v>1444</v>
      </c>
      <c r="K10377">
        <v>0</v>
      </c>
      <c r="N10377" t="b">
        <v>1</v>
      </c>
      <c r="O10377" t="b">
        <v>0</v>
      </c>
      <c r="P10377" t="b">
        <v>0</v>
      </c>
      <c r="Q10377">
        <v>8</v>
      </c>
      <c r="R10377">
        <v>1</v>
      </c>
      <c r="S10377">
        <v>1</v>
      </c>
      <c r="T10377">
        <v>3</v>
      </c>
      <c r="U10377" t="b">
        <v>1</v>
      </c>
      <c r="V10377" t="s">
        <v>12083</v>
      </c>
      <c r="W10377" t="s">
        <v>12084</v>
      </c>
      <c r="X10377" t="s">
        <v>14555</v>
      </c>
      <c r="Y10377">
        <v>42</v>
      </c>
      <c r="Z10377">
        <v>42</v>
      </c>
      <c r="AA10377">
        <v>5</v>
      </c>
      <c r="AB10377">
        <v>5</v>
      </c>
      <c r="AC10377">
        <v>55</v>
      </c>
    </row>
    <row r="10378" spans="1:29">
      <c r="A10378">
        <v>11308</v>
      </c>
      <c r="B10378" t="s">
        <v>805</v>
      </c>
      <c r="C10378" t="s">
        <v>12219</v>
      </c>
      <c r="J10378" t="s">
        <v>1444</v>
      </c>
      <c r="K10378">
        <v>0</v>
      </c>
      <c r="N10378" t="b">
        <v>1</v>
      </c>
      <c r="O10378" t="b">
        <v>0</v>
      </c>
      <c r="P10378" t="b">
        <v>0</v>
      </c>
      <c r="Q10378">
        <v>8</v>
      </c>
      <c r="R10378">
        <v>1</v>
      </c>
      <c r="S10378">
        <v>1</v>
      </c>
      <c r="T10378">
        <v>3</v>
      </c>
      <c r="U10378" t="b">
        <v>1</v>
      </c>
      <c r="V10378" t="s">
        <v>12083</v>
      </c>
      <c r="W10378" t="s">
        <v>12084</v>
      </c>
      <c r="X10378" t="s">
        <v>14736</v>
      </c>
      <c r="Y10378">
        <v>42</v>
      </c>
      <c r="Z10378">
        <v>42</v>
      </c>
      <c r="AA10378">
        <v>6</v>
      </c>
      <c r="AB10378">
        <v>6</v>
      </c>
      <c r="AC10378">
        <v>55</v>
      </c>
    </row>
    <row r="10379" spans="1:29">
      <c r="A10379">
        <v>11309</v>
      </c>
      <c r="B10379" t="s">
        <v>805</v>
      </c>
      <c r="C10379" t="s">
        <v>12220</v>
      </c>
      <c r="J10379" t="s">
        <v>1444</v>
      </c>
      <c r="K10379">
        <v>0</v>
      </c>
      <c r="N10379" t="b">
        <v>1</v>
      </c>
      <c r="O10379" t="b">
        <v>0</v>
      </c>
      <c r="P10379" t="b">
        <v>0</v>
      </c>
      <c r="Q10379">
        <v>8</v>
      </c>
      <c r="R10379">
        <v>1</v>
      </c>
      <c r="S10379">
        <v>1</v>
      </c>
      <c r="T10379">
        <v>3</v>
      </c>
      <c r="U10379" t="b">
        <v>1</v>
      </c>
      <c r="V10379" t="s">
        <v>12083</v>
      </c>
      <c r="W10379" t="s">
        <v>12084</v>
      </c>
      <c r="X10379" t="s">
        <v>14670</v>
      </c>
      <c r="Y10379">
        <v>42</v>
      </c>
      <c r="Z10379">
        <v>42</v>
      </c>
      <c r="AA10379">
        <v>7</v>
      </c>
      <c r="AB10379">
        <v>7</v>
      </c>
      <c r="AC10379">
        <v>55</v>
      </c>
    </row>
    <row r="10380" spans="1:29">
      <c r="A10380">
        <v>11310</v>
      </c>
      <c r="B10380" t="s">
        <v>805</v>
      </c>
      <c r="C10380" t="s">
        <v>12221</v>
      </c>
      <c r="J10380" t="s">
        <v>1444</v>
      </c>
      <c r="K10380">
        <v>0</v>
      </c>
      <c r="N10380" t="b">
        <v>1</v>
      </c>
      <c r="O10380" t="b">
        <v>0</v>
      </c>
      <c r="P10380" t="b">
        <v>0</v>
      </c>
      <c r="Q10380">
        <v>8</v>
      </c>
      <c r="R10380">
        <v>1</v>
      </c>
      <c r="S10380">
        <v>1</v>
      </c>
      <c r="T10380">
        <v>3</v>
      </c>
      <c r="U10380" t="b">
        <v>1</v>
      </c>
      <c r="V10380" t="s">
        <v>12083</v>
      </c>
      <c r="W10380" t="s">
        <v>12084</v>
      </c>
      <c r="X10380" t="s">
        <v>14556</v>
      </c>
      <c r="Y10380">
        <v>43</v>
      </c>
      <c r="Z10380">
        <v>43</v>
      </c>
      <c r="AA10380">
        <v>5</v>
      </c>
      <c r="AB10380">
        <v>5</v>
      </c>
      <c r="AC10380">
        <v>55</v>
      </c>
    </row>
    <row r="10381" spans="1:29">
      <c r="A10381">
        <v>11311</v>
      </c>
      <c r="B10381" t="s">
        <v>805</v>
      </c>
      <c r="C10381" t="s">
        <v>12222</v>
      </c>
      <c r="J10381" t="s">
        <v>1444</v>
      </c>
      <c r="K10381">
        <v>0</v>
      </c>
      <c r="N10381" t="b">
        <v>1</v>
      </c>
      <c r="O10381" t="b">
        <v>0</v>
      </c>
      <c r="P10381" t="b">
        <v>0</v>
      </c>
      <c r="Q10381">
        <v>8</v>
      </c>
      <c r="R10381">
        <v>1</v>
      </c>
      <c r="S10381">
        <v>1</v>
      </c>
      <c r="T10381">
        <v>3</v>
      </c>
      <c r="U10381" t="b">
        <v>1</v>
      </c>
      <c r="V10381" t="s">
        <v>12083</v>
      </c>
      <c r="W10381" t="s">
        <v>12084</v>
      </c>
      <c r="X10381" t="s">
        <v>14737</v>
      </c>
      <c r="Y10381">
        <v>43</v>
      </c>
      <c r="Z10381">
        <v>43</v>
      </c>
      <c r="AA10381">
        <v>6</v>
      </c>
      <c r="AB10381">
        <v>6</v>
      </c>
      <c r="AC10381">
        <v>55</v>
      </c>
    </row>
    <row r="10382" spans="1:29">
      <c r="A10382">
        <v>11312</v>
      </c>
      <c r="B10382" t="s">
        <v>805</v>
      </c>
      <c r="C10382" t="s">
        <v>12223</v>
      </c>
      <c r="J10382" t="s">
        <v>1444</v>
      </c>
      <c r="K10382">
        <v>0</v>
      </c>
      <c r="N10382" t="b">
        <v>1</v>
      </c>
      <c r="O10382" t="b">
        <v>0</v>
      </c>
      <c r="P10382" t="b">
        <v>0</v>
      </c>
      <c r="Q10382">
        <v>8</v>
      </c>
      <c r="R10382">
        <v>1</v>
      </c>
      <c r="S10382">
        <v>1</v>
      </c>
      <c r="T10382">
        <v>3</v>
      </c>
      <c r="U10382" t="b">
        <v>1</v>
      </c>
      <c r="V10382" t="s">
        <v>12083</v>
      </c>
      <c r="W10382" t="s">
        <v>12084</v>
      </c>
      <c r="X10382" t="s">
        <v>14674</v>
      </c>
      <c r="Y10382">
        <v>43</v>
      </c>
      <c r="Z10382">
        <v>43</v>
      </c>
      <c r="AA10382">
        <v>7</v>
      </c>
      <c r="AB10382">
        <v>7</v>
      </c>
      <c r="AC10382">
        <v>55</v>
      </c>
    </row>
    <row r="10383" spans="1:29">
      <c r="A10383">
        <v>11313</v>
      </c>
      <c r="B10383" t="s">
        <v>805</v>
      </c>
      <c r="C10383" t="s">
        <v>12224</v>
      </c>
      <c r="J10383" t="s">
        <v>1444</v>
      </c>
      <c r="K10383">
        <v>0</v>
      </c>
      <c r="N10383" t="b">
        <v>1</v>
      </c>
      <c r="O10383" t="b">
        <v>0</v>
      </c>
      <c r="P10383" t="b">
        <v>0</v>
      </c>
      <c r="Q10383">
        <v>8</v>
      </c>
      <c r="R10383">
        <v>1</v>
      </c>
      <c r="S10383">
        <v>1</v>
      </c>
      <c r="T10383">
        <v>3</v>
      </c>
      <c r="U10383" t="b">
        <v>1</v>
      </c>
      <c r="V10383" t="s">
        <v>12083</v>
      </c>
      <c r="W10383" t="s">
        <v>12084</v>
      </c>
      <c r="X10383" t="s">
        <v>14557</v>
      </c>
      <c r="Y10383">
        <v>44</v>
      </c>
      <c r="Z10383">
        <v>44</v>
      </c>
      <c r="AA10383">
        <v>5</v>
      </c>
      <c r="AB10383">
        <v>5</v>
      </c>
      <c r="AC10383">
        <v>55</v>
      </c>
    </row>
    <row r="10384" spans="1:29">
      <c r="A10384">
        <v>11314</v>
      </c>
      <c r="B10384" t="s">
        <v>805</v>
      </c>
      <c r="C10384" t="s">
        <v>12225</v>
      </c>
      <c r="J10384" t="s">
        <v>1444</v>
      </c>
      <c r="K10384">
        <v>0</v>
      </c>
      <c r="N10384" t="b">
        <v>1</v>
      </c>
      <c r="O10384" t="b">
        <v>0</v>
      </c>
      <c r="P10384" t="b">
        <v>0</v>
      </c>
      <c r="Q10384">
        <v>8</v>
      </c>
      <c r="R10384">
        <v>1</v>
      </c>
      <c r="S10384">
        <v>1</v>
      </c>
      <c r="T10384">
        <v>3</v>
      </c>
      <c r="U10384" t="b">
        <v>1</v>
      </c>
      <c r="V10384" t="s">
        <v>12083</v>
      </c>
      <c r="W10384" t="s">
        <v>12084</v>
      </c>
      <c r="X10384" t="s">
        <v>14738</v>
      </c>
      <c r="Y10384">
        <v>44</v>
      </c>
      <c r="Z10384">
        <v>44</v>
      </c>
      <c r="AA10384">
        <v>6</v>
      </c>
      <c r="AB10384">
        <v>6</v>
      </c>
      <c r="AC10384">
        <v>55</v>
      </c>
    </row>
    <row r="10385" spans="1:29">
      <c r="A10385">
        <v>11315</v>
      </c>
      <c r="B10385" t="s">
        <v>805</v>
      </c>
      <c r="C10385" t="s">
        <v>12226</v>
      </c>
      <c r="J10385" t="s">
        <v>1444</v>
      </c>
      <c r="K10385">
        <v>0</v>
      </c>
      <c r="N10385" t="b">
        <v>1</v>
      </c>
      <c r="O10385" t="b">
        <v>0</v>
      </c>
      <c r="P10385" t="b">
        <v>0</v>
      </c>
      <c r="Q10385">
        <v>8</v>
      </c>
      <c r="R10385">
        <v>1</v>
      </c>
      <c r="S10385">
        <v>1</v>
      </c>
      <c r="T10385">
        <v>3</v>
      </c>
      <c r="U10385" t="b">
        <v>1</v>
      </c>
      <c r="V10385" t="s">
        <v>12083</v>
      </c>
      <c r="W10385" t="s">
        <v>12084</v>
      </c>
      <c r="X10385" t="s">
        <v>14753</v>
      </c>
      <c r="Y10385">
        <v>44</v>
      </c>
      <c r="Z10385">
        <v>44</v>
      </c>
      <c r="AA10385">
        <v>7</v>
      </c>
      <c r="AB10385">
        <v>7</v>
      </c>
      <c r="AC10385">
        <v>55</v>
      </c>
    </row>
    <row r="10386" spans="1:29">
      <c r="A10386">
        <v>11316</v>
      </c>
      <c r="B10386" t="s">
        <v>805</v>
      </c>
      <c r="C10386" t="s">
        <v>12227</v>
      </c>
      <c r="J10386" t="s">
        <v>1444</v>
      </c>
      <c r="K10386">
        <v>0</v>
      </c>
      <c r="N10386" t="b">
        <v>1</v>
      </c>
      <c r="O10386" t="b">
        <v>0</v>
      </c>
      <c r="P10386" t="b">
        <v>0</v>
      </c>
      <c r="Q10386">
        <v>8</v>
      </c>
      <c r="R10386">
        <v>1</v>
      </c>
      <c r="S10386">
        <v>1</v>
      </c>
      <c r="T10386">
        <v>3</v>
      </c>
      <c r="U10386" t="b">
        <v>1</v>
      </c>
      <c r="V10386" t="s">
        <v>12083</v>
      </c>
      <c r="W10386" t="s">
        <v>12084</v>
      </c>
      <c r="X10386" t="s">
        <v>14558</v>
      </c>
      <c r="Y10386">
        <v>45</v>
      </c>
      <c r="Z10386">
        <v>45</v>
      </c>
      <c r="AA10386">
        <v>5</v>
      </c>
      <c r="AB10386">
        <v>5</v>
      </c>
      <c r="AC10386">
        <v>55</v>
      </c>
    </row>
    <row r="10387" spans="1:29">
      <c r="A10387">
        <v>11317</v>
      </c>
      <c r="B10387" t="s">
        <v>805</v>
      </c>
      <c r="C10387" t="s">
        <v>12228</v>
      </c>
      <c r="J10387" t="s">
        <v>1444</v>
      </c>
      <c r="K10387">
        <v>0</v>
      </c>
      <c r="N10387" t="b">
        <v>1</v>
      </c>
      <c r="O10387" t="b">
        <v>0</v>
      </c>
      <c r="P10387" t="b">
        <v>0</v>
      </c>
      <c r="Q10387">
        <v>8</v>
      </c>
      <c r="R10387">
        <v>1</v>
      </c>
      <c r="S10387">
        <v>1</v>
      </c>
      <c r="T10387">
        <v>3</v>
      </c>
      <c r="U10387" t="b">
        <v>1</v>
      </c>
      <c r="V10387" t="s">
        <v>12083</v>
      </c>
      <c r="W10387" t="s">
        <v>12084</v>
      </c>
      <c r="X10387" t="s">
        <v>14739</v>
      </c>
      <c r="Y10387">
        <v>45</v>
      </c>
      <c r="Z10387">
        <v>45</v>
      </c>
      <c r="AA10387">
        <v>6</v>
      </c>
      <c r="AB10387">
        <v>6</v>
      </c>
      <c r="AC10387">
        <v>55</v>
      </c>
    </row>
    <row r="10388" spans="1:29">
      <c r="A10388">
        <v>11318</v>
      </c>
      <c r="B10388" t="s">
        <v>805</v>
      </c>
      <c r="C10388" t="s">
        <v>12229</v>
      </c>
      <c r="J10388" t="s">
        <v>1444</v>
      </c>
      <c r="K10388">
        <v>0</v>
      </c>
      <c r="N10388" t="b">
        <v>1</v>
      </c>
      <c r="O10388" t="b">
        <v>0</v>
      </c>
      <c r="P10388" t="b">
        <v>0</v>
      </c>
      <c r="Q10388">
        <v>8</v>
      </c>
      <c r="R10388">
        <v>1</v>
      </c>
      <c r="S10388">
        <v>1</v>
      </c>
      <c r="T10388">
        <v>3</v>
      </c>
      <c r="U10388" t="b">
        <v>1</v>
      </c>
      <c r="V10388" t="s">
        <v>12083</v>
      </c>
      <c r="W10388" t="s">
        <v>12084</v>
      </c>
      <c r="X10388" t="s">
        <v>14755</v>
      </c>
      <c r="Y10388">
        <v>45</v>
      </c>
      <c r="Z10388">
        <v>45</v>
      </c>
      <c r="AA10388">
        <v>7</v>
      </c>
      <c r="AB10388">
        <v>7</v>
      </c>
      <c r="AC10388">
        <v>55</v>
      </c>
    </row>
    <row r="10389" spans="1:29">
      <c r="A10389">
        <v>11319</v>
      </c>
      <c r="B10389" t="s">
        <v>805</v>
      </c>
      <c r="C10389" t="s">
        <v>12230</v>
      </c>
      <c r="J10389" t="s">
        <v>1444</v>
      </c>
      <c r="K10389">
        <v>0</v>
      </c>
      <c r="N10389" t="b">
        <v>1</v>
      </c>
      <c r="O10389" t="b">
        <v>0</v>
      </c>
      <c r="P10389" t="b">
        <v>0</v>
      </c>
      <c r="Q10389">
        <v>8</v>
      </c>
      <c r="R10389">
        <v>1</v>
      </c>
      <c r="S10389">
        <v>1</v>
      </c>
      <c r="T10389">
        <v>3</v>
      </c>
      <c r="U10389" t="b">
        <v>1</v>
      </c>
      <c r="V10389" t="s">
        <v>12083</v>
      </c>
      <c r="W10389" t="s">
        <v>12084</v>
      </c>
      <c r="X10389" t="s">
        <v>14740</v>
      </c>
      <c r="Y10389">
        <v>46</v>
      </c>
      <c r="Z10389">
        <v>46</v>
      </c>
      <c r="AA10389">
        <v>5</v>
      </c>
      <c r="AB10389">
        <v>5</v>
      </c>
      <c r="AC10389">
        <v>55</v>
      </c>
    </row>
    <row r="10390" spans="1:29">
      <c r="A10390">
        <v>11320</v>
      </c>
      <c r="B10390" t="s">
        <v>805</v>
      </c>
      <c r="C10390" t="s">
        <v>12231</v>
      </c>
      <c r="J10390" t="s">
        <v>1444</v>
      </c>
      <c r="K10390">
        <v>0</v>
      </c>
      <c r="N10390" t="b">
        <v>1</v>
      </c>
      <c r="O10390" t="b">
        <v>0</v>
      </c>
      <c r="P10390" t="b">
        <v>0</v>
      </c>
      <c r="Q10390">
        <v>8</v>
      </c>
      <c r="R10390">
        <v>1</v>
      </c>
      <c r="S10390">
        <v>1</v>
      </c>
      <c r="T10390">
        <v>3</v>
      </c>
      <c r="U10390" t="b">
        <v>1</v>
      </c>
      <c r="V10390" t="s">
        <v>12083</v>
      </c>
      <c r="W10390" t="s">
        <v>12084</v>
      </c>
      <c r="X10390" t="s">
        <v>14741</v>
      </c>
      <c r="Y10390">
        <v>46</v>
      </c>
      <c r="Z10390">
        <v>46</v>
      </c>
      <c r="AA10390">
        <v>6</v>
      </c>
      <c r="AB10390">
        <v>6</v>
      </c>
      <c r="AC10390">
        <v>55</v>
      </c>
    </row>
    <row r="10391" spans="1:29">
      <c r="A10391">
        <v>11321</v>
      </c>
      <c r="B10391" t="s">
        <v>805</v>
      </c>
      <c r="C10391" t="s">
        <v>12232</v>
      </c>
      <c r="J10391" t="s">
        <v>1444</v>
      </c>
      <c r="K10391">
        <v>0</v>
      </c>
      <c r="N10391" t="b">
        <v>1</v>
      </c>
      <c r="O10391" t="b">
        <v>0</v>
      </c>
      <c r="P10391" t="b">
        <v>0</v>
      </c>
      <c r="Q10391">
        <v>8</v>
      </c>
      <c r="R10391">
        <v>1</v>
      </c>
      <c r="S10391">
        <v>1</v>
      </c>
      <c r="T10391">
        <v>3</v>
      </c>
      <c r="U10391" t="b">
        <v>1</v>
      </c>
      <c r="V10391" t="s">
        <v>12083</v>
      </c>
      <c r="W10391" t="s">
        <v>12084</v>
      </c>
      <c r="X10391" t="s">
        <v>14757</v>
      </c>
      <c r="Y10391">
        <v>46</v>
      </c>
      <c r="Z10391">
        <v>46</v>
      </c>
      <c r="AA10391">
        <v>7</v>
      </c>
      <c r="AB10391">
        <v>7</v>
      </c>
      <c r="AC10391">
        <v>55</v>
      </c>
    </row>
    <row r="10392" spans="1:29">
      <c r="A10392">
        <v>11322</v>
      </c>
      <c r="B10392" t="s">
        <v>805</v>
      </c>
      <c r="C10392" t="s">
        <v>12233</v>
      </c>
      <c r="J10392" t="s">
        <v>1444</v>
      </c>
      <c r="K10392">
        <v>0</v>
      </c>
      <c r="N10392" t="b">
        <v>1</v>
      </c>
      <c r="O10392" t="b">
        <v>0</v>
      </c>
      <c r="P10392" t="b">
        <v>0</v>
      </c>
      <c r="Q10392">
        <v>8</v>
      </c>
      <c r="R10392">
        <v>1</v>
      </c>
      <c r="S10392">
        <v>1</v>
      </c>
      <c r="T10392">
        <v>3</v>
      </c>
      <c r="U10392" t="b">
        <v>1</v>
      </c>
      <c r="V10392" t="s">
        <v>12083</v>
      </c>
      <c r="W10392" t="s">
        <v>12084</v>
      </c>
      <c r="X10392" t="s">
        <v>14742</v>
      </c>
      <c r="Y10392">
        <v>47</v>
      </c>
      <c r="Z10392">
        <v>47</v>
      </c>
      <c r="AA10392">
        <v>5</v>
      </c>
      <c r="AB10392">
        <v>5</v>
      </c>
      <c r="AC10392">
        <v>55</v>
      </c>
    </row>
    <row r="10393" spans="1:29">
      <c r="A10393">
        <v>11323</v>
      </c>
      <c r="B10393" t="s">
        <v>805</v>
      </c>
      <c r="C10393" t="s">
        <v>12234</v>
      </c>
      <c r="J10393" t="s">
        <v>1444</v>
      </c>
      <c r="K10393">
        <v>0</v>
      </c>
      <c r="N10393" t="b">
        <v>1</v>
      </c>
      <c r="O10393" t="b">
        <v>0</v>
      </c>
      <c r="P10393" t="b">
        <v>0</v>
      </c>
      <c r="Q10393">
        <v>8</v>
      </c>
      <c r="R10393">
        <v>1</v>
      </c>
      <c r="S10393">
        <v>1</v>
      </c>
      <c r="T10393">
        <v>3</v>
      </c>
      <c r="U10393" t="b">
        <v>1</v>
      </c>
      <c r="V10393" t="s">
        <v>12083</v>
      </c>
      <c r="W10393" t="s">
        <v>12084</v>
      </c>
      <c r="X10393" t="s">
        <v>14562</v>
      </c>
      <c r="Y10393">
        <v>47</v>
      </c>
      <c r="Z10393">
        <v>47</v>
      </c>
      <c r="AA10393">
        <v>6</v>
      </c>
      <c r="AB10393">
        <v>6</v>
      </c>
      <c r="AC10393">
        <v>55</v>
      </c>
    </row>
    <row r="10394" spans="1:29">
      <c r="A10394">
        <v>11324</v>
      </c>
      <c r="B10394" t="s">
        <v>805</v>
      </c>
      <c r="C10394" t="s">
        <v>12235</v>
      </c>
      <c r="J10394" t="s">
        <v>1444</v>
      </c>
      <c r="K10394">
        <v>0</v>
      </c>
      <c r="N10394" t="b">
        <v>1</v>
      </c>
      <c r="O10394" t="b">
        <v>0</v>
      </c>
      <c r="P10394" t="b">
        <v>0</v>
      </c>
      <c r="Q10394">
        <v>8</v>
      </c>
      <c r="R10394">
        <v>1</v>
      </c>
      <c r="S10394">
        <v>1</v>
      </c>
      <c r="T10394">
        <v>3</v>
      </c>
      <c r="U10394" t="b">
        <v>1</v>
      </c>
      <c r="V10394" t="s">
        <v>12083</v>
      </c>
      <c r="W10394" t="s">
        <v>12084</v>
      </c>
      <c r="X10394" t="s">
        <v>14759</v>
      </c>
      <c r="Y10394">
        <v>47</v>
      </c>
      <c r="Z10394">
        <v>47</v>
      </c>
      <c r="AA10394">
        <v>7</v>
      </c>
      <c r="AB10394">
        <v>7</v>
      </c>
      <c r="AC10394">
        <v>55</v>
      </c>
    </row>
    <row r="10395" spans="1:29">
      <c r="A10395">
        <v>11325</v>
      </c>
      <c r="B10395" t="s">
        <v>805</v>
      </c>
      <c r="C10395" t="s">
        <v>12236</v>
      </c>
      <c r="J10395" t="s">
        <v>1444</v>
      </c>
      <c r="K10395">
        <v>0</v>
      </c>
      <c r="N10395" t="b">
        <v>1</v>
      </c>
      <c r="O10395" t="b">
        <v>0</v>
      </c>
      <c r="P10395" t="b">
        <v>0</v>
      </c>
      <c r="Q10395">
        <v>8</v>
      </c>
      <c r="R10395">
        <v>1</v>
      </c>
      <c r="S10395">
        <v>1</v>
      </c>
      <c r="T10395">
        <v>3</v>
      </c>
      <c r="U10395" t="b">
        <v>1</v>
      </c>
      <c r="V10395" t="s">
        <v>12083</v>
      </c>
      <c r="W10395" t="s">
        <v>12084</v>
      </c>
      <c r="X10395" t="s">
        <v>14743</v>
      </c>
      <c r="Y10395">
        <v>48</v>
      </c>
      <c r="Z10395">
        <v>48</v>
      </c>
      <c r="AA10395">
        <v>5</v>
      </c>
      <c r="AB10395">
        <v>5</v>
      </c>
      <c r="AC10395">
        <v>55</v>
      </c>
    </row>
    <row r="10396" spans="1:29">
      <c r="A10396">
        <v>11326</v>
      </c>
      <c r="B10396" t="s">
        <v>805</v>
      </c>
      <c r="C10396" t="s">
        <v>12237</v>
      </c>
      <c r="J10396" t="s">
        <v>1444</v>
      </c>
      <c r="K10396">
        <v>0</v>
      </c>
      <c r="N10396" t="b">
        <v>1</v>
      </c>
      <c r="O10396" t="b">
        <v>0</v>
      </c>
      <c r="P10396" t="b">
        <v>0</v>
      </c>
      <c r="Q10396">
        <v>8</v>
      </c>
      <c r="R10396">
        <v>1</v>
      </c>
      <c r="S10396">
        <v>1</v>
      </c>
      <c r="T10396">
        <v>3</v>
      </c>
      <c r="U10396" t="b">
        <v>1</v>
      </c>
      <c r="V10396" t="s">
        <v>12083</v>
      </c>
      <c r="W10396" t="s">
        <v>12084</v>
      </c>
      <c r="X10396" t="s">
        <v>14475</v>
      </c>
      <c r="Y10396">
        <v>48</v>
      </c>
      <c r="Z10396">
        <v>48</v>
      </c>
      <c r="AA10396">
        <v>6</v>
      </c>
      <c r="AB10396">
        <v>6</v>
      </c>
      <c r="AC10396">
        <v>55</v>
      </c>
    </row>
    <row r="10397" spans="1:29">
      <c r="A10397">
        <v>11327</v>
      </c>
      <c r="B10397" t="s">
        <v>805</v>
      </c>
      <c r="C10397" t="s">
        <v>12238</v>
      </c>
      <c r="J10397" t="s">
        <v>1444</v>
      </c>
      <c r="K10397">
        <v>0</v>
      </c>
      <c r="N10397" t="b">
        <v>1</v>
      </c>
      <c r="O10397" t="b">
        <v>0</v>
      </c>
      <c r="P10397" t="b">
        <v>0</v>
      </c>
      <c r="Q10397">
        <v>8</v>
      </c>
      <c r="R10397">
        <v>1</v>
      </c>
      <c r="S10397">
        <v>1</v>
      </c>
      <c r="T10397">
        <v>3</v>
      </c>
      <c r="U10397" t="b">
        <v>1</v>
      </c>
      <c r="V10397" t="s">
        <v>12083</v>
      </c>
      <c r="W10397" t="s">
        <v>12084</v>
      </c>
      <c r="X10397" t="s">
        <v>14761</v>
      </c>
      <c r="Y10397">
        <v>48</v>
      </c>
      <c r="Z10397">
        <v>48</v>
      </c>
      <c r="AA10397">
        <v>7</v>
      </c>
      <c r="AB10397">
        <v>7</v>
      </c>
      <c r="AC10397">
        <v>55</v>
      </c>
    </row>
    <row r="10398" spans="1:29">
      <c r="A10398">
        <v>11328</v>
      </c>
      <c r="B10398" t="s">
        <v>805</v>
      </c>
      <c r="C10398" t="s">
        <v>12239</v>
      </c>
      <c r="J10398" t="s">
        <v>1444</v>
      </c>
      <c r="K10398">
        <v>0</v>
      </c>
      <c r="N10398" t="b">
        <v>1</v>
      </c>
      <c r="O10398" t="b">
        <v>0</v>
      </c>
      <c r="P10398" t="b">
        <v>0</v>
      </c>
      <c r="Q10398">
        <v>8</v>
      </c>
      <c r="R10398">
        <v>1</v>
      </c>
      <c r="S10398">
        <v>1</v>
      </c>
      <c r="T10398">
        <v>3</v>
      </c>
      <c r="U10398" t="b">
        <v>1</v>
      </c>
      <c r="V10398" t="s">
        <v>12083</v>
      </c>
      <c r="W10398" t="s">
        <v>12084</v>
      </c>
      <c r="X10398" t="s">
        <v>14744</v>
      </c>
      <c r="Y10398">
        <v>49</v>
      </c>
      <c r="Z10398">
        <v>49</v>
      </c>
      <c r="AA10398">
        <v>5</v>
      </c>
      <c r="AB10398">
        <v>5</v>
      </c>
      <c r="AC10398">
        <v>55</v>
      </c>
    </row>
    <row r="10399" spans="1:29">
      <c r="A10399">
        <v>11329</v>
      </c>
      <c r="B10399" t="s">
        <v>805</v>
      </c>
      <c r="C10399" t="s">
        <v>12240</v>
      </c>
      <c r="J10399" t="s">
        <v>1444</v>
      </c>
      <c r="K10399">
        <v>0</v>
      </c>
      <c r="N10399" t="b">
        <v>1</v>
      </c>
      <c r="O10399" t="b">
        <v>0</v>
      </c>
      <c r="P10399" t="b">
        <v>0</v>
      </c>
      <c r="Q10399">
        <v>8</v>
      </c>
      <c r="R10399">
        <v>1</v>
      </c>
      <c r="S10399">
        <v>1</v>
      </c>
      <c r="T10399">
        <v>3</v>
      </c>
      <c r="U10399" t="b">
        <v>1</v>
      </c>
      <c r="V10399" t="s">
        <v>12083</v>
      </c>
      <c r="W10399" t="s">
        <v>12084</v>
      </c>
      <c r="X10399" t="s">
        <v>14478</v>
      </c>
      <c r="Y10399">
        <v>49</v>
      </c>
      <c r="Z10399">
        <v>49</v>
      </c>
      <c r="AA10399">
        <v>6</v>
      </c>
      <c r="AB10399">
        <v>6</v>
      </c>
      <c r="AC10399">
        <v>55</v>
      </c>
    </row>
    <row r="10400" spans="1:29">
      <c r="A10400">
        <v>11330</v>
      </c>
      <c r="B10400" t="s">
        <v>805</v>
      </c>
      <c r="C10400" t="s">
        <v>12241</v>
      </c>
      <c r="J10400" t="s">
        <v>1444</v>
      </c>
      <c r="K10400">
        <v>0</v>
      </c>
      <c r="N10400" t="b">
        <v>1</v>
      </c>
      <c r="O10400" t="b">
        <v>0</v>
      </c>
      <c r="P10400" t="b">
        <v>0</v>
      </c>
      <c r="Q10400">
        <v>8</v>
      </c>
      <c r="R10400">
        <v>1</v>
      </c>
      <c r="S10400">
        <v>1</v>
      </c>
      <c r="T10400">
        <v>3</v>
      </c>
      <c r="U10400" t="b">
        <v>1</v>
      </c>
      <c r="V10400" t="s">
        <v>12083</v>
      </c>
      <c r="W10400" t="s">
        <v>12084</v>
      </c>
      <c r="X10400" t="s">
        <v>14763</v>
      </c>
      <c r="Y10400">
        <v>49</v>
      </c>
      <c r="Z10400">
        <v>49</v>
      </c>
      <c r="AA10400">
        <v>7</v>
      </c>
      <c r="AB10400">
        <v>7</v>
      </c>
      <c r="AC10400">
        <v>55</v>
      </c>
    </row>
    <row r="10401" spans="1:29">
      <c r="A10401">
        <v>11331</v>
      </c>
      <c r="B10401" t="s">
        <v>805</v>
      </c>
      <c r="C10401" t="s">
        <v>12242</v>
      </c>
      <c r="J10401" t="s">
        <v>1444</v>
      </c>
      <c r="K10401">
        <v>0</v>
      </c>
      <c r="N10401" t="b">
        <v>1</v>
      </c>
      <c r="O10401" t="b">
        <v>0</v>
      </c>
      <c r="P10401" t="b">
        <v>0</v>
      </c>
      <c r="Q10401">
        <v>8</v>
      </c>
      <c r="R10401">
        <v>1</v>
      </c>
      <c r="S10401">
        <v>1</v>
      </c>
      <c r="T10401">
        <v>3</v>
      </c>
      <c r="U10401" t="b">
        <v>1</v>
      </c>
      <c r="V10401" t="s">
        <v>12083</v>
      </c>
      <c r="W10401" t="s">
        <v>12084</v>
      </c>
      <c r="X10401" t="s">
        <v>14745</v>
      </c>
      <c r="Y10401">
        <v>50</v>
      </c>
      <c r="Z10401">
        <v>50</v>
      </c>
      <c r="AA10401">
        <v>5</v>
      </c>
      <c r="AB10401">
        <v>5</v>
      </c>
      <c r="AC10401">
        <v>55</v>
      </c>
    </row>
    <row r="10402" spans="1:29">
      <c r="A10402">
        <v>11332</v>
      </c>
      <c r="B10402" t="s">
        <v>805</v>
      </c>
      <c r="C10402" t="s">
        <v>12243</v>
      </c>
      <c r="J10402" t="s">
        <v>1444</v>
      </c>
      <c r="K10402">
        <v>0</v>
      </c>
      <c r="N10402" t="b">
        <v>1</v>
      </c>
      <c r="O10402" t="b">
        <v>0</v>
      </c>
      <c r="P10402" t="b">
        <v>0</v>
      </c>
      <c r="Q10402">
        <v>8</v>
      </c>
      <c r="R10402">
        <v>1</v>
      </c>
      <c r="S10402">
        <v>1</v>
      </c>
      <c r="T10402">
        <v>3</v>
      </c>
      <c r="U10402" t="b">
        <v>1</v>
      </c>
      <c r="V10402" t="s">
        <v>12083</v>
      </c>
      <c r="W10402" t="s">
        <v>12084</v>
      </c>
      <c r="X10402" t="s">
        <v>14481</v>
      </c>
      <c r="Y10402">
        <v>50</v>
      </c>
      <c r="Z10402">
        <v>50</v>
      </c>
      <c r="AA10402">
        <v>6</v>
      </c>
      <c r="AB10402">
        <v>6</v>
      </c>
      <c r="AC10402">
        <v>55</v>
      </c>
    </row>
    <row r="10403" spans="1:29">
      <c r="A10403">
        <v>11333</v>
      </c>
      <c r="B10403" t="s">
        <v>805</v>
      </c>
      <c r="C10403" t="s">
        <v>12244</v>
      </c>
      <c r="J10403" t="s">
        <v>1444</v>
      </c>
      <c r="K10403">
        <v>0</v>
      </c>
      <c r="N10403" t="b">
        <v>1</v>
      </c>
      <c r="O10403" t="b">
        <v>0</v>
      </c>
      <c r="P10403" t="b">
        <v>0</v>
      </c>
      <c r="Q10403">
        <v>8</v>
      </c>
      <c r="R10403">
        <v>1</v>
      </c>
      <c r="S10403">
        <v>1</v>
      </c>
      <c r="T10403">
        <v>3</v>
      </c>
      <c r="U10403" t="b">
        <v>1</v>
      </c>
      <c r="V10403" t="s">
        <v>12083</v>
      </c>
      <c r="W10403" t="s">
        <v>12084</v>
      </c>
      <c r="X10403" t="s">
        <v>14765</v>
      </c>
      <c r="Y10403">
        <v>50</v>
      </c>
      <c r="Z10403">
        <v>50</v>
      </c>
      <c r="AA10403">
        <v>7</v>
      </c>
      <c r="AB10403">
        <v>7</v>
      </c>
      <c r="AC10403">
        <v>55</v>
      </c>
    </row>
    <row r="10404" spans="1:29">
      <c r="A10404">
        <v>11334</v>
      </c>
      <c r="B10404" t="s">
        <v>805</v>
      </c>
      <c r="C10404" t="s">
        <v>12245</v>
      </c>
      <c r="J10404" t="s">
        <v>1444</v>
      </c>
      <c r="K10404">
        <v>0</v>
      </c>
      <c r="N10404" t="b">
        <v>1</v>
      </c>
      <c r="O10404" t="b">
        <v>0</v>
      </c>
      <c r="P10404" t="b">
        <v>0</v>
      </c>
      <c r="Q10404">
        <v>8</v>
      </c>
      <c r="R10404">
        <v>1</v>
      </c>
      <c r="S10404">
        <v>1</v>
      </c>
      <c r="T10404">
        <v>3</v>
      </c>
      <c r="U10404" t="b">
        <v>1</v>
      </c>
      <c r="V10404" t="s">
        <v>12083</v>
      </c>
      <c r="W10404" t="s">
        <v>12084</v>
      </c>
      <c r="X10404" t="s">
        <v>14746</v>
      </c>
      <c r="Y10404">
        <v>51</v>
      </c>
      <c r="Z10404">
        <v>51</v>
      </c>
      <c r="AA10404">
        <v>5</v>
      </c>
      <c r="AB10404">
        <v>5</v>
      </c>
      <c r="AC10404">
        <v>55</v>
      </c>
    </row>
    <row r="10405" spans="1:29">
      <c r="A10405">
        <v>11335</v>
      </c>
      <c r="B10405" t="s">
        <v>805</v>
      </c>
      <c r="C10405" t="s">
        <v>12246</v>
      </c>
      <c r="J10405" t="s">
        <v>1444</v>
      </c>
      <c r="K10405">
        <v>0</v>
      </c>
      <c r="N10405" t="b">
        <v>1</v>
      </c>
      <c r="O10405" t="b">
        <v>0</v>
      </c>
      <c r="P10405" t="b">
        <v>0</v>
      </c>
      <c r="Q10405">
        <v>8</v>
      </c>
      <c r="R10405">
        <v>1</v>
      </c>
      <c r="S10405">
        <v>1</v>
      </c>
      <c r="T10405">
        <v>3</v>
      </c>
      <c r="U10405" t="b">
        <v>1</v>
      </c>
      <c r="V10405" t="s">
        <v>12083</v>
      </c>
      <c r="W10405" t="s">
        <v>12084</v>
      </c>
      <c r="X10405" t="s">
        <v>14484</v>
      </c>
      <c r="Y10405">
        <v>51</v>
      </c>
      <c r="Z10405">
        <v>51</v>
      </c>
      <c r="AA10405">
        <v>6</v>
      </c>
      <c r="AB10405">
        <v>6</v>
      </c>
      <c r="AC10405">
        <v>55</v>
      </c>
    </row>
    <row r="10406" spans="1:29">
      <c r="A10406">
        <v>11336</v>
      </c>
      <c r="B10406" t="s">
        <v>805</v>
      </c>
      <c r="C10406" t="s">
        <v>12247</v>
      </c>
      <c r="J10406" t="s">
        <v>1444</v>
      </c>
      <c r="K10406">
        <v>0</v>
      </c>
      <c r="N10406" t="b">
        <v>1</v>
      </c>
      <c r="O10406" t="b">
        <v>0</v>
      </c>
      <c r="P10406" t="b">
        <v>0</v>
      </c>
      <c r="Q10406">
        <v>8</v>
      </c>
      <c r="R10406">
        <v>1</v>
      </c>
      <c r="S10406">
        <v>1</v>
      </c>
      <c r="T10406">
        <v>3</v>
      </c>
      <c r="U10406" t="b">
        <v>1</v>
      </c>
      <c r="V10406" t="s">
        <v>12083</v>
      </c>
      <c r="W10406" t="s">
        <v>12084</v>
      </c>
      <c r="X10406" t="s">
        <v>14766</v>
      </c>
      <c r="Y10406">
        <v>51</v>
      </c>
      <c r="Z10406">
        <v>51</v>
      </c>
      <c r="AA10406">
        <v>7</v>
      </c>
      <c r="AB10406">
        <v>7</v>
      </c>
      <c r="AC10406">
        <v>55</v>
      </c>
    </row>
    <row r="10407" spans="1:29">
      <c r="A10407">
        <v>11337</v>
      </c>
      <c r="B10407" t="s">
        <v>805</v>
      </c>
      <c r="C10407" t="s">
        <v>12248</v>
      </c>
      <c r="J10407" t="s">
        <v>1444</v>
      </c>
      <c r="K10407">
        <v>0</v>
      </c>
      <c r="N10407" t="b">
        <v>1</v>
      </c>
      <c r="O10407" t="b">
        <v>0</v>
      </c>
      <c r="P10407" t="b">
        <v>0</v>
      </c>
      <c r="Q10407">
        <v>8</v>
      </c>
      <c r="R10407">
        <v>1</v>
      </c>
      <c r="S10407">
        <v>1</v>
      </c>
      <c r="T10407">
        <v>3</v>
      </c>
      <c r="U10407" t="b">
        <v>1</v>
      </c>
      <c r="V10407" t="s">
        <v>12083</v>
      </c>
      <c r="W10407" t="s">
        <v>12084</v>
      </c>
      <c r="X10407" t="s">
        <v>14829</v>
      </c>
      <c r="Y10407">
        <v>52</v>
      </c>
      <c r="Z10407">
        <v>52</v>
      </c>
      <c r="AA10407">
        <v>5</v>
      </c>
      <c r="AB10407">
        <v>5</v>
      </c>
      <c r="AC10407">
        <v>55</v>
      </c>
    </row>
    <row r="10408" spans="1:29">
      <c r="A10408">
        <v>11338</v>
      </c>
      <c r="B10408" t="s">
        <v>805</v>
      </c>
      <c r="C10408" t="s">
        <v>12249</v>
      </c>
      <c r="J10408" t="s">
        <v>1444</v>
      </c>
      <c r="K10408">
        <v>0</v>
      </c>
      <c r="N10408" t="b">
        <v>1</v>
      </c>
      <c r="O10408" t="b">
        <v>0</v>
      </c>
      <c r="P10408" t="b">
        <v>0</v>
      </c>
      <c r="Q10408">
        <v>8</v>
      </c>
      <c r="R10408">
        <v>1</v>
      </c>
      <c r="S10408">
        <v>1</v>
      </c>
      <c r="T10408">
        <v>3</v>
      </c>
      <c r="U10408" t="b">
        <v>1</v>
      </c>
      <c r="V10408" t="s">
        <v>12083</v>
      </c>
      <c r="W10408" t="s">
        <v>12084</v>
      </c>
      <c r="X10408" t="s">
        <v>14565</v>
      </c>
      <c r="Y10408">
        <v>52</v>
      </c>
      <c r="Z10408">
        <v>52</v>
      </c>
      <c r="AA10408">
        <v>6</v>
      </c>
      <c r="AB10408">
        <v>6</v>
      </c>
      <c r="AC10408">
        <v>55</v>
      </c>
    </row>
    <row r="10409" spans="1:29">
      <c r="A10409">
        <v>11339</v>
      </c>
      <c r="B10409" t="s">
        <v>805</v>
      </c>
      <c r="C10409" t="s">
        <v>12250</v>
      </c>
      <c r="J10409" t="s">
        <v>1444</v>
      </c>
      <c r="K10409">
        <v>0</v>
      </c>
      <c r="N10409" t="b">
        <v>1</v>
      </c>
      <c r="O10409" t="b">
        <v>0</v>
      </c>
      <c r="P10409" t="b">
        <v>0</v>
      </c>
      <c r="Q10409">
        <v>8</v>
      </c>
      <c r="R10409">
        <v>1</v>
      </c>
      <c r="S10409">
        <v>1</v>
      </c>
      <c r="T10409">
        <v>3</v>
      </c>
      <c r="U10409" t="b">
        <v>1</v>
      </c>
      <c r="V10409" t="s">
        <v>12083</v>
      </c>
      <c r="W10409" t="s">
        <v>12084</v>
      </c>
      <c r="X10409" t="s">
        <v>14837</v>
      </c>
      <c r="Y10409">
        <v>52</v>
      </c>
      <c r="Z10409">
        <v>52</v>
      </c>
      <c r="AA10409">
        <v>7</v>
      </c>
      <c r="AB10409">
        <v>7</v>
      </c>
      <c r="AC10409">
        <v>55</v>
      </c>
    </row>
    <row r="10410" spans="1:29">
      <c r="A10410">
        <v>11340</v>
      </c>
      <c r="B10410" t="s">
        <v>805</v>
      </c>
      <c r="C10410" t="s">
        <v>12251</v>
      </c>
      <c r="J10410" t="s">
        <v>1444</v>
      </c>
      <c r="K10410">
        <v>0</v>
      </c>
      <c r="N10410" t="b">
        <v>1</v>
      </c>
      <c r="O10410" t="b">
        <v>0</v>
      </c>
      <c r="P10410" t="b">
        <v>0</v>
      </c>
      <c r="Q10410">
        <v>8</v>
      </c>
      <c r="R10410">
        <v>1</v>
      </c>
      <c r="S10410">
        <v>1</v>
      </c>
      <c r="T10410">
        <v>3</v>
      </c>
      <c r="U10410" t="b">
        <v>1</v>
      </c>
      <c r="V10410" t="s">
        <v>12083</v>
      </c>
      <c r="W10410" t="s">
        <v>12084</v>
      </c>
      <c r="X10410" t="s">
        <v>14839</v>
      </c>
      <c r="Y10410">
        <v>53</v>
      </c>
      <c r="Z10410">
        <v>53</v>
      </c>
      <c r="AA10410">
        <v>5</v>
      </c>
      <c r="AB10410">
        <v>5</v>
      </c>
      <c r="AC10410">
        <v>55</v>
      </c>
    </row>
    <row r="10411" spans="1:29">
      <c r="A10411">
        <v>11341</v>
      </c>
      <c r="B10411" t="s">
        <v>805</v>
      </c>
      <c r="C10411" t="s">
        <v>12252</v>
      </c>
      <c r="J10411" t="s">
        <v>1444</v>
      </c>
      <c r="K10411">
        <v>0</v>
      </c>
      <c r="N10411" t="b">
        <v>1</v>
      </c>
      <c r="O10411" t="b">
        <v>0</v>
      </c>
      <c r="P10411" t="b">
        <v>0</v>
      </c>
      <c r="Q10411">
        <v>8</v>
      </c>
      <c r="R10411">
        <v>1</v>
      </c>
      <c r="S10411">
        <v>1</v>
      </c>
      <c r="T10411">
        <v>3</v>
      </c>
      <c r="U10411" t="b">
        <v>1</v>
      </c>
      <c r="V10411" t="s">
        <v>12083</v>
      </c>
      <c r="W10411" t="s">
        <v>12084</v>
      </c>
      <c r="X10411" t="s">
        <v>14568</v>
      </c>
      <c r="Y10411">
        <v>53</v>
      </c>
      <c r="Z10411">
        <v>53</v>
      </c>
      <c r="AA10411">
        <v>6</v>
      </c>
      <c r="AB10411">
        <v>6</v>
      </c>
      <c r="AC10411">
        <v>55</v>
      </c>
    </row>
    <row r="10412" spans="1:29">
      <c r="A10412">
        <v>11342</v>
      </c>
      <c r="B10412" t="s">
        <v>805</v>
      </c>
      <c r="C10412" t="s">
        <v>12253</v>
      </c>
      <c r="J10412" t="s">
        <v>1444</v>
      </c>
      <c r="K10412">
        <v>0</v>
      </c>
      <c r="N10412" t="b">
        <v>1</v>
      </c>
      <c r="O10412" t="b">
        <v>0</v>
      </c>
      <c r="P10412" t="b">
        <v>0</v>
      </c>
      <c r="Q10412">
        <v>8</v>
      </c>
      <c r="R10412">
        <v>1</v>
      </c>
      <c r="S10412">
        <v>1</v>
      </c>
      <c r="T10412">
        <v>3</v>
      </c>
      <c r="U10412" t="b">
        <v>1</v>
      </c>
      <c r="V10412" t="s">
        <v>12083</v>
      </c>
      <c r="W10412" t="s">
        <v>12084</v>
      </c>
      <c r="X10412" t="s">
        <v>14840</v>
      </c>
      <c r="Y10412">
        <v>53</v>
      </c>
      <c r="Z10412">
        <v>53</v>
      </c>
      <c r="AA10412">
        <v>7</v>
      </c>
      <c r="AB10412">
        <v>7</v>
      </c>
      <c r="AC10412">
        <v>55</v>
      </c>
    </row>
    <row r="10413" spans="1:29">
      <c r="A10413">
        <v>11343</v>
      </c>
      <c r="B10413" t="s">
        <v>805</v>
      </c>
      <c r="C10413" t="s">
        <v>12254</v>
      </c>
      <c r="J10413" t="s">
        <v>1444</v>
      </c>
      <c r="K10413">
        <v>0</v>
      </c>
      <c r="N10413" t="b">
        <v>1</v>
      </c>
      <c r="O10413" t="b">
        <v>0</v>
      </c>
      <c r="P10413" t="b">
        <v>0</v>
      </c>
      <c r="Q10413">
        <v>8</v>
      </c>
      <c r="R10413">
        <v>1</v>
      </c>
      <c r="S10413">
        <v>1</v>
      </c>
      <c r="T10413">
        <v>3</v>
      </c>
      <c r="U10413" t="b">
        <v>1</v>
      </c>
      <c r="V10413" t="s">
        <v>12083</v>
      </c>
      <c r="W10413" t="s">
        <v>12084</v>
      </c>
      <c r="X10413" t="s">
        <v>14842</v>
      </c>
      <c r="Y10413">
        <v>54</v>
      </c>
      <c r="Z10413">
        <v>54</v>
      </c>
      <c r="AA10413">
        <v>5</v>
      </c>
      <c r="AB10413">
        <v>5</v>
      </c>
      <c r="AC10413">
        <v>55</v>
      </c>
    </row>
    <row r="10414" spans="1:29">
      <c r="A10414">
        <v>11344</v>
      </c>
      <c r="B10414" t="s">
        <v>805</v>
      </c>
      <c r="C10414" t="s">
        <v>12255</v>
      </c>
      <c r="J10414" t="s">
        <v>1444</v>
      </c>
      <c r="K10414">
        <v>0</v>
      </c>
      <c r="N10414" t="b">
        <v>1</v>
      </c>
      <c r="O10414" t="b">
        <v>0</v>
      </c>
      <c r="P10414" t="b">
        <v>0</v>
      </c>
      <c r="Q10414">
        <v>8</v>
      </c>
      <c r="R10414">
        <v>1</v>
      </c>
      <c r="S10414">
        <v>1</v>
      </c>
      <c r="T10414">
        <v>3</v>
      </c>
      <c r="U10414" t="b">
        <v>1</v>
      </c>
      <c r="V10414" t="s">
        <v>12083</v>
      </c>
      <c r="W10414" t="s">
        <v>12084</v>
      </c>
      <c r="X10414" t="s">
        <v>14571</v>
      </c>
      <c r="Y10414">
        <v>54</v>
      </c>
      <c r="Z10414">
        <v>54</v>
      </c>
      <c r="AA10414">
        <v>6</v>
      </c>
      <c r="AB10414">
        <v>6</v>
      </c>
      <c r="AC10414">
        <v>55</v>
      </c>
    </row>
    <row r="10415" spans="1:29">
      <c r="A10415">
        <v>11345</v>
      </c>
      <c r="B10415" t="s">
        <v>805</v>
      </c>
      <c r="C10415" t="s">
        <v>12256</v>
      </c>
      <c r="J10415" t="s">
        <v>1444</v>
      </c>
      <c r="K10415">
        <v>0</v>
      </c>
      <c r="N10415" t="b">
        <v>1</v>
      </c>
      <c r="O10415" t="b">
        <v>0</v>
      </c>
      <c r="P10415" t="b">
        <v>0</v>
      </c>
      <c r="Q10415">
        <v>8</v>
      </c>
      <c r="R10415">
        <v>1</v>
      </c>
      <c r="S10415">
        <v>1</v>
      </c>
      <c r="T10415">
        <v>3</v>
      </c>
      <c r="U10415" t="b">
        <v>1</v>
      </c>
      <c r="V10415" t="s">
        <v>12083</v>
      </c>
      <c r="W10415" t="s">
        <v>12084</v>
      </c>
      <c r="X10415" t="s">
        <v>14843</v>
      </c>
      <c r="Y10415">
        <v>54</v>
      </c>
      <c r="Z10415">
        <v>54</v>
      </c>
      <c r="AA10415">
        <v>7</v>
      </c>
      <c r="AB10415">
        <v>7</v>
      </c>
      <c r="AC10415">
        <v>55</v>
      </c>
    </row>
    <row r="10416" spans="1:29">
      <c r="A10416">
        <v>11346</v>
      </c>
      <c r="B10416" t="s">
        <v>805</v>
      </c>
      <c r="C10416" t="s">
        <v>12257</v>
      </c>
      <c r="J10416" t="s">
        <v>1444</v>
      </c>
      <c r="K10416">
        <v>0</v>
      </c>
      <c r="N10416" t="b">
        <v>1</v>
      </c>
      <c r="O10416" t="b">
        <v>0</v>
      </c>
      <c r="P10416" t="b">
        <v>0</v>
      </c>
      <c r="Q10416">
        <v>8</v>
      </c>
      <c r="R10416">
        <v>1</v>
      </c>
      <c r="S10416">
        <v>1</v>
      </c>
      <c r="T10416">
        <v>3</v>
      </c>
      <c r="U10416" t="b">
        <v>1</v>
      </c>
      <c r="V10416" t="s">
        <v>12083</v>
      </c>
      <c r="W10416" t="s">
        <v>12084</v>
      </c>
      <c r="X10416" t="s">
        <v>15642</v>
      </c>
      <c r="Y10416">
        <v>55</v>
      </c>
      <c r="Z10416">
        <v>55</v>
      </c>
      <c r="AA10416">
        <v>5</v>
      </c>
      <c r="AB10416">
        <v>5</v>
      </c>
      <c r="AC10416">
        <v>55</v>
      </c>
    </row>
    <row r="10417" spans="1:29">
      <c r="A10417">
        <v>11347</v>
      </c>
      <c r="B10417" t="s">
        <v>805</v>
      </c>
      <c r="C10417" t="s">
        <v>12258</v>
      </c>
      <c r="J10417" t="s">
        <v>1444</v>
      </c>
      <c r="K10417">
        <v>0</v>
      </c>
      <c r="N10417" t="b">
        <v>1</v>
      </c>
      <c r="O10417" t="b">
        <v>0</v>
      </c>
      <c r="P10417" t="b">
        <v>0</v>
      </c>
      <c r="Q10417">
        <v>8</v>
      </c>
      <c r="R10417">
        <v>1</v>
      </c>
      <c r="S10417">
        <v>1</v>
      </c>
      <c r="T10417">
        <v>3</v>
      </c>
      <c r="U10417" t="b">
        <v>1</v>
      </c>
      <c r="V10417" t="s">
        <v>12083</v>
      </c>
      <c r="W10417" t="s">
        <v>12084</v>
      </c>
      <c r="X10417" t="s">
        <v>14574</v>
      </c>
      <c r="Y10417">
        <v>55</v>
      </c>
      <c r="Z10417">
        <v>55</v>
      </c>
      <c r="AA10417">
        <v>6</v>
      </c>
      <c r="AB10417">
        <v>6</v>
      </c>
      <c r="AC10417">
        <v>55</v>
      </c>
    </row>
    <row r="10418" spans="1:29">
      <c r="A10418">
        <v>11348</v>
      </c>
      <c r="B10418" t="s">
        <v>805</v>
      </c>
      <c r="C10418" t="s">
        <v>12259</v>
      </c>
      <c r="J10418" t="s">
        <v>1444</v>
      </c>
      <c r="K10418">
        <v>0</v>
      </c>
      <c r="N10418" t="b">
        <v>1</v>
      </c>
      <c r="O10418" t="b">
        <v>0</v>
      </c>
      <c r="P10418" t="b">
        <v>0</v>
      </c>
      <c r="Q10418">
        <v>8</v>
      </c>
      <c r="R10418">
        <v>1</v>
      </c>
      <c r="S10418">
        <v>1</v>
      </c>
      <c r="T10418">
        <v>3</v>
      </c>
      <c r="U10418" t="b">
        <v>1</v>
      </c>
      <c r="V10418" t="s">
        <v>12083</v>
      </c>
      <c r="W10418" t="s">
        <v>12084</v>
      </c>
      <c r="X10418" t="s">
        <v>15643</v>
      </c>
      <c r="Y10418">
        <v>55</v>
      </c>
      <c r="Z10418">
        <v>55</v>
      </c>
      <c r="AA10418">
        <v>7</v>
      </c>
      <c r="AB10418">
        <v>7</v>
      </c>
      <c r="AC10418">
        <v>55</v>
      </c>
    </row>
    <row r="10419" spans="1:29">
      <c r="A10419">
        <v>11349</v>
      </c>
      <c r="B10419" t="s">
        <v>805</v>
      </c>
      <c r="C10419" t="s">
        <v>12260</v>
      </c>
      <c r="J10419" t="s">
        <v>1444</v>
      </c>
      <c r="K10419">
        <v>0</v>
      </c>
      <c r="N10419" t="b">
        <v>1</v>
      </c>
      <c r="O10419" t="b">
        <v>0</v>
      </c>
      <c r="P10419" t="b">
        <v>0</v>
      </c>
      <c r="Q10419">
        <v>8</v>
      </c>
      <c r="R10419">
        <v>1</v>
      </c>
      <c r="S10419">
        <v>1</v>
      </c>
      <c r="T10419">
        <v>3</v>
      </c>
      <c r="U10419" t="b">
        <v>1</v>
      </c>
      <c r="V10419" t="s">
        <v>12083</v>
      </c>
      <c r="W10419" t="s">
        <v>12084</v>
      </c>
      <c r="X10419" t="s">
        <v>14845</v>
      </c>
      <c r="Y10419">
        <v>56</v>
      </c>
      <c r="Z10419">
        <v>56</v>
      </c>
      <c r="AA10419">
        <v>5</v>
      </c>
      <c r="AB10419">
        <v>5</v>
      </c>
      <c r="AC10419">
        <v>55</v>
      </c>
    </row>
    <row r="10420" spans="1:29">
      <c r="A10420">
        <v>11350</v>
      </c>
      <c r="B10420" t="s">
        <v>805</v>
      </c>
      <c r="C10420" t="s">
        <v>12261</v>
      </c>
      <c r="J10420" t="s">
        <v>1444</v>
      </c>
      <c r="K10420">
        <v>0</v>
      </c>
      <c r="N10420" t="b">
        <v>1</v>
      </c>
      <c r="O10420" t="b">
        <v>0</v>
      </c>
      <c r="P10420" t="b">
        <v>0</v>
      </c>
      <c r="Q10420">
        <v>8</v>
      </c>
      <c r="R10420">
        <v>1</v>
      </c>
      <c r="S10420">
        <v>1</v>
      </c>
      <c r="T10420">
        <v>3</v>
      </c>
      <c r="U10420" t="b">
        <v>1</v>
      </c>
      <c r="V10420" t="s">
        <v>12083</v>
      </c>
      <c r="W10420" t="s">
        <v>12084</v>
      </c>
      <c r="X10420" t="s">
        <v>14576</v>
      </c>
      <c r="Y10420">
        <v>56</v>
      </c>
      <c r="Z10420">
        <v>56</v>
      </c>
      <c r="AA10420">
        <v>6</v>
      </c>
      <c r="AB10420">
        <v>6</v>
      </c>
      <c r="AC10420">
        <v>55</v>
      </c>
    </row>
    <row r="10421" spans="1:29">
      <c r="A10421">
        <v>11351</v>
      </c>
      <c r="B10421" t="s">
        <v>805</v>
      </c>
      <c r="C10421" t="s">
        <v>12262</v>
      </c>
      <c r="J10421" t="s">
        <v>1444</v>
      </c>
      <c r="K10421">
        <v>0</v>
      </c>
      <c r="N10421" t="b">
        <v>1</v>
      </c>
      <c r="O10421" t="b">
        <v>0</v>
      </c>
      <c r="P10421" t="b">
        <v>0</v>
      </c>
      <c r="Q10421">
        <v>8</v>
      </c>
      <c r="R10421">
        <v>1</v>
      </c>
      <c r="S10421">
        <v>1</v>
      </c>
      <c r="T10421">
        <v>3</v>
      </c>
      <c r="U10421" t="b">
        <v>1</v>
      </c>
      <c r="V10421" t="s">
        <v>12083</v>
      </c>
      <c r="W10421" t="s">
        <v>12084</v>
      </c>
      <c r="X10421" t="s">
        <v>14897</v>
      </c>
      <c r="Y10421">
        <v>56</v>
      </c>
      <c r="Z10421">
        <v>56</v>
      </c>
      <c r="AA10421">
        <v>7</v>
      </c>
      <c r="AB10421">
        <v>7</v>
      </c>
      <c r="AC10421">
        <v>55</v>
      </c>
    </row>
    <row r="10422" spans="1:29">
      <c r="A10422">
        <v>11352</v>
      </c>
      <c r="B10422" t="s">
        <v>805</v>
      </c>
      <c r="C10422" t="s">
        <v>12263</v>
      </c>
      <c r="J10422" t="s">
        <v>1444</v>
      </c>
      <c r="K10422">
        <v>0</v>
      </c>
      <c r="N10422" t="b">
        <v>1</v>
      </c>
      <c r="O10422" t="b">
        <v>0</v>
      </c>
      <c r="P10422" t="b">
        <v>0</v>
      </c>
      <c r="Q10422">
        <v>8</v>
      </c>
      <c r="R10422">
        <v>1</v>
      </c>
      <c r="S10422">
        <v>1</v>
      </c>
      <c r="T10422">
        <v>3</v>
      </c>
      <c r="U10422" t="b">
        <v>1</v>
      </c>
      <c r="V10422" t="s">
        <v>12083</v>
      </c>
      <c r="W10422" t="s">
        <v>12084</v>
      </c>
      <c r="X10422" t="s">
        <v>14847</v>
      </c>
      <c r="Y10422">
        <v>57</v>
      </c>
      <c r="Z10422">
        <v>57</v>
      </c>
      <c r="AA10422">
        <v>5</v>
      </c>
      <c r="AB10422">
        <v>5</v>
      </c>
      <c r="AC10422">
        <v>55</v>
      </c>
    </row>
    <row r="10423" spans="1:29">
      <c r="A10423">
        <v>11353</v>
      </c>
      <c r="B10423" t="s">
        <v>805</v>
      </c>
      <c r="C10423" t="s">
        <v>12264</v>
      </c>
      <c r="J10423" t="s">
        <v>1444</v>
      </c>
      <c r="K10423">
        <v>0</v>
      </c>
      <c r="N10423" t="b">
        <v>1</v>
      </c>
      <c r="O10423" t="b">
        <v>0</v>
      </c>
      <c r="P10423" t="b">
        <v>0</v>
      </c>
      <c r="Q10423">
        <v>8</v>
      </c>
      <c r="R10423">
        <v>1</v>
      </c>
      <c r="S10423">
        <v>1</v>
      </c>
      <c r="T10423">
        <v>3</v>
      </c>
      <c r="U10423" t="b">
        <v>1</v>
      </c>
      <c r="V10423" t="s">
        <v>12083</v>
      </c>
      <c r="W10423" t="s">
        <v>12084</v>
      </c>
      <c r="X10423" t="s">
        <v>14579</v>
      </c>
      <c r="Y10423">
        <v>57</v>
      </c>
      <c r="Z10423">
        <v>57</v>
      </c>
      <c r="AA10423">
        <v>6</v>
      </c>
      <c r="AB10423">
        <v>6</v>
      </c>
      <c r="AC10423">
        <v>55</v>
      </c>
    </row>
    <row r="10424" spans="1:29">
      <c r="A10424">
        <v>11354</v>
      </c>
      <c r="B10424" t="s">
        <v>805</v>
      </c>
      <c r="C10424" t="s">
        <v>12265</v>
      </c>
      <c r="J10424" t="s">
        <v>1444</v>
      </c>
      <c r="K10424">
        <v>0</v>
      </c>
      <c r="N10424" t="b">
        <v>1</v>
      </c>
      <c r="O10424" t="b">
        <v>0</v>
      </c>
      <c r="P10424" t="b">
        <v>0</v>
      </c>
      <c r="Q10424">
        <v>8</v>
      </c>
      <c r="R10424">
        <v>1</v>
      </c>
      <c r="S10424">
        <v>1</v>
      </c>
      <c r="T10424">
        <v>3</v>
      </c>
      <c r="U10424" t="b">
        <v>1</v>
      </c>
      <c r="V10424" t="s">
        <v>12083</v>
      </c>
      <c r="W10424" t="s">
        <v>12084</v>
      </c>
      <c r="X10424" t="s">
        <v>14898</v>
      </c>
      <c r="Y10424">
        <v>57</v>
      </c>
      <c r="Z10424">
        <v>57</v>
      </c>
      <c r="AA10424">
        <v>7</v>
      </c>
      <c r="AB10424">
        <v>7</v>
      </c>
      <c r="AC10424">
        <v>55</v>
      </c>
    </row>
    <row r="10425" spans="1:29">
      <c r="A10425">
        <v>11355</v>
      </c>
      <c r="B10425" t="s">
        <v>805</v>
      </c>
      <c r="C10425" t="s">
        <v>12266</v>
      </c>
      <c r="J10425" t="s">
        <v>1444</v>
      </c>
      <c r="K10425">
        <v>0</v>
      </c>
      <c r="N10425" t="b">
        <v>1</v>
      </c>
      <c r="O10425" t="b">
        <v>0</v>
      </c>
      <c r="P10425" t="b">
        <v>0</v>
      </c>
      <c r="Q10425">
        <v>8</v>
      </c>
      <c r="R10425">
        <v>1</v>
      </c>
      <c r="S10425">
        <v>1</v>
      </c>
      <c r="T10425">
        <v>3</v>
      </c>
      <c r="U10425" t="b">
        <v>1</v>
      </c>
      <c r="V10425" t="s">
        <v>12083</v>
      </c>
      <c r="W10425" t="s">
        <v>12084</v>
      </c>
      <c r="X10425" t="s">
        <v>14849</v>
      </c>
      <c r="Y10425">
        <v>58</v>
      </c>
      <c r="Z10425">
        <v>58</v>
      </c>
      <c r="AA10425">
        <v>5</v>
      </c>
      <c r="AB10425">
        <v>5</v>
      </c>
      <c r="AC10425">
        <v>55</v>
      </c>
    </row>
    <row r="10426" spans="1:29">
      <c r="A10426">
        <v>11356</v>
      </c>
      <c r="B10426" t="s">
        <v>805</v>
      </c>
      <c r="C10426" t="s">
        <v>12267</v>
      </c>
      <c r="J10426" t="s">
        <v>1444</v>
      </c>
      <c r="K10426">
        <v>0</v>
      </c>
      <c r="N10426" t="b">
        <v>1</v>
      </c>
      <c r="O10426" t="b">
        <v>0</v>
      </c>
      <c r="P10426" t="b">
        <v>0</v>
      </c>
      <c r="Q10426">
        <v>8</v>
      </c>
      <c r="R10426">
        <v>1</v>
      </c>
      <c r="S10426">
        <v>1</v>
      </c>
      <c r="T10426">
        <v>3</v>
      </c>
      <c r="U10426" t="b">
        <v>1</v>
      </c>
      <c r="V10426" t="s">
        <v>12083</v>
      </c>
      <c r="W10426" t="s">
        <v>12084</v>
      </c>
      <c r="X10426" t="s">
        <v>14582</v>
      </c>
      <c r="Y10426">
        <v>58</v>
      </c>
      <c r="Z10426">
        <v>58</v>
      </c>
      <c r="AA10426">
        <v>6</v>
      </c>
      <c r="AB10426">
        <v>6</v>
      </c>
      <c r="AC10426">
        <v>55</v>
      </c>
    </row>
    <row r="10427" spans="1:29">
      <c r="A10427">
        <v>11357</v>
      </c>
      <c r="B10427" t="s">
        <v>805</v>
      </c>
      <c r="C10427" t="s">
        <v>12268</v>
      </c>
      <c r="J10427" t="s">
        <v>1444</v>
      </c>
      <c r="K10427">
        <v>0</v>
      </c>
      <c r="N10427" t="b">
        <v>1</v>
      </c>
      <c r="O10427" t="b">
        <v>0</v>
      </c>
      <c r="P10427" t="b">
        <v>0</v>
      </c>
      <c r="Q10427">
        <v>8</v>
      </c>
      <c r="R10427">
        <v>1</v>
      </c>
      <c r="S10427">
        <v>1</v>
      </c>
      <c r="T10427">
        <v>3</v>
      </c>
      <c r="U10427" t="b">
        <v>1</v>
      </c>
      <c r="V10427" t="s">
        <v>12083</v>
      </c>
      <c r="W10427" t="s">
        <v>12084</v>
      </c>
      <c r="X10427" t="s">
        <v>14899</v>
      </c>
      <c r="Y10427">
        <v>58</v>
      </c>
      <c r="Z10427">
        <v>58</v>
      </c>
      <c r="AA10427">
        <v>7</v>
      </c>
      <c r="AB10427">
        <v>7</v>
      </c>
      <c r="AC10427">
        <v>55</v>
      </c>
    </row>
    <row r="10428" spans="1:29">
      <c r="A10428">
        <v>11358</v>
      </c>
      <c r="B10428" t="s">
        <v>805</v>
      </c>
      <c r="C10428" t="s">
        <v>12269</v>
      </c>
      <c r="J10428" t="s">
        <v>1444</v>
      </c>
      <c r="K10428">
        <v>0</v>
      </c>
      <c r="N10428" t="b">
        <v>1</v>
      </c>
      <c r="O10428" t="b">
        <v>0</v>
      </c>
      <c r="P10428" t="b">
        <v>0</v>
      </c>
      <c r="Q10428">
        <v>8</v>
      </c>
      <c r="R10428">
        <v>1</v>
      </c>
      <c r="S10428">
        <v>1</v>
      </c>
      <c r="T10428">
        <v>3</v>
      </c>
      <c r="U10428" t="b">
        <v>1</v>
      </c>
      <c r="V10428" t="s">
        <v>12083</v>
      </c>
      <c r="W10428" t="s">
        <v>12084</v>
      </c>
      <c r="X10428" t="s">
        <v>14851</v>
      </c>
      <c r="Y10428">
        <v>59</v>
      </c>
      <c r="Z10428">
        <v>59</v>
      </c>
      <c r="AA10428">
        <v>5</v>
      </c>
      <c r="AB10428">
        <v>5</v>
      </c>
      <c r="AC10428">
        <v>55</v>
      </c>
    </row>
    <row r="10429" spans="1:29">
      <c r="A10429">
        <v>11359</v>
      </c>
      <c r="B10429" t="s">
        <v>805</v>
      </c>
      <c r="C10429" t="s">
        <v>12270</v>
      </c>
      <c r="J10429" t="s">
        <v>1444</v>
      </c>
      <c r="K10429">
        <v>0</v>
      </c>
      <c r="N10429" t="b">
        <v>1</v>
      </c>
      <c r="O10429" t="b">
        <v>0</v>
      </c>
      <c r="P10429" t="b">
        <v>0</v>
      </c>
      <c r="Q10429">
        <v>8</v>
      </c>
      <c r="R10429">
        <v>1</v>
      </c>
      <c r="S10429">
        <v>1</v>
      </c>
      <c r="T10429">
        <v>3</v>
      </c>
      <c r="U10429" t="b">
        <v>1</v>
      </c>
      <c r="V10429" t="s">
        <v>12083</v>
      </c>
      <c r="W10429" t="s">
        <v>12084</v>
      </c>
      <c r="X10429" t="s">
        <v>14585</v>
      </c>
      <c r="Y10429">
        <v>59</v>
      </c>
      <c r="Z10429">
        <v>59</v>
      </c>
      <c r="AA10429">
        <v>6</v>
      </c>
      <c r="AB10429">
        <v>6</v>
      </c>
      <c r="AC10429">
        <v>55</v>
      </c>
    </row>
    <row r="10430" spans="1:29">
      <c r="A10430">
        <v>11360</v>
      </c>
      <c r="B10430" t="s">
        <v>805</v>
      </c>
      <c r="C10430" t="s">
        <v>12271</v>
      </c>
      <c r="J10430" t="s">
        <v>1444</v>
      </c>
      <c r="K10430">
        <v>0</v>
      </c>
      <c r="N10430" t="b">
        <v>1</v>
      </c>
      <c r="O10430" t="b">
        <v>0</v>
      </c>
      <c r="P10430" t="b">
        <v>0</v>
      </c>
      <c r="Q10430">
        <v>8</v>
      </c>
      <c r="R10430">
        <v>1</v>
      </c>
      <c r="S10430">
        <v>1</v>
      </c>
      <c r="T10430">
        <v>3</v>
      </c>
      <c r="U10430" t="b">
        <v>1</v>
      </c>
      <c r="V10430" t="s">
        <v>12083</v>
      </c>
      <c r="W10430" t="s">
        <v>12084</v>
      </c>
      <c r="X10430" t="s">
        <v>14900</v>
      </c>
      <c r="Y10430">
        <v>59</v>
      </c>
      <c r="Z10430">
        <v>59</v>
      </c>
      <c r="AA10430">
        <v>7</v>
      </c>
      <c r="AB10430">
        <v>7</v>
      </c>
      <c r="AC10430">
        <v>55</v>
      </c>
    </row>
    <row r="10431" spans="1:29">
      <c r="A10431">
        <v>11361</v>
      </c>
      <c r="B10431" t="s">
        <v>805</v>
      </c>
      <c r="C10431" t="s">
        <v>12272</v>
      </c>
      <c r="J10431" t="s">
        <v>1444</v>
      </c>
      <c r="K10431">
        <v>0</v>
      </c>
      <c r="N10431" t="b">
        <v>1</v>
      </c>
      <c r="O10431" t="b">
        <v>0</v>
      </c>
      <c r="P10431" t="b">
        <v>0</v>
      </c>
      <c r="Q10431">
        <v>8</v>
      </c>
      <c r="R10431">
        <v>1</v>
      </c>
      <c r="S10431">
        <v>1</v>
      </c>
      <c r="T10431">
        <v>3</v>
      </c>
      <c r="U10431" t="b">
        <v>1</v>
      </c>
      <c r="V10431" t="s">
        <v>12083</v>
      </c>
      <c r="W10431" t="s">
        <v>12084</v>
      </c>
      <c r="X10431" t="s">
        <v>14853</v>
      </c>
      <c r="Y10431">
        <v>60</v>
      </c>
      <c r="Z10431">
        <v>60</v>
      </c>
      <c r="AA10431">
        <v>5</v>
      </c>
      <c r="AB10431">
        <v>5</v>
      </c>
      <c r="AC10431">
        <v>55</v>
      </c>
    </row>
    <row r="10432" spans="1:29">
      <c r="A10432">
        <v>11362</v>
      </c>
      <c r="B10432" t="s">
        <v>805</v>
      </c>
      <c r="C10432" t="s">
        <v>12273</v>
      </c>
      <c r="J10432" t="s">
        <v>1444</v>
      </c>
      <c r="K10432">
        <v>0</v>
      </c>
      <c r="N10432" t="b">
        <v>1</v>
      </c>
      <c r="O10432" t="b">
        <v>0</v>
      </c>
      <c r="P10432" t="b">
        <v>0</v>
      </c>
      <c r="Q10432">
        <v>8</v>
      </c>
      <c r="R10432">
        <v>1</v>
      </c>
      <c r="S10432">
        <v>1</v>
      </c>
      <c r="T10432">
        <v>3</v>
      </c>
      <c r="U10432" t="b">
        <v>1</v>
      </c>
      <c r="V10432" t="s">
        <v>12083</v>
      </c>
      <c r="W10432" t="s">
        <v>12084</v>
      </c>
      <c r="X10432" t="s">
        <v>14588</v>
      </c>
      <c r="Y10432">
        <v>60</v>
      </c>
      <c r="Z10432">
        <v>60</v>
      </c>
      <c r="AA10432">
        <v>6</v>
      </c>
      <c r="AB10432">
        <v>6</v>
      </c>
      <c r="AC10432">
        <v>55</v>
      </c>
    </row>
    <row r="10433" spans="1:29">
      <c r="A10433">
        <v>11363</v>
      </c>
      <c r="B10433" t="s">
        <v>805</v>
      </c>
      <c r="C10433" t="s">
        <v>12274</v>
      </c>
      <c r="J10433" t="s">
        <v>1444</v>
      </c>
      <c r="K10433">
        <v>0</v>
      </c>
      <c r="N10433" t="b">
        <v>1</v>
      </c>
      <c r="O10433" t="b">
        <v>0</v>
      </c>
      <c r="P10433" t="b">
        <v>0</v>
      </c>
      <c r="Q10433">
        <v>8</v>
      </c>
      <c r="R10433">
        <v>1</v>
      </c>
      <c r="S10433">
        <v>1</v>
      </c>
      <c r="T10433">
        <v>3</v>
      </c>
      <c r="U10433" t="b">
        <v>1</v>
      </c>
      <c r="V10433" t="s">
        <v>12083</v>
      </c>
      <c r="W10433" t="s">
        <v>12084</v>
      </c>
      <c r="X10433" t="s">
        <v>14901</v>
      </c>
      <c r="Y10433">
        <v>60</v>
      </c>
      <c r="Z10433">
        <v>60</v>
      </c>
      <c r="AA10433">
        <v>7</v>
      </c>
      <c r="AB10433">
        <v>7</v>
      </c>
      <c r="AC10433">
        <v>55</v>
      </c>
    </row>
    <row r="10434" spans="1:29">
      <c r="A10434">
        <v>11364</v>
      </c>
      <c r="B10434" t="s">
        <v>805</v>
      </c>
      <c r="C10434" t="s">
        <v>12275</v>
      </c>
      <c r="J10434" t="s">
        <v>1444</v>
      </c>
      <c r="K10434">
        <v>0</v>
      </c>
      <c r="N10434" t="b">
        <v>1</v>
      </c>
      <c r="O10434" t="b">
        <v>0</v>
      </c>
      <c r="P10434" t="b">
        <v>0</v>
      </c>
      <c r="Q10434">
        <v>8</v>
      </c>
      <c r="R10434">
        <v>1</v>
      </c>
      <c r="S10434">
        <v>1</v>
      </c>
      <c r="T10434">
        <v>3</v>
      </c>
      <c r="U10434" t="b">
        <v>1</v>
      </c>
      <c r="V10434" t="s">
        <v>12083</v>
      </c>
      <c r="W10434" t="s">
        <v>12084</v>
      </c>
      <c r="X10434" t="s">
        <v>14855</v>
      </c>
      <c r="Y10434">
        <v>61</v>
      </c>
      <c r="Z10434">
        <v>61</v>
      </c>
      <c r="AA10434">
        <v>5</v>
      </c>
      <c r="AB10434">
        <v>5</v>
      </c>
      <c r="AC10434">
        <v>55</v>
      </c>
    </row>
    <row r="10435" spans="1:29">
      <c r="A10435">
        <v>11365</v>
      </c>
      <c r="B10435" t="s">
        <v>805</v>
      </c>
      <c r="C10435" t="s">
        <v>12276</v>
      </c>
      <c r="J10435" t="s">
        <v>1444</v>
      </c>
      <c r="K10435">
        <v>0</v>
      </c>
      <c r="N10435" t="b">
        <v>1</v>
      </c>
      <c r="O10435" t="b">
        <v>0</v>
      </c>
      <c r="P10435" t="b">
        <v>0</v>
      </c>
      <c r="Q10435">
        <v>8</v>
      </c>
      <c r="R10435">
        <v>1</v>
      </c>
      <c r="S10435">
        <v>1</v>
      </c>
      <c r="T10435">
        <v>3</v>
      </c>
      <c r="U10435" t="b">
        <v>1</v>
      </c>
      <c r="V10435" t="s">
        <v>12083</v>
      </c>
      <c r="W10435" t="s">
        <v>12084</v>
      </c>
      <c r="X10435" t="s">
        <v>14591</v>
      </c>
      <c r="Y10435">
        <v>61</v>
      </c>
      <c r="Z10435">
        <v>61</v>
      </c>
      <c r="AA10435">
        <v>6</v>
      </c>
      <c r="AB10435">
        <v>6</v>
      </c>
      <c r="AC10435">
        <v>55</v>
      </c>
    </row>
    <row r="10436" spans="1:29">
      <c r="A10436">
        <v>11366</v>
      </c>
      <c r="B10436" t="s">
        <v>805</v>
      </c>
      <c r="C10436" t="s">
        <v>12277</v>
      </c>
      <c r="J10436" t="s">
        <v>1444</v>
      </c>
      <c r="K10436">
        <v>0</v>
      </c>
      <c r="N10436" t="b">
        <v>1</v>
      </c>
      <c r="O10436" t="b">
        <v>0</v>
      </c>
      <c r="P10436" t="b">
        <v>0</v>
      </c>
      <c r="Q10436">
        <v>8</v>
      </c>
      <c r="R10436">
        <v>1</v>
      </c>
      <c r="S10436">
        <v>1</v>
      </c>
      <c r="T10436">
        <v>3</v>
      </c>
      <c r="U10436" t="b">
        <v>1</v>
      </c>
      <c r="V10436" t="s">
        <v>12083</v>
      </c>
      <c r="W10436" t="s">
        <v>12084</v>
      </c>
      <c r="X10436" t="s">
        <v>14902</v>
      </c>
      <c r="Y10436">
        <v>61</v>
      </c>
      <c r="Z10436">
        <v>61</v>
      </c>
      <c r="AA10436">
        <v>7</v>
      </c>
      <c r="AB10436">
        <v>7</v>
      </c>
      <c r="AC10436">
        <v>55</v>
      </c>
    </row>
    <row r="10437" spans="1:29">
      <c r="A10437">
        <v>11367</v>
      </c>
      <c r="B10437" t="s">
        <v>805</v>
      </c>
      <c r="C10437" t="s">
        <v>12278</v>
      </c>
      <c r="J10437" t="s">
        <v>1444</v>
      </c>
      <c r="K10437">
        <v>0</v>
      </c>
      <c r="N10437" t="b">
        <v>1</v>
      </c>
      <c r="O10437" t="b">
        <v>0</v>
      </c>
      <c r="P10437" t="b">
        <v>0</v>
      </c>
      <c r="Q10437">
        <v>8</v>
      </c>
      <c r="R10437">
        <v>1</v>
      </c>
      <c r="S10437">
        <v>1</v>
      </c>
      <c r="T10437">
        <v>3</v>
      </c>
      <c r="U10437" t="b">
        <v>1</v>
      </c>
      <c r="V10437" t="s">
        <v>12083</v>
      </c>
      <c r="W10437" t="s">
        <v>12084</v>
      </c>
      <c r="X10437" t="s">
        <v>14857</v>
      </c>
      <c r="Y10437">
        <v>62</v>
      </c>
      <c r="Z10437">
        <v>62</v>
      </c>
      <c r="AA10437">
        <v>5</v>
      </c>
      <c r="AB10437">
        <v>5</v>
      </c>
      <c r="AC10437">
        <v>55</v>
      </c>
    </row>
    <row r="10438" spans="1:29">
      <c r="A10438">
        <v>11368</v>
      </c>
      <c r="B10438" t="s">
        <v>805</v>
      </c>
      <c r="C10438" t="s">
        <v>12279</v>
      </c>
      <c r="J10438" t="s">
        <v>1444</v>
      </c>
      <c r="K10438">
        <v>0</v>
      </c>
      <c r="N10438" t="b">
        <v>1</v>
      </c>
      <c r="O10438" t="b">
        <v>0</v>
      </c>
      <c r="P10438" t="b">
        <v>0</v>
      </c>
      <c r="Q10438">
        <v>8</v>
      </c>
      <c r="R10438">
        <v>1</v>
      </c>
      <c r="S10438">
        <v>1</v>
      </c>
      <c r="T10438">
        <v>3</v>
      </c>
      <c r="U10438" t="b">
        <v>1</v>
      </c>
      <c r="V10438" t="s">
        <v>12083</v>
      </c>
      <c r="W10438" t="s">
        <v>12084</v>
      </c>
      <c r="X10438" t="s">
        <v>14883</v>
      </c>
      <c r="Y10438">
        <v>62</v>
      </c>
      <c r="Z10438">
        <v>62</v>
      </c>
      <c r="AA10438">
        <v>6</v>
      </c>
      <c r="AB10438">
        <v>6</v>
      </c>
      <c r="AC10438">
        <v>55</v>
      </c>
    </row>
    <row r="10439" spans="1:29">
      <c r="A10439">
        <v>11369</v>
      </c>
      <c r="B10439" t="s">
        <v>805</v>
      </c>
      <c r="C10439" t="s">
        <v>12280</v>
      </c>
      <c r="J10439" t="s">
        <v>1444</v>
      </c>
      <c r="K10439">
        <v>0</v>
      </c>
      <c r="N10439" t="b">
        <v>1</v>
      </c>
      <c r="O10439" t="b">
        <v>0</v>
      </c>
      <c r="P10439" t="b">
        <v>0</v>
      </c>
      <c r="Q10439">
        <v>8</v>
      </c>
      <c r="R10439">
        <v>1</v>
      </c>
      <c r="S10439">
        <v>1</v>
      </c>
      <c r="T10439">
        <v>3</v>
      </c>
      <c r="U10439" t="b">
        <v>1</v>
      </c>
      <c r="V10439" t="s">
        <v>12083</v>
      </c>
      <c r="W10439" t="s">
        <v>12084</v>
      </c>
      <c r="X10439" t="s">
        <v>14903</v>
      </c>
      <c r="Y10439">
        <v>62</v>
      </c>
      <c r="Z10439">
        <v>62</v>
      </c>
      <c r="AA10439">
        <v>7</v>
      </c>
      <c r="AB10439">
        <v>7</v>
      </c>
      <c r="AC10439">
        <v>55</v>
      </c>
    </row>
    <row r="10440" spans="1:29">
      <c r="A10440">
        <v>11370</v>
      </c>
      <c r="B10440" t="s">
        <v>805</v>
      </c>
      <c r="C10440" t="s">
        <v>12281</v>
      </c>
      <c r="J10440" t="s">
        <v>1444</v>
      </c>
      <c r="K10440">
        <v>0</v>
      </c>
      <c r="N10440" t="b">
        <v>1</v>
      </c>
      <c r="O10440" t="b">
        <v>0</v>
      </c>
      <c r="P10440" t="b">
        <v>0</v>
      </c>
      <c r="Q10440">
        <v>8</v>
      </c>
      <c r="R10440">
        <v>1</v>
      </c>
      <c r="S10440">
        <v>1</v>
      </c>
      <c r="T10440">
        <v>3</v>
      </c>
      <c r="U10440" t="b">
        <v>1</v>
      </c>
      <c r="V10440" t="s">
        <v>12083</v>
      </c>
      <c r="W10440" t="s">
        <v>12084</v>
      </c>
      <c r="X10440" t="s">
        <v>14859</v>
      </c>
      <c r="Y10440">
        <v>63</v>
      </c>
      <c r="Z10440">
        <v>63</v>
      </c>
      <c r="AA10440">
        <v>5</v>
      </c>
      <c r="AB10440">
        <v>5</v>
      </c>
      <c r="AC10440">
        <v>55</v>
      </c>
    </row>
    <row r="10441" spans="1:29">
      <c r="A10441">
        <v>11371</v>
      </c>
      <c r="B10441" t="s">
        <v>805</v>
      </c>
      <c r="C10441" t="s">
        <v>12282</v>
      </c>
      <c r="J10441" t="s">
        <v>1444</v>
      </c>
      <c r="K10441">
        <v>0</v>
      </c>
      <c r="N10441" t="b">
        <v>1</v>
      </c>
      <c r="O10441" t="b">
        <v>0</v>
      </c>
      <c r="P10441" t="b">
        <v>0</v>
      </c>
      <c r="Q10441">
        <v>8</v>
      </c>
      <c r="R10441">
        <v>1</v>
      </c>
      <c r="S10441">
        <v>1</v>
      </c>
      <c r="T10441">
        <v>3</v>
      </c>
      <c r="U10441" t="b">
        <v>1</v>
      </c>
      <c r="V10441" t="s">
        <v>12083</v>
      </c>
      <c r="W10441" t="s">
        <v>12084</v>
      </c>
      <c r="X10441" t="s">
        <v>14884</v>
      </c>
      <c r="Y10441">
        <v>63</v>
      </c>
      <c r="Z10441">
        <v>63</v>
      </c>
      <c r="AA10441">
        <v>6</v>
      </c>
      <c r="AB10441">
        <v>6</v>
      </c>
      <c r="AC10441">
        <v>55</v>
      </c>
    </row>
    <row r="10442" spans="1:29">
      <c r="A10442">
        <v>11372</v>
      </c>
      <c r="B10442" t="s">
        <v>805</v>
      </c>
      <c r="C10442" t="s">
        <v>12283</v>
      </c>
      <c r="J10442" t="s">
        <v>1444</v>
      </c>
      <c r="K10442">
        <v>0</v>
      </c>
      <c r="N10442" t="b">
        <v>1</v>
      </c>
      <c r="O10442" t="b">
        <v>0</v>
      </c>
      <c r="P10442" t="b">
        <v>0</v>
      </c>
      <c r="Q10442">
        <v>8</v>
      </c>
      <c r="R10442">
        <v>1</v>
      </c>
      <c r="S10442">
        <v>1</v>
      </c>
      <c r="T10442">
        <v>3</v>
      </c>
      <c r="U10442" t="b">
        <v>1</v>
      </c>
      <c r="V10442" t="s">
        <v>12083</v>
      </c>
      <c r="W10442" t="s">
        <v>12084</v>
      </c>
      <c r="X10442" t="s">
        <v>14904</v>
      </c>
      <c r="Y10442">
        <v>63</v>
      </c>
      <c r="Z10442">
        <v>63</v>
      </c>
      <c r="AA10442">
        <v>7</v>
      </c>
      <c r="AB10442">
        <v>7</v>
      </c>
      <c r="AC10442">
        <v>55</v>
      </c>
    </row>
    <row r="10443" spans="1:29">
      <c r="A10443">
        <v>11373</v>
      </c>
      <c r="B10443" t="s">
        <v>805</v>
      </c>
      <c r="C10443" t="s">
        <v>12284</v>
      </c>
      <c r="J10443" t="s">
        <v>1444</v>
      </c>
      <c r="K10443">
        <v>0</v>
      </c>
      <c r="N10443" t="b">
        <v>1</v>
      </c>
      <c r="O10443" t="b">
        <v>0</v>
      </c>
      <c r="P10443" t="b">
        <v>0</v>
      </c>
      <c r="Q10443">
        <v>8</v>
      </c>
      <c r="R10443">
        <v>1</v>
      </c>
      <c r="S10443">
        <v>1</v>
      </c>
      <c r="T10443">
        <v>3</v>
      </c>
      <c r="U10443" t="b">
        <v>1</v>
      </c>
      <c r="V10443" t="s">
        <v>12083</v>
      </c>
      <c r="W10443" t="s">
        <v>12084</v>
      </c>
      <c r="X10443" t="s">
        <v>14861</v>
      </c>
      <c r="Y10443">
        <v>64</v>
      </c>
      <c r="Z10443">
        <v>64</v>
      </c>
      <c r="AA10443">
        <v>5</v>
      </c>
      <c r="AB10443">
        <v>5</v>
      </c>
      <c r="AC10443">
        <v>55</v>
      </c>
    </row>
    <row r="10444" spans="1:29">
      <c r="A10444">
        <v>11374</v>
      </c>
      <c r="B10444" t="s">
        <v>805</v>
      </c>
      <c r="C10444" t="s">
        <v>12285</v>
      </c>
      <c r="J10444" t="s">
        <v>1444</v>
      </c>
      <c r="K10444">
        <v>0</v>
      </c>
      <c r="N10444" t="b">
        <v>1</v>
      </c>
      <c r="O10444" t="b">
        <v>0</v>
      </c>
      <c r="P10444" t="b">
        <v>0</v>
      </c>
      <c r="Q10444">
        <v>8</v>
      </c>
      <c r="R10444">
        <v>1</v>
      </c>
      <c r="S10444">
        <v>1</v>
      </c>
      <c r="T10444">
        <v>3</v>
      </c>
      <c r="U10444" t="b">
        <v>1</v>
      </c>
      <c r="V10444" t="s">
        <v>12083</v>
      </c>
      <c r="W10444" t="s">
        <v>12084</v>
      </c>
      <c r="X10444" t="s">
        <v>14596</v>
      </c>
      <c r="Y10444">
        <v>64</v>
      </c>
      <c r="Z10444">
        <v>64</v>
      </c>
      <c r="AA10444">
        <v>6</v>
      </c>
      <c r="AB10444">
        <v>6</v>
      </c>
      <c r="AC10444">
        <v>55</v>
      </c>
    </row>
    <row r="10445" spans="1:29">
      <c r="A10445">
        <v>11375</v>
      </c>
      <c r="B10445" t="s">
        <v>805</v>
      </c>
      <c r="C10445" t="s">
        <v>12286</v>
      </c>
      <c r="J10445" t="s">
        <v>1444</v>
      </c>
      <c r="K10445">
        <v>0</v>
      </c>
      <c r="N10445" t="b">
        <v>1</v>
      </c>
      <c r="O10445" t="b">
        <v>0</v>
      </c>
      <c r="P10445" t="b">
        <v>0</v>
      </c>
      <c r="Q10445">
        <v>8</v>
      </c>
      <c r="R10445">
        <v>1</v>
      </c>
      <c r="S10445">
        <v>1</v>
      </c>
      <c r="T10445">
        <v>3</v>
      </c>
      <c r="U10445" t="b">
        <v>1</v>
      </c>
      <c r="V10445" t="s">
        <v>12083</v>
      </c>
      <c r="W10445" t="s">
        <v>12084</v>
      </c>
      <c r="X10445" t="s">
        <v>14905</v>
      </c>
      <c r="Y10445">
        <v>64</v>
      </c>
      <c r="Z10445">
        <v>64</v>
      </c>
      <c r="AA10445">
        <v>7</v>
      </c>
      <c r="AB10445">
        <v>7</v>
      </c>
      <c r="AC10445">
        <v>55</v>
      </c>
    </row>
    <row r="10446" spans="1:29">
      <c r="A10446">
        <v>11424</v>
      </c>
      <c r="B10446" t="s">
        <v>805</v>
      </c>
      <c r="C10446" t="s">
        <v>12287</v>
      </c>
      <c r="J10446" t="s">
        <v>1444</v>
      </c>
      <c r="K10446">
        <v>0</v>
      </c>
      <c r="N10446" t="b">
        <v>0</v>
      </c>
      <c r="O10446" t="b">
        <v>1</v>
      </c>
      <c r="P10446" t="b">
        <v>0</v>
      </c>
      <c r="Q10446">
        <v>8</v>
      </c>
      <c r="R10446">
        <v>1</v>
      </c>
      <c r="S10446">
        <v>1</v>
      </c>
      <c r="T10446">
        <v>3</v>
      </c>
      <c r="U10446" t="b">
        <v>1</v>
      </c>
      <c r="V10446" t="s">
        <v>12083</v>
      </c>
      <c r="W10446" t="s">
        <v>12084</v>
      </c>
      <c r="X10446" t="s">
        <v>14463</v>
      </c>
      <c r="Y10446">
        <v>15</v>
      </c>
      <c r="Z10446">
        <v>15</v>
      </c>
      <c r="AA10446">
        <v>8</v>
      </c>
      <c r="AB10446">
        <v>8</v>
      </c>
      <c r="AC10446">
        <v>55</v>
      </c>
    </row>
    <row r="10447" spans="1:29">
      <c r="A10447">
        <v>11425</v>
      </c>
      <c r="B10447" t="s">
        <v>805</v>
      </c>
      <c r="C10447" t="s">
        <v>12288</v>
      </c>
      <c r="J10447" t="s">
        <v>1444</v>
      </c>
      <c r="K10447">
        <v>0</v>
      </c>
      <c r="N10447" t="b">
        <v>0</v>
      </c>
      <c r="O10447" t="b">
        <v>1</v>
      </c>
      <c r="P10447" t="b">
        <v>0</v>
      </c>
      <c r="Q10447">
        <v>8</v>
      </c>
      <c r="R10447">
        <v>1</v>
      </c>
      <c r="S10447">
        <v>1</v>
      </c>
      <c r="T10447">
        <v>3</v>
      </c>
      <c r="U10447" t="b">
        <v>1</v>
      </c>
      <c r="V10447" t="s">
        <v>12083</v>
      </c>
      <c r="W10447" t="s">
        <v>12084</v>
      </c>
      <c r="X10447" t="s">
        <v>14719</v>
      </c>
      <c r="Y10447">
        <v>16</v>
      </c>
      <c r="Z10447">
        <v>16</v>
      </c>
      <c r="AA10447">
        <v>8</v>
      </c>
      <c r="AB10447">
        <v>8</v>
      </c>
      <c r="AC10447">
        <v>55</v>
      </c>
    </row>
    <row r="10448" spans="1:29">
      <c r="A10448">
        <v>11426</v>
      </c>
      <c r="B10448" t="s">
        <v>805</v>
      </c>
      <c r="C10448" t="s">
        <v>12289</v>
      </c>
      <c r="J10448" t="s">
        <v>1444</v>
      </c>
      <c r="K10448">
        <v>0</v>
      </c>
      <c r="N10448" t="b">
        <v>0</v>
      </c>
      <c r="O10448" t="b">
        <v>1</v>
      </c>
      <c r="P10448" t="b">
        <v>0</v>
      </c>
      <c r="Q10448">
        <v>8</v>
      </c>
      <c r="R10448">
        <v>1</v>
      </c>
      <c r="S10448">
        <v>1</v>
      </c>
      <c r="T10448">
        <v>3</v>
      </c>
      <c r="U10448" t="b">
        <v>1</v>
      </c>
      <c r="V10448" t="s">
        <v>12083</v>
      </c>
      <c r="W10448" t="s">
        <v>12084</v>
      </c>
      <c r="X10448" t="s">
        <v>14442</v>
      </c>
      <c r="Y10448">
        <v>17</v>
      </c>
      <c r="Z10448">
        <v>17</v>
      </c>
      <c r="AA10448">
        <v>8</v>
      </c>
      <c r="AB10448">
        <v>8</v>
      </c>
      <c r="AC10448">
        <v>55</v>
      </c>
    </row>
    <row r="10449" spans="1:29">
      <c r="A10449">
        <v>11427</v>
      </c>
      <c r="B10449" t="s">
        <v>805</v>
      </c>
      <c r="C10449" t="s">
        <v>12290</v>
      </c>
      <c r="J10449" t="s">
        <v>1444</v>
      </c>
      <c r="K10449">
        <v>0</v>
      </c>
      <c r="N10449" t="b">
        <v>0</v>
      </c>
      <c r="O10449" t="b">
        <v>1</v>
      </c>
      <c r="P10449" t="b">
        <v>0</v>
      </c>
      <c r="Q10449">
        <v>8</v>
      </c>
      <c r="R10449">
        <v>1</v>
      </c>
      <c r="S10449">
        <v>1</v>
      </c>
      <c r="T10449">
        <v>3</v>
      </c>
      <c r="U10449" t="b">
        <v>1</v>
      </c>
      <c r="V10449" t="s">
        <v>12083</v>
      </c>
      <c r="W10449" t="s">
        <v>12084</v>
      </c>
      <c r="X10449" t="s">
        <v>14720</v>
      </c>
      <c r="Y10449">
        <v>18</v>
      </c>
      <c r="Z10449">
        <v>18</v>
      </c>
      <c r="AA10449">
        <v>8</v>
      </c>
      <c r="AB10449">
        <v>8</v>
      </c>
      <c r="AC10449">
        <v>55</v>
      </c>
    </row>
    <row r="10450" spans="1:29">
      <c r="A10450">
        <v>11428</v>
      </c>
      <c r="B10450" t="s">
        <v>805</v>
      </c>
      <c r="C10450" t="s">
        <v>12291</v>
      </c>
      <c r="J10450" t="s">
        <v>1444</v>
      </c>
      <c r="K10450">
        <v>0</v>
      </c>
      <c r="N10450" t="b">
        <v>0</v>
      </c>
      <c r="O10450" t="b">
        <v>1</v>
      </c>
      <c r="P10450" t="b">
        <v>0</v>
      </c>
      <c r="Q10450">
        <v>8</v>
      </c>
      <c r="R10450">
        <v>1</v>
      </c>
      <c r="S10450">
        <v>1</v>
      </c>
      <c r="T10450">
        <v>3</v>
      </c>
      <c r="U10450" t="b">
        <v>1</v>
      </c>
      <c r="V10450" t="s">
        <v>12083</v>
      </c>
      <c r="W10450" t="s">
        <v>12084</v>
      </c>
      <c r="X10450" t="s">
        <v>14488</v>
      </c>
      <c r="Y10450">
        <v>19</v>
      </c>
      <c r="Z10450">
        <v>19</v>
      </c>
      <c r="AA10450">
        <v>8</v>
      </c>
      <c r="AB10450">
        <v>8</v>
      </c>
      <c r="AC10450">
        <v>55</v>
      </c>
    </row>
    <row r="10451" spans="1:29">
      <c r="A10451">
        <v>11429</v>
      </c>
      <c r="B10451" t="s">
        <v>805</v>
      </c>
      <c r="C10451" t="s">
        <v>12292</v>
      </c>
      <c r="J10451" t="s">
        <v>1444</v>
      </c>
      <c r="K10451">
        <v>0</v>
      </c>
      <c r="N10451" t="b">
        <v>0</v>
      </c>
      <c r="O10451" t="b">
        <v>1</v>
      </c>
      <c r="P10451" t="b">
        <v>0</v>
      </c>
      <c r="Q10451">
        <v>8</v>
      </c>
      <c r="R10451">
        <v>1</v>
      </c>
      <c r="S10451">
        <v>1</v>
      </c>
      <c r="T10451">
        <v>3</v>
      </c>
      <c r="U10451" t="b">
        <v>1</v>
      </c>
      <c r="V10451" t="s">
        <v>12083</v>
      </c>
      <c r="W10451" t="s">
        <v>12084</v>
      </c>
      <c r="X10451" t="s">
        <v>14638</v>
      </c>
      <c r="Y10451">
        <v>20</v>
      </c>
      <c r="Z10451">
        <v>20</v>
      </c>
      <c r="AA10451">
        <v>8</v>
      </c>
      <c r="AB10451">
        <v>8</v>
      </c>
      <c r="AC10451">
        <v>55</v>
      </c>
    </row>
    <row r="10452" spans="1:29">
      <c r="A10452">
        <v>11430</v>
      </c>
      <c r="B10452" t="s">
        <v>805</v>
      </c>
      <c r="C10452" t="s">
        <v>12293</v>
      </c>
      <c r="J10452" t="s">
        <v>1444</v>
      </c>
      <c r="K10452">
        <v>0</v>
      </c>
      <c r="N10452" t="b">
        <v>0</v>
      </c>
      <c r="O10452" t="b">
        <v>1</v>
      </c>
      <c r="P10452" t="b">
        <v>0</v>
      </c>
      <c r="Q10452">
        <v>8</v>
      </c>
      <c r="R10452">
        <v>1</v>
      </c>
      <c r="S10452">
        <v>1</v>
      </c>
      <c r="T10452">
        <v>3</v>
      </c>
      <c r="U10452" t="b">
        <v>1</v>
      </c>
      <c r="V10452" t="s">
        <v>12083</v>
      </c>
      <c r="W10452" t="s">
        <v>12084</v>
      </c>
      <c r="X10452" t="s">
        <v>14639</v>
      </c>
      <c r="Y10452">
        <v>21</v>
      </c>
      <c r="Z10452">
        <v>21</v>
      </c>
      <c r="AA10452">
        <v>8</v>
      </c>
      <c r="AB10452">
        <v>8</v>
      </c>
      <c r="AC10452">
        <v>55</v>
      </c>
    </row>
    <row r="10453" spans="1:29">
      <c r="A10453">
        <v>11431</v>
      </c>
      <c r="B10453" t="s">
        <v>805</v>
      </c>
      <c r="C10453" t="s">
        <v>12294</v>
      </c>
      <c r="J10453" t="s">
        <v>1444</v>
      </c>
      <c r="K10453">
        <v>0</v>
      </c>
      <c r="N10453" t="b">
        <v>0</v>
      </c>
      <c r="O10453" t="b">
        <v>1</v>
      </c>
      <c r="P10453" t="b">
        <v>0</v>
      </c>
      <c r="Q10453">
        <v>8</v>
      </c>
      <c r="R10453">
        <v>1</v>
      </c>
      <c r="S10453">
        <v>1</v>
      </c>
      <c r="T10453">
        <v>3</v>
      </c>
      <c r="U10453" t="b">
        <v>1</v>
      </c>
      <c r="V10453" t="s">
        <v>12083</v>
      </c>
      <c r="W10453" t="s">
        <v>12084</v>
      </c>
      <c r="X10453" t="s">
        <v>14441</v>
      </c>
      <c r="Y10453">
        <v>22</v>
      </c>
      <c r="Z10453">
        <v>22</v>
      </c>
      <c r="AA10453">
        <v>8</v>
      </c>
      <c r="AB10453">
        <v>8</v>
      </c>
      <c r="AC10453">
        <v>55</v>
      </c>
    </row>
    <row r="10454" spans="1:29">
      <c r="A10454">
        <v>11432</v>
      </c>
      <c r="B10454" t="s">
        <v>805</v>
      </c>
      <c r="C10454" t="s">
        <v>12295</v>
      </c>
      <c r="J10454" t="s">
        <v>1444</v>
      </c>
      <c r="K10454">
        <v>0</v>
      </c>
      <c r="N10454" t="b">
        <v>0</v>
      </c>
      <c r="O10454" t="b">
        <v>1</v>
      </c>
      <c r="P10454" t="b">
        <v>0</v>
      </c>
      <c r="Q10454">
        <v>8</v>
      </c>
      <c r="R10454">
        <v>1</v>
      </c>
      <c r="S10454">
        <v>1</v>
      </c>
      <c r="T10454">
        <v>3</v>
      </c>
      <c r="U10454" t="b">
        <v>1</v>
      </c>
      <c r="V10454" t="s">
        <v>12083</v>
      </c>
      <c r="W10454" t="s">
        <v>12084</v>
      </c>
      <c r="X10454" t="s">
        <v>14721</v>
      </c>
      <c r="Y10454">
        <v>23</v>
      </c>
      <c r="Z10454">
        <v>23</v>
      </c>
      <c r="AA10454">
        <v>8</v>
      </c>
      <c r="AB10454">
        <v>8</v>
      </c>
      <c r="AC10454">
        <v>55</v>
      </c>
    </row>
    <row r="10455" spans="1:29">
      <c r="A10455">
        <v>11433</v>
      </c>
      <c r="B10455" t="s">
        <v>805</v>
      </c>
      <c r="C10455" t="s">
        <v>12296</v>
      </c>
      <c r="J10455" t="s">
        <v>1444</v>
      </c>
      <c r="K10455">
        <v>0</v>
      </c>
      <c r="N10455" t="b">
        <v>0</v>
      </c>
      <c r="O10455" t="b">
        <v>1</v>
      </c>
      <c r="P10455" t="b">
        <v>0</v>
      </c>
      <c r="Q10455">
        <v>8</v>
      </c>
      <c r="R10455">
        <v>1</v>
      </c>
      <c r="S10455">
        <v>1</v>
      </c>
      <c r="T10455">
        <v>3</v>
      </c>
      <c r="U10455" t="b">
        <v>1</v>
      </c>
      <c r="V10455" t="s">
        <v>12083</v>
      </c>
      <c r="W10455" t="s">
        <v>12084</v>
      </c>
      <c r="X10455" t="s">
        <v>14446</v>
      </c>
      <c r="Y10455">
        <v>24</v>
      </c>
      <c r="Z10455">
        <v>24</v>
      </c>
      <c r="AA10455">
        <v>8</v>
      </c>
      <c r="AB10455">
        <v>8</v>
      </c>
      <c r="AC10455">
        <v>55</v>
      </c>
    </row>
    <row r="10456" spans="1:29">
      <c r="A10456">
        <v>11434</v>
      </c>
      <c r="B10456" t="s">
        <v>805</v>
      </c>
      <c r="C10456" t="s">
        <v>12297</v>
      </c>
      <c r="J10456" t="s">
        <v>1444</v>
      </c>
      <c r="K10456">
        <v>0</v>
      </c>
      <c r="N10456" t="b">
        <v>0</v>
      </c>
      <c r="O10456" t="b">
        <v>1</v>
      </c>
      <c r="P10456" t="b">
        <v>0</v>
      </c>
      <c r="Q10456">
        <v>8</v>
      </c>
      <c r="R10456">
        <v>1</v>
      </c>
      <c r="S10456">
        <v>1</v>
      </c>
      <c r="T10456">
        <v>3</v>
      </c>
      <c r="U10456" t="b">
        <v>1</v>
      </c>
      <c r="V10456" t="s">
        <v>12083</v>
      </c>
      <c r="W10456" t="s">
        <v>12084</v>
      </c>
      <c r="X10456" t="s">
        <v>14640</v>
      </c>
      <c r="Y10456">
        <v>25</v>
      </c>
      <c r="Z10456">
        <v>25</v>
      </c>
      <c r="AA10456">
        <v>8</v>
      </c>
      <c r="AB10456">
        <v>8</v>
      </c>
      <c r="AC10456">
        <v>55</v>
      </c>
    </row>
    <row r="10457" spans="1:29">
      <c r="A10457">
        <v>11435</v>
      </c>
      <c r="B10457" t="s">
        <v>805</v>
      </c>
      <c r="C10457" t="s">
        <v>12298</v>
      </c>
      <c r="J10457" t="s">
        <v>1444</v>
      </c>
      <c r="K10457">
        <v>0</v>
      </c>
      <c r="N10457" t="b">
        <v>0</v>
      </c>
      <c r="O10457" t="b">
        <v>1</v>
      </c>
      <c r="P10457" t="b">
        <v>0</v>
      </c>
      <c r="Q10457">
        <v>8</v>
      </c>
      <c r="R10457">
        <v>1</v>
      </c>
      <c r="S10457">
        <v>1</v>
      </c>
      <c r="T10457">
        <v>3</v>
      </c>
      <c r="U10457" t="b">
        <v>1</v>
      </c>
      <c r="V10457" t="s">
        <v>12083</v>
      </c>
      <c r="W10457" t="s">
        <v>12084</v>
      </c>
      <c r="X10457" t="s">
        <v>14722</v>
      </c>
      <c r="Y10457">
        <v>26</v>
      </c>
      <c r="Z10457">
        <v>26</v>
      </c>
      <c r="AA10457">
        <v>8</v>
      </c>
      <c r="AB10457">
        <v>8</v>
      </c>
      <c r="AC10457">
        <v>55</v>
      </c>
    </row>
    <row r="10458" spans="1:29">
      <c r="A10458">
        <v>11436</v>
      </c>
      <c r="B10458" t="s">
        <v>805</v>
      </c>
      <c r="C10458" t="s">
        <v>12299</v>
      </c>
      <c r="J10458" t="s">
        <v>1444</v>
      </c>
      <c r="K10458">
        <v>0</v>
      </c>
      <c r="N10458" t="b">
        <v>0</v>
      </c>
      <c r="O10458" t="b">
        <v>1</v>
      </c>
      <c r="P10458" t="b">
        <v>0</v>
      </c>
      <c r="Q10458">
        <v>8</v>
      </c>
      <c r="R10458">
        <v>1</v>
      </c>
      <c r="S10458">
        <v>1</v>
      </c>
      <c r="T10458">
        <v>3</v>
      </c>
      <c r="U10458" t="b">
        <v>1</v>
      </c>
      <c r="V10458" t="s">
        <v>12083</v>
      </c>
      <c r="W10458" t="s">
        <v>12084</v>
      </c>
      <c r="X10458" t="s">
        <v>14641</v>
      </c>
      <c r="Y10458">
        <v>27</v>
      </c>
      <c r="Z10458">
        <v>27</v>
      </c>
      <c r="AA10458">
        <v>8</v>
      </c>
      <c r="AB10458">
        <v>8</v>
      </c>
      <c r="AC10458">
        <v>55</v>
      </c>
    </row>
    <row r="10459" spans="1:29">
      <c r="A10459">
        <v>11437</v>
      </c>
      <c r="B10459" t="s">
        <v>805</v>
      </c>
      <c r="C10459" t="s">
        <v>12300</v>
      </c>
      <c r="J10459" t="s">
        <v>1444</v>
      </c>
      <c r="K10459">
        <v>0</v>
      </c>
      <c r="N10459" t="b">
        <v>0</v>
      </c>
      <c r="O10459" t="b">
        <v>1</v>
      </c>
      <c r="P10459" t="b">
        <v>0</v>
      </c>
      <c r="Q10459">
        <v>8</v>
      </c>
      <c r="R10459">
        <v>1</v>
      </c>
      <c r="S10459">
        <v>1</v>
      </c>
      <c r="T10459">
        <v>3</v>
      </c>
      <c r="U10459" t="b">
        <v>1</v>
      </c>
      <c r="V10459" t="s">
        <v>12083</v>
      </c>
      <c r="W10459" t="s">
        <v>12084</v>
      </c>
      <c r="X10459" t="s">
        <v>14731</v>
      </c>
      <c r="Y10459">
        <v>28</v>
      </c>
      <c r="Z10459">
        <v>28</v>
      </c>
      <c r="AA10459">
        <v>8</v>
      </c>
      <c r="AB10459">
        <v>8</v>
      </c>
      <c r="AC10459">
        <v>55</v>
      </c>
    </row>
    <row r="10460" spans="1:29">
      <c r="A10460">
        <v>11438</v>
      </c>
      <c r="B10460" t="s">
        <v>805</v>
      </c>
      <c r="C10460" t="s">
        <v>12301</v>
      </c>
      <c r="J10460" t="s">
        <v>1444</v>
      </c>
      <c r="K10460">
        <v>0</v>
      </c>
      <c r="N10460" t="b">
        <v>0</v>
      </c>
      <c r="O10460" t="b">
        <v>1</v>
      </c>
      <c r="P10460" t="b">
        <v>0</v>
      </c>
      <c r="Q10460">
        <v>8</v>
      </c>
      <c r="R10460">
        <v>1</v>
      </c>
      <c r="S10460">
        <v>1</v>
      </c>
      <c r="T10460">
        <v>3</v>
      </c>
      <c r="U10460" t="b">
        <v>1</v>
      </c>
      <c r="V10460" t="s">
        <v>12083</v>
      </c>
      <c r="W10460" t="s">
        <v>12084</v>
      </c>
      <c r="X10460" t="s">
        <v>14642</v>
      </c>
      <c r="Y10460">
        <v>29</v>
      </c>
      <c r="Z10460">
        <v>29</v>
      </c>
      <c r="AA10460">
        <v>8</v>
      </c>
      <c r="AB10460">
        <v>8</v>
      </c>
      <c r="AC10460">
        <v>55</v>
      </c>
    </row>
    <row r="10461" spans="1:29">
      <c r="A10461">
        <v>11439</v>
      </c>
      <c r="B10461" t="s">
        <v>805</v>
      </c>
      <c r="C10461" t="s">
        <v>12302</v>
      </c>
      <c r="J10461" t="s">
        <v>1444</v>
      </c>
      <c r="K10461">
        <v>0</v>
      </c>
      <c r="N10461" t="b">
        <v>0</v>
      </c>
      <c r="O10461" t="b">
        <v>1</v>
      </c>
      <c r="P10461" t="b">
        <v>0</v>
      </c>
      <c r="Q10461">
        <v>8</v>
      </c>
      <c r="R10461">
        <v>1</v>
      </c>
      <c r="S10461">
        <v>1</v>
      </c>
      <c r="T10461">
        <v>3</v>
      </c>
      <c r="U10461" t="b">
        <v>1</v>
      </c>
      <c r="V10461" t="s">
        <v>12083</v>
      </c>
      <c r="W10461" t="s">
        <v>12084</v>
      </c>
      <c r="X10461" t="s">
        <v>14643</v>
      </c>
      <c r="Y10461">
        <v>30</v>
      </c>
      <c r="Z10461">
        <v>30</v>
      </c>
      <c r="AA10461">
        <v>8</v>
      </c>
      <c r="AB10461">
        <v>8</v>
      </c>
      <c r="AC10461">
        <v>55</v>
      </c>
    </row>
    <row r="10462" spans="1:29">
      <c r="A10462">
        <v>11440</v>
      </c>
      <c r="B10462" t="s">
        <v>805</v>
      </c>
      <c r="C10462" t="s">
        <v>12303</v>
      </c>
      <c r="J10462" t="s">
        <v>1444</v>
      </c>
      <c r="K10462">
        <v>0</v>
      </c>
      <c r="N10462" t="b">
        <v>0</v>
      </c>
      <c r="O10462" t="b">
        <v>1</v>
      </c>
      <c r="P10462" t="b">
        <v>0</v>
      </c>
      <c r="Q10462">
        <v>8</v>
      </c>
      <c r="R10462">
        <v>1</v>
      </c>
      <c r="S10462">
        <v>1</v>
      </c>
      <c r="T10462">
        <v>3</v>
      </c>
      <c r="U10462" t="b">
        <v>1</v>
      </c>
      <c r="V10462" t="s">
        <v>12083</v>
      </c>
      <c r="W10462" t="s">
        <v>12084</v>
      </c>
      <c r="X10462" t="s">
        <v>14778</v>
      </c>
      <c r="Y10462">
        <v>31</v>
      </c>
      <c r="Z10462">
        <v>31</v>
      </c>
      <c r="AA10462">
        <v>8</v>
      </c>
      <c r="AB10462">
        <v>8</v>
      </c>
      <c r="AC10462">
        <v>55</v>
      </c>
    </row>
    <row r="10463" spans="1:29">
      <c r="A10463">
        <v>11441</v>
      </c>
      <c r="B10463" t="s">
        <v>805</v>
      </c>
      <c r="C10463" t="s">
        <v>12304</v>
      </c>
      <c r="J10463" t="s">
        <v>1444</v>
      </c>
      <c r="K10463">
        <v>0</v>
      </c>
      <c r="N10463" t="b">
        <v>0</v>
      </c>
      <c r="O10463" t="b">
        <v>1</v>
      </c>
      <c r="P10463" t="b">
        <v>0</v>
      </c>
      <c r="Q10463">
        <v>8</v>
      </c>
      <c r="R10463">
        <v>1</v>
      </c>
      <c r="S10463">
        <v>1</v>
      </c>
      <c r="T10463">
        <v>3</v>
      </c>
      <c r="U10463" t="b">
        <v>1</v>
      </c>
      <c r="V10463" t="s">
        <v>12083</v>
      </c>
      <c r="W10463" t="s">
        <v>12084</v>
      </c>
      <c r="X10463" t="s">
        <v>14779</v>
      </c>
      <c r="Y10463">
        <v>32</v>
      </c>
      <c r="Z10463">
        <v>32</v>
      </c>
      <c r="AA10463">
        <v>8</v>
      </c>
      <c r="AB10463">
        <v>8</v>
      </c>
      <c r="AC10463">
        <v>55</v>
      </c>
    </row>
    <row r="10464" spans="1:29">
      <c r="A10464">
        <v>11442</v>
      </c>
      <c r="B10464" t="s">
        <v>805</v>
      </c>
      <c r="C10464" t="s">
        <v>12305</v>
      </c>
      <c r="J10464" t="s">
        <v>1444</v>
      </c>
      <c r="K10464">
        <v>0</v>
      </c>
      <c r="N10464" t="b">
        <v>0</v>
      </c>
      <c r="O10464" t="b">
        <v>1</v>
      </c>
      <c r="P10464" t="b">
        <v>0</v>
      </c>
      <c r="Q10464">
        <v>8</v>
      </c>
      <c r="R10464">
        <v>1</v>
      </c>
      <c r="S10464">
        <v>1</v>
      </c>
      <c r="T10464">
        <v>3</v>
      </c>
      <c r="U10464" t="b">
        <v>1</v>
      </c>
      <c r="V10464" t="s">
        <v>12083</v>
      </c>
      <c r="W10464" t="s">
        <v>12084</v>
      </c>
      <c r="X10464" t="s">
        <v>14773</v>
      </c>
      <c r="Y10464">
        <v>33</v>
      </c>
      <c r="Z10464">
        <v>33</v>
      </c>
      <c r="AA10464">
        <v>8</v>
      </c>
      <c r="AB10464">
        <v>8</v>
      </c>
      <c r="AC10464">
        <v>55</v>
      </c>
    </row>
    <row r="10465" spans="1:29">
      <c r="A10465">
        <v>11443</v>
      </c>
      <c r="B10465" t="s">
        <v>805</v>
      </c>
      <c r="C10465" t="s">
        <v>12306</v>
      </c>
      <c r="J10465" t="s">
        <v>1444</v>
      </c>
      <c r="K10465">
        <v>0</v>
      </c>
      <c r="N10465" t="b">
        <v>0</v>
      </c>
      <c r="O10465" t="b">
        <v>1</v>
      </c>
      <c r="P10465" t="b">
        <v>0</v>
      </c>
      <c r="Q10465">
        <v>8</v>
      </c>
      <c r="R10465">
        <v>1</v>
      </c>
      <c r="S10465">
        <v>1</v>
      </c>
      <c r="T10465">
        <v>3</v>
      </c>
      <c r="U10465" t="b">
        <v>1</v>
      </c>
      <c r="V10465" t="s">
        <v>12083</v>
      </c>
      <c r="W10465" t="s">
        <v>12084</v>
      </c>
      <c r="X10465" t="s">
        <v>14780</v>
      </c>
      <c r="Y10465">
        <v>34</v>
      </c>
      <c r="Z10465">
        <v>34</v>
      </c>
      <c r="AA10465">
        <v>8</v>
      </c>
      <c r="AB10465">
        <v>8</v>
      </c>
      <c r="AC10465">
        <v>55</v>
      </c>
    </row>
    <row r="10466" spans="1:29">
      <c r="A10466">
        <v>11444</v>
      </c>
      <c r="B10466" t="s">
        <v>805</v>
      </c>
      <c r="C10466" t="s">
        <v>12307</v>
      </c>
      <c r="J10466" t="s">
        <v>1444</v>
      </c>
      <c r="K10466">
        <v>0</v>
      </c>
      <c r="N10466" t="b">
        <v>0</v>
      </c>
      <c r="O10466" t="b">
        <v>1</v>
      </c>
      <c r="P10466" t="b">
        <v>0</v>
      </c>
      <c r="Q10466">
        <v>8</v>
      </c>
      <c r="R10466">
        <v>1</v>
      </c>
      <c r="S10466">
        <v>1</v>
      </c>
      <c r="T10466">
        <v>3</v>
      </c>
      <c r="U10466" t="b">
        <v>1</v>
      </c>
      <c r="V10466" t="s">
        <v>12083</v>
      </c>
      <c r="W10466" t="s">
        <v>12084</v>
      </c>
      <c r="X10466" t="s">
        <v>14781</v>
      </c>
      <c r="Y10466">
        <v>35</v>
      </c>
      <c r="Z10466">
        <v>35</v>
      </c>
      <c r="AA10466">
        <v>8</v>
      </c>
      <c r="AB10466">
        <v>8</v>
      </c>
      <c r="AC10466">
        <v>55</v>
      </c>
    </row>
    <row r="10467" spans="1:29">
      <c r="A10467">
        <v>11445</v>
      </c>
      <c r="B10467" t="s">
        <v>805</v>
      </c>
      <c r="C10467" t="s">
        <v>12308</v>
      </c>
      <c r="J10467" t="s">
        <v>1444</v>
      </c>
      <c r="K10467">
        <v>0</v>
      </c>
      <c r="N10467" t="b">
        <v>0</v>
      </c>
      <c r="O10467" t="b">
        <v>1</v>
      </c>
      <c r="P10467" t="b">
        <v>0</v>
      </c>
      <c r="Q10467">
        <v>8</v>
      </c>
      <c r="R10467">
        <v>1</v>
      </c>
      <c r="S10467">
        <v>1</v>
      </c>
      <c r="T10467">
        <v>3</v>
      </c>
      <c r="U10467" t="b">
        <v>1</v>
      </c>
      <c r="V10467" t="s">
        <v>12083</v>
      </c>
      <c r="W10467" t="s">
        <v>12084</v>
      </c>
      <c r="X10467" t="s">
        <v>14782</v>
      </c>
      <c r="Y10467">
        <v>36</v>
      </c>
      <c r="Z10467">
        <v>36</v>
      </c>
      <c r="AA10467">
        <v>8</v>
      </c>
      <c r="AB10467">
        <v>8</v>
      </c>
      <c r="AC10467">
        <v>55</v>
      </c>
    </row>
    <row r="10468" spans="1:29">
      <c r="A10468">
        <v>11446</v>
      </c>
      <c r="B10468" t="s">
        <v>805</v>
      </c>
      <c r="C10468" t="s">
        <v>12309</v>
      </c>
      <c r="J10468" t="s">
        <v>1444</v>
      </c>
      <c r="K10468">
        <v>0</v>
      </c>
      <c r="N10468" t="b">
        <v>0</v>
      </c>
      <c r="O10468" t="b">
        <v>1</v>
      </c>
      <c r="P10468" t="b">
        <v>0</v>
      </c>
      <c r="Q10468">
        <v>8</v>
      </c>
      <c r="R10468">
        <v>1</v>
      </c>
      <c r="S10468">
        <v>1</v>
      </c>
      <c r="T10468">
        <v>3</v>
      </c>
      <c r="U10468" t="b">
        <v>1</v>
      </c>
      <c r="V10468" t="s">
        <v>12083</v>
      </c>
      <c r="W10468" t="s">
        <v>12084</v>
      </c>
      <c r="X10468" t="s">
        <v>14665</v>
      </c>
      <c r="Y10468">
        <v>37</v>
      </c>
      <c r="Z10468">
        <v>37</v>
      </c>
      <c r="AA10468">
        <v>8</v>
      </c>
      <c r="AB10468">
        <v>8</v>
      </c>
      <c r="AC10468">
        <v>55</v>
      </c>
    </row>
    <row r="10469" spans="1:29">
      <c r="A10469">
        <v>11447</v>
      </c>
      <c r="B10469" t="s">
        <v>805</v>
      </c>
      <c r="C10469" t="s">
        <v>12310</v>
      </c>
      <c r="J10469" t="s">
        <v>1444</v>
      </c>
      <c r="K10469">
        <v>0</v>
      </c>
      <c r="N10469" t="b">
        <v>0</v>
      </c>
      <c r="O10469" t="b">
        <v>1</v>
      </c>
      <c r="P10469" t="b">
        <v>0</v>
      </c>
      <c r="Q10469">
        <v>8</v>
      </c>
      <c r="R10469">
        <v>1</v>
      </c>
      <c r="S10469">
        <v>1</v>
      </c>
      <c r="T10469">
        <v>3</v>
      </c>
      <c r="U10469" t="b">
        <v>1</v>
      </c>
      <c r="V10469" t="s">
        <v>12083</v>
      </c>
      <c r="W10469" t="s">
        <v>12084</v>
      </c>
      <c r="X10469" t="s">
        <v>14748</v>
      </c>
      <c r="Y10469">
        <v>38</v>
      </c>
      <c r="Z10469">
        <v>38</v>
      </c>
      <c r="AA10469">
        <v>8</v>
      </c>
      <c r="AB10469">
        <v>8</v>
      </c>
      <c r="AC10469">
        <v>55</v>
      </c>
    </row>
    <row r="10470" spans="1:29">
      <c r="A10470">
        <v>11448</v>
      </c>
      <c r="B10470" t="s">
        <v>805</v>
      </c>
      <c r="C10470" t="s">
        <v>12311</v>
      </c>
      <c r="J10470" t="s">
        <v>1444</v>
      </c>
      <c r="K10470">
        <v>0</v>
      </c>
      <c r="N10470" t="b">
        <v>0</v>
      </c>
      <c r="O10470" t="b">
        <v>1</v>
      </c>
      <c r="P10470" t="b">
        <v>0</v>
      </c>
      <c r="Q10470">
        <v>8</v>
      </c>
      <c r="R10470">
        <v>1</v>
      </c>
      <c r="S10470">
        <v>1</v>
      </c>
      <c r="T10470">
        <v>3</v>
      </c>
      <c r="U10470" t="b">
        <v>1</v>
      </c>
      <c r="V10470" t="s">
        <v>12083</v>
      </c>
      <c r="W10470" t="s">
        <v>12084</v>
      </c>
      <c r="X10470" t="s">
        <v>14445</v>
      </c>
      <c r="Y10470">
        <v>39</v>
      </c>
      <c r="Z10470">
        <v>39</v>
      </c>
      <c r="AA10470">
        <v>8</v>
      </c>
      <c r="AB10470">
        <v>8</v>
      </c>
      <c r="AC10470">
        <v>55</v>
      </c>
    </row>
    <row r="10471" spans="1:29">
      <c r="A10471">
        <v>11449</v>
      </c>
      <c r="B10471" t="s">
        <v>805</v>
      </c>
      <c r="C10471" t="s">
        <v>12312</v>
      </c>
      <c r="J10471" t="s">
        <v>1444</v>
      </c>
      <c r="K10471">
        <v>0</v>
      </c>
      <c r="N10471" t="b">
        <v>0</v>
      </c>
      <c r="O10471" t="b">
        <v>1</v>
      </c>
      <c r="P10471" t="b">
        <v>0</v>
      </c>
      <c r="Q10471">
        <v>8</v>
      </c>
      <c r="R10471">
        <v>1</v>
      </c>
      <c r="S10471">
        <v>1</v>
      </c>
      <c r="T10471">
        <v>3</v>
      </c>
      <c r="U10471" t="b">
        <v>1</v>
      </c>
      <c r="V10471" t="s">
        <v>12083</v>
      </c>
      <c r="W10471" t="s">
        <v>12084</v>
      </c>
      <c r="X10471" t="s">
        <v>14750</v>
      </c>
      <c r="Y10471">
        <v>40</v>
      </c>
      <c r="Z10471">
        <v>40</v>
      </c>
      <c r="AA10471">
        <v>8</v>
      </c>
      <c r="AB10471">
        <v>8</v>
      </c>
      <c r="AC10471">
        <v>55</v>
      </c>
    </row>
    <row r="10472" spans="1:29">
      <c r="A10472">
        <v>11450</v>
      </c>
      <c r="B10472" t="s">
        <v>805</v>
      </c>
      <c r="C10472" t="s">
        <v>12313</v>
      </c>
      <c r="J10472" t="s">
        <v>1444</v>
      </c>
      <c r="K10472">
        <v>0</v>
      </c>
      <c r="N10472" t="b">
        <v>0</v>
      </c>
      <c r="O10472" t="b">
        <v>1</v>
      </c>
      <c r="P10472" t="b">
        <v>0</v>
      </c>
      <c r="Q10472">
        <v>8</v>
      </c>
      <c r="R10472">
        <v>1</v>
      </c>
      <c r="S10472">
        <v>1</v>
      </c>
      <c r="T10472">
        <v>3</v>
      </c>
      <c r="U10472" t="b">
        <v>1</v>
      </c>
      <c r="V10472" t="s">
        <v>12083</v>
      </c>
      <c r="W10472" t="s">
        <v>12084</v>
      </c>
      <c r="X10472" t="s">
        <v>14752</v>
      </c>
      <c r="Y10472">
        <v>41</v>
      </c>
      <c r="Z10472">
        <v>41</v>
      </c>
      <c r="AA10472">
        <v>8</v>
      </c>
      <c r="AB10472">
        <v>8</v>
      </c>
      <c r="AC10472">
        <v>55</v>
      </c>
    </row>
    <row r="10473" spans="1:29">
      <c r="A10473">
        <v>11451</v>
      </c>
      <c r="B10473" t="s">
        <v>805</v>
      </c>
      <c r="C10473" t="s">
        <v>12314</v>
      </c>
      <c r="J10473" t="s">
        <v>1444</v>
      </c>
      <c r="K10473">
        <v>0</v>
      </c>
      <c r="N10473" t="b">
        <v>0</v>
      </c>
      <c r="O10473" t="b">
        <v>1</v>
      </c>
      <c r="P10473" t="b">
        <v>0</v>
      </c>
      <c r="Q10473">
        <v>8</v>
      </c>
      <c r="R10473">
        <v>1</v>
      </c>
      <c r="S10473">
        <v>1</v>
      </c>
      <c r="T10473">
        <v>3</v>
      </c>
      <c r="U10473" t="b">
        <v>1</v>
      </c>
      <c r="V10473" t="s">
        <v>12083</v>
      </c>
      <c r="W10473" t="s">
        <v>12084</v>
      </c>
      <c r="X10473" t="s">
        <v>14671</v>
      </c>
      <c r="Y10473">
        <v>42</v>
      </c>
      <c r="Z10473">
        <v>42</v>
      </c>
      <c r="AA10473">
        <v>8</v>
      </c>
      <c r="AB10473">
        <v>8</v>
      </c>
      <c r="AC10473">
        <v>55</v>
      </c>
    </row>
    <row r="10474" spans="1:29">
      <c r="A10474">
        <v>11452</v>
      </c>
      <c r="B10474" t="s">
        <v>805</v>
      </c>
      <c r="C10474" t="s">
        <v>12315</v>
      </c>
      <c r="J10474" t="s">
        <v>1444</v>
      </c>
      <c r="K10474">
        <v>0</v>
      </c>
      <c r="N10474" t="b">
        <v>0</v>
      </c>
      <c r="O10474" t="b">
        <v>1</v>
      </c>
      <c r="P10474" t="b">
        <v>0</v>
      </c>
      <c r="Q10474">
        <v>8</v>
      </c>
      <c r="R10474">
        <v>1</v>
      </c>
      <c r="S10474">
        <v>1</v>
      </c>
      <c r="T10474">
        <v>3</v>
      </c>
      <c r="U10474" t="b">
        <v>1</v>
      </c>
      <c r="V10474" t="s">
        <v>12083</v>
      </c>
      <c r="W10474" t="s">
        <v>12084</v>
      </c>
      <c r="X10474" t="s">
        <v>14675</v>
      </c>
      <c r="Y10474">
        <v>43</v>
      </c>
      <c r="Z10474">
        <v>43</v>
      </c>
      <c r="AA10474">
        <v>8</v>
      </c>
      <c r="AB10474">
        <v>8</v>
      </c>
      <c r="AC10474">
        <v>55</v>
      </c>
    </row>
    <row r="10475" spans="1:29">
      <c r="A10475">
        <v>11453</v>
      </c>
      <c r="B10475" t="s">
        <v>805</v>
      </c>
      <c r="C10475" t="s">
        <v>12316</v>
      </c>
      <c r="J10475" t="s">
        <v>1444</v>
      </c>
      <c r="K10475">
        <v>0</v>
      </c>
      <c r="N10475" t="b">
        <v>0</v>
      </c>
      <c r="O10475" t="b">
        <v>1</v>
      </c>
      <c r="P10475" t="b">
        <v>0</v>
      </c>
      <c r="Q10475">
        <v>8</v>
      </c>
      <c r="R10475">
        <v>1</v>
      </c>
      <c r="S10475">
        <v>1</v>
      </c>
      <c r="T10475">
        <v>3</v>
      </c>
      <c r="U10475" t="b">
        <v>1</v>
      </c>
      <c r="V10475" t="s">
        <v>12083</v>
      </c>
      <c r="W10475" t="s">
        <v>12084</v>
      </c>
      <c r="X10475" t="s">
        <v>14754</v>
      </c>
      <c r="Y10475">
        <v>44</v>
      </c>
      <c r="Z10475">
        <v>44</v>
      </c>
      <c r="AA10475">
        <v>8</v>
      </c>
      <c r="AB10475">
        <v>8</v>
      </c>
      <c r="AC10475">
        <v>55</v>
      </c>
    </row>
    <row r="10476" spans="1:29">
      <c r="A10476">
        <v>11454</v>
      </c>
      <c r="B10476" t="s">
        <v>805</v>
      </c>
      <c r="C10476" t="s">
        <v>12317</v>
      </c>
      <c r="J10476" t="s">
        <v>1444</v>
      </c>
      <c r="K10476">
        <v>0</v>
      </c>
      <c r="N10476" t="b">
        <v>0</v>
      </c>
      <c r="O10476" t="b">
        <v>1</v>
      </c>
      <c r="P10476" t="b">
        <v>0</v>
      </c>
      <c r="Q10476">
        <v>8</v>
      </c>
      <c r="R10476">
        <v>1</v>
      </c>
      <c r="S10476">
        <v>1</v>
      </c>
      <c r="T10476">
        <v>3</v>
      </c>
      <c r="U10476" t="b">
        <v>1</v>
      </c>
      <c r="V10476" t="s">
        <v>12083</v>
      </c>
      <c r="W10476" t="s">
        <v>12084</v>
      </c>
      <c r="X10476" t="s">
        <v>14756</v>
      </c>
      <c r="Y10476">
        <v>45</v>
      </c>
      <c r="Z10476">
        <v>45</v>
      </c>
      <c r="AA10476">
        <v>8</v>
      </c>
      <c r="AB10476">
        <v>8</v>
      </c>
      <c r="AC10476">
        <v>55</v>
      </c>
    </row>
    <row r="10477" spans="1:29">
      <c r="A10477">
        <v>11455</v>
      </c>
      <c r="B10477" t="s">
        <v>805</v>
      </c>
      <c r="C10477" t="s">
        <v>12318</v>
      </c>
      <c r="J10477" t="s">
        <v>1444</v>
      </c>
      <c r="K10477">
        <v>0</v>
      </c>
      <c r="N10477" t="b">
        <v>0</v>
      </c>
      <c r="O10477" t="b">
        <v>1</v>
      </c>
      <c r="P10477" t="b">
        <v>0</v>
      </c>
      <c r="Q10477">
        <v>8</v>
      </c>
      <c r="R10477">
        <v>1</v>
      </c>
      <c r="S10477">
        <v>1</v>
      </c>
      <c r="T10477">
        <v>3</v>
      </c>
      <c r="U10477" t="b">
        <v>1</v>
      </c>
      <c r="V10477" t="s">
        <v>12083</v>
      </c>
      <c r="W10477" t="s">
        <v>12084</v>
      </c>
      <c r="X10477" t="s">
        <v>14758</v>
      </c>
      <c r="Y10477">
        <v>46</v>
      </c>
      <c r="Z10477">
        <v>46</v>
      </c>
      <c r="AA10477">
        <v>8</v>
      </c>
      <c r="AB10477">
        <v>8</v>
      </c>
      <c r="AC10477">
        <v>55</v>
      </c>
    </row>
    <row r="10478" spans="1:29">
      <c r="A10478">
        <v>11456</v>
      </c>
      <c r="B10478" t="s">
        <v>805</v>
      </c>
      <c r="C10478" t="s">
        <v>12319</v>
      </c>
      <c r="J10478" t="s">
        <v>1444</v>
      </c>
      <c r="K10478">
        <v>0</v>
      </c>
      <c r="N10478" t="b">
        <v>0</v>
      </c>
      <c r="O10478" t="b">
        <v>1</v>
      </c>
      <c r="P10478" t="b">
        <v>0</v>
      </c>
      <c r="Q10478">
        <v>8</v>
      </c>
      <c r="R10478">
        <v>1</v>
      </c>
      <c r="S10478">
        <v>1</v>
      </c>
      <c r="T10478">
        <v>3</v>
      </c>
      <c r="U10478" t="b">
        <v>1</v>
      </c>
      <c r="V10478" t="s">
        <v>12083</v>
      </c>
      <c r="W10478" t="s">
        <v>12084</v>
      </c>
      <c r="X10478" t="s">
        <v>14760</v>
      </c>
      <c r="Y10478">
        <v>47</v>
      </c>
      <c r="Z10478">
        <v>47</v>
      </c>
      <c r="AA10478">
        <v>8</v>
      </c>
      <c r="AB10478">
        <v>8</v>
      </c>
      <c r="AC10478">
        <v>55</v>
      </c>
    </row>
    <row r="10479" spans="1:29">
      <c r="A10479">
        <v>11457</v>
      </c>
      <c r="B10479" t="s">
        <v>805</v>
      </c>
      <c r="C10479" t="s">
        <v>12320</v>
      </c>
      <c r="J10479" t="s">
        <v>1444</v>
      </c>
      <c r="K10479">
        <v>0</v>
      </c>
      <c r="N10479" t="b">
        <v>0</v>
      </c>
      <c r="O10479" t="b">
        <v>1</v>
      </c>
      <c r="P10479" t="b">
        <v>0</v>
      </c>
      <c r="Q10479">
        <v>8</v>
      </c>
      <c r="R10479">
        <v>1</v>
      </c>
      <c r="S10479">
        <v>1</v>
      </c>
      <c r="T10479">
        <v>3</v>
      </c>
      <c r="U10479" t="b">
        <v>1</v>
      </c>
      <c r="V10479" t="s">
        <v>12083</v>
      </c>
      <c r="W10479" t="s">
        <v>12084</v>
      </c>
      <c r="X10479" t="s">
        <v>14762</v>
      </c>
      <c r="Y10479">
        <v>48</v>
      </c>
      <c r="Z10479">
        <v>48</v>
      </c>
      <c r="AA10479">
        <v>8</v>
      </c>
      <c r="AB10479">
        <v>8</v>
      </c>
      <c r="AC10479">
        <v>55</v>
      </c>
    </row>
    <row r="10480" spans="1:29">
      <c r="A10480">
        <v>11458</v>
      </c>
      <c r="B10480" t="s">
        <v>805</v>
      </c>
      <c r="C10480" t="s">
        <v>12321</v>
      </c>
      <c r="J10480" t="s">
        <v>1444</v>
      </c>
      <c r="K10480">
        <v>0</v>
      </c>
      <c r="N10480" t="b">
        <v>0</v>
      </c>
      <c r="O10480" t="b">
        <v>1</v>
      </c>
      <c r="P10480" t="b">
        <v>0</v>
      </c>
      <c r="Q10480">
        <v>8</v>
      </c>
      <c r="R10480">
        <v>1</v>
      </c>
      <c r="S10480">
        <v>1</v>
      </c>
      <c r="T10480">
        <v>3</v>
      </c>
      <c r="U10480" t="b">
        <v>1</v>
      </c>
      <c r="V10480" t="s">
        <v>12083</v>
      </c>
      <c r="W10480" t="s">
        <v>12084</v>
      </c>
      <c r="X10480" t="s">
        <v>14764</v>
      </c>
      <c r="Y10480">
        <v>49</v>
      </c>
      <c r="Z10480">
        <v>49</v>
      </c>
      <c r="AA10480">
        <v>8</v>
      </c>
      <c r="AB10480">
        <v>8</v>
      </c>
      <c r="AC10480">
        <v>55</v>
      </c>
    </row>
    <row r="10481" spans="1:29">
      <c r="A10481">
        <v>11459</v>
      </c>
      <c r="B10481" t="s">
        <v>805</v>
      </c>
      <c r="C10481" t="s">
        <v>12322</v>
      </c>
      <c r="J10481" t="s">
        <v>1444</v>
      </c>
      <c r="K10481">
        <v>0</v>
      </c>
      <c r="N10481" t="b">
        <v>0</v>
      </c>
      <c r="O10481" t="b">
        <v>1</v>
      </c>
      <c r="P10481" t="b">
        <v>0</v>
      </c>
      <c r="Q10481">
        <v>8</v>
      </c>
      <c r="R10481">
        <v>1</v>
      </c>
      <c r="S10481">
        <v>1</v>
      </c>
      <c r="T10481">
        <v>3</v>
      </c>
      <c r="U10481" t="b">
        <v>1</v>
      </c>
      <c r="V10481" t="s">
        <v>12083</v>
      </c>
      <c r="W10481" t="s">
        <v>12084</v>
      </c>
      <c r="X10481" t="s">
        <v>14492</v>
      </c>
      <c r="Y10481">
        <v>50</v>
      </c>
      <c r="Z10481">
        <v>50</v>
      </c>
      <c r="AA10481">
        <v>8</v>
      </c>
      <c r="AB10481">
        <v>8</v>
      </c>
      <c r="AC10481">
        <v>55</v>
      </c>
    </row>
    <row r="10482" spans="1:29">
      <c r="A10482">
        <v>11460</v>
      </c>
      <c r="B10482" t="s">
        <v>805</v>
      </c>
      <c r="C10482" t="s">
        <v>12323</v>
      </c>
      <c r="J10482" t="s">
        <v>1444</v>
      </c>
      <c r="K10482">
        <v>0</v>
      </c>
      <c r="N10482" t="b">
        <v>0</v>
      </c>
      <c r="O10482" t="b">
        <v>1</v>
      </c>
      <c r="P10482" t="b">
        <v>0</v>
      </c>
      <c r="Q10482">
        <v>8</v>
      </c>
      <c r="R10482">
        <v>1</v>
      </c>
      <c r="S10482">
        <v>1</v>
      </c>
      <c r="T10482">
        <v>3</v>
      </c>
      <c r="U10482" t="b">
        <v>1</v>
      </c>
      <c r="V10482" t="s">
        <v>12083</v>
      </c>
      <c r="W10482" t="s">
        <v>12084</v>
      </c>
      <c r="X10482" t="s">
        <v>14493</v>
      </c>
      <c r="Y10482">
        <v>51</v>
      </c>
      <c r="Z10482">
        <v>51</v>
      </c>
      <c r="AA10482">
        <v>8</v>
      </c>
      <c r="AB10482">
        <v>8</v>
      </c>
      <c r="AC10482">
        <v>55</v>
      </c>
    </row>
    <row r="10483" spans="1:29">
      <c r="A10483">
        <v>11461</v>
      </c>
      <c r="B10483" t="s">
        <v>805</v>
      </c>
      <c r="C10483" t="s">
        <v>12324</v>
      </c>
      <c r="J10483" t="s">
        <v>1444</v>
      </c>
      <c r="K10483">
        <v>0</v>
      </c>
      <c r="N10483" t="b">
        <v>0</v>
      </c>
      <c r="O10483" t="b">
        <v>1</v>
      </c>
      <c r="P10483" t="b">
        <v>0</v>
      </c>
      <c r="Q10483">
        <v>8</v>
      </c>
      <c r="R10483">
        <v>1</v>
      </c>
      <c r="S10483">
        <v>1</v>
      </c>
      <c r="T10483">
        <v>3</v>
      </c>
      <c r="U10483" t="b">
        <v>1</v>
      </c>
      <c r="V10483" t="s">
        <v>12083</v>
      </c>
      <c r="W10483" t="s">
        <v>12084</v>
      </c>
      <c r="X10483" t="s">
        <v>14494</v>
      </c>
      <c r="Y10483">
        <v>52</v>
      </c>
      <c r="Z10483">
        <v>52</v>
      </c>
      <c r="AA10483">
        <v>8</v>
      </c>
      <c r="AB10483">
        <v>8</v>
      </c>
      <c r="AC10483">
        <v>55</v>
      </c>
    </row>
    <row r="10484" spans="1:29">
      <c r="A10484">
        <v>11462</v>
      </c>
      <c r="B10484" t="s">
        <v>805</v>
      </c>
      <c r="C10484" t="s">
        <v>12325</v>
      </c>
      <c r="J10484" t="s">
        <v>1444</v>
      </c>
      <c r="K10484">
        <v>0</v>
      </c>
      <c r="N10484" t="b">
        <v>0</v>
      </c>
      <c r="O10484" t="b">
        <v>1</v>
      </c>
      <c r="P10484" t="b">
        <v>0</v>
      </c>
      <c r="Q10484">
        <v>8</v>
      </c>
      <c r="R10484">
        <v>1</v>
      </c>
      <c r="S10484">
        <v>1</v>
      </c>
      <c r="T10484">
        <v>3</v>
      </c>
      <c r="U10484" t="b">
        <v>1</v>
      </c>
      <c r="V10484" t="s">
        <v>12083</v>
      </c>
      <c r="W10484" t="s">
        <v>12084</v>
      </c>
      <c r="X10484" t="s">
        <v>14495</v>
      </c>
      <c r="Y10484">
        <v>53</v>
      </c>
      <c r="Z10484">
        <v>53</v>
      </c>
      <c r="AA10484">
        <v>8</v>
      </c>
      <c r="AB10484">
        <v>8</v>
      </c>
      <c r="AC10484">
        <v>55</v>
      </c>
    </row>
    <row r="10485" spans="1:29">
      <c r="A10485">
        <v>11463</v>
      </c>
      <c r="B10485" t="s">
        <v>805</v>
      </c>
      <c r="C10485" t="s">
        <v>12326</v>
      </c>
      <c r="J10485" t="s">
        <v>1444</v>
      </c>
      <c r="K10485">
        <v>0</v>
      </c>
      <c r="N10485" t="b">
        <v>0</v>
      </c>
      <c r="O10485" t="b">
        <v>1</v>
      </c>
      <c r="P10485" t="b">
        <v>0</v>
      </c>
      <c r="Q10485">
        <v>8</v>
      </c>
      <c r="R10485">
        <v>1</v>
      </c>
      <c r="S10485">
        <v>1</v>
      </c>
      <c r="T10485">
        <v>3</v>
      </c>
      <c r="U10485" t="b">
        <v>1</v>
      </c>
      <c r="V10485" t="s">
        <v>12083</v>
      </c>
      <c r="W10485" t="s">
        <v>12084</v>
      </c>
      <c r="X10485" t="s">
        <v>14496</v>
      </c>
      <c r="Y10485">
        <v>54</v>
      </c>
      <c r="Z10485">
        <v>54</v>
      </c>
      <c r="AA10485">
        <v>8</v>
      </c>
      <c r="AB10485">
        <v>8</v>
      </c>
      <c r="AC10485">
        <v>55</v>
      </c>
    </row>
    <row r="10486" spans="1:29">
      <c r="A10486">
        <v>11464</v>
      </c>
      <c r="B10486" t="s">
        <v>805</v>
      </c>
      <c r="C10486" t="s">
        <v>12327</v>
      </c>
      <c r="J10486" t="s">
        <v>1444</v>
      </c>
      <c r="K10486">
        <v>0</v>
      </c>
      <c r="N10486" t="b">
        <v>0</v>
      </c>
      <c r="O10486" t="b">
        <v>1</v>
      </c>
      <c r="P10486" t="b">
        <v>0</v>
      </c>
      <c r="Q10486">
        <v>8</v>
      </c>
      <c r="R10486">
        <v>1</v>
      </c>
      <c r="S10486">
        <v>1</v>
      </c>
      <c r="T10486">
        <v>3</v>
      </c>
      <c r="U10486" t="b">
        <v>1</v>
      </c>
      <c r="V10486" t="s">
        <v>12083</v>
      </c>
      <c r="W10486" t="s">
        <v>12084</v>
      </c>
      <c r="X10486" t="s">
        <v>14497</v>
      </c>
      <c r="Y10486">
        <v>55</v>
      </c>
      <c r="Z10486">
        <v>55</v>
      </c>
      <c r="AA10486">
        <v>8</v>
      </c>
      <c r="AB10486">
        <v>8</v>
      </c>
      <c r="AC10486">
        <v>55</v>
      </c>
    </row>
    <row r="10487" spans="1:29">
      <c r="A10487">
        <v>11465</v>
      </c>
      <c r="B10487" t="s">
        <v>805</v>
      </c>
      <c r="C10487" t="s">
        <v>12328</v>
      </c>
      <c r="J10487" t="s">
        <v>1444</v>
      </c>
      <c r="K10487">
        <v>0</v>
      </c>
      <c r="N10487" t="b">
        <v>0</v>
      </c>
      <c r="O10487" t="b">
        <v>1</v>
      </c>
      <c r="P10487" t="b">
        <v>0</v>
      </c>
      <c r="Q10487">
        <v>8</v>
      </c>
      <c r="R10487">
        <v>1</v>
      </c>
      <c r="S10487">
        <v>1</v>
      </c>
      <c r="T10487">
        <v>3</v>
      </c>
      <c r="U10487" t="b">
        <v>1</v>
      </c>
      <c r="V10487" t="s">
        <v>12083</v>
      </c>
      <c r="W10487" t="s">
        <v>12084</v>
      </c>
      <c r="X10487" t="s">
        <v>14918</v>
      </c>
      <c r="Y10487">
        <v>56</v>
      </c>
      <c r="Z10487">
        <v>56</v>
      </c>
      <c r="AA10487">
        <v>8</v>
      </c>
      <c r="AB10487">
        <v>8</v>
      </c>
      <c r="AC10487">
        <v>55</v>
      </c>
    </row>
    <row r="10488" spans="1:29">
      <c r="A10488">
        <v>11466</v>
      </c>
      <c r="B10488" t="s">
        <v>805</v>
      </c>
      <c r="C10488" t="s">
        <v>12329</v>
      </c>
      <c r="J10488" t="s">
        <v>1444</v>
      </c>
      <c r="K10488">
        <v>0</v>
      </c>
      <c r="N10488" t="b">
        <v>0</v>
      </c>
      <c r="O10488" t="b">
        <v>1</v>
      </c>
      <c r="P10488" t="b">
        <v>0</v>
      </c>
      <c r="Q10488">
        <v>8</v>
      </c>
      <c r="R10488">
        <v>1</v>
      </c>
      <c r="S10488">
        <v>1</v>
      </c>
      <c r="T10488">
        <v>3</v>
      </c>
      <c r="U10488" t="b">
        <v>1</v>
      </c>
      <c r="V10488" t="s">
        <v>12083</v>
      </c>
      <c r="W10488" t="s">
        <v>12084</v>
      </c>
      <c r="X10488" t="s">
        <v>14919</v>
      </c>
      <c r="Y10488">
        <v>57</v>
      </c>
      <c r="Z10488">
        <v>57</v>
      </c>
      <c r="AA10488">
        <v>8</v>
      </c>
      <c r="AB10488">
        <v>8</v>
      </c>
      <c r="AC10488">
        <v>55</v>
      </c>
    </row>
    <row r="10489" spans="1:29">
      <c r="A10489">
        <v>11467</v>
      </c>
      <c r="B10489" t="s">
        <v>805</v>
      </c>
      <c r="C10489" t="s">
        <v>12330</v>
      </c>
      <c r="J10489" t="s">
        <v>1444</v>
      </c>
      <c r="K10489">
        <v>0</v>
      </c>
      <c r="N10489" t="b">
        <v>0</v>
      </c>
      <c r="O10489" t="b">
        <v>1</v>
      </c>
      <c r="P10489" t="b">
        <v>0</v>
      </c>
      <c r="Q10489">
        <v>8</v>
      </c>
      <c r="R10489">
        <v>1</v>
      </c>
      <c r="S10489">
        <v>1</v>
      </c>
      <c r="T10489">
        <v>3</v>
      </c>
      <c r="U10489" t="b">
        <v>1</v>
      </c>
      <c r="V10489" t="s">
        <v>12083</v>
      </c>
      <c r="W10489" t="s">
        <v>12084</v>
      </c>
      <c r="X10489" t="s">
        <v>14920</v>
      </c>
      <c r="Y10489">
        <v>58</v>
      </c>
      <c r="Z10489">
        <v>58</v>
      </c>
      <c r="AA10489">
        <v>8</v>
      </c>
      <c r="AB10489">
        <v>8</v>
      </c>
      <c r="AC10489">
        <v>55</v>
      </c>
    </row>
    <row r="10490" spans="1:29">
      <c r="A10490">
        <v>11468</v>
      </c>
      <c r="B10490" t="s">
        <v>805</v>
      </c>
      <c r="C10490" t="s">
        <v>12331</v>
      </c>
      <c r="J10490" t="s">
        <v>1444</v>
      </c>
      <c r="K10490">
        <v>0</v>
      </c>
      <c r="N10490" t="b">
        <v>0</v>
      </c>
      <c r="O10490" t="b">
        <v>1</v>
      </c>
      <c r="P10490" t="b">
        <v>0</v>
      </c>
      <c r="Q10490">
        <v>8</v>
      </c>
      <c r="R10490">
        <v>1</v>
      </c>
      <c r="S10490">
        <v>1</v>
      </c>
      <c r="T10490">
        <v>3</v>
      </c>
      <c r="U10490" t="b">
        <v>1</v>
      </c>
      <c r="V10490" t="s">
        <v>12083</v>
      </c>
      <c r="W10490" t="s">
        <v>12084</v>
      </c>
      <c r="X10490" t="s">
        <v>14921</v>
      </c>
      <c r="Y10490">
        <v>59</v>
      </c>
      <c r="Z10490">
        <v>59</v>
      </c>
      <c r="AA10490">
        <v>8</v>
      </c>
      <c r="AB10490">
        <v>8</v>
      </c>
      <c r="AC10490">
        <v>55</v>
      </c>
    </row>
    <row r="10491" spans="1:29">
      <c r="A10491">
        <v>11469</v>
      </c>
      <c r="B10491" t="s">
        <v>805</v>
      </c>
      <c r="C10491" t="s">
        <v>12332</v>
      </c>
      <c r="J10491" t="s">
        <v>1444</v>
      </c>
      <c r="K10491">
        <v>0</v>
      </c>
      <c r="N10491" t="b">
        <v>0</v>
      </c>
      <c r="O10491" t="b">
        <v>1</v>
      </c>
      <c r="P10491" t="b">
        <v>0</v>
      </c>
      <c r="Q10491">
        <v>8</v>
      </c>
      <c r="R10491">
        <v>1</v>
      </c>
      <c r="S10491">
        <v>1</v>
      </c>
      <c r="T10491">
        <v>3</v>
      </c>
      <c r="U10491" t="b">
        <v>1</v>
      </c>
      <c r="V10491" t="s">
        <v>12083</v>
      </c>
      <c r="W10491" t="s">
        <v>12084</v>
      </c>
      <c r="X10491" t="s">
        <v>14922</v>
      </c>
      <c r="Y10491">
        <v>60</v>
      </c>
      <c r="Z10491">
        <v>60</v>
      </c>
      <c r="AA10491">
        <v>8</v>
      </c>
      <c r="AB10491">
        <v>8</v>
      </c>
      <c r="AC10491">
        <v>55</v>
      </c>
    </row>
    <row r="10492" spans="1:29">
      <c r="A10492">
        <v>11470</v>
      </c>
      <c r="B10492" t="s">
        <v>805</v>
      </c>
      <c r="C10492" t="s">
        <v>12333</v>
      </c>
      <c r="J10492" t="s">
        <v>1444</v>
      </c>
      <c r="K10492">
        <v>0</v>
      </c>
      <c r="N10492" t="b">
        <v>0</v>
      </c>
      <c r="O10492" t="b">
        <v>1</v>
      </c>
      <c r="P10492" t="b">
        <v>0</v>
      </c>
      <c r="Q10492">
        <v>8</v>
      </c>
      <c r="R10492">
        <v>1</v>
      </c>
      <c r="S10492">
        <v>1</v>
      </c>
      <c r="T10492">
        <v>3</v>
      </c>
      <c r="U10492" t="b">
        <v>1</v>
      </c>
      <c r="V10492" t="s">
        <v>12083</v>
      </c>
      <c r="W10492" t="s">
        <v>12084</v>
      </c>
      <c r="X10492" t="s">
        <v>14923</v>
      </c>
      <c r="Y10492">
        <v>61</v>
      </c>
      <c r="Z10492">
        <v>61</v>
      </c>
      <c r="AA10492">
        <v>8</v>
      </c>
      <c r="AB10492">
        <v>8</v>
      </c>
      <c r="AC10492">
        <v>55</v>
      </c>
    </row>
    <row r="10493" spans="1:29">
      <c r="A10493">
        <v>11471</v>
      </c>
      <c r="B10493" t="s">
        <v>805</v>
      </c>
      <c r="C10493" t="s">
        <v>12334</v>
      </c>
      <c r="J10493" t="s">
        <v>1444</v>
      </c>
      <c r="K10493">
        <v>0</v>
      </c>
      <c r="N10493" t="b">
        <v>0</v>
      </c>
      <c r="O10493" t="b">
        <v>1</v>
      </c>
      <c r="P10493" t="b">
        <v>0</v>
      </c>
      <c r="Q10493">
        <v>8</v>
      </c>
      <c r="R10493">
        <v>1</v>
      </c>
      <c r="S10493">
        <v>1</v>
      </c>
      <c r="T10493">
        <v>3</v>
      </c>
      <c r="U10493" t="b">
        <v>1</v>
      </c>
      <c r="V10493" t="s">
        <v>12083</v>
      </c>
      <c r="W10493" t="s">
        <v>12084</v>
      </c>
      <c r="X10493" t="s">
        <v>14924</v>
      </c>
      <c r="Y10493">
        <v>62</v>
      </c>
      <c r="Z10493">
        <v>62</v>
      </c>
      <c r="AA10493">
        <v>8</v>
      </c>
      <c r="AB10493">
        <v>8</v>
      </c>
      <c r="AC10493">
        <v>55</v>
      </c>
    </row>
    <row r="10494" spans="1:29">
      <c r="A10494">
        <v>11472</v>
      </c>
      <c r="B10494" t="s">
        <v>805</v>
      </c>
      <c r="C10494" t="s">
        <v>12335</v>
      </c>
      <c r="J10494" t="s">
        <v>1444</v>
      </c>
      <c r="K10494">
        <v>0</v>
      </c>
      <c r="N10494" t="b">
        <v>0</v>
      </c>
      <c r="O10494" t="b">
        <v>1</v>
      </c>
      <c r="P10494" t="b">
        <v>0</v>
      </c>
      <c r="Q10494">
        <v>8</v>
      </c>
      <c r="R10494">
        <v>1</v>
      </c>
      <c r="S10494">
        <v>1</v>
      </c>
      <c r="T10494">
        <v>3</v>
      </c>
      <c r="U10494" t="b">
        <v>1</v>
      </c>
      <c r="V10494" t="s">
        <v>12083</v>
      </c>
      <c r="W10494" t="s">
        <v>12084</v>
      </c>
      <c r="X10494" t="s">
        <v>14925</v>
      </c>
      <c r="Y10494">
        <v>63</v>
      </c>
      <c r="Z10494">
        <v>63</v>
      </c>
      <c r="AA10494">
        <v>8</v>
      </c>
      <c r="AB10494">
        <v>8</v>
      </c>
      <c r="AC10494">
        <v>55</v>
      </c>
    </row>
    <row r="10495" spans="1:29">
      <c r="A10495">
        <v>11473</v>
      </c>
      <c r="B10495" t="s">
        <v>805</v>
      </c>
      <c r="C10495" t="s">
        <v>12336</v>
      </c>
      <c r="J10495" t="s">
        <v>1444</v>
      </c>
      <c r="K10495">
        <v>0</v>
      </c>
      <c r="N10495" t="b">
        <v>0</v>
      </c>
      <c r="O10495" t="b">
        <v>1</v>
      </c>
      <c r="P10495" t="b">
        <v>0</v>
      </c>
      <c r="Q10495">
        <v>8</v>
      </c>
      <c r="R10495">
        <v>1</v>
      </c>
      <c r="S10495">
        <v>1</v>
      </c>
      <c r="T10495">
        <v>3</v>
      </c>
      <c r="U10495" t="b">
        <v>1</v>
      </c>
      <c r="V10495" t="s">
        <v>12083</v>
      </c>
      <c r="W10495" t="s">
        <v>12084</v>
      </c>
      <c r="X10495" t="s">
        <v>14926</v>
      </c>
      <c r="Y10495">
        <v>64</v>
      </c>
      <c r="Z10495">
        <v>64</v>
      </c>
      <c r="AA10495">
        <v>8</v>
      </c>
      <c r="AB10495">
        <v>8</v>
      </c>
      <c r="AC10495">
        <v>55</v>
      </c>
    </row>
    <row r="10496" spans="1:29">
      <c r="A10496">
        <v>11490</v>
      </c>
      <c r="B10496" t="s">
        <v>805</v>
      </c>
      <c r="C10496" t="s">
        <v>12337</v>
      </c>
      <c r="J10496" t="s">
        <v>1444</v>
      </c>
      <c r="K10496">
        <v>0</v>
      </c>
      <c r="N10496" t="b">
        <v>0</v>
      </c>
      <c r="O10496" t="b">
        <v>1</v>
      </c>
      <c r="P10496" t="b">
        <v>0</v>
      </c>
      <c r="Q10496">
        <v>8</v>
      </c>
      <c r="R10496">
        <v>1</v>
      </c>
      <c r="S10496">
        <v>1</v>
      </c>
      <c r="T10496">
        <v>3</v>
      </c>
      <c r="U10496" t="b">
        <v>1</v>
      </c>
      <c r="V10496" t="s">
        <v>12083</v>
      </c>
      <c r="W10496" t="s">
        <v>12084</v>
      </c>
      <c r="X10496" t="s">
        <v>14927</v>
      </c>
      <c r="Y10496">
        <v>65</v>
      </c>
      <c r="Z10496">
        <v>65</v>
      </c>
      <c r="AA10496">
        <v>8</v>
      </c>
      <c r="AB10496">
        <v>8</v>
      </c>
      <c r="AC10496">
        <v>55</v>
      </c>
    </row>
    <row r="10497" spans="1:29">
      <c r="A10497">
        <v>11491</v>
      </c>
      <c r="B10497" t="s">
        <v>805</v>
      </c>
      <c r="C10497" t="s">
        <v>12338</v>
      </c>
      <c r="J10497" t="s">
        <v>1444</v>
      </c>
      <c r="K10497">
        <v>0</v>
      </c>
      <c r="N10497" t="b">
        <v>0</v>
      </c>
      <c r="O10497" t="b">
        <v>1</v>
      </c>
      <c r="P10497" t="b">
        <v>0</v>
      </c>
      <c r="Q10497">
        <v>8</v>
      </c>
      <c r="R10497">
        <v>1</v>
      </c>
      <c r="S10497">
        <v>1</v>
      </c>
      <c r="T10497">
        <v>3</v>
      </c>
      <c r="U10497" t="b">
        <v>1</v>
      </c>
      <c r="V10497" t="s">
        <v>12083</v>
      </c>
      <c r="W10497" t="s">
        <v>12084</v>
      </c>
      <c r="X10497" t="s">
        <v>14862</v>
      </c>
      <c r="Y10497">
        <v>65</v>
      </c>
      <c r="Z10497">
        <v>65</v>
      </c>
      <c r="AA10497">
        <v>5</v>
      </c>
      <c r="AB10497">
        <v>5</v>
      </c>
      <c r="AC10497">
        <v>55</v>
      </c>
    </row>
    <row r="10498" spans="1:29">
      <c r="A10498">
        <v>11492</v>
      </c>
      <c r="B10498" t="s">
        <v>805</v>
      </c>
      <c r="C10498" t="s">
        <v>12339</v>
      </c>
      <c r="J10498" t="s">
        <v>1444</v>
      </c>
      <c r="K10498">
        <v>0</v>
      </c>
      <c r="N10498" t="b">
        <v>0</v>
      </c>
      <c r="O10498" t="b">
        <v>1</v>
      </c>
      <c r="P10498" t="b">
        <v>0</v>
      </c>
      <c r="Q10498">
        <v>8</v>
      </c>
      <c r="R10498">
        <v>1</v>
      </c>
      <c r="S10498">
        <v>1</v>
      </c>
      <c r="T10498">
        <v>3</v>
      </c>
      <c r="U10498" t="b">
        <v>1</v>
      </c>
      <c r="V10498" t="s">
        <v>12083</v>
      </c>
      <c r="W10498" t="s">
        <v>12084</v>
      </c>
      <c r="X10498" t="s">
        <v>14885</v>
      </c>
      <c r="Y10498">
        <v>65</v>
      </c>
      <c r="Z10498">
        <v>65</v>
      </c>
      <c r="AA10498">
        <v>6</v>
      </c>
      <c r="AB10498">
        <v>6</v>
      </c>
      <c r="AC10498">
        <v>55</v>
      </c>
    </row>
    <row r="10499" spans="1:29">
      <c r="A10499">
        <v>11493</v>
      </c>
      <c r="B10499" t="s">
        <v>805</v>
      </c>
      <c r="C10499" t="s">
        <v>12340</v>
      </c>
      <c r="J10499" t="s">
        <v>1444</v>
      </c>
      <c r="K10499">
        <v>0</v>
      </c>
      <c r="N10499" t="b">
        <v>0</v>
      </c>
      <c r="O10499" t="b">
        <v>1</v>
      </c>
      <c r="P10499" t="b">
        <v>0</v>
      </c>
      <c r="Q10499">
        <v>8</v>
      </c>
      <c r="R10499">
        <v>1</v>
      </c>
      <c r="S10499">
        <v>1</v>
      </c>
      <c r="T10499">
        <v>3</v>
      </c>
      <c r="U10499" t="b">
        <v>1</v>
      </c>
      <c r="V10499" t="s">
        <v>12083</v>
      </c>
      <c r="W10499" t="s">
        <v>12084</v>
      </c>
      <c r="X10499" t="s">
        <v>14906</v>
      </c>
      <c r="Y10499">
        <v>65</v>
      </c>
      <c r="Z10499">
        <v>65</v>
      </c>
      <c r="AA10499">
        <v>7</v>
      </c>
      <c r="AB10499">
        <v>7</v>
      </c>
      <c r="AC10499">
        <v>55</v>
      </c>
    </row>
    <row r="10500" spans="1:29">
      <c r="A10500">
        <v>11494</v>
      </c>
      <c r="B10500" t="s">
        <v>805</v>
      </c>
      <c r="C10500" t="s">
        <v>12360</v>
      </c>
      <c r="J10500" t="s">
        <v>1436</v>
      </c>
      <c r="K10500">
        <v>0</v>
      </c>
      <c r="N10500" t="b">
        <v>1</v>
      </c>
      <c r="O10500" t="b">
        <v>0</v>
      </c>
      <c r="P10500" t="b">
        <v>0</v>
      </c>
      <c r="Q10500">
        <v>9</v>
      </c>
      <c r="R10500">
        <v>9</v>
      </c>
      <c r="S10500">
        <v>1</v>
      </c>
      <c r="T10500">
        <v>2</v>
      </c>
      <c r="U10500" t="b">
        <v>1</v>
      </c>
      <c r="V10500" t="s">
        <v>1093</v>
      </c>
      <c r="W10500" t="s">
        <v>5100</v>
      </c>
      <c r="X10500" t="s">
        <v>15717</v>
      </c>
      <c r="Y10500">
        <v>14</v>
      </c>
      <c r="Z10500">
        <v>14</v>
      </c>
      <c r="AA10500">
        <v>2</v>
      </c>
      <c r="AB10500">
        <v>2</v>
      </c>
      <c r="AC10500">
        <v>40</v>
      </c>
    </row>
    <row r="10501" spans="1:29">
      <c r="A10501">
        <v>11495</v>
      </c>
      <c r="B10501" t="s">
        <v>805</v>
      </c>
      <c r="C10501" t="s">
        <v>12361</v>
      </c>
      <c r="J10501" t="s">
        <v>1436</v>
      </c>
      <c r="K10501">
        <v>0</v>
      </c>
      <c r="N10501" t="b">
        <v>1</v>
      </c>
      <c r="O10501" t="b">
        <v>0</v>
      </c>
      <c r="P10501" t="b">
        <v>0</v>
      </c>
      <c r="Q10501">
        <v>9</v>
      </c>
      <c r="R10501">
        <v>9</v>
      </c>
      <c r="S10501">
        <v>1</v>
      </c>
      <c r="T10501">
        <v>2</v>
      </c>
      <c r="U10501" t="b">
        <v>1</v>
      </c>
      <c r="V10501" t="s">
        <v>1093</v>
      </c>
      <c r="W10501" t="s">
        <v>5100</v>
      </c>
      <c r="X10501" t="s">
        <v>14704</v>
      </c>
      <c r="Y10501">
        <v>15</v>
      </c>
      <c r="Z10501">
        <v>15</v>
      </c>
      <c r="AA10501">
        <v>2</v>
      </c>
      <c r="AB10501">
        <v>2</v>
      </c>
      <c r="AC10501">
        <v>40</v>
      </c>
    </row>
    <row r="10502" spans="1:29">
      <c r="A10502">
        <v>11496</v>
      </c>
      <c r="B10502" t="s">
        <v>805</v>
      </c>
      <c r="C10502" t="s">
        <v>12362</v>
      </c>
      <c r="J10502" t="s">
        <v>1436</v>
      </c>
      <c r="K10502">
        <v>0</v>
      </c>
      <c r="N10502" t="b">
        <v>1</v>
      </c>
      <c r="O10502" t="b">
        <v>0</v>
      </c>
      <c r="P10502" t="b">
        <v>0</v>
      </c>
      <c r="Q10502">
        <v>9</v>
      </c>
      <c r="R10502">
        <v>9</v>
      </c>
      <c r="S10502">
        <v>1</v>
      </c>
      <c r="T10502">
        <v>2</v>
      </c>
      <c r="U10502" t="b">
        <v>1</v>
      </c>
      <c r="V10502" t="s">
        <v>1093</v>
      </c>
      <c r="W10502" t="s">
        <v>5100</v>
      </c>
      <c r="X10502" t="s">
        <v>14705</v>
      </c>
      <c r="Y10502">
        <v>16</v>
      </c>
      <c r="Z10502">
        <v>16</v>
      </c>
      <c r="AA10502">
        <v>2</v>
      </c>
      <c r="AB10502">
        <v>2</v>
      </c>
      <c r="AC10502">
        <v>40</v>
      </c>
    </row>
    <row r="10503" spans="1:29">
      <c r="A10503">
        <v>11497</v>
      </c>
      <c r="B10503" t="s">
        <v>805</v>
      </c>
      <c r="C10503" t="s">
        <v>12363</v>
      </c>
      <c r="J10503" t="s">
        <v>1436</v>
      </c>
      <c r="K10503">
        <v>0</v>
      </c>
      <c r="N10503" t="b">
        <v>1</v>
      </c>
      <c r="O10503" t="b">
        <v>0</v>
      </c>
      <c r="P10503" t="b">
        <v>0</v>
      </c>
      <c r="Q10503">
        <v>9</v>
      </c>
      <c r="R10503">
        <v>9</v>
      </c>
      <c r="S10503">
        <v>1</v>
      </c>
      <c r="T10503">
        <v>2</v>
      </c>
      <c r="U10503" t="b">
        <v>1</v>
      </c>
      <c r="V10503" t="s">
        <v>1093</v>
      </c>
      <c r="W10503" t="s">
        <v>5100</v>
      </c>
      <c r="X10503" t="s">
        <v>14706</v>
      </c>
      <c r="Y10503">
        <v>17</v>
      </c>
      <c r="Z10503">
        <v>17</v>
      </c>
      <c r="AA10503">
        <v>2</v>
      </c>
      <c r="AB10503">
        <v>2</v>
      </c>
      <c r="AC10503">
        <v>40</v>
      </c>
    </row>
    <row r="10504" spans="1:29">
      <c r="A10504">
        <v>11498</v>
      </c>
      <c r="B10504" t="s">
        <v>805</v>
      </c>
      <c r="C10504" t="s">
        <v>12364</v>
      </c>
      <c r="J10504" t="s">
        <v>1436</v>
      </c>
      <c r="K10504">
        <v>0</v>
      </c>
      <c r="N10504" t="b">
        <v>1</v>
      </c>
      <c r="O10504" t="b">
        <v>0</v>
      </c>
      <c r="P10504" t="b">
        <v>0</v>
      </c>
      <c r="Q10504">
        <v>9</v>
      </c>
      <c r="R10504">
        <v>9</v>
      </c>
      <c r="S10504">
        <v>1</v>
      </c>
      <c r="T10504">
        <v>2</v>
      </c>
      <c r="U10504" t="b">
        <v>1</v>
      </c>
      <c r="V10504" t="s">
        <v>1093</v>
      </c>
      <c r="W10504" t="s">
        <v>5100</v>
      </c>
      <c r="X10504" t="s">
        <v>14707</v>
      </c>
      <c r="Y10504">
        <v>18</v>
      </c>
      <c r="Z10504">
        <v>18</v>
      </c>
      <c r="AA10504">
        <v>2</v>
      </c>
      <c r="AB10504">
        <v>2</v>
      </c>
      <c r="AC10504">
        <v>40</v>
      </c>
    </row>
    <row r="10505" spans="1:29">
      <c r="A10505">
        <v>11499</v>
      </c>
      <c r="B10505" t="s">
        <v>805</v>
      </c>
      <c r="C10505" t="s">
        <v>12365</v>
      </c>
      <c r="J10505" t="s">
        <v>1436</v>
      </c>
      <c r="K10505">
        <v>0</v>
      </c>
      <c r="N10505" t="b">
        <v>1</v>
      </c>
      <c r="O10505" t="b">
        <v>0</v>
      </c>
      <c r="P10505" t="b">
        <v>0</v>
      </c>
      <c r="Q10505">
        <v>9</v>
      </c>
      <c r="R10505">
        <v>9</v>
      </c>
      <c r="S10505">
        <v>1</v>
      </c>
      <c r="T10505">
        <v>2</v>
      </c>
      <c r="U10505" t="b">
        <v>1</v>
      </c>
      <c r="V10505" t="s">
        <v>1093</v>
      </c>
      <c r="W10505" t="s">
        <v>5100</v>
      </c>
      <c r="X10505" t="s">
        <v>14708</v>
      </c>
      <c r="Y10505">
        <v>19</v>
      </c>
      <c r="Z10505">
        <v>19</v>
      </c>
      <c r="AA10505">
        <v>2</v>
      </c>
      <c r="AB10505">
        <v>2</v>
      </c>
      <c r="AC10505">
        <v>40</v>
      </c>
    </row>
    <row r="10506" spans="1:29">
      <c r="A10506">
        <v>11500</v>
      </c>
      <c r="B10506" t="s">
        <v>805</v>
      </c>
      <c r="C10506" t="s">
        <v>12366</v>
      </c>
      <c r="J10506" t="s">
        <v>1436</v>
      </c>
      <c r="K10506">
        <v>0</v>
      </c>
      <c r="N10506" t="b">
        <v>1</v>
      </c>
      <c r="O10506" t="b">
        <v>0</v>
      </c>
      <c r="P10506" t="b">
        <v>0</v>
      </c>
      <c r="Q10506">
        <v>9</v>
      </c>
      <c r="R10506">
        <v>9</v>
      </c>
      <c r="S10506">
        <v>1</v>
      </c>
      <c r="T10506">
        <v>2</v>
      </c>
      <c r="U10506" t="b">
        <v>1</v>
      </c>
      <c r="V10506" t="s">
        <v>1093</v>
      </c>
      <c r="W10506" t="s">
        <v>5100</v>
      </c>
      <c r="X10506" t="s">
        <v>14709</v>
      </c>
      <c r="Y10506">
        <v>20</v>
      </c>
      <c r="Z10506">
        <v>20</v>
      </c>
      <c r="AA10506">
        <v>2</v>
      </c>
      <c r="AB10506">
        <v>2</v>
      </c>
      <c r="AC10506">
        <v>40</v>
      </c>
    </row>
    <row r="10507" spans="1:29">
      <c r="A10507">
        <v>11501</v>
      </c>
      <c r="B10507" t="s">
        <v>805</v>
      </c>
      <c r="C10507" t="s">
        <v>12367</v>
      </c>
      <c r="J10507" t="s">
        <v>1436</v>
      </c>
      <c r="K10507">
        <v>0</v>
      </c>
      <c r="N10507" t="b">
        <v>1</v>
      </c>
      <c r="O10507" t="b">
        <v>0</v>
      </c>
      <c r="P10507" t="b">
        <v>0</v>
      </c>
      <c r="Q10507">
        <v>9</v>
      </c>
      <c r="R10507">
        <v>9</v>
      </c>
      <c r="S10507">
        <v>1</v>
      </c>
      <c r="T10507">
        <v>2</v>
      </c>
      <c r="U10507" t="b">
        <v>1</v>
      </c>
      <c r="V10507" t="s">
        <v>1093</v>
      </c>
      <c r="W10507" t="s">
        <v>5100</v>
      </c>
      <c r="X10507" t="s">
        <v>14710</v>
      </c>
      <c r="Y10507">
        <v>21</v>
      </c>
      <c r="Z10507">
        <v>21</v>
      </c>
      <c r="AA10507">
        <v>2</v>
      </c>
      <c r="AB10507">
        <v>2</v>
      </c>
      <c r="AC10507">
        <v>40</v>
      </c>
    </row>
    <row r="10508" spans="1:29">
      <c r="A10508">
        <v>11502</v>
      </c>
      <c r="B10508" t="s">
        <v>805</v>
      </c>
      <c r="C10508" t="s">
        <v>12368</v>
      </c>
      <c r="J10508" t="s">
        <v>1436</v>
      </c>
      <c r="K10508">
        <v>0</v>
      </c>
      <c r="N10508" t="b">
        <v>1</v>
      </c>
      <c r="O10508" t="b">
        <v>0</v>
      </c>
      <c r="P10508" t="b">
        <v>0</v>
      </c>
      <c r="Q10508">
        <v>9</v>
      </c>
      <c r="R10508">
        <v>9</v>
      </c>
      <c r="S10508">
        <v>1</v>
      </c>
      <c r="T10508">
        <v>2</v>
      </c>
      <c r="U10508" t="b">
        <v>1</v>
      </c>
      <c r="V10508" t="s">
        <v>1093</v>
      </c>
      <c r="W10508" t="s">
        <v>5100</v>
      </c>
      <c r="X10508" t="s">
        <v>14711</v>
      </c>
      <c r="Y10508">
        <v>22</v>
      </c>
      <c r="Z10508">
        <v>22</v>
      </c>
      <c r="AA10508">
        <v>2</v>
      </c>
      <c r="AB10508">
        <v>2</v>
      </c>
      <c r="AC10508">
        <v>40</v>
      </c>
    </row>
    <row r="10509" spans="1:29">
      <c r="A10509">
        <v>11503</v>
      </c>
      <c r="B10509" t="s">
        <v>805</v>
      </c>
      <c r="C10509" t="s">
        <v>12369</v>
      </c>
      <c r="J10509" t="s">
        <v>1436</v>
      </c>
      <c r="K10509">
        <v>0</v>
      </c>
      <c r="N10509" t="b">
        <v>1</v>
      </c>
      <c r="O10509" t="b">
        <v>0</v>
      </c>
      <c r="P10509" t="b">
        <v>0</v>
      </c>
      <c r="Q10509">
        <v>9</v>
      </c>
      <c r="R10509">
        <v>9</v>
      </c>
      <c r="S10509">
        <v>1</v>
      </c>
      <c r="T10509">
        <v>2</v>
      </c>
      <c r="U10509" t="b">
        <v>1</v>
      </c>
      <c r="V10509" t="s">
        <v>1093</v>
      </c>
      <c r="W10509" t="s">
        <v>5100</v>
      </c>
      <c r="X10509" t="s">
        <v>14712</v>
      </c>
      <c r="Y10509">
        <v>23</v>
      </c>
      <c r="Z10509">
        <v>23</v>
      </c>
      <c r="AA10509">
        <v>2</v>
      </c>
      <c r="AB10509">
        <v>2</v>
      </c>
      <c r="AC10509">
        <v>40</v>
      </c>
    </row>
    <row r="10510" spans="1:29">
      <c r="A10510">
        <v>11504</v>
      </c>
      <c r="B10510" t="s">
        <v>805</v>
      </c>
      <c r="C10510" t="s">
        <v>12370</v>
      </c>
      <c r="J10510" t="s">
        <v>1436</v>
      </c>
      <c r="K10510">
        <v>0</v>
      </c>
      <c r="N10510" t="b">
        <v>1</v>
      </c>
      <c r="O10510" t="b">
        <v>0</v>
      </c>
      <c r="P10510" t="b">
        <v>0</v>
      </c>
      <c r="Q10510">
        <v>9</v>
      </c>
      <c r="R10510">
        <v>9</v>
      </c>
      <c r="S10510">
        <v>1</v>
      </c>
      <c r="T10510">
        <v>2</v>
      </c>
      <c r="U10510" t="b">
        <v>1</v>
      </c>
      <c r="V10510" t="s">
        <v>1093</v>
      </c>
      <c r="W10510" t="s">
        <v>5100</v>
      </c>
      <c r="X10510" t="s">
        <v>14713</v>
      </c>
      <c r="Y10510">
        <v>24</v>
      </c>
      <c r="Z10510">
        <v>24</v>
      </c>
      <c r="AA10510">
        <v>2</v>
      </c>
      <c r="AB10510">
        <v>2</v>
      </c>
      <c r="AC10510">
        <v>40</v>
      </c>
    </row>
    <row r="10511" spans="1:29">
      <c r="A10511">
        <v>11505</v>
      </c>
      <c r="B10511" t="s">
        <v>805</v>
      </c>
      <c r="C10511" t="s">
        <v>12371</v>
      </c>
      <c r="J10511" t="s">
        <v>1436</v>
      </c>
      <c r="K10511">
        <v>0</v>
      </c>
      <c r="N10511" t="b">
        <v>1</v>
      </c>
      <c r="O10511" t="b">
        <v>0</v>
      </c>
      <c r="P10511" t="b">
        <v>0</v>
      </c>
      <c r="Q10511">
        <v>9</v>
      </c>
      <c r="R10511">
        <v>9</v>
      </c>
      <c r="S10511">
        <v>1</v>
      </c>
      <c r="T10511">
        <v>2</v>
      </c>
      <c r="U10511" t="b">
        <v>1</v>
      </c>
      <c r="V10511" t="s">
        <v>1093</v>
      </c>
      <c r="W10511" t="s">
        <v>5100</v>
      </c>
      <c r="X10511" t="s">
        <v>14714</v>
      </c>
      <c r="Y10511">
        <v>25</v>
      </c>
      <c r="Z10511">
        <v>25</v>
      </c>
      <c r="AA10511">
        <v>2</v>
      </c>
      <c r="AB10511">
        <v>2</v>
      </c>
      <c r="AC10511">
        <v>40</v>
      </c>
    </row>
    <row r="10512" spans="1:29">
      <c r="A10512">
        <v>11506</v>
      </c>
      <c r="B10512" t="s">
        <v>805</v>
      </c>
      <c r="C10512" t="s">
        <v>12372</v>
      </c>
      <c r="J10512" t="s">
        <v>1436</v>
      </c>
      <c r="K10512">
        <v>0</v>
      </c>
      <c r="N10512" t="b">
        <v>1</v>
      </c>
      <c r="O10512" t="b">
        <v>0</v>
      </c>
      <c r="P10512" t="b">
        <v>0</v>
      </c>
      <c r="Q10512">
        <v>9</v>
      </c>
      <c r="R10512">
        <v>9</v>
      </c>
      <c r="S10512">
        <v>1</v>
      </c>
      <c r="T10512">
        <v>2</v>
      </c>
      <c r="U10512" t="b">
        <v>1</v>
      </c>
      <c r="V10512" t="s">
        <v>1093</v>
      </c>
      <c r="W10512" t="s">
        <v>5100</v>
      </c>
      <c r="X10512" t="s">
        <v>14715</v>
      </c>
      <c r="Y10512">
        <v>26</v>
      </c>
      <c r="Z10512">
        <v>26</v>
      </c>
      <c r="AA10512">
        <v>2</v>
      </c>
      <c r="AB10512">
        <v>2</v>
      </c>
      <c r="AC10512">
        <v>40</v>
      </c>
    </row>
    <row r="10513" spans="1:29">
      <c r="A10513">
        <v>11507</v>
      </c>
      <c r="B10513" t="s">
        <v>805</v>
      </c>
      <c r="C10513" t="s">
        <v>12373</v>
      </c>
      <c r="J10513" t="s">
        <v>1436</v>
      </c>
      <c r="K10513">
        <v>0</v>
      </c>
      <c r="N10513" t="b">
        <v>1</v>
      </c>
      <c r="O10513" t="b">
        <v>0</v>
      </c>
      <c r="P10513" t="b">
        <v>0</v>
      </c>
      <c r="Q10513">
        <v>9</v>
      </c>
      <c r="R10513">
        <v>9</v>
      </c>
      <c r="S10513">
        <v>1</v>
      </c>
      <c r="T10513">
        <v>2</v>
      </c>
      <c r="U10513" t="b">
        <v>1</v>
      </c>
      <c r="V10513" t="s">
        <v>1093</v>
      </c>
      <c r="W10513" t="s">
        <v>5100</v>
      </c>
      <c r="X10513" t="s">
        <v>15354</v>
      </c>
      <c r="Y10513">
        <v>27</v>
      </c>
      <c r="Z10513">
        <v>27</v>
      </c>
      <c r="AA10513">
        <v>2</v>
      </c>
      <c r="AB10513">
        <v>2</v>
      </c>
      <c r="AC10513">
        <v>40</v>
      </c>
    </row>
    <row r="10514" spans="1:29">
      <c r="A10514">
        <v>11508</v>
      </c>
      <c r="B10514" t="s">
        <v>805</v>
      </c>
      <c r="C10514" t="s">
        <v>12374</v>
      </c>
      <c r="J10514" t="s">
        <v>1436</v>
      </c>
      <c r="K10514">
        <v>0</v>
      </c>
      <c r="N10514" t="b">
        <v>1</v>
      </c>
      <c r="O10514" t="b">
        <v>0</v>
      </c>
      <c r="P10514" t="b">
        <v>0</v>
      </c>
      <c r="Q10514">
        <v>9</v>
      </c>
      <c r="R10514">
        <v>9</v>
      </c>
      <c r="S10514">
        <v>1</v>
      </c>
      <c r="T10514">
        <v>2</v>
      </c>
      <c r="U10514" t="b">
        <v>1</v>
      </c>
      <c r="V10514" t="s">
        <v>1093</v>
      </c>
      <c r="W10514" t="s">
        <v>5100</v>
      </c>
      <c r="X10514" t="s">
        <v>15356</v>
      </c>
      <c r="Y10514">
        <v>28</v>
      </c>
      <c r="Z10514">
        <v>28</v>
      </c>
      <c r="AA10514">
        <v>2</v>
      </c>
      <c r="AB10514">
        <v>2</v>
      </c>
      <c r="AC10514">
        <v>40</v>
      </c>
    </row>
    <row r="10515" spans="1:29">
      <c r="A10515">
        <v>11509</v>
      </c>
      <c r="B10515" t="s">
        <v>805</v>
      </c>
      <c r="C10515" t="s">
        <v>12375</v>
      </c>
      <c r="J10515" t="s">
        <v>1436</v>
      </c>
      <c r="K10515">
        <v>0</v>
      </c>
      <c r="N10515" t="b">
        <v>1</v>
      </c>
      <c r="O10515" t="b">
        <v>0</v>
      </c>
      <c r="P10515" t="b">
        <v>0</v>
      </c>
      <c r="Q10515">
        <v>9</v>
      </c>
      <c r="R10515">
        <v>9</v>
      </c>
      <c r="S10515">
        <v>1</v>
      </c>
      <c r="T10515">
        <v>2</v>
      </c>
      <c r="U10515" t="b">
        <v>1</v>
      </c>
      <c r="V10515" t="s">
        <v>1093</v>
      </c>
      <c r="W10515" t="s">
        <v>5100</v>
      </c>
      <c r="X10515" t="s">
        <v>15357</v>
      </c>
      <c r="Y10515">
        <v>29</v>
      </c>
      <c r="Z10515">
        <v>29</v>
      </c>
      <c r="AA10515">
        <v>2</v>
      </c>
      <c r="AB10515">
        <v>2</v>
      </c>
      <c r="AC10515">
        <v>40</v>
      </c>
    </row>
    <row r="10516" spans="1:29">
      <c r="A10516">
        <v>11510</v>
      </c>
      <c r="B10516" t="s">
        <v>805</v>
      </c>
      <c r="C10516" t="s">
        <v>12376</v>
      </c>
      <c r="J10516" t="s">
        <v>1436</v>
      </c>
      <c r="K10516">
        <v>0</v>
      </c>
      <c r="N10516" t="b">
        <v>1</v>
      </c>
      <c r="O10516" t="b">
        <v>0</v>
      </c>
      <c r="P10516" t="b">
        <v>0</v>
      </c>
      <c r="Q10516">
        <v>9</v>
      </c>
      <c r="R10516">
        <v>9</v>
      </c>
      <c r="S10516">
        <v>1</v>
      </c>
      <c r="T10516">
        <v>2</v>
      </c>
      <c r="U10516" t="b">
        <v>1</v>
      </c>
      <c r="V10516" t="s">
        <v>1093</v>
      </c>
      <c r="W10516" t="s">
        <v>5100</v>
      </c>
      <c r="X10516" t="s">
        <v>15394</v>
      </c>
      <c r="Y10516">
        <v>30</v>
      </c>
      <c r="Z10516">
        <v>30</v>
      </c>
      <c r="AA10516">
        <v>2</v>
      </c>
      <c r="AB10516">
        <v>2</v>
      </c>
      <c r="AC10516">
        <v>40</v>
      </c>
    </row>
    <row r="10517" spans="1:29">
      <c r="A10517">
        <v>11511</v>
      </c>
      <c r="B10517" t="s">
        <v>805</v>
      </c>
      <c r="C10517" t="s">
        <v>12377</v>
      </c>
      <c r="J10517" t="s">
        <v>1436</v>
      </c>
      <c r="K10517">
        <v>0</v>
      </c>
      <c r="N10517" t="b">
        <v>1</v>
      </c>
      <c r="O10517" t="b">
        <v>0</v>
      </c>
      <c r="P10517" t="b">
        <v>0</v>
      </c>
      <c r="Q10517">
        <v>9</v>
      </c>
      <c r="R10517">
        <v>9</v>
      </c>
      <c r="S10517">
        <v>1</v>
      </c>
      <c r="T10517">
        <v>2</v>
      </c>
      <c r="U10517" t="b">
        <v>1</v>
      </c>
      <c r="V10517" t="s">
        <v>1093</v>
      </c>
      <c r="W10517" t="s">
        <v>5100</v>
      </c>
      <c r="X10517" t="s">
        <v>15395</v>
      </c>
      <c r="Y10517">
        <v>31</v>
      </c>
      <c r="Z10517">
        <v>31</v>
      </c>
      <c r="AA10517">
        <v>2</v>
      </c>
      <c r="AB10517">
        <v>2</v>
      </c>
      <c r="AC10517">
        <v>40</v>
      </c>
    </row>
    <row r="10518" spans="1:29">
      <c r="A10518">
        <v>11512</v>
      </c>
      <c r="B10518" t="s">
        <v>805</v>
      </c>
      <c r="C10518" t="s">
        <v>12378</v>
      </c>
      <c r="J10518" t="s">
        <v>1436</v>
      </c>
      <c r="K10518">
        <v>0</v>
      </c>
      <c r="N10518" t="b">
        <v>1</v>
      </c>
      <c r="O10518" t="b">
        <v>0</v>
      </c>
      <c r="P10518" t="b">
        <v>0</v>
      </c>
      <c r="Q10518">
        <v>9</v>
      </c>
      <c r="R10518">
        <v>9</v>
      </c>
      <c r="S10518">
        <v>1</v>
      </c>
      <c r="T10518">
        <v>2</v>
      </c>
      <c r="U10518" t="b">
        <v>1</v>
      </c>
      <c r="V10518" t="s">
        <v>1093</v>
      </c>
      <c r="W10518" t="s">
        <v>5100</v>
      </c>
      <c r="X10518" t="s">
        <v>15396</v>
      </c>
      <c r="Y10518">
        <v>32</v>
      </c>
      <c r="Z10518">
        <v>32</v>
      </c>
      <c r="AA10518">
        <v>2</v>
      </c>
      <c r="AB10518">
        <v>2</v>
      </c>
      <c r="AC10518">
        <v>40</v>
      </c>
    </row>
    <row r="10519" spans="1:29">
      <c r="A10519">
        <v>11513</v>
      </c>
      <c r="B10519" t="s">
        <v>805</v>
      </c>
      <c r="C10519" t="s">
        <v>12379</v>
      </c>
      <c r="J10519" t="s">
        <v>1436</v>
      </c>
      <c r="K10519">
        <v>0</v>
      </c>
      <c r="N10519" t="b">
        <v>1</v>
      </c>
      <c r="O10519" t="b">
        <v>0</v>
      </c>
      <c r="P10519" t="b">
        <v>0</v>
      </c>
      <c r="Q10519">
        <v>9</v>
      </c>
      <c r="R10519">
        <v>9</v>
      </c>
      <c r="S10519">
        <v>1</v>
      </c>
      <c r="T10519">
        <v>2</v>
      </c>
      <c r="U10519" t="b">
        <v>1</v>
      </c>
      <c r="V10519" t="s">
        <v>1093</v>
      </c>
      <c r="W10519" t="s">
        <v>5100</v>
      </c>
      <c r="X10519" t="s">
        <v>15398</v>
      </c>
      <c r="Y10519">
        <v>33</v>
      </c>
      <c r="Z10519">
        <v>33</v>
      </c>
      <c r="AA10519">
        <v>2</v>
      </c>
      <c r="AB10519">
        <v>2</v>
      </c>
      <c r="AC10519">
        <v>40</v>
      </c>
    </row>
    <row r="10520" spans="1:29">
      <c r="A10520">
        <v>11514</v>
      </c>
      <c r="B10520" t="s">
        <v>805</v>
      </c>
      <c r="C10520" t="s">
        <v>12380</v>
      </c>
      <c r="J10520" t="s">
        <v>1436</v>
      </c>
      <c r="K10520">
        <v>0</v>
      </c>
      <c r="N10520" t="b">
        <v>1</v>
      </c>
      <c r="O10520" t="b">
        <v>0</v>
      </c>
      <c r="P10520" t="b">
        <v>0</v>
      </c>
      <c r="Q10520">
        <v>9</v>
      </c>
      <c r="R10520">
        <v>9</v>
      </c>
      <c r="S10520">
        <v>1</v>
      </c>
      <c r="T10520">
        <v>2</v>
      </c>
      <c r="U10520" t="b">
        <v>1</v>
      </c>
      <c r="V10520" t="s">
        <v>1093</v>
      </c>
      <c r="W10520" t="s">
        <v>5100</v>
      </c>
      <c r="X10520" t="s">
        <v>15400</v>
      </c>
      <c r="Y10520">
        <v>34</v>
      </c>
      <c r="Z10520">
        <v>34</v>
      </c>
      <c r="AA10520">
        <v>2</v>
      </c>
      <c r="AB10520">
        <v>2</v>
      </c>
      <c r="AC10520">
        <v>40</v>
      </c>
    </row>
    <row r="10521" spans="1:29">
      <c r="A10521">
        <v>11515</v>
      </c>
      <c r="B10521" t="s">
        <v>805</v>
      </c>
      <c r="C10521" t="s">
        <v>12381</v>
      </c>
      <c r="J10521" t="s">
        <v>1436</v>
      </c>
      <c r="K10521">
        <v>0</v>
      </c>
      <c r="N10521" t="b">
        <v>1</v>
      </c>
      <c r="O10521" t="b">
        <v>0</v>
      </c>
      <c r="P10521" t="b">
        <v>0</v>
      </c>
      <c r="Q10521">
        <v>9</v>
      </c>
      <c r="R10521">
        <v>9</v>
      </c>
      <c r="S10521">
        <v>1</v>
      </c>
      <c r="T10521">
        <v>2</v>
      </c>
      <c r="U10521" t="b">
        <v>1</v>
      </c>
      <c r="V10521" t="s">
        <v>1093</v>
      </c>
      <c r="W10521" t="s">
        <v>5100</v>
      </c>
      <c r="X10521" t="s">
        <v>15401</v>
      </c>
      <c r="Y10521">
        <v>35</v>
      </c>
      <c r="Z10521">
        <v>35</v>
      </c>
      <c r="AA10521">
        <v>2</v>
      </c>
      <c r="AB10521">
        <v>2</v>
      </c>
      <c r="AC10521">
        <v>40</v>
      </c>
    </row>
    <row r="10522" spans="1:29">
      <c r="A10522">
        <v>11516</v>
      </c>
      <c r="B10522" t="s">
        <v>805</v>
      </c>
      <c r="C10522" t="s">
        <v>12382</v>
      </c>
      <c r="J10522" t="s">
        <v>1436</v>
      </c>
      <c r="K10522">
        <v>0</v>
      </c>
      <c r="N10522" t="b">
        <v>1</v>
      </c>
      <c r="O10522" t="b">
        <v>0</v>
      </c>
      <c r="P10522" t="b">
        <v>0</v>
      </c>
      <c r="Q10522">
        <v>9</v>
      </c>
      <c r="R10522">
        <v>9</v>
      </c>
      <c r="S10522">
        <v>1</v>
      </c>
      <c r="T10522">
        <v>2</v>
      </c>
      <c r="U10522" t="b">
        <v>1</v>
      </c>
      <c r="V10522" t="s">
        <v>1093</v>
      </c>
      <c r="W10522" t="s">
        <v>5100</v>
      </c>
      <c r="X10522" t="s">
        <v>15402</v>
      </c>
      <c r="Y10522">
        <v>36</v>
      </c>
      <c r="Z10522">
        <v>36</v>
      </c>
      <c r="AA10522">
        <v>2</v>
      </c>
      <c r="AB10522">
        <v>2</v>
      </c>
      <c r="AC10522">
        <v>40</v>
      </c>
    </row>
    <row r="10523" spans="1:29">
      <c r="A10523">
        <v>11517</v>
      </c>
      <c r="B10523" t="s">
        <v>805</v>
      </c>
      <c r="C10523" t="s">
        <v>12383</v>
      </c>
      <c r="J10523" t="s">
        <v>1436</v>
      </c>
      <c r="K10523">
        <v>0</v>
      </c>
      <c r="N10523" t="b">
        <v>1</v>
      </c>
      <c r="O10523" t="b">
        <v>0</v>
      </c>
      <c r="P10523" t="b">
        <v>0</v>
      </c>
      <c r="Q10523">
        <v>9</v>
      </c>
      <c r="R10523">
        <v>9</v>
      </c>
      <c r="S10523">
        <v>1</v>
      </c>
      <c r="T10523">
        <v>2</v>
      </c>
      <c r="U10523" t="b">
        <v>1</v>
      </c>
      <c r="V10523" t="s">
        <v>1093</v>
      </c>
      <c r="W10523" t="s">
        <v>5100</v>
      </c>
      <c r="X10523" t="s">
        <v>15403</v>
      </c>
      <c r="Y10523">
        <v>37</v>
      </c>
      <c r="Z10523">
        <v>37</v>
      </c>
      <c r="AA10523">
        <v>2</v>
      </c>
      <c r="AB10523">
        <v>2</v>
      </c>
      <c r="AC10523">
        <v>40</v>
      </c>
    </row>
    <row r="10524" spans="1:29">
      <c r="A10524">
        <v>11518</v>
      </c>
      <c r="B10524" t="s">
        <v>805</v>
      </c>
      <c r="C10524" t="s">
        <v>12384</v>
      </c>
      <c r="J10524" t="s">
        <v>1436</v>
      </c>
      <c r="K10524">
        <v>0</v>
      </c>
      <c r="N10524" t="b">
        <v>1</v>
      </c>
      <c r="O10524" t="b">
        <v>0</v>
      </c>
      <c r="P10524" t="b">
        <v>0</v>
      </c>
      <c r="Q10524">
        <v>9</v>
      </c>
      <c r="R10524">
        <v>9</v>
      </c>
      <c r="S10524">
        <v>1</v>
      </c>
      <c r="T10524">
        <v>2</v>
      </c>
      <c r="U10524" t="b">
        <v>1</v>
      </c>
      <c r="V10524" t="s">
        <v>1093</v>
      </c>
      <c r="W10524" t="s">
        <v>5100</v>
      </c>
      <c r="X10524" t="s">
        <v>15405</v>
      </c>
      <c r="Y10524">
        <v>38</v>
      </c>
      <c r="Z10524">
        <v>38</v>
      </c>
      <c r="AA10524">
        <v>2</v>
      </c>
      <c r="AB10524">
        <v>2</v>
      </c>
      <c r="AC10524">
        <v>40</v>
      </c>
    </row>
    <row r="10525" spans="1:29">
      <c r="A10525">
        <v>11519</v>
      </c>
      <c r="B10525" t="s">
        <v>805</v>
      </c>
      <c r="C10525" t="s">
        <v>12385</v>
      </c>
      <c r="J10525" t="s">
        <v>1436</v>
      </c>
      <c r="K10525">
        <v>0</v>
      </c>
      <c r="N10525" t="b">
        <v>1</v>
      </c>
      <c r="O10525" t="b">
        <v>0</v>
      </c>
      <c r="P10525" t="b">
        <v>0</v>
      </c>
      <c r="Q10525">
        <v>9</v>
      </c>
      <c r="R10525">
        <v>9</v>
      </c>
      <c r="S10525">
        <v>1</v>
      </c>
      <c r="T10525">
        <v>2</v>
      </c>
      <c r="U10525" t="b">
        <v>1</v>
      </c>
      <c r="V10525" t="s">
        <v>1093</v>
      </c>
      <c r="W10525" t="s">
        <v>5100</v>
      </c>
      <c r="X10525" t="s">
        <v>15407</v>
      </c>
      <c r="Y10525">
        <v>39</v>
      </c>
      <c r="Z10525">
        <v>39</v>
      </c>
      <c r="AA10525">
        <v>2</v>
      </c>
      <c r="AB10525">
        <v>2</v>
      </c>
      <c r="AC10525">
        <v>40</v>
      </c>
    </row>
    <row r="10526" spans="1:29">
      <c r="A10526">
        <v>11520</v>
      </c>
      <c r="B10526" t="s">
        <v>805</v>
      </c>
      <c r="C10526" t="s">
        <v>12386</v>
      </c>
      <c r="J10526" t="s">
        <v>1436</v>
      </c>
      <c r="K10526">
        <v>0</v>
      </c>
      <c r="N10526" t="b">
        <v>1</v>
      </c>
      <c r="O10526" t="b">
        <v>0</v>
      </c>
      <c r="P10526" t="b">
        <v>0</v>
      </c>
      <c r="Q10526">
        <v>9</v>
      </c>
      <c r="R10526">
        <v>9</v>
      </c>
      <c r="S10526">
        <v>1</v>
      </c>
      <c r="T10526">
        <v>2</v>
      </c>
      <c r="U10526" t="b">
        <v>1</v>
      </c>
      <c r="V10526" t="s">
        <v>1093</v>
      </c>
      <c r="W10526" t="s">
        <v>5100</v>
      </c>
      <c r="X10526" t="s">
        <v>15409</v>
      </c>
      <c r="Y10526">
        <v>40</v>
      </c>
      <c r="Z10526">
        <v>40</v>
      </c>
      <c r="AA10526">
        <v>2</v>
      </c>
      <c r="AB10526">
        <v>2</v>
      </c>
      <c r="AC10526">
        <v>40</v>
      </c>
    </row>
    <row r="10527" spans="1:29">
      <c r="A10527">
        <v>11521</v>
      </c>
      <c r="B10527" t="s">
        <v>805</v>
      </c>
      <c r="C10527" t="s">
        <v>12387</v>
      </c>
      <c r="J10527" t="s">
        <v>1436</v>
      </c>
      <c r="K10527">
        <v>0</v>
      </c>
      <c r="N10527" t="b">
        <v>1</v>
      </c>
      <c r="O10527" t="b">
        <v>0</v>
      </c>
      <c r="P10527" t="b">
        <v>0</v>
      </c>
      <c r="Q10527">
        <v>9</v>
      </c>
      <c r="R10527">
        <v>9</v>
      </c>
      <c r="S10527">
        <v>1</v>
      </c>
      <c r="T10527">
        <v>2</v>
      </c>
      <c r="U10527" t="b">
        <v>1</v>
      </c>
      <c r="V10527" t="s">
        <v>1093</v>
      </c>
      <c r="W10527" t="s">
        <v>5100</v>
      </c>
      <c r="X10527" t="s">
        <v>15371</v>
      </c>
      <c r="Y10527">
        <v>41</v>
      </c>
      <c r="Z10527">
        <v>41</v>
      </c>
      <c r="AA10527">
        <v>2</v>
      </c>
      <c r="AB10527">
        <v>2</v>
      </c>
      <c r="AC10527">
        <v>40</v>
      </c>
    </row>
    <row r="10528" spans="1:29">
      <c r="A10528">
        <v>11522</v>
      </c>
      <c r="B10528" t="s">
        <v>805</v>
      </c>
      <c r="C10528" t="s">
        <v>12388</v>
      </c>
      <c r="J10528" t="s">
        <v>1436</v>
      </c>
      <c r="K10528">
        <v>0</v>
      </c>
      <c r="N10528" t="b">
        <v>1</v>
      </c>
      <c r="O10528" t="b">
        <v>0</v>
      </c>
      <c r="P10528" t="b">
        <v>0</v>
      </c>
      <c r="Q10528">
        <v>9</v>
      </c>
      <c r="R10528">
        <v>9</v>
      </c>
      <c r="S10528">
        <v>1</v>
      </c>
      <c r="T10528">
        <v>2</v>
      </c>
      <c r="U10528" t="b">
        <v>1</v>
      </c>
      <c r="V10528" t="s">
        <v>1093</v>
      </c>
      <c r="W10528" t="s">
        <v>5100</v>
      </c>
      <c r="X10528" t="s">
        <v>15373</v>
      </c>
      <c r="Y10528">
        <v>42</v>
      </c>
      <c r="Z10528">
        <v>42</v>
      </c>
      <c r="AA10528">
        <v>2</v>
      </c>
      <c r="AB10528">
        <v>2</v>
      </c>
      <c r="AC10528">
        <v>40</v>
      </c>
    </row>
    <row r="10529" spans="1:29">
      <c r="A10529">
        <v>11523</v>
      </c>
      <c r="B10529" t="s">
        <v>805</v>
      </c>
      <c r="C10529" t="s">
        <v>12389</v>
      </c>
      <c r="J10529" t="s">
        <v>1436</v>
      </c>
      <c r="K10529">
        <v>0</v>
      </c>
      <c r="N10529" t="b">
        <v>1</v>
      </c>
      <c r="O10529" t="b">
        <v>0</v>
      </c>
      <c r="P10529" t="b">
        <v>0</v>
      </c>
      <c r="Q10529">
        <v>9</v>
      </c>
      <c r="R10529">
        <v>9</v>
      </c>
      <c r="S10529">
        <v>1</v>
      </c>
      <c r="T10529">
        <v>2</v>
      </c>
      <c r="U10529" t="b">
        <v>1</v>
      </c>
      <c r="V10529" t="s">
        <v>1093</v>
      </c>
      <c r="W10529" t="s">
        <v>5100</v>
      </c>
      <c r="X10529" t="s">
        <v>15375</v>
      </c>
      <c r="Y10529">
        <v>43</v>
      </c>
      <c r="Z10529">
        <v>43</v>
      </c>
      <c r="AA10529">
        <v>2</v>
      </c>
      <c r="AB10529">
        <v>2</v>
      </c>
      <c r="AC10529">
        <v>40</v>
      </c>
    </row>
    <row r="10530" spans="1:29">
      <c r="A10530">
        <v>11524</v>
      </c>
      <c r="B10530" t="s">
        <v>805</v>
      </c>
      <c r="C10530" t="s">
        <v>12390</v>
      </c>
      <c r="J10530" t="s">
        <v>1436</v>
      </c>
      <c r="K10530">
        <v>0</v>
      </c>
      <c r="N10530" t="b">
        <v>1</v>
      </c>
      <c r="O10530" t="b">
        <v>0</v>
      </c>
      <c r="P10530" t="b">
        <v>0</v>
      </c>
      <c r="Q10530">
        <v>9</v>
      </c>
      <c r="R10530">
        <v>9</v>
      </c>
      <c r="S10530">
        <v>1</v>
      </c>
      <c r="T10530">
        <v>2</v>
      </c>
      <c r="U10530" t="b">
        <v>1</v>
      </c>
      <c r="V10530" t="s">
        <v>1093</v>
      </c>
      <c r="W10530" t="s">
        <v>5100</v>
      </c>
      <c r="X10530" t="s">
        <v>15377</v>
      </c>
      <c r="Y10530">
        <v>44</v>
      </c>
      <c r="Z10530">
        <v>44</v>
      </c>
      <c r="AA10530">
        <v>2</v>
      </c>
      <c r="AB10530">
        <v>2</v>
      </c>
      <c r="AC10530">
        <v>40</v>
      </c>
    </row>
    <row r="10531" spans="1:29">
      <c r="A10531">
        <v>11525</v>
      </c>
      <c r="B10531" t="s">
        <v>805</v>
      </c>
      <c r="C10531" t="s">
        <v>12391</v>
      </c>
      <c r="J10531" t="s">
        <v>1436</v>
      </c>
      <c r="K10531">
        <v>0</v>
      </c>
      <c r="N10531" t="b">
        <v>1</v>
      </c>
      <c r="O10531" t="b">
        <v>0</v>
      </c>
      <c r="P10531" t="b">
        <v>0</v>
      </c>
      <c r="Q10531">
        <v>9</v>
      </c>
      <c r="R10531">
        <v>9</v>
      </c>
      <c r="S10531">
        <v>1</v>
      </c>
      <c r="T10531">
        <v>2</v>
      </c>
      <c r="U10531" t="b">
        <v>1</v>
      </c>
      <c r="V10531" t="s">
        <v>1093</v>
      </c>
      <c r="W10531" t="s">
        <v>5100</v>
      </c>
      <c r="X10531" t="s">
        <v>15379</v>
      </c>
      <c r="Y10531">
        <v>45</v>
      </c>
      <c r="Z10531">
        <v>45</v>
      </c>
      <c r="AA10531">
        <v>2</v>
      </c>
      <c r="AB10531">
        <v>2</v>
      </c>
      <c r="AC10531">
        <v>40</v>
      </c>
    </row>
    <row r="10532" spans="1:29">
      <c r="A10532">
        <v>11526</v>
      </c>
      <c r="B10532" t="s">
        <v>805</v>
      </c>
      <c r="C10532" t="s">
        <v>12392</v>
      </c>
      <c r="J10532" t="s">
        <v>1436</v>
      </c>
      <c r="K10532">
        <v>0</v>
      </c>
      <c r="N10532" t="b">
        <v>1</v>
      </c>
      <c r="O10532" t="b">
        <v>0</v>
      </c>
      <c r="P10532" t="b">
        <v>0</v>
      </c>
      <c r="Q10532">
        <v>9</v>
      </c>
      <c r="R10532">
        <v>9</v>
      </c>
      <c r="S10532">
        <v>1</v>
      </c>
      <c r="T10532">
        <v>2</v>
      </c>
      <c r="U10532" t="b">
        <v>1</v>
      </c>
      <c r="V10532" t="s">
        <v>1093</v>
      </c>
      <c r="W10532" t="s">
        <v>5100</v>
      </c>
      <c r="X10532" t="s">
        <v>15689</v>
      </c>
      <c r="Y10532">
        <v>46</v>
      </c>
      <c r="Z10532">
        <v>46</v>
      </c>
      <c r="AA10532">
        <v>2</v>
      </c>
      <c r="AB10532">
        <v>2</v>
      </c>
      <c r="AC10532">
        <v>40</v>
      </c>
    </row>
    <row r="10533" spans="1:29">
      <c r="A10533">
        <v>11527</v>
      </c>
      <c r="B10533" t="s">
        <v>805</v>
      </c>
      <c r="C10533" t="s">
        <v>12393</v>
      </c>
      <c r="J10533" t="s">
        <v>1436</v>
      </c>
      <c r="K10533">
        <v>0</v>
      </c>
      <c r="N10533" t="b">
        <v>1</v>
      </c>
      <c r="O10533" t="b">
        <v>0</v>
      </c>
      <c r="P10533" t="b">
        <v>0</v>
      </c>
      <c r="Q10533">
        <v>9</v>
      </c>
      <c r="R10533">
        <v>9</v>
      </c>
      <c r="S10533">
        <v>1</v>
      </c>
      <c r="T10533">
        <v>2</v>
      </c>
      <c r="U10533" t="b">
        <v>1</v>
      </c>
      <c r="V10533" t="s">
        <v>1093</v>
      </c>
      <c r="W10533" t="s">
        <v>5100</v>
      </c>
      <c r="X10533" t="s">
        <v>15690</v>
      </c>
      <c r="Y10533">
        <v>47</v>
      </c>
      <c r="Z10533">
        <v>47</v>
      </c>
      <c r="AA10533">
        <v>2</v>
      </c>
      <c r="AB10533">
        <v>2</v>
      </c>
      <c r="AC10533">
        <v>40</v>
      </c>
    </row>
    <row r="10534" spans="1:29">
      <c r="A10534">
        <v>11528</v>
      </c>
      <c r="B10534" t="s">
        <v>805</v>
      </c>
      <c r="C10534" t="s">
        <v>12394</v>
      </c>
      <c r="J10534" t="s">
        <v>1436</v>
      </c>
      <c r="K10534">
        <v>0</v>
      </c>
      <c r="N10534" t="b">
        <v>1</v>
      </c>
      <c r="O10534" t="b">
        <v>0</v>
      </c>
      <c r="P10534" t="b">
        <v>0</v>
      </c>
      <c r="Q10534">
        <v>9</v>
      </c>
      <c r="R10534">
        <v>9</v>
      </c>
      <c r="S10534">
        <v>1</v>
      </c>
      <c r="T10534">
        <v>2</v>
      </c>
      <c r="U10534" t="b">
        <v>1</v>
      </c>
      <c r="V10534" t="s">
        <v>1093</v>
      </c>
      <c r="W10534" t="s">
        <v>5100</v>
      </c>
      <c r="X10534" t="s">
        <v>15334</v>
      </c>
      <c r="Y10534">
        <v>48</v>
      </c>
      <c r="Z10534">
        <v>48</v>
      </c>
      <c r="AA10534">
        <v>2</v>
      </c>
      <c r="AB10534">
        <v>2</v>
      </c>
      <c r="AC10534">
        <v>40</v>
      </c>
    </row>
    <row r="10535" spans="1:29">
      <c r="A10535">
        <v>11529</v>
      </c>
      <c r="B10535" t="s">
        <v>805</v>
      </c>
      <c r="C10535" t="s">
        <v>12395</v>
      </c>
      <c r="J10535" t="s">
        <v>1436</v>
      </c>
      <c r="K10535">
        <v>0</v>
      </c>
      <c r="N10535" t="b">
        <v>1</v>
      </c>
      <c r="O10535" t="b">
        <v>0</v>
      </c>
      <c r="P10535" t="b">
        <v>0</v>
      </c>
      <c r="Q10535">
        <v>9</v>
      </c>
      <c r="R10535">
        <v>9</v>
      </c>
      <c r="S10535">
        <v>1</v>
      </c>
      <c r="T10535">
        <v>2</v>
      </c>
      <c r="U10535" t="b">
        <v>1</v>
      </c>
      <c r="V10535" t="s">
        <v>1093</v>
      </c>
      <c r="W10535" t="s">
        <v>5100</v>
      </c>
      <c r="X10535" t="s">
        <v>15335</v>
      </c>
      <c r="Y10535">
        <v>49</v>
      </c>
      <c r="Z10535">
        <v>49</v>
      </c>
      <c r="AA10535">
        <v>2</v>
      </c>
      <c r="AB10535">
        <v>2</v>
      </c>
      <c r="AC10535">
        <v>40</v>
      </c>
    </row>
    <row r="10536" spans="1:29">
      <c r="A10536">
        <v>11530</v>
      </c>
      <c r="B10536" t="s">
        <v>805</v>
      </c>
      <c r="C10536" t="s">
        <v>12396</v>
      </c>
      <c r="J10536" t="s">
        <v>1436</v>
      </c>
      <c r="K10536">
        <v>0</v>
      </c>
      <c r="N10536" t="b">
        <v>1</v>
      </c>
      <c r="O10536" t="b">
        <v>0</v>
      </c>
      <c r="P10536" t="b">
        <v>0</v>
      </c>
      <c r="Q10536">
        <v>9</v>
      </c>
      <c r="R10536">
        <v>9</v>
      </c>
      <c r="S10536">
        <v>1</v>
      </c>
      <c r="T10536">
        <v>2</v>
      </c>
      <c r="U10536" t="b">
        <v>1</v>
      </c>
      <c r="V10536" t="s">
        <v>1093</v>
      </c>
      <c r="W10536" t="s">
        <v>5100</v>
      </c>
      <c r="X10536" t="s">
        <v>15336</v>
      </c>
      <c r="Y10536">
        <v>50</v>
      </c>
      <c r="Z10536">
        <v>50</v>
      </c>
      <c r="AA10536">
        <v>2</v>
      </c>
      <c r="AB10536">
        <v>2</v>
      </c>
      <c r="AC10536">
        <v>40</v>
      </c>
    </row>
    <row r="10537" spans="1:29">
      <c r="A10537">
        <v>11531</v>
      </c>
      <c r="B10537" t="s">
        <v>805</v>
      </c>
      <c r="C10537" t="s">
        <v>12397</v>
      </c>
      <c r="J10537" t="s">
        <v>1436</v>
      </c>
      <c r="K10537">
        <v>0</v>
      </c>
      <c r="N10537" t="b">
        <v>1</v>
      </c>
      <c r="O10537" t="b">
        <v>0</v>
      </c>
      <c r="P10537" t="b">
        <v>0</v>
      </c>
      <c r="Q10537">
        <v>9</v>
      </c>
      <c r="R10537">
        <v>9</v>
      </c>
      <c r="S10537">
        <v>1</v>
      </c>
      <c r="T10537">
        <v>2</v>
      </c>
      <c r="U10537" t="b">
        <v>1</v>
      </c>
      <c r="V10537" t="s">
        <v>1093</v>
      </c>
      <c r="W10537" t="s">
        <v>5100</v>
      </c>
      <c r="X10537" t="s">
        <v>15337</v>
      </c>
      <c r="Y10537">
        <v>51</v>
      </c>
      <c r="Z10537">
        <v>51</v>
      </c>
      <c r="AA10537">
        <v>2</v>
      </c>
      <c r="AB10537">
        <v>2</v>
      </c>
      <c r="AC10537">
        <v>40</v>
      </c>
    </row>
    <row r="10538" spans="1:29">
      <c r="A10538">
        <v>11532</v>
      </c>
      <c r="B10538" t="s">
        <v>805</v>
      </c>
      <c r="C10538" t="s">
        <v>12398</v>
      </c>
      <c r="J10538" t="s">
        <v>1436</v>
      </c>
      <c r="K10538">
        <v>0</v>
      </c>
      <c r="N10538" t="b">
        <v>1</v>
      </c>
      <c r="O10538" t="b">
        <v>0</v>
      </c>
      <c r="P10538" t="b">
        <v>0</v>
      </c>
      <c r="Q10538">
        <v>9</v>
      </c>
      <c r="R10538">
        <v>9</v>
      </c>
      <c r="S10538">
        <v>1</v>
      </c>
      <c r="T10538">
        <v>2</v>
      </c>
      <c r="U10538" t="b">
        <v>1</v>
      </c>
      <c r="V10538" t="s">
        <v>1093</v>
      </c>
      <c r="W10538" t="s">
        <v>5100</v>
      </c>
      <c r="X10538" t="s">
        <v>15338</v>
      </c>
      <c r="Y10538">
        <v>52</v>
      </c>
      <c r="Z10538">
        <v>52</v>
      </c>
      <c r="AA10538">
        <v>2</v>
      </c>
      <c r="AB10538">
        <v>2</v>
      </c>
      <c r="AC10538">
        <v>40</v>
      </c>
    </row>
    <row r="10539" spans="1:29">
      <c r="A10539">
        <v>11533</v>
      </c>
      <c r="B10539" t="s">
        <v>805</v>
      </c>
      <c r="C10539" t="s">
        <v>12399</v>
      </c>
      <c r="J10539" t="s">
        <v>1436</v>
      </c>
      <c r="K10539">
        <v>0</v>
      </c>
      <c r="N10539" t="b">
        <v>1</v>
      </c>
      <c r="O10539" t="b">
        <v>0</v>
      </c>
      <c r="P10539" t="b">
        <v>0</v>
      </c>
      <c r="Q10539">
        <v>9</v>
      </c>
      <c r="R10539">
        <v>9</v>
      </c>
      <c r="S10539">
        <v>1</v>
      </c>
      <c r="T10539">
        <v>2</v>
      </c>
      <c r="U10539" t="b">
        <v>1</v>
      </c>
      <c r="V10539" t="s">
        <v>1093</v>
      </c>
      <c r="W10539" t="s">
        <v>5100</v>
      </c>
      <c r="X10539" t="s">
        <v>15414</v>
      </c>
      <c r="Y10539">
        <v>53</v>
      </c>
      <c r="Z10539">
        <v>53</v>
      </c>
      <c r="AA10539">
        <v>2</v>
      </c>
      <c r="AB10539">
        <v>2</v>
      </c>
      <c r="AC10539">
        <v>40</v>
      </c>
    </row>
    <row r="10540" spans="1:29">
      <c r="A10540">
        <v>11534</v>
      </c>
      <c r="B10540" t="s">
        <v>805</v>
      </c>
      <c r="C10540" t="s">
        <v>12400</v>
      </c>
      <c r="J10540" t="s">
        <v>1444</v>
      </c>
      <c r="K10540">
        <v>0</v>
      </c>
      <c r="N10540" t="b">
        <v>1</v>
      </c>
      <c r="O10540" t="b">
        <v>0</v>
      </c>
      <c r="P10540" t="b">
        <v>0</v>
      </c>
      <c r="Q10540">
        <v>9</v>
      </c>
      <c r="R10540">
        <v>9</v>
      </c>
      <c r="S10540">
        <v>1</v>
      </c>
      <c r="T10540">
        <v>2</v>
      </c>
      <c r="U10540" t="b">
        <v>1</v>
      </c>
      <c r="V10540" t="s">
        <v>1093</v>
      </c>
      <c r="W10540" t="s">
        <v>5100</v>
      </c>
      <c r="X10540" t="s">
        <v>14620</v>
      </c>
      <c r="Y10540">
        <v>14</v>
      </c>
      <c r="Z10540">
        <v>14</v>
      </c>
      <c r="AA10540">
        <v>6</v>
      </c>
      <c r="AB10540">
        <v>6</v>
      </c>
      <c r="AC10540">
        <v>40</v>
      </c>
    </row>
    <row r="10541" spans="1:29">
      <c r="A10541">
        <v>11535</v>
      </c>
      <c r="B10541" t="s">
        <v>805</v>
      </c>
      <c r="C10541" t="s">
        <v>12401</v>
      </c>
      <c r="J10541" t="s">
        <v>1444</v>
      </c>
      <c r="K10541">
        <v>0</v>
      </c>
      <c r="N10541" t="b">
        <v>1</v>
      </c>
      <c r="O10541" t="b">
        <v>0</v>
      </c>
      <c r="P10541" t="b">
        <v>0</v>
      </c>
      <c r="Q10541">
        <v>9</v>
      </c>
      <c r="R10541">
        <v>9</v>
      </c>
      <c r="S10541">
        <v>1</v>
      </c>
      <c r="T10541">
        <v>2</v>
      </c>
      <c r="U10541" t="b">
        <v>1</v>
      </c>
      <c r="V10541" t="s">
        <v>1093</v>
      </c>
      <c r="W10541" t="s">
        <v>5100</v>
      </c>
      <c r="X10541" t="s">
        <v>14521</v>
      </c>
      <c r="Y10541">
        <v>14</v>
      </c>
      <c r="Z10541">
        <v>14</v>
      </c>
      <c r="AA10541">
        <v>7</v>
      </c>
      <c r="AB10541">
        <v>7</v>
      </c>
      <c r="AC10541">
        <v>40</v>
      </c>
    </row>
    <row r="10542" spans="1:29">
      <c r="A10542">
        <v>11536</v>
      </c>
      <c r="B10542" t="s">
        <v>805</v>
      </c>
      <c r="C10542" t="s">
        <v>12402</v>
      </c>
      <c r="J10542" t="s">
        <v>1444</v>
      </c>
      <c r="K10542">
        <v>0</v>
      </c>
      <c r="N10542" t="b">
        <v>1</v>
      </c>
      <c r="O10542" t="b">
        <v>0</v>
      </c>
      <c r="P10542" t="b">
        <v>0</v>
      </c>
      <c r="Q10542">
        <v>9</v>
      </c>
      <c r="R10542">
        <v>9</v>
      </c>
      <c r="S10542">
        <v>1</v>
      </c>
      <c r="T10542">
        <v>2</v>
      </c>
      <c r="U10542" t="b">
        <v>1</v>
      </c>
      <c r="V10542" t="s">
        <v>1093</v>
      </c>
      <c r="W10542" t="s">
        <v>5100</v>
      </c>
      <c r="X10542" t="s">
        <v>14466</v>
      </c>
      <c r="Y10542">
        <v>14</v>
      </c>
      <c r="Z10542">
        <v>14</v>
      </c>
      <c r="AA10542">
        <v>8</v>
      </c>
      <c r="AB10542">
        <v>8</v>
      </c>
      <c r="AC10542">
        <v>40</v>
      </c>
    </row>
    <row r="10543" spans="1:29">
      <c r="A10543">
        <v>11537</v>
      </c>
      <c r="B10543" t="s">
        <v>805</v>
      </c>
      <c r="C10543" t="s">
        <v>12403</v>
      </c>
      <c r="J10543" t="s">
        <v>1444</v>
      </c>
      <c r="K10543">
        <v>0</v>
      </c>
      <c r="N10543" t="b">
        <v>1</v>
      </c>
      <c r="O10543" t="b">
        <v>0</v>
      </c>
      <c r="P10543" t="b">
        <v>0</v>
      </c>
      <c r="Q10543">
        <v>9</v>
      </c>
      <c r="R10543">
        <v>9</v>
      </c>
      <c r="S10543">
        <v>1</v>
      </c>
      <c r="T10543">
        <v>2</v>
      </c>
      <c r="U10543" t="b">
        <v>1</v>
      </c>
      <c r="V10543" t="s">
        <v>1093</v>
      </c>
      <c r="W10543" t="s">
        <v>5100</v>
      </c>
      <c r="X10543" t="s">
        <v>14621</v>
      </c>
      <c r="Y10543">
        <v>15</v>
      </c>
      <c r="Z10543">
        <v>15</v>
      </c>
      <c r="AA10543">
        <v>6</v>
      </c>
      <c r="AB10543">
        <v>6</v>
      </c>
      <c r="AC10543">
        <v>40</v>
      </c>
    </row>
    <row r="10544" spans="1:29">
      <c r="A10544">
        <v>11538</v>
      </c>
      <c r="B10544" t="s">
        <v>805</v>
      </c>
      <c r="C10544" t="s">
        <v>12404</v>
      </c>
      <c r="J10544" t="s">
        <v>1444</v>
      </c>
      <c r="K10544">
        <v>0</v>
      </c>
      <c r="N10544" t="b">
        <v>1</v>
      </c>
      <c r="O10544" t="b">
        <v>0</v>
      </c>
      <c r="P10544" t="b">
        <v>0</v>
      </c>
      <c r="Q10544">
        <v>9</v>
      </c>
      <c r="R10544">
        <v>9</v>
      </c>
      <c r="S10544">
        <v>1</v>
      </c>
      <c r="T10544">
        <v>2</v>
      </c>
      <c r="U10544" t="b">
        <v>1</v>
      </c>
      <c r="V10544" t="s">
        <v>1093</v>
      </c>
      <c r="W10544" t="s">
        <v>5100</v>
      </c>
      <c r="X10544" t="s">
        <v>14460</v>
      </c>
      <c r="Y10544">
        <v>15</v>
      </c>
      <c r="Z10544">
        <v>15</v>
      </c>
      <c r="AA10544">
        <v>7</v>
      </c>
      <c r="AB10544">
        <v>7</v>
      </c>
      <c r="AC10544">
        <v>40</v>
      </c>
    </row>
    <row r="10545" spans="1:29">
      <c r="A10545">
        <v>11539</v>
      </c>
      <c r="B10545" t="s">
        <v>805</v>
      </c>
      <c r="C10545" t="s">
        <v>12405</v>
      </c>
      <c r="J10545" t="s">
        <v>1444</v>
      </c>
      <c r="K10545">
        <v>0</v>
      </c>
      <c r="N10545" t="b">
        <v>1</v>
      </c>
      <c r="O10545" t="b">
        <v>0</v>
      </c>
      <c r="P10545" t="b">
        <v>0</v>
      </c>
      <c r="Q10545">
        <v>9</v>
      </c>
      <c r="R10545">
        <v>9</v>
      </c>
      <c r="S10545">
        <v>1</v>
      </c>
      <c r="T10545">
        <v>2</v>
      </c>
      <c r="U10545" t="b">
        <v>1</v>
      </c>
      <c r="V10545" t="s">
        <v>1093</v>
      </c>
      <c r="W10545" t="s">
        <v>5100</v>
      </c>
      <c r="X10545" t="s">
        <v>14463</v>
      </c>
      <c r="Y10545">
        <v>15</v>
      </c>
      <c r="Z10545">
        <v>15</v>
      </c>
      <c r="AA10545">
        <v>8</v>
      </c>
      <c r="AB10545">
        <v>8</v>
      </c>
      <c r="AC10545">
        <v>40</v>
      </c>
    </row>
    <row r="10546" spans="1:29">
      <c r="A10546">
        <v>11540</v>
      </c>
      <c r="B10546" t="s">
        <v>805</v>
      </c>
      <c r="C10546" t="s">
        <v>12406</v>
      </c>
      <c r="J10546" t="s">
        <v>1444</v>
      </c>
      <c r="K10546">
        <v>0</v>
      </c>
      <c r="N10546" t="b">
        <v>1</v>
      </c>
      <c r="O10546" t="b">
        <v>0</v>
      </c>
      <c r="P10546" t="b">
        <v>0</v>
      </c>
      <c r="Q10546">
        <v>9</v>
      </c>
      <c r="R10546">
        <v>9</v>
      </c>
      <c r="S10546">
        <v>1</v>
      </c>
      <c r="T10546">
        <v>2</v>
      </c>
      <c r="U10546" t="b">
        <v>1</v>
      </c>
      <c r="V10546" t="s">
        <v>1093</v>
      </c>
      <c r="W10546" t="s">
        <v>5100</v>
      </c>
      <c r="X10546" t="s">
        <v>14469</v>
      </c>
      <c r="Y10546">
        <v>16</v>
      </c>
      <c r="Z10546">
        <v>16</v>
      </c>
      <c r="AA10546">
        <v>6</v>
      </c>
      <c r="AB10546">
        <v>6</v>
      </c>
      <c r="AC10546">
        <v>40</v>
      </c>
    </row>
    <row r="10547" spans="1:29">
      <c r="A10547">
        <v>11541</v>
      </c>
      <c r="B10547" t="s">
        <v>805</v>
      </c>
      <c r="C10547" t="s">
        <v>12407</v>
      </c>
      <c r="J10547" t="s">
        <v>1444</v>
      </c>
      <c r="K10547">
        <v>0</v>
      </c>
      <c r="N10547" t="b">
        <v>1</v>
      </c>
      <c r="O10547" t="b">
        <v>0</v>
      </c>
      <c r="P10547" t="b">
        <v>0</v>
      </c>
      <c r="Q10547">
        <v>9</v>
      </c>
      <c r="R10547">
        <v>9</v>
      </c>
      <c r="S10547">
        <v>1</v>
      </c>
      <c r="T10547">
        <v>2</v>
      </c>
      <c r="U10547" t="b">
        <v>1</v>
      </c>
      <c r="V10547" t="s">
        <v>1093</v>
      </c>
      <c r="W10547" t="s">
        <v>5100</v>
      </c>
      <c r="X10547" t="s">
        <v>14470</v>
      </c>
      <c r="Y10547">
        <v>16</v>
      </c>
      <c r="Z10547">
        <v>16</v>
      </c>
      <c r="AA10547">
        <v>7</v>
      </c>
      <c r="AB10547">
        <v>7</v>
      </c>
      <c r="AC10547">
        <v>40</v>
      </c>
    </row>
    <row r="10548" spans="1:29">
      <c r="A10548">
        <v>11542</v>
      </c>
      <c r="B10548" t="s">
        <v>805</v>
      </c>
      <c r="C10548" t="s">
        <v>12408</v>
      </c>
      <c r="J10548" t="s">
        <v>1444</v>
      </c>
      <c r="K10548">
        <v>0</v>
      </c>
      <c r="N10548" t="b">
        <v>1</v>
      </c>
      <c r="O10548" t="b">
        <v>0</v>
      </c>
      <c r="P10548" t="b">
        <v>0</v>
      </c>
      <c r="Q10548">
        <v>9</v>
      </c>
      <c r="R10548">
        <v>9</v>
      </c>
      <c r="S10548">
        <v>1</v>
      </c>
      <c r="T10548">
        <v>2</v>
      </c>
      <c r="U10548" t="b">
        <v>1</v>
      </c>
      <c r="V10548" t="s">
        <v>1093</v>
      </c>
      <c r="W10548" t="s">
        <v>5100</v>
      </c>
      <c r="X10548" t="s">
        <v>14719</v>
      </c>
      <c r="Y10548">
        <v>16</v>
      </c>
      <c r="Z10548">
        <v>16</v>
      </c>
      <c r="AA10548">
        <v>8</v>
      </c>
      <c r="AB10548">
        <v>8</v>
      </c>
      <c r="AC10548">
        <v>40</v>
      </c>
    </row>
    <row r="10549" spans="1:29">
      <c r="A10549">
        <v>11543</v>
      </c>
      <c r="B10549" t="s">
        <v>805</v>
      </c>
      <c r="C10549" t="s">
        <v>12409</v>
      </c>
      <c r="J10549" t="s">
        <v>1444</v>
      </c>
      <c r="K10549">
        <v>0</v>
      </c>
      <c r="N10549" t="b">
        <v>1</v>
      </c>
      <c r="O10549" t="b">
        <v>0</v>
      </c>
      <c r="P10549" t="b">
        <v>0</v>
      </c>
      <c r="Q10549">
        <v>9</v>
      </c>
      <c r="R10549">
        <v>9</v>
      </c>
      <c r="S10549">
        <v>1</v>
      </c>
      <c r="T10549">
        <v>2</v>
      </c>
      <c r="U10549" t="b">
        <v>1</v>
      </c>
      <c r="V10549" t="s">
        <v>1093</v>
      </c>
      <c r="W10549" t="s">
        <v>5100</v>
      </c>
      <c r="X10549" t="s">
        <v>14526</v>
      </c>
      <c r="Y10549">
        <v>17</v>
      </c>
      <c r="Z10549">
        <v>17</v>
      </c>
      <c r="AA10549">
        <v>6</v>
      </c>
      <c r="AB10549">
        <v>6</v>
      </c>
      <c r="AC10549">
        <v>40</v>
      </c>
    </row>
    <row r="10550" spans="1:29">
      <c r="A10550">
        <v>11544</v>
      </c>
      <c r="B10550" t="s">
        <v>805</v>
      </c>
      <c r="C10550" t="s">
        <v>12410</v>
      </c>
      <c r="J10550" t="s">
        <v>1444</v>
      </c>
      <c r="K10550">
        <v>0</v>
      </c>
      <c r="N10550" t="b">
        <v>1</v>
      </c>
      <c r="O10550" t="b">
        <v>0</v>
      </c>
      <c r="P10550" t="b">
        <v>0</v>
      </c>
      <c r="Q10550">
        <v>9</v>
      </c>
      <c r="R10550">
        <v>9</v>
      </c>
      <c r="S10550">
        <v>1</v>
      </c>
      <c r="T10550">
        <v>2</v>
      </c>
      <c r="U10550" t="b">
        <v>1</v>
      </c>
      <c r="V10550" t="s">
        <v>1093</v>
      </c>
      <c r="W10550" t="s">
        <v>5100</v>
      </c>
      <c r="X10550" t="s">
        <v>14716</v>
      </c>
      <c r="Y10550">
        <v>17</v>
      </c>
      <c r="Z10550">
        <v>17</v>
      </c>
      <c r="AA10550">
        <v>7</v>
      </c>
      <c r="AB10550">
        <v>7</v>
      </c>
      <c r="AC10550">
        <v>40</v>
      </c>
    </row>
    <row r="10551" spans="1:29">
      <c r="A10551">
        <v>11545</v>
      </c>
      <c r="B10551" t="s">
        <v>805</v>
      </c>
      <c r="C10551" t="s">
        <v>12411</v>
      </c>
      <c r="J10551" t="s">
        <v>1444</v>
      </c>
      <c r="K10551">
        <v>0</v>
      </c>
      <c r="N10551" t="b">
        <v>1</v>
      </c>
      <c r="O10551" t="b">
        <v>0</v>
      </c>
      <c r="P10551" t="b">
        <v>0</v>
      </c>
      <c r="Q10551">
        <v>9</v>
      </c>
      <c r="R10551">
        <v>9</v>
      </c>
      <c r="S10551">
        <v>1</v>
      </c>
      <c r="T10551">
        <v>2</v>
      </c>
      <c r="U10551" t="b">
        <v>1</v>
      </c>
      <c r="V10551" t="s">
        <v>1093</v>
      </c>
      <c r="W10551" t="s">
        <v>5100</v>
      </c>
      <c r="X10551" t="s">
        <v>14442</v>
      </c>
      <c r="Y10551">
        <v>17</v>
      </c>
      <c r="Z10551">
        <v>17</v>
      </c>
      <c r="AA10551">
        <v>8</v>
      </c>
      <c r="AB10551">
        <v>8</v>
      </c>
      <c r="AC10551">
        <v>40</v>
      </c>
    </row>
    <row r="10552" spans="1:29">
      <c r="A10552">
        <v>11546</v>
      </c>
      <c r="B10552" t="s">
        <v>805</v>
      </c>
      <c r="C10552" t="s">
        <v>12412</v>
      </c>
      <c r="J10552" t="s">
        <v>1444</v>
      </c>
      <c r="K10552">
        <v>0</v>
      </c>
      <c r="N10552" t="b">
        <v>1</v>
      </c>
      <c r="O10552" t="b">
        <v>0</v>
      </c>
      <c r="P10552" t="b">
        <v>0</v>
      </c>
      <c r="Q10552">
        <v>9</v>
      </c>
      <c r="R10552">
        <v>9</v>
      </c>
      <c r="S10552">
        <v>1</v>
      </c>
      <c r="T10552">
        <v>2</v>
      </c>
      <c r="U10552" t="b">
        <v>1</v>
      </c>
      <c r="V10552" t="s">
        <v>1093</v>
      </c>
      <c r="W10552" t="s">
        <v>5100</v>
      </c>
      <c r="X10552" t="s">
        <v>14688</v>
      </c>
      <c r="Y10552">
        <v>18</v>
      </c>
      <c r="Z10552">
        <v>18</v>
      </c>
      <c r="AA10552">
        <v>6</v>
      </c>
      <c r="AB10552">
        <v>6</v>
      </c>
      <c r="AC10552">
        <v>40</v>
      </c>
    </row>
    <row r="10553" spans="1:29">
      <c r="A10553">
        <v>11547</v>
      </c>
      <c r="B10553" t="s">
        <v>805</v>
      </c>
      <c r="C10553" t="s">
        <v>12413</v>
      </c>
      <c r="J10553" t="s">
        <v>1444</v>
      </c>
      <c r="K10553">
        <v>0</v>
      </c>
      <c r="N10553" t="b">
        <v>1</v>
      </c>
      <c r="O10553" t="b">
        <v>0</v>
      </c>
      <c r="P10553" t="b">
        <v>0</v>
      </c>
      <c r="Q10553">
        <v>9</v>
      </c>
      <c r="R10553">
        <v>9</v>
      </c>
      <c r="S10553">
        <v>1</v>
      </c>
      <c r="T10553">
        <v>2</v>
      </c>
      <c r="U10553" t="b">
        <v>1</v>
      </c>
      <c r="V10553" t="s">
        <v>1093</v>
      </c>
      <c r="W10553" t="s">
        <v>5100</v>
      </c>
      <c r="X10553" t="s">
        <v>14487</v>
      </c>
      <c r="Y10553">
        <v>18</v>
      </c>
      <c r="Z10553">
        <v>18</v>
      </c>
      <c r="AA10553">
        <v>7</v>
      </c>
      <c r="AB10553">
        <v>7</v>
      </c>
      <c r="AC10553">
        <v>40</v>
      </c>
    </row>
    <row r="10554" spans="1:29">
      <c r="A10554">
        <v>11548</v>
      </c>
      <c r="B10554" t="s">
        <v>805</v>
      </c>
      <c r="C10554" t="s">
        <v>12414</v>
      </c>
      <c r="J10554" t="s">
        <v>1444</v>
      </c>
      <c r="K10554">
        <v>0</v>
      </c>
      <c r="N10554" t="b">
        <v>1</v>
      </c>
      <c r="O10554" t="b">
        <v>0</v>
      </c>
      <c r="P10554" t="b">
        <v>0</v>
      </c>
      <c r="Q10554">
        <v>9</v>
      </c>
      <c r="R10554">
        <v>9</v>
      </c>
      <c r="S10554">
        <v>1</v>
      </c>
      <c r="T10554">
        <v>2</v>
      </c>
      <c r="U10554" t="b">
        <v>1</v>
      </c>
      <c r="V10554" t="s">
        <v>1093</v>
      </c>
      <c r="W10554" t="s">
        <v>5100</v>
      </c>
      <c r="X10554" t="s">
        <v>14720</v>
      </c>
      <c r="Y10554">
        <v>18</v>
      </c>
      <c r="Z10554">
        <v>18</v>
      </c>
      <c r="AA10554">
        <v>8</v>
      </c>
      <c r="AB10554">
        <v>8</v>
      </c>
      <c r="AC10554">
        <v>40</v>
      </c>
    </row>
    <row r="10555" spans="1:29">
      <c r="A10555">
        <v>11549</v>
      </c>
      <c r="B10555" t="s">
        <v>805</v>
      </c>
      <c r="C10555" t="s">
        <v>12415</v>
      </c>
      <c r="J10555" t="s">
        <v>1444</v>
      </c>
      <c r="K10555">
        <v>0</v>
      </c>
      <c r="N10555" t="b">
        <v>1</v>
      </c>
      <c r="O10555" t="b">
        <v>0</v>
      </c>
      <c r="P10555" t="b">
        <v>0</v>
      </c>
      <c r="Q10555">
        <v>9</v>
      </c>
      <c r="R10555">
        <v>9</v>
      </c>
      <c r="S10555">
        <v>1</v>
      </c>
      <c r="T10555">
        <v>2</v>
      </c>
      <c r="U10555" t="b">
        <v>1</v>
      </c>
      <c r="V10555" t="s">
        <v>1093</v>
      </c>
      <c r="W10555" t="s">
        <v>5100</v>
      </c>
      <c r="X10555" t="s">
        <v>14448</v>
      </c>
      <c r="Y10555">
        <v>19</v>
      </c>
      <c r="Z10555">
        <v>19</v>
      </c>
      <c r="AA10555">
        <v>6</v>
      </c>
      <c r="AB10555">
        <v>6</v>
      </c>
      <c r="AC10555">
        <v>40</v>
      </c>
    </row>
    <row r="10556" spans="1:29">
      <c r="A10556">
        <v>11550</v>
      </c>
      <c r="B10556" t="s">
        <v>805</v>
      </c>
      <c r="C10556" t="s">
        <v>12416</v>
      </c>
      <c r="J10556" t="s">
        <v>1444</v>
      </c>
      <c r="K10556">
        <v>0</v>
      </c>
      <c r="N10556" t="b">
        <v>1</v>
      </c>
      <c r="O10556" t="b">
        <v>0</v>
      </c>
      <c r="P10556" t="b">
        <v>0</v>
      </c>
      <c r="Q10556">
        <v>9</v>
      </c>
      <c r="R10556">
        <v>9</v>
      </c>
      <c r="S10556">
        <v>1</v>
      </c>
      <c r="T10556">
        <v>2</v>
      </c>
      <c r="U10556" t="b">
        <v>1</v>
      </c>
      <c r="V10556" t="s">
        <v>1093</v>
      </c>
      <c r="W10556" t="s">
        <v>5100</v>
      </c>
      <c r="X10556" t="s">
        <v>14461</v>
      </c>
      <c r="Y10556">
        <v>19</v>
      </c>
      <c r="Z10556">
        <v>19</v>
      </c>
      <c r="AA10556">
        <v>7</v>
      </c>
      <c r="AB10556">
        <v>7</v>
      </c>
      <c r="AC10556">
        <v>40</v>
      </c>
    </row>
    <row r="10557" spans="1:29">
      <c r="A10557">
        <v>11551</v>
      </c>
      <c r="B10557" t="s">
        <v>805</v>
      </c>
      <c r="C10557" t="s">
        <v>12417</v>
      </c>
      <c r="J10557" t="s">
        <v>1444</v>
      </c>
      <c r="K10557">
        <v>0</v>
      </c>
      <c r="N10557" t="b">
        <v>1</v>
      </c>
      <c r="O10557" t="b">
        <v>0</v>
      </c>
      <c r="P10557" t="b">
        <v>0</v>
      </c>
      <c r="Q10557">
        <v>9</v>
      </c>
      <c r="R10557">
        <v>9</v>
      </c>
      <c r="S10557">
        <v>1</v>
      </c>
      <c r="T10557">
        <v>2</v>
      </c>
      <c r="U10557" t="b">
        <v>1</v>
      </c>
      <c r="V10557" t="s">
        <v>1093</v>
      </c>
      <c r="W10557" t="s">
        <v>5100</v>
      </c>
      <c r="X10557" t="s">
        <v>14488</v>
      </c>
      <c r="Y10557">
        <v>19</v>
      </c>
      <c r="Z10557">
        <v>19</v>
      </c>
      <c r="AA10557">
        <v>8</v>
      </c>
      <c r="AB10557">
        <v>8</v>
      </c>
      <c r="AC10557">
        <v>40</v>
      </c>
    </row>
    <row r="10558" spans="1:29">
      <c r="A10558">
        <v>11552</v>
      </c>
      <c r="B10558" t="s">
        <v>805</v>
      </c>
      <c r="C10558" t="s">
        <v>12418</v>
      </c>
      <c r="J10558" t="s">
        <v>1444</v>
      </c>
      <c r="K10558">
        <v>0</v>
      </c>
      <c r="N10558" t="b">
        <v>1</v>
      </c>
      <c r="O10558" t="b">
        <v>0</v>
      </c>
      <c r="P10558" t="b">
        <v>0</v>
      </c>
      <c r="Q10558">
        <v>9</v>
      </c>
      <c r="R10558">
        <v>9</v>
      </c>
      <c r="S10558">
        <v>1</v>
      </c>
      <c r="T10558">
        <v>2</v>
      </c>
      <c r="U10558" t="b">
        <v>1</v>
      </c>
      <c r="V10558" t="s">
        <v>1093</v>
      </c>
      <c r="W10558" t="s">
        <v>5100</v>
      </c>
      <c r="X10558" t="s">
        <v>14623</v>
      </c>
      <c r="Y10558">
        <v>20</v>
      </c>
      <c r="Z10558">
        <v>20</v>
      </c>
      <c r="AA10558">
        <v>6</v>
      </c>
      <c r="AB10558">
        <v>6</v>
      </c>
      <c r="AC10558">
        <v>40</v>
      </c>
    </row>
    <row r="10559" spans="1:29">
      <c r="A10559">
        <v>11553</v>
      </c>
      <c r="B10559" t="s">
        <v>805</v>
      </c>
      <c r="C10559" t="s">
        <v>12419</v>
      </c>
      <c r="J10559" t="s">
        <v>1444</v>
      </c>
      <c r="K10559">
        <v>0</v>
      </c>
      <c r="N10559" t="b">
        <v>1</v>
      </c>
      <c r="O10559" t="b">
        <v>0</v>
      </c>
      <c r="P10559" t="b">
        <v>0</v>
      </c>
      <c r="Q10559">
        <v>9</v>
      </c>
      <c r="R10559">
        <v>9</v>
      </c>
      <c r="S10559">
        <v>1</v>
      </c>
      <c r="T10559">
        <v>2</v>
      </c>
      <c r="U10559" t="b">
        <v>1</v>
      </c>
      <c r="V10559" t="s">
        <v>1093</v>
      </c>
      <c r="W10559" t="s">
        <v>5100</v>
      </c>
      <c r="X10559" t="s">
        <v>14632</v>
      </c>
      <c r="Y10559">
        <v>20</v>
      </c>
      <c r="Z10559">
        <v>20</v>
      </c>
      <c r="AA10559">
        <v>7</v>
      </c>
      <c r="AB10559">
        <v>7</v>
      </c>
      <c r="AC10559">
        <v>40</v>
      </c>
    </row>
    <row r="10560" spans="1:29">
      <c r="A10560">
        <v>11554</v>
      </c>
      <c r="B10560" t="s">
        <v>805</v>
      </c>
      <c r="C10560" t="s">
        <v>12420</v>
      </c>
      <c r="J10560" t="s">
        <v>1444</v>
      </c>
      <c r="K10560">
        <v>0</v>
      </c>
      <c r="N10560" t="b">
        <v>1</v>
      </c>
      <c r="O10560" t="b">
        <v>0</v>
      </c>
      <c r="P10560" t="b">
        <v>0</v>
      </c>
      <c r="Q10560">
        <v>9</v>
      </c>
      <c r="R10560">
        <v>9</v>
      </c>
      <c r="S10560">
        <v>1</v>
      </c>
      <c r="T10560">
        <v>2</v>
      </c>
      <c r="U10560" t="b">
        <v>1</v>
      </c>
      <c r="V10560" t="s">
        <v>1093</v>
      </c>
      <c r="W10560" t="s">
        <v>5100</v>
      </c>
      <c r="X10560" t="s">
        <v>14638</v>
      </c>
      <c r="Y10560">
        <v>20</v>
      </c>
      <c r="Z10560">
        <v>20</v>
      </c>
      <c r="AA10560">
        <v>8</v>
      </c>
      <c r="AB10560">
        <v>8</v>
      </c>
      <c r="AC10560">
        <v>40</v>
      </c>
    </row>
    <row r="10561" spans="1:29">
      <c r="A10561">
        <v>11555</v>
      </c>
      <c r="B10561" t="s">
        <v>805</v>
      </c>
      <c r="C10561" t="s">
        <v>12421</v>
      </c>
      <c r="J10561" t="s">
        <v>1444</v>
      </c>
      <c r="K10561">
        <v>0</v>
      </c>
      <c r="N10561" t="b">
        <v>1</v>
      </c>
      <c r="O10561" t="b">
        <v>0</v>
      </c>
      <c r="P10561" t="b">
        <v>0</v>
      </c>
      <c r="Q10561">
        <v>9</v>
      </c>
      <c r="R10561">
        <v>9</v>
      </c>
      <c r="S10561">
        <v>1</v>
      </c>
      <c r="T10561">
        <v>2</v>
      </c>
      <c r="U10561" t="b">
        <v>1</v>
      </c>
      <c r="V10561" t="s">
        <v>1093</v>
      </c>
      <c r="W10561" t="s">
        <v>5100</v>
      </c>
      <c r="X10561" t="s">
        <v>14624</v>
      </c>
      <c r="Y10561">
        <v>21</v>
      </c>
      <c r="Z10561">
        <v>21</v>
      </c>
      <c r="AA10561">
        <v>6</v>
      </c>
      <c r="AB10561">
        <v>6</v>
      </c>
      <c r="AC10561">
        <v>40</v>
      </c>
    </row>
    <row r="10562" spans="1:29">
      <c r="A10562">
        <v>11556</v>
      </c>
      <c r="B10562" t="s">
        <v>805</v>
      </c>
      <c r="C10562" t="s">
        <v>12422</v>
      </c>
      <c r="J10562" t="s">
        <v>1444</v>
      </c>
      <c r="K10562">
        <v>0</v>
      </c>
      <c r="N10562" t="b">
        <v>1</v>
      </c>
      <c r="O10562" t="b">
        <v>0</v>
      </c>
      <c r="P10562" t="b">
        <v>0</v>
      </c>
      <c r="Q10562">
        <v>9</v>
      </c>
      <c r="R10562">
        <v>9</v>
      </c>
      <c r="S10562">
        <v>1</v>
      </c>
      <c r="T10562">
        <v>2</v>
      </c>
      <c r="U10562" t="b">
        <v>1</v>
      </c>
      <c r="V10562" t="s">
        <v>1093</v>
      </c>
      <c r="W10562" t="s">
        <v>5100</v>
      </c>
      <c r="X10562" t="s">
        <v>14633</v>
      </c>
      <c r="Y10562">
        <v>21</v>
      </c>
      <c r="Z10562">
        <v>21</v>
      </c>
      <c r="AA10562">
        <v>7</v>
      </c>
      <c r="AB10562">
        <v>7</v>
      </c>
      <c r="AC10562">
        <v>40</v>
      </c>
    </row>
    <row r="10563" spans="1:29">
      <c r="A10563">
        <v>11557</v>
      </c>
      <c r="B10563" t="s">
        <v>805</v>
      </c>
      <c r="C10563" t="s">
        <v>12423</v>
      </c>
      <c r="J10563" t="s">
        <v>1444</v>
      </c>
      <c r="K10563">
        <v>0</v>
      </c>
      <c r="N10563" t="b">
        <v>1</v>
      </c>
      <c r="O10563" t="b">
        <v>0</v>
      </c>
      <c r="P10563" t="b">
        <v>0</v>
      </c>
      <c r="Q10563">
        <v>9</v>
      </c>
      <c r="R10563">
        <v>9</v>
      </c>
      <c r="S10563">
        <v>1</v>
      </c>
      <c r="T10563">
        <v>2</v>
      </c>
      <c r="U10563" t="b">
        <v>1</v>
      </c>
      <c r="V10563" t="s">
        <v>1093</v>
      </c>
      <c r="W10563" t="s">
        <v>5100</v>
      </c>
      <c r="X10563" t="s">
        <v>14639</v>
      </c>
      <c r="Y10563">
        <v>21</v>
      </c>
      <c r="Z10563">
        <v>21</v>
      </c>
      <c r="AA10563">
        <v>8</v>
      </c>
      <c r="AB10563">
        <v>8</v>
      </c>
      <c r="AC10563">
        <v>40</v>
      </c>
    </row>
    <row r="10564" spans="1:29">
      <c r="A10564">
        <v>11558</v>
      </c>
      <c r="B10564" t="s">
        <v>805</v>
      </c>
      <c r="C10564" t="s">
        <v>12424</v>
      </c>
      <c r="J10564" t="s">
        <v>1444</v>
      </c>
      <c r="K10564">
        <v>0</v>
      </c>
      <c r="N10564" t="b">
        <v>1</v>
      </c>
      <c r="O10564" t="b">
        <v>0</v>
      </c>
      <c r="P10564" t="b">
        <v>0</v>
      </c>
      <c r="Q10564">
        <v>9</v>
      </c>
      <c r="R10564">
        <v>9</v>
      </c>
      <c r="S10564">
        <v>1</v>
      </c>
      <c r="T10564">
        <v>2</v>
      </c>
      <c r="U10564" t="b">
        <v>1</v>
      </c>
      <c r="V10564" t="s">
        <v>1093</v>
      </c>
      <c r="W10564" t="s">
        <v>5100</v>
      </c>
      <c r="X10564" t="s">
        <v>14625</v>
      </c>
      <c r="Y10564">
        <v>22</v>
      </c>
      <c r="Z10564">
        <v>22</v>
      </c>
      <c r="AA10564">
        <v>6</v>
      </c>
      <c r="AB10564">
        <v>6</v>
      </c>
      <c r="AC10564">
        <v>40</v>
      </c>
    </row>
    <row r="10565" spans="1:29">
      <c r="A10565">
        <v>11559</v>
      </c>
      <c r="B10565" t="s">
        <v>805</v>
      </c>
      <c r="C10565" t="s">
        <v>12425</v>
      </c>
      <c r="J10565" t="s">
        <v>1444</v>
      </c>
      <c r="K10565">
        <v>0</v>
      </c>
      <c r="N10565" t="b">
        <v>1</v>
      </c>
      <c r="O10565" t="b">
        <v>0</v>
      </c>
      <c r="P10565" t="b">
        <v>0</v>
      </c>
      <c r="Q10565">
        <v>9</v>
      </c>
      <c r="R10565">
        <v>9</v>
      </c>
      <c r="S10565">
        <v>1</v>
      </c>
      <c r="T10565">
        <v>2</v>
      </c>
      <c r="U10565" t="b">
        <v>1</v>
      </c>
      <c r="V10565" t="s">
        <v>1093</v>
      </c>
      <c r="W10565" t="s">
        <v>5100</v>
      </c>
      <c r="X10565" t="s">
        <v>14490</v>
      </c>
      <c r="Y10565">
        <v>22</v>
      </c>
      <c r="Z10565">
        <v>22</v>
      </c>
      <c r="AA10565">
        <v>7</v>
      </c>
      <c r="AB10565">
        <v>7</v>
      </c>
      <c r="AC10565">
        <v>40</v>
      </c>
    </row>
    <row r="10566" spans="1:29">
      <c r="A10566">
        <v>11560</v>
      </c>
      <c r="B10566" t="s">
        <v>805</v>
      </c>
      <c r="C10566" t="s">
        <v>12426</v>
      </c>
      <c r="J10566" t="s">
        <v>1444</v>
      </c>
      <c r="K10566">
        <v>0</v>
      </c>
      <c r="N10566" t="b">
        <v>1</v>
      </c>
      <c r="O10566" t="b">
        <v>0</v>
      </c>
      <c r="P10566" t="b">
        <v>0</v>
      </c>
      <c r="Q10566">
        <v>9</v>
      </c>
      <c r="R10566">
        <v>9</v>
      </c>
      <c r="S10566">
        <v>1</v>
      </c>
      <c r="T10566">
        <v>2</v>
      </c>
      <c r="U10566" t="b">
        <v>1</v>
      </c>
      <c r="V10566" t="s">
        <v>1093</v>
      </c>
      <c r="W10566" t="s">
        <v>5100</v>
      </c>
      <c r="X10566" t="s">
        <v>14441</v>
      </c>
      <c r="Y10566">
        <v>22</v>
      </c>
      <c r="Z10566">
        <v>22</v>
      </c>
      <c r="AA10566">
        <v>8</v>
      </c>
      <c r="AB10566">
        <v>8</v>
      </c>
      <c r="AC10566">
        <v>40</v>
      </c>
    </row>
    <row r="10567" spans="1:29">
      <c r="A10567">
        <v>11561</v>
      </c>
      <c r="B10567" t="s">
        <v>805</v>
      </c>
      <c r="C10567" t="s">
        <v>12427</v>
      </c>
      <c r="J10567" t="s">
        <v>1444</v>
      </c>
      <c r="K10567">
        <v>0</v>
      </c>
      <c r="N10567" t="b">
        <v>1</v>
      </c>
      <c r="O10567" t="b">
        <v>0</v>
      </c>
      <c r="P10567" t="b">
        <v>0</v>
      </c>
      <c r="Q10567">
        <v>9</v>
      </c>
      <c r="R10567">
        <v>9</v>
      </c>
      <c r="S10567">
        <v>1</v>
      </c>
      <c r="T10567">
        <v>2</v>
      </c>
      <c r="U10567" t="b">
        <v>1</v>
      </c>
      <c r="V10567" t="s">
        <v>1093</v>
      </c>
      <c r="W10567" t="s">
        <v>5100</v>
      </c>
      <c r="X10567" t="s">
        <v>14626</v>
      </c>
      <c r="Y10567">
        <v>23</v>
      </c>
      <c r="Z10567">
        <v>23</v>
      </c>
      <c r="AA10567">
        <v>6</v>
      </c>
      <c r="AB10567">
        <v>6</v>
      </c>
      <c r="AC10567">
        <v>40</v>
      </c>
    </row>
    <row r="10568" spans="1:29">
      <c r="A10568">
        <v>11562</v>
      </c>
      <c r="B10568" t="s">
        <v>805</v>
      </c>
      <c r="C10568" t="s">
        <v>12428</v>
      </c>
      <c r="J10568" t="s">
        <v>1444</v>
      </c>
      <c r="K10568">
        <v>0</v>
      </c>
      <c r="N10568" t="b">
        <v>1</v>
      </c>
      <c r="O10568" t="b">
        <v>0</v>
      </c>
      <c r="P10568" t="b">
        <v>0</v>
      </c>
      <c r="Q10568">
        <v>9</v>
      </c>
      <c r="R10568">
        <v>9</v>
      </c>
      <c r="S10568">
        <v>1</v>
      </c>
      <c r="T10568">
        <v>2</v>
      </c>
      <c r="U10568" t="b">
        <v>1</v>
      </c>
      <c r="V10568" t="s">
        <v>1093</v>
      </c>
      <c r="W10568" t="s">
        <v>5100</v>
      </c>
      <c r="X10568" t="s">
        <v>14717</v>
      </c>
      <c r="Y10568">
        <v>23</v>
      </c>
      <c r="Z10568">
        <v>23</v>
      </c>
      <c r="AA10568">
        <v>7</v>
      </c>
      <c r="AB10568">
        <v>7</v>
      </c>
      <c r="AC10568">
        <v>40</v>
      </c>
    </row>
    <row r="10569" spans="1:29">
      <c r="A10569">
        <v>11563</v>
      </c>
      <c r="B10569" t="s">
        <v>805</v>
      </c>
      <c r="C10569" t="s">
        <v>12429</v>
      </c>
      <c r="J10569" t="s">
        <v>1444</v>
      </c>
      <c r="K10569">
        <v>0</v>
      </c>
      <c r="N10569" t="b">
        <v>1</v>
      </c>
      <c r="O10569" t="b">
        <v>0</v>
      </c>
      <c r="P10569" t="b">
        <v>0</v>
      </c>
      <c r="Q10569">
        <v>9</v>
      </c>
      <c r="R10569">
        <v>9</v>
      </c>
      <c r="S10569">
        <v>1</v>
      </c>
      <c r="T10569">
        <v>2</v>
      </c>
      <c r="U10569" t="b">
        <v>1</v>
      </c>
      <c r="V10569" t="s">
        <v>1093</v>
      </c>
      <c r="W10569" t="s">
        <v>5100</v>
      </c>
      <c r="X10569" t="s">
        <v>14721</v>
      </c>
      <c r="Y10569">
        <v>23</v>
      </c>
      <c r="Z10569">
        <v>23</v>
      </c>
      <c r="AA10569">
        <v>8</v>
      </c>
      <c r="AB10569">
        <v>8</v>
      </c>
      <c r="AC10569">
        <v>40</v>
      </c>
    </row>
    <row r="10570" spans="1:29">
      <c r="A10570">
        <v>11564</v>
      </c>
      <c r="B10570" t="s">
        <v>805</v>
      </c>
      <c r="C10570" t="s">
        <v>12430</v>
      </c>
      <c r="J10570" t="s">
        <v>1444</v>
      </c>
      <c r="K10570">
        <v>0</v>
      </c>
      <c r="N10570" t="b">
        <v>1</v>
      </c>
      <c r="O10570" t="b">
        <v>0</v>
      </c>
      <c r="P10570" t="b">
        <v>0</v>
      </c>
      <c r="Q10570">
        <v>9</v>
      </c>
      <c r="R10570">
        <v>9</v>
      </c>
      <c r="S10570">
        <v>1</v>
      </c>
      <c r="T10570">
        <v>2</v>
      </c>
      <c r="U10570" t="b">
        <v>1</v>
      </c>
      <c r="V10570" t="s">
        <v>1093</v>
      </c>
      <c r="W10570" t="s">
        <v>5100</v>
      </c>
      <c r="X10570" t="s">
        <v>14627</v>
      </c>
      <c r="Y10570">
        <v>24</v>
      </c>
      <c r="Z10570">
        <v>24</v>
      </c>
      <c r="AA10570">
        <v>6</v>
      </c>
      <c r="AB10570">
        <v>6</v>
      </c>
      <c r="AC10570">
        <v>40</v>
      </c>
    </row>
    <row r="10571" spans="1:29">
      <c r="A10571">
        <v>11565</v>
      </c>
      <c r="B10571" t="s">
        <v>805</v>
      </c>
      <c r="C10571" t="s">
        <v>12431</v>
      </c>
      <c r="J10571" t="s">
        <v>1444</v>
      </c>
      <c r="K10571">
        <v>0</v>
      </c>
      <c r="N10571" t="b">
        <v>1</v>
      </c>
      <c r="O10571" t="b">
        <v>0</v>
      </c>
      <c r="P10571" t="b">
        <v>0</v>
      </c>
      <c r="Q10571">
        <v>9</v>
      </c>
      <c r="R10571">
        <v>9</v>
      </c>
      <c r="S10571">
        <v>1</v>
      </c>
      <c r="T10571">
        <v>2</v>
      </c>
      <c r="U10571" t="b">
        <v>1</v>
      </c>
      <c r="V10571" t="s">
        <v>1093</v>
      </c>
      <c r="W10571" t="s">
        <v>5100</v>
      </c>
      <c r="X10571" t="s">
        <v>14489</v>
      </c>
      <c r="Y10571">
        <v>24</v>
      </c>
      <c r="Z10571">
        <v>24</v>
      </c>
      <c r="AA10571">
        <v>7</v>
      </c>
      <c r="AB10571">
        <v>7</v>
      </c>
      <c r="AC10571">
        <v>40</v>
      </c>
    </row>
    <row r="10572" spans="1:29">
      <c r="A10572">
        <v>11566</v>
      </c>
      <c r="B10572" t="s">
        <v>805</v>
      </c>
      <c r="C10572" t="s">
        <v>12432</v>
      </c>
      <c r="J10572" t="s">
        <v>1444</v>
      </c>
      <c r="K10572">
        <v>0</v>
      </c>
      <c r="N10572" t="b">
        <v>1</v>
      </c>
      <c r="O10572" t="b">
        <v>0</v>
      </c>
      <c r="P10572" t="b">
        <v>0</v>
      </c>
      <c r="Q10572">
        <v>9</v>
      </c>
      <c r="R10572">
        <v>9</v>
      </c>
      <c r="S10572">
        <v>1</v>
      </c>
      <c r="T10572">
        <v>2</v>
      </c>
      <c r="U10572" t="b">
        <v>1</v>
      </c>
      <c r="V10572" t="s">
        <v>1093</v>
      </c>
      <c r="W10572" t="s">
        <v>5100</v>
      </c>
      <c r="X10572" t="s">
        <v>14446</v>
      </c>
      <c r="Y10572">
        <v>24</v>
      </c>
      <c r="Z10572">
        <v>24</v>
      </c>
      <c r="AA10572">
        <v>8</v>
      </c>
      <c r="AB10572">
        <v>8</v>
      </c>
      <c r="AC10572">
        <v>40</v>
      </c>
    </row>
    <row r="10573" spans="1:29">
      <c r="A10573">
        <v>11567</v>
      </c>
      <c r="B10573" t="s">
        <v>805</v>
      </c>
      <c r="C10573" t="s">
        <v>12433</v>
      </c>
      <c r="J10573" t="s">
        <v>1444</v>
      </c>
      <c r="K10573">
        <v>0</v>
      </c>
      <c r="N10573" t="b">
        <v>1</v>
      </c>
      <c r="O10573" t="b">
        <v>0</v>
      </c>
      <c r="P10573" t="b">
        <v>0</v>
      </c>
      <c r="Q10573">
        <v>9</v>
      </c>
      <c r="R10573">
        <v>9</v>
      </c>
      <c r="S10573">
        <v>1</v>
      </c>
      <c r="T10573">
        <v>2</v>
      </c>
      <c r="U10573" t="b">
        <v>1</v>
      </c>
      <c r="V10573" t="s">
        <v>1093</v>
      </c>
      <c r="W10573" t="s">
        <v>5100</v>
      </c>
      <c r="X10573" t="s">
        <v>14534</v>
      </c>
      <c r="Y10573">
        <v>25</v>
      </c>
      <c r="Z10573">
        <v>25</v>
      </c>
      <c r="AA10573">
        <v>6</v>
      </c>
      <c r="AB10573">
        <v>6</v>
      </c>
      <c r="AC10573">
        <v>40</v>
      </c>
    </row>
    <row r="10574" spans="1:29">
      <c r="A10574">
        <v>11568</v>
      </c>
      <c r="B10574" t="s">
        <v>805</v>
      </c>
      <c r="C10574" t="s">
        <v>12434</v>
      </c>
      <c r="J10574" t="s">
        <v>1444</v>
      </c>
      <c r="K10574">
        <v>0</v>
      </c>
      <c r="N10574" t="b">
        <v>1</v>
      </c>
      <c r="O10574" t="b">
        <v>0</v>
      </c>
      <c r="P10574" t="b">
        <v>0</v>
      </c>
      <c r="Q10574">
        <v>9</v>
      </c>
      <c r="R10574">
        <v>9</v>
      </c>
      <c r="S10574">
        <v>1</v>
      </c>
      <c r="T10574">
        <v>2</v>
      </c>
      <c r="U10574" t="b">
        <v>1</v>
      </c>
      <c r="V10574" t="s">
        <v>1093</v>
      </c>
      <c r="W10574" t="s">
        <v>5100</v>
      </c>
      <c r="X10574" t="s">
        <v>14634</v>
      </c>
      <c r="Y10574">
        <v>25</v>
      </c>
      <c r="Z10574">
        <v>25</v>
      </c>
      <c r="AA10574">
        <v>7</v>
      </c>
      <c r="AB10574">
        <v>7</v>
      </c>
      <c r="AC10574">
        <v>40</v>
      </c>
    </row>
    <row r="10575" spans="1:29">
      <c r="A10575">
        <v>11569</v>
      </c>
      <c r="B10575" t="s">
        <v>805</v>
      </c>
      <c r="C10575" t="s">
        <v>12435</v>
      </c>
      <c r="J10575" t="s">
        <v>1444</v>
      </c>
      <c r="K10575">
        <v>0</v>
      </c>
      <c r="N10575" t="b">
        <v>1</v>
      </c>
      <c r="O10575" t="b">
        <v>0</v>
      </c>
      <c r="P10575" t="b">
        <v>0</v>
      </c>
      <c r="Q10575">
        <v>9</v>
      </c>
      <c r="R10575">
        <v>9</v>
      </c>
      <c r="S10575">
        <v>1</v>
      </c>
      <c r="T10575">
        <v>2</v>
      </c>
      <c r="U10575" t="b">
        <v>1</v>
      </c>
      <c r="V10575" t="s">
        <v>1093</v>
      </c>
      <c r="W10575" t="s">
        <v>5100</v>
      </c>
      <c r="X10575" t="s">
        <v>14640</v>
      </c>
      <c r="Y10575">
        <v>25</v>
      </c>
      <c r="Z10575">
        <v>25</v>
      </c>
      <c r="AA10575">
        <v>8</v>
      </c>
      <c r="AB10575">
        <v>8</v>
      </c>
      <c r="AC10575">
        <v>40</v>
      </c>
    </row>
    <row r="10576" spans="1:29">
      <c r="A10576">
        <v>11570</v>
      </c>
      <c r="B10576" t="s">
        <v>805</v>
      </c>
      <c r="C10576" t="s">
        <v>12436</v>
      </c>
      <c r="J10576" t="s">
        <v>1444</v>
      </c>
      <c r="K10576">
        <v>0</v>
      </c>
      <c r="N10576" t="b">
        <v>1</v>
      </c>
      <c r="O10576" t="b">
        <v>0</v>
      </c>
      <c r="P10576" t="b">
        <v>0</v>
      </c>
      <c r="Q10576">
        <v>9</v>
      </c>
      <c r="R10576">
        <v>9</v>
      </c>
      <c r="S10576">
        <v>1</v>
      </c>
      <c r="T10576">
        <v>2</v>
      </c>
      <c r="U10576" t="b">
        <v>1</v>
      </c>
      <c r="V10576" t="s">
        <v>1093</v>
      </c>
      <c r="W10576" t="s">
        <v>5100</v>
      </c>
      <c r="X10576" t="s">
        <v>14491</v>
      </c>
      <c r="Y10576">
        <v>26</v>
      </c>
      <c r="Z10576">
        <v>26</v>
      </c>
      <c r="AA10576">
        <v>6</v>
      </c>
      <c r="AB10576">
        <v>6</v>
      </c>
      <c r="AC10576">
        <v>40</v>
      </c>
    </row>
    <row r="10577" spans="1:29">
      <c r="A10577">
        <v>11571</v>
      </c>
      <c r="B10577" t="s">
        <v>805</v>
      </c>
      <c r="C10577" t="s">
        <v>12437</v>
      </c>
      <c r="J10577" t="s">
        <v>1444</v>
      </c>
      <c r="K10577">
        <v>0</v>
      </c>
      <c r="N10577" t="b">
        <v>1</v>
      </c>
      <c r="O10577" t="b">
        <v>0</v>
      </c>
      <c r="P10577" t="b">
        <v>0</v>
      </c>
      <c r="Q10577">
        <v>9</v>
      </c>
      <c r="R10577">
        <v>9</v>
      </c>
      <c r="S10577">
        <v>1</v>
      </c>
      <c r="T10577">
        <v>2</v>
      </c>
      <c r="U10577" t="b">
        <v>1</v>
      </c>
      <c r="V10577" t="s">
        <v>1093</v>
      </c>
      <c r="W10577" t="s">
        <v>5100</v>
      </c>
      <c r="X10577" t="s">
        <v>14718</v>
      </c>
      <c r="Y10577">
        <v>26</v>
      </c>
      <c r="Z10577">
        <v>26</v>
      </c>
      <c r="AA10577">
        <v>7</v>
      </c>
      <c r="AB10577">
        <v>7</v>
      </c>
      <c r="AC10577">
        <v>40</v>
      </c>
    </row>
    <row r="10578" spans="1:29">
      <c r="A10578">
        <v>11572</v>
      </c>
      <c r="B10578" t="s">
        <v>805</v>
      </c>
      <c r="C10578" t="s">
        <v>12438</v>
      </c>
      <c r="J10578" t="s">
        <v>1444</v>
      </c>
      <c r="K10578">
        <v>0</v>
      </c>
      <c r="N10578" t="b">
        <v>1</v>
      </c>
      <c r="O10578" t="b">
        <v>0</v>
      </c>
      <c r="P10578" t="b">
        <v>0</v>
      </c>
      <c r="Q10578">
        <v>9</v>
      </c>
      <c r="R10578">
        <v>9</v>
      </c>
      <c r="S10578">
        <v>1</v>
      </c>
      <c r="T10578">
        <v>2</v>
      </c>
      <c r="U10578" t="b">
        <v>1</v>
      </c>
      <c r="V10578" t="s">
        <v>1093</v>
      </c>
      <c r="W10578" t="s">
        <v>5100</v>
      </c>
      <c r="X10578" t="s">
        <v>14722</v>
      </c>
      <c r="Y10578">
        <v>26</v>
      </c>
      <c r="Z10578">
        <v>26</v>
      </c>
      <c r="AA10578">
        <v>8</v>
      </c>
      <c r="AB10578">
        <v>8</v>
      </c>
      <c r="AC10578">
        <v>40</v>
      </c>
    </row>
    <row r="10579" spans="1:29">
      <c r="A10579">
        <v>11573</v>
      </c>
      <c r="B10579" t="s">
        <v>805</v>
      </c>
      <c r="C10579" t="s">
        <v>12439</v>
      </c>
      <c r="J10579" t="s">
        <v>1444</v>
      </c>
      <c r="K10579">
        <v>0</v>
      </c>
      <c r="N10579" t="b">
        <v>1</v>
      </c>
      <c r="O10579" t="b">
        <v>0</v>
      </c>
      <c r="P10579" t="b">
        <v>0</v>
      </c>
      <c r="Q10579">
        <v>9</v>
      </c>
      <c r="R10579">
        <v>9</v>
      </c>
      <c r="S10579">
        <v>1</v>
      </c>
      <c r="T10579">
        <v>2</v>
      </c>
      <c r="U10579" t="b">
        <v>1</v>
      </c>
      <c r="V10579" t="s">
        <v>1093</v>
      </c>
      <c r="W10579" t="s">
        <v>5100</v>
      </c>
      <c r="X10579" t="s">
        <v>14628</v>
      </c>
      <c r="Y10579">
        <v>27</v>
      </c>
      <c r="Z10579">
        <v>27</v>
      </c>
      <c r="AA10579">
        <v>6</v>
      </c>
      <c r="AB10579">
        <v>6</v>
      </c>
      <c r="AC10579">
        <v>40</v>
      </c>
    </row>
    <row r="10580" spans="1:29">
      <c r="A10580">
        <v>11574</v>
      </c>
      <c r="B10580" t="s">
        <v>805</v>
      </c>
      <c r="C10580" t="s">
        <v>12440</v>
      </c>
      <c r="J10580" t="s">
        <v>1444</v>
      </c>
      <c r="K10580">
        <v>0</v>
      </c>
      <c r="N10580" t="b">
        <v>1</v>
      </c>
      <c r="O10580" t="b">
        <v>0</v>
      </c>
      <c r="P10580" t="b">
        <v>0</v>
      </c>
      <c r="Q10580">
        <v>9</v>
      </c>
      <c r="R10580">
        <v>9</v>
      </c>
      <c r="S10580">
        <v>1</v>
      </c>
      <c r="T10580">
        <v>2</v>
      </c>
      <c r="U10580" t="b">
        <v>1</v>
      </c>
      <c r="V10580" t="s">
        <v>1093</v>
      </c>
      <c r="W10580" t="s">
        <v>5100</v>
      </c>
      <c r="X10580" t="s">
        <v>14635</v>
      </c>
      <c r="Y10580">
        <v>27</v>
      </c>
      <c r="Z10580">
        <v>27</v>
      </c>
      <c r="AA10580">
        <v>7</v>
      </c>
      <c r="AB10580">
        <v>7</v>
      </c>
      <c r="AC10580">
        <v>40</v>
      </c>
    </row>
    <row r="10581" spans="1:29">
      <c r="A10581">
        <v>11575</v>
      </c>
      <c r="B10581" t="s">
        <v>805</v>
      </c>
      <c r="C10581" t="s">
        <v>12441</v>
      </c>
      <c r="J10581" t="s">
        <v>1444</v>
      </c>
      <c r="K10581">
        <v>0</v>
      </c>
      <c r="N10581" t="b">
        <v>1</v>
      </c>
      <c r="O10581" t="b">
        <v>0</v>
      </c>
      <c r="P10581" t="b">
        <v>0</v>
      </c>
      <c r="Q10581">
        <v>9</v>
      </c>
      <c r="R10581">
        <v>9</v>
      </c>
      <c r="S10581">
        <v>1</v>
      </c>
      <c r="T10581">
        <v>2</v>
      </c>
      <c r="U10581" t="b">
        <v>1</v>
      </c>
      <c r="V10581" t="s">
        <v>1093</v>
      </c>
      <c r="W10581" t="s">
        <v>5100</v>
      </c>
      <c r="X10581" t="s">
        <v>14641</v>
      </c>
      <c r="Y10581">
        <v>27</v>
      </c>
      <c r="Z10581">
        <v>27</v>
      </c>
      <c r="AA10581">
        <v>8</v>
      </c>
      <c r="AB10581">
        <v>8</v>
      </c>
      <c r="AC10581">
        <v>40</v>
      </c>
    </row>
    <row r="10582" spans="1:29">
      <c r="A10582">
        <v>11576</v>
      </c>
      <c r="B10582" t="s">
        <v>805</v>
      </c>
      <c r="C10582" t="s">
        <v>12442</v>
      </c>
      <c r="J10582" t="s">
        <v>1444</v>
      </c>
      <c r="K10582">
        <v>0</v>
      </c>
      <c r="N10582" t="b">
        <v>1</v>
      </c>
      <c r="O10582" t="b">
        <v>0</v>
      </c>
      <c r="P10582" t="b">
        <v>0</v>
      </c>
      <c r="Q10582">
        <v>9</v>
      </c>
      <c r="R10582">
        <v>9</v>
      </c>
      <c r="S10582">
        <v>1</v>
      </c>
      <c r="T10582">
        <v>2</v>
      </c>
      <c r="U10582" t="b">
        <v>1</v>
      </c>
      <c r="V10582" t="s">
        <v>1093</v>
      </c>
      <c r="W10582" t="s">
        <v>5100</v>
      </c>
      <c r="X10582" t="s">
        <v>14629</v>
      </c>
      <c r="Y10582">
        <v>28</v>
      </c>
      <c r="Z10582">
        <v>28</v>
      </c>
      <c r="AA10582">
        <v>6</v>
      </c>
      <c r="AB10582">
        <v>6</v>
      </c>
      <c r="AC10582">
        <v>40</v>
      </c>
    </row>
    <row r="10583" spans="1:29">
      <c r="A10583">
        <v>11577</v>
      </c>
      <c r="B10583" t="s">
        <v>805</v>
      </c>
      <c r="C10583" t="s">
        <v>12443</v>
      </c>
      <c r="J10583" t="s">
        <v>1444</v>
      </c>
      <c r="K10583">
        <v>0</v>
      </c>
      <c r="N10583" t="b">
        <v>1</v>
      </c>
      <c r="O10583" t="b">
        <v>0</v>
      </c>
      <c r="P10583" t="b">
        <v>0</v>
      </c>
      <c r="Q10583">
        <v>9</v>
      </c>
      <c r="R10583">
        <v>9</v>
      </c>
      <c r="S10583">
        <v>1</v>
      </c>
      <c r="T10583">
        <v>2</v>
      </c>
      <c r="U10583" t="b">
        <v>1</v>
      </c>
      <c r="V10583" t="s">
        <v>1093</v>
      </c>
      <c r="W10583" t="s">
        <v>5100</v>
      </c>
      <c r="X10583" t="s">
        <v>14730</v>
      </c>
      <c r="Y10583">
        <v>28</v>
      </c>
      <c r="Z10583">
        <v>28</v>
      </c>
      <c r="AA10583">
        <v>7</v>
      </c>
      <c r="AB10583">
        <v>7</v>
      </c>
      <c r="AC10583">
        <v>40</v>
      </c>
    </row>
    <row r="10584" spans="1:29">
      <c r="A10584">
        <v>11578</v>
      </c>
      <c r="B10584" t="s">
        <v>805</v>
      </c>
      <c r="C10584" t="s">
        <v>12444</v>
      </c>
      <c r="J10584" t="s">
        <v>1444</v>
      </c>
      <c r="K10584">
        <v>0</v>
      </c>
      <c r="N10584" t="b">
        <v>1</v>
      </c>
      <c r="O10584" t="b">
        <v>0</v>
      </c>
      <c r="P10584" t="b">
        <v>0</v>
      </c>
      <c r="Q10584">
        <v>9</v>
      </c>
      <c r="R10584">
        <v>9</v>
      </c>
      <c r="S10584">
        <v>1</v>
      </c>
      <c r="T10584">
        <v>2</v>
      </c>
      <c r="U10584" t="b">
        <v>1</v>
      </c>
      <c r="V10584" t="s">
        <v>1093</v>
      </c>
      <c r="W10584" t="s">
        <v>5100</v>
      </c>
      <c r="X10584" t="s">
        <v>14731</v>
      </c>
      <c r="Y10584">
        <v>28</v>
      </c>
      <c r="Z10584">
        <v>28</v>
      </c>
      <c r="AA10584">
        <v>8</v>
      </c>
      <c r="AB10584">
        <v>8</v>
      </c>
      <c r="AC10584">
        <v>40</v>
      </c>
    </row>
    <row r="10585" spans="1:29">
      <c r="A10585">
        <v>11579</v>
      </c>
      <c r="B10585" t="s">
        <v>805</v>
      </c>
      <c r="C10585" t="s">
        <v>12445</v>
      </c>
      <c r="J10585" t="s">
        <v>1444</v>
      </c>
      <c r="K10585">
        <v>0</v>
      </c>
      <c r="N10585" t="b">
        <v>1</v>
      </c>
      <c r="O10585" t="b">
        <v>0</v>
      </c>
      <c r="P10585" t="b">
        <v>0</v>
      </c>
      <c r="Q10585">
        <v>9</v>
      </c>
      <c r="R10585">
        <v>9</v>
      </c>
      <c r="S10585">
        <v>1</v>
      </c>
      <c r="T10585">
        <v>2</v>
      </c>
      <c r="U10585" t="b">
        <v>1</v>
      </c>
      <c r="V10585" t="s">
        <v>1093</v>
      </c>
      <c r="W10585" t="s">
        <v>5100</v>
      </c>
      <c r="X10585" t="s">
        <v>14630</v>
      </c>
      <c r="Y10585">
        <v>29</v>
      </c>
      <c r="Z10585">
        <v>29</v>
      </c>
      <c r="AA10585">
        <v>6</v>
      </c>
      <c r="AB10585">
        <v>6</v>
      </c>
      <c r="AC10585">
        <v>40</v>
      </c>
    </row>
    <row r="10586" spans="1:29">
      <c r="A10586">
        <v>11580</v>
      </c>
      <c r="B10586" t="s">
        <v>805</v>
      </c>
      <c r="C10586" t="s">
        <v>12446</v>
      </c>
      <c r="J10586" t="s">
        <v>1444</v>
      </c>
      <c r="K10586">
        <v>0</v>
      </c>
      <c r="N10586" t="b">
        <v>1</v>
      </c>
      <c r="O10586" t="b">
        <v>0</v>
      </c>
      <c r="P10586" t="b">
        <v>0</v>
      </c>
      <c r="Q10586">
        <v>9</v>
      </c>
      <c r="R10586">
        <v>9</v>
      </c>
      <c r="S10586">
        <v>1</v>
      </c>
      <c r="T10586">
        <v>2</v>
      </c>
      <c r="U10586" t="b">
        <v>1</v>
      </c>
      <c r="V10586" t="s">
        <v>1093</v>
      </c>
      <c r="W10586" t="s">
        <v>5100</v>
      </c>
      <c r="X10586" t="s">
        <v>14636</v>
      </c>
      <c r="Y10586">
        <v>29</v>
      </c>
      <c r="Z10586">
        <v>29</v>
      </c>
      <c r="AA10586">
        <v>7</v>
      </c>
      <c r="AB10586">
        <v>7</v>
      </c>
      <c r="AC10586">
        <v>40</v>
      </c>
    </row>
    <row r="10587" spans="1:29">
      <c r="A10587">
        <v>11581</v>
      </c>
      <c r="B10587" t="s">
        <v>805</v>
      </c>
      <c r="C10587" t="s">
        <v>12447</v>
      </c>
      <c r="J10587" t="s">
        <v>1444</v>
      </c>
      <c r="K10587">
        <v>0</v>
      </c>
      <c r="N10587" t="b">
        <v>1</v>
      </c>
      <c r="O10587" t="b">
        <v>0</v>
      </c>
      <c r="P10587" t="b">
        <v>0</v>
      </c>
      <c r="Q10587">
        <v>9</v>
      </c>
      <c r="R10587">
        <v>9</v>
      </c>
      <c r="S10587">
        <v>1</v>
      </c>
      <c r="T10587">
        <v>2</v>
      </c>
      <c r="U10587" t="b">
        <v>1</v>
      </c>
      <c r="V10587" t="s">
        <v>1093</v>
      </c>
      <c r="W10587" t="s">
        <v>5100</v>
      </c>
      <c r="X10587" t="s">
        <v>14642</v>
      </c>
      <c r="Y10587">
        <v>29</v>
      </c>
      <c r="Z10587">
        <v>29</v>
      </c>
      <c r="AA10587">
        <v>8</v>
      </c>
      <c r="AB10587">
        <v>8</v>
      </c>
      <c r="AC10587">
        <v>40</v>
      </c>
    </row>
    <row r="10588" spans="1:29">
      <c r="A10588">
        <v>11582</v>
      </c>
      <c r="B10588" t="s">
        <v>805</v>
      </c>
      <c r="C10588" t="s">
        <v>12448</v>
      </c>
      <c r="J10588" t="s">
        <v>1444</v>
      </c>
      <c r="K10588">
        <v>0</v>
      </c>
      <c r="N10588" t="b">
        <v>1</v>
      </c>
      <c r="O10588" t="b">
        <v>0</v>
      </c>
      <c r="P10588" t="b">
        <v>0</v>
      </c>
      <c r="Q10588">
        <v>9</v>
      </c>
      <c r="R10588">
        <v>9</v>
      </c>
      <c r="S10588">
        <v>1</v>
      </c>
      <c r="T10588">
        <v>2</v>
      </c>
      <c r="U10588" t="b">
        <v>1</v>
      </c>
      <c r="V10588" t="s">
        <v>1093</v>
      </c>
      <c r="W10588" t="s">
        <v>5100</v>
      </c>
      <c r="X10588" t="s">
        <v>14631</v>
      </c>
      <c r="Y10588">
        <v>30</v>
      </c>
      <c r="Z10588">
        <v>30</v>
      </c>
      <c r="AA10588">
        <v>6</v>
      </c>
      <c r="AB10588">
        <v>6</v>
      </c>
      <c r="AC10588">
        <v>40</v>
      </c>
    </row>
    <row r="10589" spans="1:29">
      <c r="A10589">
        <v>11583</v>
      </c>
      <c r="B10589" t="s">
        <v>805</v>
      </c>
      <c r="C10589" t="s">
        <v>12449</v>
      </c>
      <c r="J10589" t="s">
        <v>1444</v>
      </c>
      <c r="K10589">
        <v>0</v>
      </c>
      <c r="N10589" t="b">
        <v>1</v>
      </c>
      <c r="O10589" t="b">
        <v>0</v>
      </c>
      <c r="P10589" t="b">
        <v>0</v>
      </c>
      <c r="Q10589">
        <v>9</v>
      </c>
      <c r="R10589">
        <v>9</v>
      </c>
      <c r="S10589">
        <v>1</v>
      </c>
      <c r="T10589">
        <v>2</v>
      </c>
      <c r="U10589" t="b">
        <v>1</v>
      </c>
      <c r="V10589" t="s">
        <v>1093</v>
      </c>
      <c r="W10589" t="s">
        <v>5100</v>
      </c>
      <c r="X10589" t="s">
        <v>14637</v>
      </c>
      <c r="Y10589">
        <v>30</v>
      </c>
      <c r="Z10589">
        <v>30</v>
      </c>
      <c r="AA10589">
        <v>7</v>
      </c>
      <c r="AB10589">
        <v>7</v>
      </c>
      <c r="AC10589">
        <v>40</v>
      </c>
    </row>
    <row r="10590" spans="1:29">
      <c r="A10590">
        <v>11584</v>
      </c>
      <c r="B10590" t="s">
        <v>805</v>
      </c>
      <c r="C10590" t="s">
        <v>12450</v>
      </c>
      <c r="J10590" t="s">
        <v>1444</v>
      </c>
      <c r="K10590">
        <v>0</v>
      </c>
      <c r="N10590" t="b">
        <v>1</v>
      </c>
      <c r="O10590" t="b">
        <v>0</v>
      </c>
      <c r="P10590" t="b">
        <v>0</v>
      </c>
      <c r="Q10590">
        <v>9</v>
      </c>
      <c r="R10590">
        <v>9</v>
      </c>
      <c r="S10590">
        <v>1</v>
      </c>
      <c r="T10590">
        <v>2</v>
      </c>
      <c r="U10590" t="b">
        <v>1</v>
      </c>
      <c r="V10590" t="s">
        <v>1093</v>
      </c>
      <c r="W10590" t="s">
        <v>5100</v>
      </c>
      <c r="X10590" t="s">
        <v>14643</v>
      </c>
      <c r="Y10590">
        <v>30</v>
      </c>
      <c r="Z10590">
        <v>30</v>
      </c>
      <c r="AA10590">
        <v>8</v>
      </c>
      <c r="AB10590">
        <v>8</v>
      </c>
      <c r="AC10590">
        <v>40</v>
      </c>
    </row>
    <row r="10591" spans="1:29">
      <c r="A10591">
        <v>11585</v>
      </c>
      <c r="B10591" t="s">
        <v>805</v>
      </c>
      <c r="C10591" t="s">
        <v>12451</v>
      </c>
      <c r="J10591" t="s">
        <v>1444</v>
      </c>
      <c r="K10591">
        <v>0</v>
      </c>
      <c r="N10591" t="b">
        <v>1</v>
      </c>
      <c r="O10591" t="b">
        <v>0</v>
      </c>
      <c r="P10591" t="b">
        <v>0</v>
      </c>
      <c r="Q10591">
        <v>9</v>
      </c>
      <c r="R10591">
        <v>9</v>
      </c>
      <c r="S10591">
        <v>1</v>
      </c>
      <c r="T10591">
        <v>2</v>
      </c>
      <c r="U10591" t="b">
        <v>1</v>
      </c>
      <c r="V10591" t="s">
        <v>1093</v>
      </c>
      <c r="W10591" t="s">
        <v>5100</v>
      </c>
      <c r="X10591" t="s">
        <v>14809</v>
      </c>
      <c r="Y10591">
        <v>31</v>
      </c>
      <c r="Z10591">
        <v>31</v>
      </c>
      <c r="AA10591">
        <v>6</v>
      </c>
      <c r="AB10591">
        <v>6</v>
      </c>
      <c r="AC10591">
        <v>40</v>
      </c>
    </row>
    <row r="10592" spans="1:29">
      <c r="A10592">
        <v>11586</v>
      </c>
      <c r="B10592" t="s">
        <v>805</v>
      </c>
      <c r="C10592" t="s">
        <v>12452</v>
      </c>
      <c r="J10592" t="s">
        <v>1444</v>
      </c>
      <c r="K10592">
        <v>0</v>
      </c>
      <c r="N10592" t="b">
        <v>1</v>
      </c>
      <c r="O10592" t="b">
        <v>0</v>
      </c>
      <c r="P10592" t="b">
        <v>0</v>
      </c>
      <c r="Q10592">
        <v>9</v>
      </c>
      <c r="R10592">
        <v>9</v>
      </c>
      <c r="S10592">
        <v>1</v>
      </c>
      <c r="T10592">
        <v>2</v>
      </c>
      <c r="U10592" t="b">
        <v>1</v>
      </c>
      <c r="V10592" t="s">
        <v>1093</v>
      </c>
      <c r="W10592" t="s">
        <v>5100</v>
      </c>
      <c r="X10592" t="s">
        <v>14770</v>
      </c>
      <c r="Y10592">
        <v>31</v>
      </c>
      <c r="Z10592">
        <v>31</v>
      </c>
      <c r="AA10592">
        <v>7</v>
      </c>
      <c r="AB10592">
        <v>7</v>
      </c>
      <c r="AC10592">
        <v>40</v>
      </c>
    </row>
    <row r="10593" spans="1:29">
      <c r="A10593">
        <v>11587</v>
      </c>
      <c r="B10593" t="s">
        <v>805</v>
      </c>
      <c r="C10593" t="s">
        <v>12453</v>
      </c>
      <c r="J10593" t="s">
        <v>1444</v>
      </c>
      <c r="K10593">
        <v>0</v>
      </c>
      <c r="N10593" t="b">
        <v>1</v>
      </c>
      <c r="O10593" t="b">
        <v>0</v>
      </c>
      <c r="P10593" t="b">
        <v>0</v>
      </c>
      <c r="Q10593">
        <v>9</v>
      </c>
      <c r="R10593">
        <v>9</v>
      </c>
      <c r="S10593">
        <v>1</v>
      </c>
      <c r="T10593">
        <v>2</v>
      </c>
      <c r="U10593" t="b">
        <v>1</v>
      </c>
      <c r="V10593" t="s">
        <v>1093</v>
      </c>
      <c r="W10593" t="s">
        <v>5100</v>
      </c>
      <c r="X10593" t="s">
        <v>14778</v>
      </c>
      <c r="Y10593">
        <v>31</v>
      </c>
      <c r="Z10593">
        <v>31</v>
      </c>
      <c r="AA10593">
        <v>8</v>
      </c>
      <c r="AB10593">
        <v>8</v>
      </c>
      <c r="AC10593">
        <v>40</v>
      </c>
    </row>
    <row r="10594" spans="1:29">
      <c r="A10594">
        <v>11588</v>
      </c>
      <c r="B10594" t="s">
        <v>805</v>
      </c>
      <c r="C10594" t="s">
        <v>12454</v>
      </c>
      <c r="J10594" t="s">
        <v>1444</v>
      </c>
      <c r="K10594">
        <v>0</v>
      </c>
      <c r="N10594" t="b">
        <v>1</v>
      </c>
      <c r="O10594" t="b">
        <v>0</v>
      </c>
      <c r="P10594" t="b">
        <v>0</v>
      </c>
      <c r="Q10594">
        <v>9</v>
      </c>
      <c r="R10594">
        <v>9</v>
      </c>
      <c r="S10594">
        <v>1</v>
      </c>
      <c r="T10594">
        <v>2</v>
      </c>
      <c r="U10594" t="b">
        <v>1</v>
      </c>
      <c r="V10594" t="s">
        <v>1093</v>
      </c>
      <c r="W10594" t="s">
        <v>5100</v>
      </c>
      <c r="X10594" t="s">
        <v>14836</v>
      </c>
      <c r="Y10594">
        <v>32</v>
      </c>
      <c r="Z10594">
        <v>32</v>
      </c>
      <c r="AA10594">
        <v>6</v>
      </c>
      <c r="AB10594">
        <v>6</v>
      </c>
      <c r="AC10594">
        <v>40</v>
      </c>
    </row>
    <row r="10595" spans="1:29">
      <c r="A10595">
        <v>11589</v>
      </c>
      <c r="B10595" t="s">
        <v>805</v>
      </c>
      <c r="C10595" t="s">
        <v>12455</v>
      </c>
      <c r="J10595" t="s">
        <v>1444</v>
      </c>
      <c r="K10595">
        <v>0</v>
      </c>
      <c r="N10595" t="b">
        <v>1</v>
      </c>
      <c r="O10595" t="b">
        <v>0</v>
      </c>
      <c r="P10595" t="b">
        <v>0</v>
      </c>
      <c r="Q10595">
        <v>9</v>
      </c>
      <c r="R10595">
        <v>9</v>
      </c>
      <c r="S10595">
        <v>1</v>
      </c>
      <c r="T10595">
        <v>2</v>
      </c>
      <c r="U10595" t="b">
        <v>1</v>
      </c>
      <c r="V10595" t="s">
        <v>1093</v>
      </c>
      <c r="W10595" t="s">
        <v>5100</v>
      </c>
      <c r="X10595" t="s">
        <v>14771</v>
      </c>
      <c r="Y10595">
        <v>32</v>
      </c>
      <c r="Z10595">
        <v>32</v>
      </c>
      <c r="AA10595">
        <v>7</v>
      </c>
      <c r="AB10595">
        <v>7</v>
      </c>
      <c r="AC10595">
        <v>40</v>
      </c>
    </row>
    <row r="10596" spans="1:29">
      <c r="A10596">
        <v>11590</v>
      </c>
      <c r="B10596" t="s">
        <v>805</v>
      </c>
      <c r="C10596" t="s">
        <v>12456</v>
      </c>
      <c r="J10596" t="s">
        <v>1444</v>
      </c>
      <c r="K10596">
        <v>0</v>
      </c>
      <c r="N10596" t="b">
        <v>1</v>
      </c>
      <c r="O10596" t="b">
        <v>0</v>
      </c>
      <c r="P10596" t="b">
        <v>0</v>
      </c>
      <c r="Q10596">
        <v>9</v>
      </c>
      <c r="R10596">
        <v>9</v>
      </c>
      <c r="S10596">
        <v>1</v>
      </c>
      <c r="T10596">
        <v>2</v>
      </c>
      <c r="U10596" t="b">
        <v>1</v>
      </c>
      <c r="V10596" t="s">
        <v>1093</v>
      </c>
      <c r="W10596" t="s">
        <v>5100</v>
      </c>
      <c r="X10596" t="s">
        <v>14779</v>
      </c>
      <c r="Y10596">
        <v>32</v>
      </c>
      <c r="Z10596">
        <v>32</v>
      </c>
      <c r="AA10596">
        <v>8</v>
      </c>
      <c r="AB10596">
        <v>8</v>
      </c>
      <c r="AC10596">
        <v>40</v>
      </c>
    </row>
    <row r="10597" spans="1:29">
      <c r="A10597">
        <v>11591</v>
      </c>
      <c r="B10597" t="s">
        <v>805</v>
      </c>
      <c r="C10597" t="s">
        <v>12457</v>
      </c>
      <c r="J10597" t="s">
        <v>1444</v>
      </c>
      <c r="K10597">
        <v>0</v>
      </c>
      <c r="N10597" t="b">
        <v>1</v>
      </c>
      <c r="O10597" t="b">
        <v>0</v>
      </c>
      <c r="P10597" t="b">
        <v>0</v>
      </c>
      <c r="Q10597">
        <v>9</v>
      </c>
      <c r="R10597">
        <v>9</v>
      </c>
      <c r="S10597">
        <v>1</v>
      </c>
      <c r="T10597">
        <v>2</v>
      </c>
      <c r="U10597" t="b">
        <v>1</v>
      </c>
      <c r="V10597" t="s">
        <v>1093</v>
      </c>
      <c r="W10597" t="s">
        <v>5100</v>
      </c>
      <c r="X10597" t="s">
        <v>14610</v>
      </c>
      <c r="Y10597">
        <v>33</v>
      </c>
      <c r="Z10597">
        <v>33</v>
      </c>
      <c r="AA10597">
        <v>6</v>
      </c>
      <c r="AB10597">
        <v>6</v>
      </c>
      <c r="AC10597">
        <v>40</v>
      </c>
    </row>
    <row r="10598" spans="1:29">
      <c r="A10598">
        <v>11592</v>
      </c>
      <c r="B10598" t="s">
        <v>805</v>
      </c>
      <c r="C10598" t="s">
        <v>12458</v>
      </c>
      <c r="J10598" t="s">
        <v>1444</v>
      </c>
      <c r="K10598">
        <v>0</v>
      </c>
      <c r="N10598" t="b">
        <v>1</v>
      </c>
      <c r="O10598" t="b">
        <v>0</v>
      </c>
      <c r="P10598" t="b">
        <v>0</v>
      </c>
      <c r="Q10598">
        <v>9</v>
      </c>
      <c r="R10598">
        <v>9</v>
      </c>
      <c r="S10598">
        <v>1</v>
      </c>
      <c r="T10598">
        <v>2</v>
      </c>
      <c r="U10598" t="b">
        <v>1</v>
      </c>
      <c r="V10598" t="s">
        <v>1093</v>
      </c>
      <c r="W10598" t="s">
        <v>5100</v>
      </c>
      <c r="X10598" t="s">
        <v>14772</v>
      </c>
      <c r="Y10598">
        <v>33</v>
      </c>
      <c r="Z10598">
        <v>33</v>
      </c>
      <c r="AA10598">
        <v>7</v>
      </c>
      <c r="AB10598">
        <v>7</v>
      </c>
      <c r="AC10598">
        <v>40</v>
      </c>
    </row>
    <row r="10599" spans="1:29">
      <c r="A10599">
        <v>11593</v>
      </c>
      <c r="B10599" t="s">
        <v>805</v>
      </c>
      <c r="C10599" t="s">
        <v>12459</v>
      </c>
      <c r="J10599" t="s">
        <v>1444</v>
      </c>
      <c r="K10599">
        <v>0</v>
      </c>
      <c r="N10599" t="b">
        <v>1</v>
      </c>
      <c r="O10599" t="b">
        <v>0</v>
      </c>
      <c r="P10599" t="b">
        <v>0</v>
      </c>
      <c r="Q10599">
        <v>9</v>
      </c>
      <c r="R10599">
        <v>9</v>
      </c>
      <c r="S10599">
        <v>1</v>
      </c>
      <c r="T10599">
        <v>2</v>
      </c>
      <c r="U10599" t="b">
        <v>1</v>
      </c>
      <c r="V10599" t="s">
        <v>1093</v>
      </c>
      <c r="W10599" t="s">
        <v>5100</v>
      </c>
      <c r="X10599" t="s">
        <v>14773</v>
      </c>
      <c r="Y10599">
        <v>33</v>
      </c>
      <c r="Z10599">
        <v>33</v>
      </c>
      <c r="AA10599">
        <v>8</v>
      </c>
      <c r="AB10599">
        <v>8</v>
      </c>
      <c r="AC10599">
        <v>40</v>
      </c>
    </row>
    <row r="10600" spans="1:29">
      <c r="A10600">
        <v>11594</v>
      </c>
      <c r="B10600" t="s">
        <v>805</v>
      </c>
      <c r="C10600" t="s">
        <v>12460</v>
      </c>
      <c r="J10600" t="s">
        <v>1444</v>
      </c>
      <c r="K10600">
        <v>0</v>
      </c>
      <c r="N10600" t="b">
        <v>1</v>
      </c>
      <c r="O10600" t="b">
        <v>0</v>
      </c>
      <c r="P10600" t="b">
        <v>0</v>
      </c>
      <c r="Q10600">
        <v>9</v>
      </c>
      <c r="R10600">
        <v>9</v>
      </c>
      <c r="S10600">
        <v>1</v>
      </c>
      <c r="T10600">
        <v>2</v>
      </c>
      <c r="U10600" t="b">
        <v>1</v>
      </c>
      <c r="V10600" t="s">
        <v>1093</v>
      </c>
      <c r="W10600" t="s">
        <v>5100</v>
      </c>
      <c r="X10600" t="s">
        <v>14611</v>
      </c>
      <c r="Y10600">
        <v>34</v>
      </c>
      <c r="Z10600">
        <v>34</v>
      </c>
      <c r="AA10600">
        <v>6</v>
      </c>
      <c r="AB10600">
        <v>6</v>
      </c>
      <c r="AC10600">
        <v>40</v>
      </c>
    </row>
    <row r="10601" spans="1:29">
      <c r="A10601">
        <v>11595</v>
      </c>
      <c r="B10601" t="s">
        <v>805</v>
      </c>
      <c r="C10601" t="s">
        <v>12461</v>
      </c>
      <c r="J10601" t="s">
        <v>1444</v>
      </c>
      <c r="K10601">
        <v>0</v>
      </c>
      <c r="N10601" t="b">
        <v>1</v>
      </c>
      <c r="O10601" t="b">
        <v>0</v>
      </c>
      <c r="P10601" t="b">
        <v>0</v>
      </c>
      <c r="Q10601">
        <v>9</v>
      </c>
      <c r="R10601">
        <v>9</v>
      </c>
      <c r="S10601">
        <v>1</v>
      </c>
      <c r="T10601">
        <v>2</v>
      </c>
      <c r="U10601" t="b">
        <v>1</v>
      </c>
      <c r="V10601" t="s">
        <v>1093</v>
      </c>
      <c r="W10601" t="s">
        <v>5100</v>
      </c>
      <c r="X10601" t="s">
        <v>14775</v>
      </c>
      <c r="Y10601">
        <v>34</v>
      </c>
      <c r="Z10601">
        <v>34</v>
      </c>
      <c r="AA10601">
        <v>7</v>
      </c>
      <c r="AB10601">
        <v>7</v>
      </c>
      <c r="AC10601">
        <v>40</v>
      </c>
    </row>
    <row r="10602" spans="1:29">
      <c r="A10602">
        <v>11596</v>
      </c>
      <c r="B10602" t="s">
        <v>805</v>
      </c>
      <c r="C10602" t="s">
        <v>12462</v>
      </c>
      <c r="J10602" t="s">
        <v>1444</v>
      </c>
      <c r="K10602">
        <v>0</v>
      </c>
      <c r="N10602" t="b">
        <v>1</v>
      </c>
      <c r="O10602" t="b">
        <v>0</v>
      </c>
      <c r="P10602" t="b">
        <v>0</v>
      </c>
      <c r="Q10602">
        <v>9</v>
      </c>
      <c r="R10602">
        <v>9</v>
      </c>
      <c r="S10602">
        <v>1</v>
      </c>
      <c r="T10602">
        <v>2</v>
      </c>
      <c r="U10602" t="b">
        <v>1</v>
      </c>
      <c r="V10602" t="s">
        <v>1093</v>
      </c>
      <c r="W10602" t="s">
        <v>5100</v>
      </c>
      <c r="X10602" t="s">
        <v>14780</v>
      </c>
      <c r="Y10602">
        <v>34</v>
      </c>
      <c r="Z10602">
        <v>34</v>
      </c>
      <c r="AA10602">
        <v>8</v>
      </c>
      <c r="AB10602">
        <v>8</v>
      </c>
      <c r="AC10602">
        <v>40</v>
      </c>
    </row>
    <row r="10603" spans="1:29">
      <c r="A10603">
        <v>11597</v>
      </c>
      <c r="B10603" t="s">
        <v>805</v>
      </c>
      <c r="C10603" t="s">
        <v>12463</v>
      </c>
      <c r="J10603" t="s">
        <v>1444</v>
      </c>
      <c r="K10603">
        <v>0</v>
      </c>
      <c r="N10603" t="b">
        <v>1</v>
      </c>
      <c r="O10603" t="b">
        <v>0</v>
      </c>
      <c r="P10603" t="b">
        <v>0</v>
      </c>
      <c r="Q10603">
        <v>9</v>
      </c>
      <c r="R10603">
        <v>9</v>
      </c>
      <c r="S10603">
        <v>1</v>
      </c>
      <c r="T10603">
        <v>2</v>
      </c>
      <c r="U10603" t="b">
        <v>1</v>
      </c>
      <c r="V10603" t="s">
        <v>1093</v>
      </c>
      <c r="W10603" t="s">
        <v>5100</v>
      </c>
      <c r="X10603" t="s">
        <v>14612</v>
      </c>
      <c r="Y10603">
        <v>35</v>
      </c>
      <c r="Z10603">
        <v>35</v>
      </c>
      <c r="AA10603">
        <v>6</v>
      </c>
      <c r="AB10603">
        <v>6</v>
      </c>
      <c r="AC10603">
        <v>40</v>
      </c>
    </row>
    <row r="10604" spans="1:29">
      <c r="A10604">
        <v>11598</v>
      </c>
      <c r="B10604" t="s">
        <v>805</v>
      </c>
      <c r="C10604" t="s">
        <v>12464</v>
      </c>
      <c r="J10604" t="s">
        <v>1444</v>
      </c>
      <c r="K10604">
        <v>0</v>
      </c>
      <c r="N10604" t="b">
        <v>1</v>
      </c>
      <c r="O10604" t="b">
        <v>0</v>
      </c>
      <c r="P10604" t="b">
        <v>0</v>
      </c>
      <c r="Q10604">
        <v>9</v>
      </c>
      <c r="R10604">
        <v>9</v>
      </c>
      <c r="S10604">
        <v>1</v>
      </c>
      <c r="T10604">
        <v>2</v>
      </c>
      <c r="U10604" t="b">
        <v>1</v>
      </c>
      <c r="V10604" t="s">
        <v>1093</v>
      </c>
      <c r="W10604" t="s">
        <v>5100</v>
      </c>
      <c r="X10604" t="s">
        <v>14776</v>
      </c>
      <c r="Y10604">
        <v>35</v>
      </c>
      <c r="Z10604">
        <v>35</v>
      </c>
      <c r="AA10604">
        <v>7</v>
      </c>
      <c r="AB10604">
        <v>7</v>
      </c>
      <c r="AC10604">
        <v>40</v>
      </c>
    </row>
    <row r="10605" spans="1:29">
      <c r="A10605">
        <v>11599</v>
      </c>
      <c r="B10605" t="s">
        <v>805</v>
      </c>
      <c r="C10605" t="s">
        <v>12465</v>
      </c>
      <c r="J10605" t="s">
        <v>1444</v>
      </c>
      <c r="K10605">
        <v>0</v>
      </c>
      <c r="N10605" t="b">
        <v>1</v>
      </c>
      <c r="O10605" t="b">
        <v>0</v>
      </c>
      <c r="P10605" t="b">
        <v>0</v>
      </c>
      <c r="Q10605">
        <v>9</v>
      </c>
      <c r="R10605">
        <v>9</v>
      </c>
      <c r="S10605">
        <v>1</v>
      </c>
      <c r="T10605">
        <v>2</v>
      </c>
      <c r="U10605" t="b">
        <v>1</v>
      </c>
      <c r="V10605" t="s">
        <v>1093</v>
      </c>
      <c r="W10605" t="s">
        <v>5100</v>
      </c>
      <c r="X10605" t="s">
        <v>14781</v>
      </c>
      <c r="Y10605">
        <v>35</v>
      </c>
      <c r="Z10605">
        <v>35</v>
      </c>
      <c r="AA10605">
        <v>8</v>
      </c>
      <c r="AB10605">
        <v>8</v>
      </c>
      <c r="AC10605">
        <v>40</v>
      </c>
    </row>
    <row r="10606" spans="1:29">
      <c r="A10606">
        <v>11600</v>
      </c>
      <c r="B10606" t="s">
        <v>805</v>
      </c>
      <c r="C10606" t="s">
        <v>12466</v>
      </c>
      <c r="J10606" t="s">
        <v>1444</v>
      </c>
      <c r="K10606">
        <v>0</v>
      </c>
      <c r="N10606" t="b">
        <v>1</v>
      </c>
      <c r="O10606" t="b">
        <v>0</v>
      </c>
      <c r="P10606" t="b">
        <v>0</v>
      </c>
      <c r="Q10606">
        <v>9</v>
      </c>
      <c r="R10606">
        <v>9</v>
      </c>
      <c r="S10606">
        <v>1</v>
      </c>
      <c r="T10606">
        <v>2</v>
      </c>
      <c r="U10606" t="b">
        <v>1</v>
      </c>
      <c r="V10606" t="s">
        <v>1093</v>
      </c>
      <c r="W10606" t="s">
        <v>5100</v>
      </c>
      <c r="X10606" t="s">
        <v>14613</v>
      </c>
      <c r="Y10606">
        <v>36</v>
      </c>
      <c r="Z10606">
        <v>36</v>
      </c>
      <c r="AA10606">
        <v>6</v>
      </c>
      <c r="AB10606">
        <v>6</v>
      </c>
      <c r="AC10606">
        <v>40</v>
      </c>
    </row>
    <row r="10607" spans="1:29">
      <c r="A10607">
        <v>11601</v>
      </c>
      <c r="B10607" t="s">
        <v>805</v>
      </c>
      <c r="C10607" t="s">
        <v>12467</v>
      </c>
      <c r="J10607" t="s">
        <v>1444</v>
      </c>
      <c r="K10607">
        <v>0</v>
      </c>
      <c r="N10607" t="b">
        <v>1</v>
      </c>
      <c r="O10607" t="b">
        <v>0</v>
      </c>
      <c r="P10607" t="b">
        <v>0</v>
      </c>
      <c r="Q10607">
        <v>9</v>
      </c>
      <c r="R10607">
        <v>9</v>
      </c>
      <c r="S10607">
        <v>1</v>
      </c>
      <c r="T10607">
        <v>2</v>
      </c>
      <c r="U10607" t="b">
        <v>1</v>
      </c>
      <c r="V10607" t="s">
        <v>1093</v>
      </c>
      <c r="W10607" t="s">
        <v>5100</v>
      </c>
      <c r="X10607" t="s">
        <v>14777</v>
      </c>
      <c r="Y10607">
        <v>36</v>
      </c>
      <c r="Z10607">
        <v>36</v>
      </c>
      <c r="AA10607">
        <v>7</v>
      </c>
      <c r="AB10607">
        <v>7</v>
      </c>
      <c r="AC10607">
        <v>40</v>
      </c>
    </row>
    <row r="10608" spans="1:29">
      <c r="A10608">
        <v>11602</v>
      </c>
      <c r="B10608" t="s">
        <v>805</v>
      </c>
      <c r="C10608" t="s">
        <v>12468</v>
      </c>
      <c r="J10608" t="s">
        <v>1444</v>
      </c>
      <c r="K10608">
        <v>0</v>
      </c>
      <c r="N10608" t="b">
        <v>1</v>
      </c>
      <c r="O10608" t="b">
        <v>0</v>
      </c>
      <c r="P10608" t="b">
        <v>0</v>
      </c>
      <c r="Q10608">
        <v>9</v>
      </c>
      <c r="R10608">
        <v>9</v>
      </c>
      <c r="S10608">
        <v>1</v>
      </c>
      <c r="T10608">
        <v>2</v>
      </c>
      <c r="U10608" t="b">
        <v>1</v>
      </c>
      <c r="V10608" t="s">
        <v>1093</v>
      </c>
      <c r="W10608" t="s">
        <v>5100</v>
      </c>
      <c r="X10608" t="s">
        <v>14782</v>
      </c>
      <c r="Y10608">
        <v>36</v>
      </c>
      <c r="Z10608">
        <v>36</v>
      </c>
      <c r="AA10608">
        <v>8</v>
      </c>
      <c r="AB10608">
        <v>8</v>
      </c>
      <c r="AC10608">
        <v>40</v>
      </c>
    </row>
    <row r="10609" spans="1:29">
      <c r="A10609">
        <v>11603</v>
      </c>
      <c r="B10609" t="s">
        <v>805</v>
      </c>
      <c r="C10609" t="s">
        <v>12469</v>
      </c>
      <c r="J10609" t="s">
        <v>1444</v>
      </c>
      <c r="K10609">
        <v>0</v>
      </c>
      <c r="N10609" t="b">
        <v>1</v>
      </c>
      <c r="O10609" t="b">
        <v>0</v>
      </c>
      <c r="P10609" t="b">
        <v>0</v>
      </c>
      <c r="Q10609">
        <v>9</v>
      </c>
      <c r="R10609">
        <v>9</v>
      </c>
      <c r="S10609">
        <v>1</v>
      </c>
      <c r="T10609">
        <v>2</v>
      </c>
      <c r="U10609" t="b">
        <v>1</v>
      </c>
      <c r="V10609" t="s">
        <v>1093</v>
      </c>
      <c r="W10609" t="s">
        <v>5100</v>
      </c>
      <c r="X10609" t="s">
        <v>14614</v>
      </c>
      <c r="Y10609">
        <v>37</v>
      </c>
      <c r="Z10609">
        <v>37</v>
      </c>
      <c r="AA10609">
        <v>6</v>
      </c>
      <c r="AB10609">
        <v>6</v>
      </c>
      <c r="AC10609">
        <v>40</v>
      </c>
    </row>
    <row r="10610" spans="1:29">
      <c r="A10610">
        <v>11604</v>
      </c>
      <c r="B10610" t="s">
        <v>805</v>
      </c>
      <c r="C10610" t="s">
        <v>12470</v>
      </c>
      <c r="J10610" t="s">
        <v>1444</v>
      </c>
      <c r="K10610">
        <v>0</v>
      </c>
      <c r="N10610" t="b">
        <v>1</v>
      </c>
      <c r="O10610" t="b">
        <v>0</v>
      </c>
      <c r="P10610" t="b">
        <v>0</v>
      </c>
      <c r="Q10610">
        <v>9</v>
      </c>
      <c r="R10610">
        <v>9</v>
      </c>
      <c r="S10610">
        <v>1</v>
      </c>
      <c r="T10610">
        <v>2</v>
      </c>
      <c r="U10610" t="b">
        <v>1</v>
      </c>
      <c r="V10610" t="s">
        <v>1093</v>
      </c>
      <c r="W10610" t="s">
        <v>5100</v>
      </c>
      <c r="X10610" t="s">
        <v>14664</v>
      </c>
      <c r="Y10610">
        <v>37</v>
      </c>
      <c r="Z10610">
        <v>37</v>
      </c>
      <c r="AA10610">
        <v>7</v>
      </c>
      <c r="AB10610">
        <v>7</v>
      </c>
      <c r="AC10610">
        <v>40</v>
      </c>
    </row>
    <row r="10611" spans="1:29">
      <c r="A10611">
        <v>11605</v>
      </c>
      <c r="B10611" t="s">
        <v>805</v>
      </c>
      <c r="C10611" t="s">
        <v>12471</v>
      </c>
      <c r="J10611" t="s">
        <v>1444</v>
      </c>
      <c r="K10611">
        <v>0</v>
      </c>
      <c r="N10611" t="b">
        <v>1</v>
      </c>
      <c r="O10611" t="b">
        <v>0</v>
      </c>
      <c r="P10611" t="b">
        <v>0</v>
      </c>
      <c r="Q10611">
        <v>9</v>
      </c>
      <c r="R10611">
        <v>9</v>
      </c>
      <c r="S10611">
        <v>1</v>
      </c>
      <c r="T10611">
        <v>2</v>
      </c>
      <c r="U10611" t="b">
        <v>1</v>
      </c>
      <c r="V10611" t="s">
        <v>1093</v>
      </c>
      <c r="W10611" t="s">
        <v>5100</v>
      </c>
      <c r="X10611" t="s">
        <v>14665</v>
      </c>
      <c r="Y10611">
        <v>37</v>
      </c>
      <c r="Z10611">
        <v>37</v>
      </c>
      <c r="AA10611">
        <v>8</v>
      </c>
      <c r="AB10611">
        <v>8</v>
      </c>
      <c r="AC10611">
        <v>40</v>
      </c>
    </row>
    <row r="10612" spans="1:29">
      <c r="A10612">
        <v>11606</v>
      </c>
      <c r="B10612" t="s">
        <v>805</v>
      </c>
      <c r="C10612" t="s">
        <v>12472</v>
      </c>
      <c r="J10612" t="s">
        <v>1444</v>
      </c>
      <c r="K10612">
        <v>0</v>
      </c>
      <c r="N10612" t="b">
        <v>1</v>
      </c>
      <c r="O10612" t="b">
        <v>0</v>
      </c>
      <c r="P10612" t="b">
        <v>0</v>
      </c>
      <c r="Q10612">
        <v>9</v>
      </c>
      <c r="R10612">
        <v>9</v>
      </c>
      <c r="S10612">
        <v>1</v>
      </c>
      <c r="T10612">
        <v>2</v>
      </c>
      <c r="U10612" t="b">
        <v>1</v>
      </c>
      <c r="V10612" t="s">
        <v>1093</v>
      </c>
      <c r="W10612" t="s">
        <v>5100</v>
      </c>
      <c r="X10612" t="s">
        <v>14615</v>
      </c>
      <c r="Y10612">
        <v>38</v>
      </c>
      <c r="Z10612">
        <v>38</v>
      </c>
      <c r="AA10612">
        <v>6</v>
      </c>
      <c r="AB10612">
        <v>6</v>
      </c>
      <c r="AC10612">
        <v>40</v>
      </c>
    </row>
    <row r="10613" spans="1:29">
      <c r="A10613">
        <v>11607</v>
      </c>
      <c r="B10613" t="s">
        <v>805</v>
      </c>
      <c r="C10613" t="s">
        <v>12473</v>
      </c>
      <c r="J10613" t="s">
        <v>1444</v>
      </c>
      <c r="K10613">
        <v>0</v>
      </c>
      <c r="N10613" t="b">
        <v>1</v>
      </c>
      <c r="O10613" t="b">
        <v>0</v>
      </c>
      <c r="P10613" t="b">
        <v>0</v>
      </c>
      <c r="Q10613">
        <v>9</v>
      </c>
      <c r="R10613">
        <v>9</v>
      </c>
      <c r="S10613">
        <v>1</v>
      </c>
      <c r="T10613">
        <v>2</v>
      </c>
      <c r="U10613" t="b">
        <v>1</v>
      </c>
      <c r="V10613" t="s">
        <v>1093</v>
      </c>
      <c r="W10613" t="s">
        <v>5100</v>
      </c>
      <c r="X10613" t="s">
        <v>14747</v>
      </c>
      <c r="Y10613">
        <v>38</v>
      </c>
      <c r="Z10613">
        <v>38</v>
      </c>
      <c r="AA10613">
        <v>7</v>
      </c>
      <c r="AB10613">
        <v>7</v>
      </c>
      <c r="AC10613">
        <v>40</v>
      </c>
    </row>
    <row r="10614" spans="1:29">
      <c r="A10614">
        <v>11608</v>
      </c>
      <c r="B10614" t="s">
        <v>805</v>
      </c>
      <c r="C10614" t="s">
        <v>12474</v>
      </c>
      <c r="J10614" t="s">
        <v>1444</v>
      </c>
      <c r="K10614">
        <v>0</v>
      </c>
      <c r="N10614" t="b">
        <v>1</v>
      </c>
      <c r="O10614" t="b">
        <v>0</v>
      </c>
      <c r="P10614" t="b">
        <v>0</v>
      </c>
      <c r="Q10614">
        <v>9</v>
      </c>
      <c r="R10614">
        <v>9</v>
      </c>
      <c r="S10614">
        <v>1</v>
      </c>
      <c r="T10614">
        <v>2</v>
      </c>
      <c r="U10614" t="b">
        <v>1</v>
      </c>
      <c r="V10614" t="s">
        <v>1093</v>
      </c>
      <c r="W10614" t="s">
        <v>5100</v>
      </c>
      <c r="X10614" t="s">
        <v>14748</v>
      </c>
      <c r="Y10614">
        <v>38</v>
      </c>
      <c r="Z10614">
        <v>38</v>
      </c>
      <c r="AA10614">
        <v>8</v>
      </c>
      <c r="AB10614">
        <v>8</v>
      </c>
      <c r="AC10614">
        <v>40</v>
      </c>
    </row>
    <row r="10615" spans="1:29">
      <c r="A10615">
        <v>11609</v>
      </c>
      <c r="B10615" t="s">
        <v>805</v>
      </c>
      <c r="C10615" t="s">
        <v>12475</v>
      </c>
      <c r="J10615" t="s">
        <v>1444</v>
      </c>
      <c r="K10615">
        <v>0</v>
      </c>
      <c r="N10615" t="b">
        <v>1</v>
      </c>
      <c r="O10615" t="b">
        <v>0</v>
      </c>
      <c r="P10615" t="b">
        <v>0</v>
      </c>
      <c r="Q10615">
        <v>9</v>
      </c>
      <c r="R10615">
        <v>9</v>
      </c>
      <c r="S10615">
        <v>1</v>
      </c>
      <c r="T10615">
        <v>2</v>
      </c>
      <c r="U10615" t="b">
        <v>1</v>
      </c>
      <c r="V10615" t="s">
        <v>1093</v>
      </c>
      <c r="W10615" t="s">
        <v>5100</v>
      </c>
      <c r="X10615" t="s">
        <v>14616</v>
      </c>
      <c r="Y10615">
        <v>39</v>
      </c>
      <c r="Z10615">
        <v>39</v>
      </c>
      <c r="AA10615">
        <v>6</v>
      </c>
      <c r="AB10615">
        <v>6</v>
      </c>
      <c r="AC10615">
        <v>40</v>
      </c>
    </row>
    <row r="10616" spans="1:29">
      <c r="A10616">
        <v>11610</v>
      </c>
      <c r="B10616" t="s">
        <v>805</v>
      </c>
      <c r="C10616" t="s">
        <v>12476</v>
      </c>
      <c r="J10616" t="s">
        <v>1444</v>
      </c>
      <c r="K10616">
        <v>0</v>
      </c>
      <c r="N10616" t="b">
        <v>1</v>
      </c>
      <c r="O10616" t="b">
        <v>0</v>
      </c>
      <c r="P10616" t="b">
        <v>0</v>
      </c>
      <c r="Q10616">
        <v>9</v>
      </c>
      <c r="R10616">
        <v>9</v>
      </c>
      <c r="S10616">
        <v>1</v>
      </c>
      <c r="T10616">
        <v>2</v>
      </c>
      <c r="U10616" t="b">
        <v>1</v>
      </c>
      <c r="V10616" t="s">
        <v>1093</v>
      </c>
      <c r="W10616" t="s">
        <v>5100</v>
      </c>
      <c r="X10616" t="s">
        <v>14667</v>
      </c>
      <c r="Y10616">
        <v>39</v>
      </c>
      <c r="Z10616">
        <v>39</v>
      </c>
      <c r="AA10616">
        <v>7</v>
      </c>
      <c r="AB10616">
        <v>7</v>
      </c>
      <c r="AC10616">
        <v>40</v>
      </c>
    </row>
    <row r="10617" spans="1:29">
      <c r="A10617">
        <v>11611</v>
      </c>
      <c r="B10617" t="s">
        <v>805</v>
      </c>
      <c r="C10617" t="s">
        <v>12477</v>
      </c>
      <c r="J10617" t="s">
        <v>1444</v>
      </c>
      <c r="K10617">
        <v>0</v>
      </c>
      <c r="N10617" t="b">
        <v>1</v>
      </c>
      <c r="O10617" t="b">
        <v>0</v>
      </c>
      <c r="P10617" t="b">
        <v>0</v>
      </c>
      <c r="Q10617">
        <v>9</v>
      </c>
      <c r="R10617">
        <v>9</v>
      </c>
      <c r="S10617">
        <v>1</v>
      </c>
      <c r="T10617">
        <v>2</v>
      </c>
      <c r="U10617" t="b">
        <v>1</v>
      </c>
      <c r="V10617" t="s">
        <v>1093</v>
      </c>
      <c r="W10617" t="s">
        <v>5100</v>
      </c>
      <c r="X10617" t="s">
        <v>14445</v>
      </c>
      <c r="Y10617">
        <v>39</v>
      </c>
      <c r="Z10617">
        <v>39</v>
      </c>
      <c r="AA10617">
        <v>8</v>
      </c>
      <c r="AB10617">
        <v>8</v>
      </c>
      <c r="AC10617">
        <v>40</v>
      </c>
    </row>
    <row r="10618" spans="1:29">
      <c r="A10618">
        <v>11612</v>
      </c>
      <c r="B10618" t="s">
        <v>805</v>
      </c>
      <c r="C10618" t="s">
        <v>12478</v>
      </c>
      <c r="J10618" t="s">
        <v>1444</v>
      </c>
      <c r="K10618">
        <v>0</v>
      </c>
      <c r="N10618" t="b">
        <v>1</v>
      </c>
      <c r="O10618" t="b">
        <v>0</v>
      </c>
      <c r="P10618" t="b">
        <v>0</v>
      </c>
      <c r="Q10618">
        <v>9</v>
      </c>
      <c r="R10618">
        <v>9</v>
      </c>
      <c r="S10618">
        <v>1</v>
      </c>
      <c r="T10618">
        <v>2</v>
      </c>
      <c r="U10618" t="b">
        <v>1</v>
      </c>
      <c r="V10618" t="s">
        <v>1093</v>
      </c>
      <c r="W10618" t="s">
        <v>5100</v>
      </c>
      <c r="X10618" t="s">
        <v>14734</v>
      </c>
      <c r="Y10618">
        <v>40</v>
      </c>
      <c r="Z10618">
        <v>40</v>
      </c>
      <c r="AA10618">
        <v>6</v>
      </c>
      <c r="AB10618">
        <v>6</v>
      </c>
      <c r="AC10618">
        <v>40</v>
      </c>
    </row>
    <row r="10619" spans="1:29">
      <c r="A10619">
        <v>11613</v>
      </c>
      <c r="B10619" t="s">
        <v>805</v>
      </c>
      <c r="C10619" t="s">
        <v>12479</v>
      </c>
      <c r="J10619" t="s">
        <v>1444</v>
      </c>
      <c r="K10619">
        <v>0</v>
      </c>
      <c r="N10619" t="b">
        <v>1</v>
      </c>
      <c r="O10619" t="b">
        <v>0</v>
      </c>
      <c r="P10619" t="b">
        <v>0</v>
      </c>
      <c r="Q10619">
        <v>9</v>
      </c>
      <c r="R10619">
        <v>9</v>
      </c>
      <c r="S10619">
        <v>1</v>
      </c>
      <c r="T10619">
        <v>2</v>
      </c>
      <c r="U10619" t="b">
        <v>1</v>
      </c>
      <c r="V10619" t="s">
        <v>1093</v>
      </c>
      <c r="W10619" t="s">
        <v>5100</v>
      </c>
      <c r="X10619" t="s">
        <v>14749</v>
      </c>
      <c r="Y10619">
        <v>40</v>
      </c>
      <c r="Z10619">
        <v>40</v>
      </c>
      <c r="AA10619">
        <v>7</v>
      </c>
      <c r="AB10619">
        <v>7</v>
      </c>
      <c r="AC10619">
        <v>40</v>
      </c>
    </row>
    <row r="10620" spans="1:29">
      <c r="A10620">
        <v>11614</v>
      </c>
      <c r="B10620" t="s">
        <v>805</v>
      </c>
      <c r="C10620" t="s">
        <v>12480</v>
      </c>
      <c r="J10620" t="s">
        <v>1444</v>
      </c>
      <c r="K10620">
        <v>0</v>
      </c>
      <c r="N10620" t="b">
        <v>1</v>
      </c>
      <c r="O10620" t="b">
        <v>0</v>
      </c>
      <c r="P10620" t="b">
        <v>0</v>
      </c>
      <c r="Q10620">
        <v>9</v>
      </c>
      <c r="R10620">
        <v>9</v>
      </c>
      <c r="S10620">
        <v>1</v>
      </c>
      <c r="T10620">
        <v>2</v>
      </c>
      <c r="U10620" t="b">
        <v>1</v>
      </c>
      <c r="V10620" t="s">
        <v>1093</v>
      </c>
      <c r="W10620" t="s">
        <v>5100</v>
      </c>
      <c r="X10620" t="s">
        <v>14750</v>
      </c>
      <c r="Y10620">
        <v>40</v>
      </c>
      <c r="Z10620">
        <v>40</v>
      </c>
      <c r="AA10620">
        <v>8</v>
      </c>
      <c r="AB10620">
        <v>8</v>
      </c>
      <c r="AC10620">
        <v>40</v>
      </c>
    </row>
    <row r="10621" spans="1:29">
      <c r="A10621">
        <v>11615</v>
      </c>
      <c r="B10621" t="s">
        <v>805</v>
      </c>
      <c r="C10621" t="s">
        <v>12481</v>
      </c>
      <c r="J10621" t="s">
        <v>1444</v>
      </c>
      <c r="K10621">
        <v>0</v>
      </c>
      <c r="N10621" t="b">
        <v>1</v>
      </c>
      <c r="O10621" t="b">
        <v>0</v>
      </c>
      <c r="P10621" t="b">
        <v>0</v>
      </c>
      <c r="Q10621">
        <v>9</v>
      </c>
      <c r="R10621">
        <v>9</v>
      </c>
      <c r="S10621">
        <v>1</v>
      </c>
      <c r="T10621">
        <v>2</v>
      </c>
      <c r="U10621" t="b">
        <v>1</v>
      </c>
      <c r="V10621" t="s">
        <v>1093</v>
      </c>
      <c r="W10621" t="s">
        <v>5100</v>
      </c>
      <c r="X10621" t="s">
        <v>14735</v>
      </c>
      <c r="Y10621">
        <v>41</v>
      </c>
      <c r="Z10621">
        <v>41</v>
      </c>
      <c r="AA10621">
        <v>6</v>
      </c>
      <c r="AB10621">
        <v>6</v>
      </c>
      <c r="AC10621">
        <v>40</v>
      </c>
    </row>
    <row r="10622" spans="1:29">
      <c r="A10622">
        <v>11616</v>
      </c>
      <c r="B10622" t="s">
        <v>805</v>
      </c>
      <c r="C10622" t="s">
        <v>12482</v>
      </c>
      <c r="J10622" t="s">
        <v>1444</v>
      </c>
      <c r="K10622">
        <v>0</v>
      </c>
      <c r="N10622" t="b">
        <v>1</v>
      </c>
      <c r="O10622" t="b">
        <v>0</v>
      </c>
      <c r="P10622" t="b">
        <v>0</v>
      </c>
      <c r="Q10622">
        <v>9</v>
      </c>
      <c r="R10622">
        <v>9</v>
      </c>
      <c r="S10622">
        <v>1</v>
      </c>
      <c r="T10622">
        <v>2</v>
      </c>
      <c r="U10622" t="b">
        <v>1</v>
      </c>
      <c r="V10622" t="s">
        <v>1093</v>
      </c>
      <c r="W10622" t="s">
        <v>5100</v>
      </c>
      <c r="X10622" t="s">
        <v>14751</v>
      </c>
      <c r="Y10622">
        <v>41</v>
      </c>
      <c r="Z10622">
        <v>41</v>
      </c>
      <c r="AA10622">
        <v>7</v>
      </c>
      <c r="AB10622">
        <v>7</v>
      </c>
      <c r="AC10622">
        <v>40</v>
      </c>
    </row>
    <row r="10623" spans="1:29">
      <c r="A10623">
        <v>11617</v>
      </c>
      <c r="B10623" t="s">
        <v>805</v>
      </c>
      <c r="C10623" t="s">
        <v>12483</v>
      </c>
      <c r="J10623" t="s">
        <v>1444</v>
      </c>
      <c r="K10623">
        <v>0</v>
      </c>
      <c r="N10623" t="b">
        <v>1</v>
      </c>
      <c r="O10623" t="b">
        <v>0</v>
      </c>
      <c r="P10623" t="b">
        <v>0</v>
      </c>
      <c r="Q10623">
        <v>9</v>
      </c>
      <c r="R10623">
        <v>9</v>
      </c>
      <c r="S10623">
        <v>1</v>
      </c>
      <c r="T10623">
        <v>2</v>
      </c>
      <c r="U10623" t="b">
        <v>1</v>
      </c>
      <c r="V10623" t="s">
        <v>1093</v>
      </c>
      <c r="W10623" t="s">
        <v>5100</v>
      </c>
      <c r="X10623" t="s">
        <v>14752</v>
      </c>
      <c r="Y10623">
        <v>41</v>
      </c>
      <c r="Z10623">
        <v>41</v>
      </c>
      <c r="AA10623">
        <v>8</v>
      </c>
      <c r="AB10623">
        <v>8</v>
      </c>
      <c r="AC10623">
        <v>40</v>
      </c>
    </row>
    <row r="10624" spans="1:29">
      <c r="A10624">
        <v>11618</v>
      </c>
      <c r="B10624" t="s">
        <v>805</v>
      </c>
      <c r="C10624" t="s">
        <v>12484</v>
      </c>
      <c r="J10624" t="s">
        <v>1444</v>
      </c>
      <c r="K10624">
        <v>0</v>
      </c>
      <c r="N10624" t="b">
        <v>1</v>
      </c>
      <c r="O10624" t="b">
        <v>0</v>
      </c>
      <c r="P10624" t="b">
        <v>0</v>
      </c>
      <c r="Q10624">
        <v>9</v>
      </c>
      <c r="R10624">
        <v>9</v>
      </c>
      <c r="S10624">
        <v>1</v>
      </c>
      <c r="T10624">
        <v>2</v>
      </c>
      <c r="U10624" t="b">
        <v>1</v>
      </c>
      <c r="V10624" t="s">
        <v>1093</v>
      </c>
      <c r="W10624" t="s">
        <v>5100</v>
      </c>
      <c r="X10624" t="s">
        <v>14736</v>
      </c>
      <c r="Y10624">
        <v>42</v>
      </c>
      <c r="Z10624">
        <v>42</v>
      </c>
      <c r="AA10624">
        <v>6</v>
      </c>
      <c r="AB10624">
        <v>6</v>
      </c>
      <c r="AC10624">
        <v>40</v>
      </c>
    </row>
    <row r="10625" spans="1:29">
      <c r="A10625">
        <v>11619</v>
      </c>
      <c r="B10625" t="s">
        <v>805</v>
      </c>
      <c r="C10625" t="s">
        <v>12485</v>
      </c>
      <c r="J10625" t="s">
        <v>1444</v>
      </c>
      <c r="K10625">
        <v>0</v>
      </c>
      <c r="N10625" t="b">
        <v>1</v>
      </c>
      <c r="O10625" t="b">
        <v>0</v>
      </c>
      <c r="P10625" t="b">
        <v>0</v>
      </c>
      <c r="Q10625">
        <v>9</v>
      </c>
      <c r="R10625">
        <v>9</v>
      </c>
      <c r="S10625">
        <v>1</v>
      </c>
      <c r="T10625">
        <v>2</v>
      </c>
      <c r="U10625" t="b">
        <v>1</v>
      </c>
      <c r="V10625" t="s">
        <v>1093</v>
      </c>
      <c r="W10625" t="s">
        <v>5100</v>
      </c>
      <c r="X10625" t="s">
        <v>14670</v>
      </c>
      <c r="Y10625">
        <v>42</v>
      </c>
      <c r="Z10625">
        <v>42</v>
      </c>
      <c r="AA10625">
        <v>7</v>
      </c>
      <c r="AB10625">
        <v>7</v>
      </c>
      <c r="AC10625">
        <v>40</v>
      </c>
    </row>
    <row r="10626" spans="1:29">
      <c r="A10626">
        <v>11620</v>
      </c>
      <c r="B10626" t="s">
        <v>805</v>
      </c>
      <c r="C10626" t="s">
        <v>12486</v>
      </c>
      <c r="J10626" t="s">
        <v>1444</v>
      </c>
      <c r="K10626">
        <v>0</v>
      </c>
      <c r="N10626" t="b">
        <v>1</v>
      </c>
      <c r="O10626" t="b">
        <v>0</v>
      </c>
      <c r="P10626" t="b">
        <v>0</v>
      </c>
      <c r="Q10626">
        <v>9</v>
      </c>
      <c r="R10626">
        <v>9</v>
      </c>
      <c r="S10626">
        <v>1</v>
      </c>
      <c r="T10626">
        <v>2</v>
      </c>
      <c r="U10626" t="b">
        <v>1</v>
      </c>
      <c r="V10626" t="s">
        <v>1093</v>
      </c>
      <c r="W10626" t="s">
        <v>5100</v>
      </c>
      <c r="X10626" t="s">
        <v>14671</v>
      </c>
      <c r="Y10626">
        <v>42</v>
      </c>
      <c r="Z10626">
        <v>42</v>
      </c>
      <c r="AA10626">
        <v>8</v>
      </c>
      <c r="AB10626">
        <v>8</v>
      </c>
      <c r="AC10626">
        <v>40</v>
      </c>
    </row>
    <row r="10627" spans="1:29">
      <c r="A10627">
        <v>11621</v>
      </c>
      <c r="B10627" t="s">
        <v>805</v>
      </c>
      <c r="C10627" t="s">
        <v>12487</v>
      </c>
      <c r="J10627" t="s">
        <v>1444</v>
      </c>
      <c r="K10627">
        <v>0</v>
      </c>
      <c r="N10627" t="b">
        <v>1</v>
      </c>
      <c r="O10627" t="b">
        <v>0</v>
      </c>
      <c r="P10627" t="b">
        <v>0</v>
      </c>
      <c r="Q10627">
        <v>9</v>
      </c>
      <c r="R10627">
        <v>9</v>
      </c>
      <c r="S10627">
        <v>1</v>
      </c>
      <c r="T10627">
        <v>2</v>
      </c>
      <c r="U10627" t="b">
        <v>1</v>
      </c>
      <c r="V10627" t="s">
        <v>1093</v>
      </c>
      <c r="W10627" t="s">
        <v>5100</v>
      </c>
      <c r="X10627" t="s">
        <v>14737</v>
      </c>
      <c r="Y10627">
        <v>43</v>
      </c>
      <c r="Z10627">
        <v>43</v>
      </c>
      <c r="AA10627">
        <v>6</v>
      </c>
      <c r="AB10627">
        <v>6</v>
      </c>
      <c r="AC10627">
        <v>40</v>
      </c>
    </row>
    <row r="10628" spans="1:29">
      <c r="A10628">
        <v>11622</v>
      </c>
      <c r="B10628" t="s">
        <v>805</v>
      </c>
      <c r="C10628" t="s">
        <v>12488</v>
      </c>
      <c r="J10628" t="s">
        <v>1444</v>
      </c>
      <c r="K10628">
        <v>0</v>
      </c>
      <c r="N10628" t="b">
        <v>1</v>
      </c>
      <c r="O10628" t="b">
        <v>0</v>
      </c>
      <c r="P10628" t="b">
        <v>0</v>
      </c>
      <c r="Q10628">
        <v>9</v>
      </c>
      <c r="R10628">
        <v>9</v>
      </c>
      <c r="S10628">
        <v>1</v>
      </c>
      <c r="T10628">
        <v>2</v>
      </c>
      <c r="U10628" t="b">
        <v>1</v>
      </c>
      <c r="V10628" t="s">
        <v>1093</v>
      </c>
      <c r="W10628" t="s">
        <v>5100</v>
      </c>
      <c r="X10628" t="s">
        <v>14674</v>
      </c>
      <c r="Y10628">
        <v>43</v>
      </c>
      <c r="Z10628">
        <v>43</v>
      </c>
      <c r="AA10628">
        <v>7</v>
      </c>
      <c r="AB10628">
        <v>7</v>
      </c>
      <c r="AC10628">
        <v>40</v>
      </c>
    </row>
    <row r="10629" spans="1:29">
      <c r="A10629">
        <v>11623</v>
      </c>
      <c r="B10629" t="s">
        <v>805</v>
      </c>
      <c r="C10629" t="s">
        <v>12489</v>
      </c>
      <c r="J10629" t="s">
        <v>1444</v>
      </c>
      <c r="K10629">
        <v>0</v>
      </c>
      <c r="N10629" t="b">
        <v>1</v>
      </c>
      <c r="O10629" t="b">
        <v>0</v>
      </c>
      <c r="P10629" t="b">
        <v>0</v>
      </c>
      <c r="Q10629">
        <v>9</v>
      </c>
      <c r="R10629">
        <v>9</v>
      </c>
      <c r="S10629">
        <v>1</v>
      </c>
      <c r="T10629">
        <v>2</v>
      </c>
      <c r="U10629" t="b">
        <v>1</v>
      </c>
      <c r="V10629" t="s">
        <v>1093</v>
      </c>
      <c r="W10629" t="s">
        <v>5100</v>
      </c>
      <c r="X10629" t="s">
        <v>14675</v>
      </c>
      <c r="Y10629">
        <v>43</v>
      </c>
      <c r="Z10629">
        <v>43</v>
      </c>
      <c r="AA10629">
        <v>8</v>
      </c>
      <c r="AB10629">
        <v>8</v>
      </c>
      <c r="AC10629">
        <v>40</v>
      </c>
    </row>
    <row r="10630" spans="1:29">
      <c r="A10630">
        <v>11624</v>
      </c>
      <c r="B10630" t="s">
        <v>805</v>
      </c>
      <c r="C10630" t="s">
        <v>12490</v>
      </c>
      <c r="J10630" t="s">
        <v>1444</v>
      </c>
      <c r="K10630">
        <v>0</v>
      </c>
      <c r="N10630" t="b">
        <v>1</v>
      </c>
      <c r="O10630" t="b">
        <v>0</v>
      </c>
      <c r="P10630" t="b">
        <v>0</v>
      </c>
      <c r="Q10630">
        <v>9</v>
      </c>
      <c r="R10630">
        <v>9</v>
      </c>
      <c r="S10630">
        <v>1</v>
      </c>
      <c r="T10630">
        <v>2</v>
      </c>
      <c r="U10630" t="b">
        <v>1</v>
      </c>
      <c r="V10630" t="s">
        <v>1093</v>
      </c>
      <c r="W10630" t="s">
        <v>5100</v>
      </c>
      <c r="X10630" t="s">
        <v>14738</v>
      </c>
      <c r="Y10630">
        <v>44</v>
      </c>
      <c r="Z10630">
        <v>44</v>
      </c>
      <c r="AA10630">
        <v>6</v>
      </c>
      <c r="AB10630">
        <v>6</v>
      </c>
      <c r="AC10630">
        <v>40</v>
      </c>
    </row>
    <row r="10631" spans="1:29">
      <c r="A10631">
        <v>11625</v>
      </c>
      <c r="B10631" t="s">
        <v>805</v>
      </c>
      <c r="C10631" t="s">
        <v>12491</v>
      </c>
      <c r="J10631" t="s">
        <v>1444</v>
      </c>
      <c r="K10631">
        <v>0</v>
      </c>
      <c r="N10631" t="b">
        <v>1</v>
      </c>
      <c r="O10631" t="b">
        <v>0</v>
      </c>
      <c r="P10631" t="b">
        <v>0</v>
      </c>
      <c r="Q10631">
        <v>9</v>
      </c>
      <c r="R10631">
        <v>9</v>
      </c>
      <c r="S10631">
        <v>1</v>
      </c>
      <c r="T10631">
        <v>2</v>
      </c>
      <c r="U10631" t="b">
        <v>1</v>
      </c>
      <c r="V10631" t="s">
        <v>1093</v>
      </c>
      <c r="W10631" t="s">
        <v>5100</v>
      </c>
      <c r="X10631" t="s">
        <v>14753</v>
      </c>
      <c r="Y10631">
        <v>44</v>
      </c>
      <c r="Z10631">
        <v>44</v>
      </c>
      <c r="AA10631">
        <v>7</v>
      </c>
      <c r="AB10631">
        <v>7</v>
      </c>
      <c r="AC10631">
        <v>40</v>
      </c>
    </row>
    <row r="10632" spans="1:29">
      <c r="A10632">
        <v>11626</v>
      </c>
      <c r="B10632" t="s">
        <v>805</v>
      </c>
      <c r="C10632" t="s">
        <v>12492</v>
      </c>
      <c r="J10632" t="s">
        <v>1444</v>
      </c>
      <c r="K10632">
        <v>0</v>
      </c>
      <c r="N10632" t="b">
        <v>1</v>
      </c>
      <c r="O10632" t="b">
        <v>0</v>
      </c>
      <c r="P10632" t="b">
        <v>0</v>
      </c>
      <c r="Q10632">
        <v>9</v>
      </c>
      <c r="R10632">
        <v>9</v>
      </c>
      <c r="S10632">
        <v>1</v>
      </c>
      <c r="T10632">
        <v>2</v>
      </c>
      <c r="U10632" t="b">
        <v>1</v>
      </c>
      <c r="V10632" t="s">
        <v>1093</v>
      </c>
      <c r="W10632" t="s">
        <v>5100</v>
      </c>
      <c r="X10632" t="s">
        <v>14754</v>
      </c>
      <c r="Y10632">
        <v>44</v>
      </c>
      <c r="Z10632">
        <v>44</v>
      </c>
      <c r="AA10632">
        <v>8</v>
      </c>
      <c r="AB10632">
        <v>8</v>
      </c>
      <c r="AC10632">
        <v>40</v>
      </c>
    </row>
    <row r="10633" spans="1:29">
      <c r="A10633">
        <v>11627</v>
      </c>
      <c r="B10633" t="s">
        <v>805</v>
      </c>
      <c r="C10633" t="s">
        <v>12493</v>
      </c>
      <c r="J10633" t="s">
        <v>1444</v>
      </c>
      <c r="K10633">
        <v>0</v>
      </c>
      <c r="N10633" t="b">
        <v>1</v>
      </c>
      <c r="O10633" t="b">
        <v>0</v>
      </c>
      <c r="P10633" t="b">
        <v>0</v>
      </c>
      <c r="Q10633">
        <v>9</v>
      </c>
      <c r="R10633">
        <v>9</v>
      </c>
      <c r="S10633">
        <v>1</v>
      </c>
      <c r="T10633">
        <v>2</v>
      </c>
      <c r="U10633" t="b">
        <v>1</v>
      </c>
      <c r="V10633" t="s">
        <v>1093</v>
      </c>
      <c r="W10633" t="s">
        <v>5100</v>
      </c>
      <c r="X10633" t="s">
        <v>14739</v>
      </c>
      <c r="Y10633">
        <v>45</v>
      </c>
      <c r="Z10633">
        <v>45</v>
      </c>
      <c r="AA10633">
        <v>6</v>
      </c>
      <c r="AB10633">
        <v>6</v>
      </c>
      <c r="AC10633">
        <v>40</v>
      </c>
    </row>
    <row r="10634" spans="1:29">
      <c r="A10634">
        <v>11628</v>
      </c>
      <c r="B10634" t="s">
        <v>805</v>
      </c>
      <c r="C10634" t="s">
        <v>12494</v>
      </c>
      <c r="J10634" t="s">
        <v>1444</v>
      </c>
      <c r="K10634">
        <v>0</v>
      </c>
      <c r="N10634" t="b">
        <v>1</v>
      </c>
      <c r="O10634" t="b">
        <v>0</v>
      </c>
      <c r="P10634" t="b">
        <v>0</v>
      </c>
      <c r="Q10634">
        <v>9</v>
      </c>
      <c r="R10634">
        <v>9</v>
      </c>
      <c r="S10634">
        <v>1</v>
      </c>
      <c r="T10634">
        <v>2</v>
      </c>
      <c r="U10634" t="b">
        <v>1</v>
      </c>
      <c r="V10634" t="s">
        <v>1093</v>
      </c>
      <c r="W10634" t="s">
        <v>5100</v>
      </c>
      <c r="X10634" t="s">
        <v>14755</v>
      </c>
      <c r="Y10634">
        <v>45</v>
      </c>
      <c r="Z10634">
        <v>45</v>
      </c>
      <c r="AA10634">
        <v>7</v>
      </c>
      <c r="AB10634">
        <v>7</v>
      </c>
      <c r="AC10634">
        <v>40</v>
      </c>
    </row>
    <row r="10635" spans="1:29">
      <c r="A10635">
        <v>11629</v>
      </c>
      <c r="B10635" t="s">
        <v>805</v>
      </c>
      <c r="C10635" t="s">
        <v>12495</v>
      </c>
      <c r="J10635" t="s">
        <v>1444</v>
      </c>
      <c r="K10635">
        <v>0</v>
      </c>
      <c r="N10635" t="b">
        <v>1</v>
      </c>
      <c r="O10635" t="b">
        <v>0</v>
      </c>
      <c r="P10635" t="b">
        <v>0</v>
      </c>
      <c r="Q10635">
        <v>9</v>
      </c>
      <c r="R10635">
        <v>9</v>
      </c>
      <c r="S10635">
        <v>1</v>
      </c>
      <c r="T10635">
        <v>2</v>
      </c>
      <c r="U10635" t="b">
        <v>1</v>
      </c>
      <c r="V10635" t="s">
        <v>1093</v>
      </c>
      <c r="W10635" t="s">
        <v>5100</v>
      </c>
      <c r="X10635" t="s">
        <v>14756</v>
      </c>
      <c r="Y10635">
        <v>45</v>
      </c>
      <c r="Z10635">
        <v>45</v>
      </c>
      <c r="AA10635">
        <v>8</v>
      </c>
      <c r="AB10635">
        <v>8</v>
      </c>
      <c r="AC10635">
        <v>40</v>
      </c>
    </row>
    <row r="10636" spans="1:29">
      <c r="A10636">
        <v>11630</v>
      </c>
      <c r="B10636" t="s">
        <v>805</v>
      </c>
      <c r="C10636" t="s">
        <v>12496</v>
      </c>
      <c r="J10636" t="s">
        <v>1444</v>
      </c>
      <c r="K10636">
        <v>0</v>
      </c>
      <c r="N10636" t="b">
        <v>1</v>
      </c>
      <c r="O10636" t="b">
        <v>0</v>
      </c>
      <c r="P10636" t="b">
        <v>0</v>
      </c>
      <c r="Q10636">
        <v>9</v>
      </c>
      <c r="R10636">
        <v>9</v>
      </c>
      <c r="S10636">
        <v>1</v>
      </c>
      <c r="T10636">
        <v>2</v>
      </c>
      <c r="U10636" t="b">
        <v>1</v>
      </c>
      <c r="V10636" t="s">
        <v>1093</v>
      </c>
      <c r="W10636" t="s">
        <v>5100</v>
      </c>
      <c r="X10636" t="s">
        <v>14741</v>
      </c>
      <c r="Y10636">
        <v>46</v>
      </c>
      <c r="Z10636">
        <v>46</v>
      </c>
      <c r="AA10636">
        <v>6</v>
      </c>
      <c r="AB10636">
        <v>6</v>
      </c>
      <c r="AC10636">
        <v>40</v>
      </c>
    </row>
    <row r="10637" spans="1:29">
      <c r="A10637">
        <v>11631</v>
      </c>
      <c r="B10637" t="s">
        <v>805</v>
      </c>
      <c r="C10637" t="s">
        <v>12497</v>
      </c>
      <c r="J10637" t="s">
        <v>1444</v>
      </c>
      <c r="K10637">
        <v>0</v>
      </c>
      <c r="N10637" t="b">
        <v>1</v>
      </c>
      <c r="O10637" t="b">
        <v>0</v>
      </c>
      <c r="P10637" t="b">
        <v>0</v>
      </c>
      <c r="Q10637">
        <v>9</v>
      </c>
      <c r="R10637">
        <v>9</v>
      </c>
      <c r="S10637">
        <v>1</v>
      </c>
      <c r="T10637">
        <v>2</v>
      </c>
      <c r="U10637" t="b">
        <v>1</v>
      </c>
      <c r="V10637" t="s">
        <v>1093</v>
      </c>
      <c r="W10637" t="s">
        <v>5100</v>
      </c>
      <c r="X10637" t="s">
        <v>14757</v>
      </c>
      <c r="Y10637">
        <v>46</v>
      </c>
      <c r="Z10637">
        <v>46</v>
      </c>
      <c r="AA10637">
        <v>7</v>
      </c>
      <c r="AB10637">
        <v>7</v>
      </c>
      <c r="AC10637">
        <v>40</v>
      </c>
    </row>
    <row r="10638" spans="1:29">
      <c r="A10638">
        <v>11632</v>
      </c>
      <c r="B10638" t="s">
        <v>805</v>
      </c>
      <c r="C10638" t="s">
        <v>12498</v>
      </c>
      <c r="J10638" t="s">
        <v>1444</v>
      </c>
      <c r="K10638">
        <v>0</v>
      </c>
      <c r="N10638" t="b">
        <v>1</v>
      </c>
      <c r="O10638" t="b">
        <v>0</v>
      </c>
      <c r="P10638" t="b">
        <v>0</v>
      </c>
      <c r="Q10638">
        <v>9</v>
      </c>
      <c r="R10638">
        <v>9</v>
      </c>
      <c r="S10638">
        <v>1</v>
      </c>
      <c r="T10638">
        <v>2</v>
      </c>
      <c r="U10638" t="b">
        <v>1</v>
      </c>
      <c r="V10638" t="s">
        <v>1093</v>
      </c>
      <c r="W10638" t="s">
        <v>5100</v>
      </c>
      <c r="X10638" t="s">
        <v>14758</v>
      </c>
      <c r="Y10638">
        <v>46</v>
      </c>
      <c r="Z10638">
        <v>46</v>
      </c>
      <c r="AA10638">
        <v>8</v>
      </c>
      <c r="AB10638">
        <v>8</v>
      </c>
      <c r="AC10638">
        <v>40</v>
      </c>
    </row>
    <row r="10639" spans="1:29">
      <c r="A10639">
        <v>11633</v>
      </c>
      <c r="B10639" t="s">
        <v>805</v>
      </c>
      <c r="C10639" t="s">
        <v>12499</v>
      </c>
      <c r="J10639" t="s">
        <v>1444</v>
      </c>
      <c r="K10639">
        <v>0</v>
      </c>
      <c r="N10639" t="b">
        <v>1</v>
      </c>
      <c r="O10639" t="b">
        <v>0</v>
      </c>
      <c r="P10639" t="b">
        <v>0</v>
      </c>
      <c r="Q10639">
        <v>9</v>
      </c>
      <c r="R10639">
        <v>9</v>
      </c>
      <c r="S10639">
        <v>1</v>
      </c>
      <c r="T10639">
        <v>2</v>
      </c>
      <c r="U10639" t="b">
        <v>1</v>
      </c>
      <c r="V10639" t="s">
        <v>1093</v>
      </c>
      <c r="W10639" t="s">
        <v>5100</v>
      </c>
      <c r="X10639" t="s">
        <v>14562</v>
      </c>
      <c r="Y10639">
        <v>47</v>
      </c>
      <c r="Z10639">
        <v>47</v>
      </c>
      <c r="AA10639">
        <v>6</v>
      </c>
      <c r="AB10639">
        <v>6</v>
      </c>
      <c r="AC10639">
        <v>40</v>
      </c>
    </row>
    <row r="10640" spans="1:29">
      <c r="A10640">
        <v>11634</v>
      </c>
      <c r="B10640" t="s">
        <v>805</v>
      </c>
      <c r="C10640" t="s">
        <v>12500</v>
      </c>
      <c r="J10640" t="s">
        <v>1444</v>
      </c>
      <c r="K10640">
        <v>0</v>
      </c>
      <c r="N10640" t="b">
        <v>1</v>
      </c>
      <c r="O10640" t="b">
        <v>0</v>
      </c>
      <c r="P10640" t="b">
        <v>0</v>
      </c>
      <c r="Q10640">
        <v>9</v>
      </c>
      <c r="R10640">
        <v>9</v>
      </c>
      <c r="S10640">
        <v>1</v>
      </c>
      <c r="T10640">
        <v>2</v>
      </c>
      <c r="U10640" t="b">
        <v>1</v>
      </c>
      <c r="V10640" t="s">
        <v>1093</v>
      </c>
      <c r="W10640" t="s">
        <v>5100</v>
      </c>
      <c r="X10640" t="s">
        <v>14759</v>
      </c>
      <c r="Y10640">
        <v>47</v>
      </c>
      <c r="Z10640">
        <v>47</v>
      </c>
      <c r="AA10640">
        <v>7</v>
      </c>
      <c r="AB10640">
        <v>7</v>
      </c>
      <c r="AC10640">
        <v>40</v>
      </c>
    </row>
    <row r="10641" spans="1:29">
      <c r="A10641">
        <v>11635</v>
      </c>
      <c r="B10641" t="s">
        <v>805</v>
      </c>
      <c r="C10641" t="s">
        <v>12501</v>
      </c>
      <c r="J10641" t="s">
        <v>1444</v>
      </c>
      <c r="K10641">
        <v>0</v>
      </c>
      <c r="N10641" t="b">
        <v>1</v>
      </c>
      <c r="O10641" t="b">
        <v>0</v>
      </c>
      <c r="P10641" t="b">
        <v>0</v>
      </c>
      <c r="Q10641">
        <v>9</v>
      </c>
      <c r="R10641">
        <v>9</v>
      </c>
      <c r="S10641">
        <v>1</v>
      </c>
      <c r="T10641">
        <v>2</v>
      </c>
      <c r="U10641" t="b">
        <v>1</v>
      </c>
      <c r="V10641" t="s">
        <v>1093</v>
      </c>
      <c r="W10641" t="s">
        <v>5100</v>
      </c>
      <c r="X10641" t="s">
        <v>14760</v>
      </c>
      <c r="Y10641">
        <v>47</v>
      </c>
      <c r="Z10641">
        <v>47</v>
      </c>
      <c r="AA10641">
        <v>8</v>
      </c>
      <c r="AB10641">
        <v>8</v>
      </c>
      <c r="AC10641">
        <v>40</v>
      </c>
    </row>
    <row r="10642" spans="1:29">
      <c r="A10642">
        <v>11636</v>
      </c>
      <c r="B10642" t="s">
        <v>805</v>
      </c>
      <c r="C10642" t="s">
        <v>12502</v>
      </c>
      <c r="J10642" t="s">
        <v>1444</v>
      </c>
      <c r="K10642">
        <v>0</v>
      </c>
      <c r="N10642" t="b">
        <v>1</v>
      </c>
      <c r="O10642" t="b">
        <v>0</v>
      </c>
      <c r="P10642" t="b">
        <v>0</v>
      </c>
      <c r="Q10642">
        <v>9</v>
      </c>
      <c r="R10642">
        <v>9</v>
      </c>
      <c r="S10642">
        <v>1</v>
      </c>
      <c r="T10642">
        <v>2</v>
      </c>
      <c r="U10642" t="b">
        <v>1</v>
      </c>
      <c r="V10642" t="s">
        <v>1093</v>
      </c>
      <c r="W10642" t="s">
        <v>5100</v>
      </c>
      <c r="X10642" t="s">
        <v>14475</v>
      </c>
      <c r="Y10642">
        <v>48</v>
      </c>
      <c r="Z10642">
        <v>48</v>
      </c>
      <c r="AA10642">
        <v>6</v>
      </c>
      <c r="AB10642">
        <v>6</v>
      </c>
      <c r="AC10642">
        <v>40</v>
      </c>
    </row>
    <row r="10643" spans="1:29">
      <c r="A10643">
        <v>11637</v>
      </c>
      <c r="B10643" t="s">
        <v>805</v>
      </c>
      <c r="C10643" t="s">
        <v>12503</v>
      </c>
      <c r="J10643" t="s">
        <v>1444</v>
      </c>
      <c r="K10643">
        <v>0</v>
      </c>
      <c r="N10643" t="b">
        <v>1</v>
      </c>
      <c r="O10643" t="b">
        <v>0</v>
      </c>
      <c r="P10643" t="b">
        <v>0</v>
      </c>
      <c r="Q10643">
        <v>9</v>
      </c>
      <c r="R10643">
        <v>9</v>
      </c>
      <c r="S10643">
        <v>1</v>
      </c>
      <c r="T10643">
        <v>2</v>
      </c>
      <c r="U10643" t="b">
        <v>1</v>
      </c>
      <c r="V10643" t="s">
        <v>1093</v>
      </c>
      <c r="W10643" t="s">
        <v>5100</v>
      </c>
      <c r="X10643" t="s">
        <v>14761</v>
      </c>
      <c r="Y10643">
        <v>48</v>
      </c>
      <c r="Z10643">
        <v>48</v>
      </c>
      <c r="AA10643">
        <v>7</v>
      </c>
      <c r="AB10643">
        <v>7</v>
      </c>
      <c r="AC10643">
        <v>40</v>
      </c>
    </row>
    <row r="10644" spans="1:29">
      <c r="A10644">
        <v>11638</v>
      </c>
      <c r="B10644" t="s">
        <v>805</v>
      </c>
      <c r="C10644" t="s">
        <v>12504</v>
      </c>
      <c r="J10644" t="s">
        <v>1444</v>
      </c>
      <c r="K10644">
        <v>0</v>
      </c>
      <c r="N10644" t="b">
        <v>1</v>
      </c>
      <c r="O10644" t="b">
        <v>0</v>
      </c>
      <c r="P10644" t="b">
        <v>0</v>
      </c>
      <c r="Q10644">
        <v>9</v>
      </c>
      <c r="R10644">
        <v>9</v>
      </c>
      <c r="S10644">
        <v>1</v>
      </c>
      <c r="T10644">
        <v>2</v>
      </c>
      <c r="U10644" t="b">
        <v>1</v>
      </c>
      <c r="V10644" t="s">
        <v>1093</v>
      </c>
      <c r="W10644" t="s">
        <v>5100</v>
      </c>
      <c r="X10644" t="s">
        <v>14762</v>
      </c>
      <c r="Y10644">
        <v>48</v>
      </c>
      <c r="Z10644">
        <v>48</v>
      </c>
      <c r="AA10644">
        <v>8</v>
      </c>
      <c r="AB10644">
        <v>8</v>
      </c>
      <c r="AC10644">
        <v>40</v>
      </c>
    </row>
    <row r="10645" spans="1:29">
      <c r="A10645">
        <v>11639</v>
      </c>
      <c r="B10645" t="s">
        <v>805</v>
      </c>
      <c r="C10645" t="s">
        <v>12505</v>
      </c>
      <c r="J10645" t="s">
        <v>1444</v>
      </c>
      <c r="K10645">
        <v>0</v>
      </c>
      <c r="N10645" t="b">
        <v>1</v>
      </c>
      <c r="O10645" t="b">
        <v>0</v>
      </c>
      <c r="P10645" t="b">
        <v>0</v>
      </c>
      <c r="Q10645">
        <v>9</v>
      </c>
      <c r="R10645">
        <v>9</v>
      </c>
      <c r="S10645">
        <v>1</v>
      </c>
      <c r="T10645">
        <v>2</v>
      </c>
      <c r="U10645" t="b">
        <v>1</v>
      </c>
      <c r="V10645" t="s">
        <v>1093</v>
      </c>
      <c r="W10645" t="s">
        <v>5100</v>
      </c>
      <c r="X10645" t="s">
        <v>14478</v>
      </c>
      <c r="Y10645">
        <v>49</v>
      </c>
      <c r="Z10645">
        <v>49</v>
      </c>
      <c r="AA10645">
        <v>6</v>
      </c>
      <c r="AB10645">
        <v>6</v>
      </c>
      <c r="AC10645">
        <v>40</v>
      </c>
    </row>
    <row r="10646" spans="1:29">
      <c r="A10646">
        <v>11640</v>
      </c>
      <c r="B10646" t="s">
        <v>805</v>
      </c>
      <c r="C10646" t="s">
        <v>12506</v>
      </c>
      <c r="J10646" t="s">
        <v>1444</v>
      </c>
      <c r="K10646">
        <v>0</v>
      </c>
      <c r="N10646" t="b">
        <v>1</v>
      </c>
      <c r="O10646" t="b">
        <v>0</v>
      </c>
      <c r="P10646" t="b">
        <v>0</v>
      </c>
      <c r="Q10646">
        <v>9</v>
      </c>
      <c r="R10646">
        <v>9</v>
      </c>
      <c r="S10646">
        <v>1</v>
      </c>
      <c r="T10646">
        <v>2</v>
      </c>
      <c r="U10646" t="b">
        <v>1</v>
      </c>
      <c r="V10646" t="s">
        <v>1093</v>
      </c>
      <c r="W10646" t="s">
        <v>5100</v>
      </c>
      <c r="X10646" t="s">
        <v>14763</v>
      </c>
      <c r="Y10646">
        <v>49</v>
      </c>
      <c r="Z10646">
        <v>49</v>
      </c>
      <c r="AA10646">
        <v>7</v>
      </c>
      <c r="AB10646">
        <v>7</v>
      </c>
      <c r="AC10646">
        <v>40</v>
      </c>
    </row>
    <row r="10647" spans="1:29">
      <c r="A10647">
        <v>11641</v>
      </c>
      <c r="B10647" t="s">
        <v>805</v>
      </c>
      <c r="C10647" t="s">
        <v>12507</v>
      </c>
      <c r="J10647" t="s">
        <v>1444</v>
      </c>
      <c r="K10647">
        <v>0</v>
      </c>
      <c r="N10647" t="b">
        <v>1</v>
      </c>
      <c r="O10647" t="b">
        <v>0</v>
      </c>
      <c r="P10647" t="b">
        <v>0</v>
      </c>
      <c r="Q10647">
        <v>9</v>
      </c>
      <c r="R10647">
        <v>9</v>
      </c>
      <c r="S10647">
        <v>1</v>
      </c>
      <c r="T10647">
        <v>2</v>
      </c>
      <c r="U10647" t="b">
        <v>1</v>
      </c>
      <c r="V10647" t="s">
        <v>1093</v>
      </c>
      <c r="W10647" t="s">
        <v>5100</v>
      </c>
      <c r="X10647" t="s">
        <v>14764</v>
      </c>
      <c r="Y10647">
        <v>49</v>
      </c>
      <c r="Z10647">
        <v>49</v>
      </c>
      <c r="AA10647">
        <v>8</v>
      </c>
      <c r="AB10647">
        <v>8</v>
      </c>
      <c r="AC10647">
        <v>40</v>
      </c>
    </row>
    <row r="10648" spans="1:29">
      <c r="A10648">
        <v>11642</v>
      </c>
      <c r="B10648" t="s">
        <v>805</v>
      </c>
      <c r="C10648" t="s">
        <v>12508</v>
      </c>
      <c r="J10648" t="s">
        <v>1444</v>
      </c>
      <c r="K10648">
        <v>0</v>
      </c>
      <c r="N10648" t="b">
        <v>1</v>
      </c>
      <c r="O10648" t="b">
        <v>0</v>
      </c>
      <c r="P10648" t="b">
        <v>0</v>
      </c>
      <c r="Q10648">
        <v>9</v>
      </c>
      <c r="R10648">
        <v>9</v>
      </c>
      <c r="S10648">
        <v>1</v>
      </c>
      <c r="T10648">
        <v>2</v>
      </c>
      <c r="U10648" t="b">
        <v>1</v>
      </c>
      <c r="V10648" t="s">
        <v>1093</v>
      </c>
      <c r="W10648" t="s">
        <v>5100</v>
      </c>
      <c r="X10648" t="s">
        <v>14481</v>
      </c>
      <c r="Y10648">
        <v>50</v>
      </c>
      <c r="Z10648">
        <v>50</v>
      </c>
      <c r="AA10648">
        <v>6</v>
      </c>
      <c r="AB10648">
        <v>6</v>
      </c>
      <c r="AC10648">
        <v>40</v>
      </c>
    </row>
    <row r="10649" spans="1:29">
      <c r="A10649">
        <v>11643</v>
      </c>
      <c r="B10649" t="s">
        <v>805</v>
      </c>
      <c r="C10649" t="s">
        <v>12509</v>
      </c>
      <c r="J10649" t="s">
        <v>1444</v>
      </c>
      <c r="K10649">
        <v>0</v>
      </c>
      <c r="N10649" t="b">
        <v>1</v>
      </c>
      <c r="O10649" t="b">
        <v>0</v>
      </c>
      <c r="P10649" t="b">
        <v>0</v>
      </c>
      <c r="Q10649">
        <v>9</v>
      </c>
      <c r="R10649">
        <v>9</v>
      </c>
      <c r="S10649">
        <v>1</v>
      </c>
      <c r="T10649">
        <v>2</v>
      </c>
      <c r="U10649" t="b">
        <v>1</v>
      </c>
      <c r="V10649" t="s">
        <v>1093</v>
      </c>
      <c r="W10649" t="s">
        <v>5100</v>
      </c>
      <c r="X10649" t="s">
        <v>14765</v>
      </c>
      <c r="Y10649">
        <v>50</v>
      </c>
      <c r="Z10649">
        <v>50</v>
      </c>
      <c r="AA10649">
        <v>7</v>
      </c>
      <c r="AB10649">
        <v>7</v>
      </c>
      <c r="AC10649">
        <v>40</v>
      </c>
    </row>
    <row r="10650" spans="1:29">
      <c r="A10650">
        <v>11644</v>
      </c>
      <c r="B10650" t="s">
        <v>805</v>
      </c>
      <c r="C10650" t="s">
        <v>12510</v>
      </c>
      <c r="J10650" t="s">
        <v>1444</v>
      </c>
      <c r="K10650">
        <v>0</v>
      </c>
      <c r="N10650" t="b">
        <v>1</v>
      </c>
      <c r="O10650" t="b">
        <v>0</v>
      </c>
      <c r="P10650" t="b">
        <v>0</v>
      </c>
      <c r="Q10650">
        <v>9</v>
      </c>
      <c r="R10650">
        <v>9</v>
      </c>
      <c r="S10650">
        <v>1</v>
      </c>
      <c r="T10650">
        <v>2</v>
      </c>
      <c r="U10650" t="b">
        <v>1</v>
      </c>
      <c r="V10650" t="s">
        <v>1093</v>
      </c>
      <c r="W10650" t="s">
        <v>5100</v>
      </c>
      <c r="X10650" t="s">
        <v>14492</v>
      </c>
      <c r="Y10650">
        <v>50</v>
      </c>
      <c r="Z10650">
        <v>50</v>
      </c>
      <c r="AA10650">
        <v>8</v>
      </c>
      <c r="AB10650">
        <v>8</v>
      </c>
      <c r="AC10650">
        <v>40</v>
      </c>
    </row>
    <row r="10651" spans="1:29">
      <c r="A10651">
        <v>11645</v>
      </c>
      <c r="B10651" t="s">
        <v>805</v>
      </c>
      <c r="C10651" t="s">
        <v>12511</v>
      </c>
      <c r="J10651" t="s">
        <v>1444</v>
      </c>
      <c r="K10651">
        <v>0</v>
      </c>
      <c r="N10651" t="b">
        <v>1</v>
      </c>
      <c r="O10651" t="b">
        <v>0</v>
      </c>
      <c r="P10651" t="b">
        <v>0</v>
      </c>
      <c r="Q10651">
        <v>9</v>
      </c>
      <c r="R10651">
        <v>9</v>
      </c>
      <c r="S10651">
        <v>1</v>
      </c>
      <c r="T10651">
        <v>2</v>
      </c>
      <c r="U10651" t="b">
        <v>1</v>
      </c>
      <c r="V10651" t="s">
        <v>1093</v>
      </c>
      <c r="W10651" t="s">
        <v>5100</v>
      </c>
      <c r="X10651" t="s">
        <v>14484</v>
      </c>
      <c r="Y10651">
        <v>51</v>
      </c>
      <c r="Z10651">
        <v>51</v>
      </c>
      <c r="AA10651">
        <v>6</v>
      </c>
      <c r="AB10651">
        <v>6</v>
      </c>
      <c r="AC10651">
        <v>40</v>
      </c>
    </row>
    <row r="10652" spans="1:29">
      <c r="A10652">
        <v>11646</v>
      </c>
      <c r="B10652" t="s">
        <v>805</v>
      </c>
      <c r="C10652" t="s">
        <v>12512</v>
      </c>
      <c r="J10652" t="s">
        <v>1444</v>
      </c>
      <c r="K10652">
        <v>0</v>
      </c>
      <c r="N10652" t="b">
        <v>1</v>
      </c>
      <c r="O10652" t="b">
        <v>0</v>
      </c>
      <c r="P10652" t="b">
        <v>0</v>
      </c>
      <c r="Q10652">
        <v>9</v>
      </c>
      <c r="R10652">
        <v>9</v>
      </c>
      <c r="S10652">
        <v>1</v>
      </c>
      <c r="T10652">
        <v>2</v>
      </c>
      <c r="U10652" t="b">
        <v>1</v>
      </c>
      <c r="V10652" t="s">
        <v>1093</v>
      </c>
      <c r="W10652" t="s">
        <v>5100</v>
      </c>
      <c r="X10652" t="s">
        <v>14766</v>
      </c>
      <c r="Y10652">
        <v>51</v>
      </c>
      <c r="Z10652">
        <v>51</v>
      </c>
      <c r="AA10652">
        <v>7</v>
      </c>
      <c r="AB10652">
        <v>7</v>
      </c>
      <c r="AC10652">
        <v>40</v>
      </c>
    </row>
    <row r="10653" spans="1:29">
      <c r="A10653">
        <v>11647</v>
      </c>
      <c r="B10653" t="s">
        <v>805</v>
      </c>
      <c r="C10653" t="s">
        <v>12513</v>
      </c>
      <c r="J10653" t="s">
        <v>1444</v>
      </c>
      <c r="K10653">
        <v>0</v>
      </c>
      <c r="N10653" t="b">
        <v>1</v>
      </c>
      <c r="O10653" t="b">
        <v>0</v>
      </c>
      <c r="P10653" t="b">
        <v>0</v>
      </c>
      <c r="Q10653">
        <v>9</v>
      </c>
      <c r="R10653">
        <v>9</v>
      </c>
      <c r="S10653">
        <v>1</v>
      </c>
      <c r="T10653">
        <v>2</v>
      </c>
      <c r="U10653" t="b">
        <v>1</v>
      </c>
      <c r="V10653" t="s">
        <v>1093</v>
      </c>
      <c r="W10653" t="s">
        <v>5100</v>
      </c>
      <c r="X10653" t="s">
        <v>14493</v>
      </c>
      <c r="Y10653">
        <v>51</v>
      </c>
      <c r="Z10653">
        <v>51</v>
      </c>
      <c r="AA10653">
        <v>8</v>
      </c>
      <c r="AB10653">
        <v>8</v>
      </c>
      <c r="AC10653">
        <v>40</v>
      </c>
    </row>
    <row r="10654" spans="1:29">
      <c r="A10654">
        <v>11648</v>
      </c>
      <c r="B10654" t="s">
        <v>805</v>
      </c>
      <c r="C10654" t="s">
        <v>12514</v>
      </c>
      <c r="J10654" t="s">
        <v>1444</v>
      </c>
      <c r="K10654">
        <v>0</v>
      </c>
      <c r="N10654" t="b">
        <v>1</v>
      </c>
      <c r="O10654" t="b">
        <v>0</v>
      </c>
      <c r="P10654" t="b">
        <v>0</v>
      </c>
      <c r="Q10654">
        <v>9</v>
      </c>
      <c r="R10654">
        <v>9</v>
      </c>
      <c r="S10654">
        <v>1</v>
      </c>
      <c r="T10654">
        <v>2</v>
      </c>
      <c r="U10654" t="b">
        <v>1</v>
      </c>
      <c r="V10654" t="s">
        <v>1093</v>
      </c>
      <c r="W10654" t="s">
        <v>5100</v>
      </c>
      <c r="X10654" t="s">
        <v>14565</v>
      </c>
      <c r="Y10654">
        <v>52</v>
      </c>
      <c r="Z10654">
        <v>52</v>
      </c>
      <c r="AA10654">
        <v>6</v>
      </c>
      <c r="AB10654">
        <v>6</v>
      </c>
      <c r="AC10654">
        <v>40</v>
      </c>
    </row>
    <row r="10655" spans="1:29">
      <c r="A10655">
        <v>11649</v>
      </c>
      <c r="B10655" t="s">
        <v>805</v>
      </c>
      <c r="C10655" t="s">
        <v>12515</v>
      </c>
      <c r="J10655" t="s">
        <v>1444</v>
      </c>
      <c r="K10655">
        <v>0</v>
      </c>
      <c r="N10655" t="b">
        <v>1</v>
      </c>
      <c r="O10655" t="b">
        <v>0</v>
      </c>
      <c r="P10655" t="b">
        <v>0</v>
      </c>
      <c r="Q10655">
        <v>9</v>
      </c>
      <c r="R10655">
        <v>9</v>
      </c>
      <c r="S10655">
        <v>1</v>
      </c>
      <c r="T10655">
        <v>2</v>
      </c>
      <c r="U10655" t="b">
        <v>1</v>
      </c>
      <c r="V10655" t="s">
        <v>1093</v>
      </c>
      <c r="W10655" t="s">
        <v>5100</v>
      </c>
      <c r="X10655" t="s">
        <v>14837</v>
      </c>
      <c r="Y10655">
        <v>52</v>
      </c>
      <c r="Z10655">
        <v>52</v>
      </c>
      <c r="AA10655">
        <v>7</v>
      </c>
      <c r="AB10655">
        <v>7</v>
      </c>
      <c r="AC10655">
        <v>40</v>
      </c>
    </row>
    <row r="10656" spans="1:29">
      <c r="A10656">
        <v>11650</v>
      </c>
      <c r="B10656" t="s">
        <v>805</v>
      </c>
      <c r="C10656" t="s">
        <v>12516</v>
      </c>
      <c r="J10656" t="s">
        <v>1444</v>
      </c>
      <c r="K10656">
        <v>0</v>
      </c>
      <c r="N10656" t="b">
        <v>1</v>
      </c>
      <c r="O10656" t="b">
        <v>0</v>
      </c>
      <c r="P10656" t="b">
        <v>0</v>
      </c>
      <c r="Q10656">
        <v>9</v>
      </c>
      <c r="R10656">
        <v>9</v>
      </c>
      <c r="S10656">
        <v>1</v>
      </c>
      <c r="T10656">
        <v>2</v>
      </c>
      <c r="U10656" t="b">
        <v>1</v>
      </c>
      <c r="V10656" t="s">
        <v>1093</v>
      </c>
      <c r="W10656" t="s">
        <v>5100</v>
      </c>
      <c r="X10656" t="s">
        <v>14494</v>
      </c>
      <c r="Y10656">
        <v>52</v>
      </c>
      <c r="Z10656">
        <v>52</v>
      </c>
      <c r="AA10656">
        <v>8</v>
      </c>
      <c r="AB10656">
        <v>8</v>
      </c>
      <c r="AC10656">
        <v>40</v>
      </c>
    </row>
    <row r="10657" spans="1:29">
      <c r="A10657">
        <v>11651</v>
      </c>
      <c r="B10657" t="s">
        <v>805</v>
      </c>
      <c r="C10657" t="s">
        <v>12517</v>
      </c>
      <c r="J10657" t="s">
        <v>1444</v>
      </c>
      <c r="K10657">
        <v>0</v>
      </c>
      <c r="N10657" t="b">
        <v>1</v>
      </c>
      <c r="O10657" t="b">
        <v>0</v>
      </c>
      <c r="P10657" t="b">
        <v>0</v>
      </c>
      <c r="Q10657">
        <v>9</v>
      </c>
      <c r="R10657">
        <v>9</v>
      </c>
      <c r="S10657">
        <v>1</v>
      </c>
      <c r="T10657">
        <v>2</v>
      </c>
      <c r="U10657" t="b">
        <v>1</v>
      </c>
      <c r="V10657" t="s">
        <v>1093</v>
      </c>
      <c r="W10657" t="s">
        <v>5100</v>
      </c>
      <c r="X10657" t="s">
        <v>14568</v>
      </c>
      <c r="Y10657">
        <v>53</v>
      </c>
      <c r="Z10657">
        <v>53</v>
      </c>
      <c r="AA10657">
        <v>6</v>
      </c>
      <c r="AB10657">
        <v>6</v>
      </c>
      <c r="AC10657">
        <v>40</v>
      </c>
    </row>
    <row r="10658" spans="1:29">
      <c r="A10658">
        <v>11652</v>
      </c>
      <c r="B10658" t="s">
        <v>805</v>
      </c>
      <c r="C10658" t="s">
        <v>12518</v>
      </c>
      <c r="J10658" t="s">
        <v>1444</v>
      </c>
      <c r="K10658">
        <v>0</v>
      </c>
      <c r="N10658" t="b">
        <v>1</v>
      </c>
      <c r="O10658" t="b">
        <v>0</v>
      </c>
      <c r="P10658" t="b">
        <v>0</v>
      </c>
      <c r="Q10658">
        <v>9</v>
      </c>
      <c r="R10658">
        <v>9</v>
      </c>
      <c r="S10658">
        <v>1</v>
      </c>
      <c r="T10658">
        <v>2</v>
      </c>
      <c r="U10658" t="b">
        <v>1</v>
      </c>
      <c r="V10658" t="s">
        <v>1093</v>
      </c>
      <c r="W10658" t="s">
        <v>5100</v>
      </c>
      <c r="X10658" t="s">
        <v>14840</v>
      </c>
      <c r="Y10658">
        <v>53</v>
      </c>
      <c r="Z10658">
        <v>53</v>
      </c>
      <c r="AA10658">
        <v>7</v>
      </c>
      <c r="AB10658">
        <v>7</v>
      </c>
      <c r="AC10658">
        <v>40</v>
      </c>
    </row>
    <row r="10659" spans="1:29">
      <c r="A10659">
        <v>11653</v>
      </c>
      <c r="B10659" t="s">
        <v>805</v>
      </c>
      <c r="C10659" t="s">
        <v>12519</v>
      </c>
      <c r="J10659" t="s">
        <v>1444</v>
      </c>
      <c r="K10659">
        <v>0</v>
      </c>
      <c r="N10659" t="b">
        <v>1</v>
      </c>
      <c r="O10659" t="b">
        <v>0</v>
      </c>
      <c r="P10659" t="b">
        <v>0</v>
      </c>
      <c r="Q10659">
        <v>9</v>
      </c>
      <c r="R10659">
        <v>9</v>
      </c>
      <c r="S10659">
        <v>1</v>
      </c>
      <c r="T10659">
        <v>2</v>
      </c>
      <c r="U10659" t="b">
        <v>1</v>
      </c>
      <c r="V10659" t="s">
        <v>1093</v>
      </c>
      <c r="W10659" t="s">
        <v>5100</v>
      </c>
      <c r="X10659" t="s">
        <v>14495</v>
      </c>
      <c r="Y10659">
        <v>53</v>
      </c>
      <c r="Z10659">
        <v>53</v>
      </c>
      <c r="AA10659">
        <v>8</v>
      </c>
      <c r="AB10659">
        <v>8</v>
      </c>
      <c r="AC10659">
        <v>40</v>
      </c>
    </row>
    <row r="10660" spans="1:29">
      <c r="A10660">
        <v>11654</v>
      </c>
      <c r="B10660" t="s">
        <v>805</v>
      </c>
      <c r="C10660" t="s">
        <v>12520</v>
      </c>
      <c r="J10660" t="s">
        <v>1436</v>
      </c>
      <c r="K10660">
        <v>0</v>
      </c>
      <c r="N10660" t="b">
        <v>1</v>
      </c>
      <c r="O10660" t="b">
        <v>0</v>
      </c>
      <c r="P10660" t="b">
        <v>0</v>
      </c>
      <c r="Q10660">
        <v>9</v>
      </c>
      <c r="R10660">
        <v>9</v>
      </c>
      <c r="S10660">
        <v>1</v>
      </c>
      <c r="T10660">
        <v>2</v>
      </c>
      <c r="U10660" t="b">
        <v>1</v>
      </c>
      <c r="V10660" t="s">
        <v>1093</v>
      </c>
      <c r="W10660" t="s">
        <v>5100</v>
      </c>
      <c r="X10660" t="s">
        <v>14522</v>
      </c>
      <c r="Y10660">
        <v>14</v>
      </c>
      <c r="Z10660">
        <v>14</v>
      </c>
      <c r="AA10660">
        <v>9</v>
      </c>
      <c r="AB10660">
        <v>9</v>
      </c>
      <c r="AC10660">
        <v>40</v>
      </c>
    </row>
    <row r="10661" spans="1:29">
      <c r="A10661">
        <v>11655</v>
      </c>
      <c r="B10661" t="s">
        <v>805</v>
      </c>
      <c r="C10661" t="s">
        <v>12521</v>
      </c>
      <c r="J10661" t="s">
        <v>1436</v>
      </c>
      <c r="K10661">
        <v>0</v>
      </c>
      <c r="N10661" t="b">
        <v>1</v>
      </c>
      <c r="O10661" t="b">
        <v>0</v>
      </c>
      <c r="P10661" t="b">
        <v>0</v>
      </c>
      <c r="Q10661">
        <v>9</v>
      </c>
      <c r="R10661">
        <v>9</v>
      </c>
      <c r="S10661">
        <v>1</v>
      </c>
      <c r="T10661">
        <v>2</v>
      </c>
      <c r="U10661" t="b">
        <v>1</v>
      </c>
      <c r="V10661" t="s">
        <v>1093</v>
      </c>
      <c r="W10661" t="s">
        <v>5100</v>
      </c>
      <c r="X10661" t="s">
        <v>14523</v>
      </c>
      <c r="Y10661">
        <v>15</v>
      </c>
      <c r="Z10661">
        <v>15</v>
      </c>
      <c r="AA10661">
        <v>9</v>
      </c>
      <c r="AB10661">
        <v>9</v>
      </c>
      <c r="AC10661">
        <v>40</v>
      </c>
    </row>
    <row r="10662" spans="1:29">
      <c r="A10662">
        <v>11656</v>
      </c>
      <c r="B10662" t="s">
        <v>805</v>
      </c>
      <c r="C10662" t="s">
        <v>12522</v>
      </c>
      <c r="J10662" t="s">
        <v>1436</v>
      </c>
      <c r="K10662">
        <v>0</v>
      </c>
      <c r="N10662" t="b">
        <v>1</v>
      </c>
      <c r="O10662" t="b">
        <v>0</v>
      </c>
      <c r="P10662" t="b">
        <v>0</v>
      </c>
      <c r="Q10662">
        <v>9</v>
      </c>
      <c r="R10662">
        <v>9</v>
      </c>
      <c r="S10662">
        <v>1</v>
      </c>
      <c r="T10662">
        <v>2</v>
      </c>
      <c r="U10662" t="b">
        <v>1</v>
      </c>
      <c r="V10662" t="s">
        <v>1093</v>
      </c>
      <c r="W10662" t="s">
        <v>5100</v>
      </c>
      <c r="X10662" t="s">
        <v>14723</v>
      </c>
      <c r="Y10662">
        <v>16</v>
      </c>
      <c r="Z10662">
        <v>16</v>
      </c>
      <c r="AA10662">
        <v>9</v>
      </c>
      <c r="AB10662">
        <v>9</v>
      </c>
      <c r="AC10662">
        <v>40</v>
      </c>
    </row>
    <row r="10663" spans="1:29">
      <c r="A10663">
        <v>11657</v>
      </c>
      <c r="B10663" t="s">
        <v>805</v>
      </c>
      <c r="C10663" t="s">
        <v>12523</v>
      </c>
      <c r="J10663" t="s">
        <v>1436</v>
      </c>
      <c r="K10663">
        <v>0</v>
      </c>
      <c r="N10663" t="b">
        <v>1</v>
      </c>
      <c r="O10663" t="b">
        <v>0</v>
      </c>
      <c r="P10663" t="b">
        <v>0</v>
      </c>
      <c r="Q10663">
        <v>9</v>
      </c>
      <c r="R10663">
        <v>9</v>
      </c>
      <c r="S10663">
        <v>1</v>
      </c>
      <c r="T10663">
        <v>2</v>
      </c>
      <c r="U10663" t="b">
        <v>1</v>
      </c>
      <c r="V10663" t="s">
        <v>1093</v>
      </c>
      <c r="W10663" t="s">
        <v>5100</v>
      </c>
      <c r="X10663" t="s">
        <v>14527</v>
      </c>
      <c r="Y10663">
        <v>17</v>
      </c>
      <c r="Z10663">
        <v>17</v>
      </c>
      <c r="AA10663">
        <v>9</v>
      </c>
      <c r="AB10663">
        <v>9</v>
      </c>
      <c r="AC10663">
        <v>40</v>
      </c>
    </row>
    <row r="10664" spans="1:29">
      <c r="A10664">
        <v>11658</v>
      </c>
      <c r="B10664" t="s">
        <v>805</v>
      </c>
      <c r="C10664" t="s">
        <v>12524</v>
      </c>
      <c r="J10664" t="s">
        <v>1436</v>
      </c>
      <c r="K10664">
        <v>0</v>
      </c>
      <c r="N10664" t="b">
        <v>1</v>
      </c>
      <c r="O10664" t="b">
        <v>0</v>
      </c>
      <c r="P10664" t="b">
        <v>0</v>
      </c>
      <c r="Q10664">
        <v>9</v>
      </c>
      <c r="R10664">
        <v>9</v>
      </c>
      <c r="S10664">
        <v>1</v>
      </c>
      <c r="T10664">
        <v>2</v>
      </c>
      <c r="U10664" t="b">
        <v>1</v>
      </c>
      <c r="V10664" t="s">
        <v>1093</v>
      </c>
      <c r="W10664" t="s">
        <v>5100</v>
      </c>
      <c r="X10664" t="s">
        <v>14724</v>
      </c>
      <c r="Y10664">
        <v>18</v>
      </c>
      <c r="Z10664">
        <v>18</v>
      </c>
      <c r="AA10664">
        <v>9</v>
      </c>
      <c r="AB10664">
        <v>9</v>
      </c>
      <c r="AC10664">
        <v>40</v>
      </c>
    </row>
    <row r="10665" spans="1:29">
      <c r="A10665">
        <v>11659</v>
      </c>
      <c r="B10665" t="s">
        <v>805</v>
      </c>
      <c r="C10665" t="s">
        <v>12525</v>
      </c>
      <c r="J10665" t="s">
        <v>1436</v>
      </c>
      <c r="K10665">
        <v>0</v>
      </c>
      <c r="N10665" t="b">
        <v>1</v>
      </c>
      <c r="O10665" t="b">
        <v>0</v>
      </c>
      <c r="P10665" t="b">
        <v>0</v>
      </c>
      <c r="Q10665">
        <v>9</v>
      </c>
      <c r="R10665">
        <v>9</v>
      </c>
      <c r="S10665">
        <v>1</v>
      </c>
      <c r="T10665">
        <v>2</v>
      </c>
      <c r="U10665" t="b">
        <v>1</v>
      </c>
      <c r="V10665" t="s">
        <v>1093</v>
      </c>
      <c r="W10665" t="s">
        <v>5100</v>
      </c>
      <c r="X10665" t="s">
        <v>14725</v>
      </c>
      <c r="Y10665">
        <v>19</v>
      </c>
      <c r="Z10665">
        <v>19</v>
      </c>
      <c r="AA10665">
        <v>9</v>
      </c>
      <c r="AB10665">
        <v>9</v>
      </c>
      <c r="AC10665">
        <v>40</v>
      </c>
    </row>
    <row r="10666" spans="1:29">
      <c r="A10666">
        <v>11660</v>
      </c>
      <c r="B10666" t="s">
        <v>805</v>
      </c>
      <c r="C10666" t="s">
        <v>12526</v>
      </c>
      <c r="J10666" t="s">
        <v>1436</v>
      </c>
      <c r="K10666">
        <v>0</v>
      </c>
      <c r="N10666" t="b">
        <v>1</v>
      </c>
      <c r="O10666" t="b">
        <v>0</v>
      </c>
      <c r="P10666" t="b">
        <v>0</v>
      </c>
      <c r="Q10666">
        <v>9</v>
      </c>
      <c r="R10666">
        <v>9</v>
      </c>
      <c r="S10666">
        <v>1</v>
      </c>
      <c r="T10666">
        <v>2</v>
      </c>
      <c r="U10666" t="b">
        <v>1</v>
      </c>
      <c r="V10666" t="s">
        <v>1093</v>
      </c>
      <c r="W10666" t="s">
        <v>5100</v>
      </c>
      <c r="X10666" t="s">
        <v>14644</v>
      </c>
      <c r="Y10666">
        <v>20</v>
      </c>
      <c r="Z10666">
        <v>20</v>
      </c>
      <c r="AA10666">
        <v>9</v>
      </c>
      <c r="AB10666">
        <v>9</v>
      </c>
      <c r="AC10666">
        <v>40</v>
      </c>
    </row>
    <row r="10667" spans="1:29">
      <c r="A10667">
        <v>11661</v>
      </c>
      <c r="B10667" t="s">
        <v>805</v>
      </c>
      <c r="C10667" t="s">
        <v>12527</v>
      </c>
      <c r="J10667" t="s">
        <v>1436</v>
      </c>
      <c r="K10667">
        <v>0</v>
      </c>
      <c r="N10667" t="b">
        <v>1</v>
      </c>
      <c r="O10667" t="b">
        <v>0</v>
      </c>
      <c r="P10667" t="b">
        <v>0</v>
      </c>
      <c r="Q10667">
        <v>9</v>
      </c>
      <c r="R10667">
        <v>9</v>
      </c>
      <c r="S10667">
        <v>1</v>
      </c>
      <c r="T10667">
        <v>2</v>
      </c>
      <c r="U10667" t="b">
        <v>1</v>
      </c>
      <c r="V10667" t="s">
        <v>1093</v>
      </c>
      <c r="W10667" t="s">
        <v>5100</v>
      </c>
      <c r="X10667" t="s">
        <v>14645</v>
      </c>
      <c r="Y10667">
        <v>21</v>
      </c>
      <c r="Z10667">
        <v>21</v>
      </c>
      <c r="AA10667">
        <v>9</v>
      </c>
      <c r="AB10667">
        <v>9</v>
      </c>
      <c r="AC10667">
        <v>40</v>
      </c>
    </row>
    <row r="10668" spans="1:29">
      <c r="A10668">
        <v>11662</v>
      </c>
      <c r="B10668" t="s">
        <v>805</v>
      </c>
      <c r="C10668" t="s">
        <v>12528</v>
      </c>
      <c r="J10668" t="s">
        <v>1436</v>
      </c>
      <c r="K10668">
        <v>0</v>
      </c>
      <c r="N10668" t="b">
        <v>1</v>
      </c>
      <c r="O10668" t="b">
        <v>0</v>
      </c>
      <c r="P10668" t="b">
        <v>0</v>
      </c>
      <c r="Q10668">
        <v>9</v>
      </c>
      <c r="R10668">
        <v>9</v>
      </c>
      <c r="S10668">
        <v>1</v>
      </c>
      <c r="T10668">
        <v>2</v>
      </c>
      <c r="U10668" t="b">
        <v>1</v>
      </c>
      <c r="V10668" t="s">
        <v>1093</v>
      </c>
      <c r="W10668" t="s">
        <v>5100</v>
      </c>
      <c r="X10668" t="s">
        <v>14646</v>
      </c>
      <c r="Y10668">
        <v>22</v>
      </c>
      <c r="Z10668">
        <v>22</v>
      </c>
      <c r="AA10668">
        <v>9</v>
      </c>
      <c r="AB10668">
        <v>9</v>
      </c>
      <c r="AC10668">
        <v>40</v>
      </c>
    </row>
    <row r="10669" spans="1:29">
      <c r="A10669">
        <v>11663</v>
      </c>
      <c r="B10669" t="s">
        <v>805</v>
      </c>
      <c r="C10669" t="s">
        <v>12529</v>
      </c>
      <c r="J10669" t="s">
        <v>1436</v>
      </c>
      <c r="K10669">
        <v>0</v>
      </c>
      <c r="N10669" t="b">
        <v>1</v>
      </c>
      <c r="O10669" t="b">
        <v>0</v>
      </c>
      <c r="P10669" t="b">
        <v>0</v>
      </c>
      <c r="Q10669">
        <v>9</v>
      </c>
      <c r="R10669">
        <v>9</v>
      </c>
      <c r="S10669">
        <v>1</v>
      </c>
      <c r="T10669">
        <v>2</v>
      </c>
      <c r="U10669" t="b">
        <v>1</v>
      </c>
      <c r="V10669" t="s">
        <v>1093</v>
      </c>
      <c r="W10669" t="s">
        <v>5100</v>
      </c>
      <c r="X10669" t="s">
        <v>14647</v>
      </c>
      <c r="Y10669">
        <v>23</v>
      </c>
      <c r="Z10669">
        <v>23</v>
      </c>
      <c r="AA10669">
        <v>9</v>
      </c>
      <c r="AB10669">
        <v>9</v>
      </c>
      <c r="AC10669">
        <v>40</v>
      </c>
    </row>
    <row r="10670" spans="1:29">
      <c r="A10670">
        <v>11664</v>
      </c>
      <c r="B10670" t="s">
        <v>805</v>
      </c>
      <c r="C10670" t="s">
        <v>12530</v>
      </c>
      <c r="J10670" t="s">
        <v>1436</v>
      </c>
      <c r="K10670">
        <v>0</v>
      </c>
      <c r="N10670" t="b">
        <v>1</v>
      </c>
      <c r="O10670" t="b">
        <v>0</v>
      </c>
      <c r="P10670" t="b">
        <v>0</v>
      </c>
      <c r="Q10670">
        <v>9</v>
      </c>
      <c r="R10670">
        <v>9</v>
      </c>
      <c r="S10670">
        <v>1</v>
      </c>
      <c r="T10670">
        <v>2</v>
      </c>
      <c r="U10670" t="b">
        <v>1</v>
      </c>
      <c r="V10670" t="s">
        <v>1093</v>
      </c>
      <c r="W10670" t="s">
        <v>5100</v>
      </c>
      <c r="X10670" t="s">
        <v>14648</v>
      </c>
      <c r="Y10670">
        <v>24</v>
      </c>
      <c r="Z10670">
        <v>24</v>
      </c>
      <c r="AA10670">
        <v>9</v>
      </c>
      <c r="AB10670">
        <v>9</v>
      </c>
      <c r="AC10670">
        <v>40</v>
      </c>
    </row>
    <row r="10671" spans="1:29">
      <c r="A10671">
        <v>11665</v>
      </c>
      <c r="B10671" t="s">
        <v>805</v>
      </c>
      <c r="C10671" t="s">
        <v>12531</v>
      </c>
      <c r="J10671" t="s">
        <v>1436</v>
      </c>
      <c r="K10671">
        <v>0</v>
      </c>
      <c r="N10671" t="b">
        <v>1</v>
      </c>
      <c r="O10671" t="b">
        <v>0</v>
      </c>
      <c r="P10671" t="b">
        <v>0</v>
      </c>
      <c r="Q10671">
        <v>9</v>
      </c>
      <c r="R10671">
        <v>9</v>
      </c>
      <c r="S10671">
        <v>1</v>
      </c>
      <c r="T10671">
        <v>2</v>
      </c>
      <c r="U10671" t="b">
        <v>1</v>
      </c>
      <c r="V10671" t="s">
        <v>1093</v>
      </c>
      <c r="W10671" t="s">
        <v>5100</v>
      </c>
      <c r="X10671" t="s">
        <v>14535</v>
      </c>
      <c r="Y10671">
        <v>25</v>
      </c>
      <c r="Z10671">
        <v>25</v>
      </c>
      <c r="AA10671">
        <v>9</v>
      </c>
      <c r="AB10671">
        <v>9</v>
      </c>
      <c r="AC10671">
        <v>40</v>
      </c>
    </row>
    <row r="10672" spans="1:29">
      <c r="A10672">
        <v>11666</v>
      </c>
      <c r="B10672" t="s">
        <v>805</v>
      </c>
      <c r="C10672" t="s">
        <v>12532</v>
      </c>
      <c r="J10672" t="s">
        <v>1436</v>
      </c>
      <c r="K10672">
        <v>0</v>
      </c>
      <c r="N10672" t="b">
        <v>1</v>
      </c>
      <c r="O10672" t="b">
        <v>0</v>
      </c>
      <c r="P10672" t="b">
        <v>0</v>
      </c>
      <c r="Q10672">
        <v>9</v>
      </c>
      <c r="R10672">
        <v>9</v>
      </c>
      <c r="S10672">
        <v>1</v>
      </c>
      <c r="T10672">
        <v>2</v>
      </c>
      <c r="U10672" t="b">
        <v>1</v>
      </c>
      <c r="V10672" t="s">
        <v>1093</v>
      </c>
      <c r="W10672" t="s">
        <v>5100</v>
      </c>
      <c r="X10672" t="s">
        <v>14457</v>
      </c>
      <c r="Y10672">
        <v>26</v>
      </c>
      <c r="Z10672">
        <v>26</v>
      </c>
      <c r="AA10672">
        <v>9</v>
      </c>
      <c r="AB10672">
        <v>9</v>
      </c>
      <c r="AC10672">
        <v>40</v>
      </c>
    </row>
    <row r="10673" spans="1:29">
      <c r="A10673">
        <v>11667</v>
      </c>
      <c r="B10673" t="s">
        <v>805</v>
      </c>
      <c r="C10673" t="s">
        <v>12533</v>
      </c>
      <c r="J10673" t="s">
        <v>1436</v>
      </c>
      <c r="K10673">
        <v>0</v>
      </c>
      <c r="N10673" t="b">
        <v>1</v>
      </c>
      <c r="O10673" t="b">
        <v>0</v>
      </c>
      <c r="P10673" t="b">
        <v>0</v>
      </c>
      <c r="Q10673">
        <v>9</v>
      </c>
      <c r="R10673">
        <v>9</v>
      </c>
      <c r="S10673">
        <v>1</v>
      </c>
      <c r="T10673">
        <v>2</v>
      </c>
      <c r="U10673" t="b">
        <v>1</v>
      </c>
      <c r="V10673" t="s">
        <v>1093</v>
      </c>
      <c r="W10673" t="s">
        <v>5100</v>
      </c>
      <c r="X10673" t="s">
        <v>14443</v>
      </c>
      <c r="Y10673">
        <v>27</v>
      </c>
      <c r="Z10673">
        <v>27</v>
      </c>
      <c r="AA10673">
        <v>9</v>
      </c>
      <c r="AB10673">
        <v>9</v>
      </c>
      <c r="AC10673">
        <v>40</v>
      </c>
    </row>
    <row r="10674" spans="1:29">
      <c r="A10674">
        <v>11668</v>
      </c>
      <c r="B10674" t="s">
        <v>805</v>
      </c>
      <c r="C10674" t="s">
        <v>12534</v>
      </c>
      <c r="J10674" t="s">
        <v>1436</v>
      </c>
      <c r="K10674">
        <v>0</v>
      </c>
      <c r="N10674" t="b">
        <v>1</v>
      </c>
      <c r="O10674" t="b">
        <v>0</v>
      </c>
      <c r="P10674" t="b">
        <v>0</v>
      </c>
      <c r="Q10674">
        <v>9</v>
      </c>
      <c r="R10674">
        <v>9</v>
      </c>
      <c r="S10674">
        <v>1</v>
      </c>
      <c r="T10674">
        <v>2</v>
      </c>
      <c r="U10674" t="b">
        <v>1</v>
      </c>
      <c r="V10674" t="s">
        <v>1093</v>
      </c>
      <c r="W10674" t="s">
        <v>5100</v>
      </c>
      <c r="X10674" t="s">
        <v>14649</v>
      </c>
      <c r="Y10674">
        <v>28</v>
      </c>
      <c r="Z10674">
        <v>28</v>
      </c>
      <c r="AA10674">
        <v>9</v>
      </c>
      <c r="AB10674">
        <v>9</v>
      </c>
      <c r="AC10674">
        <v>40</v>
      </c>
    </row>
    <row r="10675" spans="1:29">
      <c r="A10675">
        <v>11669</v>
      </c>
      <c r="B10675" t="s">
        <v>805</v>
      </c>
      <c r="C10675" t="s">
        <v>12535</v>
      </c>
      <c r="J10675" t="s">
        <v>1436</v>
      </c>
      <c r="K10675">
        <v>0</v>
      </c>
      <c r="N10675" t="b">
        <v>1</v>
      </c>
      <c r="O10675" t="b">
        <v>0</v>
      </c>
      <c r="P10675" t="b">
        <v>0</v>
      </c>
      <c r="Q10675">
        <v>9</v>
      </c>
      <c r="R10675">
        <v>9</v>
      </c>
      <c r="S10675">
        <v>1</v>
      </c>
      <c r="T10675">
        <v>2</v>
      </c>
      <c r="U10675" t="b">
        <v>1</v>
      </c>
      <c r="V10675" t="s">
        <v>1093</v>
      </c>
      <c r="W10675" t="s">
        <v>5100</v>
      </c>
      <c r="X10675" t="s">
        <v>14650</v>
      </c>
      <c r="Y10675">
        <v>29</v>
      </c>
      <c r="Z10675">
        <v>29</v>
      </c>
      <c r="AA10675">
        <v>9</v>
      </c>
      <c r="AB10675">
        <v>9</v>
      </c>
      <c r="AC10675">
        <v>40</v>
      </c>
    </row>
    <row r="10676" spans="1:29">
      <c r="A10676">
        <v>11670</v>
      </c>
      <c r="B10676" t="s">
        <v>805</v>
      </c>
      <c r="C10676" t="s">
        <v>12536</v>
      </c>
      <c r="J10676" t="s">
        <v>1436</v>
      </c>
      <c r="K10676">
        <v>0</v>
      </c>
      <c r="N10676" t="b">
        <v>1</v>
      </c>
      <c r="O10676" t="b">
        <v>0</v>
      </c>
      <c r="P10676" t="b">
        <v>0</v>
      </c>
      <c r="Q10676">
        <v>9</v>
      </c>
      <c r="R10676">
        <v>9</v>
      </c>
      <c r="S10676">
        <v>1</v>
      </c>
      <c r="T10676">
        <v>2</v>
      </c>
      <c r="U10676" t="b">
        <v>1</v>
      </c>
      <c r="V10676" t="s">
        <v>1093</v>
      </c>
      <c r="W10676" t="s">
        <v>5100</v>
      </c>
      <c r="X10676" t="s">
        <v>14651</v>
      </c>
      <c r="Y10676">
        <v>30</v>
      </c>
      <c r="Z10676">
        <v>30</v>
      </c>
      <c r="AA10676">
        <v>9</v>
      </c>
      <c r="AB10676">
        <v>9</v>
      </c>
      <c r="AC10676">
        <v>40</v>
      </c>
    </row>
    <row r="10677" spans="1:29">
      <c r="A10677">
        <v>11671</v>
      </c>
      <c r="B10677" t="s">
        <v>805</v>
      </c>
      <c r="C10677" t="s">
        <v>12537</v>
      </c>
      <c r="J10677" t="s">
        <v>1436</v>
      </c>
      <c r="K10677">
        <v>0</v>
      </c>
      <c r="N10677" t="b">
        <v>1</v>
      </c>
      <c r="O10677" t="b">
        <v>0</v>
      </c>
      <c r="P10677" t="b">
        <v>0</v>
      </c>
      <c r="Q10677">
        <v>9</v>
      </c>
      <c r="R10677">
        <v>9</v>
      </c>
      <c r="S10677">
        <v>1</v>
      </c>
      <c r="T10677">
        <v>2</v>
      </c>
      <c r="U10677" t="b">
        <v>1</v>
      </c>
      <c r="V10677" t="s">
        <v>1093</v>
      </c>
      <c r="W10677" t="s">
        <v>5100</v>
      </c>
      <c r="X10677" t="s">
        <v>14783</v>
      </c>
      <c r="Y10677">
        <v>31</v>
      </c>
      <c r="Z10677">
        <v>31</v>
      </c>
      <c r="AA10677">
        <v>9</v>
      </c>
      <c r="AB10677">
        <v>9</v>
      </c>
      <c r="AC10677">
        <v>40</v>
      </c>
    </row>
    <row r="10678" spans="1:29">
      <c r="A10678">
        <v>11672</v>
      </c>
      <c r="B10678" t="s">
        <v>805</v>
      </c>
      <c r="C10678" t="s">
        <v>12538</v>
      </c>
      <c r="J10678" t="s">
        <v>1436</v>
      </c>
      <c r="K10678">
        <v>0</v>
      </c>
      <c r="N10678" t="b">
        <v>1</v>
      </c>
      <c r="O10678" t="b">
        <v>0</v>
      </c>
      <c r="P10678" t="b">
        <v>0</v>
      </c>
      <c r="Q10678">
        <v>9</v>
      </c>
      <c r="R10678">
        <v>9</v>
      </c>
      <c r="S10678">
        <v>1</v>
      </c>
      <c r="T10678">
        <v>2</v>
      </c>
      <c r="U10678" t="b">
        <v>1</v>
      </c>
      <c r="V10678" t="s">
        <v>1093</v>
      </c>
      <c r="W10678" t="s">
        <v>5100</v>
      </c>
      <c r="X10678" t="s">
        <v>14784</v>
      </c>
      <c r="Y10678">
        <v>32</v>
      </c>
      <c r="Z10678">
        <v>32</v>
      </c>
      <c r="AA10678">
        <v>9</v>
      </c>
      <c r="AB10678">
        <v>9</v>
      </c>
      <c r="AC10678">
        <v>40</v>
      </c>
    </row>
    <row r="10679" spans="1:29">
      <c r="A10679">
        <v>11673</v>
      </c>
      <c r="B10679" t="s">
        <v>805</v>
      </c>
      <c r="C10679" t="s">
        <v>12539</v>
      </c>
      <c r="J10679" t="s">
        <v>1436</v>
      </c>
      <c r="K10679">
        <v>0</v>
      </c>
      <c r="N10679" t="b">
        <v>1</v>
      </c>
      <c r="O10679" t="b">
        <v>0</v>
      </c>
      <c r="P10679" t="b">
        <v>0</v>
      </c>
      <c r="Q10679">
        <v>9</v>
      </c>
      <c r="R10679">
        <v>9</v>
      </c>
      <c r="S10679">
        <v>1</v>
      </c>
      <c r="T10679">
        <v>2</v>
      </c>
      <c r="U10679" t="b">
        <v>1</v>
      </c>
      <c r="V10679" t="s">
        <v>1093</v>
      </c>
      <c r="W10679" t="s">
        <v>5100</v>
      </c>
      <c r="X10679" t="s">
        <v>14774</v>
      </c>
      <c r="Y10679">
        <v>33</v>
      </c>
      <c r="Z10679">
        <v>33</v>
      </c>
      <c r="AA10679">
        <v>9</v>
      </c>
      <c r="AB10679">
        <v>9</v>
      </c>
      <c r="AC10679">
        <v>40</v>
      </c>
    </row>
    <row r="10680" spans="1:29">
      <c r="A10680">
        <v>11674</v>
      </c>
      <c r="B10680" t="s">
        <v>805</v>
      </c>
      <c r="C10680" t="s">
        <v>12540</v>
      </c>
      <c r="J10680" t="s">
        <v>1436</v>
      </c>
      <c r="K10680">
        <v>0</v>
      </c>
      <c r="N10680" t="b">
        <v>1</v>
      </c>
      <c r="O10680" t="b">
        <v>0</v>
      </c>
      <c r="P10680" t="b">
        <v>0</v>
      </c>
      <c r="Q10680">
        <v>9</v>
      </c>
      <c r="R10680">
        <v>9</v>
      </c>
      <c r="S10680">
        <v>1</v>
      </c>
      <c r="T10680">
        <v>2</v>
      </c>
      <c r="U10680" t="b">
        <v>1</v>
      </c>
      <c r="V10680" t="s">
        <v>1093</v>
      </c>
      <c r="W10680" t="s">
        <v>5100</v>
      </c>
      <c r="X10680" t="s">
        <v>14785</v>
      </c>
      <c r="Y10680">
        <v>34</v>
      </c>
      <c r="Z10680">
        <v>34</v>
      </c>
      <c r="AA10680">
        <v>9</v>
      </c>
      <c r="AB10680">
        <v>9</v>
      </c>
      <c r="AC10680">
        <v>40</v>
      </c>
    </row>
    <row r="10681" spans="1:29">
      <c r="A10681">
        <v>11675</v>
      </c>
      <c r="B10681" t="s">
        <v>805</v>
      </c>
      <c r="C10681" t="s">
        <v>12541</v>
      </c>
      <c r="J10681" t="s">
        <v>1436</v>
      </c>
      <c r="K10681">
        <v>0</v>
      </c>
      <c r="N10681" t="b">
        <v>1</v>
      </c>
      <c r="O10681" t="b">
        <v>0</v>
      </c>
      <c r="P10681" t="b">
        <v>0</v>
      </c>
      <c r="Q10681">
        <v>9</v>
      </c>
      <c r="R10681">
        <v>9</v>
      </c>
      <c r="S10681">
        <v>1</v>
      </c>
      <c r="T10681">
        <v>2</v>
      </c>
      <c r="U10681" t="b">
        <v>1</v>
      </c>
      <c r="V10681" t="s">
        <v>1093</v>
      </c>
      <c r="W10681" t="s">
        <v>5100</v>
      </c>
      <c r="X10681" t="s">
        <v>14786</v>
      </c>
      <c r="Y10681">
        <v>35</v>
      </c>
      <c r="Z10681">
        <v>35</v>
      </c>
      <c r="AA10681">
        <v>9</v>
      </c>
      <c r="AB10681">
        <v>9</v>
      </c>
      <c r="AC10681">
        <v>40</v>
      </c>
    </row>
    <row r="10682" spans="1:29">
      <c r="A10682">
        <v>11676</v>
      </c>
      <c r="B10682" t="s">
        <v>805</v>
      </c>
      <c r="C10682" t="s">
        <v>12542</v>
      </c>
      <c r="J10682" t="s">
        <v>1436</v>
      </c>
      <c r="K10682">
        <v>0</v>
      </c>
      <c r="N10682" t="b">
        <v>1</v>
      </c>
      <c r="O10682" t="b">
        <v>0</v>
      </c>
      <c r="P10682" t="b">
        <v>0</v>
      </c>
      <c r="Q10682">
        <v>9</v>
      </c>
      <c r="R10682">
        <v>9</v>
      </c>
      <c r="S10682">
        <v>1</v>
      </c>
      <c r="T10682">
        <v>2</v>
      </c>
      <c r="U10682" t="b">
        <v>1</v>
      </c>
      <c r="V10682" t="s">
        <v>1093</v>
      </c>
      <c r="W10682" t="s">
        <v>5100</v>
      </c>
      <c r="X10682" t="s">
        <v>14787</v>
      </c>
      <c r="Y10682">
        <v>36</v>
      </c>
      <c r="Z10682">
        <v>36</v>
      </c>
      <c r="AA10682">
        <v>9</v>
      </c>
      <c r="AB10682">
        <v>9</v>
      </c>
      <c r="AC10682">
        <v>40</v>
      </c>
    </row>
    <row r="10683" spans="1:29">
      <c r="A10683">
        <v>11677</v>
      </c>
      <c r="B10683" t="s">
        <v>805</v>
      </c>
      <c r="C10683" t="s">
        <v>12543</v>
      </c>
      <c r="J10683" t="s">
        <v>1436</v>
      </c>
      <c r="K10683">
        <v>0</v>
      </c>
      <c r="N10683" t="b">
        <v>1</v>
      </c>
      <c r="O10683" t="b">
        <v>0</v>
      </c>
      <c r="P10683" t="b">
        <v>0</v>
      </c>
      <c r="Q10683">
        <v>9</v>
      </c>
      <c r="R10683">
        <v>9</v>
      </c>
      <c r="S10683">
        <v>1</v>
      </c>
      <c r="T10683">
        <v>2</v>
      </c>
      <c r="U10683" t="b">
        <v>1</v>
      </c>
      <c r="V10683" t="s">
        <v>1093</v>
      </c>
      <c r="W10683" t="s">
        <v>5100</v>
      </c>
      <c r="X10683" t="s">
        <v>14451</v>
      </c>
      <c r="Y10683">
        <v>37</v>
      </c>
      <c r="Z10683">
        <v>37</v>
      </c>
      <c r="AA10683">
        <v>9</v>
      </c>
      <c r="AB10683">
        <v>9</v>
      </c>
      <c r="AC10683">
        <v>40</v>
      </c>
    </row>
    <row r="10684" spans="1:29">
      <c r="A10684">
        <v>11678</v>
      </c>
      <c r="B10684" t="s">
        <v>805</v>
      </c>
      <c r="C10684" t="s">
        <v>12544</v>
      </c>
      <c r="J10684" t="s">
        <v>1436</v>
      </c>
      <c r="K10684">
        <v>0</v>
      </c>
      <c r="N10684" t="b">
        <v>1</v>
      </c>
      <c r="O10684" t="b">
        <v>0</v>
      </c>
      <c r="P10684" t="b">
        <v>0</v>
      </c>
      <c r="Q10684">
        <v>9</v>
      </c>
      <c r="R10684">
        <v>9</v>
      </c>
      <c r="S10684">
        <v>1</v>
      </c>
      <c r="T10684">
        <v>2</v>
      </c>
      <c r="U10684" t="b">
        <v>1</v>
      </c>
      <c r="V10684" t="s">
        <v>1093</v>
      </c>
      <c r="W10684" t="s">
        <v>5100</v>
      </c>
      <c r="X10684" t="s">
        <v>14788</v>
      </c>
      <c r="Y10684">
        <v>38</v>
      </c>
      <c r="Z10684">
        <v>38</v>
      </c>
      <c r="AA10684">
        <v>9</v>
      </c>
      <c r="AB10684">
        <v>9</v>
      </c>
      <c r="AC10684">
        <v>40</v>
      </c>
    </row>
    <row r="10685" spans="1:29">
      <c r="A10685">
        <v>11679</v>
      </c>
      <c r="B10685" t="s">
        <v>805</v>
      </c>
      <c r="C10685" t="s">
        <v>12545</v>
      </c>
      <c r="J10685" t="s">
        <v>1436</v>
      </c>
      <c r="K10685">
        <v>0</v>
      </c>
      <c r="N10685" t="b">
        <v>1</v>
      </c>
      <c r="O10685" t="b">
        <v>0</v>
      </c>
      <c r="P10685" t="b">
        <v>0</v>
      </c>
      <c r="Q10685">
        <v>9</v>
      </c>
      <c r="R10685">
        <v>9</v>
      </c>
      <c r="S10685">
        <v>1</v>
      </c>
      <c r="T10685">
        <v>2</v>
      </c>
      <c r="U10685" t="b">
        <v>1</v>
      </c>
      <c r="V10685" t="s">
        <v>1093</v>
      </c>
      <c r="W10685" t="s">
        <v>5100</v>
      </c>
      <c r="X10685" t="s">
        <v>14668</v>
      </c>
      <c r="Y10685">
        <v>39</v>
      </c>
      <c r="Z10685">
        <v>39</v>
      </c>
      <c r="AA10685">
        <v>9</v>
      </c>
      <c r="AB10685">
        <v>9</v>
      </c>
      <c r="AC10685">
        <v>40</v>
      </c>
    </row>
    <row r="10686" spans="1:29">
      <c r="A10686">
        <v>11680</v>
      </c>
      <c r="B10686" t="s">
        <v>805</v>
      </c>
      <c r="C10686" t="s">
        <v>12546</v>
      </c>
      <c r="J10686" t="s">
        <v>1436</v>
      </c>
      <c r="K10686">
        <v>0</v>
      </c>
      <c r="N10686" t="b">
        <v>1</v>
      </c>
      <c r="O10686" t="b">
        <v>0</v>
      </c>
      <c r="P10686" t="b">
        <v>0</v>
      </c>
      <c r="Q10686">
        <v>9</v>
      </c>
      <c r="R10686">
        <v>9</v>
      </c>
      <c r="S10686">
        <v>1</v>
      </c>
      <c r="T10686">
        <v>2</v>
      </c>
      <c r="U10686" t="b">
        <v>1</v>
      </c>
      <c r="V10686" t="s">
        <v>1093</v>
      </c>
      <c r="W10686" t="s">
        <v>5100</v>
      </c>
      <c r="X10686" t="s">
        <v>14789</v>
      </c>
      <c r="Y10686">
        <v>40</v>
      </c>
      <c r="Z10686">
        <v>40</v>
      </c>
      <c r="AA10686">
        <v>9</v>
      </c>
      <c r="AB10686">
        <v>9</v>
      </c>
      <c r="AC10686">
        <v>40</v>
      </c>
    </row>
    <row r="10687" spans="1:29">
      <c r="A10687">
        <v>11681</v>
      </c>
      <c r="B10687" t="s">
        <v>805</v>
      </c>
      <c r="C10687" t="s">
        <v>12547</v>
      </c>
      <c r="J10687" t="s">
        <v>1436</v>
      </c>
      <c r="K10687">
        <v>0</v>
      </c>
      <c r="N10687" t="b">
        <v>1</v>
      </c>
      <c r="O10687" t="b">
        <v>0</v>
      </c>
      <c r="P10687" t="b">
        <v>0</v>
      </c>
      <c r="Q10687">
        <v>9</v>
      </c>
      <c r="R10687">
        <v>9</v>
      </c>
      <c r="S10687">
        <v>1</v>
      </c>
      <c r="T10687">
        <v>2</v>
      </c>
      <c r="U10687" t="b">
        <v>1</v>
      </c>
      <c r="V10687" t="s">
        <v>1093</v>
      </c>
      <c r="W10687" t="s">
        <v>5100</v>
      </c>
      <c r="X10687" t="s">
        <v>14790</v>
      </c>
      <c r="Y10687">
        <v>41</v>
      </c>
      <c r="Z10687">
        <v>41</v>
      </c>
      <c r="AA10687">
        <v>9</v>
      </c>
      <c r="AB10687">
        <v>9</v>
      </c>
      <c r="AC10687">
        <v>40</v>
      </c>
    </row>
    <row r="10688" spans="1:29">
      <c r="A10688">
        <v>11682</v>
      </c>
      <c r="B10688" t="s">
        <v>805</v>
      </c>
      <c r="C10688" t="s">
        <v>12548</v>
      </c>
      <c r="J10688" t="s">
        <v>1436</v>
      </c>
      <c r="K10688">
        <v>0</v>
      </c>
      <c r="N10688" t="b">
        <v>1</v>
      </c>
      <c r="O10688" t="b">
        <v>0</v>
      </c>
      <c r="P10688" t="b">
        <v>0</v>
      </c>
      <c r="Q10688">
        <v>9</v>
      </c>
      <c r="R10688">
        <v>9</v>
      </c>
      <c r="S10688">
        <v>1</v>
      </c>
      <c r="T10688">
        <v>2</v>
      </c>
      <c r="U10688" t="b">
        <v>1</v>
      </c>
      <c r="V10688" t="s">
        <v>1093</v>
      </c>
      <c r="W10688" t="s">
        <v>5100</v>
      </c>
      <c r="X10688" t="s">
        <v>14672</v>
      </c>
      <c r="Y10688">
        <v>42</v>
      </c>
      <c r="Z10688">
        <v>42</v>
      </c>
      <c r="AA10688">
        <v>9</v>
      </c>
      <c r="AB10688">
        <v>9</v>
      </c>
      <c r="AC10688">
        <v>40</v>
      </c>
    </row>
    <row r="10689" spans="1:29">
      <c r="A10689">
        <v>11683</v>
      </c>
      <c r="B10689" t="s">
        <v>805</v>
      </c>
      <c r="C10689" t="s">
        <v>12549</v>
      </c>
      <c r="J10689" t="s">
        <v>1436</v>
      </c>
      <c r="K10689">
        <v>0</v>
      </c>
      <c r="N10689" t="b">
        <v>1</v>
      </c>
      <c r="O10689" t="b">
        <v>0</v>
      </c>
      <c r="P10689" t="b">
        <v>0</v>
      </c>
      <c r="Q10689">
        <v>9</v>
      </c>
      <c r="R10689">
        <v>9</v>
      </c>
      <c r="S10689">
        <v>1</v>
      </c>
      <c r="T10689">
        <v>2</v>
      </c>
      <c r="U10689" t="b">
        <v>1</v>
      </c>
      <c r="V10689" t="s">
        <v>1093</v>
      </c>
      <c r="W10689" t="s">
        <v>5100</v>
      </c>
      <c r="X10689" t="s">
        <v>14676</v>
      </c>
      <c r="Y10689">
        <v>43</v>
      </c>
      <c r="Z10689">
        <v>43</v>
      </c>
      <c r="AA10689">
        <v>9</v>
      </c>
      <c r="AB10689">
        <v>9</v>
      </c>
      <c r="AC10689">
        <v>40</v>
      </c>
    </row>
    <row r="10690" spans="1:29">
      <c r="A10690">
        <v>11684</v>
      </c>
      <c r="B10690" t="s">
        <v>805</v>
      </c>
      <c r="C10690" t="s">
        <v>12550</v>
      </c>
      <c r="J10690" t="s">
        <v>1436</v>
      </c>
      <c r="K10690">
        <v>0</v>
      </c>
      <c r="N10690" t="b">
        <v>1</v>
      </c>
      <c r="O10690" t="b">
        <v>0</v>
      </c>
      <c r="P10690" t="b">
        <v>0</v>
      </c>
      <c r="Q10690">
        <v>9</v>
      </c>
      <c r="R10690">
        <v>9</v>
      </c>
      <c r="S10690">
        <v>1</v>
      </c>
      <c r="T10690">
        <v>2</v>
      </c>
      <c r="U10690" t="b">
        <v>1</v>
      </c>
      <c r="V10690" t="s">
        <v>1093</v>
      </c>
      <c r="W10690" t="s">
        <v>5100</v>
      </c>
      <c r="X10690" t="s">
        <v>14559</v>
      </c>
      <c r="Y10690">
        <v>44</v>
      </c>
      <c r="Z10690">
        <v>44</v>
      </c>
      <c r="AA10690">
        <v>9</v>
      </c>
      <c r="AB10690">
        <v>9</v>
      </c>
      <c r="AC10690">
        <v>40</v>
      </c>
    </row>
    <row r="10691" spans="1:29">
      <c r="A10691">
        <v>11685</v>
      </c>
      <c r="B10691" t="s">
        <v>805</v>
      </c>
      <c r="C10691" t="s">
        <v>12551</v>
      </c>
      <c r="J10691" t="s">
        <v>1436</v>
      </c>
      <c r="K10691">
        <v>0</v>
      </c>
      <c r="N10691" t="b">
        <v>1</v>
      </c>
      <c r="O10691" t="b">
        <v>0</v>
      </c>
      <c r="P10691" t="b">
        <v>0</v>
      </c>
      <c r="Q10691">
        <v>9</v>
      </c>
      <c r="R10691">
        <v>9</v>
      </c>
      <c r="S10691">
        <v>1</v>
      </c>
      <c r="T10691">
        <v>2</v>
      </c>
      <c r="U10691" t="b">
        <v>1</v>
      </c>
      <c r="V10691" t="s">
        <v>1093</v>
      </c>
      <c r="W10691" t="s">
        <v>5100</v>
      </c>
      <c r="X10691" t="s">
        <v>15381</v>
      </c>
      <c r="Y10691">
        <v>45</v>
      </c>
      <c r="Z10691">
        <v>45</v>
      </c>
      <c r="AA10691">
        <v>9</v>
      </c>
      <c r="AB10691">
        <v>9</v>
      </c>
      <c r="AC10691">
        <v>40</v>
      </c>
    </row>
    <row r="10692" spans="1:29">
      <c r="A10692">
        <v>11686</v>
      </c>
      <c r="B10692" t="s">
        <v>805</v>
      </c>
      <c r="C10692" t="s">
        <v>12552</v>
      </c>
      <c r="J10692" t="s">
        <v>1436</v>
      </c>
      <c r="K10692">
        <v>0</v>
      </c>
      <c r="N10692" t="b">
        <v>1</v>
      </c>
      <c r="O10692" t="b">
        <v>0</v>
      </c>
      <c r="P10692" t="b">
        <v>0</v>
      </c>
      <c r="Q10692">
        <v>9</v>
      </c>
      <c r="R10692">
        <v>9</v>
      </c>
      <c r="S10692">
        <v>1</v>
      </c>
      <c r="T10692">
        <v>2</v>
      </c>
      <c r="U10692" t="b">
        <v>1</v>
      </c>
      <c r="V10692" t="s">
        <v>1093</v>
      </c>
      <c r="W10692" t="s">
        <v>5100</v>
      </c>
      <c r="X10692" t="s">
        <v>15464</v>
      </c>
      <c r="Y10692">
        <v>46</v>
      </c>
      <c r="Z10692">
        <v>46</v>
      </c>
      <c r="AA10692">
        <v>9</v>
      </c>
      <c r="AB10692">
        <v>9</v>
      </c>
      <c r="AC10692">
        <v>40</v>
      </c>
    </row>
    <row r="10693" spans="1:29">
      <c r="A10693">
        <v>11687</v>
      </c>
      <c r="B10693" t="s">
        <v>805</v>
      </c>
      <c r="C10693" t="s">
        <v>12553</v>
      </c>
      <c r="J10693" t="s">
        <v>1436</v>
      </c>
      <c r="K10693">
        <v>0</v>
      </c>
      <c r="N10693" t="b">
        <v>1</v>
      </c>
      <c r="O10693" t="b">
        <v>0</v>
      </c>
      <c r="P10693" t="b">
        <v>0</v>
      </c>
      <c r="Q10693">
        <v>9</v>
      </c>
      <c r="R10693">
        <v>9</v>
      </c>
      <c r="S10693">
        <v>1</v>
      </c>
      <c r="T10693">
        <v>2</v>
      </c>
      <c r="U10693" t="b">
        <v>1</v>
      </c>
      <c r="V10693" t="s">
        <v>1093</v>
      </c>
      <c r="W10693" t="s">
        <v>5100</v>
      </c>
      <c r="X10693" t="s">
        <v>14563</v>
      </c>
      <c r="Y10693">
        <v>47</v>
      </c>
      <c r="Z10693">
        <v>47</v>
      </c>
      <c r="AA10693">
        <v>9</v>
      </c>
      <c r="AB10693">
        <v>9</v>
      </c>
      <c r="AC10693">
        <v>40</v>
      </c>
    </row>
    <row r="10694" spans="1:29">
      <c r="A10694">
        <v>11688</v>
      </c>
      <c r="B10694" t="s">
        <v>805</v>
      </c>
      <c r="C10694" t="s">
        <v>12554</v>
      </c>
      <c r="J10694" t="s">
        <v>1436</v>
      </c>
      <c r="K10694">
        <v>0</v>
      </c>
      <c r="N10694" t="b">
        <v>1</v>
      </c>
      <c r="O10694" t="b">
        <v>0</v>
      </c>
      <c r="P10694" t="b">
        <v>0</v>
      </c>
      <c r="Q10694">
        <v>9</v>
      </c>
      <c r="R10694">
        <v>9</v>
      </c>
      <c r="S10694">
        <v>1</v>
      </c>
      <c r="T10694">
        <v>2</v>
      </c>
      <c r="U10694" t="b">
        <v>1</v>
      </c>
      <c r="V10694" t="s">
        <v>1093</v>
      </c>
      <c r="W10694" t="s">
        <v>5100</v>
      </c>
      <c r="X10694" t="s">
        <v>14476</v>
      </c>
      <c r="Y10694">
        <v>48</v>
      </c>
      <c r="Z10694">
        <v>48</v>
      </c>
      <c r="AA10694">
        <v>9</v>
      </c>
      <c r="AB10694">
        <v>9</v>
      </c>
      <c r="AC10694">
        <v>40</v>
      </c>
    </row>
    <row r="10695" spans="1:29">
      <c r="A10695">
        <v>11689</v>
      </c>
      <c r="B10695" t="s">
        <v>805</v>
      </c>
      <c r="C10695" t="s">
        <v>12555</v>
      </c>
      <c r="J10695" t="s">
        <v>1436</v>
      </c>
      <c r="K10695">
        <v>0</v>
      </c>
      <c r="N10695" t="b">
        <v>1</v>
      </c>
      <c r="O10695" t="b">
        <v>0</v>
      </c>
      <c r="P10695" t="b">
        <v>0</v>
      </c>
      <c r="Q10695">
        <v>9</v>
      </c>
      <c r="R10695">
        <v>9</v>
      </c>
      <c r="S10695">
        <v>1</v>
      </c>
      <c r="T10695">
        <v>2</v>
      </c>
      <c r="U10695" t="b">
        <v>1</v>
      </c>
      <c r="V10695" t="s">
        <v>1093</v>
      </c>
      <c r="W10695" t="s">
        <v>5100</v>
      </c>
      <c r="X10695" t="s">
        <v>14479</v>
      </c>
      <c r="Y10695">
        <v>49</v>
      </c>
      <c r="Z10695">
        <v>49</v>
      </c>
      <c r="AA10695">
        <v>9</v>
      </c>
      <c r="AB10695">
        <v>9</v>
      </c>
      <c r="AC10695">
        <v>40</v>
      </c>
    </row>
    <row r="10696" spans="1:29">
      <c r="A10696">
        <v>11690</v>
      </c>
      <c r="B10696" t="s">
        <v>805</v>
      </c>
      <c r="C10696" t="s">
        <v>12556</v>
      </c>
      <c r="J10696" t="s">
        <v>1436</v>
      </c>
      <c r="K10696">
        <v>0</v>
      </c>
      <c r="N10696" t="b">
        <v>1</v>
      </c>
      <c r="O10696" t="b">
        <v>0</v>
      </c>
      <c r="P10696" t="b">
        <v>0</v>
      </c>
      <c r="Q10696">
        <v>9</v>
      </c>
      <c r="R10696">
        <v>9</v>
      </c>
      <c r="S10696">
        <v>1</v>
      </c>
      <c r="T10696">
        <v>2</v>
      </c>
      <c r="U10696" t="b">
        <v>1</v>
      </c>
      <c r="V10696" t="s">
        <v>1093</v>
      </c>
      <c r="W10696" t="s">
        <v>5100</v>
      </c>
      <c r="X10696" t="s">
        <v>14482</v>
      </c>
      <c r="Y10696">
        <v>50</v>
      </c>
      <c r="Z10696">
        <v>50</v>
      </c>
      <c r="AA10696">
        <v>9</v>
      </c>
      <c r="AB10696">
        <v>9</v>
      </c>
      <c r="AC10696">
        <v>40</v>
      </c>
    </row>
    <row r="10697" spans="1:29">
      <c r="A10697">
        <v>11691</v>
      </c>
      <c r="B10697" t="s">
        <v>805</v>
      </c>
      <c r="C10697" t="s">
        <v>12557</v>
      </c>
      <c r="J10697" t="s">
        <v>1436</v>
      </c>
      <c r="K10697">
        <v>0</v>
      </c>
      <c r="N10697" t="b">
        <v>1</v>
      </c>
      <c r="O10697" t="b">
        <v>0</v>
      </c>
      <c r="P10697" t="b">
        <v>0</v>
      </c>
      <c r="Q10697">
        <v>9</v>
      </c>
      <c r="R10697">
        <v>9</v>
      </c>
      <c r="S10697">
        <v>1</v>
      </c>
      <c r="T10697">
        <v>2</v>
      </c>
      <c r="U10697" t="b">
        <v>1</v>
      </c>
      <c r="V10697" t="s">
        <v>1093</v>
      </c>
      <c r="W10697" t="s">
        <v>5100</v>
      </c>
      <c r="X10697" t="s">
        <v>14485</v>
      </c>
      <c r="Y10697">
        <v>51</v>
      </c>
      <c r="Z10697">
        <v>51</v>
      </c>
      <c r="AA10697">
        <v>9</v>
      </c>
      <c r="AB10697">
        <v>9</v>
      </c>
      <c r="AC10697">
        <v>40</v>
      </c>
    </row>
    <row r="10698" spans="1:29">
      <c r="A10698">
        <v>11692</v>
      </c>
      <c r="B10698" t="s">
        <v>805</v>
      </c>
      <c r="C10698" t="s">
        <v>12558</v>
      </c>
      <c r="J10698" t="s">
        <v>1436</v>
      </c>
      <c r="K10698">
        <v>0</v>
      </c>
      <c r="N10698" t="b">
        <v>1</v>
      </c>
      <c r="O10698" t="b">
        <v>0</v>
      </c>
      <c r="P10698" t="b">
        <v>0</v>
      </c>
      <c r="Q10698">
        <v>9</v>
      </c>
      <c r="R10698">
        <v>9</v>
      </c>
      <c r="S10698">
        <v>1</v>
      </c>
      <c r="T10698">
        <v>2</v>
      </c>
      <c r="U10698" t="b">
        <v>1</v>
      </c>
      <c r="V10698" t="s">
        <v>1093</v>
      </c>
      <c r="W10698" t="s">
        <v>5100</v>
      </c>
      <c r="X10698" t="s">
        <v>14566</v>
      </c>
      <c r="Y10698">
        <v>52</v>
      </c>
      <c r="Z10698">
        <v>52</v>
      </c>
      <c r="AA10698">
        <v>9</v>
      </c>
      <c r="AB10698">
        <v>9</v>
      </c>
      <c r="AC10698">
        <v>40</v>
      </c>
    </row>
    <row r="10699" spans="1:29">
      <c r="A10699">
        <v>11693</v>
      </c>
      <c r="B10699" t="s">
        <v>805</v>
      </c>
      <c r="C10699" t="s">
        <v>12559</v>
      </c>
      <c r="J10699" t="s">
        <v>1436</v>
      </c>
      <c r="K10699">
        <v>0</v>
      </c>
      <c r="N10699" t="b">
        <v>1</v>
      </c>
      <c r="O10699" t="b">
        <v>0</v>
      </c>
      <c r="P10699" t="b">
        <v>0</v>
      </c>
      <c r="Q10699">
        <v>9</v>
      </c>
      <c r="R10699">
        <v>9</v>
      </c>
      <c r="S10699">
        <v>1</v>
      </c>
      <c r="T10699">
        <v>2</v>
      </c>
      <c r="U10699" t="b">
        <v>1</v>
      </c>
      <c r="V10699" t="s">
        <v>1093</v>
      </c>
      <c r="W10699" t="s">
        <v>5100</v>
      </c>
      <c r="X10699" t="s">
        <v>14569</v>
      </c>
      <c r="Y10699">
        <v>53</v>
      </c>
      <c r="Z10699">
        <v>53</v>
      </c>
      <c r="AA10699">
        <v>9</v>
      </c>
      <c r="AB10699">
        <v>9</v>
      </c>
      <c r="AC10699">
        <v>40</v>
      </c>
    </row>
    <row r="10700" spans="1:29">
      <c r="A10700">
        <v>11694</v>
      </c>
      <c r="B10700" t="s">
        <v>805</v>
      </c>
      <c r="C10700" t="s">
        <v>12561</v>
      </c>
      <c r="J10700" t="s">
        <v>1436</v>
      </c>
      <c r="K10700">
        <v>0</v>
      </c>
      <c r="N10700" t="b">
        <v>1</v>
      </c>
      <c r="O10700" t="b">
        <v>0</v>
      </c>
      <c r="P10700" t="b">
        <v>0</v>
      </c>
      <c r="Q10700">
        <v>9</v>
      </c>
      <c r="R10700">
        <v>9</v>
      </c>
      <c r="S10700">
        <v>1</v>
      </c>
      <c r="T10700">
        <v>2</v>
      </c>
      <c r="U10700" t="b">
        <v>1</v>
      </c>
      <c r="V10700" t="s">
        <v>1097</v>
      </c>
      <c r="W10700" t="s">
        <v>5600</v>
      </c>
      <c r="X10700" t="s">
        <v>15779</v>
      </c>
      <c r="Y10700">
        <v>90</v>
      </c>
      <c r="Z10700">
        <v>90</v>
      </c>
      <c r="AA10700">
        <v>2</v>
      </c>
      <c r="AB10700">
        <v>2</v>
      </c>
      <c r="AC10700">
        <v>44</v>
      </c>
    </row>
    <row r="10701" spans="1:29">
      <c r="A10701">
        <v>11695</v>
      </c>
      <c r="B10701" t="s">
        <v>805</v>
      </c>
      <c r="C10701" t="s">
        <v>12562</v>
      </c>
      <c r="J10701" t="s">
        <v>1436</v>
      </c>
      <c r="K10701">
        <v>0</v>
      </c>
      <c r="N10701" t="b">
        <v>1</v>
      </c>
      <c r="O10701" t="b">
        <v>0</v>
      </c>
      <c r="P10701" t="b">
        <v>0</v>
      </c>
      <c r="Q10701">
        <v>9</v>
      </c>
      <c r="R10701">
        <v>9</v>
      </c>
      <c r="S10701">
        <v>1</v>
      </c>
      <c r="T10701">
        <v>2</v>
      </c>
      <c r="U10701" t="b">
        <v>1</v>
      </c>
      <c r="V10701" t="s">
        <v>1097</v>
      </c>
      <c r="W10701" t="s">
        <v>5600</v>
      </c>
      <c r="X10701" t="s">
        <v>15780</v>
      </c>
      <c r="Y10701">
        <v>91</v>
      </c>
      <c r="Z10701">
        <v>91</v>
      </c>
      <c r="AA10701">
        <v>2</v>
      </c>
      <c r="AB10701">
        <v>2</v>
      </c>
      <c r="AC10701">
        <v>44</v>
      </c>
    </row>
    <row r="10702" spans="1:29">
      <c r="A10702">
        <v>11696</v>
      </c>
      <c r="B10702" t="s">
        <v>805</v>
      </c>
      <c r="C10702" t="s">
        <v>12563</v>
      </c>
      <c r="J10702" t="s">
        <v>1436</v>
      </c>
      <c r="K10702">
        <v>0</v>
      </c>
      <c r="N10702" t="b">
        <v>1</v>
      </c>
      <c r="O10702" t="b">
        <v>0</v>
      </c>
      <c r="P10702" t="b">
        <v>0</v>
      </c>
      <c r="Q10702">
        <v>9</v>
      </c>
      <c r="R10702">
        <v>9</v>
      </c>
      <c r="S10702">
        <v>1</v>
      </c>
      <c r="T10702">
        <v>2</v>
      </c>
      <c r="U10702" t="b">
        <v>1</v>
      </c>
      <c r="V10702" t="s">
        <v>1097</v>
      </c>
      <c r="W10702" t="s">
        <v>5600</v>
      </c>
      <c r="X10702" t="s">
        <v>15781</v>
      </c>
      <c r="Y10702">
        <v>92</v>
      </c>
      <c r="Z10702">
        <v>92</v>
      </c>
      <c r="AA10702">
        <v>2</v>
      </c>
      <c r="AB10702">
        <v>2</v>
      </c>
      <c r="AC10702">
        <v>44</v>
      </c>
    </row>
    <row r="10703" spans="1:29">
      <c r="A10703">
        <v>11697</v>
      </c>
      <c r="B10703" t="s">
        <v>805</v>
      </c>
      <c r="C10703" t="s">
        <v>12564</v>
      </c>
      <c r="J10703" t="s">
        <v>1444</v>
      </c>
      <c r="K10703">
        <v>0</v>
      </c>
      <c r="N10703" t="b">
        <v>1</v>
      </c>
      <c r="O10703" t="b">
        <v>0</v>
      </c>
      <c r="P10703" t="b">
        <v>0</v>
      </c>
      <c r="Q10703">
        <v>9</v>
      </c>
      <c r="R10703">
        <v>9</v>
      </c>
      <c r="S10703">
        <v>1</v>
      </c>
      <c r="T10703">
        <v>2</v>
      </c>
      <c r="U10703" t="b">
        <v>1</v>
      </c>
      <c r="V10703" t="s">
        <v>1097</v>
      </c>
      <c r="W10703" t="s">
        <v>5600</v>
      </c>
      <c r="X10703" t="s">
        <v>14970</v>
      </c>
      <c r="Y10703">
        <v>90</v>
      </c>
      <c r="Z10703">
        <v>90</v>
      </c>
      <c r="AA10703">
        <v>5</v>
      </c>
      <c r="AB10703">
        <v>5</v>
      </c>
      <c r="AC10703">
        <v>44</v>
      </c>
    </row>
    <row r="10704" spans="1:29">
      <c r="A10704">
        <v>11698</v>
      </c>
      <c r="B10704" t="s">
        <v>805</v>
      </c>
      <c r="C10704" t="s">
        <v>12565</v>
      </c>
      <c r="J10704" t="s">
        <v>1444</v>
      </c>
      <c r="K10704">
        <v>0</v>
      </c>
      <c r="N10704" t="b">
        <v>1</v>
      </c>
      <c r="O10704" t="b">
        <v>0</v>
      </c>
      <c r="P10704" t="b">
        <v>0</v>
      </c>
      <c r="Q10704">
        <v>9</v>
      </c>
      <c r="R10704">
        <v>9</v>
      </c>
      <c r="S10704">
        <v>1</v>
      </c>
      <c r="T10704">
        <v>2</v>
      </c>
      <c r="U10704" t="b">
        <v>1</v>
      </c>
      <c r="V10704" t="s">
        <v>1097</v>
      </c>
      <c r="W10704" t="s">
        <v>5600</v>
      </c>
      <c r="X10704" t="s">
        <v>15049</v>
      </c>
      <c r="Y10704">
        <v>90</v>
      </c>
      <c r="Z10704">
        <v>90</v>
      </c>
      <c r="AA10704">
        <v>6</v>
      </c>
      <c r="AB10704">
        <v>6</v>
      </c>
      <c r="AC10704">
        <v>44</v>
      </c>
    </row>
    <row r="10705" spans="1:29">
      <c r="A10705">
        <v>11699</v>
      </c>
      <c r="B10705" t="s">
        <v>805</v>
      </c>
      <c r="C10705" t="s">
        <v>12566</v>
      </c>
      <c r="J10705" t="s">
        <v>1444</v>
      </c>
      <c r="K10705">
        <v>0</v>
      </c>
      <c r="N10705" t="b">
        <v>1</v>
      </c>
      <c r="O10705" t="b">
        <v>0</v>
      </c>
      <c r="P10705" t="b">
        <v>0</v>
      </c>
      <c r="Q10705">
        <v>9</v>
      </c>
      <c r="R10705">
        <v>9</v>
      </c>
      <c r="S10705">
        <v>1</v>
      </c>
      <c r="T10705">
        <v>2</v>
      </c>
      <c r="U10705" t="b">
        <v>1</v>
      </c>
      <c r="V10705" t="s">
        <v>1097</v>
      </c>
      <c r="W10705" t="s">
        <v>5600</v>
      </c>
      <c r="X10705" t="s">
        <v>14972</v>
      </c>
      <c r="Y10705">
        <v>91</v>
      </c>
      <c r="Z10705">
        <v>91</v>
      </c>
      <c r="AA10705">
        <v>5</v>
      </c>
      <c r="AB10705">
        <v>5</v>
      </c>
      <c r="AC10705">
        <v>44</v>
      </c>
    </row>
    <row r="10706" spans="1:29">
      <c r="A10706">
        <v>11700</v>
      </c>
      <c r="B10706" t="s">
        <v>805</v>
      </c>
      <c r="C10706" t="s">
        <v>12567</v>
      </c>
      <c r="J10706" t="s">
        <v>1444</v>
      </c>
      <c r="K10706">
        <v>0</v>
      </c>
      <c r="N10706" t="b">
        <v>1</v>
      </c>
      <c r="O10706" t="b">
        <v>0</v>
      </c>
      <c r="P10706" t="b">
        <v>0</v>
      </c>
      <c r="Q10706">
        <v>9</v>
      </c>
      <c r="R10706">
        <v>9</v>
      </c>
      <c r="S10706">
        <v>1</v>
      </c>
      <c r="T10706">
        <v>2</v>
      </c>
      <c r="U10706" t="b">
        <v>1</v>
      </c>
      <c r="V10706" t="s">
        <v>1097</v>
      </c>
      <c r="W10706" t="s">
        <v>5600</v>
      </c>
      <c r="X10706" t="s">
        <v>15050</v>
      </c>
      <c r="Y10706">
        <v>91</v>
      </c>
      <c r="Z10706">
        <v>91</v>
      </c>
      <c r="AA10706">
        <v>6</v>
      </c>
      <c r="AB10706">
        <v>6</v>
      </c>
      <c r="AC10706">
        <v>44</v>
      </c>
    </row>
    <row r="10707" spans="1:29">
      <c r="A10707">
        <v>11701</v>
      </c>
      <c r="B10707" t="s">
        <v>805</v>
      </c>
      <c r="C10707" t="s">
        <v>12568</v>
      </c>
      <c r="J10707" t="s">
        <v>1444</v>
      </c>
      <c r="K10707">
        <v>0</v>
      </c>
      <c r="N10707" t="b">
        <v>1</v>
      </c>
      <c r="O10707" t="b">
        <v>0</v>
      </c>
      <c r="P10707" t="b">
        <v>0</v>
      </c>
      <c r="Q10707">
        <v>9</v>
      </c>
      <c r="R10707">
        <v>9</v>
      </c>
      <c r="S10707">
        <v>1</v>
      </c>
      <c r="T10707">
        <v>2</v>
      </c>
      <c r="U10707" t="b">
        <v>1</v>
      </c>
      <c r="V10707" t="s">
        <v>1097</v>
      </c>
      <c r="W10707" t="s">
        <v>5600</v>
      </c>
      <c r="X10707" t="s">
        <v>14974</v>
      </c>
      <c r="Y10707">
        <v>92</v>
      </c>
      <c r="Z10707">
        <v>92</v>
      </c>
      <c r="AA10707">
        <v>5</v>
      </c>
      <c r="AB10707">
        <v>5</v>
      </c>
      <c r="AC10707">
        <v>44</v>
      </c>
    </row>
    <row r="10708" spans="1:29">
      <c r="A10708">
        <v>11702</v>
      </c>
      <c r="B10708" t="s">
        <v>805</v>
      </c>
      <c r="C10708" t="s">
        <v>12569</v>
      </c>
      <c r="J10708" t="s">
        <v>1444</v>
      </c>
      <c r="K10708">
        <v>0</v>
      </c>
      <c r="N10708" t="b">
        <v>1</v>
      </c>
      <c r="O10708" t="b">
        <v>0</v>
      </c>
      <c r="P10708" t="b">
        <v>0</v>
      </c>
      <c r="Q10708">
        <v>9</v>
      </c>
      <c r="R10708">
        <v>9</v>
      </c>
      <c r="S10708">
        <v>1</v>
      </c>
      <c r="T10708">
        <v>2</v>
      </c>
      <c r="U10708" t="b">
        <v>1</v>
      </c>
      <c r="V10708" t="s">
        <v>1097</v>
      </c>
      <c r="W10708" t="s">
        <v>5600</v>
      </c>
      <c r="X10708" t="s">
        <v>15051</v>
      </c>
      <c r="Y10708">
        <v>92</v>
      </c>
      <c r="Z10708">
        <v>92</v>
      </c>
      <c r="AA10708">
        <v>6</v>
      </c>
      <c r="AB10708">
        <v>6</v>
      </c>
      <c r="AC10708">
        <v>44</v>
      </c>
    </row>
    <row r="10709" spans="1:29">
      <c r="A10709">
        <v>11703</v>
      </c>
      <c r="B10709" t="s">
        <v>805</v>
      </c>
      <c r="C10709" t="s">
        <v>12570</v>
      </c>
      <c r="J10709" t="s">
        <v>1444</v>
      </c>
      <c r="K10709">
        <v>0</v>
      </c>
      <c r="N10709" t="b">
        <v>0</v>
      </c>
      <c r="O10709" t="b">
        <v>1</v>
      </c>
      <c r="P10709" t="b">
        <v>0</v>
      </c>
      <c r="Q10709">
        <v>9</v>
      </c>
      <c r="R10709">
        <v>9</v>
      </c>
      <c r="S10709">
        <v>1</v>
      </c>
      <c r="T10709">
        <v>2</v>
      </c>
      <c r="U10709" t="b">
        <v>1</v>
      </c>
      <c r="V10709" t="s">
        <v>1097</v>
      </c>
      <c r="W10709" t="s">
        <v>5600</v>
      </c>
      <c r="X10709" t="s">
        <v>15099</v>
      </c>
      <c r="Y10709">
        <v>90</v>
      </c>
      <c r="Z10709">
        <v>90</v>
      </c>
      <c r="AA10709">
        <v>7</v>
      </c>
      <c r="AB10709">
        <v>7</v>
      </c>
      <c r="AC10709">
        <v>44</v>
      </c>
    </row>
    <row r="10710" spans="1:29">
      <c r="A10710">
        <v>11704</v>
      </c>
      <c r="B10710" t="s">
        <v>805</v>
      </c>
      <c r="C10710" t="s">
        <v>12571</v>
      </c>
      <c r="J10710" t="s">
        <v>1444</v>
      </c>
      <c r="K10710">
        <v>0</v>
      </c>
      <c r="N10710" t="b">
        <v>0</v>
      </c>
      <c r="O10710" t="b">
        <v>1</v>
      </c>
      <c r="P10710" t="b">
        <v>0</v>
      </c>
      <c r="Q10710">
        <v>9</v>
      </c>
      <c r="R10710">
        <v>9</v>
      </c>
      <c r="S10710">
        <v>1</v>
      </c>
      <c r="T10710">
        <v>2</v>
      </c>
      <c r="U10710" t="b">
        <v>1</v>
      </c>
      <c r="V10710" t="s">
        <v>1097</v>
      </c>
      <c r="W10710" t="s">
        <v>5600</v>
      </c>
      <c r="X10710" t="s">
        <v>15100</v>
      </c>
      <c r="Y10710">
        <v>91</v>
      </c>
      <c r="Z10710">
        <v>91</v>
      </c>
      <c r="AA10710">
        <v>7</v>
      </c>
      <c r="AB10710">
        <v>7</v>
      </c>
      <c r="AC10710">
        <v>44</v>
      </c>
    </row>
    <row r="10711" spans="1:29">
      <c r="A10711">
        <v>11705</v>
      </c>
      <c r="B10711" t="s">
        <v>805</v>
      </c>
      <c r="C10711" t="s">
        <v>12572</v>
      </c>
      <c r="J10711" t="s">
        <v>1444</v>
      </c>
      <c r="K10711">
        <v>0</v>
      </c>
      <c r="N10711" t="b">
        <v>0</v>
      </c>
      <c r="O10711" t="b">
        <v>1</v>
      </c>
      <c r="P10711" t="b">
        <v>0</v>
      </c>
      <c r="Q10711">
        <v>9</v>
      </c>
      <c r="R10711">
        <v>9</v>
      </c>
      <c r="S10711">
        <v>1</v>
      </c>
      <c r="T10711">
        <v>2</v>
      </c>
      <c r="U10711" t="b">
        <v>1</v>
      </c>
      <c r="V10711" t="s">
        <v>1097</v>
      </c>
      <c r="W10711" t="s">
        <v>5600</v>
      </c>
      <c r="X10711" t="s">
        <v>15101</v>
      </c>
      <c r="Y10711">
        <v>92</v>
      </c>
      <c r="Z10711">
        <v>92</v>
      </c>
      <c r="AA10711">
        <v>7</v>
      </c>
      <c r="AB10711">
        <v>7</v>
      </c>
      <c r="AC10711">
        <v>44</v>
      </c>
    </row>
    <row r="10712" spans="1:29">
      <c r="A10712">
        <v>11706</v>
      </c>
      <c r="B10712" t="s">
        <v>805</v>
      </c>
      <c r="C10712" t="s">
        <v>12573</v>
      </c>
      <c r="J10712" t="s">
        <v>1444</v>
      </c>
      <c r="K10712">
        <v>0</v>
      </c>
      <c r="N10712" t="b">
        <v>1</v>
      </c>
      <c r="O10712" t="b">
        <v>0</v>
      </c>
      <c r="P10712" t="b">
        <v>0</v>
      </c>
      <c r="Q10712">
        <v>9</v>
      </c>
      <c r="R10712">
        <v>9</v>
      </c>
      <c r="S10712">
        <v>1</v>
      </c>
      <c r="T10712">
        <v>2</v>
      </c>
      <c r="U10712" t="b">
        <v>1</v>
      </c>
      <c r="V10712" t="s">
        <v>1097</v>
      </c>
      <c r="W10712" t="s">
        <v>5600</v>
      </c>
      <c r="X10712" t="s">
        <v>15135</v>
      </c>
      <c r="Y10712">
        <v>90</v>
      </c>
      <c r="Z10712">
        <v>90</v>
      </c>
      <c r="AA10712">
        <v>8</v>
      </c>
      <c r="AB10712">
        <v>8</v>
      </c>
      <c r="AC10712">
        <v>44</v>
      </c>
    </row>
    <row r="10713" spans="1:29">
      <c r="A10713">
        <v>11707</v>
      </c>
      <c r="B10713" t="s">
        <v>805</v>
      </c>
      <c r="C10713" t="s">
        <v>12574</v>
      </c>
      <c r="J10713" t="s">
        <v>1444</v>
      </c>
      <c r="K10713">
        <v>0</v>
      </c>
      <c r="N10713" t="b">
        <v>1</v>
      </c>
      <c r="O10713" t="b">
        <v>0</v>
      </c>
      <c r="P10713" t="b">
        <v>0</v>
      </c>
      <c r="Q10713">
        <v>9</v>
      </c>
      <c r="R10713">
        <v>9</v>
      </c>
      <c r="S10713">
        <v>1</v>
      </c>
      <c r="T10713">
        <v>2</v>
      </c>
      <c r="U10713" t="b">
        <v>1</v>
      </c>
      <c r="V10713" t="s">
        <v>1097</v>
      </c>
      <c r="W10713" t="s">
        <v>5600</v>
      </c>
      <c r="X10713" t="s">
        <v>15136</v>
      </c>
      <c r="Y10713">
        <v>91</v>
      </c>
      <c r="Z10713">
        <v>91</v>
      </c>
      <c r="AA10713">
        <v>8</v>
      </c>
      <c r="AB10713">
        <v>8</v>
      </c>
      <c r="AC10713">
        <v>44</v>
      </c>
    </row>
    <row r="10714" spans="1:29">
      <c r="A10714">
        <v>11708</v>
      </c>
      <c r="B10714" t="s">
        <v>805</v>
      </c>
      <c r="C10714" t="s">
        <v>12575</v>
      </c>
      <c r="J10714" t="s">
        <v>1444</v>
      </c>
      <c r="K10714">
        <v>0</v>
      </c>
      <c r="N10714" t="b">
        <v>1</v>
      </c>
      <c r="O10714" t="b">
        <v>0</v>
      </c>
      <c r="P10714" t="b">
        <v>0</v>
      </c>
      <c r="Q10714">
        <v>9</v>
      </c>
      <c r="R10714">
        <v>9</v>
      </c>
      <c r="S10714">
        <v>1</v>
      </c>
      <c r="T10714">
        <v>2</v>
      </c>
      <c r="U10714" t="b">
        <v>1</v>
      </c>
      <c r="V10714" t="s">
        <v>1097</v>
      </c>
      <c r="W10714" t="s">
        <v>5600</v>
      </c>
      <c r="X10714" t="s">
        <v>15137</v>
      </c>
      <c r="Y10714">
        <v>92</v>
      </c>
      <c r="Z10714">
        <v>92</v>
      </c>
      <c r="AA10714">
        <v>8</v>
      </c>
      <c r="AB10714">
        <v>8</v>
      </c>
      <c r="AC10714">
        <v>44</v>
      </c>
    </row>
    <row r="10715" spans="1:29">
      <c r="A10715">
        <v>11709</v>
      </c>
      <c r="B10715" t="s">
        <v>805</v>
      </c>
      <c r="C10715" t="s">
        <v>12576</v>
      </c>
      <c r="J10715" t="s">
        <v>1444</v>
      </c>
      <c r="K10715">
        <v>0</v>
      </c>
      <c r="N10715" t="b">
        <v>0</v>
      </c>
      <c r="O10715" t="b">
        <v>1</v>
      </c>
      <c r="P10715" t="b">
        <v>0</v>
      </c>
      <c r="Q10715">
        <v>9</v>
      </c>
      <c r="R10715">
        <v>9</v>
      </c>
      <c r="S10715">
        <v>1</v>
      </c>
      <c r="T10715">
        <v>2</v>
      </c>
      <c r="U10715" t="b">
        <v>1</v>
      </c>
      <c r="V10715" t="s">
        <v>1097</v>
      </c>
      <c r="W10715" t="s">
        <v>5600</v>
      </c>
      <c r="X10715" t="s">
        <v>15488</v>
      </c>
      <c r="Y10715">
        <v>90</v>
      </c>
      <c r="Z10715">
        <v>90</v>
      </c>
      <c r="AA10715">
        <v>9</v>
      </c>
      <c r="AB10715">
        <v>9</v>
      </c>
      <c r="AC10715">
        <v>44</v>
      </c>
    </row>
    <row r="10716" spans="1:29">
      <c r="A10716">
        <v>11710</v>
      </c>
      <c r="B10716" t="s">
        <v>805</v>
      </c>
      <c r="C10716" t="s">
        <v>12577</v>
      </c>
      <c r="J10716" t="s">
        <v>1444</v>
      </c>
      <c r="K10716">
        <v>0</v>
      </c>
      <c r="N10716" t="b">
        <v>0</v>
      </c>
      <c r="O10716" t="b">
        <v>1</v>
      </c>
      <c r="P10716" t="b">
        <v>0</v>
      </c>
      <c r="Q10716">
        <v>9</v>
      </c>
      <c r="R10716">
        <v>9</v>
      </c>
      <c r="S10716">
        <v>1</v>
      </c>
      <c r="T10716">
        <v>2</v>
      </c>
      <c r="U10716" t="b">
        <v>1</v>
      </c>
      <c r="V10716" t="s">
        <v>1097</v>
      </c>
      <c r="W10716" t="s">
        <v>5600</v>
      </c>
      <c r="X10716" t="s">
        <v>15521</v>
      </c>
      <c r="Y10716">
        <v>91</v>
      </c>
      <c r="Z10716">
        <v>91</v>
      </c>
      <c r="AA10716">
        <v>9</v>
      </c>
      <c r="AB10716">
        <v>9</v>
      </c>
      <c r="AC10716">
        <v>44</v>
      </c>
    </row>
    <row r="10717" spans="1:29">
      <c r="A10717">
        <v>11711</v>
      </c>
      <c r="B10717" t="s">
        <v>805</v>
      </c>
      <c r="C10717" t="s">
        <v>12578</v>
      </c>
      <c r="J10717" t="s">
        <v>1444</v>
      </c>
      <c r="K10717">
        <v>0</v>
      </c>
      <c r="N10717" t="b">
        <v>0</v>
      </c>
      <c r="O10717" t="b">
        <v>1</v>
      </c>
      <c r="P10717" t="b">
        <v>0</v>
      </c>
      <c r="Q10717">
        <v>9</v>
      </c>
      <c r="R10717">
        <v>9</v>
      </c>
      <c r="S10717">
        <v>1</v>
      </c>
      <c r="T10717">
        <v>2</v>
      </c>
      <c r="U10717" t="b">
        <v>1</v>
      </c>
      <c r="V10717" t="s">
        <v>1097</v>
      </c>
      <c r="W10717" t="s">
        <v>5600</v>
      </c>
      <c r="X10717" t="s">
        <v>15522</v>
      </c>
      <c r="Y10717">
        <v>92</v>
      </c>
      <c r="Z10717">
        <v>92</v>
      </c>
      <c r="AA10717">
        <v>9</v>
      </c>
      <c r="AB10717">
        <v>9</v>
      </c>
      <c r="AC10717">
        <v>44</v>
      </c>
    </row>
    <row r="10718" spans="1:29">
      <c r="A10718">
        <v>11712</v>
      </c>
      <c r="B10718" t="s">
        <v>805</v>
      </c>
      <c r="C10718" t="s">
        <v>12580</v>
      </c>
      <c r="J10718" t="s">
        <v>1436</v>
      </c>
      <c r="K10718">
        <v>0</v>
      </c>
      <c r="N10718" t="b">
        <v>1</v>
      </c>
      <c r="O10718" t="b">
        <v>0</v>
      </c>
      <c r="P10718" t="b">
        <v>0</v>
      </c>
      <c r="Q10718">
        <v>6</v>
      </c>
      <c r="R10718">
        <v>1</v>
      </c>
      <c r="S10718">
        <v>1</v>
      </c>
      <c r="T10718">
        <v>3</v>
      </c>
      <c r="U10718" t="b">
        <v>1</v>
      </c>
      <c r="V10718" t="s">
        <v>1102</v>
      </c>
      <c r="W10718" t="s">
        <v>6764</v>
      </c>
      <c r="X10718" t="s">
        <v>15396</v>
      </c>
      <c r="Y10718">
        <v>32</v>
      </c>
      <c r="Z10718">
        <v>32</v>
      </c>
      <c r="AA10718">
        <v>2</v>
      </c>
      <c r="AB10718">
        <v>2</v>
      </c>
      <c r="AC10718">
        <v>50</v>
      </c>
    </row>
    <row r="10719" spans="1:29">
      <c r="A10719">
        <v>11713</v>
      </c>
      <c r="B10719" t="s">
        <v>805</v>
      </c>
      <c r="C10719" t="s">
        <v>12581</v>
      </c>
      <c r="J10719" t="s">
        <v>1436</v>
      </c>
      <c r="K10719">
        <v>0</v>
      </c>
      <c r="N10719" t="b">
        <v>1</v>
      </c>
      <c r="O10719" t="b">
        <v>0</v>
      </c>
      <c r="P10719" t="b">
        <v>0</v>
      </c>
      <c r="Q10719">
        <v>6</v>
      </c>
      <c r="R10719">
        <v>1</v>
      </c>
      <c r="S10719">
        <v>1</v>
      </c>
      <c r="T10719">
        <v>3</v>
      </c>
      <c r="U10719" t="b">
        <v>1</v>
      </c>
      <c r="V10719" t="s">
        <v>1102</v>
      </c>
      <c r="W10719" t="s">
        <v>6764</v>
      </c>
      <c r="X10719" t="s">
        <v>15398</v>
      </c>
      <c r="Y10719">
        <v>33</v>
      </c>
      <c r="Z10719">
        <v>33</v>
      </c>
      <c r="AA10719">
        <v>2</v>
      </c>
      <c r="AB10719">
        <v>2</v>
      </c>
      <c r="AC10719">
        <v>50</v>
      </c>
    </row>
    <row r="10720" spans="1:29">
      <c r="A10720">
        <v>11714</v>
      </c>
      <c r="B10720" t="s">
        <v>805</v>
      </c>
      <c r="C10720" t="s">
        <v>12582</v>
      </c>
      <c r="J10720" t="s">
        <v>1436</v>
      </c>
      <c r="K10720">
        <v>0</v>
      </c>
      <c r="N10720" t="b">
        <v>1</v>
      </c>
      <c r="O10720" t="b">
        <v>0</v>
      </c>
      <c r="P10720" t="b">
        <v>0</v>
      </c>
      <c r="Q10720">
        <v>6</v>
      </c>
      <c r="R10720">
        <v>1</v>
      </c>
      <c r="S10720">
        <v>1</v>
      </c>
      <c r="T10720">
        <v>3</v>
      </c>
      <c r="U10720" t="b">
        <v>1</v>
      </c>
      <c r="V10720" t="s">
        <v>1102</v>
      </c>
      <c r="W10720" t="s">
        <v>6764</v>
      </c>
      <c r="X10720" t="s">
        <v>15400</v>
      </c>
      <c r="Y10720">
        <v>34</v>
      </c>
      <c r="Z10720">
        <v>34</v>
      </c>
      <c r="AA10720">
        <v>2</v>
      </c>
      <c r="AB10720">
        <v>2</v>
      </c>
      <c r="AC10720">
        <v>50</v>
      </c>
    </row>
    <row r="10721" spans="1:29">
      <c r="A10721">
        <v>11715</v>
      </c>
      <c r="B10721" t="s">
        <v>805</v>
      </c>
      <c r="C10721" t="s">
        <v>12583</v>
      </c>
      <c r="J10721" t="s">
        <v>1436</v>
      </c>
      <c r="K10721">
        <v>0</v>
      </c>
      <c r="N10721" t="b">
        <v>1</v>
      </c>
      <c r="O10721" t="b">
        <v>0</v>
      </c>
      <c r="P10721" t="b">
        <v>0</v>
      </c>
      <c r="Q10721">
        <v>6</v>
      </c>
      <c r="R10721">
        <v>1</v>
      </c>
      <c r="S10721">
        <v>1</v>
      </c>
      <c r="T10721">
        <v>3</v>
      </c>
      <c r="U10721" t="b">
        <v>1</v>
      </c>
      <c r="V10721" t="s">
        <v>1102</v>
      </c>
      <c r="W10721" t="s">
        <v>6764</v>
      </c>
      <c r="X10721" t="s">
        <v>15401</v>
      </c>
      <c r="Y10721">
        <v>35</v>
      </c>
      <c r="Z10721">
        <v>35</v>
      </c>
      <c r="AA10721">
        <v>2</v>
      </c>
      <c r="AB10721">
        <v>2</v>
      </c>
      <c r="AC10721">
        <v>50</v>
      </c>
    </row>
    <row r="10722" spans="1:29">
      <c r="A10722">
        <v>11716</v>
      </c>
      <c r="B10722" t="s">
        <v>805</v>
      </c>
      <c r="C10722" t="s">
        <v>12584</v>
      </c>
      <c r="J10722" t="s">
        <v>1436</v>
      </c>
      <c r="K10722">
        <v>0</v>
      </c>
      <c r="N10722" t="b">
        <v>1</v>
      </c>
      <c r="O10722" t="b">
        <v>0</v>
      </c>
      <c r="P10722" t="b">
        <v>0</v>
      </c>
      <c r="Q10722">
        <v>6</v>
      </c>
      <c r="R10722">
        <v>1</v>
      </c>
      <c r="S10722">
        <v>1</v>
      </c>
      <c r="T10722">
        <v>3</v>
      </c>
      <c r="U10722" t="b">
        <v>1</v>
      </c>
      <c r="V10722" t="s">
        <v>1102</v>
      </c>
      <c r="W10722" t="s">
        <v>6764</v>
      </c>
      <c r="X10722" t="s">
        <v>15402</v>
      </c>
      <c r="Y10722">
        <v>36</v>
      </c>
      <c r="Z10722">
        <v>36</v>
      </c>
      <c r="AA10722">
        <v>2</v>
      </c>
      <c r="AB10722">
        <v>2</v>
      </c>
      <c r="AC10722">
        <v>50</v>
      </c>
    </row>
    <row r="10723" spans="1:29">
      <c r="A10723">
        <v>11717</v>
      </c>
      <c r="B10723" t="s">
        <v>805</v>
      </c>
      <c r="C10723" t="s">
        <v>12585</v>
      </c>
      <c r="J10723" t="s">
        <v>1436</v>
      </c>
      <c r="K10723">
        <v>0</v>
      </c>
      <c r="N10723" t="b">
        <v>1</v>
      </c>
      <c r="O10723" t="b">
        <v>0</v>
      </c>
      <c r="P10723" t="b">
        <v>0</v>
      </c>
      <c r="Q10723">
        <v>6</v>
      </c>
      <c r="R10723">
        <v>1</v>
      </c>
      <c r="S10723">
        <v>1</v>
      </c>
      <c r="T10723">
        <v>3</v>
      </c>
      <c r="U10723" t="b">
        <v>1</v>
      </c>
      <c r="V10723" t="s">
        <v>1102</v>
      </c>
      <c r="W10723" t="s">
        <v>6764</v>
      </c>
      <c r="X10723" t="s">
        <v>15403</v>
      </c>
      <c r="Y10723">
        <v>37</v>
      </c>
      <c r="Z10723">
        <v>37</v>
      </c>
      <c r="AA10723">
        <v>2</v>
      </c>
      <c r="AB10723">
        <v>2</v>
      </c>
      <c r="AC10723">
        <v>50</v>
      </c>
    </row>
    <row r="10724" spans="1:29">
      <c r="A10724">
        <v>11718</v>
      </c>
      <c r="B10724" t="s">
        <v>805</v>
      </c>
      <c r="C10724" t="s">
        <v>12586</v>
      </c>
      <c r="J10724" t="s">
        <v>1436</v>
      </c>
      <c r="K10724">
        <v>0</v>
      </c>
      <c r="N10724" t="b">
        <v>1</v>
      </c>
      <c r="O10724" t="b">
        <v>0</v>
      </c>
      <c r="P10724" t="b">
        <v>0</v>
      </c>
      <c r="Q10724">
        <v>6</v>
      </c>
      <c r="R10724">
        <v>1</v>
      </c>
      <c r="S10724">
        <v>1</v>
      </c>
      <c r="T10724">
        <v>3</v>
      </c>
      <c r="U10724" t="b">
        <v>1</v>
      </c>
      <c r="V10724" t="s">
        <v>1102</v>
      </c>
      <c r="W10724" t="s">
        <v>6764</v>
      </c>
      <c r="X10724" t="s">
        <v>15405</v>
      </c>
      <c r="Y10724">
        <v>38</v>
      </c>
      <c r="Z10724">
        <v>38</v>
      </c>
      <c r="AA10724">
        <v>2</v>
      </c>
      <c r="AB10724">
        <v>2</v>
      </c>
      <c r="AC10724">
        <v>50</v>
      </c>
    </row>
    <row r="10725" spans="1:29">
      <c r="A10725">
        <v>11719</v>
      </c>
      <c r="B10725" t="s">
        <v>805</v>
      </c>
      <c r="C10725" t="s">
        <v>12587</v>
      </c>
      <c r="J10725" t="s">
        <v>1436</v>
      </c>
      <c r="K10725">
        <v>0</v>
      </c>
      <c r="N10725" t="b">
        <v>1</v>
      </c>
      <c r="O10725" t="b">
        <v>0</v>
      </c>
      <c r="P10725" t="b">
        <v>0</v>
      </c>
      <c r="Q10725">
        <v>6</v>
      </c>
      <c r="R10725">
        <v>1</v>
      </c>
      <c r="S10725">
        <v>1</v>
      </c>
      <c r="T10725">
        <v>3</v>
      </c>
      <c r="U10725" t="b">
        <v>1</v>
      </c>
      <c r="V10725" t="s">
        <v>1102</v>
      </c>
      <c r="W10725" t="s">
        <v>6764</v>
      </c>
      <c r="X10725" t="s">
        <v>15407</v>
      </c>
      <c r="Y10725">
        <v>39</v>
      </c>
      <c r="Z10725">
        <v>39</v>
      </c>
      <c r="AA10725">
        <v>2</v>
      </c>
      <c r="AB10725">
        <v>2</v>
      </c>
      <c r="AC10725">
        <v>50</v>
      </c>
    </row>
    <row r="10726" spans="1:29">
      <c r="A10726">
        <v>11720</v>
      </c>
      <c r="B10726" t="s">
        <v>805</v>
      </c>
      <c r="C10726" t="s">
        <v>12588</v>
      </c>
      <c r="J10726" t="s">
        <v>1436</v>
      </c>
      <c r="K10726">
        <v>0</v>
      </c>
      <c r="N10726" t="b">
        <v>1</v>
      </c>
      <c r="O10726" t="b">
        <v>0</v>
      </c>
      <c r="P10726" t="b">
        <v>0</v>
      </c>
      <c r="Q10726">
        <v>6</v>
      </c>
      <c r="R10726">
        <v>1</v>
      </c>
      <c r="S10726">
        <v>1</v>
      </c>
      <c r="T10726">
        <v>3</v>
      </c>
      <c r="U10726" t="b">
        <v>1</v>
      </c>
      <c r="V10726" t="s">
        <v>1102</v>
      </c>
      <c r="W10726" t="s">
        <v>6764</v>
      </c>
      <c r="X10726" t="s">
        <v>15409</v>
      </c>
      <c r="Y10726">
        <v>40</v>
      </c>
      <c r="Z10726">
        <v>40</v>
      </c>
      <c r="AA10726">
        <v>2</v>
      </c>
      <c r="AB10726">
        <v>2</v>
      </c>
      <c r="AC10726">
        <v>50</v>
      </c>
    </row>
    <row r="10727" spans="1:29">
      <c r="A10727">
        <v>11721</v>
      </c>
      <c r="B10727" t="s">
        <v>805</v>
      </c>
      <c r="C10727" t="s">
        <v>12589</v>
      </c>
      <c r="J10727" t="s">
        <v>1436</v>
      </c>
      <c r="K10727">
        <v>0</v>
      </c>
      <c r="N10727" t="b">
        <v>1</v>
      </c>
      <c r="O10727" t="b">
        <v>0</v>
      </c>
      <c r="P10727" t="b">
        <v>0</v>
      </c>
      <c r="Q10727">
        <v>6</v>
      </c>
      <c r="R10727">
        <v>1</v>
      </c>
      <c r="S10727">
        <v>1</v>
      </c>
      <c r="T10727">
        <v>3</v>
      </c>
      <c r="U10727" t="b">
        <v>1</v>
      </c>
      <c r="V10727" t="s">
        <v>1102</v>
      </c>
      <c r="W10727" t="s">
        <v>6764</v>
      </c>
      <c r="X10727" t="s">
        <v>15371</v>
      </c>
      <c r="Y10727">
        <v>41</v>
      </c>
      <c r="Z10727">
        <v>41</v>
      </c>
      <c r="AA10727">
        <v>2</v>
      </c>
      <c r="AB10727">
        <v>2</v>
      </c>
      <c r="AC10727">
        <v>50</v>
      </c>
    </row>
    <row r="10728" spans="1:29">
      <c r="A10728">
        <v>11722</v>
      </c>
      <c r="B10728" t="s">
        <v>805</v>
      </c>
      <c r="C10728" t="s">
        <v>12590</v>
      </c>
      <c r="J10728" t="s">
        <v>1436</v>
      </c>
      <c r="K10728">
        <v>0</v>
      </c>
      <c r="N10728" t="b">
        <v>1</v>
      </c>
      <c r="O10728" t="b">
        <v>0</v>
      </c>
      <c r="P10728" t="b">
        <v>0</v>
      </c>
      <c r="Q10728">
        <v>6</v>
      </c>
      <c r="R10728">
        <v>1</v>
      </c>
      <c r="S10728">
        <v>1</v>
      </c>
      <c r="T10728">
        <v>3</v>
      </c>
      <c r="U10728" t="b">
        <v>1</v>
      </c>
      <c r="V10728" t="s">
        <v>1102</v>
      </c>
      <c r="W10728" t="s">
        <v>6764</v>
      </c>
      <c r="X10728" t="s">
        <v>15373</v>
      </c>
      <c r="Y10728">
        <v>42</v>
      </c>
      <c r="Z10728">
        <v>42</v>
      </c>
      <c r="AA10728">
        <v>2</v>
      </c>
      <c r="AB10728">
        <v>2</v>
      </c>
      <c r="AC10728">
        <v>50</v>
      </c>
    </row>
    <row r="10729" spans="1:29">
      <c r="A10729">
        <v>11723</v>
      </c>
      <c r="B10729" t="s">
        <v>805</v>
      </c>
      <c r="C10729" t="s">
        <v>12591</v>
      </c>
      <c r="J10729" t="s">
        <v>1444</v>
      </c>
      <c r="K10729">
        <v>0</v>
      </c>
      <c r="N10729" t="b">
        <v>1</v>
      </c>
      <c r="O10729" t="b">
        <v>0</v>
      </c>
      <c r="P10729" t="b">
        <v>0</v>
      </c>
      <c r="Q10729">
        <v>6</v>
      </c>
      <c r="R10729">
        <v>6</v>
      </c>
      <c r="S10729">
        <v>1</v>
      </c>
      <c r="T10729">
        <v>3</v>
      </c>
      <c r="U10729" t="b">
        <v>1</v>
      </c>
      <c r="V10729" t="s">
        <v>1102</v>
      </c>
      <c r="W10729" t="s">
        <v>6764</v>
      </c>
      <c r="X10729" t="s">
        <v>14831</v>
      </c>
      <c r="Y10729">
        <v>32</v>
      </c>
      <c r="Z10729">
        <v>32</v>
      </c>
      <c r="AA10729">
        <v>5</v>
      </c>
      <c r="AB10729">
        <v>5</v>
      </c>
      <c r="AC10729">
        <v>50</v>
      </c>
    </row>
    <row r="10730" spans="1:29">
      <c r="A10730">
        <v>11724</v>
      </c>
      <c r="B10730" t="s">
        <v>805</v>
      </c>
      <c r="C10730" t="s">
        <v>12592</v>
      </c>
      <c r="J10730" t="s">
        <v>1444</v>
      </c>
      <c r="K10730">
        <v>0</v>
      </c>
      <c r="N10730" t="b">
        <v>1</v>
      </c>
      <c r="O10730" t="b">
        <v>0</v>
      </c>
      <c r="P10730" t="b">
        <v>0</v>
      </c>
      <c r="Q10730">
        <v>6</v>
      </c>
      <c r="R10730">
        <v>6</v>
      </c>
      <c r="S10730">
        <v>1</v>
      </c>
      <c r="T10730">
        <v>3</v>
      </c>
      <c r="U10730" t="b">
        <v>1</v>
      </c>
      <c r="V10730" t="s">
        <v>1102</v>
      </c>
      <c r="W10730" t="s">
        <v>6764</v>
      </c>
      <c r="X10730" t="s">
        <v>14836</v>
      </c>
      <c r="Y10730">
        <v>32</v>
      </c>
      <c r="Z10730">
        <v>32</v>
      </c>
      <c r="AA10730">
        <v>6</v>
      </c>
      <c r="AB10730">
        <v>6</v>
      </c>
      <c r="AC10730">
        <v>50</v>
      </c>
    </row>
    <row r="10731" spans="1:29">
      <c r="A10731">
        <v>11725</v>
      </c>
      <c r="B10731" t="s">
        <v>805</v>
      </c>
      <c r="C10731" t="s">
        <v>12593</v>
      </c>
      <c r="J10731" t="s">
        <v>1444</v>
      </c>
      <c r="K10731">
        <v>0</v>
      </c>
      <c r="N10731" t="b">
        <v>1</v>
      </c>
      <c r="O10731" t="b">
        <v>0</v>
      </c>
      <c r="P10731" t="b">
        <v>0</v>
      </c>
      <c r="Q10731">
        <v>6</v>
      </c>
      <c r="R10731">
        <v>6</v>
      </c>
      <c r="S10731">
        <v>1</v>
      </c>
      <c r="T10731">
        <v>3</v>
      </c>
      <c r="U10731" t="b">
        <v>1</v>
      </c>
      <c r="V10731" t="s">
        <v>1102</v>
      </c>
      <c r="W10731" t="s">
        <v>6764</v>
      </c>
      <c r="X10731" t="s">
        <v>14833</v>
      </c>
      <c r="Y10731">
        <v>33</v>
      </c>
      <c r="Z10731">
        <v>33</v>
      </c>
      <c r="AA10731">
        <v>5</v>
      </c>
      <c r="AB10731">
        <v>5</v>
      </c>
      <c r="AC10731">
        <v>50</v>
      </c>
    </row>
    <row r="10732" spans="1:29">
      <c r="A10732">
        <v>11726</v>
      </c>
      <c r="B10732" t="s">
        <v>805</v>
      </c>
      <c r="C10732" t="s">
        <v>12594</v>
      </c>
      <c r="J10732" t="s">
        <v>1444</v>
      </c>
      <c r="K10732">
        <v>0</v>
      </c>
      <c r="N10732" t="b">
        <v>1</v>
      </c>
      <c r="O10732" t="b">
        <v>0</v>
      </c>
      <c r="P10732" t="b">
        <v>0</v>
      </c>
      <c r="Q10732">
        <v>6</v>
      </c>
      <c r="R10732">
        <v>6</v>
      </c>
      <c r="S10732">
        <v>1</v>
      </c>
      <c r="T10732">
        <v>3</v>
      </c>
      <c r="U10732" t="b">
        <v>1</v>
      </c>
      <c r="V10732" t="s">
        <v>1102</v>
      </c>
      <c r="W10732" t="s">
        <v>6764</v>
      </c>
      <c r="X10732" t="s">
        <v>14610</v>
      </c>
      <c r="Y10732">
        <v>33</v>
      </c>
      <c r="Z10732">
        <v>33</v>
      </c>
      <c r="AA10732">
        <v>6</v>
      </c>
      <c r="AB10732">
        <v>6</v>
      </c>
      <c r="AC10732">
        <v>50</v>
      </c>
    </row>
    <row r="10733" spans="1:29">
      <c r="A10733">
        <v>11727</v>
      </c>
      <c r="B10733" t="s">
        <v>805</v>
      </c>
      <c r="C10733" t="s">
        <v>12595</v>
      </c>
      <c r="J10733" t="s">
        <v>1444</v>
      </c>
      <c r="K10733">
        <v>0</v>
      </c>
      <c r="N10733" t="b">
        <v>1</v>
      </c>
      <c r="O10733" t="b">
        <v>0</v>
      </c>
      <c r="P10733" t="b">
        <v>0</v>
      </c>
      <c r="Q10733">
        <v>6</v>
      </c>
      <c r="R10733">
        <v>6</v>
      </c>
      <c r="S10733">
        <v>1</v>
      </c>
      <c r="T10733">
        <v>3</v>
      </c>
      <c r="U10733" t="b">
        <v>1</v>
      </c>
      <c r="V10733" t="s">
        <v>1102</v>
      </c>
      <c r="W10733" t="s">
        <v>6764</v>
      </c>
      <c r="X10733" t="s">
        <v>14835</v>
      </c>
      <c r="Y10733">
        <v>34</v>
      </c>
      <c r="Z10733">
        <v>34</v>
      </c>
      <c r="AA10733">
        <v>5</v>
      </c>
      <c r="AB10733">
        <v>5</v>
      </c>
      <c r="AC10733">
        <v>50</v>
      </c>
    </row>
    <row r="10734" spans="1:29">
      <c r="A10734">
        <v>11728</v>
      </c>
      <c r="B10734" t="s">
        <v>805</v>
      </c>
      <c r="C10734" t="s">
        <v>12596</v>
      </c>
      <c r="J10734" t="s">
        <v>1444</v>
      </c>
      <c r="K10734">
        <v>0</v>
      </c>
      <c r="N10734" t="b">
        <v>1</v>
      </c>
      <c r="O10734" t="b">
        <v>0</v>
      </c>
      <c r="P10734" t="b">
        <v>0</v>
      </c>
      <c r="Q10734">
        <v>6</v>
      </c>
      <c r="R10734">
        <v>6</v>
      </c>
      <c r="S10734">
        <v>1</v>
      </c>
      <c r="T10734">
        <v>3</v>
      </c>
      <c r="U10734" t="b">
        <v>1</v>
      </c>
      <c r="V10734" t="s">
        <v>1102</v>
      </c>
      <c r="W10734" t="s">
        <v>6764</v>
      </c>
      <c r="X10734" t="s">
        <v>14611</v>
      </c>
      <c r="Y10734">
        <v>34</v>
      </c>
      <c r="Z10734">
        <v>34</v>
      </c>
      <c r="AA10734">
        <v>6</v>
      </c>
      <c r="AB10734">
        <v>6</v>
      </c>
      <c r="AC10734">
        <v>50</v>
      </c>
    </row>
    <row r="10735" spans="1:29">
      <c r="A10735">
        <v>11729</v>
      </c>
      <c r="B10735" t="s">
        <v>805</v>
      </c>
      <c r="C10735" t="s">
        <v>12597</v>
      </c>
      <c r="J10735" t="s">
        <v>1444</v>
      </c>
      <c r="K10735">
        <v>0</v>
      </c>
      <c r="N10735" t="b">
        <v>1</v>
      </c>
      <c r="O10735" t="b">
        <v>0</v>
      </c>
      <c r="P10735" t="b">
        <v>0</v>
      </c>
      <c r="Q10735">
        <v>6</v>
      </c>
      <c r="R10735">
        <v>6</v>
      </c>
      <c r="S10735">
        <v>1</v>
      </c>
      <c r="T10735">
        <v>3</v>
      </c>
      <c r="U10735" t="b">
        <v>1</v>
      </c>
      <c r="V10735" t="s">
        <v>1102</v>
      </c>
      <c r="W10735" t="s">
        <v>6764</v>
      </c>
      <c r="X10735" t="s">
        <v>14811</v>
      </c>
      <c r="Y10735">
        <v>35</v>
      </c>
      <c r="Z10735">
        <v>35</v>
      </c>
      <c r="AA10735">
        <v>5</v>
      </c>
      <c r="AB10735">
        <v>5</v>
      </c>
      <c r="AC10735">
        <v>50</v>
      </c>
    </row>
    <row r="10736" spans="1:29">
      <c r="A10736">
        <v>11730</v>
      </c>
      <c r="B10736" t="s">
        <v>805</v>
      </c>
      <c r="C10736" t="s">
        <v>12598</v>
      </c>
      <c r="J10736" t="s">
        <v>1444</v>
      </c>
      <c r="K10736">
        <v>0</v>
      </c>
      <c r="N10736" t="b">
        <v>1</v>
      </c>
      <c r="O10736" t="b">
        <v>0</v>
      </c>
      <c r="P10736" t="b">
        <v>0</v>
      </c>
      <c r="Q10736">
        <v>6</v>
      </c>
      <c r="R10736">
        <v>6</v>
      </c>
      <c r="S10736">
        <v>1</v>
      </c>
      <c r="T10736">
        <v>3</v>
      </c>
      <c r="U10736" t="b">
        <v>1</v>
      </c>
      <c r="V10736" t="s">
        <v>1102</v>
      </c>
      <c r="W10736" t="s">
        <v>6764</v>
      </c>
      <c r="X10736" t="s">
        <v>14612</v>
      </c>
      <c r="Y10736">
        <v>35</v>
      </c>
      <c r="Z10736">
        <v>35</v>
      </c>
      <c r="AA10736">
        <v>6</v>
      </c>
      <c r="AB10736">
        <v>6</v>
      </c>
      <c r="AC10736">
        <v>50</v>
      </c>
    </row>
    <row r="10737" spans="1:29">
      <c r="A10737">
        <v>11731</v>
      </c>
      <c r="B10737" t="s">
        <v>805</v>
      </c>
      <c r="C10737" t="s">
        <v>12599</v>
      </c>
      <c r="J10737" t="s">
        <v>1444</v>
      </c>
      <c r="K10737">
        <v>0</v>
      </c>
      <c r="N10737" t="b">
        <v>1</v>
      </c>
      <c r="O10737" t="b">
        <v>0</v>
      </c>
      <c r="P10737" t="b">
        <v>0</v>
      </c>
      <c r="Q10737">
        <v>6</v>
      </c>
      <c r="R10737">
        <v>6</v>
      </c>
      <c r="S10737">
        <v>1</v>
      </c>
      <c r="T10737">
        <v>3</v>
      </c>
      <c r="U10737" t="b">
        <v>1</v>
      </c>
      <c r="V10737" t="s">
        <v>1102</v>
      </c>
      <c r="W10737" t="s">
        <v>6764</v>
      </c>
      <c r="X10737" t="s">
        <v>14813</v>
      </c>
      <c r="Y10737">
        <v>36</v>
      </c>
      <c r="Z10737">
        <v>36</v>
      </c>
      <c r="AA10737">
        <v>5</v>
      </c>
      <c r="AB10737">
        <v>5</v>
      </c>
      <c r="AC10737">
        <v>50</v>
      </c>
    </row>
    <row r="10738" spans="1:29">
      <c r="A10738">
        <v>11732</v>
      </c>
      <c r="B10738" t="s">
        <v>805</v>
      </c>
      <c r="C10738" t="s">
        <v>12600</v>
      </c>
      <c r="J10738" t="s">
        <v>1444</v>
      </c>
      <c r="K10738">
        <v>0</v>
      </c>
      <c r="N10738" t="b">
        <v>1</v>
      </c>
      <c r="O10738" t="b">
        <v>0</v>
      </c>
      <c r="P10738" t="b">
        <v>0</v>
      </c>
      <c r="Q10738">
        <v>6</v>
      </c>
      <c r="R10738">
        <v>6</v>
      </c>
      <c r="S10738">
        <v>1</v>
      </c>
      <c r="T10738">
        <v>3</v>
      </c>
      <c r="U10738" t="b">
        <v>1</v>
      </c>
      <c r="V10738" t="s">
        <v>1102</v>
      </c>
      <c r="W10738" t="s">
        <v>6764</v>
      </c>
      <c r="X10738" t="s">
        <v>14613</v>
      </c>
      <c r="Y10738">
        <v>36</v>
      </c>
      <c r="Z10738">
        <v>36</v>
      </c>
      <c r="AA10738">
        <v>6</v>
      </c>
      <c r="AB10738">
        <v>6</v>
      </c>
      <c r="AC10738">
        <v>50</v>
      </c>
    </row>
    <row r="10739" spans="1:29">
      <c r="A10739">
        <v>11733</v>
      </c>
      <c r="B10739" t="s">
        <v>805</v>
      </c>
      <c r="C10739" t="s">
        <v>12601</v>
      </c>
      <c r="J10739" t="s">
        <v>1444</v>
      </c>
      <c r="K10739">
        <v>0</v>
      </c>
      <c r="N10739" t="b">
        <v>1</v>
      </c>
      <c r="O10739" t="b">
        <v>0</v>
      </c>
      <c r="P10739" t="b">
        <v>0</v>
      </c>
      <c r="Q10739">
        <v>6</v>
      </c>
      <c r="R10739">
        <v>6</v>
      </c>
      <c r="S10739">
        <v>1</v>
      </c>
      <c r="T10739">
        <v>3</v>
      </c>
      <c r="U10739" t="b">
        <v>1</v>
      </c>
      <c r="V10739" t="s">
        <v>1102</v>
      </c>
      <c r="W10739" t="s">
        <v>6764</v>
      </c>
      <c r="X10739" t="s">
        <v>15635</v>
      </c>
      <c r="Y10739">
        <v>37</v>
      </c>
      <c r="Z10739">
        <v>37</v>
      </c>
      <c r="AA10739">
        <v>5</v>
      </c>
      <c r="AB10739">
        <v>5</v>
      </c>
      <c r="AC10739">
        <v>50</v>
      </c>
    </row>
    <row r="10740" spans="1:29">
      <c r="A10740">
        <v>11734</v>
      </c>
      <c r="B10740" t="s">
        <v>805</v>
      </c>
      <c r="C10740" t="s">
        <v>12602</v>
      </c>
      <c r="J10740" t="s">
        <v>1444</v>
      </c>
      <c r="K10740">
        <v>0</v>
      </c>
      <c r="N10740" t="b">
        <v>1</v>
      </c>
      <c r="O10740" t="b">
        <v>0</v>
      </c>
      <c r="P10740" t="b">
        <v>0</v>
      </c>
      <c r="Q10740">
        <v>6</v>
      </c>
      <c r="R10740">
        <v>6</v>
      </c>
      <c r="S10740">
        <v>1</v>
      </c>
      <c r="T10740">
        <v>3</v>
      </c>
      <c r="U10740" t="b">
        <v>1</v>
      </c>
      <c r="V10740" t="s">
        <v>1102</v>
      </c>
      <c r="W10740" t="s">
        <v>6764</v>
      </c>
      <c r="X10740" t="s">
        <v>14614</v>
      </c>
      <c r="Y10740">
        <v>37</v>
      </c>
      <c r="Z10740">
        <v>37</v>
      </c>
      <c r="AA10740">
        <v>6</v>
      </c>
      <c r="AB10740">
        <v>6</v>
      </c>
      <c r="AC10740">
        <v>50</v>
      </c>
    </row>
    <row r="10741" spans="1:29">
      <c r="A10741">
        <v>11735</v>
      </c>
      <c r="B10741" t="s">
        <v>805</v>
      </c>
      <c r="C10741" t="s">
        <v>12603</v>
      </c>
      <c r="J10741" t="s">
        <v>1444</v>
      </c>
      <c r="K10741">
        <v>0</v>
      </c>
      <c r="N10741" t="b">
        <v>1</v>
      </c>
      <c r="O10741" t="b">
        <v>0</v>
      </c>
      <c r="P10741" t="b">
        <v>0</v>
      </c>
      <c r="Q10741">
        <v>6</v>
      </c>
      <c r="R10741">
        <v>6</v>
      </c>
      <c r="S10741">
        <v>1</v>
      </c>
      <c r="T10741">
        <v>3</v>
      </c>
      <c r="U10741" t="b">
        <v>1</v>
      </c>
      <c r="V10741" t="s">
        <v>1102</v>
      </c>
      <c r="W10741" t="s">
        <v>6764</v>
      </c>
      <c r="X10741" t="s">
        <v>14732</v>
      </c>
      <c r="Y10741">
        <v>38</v>
      </c>
      <c r="Z10741">
        <v>38</v>
      </c>
      <c r="AA10741">
        <v>5</v>
      </c>
      <c r="AB10741">
        <v>5</v>
      </c>
      <c r="AC10741">
        <v>50</v>
      </c>
    </row>
    <row r="10742" spans="1:29">
      <c r="A10742">
        <v>11736</v>
      </c>
      <c r="B10742" t="s">
        <v>805</v>
      </c>
      <c r="C10742" t="s">
        <v>12604</v>
      </c>
      <c r="J10742" t="s">
        <v>1444</v>
      </c>
      <c r="K10742">
        <v>0</v>
      </c>
      <c r="N10742" t="b">
        <v>1</v>
      </c>
      <c r="O10742" t="b">
        <v>0</v>
      </c>
      <c r="P10742" t="b">
        <v>0</v>
      </c>
      <c r="Q10742">
        <v>6</v>
      </c>
      <c r="R10742">
        <v>6</v>
      </c>
      <c r="S10742">
        <v>1</v>
      </c>
      <c r="T10742">
        <v>3</v>
      </c>
      <c r="U10742" t="b">
        <v>1</v>
      </c>
      <c r="V10742" t="s">
        <v>1102</v>
      </c>
      <c r="W10742" t="s">
        <v>6764</v>
      </c>
      <c r="X10742" t="s">
        <v>14615</v>
      </c>
      <c r="Y10742">
        <v>38</v>
      </c>
      <c r="Z10742">
        <v>38</v>
      </c>
      <c r="AA10742">
        <v>6</v>
      </c>
      <c r="AB10742">
        <v>6</v>
      </c>
      <c r="AC10742">
        <v>50</v>
      </c>
    </row>
    <row r="10743" spans="1:29">
      <c r="A10743">
        <v>11737</v>
      </c>
      <c r="B10743" t="s">
        <v>805</v>
      </c>
      <c r="C10743" t="s">
        <v>12605</v>
      </c>
      <c r="J10743" t="s">
        <v>1444</v>
      </c>
      <c r="K10743">
        <v>0</v>
      </c>
      <c r="N10743" t="b">
        <v>1</v>
      </c>
      <c r="O10743" t="b">
        <v>0</v>
      </c>
      <c r="P10743" t="b">
        <v>0</v>
      </c>
      <c r="Q10743">
        <v>6</v>
      </c>
      <c r="R10743">
        <v>6</v>
      </c>
      <c r="S10743">
        <v>1</v>
      </c>
      <c r="T10743">
        <v>3</v>
      </c>
      <c r="U10743" t="b">
        <v>1</v>
      </c>
      <c r="V10743" t="s">
        <v>1102</v>
      </c>
      <c r="W10743" t="s">
        <v>6764</v>
      </c>
      <c r="X10743" t="s">
        <v>14733</v>
      </c>
      <c r="Y10743">
        <v>39</v>
      </c>
      <c r="Z10743">
        <v>39</v>
      </c>
      <c r="AA10743">
        <v>5</v>
      </c>
      <c r="AB10743">
        <v>5</v>
      </c>
      <c r="AC10743">
        <v>50</v>
      </c>
    </row>
    <row r="10744" spans="1:29">
      <c r="A10744">
        <v>11738</v>
      </c>
      <c r="B10744" t="s">
        <v>805</v>
      </c>
      <c r="C10744" t="s">
        <v>12606</v>
      </c>
      <c r="J10744" t="s">
        <v>1444</v>
      </c>
      <c r="K10744">
        <v>0</v>
      </c>
      <c r="N10744" t="b">
        <v>1</v>
      </c>
      <c r="O10744" t="b">
        <v>0</v>
      </c>
      <c r="P10744" t="b">
        <v>0</v>
      </c>
      <c r="Q10744">
        <v>6</v>
      </c>
      <c r="R10744">
        <v>6</v>
      </c>
      <c r="S10744">
        <v>1</v>
      </c>
      <c r="T10744">
        <v>3</v>
      </c>
      <c r="U10744" t="b">
        <v>1</v>
      </c>
      <c r="V10744" t="s">
        <v>1102</v>
      </c>
      <c r="W10744" t="s">
        <v>6764</v>
      </c>
      <c r="X10744" t="s">
        <v>14616</v>
      </c>
      <c r="Y10744">
        <v>39</v>
      </c>
      <c r="Z10744">
        <v>39</v>
      </c>
      <c r="AA10744">
        <v>6</v>
      </c>
      <c r="AB10744">
        <v>6</v>
      </c>
      <c r="AC10744">
        <v>50</v>
      </c>
    </row>
    <row r="10745" spans="1:29">
      <c r="A10745">
        <v>11739</v>
      </c>
      <c r="B10745" t="s">
        <v>805</v>
      </c>
      <c r="C10745" t="s">
        <v>12607</v>
      </c>
      <c r="J10745" t="s">
        <v>1444</v>
      </c>
      <c r="K10745">
        <v>0</v>
      </c>
      <c r="N10745" t="b">
        <v>1</v>
      </c>
      <c r="O10745" t="b">
        <v>0</v>
      </c>
      <c r="P10745" t="b">
        <v>0</v>
      </c>
      <c r="Q10745">
        <v>6</v>
      </c>
      <c r="R10745">
        <v>6</v>
      </c>
      <c r="S10745">
        <v>1</v>
      </c>
      <c r="T10745">
        <v>3</v>
      </c>
      <c r="U10745" t="b">
        <v>1</v>
      </c>
      <c r="V10745" t="s">
        <v>1102</v>
      </c>
      <c r="W10745" t="s">
        <v>6764</v>
      </c>
      <c r="X10745" t="s">
        <v>14553</v>
      </c>
      <c r="Y10745">
        <v>40</v>
      </c>
      <c r="Z10745">
        <v>40</v>
      </c>
      <c r="AA10745">
        <v>5</v>
      </c>
      <c r="AB10745">
        <v>5</v>
      </c>
      <c r="AC10745">
        <v>50</v>
      </c>
    </row>
    <row r="10746" spans="1:29">
      <c r="A10746">
        <v>11740</v>
      </c>
      <c r="B10746" t="s">
        <v>805</v>
      </c>
      <c r="C10746" t="s">
        <v>12608</v>
      </c>
      <c r="J10746" t="s">
        <v>1444</v>
      </c>
      <c r="K10746">
        <v>0</v>
      </c>
      <c r="N10746" t="b">
        <v>1</v>
      </c>
      <c r="O10746" t="b">
        <v>0</v>
      </c>
      <c r="P10746" t="b">
        <v>0</v>
      </c>
      <c r="Q10746">
        <v>6</v>
      </c>
      <c r="R10746">
        <v>6</v>
      </c>
      <c r="S10746">
        <v>1</v>
      </c>
      <c r="T10746">
        <v>3</v>
      </c>
      <c r="U10746" t="b">
        <v>1</v>
      </c>
      <c r="V10746" t="s">
        <v>1102</v>
      </c>
      <c r="W10746" t="s">
        <v>6764</v>
      </c>
      <c r="X10746" t="s">
        <v>14734</v>
      </c>
      <c r="Y10746">
        <v>40</v>
      </c>
      <c r="Z10746">
        <v>40</v>
      </c>
      <c r="AA10746">
        <v>6</v>
      </c>
      <c r="AB10746">
        <v>6</v>
      </c>
      <c r="AC10746">
        <v>50</v>
      </c>
    </row>
    <row r="10747" spans="1:29">
      <c r="A10747">
        <v>11741</v>
      </c>
      <c r="B10747" t="s">
        <v>805</v>
      </c>
      <c r="C10747" t="s">
        <v>12609</v>
      </c>
      <c r="J10747" t="s">
        <v>1444</v>
      </c>
      <c r="K10747">
        <v>0</v>
      </c>
      <c r="N10747" t="b">
        <v>1</v>
      </c>
      <c r="O10747" t="b">
        <v>0</v>
      </c>
      <c r="P10747" t="b">
        <v>0</v>
      </c>
      <c r="Q10747">
        <v>6</v>
      </c>
      <c r="R10747">
        <v>6</v>
      </c>
      <c r="S10747">
        <v>1</v>
      </c>
      <c r="T10747">
        <v>3</v>
      </c>
      <c r="U10747" t="b">
        <v>1</v>
      </c>
      <c r="V10747" t="s">
        <v>1102</v>
      </c>
      <c r="W10747" t="s">
        <v>6764</v>
      </c>
      <c r="X10747" t="s">
        <v>14554</v>
      </c>
      <c r="Y10747">
        <v>41</v>
      </c>
      <c r="Z10747">
        <v>41</v>
      </c>
      <c r="AA10747">
        <v>5</v>
      </c>
      <c r="AB10747">
        <v>5</v>
      </c>
      <c r="AC10747">
        <v>50</v>
      </c>
    </row>
    <row r="10748" spans="1:29">
      <c r="A10748">
        <v>11742</v>
      </c>
      <c r="B10748" t="s">
        <v>805</v>
      </c>
      <c r="C10748" t="s">
        <v>12610</v>
      </c>
      <c r="J10748" t="s">
        <v>1444</v>
      </c>
      <c r="K10748">
        <v>0</v>
      </c>
      <c r="N10748" t="b">
        <v>1</v>
      </c>
      <c r="O10748" t="b">
        <v>0</v>
      </c>
      <c r="P10748" t="b">
        <v>0</v>
      </c>
      <c r="Q10748">
        <v>6</v>
      </c>
      <c r="R10748">
        <v>6</v>
      </c>
      <c r="S10748">
        <v>1</v>
      </c>
      <c r="T10748">
        <v>3</v>
      </c>
      <c r="U10748" t="b">
        <v>1</v>
      </c>
      <c r="V10748" t="s">
        <v>1102</v>
      </c>
      <c r="W10748" t="s">
        <v>6764</v>
      </c>
      <c r="X10748" t="s">
        <v>14735</v>
      </c>
      <c r="Y10748">
        <v>41</v>
      </c>
      <c r="Z10748">
        <v>41</v>
      </c>
      <c r="AA10748">
        <v>6</v>
      </c>
      <c r="AB10748">
        <v>6</v>
      </c>
      <c r="AC10748">
        <v>50</v>
      </c>
    </row>
    <row r="10749" spans="1:29">
      <c r="A10749">
        <v>11743</v>
      </c>
      <c r="B10749" t="s">
        <v>805</v>
      </c>
      <c r="C10749" t="s">
        <v>12611</v>
      </c>
      <c r="J10749" t="s">
        <v>1444</v>
      </c>
      <c r="K10749">
        <v>0</v>
      </c>
      <c r="N10749" t="b">
        <v>1</v>
      </c>
      <c r="O10749" t="b">
        <v>0</v>
      </c>
      <c r="P10749" t="b">
        <v>0</v>
      </c>
      <c r="Q10749">
        <v>6</v>
      </c>
      <c r="R10749">
        <v>6</v>
      </c>
      <c r="S10749">
        <v>1</v>
      </c>
      <c r="T10749">
        <v>3</v>
      </c>
      <c r="U10749" t="b">
        <v>1</v>
      </c>
      <c r="V10749" t="s">
        <v>1102</v>
      </c>
      <c r="W10749" t="s">
        <v>6764</v>
      </c>
      <c r="X10749" t="s">
        <v>14555</v>
      </c>
      <c r="Y10749">
        <v>42</v>
      </c>
      <c r="Z10749">
        <v>42</v>
      </c>
      <c r="AA10749">
        <v>5</v>
      </c>
      <c r="AB10749">
        <v>5</v>
      </c>
      <c r="AC10749">
        <v>50</v>
      </c>
    </row>
    <row r="10750" spans="1:29">
      <c r="A10750">
        <v>11744</v>
      </c>
      <c r="B10750" t="s">
        <v>805</v>
      </c>
      <c r="C10750" t="s">
        <v>12612</v>
      </c>
      <c r="J10750" t="s">
        <v>1444</v>
      </c>
      <c r="K10750">
        <v>0</v>
      </c>
      <c r="N10750" t="b">
        <v>1</v>
      </c>
      <c r="O10750" t="b">
        <v>0</v>
      </c>
      <c r="P10750" t="b">
        <v>0</v>
      </c>
      <c r="Q10750">
        <v>6</v>
      </c>
      <c r="R10750">
        <v>6</v>
      </c>
      <c r="S10750">
        <v>1</v>
      </c>
      <c r="T10750">
        <v>3</v>
      </c>
      <c r="U10750" t="b">
        <v>1</v>
      </c>
      <c r="V10750" t="s">
        <v>1102</v>
      </c>
      <c r="W10750" t="s">
        <v>6764</v>
      </c>
      <c r="X10750" t="s">
        <v>14736</v>
      </c>
      <c r="Y10750">
        <v>42</v>
      </c>
      <c r="Z10750">
        <v>42</v>
      </c>
      <c r="AA10750">
        <v>6</v>
      </c>
      <c r="AB10750">
        <v>6</v>
      </c>
      <c r="AC10750">
        <v>50</v>
      </c>
    </row>
    <row r="10751" spans="1:29">
      <c r="A10751">
        <v>11745</v>
      </c>
      <c r="B10751" t="s">
        <v>805</v>
      </c>
      <c r="C10751" t="s">
        <v>12613</v>
      </c>
      <c r="J10751" t="s">
        <v>1436</v>
      </c>
      <c r="K10751">
        <v>0</v>
      </c>
      <c r="N10751" t="b">
        <v>1</v>
      </c>
      <c r="O10751" t="b">
        <v>0</v>
      </c>
      <c r="P10751" t="b">
        <v>0</v>
      </c>
      <c r="Q10751">
        <v>6</v>
      </c>
      <c r="R10751">
        <v>6</v>
      </c>
      <c r="S10751">
        <v>1</v>
      </c>
      <c r="T10751">
        <v>3</v>
      </c>
      <c r="U10751" t="b">
        <v>1</v>
      </c>
      <c r="V10751" t="s">
        <v>11636</v>
      </c>
      <c r="W10751" t="s">
        <v>11637</v>
      </c>
      <c r="X10751" t="s">
        <v>15396</v>
      </c>
      <c r="Y10751">
        <v>32</v>
      </c>
      <c r="Z10751">
        <v>32</v>
      </c>
      <c r="AA10751">
        <v>2</v>
      </c>
      <c r="AB10751">
        <v>2</v>
      </c>
      <c r="AC10751">
        <v>51</v>
      </c>
    </row>
    <row r="10752" spans="1:29">
      <c r="A10752">
        <v>11746</v>
      </c>
      <c r="B10752" t="s">
        <v>805</v>
      </c>
      <c r="C10752" t="s">
        <v>12614</v>
      </c>
      <c r="J10752" t="s">
        <v>1436</v>
      </c>
      <c r="K10752">
        <v>0</v>
      </c>
      <c r="N10752" t="b">
        <v>1</v>
      </c>
      <c r="O10752" t="b">
        <v>0</v>
      </c>
      <c r="P10752" t="b">
        <v>0</v>
      </c>
      <c r="Q10752">
        <v>6</v>
      </c>
      <c r="R10752">
        <v>6</v>
      </c>
      <c r="S10752">
        <v>1</v>
      </c>
      <c r="T10752">
        <v>3</v>
      </c>
      <c r="U10752" t="b">
        <v>1</v>
      </c>
      <c r="V10752" t="s">
        <v>11636</v>
      </c>
      <c r="W10752" t="s">
        <v>11637</v>
      </c>
      <c r="X10752" t="s">
        <v>15398</v>
      </c>
      <c r="Y10752">
        <v>33</v>
      </c>
      <c r="Z10752">
        <v>33</v>
      </c>
      <c r="AA10752">
        <v>2</v>
      </c>
      <c r="AB10752">
        <v>2</v>
      </c>
      <c r="AC10752">
        <v>51</v>
      </c>
    </row>
    <row r="10753" spans="1:29">
      <c r="A10753">
        <v>11747</v>
      </c>
      <c r="B10753" t="s">
        <v>805</v>
      </c>
      <c r="C10753" t="s">
        <v>12615</v>
      </c>
      <c r="J10753" t="s">
        <v>1436</v>
      </c>
      <c r="K10753">
        <v>0</v>
      </c>
      <c r="N10753" t="b">
        <v>1</v>
      </c>
      <c r="O10753" t="b">
        <v>0</v>
      </c>
      <c r="P10753" t="b">
        <v>0</v>
      </c>
      <c r="Q10753">
        <v>6</v>
      </c>
      <c r="R10753">
        <v>6</v>
      </c>
      <c r="S10753">
        <v>1</v>
      </c>
      <c r="T10753">
        <v>3</v>
      </c>
      <c r="U10753" t="b">
        <v>1</v>
      </c>
      <c r="V10753" t="s">
        <v>11636</v>
      </c>
      <c r="W10753" t="s">
        <v>11637</v>
      </c>
      <c r="X10753" t="s">
        <v>15400</v>
      </c>
      <c r="Y10753">
        <v>34</v>
      </c>
      <c r="Z10753">
        <v>34</v>
      </c>
      <c r="AA10753">
        <v>2</v>
      </c>
      <c r="AB10753">
        <v>2</v>
      </c>
      <c r="AC10753">
        <v>51</v>
      </c>
    </row>
    <row r="10754" spans="1:29">
      <c r="A10754">
        <v>11748</v>
      </c>
      <c r="B10754" t="s">
        <v>805</v>
      </c>
      <c r="C10754" t="s">
        <v>12616</v>
      </c>
      <c r="J10754" t="s">
        <v>1436</v>
      </c>
      <c r="K10754">
        <v>0</v>
      </c>
      <c r="N10754" t="b">
        <v>1</v>
      </c>
      <c r="O10754" t="b">
        <v>0</v>
      </c>
      <c r="P10754" t="b">
        <v>0</v>
      </c>
      <c r="Q10754">
        <v>6</v>
      </c>
      <c r="R10754">
        <v>6</v>
      </c>
      <c r="S10754">
        <v>1</v>
      </c>
      <c r="T10754">
        <v>3</v>
      </c>
      <c r="U10754" t="b">
        <v>1</v>
      </c>
      <c r="V10754" t="s">
        <v>11636</v>
      </c>
      <c r="W10754" t="s">
        <v>11637</v>
      </c>
      <c r="X10754" t="s">
        <v>15401</v>
      </c>
      <c r="Y10754">
        <v>35</v>
      </c>
      <c r="Z10754">
        <v>35</v>
      </c>
      <c r="AA10754">
        <v>2</v>
      </c>
      <c r="AB10754">
        <v>2</v>
      </c>
      <c r="AC10754">
        <v>51</v>
      </c>
    </row>
    <row r="10755" spans="1:29">
      <c r="A10755">
        <v>11749</v>
      </c>
      <c r="B10755" t="s">
        <v>805</v>
      </c>
      <c r="C10755" t="s">
        <v>12617</v>
      </c>
      <c r="J10755" t="s">
        <v>1436</v>
      </c>
      <c r="K10755">
        <v>0</v>
      </c>
      <c r="N10755" t="b">
        <v>1</v>
      </c>
      <c r="O10755" t="b">
        <v>0</v>
      </c>
      <c r="P10755" t="b">
        <v>0</v>
      </c>
      <c r="Q10755">
        <v>6</v>
      </c>
      <c r="R10755">
        <v>6</v>
      </c>
      <c r="S10755">
        <v>1</v>
      </c>
      <c r="T10755">
        <v>3</v>
      </c>
      <c r="U10755" t="b">
        <v>1</v>
      </c>
      <c r="V10755" t="s">
        <v>11636</v>
      </c>
      <c r="W10755" t="s">
        <v>11637</v>
      </c>
      <c r="X10755" t="s">
        <v>15402</v>
      </c>
      <c r="Y10755">
        <v>36</v>
      </c>
      <c r="Z10755">
        <v>36</v>
      </c>
      <c r="AA10755">
        <v>2</v>
      </c>
      <c r="AB10755">
        <v>2</v>
      </c>
      <c r="AC10755">
        <v>51</v>
      </c>
    </row>
    <row r="10756" spans="1:29">
      <c r="A10756">
        <v>11750</v>
      </c>
      <c r="B10756" t="s">
        <v>805</v>
      </c>
      <c r="C10756" t="s">
        <v>12618</v>
      </c>
      <c r="J10756" t="s">
        <v>1436</v>
      </c>
      <c r="K10756">
        <v>0</v>
      </c>
      <c r="N10756" t="b">
        <v>1</v>
      </c>
      <c r="O10756" t="b">
        <v>0</v>
      </c>
      <c r="P10756" t="b">
        <v>0</v>
      </c>
      <c r="Q10756">
        <v>6</v>
      </c>
      <c r="R10756">
        <v>6</v>
      </c>
      <c r="S10756">
        <v>1</v>
      </c>
      <c r="T10756">
        <v>3</v>
      </c>
      <c r="U10756" t="b">
        <v>1</v>
      </c>
      <c r="V10756" t="s">
        <v>11636</v>
      </c>
      <c r="W10756" t="s">
        <v>11637</v>
      </c>
      <c r="X10756" t="s">
        <v>15403</v>
      </c>
      <c r="Y10756">
        <v>37</v>
      </c>
      <c r="Z10756">
        <v>37</v>
      </c>
      <c r="AA10756">
        <v>2</v>
      </c>
      <c r="AB10756">
        <v>2</v>
      </c>
      <c r="AC10756">
        <v>51</v>
      </c>
    </row>
    <row r="10757" spans="1:29">
      <c r="A10757">
        <v>11751</v>
      </c>
      <c r="B10757" t="s">
        <v>805</v>
      </c>
      <c r="C10757" t="s">
        <v>12619</v>
      </c>
      <c r="J10757" t="s">
        <v>1436</v>
      </c>
      <c r="K10757">
        <v>0</v>
      </c>
      <c r="N10757" t="b">
        <v>1</v>
      </c>
      <c r="O10757" t="b">
        <v>0</v>
      </c>
      <c r="P10757" t="b">
        <v>0</v>
      </c>
      <c r="Q10757">
        <v>6</v>
      </c>
      <c r="R10757">
        <v>6</v>
      </c>
      <c r="S10757">
        <v>1</v>
      </c>
      <c r="T10757">
        <v>3</v>
      </c>
      <c r="U10757" t="b">
        <v>1</v>
      </c>
      <c r="V10757" t="s">
        <v>11636</v>
      </c>
      <c r="W10757" t="s">
        <v>11637</v>
      </c>
      <c r="X10757" t="s">
        <v>15405</v>
      </c>
      <c r="Y10757">
        <v>38</v>
      </c>
      <c r="Z10757">
        <v>38</v>
      </c>
      <c r="AA10757">
        <v>2</v>
      </c>
      <c r="AB10757">
        <v>2</v>
      </c>
      <c r="AC10757">
        <v>51</v>
      </c>
    </row>
    <row r="10758" spans="1:29">
      <c r="A10758">
        <v>11752</v>
      </c>
      <c r="B10758" t="s">
        <v>805</v>
      </c>
      <c r="C10758" t="s">
        <v>12620</v>
      </c>
      <c r="J10758" t="s">
        <v>1436</v>
      </c>
      <c r="K10758">
        <v>0</v>
      </c>
      <c r="N10758" t="b">
        <v>1</v>
      </c>
      <c r="O10758" t="b">
        <v>0</v>
      </c>
      <c r="P10758" t="b">
        <v>0</v>
      </c>
      <c r="Q10758">
        <v>6</v>
      </c>
      <c r="R10758">
        <v>6</v>
      </c>
      <c r="S10758">
        <v>1</v>
      </c>
      <c r="T10758">
        <v>3</v>
      </c>
      <c r="U10758" t="b">
        <v>1</v>
      </c>
      <c r="V10758" t="s">
        <v>11636</v>
      </c>
      <c r="W10758" t="s">
        <v>11637</v>
      </c>
      <c r="X10758" t="s">
        <v>15407</v>
      </c>
      <c r="Y10758">
        <v>39</v>
      </c>
      <c r="Z10758">
        <v>39</v>
      </c>
      <c r="AA10758">
        <v>2</v>
      </c>
      <c r="AB10758">
        <v>2</v>
      </c>
      <c r="AC10758">
        <v>51</v>
      </c>
    </row>
    <row r="10759" spans="1:29">
      <c r="A10759">
        <v>11753</v>
      </c>
      <c r="B10759" t="s">
        <v>805</v>
      </c>
      <c r="C10759" t="s">
        <v>12621</v>
      </c>
      <c r="J10759" t="s">
        <v>1436</v>
      </c>
      <c r="K10759">
        <v>0</v>
      </c>
      <c r="N10759" t="b">
        <v>1</v>
      </c>
      <c r="O10759" t="b">
        <v>0</v>
      </c>
      <c r="P10759" t="b">
        <v>0</v>
      </c>
      <c r="Q10759">
        <v>6</v>
      </c>
      <c r="R10759">
        <v>6</v>
      </c>
      <c r="S10759">
        <v>1</v>
      </c>
      <c r="T10759">
        <v>3</v>
      </c>
      <c r="U10759" t="b">
        <v>1</v>
      </c>
      <c r="V10759" t="s">
        <v>11636</v>
      </c>
      <c r="W10759" t="s">
        <v>11637</v>
      </c>
      <c r="X10759" t="s">
        <v>15409</v>
      </c>
      <c r="Y10759">
        <v>40</v>
      </c>
      <c r="Z10759">
        <v>40</v>
      </c>
      <c r="AA10759">
        <v>2</v>
      </c>
      <c r="AB10759">
        <v>2</v>
      </c>
      <c r="AC10759">
        <v>51</v>
      </c>
    </row>
    <row r="10760" spans="1:29">
      <c r="A10760">
        <v>11754</v>
      </c>
      <c r="B10760" t="s">
        <v>805</v>
      </c>
      <c r="C10760" t="s">
        <v>12622</v>
      </c>
      <c r="J10760" t="s">
        <v>1436</v>
      </c>
      <c r="K10760">
        <v>0</v>
      </c>
      <c r="N10760" t="b">
        <v>1</v>
      </c>
      <c r="O10760" t="b">
        <v>0</v>
      </c>
      <c r="P10760" t="b">
        <v>0</v>
      </c>
      <c r="Q10760">
        <v>6</v>
      </c>
      <c r="R10760">
        <v>6</v>
      </c>
      <c r="S10760">
        <v>1</v>
      </c>
      <c r="T10760">
        <v>3</v>
      </c>
      <c r="U10760" t="b">
        <v>1</v>
      </c>
      <c r="V10760" t="s">
        <v>11636</v>
      </c>
      <c r="W10760" t="s">
        <v>11637</v>
      </c>
      <c r="X10760" t="s">
        <v>15371</v>
      </c>
      <c r="Y10760">
        <v>41</v>
      </c>
      <c r="Z10760">
        <v>41</v>
      </c>
      <c r="AA10760">
        <v>2</v>
      </c>
      <c r="AB10760">
        <v>2</v>
      </c>
      <c r="AC10760">
        <v>51</v>
      </c>
    </row>
    <row r="10761" spans="1:29">
      <c r="A10761">
        <v>11755</v>
      </c>
      <c r="B10761" t="s">
        <v>805</v>
      </c>
      <c r="C10761" t="s">
        <v>12623</v>
      </c>
      <c r="J10761" t="s">
        <v>1436</v>
      </c>
      <c r="K10761">
        <v>0</v>
      </c>
      <c r="N10761" t="b">
        <v>1</v>
      </c>
      <c r="O10761" t="b">
        <v>0</v>
      </c>
      <c r="P10761" t="b">
        <v>0</v>
      </c>
      <c r="Q10761">
        <v>6</v>
      </c>
      <c r="R10761">
        <v>6</v>
      </c>
      <c r="S10761">
        <v>1</v>
      </c>
      <c r="T10761">
        <v>3</v>
      </c>
      <c r="U10761" t="b">
        <v>1</v>
      </c>
      <c r="V10761" t="s">
        <v>11636</v>
      </c>
      <c r="W10761" t="s">
        <v>11637</v>
      </c>
      <c r="X10761" t="s">
        <v>15373</v>
      </c>
      <c r="Y10761">
        <v>42</v>
      </c>
      <c r="Z10761">
        <v>42</v>
      </c>
      <c r="AA10761">
        <v>2</v>
      </c>
      <c r="AB10761">
        <v>2</v>
      </c>
      <c r="AC10761">
        <v>51</v>
      </c>
    </row>
    <row r="10762" spans="1:29">
      <c r="A10762">
        <v>11756</v>
      </c>
      <c r="B10762" t="s">
        <v>805</v>
      </c>
      <c r="C10762" t="s">
        <v>12624</v>
      </c>
      <c r="J10762" t="s">
        <v>1444</v>
      </c>
      <c r="K10762">
        <v>0</v>
      </c>
      <c r="N10762" t="b">
        <v>1</v>
      </c>
      <c r="O10762" t="b">
        <v>0</v>
      </c>
      <c r="P10762" t="b">
        <v>0</v>
      </c>
      <c r="Q10762">
        <v>6</v>
      </c>
      <c r="R10762">
        <v>6</v>
      </c>
      <c r="S10762">
        <v>1</v>
      </c>
      <c r="T10762">
        <v>3</v>
      </c>
      <c r="U10762" t="b">
        <v>1</v>
      </c>
      <c r="V10762" t="s">
        <v>11636</v>
      </c>
      <c r="W10762" t="s">
        <v>11637</v>
      </c>
      <c r="X10762" t="s">
        <v>14831</v>
      </c>
      <c r="Y10762">
        <v>32</v>
      </c>
      <c r="Z10762">
        <v>32</v>
      </c>
      <c r="AA10762">
        <v>5</v>
      </c>
      <c r="AB10762">
        <v>5</v>
      </c>
      <c r="AC10762">
        <v>51</v>
      </c>
    </row>
    <row r="10763" spans="1:29">
      <c r="A10763">
        <v>11757</v>
      </c>
      <c r="B10763" t="s">
        <v>805</v>
      </c>
      <c r="C10763" t="s">
        <v>12625</v>
      </c>
      <c r="J10763" t="s">
        <v>1444</v>
      </c>
      <c r="K10763">
        <v>0</v>
      </c>
      <c r="N10763" t="b">
        <v>1</v>
      </c>
      <c r="O10763" t="b">
        <v>0</v>
      </c>
      <c r="P10763" t="b">
        <v>0</v>
      </c>
      <c r="Q10763">
        <v>6</v>
      </c>
      <c r="R10763">
        <v>6</v>
      </c>
      <c r="S10763">
        <v>1</v>
      </c>
      <c r="T10763">
        <v>3</v>
      </c>
      <c r="U10763" t="b">
        <v>1</v>
      </c>
      <c r="V10763" t="s">
        <v>11636</v>
      </c>
      <c r="W10763" t="s">
        <v>11637</v>
      </c>
      <c r="X10763" t="s">
        <v>14836</v>
      </c>
      <c r="Y10763">
        <v>32</v>
      </c>
      <c r="Z10763">
        <v>32</v>
      </c>
      <c r="AA10763">
        <v>6</v>
      </c>
      <c r="AB10763">
        <v>6</v>
      </c>
      <c r="AC10763">
        <v>51</v>
      </c>
    </row>
    <row r="10764" spans="1:29">
      <c r="A10764">
        <v>11758</v>
      </c>
      <c r="B10764" t="s">
        <v>805</v>
      </c>
      <c r="C10764" t="s">
        <v>12626</v>
      </c>
      <c r="J10764" t="s">
        <v>1444</v>
      </c>
      <c r="K10764">
        <v>0</v>
      </c>
      <c r="N10764" t="b">
        <v>1</v>
      </c>
      <c r="O10764" t="b">
        <v>0</v>
      </c>
      <c r="P10764" t="b">
        <v>0</v>
      </c>
      <c r="Q10764">
        <v>6</v>
      </c>
      <c r="R10764">
        <v>6</v>
      </c>
      <c r="S10764">
        <v>1</v>
      </c>
      <c r="T10764">
        <v>3</v>
      </c>
      <c r="U10764" t="b">
        <v>1</v>
      </c>
      <c r="V10764" t="s">
        <v>11636</v>
      </c>
      <c r="W10764" t="s">
        <v>11637</v>
      </c>
      <c r="X10764" t="s">
        <v>14833</v>
      </c>
      <c r="Y10764">
        <v>33</v>
      </c>
      <c r="Z10764">
        <v>33</v>
      </c>
      <c r="AA10764">
        <v>5</v>
      </c>
      <c r="AB10764">
        <v>5</v>
      </c>
      <c r="AC10764">
        <v>51</v>
      </c>
    </row>
    <row r="10765" spans="1:29">
      <c r="A10765">
        <v>11759</v>
      </c>
      <c r="B10765" t="s">
        <v>805</v>
      </c>
      <c r="C10765" t="s">
        <v>12627</v>
      </c>
      <c r="J10765" t="s">
        <v>1444</v>
      </c>
      <c r="K10765">
        <v>0</v>
      </c>
      <c r="N10765" t="b">
        <v>1</v>
      </c>
      <c r="O10765" t="b">
        <v>0</v>
      </c>
      <c r="P10765" t="b">
        <v>0</v>
      </c>
      <c r="Q10765">
        <v>6</v>
      </c>
      <c r="R10765">
        <v>6</v>
      </c>
      <c r="S10765">
        <v>1</v>
      </c>
      <c r="T10765">
        <v>3</v>
      </c>
      <c r="U10765" t="b">
        <v>1</v>
      </c>
      <c r="V10765" t="s">
        <v>11636</v>
      </c>
      <c r="W10765" t="s">
        <v>11637</v>
      </c>
      <c r="X10765" t="s">
        <v>14610</v>
      </c>
      <c r="Y10765">
        <v>33</v>
      </c>
      <c r="Z10765">
        <v>33</v>
      </c>
      <c r="AA10765">
        <v>6</v>
      </c>
      <c r="AB10765">
        <v>6</v>
      </c>
      <c r="AC10765">
        <v>51</v>
      </c>
    </row>
    <row r="10766" spans="1:29">
      <c r="A10766">
        <v>11760</v>
      </c>
      <c r="B10766" t="s">
        <v>805</v>
      </c>
      <c r="C10766" t="s">
        <v>12628</v>
      </c>
      <c r="J10766" t="s">
        <v>1444</v>
      </c>
      <c r="K10766">
        <v>0</v>
      </c>
      <c r="N10766" t="b">
        <v>1</v>
      </c>
      <c r="O10766" t="b">
        <v>0</v>
      </c>
      <c r="P10766" t="b">
        <v>0</v>
      </c>
      <c r="Q10766">
        <v>6</v>
      </c>
      <c r="R10766">
        <v>6</v>
      </c>
      <c r="S10766">
        <v>1</v>
      </c>
      <c r="T10766">
        <v>3</v>
      </c>
      <c r="U10766" t="b">
        <v>1</v>
      </c>
      <c r="V10766" t="s">
        <v>11636</v>
      </c>
      <c r="W10766" t="s">
        <v>11637</v>
      </c>
      <c r="X10766" t="s">
        <v>14835</v>
      </c>
      <c r="Y10766">
        <v>34</v>
      </c>
      <c r="Z10766">
        <v>34</v>
      </c>
      <c r="AA10766">
        <v>5</v>
      </c>
      <c r="AB10766">
        <v>5</v>
      </c>
      <c r="AC10766">
        <v>51</v>
      </c>
    </row>
    <row r="10767" spans="1:29">
      <c r="A10767">
        <v>11761</v>
      </c>
      <c r="B10767" t="s">
        <v>805</v>
      </c>
      <c r="C10767" t="s">
        <v>12629</v>
      </c>
      <c r="J10767" t="s">
        <v>1444</v>
      </c>
      <c r="K10767">
        <v>0</v>
      </c>
      <c r="N10767" t="b">
        <v>1</v>
      </c>
      <c r="O10767" t="b">
        <v>0</v>
      </c>
      <c r="P10767" t="b">
        <v>0</v>
      </c>
      <c r="Q10767">
        <v>6</v>
      </c>
      <c r="R10767">
        <v>6</v>
      </c>
      <c r="S10767">
        <v>1</v>
      </c>
      <c r="T10767">
        <v>3</v>
      </c>
      <c r="U10767" t="b">
        <v>1</v>
      </c>
      <c r="V10767" t="s">
        <v>11636</v>
      </c>
      <c r="W10767" t="s">
        <v>11637</v>
      </c>
      <c r="X10767" t="s">
        <v>14611</v>
      </c>
      <c r="Y10767">
        <v>34</v>
      </c>
      <c r="Z10767">
        <v>34</v>
      </c>
      <c r="AA10767">
        <v>6</v>
      </c>
      <c r="AB10767">
        <v>6</v>
      </c>
      <c r="AC10767">
        <v>51</v>
      </c>
    </row>
    <row r="10768" spans="1:29">
      <c r="A10768">
        <v>11762</v>
      </c>
      <c r="B10768" t="s">
        <v>805</v>
      </c>
      <c r="C10768" t="s">
        <v>12630</v>
      </c>
      <c r="J10768" t="s">
        <v>1444</v>
      </c>
      <c r="K10768">
        <v>0</v>
      </c>
      <c r="N10768" t="b">
        <v>1</v>
      </c>
      <c r="O10768" t="b">
        <v>0</v>
      </c>
      <c r="P10768" t="b">
        <v>0</v>
      </c>
      <c r="Q10768">
        <v>6</v>
      </c>
      <c r="R10768">
        <v>6</v>
      </c>
      <c r="S10768">
        <v>1</v>
      </c>
      <c r="T10768">
        <v>3</v>
      </c>
      <c r="U10768" t="b">
        <v>1</v>
      </c>
      <c r="V10768" t="s">
        <v>11636</v>
      </c>
      <c r="W10768" t="s">
        <v>11637</v>
      </c>
      <c r="X10768" t="s">
        <v>14811</v>
      </c>
      <c r="Y10768">
        <v>35</v>
      </c>
      <c r="Z10768">
        <v>35</v>
      </c>
      <c r="AA10768">
        <v>5</v>
      </c>
      <c r="AB10768">
        <v>5</v>
      </c>
      <c r="AC10768">
        <v>51</v>
      </c>
    </row>
    <row r="10769" spans="1:29">
      <c r="A10769">
        <v>11763</v>
      </c>
      <c r="B10769" t="s">
        <v>805</v>
      </c>
      <c r="C10769" t="s">
        <v>12631</v>
      </c>
      <c r="J10769" t="s">
        <v>1444</v>
      </c>
      <c r="K10769">
        <v>0</v>
      </c>
      <c r="N10769" t="b">
        <v>1</v>
      </c>
      <c r="O10769" t="b">
        <v>0</v>
      </c>
      <c r="P10769" t="b">
        <v>0</v>
      </c>
      <c r="Q10769">
        <v>6</v>
      </c>
      <c r="R10769">
        <v>6</v>
      </c>
      <c r="S10769">
        <v>1</v>
      </c>
      <c r="T10769">
        <v>3</v>
      </c>
      <c r="U10769" t="b">
        <v>1</v>
      </c>
      <c r="V10769" t="s">
        <v>11636</v>
      </c>
      <c r="W10769" t="s">
        <v>11637</v>
      </c>
      <c r="X10769" t="s">
        <v>14612</v>
      </c>
      <c r="Y10769">
        <v>35</v>
      </c>
      <c r="Z10769">
        <v>35</v>
      </c>
      <c r="AA10769">
        <v>6</v>
      </c>
      <c r="AB10769">
        <v>6</v>
      </c>
      <c r="AC10769">
        <v>51</v>
      </c>
    </row>
    <row r="10770" spans="1:29">
      <c r="A10770">
        <v>11764</v>
      </c>
      <c r="B10770" t="s">
        <v>805</v>
      </c>
      <c r="C10770" t="s">
        <v>12632</v>
      </c>
      <c r="J10770" t="s">
        <v>1444</v>
      </c>
      <c r="K10770">
        <v>0</v>
      </c>
      <c r="N10770" t="b">
        <v>1</v>
      </c>
      <c r="O10770" t="b">
        <v>0</v>
      </c>
      <c r="P10770" t="b">
        <v>0</v>
      </c>
      <c r="Q10770">
        <v>6</v>
      </c>
      <c r="R10770">
        <v>6</v>
      </c>
      <c r="S10770">
        <v>1</v>
      </c>
      <c r="T10770">
        <v>3</v>
      </c>
      <c r="U10770" t="b">
        <v>1</v>
      </c>
      <c r="V10770" t="s">
        <v>11636</v>
      </c>
      <c r="W10770" t="s">
        <v>11637</v>
      </c>
      <c r="X10770" t="s">
        <v>14813</v>
      </c>
      <c r="Y10770">
        <v>36</v>
      </c>
      <c r="Z10770">
        <v>36</v>
      </c>
      <c r="AA10770">
        <v>5</v>
      </c>
      <c r="AB10770">
        <v>5</v>
      </c>
      <c r="AC10770">
        <v>51</v>
      </c>
    </row>
    <row r="10771" spans="1:29">
      <c r="A10771">
        <v>11765</v>
      </c>
      <c r="B10771" t="s">
        <v>805</v>
      </c>
      <c r="C10771" t="s">
        <v>12633</v>
      </c>
      <c r="J10771" t="s">
        <v>1444</v>
      </c>
      <c r="K10771">
        <v>0</v>
      </c>
      <c r="N10771" t="b">
        <v>1</v>
      </c>
      <c r="O10771" t="b">
        <v>0</v>
      </c>
      <c r="P10771" t="b">
        <v>0</v>
      </c>
      <c r="Q10771">
        <v>6</v>
      </c>
      <c r="R10771">
        <v>6</v>
      </c>
      <c r="S10771">
        <v>1</v>
      </c>
      <c r="T10771">
        <v>3</v>
      </c>
      <c r="U10771" t="b">
        <v>1</v>
      </c>
      <c r="V10771" t="s">
        <v>11636</v>
      </c>
      <c r="W10771" t="s">
        <v>11637</v>
      </c>
      <c r="X10771" t="s">
        <v>14613</v>
      </c>
      <c r="Y10771">
        <v>36</v>
      </c>
      <c r="Z10771">
        <v>36</v>
      </c>
      <c r="AA10771">
        <v>6</v>
      </c>
      <c r="AB10771">
        <v>6</v>
      </c>
      <c r="AC10771">
        <v>51</v>
      </c>
    </row>
    <row r="10772" spans="1:29">
      <c r="A10772">
        <v>11766</v>
      </c>
      <c r="B10772" t="s">
        <v>805</v>
      </c>
      <c r="C10772" t="s">
        <v>12634</v>
      </c>
      <c r="J10772" t="s">
        <v>1444</v>
      </c>
      <c r="K10772">
        <v>0</v>
      </c>
      <c r="N10772" t="b">
        <v>1</v>
      </c>
      <c r="O10772" t="b">
        <v>0</v>
      </c>
      <c r="P10772" t="b">
        <v>0</v>
      </c>
      <c r="Q10772">
        <v>6</v>
      </c>
      <c r="R10772">
        <v>6</v>
      </c>
      <c r="S10772">
        <v>1</v>
      </c>
      <c r="T10772">
        <v>3</v>
      </c>
      <c r="U10772" t="b">
        <v>1</v>
      </c>
      <c r="V10772" t="s">
        <v>11636</v>
      </c>
      <c r="W10772" t="s">
        <v>11637</v>
      </c>
      <c r="X10772" t="s">
        <v>15635</v>
      </c>
      <c r="Y10772">
        <v>37</v>
      </c>
      <c r="Z10772">
        <v>37</v>
      </c>
      <c r="AA10772">
        <v>5</v>
      </c>
      <c r="AB10772">
        <v>5</v>
      </c>
      <c r="AC10772">
        <v>51</v>
      </c>
    </row>
    <row r="10773" spans="1:29">
      <c r="A10773">
        <v>11767</v>
      </c>
      <c r="B10773" t="s">
        <v>805</v>
      </c>
      <c r="C10773" t="s">
        <v>12635</v>
      </c>
      <c r="J10773" t="s">
        <v>1444</v>
      </c>
      <c r="K10773">
        <v>0</v>
      </c>
      <c r="N10773" t="b">
        <v>1</v>
      </c>
      <c r="O10773" t="b">
        <v>0</v>
      </c>
      <c r="P10773" t="b">
        <v>0</v>
      </c>
      <c r="Q10773">
        <v>6</v>
      </c>
      <c r="R10773">
        <v>6</v>
      </c>
      <c r="S10773">
        <v>1</v>
      </c>
      <c r="T10773">
        <v>3</v>
      </c>
      <c r="U10773" t="b">
        <v>1</v>
      </c>
      <c r="V10773" t="s">
        <v>11636</v>
      </c>
      <c r="W10773" t="s">
        <v>11637</v>
      </c>
      <c r="X10773" t="s">
        <v>14614</v>
      </c>
      <c r="Y10773">
        <v>37</v>
      </c>
      <c r="Z10773">
        <v>37</v>
      </c>
      <c r="AA10773">
        <v>6</v>
      </c>
      <c r="AB10773">
        <v>6</v>
      </c>
      <c r="AC10773">
        <v>51</v>
      </c>
    </row>
    <row r="10774" spans="1:29">
      <c r="A10774">
        <v>11768</v>
      </c>
      <c r="B10774" t="s">
        <v>805</v>
      </c>
      <c r="C10774" t="s">
        <v>12636</v>
      </c>
      <c r="J10774" t="s">
        <v>1444</v>
      </c>
      <c r="K10774">
        <v>0</v>
      </c>
      <c r="N10774" t="b">
        <v>1</v>
      </c>
      <c r="O10774" t="b">
        <v>0</v>
      </c>
      <c r="P10774" t="b">
        <v>0</v>
      </c>
      <c r="Q10774">
        <v>6</v>
      </c>
      <c r="R10774">
        <v>6</v>
      </c>
      <c r="S10774">
        <v>1</v>
      </c>
      <c r="T10774">
        <v>3</v>
      </c>
      <c r="U10774" t="b">
        <v>1</v>
      </c>
      <c r="V10774" t="s">
        <v>11636</v>
      </c>
      <c r="W10774" t="s">
        <v>11637</v>
      </c>
      <c r="X10774" t="s">
        <v>14732</v>
      </c>
      <c r="Y10774">
        <v>38</v>
      </c>
      <c r="Z10774">
        <v>38</v>
      </c>
      <c r="AA10774">
        <v>5</v>
      </c>
      <c r="AB10774">
        <v>5</v>
      </c>
      <c r="AC10774">
        <v>51</v>
      </c>
    </row>
    <row r="10775" spans="1:29">
      <c r="A10775">
        <v>11769</v>
      </c>
      <c r="B10775" t="s">
        <v>805</v>
      </c>
      <c r="C10775" t="s">
        <v>12637</v>
      </c>
      <c r="J10775" t="s">
        <v>1444</v>
      </c>
      <c r="K10775">
        <v>0</v>
      </c>
      <c r="N10775" t="b">
        <v>1</v>
      </c>
      <c r="O10775" t="b">
        <v>0</v>
      </c>
      <c r="P10775" t="b">
        <v>0</v>
      </c>
      <c r="Q10775">
        <v>6</v>
      </c>
      <c r="R10775">
        <v>6</v>
      </c>
      <c r="S10775">
        <v>1</v>
      </c>
      <c r="T10775">
        <v>3</v>
      </c>
      <c r="U10775" t="b">
        <v>1</v>
      </c>
      <c r="V10775" t="s">
        <v>11636</v>
      </c>
      <c r="W10775" t="s">
        <v>11637</v>
      </c>
      <c r="X10775" t="s">
        <v>14615</v>
      </c>
      <c r="Y10775">
        <v>38</v>
      </c>
      <c r="Z10775">
        <v>38</v>
      </c>
      <c r="AA10775">
        <v>6</v>
      </c>
      <c r="AB10775">
        <v>6</v>
      </c>
      <c r="AC10775">
        <v>51</v>
      </c>
    </row>
    <row r="10776" spans="1:29">
      <c r="A10776">
        <v>11770</v>
      </c>
      <c r="B10776" t="s">
        <v>805</v>
      </c>
      <c r="C10776" t="s">
        <v>12638</v>
      </c>
      <c r="J10776" t="s">
        <v>1444</v>
      </c>
      <c r="K10776">
        <v>0</v>
      </c>
      <c r="N10776" t="b">
        <v>1</v>
      </c>
      <c r="O10776" t="b">
        <v>0</v>
      </c>
      <c r="P10776" t="b">
        <v>0</v>
      </c>
      <c r="Q10776">
        <v>6</v>
      </c>
      <c r="R10776">
        <v>6</v>
      </c>
      <c r="S10776">
        <v>1</v>
      </c>
      <c r="T10776">
        <v>3</v>
      </c>
      <c r="U10776" t="b">
        <v>1</v>
      </c>
      <c r="V10776" t="s">
        <v>11636</v>
      </c>
      <c r="W10776" t="s">
        <v>11637</v>
      </c>
      <c r="X10776" t="s">
        <v>14733</v>
      </c>
      <c r="Y10776">
        <v>39</v>
      </c>
      <c r="Z10776">
        <v>39</v>
      </c>
      <c r="AA10776">
        <v>5</v>
      </c>
      <c r="AB10776">
        <v>5</v>
      </c>
      <c r="AC10776">
        <v>51</v>
      </c>
    </row>
    <row r="10777" spans="1:29">
      <c r="A10777">
        <v>11771</v>
      </c>
      <c r="B10777" t="s">
        <v>805</v>
      </c>
      <c r="C10777" t="s">
        <v>12639</v>
      </c>
      <c r="J10777" t="s">
        <v>1444</v>
      </c>
      <c r="K10777">
        <v>0</v>
      </c>
      <c r="N10777" t="b">
        <v>1</v>
      </c>
      <c r="O10777" t="b">
        <v>0</v>
      </c>
      <c r="P10777" t="b">
        <v>0</v>
      </c>
      <c r="Q10777">
        <v>6</v>
      </c>
      <c r="R10777">
        <v>6</v>
      </c>
      <c r="S10777">
        <v>1</v>
      </c>
      <c r="T10777">
        <v>3</v>
      </c>
      <c r="U10777" t="b">
        <v>1</v>
      </c>
      <c r="V10777" t="s">
        <v>11636</v>
      </c>
      <c r="W10777" t="s">
        <v>11637</v>
      </c>
      <c r="X10777" t="s">
        <v>14616</v>
      </c>
      <c r="Y10777">
        <v>39</v>
      </c>
      <c r="Z10777">
        <v>39</v>
      </c>
      <c r="AA10777">
        <v>6</v>
      </c>
      <c r="AB10777">
        <v>6</v>
      </c>
      <c r="AC10777">
        <v>51</v>
      </c>
    </row>
    <row r="10778" spans="1:29">
      <c r="A10778">
        <v>11772</v>
      </c>
      <c r="B10778" t="s">
        <v>805</v>
      </c>
      <c r="C10778" t="s">
        <v>12640</v>
      </c>
      <c r="J10778" t="s">
        <v>1444</v>
      </c>
      <c r="K10778">
        <v>0</v>
      </c>
      <c r="N10778" t="b">
        <v>1</v>
      </c>
      <c r="O10778" t="b">
        <v>0</v>
      </c>
      <c r="P10778" t="b">
        <v>0</v>
      </c>
      <c r="Q10778">
        <v>6</v>
      </c>
      <c r="R10778">
        <v>6</v>
      </c>
      <c r="S10778">
        <v>1</v>
      </c>
      <c r="T10778">
        <v>3</v>
      </c>
      <c r="U10778" t="b">
        <v>1</v>
      </c>
      <c r="V10778" t="s">
        <v>11636</v>
      </c>
      <c r="W10778" t="s">
        <v>11637</v>
      </c>
      <c r="X10778" t="s">
        <v>14553</v>
      </c>
      <c r="Y10778">
        <v>40</v>
      </c>
      <c r="Z10778">
        <v>40</v>
      </c>
      <c r="AA10778">
        <v>5</v>
      </c>
      <c r="AB10778">
        <v>5</v>
      </c>
      <c r="AC10778">
        <v>51</v>
      </c>
    </row>
    <row r="10779" spans="1:29">
      <c r="A10779">
        <v>11773</v>
      </c>
      <c r="B10779" t="s">
        <v>805</v>
      </c>
      <c r="C10779" t="s">
        <v>12641</v>
      </c>
      <c r="J10779" t="s">
        <v>1444</v>
      </c>
      <c r="K10779">
        <v>0</v>
      </c>
      <c r="N10779" t="b">
        <v>1</v>
      </c>
      <c r="O10779" t="b">
        <v>0</v>
      </c>
      <c r="P10779" t="b">
        <v>0</v>
      </c>
      <c r="Q10779">
        <v>6</v>
      </c>
      <c r="R10779">
        <v>6</v>
      </c>
      <c r="S10779">
        <v>1</v>
      </c>
      <c r="T10779">
        <v>3</v>
      </c>
      <c r="U10779" t="b">
        <v>1</v>
      </c>
      <c r="V10779" t="s">
        <v>11636</v>
      </c>
      <c r="W10779" t="s">
        <v>11637</v>
      </c>
      <c r="X10779" t="s">
        <v>14734</v>
      </c>
      <c r="Y10779">
        <v>40</v>
      </c>
      <c r="Z10779">
        <v>40</v>
      </c>
      <c r="AA10779">
        <v>6</v>
      </c>
      <c r="AB10779">
        <v>6</v>
      </c>
      <c r="AC10779">
        <v>51</v>
      </c>
    </row>
    <row r="10780" spans="1:29">
      <c r="A10780">
        <v>11774</v>
      </c>
      <c r="B10780" t="s">
        <v>805</v>
      </c>
      <c r="C10780" t="s">
        <v>12642</v>
      </c>
      <c r="J10780" t="s">
        <v>1444</v>
      </c>
      <c r="K10780">
        <v>0</v>
      </c>
      <c r="N10780" t="b">
        <v>1</v>
      </c>
      <c r="O10780" t="b">
        <v>0</v>
      </c>
      <c r="P10780" t="b">
        <v>0</v>
      </c>
      <c r="Q10780">
        <v>6</v>
      </c>
      <c r="R10780">
        <v>6</v>
      </c>
      <c r="S10780">
        <v>1</v>
      </c>
      <c r="T10780">
        <v>3</v>
      </c>
      <c r="U10780" t="b">
        <v>1</v>
      </c>
      <c r="V10780" t="s">
        <v>11636</v>
      </c>
      <c r="W10780" t="s">
        <v>11637</v>
      </c>
      <c r="X10780" t="s">
        <v>14554</v>
      </c>
      <c r="Y10780">
        <v>41</v>
      </c>
      <c r="Z10780">
        <v>41</v>
      </c>
      <c r="AA10780">
        <v>5</v>
      </c>
      <c r="AB10780">
        <v>5</v>
      </c>
      <c r="AC10780">
        <v>51</v>
      </c>
    </row>
    <row r="10781" spans="1:29">
      <c r="A10781">
        <v>11775</v>
      </c>
      <c r="B10781" t="s">
        <v>805</v>
      </c>
      <c r="C10781" t="s">
        <v>12643</v>
      </c>
      <c r="J10781" t="s">
        <v>1444</v>
      </c>
      <c r="K10781">
        <v>0</v>
      </c>
      <c r="N10781" t="b">
        <v>1</v>
      </c>
      <c r="O10781" t="b">
        <v>0</v>
      </c>
      <c r="P10781" t="b">
        <v>0</v>
      </c>
      <c r="Q10781">
        <v>6</v>
      </c>
      <c r="R10781">
        <v>6</v>
      </c>
      <c r="S10781">
        <v>1</v>
      </c>
      <c r="T10781">
        <v>3</v>
      </c>
      <c r="U10781" t="b">
        <v>1</v>
      </c>
      <c r="V10781" t="s">
        <v>11636</v>
      </c>
      <c r="W10781" t="s">
        <v>11637</v>
      </c>
      <c r="X10781" t="s">
        <v>14735</v>
      </c>
      <c r="Y10781">
        <v>41</v>
      </c>
      <c r="Z10781">
        <v>41</v>
      </c>
      <c r="AA10781">
        <v>6</v>
      </c>
      <c r="AB10781">
        <v>6</v>
      </c>
      <c r="AC10781">
        <v>51</v>
      </c>
    </row>
    <row r="10782" spans="1:29">
      <c r="A10782">
        <v>11776</v>
      </c>
      <c r="B10782" t="s">
        <v>805</v>
      </c>
      <c r="C10782" t="s">
        <v>12644</v>
      </c>
      <c r="J10782" t="s">
        <v>1444</v>
      </c>
      <c r="K10782">
        <v>0</v>
      </c>
      <c r="N10782" t="b">
        <v>1</v>
      </c>
      <c r="O10782" t="b">
        <v>0</v>
      </c>
      <c r="P10782" t="b">
        <v>0</v>
      </c>
      <c r="Q10782">
        <v>6</v>
      </c>
      <c r="R10782">
        <v>6</v>
      </c>
      <c r="S10782">
        <v>1</v>
      </c>
      <c r="T10782">
        <v>3</v>
      </c>
      <c r="U10782" t="b">
        <v>1</v>
      </c>
      <c r="V10782" t="s">
        <v>11636</v>
      </c>
      <c r="W10782" t="s">
        <v>11637</v>
      </c>
      <c r="X10782" t="s">
        <v>14555</v>
      </c>
      <c r="Y10782">
        <v>42</v>
      </c>
      <c r="Z10782">
        <v>42</v>
      </c>
      <c r="AA10782">
        <v>5</v>
      </c>
      <c r="AB10782">
        <v>5</v>
      </c>
      <c r="AC10782">
        <v>51</v>
      </c>
    </row>
    <row r="10783" spans="1:29">
      <c r="A10783">
        <v>11777</v>
      </c>
      <c r="B10783" t="s">
        <v>805</v>
      </c>
      <c r="C10783" t="s">
        <v>12645</v>
      </c>
      <c r="J10783" t="s">
        <v>1444</v>
      </c>
      <c r="K10783">
        <v>0</v>
      </c>
      <c r="N10783" t="b">
        <v>1</v>
      </c>
      <c r="O10783" t="b">
        <v>0</v>
      </c>
      <c r="P10783" t="b">
        <v>0</v>
      </c>
      <c r="Q10783">
        <v>6</v>
      </c>
      <c r="R10783">
        <v>6</v>
      </c>
      <c r="S10783">
        <v>1</v>
      </c>
      <c r="T10783">
        <v>3</v>
      </c>
      <c r="U10783" t="b">
        <v>1</v>
      </c>
      <c r="V10783" t="s">
        <v>11636</v>
      </c>
      <c r="W10783" t="s">
        <v>11637</v>
      </c>
      <c r="X10783" t="s">
        <v>14736</v>
      </c>
      <c r="Y10783">
        <v>42</v>
      </c>
      <c r="Z10783">
        <v>42</v>
      </c>
      <c r="AA10783">
        <v>6</v>
      </c>
      <c r="AB10783">
        <v>6</v>
      </c>
      <c r="AC10783">
        <v>51</v>
      </c>
    </row>
    <row r="10784" spans="1:29">
      <c r="A10784">
        <v>11778</v>
      </c>
      <c r="B10784" t="s">
        <v>805</v>
      </c>
      <c r="C10784" t="s">
        <v>12646</v>
      </c>
      <c r="J10784" t="s">
        <v>1436</v>
      </c>
      <c r="K10784">
        <v>0</v>
      </c>
      <c r="N10784" t="b">
        <v>1</v>
      </c>
      <c r="O10784" t="b">
        <v>0</v>
      </c>
      <c r="P10784" t="b">
        <v>0</v>
      </c>
      <c r="Q10784">
        <v>6</v>
      </c>
      <c r="R10784">
        <v>6</v>
      </c>
      <c r="S10784">
        <v>1</v>
      </c>
      <c r="T10784">
        <v>3</v>
      </c>
      <c r="U10784" t="b">
        <v>1</v>
      </c>
      <c r="V10784" t="s">
        <v>11730</v>
      </c>
      <c r="W10784" t="s">
        <v>11731</v>
      </c>
      <c r="X10784" t="s">
        <v>15396</v>
      </c>
      <c r="Y10784">
        <v>32</v>
      </c>
      <c r="Z10784">
        <v>32</v>
      </c>
      <c r="AA10784">
        <v>2</v>
      </c>
      <c r="AB10784">
        <v>2</v>
      </c>
      <c r="AC10784">
        <v>52</v>
      </c>
    </row>
    <row r="10785" spans="1:29">
      <c r="A10785">
        <v>11779</v>
      </c>
      <c r="B10785" t="s">
        <v>805</v>
      </c>
      <c r="C10785" t="s">
        <v>12647</v>
      </c>
      <c r="J10785" t="s">
        <v>1436</v>
      </c>
      <c r="K10785">
        <v>0</v>
      </c>
      <c r="N10785" t="b">
        <v>1</v>
      </c>
      <c r="O10785" t="b">
        <v>0</v>
      </c>
      <c r="P10785" t="b">
        <v>0</v>
      </c>
      <c r="Q10785">
        <v>6</v>
      </c>
      <c r="R10785">
        <v>6</v>
      </c>
      <c r="S10785">
        <v>1</v>
      </c>
      <c r="T10785">
        <v>3</v>
      </c>
      <c r="U10785" t="b">
        <v>1</v>
      </c>
      <c r="V10785" t="s">
        <v>11730</v>
      </c>
      <c r="W10785" t="s">
        <v>11731</v>
      </c>
      <c r="X10785" t="s">
        <v>15398</v>
      </c>
      <c r="Y10785">
        <v>33</v>
      </c>
      <c r="Z10785">
        <v>33</v>
      </c>
      <c r="AA10785">
        <v>2</v>
      </c>
      <c r="AB10785">
        <v>2</v>
      </c>
      <c r="AC10785">
        <v>52</v>
      </c>
    </row>
    <row r="10786" spans="1:29">
      <c r="A10786">
        <v>11780</v>
      </c>
      <c r="B10786" t="s">
        <v>805</v>
      </c>
      <c r="C10786" t="s">
        <v>12648</v>
      </c>
      <c r="J10786" t="s">
        <v>1436</v>
      </c>
      <c r="K10786">
        <v>0</v>
      </c>
      <c r="N10786" t="b">
        <v>1</v>
      </c>
      <c r="O10786" t="b">
        <v>0</v>
      </c>
      <c r="P10786" t="b">
        <v>0</v>
      </c>
      <c r="Q10786">
        <v>6</v>
      </c>
      <c r="R10786">
        <v>6</v>
      </c>
      <c r="S10786">
        <v>1</v>
      </c>
      <c r="T10786">
        <v>3</v>
      </c>
      <c r="U10786" t="b">
        <v>1</v>
      </c>
      <c r="V10786" t="s">
        <v>11730</v>
      </c>
      <c r="W10786" t="s">
        <v>11731</v>
      </c>
      <c r="X10786" t="s">
        <v>15400</v>
      </c>
      <c r="Y10786">
        <v>34</v>
      </c>
      <c r="Z10786">
        <v>34</v>
      </c>
      <c r="AA10786">
        <v>2</v>
      </c>
      <c r="AB10786">
        <v>2</v>
      </c>
      <c r="AC10786">
        <v>52</v>
      </c>
    </row>
    <row r="10787" spans="1:29">
      <c r="A10787">
        <v>11781</v>
      </c>
      <c r="B10787" t="s">
        <v>805</v>
      </c>
      <c r="C10787" t="s">
        <v>12649</v>
      </c>
      <c r="J10787" t="s">
        <v>1436</v>
      </c>
      <c r="K10787">
        <v>0</v>
      </c>
      <c r="N10787" t="b">
        <v>1</v>
      </c>
      <c r="O10787" t="b">
        <v>0</v>
      </c>
      <c r="P10787" t="b">
        <v>0</v>
      </c>
      <c r="Q10787">
        <v>6</v>
      </c>
      <c r="R10787">
        <v>6</v>
      </c>
      <c r="S10787">
        <v>1</v>
      </c>
      <c r="T10787">
        <v>3</v>
      </c>
      <c r="U10787" t="b">
        <v>1</v>
      </c>
      <c r="V10787" t="s">
        <v>11730</v>
      </c>
      <c r="W10787" t="s">
        <v>11731</v>
      </c>
      <c r="X10787" t="s">
        <v>15401</v>
      </c>
      <c r="Y10787">
        <v>35</v>
      </c>
      <c r="Z10787">
        <v>35</v>
      </c>
      <c r="AA10787">
        <v>2</v>
      </c>
      <c r="AB10787">
        <v>2</v>
      </c>
      <c r="AC10787">
        <v>52</v>
      </c>
    </row>
    <row r="10788" spans="1:29">
      <c r="A10788">
        <v>11782</v>
      </c>
      <c r="B10788" t="s">
        <v>805</v>
      </c>
      <c r="C10788" t="s">
        <v>12650</v>
      </c>
      <c r="J10788" t="s">
        <v>1436</v>
      </c>
      <c r="K10788">
        <v>0</v>
      </c>
      <c r="N10788" t="b">
        <v>1</v>
      </c>
      <c r="O10788" t="b">
        <v>0</v>
      </c>
      <c r="P10788" t="b">
        <v>0</v>
      </c>
      <c r="Q10788">
        <v>6</v>
      </c>
      <c r="R10788">
        <v>6</v>
      </c>
      <c r="S10788">
        <v>1</v>
      </c>
      <c r="T10788">
        <v>3</v>
      </c>
      <c r="U10788" t="b">
        <v>1</v>
      </c>
      <c r="V10788" t="s">
        <v>11730</v>
      </c>
      <c r="W10788" t="s">
        <v>11731</v>
      </c>
      <c r="X10788" t="s">
        <v>15402</v>
      </c>
      <c r="Y10788">
        <v>36</v>
      </c>
      <c r="Z10788">
        <v>36</v>
      </c>
      <c r="AA10788">
        <v>2</v>
      </c>
      <c r="AB10788">
        <v>2</v>
      </c>
      <c r="AC10788">
        <v>52</v>
      </c>
    </row>
    <row r="10789" spans="1:29">
      <c r="A10789">
        <v>11783</v>
      </c>
      <c r="B10789" t="s">
        <v>805</v>
      </c>
      <c r="C10789" t="s">
        <v>12651</v>
      </c>
      <c r="J10789" t="s">
        <v>1436</v>
      </c>
      <c r="K10789">
        <v>0</v>
      </c>
      <c r="N10789" t="b">
        <v>1</v>
      </c>
      <c r="O10789" t="b">
        <v>0</v>
      </c>
      <c r="P10789" t="b">
        <v>0</v>
      </c>
      <c r="Q10789">
        <v>6</v>
      </c>
      <c r="R10789">
        <v>6</v>
      </c>
      <c r="S10789">
        <v>1</v>
      </c>
      <c r="T10789">
        <v>3</v>
      </c>
      <c r="U10789" t="b">
        <v>1</v>
      </c>
      <c r="V10789" t="s">
        <v>11730</v>
      </c>
      <c r="W10789" t="s">
        <v>11731</v>
      </c>
      <c r="X10789" t="s">
        <v>15403</v>
      </c>
      <c r="Y10789">
        <v>37</v>
      </c>
      <c r="Z10789">
        <v>37</v>
      </c>
      <c r="AA10789">
        <v>2</v>
      </c>
      <c r="AB10789">
        <v>2</v>
      </c>
      <c r="AC10789">
        <v>52</v>
      </c>
    </row>
    <row r="10790" spans="1:29">
      <c r="A10790">
        <v>11784</v>
      </c>
      <c r="B10790" t="s">
        <v>805</v>
      </c>
      <c r="C10790" t="s">
        <v>12652</v>
      </c>
      <c r="J10790" t="s">
        <v>1436</v>
      </c>
      <c r="K10790">
        <v>0</v>
      </c>
      <c r="N10790" t="b">
        <v>1</v>
      </c>
      <c r="O10790" t="b">
        <v>0</v>
      </c>
      <c r="P10790" t="b">
        <v>0</v>
      </c>
      <c r="Q10790">
        <v>6</v>
      </c>
      <c r="R10790">
        <v>6</v>
      </c>
      <c r="S10790">
        <v>1</v>
      </c>
      <c r="T10790">
        <v>3</v>
      </c>
      <c r="U10790" t="b">
        <v>1</v>
      </c>
      <c r="V10790" t="s">
        <v>11730</v>
      </c>
      <c r="W10790" t="s">
        <v>11731</v>
      </c>
      <c r="X10790" t="s">
        <v>15405</v>
      </c>
      <c r="Y10790">
        <v>38</v>
      </c>
      <c r="Z10790">
        <v>38</v>
      </c>
      <c r="AA10790">
        <v>2</v>
      </c>
      <c r="AB10790">
        <v>2</v>
      </c>
      <c r="AC10790">
        <v>52</v>
      </c>
    </row>
    <row r="10791" spans="1:29">
      <c r="A10791">
        <v>11785</v>
      </c>
      <c r="B10791" t="s">
        <v>805</v>
      </c>
      <c r="C10791" t="s">
        <v>12653</v>
      </c>
      <c r="J10791" t="s">
        <v>1436</v>
      </c>
      <c r="K10791">
        <v>0</v>
      </c>
      <c r="N10791" t="b">
        <v>1</v>
      </c>
      <c r="O10791" t="b">
        <v>0</v>
      </c>
      <c r="P10791" t="b">
        <v>0</v>
      </c>
      <c r="Q10791">
        <v>6</v>
      </c>
      <c r="R10791">
        <v>6</v>
      </c>
      <c r="S10791">
        <v>1</v>
      </c>
      <c r="T10791">
        <v>3</v>
      </c>
      <c r="U10791" t="b">
        <v>1</v>
      </c>
      <c r="V10791" t="s">
        <v>11730</v>
      </c>
      <c r="W10791" t="s">
        <v>11731</v>
      </c>
      <c r="X10791" t="s">
        <v>15407</v>
      </c>
      <c r="Y10791">
        <v>39</v>
      </c>
      <c r="Z10791">
        <v>39</v>
      </c>
      <c r="AA10791">
        <v>2</v>
      </c>
      <c r="AB10791">
        <v>2</v>
      </c>
      <c r="AC10791">
        <v>52</v>
      </c>
    </row>
    <row r="10792" spans="1:29">
      <c r="A10792">
        <v>11786</v>
      </c>
      <c r="B10792" t="s">
        <v>805</v>
      </c>
      <c r="C10792" t="s">
        <v>12654</v>
      </c>
      <c r="J10792" t="s">
        <v>1436</v>
      </c>
      <c r="K10792">
        <v>0</v>
      </c>
      <c r="N10792" t="b">
        <v>1</v>
      </c>
      <c r="O10792" t="b">
        <v>0</v>
      </c>
      <c r="P10792" t="b">
        <v>0</v>
      </c>
      <c r="Q10792">
        <v>6</v>
      </c>
      <c r="R10792">
        <v>6</v>
      </c>
      <c r="S10792">
        <v>1</v>
      </c>
      <c r="T10792">
        <v>3</v>
      </c>
      <c r="U10792" t="b">
        <v>1</v>
      </c>
      <c r="V10792" t="s">
        <v>11730</v>
      </c>
      <c r="W10792" t="s">
        <v>11731</v>
      </c>
      <c r="X10792" t="s">
        <v>15409</v>
      </c>
      <c r="Y10792">
        <v>40</v>
      </c>
      <c r="Z10792">
        <v>40</v>
      </c>
      <c r="AA10792">
        <v>2</v>
      </c>
      <c r="AB10792">
        <v>2</v>
      </c>
      <c r="AC10792">
        <v>52</v>
      </c>
    </row>
    <row r="10793" spans="1:29">
      <c r="A10793">
        <v>11787</v>
      </c>
      <c r="B10793" t="s">
        <v>805</v>
      </c>
      <c r="C10793" t="s">
        <v>12655</v>
      </c>
      <c r="J10793" t="s">
        <v>1436</v>
      </c>
      <c r="K10793">
        <v>0</v>
      </c>
      <c r="N10793" t="b">
        <v>1</v>
      </c>
      <c r="O10793" t="b">
        <v>0</v>
      </c>
      <c r="P10793" t="b">
        <v>0</v>
      </c>
      <c r="Q10793">
        <v>6</v>
      </c>
      <c r="R10793">
        <v>6</v>
      </c>
      <c r="S10793">
        <v>1</v>
      </c>
      <c r="T10793">
        <v>3</v>
      </c>
      <c r="U10793" t="b">
        <v>1</v>
      </c>
      <c r="V10793" t="s">
        <v>11730</v>
      </c>
      <c r="W10793" t="s">
        <v>11731</v>
      </c>
      <c r="X10793" t="s">
        <v>15371</v>
      </c>
      <c r="Y10793">
        <v>41</v>
      </c>
      <c r="Z10793">
        <v>41</v>
      </c>
      <c r="AA10793">
        <v>2</v>
      </c>
      <c r="AB10793">
        <v>2</v>
      </c>
      <c r="AC10793">
        <v>52</v>
      </c>
    </row>
    <row r="10794" spans="1:29">
      <c r="A10794">
        <v>11788</v>
      </c>
      <c r="B10794" t="s">
        <v>805</v>
      </c>
      <c r="C10794" t="s">
        <v>12656</v>
      </c>
      <c r="J10794" t="s">
        <v>1436</v>
      </c>
      <c r="K10794">
        <v>0</v>
      </c>
      <c r="N10794" t="b">
        <v>1</v>
      </c>
      <c r="O10794" t="b">
        <v>0</v>
      </c>
      <c r="P10794" t="b">
        <v>0</v>
      </c>
      <c r="Q10794">
        <v>6</v>
      </c>
      <c r="R10794">
        <v>6</v>
      </c>
      <c r="S10794">
        <v>1</v>
      </c>
      <c r="T10794">
        <v>3</v>
      </c>
      <c r="U10794" t="b">
        <v>1</v>
      </c>
      <c r="V10794" t="s">
        <v>11730</v>
      </c>
      <c r="W10794" t="s">
        <v>11731</v>
      </c>
      <c r="X10794" t="s">
        <v>15373</v>
      </c>
      <c r="Y10794">
        <v>42</v>
      </c>
      <c r="Z10794">
        <v>42</v>
      </c>
      <c r="AA10794">
        <v>2</v>
      </c>
      <c r="AB10794">
        <v>2</v>
      </c>
      <c r="AC10794">
        <v>52</v>
      </c>
    </row>
    <row r="10795" spans="1:29">
      <c r="A10795">
        <v>11789</v>
      </c>
      <c r="B10795" t="s">
        <v>805</v>
      </c>
      <c r="C10795" t="s">
        <v>12657</v>
      </c>
      <c r="J10795" t="s">
        <v>1444</v>
      </c>
      <c r="K10795">
        <v>0</v>
      </c>
      <c r="N10795" t="b">
        <v>1</v>
      </c>
      <c r="O10795" t="b">
        <v>0</v>
      </c>
      <c r="P10795" t="b">
        <v>0</v>
      </c>
      <c r="Q10795">
        <v>6</v>
      </c>
      <c r="R10795">
        <v>6</v>
      </c>
      <c r="S10795">
        <v>1</v>
      </c>
      <c r="T10795">
        <v>3</v>
      </c>
      <c r="U10795" t="b">
        <v>1</v>
      </c>
      <c r="V10795" t="s">
        <v>11730</v>
      </c>
      <c r="W10795" t="s">
        <v>11731</v>
      </c>
      <c r="X10795" t="s">
        <v>14831</v>
      </c>
      <c r="Y10795">
        <v>32</v>
      </c>
      <c r="Z10795">
        <v>32</v>
      </c>
      <c r="AA10795">
        <v>5</v>
      </c>
      <c r="AB10795">
        <v>5</v>
      </c>
      <c r="AC10795">
        <v>52</v>
      </c>
    </row>
    <row r="10796" spans="1:29">
      <c r="A10796">
        <v>11790</v>
      </c>
      <c r="B10796" t="s">
        <v>805</v>
      </c>
      <c r="C10796" t="s">
        <v>12658</v>
      </c>
      <c r="J10796" t="s">
        <v>1444</v>
      </c>
      <c r="K10796">
        <v>0</v>
      </c>
      <c r="N10796" t="b">
        <v>1</v>
      </c>
      <c r="O10796" t="b">
        <v>0</v>
      </c>
      <c r="P10796" t="b">
        <v>0</v>
      </c>
      <c r="Q10796">
        <v>6</v>
      </c>
      <c r="R10796">
        <v>6</v>
      </c>
      <c r="S10796">
        <v>1</v>
      </c>
      <c r="T10796">
        <v>3</v>
      </c>
      <c r="U10796" t="b">
        <v>1</v>
      </c>
      <c r="V10796" t="s">
        <v>11730</v>
      </c>
      <c r="W10796" t="s">
        <v>11731</v>
      </c>
      <c r="X10796" t="s">
        <v>14836</v>
      </c>
      <c r="Y10796">
        <v>32</v>
      </c>
      <c r="Z10796">
        <v>32</v>
      </c>
      <c r="AA10796">
        <v>6</v>
      </c>
      <c r="AB10796">
        <v>6</v>
      </c>
      <c r="AC10796">
        <v>52</v>
      </c>
    </row>
    <row r="10797" spans="1:29">
      <c r="A10797">
        <v>11791</v>
      </c>
      <c r="B10797" t="s">
        <v>805</v>
      </c>
      <c r="C10797" t="s">
        <v>12659</v>
      </c>
      <c r="J10797" t="s">
        <v>1444</v>
      </c>
      <c r="K10797">
        <v>0</v>
      </c>
      <c r="N10797" t="b">
        <v>1</v>
      </c>
      <c r="O10797" t="b">
        <v>0</v>
      </c>
      <c r="P10797" t="b">
        <v>0</v>
      </c>
      <c r="Q10797">
        <v>6</v>
      </c>
      <c r="R10797">
        <v>6</v>
      </c>
      <c r="S10797">
        <v>1</v>
      </c>
      <c r="T10797">
        <v>3</v>
      </c>
      <c r="U10797" t="b">
        <v>1</v>
      </c>
      <c r="V10797" t="s">
        <v>11730</v>
      </c>
      <c r="W10797" t="s">
        <v>11731</v>
      </c>
      <c r="X10797" t="s">
        <v>14833</v>
      </c>
      <c r="Y10797">
        <v>33</v>
      </c>
      <c r="Z10797">
        <v>33</v>
      </c>
      <c r="AA10797">
        <v>5</v>
      </c>
      <c r="AB10797">
        <v>5</v>
      </c>
      <c r="AC10797">
        <v>52</v>
      </c>
    </row>
    <row r="10798" spans="1:29">
      <c r="A10798">
        <v>11792</v>
      </c>
      <c r="B10798" t="s">
        <v>805</v>
      </c>
      <c r="C10798" t="s">
        <v>12660</v>
      </c>
      <c r="J10798" t="s">
        <v>1444</v>
      </c>
      <c r="K10798">
        <v>0</v>
      </c>
      <c r="N10798" t="b">
        <v>1</v>
      </c>
      <c r="O10798" t="b">
        <v>0</v>
      </c>
      <c r="P10798" t="b">
        <v>0</v>
      </c>
      <c r="Q10798">
        <v>6</v>
      </c>
      <c r="R10798">
        <v>6</v>
      </c>
      <c r="S10798">
        <v>1</v>
      </c>
      <c r="T10798">
        <v>3</v>
      </c>
      <c r="U10798" t="b">
        <v>1</v>
      </c>
      <c r="V10798" t="s">
        <v>11730</v>
      </c>
      <c r="W10798" t="s">
        <v>11731</v>
      </c>
      <c r="X10798" t="s">
        <v>14610</v>
      </c>
      <c r="Y10798">
        <v>33</v>
      </c>
      <c r="Z10798">
        <v>33</v>
      </c>
      <c r="AA10798">
        <v>6</v>
      </c>
      <c r="AB10798">
        <v>6</v>
      </c>
      <c r="AC10798">
        <v>52</v>
      </c>
    </row>
    <row r="10799" spans="1:29">
      <c r="A10799">
        <v>11793</v>
      </c>
      <c r="B10799" t="s">
        <v>805</v>
      </c>
      <c r="C10799" t="s">
        <v>12661</v>
      </c>
      <c r="J10799" t="s">
        <v>1444</v>
      </c>
      <c r="K10799">
        <v>0</v>
      </c>
      <c r="N10799" t="b">
        <v>1</v>
      </c>
      <c r="O10799" t="b">
        <v>0</v>
      </c>
      <c r="P10799" t="b">
        <v>0</v>
      </c>
      <c r="Q10799">
        <v>6</v>
      </c>
      <c r="R10799">
        <v>6</v>
      </c>
      <c r="S10799">
        <v>1</v>
      </c>
      <c r="T10799">
        <v>3</v>
      </c>
      <c r="U10799" t="b">
        <v>1</v>
      </c>
      <c r="V10799" t="s">
        <v>11730</v>
      </c>
      <c r="W10799" t="s">
        <v>11731</v>
      </c>
      <c r="X10799" t="s">
        <v>14835</v>
      </c>
      <c r="Y10799">
        <v>34</v>
      </c>
      <c r="Z10799">
        <v>34</v>
      </c>
      <c r="AA10799">
        <v>5</v>
      </c>
      <c r="AB10799">
        <v>5</v>
      </c>
      <c r="AC10799">
        <v>52</v>
      </c>
    </row>
    <row r="10800" spans="1:29">
      <c r="A10800">
        <v>11794</v>
      </c>
      <c r="B10800" t="s">
        <v>805</v>
      </c>
      <c r="C10800" t="s">
        <v>12662</v>
      </c>
      <c r="J10800" t="s">
        <v>1444</v>
      </c>
      <c r="K10800">
        <v>0</v>
      </c>
      <c r="N10800" t="b">
        <v>1</v>
      </c>
      <c r="O10800" t="b">
        <v>0</v>
      </c>
      <c r="P10800" t="b">
        <v>0</v>
      </c>
      <c r="Q10800">
        <v>6</v>
      </c>
      <c r="R10800">
        <v>6</v>
      </c>
      <c r="S10800">
        <v>1</v>
      </c>
      <c r="T10800">
        <v>3</v>
      </c>
      <c r="U10800" t="b">
        <v>1</v>
      </c>
      <c r="V10800" t="s">
        <v>11730</v>
      </c>
      <c r="W10800" t="s">
        <v>11731</v>
      </c>
      <c r="X10800" t="s">
        <v>14611</v>
      </c>
      <c r="Y10800">
        <v>34</v>
      </c>
      <c r="Z10800">
        <v>34</v>
      </c>
      <c r="AA10800">
        <v>6</v>
      </c>
      <c r="AB10800">
        <v>6</v>
      </c>
      <c r="AC10800">
        <v>52</v>
      </c>
    </row>
    <row r="10801" spans="1:29">
      <c r="A10801">
        <v>11795</v>
      </c>
      <c r="B10801" t="s">
        <v>805</v>
      </c>
      <c r="C10801" t="s">
        <v>12663</v>
      </c>
      <c r="J10801" t="s">
        <v>1444</v>
      </c>
      <c r="K10801">
        <v>0</v>
      </c>
      <c r="N10801" t="b">
        <v>1</v>
      </c>
      <c r="O10801" t="b">
        <v>0</v>
      </c>
      <c r="P10801" t="b">
        <v>0</v>
      </c>
      <c r="Q10801">
        <v>6</v>
      </c>
      <c r="R10801">
        <v>6</v>
      </c>
      <c r="S10801">
        <v>1</v>
      </c>
      <c r="T10801">
        <v>3</v>
      </c>
      <c r="U10801" t="b">
        <v>1</v>
      </c>
      <c r="V10801" t="s">
        <v>11730</v>
      </c>
      <c r="W10801" t="s">
        <v>11731</v>
      </c>
      <c r="X10801" t="s">
        <v>14811</v>
      </c>
      <c r="Y10801">
        <v>35</v>
      </c>
      <c r="Z10801">
        <v>35</v>
      </c>
      <c r="AA10801">
        <v>5</v>
      </c>
      <c r="AB10801">
        <v>5</v>
      </c>
      <c r="AC10801">
        <v>52</v>
      </c>
    </row>
    <row r="10802" spans="1:29">
      <c r="A10802">
        <v>11796</v>
      </c>
      <c r="B10802" t="s">
        <v>805</v>
      </c>
      <c r="C10802" t="s">
        <v>12664</v>
      </c>
      <c r="J10802" t="s">
        <v>1444</v>
      </c>
      <c r="K10802">
        <v>0</v>
      </c>
      <c r="N10802" t="b">
        <v>1</v>
      </c>
      <c r="O10802" t="b">
        <v>0</v>
      </c>
      <c r="P10802" t="b">
        <v>0</v>
      </c>
      <c r="Q10802">
        <v>6</v>
      </c>
      <c r="R10802">
        <v>6</v>
      </c>
      <c r="S10802">
        <v>1</v>
      </c>
      <c r="T10802">
        <v>3</v>
      </c>
      <c r="U10802" t="b">
        <v>1</v>
      </c>
      <c r="V10802" t="s">
        <v>11730</v>
      </c>
      <c r="W10802" t="s">
        <v>11731</v>
      </c>
      <c r="X10802" t="s">
        <v>14612</v>
      </c>
      <c r="Y10802">
        <v>35</v>
      </c>
      <c r="Z10802">
        <v>35</v>
      </c>
      <c r="AA10802">
        <v>6</v>
      </c>
      <c r="AB10802">
        <v>6</v>
      </c>
      <c r="AC10802">
        <v>52</v>
      </c>
    </row>
    <row r="10803" spans="1:29">
      <c r="A10803">
        <v>11797</v>
      </c>
      <c r="B10803" t="s">
        <v>805</v>
      </c>
      <c r="C10803" t="s">
        <v>12665</v>
      </c>
      <c r="J10803" t="s">
        <v>1444</v>
      </c>
      <c r="K10803">
        <v>0</v>
      </c>
      <c r="N10803" t="b">
        <v>1</v>
      </c>
      <c r="O10803" t="b">
        <v>0</v>
      </c>
      <c r="P10803" t="b">
        <v>0</v>
      </c>
      <c r="Q10803">
        <v>6</v>
      </c>
      <c r="R10803">
        <v>6</v>
      </c>
      <c r="S10803">
        <v>1</v>
      </c>
      <c r="T10803">
        <v>3</v>
      </c>
      <c r="U10803" t="b">
        <v>1</v>
      </c>
      <c r="V10803" t="s">
        <v>11730</v>
      </c>
      <c r="W10803" t="s">
        <v>11731</v>
      </c>
      <c r="X10803" t="s">
        <v>14813</v>
      </c>
      <c r="Y10803">
        <v>36</v>
      </c>
      <c r="Z10803">
        <v>36</v>
      </c>
      <c r="AA10803">
        <v>5</v>
      </c>
      <c r="AB10803">
        <v>5</v>
      </c>
      <c r="AC10803">
        <v>52</v>
      </c>
    </row>
    <row r="10804" spans="1:29">
      <c r="A10804">
        <v>11798</v>
      </c>
      <c r="B10804" t="s">
        <v>805</v>
      </c>
      <c r="C10804" t="s">
        <v>12666</v>
      </c>
      <c r="J10804" t="s">
        <v>1444</v>
      </c>
      <c r="K10804">
        <v>0</v>
      </c>
      <c r="N10804" t="b">
        <v>1</v>
      </c>
      <c r="O10804" t="b">
        <v>0</v>
      </c>
      <c r="P10804" t="b">
        <v>0</v>
      </c>
      <c r="Q10804">
        <v>6</v>
      </c>
      <c r="R10804">
        <v>6</v>
      </c>
      <c r="S10804">
        <v>1</v>
      </c>
      <c r="T10804">
        <v>3</v>
      </c>
      <c r="U10804" t="b">
        <v>1</v>
      </c>
      <c r="V10804" t="s">
        <v>11730</v>
      </c>
      <c r="W10804" t="s">
        <v>11731</v>
      </c>
      <c r="X10804" t="s">
        <v>14613</v>
      </c>
      <c r="Y10804">
        <v>36</v>
      </c>
      <c r="Z10804">
        <v>36</v>
      </c>
      <c r="AA10804">
        <v>6</v>
      </c>
      <c r="AB10804">
        <v>6</v>
      </c>
      <c r="AC10804">
        <v>52</v>
      </c>
    </row>
    <row r="10805" spans="1:29">
      <c r="A10805">
        <v>11799</v>
      </c>
      <c r="B10805" t="s">
        <v>805</v>
      </c>
      <c r="C10805" t="s">
        <v>12667</v>
      </c>
      <c r="J10805" t="s">
        <v>1444</v>
      </c>
      <c r="K10805">
        <v>0</v>
      </c>
      <c r="N10805" t="b">
        <v>1</v>
      </c>
      <c r="O10805" t="b">
        <v>0</v>
      </c>
      <c r="P10805" t="b">
        <v>0</v>
      </c>
      <c r="Q10805">
        <v>6</v>
      </c>
      <c r="R10805">
        <v>6</v>
      </c>
      <c r="S10805">
        <v>1</v>
      </c>
      <c r="T10805">
        <v>3</v>
      </c>
      <c r="U10805" t="b">
        <v>1</v>
      </c>
      <c r="V10805" t="s">
        <v>11730</v>
      </c>
      <c r="W10805" t="s">
        <v>11731</v>
      </c>
      <c r="X10805" t="s">
        <v>15635</v>
      </c>
      <c r="Y10805">
        <v>37</v>
      </c>
      <c r="Z10805">
        <v>37</v>
      </c>
      <c r="AA10805">
        <v>5</v>
      </c>
      <c r="AB10805">
        <v>5</v>
      </c>
      <c r="AC10805">
        <v>52</v>
      </c>
    </row>
    <row r="10806" spans="1:29">
      <c r="A10806">
        <v>11800</v>
      </c>
      <c r="B10806" t="s">
        <v>805</v>
      </c>
      <c r="C10806" t="s">
        <v>12668</v>
      </c>
      <c r="J10806" t="s">
        <v>1444</v>
      </c>
      <c r="K10806">
        <v>0</v>
      </c>
      <c r="N10806" t="b">
        <v>1</v>
      </c>
      <c r="O10806" t="b">
        <v>0</v>
      </c>
      <c r="P10806" t="b">
        <v>0</v>
      </c>
      <c r="Q10806">
        <v>6</v>
      </c>
      <c r="R10806">
        <v>6</v>
      </c>
      <c r="S10806">
        <v>1</v>
      </c>
      <c r="T10806">
        <v>3</v>
      </c>
      <c r="U10806" t="b">
        <v>1</v>
      </c>
      <c r="V10806" t="s">
        <v>11730</v>
      </c>
      <c r="W10806" t="s">
        <v>11731</v>
      </c>
      <c r="X10806" t="s">
        <v>14614</v>
      </c>
      <c r="Y10806">
        <v>37</v>
      </c>
      <c r="Z10806">
        <v>37</v>
      </c>
      <c r="AA10806">
        <v>6</v>
      </c>
      <c r="AB10806">
        <v>6</v>
      </c>
      <c r="AC10806">
        <v>52</v>
      </c>
    </row>
    <row r="10807" spans="1:29">
      <c r="A10807">
        <v>11801</v>
      </c>
      <c r="B10807" t="s">
        <v>805</v>
      </c>
      <c r="C10807" t="s">
        <v>12669</v>
      </c>
      <c r="J10807" t="s">
        <v>1444</v>
      </c>
      <c r="K10807">
        <v>0</v>
      </c>
      <c r="N10807" t="b">
        <v>1</v>
      </c>
      <c r="O10807" t="b">
        <v>0</v>
      </c>
      <c r="P10807" t="b">
        <v>0</v>
      </c>
      <c r="Q10807">
        <v>6</v>
      </c>
      <c r="R10807">
        <v>6</v>
      </c>
      <c r="S10807">
        <v>1</v>
      </c>
      <c r="T10807">
        <v>3</v>
      </c>
      <c r="U10807" t="b">
        <v>1</v>
      </c>
      <c r="V10807" t="s">
        <v>11730</v>
      </c>
      <c r="W10807" t="s">
        <v>11731</v>
      </c>
      <c r="X10807" t="s">
        <v>14732</v>
      </c>
      <c r="Y10807">
        <v>38</v>
      </c>
      <c r="Z10807">
        <v>38</v>
      </c>
      <c r="AA10807">
        <v>5</v>
      </c>
      <c r="AB10807">
        <v>5</v>
      </c>
      <c r="AC10807">
        <v>52</v>
      </c>
    </row>
    <row r="10808" spans="1:29">
      <c r="A10808">
        <v>11802</v>
      </c>
      <c r="B10808" t="s">
        <v>805</v>
      </c>
      <c r="C10808" t="s">
        <v>12670</v>
      </c>
      <c r="J10808" t="s">
        <v>1444</v>
      </c>
      <c r="K10808">
        <v>0</v>
      </c>
      <c r="N10808" t="b">
        <v>1</v>
      </c>
      <c r="O10808" t="b">
        <v>0</v>
      </c>
      <c r="P10808" t="b">
        <v>0</v>
      </c>
      <c r="Q10808">
        <v>6</v>
      </c>
      <c r="R10808">
        <v>6</v>
      </c>
      <c r="S10808">
        <v>1</v>
      </c>
      <c r="T10808">
        <v>3</v>
      </c>
      <c r="U10808" t="b">
        <v>1</v>
      </c>
      <c r="V10808" t="s">
        <v>11730</v>
      </c>
      <c r="W10808" t="s">
        <v>11731</v>
      </c>
      <c r="X10808" t="s">
        <v>14615</v>
      </c>
      <c r="Y10808">
        <v>38</v>
      </c>
      <c r="Z10808">
        <v>38</v>
      </c>
      <c r="AA10808">
        <v>6</v>
      </c>
      <c r="AB10808">
        <v>6</v>
      </c>
      <c r="AC10808">
        <v>52</v>
      </c>
    </row>
    <row r="10809" spans="1:29">
      <c r="A10809">
        <v>11803</v>
      </c>
      <c r="B10809" t="s">
        <v>805</v>
      </c>
      <c r="C10809" t="s">
        <v>12671</v>
      </c>
      <c r="J10809" t="s">
        <v>1444</v>
      </c>
      <c r="K10809">
        <v>0</v>
      </c>
      <c r="N10809" t="b">
        <v>1</v>
      </c>
      <c r="O10809" t="b">
        <v>0</v>
      </c>
      <c r="P10809" t="b">
        <v>0</v>
      </c>
      <c r="Q10809">
        <v>6</v>
      </c>
      <c r="R10809">
        <v>6</v>
      </c>
      <c r="S10809">
        <v>1</v>
      </c>
      <c r="T10809">
        <v>3</v>
      </c>
      <c r="U10809" t="b">
        <v>1</v>
      </c>
      <c r="V10809" t="s">
        <v>11730</v>
      </c>
      <c r="W10809" t="s">
        <v>11731</v>
      </c>
      <c r="X10809" t="s">
        <v>14733</v>
      </c>
      <c r="Y10809">
        <v>39</v>
      </c>
      <c r="Z10809">
        <v>39</v>
      </c>
      <c r="AA10809">
        <v>5</v>
      </c>
      <c r="AB10809">
        <v>5</v>
      </c>
      <c r="AC10809">
        <v>52</v>
      </c>
    </row>
    <row r="10810" spans="1:29">
      <c r="A10810">
        <v>11804</v>
      </c>
      <c r="B10810" t="s">
        <v>805</v>
      </c>
      <c r="C10810" t="s">
        <v>12672</v>
      </c>
      <c r="J10810" t="s">
        <v>1444</v>
      </c>
      <c r="K10810">
        <v>0</v>
      </c>
      <c r="N10810" t="b">
        <v>1</v>
      </c>
      <c r="O10810" t="b">
        <v>0</v>
      </c>
      <c r="P10810" t="b">
        <v>0</v>
      </c>
      <c r="Q10810">
        <v>6</v>
      </c>
      <c r="R10810">
        <v>6</v>
      </c>
      <c r="S10810">
        <v>1</v>
      </c>
      <c r="T10810">
        <v>3</v>
      </c>
      <c r="U10810" t="b">
        <v>1</v>
      </c>
      <c r="V10810" t="s">
        <v>11730</v>
      </c>
      <c r="W10810" t="s">
        <v>11731</v>
      </c>
      <c r="X10810" t="s">
        <v>14616</v>
      </c>
      <c r="Y10810">
        <v>39</v>
      </c>
      <c r="Z10810">
        <v>39</v>
      </c>
      <c r="AA10810">
        <v>6</v>
      </c>
      <c r="AB10810">
        <v>6</v>
      </c>
      <c r="AC10810">
        <v>52</v>
      </c>
    </row>
    <row r="10811" spans="1:29">
      <c r="A10811">
        <v>11805</v>
      </c>
      <c r="B10811" t="s">
        <v>805</v>
      </c>
      <c r="C10811" t="s">
        <v>12673</v>
      </c>
      <c r="J10811" t="s">
        <v>1444</v>
      </c>
      <c r="K10811">
        <v>0</v>
      </c>
      <c r="N10811" t="b">
        <v>1</v>
      </c>
      <c r="O10811" t="b">
        <v>0</v>
      </c>
      <c r="P10811" t="b">
        <v>0</v>
      </c>
      <c r="Q10811">
        <v>6</v>
      </c>
      <c r="R10811">
        <v>6</v>
      </c>
      <c r="S10811">
        <v>1</v>
      </c>
      <c r="T10811">
        <v>3</v>
      </c>
      <c r="U10811" t="b">
        <v>1</v>
      </c>
      <c r="V10811" t="s">
        <v>11730</v>
      </c>
      <c r="W10811" t="s">
        <v>11731</v>
      </c>
      <c r="X10811" t="s">
        <v>14553</v>
      </c>
      <c r="Y10811">
        <v>40</v>
      </c>
      <c r="Z10811">
        <v>40</v>
      </c>
      <c r="AA10811">
        <v>5</v>
      </c>
      <c r="AB10811">
        <v>5</v>
      </c>
      <c r="AC10811">
        <v>52</v>
      </c>
    </row>
    <row r="10812" spans="1:29">
      <c r="A10812">
        <v>11806</v>
      </c>
      <c r="B10812" t="s">
        <v>805</v>
      </c>
      <c r="C10812" t="s">
        <v>12674</v>
      </c>
      <c r="J10812" t="s">
        <v>1444</v>
      </c>
      <c r="K10812">
        <v>0</v>
      </c>
      <c r="N10812" t="b">
        <v>1</v>
      </c>
      <c r="O10812" t="b">
        <v>0</v>
      </c>
      <c r="P10812" t="b">
        <v>0</v>
      </c>
      <c r="Q10812">
        <v>6</v>
      </c>
      <c r="R10812">
        <v>6</v>
      </c>
      <c r="S10812">
        <v>1</v>
      </c>
      <c r="T10812">
        <v>3</v>
      </c>
      <c r="U10812" t="b">
        <v>1</v>
      </c>
      <c r="V10812" t="s">
        <v>11730</v>
      </c>
      <c r="W10812" t="s">
        <v>11731</v>
      </c>
      <c r="X10812" t="s">
        <v>14734</v>
      </c>
      <c r="Y10812">
        <v>40</v>
      </c>
      <c r="Z10812">
        <v>40</v>
      </c>
      <c r="AA10812">
        <v>6</v>
      </c>
      <c r="AB10812">
        <v>6</v>
      </c>
      <c r="AC10812">
        <v>52</v>
      </c>
    </row>
    <row r="10813" spans="1:29">
      <c r="A10813">
        <v>11807</v>
      </c>
      <c r="B10813" t="s">
        <v>805</v>
      </c>
      <c r="C10813" t="s">
        <v>12675</v>
      </c>
      <c r="J10813" t="s">
        <v>1444</v>
      </c>
      <c r="K10813">
        <v>0</v>
      </c>
      <c r="N10813" t="b">
        <v>1</v>
      </c>
      <c r="O10813" t="b">
        <v>0</v>
      </c>
      <c r="P10813" t="b">
        <v>0</v>
      </c>
      <c r="Q10813">
        <v>6</v>
      </c>
      <c r="R10813">
        <v>6</v>
      </c>
      <c r="S10813">
        <v>1</v>
      </c>
      <c r="T10813">
        <v>3</v>
      </c>
      <c r="U10813" t="b">
        <v>1</v>
      </c>
      <c r="V10813" t="s">
        <v>11730</v>
      </c>
      <c r="W10813" t="s">
        <v>11731</v>
      </c>
      <c r="X10813" t="s">
        <v>14554</v>
      </c>
      <c r="Y10813">
        <v>41</v>
      </c>
      <c r="Z10813">
        <v>41</v>
      </c>
      <c r="AA10813">
        <v>5</v>
      </c>
      <c r="AB10813">
        <v>5</v>
      </c>
      <c r="AC10813">
        <v>52</v>
      </c>
    </row>
    <row r="10814" spans="1:29">
      <c r="A10814">
        <v>11808</v>
      </c>
      <c r="B10814" t="s">
        <v>805</v>
      </c>
      <c r="C10814" t="s">
        <v>12676</v>
      </c>
      <c r="J10814" t="s">
        <v>1444</v>
      </c>
      <c r="K10814">
        <v>0</v>
      </c>
      <c r="N10814" t="b">
        <v>1</v>
      </c>
      <c r="O10814" t="b">
        <v>0</v>
      </c>
      <c r="P10814" t="b">
        <v>0</v>
      </c>
      <c r="Q10814">
        <v>6</v>
      </c>
      <c r="R10814">
        <v>6</v>
      </c>
      <c r="S10814">
        <v>1</v>
      </c>
      <c r="T10814">
        <v>3</v>
      </c>
      <c r="U10814" t="b">
        <v>1</v>
      </c>
      <c r="V10814" t="s">
        <v>11730</v>
      </c>
      <c r="W10814" t="s">
        <v>11731</v>
      </c>
      <c r="X10814" t="s">
        <v>14735</v>
      </c>
      <c r="Y10814">
        <v>41</v>
      </c>
      <c r="Z10814">
        <v>41</v>
      </c>
      <c r="AA10814">
        <v>6</v>
      </c>
      <c r="AB10814">
        <v>6</v>
      </c>
      <c r="AC10814">
        <v>52</v>
      </c>
    </row>
    <row r="10815" spans="1:29">
      <c r="A10815">
        <v>11809</v>
      </c>
      <c r="B10815" t="s">
        <v>805</v>
      </c>
      <c r="C10815" t="s">
        <v>12677</v>
      </c>
      <c r="J10815" t="s">
        <v>1444</v>
      </c>
      <c r="K10815">
        <v>0</v>
      </c>
      <c r="N10815" t="b">
        <v>1</v>
      </c>
      <c r="O10815" t="b">
        <v>0</v>
      </c>
      <c r="P10815" t="b">
        <v>0</v>
      </c>
      <c r="Q10815">
        <v>6</v>
      </c>
      <c r="R10815">
        <v>6</v>
      </c>
      <c r="S10815">
        <v>1</v>
      </c>
      <c r="T10815">
        <v>3</v>
      </c>
      <c r="U10815" t="b">
        <v>1</v>
      </c>
      <c r="V10815" t="s">
        <v>11730</v>
      </c>
      <c r="W10815" t="s">
        <v>11731</v>
      </c>
      <c r="X10815" t="s">
        <v>14555</v>
      </c>
      <c r="Y10815">
        <v>42</v>
      </c>
      <c r="Z10815">
        <v>42</v>
      </c>
      <c r="AA10815">
        <v>5</v>
      </c>
      <c r="AB10815">
        <v>5</v>
      </c>
      <c r="AC10815">
        <v>52</v>
      </c>
    </row>
    <row r="10816" spans="1:29">
      <c r="A10816">
        <v>11810</v>
      </c>
      <c r="B10816" t="s">
        <v>805</v>
      </c>
      <c r="C10816" t="s">
        <v>12678</v>
      </c>
      <c r="J10816" t="s">
        <v>1444</v>
      </c>
      <c r="K10816">
        <v>0</v>
      </c>
      <c r="N10816" t="b">
        <v>1</v>
      </c>
      <c r="O10816" t="b">
        <v>0</v>
      </c>
      <c r="P10816" t="b">
        <v>0</v>
      </c>
      <c r="Q10816">
        <v>6</v>
      </c>
      <c r="R10816">
        <v>6</v>
      </c>
      <c r="S10816">
        <v>1</v>
      </c>
      <c r="T10816">
        <v>3</v>
      </c>
      <c r="U10816" t="b">
        <v>1</v>
      </c>
      <c r="V10816" t="s">
        <v>11730</v>
      </c>
      <c r="W10816" t="s">
        <v>11731</v>
      </c>
      <c r="X10816" t="s">
        <v>14736</v>
      </c>
      <c r="Y10816">
        <v>42</v>
      </c>
      <c r="Z10816">
        <v>42</v>
      </c>
      <c r="AA10816">
        <v>6</v>
      </c>
      <c r="AB10816">
        <v>6</v>
      </c>
      <c r="AC10816">
        <v>52</v>
      </c>
    </row>
    <row r="10817" spans="1:29">
      <c r="A10817">
        <v>11811</v>
      </c>
      <c r="B10817" t="s">
        <v>805</v>
      </c>
      <c r="C10817" t="s">
        <v>12680</v>
      </c>
      <c r="J10817" t="s">
        <v>1444</v>
      </c>
      <c r="K10817">
        <v>0</v>
      </c>
      <c r="N10817" t="b">
        <v>1</v>
      </c>
      <c r="O10817" t="b">
        <v>0</v>
      </c>
      <c r="P10817" t="b">
        <v>0</v>
      </c>
      <c r="Q10817">
        <v>8</v>
      </c>
      <c r="R10817">
        <v>1</v>
      </c>
      <c r="S10817">
        <v>1</v>
      </c>
      <c r="T10817">
        <v>2</v>
      </c>
      <c r="U10817" t="b">
        <v>1</v>
      </c>
      <c r="V10817" t="s">
        <v>670</v>
      </c>
      <c r="W10817" t="s">
        <v>7579</v>
      </c>
      <c r="X10817" t="s">
        <v>14859</v>
      </c>
      <c r="Y10817">
        <v>63</v>
      </c>
      <c r="Z10817">
        <v>63</v>
      </c>
      <c r="AA10817">
        <v>5</v>
      </c>
      <c r="AB10817">
        <v>5</v>
      </c>
      <c r="AC10817">
        <v>59</v>
      </c>
    </row>
    <row r="10818" spans="1:29">
      <c r="A10818">
        <v>11812</v>
      </c>
      <c r="B10818" t="s">
        <v>805</v>
      </c>
      <c r="C10818" t="s">
        <v>12681</v>
      </c>
      <c r="J10818" t="s">
        <v>1444</v>
      </c>
      <c r="K10818">
        <v>0</v>
      </c>
      <c r="N10818" t="b">
        <v>0</v>
      </c>
      <c r="O10818" t="b">
        <v>1</v>
      </c>
      <c r="P10818" t="b">
        <v>0</v>
      </c>
      <c r="Q10818">
        <v>8</v>
      </c>
      <c r="R10818">
        <v>1</v>
      </c>
      <c r="S10818">
        <v>1</v>
      </c>
      <c r="T10818">
        <v>2</v>
      </c>
      <c r="U10818" t="b">
        <v>1</v>
      </c>
      <c r="V10818" t="s">
        <v>670</v>
      </c>
      <c r="W10818" t="s">
        <v>7579</v>
      </c>
      <c r="X10818" t="s">
        <v>14925</v>
      </c>
      <c r="Y10818">
        <v>63</v>
      </c>
      <c r="Z10818">
        <v>63</v>
      </c>
      <c r="AA10818">
        <v>8</v>
      </c>
      <c r="AB10818">
        <v>8</v>
      </c>
      <c r="AC10818">
        <v>59</v>
      </c>
    </row>
    <row r="10819" spans="1:29">
      <c r="A10819">
        <v>11813</v>
      </c>
      <c r="B10819" t="s">
        <v>1503</v>
      </c>
      <c r="C10819" t="s">
        <v>12688</v>
      </c>
      <c r="D10819" t="s">
        <v>13228</v>
      </c>
      <c r="E10819" t="s">
        <v>12689</v>
      </c>
      <c r="U10819" t="b">
        <v>1</v>
      </c>
      <c r="V10819" t="s">
        <v>12689</v>
      </c>
      <c r="W10819" t="s">
        <v>12690</v>
      </c>
      <c r="X10819" t="s">
        <v>15851</v>
      </c>
      <c r="Y10819">
        <v>12</v>
      </c>
      <c r="Z10819">
        <v>102</v>
      </c>
      <c r="AA10819">
        <v>2</v>
      </c>
      <c r="AB10819">
        <v>7</v>
      </c>
      <c r="AC10819">
        <v>65</v>
      </c>
    </row>
    <row r="10820" spans="1:29">
      <c r="A10820">
        <v>11814</v>
      </c>
      <c r="B10820" t="s">
        <v>827</v>
      </c>
      <c r="C10820" t="s">
        <v>12691</v>
      </c>
      <c r="U10820" t="b">
        <v>1</v>
      </c>
      <c r="V10820" t="s">
        <v>12689</v>
      </c>
      <c r="W10820" t="s">
        <v>12690</v>
      </c>
      <c r="X10820" t="s">
        <v>15852</v>
      </c>
      <c r="Y10820">
        <v>12</v>
      </c>
      <c r="Z10820">
        <v>102</v>
      </c>
      <c r="AA10820">
        <v>2</v>
      </c>
      <c r="AB10820">
        <v>6</v>
      </c>
      <c r="AC10820">
        <v>65</v>
      </c>
    </row>
    <row r="10821" spans="1:29">
      <c r="A10821">
        <v>11815</v>
      </c>
      <c r="B10821" t="s">
        <v>1508</v>
      </c>
      <c r="C10821" t="s">
        <v>12692</v>
      </c>
      <c r="U10821" t="b">
        <v>1</v>
      </c>
      <c r="V10821" t="s">
        <v>12689</v>
      </c>
      <c r="W10821" t="s">
        <v>12690</v>
      </c>
      <c r="X10821" t="s">
        <v>15853</v>
      </c>
      <c r="Y10821">
        <v>13</v>
      </c>
      <c r="Z10821">
        <v>102</v>
      </c>
      <c r="AA10821">
        <v>2</v>
      </c>
      <c r="AB10821">
        <v>7</v>
      </c>
      <c r="AC10821">
        <v>65</v>
      </c>
    </row>
    <row r="10822" spans="1:29">
      <c r="A10822">
        <v>11816</v>
      </c>
      <c r="B10822" t="s">
        <v>805</v>
      </c>
      <c r="C10822" t="s">
        <v>12693</v>
      </c>
      <c r="J10822" t="s">
        <v>1436</v>
      </c>
      <c r="K10822">
        <v>0</v>
      </c>
      <c r="N10822" t="b">
        <v>1</v>
      </c>
      <c r="O10822" t="b">
        <v>0</v>
      </c>
      <c r="P10822" t="b">
        <v>0</v>
      </c>
      <c r="Q10822">
        <v>6</v>
      </c>
      <c r="R10822">
        <v>6</v>
      </c>
      <c r="S10822">
        <v>1</v>
      </c>
      <c r="T10822">
        <v>2</v>
      </c>
      <c r="U10822" t="b">
        <v>1</v>
      </c>
      <c r="V10822" t="s">
        <v>12689</v>
      </c>
      <c r="W10822" t="s">
        <v>12690</v>
      </c>
      <c r="X10822" t="s">
        <v>15717</v>
      </c>
      <c r="Y10822">
        <v>14</v>
      </c>
      <c r="Z10822">
        <v>14</v>
      </c>
      <c r="AA10822">
        <v>2</v>
      </c>
      <c r="AB10822">
        <v>2</v>
      </c>
      <c r="AC10822">
        <v>65</v>
      </c>
    </row>
    <row r="10823" spans="1:29">
      <c r="A10823">
        <v>11817</v>
      </c>
      <c r="B10823" t="s">
        <v>805</v>
      </c>
      <c r="C10823" t="s">
        <v>12694</v>
      </c>
      <c r="J10823" t="s">
        <v>1436</v>
      </c>
      <c r="K10823">
        <v>0</v>
      </c>
      <c r="N10823" t="b">
        <v>1</v>
      </c>
      <c r="O10823" t="b">
        <v>0</v>
      </c>
      <c r="P10823" t="b">
        <v>0</v>
      </c>
      <c r="Q10823">
        <v>6</v>
      </c>
      <c r="R10823">
        <v>6</v>
      </c>
      <c r="S10823">
        <v>1</v>
      </c>
      <c r="T10823">
        <v>2</v>
      </c>
      <c r="U10823" t="b">
        <v>1</v>
      </c>
      <c r="V10823" t="s">
        <v>12689</v>
      </c>
      <c r="W10823" t="s">
        <v>12690</v>
      </c>
      <c r="X10823" t="s">
        <v>14473</v>
      </c>
      <c r="Y10823">
        <v>14</v>
      </c>
      <c r="Z10823">
        <v>14</v>
      </c>
      <c r="AA10823">
        <v>3</v>
      </c>
      <c r="AB10823">
        <v>3</v>
      </c>
      <c r="AC10823">
        <v>65</v>
      </c>
    </row>
    <row r="10824" spans="1:29">
      <c r="A10824">
        <v>11818</v>
      </c>
      <c r="B10824" t="s">
        <v>805</v>
      </c>
      <c r="C10824" t="s">
        <v>12695</v>
      </c>
      <c r="J10824" t="s">
        <v>1436</v>
      </c>
      <c r="K10824">
        <v>0</v>
      </c>
      <c r="N10824" t="b">
        <v>1</v>
      </c>
      <c r="O10824" t="b">
        <v>0</v>
      </c>
      <c r="P10824" t="b">
        <v>0</v>
      </c>
      <c r="Q10824">
        <v>6</v>
      </c>
      <c r="R10824">
        <v>6</v>
      </c>
      <c r="S10824">
        <v>1</v>
      </c>
      <c r="T10824">
        <v>2</v>
      </c>
      <c r="U10824" t="b">
        <v>1</v>
      </c>
      <c r="V10824" t="s">
        <v>12689</v>
      </c>
      <c r="W10824" t="s">
        <v>12690</v>
      </c>
      <c r="X10824" t="s">
        <v>14468</v>
      </c>
      <c r="Y10824">
        <v>14</v>
      </c>
      <c r="Z10824">
        <v>14</v>
      </c>
      <c r="AA10824">
        <v>4</v>
      </c>
      <c r="AB10824">
        <v>4</v>
      </c>
      <c r="AC10824">
        <v>65</v>
      </c>
    </row>
    <row r="10825" spans="1:29">
      <c r="A10825">
        <v>11819</v>
      </c>
      <c r="B10825" t="s">
        <v>805</v>
      </c>
      <c r="C10825" t="s">
        <v>12696</v>
      </c>
      <c r="J10825" t="s">
        <v>1436</v>
      </c>
      <c r="K10825">
        <v>0</v>
      </c>
      <c r="N10825" t="b">
        <v>1</v>
      </c>
      <c r="O10825" t="b">
        <v>0</v>
      </c>
      <c r="P10825" t="b">
        <v>0</v>
      </c>
      <c r="Q10825">
        <v>6</v>
      </c>
      <c r="R10825">
        <v>6</v>
      </c>
      <c r="S10825">
        <v>1</v>
      </c>
      <c r="T10825">
        <v>2</v>
      </c>
      <c r="U10825" t="b">
        <v>1</v>
      </c>
      <c r="V10825" t="s">
        <v>12689</v>
      </c>
      <c r="W10825" t="s">
        <v>12690</v>
      </c>
      <c r="X10825" t="s">
        <v>15545</v>
      </c>
      <c r="Y10825">
        <v>14</v>
      </c>
      <c r="Z10825">
        <v>14</v>
      </c>
      <c r="AA10825">
        <v>5</v>
      </c>
      <c r="AB10825">
        <v>5</v>
      </c>
      <c r="AC10825">
        <v>65</v>
      </c>
    </row>
    <row r="10826" spans="1:29">
      <c r="A10826">
        <v>11820</v>
      </c>
      <c r="B10826" t="s">
        <v>805</v>
      </c>
      <c r="C10826" t="s">
        <v>12697</v>
      </c>
      <c r="J10826" t="s">
        <v>1436</v>
      </c>
      <c r="K10826">
        <v>0</v>
      </c>
      <c r="N10826" t="b">
        <v>1</v>
      </c>
      <c r="O10826" t="b">
        <v>0</v>
      </c>
      <c r="P10826" t="b">
        <v>0</v>
      </c>
      <c r="Q10826">
        <v>6</v>
      </c>
      <c r="R10826">
        <v>6</v>
      </c>
      <c r="S10826">
        <v>1</v>
      </c>
      <c r="T10826">
        <v>2</v>
      </c>
      <c r="U10826" t="b">
        <v>1</v>
      </c>
      <c r="V10826" t="s">
        <v>12689</v>
      </c>
      <c r="W10826" t="s">
        <v>12690</v>
      </c>
      <c r="X10826" t="s">
        <v>14704</v>
      </c>
      <c r="Y10826">
        <v>15</v>
      </c>
      <c r="Z10826">
        <v>15</v>
      </c>
      <c r="AA10826">
        <v>2</v>
      </c>
      <c r="AB10826">
        <v>2</v>
      </c>
      <c r="AC10826">
        <v>65</v>
      </c>
    </row>
    <row r="10827" spans="1:29">
      <c r="A10827">
        <v>11821</v>
      </c>
      <c r="B10827" t="s">
        <v>805</v>
      </c>
      <c r="C10827" t="s">
        <v>12698</v>
      </c>
      <c r="J10827" t="s">
        <v>1436</v>
      </c>
      <c r="K10827">
        <v>0</v>
      </c>
      <c r="N10827" t="b">
        <v>1</v>
      </c>
      <c r="O10827" t="b">
        <v>0</v>
      </c>
      <c r="P10827" t="b">
        <v>0</v>
      </c>
      <c r="Q10827">
        <v>6</v>
      </c>
      <c r="R10827">
        <v>6</v>
      </c>
      <c r="S10827">
        <v>1</v>
      </c>
      <c r="T10827">
        <v>2</v>
      </c>
      <c r="U10827" t="b">
        <v>1</v>
      </c>
      <c r="V10827" t="s">
        <v>12689</v>
      </c>
      <c r="W10827" t="s">
        <v>12690</v>
      </c>
      <c r="X10827" t="s">
        <v>14681</v>
      </c>
      <c r="Y10827">
        <v>15</v>
      </c>
      <c r="Z10827">
        <v>15</v>
      </c>
      <c r="AA10827">
        <v>3</v>
      </c>
      <c r="AB10827">
        <v>3</v>
      </c>
      <c r="AC10827">
        <v>65</v>
      </c>
    </row>
    <row r="10828" spans="1:29">
      <c r="A10828">
        <v>11822</v>
      </c>
      <c r="B10828" t="s">
        <v>805</v>
      </c>
      <c r="C10828" t="s">
        <v>12699</v>
      </c>
      <c r="J10828" t="s">
        <v>1436</v>
      </c>
      <c r="K10828">
        <v>0</v>
      </c>
      <c r="N10828" t="b">
        <v>1</v>
      </c>
      <c r="O10828" t="b">
        <v>0</v>
      </c>
      <c r="P10828" t="b">
        <v>0</v>
      </c>
      <c r="Q10828">
        <v>6</v>
      </c>
      <c r="R10828">
        <v>6</v>
      </c>
      <c r="S10828">
        <v>1</v>
      </c>
      <c r="T10828">
        <v>2</v>
      </c>
      <c r="U10828" t="b">
        <v>1</v>
      </c>
      <c r="V10828" t="s">
        <v>12689</v>
      </c>
      <c r="W10828" t="s">
        <v>12690</v>
      </c>
      <c r="X10828" t="s">
        <v>14444</v>
      </c>
      <c r="Y10828">
        <v>15</v>
      </c>
      <c r="Z10828">
        <v>15</v>
      </c>
      <c r="AA10828">
        <v>4</v>
      </c>
      <c r="AB10828">
        <v>4</v>
      </c>
      <c r="AC10828">
        <v>65</v>
      </c>
    </row>
    <row r="10829" spans="1:29">
      <c r="A10829">
        <v>11823</v>
      </c>
      <c r="B10829" t="s">
        <v>805</v>
      </c>
      <c r="C10829" t="s">
        <v>12700</v>
      </c>
      <c r="J10829" t="s">
        <v>1436</v>
      </c>
      <c r="K10829">
        <v>0</v>
      </c>
      <c r="N10829" t="b">
        <v>1</v>
      </c>
      <c r="O10829" t="b">
        <v>0</v>
      </c>
      <c r="P10829" t="b">
        <v>0</v>
      </c>
      <c r="Q10829">
        <v>6</v>
      </c>
      <c r="R10829">
        <v>6</v>
      </c>
      <c r="S10829">
        <v>1</v>
      </c>
      <c r="T10829">
        <v>2</v>
      </c>
      <c r="U10829" t="b">
        <v>1</v>
      </c>
      <c r="V10829" t="s">
        <v>12689</v>
      </c>
      <c r="W10829" t="s">
        <v>12690</v>
      </c>
      <c r="X10829" t="s">
        <v>14462</v>
      </c>
      <c r="Y10829">
        <v>15</v>
      </c>
      <c r="Z10829">
        <v>15</v>
      </c>
      <c r="AA10829">
        <v>5</v>
      </c>
      <c r="AB10829">
        <v>5</v>
      </c>
      <c r="AC10829">
        <v>65</v>
      </c>
    </row>
    <row r="10830" spans="1:29">
      <c r="A10830">
        <v>11824</v>
      </c>
      <c r="B10830" t="s">
        <v>805</v>
      </c>
      <c r="C10830" t="s">
        <v>12701</v>
      </c>
      <c r="J10830" t="s">
        <v>1436</v>
      </c>
      <c r="K10830">
        <v>0</v>
      </c>
      <c r="N10830" t="b">
        <v>1</v>
      </c>
      <c r="O10830" t="b">
        <v>0</v>
      </c>
      <c r="P10830" t="b">
        <v>0</v>
      </c>
      <c r="Q10830">
        <v>6</v>
      </c>
      <c r="R10830">
        <v>6</v>
      </c>
      <c r="S10830">
        <v>1</v>
      </c>
      <c r="T10830">
        <v>2</v>
      </c>
      <c r="U10830" t="b">
        <v>1</v>
      </c>
      <c r="V10830" t="s">
        <v>12689</v>
      </c>
      <c r="W10830" t="s">
        <v>12690</v>
      </c>
      <c r="X10830" t="s">
        <v>14705</v>
      </c>
      <c r="Y10830">
        <v>16</v>
      </c>
      <c r="Z10830">
        <v>16</v>
      </c>
      <c r="AA10830">
        <v>2</v>
      </c>
      <c r="AB10830">
        <v>2</v>
      </c>
      <c r="AC10830">
        <v>65</v>
      </c>
    </row>
    <row r="10831" spans="1:29">
      <c r="A10831">
        <v>11825</v>
      </c>
      <c r="B10831" t="s">
        <v>805</v>
      </c>
      <c r="C10831" t="s">
        <v>12702</v>
      </c>
      <c r="J10831" t="s">
        <v>1436</v>
      </c>
      <c r="K10831">
        <v>0</v>
      </c>
      <c r="N10831" t="b">
        <v>1</v>
      </c>
      <c r="O10831" t="b">
        <v>0</v>
      </c>
      <c r="P10831" t="b">
        <v>0</v>
      </c>
      <c r="Q10831">
        <v>6</v>
      </c>
      <c r="R10831">
        <v>6</v>
      </c>
      <c r="S10831">
        <v>1</v>
      </c>
      <c r="T10831">
        <v>2</v>
      </c>
      <c r="U10831" t="b">
        <v>1</v>
      </c>
      <c r="V10831" t="s">
        <v>12689</v>
      </c>
      <c r="W10831" t="s">
        <v>12690</v>
      </c>
      <c r="X10831" t="s">
        <v>14682</v>
      </c>
      <c r="Y10831">
        <v>16</v>
      </c>
      <c r="Z10831">
        <v>16</v>
      </c>
      <c r="AA10831">
        <v>3</v>
      </c>
      <c r="AB10831">
        <v>3</v>
      </c>
      <c r="AC10831">
        <v>65</v>
      </c>
    </row>
    <row r="10832" spans="1:29">
      <c r="A10832">
        <v>11826</v>
      </c>
      <c r="B10832" t="s">
        <v>805</v>
      </c>
      <c r="C10832" t="s">
        <v>12703</v>
      </c>
      <c r="J10832" t="s">
        <v>1436</v>
      </c>
      <c r="K10832">
        <v>0</v>
      </c>
      <c r="N10832" t="b">
        <v>1</v>
      </c>
      <c r="O10832" t="b">
        <v>0</v>
      </c>
      <c r="P10832" t="b">
        <v>0</v>
      </c>
      <c r="Q10832">
        <v>6</v>
      </c>
      <c r="R10832">
        <v>6</v>
      </c>
      <c r="S10832">
        <v>1</v>
      </c>
      <c r="T10832">
        <v>2</v>
      </c>
      <c r="U10832" t="b">
        <v>1</v>
      </c>
      <c r="V10832" t="s">
        <v>12689</v>
      </c>
      <c r="W10832" t="s">
        <v>12690</v>
      </c>
      <c r="X10832" t="s">
        <v>14464</v>
      </c>
      <c r="Y10832">
        <v>16</v>
      </c>
      <c r="Z10832">
        <v>16</v>
      </c>
      <c r="AA10832">
        <v>4</v>
      </c>
      <c r="AB10832">
        <v>4</v>
      </c>
      <c r="AC10832">
        <v>65</v>
      </c>
    </row>
    <row r="10833" spans="1:29">
      <c r="A10833">
        <v>11827</v>
      </c>
      <c r="B10833" t="s">
        <v>805</v>
      </c>
      <c r="C10833" t="s">
        <v>12704</v>
      </c>
      <c r="J10833" t="s">
        <v>1436</v>
      </c>
      <c r="K10833">
        <v>0</v>
      </c>
      <c r="N10833" t="b">
        <v>1</v>
      </c>
      <c r="O10833" t="b">
        <v>0</v>
      </c>
      <c r="P10833" t="b">
        <v>0</v>
      </c>
      <c r="Q10833">
        <v>6</v>
      </c>
      <c r="R10833">
        <v>6</v>
      </c>
      <c r="S10833">
        <v>1</v>
      </c>
      <c r="T10833">
        <v>2</v>
      </c>
      <c r="U10833" t="b">
        <v>1</v>
      </c>
      <c r="V10833" t="s">
        <v>12689</v>
      </c>
      <c r="W10833" t="s">
        <v>12690</v>
      </c>
      <c r="X10833" t="s">
        <v>14458</v>
      </c>
      <c r="Y10833">
        <v>16</v>
      </c>
      <c r="Z10833">
        <v>16</v>
      </c>
      <c r="AA10833">
        <v>5</v>
      </c>
      <c r="AB10833">
        <v>5</v>
      </c>
      <c r="AC10833">
        <v>65</v>
      </c>
    </row>
    <row r="10834" spans="1:29">
      <c r="A10834">
        <v>11828</v>
      </c>
      <c r="B10834" t="s">
        <v>805</v>
      </c>
      <c r="C10834" t="s">
        <v>12705</v>
      </c>
      <c r="J10834" t="s">
        <v>1436</v>
      </c>
      <c r="K10834">
        <v>0</v>
      </c>
      <c r="N10834" t="b">
        <v>1</v>
      </c>
      <c r="O10834" t="b">
        <v>0</v>
      </c>
      <c r="P10834" t="b">
        <v>0</v>
      </c>
      <c r="Q10834">
        <v>6</v>
      </c>
      <c r="R10834">
        <v>6</v>
      </c>
      <c r="S10834">
        <v>1</v>
      </c>
      <c r="T10834">
        <v>2</v>
      </c>
      <c r="U10834" t="b">
        <v>1</v>
      </c>
      <c r="V10834" t="s">
        <v>12689</v>
      </c>
      <c r="W10834" t="s">
        <v>12690</v>
      </c>
      <c r="X10834" t="s">
        <v>14706</v>
      </c>
      <c r="Y10834">
        <v>17</v>
      </c>
      <c r="Z10834">
        <v>17</v>
      </c>
      <c r="AA10834">
        <v>2</v>
      </c>
      <c r="AB10834">
        <v>2</v>
      </c>
      <c r="AC10834">
        <v>65</v>
      </c>
    </row>
    <row r="10835" spans="1:29">
      <c r="A10835">
        <v>11829</v>
      </c>
      <c r="B10835" t="s">
        <v>805</v>
      </c>
      <c r="C10835" t="s">
        <v>12706</v>
      </c>
      <c r="J10835" t="s">
        <v>1436</v>
      </c>
      <c r="K10835">
        <v>0</v>
      </c>
      <c r="N10835" t="b">
        <v>1</v>
      </c>
      <c r="O10835" t="b">
        <v>0</v>
      </c>
      <c r="P10835" t="b">
        <v>0</v>
      </c>
      <c r="Q10835">
        <v>6</v>
      </c>
      <c r="R10835">
        <v>6</v>
      </c>
      <c r="S10835">
        <v>1</v>
      </c>
      <c r="T10835">
        <v>2</v>
      </c>
      <c r="U10835" t="b">
        <v>1</v>
      </c>
      <c r="V10835" t="s">
        <v>12689</v>
      </c>
      <c r="W10835" t="s">
        <v>12690</v>
      </c>
      <c r="X10835" t="s">
        <v>14683</v>
      </c>
      <c r="Y10835">
        <v>17</v>
      </c>
      <c r="Z10835">
        <v>17</v>
      </c>
      <c r="AA10835">
        <v>3</v>
      </c>
      <c r="AB10835">
        <v>3</v>
      </c>
      <c r="AC10835">
        <v>65</v>
      </c>
    </row>
    <row r="10836" spans="1:29">
      <c r="A10836">
        <v>11830</v>
      </c>
      <c r="B10836" t="s">
        <v>805</v>
      </c>
      <c r="C10836" t="s">
        <v>12707</v>
      </c>
      <c r="J10836" t="s">
        <v>1436</v>
      </c>
      <c r="K10836">
        <v>0</v>
      </c>
      <c r="N10836" t="b">
        <v>1</v>
      </c>
      <c r="O10836" t="b">
        <v>0</v>
      </c>
      <c r="P10836" t="b">
        <v>0</v>
      </c>
      <c r="Q10836">
        <v>6</v>
      </c>
      <c r="R10836">
        <v>6</v>
      </c>
      <c r="S10836">
        <v>1</v>
      </c>
      <c r="T10836">
        <v>2</v>
      </c>
      <c r="U10836" t="b">
        <v>1</v>
      </c>
      <c r="V10836" t="s">
        <v>12689</v>
      </c>
      <c r="W10836" t="s">
        <v>12690</v>
      </c>
      <c r="X10836" t="s">
        <v>14465</v>
      </c>
      <c r="Y10836">
        <v>17</v>
      </c>
      <c r="Z10836">
        <v>17</v>
      </c>
      <c r="AA10836">
        <v>4</v>
      </c>
      <c r="AB10836">
        <v>4</v>
      </c>
      <c r="AC10836">
        <v>65</v>
      </c>
    </row>
    <row r="10837" spans="1:29">
      <c r="A10837">
        <v>11831</v>
      </c>
      <c r="B10837" t="s">
        <v>805</v>
      </c>
      <c r="C10837" t="s">
        <v>12708</v>
      </c>
      <c r="J10837" t="s">
        <v>1436</v>
      </c>
      <c r="K10837">
        <v>0</v>
      </c>
      <c r="N10837" t="b">
        <v>1</v>
      </c>
      <c r="O10837" t="b">
        <v>0</v>
      </c>
      <c r="P10837" t="b">
        <v>0</v>
      </c>
      <c r="Q10837">
        <v>6</v>
      </c>
      <c r="R10837">
        <v>6</v>
      </c>
      <c r="S10837">
        <v>1</v>
      </c>
      <c r="T10837">
        <v>2</v>
      </c>
      <c r="U10837" t="b">
        <v>1</v>
      </c>
      <c r="V10837" t="s">
        <v>12689</v>
      </c>
      <c r="W10837" t="s">
        <v>12690</v>
      </c>
      <c r="X10837" t="s">
        <v>14684</v>
      </c>
      <c r="Y10837">
        <v>17</v>
      </c>
      <c r="Z10837">
        <v>17</v>
      </c>
      <c r="AA10837">
        <v>5</v>
      </c>
      <c r="AB10837">
        <v>5</v>
      </c>
      <c r="AC10837">
        <v>65</v>
      </c>
    </row>
    <row r="10838" spans="1:29">
      <c r="A10838">
        <v>11832</v>
      </c>
      <c r="B10838" t="s">
        <v>805</v>
      </c>
      <c r="C10838" t="s">
        <v>12709</v>
      </c>
      <c r="J10838" t="s">
        <v>1436</v>
      </c>
      <c r="K10838">
        <v>0</v>
      </c>
      <c r="N10838" t="b">
        <v>1</v>
      </c>
      <c r="O10838" t="b">
        <v>0</v>
      </c>
      <c r="P10838" t="b">
        <v>0</v>
      </c>
      <c r="Q10838">
        <v>6</v>
      </c>
      <c r="R10838">
        <v>6</v>
      </c>
      <c r="S10838">
        <v>1</v>
      </c>
      <c r="T10838">
        <v>2</v>
      </c>
      <c r="U10838" t="b">
        <v>1</v>
      </c>
      <c r="V10838" t="s">
        <v>12689</v>
      </c>
      <c r="W10838" t="s">
        <v>12690</v>
      </c>
      <c r="X10838" t="s">
        <v>14707</v>
      </c>
      <c r="Y10838">
        <v>18</v>
      </c>
      <c r="Z10838">
        <v>18</v>
      </c>
      <c r="AA10838">
        <v>2</v>
      </c>
      <c r="AB10838">
        <v>2</v>
      </c>
      <c r="AC10838">
        <v>65</v>
      </c>
    </row>
    <row r="10839" spans="1:29">
      <c r="A10839">
        <v>11833</v>
      </c>
      <c r="B10839" t="s">
        <v>805</v>
      </c>
      <c r="C10839" t="s">
        <v>12710</v>
      </c>
      <c r="J10839" t="s">
        <v>1436</v>
      </c>
      <c r="K10839">
        <v>0</v>
      </c>
      <c r="N10839" t="b">
        <v>1</v>
      </c>
      <c r="O10839" t="b">
        <v>0</v>
      </c>
      <c r="P10839" t="b">
        <v>0</v>
      </c>
      <c r="Q10839">
        <v>6</v>
      </c>
      <c r="R10839">
        <v>6</v>
      </c>
      <c r="S10839">
        <v>1</v>
      </c>
      <c r="T10839">
        <v>2</v>
      </c>
      <c r="U10839" t="b">
        <v>1</v>
      </c>
      <c r="V10839" t="s">
        <v>12689</v>
      </c>
      <c r="W10839" t="s">
        <v>12690</v>
      </c>
      <c r="X10839" t="s">
        <v>14685</v>
      </c>
      <c r="Y10839">
        <v>18</v>
      </c>
      <c r="Z10839">
        <v>18</v>
      </c>
      <c r="AA10839">
        <v>3</v>
      </c>
      <c r="AB10839">
        <v>3</v>
      </c>
      <c r="AC10839">
        <v>65</v>
      </c>
    </row>
    <row r="10840" spans="1:29">
      <c r="A10840">
        <v>11834</v>
      </c>
      <c r="B10840" t="s">
        <v>805</v>
      </c>
      <c r="C10840" t="s">
        <v>12711</v>
      </c>
      <c r="J10840" t="s">
        <v>1436</v>
      </c>
      <c r="K10840">
        <v>0</v>
      </c>
      <c r="N10840" t="b">
        <v>1</v>
      </c>
      <c r="O10840" t="b">
        <v>0</v>
      </c>
      <c r="P10840" t="b">
        <v>0</v>
      </c>
      <c r="Q10840">
        <v>6</v>
      </c>
      <c r="R10840">
        <v>6</v>
      </c>
      <c r="S10840">
        <v>1</v>
      </c>
      <c r="T10840">
        <v>2</v>
      </c>
      <c r="U10840" t="b">
        <v>1</v>
      </c>
      <c r="V10840" t="s">
        <v>12689</v>
      </c>
      <c r="W10840" t="s">
        <v>12690</v>
      </c>
      <c r="X10840" t="s">
        <v>14686</v>
      </c>
      <c r="Y10840">
        <v>18</v>
      </c>
      <c r="Z10840">
        <v>18</v>
      </c>
      <c r="AA10840">
        <v>4</v>
      </c>
      <c r="AB10840">
        <v>4</v>
      </c>
      <c r="AC10840">
        <v>65</v>
      </c>
    </row>
    <row r="10841" spans="1:29">
      <c r="A10841">
        <v>11835</v>
      </c>
      <c r="B10841" t="s">
        <v>805</v>
      </c>
      <c r="C10841" t="s">
        <v>12712</v>
      </c>
      <c r="J10841" t="s">
        <v>1436</v>
      </c>
      <c r="K10841">
        <v>0</v>
      </c>
      <c r="N10841" t="b">
        <v>1</v>
      </c>
      <c r="O10841" t="b">
        <v>0</v>
      </c>
      <c r="P10841" t="b">
        <v>0</v>
      </c>
      <c r="Q10841">
        <v>6</v>
      </c>
      <c r="R10841">
        <v>6</v>
      </c>
      <c r="S10841">
        <v>1</v>
      </c>
      <c r="T10841">
        <v>2</v>
      </c>
      <c r="U10841" t="b">
        <v>1</v>
      </c>
      <c r="V10841" t="s">
        <v>12689</v>
      </c>
      <c r="W10841" t="s">
        <v>12690</v>
      </c>
      <c r="X10841" t="s">
        <v>14687</v>
      </c>
      <c r="Y10841">
        <v>18</v>
      </c>
      <c r="Z10841">
        <v>18</v>
      </c>
      <c r="AA10841">
        <v>5</v>
      </c>
      <c r="AB10841">
        <v>5</v>
      </c>
      <c r="AC10841">
        <v>65</v>
      </c>
    </row>
    <row r="10842" spans="1:29">
      <c r="A10842">
        <v>11836</v>
      </c>
      <c r="B10842" t="s">
        <v>805</v>
      </c>
      <c r="C10842" t="s">
        <v>12713</v>
      </c>
      <c r="J10842" t="s">
        <v>1436</v>
      </c>
      <c r="K10842">
        <v>0</v>
      </c>
      <c r="N10842" t="b">
        <v>1</v>
      </c>
      <c r="O10842" t="b">
        <v>0</v>
      </c>
      <c r="P10842" t="b">
        <v>0</v>
      </c>
      <c r="Q10842">
        <v>6</v>
      </c>
      <c r="R10842">
        <v>6</v>
      </c>
      <c r="S10842">
        <v>1</v>
      </c>
      <c r="T10842">
        <v>2</v>
      </c>
      <c r="U10842" t="b">
        <v>1</v>
      </c>
      <c r="V10842" t="s">
        <v>12689</v>
      </c>
      <c r="W10842" t="s">
        <v>12690</v>
      </c>
      <c r="X10842" t="s">
        <v>14708</v>
      </c>
      <c r="Y10842">
        <v>19</v>
      </c>
      <c r="Z10842">
        <v>19</v>
      </c>
      <c r="AA10842">
        <v>2</v>
      </c>
      <c r="AB10842">
        <v>2</v>
      </c>
      <c r="AC10842">
        <v>65</v>
      </c>
    </row>
    <row r="10843" spans="1:29">
      <c r="A10843">
        <v>11837</v>
      </c>
      <c r="B10843" t="s">
        <v>805</v>
      </c>
      <c r="C10843" t="s">
        <v>12714</v>
      </c>
      <c r="J10843" t="s">
        <v>1436</v>
      </c>
      <c r="K10843">
        <v>0</v>
      </c>
      <c r="N10843" t="b">
        <v>1</v>
      </c>
      <c r="O10843" t="b">
        <v>0</v>
      </c>
      <c r="P10843" t="b">
        <v>0</v>
      </c>
      <c r="Q10843">
        <v>6</v>
      </c>
      <c r="R10843">
        <v>6</v>
      </c>
      <c r="S10843">
        <v>1</v>
      </c>
      <c r="T10843">
        <v>2</v>
      </c>
      <c r="U10843" t="b">
        <v>1</v>
      </c>
      <c r="V10843" t="s">
        <v>12689</v>
      </c>
      <c r="W10843" t="s">
        <v>12690</v>
      </c>
      <c r="X10843" t="s">
        <v>14529</v>
      </c>
      <c r="Y10843">
        <v>19</v>
      </c>
      <c r="Z10843">
        <v>19</v>
      </c>
      <c r="AA10843">
        <v>3</v>
      </c>
      <c r="AB10843">
        <v>3</v>
      </c>
      <c r="AC10843">
        <v>65</v>
      </c>
    </row>
    <row r="10844" spans="1:29">
      <c r="A10844">
        <v>11838</v>
      </c>
      <c r="B10844" t="s">
        <v>805</v>
      </c>
      <c r="C10844" t="s">
        <v>12715</v>
      </c>
      <c r="J10844" t="s">
        <v>1436</v>
      </c>
      <c r="K10844">
        <v>0</v>
      </c>
      <c r="N10844" t="b">
        <v>1</v>
      </c>
      <c r="O10844" t="b">
        <v>0</v>
      </c>
      <c r="P10844" t="b">
        <v>0</v>
      </c>
      <c r="Q10844">
        <v>6</v>
      </c>
      <c r="R10844">
        <v>6</v>
      </c>
      <c r="S10844">
        <v>1</v>
      </c>
      <c r="T10844">
        <v>2</v>
      </c>
      <c r="U10844" t="b">
        <v>1</v>
      </c>
      <c r="V10844" t="s">
        <v>12689</v>
      </c>
      <c r="W10844" t="s">
        <v>12690</v>
      </c>
      <c r="X10844" t="s">
        <v>14450</v>
      </c>
      <c r="Y10844">
        <v>19</v>
      </c>
      <c r="Z10844">
        <v>19</v>
      </c>
      <c r="AA10844">
        <v>4</v>
      </c>
      <c r="AB10844">
        <v>4</v>
      </c>
      <c r="AC10844">
        <v>65</v>
      </c>
    </row>
    <row r="10845" spans="1:29">
      <c r="A10845">
        <v>11839</v>
      </c>
      <c r="B10845" t="s">
        <v>805</v>
      </c>
      <c r="C10845" t="s">
        <v>12716</v>
      </c>
      <c r="J10845" t="s">
        <v>1436</v>
      </c>
      <c r="K10845">
        <v>0</v>
      </c>
      <c r="N10845" t="b">
        <v>1</v>
      </c>
      <c r="O10845" t="b">
        <v>0</v>
      </c>
      <c r="P10845" t="b">
        <v>0</v>
      </c>
      <c r="Q10845">
        <v>6</v>
      </c>
      <c r="R10845">
        <v>6</v>
      </c>
      <c r="S10845">
        <v>1</v>
      </c>
      <c r="T10845">
        <v>2</v>
      </c>
      <c r="U10845" t="b">
        <v>1</v>
      </c>
      <c r="V10845" t="s">
        <v>12689</v>
      </c>
      <c r="W10845" t="s">
        <v>12690</v>
      </c>
      <c r="X10845" t="s">
        <v>14689</v>
      </c>
      <c r="Y10845">
        <v>19</v>
      </c>
      <c r="Z10845">
        <v>19</v>
      </c>
      <c r="AA10845">
        <v>5</v>
      </c>
      <c r="AB10845">
        <v>5</v>
      </c>
      <c r="AC10845">
        <v>65</v>
      </c>
    </row>
    <row r="10846" spans="1:29">
      <c r="A10846">
        <v>11840</v>
      </c>
      <c r="B10846" t="s">
        <v>805</v>
      </c>
      <c r="C10846" t="s">
        <v>12717</v>
      </c>
      <c r="J10846" t="s">
        <v>1436</v>
      </c>
      <c r="K10846">
        <v>0</v>
      </c>
      <c r="N10846" t="b">
        <v>1</v>
      </c>
      <c r="O10846" t="b">
        <v>0</v>
      </c>
      <c r="P10846" t="b">
        <v>0</v>
      </c>
      <c r="Q10846">
        <v>6</v>
      </c>
      <c r="R10846">
        <v>6</v>
      </c>
      <c r="S10846">
        <v>1</v>
      </c>
      <c r="T10846">
        <v>2</v>
      </c>
      <c r="U10846" t="b">
        <v>1</v>
      </c>
      <c r="V10846" t="s">
        <v>12689</v>
      </c>
      <c r="W10846" t="s">
        <v>12690</v>
      </c>
      <c r="X10846" t="s">
        <v>14709</v>
      </c>
      <c r="Y10846">
        <v>20</v>
      </c>
      <c r="Z10846">
        <v>20</v>
      </c>
      <c r="AA10846">
        <v>2</v>
      </c>
      <c r="AB10846">
        <v>2</v>
      </c>
      <c r="AC10846">
        <v>65</v>
      </c>
    </row>
    <row r="10847" spans="1:29">
      <c r="A10847">
        <v>11841</v>
      </c>
      <c r="B10847" t="s">
        <v>805</v>
      </c>
      <c r="C10847" t="s">
        <v>12718</v>
      </c>
      <c r="J10847" t="s">
        <v>1436</v>
      </c>
      <c r="K10847">
        <v>0</v>
      </c>
      <c r="N10847" t="b">
        <v>1</v>
      </c>
      <c r="O10847" t="b">
        <v>0</v>
      </c>
      <c r="P10847" t="b">
        <v>0</v>
      </c>
      <c r="Q10847">
        <v>6</v>
      </c>
      <c r="R10847">
        <v>6</v>
      </c>
      <c r="S10847">
        <v>1</v>
      </c>
      <c r="T10847">
        <v>2</v>
      </c>
      <c r="U10847" t="b">
        <v>1</v>
      </c>
      <c r="V10847" t="s">
        <v>12689</v>
      </c>
      <c r="W10847" t="s">
        <v>12690</v>
      </c>
      <c r="X10847" t="s">
        <v>14530</v>
      </c>
      <c r="Y10847">
        <v>20</v>
      </c>
      <c r="Z10847">
        <v>20</v>
      </c>
      <c r="AA10847">
        <v>3</v>
      </c>
      <c r="AB10847">
        <v>3</v>
      </c>
      <c r="AC10847">
        <v>65</v>
      </c>
    </row>
    <row r="10848" spans="1:29">
      <c r="A10848">
        <v>11842</v>
      </c>
      <c r="B10848" t="s">
        <v>805</v>
      </c>
      <c r="C10848" t="s">
        <v>12719</v>
      </c>
      <c r="J10848" t="s">
        <v>1436</v>
      </c>
      <c r="K10848">
        <v>0</v>
      </c>
      <c r="N10848" t="b">
        <v>1</v>
      </c>
      <c r="O10848" t="b">
        <v>0</v>
      </c>
      <c r="P10848" t="b">
        <v>0</v>
      </c>
      <c r="Q10848">
        <v>6</v>
      </c>
      <c r="R10848">
        <v>6</v>
      </c>
      <c r="S10848">
        <v>1</v>
      </c>
      <c r="T10848">
        <v>2</v>
      </c>
      <c r="U10848" t="b">
        <v>1</v>
      </c>
      <c r="V10848" t="s">
        <v>12689</v>
      </c>
      <c r="W10848" t="s">
        <v>12690</v>
      </c>
      <c r="X10848" t="s">
        <v>14690</v>
      </c>
      <c r="Y10848">
        <v>20</v>
      </c>
      <c r="Z10848">
        <v>20</v>
      </c>
      <c r="AA10848">
        <v>4</v>
      </c>
      <c r="AB10848">
        <v>4</v>
      </c>
      <c r="AC10848">
        <v>65</v>
      </c>
    </row>
    <row r="10849" spans="1:29">
      <c r="A10849">
        <v>11843</v>
      </c>
      <c r="B10849" t="s">
        <v>805</v>
      </c>
      <c r="C10849" t="s">
        <v>12720</v>
      </c>
      <c r="J10849" t="s">
        <v>1436</v>
      </c>
      <c r="K10849">
        <v>0</v>
      </c>
      <c r="N10849" t="b">
        <v>1</v>
      </c>
      <c r="O10849" t="b">
        <v>0</v>
      </c>
      <c r="P10849" t="b">
        <v>0</v>
      </c>
      <c r="Q10849">
        <v>6</v>
      </c>
      <c r="R10849">
        <v>6</v>
      </c>
      <c r="S10849">
        <v>1</v>
      </c>
      <c r="T10849">
        <v>2</v>
      </c>
      <c r="U10849" t="b">
        <v>1</v>
      </c>
      <c r="V10849" t="s">
        <v>12689</v>
      </c>
      <c r="W10849" t="s">
        <v>12690</v>
      </c>
      <c r="X10849" t="s">
        <v>14691</v>
      </c>
      <c r="Y10849">
        <v>20</v>
      </c>
      <c r="Z10849">
        <v>20</v>
      </c>
      <c r="AA10849">
        <v>5</v>
      </c>
      <c r="AB10849">
        <v>5</v>
      </c>
      <c r="AC10849">
        <v>65</v>
      </c>
    </row>
    <row r="10850" spans="1:29">
      <c r="A10850">
        <v>11844</v>
      </c>
      <c r="B10850" t="s">
        <v>805</v>
      </c>
      <c r="C10850" t="s">
        <v>12721</v>
      </c>
      <c r="J10850" t="s">
        <v>1436</v>
      </c>
      <c r="K10850">
        <v>0</v>
      </c>
      <c r="N10850" t="b">
        <v>1</v>
      </c>
      <c r="O10850" t="b">
        <v>0</v>
      </c>
      <c r="P10850" t="b">
        <v>0</v>
      </c>
      <c r="Q10850">
        <v>6</v>
      </c>
      <c r="R10850">
        <v>6</v>
      </c>
      <c r="S10850">
        <v>1</v>
      </c>
      <c r="T10850">
        <v>2</v>
      </c>
      <c r="U10850" t="b">
        <v>1</v>
      </c>
      <c r="V10850" t="s">
        <v>12689</v>
      </c>
      <c r="W10850" t="s">
        <v>12690</v>
      </c>
      <c r="X10850" t="s">
        <v>14710</v>
      </c>
      <c r="Y10850">
        <v>21</v>
      </c>
      <c r="Z10850">
        <v>21</v>
      </c>
      <c r="AA10850">
        <v>2</v>
      </c>
      <c r="AB10850">
        <v>2</v>
      </c>
      <c r="AC10850">
        <v>65</v>
      </c>
    </row>
    <row r="10851" spans="1:29">
      <c r="A10851">
        <v>11845</v>
      </c>
      <c r="B10851" t="s">
        <v>805</v>
      </c>
      <c r="C10851" t="s">
        <v>12722</v>
      </c>
      <c r="J10851" t="s">
        <v>1436</v>
      </c>
      <c r="K10851">
        <v>0</v>
      </c>
      <c r="N10851" t="b">
        <v>1</v>
      </c>
      <c r="O10851" t="b">
        <v>0</v>
      </c>
      <c r="P10851" t="b">
        <v>0</v>
      </c>
      <c r="Q10851">
        <v>6</v>
      </c>
      <c r="R10851">
        <v>6</v>
      </c>
      <c r="S10851">
        <v>1</v>
      </c>
      <c r="T10851">
        <v>2</v>
      </c>
      <c r="U10851" t="b">
        <v>1</v>
      </c>
      <c r="V10851" t="s">
        <v>12689</v>
      </c>
      <c r="W10851" t="s">
        <v>12690</v>
      </c>
      <c r="X10851" t="s">
        <v>14692</v>
      </c>
      <c r="Y10851">
        <v>21</v>
      </c>
      <c r="Z10851">
        <v>21</v>
      </c>
      <c r="AA10851">
        <v>3</v>
      </c>
      <c r="AB10851">
        <v>3</v>
      </c>
      <c r="AC10851">
        <v>65</v>
      </c>
    </row>
    <row r="10852" spans="1:29">
      <c r="A10852">
        <v>11846</v>
      </c>
      <c r="B10852" t="s">
        <v>805</v>
      </c>
      <c r="C10852" t="s">
        <v>12723</v>
      </c>
      <c r="J10852" t="s">
        <v>1436</v>
      </c>
      <c r="K10852">
        <v>0</v>
      </c>
      <c r="N10852" t="b">
        <v>1</v>
      </c>
      <c r="O10852" t="b">
        <v>0</v>
      </c>
      <c r="P10852" t="b">
        <v>0</v>
      </c>
      <c r="Q10852">
        <v>6</v>
      </c>
      <c r="R10852">
        <v>6</v>
      </c>
      <c r="S10852">
        <v>1</v>
      </c>
      <c r="T10852">
        <v>2</v>
      </c>
      <c r="U10852" t="b">
        <v>1</v>
      </c>
      <c r="V10852" t="s">
        <v>12689</v>
      </c>
      <c r="W10852" t="s">
        <v>12690</v>
      </c>
      <c r="X10852" t="s">
        <v>14693</v>
      </c>
      <c r="Y10852">
        <v>21</v>
      </c>
      <c r="Z10852">
        <v>21</v>
      </c>
      <c r="AA10852">
        <v>4</v>
      </c>
      <c r="AB10852">
        <v>4</v>
      </c>
      <c r="AC10852">
        <v>65</v>
      </c>
    </row>
    <row r="10853" spans="1:29">
      <c r="A10853">
        <v>11847</v>
      </c>
      <c r="B10853" t="s">
        <v>805</v>
      </c>
      <c r="C10853" t="s">
        <v>12724</v>
      </c>
      <c r="J10853" t="s">
        <v>1436</v>
      </c>
      <c r="K10853">
        <v>0</v>
      </c>
      <c r="N10853" t="b">
        <v>1</v>
      </c>
      <c r="O10853" t="b">
        <v>0</v>
      </c>
      <c r="P10853" t="b">
        <v>0</v>
      </c>
      <c r="Q10853">
        <v>6</v>
      </c>
      <c r="R10853">
        <v>6</v>
      </c>
      <c r="S10853">
        <v>1</v>
      </c>
      <c r="T10853">
        <v>2</v>
      </c>
      <c r="U10853" t="b">
        <v>1</v>
      </c>
      <c r="V10853" t="s">
        <v>12689</v>
      </c>
      <c r="W10853" t="s">
        <v>12690</v>
      </c>
      <c r="X10853" t="s">
        <v>14471</v>
      </c>
      <c r="Y10853">
        <v>21</v>
      </c>
      <c r="Z10853">
        <v>21</v>
      </c>
      <c r="AA10853">
        <v>5</v>
      </c>
      <c r="AB10853">
        <v>5</v>
      </c>
      <c r="AC10853">
        <v>65</v>
      </c>
    </row>
    <row r="10854" spans="1:29">
      <c r="A10854">
        <v>11848</v>
      </c>
      <c r="B10854" t="s">
        <v>805</v>
      </c>
      <c r="C10854" t="s">
        <v>12725</v>
      </c>
      <c r="J10854" t="s">
        <v>1436</v>
      </c>
      <c r="K10854">
        <v>0</v>
      </c>
      <c r="N10854" t="b">
        <v>1</v>
      </c>
      <c r="O10854" t="b">
        <v>0</v>
      </c>
      <c r="P10854" t="b">
        <v>0</v>
      </c>
      <c r="Q10854">
        <v>6</v>
      </c>
      <c r="R10854">
        <v>6</v>
      </c>
      <c r="S10854">
        <v>1</v>
      </c>
      <c r="T10854">
        <v>2</v>
      </c>
      <c r="U10854" t="b">
        <v>1</v>
      </c>
      <c r="V10854" t="s">
        <v>12689</v>
      </c>
      <c r="W10854" t="s">
        <v>12690</v>
      </c>
      <c r="X10854" t="s">
        <v>14711</v>
      </c>
      <c r="Y10854">
        <v>22</v>
      </c>
      <c r="Z10854">
        <v>22</v>
      </c>
      <c r="AA10854">
        <v>2</v>
      </c>
      <c r="AB10854">
        <v>2</v>
      </c>
      <c r="AC10854">
        <v>65</v>
      </c>
    </row>
    <row r="10855" spans="1:29">
      <c r="A10855">
        <v>11849</v>
      </c>
      <c r="B10855" t="s">
        <v>805</v>
      </c>
      <c r="C10855" t="s">
        <v>12726</v>
      </c>
      <c r="J10855" t="s">
        <v>1436</v>
      </c>
      <c r="K10855">
        <v>0</v>
      </c>
      <c r="N10855" t="b">
        <v>1</v>
      </c>
      <c r="O10855" t="b">
        <v>0</v>
      </c>
      <c r="P10855" t="b">
        <v>0</v>
      </c>
      <c r="Q10855">
        <v>6</v>
      </c>
      <c r="R10855">
        <v>6</v>
      </c>
      <c r="S10855">
        <v>1</v>
      </c>
      <c r="T10855">
        <v>2</v>
      </c>
      <c r="U10855" t="b">
        <v>1</v>
      </c>
      <c r="V10855" t="s">
        <v>12689</v>
      </c>
      <c r="W10855" t="s">
        <v>12690</v>
      </c>
      <c r="X10855" t="s">
        <v>14472</v>
      </c>
      <c r="Y10855">
        <v>22</v>
      </c>
      <c r="Z10855">
        <v>22</v>
      </c>
      <c r="AA10855">
        <v>3</v>
      </c>
      <c r="AB10855">
        <v>3</v>
      </c>
      <c r="AC10855">
        <v>65</v>
      </c>
    </row>
    <row r="10856" spans="1:29">
      <c r="A10856">
        <v>11850</v>
      </c>
      <c r="B10856" t="s">
        <v>805</v>
      </c>
      <c r="C10856" t="s">
        <v>12727</v>
      </c>
      <c r="J10856" t="s">
        <v>1436</v>
      </c>
      <c r="K10856">
        <v>0</v>
      </c>
      <c r="N10856" t="b">
        <v>1</v>
      </c>
      <c r="O10856" t="b">
        <v>0</v>
      </c>
      <c r="P10856" t="b">
        <v>0</v>
      </c>
      <c r="Q10856">
        <v>6</v>
      </c>
      <c r="R10856">
        <v>6</v>
      </c>
      <c r="S10856">
        <v>1</v>
      </c>
      <c r="T10856">
        <v>2</v>
      </c>
      <c r="U10856" t="b">
        <v>1</v>
      </c>
      <c r="V10856" t="s">
        <v>12689</v>
      </c>
      <c r="W10856" t="s">
        <v>12690</v>
      </c>
      <c r="X10856" t="s">
        <v>14531</v>
      </c>
      <c r="Y10856">
        <v>22</v>
      </c>
      <c r="Z10856">
        <v>22</v>
      </c>
      <c r="AA10856">
        <v>4</v>
      </c>
      <c r="AB10856">
        <v>4</v>
      </c>
      <c r="AC10856">
        <v>65</v>
      </c>
    </row>
    <row r="10857" spans="1:29">
      <c r="A10857">
        <v>11851</v>
      </c>
      <c r="B10857" t="s">
        <v>805</v>
      </c>
      <c r="C10857" t="s">
        <v>12728</v>
      </c>
      <c r="J10857" t="s">
        <v>1436</v>
      </c>
      <c r="K10857">
        <v>0</v>
      </c>
      <c r="N10857" t="b">
        <v>1</v>
      </c>
      <c r="O10857" t="b">
        <v>0</v>
      </c>
      <c r="P10857" t="b">
        <v>0</v>
      </c>
      <c r="Q10857">
        <v>6</v>
      </c>
      <c r="R10857">
        <v>6</v>
      </c>
      <c r="S10857">
        <v>1</v>
      </c>
      <c r="T10857">
        <v>2</v>
      </c>
      <c r="U10857" t="b">
        <v>1</v>
      </c>
      <c r="V10857" t="s">
        <v>12689</v>
      </c>
      <c r="W10857" t="s">
        <v>12690</v>
      </c>
      <c r="X10857" t="s">
        <v>14694</v>
      </c>
      <c r="Y10857">
        <v>22</v>
      </c>
      <c r="Z10857">
        <v>22</v>
      </c>
      <c r="AA10857">
        <v>5</v>
      </c>
      <c r="AB10857">
        <v>5</v>
      </c>
      <c r="AC10857">
        <v>65</v>
      </c>
    </row>
    <row r="10858" spans="1:29">
      <c r="A10858">
        <v>11852</v>
      </c>
      <c r="B10858" t="s">
        <v>805</v>
      </c>
      <c r="C10858" t="s">
        <v>12729</v>
      </c>
      <c r="J10858" t="s">
        <v>1436</v>
      </c>
      <c r="K10858">
        <v>0</v>
      </c>
      <c r="N10858" t="b">
        <v>1</v>
      </c>
      <c r="O10858" t="b">
        <v>0</v>
      </c>
      <c r="P10858" t="b">
        <v>0</v>
      </c>
      <c r="Q10858">
        <v>6</v>
      </c>
      <c r="R10858">
        <v>6</v>
      </c>
      <c r="S10858">
        <v>1</v>
      </c>
      <c r="T10858">
        <v>2</v>
      </c>
      <c r="U10858" t="b">
        <v>1</v>
      </c>
      <c r="V10858" t="s">
        <v>12689</v>
      </c>
      <c r="W10858" t="s">
        <v>12690</v>
      </c>
      <c r="X10858" t="s">
        <v>14712</v>
      </c>
      <c r="Y10858">
        <v>23</v>
      </c>
      <c r="Z10858">
        <v>23</v>
      </c>
      <c r="AA10858">
        <v>2</v>
      </c>
      <c r="AB10858">
        <v>2</v>
      </c>
      <c r="AC10858">
        <v>65</v>
      </c>
    </row>
    <row r="10859" spans="1:29">
      <c r="A10859">
        <v>11853</v>
      </c>
      <c r="B10859" t="s">
        <v>805</v>
      </c>
      <c r="C10859" t="s">
        <v>12730</v>
      </c>
      <c r="J10859" t="s">
        <v>1436</v>
      </c>
      <c r="K10859">
        <v>0</v>
      </c>
      <c r="N10859" t="b">
        <v>1</v>
      </c>
      <c r="O10859" t="b">
        <v>0</v>
      </c>
      <c r="P10859" t="b">
        <v>0</v>
      </c>
      <c r="Q10859">
        <v>6</v>
      </c>
      <c r="R10859">
        <v>6</v>
      </c>
      <c r="S10859">
        <v>1</v>
      </c>
      <c r="T10859">
        <v>2</v>
      </c>
      <c r="U10859" t="b">
        <v>1</v>
      </c>
      <c r="V10859" t="s">
        <v>12689</v>
      </c>
      <c r="W10859" t="s">
        <v>12690</v>
      </c>
      <c r="X10859" t="s">
        <v>14695</v>
      </c>
      <c r="Y10859">
        <v>23</v>
      </c>
      <c r="Z10859">
        <v>23</v>
      </c>
      <c r="AA10859">
        <v>3</v>
      </c>
      <c r="AB10859">
        <v>3</v>
      </c>
      <c r="AC10859">
        <v>65</v>
      </c>
    </row>
    <row r="10860" spans="1:29">
      <c r="A10860">
        <v>11854</v>
      </c>
      <c r="B10860" t="s">
        <v>805</v>
      </c>
      <c r="C10860" t="s">
        <v>12731</v>
      </c>
      <c r="J10860" t="s">
        <v>1436</v>
      </c>
      <c r="K10860">
        <v>0</v>
      </c>
      <c r="N10860" t="b">
        <v>1</v>
      </c>
      <c r="O10860" t="b">
        <v>0</v>
      </c>
      <c r="P10860" t="b">
        <v>0</v>
      </c>
      <c r="Q10860">
        <v>6</v>
      </c>
      <c r="R10860">
        <v>6</v>
      </c>
      <c r="S10860">
        <v>1</v>
      </c>
      <c r="T10860">
        <v>2</v>
      </c>
      <c r="U10860" t="b">
        <v>1</v>
      </c>
      <c r="V10860" t="s">
        <v>12689</v>
      </c>
      <c r="W10860" t="s">
        <v>12690</v>
      </c>
      <c r="X10860" t="s">
        <v>14532</v>
      </c>
      <c r="Y10860">
        <v>23</v>
      </c>
      <c r="Z10860">
        <v>23</v>
      </c>
      <c r="AA10860">
        <v>4</v>
      </c>
      <c r="AB10860">
        <v>4</v>
      </c>
      <c r="AC10860">
        <v>65</v>
      </c>
    </row>
    <row r="10861" spans="1:29">
      <c r="A10861">
        <v>11855</v>
      </c>
      <c r="B10861" t="s">
        <v>805</v>
      </c>
      <c r="C10861" t="s">
        <v>12732</v>
      </c>
      <c r="J10861" t="s">
        <v>1436</v>
      </c>
      <c r="K10861">
        <v>0</v>
      </c>
      <c r="N10861" t="b">
        <v>1</v>
      </c>
      <c r="O10861" t="b">
        <v>0</v>
      </c>
      <c r="P10861" t="b">
        <v>0</v>
      </c>
      <c r="Q10861">
        <v>6</v>
      </c>
      <c r="R10861">
        <v>6</v>
      </c>
      <c r="S10861">
        <v>1</v>
      </c>
      <c r="T10861">
        <v>2</v>
      </c>
      <c r="U10861" t="b">
        <v>1</v>
      </c>
      <c r="V10861" t="s">
        <v>12689</v>
      </c>
      <c r="W10861" t="s">
        <v>12690</v>
      </c>
      <c r="X10861" t="s">
        <v>14696</v>
      </c>
      <c r="Y10861">
        <v>23</v>
      </c>
      <c r="Z10861">
        <v>23</v>
      </c>
      <c r="AA10861">
        <v>5</v>
      </c>
      <c r="AB10861">
        <v>5</v>
      </c>
      <c r="AC10861">
        <v>65</v>
      </c>
    </row>
    <row r="10862" spans="1:29">
      <c r="A10862">
        <v>11856</v>
      </c>
      <c r="B10862" t="s">
        <v>805</v>
      </c>
      <c r="C10862" t="s">
        <v>12733</v>
      </c>
      <c r="J10862" t="s">
        <v>1436</v>
      </c>
      <c r="K10862">
        <v>0</v>
      </c>
      <c r="N10862" t="b">
        <v>1</v>
      </c>
      <c r="O10862" t="b">
        <v>0</v>
      </c>
      <c r="P10862" t="b">
        <v>0</v>
      </c>
      <c r="Q10862">
        <v>6</v>
      </c>
      <c r="R10862">
        <v>6</v>
      </c>
      <c r="S10862">
        <v>1</v>
      </c>
      <c r="T10862">
        <v>2</v>
      </c>
      <c r="U10862" t="b">
        <v>1</v>
      </c>
      <c r="V10862" t="s">
        <v>12689</v>
      </c>
      <c r="W10862" t="s">
        <v>12690</v>
      </c>
      <c r="X10862" t="s">
        <v>14713</v>
      </c>
      <c r="Y10862">
        <v>24</v>
      </c>
      <c r="Z10862">
        <v>24</v>
      </c>
      <c r="AA10862">
        <v>2</v>
      </c>
      <c r="AB10862">
        <v>2</v>
      </c>
      <c r="AC10862">
        <v>65</v>
      </c>
    </row>
    <row r="10863" spans="1:29">
      <c r="A10863">
        <v>11857</v>
      </c>
      <c r="B10863" t="s">
        <v>805</v>
      </c>
      <c r="C10863" t="s">
        <v>12734</v>
      </c>
      <c r="J10863" t="s">
        <v>1436</v>
      </c>
      <c r="K10863">
        <v>0</v>
      </c>
      <c r="N10863" t="b">
        <v>1</v>
      </c>
      <c r="O10863" t="b">
        <v>0</v>
      </c>
      <c r="P10863" t="b">
        <v>0</v>
      </c>
      <c r="Q10863">
        <v>6</v>
      </c>
      <c r="R10863">
        <v>6</v>
      </c>
      <c r="S10863">
        <v>1</v>
      </c>
      <c r="T10863">
        <v>2</v>
      </c>
      <c r="U10863" t="b">
        <v>1</v>
      </c>
      <c r="V10863" t="s">
        <v>12689</v>
      </c>
      <c r="W10863" t="s">
        <v>12690</v>
      </c>
      <c r="X10863" t="s">
        <v>14697</v>
      </c>
      <c r="Y10863">
        <v>24</v>
      </c>
      <c r="Z10863">
        <v>24</v>
      </c>
      <c r="AA10863">
        <v>3</v>
      </c>
      <c r="AB10863">
        <v>3</v>
      </c>
      <c r="AC10863">
        <v>65</v>
      </c>
    </row>
    <row r="10864" spans="1:29">
      <c r="A10864">
        <v>11858</v>
      </c>
      <c r="B10864" t="s">
        <v>805</v>
      </c>
      <c r="C10864" t="s">
        <v>12735</v>
      </c>
      <c r="J10864" t="s">
        <v>1436</v>
      </c>
      <c r="K10864">
        <v>0</v>
      </c>
      <c r="N10864" t="b">
        <v>1</v>
      </c>
      <c r="O10864" t="b">
        <v>0</v>
      </c>
      <c r="P10864" t="b">
        <v>0</v>
      </c>
      <c r="Q10864">
        <v>6</v>
      </c>
      <c r="R10864">
        <v>6</v>
      </c>
      <c r="S10864">
        <v>1</v>
      </c>
      <c r="T10864">
        <v>2</v>
      </c>
      <c r="U10864" t="b">
        <v>1</v>
      </c>
      <c r="V10864" t="s">
        <v>12689</v>
      </c>
      <c r="W10864" t="s">
        <v>12690</v>
      </c>
      <c r="X10864" t="s">
        <v>14533</v>
      </c>
      <c r="Y10864">
        <v>24</v>
      </c>
      <c r="Z10864">
        <v>24</v>
      </c>
      <c r="AA10864">
        <v>4</v>
      </c>
      <c r="AB10864">
        <v>4</v>
      </c>
      <c r="AC10864">
        <v>65</v>
      </c>
    </row>
    <row r="10865" spans="1:29">
      <c r="A10865">
        <v>11859</v>
      </c>
      <c r="B10865" t="s">
        <v>805</v>
      </c>
      <c r="C10865" t="s">
        <v>12736</v>
      </c>
      <c r="J10865" t="s">
        <v>1436</v>
      </c>
      <c r="K10865">
        <v>0</v>
      </c>
      <c r="N10865" t="b">
        <v>1</v>
      </c>
      <c r="O10865" t="b">
        <v>0</v>
      </c>
      <c r="P10865" t="b">
        <v>0</v>
      </c>
      <c r="Q10865">
        <v>6</v>
      </c>
      <c r="R10865">
        <v>6</v>
      </c>
      <c r="S10865">
        <v>1</v>
      </c>
      <c r="T10865">
        <v>2</v>
      </c>
      <c r="U10865" t="b">
        <v>1</v>
      </c>
      <c r="V10865" t="s">
        <v>12689</v>
      </c>
      <c r="W10865" t="s">
        <v>12690</v>
      </c>
      <c r="X10865" t="s">
        <v>14698</v>
      </c>
      <c r="Y10865">
        <v>24</v>
      </c>
      <c r="Z10865">
        <v>24</v>
      </c>
      <c r="AA10865">
        <v>5</v>
      </c>
      <c r="AB10865">
        <v>5</v>
      </c>
      <c r="AC10865">
        <v>65</v>
      </c>
    </row>
    <row r="10866" spans="1:29">
      <c r="A10866">
        <v>11860</v>
      </c>
      <c r="B10866" t="s">
        <v>805</v>
      </c>
      <c r="C10866" t="s">
        <v>12737</v>
      </c>
      <c r="J10866" t="s">
        <v>1436</v>
      </c>
      <c r="K10866">
        <v>0</v>
      </c>
      <c r="N10866" t="b">
        <v>1</v>
      </c>
      <c r="O10866" t="b">
        <v>0</v>
      </c>
      <c r="P10866" t="b">
        <v>0</v>
      </c>
      <c r="Q10866">
        <v>6</v>
      </c>
      <c r="R10866">
        <v>6</v>
      </c>
      <c r="S10866">
        <v>1</v>
      </c>
      <c r="T10866">
        <v>2</v>
      </c>
      <c r="U10866" t="b">
        <v>1</v>
      </c>
      <c r="V10866" t="s">
        <v>12689</v>
      </c>
      <c r="W10866" t="s">
        <v>12690</v>
      </c>
      <c r="X10866" t="s">
        <v>14714</v>
      </c>
      <c r="Y10866">
        <v>25</v>
      </c>
      <c r="Z10866">
        <v>25</v>
      </c>
      <c r="AA10866">
        <v>2</v>
      </c>
      <c r="AB10866">
        <v>2</v>
      </c>
      <c r="AC10866">
        <v>65</v>
      </c>
    </row>
    <row r="10867" spans="1:29">
      <c r="A10867">
        <v>11861</v>
      </c>
      <c r="B10867" t="s">
        <v>805</v>
      </c>
      <c r="C10867" t="s">
        <v>12738</v>
      </c>
      <c r="J10867" t="s">
        <v>1436</v>
      </c>
      <c r="K10867">
        <v>0</v>
      </c>
      <c r="N10867" t="b">
        <v>1</v>
      </c>
      <c r="O10867" t="b">
        <v>0</v>
      </c>
      <c r="P10867" t="b">
        <v>0</v>
      </c>
      <c r="Q10867">
        <v>6</v>
      </c>
      <c r="R10867">
        <v>6</v>
      </c>
      <c r="S10867">
        <v>1</v>
      </c>
      <c r="T10867">
        <v>2</v>
      </c>
      <c r="U10867" t="b">
        <v>1</v>
      </c>
      <c r="V10867" t="s">
        <v>12689</v>
      </c>
      <c r="W10867" t="s">
        <v>12690</v>
      </c>
      <c r="X10867" t="s">
        <v>14699</v>
      </c>
      <c r="Y10867">
        <v>25</v>
      </c>
      <c r="Z10867">
        <v>25</v>
      </c>
      <c r="AA10867">
        <v>3</v>
      </c>
      <c r="AB10867">
        <v>3</v>
      </c>
      <c r="AC10867">
        <v>65</v>
      </c>
    </row>
    <row r="10868" spans="1:29">
      <c r="A10868">
        <v>11862</v>
      </c>
      <c r="B10868" t="s">
        <v>805</v>
      </c>
      <c r="C10868" t="s">
        <v>12739</v>
      </c>
      <c r="J10868" t="s">
        <v>1436</v>
      </c>
      <c r="K10868">
        <v>0</v>
      </c>
      <c r="N10868" t="b">
        <v>1</v>
      </c>
      <c r="O10868" t="b">
        <v>0</v>
      </c>
      <c r="P10868" t="b">
        <v>0</v>
      </c>
      <c r="Q10868">
        <v>6</v>
      </c>
      <c r="R10868">
        <v>6</v>
      </c>
      <c r="S10868">
        <v>1</v>
      </c>
      <c r="T10868">
        <v>2</v>
      </c>
      <c r="U10868" t="b">
        <v>1</v>
      </c>
      <c r="V10868" t="s">
        <v>12689</v>
      </c>
      <c r="W10868" t="s">
        <v>12690</v>
      </c>
      <c r="X10868" t="s">
        <v>14700</v>
      </c>
      <c r="Y10868">
        <v>25</v>
      </c>
      <c r="Z10868">
        <v>25</v>
      </c>
      <c r="AA10868">
        <v>4</v>
      </c>
      <c r="AB10868">
        <v>4</v>
      </c>
      <c r="AC10868">
        <v>65</v>
      </c>
    </row>
    <row r="10869" spans="1:29">
      <c r="A10869">
        <v>11863</v>
      </c>
      <c r="B10869" t="s">
        <v>805</v>
      </c>
      <c r="C10869" t="s">
        <v>12740</v>
      </c>
      <c r="J10869" t="s">
        <v>1436</v>
      </c>
      <c r="K10869">
        <v>0</v>
      </c>
      <c r="N10869" t="b">
        <v>1</v>
      </c>
      <c r="O10869" t="b">
        <v>0</v>
      </c>
      <c r="P10869" t="b">
        <v>0</v>
      </c>
      <c r="Q10869">
        <v>6</v>
      </c>
      <c r="R10869">
        <v>6</v>
      </c>
      <c r="S10869">
        <v>1</v>
      </c>
      <c r="T10869">
        <v>2</v>
      </c>
      <c r="U10869" t="b">
        <v>1</v>
      </c>
      <c r="V10869" t="s">
        <v>12689</v>
      </c>
      <c r="W10869" t="s">
        <v>12690</v>
      </c>
      <c r="X10869" t="s">
        <v>14701</v>
      </c>
      <c r="Y10869">
        <v>25</v>
      </c>
      <c r="Z10869">
        <v>25</v>
      </c>
      <c r="AA10869">
        <v>5</v>
      </c>
      <c r="AB10869">
        <v>5</v>
      </c>
      <c r="AC10869">
        <v>65</v>
      </c>
    </row>
    <row r="10870" spans="1:29">
      <c r="A10870">
        <v>11864</v>
      </c>
      <c r="B10870" t="s">
        <v>805</v>
      </c>
      <c r="C10870" t="s">
        <v>12741</v>
      </c>
      <c r="J10870" t="s">
        <v>1436</v>
      </c>
      <c r="K10870">
        <v>0</v>
      </c>
      <c r="N10870" t="b">
        <v>1</v>
      </c>
      <c r="O10870" t="b">
        <v>0</v>
      </c>
      <c r="P10870" t="b">
        <v>0</v>
      </c>
      <c r="Q10870">
        <v>6</v>
      </c>
      <c r="R10870">
        <v>6</v>
      </c>
      <c r="S10870">
        <v>1</v>
      </c>
      <c r="T10870">
        <v>2</v>
      </c>
      <c r="U10870" t="b">
        <v>1</v>
      </c>
      <c r="V10870" t="s">
        <v>12689</v>
      </c>
      <c r="W10870" t="s">
        <v>12690</v>
      </c>
      <c r="X10870" t="s">
        <v>14715</v>
      </c>
      <c r="Y10870">
        <v>26</v>
      </c>
      <c r="Z10870">
        <v>26</v>
      </c>
      <c r="AA10870">
        <v>2</v>
      </c>
      <c r="AB10870">
        <v>2</v>
      </c>
      <c r="AC10870">
        <v>65</v>
      </c>
    </row>
    <row r="10871" spans="1:29">
      <c r="A10871">
        <v>11865</v>
      </c>
      <c r="B10871" t="s">
        <v>805</v>
      </c>
      <c r="C10871" t="s">
        <v>12742</v>
      </c>
      <c r="J10871" t="s">
        <v>1436</v>
      </c>
      <c r="K10871">
        <v>0</v>
      </c>
      <c r="N10871" t="b">
        <v>1</v>
      </c>
      <c r="O10871" t="b">
        <v>0</v>
      </c>
      <c r="P10871" t="b">
        <v>0</v>
      </c>
      <c r="Q10871">
        <v>6</v>
      </c>
      <c r="R10871">
        <v>6</v>
      </c>
      <c r="S10871">
        <v>1</v>
      </c>
      <c r="T10871">
        <v>2</v>
      </c>
      <c r="U10871" t="b">
        <v>1</v>
      </c>
      <c r="V10871" t="s">
        <v>12689</v>
      </c>
      <c r="W10871" t="s">
        <v>12690</v>
      </c>
      <c r="X10871" t="s">
        <v>14702</v>
      </c>
      <c r="Y10871">
        <v>26</v>
      </c>
      <c r="Z10871">
        <v>26</v>
      </c>
      <c r="AA10871">
        <v>3</v>
      </c>
      <c r="AB10871">
        <v>3</v>
      </c>
      <c r="AC10871">
        <v>65</v>
      </c>
    </row>
    <row r="10872" spans="1:29">
      <c r="A10872">
        <v>11866</v>
      </c>
      <c r="B10872" t="s">
        <v>805</v>
      </c>
      <c r="C10872" t="s">
        <v>12743</v>
      </c>
      <c r="J10872" t="s">
        <v>1436</v>
      </c>
      <c r="K10872">
        <v>0</v>
      </c>
      <c r="N10872" t="b">
        <v>1</v>
      </c>
      <c r="O10872" t="b">
        <v>0</v>
      </c>
      <c r="P10872" t="b">
        <v>0</v>
      </c>
      <c r="Q10872">
        <v>6</v>
      </c>
      <c r="R10872">
        <v>6</v>
      </c>
      <c r="S10872">
        <v>1</v>
      </c>
      <c r="T10872">
        <v>2</v>
      </c>
      <c r="U10872" t="b">
        <v>1</v>
      </c>
      <c r="V10872" t="s">
        <v>12689</v>
      </c>
      <c r="W10872" t="s">
        <v>12690</v>
      </c>
      <c r="X10872" t="s">
        <v>14605</v>
      </c>
      <c r="Y10872">
        <v>26</v>
      </c>
      <c r="Z10872">
        <v>26</v>
      </c>
      <c r="AA10872">
        <v>4</v>
      </c>
      <c r="AB10872">
        <v>4</v>
      </c>
      <c r="AC10872">
        <v>65</v>
      </c>
    </row>
    <row r="10873" spans="1:29">
      <c r="A10873">
        <v>11867</v>
      </c>
      <c r="B10873" t="s">
        <v>805</v>
      </c>
      <c r="C10873" t="s">
        <v>12744</v>
      </c>
      <c r="J10873" t="s">
        <v>1436</v>
      </c>
      <c r="K10873">
        <v>0</v>
      </c>
      <c r="N10873" t="b">
        <v>1</v>
      </c>
      <c r="O10873" t="b">
        <v>0</v>
      </c>
      <c r="P10873" t="b">
        <v>0</v>
      </c>
      <c r="Q10873">
        <v>6</v>
      </c>
      <c r="R10873">
        <v>6</v>
      </c>
      <c r="S10873">
        <v>1</v>
      </c>
      <c r="T10873">
        <v>2</v>
      </c>
      <c r="U10873" t="b">
        <v>1</v>
      </c>
      <c r="V10873" t="s">
        <v>12689</v>
      </c>
      <c r="W10873" t="s">
        <v>12690</v>
      </c>
      <c r="X10873" t="s">
        <v>14703</v>
      </c>
      <c r="Y10873">
        <v>26</v>
      </c>
      <c r="Z10873">
        <v>26</v>
      </c>
      <c r="AA10873">
        <v>5</v>
      </c>
      <c r="AB10873">
        <v>5</v>
      </c>
      <c r="AC10873">
        <v>65</v>
      </c>
    </row>
    <row r="10874" spans="1:29">
      <c r="A10874">
        <v>11868</v>
      </c>
      <c r="B10874" t="s">
        <v>805</v>
      </c>
      <c r="C10874" t="s">
        <v>12745</v>
      </c>
      <c r="J10874" t="s">
        <v>1436</v>
      </c>
      <c r="K10874">
        <v>0</v>
      </c>
      <c r="N10874" t="b">
        <v>1</v>
      </c>
      <c r="O10874" t="b">
        <v>0</v>
      </c>
      <c r="P10874" t="b">
        <v>0</v>
      </c>
      <c r="Q10874">
        <v>6</v>
      </c>
      <c r="R10874">
        <v>6</v>
      </c>
      <c r="S10874">
        <v>1</v>
      </c>
      <c r="T10874">
        <v>2</v>
      </c>
      <c r="U10874" t="b">
        <v>1</v>
      </c>
      <c r="V10874" t="s">
        <v>12689</v>
      </c>
      <c r="W10874" t="s">
        <v>12690</v>
      </c>
      <c r="X10874" t="s">
        <v>15354</v>
      </c>
      <c r="Y10874">
        <v>27</v>
      </c>
      <c r="Z10874">
        <v>27</v>
      </c>
      <c r="AA10874">
        <v>2</v>
      </c>
      <c r="AB10874">
        <v>2</v>
      </c>
      <c r="AC10874">
        <v>65</v>
      </c>
    </row>
    <row r="10875" spans="1:29">
      <c r="A10875">
        <v>11869</v>
      </c>
      <c r="B10875" t="s">
        <v>805</v>
      </c>
      <c r="C10875" t="s">
        <v>12746</v>
      </c>
      <c r="J10875" t="s">
        <v>1436</v>
      </c>
      <c r="K10875">
        <v>0</v>
      </c>
      <c r="N10875" t="b">
        <v>1</v>
      </c>
      <c r="O10875" t="b">
        <v>0</v>
      </c>
      <c r="P10875" t="b">
        <v>0</v>
      </c>
      <c r="Q10875">
        <v>6</v>
      </c>
      <c r="R10875">
        <v>6</v>
      </c>
      <c r="S10875">
        <v>1</v>
      </c>
      <c r="T10875">
        <v>2</v>
      </c>
      <c r="U10875" t="b">
        <v>1</v>
      </c>
      <c r="V10875" t="s">
        <v>12689</v>
      </c>
      <c r="W10875" t="s">
        <v>12690</v>
      </c>
      <c r="X10875" t="s">
        <v>15355</v>
      </c>
      <c r="Y10875">
        <v>27</v>
      </c>
      <c r="Z10875">
        <v>27</v>
      </c>
      <c r="AA10875">
        <v>3</v>
      </c>
      <c r="AB10875">
        <v>3</v>
      </c>
      <c r="AC10875">
        <v>65</v>
      </c>
    </row>
    <row r="10876" spans="1:29">
      <c r="A10876">
        <v>11870</v>
      </c>
      <c r="B10876" t="s">
        <v>805</v>
      </c>
      <c r="C10876" t="s">
        <v>12747</v>
      </c>
      <c r="J10876" t="s">
        <v>1436</v>
      </c>
      <c r="K10876">
        <v>0</v>
      </c>
      <c r="N10876" t="b">
        <v>1</v>
      </c>
      <c r="O10876" t="b">
        <v>0</v>
      </c>
      <c r="P10876" t="b">
        <v>0</v>
      </c>
      <c r="Q10876">
        <v>6</v>
      </c>
      <c r="R10876">
        <v>6</v>
      </c>
      <c r="S10876">
        <v>1</v>
      </c>
      <c r="T10876">
        <v>2</v>
      </c>
      <c r="U10876" t="b">
        <v>1</v>
      </c>
      <c r="V10876" t="s">
        <v>12689</v>
      </c>
      <c r="W10876" t="s">
        <v>12690</v>
      </c>
      <c r="X10876" t="s">
        <v>14802</v>
      </c>
      <c r="Y10876">
        <v>27</v>
      </c>
      <c r="Z10876">
        <v>27</v>
      </c>
      <c r="AA10876">
        <v>4</v>
      </c>
      <c r="AB10876">
        <v>4</v>
      </c>
      <c r="AC10876">
        <v>65</v>
      </c>
    </row>
    <row r="10877" spans="1:29">
      <c r="A10877">
        <v>11871</v>
      </c>
      <c r="B10877" t="s">
        <v>805</v>
      </c>
      <c r="C10877" t="s">
        <v>12748</v>
      </c>
      <c r="J10877" t="s">
        <v>1436</v>
      </c>
      <c r="K10877">
        <v>0</v>
      </c>
      <c r="N10877" t="b">
        <v>1</v>
      </c>
      <c r="O10877" t="b">
        <v>0</v>
      </c>
      <c r="P10877" t="b">
        <v>0</v>
      </c>
      <c r="Q10877">
        <v>6</v>
      </c>
      <c r="R10877">
        <v>6</v>
      </c>
      <c r="S10877">
        <v>1</v>
      </c>
      <c r="T10877">
        <v>2</v>
      </c>
      <c r="U10877" t="b">
        <v>1</v>
      </c>
      <c r="V10877" t="s">
        <v>12689</v>
      </c>
      <c r="W10877" t="s">
        <v>12690</v>
      </c>
      <c r="X10877" t="s">
        <v>14803</v>
      </c>
      <c r="Y10877">
        <v>27</v>
      </c>
      <c r="Z10877">
        <v>27</v>
      </c>
      <c r="AA10877">
        <v>5</v>
      </c>
      <c r="AB10877">
        <v>5</v>
      </c>
      <c r="AC10877">
        <v>65</v>
      </c>
    </row>
    <row r="10878" spans="1:29">
      <c r="A10878">
        <v>11872</v>
      </c>
      <c r="B10878" t="s">
        <v>805</v>
      </c>
      <c r="C10878" t="s">
        <v>12749</v>
      </c>
      <c r="J10878" t="s">
        <v>1436</v>
      </c>
      <c r="K10878">
        <v>0</v>
      </c>
      <c r="N10878" t="b">
        <v>1</v>
      </c>
      <c r="O10878" t="b">
        <v>0</v>
      </c>
      <c r="P10878" t="b">
        <v>0</v>
      </c>
      <c r="Q10878">
        <v>6</v>
      </c>
      <c r="R10878">
        <v>6</v>
      </c>
      <c r="S10878">
        <v>1</v>
      </c>
      <c r="T10878">
        <v>2</v>
      </c>
      <c r="U10878" t="b">
        <v>1</v>
      </c>
      <c r="V10878" t="s">
        <v>12689</v>
      </c>
      <c r="W10878" t="s">
        <v>12690</v>
      </c>
      <c r="X10878" t="s">
        <v>15356</v>
      </c>
      <c r="Y10878">
        <v>28</v>
      </c>
      <c r="Z10878">
        <v>28</v>
      </c>
      <c r="AA10878">
        <v>2</v>
      </c>
      <c r="AB10878">
        <v>2</v>
      </c>
      <c r="AC10878">
        <v>65</v>
      </c>
    </row>
    <row r="10879" spans="1:29">
      <c r="A10879">
        <v>11873</v>
      </c>
      <c r="B10879" t="s">
        <v>805</v>
      </c>
      <c r="C10879" t="s">
        <v>12750</v>
      </c>
      <c r="J10879" t="s">
        <v>1436</v>
      </c>
      <c r="K10879">
        <v>0</v>
      </c>
      <c r="N10879" t="b">
        <v>1</v>
      </c>
      <c r="O10879" t="b">
        <v>0</v>
      </c>
      <c r="P10879" t="b">
        <v>0</v>
      </c>
      <c r="Q10879">
        <v>6</v>
      </c>
      <c r="R10879">
        <v>6</v>
      </c>
      <c r="S10879">
        <v>1</v>
      </c>
      <c r="T10879">
        <v>2</v>
      </c>
      <c r="U10879" t="b">
        <v>1</v>
      </c>
      <c r="V10879" t="s">
        <v>12689</v>
      </c>
      <c r="W10879" t="s">
        <v>12690</v>
      </c>
      <c r="X10879" t="s">
        <v>14728</v>
      </c>
      <c r="Y10879">
        <v>28</v>
      </c>
      <c r="Z10879">
        <v>28</v>
      </c>
      <c r="AA10879">
        <v>3</v>
      </c>
      <c r="AB10879">
        <v>3</v>
      </c>
      <c r="AC10879">
        <v>65</v>
      </c>
    </row>
    <row r="10880" spans="1:29">
      <c r="A10880">
        <v>11874</v>
      </c>
      <c r="B10880" t="s">
        <v>805</v>
      </c>
      <c r="C10880" t="s">
        <v>12751</v>
      </c>
      <c r="J10880" t="s">
        <v>1436</v>
      </c>
      <c r="K10880">
        <v>0</v>
      </c>
      <c r="N10880" t="b">
        <v>1</v>
      </c>
      <c r="O10880" t="b">
        <v>0</v>
      </c>
      <c r="P10880" t="b">
        <v>0</v>
      </c>
      <c r="Q10880">
        <v>6</v>
      </c>
      <c r="R10880">
        <v>6</v>
      </c>
      <c r="S10880">
        <v>1</v>
      </c>
      <c r="T10880">
        <v>2</v>
      </c>
      <c r="U10880" t="b">
        <v>1</v>
      </c>
      <c r="V10880" t="s">
        <v>12689</v>
      </c>
      <c r="W10880" t="s">
        <v>12690</v>
      </c>
      <c r="X10880" t="s">
        <v>14606</v>
      </c>
      <c r="Y10880">
        <v>28</v>
      </c>
      <c r="Z10880">
        <v>28</v>
      </c>
      <c r="AA10880">
        <v>4</v>
      </c>
      <c r="AB10880">
        <v>4</v>
      </c>
      <c r="AC10880">
        <v>65</v>
      </c>
    </row>
    <row r="10881" spans="1:29">
      <c r="A10881">
        <v>11875</v>
      </c>
      <c r="B10881" t="s">
        <v>805</v>
      </c>
      <c r="C10881" t="s">
        <v>12752</v>
      </c>
      <c r="J10881" t="s">
        <v>1436</v>
      </c>
      <c r="K10881">
        <v>0</v>
      </c>
      <c r="N10881" t="b">
        <v>1</v>
      </c>
      <c r="O10881" t="b">
        <v>0</v>
      </c>
      <c r="P10881" t="b">
        <v>0</v>
      </c>
      <c r="Q10881">
        <v>6</v>
      </c>
      <c r="R10881">
        <v>6</v>
      </c>
      <c r="S10881">
        <v>1</v>
      </c>
      <c r="T10881">
        <v>2</v>
      </c>
      <c r="U10881" t="b">
        <v>1</v>
      </c>
      <c r="V10881" t="s">
        <v>12689</v>
      </c>
      <c r="W10881" t="s">
        <v>12690</v>
      </c>
      <c r="X10881" t="s">
        <v>14729</v>
      </c>
      <c r="Y10881">
        <v>28</v>
      </c>
      <c r="Z10881">
        <v>28</v>
      </c>
      <c r="AA10881">
        <v>5</v>
      </c>
      <c r="AB10881">
        <v>5</v>
      </c>
      <c r="AC10881">
        <v>65</v>
      </c>
    </row>
    <row r="10882" spans="1:29">
      <c r="A10882">
        <v>11876</v>
      </c>
      <c r="B10882" t="s">
        <v>805</v>
      </c>
      <c r="C10882" t="s">
        <v>12753</v>
      </c>
      <c r="J10882" t="s">
        <v>1436</v>
      </c>
      <c r="K10882">
        <v>0</v>
      </c>
      <c r="N10882" t="b">
        <v>1</v>
      </c>
      <c r="O10882" t="b">
        <v>0</v>
      </c>
      <c r="P10882" t="b">
        <v>0</v>
      </c>
      <c r="Q10882">
        <v>6</v>
      </c>
      <c r="R10882">
        <v>6</v>
      </c>
      <c r="S10882">
        <v>1</v>
      </c>
      <c r="T10882">
        <v>2</v>
      </c>
      <c r="U10882" t="b">
        <v>1</v>
      </c>
      <c r="V10882" t="s">
        <v>12689</v>
      </c>
      <c r="W10882" t="s">
        <v>12690</v>
      </c>
      <c r="X10882" t="s">
        <v>15357</v>
      </c>
      <c r="Y10882">
        <v>29</v>
      </c>
      <c r="Z10882">
        <v>29</v>
      </c>
      <c r="AA10882">
        <v>2</v>
      </c>
      <c r="AB10882">
        <v>2</v>
      </c>
      <c r="AC10882">
        <v>65</v>
      </c>
    </row>
    <row r="10883" spans="1:29">
      <c r="A10883">
        <v>11877</v>
      </c>
      <c r="B10883" t="s">
        <v>805</v>
      </c>
      <c r="C10883" t="s">
        <v>12754</v>
      </c>
      <c r="J10883" t="s">
        <v>1436</v>
      </c>
      <c r="K10883">
        <v>0</v>
      </c>
      <c r="N10883" t="b">
        <v>1</v>
      </c>
      <c r="O10883" t="b">
        <v>0</v>
      </c>
      <c r="P10883" t="b">
        <v>0</v>
      </c>
      <c r="Q10883">
        <v>6</v>
      </c>
      <c r="R10883">
        <v>6</v>
      </c>
      <c r="S10883">
        <v>1</v>
      </c>
      <c r="T10883">
        <v>2</v>
      </c>
      <c r="U10883" t="b">
        <v>1</v>
      </c>
      <c r="V10883" t="s">
        <v>12689</v>
      </c>
      <c r="W10883" t="s">
        <v>12690</v>
      </c>
      <c r="X10883" t="s">
        <v>14540</v>
      </c>
      <c r="Y10883">
        <v>29</v>
      </c>
      <c r="Z10883">
        <v>29</v>
      </c>
      <c r="AA10883">
        <v>3</v>
      </c>
      <c r="AB10883">
        <v>3</v>
      </c>
      <c r="AC10883">
        <v>65</v>
      </c>
    </row>
    <row r="10884" spans="1:29">
      <c r="A10884">
        <v>11878</v>
      </c>
      <c r="B10884" t="s">
        <v>805</v>
      </c>
      <c r="C10884" t="s">
        <v>12755</v>
      </c>
      <c r="J10884" t="s">
        <v>1436</v>
      </c>
      <c r="K10884">
        <v>0</v>
      </c>
      <c r="N10884" t="b">
        <v>1</v>
      </c>
      <c r="O10884" t="b">
        <v>0</v>
      </c>
      <c r="P10884" t="b">
        <v>0</v>
      </c>
      <c r="Q10884">
        <v>6</v>
      </c>
      <c r="R10884">
        <v>6</v>
      </c>
      <c r="S10884">
        <v>1</v>
      </c>
      <c r="T10884">
        <v>2</v>
      </c>
      <c r="U10884" t="b">
        <v>1</v>
      </c>
      <c r="V10884" t="s">
        <v>12689</v>
      </c>
      <c r="W10884" t="s">
        <v>12690</v>
      </c>
      <c r="X10884" t="s">
        <v>14804</v>
      </c>
      <c r="Y10884">
        <v>29</v>
      </c>
      <c r="Z10884">
        <v>29</v>
      </c>
      <c r="AA10884">
        <v>4</v>
      </c>
      <c r="AB10884">
        <v>4</v>
      </c>
      <c r="AC10884">
        <v>65</v>
      </c>
    </row>
    <row r="10885" spans="1:29">
      <c r="A10885">
        <v>11879</v>
      </c>
      <c r="B10885" t="s">
        <v>805</v>
      </c>
      <c r="C10885" t="s">
        <v>12756</v>
      </c>
      <c r="J10885" t="s">
        <v>1436</v>
      </c>
      <c r="K10885">
        <v>0</v>
      </c>
      <c r="N10885" t="b">
        <v>1</v>
      </c>
      <c r="O10885" t="b">
        <v>0</v>
      </c>
      <c r="P10885" t="b">
        <v>0</v>
      </c>
      <c r="Q10885">
        <v>6</v>
      </c>
      <c r="R10885">
        <v>6</v>
      </c>
      <c r="S10885">
        <v>1</v>
      </c>
      <c r="T10885">
        <v>2</v>
      </c>
      <c r="U10885" t="b">
        <v>1</v>
      </c>
      <c r="V10885" t="s">
        <v>12689</v>
      </c>
      <c r="W10885" t="s">
        <v>12690</v>
      </c>
      <c r="X10885" t="s">
        <v>14805</v>
      </c>
      <c r="Y10885">
        <v>29</v>
      </c>
      <c r="Z10885">
        <v>29</v>
      </c>
      <c r="AA10885">
        <v>5</v>
      </c>
      <c r="AB10885">
        <v>5</v>
      </c>
      <c r="AC10885">
        <v>65</v>
      </c>
    </row>
    <row r="10886" spans="1:29">
      <c r="A10886">
        <v>11880</v>
      </c>
      <c r="B10886" t="s">
        <v>805</v>
      </c>
      <c r="C10886" t="s">
        <v>12757</v>
      </c>
      <c r="J10886" t="s">
        <v>1436</v>
      </c>
      <c r="K10886">
        <v>0</v>
      </c>
      <c r="N10886" t="b">
        <v>1</v>
      </c>
      <c r="O10886" t="b">
        <v>0</v>
      </c>
      <c r="P10886" t="b">
        <v>0</v>
      </c>
      <c r="Q10886">
        <v>6</v>
      </c>
      <c r="R10886">
        <v>6</v>
      </c>
      <c r="S10886">
        <v>1</v>
      </c>
      <c r="T10886">
        <v>2</v>
      </c>
      <c r="U10886" t="b">
        <v>1</v>
      </c>
      <c r="V10886" t="s">
        <v>12689</v>
      </c>
      <c r="W10886" t="s">
        <v>12690</v>
      </c>
      <c r="X10886" t="s">
        <v>15394</v>
      </c>
      <c r="Y10886">
        <v>30</v>
      </c>
      <c r="Z10886">
        <v>30</v>
      </c>
      <c r="AA10886">
        <v>2</v>
      </c>
      <c r="AB10886">
        <v>2</v>
      </c>
      <c r="AC10886">
        <v>65</v>
      </c>
    </row>
    <row r="10887" spans="1:29">
      <c r="A10887">
        <v>11881</v>
      </c>
      <c r="B10887" t="s">
        <v>805</v>
      </c>
      <c r="C10887" t="s">
        <v>12758</v>
      </c>
      <c r="J10887" t="s">
        <v>1436</v>
      </c>
      <c r="K10887">
        <v>0</v>
      </c>
      <c r="N10887" t="b">
        <v>1</v>
      </c>
      <c r="O10887" t="b">
        <v>0</v>
      </c>
      <c r="P10887" t="b">
        <v>0</v>
      </c>
      <c r="Q10887">
        <v>6</v>
      </c>
      <c r="R10887">
        <v>6</v>
      </c>
      <c r="S10887">
        <v>1</v>
      </c>
      <c r="T10887">
        <v>2</v>
      </c>
      <c r="U10887" t="b">
        <v>1</v>
      </c>
      <c r="V10887" t="s">
        <v>12689</v>
      </c>
      <c r="W10887" t="s">
        <v>12690</v>
      </c>
      <c r="X10887" t="s">
        <v>14541</v>
      </c>
      <c r="Y10887">
        <v>30</v>
      </c>
      <c r="Z10887">
        <v>30</v>
      </c>
      <c r="AA10887">
        <v>3</v>
      </c>
      <c r="AB10887">
        <v>3</v>
      </c>
      <c r="AC10887">
        <v>65</v>
      </c>
    </row>
    <row r="10888" spans="1:29">
      <c r="A10888">
        <v>11882</v>
      </c>
      <c r="B10888" t="s">
        <v>805</v>
      </c>
      <c r="C10888" t="s">
        <v>12759</v>
      </c>
      <c r="J10888" t="s">
        <v>1436</v>
      </c>
      <c r="K10888">
        <v>0</v>
      </c>
      <c r="N10888" t="b">
        <v>1</v>
      </c>
      <c r="O10888" t="b">
        <v>0</v>
      </c>
      <c r="P10888" t="b">
        <v>0</v>
      </c>
      <c r="Q10888">
        <v>6</v>
      </c>
      <c r="R10888">
        <v>6</v>
      </c>
      <c r="S10888">
        <v>1</v>
      </c>
      <c r="T10888">
        <v>2</v>
      </c>
      <c r="U10888" t="b">
        <v>1</v>
      </c>
      <c r="V10888" t="s">
        <v>12689</v>
      </c>
      <c r="W10888" t="s">
        <v>12690</v>
      </c>
      <c r="X10888" t="s">
        <v>14806</v>
      </c>
      <c r="Y10888">
        <v>30</v>
      </c>
      <c r="Z10888">
        <v>30</v>
      </c>
      <c r="AA10888">
        <v>4</v>
      </c>
      <c r="AB10888">
        <v>4</v>
      </c>
      <c r="AC10888">
        <v>65</v>
      </c>
    </row>
    <row r="10889" spans="1:29">
      <c r="A10889">
        <v>11883</v>
      </c>
      <c r="B10889" t="s">
        <v>805</v>
      </c>
      <c r="C10889" t="s">
        <v>12760</v>
      </c>
      <c r="J10889" t="s">
        <v>1436</v>
      </c>
      <c r="K10889">
        <v>0</v>
      </c>
      <c r="N10889" t="b">
        <v>1</v>
      </c>
      <c r="O10889" t="b">
        <v>0</v>
      </c>
      <c r="P10889" t="b">
        <v>0</v>
      </c>
      <c r="Q10889">
        <v>6</v>
      </c>
      <c r="R10889">
        <v>6</v>
      </c>
      <c r="S10889">
        <v>1</v>
      </c>
      <c r="T10889">
        <v>2</v>
      </c>
      <c r="U10889" t="b">
        <v>1</v>
      </c>
      <c r="V10889" t="s">
        <v>12689</v>
      </c>
      <c r="W10889" t="s">
        <v>12690</v>
      </c>
      <c r="X10889" t="s">
        <v>14622</v>
      </c>
      <c r="Y10889">
        <v>30</v>
      </c>
      <c r="Z10889">
        <v>30</v>
      </c>
      <c r="AA10889">
        <v>5</v>
      </c>
      <c r="AB10889">
        <v>5</v>
      </c>
      <c r="AC10889">
        <v>65</v>
      </c>
    </row>
    <row r="10890" spans="1:29">
      <c r="A10890">
        <v>11884</v>
      </c>
      <c r="B10890" t="s">
        <v>805</v>
      </c>
      <c r="C10890" t="s">
        <v>12761</v>
      </c>
      <c r="J10890" t="s">
        <v>1436</v>
      </c>
      <c r="K10890">
        <v>0</v>
      </c>
      <c r="N10890" t="b">
        <v>1</v>
      </c>
      <c r="O10890" t="b">
        <v>0</v>
      </c>
      <c r="P10890" t="b">
        <v>0</v>
      </c>
      <c r="Q10890">
        <v>6</v>
      </c>
      <c r="R10890">
        <v>6</v>
      </c>
      <c r="S10890">
        <v>1</v>
      </c>
      <c r="T10890">
        <v>2</v>
      </c>
      <c r="U10890" t="b">
        <v>1</v>
      </c>
      <c r="V10890" t="s">
        <v>12689</v>
      </c>
      <c r="W10890" t="s">
        <v>12690</v>
      </c>
      <c r="X10890" t="s">
        <v>15395</v>
      </c>
      <c r="Y10890">
        <v>31</v>
      </c>
      <c r="Z10890">
        <v>31</v>
      </c>
      <c r="AA10890">
        <v>2</v>
      </c>
      <c r="AB10890">
        <v>2</v>
      </c>
      <c r="AC10890">
        <v>65</v>
      </c>
    </row>
    <row r="10891" spans="1:29">
      <c r="A10891">
        <v>11885</v>
      </c>
      <c r="B10891" t="s">
        <v>805</v>
      </c>
      <c r="C10891" t="s">
        <v>12762</v>
      </c>
      <c r="J10891" t="s">
        <v>1436</v>
      </c>
      <c r="K10891">
        <v>0</v>
      </c>
      <c r="N10891" t="b">
        <v>1</v>
      </c>
      <c r="O10891" t="b">
        <v>0</v>
      </c>
      <c r="P10891" t="b">
        <v>0</v>
      </c>
      <c r="Q10891">
        <v>6</v>
      </c>
      <c r="R10891">
        <v>6</v>
      </c>
      <c r="S10891">
        <v>1</v>
      </c>
      <c r="T10891">
        <v>2</v>
      </c>
      <c r="U10891" t="b">
        <v>1</v>
      </c>
      <c r="V10891" t="s">
        <v>12689</v>
      </c>
      <c r="W10891" t="s">
        <v>12690</v>
      </c>
      <c r="X10891" t="s">
        <v>14542</v>
      </c>
      <c r="Y10891">
        <v>31</v>
      </c>
      <c r="Z10891">
        <v>31</v>
      </c>
      <c r="AA10891">
        <v>3</v>
      </c>
      <c r="AB10891">
        <v>3</v>
      </c>
      <c r="AC10891">
        <v>65</v>
      </c>
    </row>
    <row r="10892" spans="1:29">
      <c r="A10892">
        <v>11886</v>
      </c>
      <c r="B10892" t="s">
        <v>805</v>
      </c>
      <c r="C10892" t="s">
        <v>12763</v>
      </c>
      <c r="J10892" t="s">
        <v>1436</v>
      </c>
      <c r="K10892">
        <v>0</v>
      </c>
      <c r="N10892" t="b">
        <v>1</v>
      </c>
      <c r="O10892" t="b">
        <v>0</v>
      </c>
      <c r="P10892" t="b">
        <v>0</v>
      </c>
      <c r="Q10892">
        <v>6</v>
      </c>
      <c r="R10892">
        <v>6</v>
      </c>
      <c r="S10892">
        <v>1</v>
      </c>
      <c r="T10892">
        <v>2</v>
      </c>
      <c r="U10892" t="b">
        <v>1</v>
      </c>
      <c r="V10892" t="s">
        <v>12689</v>
      </c>
      <c r="W10892" t="s">
        <v>12690</v>
      </c>
      <c r="X10892" t="s">
        <v>14807</v>
      </c>
      <c r="Y10892">
        <v>31</v>
      </c>
      <c r="Z10892">
        <v>31</v>
      </c>
      <c r="AA10892">
        <v>4</v>
      </c>
      <c r="AB10892">
        <v>4</v>
      </c>
      <c r="AC10892">
        <v>65</v>
      </c>
    </row>
    <row r="10893" spans="1:29">
      <c r="A10893">
        <v>11887</v>
      </c>
      <c r="B10893" t="s">
        <v>805</v>
      </c>
      <c r="C10893" t="s">
        <v>12764</v>
      </c>
      <c r="J10893" t="s">
        <v>1436</v>
      </c>
      <c r="K10893">
        <v>0</v>
      </c>
      <c r="N10893" t="b">
        <v>1</v>
      </c>
      <c r="O10893" t="b">
        <v>0</v>
      </c>
      <c r="P10893" t="b">
        <v>0</v>
      </c>
      <c r="Q10893">
        <v>6</v>
      </c>
      <c r="R10893">
        <v>6</v>
      </c>
      <c r="S10893">
        <v>1</v>
      </c>
      <c r="T10893">
        <v>2</v>
      </c>
      <c r="U10893" t="b">
        <v>1</v>
      </c>
      <c r="V10893" t="s">
        <v>12689</v>
      </c>
      <c r="W10893" t="s">
        <v>12690</v>
      </c>
      <c r="X10893" t="s">
        <v>14808</v>
      </c>
      <c r="Y10893">
        <v>31</v>
      </c>
      <c r="Z10893">
        <v>31</v>
      </c>
      <c r="AA10893">
        <v>5</v>
      </c>
      <c r="AB10893">
        <v>5</v>
      </c>
      <c r="AC10893">
        <v>65</v>
      </c>
    </row>
    <row r="10894" spans="1:29">
      <c r="A10894">
        <v>11888</v>
      </c>
      <c r="B10894" t="s">
        <v>805</v>
      </c>
      <c r="C10894" t="s">
        <v>12765</v>
      </c>
      <c r="J10894" t="s">
        <v>1436</v>
      </c>
      <c r="K10894">
        <v>0</v>
      </c>
      <c r="N10894" t="b">
        <v>1</v>
      </c>
      <c r="O10894" t="b">
        <v>0</v>
      </c>
      <c r="P10894" t="b">
        <v>0</v>
      </c>
      <c r="Q10894">
        <v>6</v>
      </c>
      <c r="R10894">
        <v>6</v>
      </c>
      <c r="S10894">
        <v>1</v>
      </c>
      <c r="T10894">
        <v>2</v>
      </c>
      <c r="U10894" t="b">
        <v>1</v>
      </c>
      <c r="V10894" t="s">
        <v>12689</v>
      </c>
      <c r="W10894" t="s">
        <v>12690</v>
      </c>
      <c r="X10894" t="s">
        <v>15396</v>
      </c>
      <c r="Y10894">
        <v>32</v>
      </c>
      <c r="Z10894">
        <v>32</v>
      </c>
      <c r="AA10894">
        <v>2</v>
      </c>
      <c r="AB10894">
        <v>2</v>
      </c>
      <c r="AC10894">
        <v>65</v>
      </c>
    </row>
    <row r="10895" spans="1:29">
      <c r="A10895">
        <v>11889</v>
      </c>
      <c r="B10895" t="s">
        <v>805</v>
      </c>
      <c r="C10895" t="s">
        <v>12766</v>
      </c>
      <c r="J10895" t="s">
        <v>1436</v>
      </c>
      <c r="K10895">
        <v>0</v>
      </c>
      <c r="N10895" t="b">
        <v>1</v>
      </c>
      <c r="O10895" t="b">
        <v>0</v>
      </c>
      <c r="P10895" t="b">
        <v>0</v>
      </c>
      <c r="Q10895">
        <v>6</v>
      </c>
      <c r="R10895">
        <v>6</v>
      </c>
      <c r="S10895">
        <v>1</v>
      </c>
      <c r="T10895">
        <v>2</v>
      </c>
      <c r="U10895" t="b">
        <v>1</v>
      </c>
      <c r="V10895" t="s">
        <v>12689</v>
      </c>
      <c r="W10895" t="s">
        <v>12690</v>
      </c>
      <c r="X10895" t="s">
        <v>15397</v>
      </c>
      <c r="Y10895">
        <v>32</v>
      </c>
      <c r="Z10895">
        <v>32</v>
      </c>
      <c r="AA10895">
        <v>3</v>
      </c>
      <c r="AB10895">
        <v>3</v>
      </c>
      <c r="AC10895">
        <v>65</v>
      </c>
    </row>
    <row r="10896" spans="1:29">
      <c r="A10896">
        <v>11890</v>
      </c>
      <c r="B10896" t="s">
        <v>805</v>
      </c>
      <c r="C10896" t="s">
        <v>12767</v>
      </c>
      <c r="J10896" t="s">
        <v>1436</v>
      </c>
      <c r="K10896">
        <v>0</v>
      </c>
      <c r="N10896" t="b">
        <v>1</v>
      </c>
      <c r="O10896" t="b">
        <v>0</v>
      </c>
      <c r="P10896" t="b">
        <v>0</v>
      </c>
      <c r="Q10896">
        <v>6</v>
      </c>
      <c r="R10896">
        <v>6</v>
      </c>
      <c r="S10896">
        <v>1</v>
      </c>
      <c r="T10896">
        <v>2</v>
      </c>
      <c r="U10896" t="b">
        <v>1</v>
      </c>
      <c r="V10896" t="s">
        <v>12689</v>
      </c>
      <c r="W10896" t="s">
        <v>12690</v>
      </c>
      <c r="X10896" t="s">
        <v>14830</v>
      </c>
      <c r="Y10896">
        <v>32</v>
      </c>
      <c r="Z10896">
        <v>32</v>
      </c>
      <c r="AA10896">
        <v>4</v>
      </c>
      <c r="AB10896">
        <v>4</v>
      </c>
      <c r="AC10896">
        <v>65</v>
      </c>
    </row>
    <row r="10897" spans="1:29">
      <c r="A10897">
        <v>11891</v>
      </c>
      <c r="B10897" t="s">
        <v>805</v>
      </c>
      <c r="C10897" t="s">
        <v>12768</v>
      </c>
      <c r="J10897" t="s">
        <v>1436</v>
      </c>
      <c r="K10897">
        <v>0</v>
      </c>
      <c r="N10897" t="b">
        <v>1</v>
      </c>
      <c r="O10897" t="b">
        <v>0</v>
      </c>
      <c r="P10897" t="b">
        <v>0</v>
      </c>
      <c r="Q10897">
        <v>6</v>
      </c>
      <c r="R10897">
        <v>6</v>
      </c>
      <c r="S10897">
        <v>1</v>
      </c>
      <c r="T10897">
        <v>2</v>
      </c>
      <c r="U10897" t="b">
        <v>1</v>
      </c>
      <c r="V10897" t="s">
        <v>12689</v>
      </c>
      <c r="W10897" t="s">
        <v>12690</v>
      </c>
      <c r="X10897" t="s">
        <v>14831</v>
      </c>
      <c r="Y10897">
        <v>32</v>
      </c>
      <c r="Z10897">
        <v>32</v>
      </c>
      <c r="AA10897">
        <v>5</v>
      </c>
      <c r="AB10897">
        <v>5</v>
      </c>
      <c r="AC10897">
        <v>65</v>
      </c>
    </row>
    <row r="10898" spans="1:29">
      <c r="A10898">
        <v>11892</v>
      </c>
      <c r="B10898" t="s">
        <v>805</v>
      </c>
      <c r="C10898" t="s">
        <v>12769</v>
      </c>
      <c r="J10898" t="s">
        <v>1436</v>
      </c>
      <c r="K10898">
        <v>0</v>
      </c>
      <c r="N10898" t="b">
        <v>1</v>
      </c>
      <c r="O10898" t="b">
        <v>0</v>
      </c>
      <c r="P10898" t="b">
        <v>0</v>
      </c>
      <c r="Q10898">
        <v>6</v>
      </c>
      <c r="R10898">
        <v>6</v>
      </c>
      <c r="S10898">
        <v>1</v>
      </c>
      <c r="T10898">
        <v>2</v>
      </c>
      <c r="U10898" t="b">
        <v>1</v>
      </c>
      <c r="V10898" t="s">
        <v>12689</v>
      </c>
      <c r="W10898" t="s">
        <v>12690</v>
      </c>
      <c r="X10898" t="s">
        <v>15398</v>
      </c>
      <c r="Y10898">
        <v>33</v>
      </c>
      <c r="Z10898">
        <v>33</v>
      </c>
      <c r="AA10898">
        <v>2</v>
      </c>
      <c r="AB10898">
        <v>2</v>
      </c>
      <c r="AC10898">
        <v>65</v>
      </c>
    </row>
    <row r="10899" spans="1:29">
      <c r="A10899">
        <v>11893</v>
      </c>
      <c r="B10899" t="s">
        <v>805</v>
      </c>
      <c r="C10899" t="s">
        <v>12770</v>
      </c>
      <c r="J10899" t="s">
        <v>1436</v>
      </c>
      <c r="K10899">
        <v>0</v>
      </c>
      <c r="N10899" t="b">
        <v>1</v>
      </c>
      <c r="O10899" t="b">
        <v>0</v>
      </c>
      <c r="P10899" t="b">
        <v>0</v>
      </c>
      <c r="Q10899">
        <v>6</v>
      </c>
      <c r="R10899">
        <v>6</v>
      </c>
      <c r="S10899">
        <v>1</v>
      </c>
      <c r="T10899">
        <v>2</v>
      </c>
      <c r="U10899" t="b">
        <v>1</v>
      </c>
      <c r="V10899" t="s">
        <v>12689</v>
      </c>
      <c r="W10899" t="s">
        <v>12690</v>
      </c>
      <c r="X10899" t="s">
        <v>15399</v>
      </c>
      <c r="Y10899">
        <v>33</v>
      </c>
      <c r="Z10899">
        <v>33</v>
      </c>
      <c r="AA10899">
        <v>3</v>
      </c>
      <c r="AB10899">
        <v>3</v>
      </c>
      <c r="AC10899">
        <v>65</v>
      </c>
    </row>
    <row r="10900" spans="1:29">
      <c r="A10900">
        <v>11894</v>
      </c>
      <c r="B10900" t="s">
        <v>805</v>
      </c>
      <c r="C10900" t="s">
        <v>12771</v>
      </c>
      <c r="J10900" t="s">
        <v>1436</v>
      </c>
      <c r="K10900">
        <v>0</v>
      </c>
      <c r="N10900" t="b">
        <v>1</v>
      </c>
      <c r="O10900" t="b">
        <v>0</v>
      </c>
      <c r="P10900" t="b">
        <v>0</v>
      </c>
      <c r="Q10900">
        <v>6</v>
      </c>
      <c r="R10900">
        <v>6</v>
      </c>
      <c r="S10900">
        <v>1</v>
      </c>
      <c r="T10900">
        <v>2</v>
      </c>
      <c r="U10900" t="b">
        <v>1</v>
      </c>
      <c r="V10900" t="s">
        <v>12689</v>
      </c>
      <c r="W10900" t="s">
        <v>12690</v>
      </c>
      <c r="X10900" t="s">
        <v>14832</v>
      </c>
      <c r="Y10900">
        <v>33</v>
      </c>
      <c r="Z10900">
        <v>33</v>
      </c>
      <c r="AA10900">
        <v>4</v>
      </c>
      <c r="AB10900">
        <v>4</v>
      </c>
      <c r="AC10900">
        <v>65</v>
      </c>
    </row>
    <row r="10901" spans="1:29">
      <c r="A10901">
        <v>11895</v>
      </c>
      <c r="B10901" t="s">
        <v>805</v>
      </c>
      <c r="C10901" t="s">
        <v>12772</v>
      </c>
      <c r="J10901" t="s">
        <v>1436</v>
      </c>
      <c r="K10901">
        <v>0</v>
      </c>
      <c r="N10901" t="b">
        <v>1</v>
      </c>
      <c r="O10901" t="b">
        <v>0</v>
      </c>
      <c r="P10901" t="b">
        <v>0</v>
      </c>
      <c r="Q10901">
        <v>6</v>
      </c>
      <c r="R10901">
        <v>6</v>
      </c>
      <c r="S10901">
        <v>1</v>
      </c>
      <c r="T10901">
        <v>2</v>
      </c>
      <c r="U10901" t="b">
        <v>1</v>
      </c>
      <c r="V10901" t="s">
        <v>12689</v>
      </c>
      <c r="W10901" t="s">
        <v>12690</v>
      </c>
      <c r="X10901" t="s">
        <v>14833</v>
      </c>
      <c r="Y10901">
        <v>33</v>
      </c>
      <c r="Z10901">
        <v>33</v>
      </c>
      <c r="AA10901">
        <v>5</v>
      </c>
      <c r="AB10901">
        <v>5</v>
      </c>
      <c r="AC10901">
        <v>65</v>
      </c>
    </row>
    <row r="10902" spans="1:29">
      <c r="A10902">
        <v>11896</v>
      </c>
      <c r="B10902" t="s">
        <v>805</v>
      </c>
      <c r="C10902" t="s">
        <v>12773</v>
      </c>
      <c r="J10902" t="s">
        <v>1436</v>
      </c>
      <c r="K10902">
        <v>0</v>
      </c>
      <c r="N10902" t="b">
        <v>1</v>
      </c>
      <c r="O10902" t="b">
        <v>0</v>
      </c>
      <c r="P10902" t="b">
        <v>0</v>
      </c>
      <c r="Q10902">
        <v>6</v>
      </c>
      <c r="R10902">
        <v>6</v>
      </c>
      <c r="S10902">
        <v>1</v>
      </c>
      <c r="T10902">
        <v>2</v>
      </c>
      <c r="U10902" t="b">
        <v>1</v>
      </c>
      <c r="V10902" t="s">
        <v>12689</v>
      </c>
      <c r="W10902" t="s">
        <v>12690</v>
      </c>
      <c r="X10902" t="s">
        <v>15400</v>
      </c>
      <c r="Y10902">
        <v>34</v>
      </c>
      <c r="Z10902">
        <v>34</v>
      </c>
      <c r="AA10902">
        <v>2</v>
      </c>
      <c r="AB10902">
        <v>2</v>
      </c>
      <c r="AC10902">
        <v>65</v>
      </c>
    </row>
    <row r="10903" spans="1:29">
      <c r="A10903">
        <v>11897</v>
      </c>
      <c r="B10903" t="s">
        <v>805</v>
      </c>
      <c r="C10903" t="s">
        <v>12774</v>
      </c>
      <c r="J10903" t="s">
        <v>1436</v>
      </c>
      <c r="K10903">
        <v>0</v>
      </c>
      <c r="N10903" t="b">
        <v>1</v>
      </c>
      <c r="O10903" t="b">
        <v>0</v>
      </c>
      <c r="P10903" t="b">
        <v>0</v>
      </c>
      <c r="Q10903">
        <v>6</v>
      </c>
      <c r="R10903">
        <v>6</v>
      </c>
      <c r="S10903">
        <v>1</v>
      </c>
      <c r="T10903">
        <v>2</v>
      </c>
      <c r="U10903" t="b">
        <v>1</v>
      </c>
      <c r="V10903" t="s">
        <v>12689</v>
      </c>
      <c r="W10903" t="s">
        <v>12690</v>
      </c>
      <c r="X10903" t="s">
        <v>14546</v>
      </c>
      <c r="Y10903">
        <v>34</v>
      </c>
      <c r="Z10903">
        <v>34</v>
      </c>
      <c r="AA10903">
        <v>3</v>
      </c>
      <c r="AB10903">
        <v>3</v>
      </c>
      <c r="AC10903">
        <v>65</v>
      </c>
    </row>
    <row r="10904" spans="1:29">
      <c r="A10904">
        <v>11898</v>
      </c>
      <c r="B10904" t="s">
        <v>805</v>
      </c>
      <c r="C10904" t="s">
        <v>12775</v>
      </c>
      <c r="J10904" t="s">
        <v>1436</v>
      </c>
      <c r="K10904">
        <v>0</v>
      </c>
      <c r="N10904" t="b">
        <v>1</v>
      </c>
      <c r="O10904" t="b">
        <v>0</v>
      </c>
      <c r="P10904" t="b">
        <v>0</v>
      </c>
      <c r="Q10904">
        <v>6</v>
      </c>
      <c r="R10904">
        <v>6</v>
      </c>
      <c r="S10904">
        <v>1</v>
      </c>
      <c r="T10904">
        <v>2</v>
      </c>
      <c r="U10904" t="b">
        <v>1</v>
      </c>
      <c r="V10904" t="s">
        <v>12689</v>
      </c>
      <c r="W10904" t="s">
        <v>12690</v>
      </c>
      <c r="X10904" t="s">
        <v>14834</v>
      </c>
      <c r="Y10904">
        <v>34</v>
      </c>
      <c r="Z10904">
        <v>34</v>
      </c>
      <c r="AA10904">
        <v>4</v>
      </c>
      <c r="AB10904">
        <v>4</v>
      </c>
      <c r="AC10904">
        <v>65</v>
      </c>
    </row>
    <row r="10905" spans="1:29">
      <c r="A10905">
        <v>11899</v>
      </c>
      <c r="B10905" t="s">
        <v>805</v>
      </c>
      <c r="C10905" t="s">
        <v>12776</v>
      </c>
      <c r="J10905" t="s">
        <v>1436</v>
      </c>
      <c r="K10905">
        <v>0</v>
      </c>
      <c r="N10905" t="b">
        <v>1</v>
      </c>
      <c r="O10905" t="b">
        <v>0</v>
      </c>
      <c r="P10905" t="b">
        <v>0</v>
      </c>
      <c r="Q10905">
        <v>6</v>
      </c>
      <c r="R10905">
        <v>6</v>
      </c>
      <c r="S10905">
        <v>1</v>
      </c>
      <c r="T10905">
        <v>2</v>
      </c>
      <c r="U10905" t="b">
        <v>1</v>
      </c>
      <c r="V10905" t="s">
        <v>12689</v>
      </c>
      <c r="W10905" t="s">
        <v>12690</v>
      </c>
      <c r="X10905" t="s">
        <v>14835</v>
      </c>
      <c r="Y10905">
        <v>34</v>
      </c>
      <c r="Z10905">
        <v>34</v>
      </c>
      <c r="AA10905">
        <v>5</v>
      </c>
      <c r="AB10905">
        <v>5</v>
      </c>
      <c r="AC10905">
        <v>65</v>
      </c>
    </row>
    <row r="10906" spans="1:29">
      <c r="A10906">
        <v>11900</v>
      </c>
      <c r="B10906" t="s">
        <v>805</v>
      </c>
      <c r="C10906" t="s">
        <v>12777</v>
      </c>
      <c r="J10906" t="s">
        <v>1436</v>
      </c>
      <c r="K10906">
        <v>0</v>
      </c>
      <c r="N10906" t="b">
        <v>1</v>
      </c>
      <c r="O10906" t="b">
        <v>0</v>
      </c>
      <c r="P10906" t="b">
        <v>0</v>
      </c>
      <c r="Q10906">
        <v>6</v>
      </c>
      <c r="R10906">
        <v>6</v>
      </c>
      <c r="S10906">
        <v>1</v>
      </c>
      <c r="T10906">
        <v>2</v>
      </c>
      <c r="U10906" t="b">
        <v>1</v>
      </c>
      <c r="V10906" t="s">
        <v>12689</v>
      </c>
      <c r="W10906" t="s">
        <v>12690</v>
      </c>
      <c r="X10906" t="s">
        <v>15401</v>
      </c>
      <c r="Y10906">
        <v>35</v>
      </c>
      <c r="Z10906">
        <v>35</v>
      </c>
      <c r="AA10906">
        <v>2</v>
      </c>
      <c r="AB10906">
        <v>2</v>
      </c>
      <c r="AC10906">
        <v>65</v>
      </c>
    </row>
    <row r="10907" spans="1:29">
      <c r="A10907">
        <v>11901</v>
      </c>
      <c r="B10907" t="s">
        <v>805</v>
      </c>
      <c r="C10907" t="s">
        <v>12778</v>
      </c>
      <c r="J10907" t="s">
        <v>1436</v>
      </c>
      <c r="K10907">
        <v>0</v>
      </c>
      <c r="N10907" t="b">
        <v>1</v>
      </c>
      <c r="O10907" t="b">
        <v>0</v>
      </c>
      <c r="P10907" t="b">
        <v>0</v>
      </c>
      <c r="Q10907">
        <v>6</v>
      </c>
      <c r="R10907">
        <v>6</v>
      </c>
      <c r="S10907">
        <v>1</v>
      </c>
      <c r="T10907">
        <v>2</v>
      </c>
      <c r="U10907" t="b">
        <v>1</v>
      </c>
      <c r="V10907" t="s">
        <v>12689</v>
      </c>
      <c r="W10907" t="s">
        <v>12690</v>
      </c>
      <c r="X10907" t="s">
        <v>14547</v>
      </c>
      <c r="Y10907">
        <v>35</v>
      </c>
      <c r="Z10907">
        <v>35</v>
      </c>
      <c r="AA10907">
        <v>3</v>
      </c>
      <c r="AB10907">
        <v>3</v>
      </c>
      <c r="AC10907">
        <v>65</v>
      </c>
    </row>
    <row r="10908" spans="1:29">
      <c r="A10908">
        <v>11902</v>
      </c>
      <c r="B10908" t="s">
        <v>805</v>
      </c>
      <c r="C10908" t="s">
        <v>12779</v>
      </c>
      <c r="J10908" t="s">
        <v>1436</v>
      </c>
      <c r="K10908">
        <v>0</v>
      </c>
      <c r="N10908" t="b">
        <v>1</v>
      </c>
      <c r="O10908" t="b">
        <v>0</v>
      </c>
      <c r="P10908" t="b">
        <v>0</v>
      </c>
      <c r="Q10908">
        <v>6</v>
      </c>
      <c r="R10908">
        <v>6</v>
      </c>
      <c r="S10908">
        <v>1</v>
      </c>
      <c r="T10908">
        <v>2</v>
      </c>
      <c r="U10908" t="b">
        <v>1</v>
      </c>
      <c r="V10908" t="s">
        <v>12689</v>
      </c>
      <c r="W10908" t="s">
        <v>12690</v>
      </c>
      <c r="X10908" t="s">
        <v>14810</v>
      </c>
      <c r="Y10908">
        <v>35</v>
      </c>
      <c r="Z10908">
        <v>35</v>
      </c>
      <c r="AA10908">
        <v>4</v>
      </c>
      <c r="AB10908">
        <v>4</v>
      </c>
      <c r="AC10908">
        <v>65</v>
      </c>
    </row>
    <row r="10909" spans="1:29">
      <c r="A10909">
        <v>11903</v>
      </c>
      <c r="B10909" t="s">
        <v>805</v>
      </c>
      <c r="C10909" t="s">
        <v>12780</v>
      </c>
      <c r="J10909" t="s">
        <v>1436</v>
      </c>
      <c r="K10909">
        <v>0</v>
      </c>
      <c r="N10909" t="b">
        <v>1</v>
      </c>
      <c r="O10909" t="b">
        <v>0</v>
      </c>
      <c r="P10909" t="b">
        <v>0</v>
      </c>
      <c r="Q10909">
        <v>6</v>
      </c>
      <c r="R10909">
        <v>6</v>
      </c>
      <c r="S10909">
        <v>1</v>
      </c>
      <c r="T10909">
        <v>2</v>
      </c>
      <c r="U10909" t="b">
        <v>1</v>
      </c>
      <c r="V10909" t="s">
        <v>12689</v>
      </c>
      <c r="W10909" t="s">
        <v>12690</v>
      </c>
      <c r="X10909" t="s">
        <v>14811</v>
      </c>
      <c r="Y10909">
        <v>35</v>
      </c>
      <c r="Z10909">
        <v>35</v>
      </c>
      <c r="AA10909">
        <v>5</v>
      </c>
      <c r="AB10909">
        <v>5</v>
      </c>
      <c r="AC10909">
        <v>65</v>
      </c>
    </row>
    <row r="10910" spans="1:29">
      <c r="A10910">
        <v>11904</v>
      </c>
      <c r="B10910" t="s">
        <v>805</v>
      </c>
      <c r="C10910" t="s">
        <v>12781</v>
      </c>
      <c r="J10910" t="s">
        <v>1436</v>
      </c>
      <c r="K10910">
        <v>0</v>
      </c>
      <c r="N10910" t="b">
        <v>1</v>
      </c>
      <c r="O10910" t="b">
        <v>0</v>
      </c>
      <c r="P10910" t="b">
        <v>0</v>
      </c>
      <c r="Q10910">
        <v>6</v>
      </c>
      <c r="R10910">
        <v>6</v>
      </c>
      <c r="S10910">
        <v>1</v>
      </c>
      <c r="T10910">
        <v>2</v>
      </c>
      <c r="U10910" t="b">
        <v>1</v>
      </c>
      <c r="V10910" t="s">
        <v>12689</v>
      </c>
      <c r="W10910" t="s">
        <v>12690</v>
      </c>
      <c r="X10910" t="s">
        <v>15402</v>
      </c>
      <c r="Y10910">
        <v>36</v>
      </c>
      <c r="Z10910">
        <v>36</v>
      </c>
      <c r="AA10910">
        <v>2</v>
      </c>
      <c r="AB10910">
        <v>2</v>
      </c>
      <c r="AC10910">
        <v>65</v>
      </c>
    </row>
    <row r="10911" spans="1:29">
      <c r="A10911">
        <v>11905</v>
      </c>
      <c r="B10911" t="s">
        <v>805</v>
      </c>
      <c r="C10911" t="s">
        <v>12782</v>
      </c>
      <c r="J10911" t="s">
        <v>1436</v>
      </c>
      <c r="K10911">
        <v>0</v>
      </c>
      <c r="N10911" t="b">
        <v>1</v>
      </c>
      <c r="O10911" t="b">
        <v>0</v>
      </c>
      <c r="P10911" t="b">
        <v>0</v>
      </c>
      <c r="Q10911">
        <v>6</v>
      </c>
      <c r="R10911">
        <v>6</v>
      </c>
      <c r="S10911">
        <v>1</v>
      </c>
      <c r="T10911">
        <v>2</v>
      </c>
      <c r="U10911" t="b">
        <v>1</v>
      </c>
      <c r="V10911" t="s">
        <v>12689</v>
      </c>
      <c r="W10911" t="s">
        <v>12690</v>
      </c>
      <c r="X10911" t="s">
        <v>14548</v>
      </c>
      <c r="Y10911">
        <v>36</v>
      </c>
      <c r="Z10911">
        <v>36</v>
      </c>
      <c r="AA10911">
        <v>3</v>
      </c>
      <c r="AB10911">
        <v>3</v>
      </c>
      <c r="AC10911">
        <v>65</v>
      </c>
    </row>
    <row r="10912" spans="1:29">
      <c r="A10912">
        <v>11906</v>
      </c>
      <c r="B10912" t="s">
        <v>805</v>
      </c>
      <c r="C10912" t="s">
        <v>12783</v>
      </c>
      <c r="J10912" t="s">
        <v>1436</v>
      </c>
      <c r="K10912">
        <v>0</v>
      </c>
      <c r="N10912" t="b">
        <v>1</v>
      </c>
      <c r="O10912" t="b">
        <v>0</v>
      </c>
      <c r="P10912" t="b">
        <v>0</v>
      </c>
      <c r="Q10912">
        <v>6</v>
      </c>
      <c r="R10912">
        <v>6</v>
      </c>
      <c r="S10912">
        <v>1</v>
      </c>
      <c r="T10912">
        <v>2</v>
      </c>
      <c r="U10912" t="b">
        <v>1</v>
      </c>
      <c r="V10912" t="s">
        <v>12689</v>
      </c>
      <c r="W10912" t="s">
        <v>12690</v>
      </c>
      <c r="X10912" t="s">
        <v>14812</v>
      </c>
      <c r="Y10912">
        <v>36</v>
      </c>
      <c r="Z10912">
        <v>36</v>
      </c>
      <c r="AA10912">
        <v>4</v>
      </c>
      <c r="AB10912">
        <v>4</v>
      </c>
      <c r="AC10912">
        <v>65</v>
      </c>
    </row>
    <row r="10913" spans="1:29">
      <c r="A10913">
        <v>11907</v>
      </c>
      <c r="B10913" t="s">
        <v>805</v>
      </c>
      <c r="C10913" t="s">
        <v>12784</v>
      </c>
      <c r="J10913" t="s">
        <v>1436</v>
      </c>
      <c r="K10913">
        <v>0</v>
      </c>
      <c r="N10913" t="b">
        <v>1</v>
      </c>
      <c r="O10913" t="b">
        <v>0</v>
      </c>
      <c r="P10913" t="b">
        <v>0</v>
      </c>
      <c r="Q10913">
        <v>6</v>
      </c>
      <c r="R10913">
        <v>6</v>
      </c>
      <c r="S10913">
        <v>1</v>
      </c>
      <c r="T10913">
        <v>2</v>
      </c>
      <c r="U10913" t="b">
        <v>1</v>
      </c>
      <c r="V10913" t="s">
        <v>12689</v>
      </c>
      <c r="W10913" t="s">
        <v>12690</v>
      </c>
      <c r="X10913" t="s">
        <v>14813</v>
      </c>
      <c r="Y10913">
        <v>36</v>
      </c>
      <c r="Z10913">
        <v>36</v>
      </c>
      <c r="AA10913">
        <v>5</v>
      </c>
      <c r="AB10913">
        <v>5</v>
      </c>
      <c r="AC10913">
        <v>65</v>
      </c>
    </row>
    <row r="10914" spans="1:29">
      <c r="A10914">
        <v>11908</v>
      </c>
      <c r="B10914" t="s">
        <v>805</v>
      </c>
      <c r="C10914" t="s">
        <v>12785</v>
      </c>
      <c r="J10914" t="s">
        <v>1436</v>
      </c>
      <c r="K10914">
        <v>0</v>
      </c>
      <c r="N10914" t="b">
        <v>1</v>
      </c>
      <c r="O10914" t="b">
        <v>0</v>
      </c>
      <c r="P10914" t="b">
        <v>0</v>
      </c>
      <c r="Q10914">
        <v>6</v>
      </c>
      <c r="R10914">
        <v>6</v>
      </c>
      <c r="S10914">
        <v>1</v>
      </c>
      <c r="T10914">
        <v>2</v>
      </c>
      <c r="U10914" t="b">
        <v>1</v>
      </c>
      <c r="V10914" t="s">
        <v>12689</v>
      </c>
      <c r="W10914" t="s">
        <v>12690</v>
      </c>
      <c r="X10914" t="s">
        <v>15403</v>
      </c>
      <c r="Y10914">
        <v>37</v>
      </c>
      <c r="Z10914">
        <v>37</v>
      </c>
      <c r="AA10914">
        <v>2</v>
      </c>
      <c r="AB10914">
        <v>2</v>
      </c>
      <c r="AC10914">
        <v>65</v>
      </c>
    </row>
    <row r="10915" spans="1:29">
      <c r="A10915">
        <v>11909</v>
      </c>
      <c r="B10915" t="s">
        <v>805</v>
      </c>
      <c r="C10915" t="s">
        <v>12786</v>
      </c>
      <c r="J10915" t="s">
        <v>1436</v>
      </c>
      <c r="K10915">
        <v>0</v>
      </c>
      <c r="N10915" t="b">
        <v>1</v>
      </c>
      <c r="O10915" t="b">
        <v>0</v>
      </c>
      <c r="P10915" t="b">
        <v>0</v>
      </c>
      <c r="Q10915">
        <v>6</v>
      </c>
      <c r="R10915">
        <v>6</v>
      </c>
      <c r="S10915">
        <v>1</v>
      </c>
      <c r="T10915">
        <v>2</v>
      </c>
      <c r="U10915" t="b">
        <v>1</v>
      </c>
      <c r="V10915" t="s">
        <v>12689</v>
      </c>
      <c r="W10915" t="s">
        <v>12690</v>
      </c>
      <c r="X10915" t="s">
        <v>14549</v>
      </c>
      <c r="Y10915">
        <v>37</v>
      </c>
      <c r="Z10915">
        <v>37</v>
      </c>
      <c r="AA10915">
        <v>3</v>
      </c>
      <c r="AB10915">
        <v>3</v>
      </c>
      <c r="AC10915">
        <v>65</v>
      </c>
    </row>
    <row r="10916" spans="1:29">
      <c r="A10916">
        <v>11910</v>
      </c>
      <c r="B10916" t="s">
        <v>805</v>
      </c>
      <c r="C10916" t="s">
        <v>12787</v>
      </c>
      <c r="J10916" t="s">
        <v>1436</v>
      </c>
      <c r="K10916">
        <v>0</v>
      </c>
      <c r="N10916" t="b">
        <v>1</v>
      </c>
      <c r="O10916" t="b">
        <v>0</v>
      </c>
      <c r="P10916" t="b">
        <v>0</v>
      </c>
      <c r="Q10916">
        <v>6</v>
      </c>
      <c r="R10916">
        <v>6</v>
      </c>
      <c r="S10916">
        <v>1</v>
      </c>
      <c r="T10916">
        <v>2</v>
      </c>
      <c r="U10916" t="b">
        <v>1</v>
      </c>
      <c r="V10916" t="s">
        <v>12689</v>
      </c>
      <c r="W10916" t="s">
        <v>12690</v>
      </c>
      <c r="X10916" t="s">
        <v>15404</v>
      </c>
      <c r="Y10916">
        <v>37</v>
      </c>
      <c r="Z10916">
        <v>37</v>
      </c>
      <c r="AA10916">
        <v>4</v>
      </c>
      <c r="AB10916">
        <v>4</v>
      </c>
      <c r="AC10916">
        <v>65</v>
      </c>
    </row>
    <row r="10917" spans="1:29">
      <c r="A10917">
        <v>11911</v>
      </c>
      <c r="B10917" t="s">
        <v>805</v>
      </c>
      <c r="C10917" t="s">
        <v>12788</v>
      </c>
      <c r="J10917" t="s">
        <v>1436</v>
      </c>
      <c r="K10917">
        <v>0</v>
      </c>
      <c r="N10917" t="b">
        <v>1</v>
      </c>
      <c r="O10917" t="b">
        <v>0</v>
      </c>
      <c r="P10917" t="b">
        <v>0</v>
      </c>
      <c r="Q10917">
        <v>6</v>
      </c>
      <c r="R10917">
        <v>6</v>
      </c>
      <c r="S10917">
        <v>1</v>
      </c>
      <c r="T10917">
        <v>2</v>
      </c>
      <c r="U10917" t="b">
        <v>1</v>
      </c>
      <c r="V10917" t="s">
        <v>12689</v>
      </c>
      <c r="W10917" t="s">
        <v>12690</v>
      </c>
      <c r="X10917" t="s">
        <v>15635</v>
      </c>
      <c r="Y10917">
        <v>37</v>
      </c>
      <c r="Z10917">
        <v>37</v>
      </c>
      <c r="AA10917">
        <v>5</v>
      </c>
      <c r="AB10917">
        <v>5</v>
      </c>
      <c r="AC10917">
        <v>65</v>
      </c>
    </row>
    <row r="10918" spans="1:29">
      <c r="A10918">
        <v>11912</v>
      </c>
      <c r="B10918" t="s">
        <v>805</v>
      </c>
      <c r="C10918" t="s">
        <v>12789</v>
      </c>
      <c r="J10918" t="s">
        <v>1436</v>
      </c>
      <c r="K10918">
        <v>0</v>
      </c>
      <c r="N10918" t="b">
        <v>1</v>
      </c>
      <c r="O10918" t="b">
        <v>0</v>
      </c>
      <c r="P10918" t="b">
        <v>0</v>
      </c>
      <c r="Q10918">
        <v>6</v>
      </c>
      <c r="R10918">
        <v>6</v>
      </c>
      <c r="S10918">
        <v>1</v>
      </c>
      <c r="T10918">
        <v>2</v>
      </c>
      <c r="U10918" t="b">
        <v>1</v>
      </c>
      <c r="V10918" t="s">
        <v>12689</v>
      </c>
      <c r="W10918" t="s">
        <v>12690</v>
      </c>
      <c r="X10918" t="s">
        <v>15405</v>
      </c>
      <c r="Y10918">
        <v>38</v>
      </c>
      <c r="Z10918">
        <v>38</v>
      </c>
      <c r="AA10918">
        <v>2</v>
      </c>
      <c r="AB10918">
        <v>2</v>
      </c>
      <c r="AC10918">
        <v>65</v>
      </c>
    </row>
    <row r="10919" spans="1:29">
      <c r="A10919">
        <v>11913</v>
      </c>
      <c r="B10919" t="s">
        <v>805</v>
      </c>
      <c r="C10919" t="s">
        <v>12790</v>
      </c>
      <c r="J10919" t="s">
        <v>1436</v>
      </c>
      <c r="K10919">
        <v>0</v>
      </c>
      <c r="N10919" t="b">
        <v>1</v>
      </c>
      <c r="O10919" t="b">
        <v>0</v>
      </c>
      <c r="P10919" t="b">
        <v>0</v>
      </c>
      <c r="Q10919">
        <v>6</v>
      </c>
      <c r="R10919">
        <v>6</v>
      </c>
      <c r="S10919">
        <v>1</v>
      </c>
      <c r="T10919">
        <v>2</v>
      </c>
      <c r="U10919" t="b">
        <v>1</v>
      </c>
      <c r="V10919" t="s">
        <v>12689</v>
      </c>
      <c r="W10919" t="s">
        <v>12690</v>
      </c>
      <c r="X10919" t="s">
        <v>15406</v>
      </c>
      <c r="Y10919">
        <v>38</v>
      </c>
      <c r="Z10919">
        <v>38</v>
      </c>
      <c r="AA10919">
        <v>3</v>
      </c>
      <c r="AB10919">
        <v>3</v>
      </c>
      <c r="AC10919">
        <v>65</v>
      </c>
    </row>
    <row r="10920" spans="1:29">
      <c r="A10920">
        <v>11914</v>
      </c>
      <c r="B10920" t="s">
        <v>805</v>
      </c>
      <c r="C10920" t="s">
        <v>12791</v>
      </c>
      <c r="J10920" t="s">
        <v>1436</v>
      </c>
      <c r="K10920">
        <v>0</v>
      </c>
      <c r="N10920" t="b">
        <v>1</v>
      </c>
      <c r="O10920" t="b">
        <v>0</v>
      </c>
      <c r="P10920" t="b">
        <v>0</v>
      </c>
      <c r="Q10920">
        <v>6</v>
      </c>
      <c r="R10920">
        <v>6</v>
      </c>
      <c r="S10920">
        <v>1</v>
      </c>
      <c r="T10920">
        <v>2</v>
      </c>
      <c r="U10920" t="b">
        <v>1</v>
      </c>
      <c r="V10920" t="s">
        <v>12689</v>
      </c>
      <c r="W10920" t="s">
        <v>12690</v>
      </c>
      <c r="X10920" t="s">
        <v>14814</v>
      </c>
      <c r="Y10920">
        <v>38</v>
      </c>
      <c r="Z10920">
        <v>38</v>
      </c>
      <c r="AA10920">
        <v>4</v>
      </c>
      <c r="AB10920">
        <v>4</v>
      </c>
      <c r="AC10920">
        <v>65</v>
      </c>
    </row>
    <row r="10921" spans="1:29">
      <c r="A10921">
        <v>11915</v>
      </c>
      <c r="B10921" t="s">
        <v>805</v>
      </c>
      <c r="C10921" t="s">
        <v>12792</v>
      </c>
      <c r="J10921" t="s">
        <v>1436</v>
      </c>
      <c r="K10921">
        <v>0</v>
      </c>
      <c r="N10921" t="b">
        <v>1</v>
      </c>
      <c r="O10921" t="b">
        <v>0</v>
      </c>
      <c r="P10921" t="b">
        <v>0</v>
      </c>
      <c r="Q10921">
        <v>6</v>
      </c>
      <c r="R10921">
        <v>6</v>
      </c>
      <c r="S10921">
        <v>1</v>
      </c>
      <c r="T10921">
        <v>2</v>
      </c>
      <c r="U10921" t="b">
        <v>1</v>
      </c>
      <c r="V10921" t="s">
        <v>12689</v>
      </c>
      <c r="W10921" t="s">
        <v>12690</v>
      </c>
      <c r="X10921" t="s">
        <v>14732</v>
      </c>
      <c r="Y10921">
        <v>38</v>
      </c>
      <c r="Z10921">
        <v>38</v>
      </c>
      <c r="AA10921">
        <v>5</v>
      </c>
      <c r="AB10921">
        <v>5</v>
      </c>
      <c r="AC10921">
        <v>65</v>
      </c>
    </row>
    <row r="10922" spans="1:29">
      <c r="A10922">
        <v>11916</v>
      </c>
      <c r="B10922" t="s">
        <v>805</v>
      </c>
      <c r="C10922" t="s">
        <v>12793</v>
      </c>
      <c r="J10922" t="s">
        <v>1436</v>
      </c>
      <c r="K10922">
        <v>0</v>
      </c>
      <c r="N10922" t="b">
        <v>1</v>
      </c>
      <c r="O10922" t="b">
        <v>0</v>
      </c>
      <c r="P10922" t="b">
        <v>0</v>
      </c>
      <c r="Q10922">
        <v>6</v>
      </c>
      <c r="R10922">
        <v>6</v>
      </c>
      <c r="S10922">
        <v>1</v>
      </c>
      <c r="T10922">
        <v>2</v>
      </c>
      <c r="U10922" t="b">
        <v>1</v>
      </c>
      <c r="V10922" t="s">
        <v>12689</v>
      </c>
      <c r="W10922" t="s">
        <v>12690</v>
      </c>
      <c r="X10922" t="s">
        <v>15407</v>
      </c>
      <c r="Y10922">
        <v>39</v>
      </c>
      <c r="Z10922">
        <v>39</v>
      </c>
      <c r="AA10922">
        <v>2</v>
      </c>
      <c r="AB10922">
        <v>2</v>
      </c>
      <c r="AC10922">
        <v>65</v>
      </c>
    </row>
    <row r="10923" spans="1:29">
      <c r="A10923">
        <v>11917</v>
      </c>
      <c r="B10923" t="s">
        <v>805</v>
      </c>
      <c r="C10923" t="s">
        <v>12794</v>
      </c>
      <c r="J10923" t="s">
        <v>1436</v>
      </c>
      <c r="K10923">
        <v>0</v>
      </c>
      <c r="N10923" t="b">
        <v>1</v>
      </c>
      <c r="O10923" t="b">
        <v>0</v>
      </c>
      <c r="P10923" t="b">
        <v>0</v>
      </c>
      <c r="Q10923">
        <v>6</v>
      </c>
      <c r="R10923">
        <v>6</v>
      </c>
      <c r="S10923">
        <v>1</v>
      </c>
      <c r="T10923">
        <v>2</v>
      </c>
      <c r="U10923" t="b">
        <v>1</v>
      </c>
      <c r="V10923" t="s">
        <v>12689</v>
      </c>
      <c r="W10923" t="s">
        <v>12690</v>
      </c>
      <c r="X10923" t="s">
        <v>15408</v>
      </c>
      <c r="Y10923">
        <v>39</v>
      </c>
      <c r="Z10923">
        <v>39</v>
      </c>
      <c r="AA10923">
        <v>3</v>
      </c>
      <c r="AB10923">
        <v>3</v>
      </c>
      <c r="AC10923">
        <v>65</v>
      </c>
    </row>
    <row r="10924" spans="1:29">
      <c r="A10924">
        <v>11918</v>
      </c>
      <c r="B10924" t="s">
        <v>805</v>
      </c>
      <c r="C10924" t="s">
        <v>12795</v>
      </c>
      <c r="J10924" t="s">
        <v>1436</v>
      </c>
      <c r="K10924">
        <v>0</v>
      </c>
      <c r="N10924" t="b">
        <v>1</v>
      </c>
      <c r="O10924" t="b">
        <v>0</v>
      </c>
      <c r="P10924" t="b">
        <v>0</v>
      </c>
      <c r="Q10924">
        <v>6</v>
      </c>
      <c r="R10924">
        <v>6</v>
      </c>
      <c r="S10924">
        <v>1</v>
      </c>
      <c r="T10924">
        <v>2</v>
      </c>
      <c r="U10924" t="b">
        <v>1</v>
      </c>
      <c r="V10924" t="s">
        <v>12689</v>
      </c>
      <c r="W10924" t="s">
        <v>12690</v>
      </c>
      <c r="X10924" t="s">
        <v>14815</v>
      </c>
      <c r="Y10924">
        <v>39</v>
      </c>
      <c r="Z10924">
        <v>39</v>
      </c>
      <c r="AA10924">
        <v>4</v>
      </c>
      <c r="AB10924">
        <v>4</v>
      </c>
      <c r="AC10924">
        <v>65</v>
      </c>
    </row>
    <row r="10925" spans="1:29">
      <c r="A10925">
        <v>11919</v>
      </c>
      <c r="B10925" t="s">
        <v>805</v>
      </c>
      <c r="C10925" t="s">
        <v>12796</v>
      </c>
      <c r="J10925" t="s">
        <v>1436</v>
      </c>
      <c r="K10925">
        <v>0</v>
      </c>
      <c r="N10925" t="b">
        <v>1</v>
      </c>
      <c r="O10925" t="b">
        <v>0</v>
      </c>
      <c r="P10925" t="b">
        <v>0</v>
      </c>
      <c r="Q10925">
        <v>6</v>
      </c>
      <c r="R10925">
        <v>6</v>
      </c>
      <c r="S10925">
        <v>1</v>
      </c>
      <c r="T10925">
        <v>2</v>
      </c>
      <c r="U10925" t="b">
        <v>1</v>
      </c>
      <c r="V10925" t="s">
        <v>12689</v>
      </c>
      <c r="W10925" t="s">
        <v>12690</v>
      </c>
      <c r="X10925" t="s">
        <v>14733</v>
      </c>
      <c r="Y10925">
        <v>39</v>
      </c>
      <c r="Z10925">
        <v>39</v>
      </c>
      <c r="AA10925">
        <v>5</v>
      </c>
      <c r="AB10925">
        <v>5</v>
      </c>
      <c r="AC10925">
        <v>65</v>
      </c>
    </row>
    <row r="10926" spans="1:29">
      <c r="A10926">
        <v>11920</v>
      </c>
      <c r="B10926" t="s">
        <v>805</v>
      </c>
      <c r="C10926" t="s">
        <v>12797</v>
      </c>
      <c r="J10926" t="s">
        <v>1436</v>
      </c>
      <c r="K10926">
        <v>0</v>
      </c>
      <c r="N10926" t="b">
        <v>1</v>
      </c>
      <c r="O10926" t="b">
        <v>0</v>
      </c>
      <c r="P10926" t="b">
        <v>0</v>
      </c>
      <c r="Q10926">
        <v>6</v>
      </c>
      <c r="R10926">
        <v>6</v>
      </c>
      <c r="S10926">
        <v>1</v>
      </c>
      <c r="T10926">
        <v>2</v>
      </c>
      <c r="U10926" t="b">
        <v>1</v>
      </c>
      <c r="V10926" t="s">
        <v>12689</v>
      </c>
      <c r="W10926" t="s">
        <v>12690</v>
      </c>
      <c r="X10926" t="s">
        <v>15409</v>
      </c>
      <c r="Y10926">
        <v>40</v>
      </c>
      <c r="Z10926">
        <v>40</v>
      </c>
      <c r="AA10926">
        <v>2</v>
      </c>
      <c r="AB10926">
        <v>2</v>
      </c>
      <c r="AC10926">
        <v>65</v>
      </c>
    </row>
    <row r="10927" spans="1:29">
      <c r="A10927">
        <v>11921</v>
      </c>
      <c r="B10927" t="s">
        <v>805</v>
      </c>
      <c r="C10927" t="s">
        <v>12798</v>
      </c>
      <c r="J10927" t="s">
        <v>1436</v>
      </c>
      <c r="K10927">
        <v>0</v>
      </c>
      <c r="N10927" t="b">
        <v>1</v>
      </c>
      <c r="O10927" t="b">
        <v>0</v>
      </c>
      <c r="P10927" t="b">
        <v>0</v>
      </c>
      <c r="Q10927">
        <v>6</v>
      </c>
      <c r="R10927">
        <v>6</v>
      </c>
      <c r="S10927">
        <v>1</v>
      </c>
      <c r="T10927">
        <v>2</v>
      </c>
      <c r="U10927" t="b">
        <v>1</v>
      </c>
      <c r="V10927" t="s">
        <v>12689</v>
      </c>
      <c r="W10927" t="s">
        <v>12690</v>
      </c>
      <c r="X10927" t="s">
        <v>15410</v>
      </c>
      <c r="Y10927">
        <v>40</v>
      </c>
      <c r="Z10927">
        <v>40</v>
      </c>
      <c r="AA10927">
        <v>3</v>
      </c>
      <c r="AB10927">
        <v>3</v>
      </c>
      <c r="AC10927">
        <v>65</v>
      </c>
    </row>
    <row r="10928" spans="1:29">
      <c r="A10928">
        <v>11922</v>
      </c>
      <c r="B10928" t="s">
        <v>805</v>
      </c>
      <c r="C10928" t="s">
        <v>12799</v>
      </c>
      <c r="J10928" t="s">
        <v>1436</v>
      </c>
      <c r="K10928">
        <v>0</v>
      </c>
      <c r="N10928" t="b">
        <v>1</v>
      </c>
      <c r="O10928" t="b">
        <v>0</v>
      </c>
      <c r="P10928" t="b">
        <v>0</v>
      </c>
      <c r="Q10928">
        <v>6</v>
      </c>
      <c r="R10928">
        <v>6</v>
      </c>
      <c r="S10928">
        <v>1</v>
      </c>
      <c r="T10928">
        <v>2</v>
      </c>
      <c r="U10928" t="b">
        <v>1</v>
      </c>
      <c r="V10928" t="s">
        <v>12689</v>
      </c>
      <c r="W10928" t="s">
        <v>12690</v>
      </c>
      <c r="X10928" t="s">
        <v>14816</v>
      </c>
      <c r="Y10928">
        <v>40</v>
      </c>
      <c r="Z10928">
        <v>40</v>
      </c>
      <c r="AA10928">
        <v>4</v>
      </c>
      <c r="AB10928">
        <v>4</v>
      </c>
      <c r="AC10928">
        <v>65</v>
      </c>
    </row>
    <row r="10929" spans="1:29">
      <c r="A10929">
        <v>11923</v>
      </c>
      <c r="B10929" t="s">
        <v>805</v>
      </c>
      <c r="C10929" t="s">
        <v>12800</v>
      </c>
      <c r="J10929" t="s">
        <v>1436</v>
      </c>
      <c r="K10929">
        <v>0</v>
      </c>
      <c r="N10929" t="b">
        <v>1</v>
      </c>
      <c r="O10929" t="b">
        <v>0</v>
      </c>
      <c r="P10929" t="b">
        <v>0</v>
      </c>
      <c r="Q10929">
        <v>6</v>
      </c>
      <c r="R10929">
        <v>6</v>
      </c>
      <c r="S10929">
        <v>1</v>
      </c>
      <c r="T10929">
        <v>2</v>
      </c>
      <c r="U10929" t="b">
        <v>1</v>
      </c>
      <c r="V10929" t="s">
        <v>12689</v>
      </c>
      <c r="W10929" t="s">
        <v>12690</v>
      </c>
      <c r="X10929" t="s">
        <v>14553</v>
      </c>
      <c r="Y10929">
        <v>40</v>
      </c>
      <c r="Z10929">
        <v>40</v>
      </c>
      <c r="AA10929">
        <v>5</v>
      </c>
      <c r="AB10929">
        <v>5</v>
      </c>
      <c r="AC10929">
        <v>65</v>
      </c>
    </row>
    <row r="10930" spans="1:29">
      <c r="A10930">
        <v>11924</v>
      </c>
      <c r="B10930" t="s">
        <v>805</v>
      </c>
      <c r="C10930" t="s">
        <v>12801</v>
      </c>
      <c r="J10930" t="s">
        <v>1436</v>
      </c>
      <c r="K10930">
        <v>0</v>
      </c>
      <c r="N10930" t="b">
        <v>1</v>
      </c>
      <c r="O10930" t="b">
        <v>0</v>
      </c>
      <c r="P10930" t="b">
        <v>0</v>
      </c>
      <c r="Q10930">
        <v>6</v>
      </c>
      <c r="R10930">
        <v>6</v>
      </c>
      <c r="S10930">
        <v>1</v>
      </c>
      <c r="T10930">
        <v>2</v>
      </c>
      <c r="U10930" t="b">
        <v>1</v>
      </c>
      <c r="V10930" t="s">
        <v>12689</v>
      </c>
      <c r="W10930" t="s">
        <v>12690</v>
      </c>
      <c r="X10930" t="s">
        <v>15371</v>
      </c>
      <c r="Y10930">
        <v>41</v>
      </c>
      <c r="Z10930">
        <v>41</v>
      </c>
      <c r="AA10930">
        <v>2</v>
      </c>
      <c r="AB10930">
        <v>2</v>
      </c>
      <c r="AC10930">
        <v>65</v>
      </c>
    </row>
    <row r="10931" spans="1:29">
      <c r="A10931">
        <v>11925</v>
      </c>
      <c r="B10931" t="s">
        <v>805</v>
      </c>
      <c r="C10931" t="s">
        <v>12802</v>
      </c>
      <c r="J10931" t="s">
        <v>1436</v>
      </c>
      <c r="K10931">
        <v>0</v>
      </c>
      <c r="N10931" t="b">
        <v>1</v>
      </c>
      <c r="O10931" t="b">
        <v>0</v>
      </c>
      <c r="P10931" t="b">
        <v>0</v>
      </c>
      <c r="Q10931">
        <v>6</v>
      </c>
      <c r="R10931">
        <v>6</v>
      </c>
      <c r="S10931">
        <v>1</v>
      </c>
      <c r="T10931">
        <v>2</v>
      </c>
      <c r="U10931" t="b">
        <v>1</v>
      </c>
      <c r="V10931" t="s">
        <v>12689</v>
      </c>
      <c r="W10931" t="s">
        <v>12690</v>
      </c>
      <c r="X10931" t="s">
        <v>15372</v>
      </c>
      <c r="Y10931">
        <v>41</v>
      </c>
      <c r="Z10931">
        <v>41</v>
      </c>
      <c r="AA10931">
        <v>3</v>
      </c>
      <c r="AB10931">
        <v>3</v>
      </c>
      <c r="AC10931">
        <v>65</v>
      </c>
    </row>
    <row r="10932" spans="1:29">
      <c r="A10932">
        <v>11926</v>
      </c>
      <c r="B10932" t="s">
        <v>805</v>
      </c>
      <c r="C10932" t="s">
        <v>12803</v>
      </c>
      <c r="J10932" t="s">
        <v>1436</v>
      </c>
      <c r="K10932">
        <v>0</v>
      </c>
      <c r="N10932" t="b">
        <v>1</v>
      </c>
      <c r="O10932" t="b">
        <v>0</v>
      </c>
      <c r="P10932" t="b">
        <v>0</v>
      </c>
      <c r="Q10932">
        <v>6</v>
      </c>
      <c r="R10932">
        <v>6</v>
      </c>
      <c r="S10932">
        <v>1</v>
      </c>
      <c r="T10932">
        <v>2</v>
      </c>
      <c r="U10932" t="b">
        <v>1</v>
      </c>
      <c r="V10932" t="s">
        <v>12689</v>
      </c>
      <c r="W10932" t="s">
        <v>12690</v>
      </c>
      <c r="X10932" t="s">
        <v>14817</v>
      </c>
      <c r="Y10932">
        <v>41</v>
      </c>
      <c r="Z10932">
        <v>41</v>
      </c>
      <c r="AA10932">
        <v>4</v>
      </c>
      <c r="AB10932">
        <v>4</v>
      </c>
      <c r="AC10932">
        <v>65</v>
      </c>
    </row>
    <row r="10933" spans="1:29">
      <c r="A10933">
        <v>11927</v>
      </c>
      <c r="B10933" t="s">
        <v>805</v>
      </c>
      <c r="C10933" t="s">
        <v>12804</v>
      </c>
      <c r="J10933" t="s">
        <v>1436</v>
      </c>
      <c r="K10933">
        <v>0</v>
      </c>
      <c r="N10933" t="b">
        <v>1</v>
      </c>
      <c r="O10933" t="b">
        <v>0</v>
      </c>
      <c r="P10933" t="b">
        <v>0</v>
      </c>
      <c r="Q10933">
        <v>6</v>
      </c>
      <c r="R10933">
        <v>6</v>
      </c>
      <c r="S10933">
        <v>1</v>
      </c>
      <c r="T10933">
        <v>2</v>
      </c>
      <c r="U10933" t="b">
        <v>1</v>
      </c>
      <c r="V10933" t="s">
        <v>12689</v>
      </c>
      <c r="W10933" t="s">
        <v>12690</v>
      </c>
      <c r="X10933" t="s">
        <v>14554</v>
      </c>
      <c r="Y10933">
        <v>41</v>
      </c>
      <c r="Z10933">
        <v>41</v>
      </c>
      <c r="AA10933">
        <v>5</v>
      </c>
      <c r="AB10933">
        <v>5</v>
      </c>
      <c r="AC10933">
        <v>65</v>
      </c>
    </row>
    <row r="10934" spans="1:29">
      <c r="A10934">
        <v>11928</v>
      </c>
      <c r="B10934" t="s">
        <v>805</v>
      </c>
      <c r="C10934" t="s">
        <v>12805</v>
      </c>
      <c r="J10934" t="s">
        <v>1436</v>
      </c>
      <c r="K10934">
        <v>0</v>
      </c>
      <c r="N10934" t="b">
        <v>1</v>
      </c>
      <c r="O10934" t="b">
        <v>0</v>
      </c>
      <c r="P10934" t="b">
        <v>0</v>
      </c>
      <c r="Q10934">
        <v>6</v>
      </c>
      <c r="R10934">
        <v>6</v>
      </c>
      <c r="S10934">
        <v>1</v>
      </c>
      <c r="T10934">
        <v>2</v>
      </c>
      <c r="U10934" t="b">
        <v>1</v>
      </c>
      <c r="V10934" t="s">
        <v>12689</v>
      </c>
      <c r="W10934" t="s">
        <v>12690</v>
      </c>
      <c r="X10934" t="s">
        <v>15373</v>
      </c>
      <c r="Y10934">
        <v>42</v>
      </c>
      <c r="Z10934">
        <v>42</v>
      </c>
      <c r="AA10934">
        <v>2</v>
      </c>
      <c r="AB10934">
        <v>2</v>
      </c>
      <c r="AC10934">
        <v>65</v>
      </c>
    </row>
    <row r="10935" spans="1:29">
      <c r="A10935">
        <v>11929</v>
      </c>
      <c r="B10935" t="s">
        <v>805</v>
      </c>
      <c r="C10935" t="s">
        <v>12806</v>
      </c>
      <c r="J10935" t="s">
        <v>1436</v>
      </c>
      <c r="K10935">
        <v>0</v>
      </c>
      <c r="N10935" t="b">
        <v>1</v>
      </c>
      <c r="O10935" t="b">
        <v>0</v>
      </c>
      <c r="P10935" t="b">
        <v>0</v>
      </c>
      <c r="Q10935">
        <v>6</v>
      </c>
      <c r="R10935">
        <v>6</v>
      </c>
      <c r="S10935">
        <v>1</v>
      </c>
      <c r="T10935">
        <v>2</v>
      </c>
      <c r="U10935" t="b">
        <v>1</v>
      </c>
      <c r="V10935" t="s">
        <v>12689</v>
      </c>
      <c r="W10935" t="s">
        <v>12690</v>
      </c>
      <c r="X10935" t="s">
        <v>15374</v>
      </c>
      <c r="Y10935">
        <v>42</v>
      </c>
      <c r="Z10935">
        <v>42</v>
      </c>
      <c r="AA10935">
        <v>3</v>
      </c>
      <c r="AB10935">
        <v>3</v>
      </c>
      <c r="AC10935">
        <v>65</v>
      </c>
    </row>
    <row r="10936" spans="1:29">
      <c r="A10936">
        <v>11930</v>
      </c>
      <c r="B10936" t="s">
        <v>805</v>
      </c>
      <c r="C10936" t="s">
        <v>12807</v>
      </c>
      <c r="J10936" t="s">
        <v>1436</v>
      </c>
      <c r="K10936">
        <v>0</v>
      </c>
      <c r="N10936" t="b">
        <v>1</v>
      </c>
      <c r="O10936" t="b">
        <v>0</v>
      </c>
      <c r="P10936" t="b">
        <v>0</v>
      </c>
      <c r="Q10936">
        <v>6</v>
      </c>
      <c r="R10936">
        <v>6</v>
      </c>
      <c r="S10936">
        <v>1</v>
      </c>
      <c r="T10936">
        <v>2</v>
      </c>
      <c r="U10936" t="b">
        <v>1</v>
      </c>
      <c r="V10936" t="s">
        <v>12689</v>
      </c>
      <c r="W10936" t="s">
        <v>12690</v>
      </c>
      <c r="X10936" t="s">
        <v>14818</v>
      </c>
      <c r="Y10936">
        <v>42</v>
      </c>
      <c r="Z10936">
        <v>42</v>
      </c>
      <c r="AA10936">
        <v>4</v>
      </c>
      <c r="AB10936">
        <v>4</v>
      </c>
      <c r="AC10936">
        <v>65</v>
      </c>
    </row>
    <row r="10937" spans="1:29">
      <c r="A10937">
        <v>11931</v>
      </c>
      <c r="B10937" t="s">
        <v>805</v>
      </c>
      <c r="C10937" t="s">
        <v>12808</v>
      </c>
      <c r="J10937" t="s">
        <v>1436</v>
      </c>
      <c r="K10937">
        <v>0</v>
      </c>
      <c r="N10937" t="b">
        <v>1</v>
      </c>
      <c r="O10937" t="b">
        <v>0</v>
      </c>
      <c r="P10937" t="b">
        <v>0</v>
      </c>
      <c r="Q10937">
        <v>6</v>
      </c>
      <c r="R10937">
        <v>6</v>
      </c>
      <c r="S10937">
        <v>1</v>
      </c>
      <c r="T10937">
        <v>2</v>
      </c>
      <c r="U10937" t="b">
        <v>1</v>
      </c>
      <c r="V10937" t="s">
        <v>12689</v>
      </c>
      <c r="W10937" t="s">
        <v>12690</v>
      </c>
      <c r="X10937" t="s">
        <v>14555</v>
      </c>
      <c r="Y10937">
        <v>42</v>
      </c>
      <c r="Z10937">
        <v>42</v>
      </c>
      <c r="AA10937">
        <v>5</v>
      </c>
      <c r="AB10937">
        <v>5</v>
      </c>
      <c r="AC10937">
        <v>65</v>
      </c>
    </row>
    <row r="10938" spans="1:29">
      <c r="A10938">
        <v>11932</v>
      </c>
      <c r="B10938" t="s">
        <v>805</v>
      </c>
      <c r="C10938" t="s">
        <v>12809</v>
      </c>
      <c r="J10938" t="s">
        <v>1436</v>
      </c>
      <c r="K10938">
        <v>0</v>
      </c>
      <c r="N10938" t="b">
        <v>1</v>
      </c>
      <c r="O10938" t="b">
        <v>0</v>
      </c>
      <c r="P10938" t="b">
        <v>0</v>
      </c>
      <c r="Q10938">
        <v>6</v>
      </c>
      <c r="R10938">
        <v>6</v>
      </c>
      <c r="S10938">
        <v>1</v>
      </c>
      <c r="T10938">
        <v>2</v>
      </c>
      <c r="U10938" t="b">
        <v>1</v>
      </c>
      <c r="V10938" t="s">
        <v>12689</v>
      </c>
      <c r="W10938" t="s">
        <v>12690</v>
      </c>
      <c r="X10938" t="s">
        <v>15375</v>
      </c>
      <c r="Y10938">
        <v>43</v>
      </c>
      <c r="Z10938">
        <v>43</v>
      </c>
      <c r="AA10938">
        <v>2</v>
      </c>
      <c r="AB10938">
        <v>2</v>
      </c>
      <c r="AC10938">
        <v>65</v>
      </c>
    </row>
    <row r="10939" spans="1:29">
      <c r="A10939">
        <v>11933</v>
      </c>
      <c r="B10939" t="s">
        <v>805</v>
      </c>
      <c r="C10939" t="s">
        <v>12810</v>
      </c>
      <c r="J10939" t="s">
        <v>1436</v>
      </c>
      <c r="K10939">
        <v>0</v>
      </c>
      <c r="N10939" t="b">
        <v>1</v>
      </c>
      <c r="O10939" t="b">
        <v>0</v>
      </c>
      <c r="P10939" t="b">
        <v>0</v>
      </c>
      <c r="Q10939">
        <v>6</v>
      </c>
      <c r="R10939">
        <v>6</v>
      </c>
      <c r="S10939">
        <v>1</v>
      </c>
      <c r="T10939">
        <v>2</v>
      </c>
      <c r="U10939" t="b">
        <v>1</v>
      </c>
      <c r="V10939" t="s">
        <v>12689</v>
      </c>
      <c r="W10939" t="s">
        <v>12690</v>
      </c>
      <c r="X10939" t="s">
        <v>15376</v>
      </c>
      <c r="Y10939">
        <v>43</v>
      </c>
      <c r="Z10939">
        <v>43</v>
      </c>
      <c r="AA10939">
        <v>3</v>
      </c>
      <c r="AB10939">
        <v>3</v>
      </c>
      <c r="AC10939">
        <v>65</v>
      </c>
    </row>
    <row r="10940" spans="1:29">
      <c r="A10940">
        <v>11934</v>
      </c>
      <c r="B10940" t="s">
        <v>805</v>
      </c>
      <c r="C10940" t="s">
        <v>12811</v>
      </c>
      <c r="J10940" t="s">
        <v>1436</v>
      </c>
      <c r="K10940">
        <v>0</v>
      </c>
      <c r="N10940" t="b">
        <v>1</v>
      </c>
      <c r="O10940" t="b">
        <v>0</v>
      </c>
      <c r="P10940" t="b">
        <v>0</v>
      </c>
      <c r="Q10940">
        <v>6</v>
      </c>
      <c r="R10940">
        <v>6</v>
      </c>
      <c r="S10940">
        <v>1</v>
      </c>
      <c r="T10940">
        <v>2</v>
      </c>
      <c r="U10940" t="b">
        <v>1</v>
      </c>
      <c r="V10940" t="s">
        <v>12689</v>
      </c>
      <c r="W10940" t="s">
        <v>12690</v>
      </c>
      <c r="X10940" t="s">
        <v>14819</v>
      </c>
      <c r="Y10940">
        <v>43</v>
      </c>
      <c r="Z10940">
        <v>43</v>
      </c>
      <c r="AA10940">
        <v>4</v>
      </c>
      <c r="AB10940">
        <v>4</v>
      </c>
      <c r="AC10940">
        <v>65</v>
      </c>
    </row>
    <row r="10941" spans="1:29">
      <c r="A10941">
        <v>11935</v>
      </c>
      <c r="B10941" t="s">
        <v>805</v>
      </c>
      <c r="C10941" t="s">
        <v>12812</v>
      </c>
      <c r="J10941" t="s">
        <v>1436</v>
      </c>
      <c r="K10941">
        <v>0</v>
      </c>
      <c r="N10941" t="b">
        <v>1</v>
      </c>
      <c r="O10941" t="b">
        <v>0</v>
      </c>
      <c r="P10941" t="b">
        <v>0</v>
      </c>
      <c r="Q10941">
        <v>6</v>
      </c>
      <c r="R10941">
        <v>6</v>
      </c>
      <c r="S10941">
        <v>1</v>
      </c>
      <c r="T10941">
        <v>2</v>
      </c>
      <c r="U10941" t="b">
        <v>1</v>
      </c>
      <c r="V10941" t="s">
        <v>12689</v>
      </c>
      <c r="W10941" t="s">
        <v>12690</v>
      </c>
      <c r="X10941" t="s">
        <v>14556</v>
      </c>
      <c r="Y10941">
        <v>43</v>
      </c>
      <c r="Z10941">
        <v>43</v>
      </c>
      <c r="AA10941">
        <v>5</v>
      </c>
      <c r="AB10941">
        <v>5</v>
      </c>
      <c r="AC10941">
        <v>65</v>
      </c>
    </row>
    <row r="10942" spans="1:29">
      <c r="A10942">
        <v>11936</v>
      </c>
      <c r="B10942" t="s">
        <v>805</v>
      </c>
      <c r="C10942" t="s">
        <v>12813</v>
      </c>
      <c r="J10942" t="s">
        <v>1436</v>
      </c>
      <c r="K10942">
        <v>0</v>
      </c>
      <c r="N10942" t="b">
        <v>1</v>
      </c>
      <c r="O10942" t="b">
        <v>0</v>
      </c>
      <c r="P10942" t="b">
        <v>0</v>
      </c>
      <c r="Q10942">
        <v>6</v>
      </c>
      <c r="R10942">
        <v>6</v>
      </c>
      <c r="S10942">
        <v>1</v>
      </c>
      <c r="T10942">
        <v>2</v>
      </c>
      <c r="U10942" t="b">
        <v>1</v>
      </c>
      <c r="V10942" t="s">
        <v>12689</v>
      </c>
      <c r="W10942" t="s">
        <v>12690</v>
      </c>
      <c r="X10942" t="s">
        <v>15377</v>
      </c>
      <c r="Y10942">
        <v>44</v>
      </c>
      <c r="Z10942">
        <v>44</v>
      </c>
      <c r="AA10942">
        <v>2</v>
      </c>
      <c r="AB10942">
        <v>2</v>
      </c>
      <c r="AC10942">
        <v>65</v>
      </c>
    </row>
    <row r="10943" spans="1:29">
      <c r="A10943">
        <v>11937</v>
      </c>
      <c r="B10943" t="s">
        <v>805</v>
      </c>
      <c r="C10943" t="s">
        <v>12814</v>
      </c>
      <c r="J10943" t="s">
        <v>1436</v>
      </c>
      <c r="K10943">
        <v>0</v>
      </c>
      <c r="N10943" t="b">
        <v>1</v>
      </c>
      <c r="O10943" t="b">
        <v>0</v>
      </c>
      <c r="P10943" t="b">
        <v>0</v>
      </c>
      <c r="Q10943">
        <v>6</v>
      </c>
      <c r="R10943">
        <v>6</v>
      </c>
      <c r="S10943">
        <v>1</v>
      </c>
      <c r="T10943">
        <v>2</v>
      </c>
      <c r="U10943" t="b">
        <v>1</v>
      </c>
      <c r="V10943" t="s">
        <v>12689</v>
      </c>
      <c r="W10943" t="s">
        <v>12690</v>
      </c>
      <c r="X10943" t="s">
        <v>15378</v>
      </c>
      <c r="Y10943">
        <v>44</v>
      </c>
      <c r="Z10943">
        <v>44</v>
      </c>
      <c r="AA10943">
        <v>3</v>
      </c>
      <c r="AB10943">
        <v>3</v>
      </c>
      <c r="AC10943">
        <v>65</v>
      </c>
    </row>
    <row r="10944" spans="1:29">
      <c r="A10944">
        <v>11938</v>
      </c>
      <c r="B10944" t="s">
        <v>805</v>
      </c>
      <c r="C10944" t="s">
        <v>12815</v>
      </c>
      <c r="J10944" t="s">
        <v>1436</v>
      </c>
      <c r="K10944">
        <v>0</v>
      </c>
      <c r="N10944" t="b">
        <v>1</v>
      </c>
      <c r="O10944" t="b">
        <v>0</v>
      </c>
      <c r="P10944" t="b">
        <v>0</v>
      </c>
      <c r="Q10944">
        <v>6</v>
      </c>
      <c r="R10944">
        <v>6</v>
      </c>
      <c r="S10944">
        <v>1</v>
      </c>
      <c r="T10944">
        <v>2</v>
      </c>
      <c r="U10944" t="b">
        <v>1</v>
      </c>
      <c r="V10944" t="s">
        <v>12689</v>
      </c>
      <c r="W10944" t="s">
        <v>12690</v>
      </c>
      <c r="X10944" t="s">
        <v>14820</v>
      </c>
      <c r="Y10944">
        <v>44</v>
      </c>
      <c r="Z10944">
        <v>44</v>
      </c>
      <c r="AA10944">
        <v>4</v>
      </c>
      <c r="AB10944">
        <v>4</v>
      </c>
      <c r="AC10944">
        <v>65</v>
      </c>
    </row>
    <row r="10945" spans="1:29">
      <c r="A10945">
        <v>11939</v>
      </c>
      <c r="B10945" t="s">
        <v>805</v>
      </c>
      <c r="C10945" t="s">
        <v>12816</v>
      </c>
      <c r="J10945" t="s">
        <v>1436</v>
      </c>
      <c r="K10945">
        <v>0</v>
      </c>
      <c r="N10945" t="b">
        <v>1</v>
      </c>
      <c r="O10945" t="b">
        <v>0</v>
      </c>
      <c r="P10945" t="b">
        <v>0</v>
      </c>
      <c r="Q10945">
        <v>6</v>
      </c>
      <c r="R10945">
        <v>6</v>
      </c>
      <c r="S10945">
        <v>1</v>
      </c>
      <c r="T10945">
        <v>2</v>
      </c>
      <c r="U10945" t="b">
        <v>1</v>
      </c>
      <c r="V10945" t="s">
        <v>12689</v>
      </c>
      <c r="W10945" t="s">
        <v>12690</v>
      </c>
      <c r="X10945" t="s">
        <v>14557</v>
      </c>
      <c r="Y10945">
        <v>44</v>
      </c>
      <c r="Z10945">
        <v>44</v>
      </c>
      <c r="AA10945">
        <v>5</v>
      </c>
      <c r="AB10945">
        <v>5</v>
      </c>
      <c r="AC10945">
        <v>65</v>
      </c>
    </row>
    <row r="10946" spans="1:29">
      <c r="A10946">
        <v>11940</v>
      </c>
      <c r="B10946" t="s">
        <v>805</v>
      </c>
      <c r="C10946" t="s">
        <v>12817</v>
      </c>
      <c r="J10946" t="s">
        <v>1436</v>
      </c>
      <c r="K10946">
        <v>0</v>
      </c>
      <c r="N10946" t="b">
        <v>1</v>
      </c>
      <c r="O10946" t="b">
        <v>0</v>
      </c>
      <c r="P10946" t="b">
        <v>0</v>
      </c>
      <c r="Q10946">
        <v>6</v>
      </c>
      <c r="R10946">
        <v>6</v>
      </c>
      <c r="S10946">
        <v>1</v>
      </c>
      <c r="T10946">
        <v>2</v>
      </c>
      <c r="U10946" t="b">
        <v>1</v>
      </c>
      <c r="V10946" t="s">
        <v>12689</v>
      </c>
      <c r="W10946" t="s">
        <v>12690</v>
      </c>
      <c r="X10946" t="s">
        <v>15379</v>
      </c>
      <c r="Y10946">
        <v>45</v>
      </c>
      <c r="Z10946">
        <v>45</v>
      </c>
      <c r="AA10946">
        <v>2</v>
      </c>
      <c r="AB10946">
        <v>2</v>
      </c>
      <c r="AC10946">
        <v>65</v>
      </c>
    </row>
    <row r="10947" spans="1:29">
      <c r="A10947">
        <v>11941</v>
      </c>
      <c r="B10947" t="s">
        <v>805</v>
      </c>
      <c r="C10947" t="s">
        <v>12818</v>
      </c>
      <c r="J10947" t="s">
        <v>1436</v>
      </c>
      <c r="K10947">
        <v>0</v>
      </c>
      <c r="N10947" t="b">
        <v>1</v>
      </c>
      <c r="O10947" t="b">
        <v>0</v>
      </c>
      <c r="P10947" t="b">
        <v>0</v>
      </c>
      <c r="Q10947">
        <v>6</v>
      </c>
      <c r="R10947">
        <v>6</v>
      </c>
      <c r="S10947">
        <v>1</v>
      </c>
      <c r="T10947">
        <v>2</v>
      </c>
      <c r="U10947" t="b">
        <v>1</v>
      </c>
      <c r="V10947" t="s">
        <v>12689</v>
      </c>
      <c r="W10947" t="s">
        <v>12690</v>
      </c>
      <c r="X10947" t="s">
        <v>15380</v>
      </c>
      <c r="Y10947">
        <v>45</v>
      </c>
      <c r="Z10947">
        <v>45</v>
      </c>
      <c r="AA10947">
        <v>3</v>
      </c>
      <c r="AB10947">
        <v>3</v>
      </c>
      <c r="AC10947">
        <v>65</v>
      </c>
    </row>
    <row r="10948" spans="1:29">
      <c r="A10948">
        <v>11942</v>
      </c>
      <c r="B10948" t="s">
        <v>805</v>
      </c>
      <c r="C10948" t="s">
        <v>12819</v>
      </c>
      <c r="J10948" t="s">
        <v>1436</v>
      </c>
      <c r="K10948">
        <v>0</v>
      </c>
      <c r="N10948" t="b">
        <v>1</v>
      </c>
      <c r="O10948" t="b">
        <v>0</v>
      </c>
      <c r="P10948" t="b">
        <v>0</v>
      </c>
      <c r="Q10948">
        <v>6</v>
      </c>
      <c r="R10948">
        <v>6</v>
      </c>
      <c r="S10948">
        <v>1</v>
      </c>
      <c r="T10948">
        <v>2</v>
      </c>
      <c r="U10948" t="b">
        <v>1</v>
      </c>
      <c r="V10948" t="s">
        <v>12689</v>
      </c>
      <c r="W10948" t="s">
        <v>12690</v>
      </c>
      <c r="X10948" t="s">
        <v>14821</v>
      </c>
      <c r="Y10948">
        <v>45</v>
      </c>
      <c r="Z10948">
        <v>45</v>
      </c>
      <c r="AA10948">
        <v>4</v>
      </c>
      <c r="AB10948">
        <v>4</v>
      </c>
      <c r="AC10948">
        <v>65</v>
      </c>
    </row>
    <row r="10949" spans="1:29">
      <c r="A10949">
        <v>11943</v>
      </c>
      <c r="B10949" t="s">
        <v>805</v>
      </c>
      <c r="C10949" t="s">
        <v>12820</v>
      </c>
      <c r="J10949" t="s">
        <v>1436</v>
      </c>
      <c r="K10949">
        <v>0</v>
      </c>
      <c r="N10949" t="b">
        <v>1</v>
      </c>
      <c r="O10949" t="b">
        <v>0</v>
      </c>
      <c r="P10949" t="b">
        <v>0</v>
      </c>
      <c r="Q10949">
        <v>6</v>
      </c>
      <c r="R10949">
        <v>6</v>
      </c>
      <c r="S10949">
        <v>1</v>
      </c>
      <c r="T10949">
        <v>2</v>
      </c>
      <c r="U10949" t="b">
        <v>1</v>
      </c>
      <c r="V10949" t="s">
        <v>12689</v>
      </c>
      <c r="W10949" t="s">
        <v>12690</v>
      </c>
      <c r="X10949" t="s">
        <v>14558</v>
      </c>
      <c r="Y10949">
        <v>45</v>
      </c>
      <c r="Z10949">
        <v>45</v>
      </c>
      <c r="AA10949">
        <v>5</v>
      </c>
      <c r="AB10949">
        <v>5</v>
      </c>
      <c r="AC10949">
        <v>65</v>
      </c>
    </row>
    <row r="10950" spans="1:29">
      <c r="A10950">
        <v>11944</v>
      </c>
      <c r="B10950" t="s">
        <v>805</v>
      </c>
      <c r="C10950" t="s">
        <v>12821</v>
      </c>
      <c r="J10950" t="s">
        <v>1436</v>
      </c>
      <c r="K10950">
        <v>0</v>
      </c>
      <c r="N10950" t="b">
        <v>1</v>
      </c>
      <c r="O10950" t="b">
        <v>0</v>
      </c>
      <c r="P10950" t="b">
        <v>0</v>
      </c>
      <c r="Q10950">
        <v>6</v>
      </c>
      <c r="R10950">
        <v>6</v>
      </c>
      <c r="S10950">
        <v>1</v>
      </c>
      <c r="T10950">
        <v>2</v>
      </c>
      <c r="U10950" t="b">
        <v>1</v>
      </c>
      <c r="V10950" t="s">
        <v>12689</v>
      </c>
      <c r="W10950" t="s">
        <v>12690</v>
      </c>
      <c r="X10950" t="s">
        <v>15689</v>
      </c>
      <c r="Y10950">
        <v>46</v>
      </c>
      <c r="Z10950">
        <v>46</v>
      </c>
      <c r="AA10950">
        <v>2</v>
      </c>
      <c r="AB10950">
        <v>2</v>
      </c>
      <c r="AC10950">
        <v>65</v>
      </c>
    </row>
    <row r="10951" spans="1:29">
      <c r="A10951">
        <v>11945</v>
      </c>
      <c r="B10951" t="s">
        <v>805</v>
      </c>
      <c r="C10951" t="s">
        <v>12822</v>
      </c>
      <c r="J10951" t="s">
        <v>1436</v>
      </c>
      <c r="K10951">
        <v>0</v>
      </c>
      <c r="N10951" t="b">
        <v>1</v>
      </c>
      <c r="O10951" t="b">
        <v>0</v>
      </c>
      <c r="P10951" t="b">
        <v>0</v>
      </c>
      <c r="Q10951">
        <v>6</v>
      </c>
      <c r="R10951">
        <v>6</v>
      </c>
      <c r="S10951">
        <v>1</v>
      </c>
      <c r="T10951">
        <v>2</v>
      </c>
      <c r="U10951" t="b">
        <v>1</v>
      </c>
      <c r="V10951" t="s">
        <v>12689</v>
      </c>
      <c r="W10951" t="s">
        <v>12690</v>
      </c>
      <c r="X10951" t="s">
        <v>15766</v>
      </c>
      <c r="Y10951">
        <v>46</v>
      </c>
      <c r="Z10951">
        <v>46</v>
      </c>
      <c r="AA10951">
        <v>3</v>
      </c>
      <c r="AB10951">
        <v>3</v>
      </c>
      <c r="AC10951">
        <v>65</v>
      </c>
    </row>
    <row r="10952" spans="1:29">
      <c r="A10952">
        <v>11946</v>
      </c>
      <c r="B10952" t="s">
        <v>805</v>
      </c>
      <c r="C10952" t="s">
        <v>12823</v>
      </c>
      <c r="J10952" t="s">
        <v>1436</v>
      </c>
      <c r="K10952">
        <v>0</v>
      </c>
      <c r="N10952" t="b">
        <v>1</v>
      </c>
      <c r="O10952" t="b">
        <v>0</v>
      </c>
      <c r="P10952" t="b">
        <v>0</v>
      </c>
      <c r="Q10952">
        <v>6</v>
      </c>
      <c r="R10952">
        <v>6</v>
      </c>
      <c r="S10952">
        <v>1</v>
      </c>
      <c r="T10952">
        <v>2</v>
      </c>
      <c r="U10952" t="b">
        <v>1</v>
      </c>
      <c r="V10952" t="s">
        <v>12689</v>
      </c>
      <c r="W10952" t="s">
        <v>12690</v>
      </c>
      <c r="X10952" t="s">
        <v>14822</v>
      </c>
      <c r="Y10952">
        <v>46</v>
      </c>
      <c r="Z10952">
        <v>46</v>
      </c>
      <c r="AA10952">
        <v>4</v>
      </c>
      <c r="AB10952">
        <v>4</v>
      </c>
      <c r="AC10952">
        <v>65</v>
      </c>
    </row>
    <row r="10953" spans="1:29">
      <c r="A10953">
        <v>11947</v>
      </c>
      <c r="B10953" t="s">
        <v>805</v>
      </c>
      <c r="C10953" t="s">
        <v>12824</v>
      </c>
      <c r="J10953" t="s">
        <v>1436</v>
      </c>
      <c r="K10953">
        <v>0</v>
      </c>
      <c r="N10953" t="b">
        <v>1</v>
      </c>
      <c r="O10953" t="b">
        <v>0</v>
      </c>
      <c r="P10953" t="b">
        <v>0</v>
      </c>
      <c r="Q10953">
        <v>6</v>
      </c>
      <c r="R10953">
        <v>6</v>
      </c>
      <c r="S10953">
        <v>1</v>
      </c>
      <c r="T10953">
        <v>2</v>
      </c>
      <c r="U10953" t="b">
        <v>1</v>
      </c>
      <c r="V10953" t="s">
        <v>12689</v>
      </c>
      <c r="W10953" t="s">
        <v>12690</v>
      </c>
      <c r="X10953" t="s">
        <v>14740</v>
      </c>
      <c r="Y10953">
        <v>46</v>
      </c>
      <c r="Z10953">
        <v>46</v>
      </c>
      <c r="AA10953">
        <v>5</v>
      </c>
      <c r="AB10953">
        <v>5</v>
      </c>
      <c r="AC10953">
        <v>65</v>
      </c>
    </row>
    <row r="10954" spans="1:29">
      <c r="A10954">
        <v>11948</v>
      </c>
      <c r="B10954" t="s">
        <v>805</v>
      </c>
      <c r="C10954" t="s">
        <v>12825</v>
      </c>
      <c r="J10954" t="s">
        <v>1436</v>
      </c>
      <c r="K10954">
        <v>0</v>
      </c>
      <c r="N10954" t="b">
        <v>1</v>
      </c>
      <c r="O10954" t="b">
        <v>0</v>
      </c>
      <c r="P10954" t="b">
        <v>0</v>
      </c>
      <c r="Q10954">
        <v>6</v>
      </c>
      <c r="R10954">
        <v>6</v>
      </c>
      <c r="S10954">
        <v>1</v>
      </c>
      <c r="T10954">
        <v>2</v>
      </c>
      <c r="U10954" t="b">
        <v>1</v>
      </c>
      <c r="V10954" t="s">
        <v>12689</v>
      </c>
      <c r="W10954" t="s">
        <v>12690</v>
      </c>
      <c r="X10954" t="s">
        <v>15690</v>
      </c>
      <c r="Y10954">
        <v>47</v>
      </c>
      <c r="Z10954">
        <v>47</v>
      </c>
      <c r="AA10954">
        <v>2</v>
      </c>
      <c r="AB10954">
        <v>2</v>
      </c>
      <c r="AC10954">
        <v>65</v>
      </c>
    </row>
    <row r="10955" spans="1:29">
      <c r="A10955">
        <v>11949</v>
      </c>
      <c r="B10955" t="s">
        <v>805</v>
      </c>
      <c r="C10955" t="s">
        <v>12826</v>
      </c>
      <c r="J10955" t="s">
        <v>1436</v>
      </c>
      <c r="K10955">
        <v>0</v>
      </c>
      <c r="N10955" t="b">
        <v>1</v>
      </c>
      <c r="O10955" t="b">
        <v>0</v>
      </c>
      <c r="P10955" t="b">
        <v>0</v>
      </c>
      <c r="Q10955">
        <v>6</v>
      </c>
      <c r="R10955">
        <v>6</v>
      </c>
      <c r="S10955">
        <v>1</v>
      </c>
      <c r="T10955">
        <v>2</v>
      </c>
      <c r="U10955" t="b">
        <v>1</v>
      </c>
      <c r="V10955" t="s">
        <v>12689</v>
      </c>
      <c r="W10955" t="s">
        <v>12690</v>
      </c>
      <c r="X10955" t="s">
        <v>14561</v>
      </c>
      <c r="Y10955">
        <v>47</v>
      </c>
      <c r="Z10955">
        <v>47</v>
      </c>
      <c r="AA10955">
        <v>3</v>
      </c>
      <c r="AB10955">
        <v>3</v>
      </c>
      <c r="AC10955">
        <v>65</v>
      </c>
    </row>
    <row r="10956" spans="1:29">
      <c r="A10956">
        <v>11950</v>
      </c>
      <c r="B10956" t="s">
        <v>805</v>
      </c>
      <c r="C10956" t="s">
        <v>12827</v>
      </c>
      <c r="J10956" t="s">
        <v>1436</v>
      </c>
      <c r="K10956">
        <v>0</v>
      </c>
      <c r="N10956" t="b">
        <v>1</v>
      </c>
      <c r="O10956" t="b">
        <v>0</v>
      </c>
      <c r="P10956" t="b">
        <v>0</v>
      </c>
      <c r="Q10956">
        <v>6</v>
      </c>
      <c r="R10956">
        <v>6</v>
      </c>
      <c r="S10956">
        <v>1</v>
      </c>
      <c r="T10956">
        <v>2</v>
      </c>
      <c r="U10956" t="b">
        <v>1</v>
      </c>
      <c r="V10956" t="s">
        <v>12689</v>
      </c>
      <c r="W10956" t="s">
        <v>12690</v>
      </c>
      <c r="X10956" t="s">
        <v>14823</v>
      </c>
      <c r="Y10956">
        <v>47</v>
      </c>
      <c r="Z10956">
        <v>47</v>
      </c>
      <c r="AA10956">
        <v>4</v>
      </c>
      <c r="AB10956">
        <v>4</v>
      </c>
      <c r="AC10956">
        <v>65</v>
      </c>
    </row>
    <row r="10957" spans="1:29">
      <c r="A10957">
        <v>11951</v>
      </c>
      <c r="B10957" t="s">
        <v>805</v>
      </c>
      <c r="C10957" t="s">
        <v>12828</v>
      </c>
      <c r="J10957" t="s">
        <v>1436</v>
      </c>
      <c r="K10957">
        <v>0</v>
      </c>
      <c r="N10957" t="b">
        <v>1</v>
      </c>
      <c r="O10957" t="b">
        <v>0</v>
      </c>
      <c r="P10957" t="b">
        <v>0</v>
      </c>
      <c r="Q10957">
        <v>6</v>
      </c>
      <c r="R10957">
        <v>6</v>
      </c>
      <c r="S10957">
        <v>1</v>
      </c>
      <c r="T10957">
        <v>2</v>
      </c>
      <c r="U10957" t="b">
        <v>1</v>
      </c>
      <c r="V10957" t="s">
        <v>12689</v>
      </c>
      <c r="W10957" t="s">
        <v>12690</v>
      </c>
      <c r="X10957" t="s">
        <v>14742</v>
      </c>
      <c r="Y10957">
        <v>47</v>
      </c>
      <c r="Z10957">
        <v>47</v>
      </c>
      <c r="AA10957">
        <v>5</v>
      </c>
      <c r="AB10957">
        <v>5</v>
      </c>
      <c r="AC10957">
        <v>65</v>
      </c>
    </row>
    <row r="10958" spans="1:29">
      <c r="A10958">
        <v>11952</v>
      </c>
      <c r="B10958" t="s">
        <v>805</v>
      </c>
      <c r="C10958" t="s">
        <v>12829</v>
      </c>
      <c r="J10958" t="s">
        <v>1436</v>
      </c>
      <c r="K10958">
        <v>0</v>
      </c>
      <c r="N10958" t="b">
        <v>1</v>
      </c>
      <c r="O10958" t="b">
        <v>0</v>
      </c>
      <c r="P10958" t="b">
        <v>0</v>
      </c>
      <c r="Q10958">
        <v>6</v>
      </c>
      <c r="R10958">
        <v>6</v>
      </c>
      <c r="S10958">
        <v>1</v>
      </c>
      <c r="T10958">
        <v>2</v>
      </c>
      <c r="U10958" t="b">
        <v>1</v>
      </c>
      <c r="V10958" t="s">
        <v>12689</v>
      </c>
      <c r="W10958" t="s">
        <v>12690</v>
      </c>
      <c r="X10958" t="s">
        <v>15334</v>
      </c>
      <c r="Y10958">
        <v>48</v>
      </c>
      <c r="Z10958">
        <v>48</v>
      </c>
      <c r="AA10958">
        <v>2</v>
      </c>
      <c r="AB10958">
        <v>2</v>
      </c>
      <c r="AC10958">
        <v>65</v>
      </c>
    </row>
    <row r="10959" spans="1:29">
      <c r="A10959">
        <v>11953</v>
      </c>
      <c r="B10959" t="s">
        <v>805</v>
      </c>
      <c r="C10959" t="s">
        <v>12830</v>
      </c>
      <c r="J10959" t="s">
        <v>1436</v>
      </c>
      <c r="K10959">
        <v>0</v>
      </c>
      <c r="N10959" t="b">
        <v>1</v>
      </c>
      <c r="O10959" t="b">
        <v>0</v>
      </c>
      <c r="P10959" t="b">
        <v>0</v>
      </c>
      <c r="Q10959">
        <v>6</v>
      </c>
      <c r="R10959">
        <v>6</v>
      </c>
      <c r="S10959">
        <v>1</v>
      </c>
      <c r="T10959">
        <v>2</v>
      </c>
      <c r="U10959" t="b">
        <v>1</v>
      </c>
      <c r="V10959" t="s">
        <v>12689</v>
      </c>
      <c r="W10959" t="s">
        <v>12690</v>
      </c>
      <c r="X10959" t="s">
        <v>14474</v>
      </c>
      <c r="Y10959">
        <v>48</v>
      </c>
      <c r="Z10959">
        <v>48</v>
      </c>
      <c r="AA10959">
        <v>3</v>
      </c>
      <c r="AB10959">
        <v>3</v>
      </c>
      <c r="AC10959">
        <v>65</v>
      </c>
    </row>
    <row r="10960" spans="1:29">
      <c r="A10960">
        <v>11954</v>
      </c>
      <c r="B10960" t="s">
        <v>805</v>
      </c>
      <c r="C10960" t="s">
        <v>12831</v>
      </c>
      <c r="J10960" t="s">
        <v>1436</v>
      </c>
      <c r="K10960">
        <v>0</v>
      </c>
      <c r="N10960" t="b">
        <v>1</v>
      </c>
      <c r="O10960" t="b">
        <v>0</v>
      </c>
      <c r="P10960" t="b">
        <v>0</v>
      </c>
      <c r="Q10960">
        <v>6</v>
      </c>
      <c r="R10960">
        <v>6</v>
      </c>
      <c r="S10960">
        <v>1</v>
      </c>
      <c r="T10960">
        <v>2</v>
      </c>
      <c r="U10960" t="b">
        <v>1</v>
      </c>
      <c r="V10960" t="s">
        <v>12689</v>
      </c>
      <c r="W10960" t="s">
        <v>12690</v>
      </c>
      <c r="X10960" t="s">
        <v>14824</v>
      </c>
      <c r="Y10960">
        <v>48</v>
      </c>
      <c r="Z10960">
        <v>48</v>
      </c>
      <c r="AA10960">
        <v>4</v>
      </c>
      <c r="AB10960">
        <v>4</v>
      </c>
      <c r="AC10960">
        <v>65</v>
      </c>
    </row>
    <row r="10961" spans="1:29">
      <c r="A10961">
        <v>11955</v>
      </c>
      <c r="B10961" t="s">
        <v>805</v>
      </c>
      <c r="C10961" t="s">
        <v>12832</v>
      </c>
      <c r="J10961" t="s">
        <v>1436</v>
      </c>
      <c r="K10961">
        <v>0</v>
      </c>
      <c r="N10961" t="b">
        <v>1</v>
      </c>
      <c r="O10961" t="b">
        <v>0</v>
      </c>
      <c r="P10961" t="b">
        <v>0</v>
      </c>
      <c r="Q10961">
        <v>6</v>
      </c>
      <c r="R10961">
        <v>6</v>
      </c>
      <c r="S10961">
        <v>1</v>
      </c>
      <c r="T10961">
        <v>2</v>
      </c>
      <c r="U10961" t="b">
        <v>1</v>
      </c>
      <c r="V10961" t="s">
        <v>12689</v>
      </c>
      <c r="W10961" t="s">
        <v>12690</v>
      </c>
      <c r="X10961" t="s">
        <v>14743</v>
      </c>
      <c r="Y10961">
        <v>48</v>
      </c>
      <c r="Z10961">
        <v>48</v>
      </c>
      <c r="AA10961">
        <v>5</v>
      </c>
      <c r="AB10961">
        <v>5</v>
      </c>
      <c r="AC10961">
        <v>65</v>
      </c>
    </row>
    <row r="10962" spans="1:29">
      <c r="A10962">
        <v>11956</v>
      </c>
      <c r="B10962" t="s">
        <v>805</v>
      </c>
      <c r="C10962" t="s">
        <v>12833</v>
      </c>
      <c r="J10962" t="s">
        <v>1436</v>
      </c>
      <c r="K10962">
        <v>0</v>
      </c>
      <c r="N10962" t="b">
        <v>1</v>
      </c>
      <c r="O10962" t="b">
        <v>0</v>
      </c>
      <c r="P10962" t="b">
        <v>0</v>
      </c>
      <c r="Q10962">
        <v>6</v>
      </c>
      <c r="R10962">
        <v>6</v>
      </c>
      <c r="S10962">
        <v>1</v>
      </c>
      <c r="T10962">
        <v>2</v>
      </c>
      <c r="U10962" t="b">
        <v>1</v>
      </c>
      <c r="V10962" t="s">
        <v>12689</v>
      </c>
      <c r="W10962" t="s">
        <v>12690</v>
      </c>
      <c r="X10962" t="s">
        <v>15335</v>
      </c>
      <c r="Y10962">
        <v>49</v>
      </c>
      <c r="Z10962">
        <v>49</v>
      </c>
      <c r="AA10962">
        <v>2</v>
      </c>
      <c r="AB10962">
        <v>2</v>
      </c>
      <c r="AC10962">
        <v>65</v>
      </c>
    </row>
    <row r="10963" spans="1:29">
      <c r="A10963">
        <v>11957</v>
      </c>
      <c r="B10963" t="s">
        <v>805</v>
      </c>
      <c r="C10963" t="s">
        <v>12834</v>
      </c>
      <c r="J10963" t="s">
        <v>1436</v>
      </c>
      <c r="K10963">
        <v>0</v>
      </c>
      <c r="N10963" t="b">
        <v>1</v>
      </c>
      <c r="O10963" t="b">
        <v>0</v>
      </c>
      <c r="P10963" t="b">
        <v>0</v>
      </c>
      <c r="Q10963">
        <v>6</v>
      </c>
      <c r="R10963">
        <v>6</v>
      </c>
      <c r="S10963">
        <v>1</v>
      </c>
      <c r="T10963">
        <v>2</v>
      </c>
      <c r="U10963" t="b">
        <v>1</v>
      </c>
      <c r="V10963" t="s">
        <v>12689</v>
      </c>
      <c r="W10963" t="s">
        <v>12690</v>
      </c>
      <c r="X10963" t="s">
        <v>14477</v>
      </c>
      <c r="Y10963">
        <v>49</v>
      </c>
      <c r="Z10963">
        <v>49</v>
      </c>
      <c r="AA10963">
        <v>3</v>
      </c>
      <c r="AB10963">
        <v>3</v>
      </c>
      <c r="AC10963">
        <v>65</v>
      </c>
    </row>
    <row r="10964" spans="1:29">
      <c r="A10964">
        <v>11958</v>
      </c>
      <c r="B10964" t="s">
        <v>805</v>
      </c>
      <c r="C10964" t="s">
        <v>12835</v>
      </c>
      <c r="J10964" t="s">
        <v>1436</v>
      </c>
      <c r="K10964">
        <v>0</v>
      </c>
      <c r="N10964" t="b">
        <v>1</v>
      </c>
      <c r="O10964" t="b">
        <v>0</v>
      </c>
      <c r="P10964" t="b">
        <v>0</v>
      </c>
      <c r="Q10964">
        <v>6</v>
      </c>
      <c r="R10964">
        <v>6</v>
      </c>
      <c r="S10964">
        <v>1</v>
      </c>
      <c r="T10964">
        <v>2</v>
      </c>
      <c r="U10964" t="b">
        <v>1</v>
      </c>
      <c r="V10964" t="s">
        <v>12689</v>
      </c>
      <c r="W10964" t="s">
        <v>12690</v>
      </c>
      <c r="X10964" t="s">
        <v>14825</v>
      </c>
      <c r="Y10964">
        <v>49</v>
      </c>
      <c r="Z10964">
        <v>49</v>
      </c>
      <c r="AA10964">
        <v>4</v>
      </c>
      <c r="AB10964">
        <v>4</v>
      </c>
      <c r="AC10964">
        <v>65</v>
      </c>
    </row>
    <row r="10965" spans="1:29">
      <c r="A10965">
        <v>11959</v>
      </c>
      <c r="B10965" t="s">
        <v>805</v>
      </c>
      <c r="C10965" t="s">
        <v>12836</v>
      </c>
      <c r="J10965" t="s">
        <v>1436</v>
      </c>
      <c r="K10965">
        <v>0</v>
      </c>
      <c r="N10965" t="b">
        <v>1</v>
      </c>
      <c r="O10965" t="b">
        <v>0</v>
      </c>
      <c r="P10965" t="b">
        <v>0</v>
      </c>
      <c r="Q10965">
        <v>6</v>
      </c>
      <c r="R10965">
        <v>6</v>
      </c>
      <c r="S10965">
        <v>1</v>
      </c>
      <c r="T10965">
        <v>2</v>
      </c>
      <c r="U10965" t="b">
        <v>1</v>
      </c>
      <c r="V10965" t="s">
        <v>12689</v>
      </c>
      <c r="W10965" t="s">
        <v>12690</v>
      </c>
      <c r="X10965" t="s">
        <v>14744</v>
      </c>
      <c r="Y10965">
        <v>49</v>
      </c>
      <c r="Z10965">
        <v>49</v>
      </c>
      <c r="AA10965">
        <v>5</v>
      </c>
      <c r="AB10965">
        <v>5</v>
      </c>
      <c r="AC10965">
        <v>65</v>
      </c>
    </row>
    <row r="10966" spans="1:29">
      <c r="A10966">
        <v>11960</v>
      </c>
      <c r="B10966" t="s">
        <v>805</v>
      </c>
      <c r="C10966" t="s">
        <v>12837</v>
      </c>
      <c r="J10966" t="s">
        <v>1436</v>
      </c>
      <c r="K10966">
        <v>0</v>
      </c>
      <c r="N10966" t="b">
        <v>1</v>
      </c>
      <c r="O10966" t="b">
        <v>0</v>
      </c>
      <c r="P10966" t="b">
        <v>0</v>
      </c>
      <c r="Q10966">
        <v>6</v>
      </c>
      <c r="R10966">
        <v>6</v>
      </c>
      <c r="S10966">
        <v>1</v>
      </c>
      <c r="T10966">
        <v>2</v>
      </c>
      <c r="U10966" t="b">
        <v>1</v>
      </c>
      <c r="V10966" t="s">
        <v>12689</v>
      </c>
      <c r="W10966" t="s">
        <v>12690</v>
      </c>
      <c r="X10966" t="s">
        <v>15336</v>
      </c>
      <c r="Y10966">
        <v>50</v>
      </c>
      <c r="Z10966">
        <v>50</v>
      </c>
      <c r="AA10966">
        <v>2</v>
      </c>
      <c r="AB10966">
        <v>2</v>
      </c>
      <c r="AC10966">
        <v>65</v>
      </c>
    </row>
    <row r="10967" spans="1:29">
      <c r="A10967">
        <v>11961</v>
      </c>
      <c r="B10967" t="s">
        <v>805</v>
      </c>
      <c r="C10967" t="s">
        <v>12838</v>
      </c>
      <c r="J10967" t="s">
        <v>1436</v>
      </c>
      <c r="K10967">
        <v>0</v>
      </c>
      <c r="N10967" t="b">
        <v>1</v>
      </c>
      <c r="O10967" t="b">
        <v>0</v>
      </c>
      <c r="P10967" t="b">
        <v>0</v>
      </c>
      <c r="Q10967">
        <v>6</v>
      </c>
      <c r="R10967">
        <v>6</v>
      </c>
      <c r="S10967">
        <v>1</v>
      </c>
      <c r="T10967">
        <v>2</v>
      </c>
      <c r="U10967" t="b">
        <v>1</v>
      </c>
      <c r="V10967" t="s">
        <v>12689</v>
      </c>
      <c r="W10967" t="s">
        <v>12690</v>
      </c>
      <c r="X10967" t="s">
        <v>14480</v>
      </c>
      <c r="Y10967">
        <v>50</v>
      </c>
      <c r="Z10967">
        <v>50</v>
      </c>
      <c r="AA10967">
        <v>3</v>
      </c>
      <c r="AB10967">
        <v>3</v>
      </c>
      <c r="AC10967">
        <v>65</v>
      </c>
    </row>
    <row r="10968" spans="1:29">
      <c r="A10968">
        <v>11962</v>
      </c>
      <c r="B10968" t="s">
        <v>805</v>
      </c>
      <c r="C10968" t="s">
        <v>12839</v>
      </c>
      <c r="J10968" t="s">
        <v>1436</v>
      </c>
      <c r="K10968">
        <v>0</v>
      </c>
      <c r="N10968" t="b">
        <v>1</v>
      </c>
      <c r="O10968" t="b">
        <v>0</v>
      </c>
      <c r="P10968" t="b">
        <v>0</v>
      </c>
      <c r="Q10968">
        <v>6</v>
      </c>
      <c r="R10968">
        <v>6</v>
      </c>
      <c r="S10968">
        <v>1</v>
      </c>
      <c r="T10968">
        <v>2</v>
      </c>
      <c r="U10968" t="b">
        <v>1</v>
      </c>
      <c r="V10968" t="s">
        <v>12689</v>
      </c>
      <c r="W10968" t="s">
        <v>12690</v>
      </c>
      <c r="X10968" t="s">
        <v>14826</v>
      </c>
      <c r="Y10968">
        <v>50</v>
      </c>
      <c r="Z10968">
        <v>50</v>
      </c>
      <c r="AA10968">
        <v>4</v>
      </c>
      <c r="AB10968">
        <v>4</v>
      </c>
      <c r="AC10968">
        <v>65</v>
      </c>
    </row>
    <row r="10969" spans="1:29">
      <c r="A10969">
        <v>11963</v>
      </c>
      <c r="B10969" t="s">
        <v>805</v>
      </c>
      <c r="C10969" t="s">
        <v>12840</v>
      </c>
      <c r="J10969" t="s">
        <v>1436</v>
      </c>
      <c r="K10969">
        <v>0</v>
      </c>
      <c r="N10969" t="b">
        <v>1</v>
      </c>
      <c r="O10969" t="b">
        <v>0</v>
      </c>
      <c r="P10969" t="b">
        <v>0</v>
      </c>
      <c r="Q10969">
        <v>6</v>
      </c>
      <c r="R10969">
        <v>6</v>
      </c>
      <c r="S10969">
        <v>1</v>
      </c>
      <c r="T10969">
        <v>2</v>
      </c>
      <c r="U10969" t="b">
        <v>1</v>
      </c>
      <c r="V10969" t="s">
        <v>12689</v>
      </c>
      <c r="W10969" t="s">
        <v>12690</v>
      </c>
      <c r="X10969" t="s">
        <v>14745</v>
      </c>
      <c r="Y10969">
        <v>50</v>
      </c>
      <c r="Z10969">
        <v>50</v>
      </c>
      <c r="AA10969">
        <v>5</v>
      </c>
      <c r="AB10969">
        <v>5</v>
      </c>
      <c r="AC10969">
        <v>65</v>
      </c>
    </row>
    <row r="10970" spans="1:29">
      <c r="A10970">
        <v>11964</v>
      </c>
      <c r="B10970" t="s">
        <v>805</v>
      </c>
      <c r="C10970" t="s">
        <v>12841</v>
      </c>
      <c r="J10970" t="s">
        <v>1436</v>
      </c>
      <c r="K10970">
        <v>0</v>
      </c>
      <c r="N10970" t="b">
        <v>1</v>
      </c>
      <c r="O10970" t="b">
        <v>0</v>
      </c>
      <c r="P10970" t="b">
        <v>0</v>
      </c>
      <c r="Q10970">
        <v>6</v>
      </c>
      <c r="R10970">
        <v>6</v>
      </c>
      <c r="S10970">
        <v>1</v>
      </c>
      <c r="T10970">
        <v>2</v>
      </c>
      <c r="U10970" t="b">
        <v>1</v>
      </c>
      <c r="V10970" t="s">
        <v>12689</v>
      </c>
      <c r="W10970" t="s">
        <v>12690</v>
      </c>
      <c r="X10970" t="s">
        <v>15337</v>
      </c>
      <c r="Y10970">
        <v>51</v>
      </c>
      <c r="Z10970">
        <v>51</v>
      </c>
      <c r="AA10970">
        <v>2</v>
      </c>
      <c r="AB10970">
        <v>2</v>
      </c>
      <c r="AC10970">
        <v>65</v>
      </c>
    </row>
    <row r="10971" spans="1:29">
      <c r="A10971">
        <v>11965</v>
      </c>
      <c r="B10971" t="s">
        <v>805</v>
      </c>
      <c r="C10971" t="s">
        <v>12842</v>
      </c>
      <c r="J10971" t="s">
        <v>1436</v>
      </c>
      <c r="K10971">
        <v>0</v>
      </c>
      <c r="N10971" t="b">
        <v>1</v>
      </c>
      <c r="O10971" t="b">
        <v>0</v>
      </c>
      <c r="P10971" t="b">
        <v>0</v>
      </c>
      <c r="Q10971">
        <v>6</v>
      </c>
      <c r="R10971">
        <v>6</v>
      </c>
      <c r="S10971">
        <v>1</v>
      </c>
      <c r="T10971">
        <v>2</v>
      </c>
      <c r="U10971" t="b">
        <v>1</v>
      </c>
      <c r="V10971" t="s">
        <v>12689</v>
      </c>
      <c r="W10971" t="s">
        <v>12690</v>
      </c>
      <c r="X10971" t="s">
        <v>14483</v>
      </c>
      <c r="Y10971">
        <v>51</v>
      </c>
      <c r="Z10971">
        <v>51</v>
      </c>
      <c r="AA10971">
        <v>3</v>
      </c>
      <c r="AB10971">
        <v>3</v>
      </c>
      <c r="AC10971">
        <v>65</v>
      </c>
    </row>
    <row r="10972" spans="1:29">
      <c r="A10972">
        <v>11966</v>
      </c>
      <c r="B10972" t="s">
        <v>805</v>
      </c>
      <c r="C10972" t="s">
        <v>12843</v>
      </c>
      <c r="J10972" t="s">
        <v>1436</v>
      </c>
      <c r="K10972">
        <v>0</v>
      </c>
      <c r="N10972" t="b">
        <v>1</v>
      </c>
      <c r="O10972" t="b">
        <v>0</v>
      </c>
      <c r="P10972" t="b">
        <v>0</v>
      </c>
      <c r="Q10972">
        <v>6</v>
      </c>
      <c r="R10972">
        <v>6</v>
      </c>
      <c r="S10972">
        <v>1</v>
      </c>
      <c r="T10972">
        <v>2</v>
      </c>
      <c r="U10972" t="b">
        <v>1</v>
      </c>
      <c r="V10972" t="s">
        <v>12689</v>
      </c>
      <c r="W10972" t="s">
        <v>12690</v>
      </c>
      <c r="X10972" t="s">
        <v>14827</v>
      </c>
      <c r="Y10972">
        <v>51</v>
      </c>
      <c r="Z10972">
        <v>51</v>
      </c>
      <c r="AA10972">
        <v>4</v>
      </c>
      <c r="AB10972">
        <v>4</v>
      </c>
      <c r="AC10972">
        <v>65</v>
      </c>
    </row>
    <row r="10973" spans="1:29">
      <c r="A10973">
        <v>11967</v>
      </c>
      <c r="B10973" t="s">
        <v>805</v>
      </c>
      <c r="C10973" t="s">
        <v>12844</v>
      </c>
      <c r="J10973" t="s">
        <v>1436</v>
      </c>
      <c r="K10973">
        <v>0</v>
      </c>
      <c r="N10973" t="b">
        <v>1</v>
      </c>
      <c r="O10973" t="b">
        <v>0</v>
      </c>
      <c r="P10973" t="b">
        <v>0</v>
      </c>
      <c r="Q10973">
        <v>6</v>
      </c>
      <c r="R10973">
        <v>6</v>
      </c>
      <c r="S10973">
        <v>1</v>
      </c>
      <c r="T10973">
        <v>2</v>
      </c>
      <c r="U10973" t="b">
        <v>1</v>
      </c>
      <c r="V10973" t="s">
        <v>12689</v>
      </c>
      <c r="W10973" t="s">
        <v>12690</v>
      </c>
      <c r="X10973" t="s">
        <v>14746</v>
      </c>
      <c r="Y10973">
        <v>51</v>
      </c>
      <c r="Z10973">
        <v>51</v>
      </c>
      <c r="AA10973">
        <v>5</v>
      </c>
      <c r="AB10973">
        <v>5</v>
      </c>
      <c r="AC10973">
        <v>65</v>
      </c>
    </row>
    <row r="10974" spans="1:29">
      <c r="A10974">
        <v>11968</v>
      </c>
      <c r="B10974" t="s">
        <v>805</v>
      </c>
      <c r="C10974" t="s">
        <v>12845</v>
      </c>
      <c r="J10974" t="s">
        <v>1436</v>
      </c>
      <c r="K10974">
        <v>0</v>
      </c>
      <c r="N10974" t="b">
        <v>1</v>
      </c>
      <c r="O10974" t="b">
        <v>0</v>
      </c>
      <c r="P10974" t="b">
        <v>0</v>
      </c>
      <c r="Q10974">
        <v>6</v>
      </c>
      <c r="R10974">
        <v>6</v>
      </c>
      <c r="S10974">
        <v>1</v>
      </c>
      <c r="T10974">
        <v>2</v>
      </c>
      <c r="U10974" t="b">
        <v>1</v>
      </c>
      <c r="V10974" t="s">
        <v>12689</v>
      </c>
      <c r="W10974" t="s">
        <v>12690</v>
      </c>
      <c r="X10974" t="s">
        <v>15338</v>
      </c>
      <c r="Y10974">
        <v>52</v>
      </c>
      <c r="Z10974">
        <v>52</v>
      </c>
      <c r="AA10974">
        <v>2</v>
      </c>
      <c r="AB10974">
        <v>2</v>
      </c>
      <c r="AC10974">
        <v>65</v>
      </c>
    </row>
    <row r="10975" spans="1:29">
      <c r="A10975">
        <v>11969</v>
      </c>
      <c r="B10975" t="s">
        <v>805</v>
      </c>
      <c r="C10975" t="s">
        <v>12846</v>
      </c>
      <c r="J10975" t="s">
        <v>1436</v>
      </c>
      <c r="K10975">
        <v>0</v>
      </c>
      <c r="N10975" t="b">
        <v>1</v>
      </c>
      <c r="O10975" t="b">
        <v>0</v>
      </c>
      <c r="P10975" t="b">
        <v>0</v>
      </c>
      <c r="Q10975">
        <v>6</v>
      </c>
      <c r="R10975">
        <v>6</v>
      </c>
      <c r="S10975">
        <v>1</v>
      </c>
      <c r="T10975">
        <v>2</v>
      </c>
      <c r="U10975" t="b">
        <v>1</v>
      </c>
      <c r="V10975" t="s">
        <v>12689</v>
      </c>
      <c r="W10975" t="s">
        <v>12690</v>
      </c>
      <c r="X10975" t="s">
        <v>14564</v>
      </c>
      <c r="Y10975">
        <v>52</v>
      </c>
      <c r="Z10975">
        <v>52</v>
      </c>
      <c r="AA10975">
        <v>3</v>
      </c>
      <c r="AB10975">
        <v>3</v>
      </c>
      <c r="AC10975">
        <v>65</v>
      </c>
    </row>
    <row r="10976" spans="1:29">
      <c r="A10976">
        <v>11970</v>
      </c>
      <c r="B10976" t="s">
        <v>805</v>
      </c>
      <c r="C10976" t="s">
        <v>12847</v>
      </c>
      <c r="J10976" t="s">
        <v>1436</v>
      </c>
      <c r="K10976">
        <v>0</v>
      </c>
      <c r="N10976" t="b">
        <v>1</v>
      </c>
      <c r="O10976" t="b">
        <v>0</v>
      </c>
      <c r="P10976" t="b">
        <v>0</v>
      </c>
      <c r="Q10976">
        <v>6</v>
      </c>
      <c r="R10976">
        <v>6</v>
      </c>
      <c r="S10976">
        <v>1</v>
      </c>
      <c r="T10976">
        <v>2</v>
      </c>
      <c r="U10976" t="b">
        <v>1</v>
      </c>
      <c r="V10976" t="s">
        <v>12689</v>
      </c>
      <c r="W10976" t="s">
        <v>12690</v>
      </c>
      <c r="X10976" t="s">
        <v>14828</v>
      </c>
      <c r="Y10976">
        <v>52</v>
      </c>
      <c r="Z10976">
        <v>52</v>
      </c>
      <c r="AA10976">
        <v>4</v>
      </c>
      <c r="AB10976">
        <v>4</v>
      </c>
      <c r="AC10976">
        <v>65</v>
      </c>
    </row>
    <row r="10977" spans="1:29">
      <c r="A10977">
        <v>11971</v>
      </c>
      <c r="B10977" t="s">
        <v>805</v>
      </c>
      <c r="C10977" t="s">
        <v>12848</v>
      </c>
      <c r="J10977" t="s">
        <v>1436</v>
      </c>
      <c r="K10977">
        <v>0</v>
      </c>
      <c r="N10977" t="b">
        <v>1</v>
      </c>
      <c r="O10977" t="b">
        <v>0</v>
      </c>
      <c r="P10977" t="b">
        <v>0</v>
      </c>
      <c r="Q10977">
        <v>6</v>
      </c>
      <c r="R10977">
        <v>6</v>
      </c>
      <c r="S10977">
        <v>1</v>
      </c>
      <c r="T10977">
        <v>2</v>
      </c>
      <c r="U10977" t="b">
        <v>1</v>
      </c>
      <c r="V10977" t="s">
        <v>12689</v>
      </c>
      <c r="W10977" t="s">
        <v>12690</v>
      </c>
      <c r="X10977" t="s">
        <v>14829</v>
      </c>
      <c r="Y10977">
        <v>52</v>
      </c>
      <c r="Z10977">
        <v>52</v>
      </c>
      <c r="AA10977">
        <v>5</v>
      </c>
      <c r="AB10977">
        <v>5</v>
      </c>
      <c r="AC10977">
        <v>65</v>
      </c>
    </row>
    <row r="10978" spans="1:29">
      <c r="A10978">
        <v>11972</v>
      </c>
      <c r="B10978" t="s">
        <v>805</v>
      </c>
      <c r="C10978" t="s">
        <v>12849</v>
      </c>
      <c r="J10978" t="s">
        <v>1436</v>
      </c>
      <c r="K10978">
        <v>0</v>
      </c>
      <c r="N10978" t="b">
        <v>1</v>
      </c>
      <c r="O10978" t="b">
        <v>0</v>
      </c>
      <c r="P10978" t="b">
        <v>0</v>
      </c>
      <c r="Q10978">
        <v>6</v>
      </c>
      <c r="R10978">
        <v>6</v>
      </c>
      <c r="S10978">
        <v>1</v>
      </c>
      <c r="T10978">
        <v>2</v>
      </c>
      <c r="U10978" t="b">
        <v>1</v>
      </c>
      <c r="V10978" t="s">
        <v>12689</v>
      </c>
      <c r="W10978" t="s">
        <v>12690</v>
      </c>
      <c r="X10978" t="s">
        <v>15414</v>
      </c>
      <c r="Y10978">
        <v>53</v>
      </c>
      <c r="Z10978">
        <v>53</v>
      </c>
      <c r="AA10978">
        <v>2</v>
      </c>
      <c r="AB10978">
        <v>2</v>
      </c>
      <c r="AC10978">
        <v>65</v>
      </c>
    </row>
    <row r="10979" spans="1:29">
      <c r="A10979">
        <v>11973</v>
      </c>
      <c r="B10979" t="s">
        <v>805</v>
      </c>
      <c r="C10979" t="s">
        <v>12850</v>
      </c>
      <c r="J10979" t="s">
        <v>1436</v>
      </c>
      <c r="K10979">
        <v>0</v>
      </c>
      <c r="N10979" t="b">
        <v>1</v>
      </c>
      <c r="O10979" t="b">
        <v>0</v>
      </c>
      <c r="P10979" t="b">
        <v>0</v>
      </c>
      <c r="Q10979">
        <v>6</v>
      </c>
      <c r="R10979">
        <v>6</v>
      </c>
      <c r="S10979">
        <v>1</v>
      </c>
      <c r="T10979">
        <v>2</v>
      </c>
      <c r="U10979" t="b">
        <v>1</v>
      </c>
      <c r="V10979" t="s">
        <v>12689</v>
      </c>
      <c r="W10979" t="s">
        <v>12690</v>
      </c>
      <c r="X10979" t="s">
        <v>14567</v>
      </c>
      <c r="Y10979">
        <v>53</v>
      </c>
      <c r="Z10979">
        <v>53</v>
      </c>
      <c r="AA10979">
        <v>3</v>
      </c>
      <c r="AB10979">
        <v>3</v>
      </c>
      <c r="AC10979">
        <v>65</v>
      </c>
    </row>
    <row r="10980" spans="1:29">
      <c r="A10980">
        <v>11974</v>
      </c>
      <c r="B10980" t="s">
        <v>805</v>
      </c>
      <c r="C10980" t="s">
        <v>12851</v>
      </c>
      <c r="J10980" t="s">
        <v>1436</v>
      </c>
      <c r="K10980">
        <v>0</v>
      </c>
      <c r="N10980" t="b">
        <v>1</v>
      </c>
      <c r="O10980" t="b">
        <v>0</v>
      </c>
      <c r="P10980" t="b">
        <v>0</v>
      </c>
      <c r="Q10980">
        <v>6</v>
      </c>
      <c r="R10980">
        <v>6</v>
      </c>
      <c r="S10980">
        <v>1</v>
      </c>
      <c r="T10980">
        <v>2</v>
      </c>
      <c r="U10980" t="b">
        <v>1</v>
      </c>
      <c r="V10980" t="s">
        <v>12689</v>
      </c>
      <c r="W10980" t="s">
        <v>12690</v>
      </c>
      <c r="X10980" t="s">
        <v>14838</v>
      </c>
      <c r="Y10980">
        <v>53</v>
      </c>
      <c r="Z10980">
        <v>53</v>
      </c>
      <c r="AA10980">
        <v>4</v>
      </c>
      <c r="AB10980">
        <v>4</v>
      </c>
      <c r="AC10980">
        <v>65</v>
      </c>
    </row>
    <row r="10981" spans="1:29">
      <c r="A10981">
        <v>11975</v>
      </c>
      <c r="B10981" t="s">
        <v>805</v>
      </c>
      <c r="C10981" t="s">
        <v>12852</v>
      </c>
      <c r="J10981" t="s">
        <v>1436</v>
      </c>
      <c r="K10981">
        <v>0</v>
      </c>
      <c r="N10981" t="b">
        <v>1</v>
      </c>
      <c r="O10981" t="b">
        <v>0</v>
      </c>
      <c r="P10981" t="b">
        <v>0</v>
      </c>
      <c r="Q10981">
        <v>6</v>
      </c>
      <c r="R10981">
        <v>6</v>
      </c>
      <c r="S10981">
        <v>1</v>
      </c>
      <c r="T10981">
        <v>2</v>
      </c>
      <c r="U10981" t="b">
        <v>1</v>
      </c>
      <c r="V10981" t="s">
        <v>12689</v>
      </c>
      <c r="W10981" t="s">
        <v>12690</v>
      </c>
      <c r="X10981" t="s">
        <v>14839</v>
      </c>
      <c r="Y10981">
        <v>53</v>
      </c>
      <c r="Z10981">
        <v>53</v>
      </c>
      <c r="AA10981">
        <v>5</v>
      </c>
      <c r="AB10981">
        <v>5</v>
      </c>
      <c r="AC10981">
        <v>65</v>
      </c>
    </row>
    <row r="10982" spans="1:29">
      <c r="A10982">
        <v>11976</v>
      </c>
      <c r="B10982" t="s">
        <v>805</v>
      </c>
      <c r="C10982" t="s">
        <v>12853</v>
      </c>
      <c r="J10982" t="s">
        <v>1436</v>
      </c>
      <c r="K10982">
        <v>0</v>
      </c>
      <c r="N10982" t="b">
        <v>1</v>
      </c>
      <c r="O10982" t="b">
        <v>0</v>
      </c>
      <c r="P10982" t="b">
        <v>0</v>
      </c>
      <c r="Q10982">
        <v>6</v>
      </c>
      <c r="R10982">
        <v>6</v>
      </c>
      <c r="S10982">
        <v>1</v>
      </c>
      <c r="T10982">
        <v>2</v>
      </c>
      <c r="U10982" t="b">
        <v>1</v>
      </c>
      <c r="V10982" t="s">
        <v>12689</v>
      </c>
      <c r="W10982" t="s">
        <v>12690</v>
      </c>
      <c r="X10982" t="s">
        <v>15415</v>
      </c>
      <c r="Y10982">
        <v>54</v>
      </c>
      <c r="Z10982">
        <v>54</v>
      </c>
      <c r="AA10982">
        <v>2</v>
      </c>
      <c r="AB10982">
        <v>2</v>
      </c>
      <c r="AC10982">
        <v>65</v>
      </c>
    </row>
    <row r="10983" spans="1:29">
      <c r="A10983">
        <v>11977</v>
      </c>
      <c r="B10983" t="s">
        <v>805</v>
      </c>
      <c r="C10983" t="s">
        <v>12854</v>
      </c>
      <c r="J10983" t="s">
        <v>1436</v>
      </c>
      <c r="K10983">
        <v>0</v>
      </c>
      <c r="N10983" t="b">
        <v>1</v>
      </c>
      <c r="O10983" t="b">
        <v>0</v>
      </c>
      <c r="P10983" t="b">
        <v>0</v>
      </c>
      <c r="Q10983">
        <v>6</v>
      </c>
      <c r="R10983">
        <v>6</v>
      </c>
      <c r="S10983">
        <v>1</v>
      </c>
      <c r="T10983">
        <v>2</v>
      </c>
      <c r="U10983" t="b">
        <v>1</v>
      </c>
      <c r="V10983" t="s">
        <v>12689</v>
      </c>
      <c r="W10983" t="s">
        <v>12690</v>
      </c>
      <c r="X10983" t="s">
        <v>14570</v>
      </c>
      <c r="Y10983">
        <v>54</v>
      </c>
      <c r="Z10983">
        <v>54</v>
      </c>
      <c r="AA10983">
        <v>3</v>
      </c>
      <c r="AB10983">
        <v>3</v>
      </c>
      <c r="AC10983">
        <v>65</v>
      </c>
    </row>
    <row r="10984" spans="1:29">
      <c r="A10984">
        <v>11978</v>
      </c>
      <c r="B10984" t="s">
        <v>805</v>
      </c>
      <c r="C10984" t="s">
        <v>12855</v>
      </c>
      <c r="J10984" t="s">
        <v>1436</v>
      </c>
      <c r="K10984">
        <v>0</v>
      </c>
      <c r="N10984" t="b">
        <v>1</v>
      </c>
      <c r="O10984" t="b">
        <v>0</v>
      </c>
      <c r="P10984" t="b">
        <v>0</v>
      </c>
      <c r="Q10984">
        <v>6</v>
      </c>
      <c r="R10984">
        <v>6</v>
      </c>
      <c r="S10984">
        <v>1</v>
      </c>
      <c r="T10984">
        <v>2</v>
      </c>
      <c r="U10984" t="b">
        <v>1</v>
      </c>
      <c r="V10984" t="s">
        <v>12689</v>
      </c>
      <c r="W10984" t="s">
        <v>12690</v>
      </c>
      <c r="X10984" t="s">
        <v>14841</v>
      </c>
      <c r="Y10984">
        <v>54</v>
      </c>
      <c r="Z10984">
        <v>54</v>
      </c>
      <c r="AA10984">
        <v>4</v>
      </c>
      <c r="AB10984">
        <v>4</v>
      </c>
      <c r="AC10984">
        <v>65</v>
      </c>
    </row>
    <row r="10985" spans="1:29">
      <c r="A10985">
        <v>11979</v>
      </c>
      <c r="B10985" t="s">
        <v>805</v>
      </c>
      <c r="C10985" t="s">
        <v>12856</v>
      </c>
      <c r="J10985" t="s">
        <v>1436</v>
      </c>
      <c r="K10985">
        <v>0</v>
      </c>
      <c r="N10985" t="b">
        <v>1</v>
      </c>
      <c r="O10985" t="b">
        <v>0</v>
      </c>
      <c r="P10985" t="b">
        <v>0</v>
      </c>
      <c r="Q10985">
        <v>6</v>
      </c>
      <c r="R10985">
        <v>6</v>
      </c>
      <c r="S10985">
        <v>1</v>
      </c>
      <c r="T10985">
        <v>2</v>
      </c>
      <c r="U10985" t="b">
        <v>1</v>
      </c>
      <c r="V10985" t="s">
        <v>12689</v>
      </c>
      <c r="W10985" t="s">
        <v>12690</v>
      </c>
      <c r="X10985" t="s">
        <v>14842</v>
      </c>
      <c r="Y10985">
        <v>54</v>
      </c>
      <c r="Z10985">
        <v>54</v>
      </c>
      <c r="AA10985">
        <v>5</v>
      </c>
      <c r="AB10985">
        <v>5</v>
      </c>
      <c r="AC10985">
        <v>65</v>
      </c>
    </row>
    <row r="10986" spans="1:29">
      <c r="A10986">
        <v>11980</v>
      </c>
      <c r="B10986" t="s">
        <v>805</v>
      </c>
      <c r="C10986" t="s">
        <v>12857</v>
      </c>
      <c r="J10986" t="s">
        <v>1436</v>
      </c>
      <c r="K10986">
        <v>0</v>
      </c>
      <c r="N10986" t="b">
        <v>1</v>
      </c>
      <c r="O10986" t="b">
        <v>0</v>
      </c>
      <c r="P10986" t="b">
        <v>0</v>
      </c>
      <c r="Q10986">
        <v>6</v>
      </c>
      <c r="R10986">
        <v>6</v>
      </c>
      <c r="S10986">
        <v>1</v>
      </c>
      <c r="T10986">
        <v>2</v>
      </c>
      <c r="U10986" t="b">
        <v>1</v>
      </c>
      <c r="V10986" t="s">
        <v>12689</v>
      </c>
      <c r="W10986" t="s">
        <v>12690</v>
      </c>
      <c r="X10986" t="s">
        <v>15416</v>
      </c>
      <c r="Y10986">
        <v>55</v>
      </c>
      <c r="Z10986">
        <v>55</v>
      </c>
      <c r="AA10986">
        <v>2</v>
      </c>
      <c r="AB10986">
        <v>2</v>
      </c>
      <c r="AC10986">
        <v>65</v>
      </c>
    </row>
    <row r="10987" spans="1:29">
      <c r="A10987">
        <v>11981</v>
      </c>
      <c r="B10987" t="s">
        <v>805</v>
      </c>
      <c r="C10987" t="s">
        <v>12858</v>
      </c>
      <c r="J10987" t="s">
        <v>1436</v>
      </c>
      <c r="K10987">
        <v>0</v>
      </c>
      <c r="N10987" t="b">
        <v>1</v>
      </c>
      <c r="O10987" t="b">
        <v>0</v>
      </c>
      <c r="P10987" t="b">
        <v>0</v>
      </c>
      <c r="Q10987">
        <v>6</v>
      </c>
      <c r="R10987">
        <v>6</v>
      </c>
      <c r="S10987">
        <v>1</v>
      </c>
      <c r="T10987">
        <v>2</v>
      </c>
      <c r="U10987" t="b">
        <v>1</v>
      </c>
      <c r="V10987" t="s">
        <v>12689</v>
      </c>
      <c r="W10987" t="s">
        <v>12690</v>
      </c>
      <c r="X10987" t="s">
        <v>14573</v>
      </c>
      <c r="Y10987">
        <v>55</v>
      </c>
      <c r="Z10987">
        <v>55</v>
      </c>
      <c r="AA10987">
        <v>3</v>
      </c>
      <c r="AB10987">
        <v>3</v>
      </c>
      <c r="AC10987">
        <v>65</v>
      </c>
    </row>
    <row r="10988" spans="1:29">
      <c r="A10988">
        <v>11982</v>
      </c>
      <c r="B10988" t="s">
        <v>805</v>
      </c>
      <c r="C10988" t="s">
        <v>12859</v>
      </c>
      <c r="J10988" t="s">
        <v>1436</v>
      </c>
      <c r="K10988">
        <v>0</v>
      </c>
      <c r="N10988" t="b">
        <v>1</v>
      </c>
      <c r="O10988" t="b">
        <v>0</v>
      </c>
      <c r="P10988" t="b">
        <v>0</v>
      </c>
      <c r="Q10988">
        <v>6</v>
      </c>
      <c r="R10988">
        <v>6</v>
      </c>
      <c r="S10988">
        <v>1</v>
      </c>
      <c r="T10988">
        <v>2</v>
      </c>
      <c r="U10988" t="b">
        <v>1</v>
      </c>
      <c r="V10988" t="s">
        <v>12689</v>
      </c>
      <c r="W10988" t="s">
        <v>12690</v>
      </c>
      <c r="X10988" t="s">
        <v>15417</v>
      </c>
      <c r="Y10988">
        <v>55</v>
      </c>
      <c r="Z10988">
        <v>55</v>
      </c>
      <c r="AA10988">
        <v>4</v>
      </c>
      <c r="AB10988">
        <v>4</v>
      </c>
      <c r="AC10988">
        <v>65</v>
      </c>
    </row>
    <row r="10989" spans="1:29">
      <c r="A10989">
        <v>11983</v>
      </c>
      <c r="B10989" t="s">
        <v>805</v>
      </c>
      <c r="C10989" t="s">
        <v>12860</v>
      </c>
      <c r="J10989" t="s">
        <v>1436</v>
      </c>
      <c r="K10989">
        <v>0</v>
      </c>
      <c r="N10989" t="b">
        <v>1</v>
      </c>
      <c r="O10989" t="b">
        <v>0</v>
      </c>
      <c r="P10989" t="b">
        <v>0</v>
      </c>
      <c r="Q10989">
        <v>6</v>
      </c>
      <c r="R10989">
        <v>6</v>
      </c>
      <c r="S10989">
        <v>1</v>
      </c>
      <c r="T10989">
        <v>2</v>
      </c>
      <c r="U10989" t="b">
        <v>1</v>
      </c>
      <c r="V10989" t="s">
        <v>12689</v>
      </c>
      <c r="W10989" t="s">
        <v>12690</v>
      </c>
      <c r="X10989" t="s">
        <v>15642</v>
      </c>
      <c r="Y10989">
        <v>55</v>
      </c>
      <c r="Z10989">
        <v>55</v>
      </c>
      <c r="AA10989">
        <v>5</v>
      </c>
      <c r="AB10989">
        <v>5</v>
      </c>
      <c r="AC10989">
        <v>65</v>
      </c>
    </row>
    <row r="10990" spans="1:29">
      <c r="A10990">
        <v>11984</v>
      </c>
      <c r="B10990" t="s">
        <v>805</v>
      </c>
      <c r="C10990" t="s">
        <v>12861</v>
      </c>
      <c r="J10990" t="s">
        <v>1436</v>
      </c>
      <c r="K10990">
        <v>0</v>
      </c>
      <c r="N10990" t="b">
        <v>1</v>
      </c>
      <c r="O10990" t="b">
        <v>0</v>
      </c>
      <c r="P10990" t="b">
        <v>0</v>
      </c>
      <c r="Q10990">
        <v>6</v>
      </c>
      <c r="R10990">
        <v>6</v>
      </c>
      <c r="S10990">
        <v>1</v>
      </c>
      <c r="T10990">
        <v>2</v>
      </c>
      <c r="U10990" t="b">
        <v>1</v>
      </c>
      <c r="V10990" t="s">
        <v>12689</v>
      </c>
      <c r="W10990" t="s">
        <v>12690</v>
      </c>
      <c r="X10990" t="s">
        <v>15418</v>
      </c>
      <c r="Y10990">
        <v>56</v>
      </c>
      <c r="Z10990">
        <v>56</v>
      </c>
      <c r="AA10990">
        <v>2</v>
      </c>
      <c r="AB10990">
        <v>2</v>
      </c>
      <c r="AC10990">
        <v>65</v>
      </c>
    </row>
    <row r="10991" spans="1:29">
      <c r="A10991">
        <v>11985</v>
      </c>
      <c r="B10991" t="s">
        <v>805</v>
      </c>
      <c r="C10991" t="s">
        <v>12862</v>
      </c>
      <c r="J10991" t="s">
        <v>1436</v>
      </c>
      <c r="K10991">
        <v>0</v>
      </c>
      <c r="N10991" t="b">
        <v>1</v>
      </c>
      <c r="O10991" t="b">
        <v>0</v>
      </c>
      <c r="P10991" t="b">
        <v>0</v>
      </c>
      <c r="Q10991">
        <v>6</v>
      </c>
      <c r="R10991">
        <v>6</v>
      </c>
      <c r="S10991">
        <v>1</v>
      </c>
      <c r="T10991">
        <v>2</v>
      </c>
      <c r="U10991" t="b">
        <v>1</v>
      </c>
      <c r="V10991" t="s">
        <v>12689</v>
      </c>
      <c r="W10991" t="s">
        <v>12690</v>
      </c>
      <c r="X10991" t="s">
        <v>14575</v>
      </c>
      <c r="Y10991">
        <v>56</v>
      </c>
      <c r="Z10991">
        <v>56</v>
      </c>
      <c r="AA10991">
        <v>3</v>
      </c>
      <c r="AB10991">
        <v>3</v>
      </c>
      <c r="AC10991">
        <v>65</v>
      </c>
    </row>
    <row r="10992" spans="1:29">
      <c r="A10992">
        <v>11986</v>
      </c>
      <c r="B10992" t="s">
        <v>805</v>
      </c>
      <c r="C10992" t="s">
        <v>12863</v>
      </c>
      <c r="J10992" t="s">
        <v>1436</v>
      </c>
      <c r="K10992">
        <v>0</v>
      </c>
      <c r="N10992" t="b">
        <v>1</v>
      </c>
      <c r="O10992" t="b">
        <v>0</v>
      </c>
      <c r="P10992" t="b">
        <v>0</v>
      </c>
      <c r="Q10992">
        <v>6</v>
      </c>
      <c r="R10992">
        <v>6</v>
      </c>
      <c r="S10992">
        <v>1</v>
      </c>
      <c r="T10992">
        <v>2</v>
      </c>
      <c r="U10992" t="b">
        <v>1</v>
      </c>
      <c r="V10992" t="s">
        <v>12689</v>
      </c>
      <c r="W10992" t="s">
        <v>12690</v>
      </c>
      <c r="X10992" t="s">
        <v>14844</v>
      </c>
      <c r="Y10992">
        <v>56</v>
      </c>
      <c r="Z10992">
        <v>56</v>
      </c>
      <c r="AA10992">
        <v>4</v>
      </c>
      <c r="AB10992">
        <v>4</v>
      </c>
      <c r="AC10992">
        <v>65</v>
      </c>
    </row>
    <row r="10993" spans="1:29">
      <c r="A10993">
        <v>11987</v>
      </c>
      <c r="B10993" t="s">
        <v>805</v>
      </c>
      <c r="C10993" t="s">
        <v>12864</v>
      </c>
      <c r="J10993" t="s">
        <v>1436</v>
      </c>
      <c r="K10993">
        <v>0</v>
      </c>
      <c r="N10993" t="b">
        <v>1</v>
      </c>
      <c r="O10993" t="b">
        <v>0</v>
      </c>
      <c r="P10993" t="b">
        <v>0</v>
      </c>
      <c r="Q10993">
        <v>6</v>
      </c>
      <c r="R10993">
        <v>6</v>
      </c>
      <c r="S10993">
        <v>1</v>
      </c>
      <c r="T10993">
        <v>2</v>
      </c>
      <c r="U10993" t="b">
        <v>1</v>
      </c>
      <c r="V10993" t="s">
        <v>12689</v>
      </c>
      <c r="W10993" t="s">
        <v>12690</v>
      </c>
      <c r="X10993" t="s">
        <v>14845</v>
      </c>
      <c r="Y10993">
        <v>56</v>
      </c>
      <c r="Z10993">
        <v>56</v>
      </c>
      <c r="AA10993">
        <v>5</v>
      </c>
      <c r="AB10993">
        <v>5</v>
      </c>
      <c r="AC10993">
        <v>65</v>
      </c>
    </row>
    <row r="10994" spans="1:29">
      <c r="A10994">
        <v>11988</v>
      </c>
      <c r="B10994" t="s">
        <v>805</v>
      </c>
      <c r="C10994" t="s">
        <v>12865</v>
      </c>
      <c r="J10994" t="s">
        <v>1436</v>
      </c>
      <c r="K10994">
        <v>0</v>
      </c>
      <c r="N10994" t="b">
        <v>1</v>
      </c>
      <c r="O10994" t="b">
        <v>0</v>
      </c>
      <c r="P10994" t="b">
        <v>0</v>
      </c>
      <c r="Q10994">
        <v>6</v>
      </c>
      <c r="R10994">
        <v>6</v>
      </c>
      <c r="S10994">
        <v>1</v>
      </c>
      <c r="T10994">
        <v>2</v>
      </c>
      <c r="U10994" t="b">
        <v>1</v>
      </c>
      <c r="V10994" t="s">
        <v>12689</v>
      </c>
      <c r="W10994" t="s">
        <v>12690</v>
      </c>
      <c r="X10994" t="s">
        <v>15342</v>
      </c>
      <c r="Y10994">
        <v>57</v>
      </c>
      <c r="Z10994">
        <v>57</v>
      </c>
      <c r="AA10994">
        <v>2</v>
      </c>
      <c r="AB10994">
        <v>2</v>
      </c>
      <c r="AC10994">
        <v>65</v>
      </c>
    </row>
    <row r="10995" spans="1:29">
      <c r="A10995">
        <v>11989</v>
      </c>
      <c r="B10995" t="s">
        <v>805</v>
      </c>
      <c r="C10995" t="s">
        <v>12866</v>
      </c>
      <c r="J10995" t="s">
        <v>1436</v>
      </c>
      <c r="K10995">
        <v>0</v>
      </c>
      <c r="N10995" t="b">
        <v>1</v>
      </c>
      <c r="O10995" t="b">
        <v>0</v>
      </c>
      <c r="P10995" t="b">
        <v>0</v>
      </c>
      <c r="Q10995">
        <v>6</v>
      </c>
      <c r="R10995">
        <v>6</v>
      </c>
      <c r="S10995">
        <v>1</v>
      </c>
      <c r="T10995">
        <v>2</v>
      </c>
      <c r="U10995" t="b">
        <v>1</v>
      </c>
      <c r="V10995" t="s">
        <v>12689</v>
      </c>
      <c r="W10995" t="s">
        <v>12690</v>
      </c>
      <c r="X10995" t="s">
        <v>14578</v>
      </c>
      <c r="Y10995">
        <v>57</v>
      </c>
      <c r="Z10995">
        <v>57</v>
      </c>
      <c r="AA10995">
        <v>3</v>
      </c>
      <c r="AB10995">
        <v>3</v>
      </c>
      <c r="AC10995">
        <v>65</v>
      </c>
    </row>
    <row r="10996" spans="1:29">
      <c r="A10996">
        <v>11990</v>
      </c>
      <c r="B10996" t="s">
        <v>805</v>
      </c>
      <c r="C10996" t="s">
        <v>12867</v>
      </c>
      <c r="J10996" t="s">
        <v>1436</v>
      </c>
      <c r="K10996">
        <v>0</v>
      </c>
      <c r="N10996" t="b">
        <v>1</v>
      </c>
      <c r="O10996" t="b">
        <v>0</v>
      </c>
      <c r="P10996" t="b">
        <v>0</v>
      </c>
      <c r="Q10996">
        <v>6</v>
      </c>
      <c r="R10996">
        <v>6</v>
      </c>
      <c r="S10996">
        <v>1</v>
      </c>
      <c r="T10996">
        <v>2</v>
      </c>
      <c r="U10996" t="b">
        <v>1</v>
      </c>
      <c r="V10996" t="s">
        <v>12689</v>
      </c>
      <c r="W10996" t="s">
        <v>12690</v>
      </c>
      <c r="X10996" t="s">
        <v>14846</v>
      </c>
      <c r="Y10996">
        <v>57</v>
      </c>
      <c r="Z10996">
        <v>57</v>
      </c>
      <c r="AA10996">
        <v>4</v>
      </c>
      <c r="AB10996">
        <v>4</v>
      </c>
      <c r="AC10996">
        <v>65</v>
      </c>
    </row>
    <row r="10997" spans="1:29">
      <c r="A10997">
        <v>11991</v>
      </c>
      <c r="B10997" t="s">
        <v>805</v>
      </c>
      <c r="C10997" t="s">
        <v>12868</v>
      </c>
      <c r="J10997" t="s">
        <v>1436</v>
      </c>
      <c r="K10997">
        <v>0</v>
      </c>
      <c r="N10997" t="b">
        <v>1</v>
      </c>
      <c r="O10997" t="b">
        <v>0</v>
      </c>
      <c r="P10997" t="b">
        <v>0</v>
      </c>
      <c r="Q10997">
        <v>6</v>
      </c>
      <c r="R10997">
        <v>6</v>
      </c>
      <c r="S10997">
        <v>1</v>
      </c>
      <c r="T10997">
        <v>2</v>
      </c>
      <c r="U10997" t="b">
        <v>1</v>
      </c>
      <c r="V10997" t="s">
        <v>12689</v>
      </c>
      <c r="W10997" t="s">
        <v>12690</v>
      </c>
      <c r="X10997" t="s">
        <v>14847</v>
      </c>
      <c r="Y10997">
        <v>57</v>
      </c>
      <c r="Z10997">
        <v>57</v>
      </c>
      <c r="AA10997">
        <v>5</v>
      </c>
      <c r="AB10997">
        <v>5</v>
      </c>
      <c r="AC10997">
        <v>65</v>
      </c>
    </row>
    <row r="10998" spans="1:29">
      <c r="A10998">
        <v>11992</v>
      </c>
      <c r="B10998" t="s">
        <v>805</v>
      </c>
      <c r="C10998" t="s">
        <v>12869</v>
      </c>
      <c r="J10998" t="s">
        <v>1436</v>
      </c>
      <c r="K10998">
        <v>0</v>
      </c>
      <c r="N10998" t="b">
        <v>1</v>
      </c>
      <c r="O10998" t="b">
        <v>0</v>
      </c>
      <c r="P10998" t="b">
        <v>0</v>
      </c>
      <c r="Q10998">
        <v>6</v>
      </c>
      <c r="R10998">
        <v>6</v>
      </c>
      <c r="S10998">
        <v>1</v>
      </c>
      <c r="T10998">
        <v>2</v>
      </c>
      <c r="U10998" t="b">
        <v>1</v>
      </c>
      <c r="V10998" t="s">
        <v>12689</v>
      </c>
      <c r="W10998" t="s">
        <v>12690</v>
      </c>
      <c r="X10998" t="s">
        <v>15343</v>
      </c>
      <c r="Y10998">
        <v>58</v>
      </c>
      <c r="Z10998">
        <v>58</v>
      </c>
      <c r="AA10998">
        <v>2</v>
      </c>
      <c r="AB10998">
        <v>2</v>
      </c>
      <c r="AC10998">
        <v>65</v>
      </c>
    </row>
    <row r="10999" spans="1:29">
      <c r="A10999">
        <v>11993</v>
      </c>
      <c r="B10999" t="s">
        <v>805</v>
      </c>
      <c r="C10999" t="s">
        <v>12870</v>
      </c>
      <c r="J10999" t="s">
        <v>1436</v>
      </c>
      <c r="K10999">
        <v>0</v>
      </c>
      <c r="N10999" t="b">
        <v>1</v>
      </c>
      <c r="O10999" t="b">
        <v>0</v>
      </c>
      <c r="P10999" t="b">
        <v>0</v>
      </c>
      <c r="Q10999">
        <v>6</v>
      </c>
      <c r="R10999">
        <v>6</v>
      </c>
      <c r="S10999">
        <v>1</v>
      </c>
      <c r="T10999">
        <v>2</v>
      </c>
      <c r="U10999" t="b">
        <v>1</v>
      </c>
      <c r="V10999" t="s">
        <v>12689</v>
      </c>
      <c r="W10999" t="s">
        <v>12690</v>
      </c>
      <c r="X10999" t="s">
        <v>14581</v>
      </c>
      <c r="Y10999">
        <v>58</v>
      </c>
      <c r="Z10999">
        <v>58</v>
      </c>
      <c r="AA10999">
        <v>3</v>
      </c>
      <c r="AB10999">
        <v>3</v>
      </c>
      <c r="AC10999">
        <v>65</v>
      </c>
    </row>
    <row r="11000" spans="1:29">
      <c r="A11000">
        <v>11994</v>
      </c>
      <c r="B11000" t="s">
        <v>805</v>
      </c>
      <c r="C11000" t="s">
        <v>12871</v>
      </c>
      <c r="J11000" t="s">
        <v>1436</v>
      </c>
      <c r="K11000">
        <v>0</v>
      </c>
      <c r="N11000" t="b">
        <v>1</v>
      </c>
      <c r="O11000" t="b">
        <v>0</v>
      </c>
      <c r="P11000" t="b">
        <v>0</v>
      </c>
      <c r="Q11000">
        <v>6</v>
      </c>
      <c r="R11000">
        <v>6</v>
      </c>
      <c r="S11000">
        <v>1</v>
      </c>
      <c r="T11000">
        <v>2</v>
      </c>
      <c r="U11000" t="b">
        <v>1</v>
      </c>
      <c r="V11000" t="s">
        <v>12689</v>
      </c>
      <c r="W11000" t="s">
        <v>12690</v>
      </c>
      <c r="X11000" t="s">
        <v>14848</v>
      </c>
      <c r="Y11000">
        <v>58</v>
      </c>
      <c r="Z11000">
        <v>58</v>
      </c>
      <c r="AA11000">
        <v>4</v>
      </c>
      <c r="AB11000">
        <v>4</v>
      </c>
      <c r="AC11000">
        <v>65</v>
      </c>
    </row>
    <row r="11001" spans="1:29">
      <c r="A11001">
        <v>11995</v>
      </c>
      <c r="B11001" t="s">
        <v>805</v>
      </c>
      <c r="C11001" t="s">
        <v>12872</v>
      </c>
      <c r="J11001" t="s">
        <v>1436</v>
      </c>
      <c r="K11001">
        <v>0</v>
      </c>
      <c r="N11001" t="b">
        <v>1</v>
      </c>
      <c r="O11001" t="b">
        <v>0</v>
      </c>
      <c r="P11001" t="b">
        <v>0</v>
      </c>
      <c r="Q11001">
        <v>6</v>
      </c>
      <c r="R11001">
        <v>6</v>
      </c>
      <c r="S11001">
        <v>1</v>
      </c>
      <c r="T11001">
        <v>2</v>
      </c>
      <c r="U11001" t="b">
        <v>1</v>
      </c>
      <c r="V11001" t="s">
        <v>12689</v>
      </c>
      <c r="W11001" t="s">
        <v>12690</v>
      </c>
      <c r="X11001" t="s">
        <v>14849</v>
      </c>
      <c r="Y11001">
        <v>58</v>
      </c>
      <c r="Z11001">
        <v>58</v>
      </c>
      <c r="AA11001">
        <v>5</v>
      </c>
      <c r="AB11001">
        <v>5</v>
      </c>
      <c r="AC11001">
        <v>65</v>
      </c>
    </row>
    <row r="11002" spans="1:29">
      <c r="A11002">
        <v>11996</v>
      </c>
      <c r="B11002" t="s">
        <v>805</v>
      </c>
      <c r="C11002" t="s">
        <v>12873</v>
      </c>
      <c r="J11002" t="s">
        <v>1436</v>
      </c>
      <c r="K11002">
        <v>0</v>
      </c>
      <c r="N11002" t="b">
        <v>1</v>
      </c>
      <c r="O11002" t="b">
        <v>0</v>
      </c>
      <c r="P11002" t="b">
        <v>0</v>
      </c>
      <c r="Q11002">
        <v>6</v>
      </c>
      <c r="R11002">
        <v>6</v>
      </c>
      <c r="S11002">
        <v>1</v>
      </c>
      <c r="T11002">
        <v>2</v>
      </c>
      <c r="U11002" t="b">
        <v>1</v>
      </c>
      <c r="V11002" t="s">
        <v>12689</v>
      </c>
      <c r="W11002" t="s">
        <v>12690</v>
      </c>
      <c r="X11002" t="s">
        <v>15344</v>
      </c>
      <c r="Y11002">
        <v>59</v>
      </c>
      <c r="Z11002">
        <v>59</v>
      </c>
      <c r="AA11002">
        <v>2</v>
      </c>
      <c r="AB11002">
        <v>2</v>
      </c>
      <c r="AC11002">
        <v>65</v>
      </c>
    </row>
    <row r="11003" spans="1:29">
      <c r="A11003">
        <v>11997</v>
      </c>
      <c r="B11003" t="s">
        <v>805</v>
      </c>
      <c r="C11003" t="s">
        <v>12874</v>
      </c>
      <c r="J11003" t="s">
        <v>1436</v>
      </c>
      <c r="K11003">
        <v>0</v>
      </c>
      <c r="N11003" t="b">
        <v>1</v>
      </c>
      <c r="O11003" t="b">
        <v>0</v>
      </c>
      <c r="P11003" t="b">
        <v>0</v>
      </c>
      <c r="Q11003">
        <v>6</v>
      </c>
      <c r="R11003">
        <v>6</v>
      </c>
      <c r="S11003">
        <v>1</v>
      </c>
      <c r="T11003">
        <v>2</v>
      </c>
      <c r="U11003" t="b">
        <v>1</v>
      </c>
      <c r="V11003" t="s">
        <v>12689</v>
      </c>
      <c r="W11003" t="s">
        <v>12690</v>
      </c>
      <c r="X11003" t="s">
        <v>14584</v>
      </c>
      <c r="Y11003">
        <v>59</v>
      </c>
      <c r="Z11003">
        <v>59</v>
      </c>
      <c r="AA11003">
        <v>3</v>
      </c>
      <c r="AB11003">
        <v>3</v>
      </c>
      <c r="AC11003">
        <v>65</v>
      </c>
    </row>
    <row r="11004" spans="1:29">
      <c r="A11004">
        <v>11998</v>
      </c>
      <c r="B11004" t="s">
        <v>805</v>
      </c>
      <c r="C11004" t="s">
        <v>12875</v>
      </c>
      <c r="J11004" t="s">
        <v>1436</v>
      </c>
      <c r="K11004">
        <v>0</v>
      </c>
      <c r="N11004" t="b">
        <v>1</v>
      </c>
      <c r="O11004" t="b">
        <v>0</v>
      </c>
      <c r="P11004" t="b">
        <v>0</v>
      </c>
      <c r="Q11004">
        <v>6</v>
      </c>
      <c r="R11004">
        <v>6</v>
      </c>
      <c r="S11004">
        <v>1</v>
      </c>
      <c r="T11004">
        <v>2</v>
      </c>
      <c r="U11004" t="b">
        <v>1</v>
      </c>
      <c r="V11004" t="s">
        <v>12689</v>
      </c>
      <c r="W11004" t="s">
        <v>12690</v>
      </c>
      <c r="X11004" t="s">
        <v>14850</v>
      </c>
      <c r="Y11004">
        <v>59</v>
      </c>
      <c r="Z11004">
        <v>59</v>
      </c>
      <c r="AA11004">
        <v>4</v>
      </c>
      <c r="AB11004">
        <v>4</v>
      </c>
      <c r="AC11004">
        <v>65</v>
      </c>
    </row>
    <row r="11005" spans="1:29">
      <c r="A11005">
        <v>11999</v>
      </c>
      <c r="B11005" t="s">
        <v>805</v>
      </c>
      <c r="C11005" t="s">
        <v>12876</v>
      </c>
      <c r="J11005" t="s">
        <v>1436</v>
      </c>
      <c r="K11005">
        <v>0</v>
      </c>
      <c r="N11005" t="b">
        <v>1</v>
      </c>
      <c r="O11005" t="b">
        <v>0</v>
      </c>
      <c r="P11005" t="b">
        <v>0</v>
      </c>
      <c r="Q11005">
        <v>6</v>
      </c>
      <c r="R11005">
        <v>6</v>
      </c>
      <c r="S11005">
        <v>1</v>
      </c>
      <c r="T11005">
        <v>2</v>
      </c>
      <c r="U11005" t="b">
        <v>1</v>
      </c>
      <c r="V11005" t="s">
        <v>12689</v>
      </c>
      <c r="W11005" t="s">
        <v>12690</v>
      </c>
      <c r="X11005" t="s">
        <v>14851</v>
      </c>
      <c r="Y11005">
        <v>59</v>
      </c>
      <c r="Z11005">
        <v>59</v>
      </c>
      <c r="AA11005">
        <v>5</v>
      </c>
      <c r="AB11005">
        <v>5</v>
      </c>
      <c r="AC11005">
        <v>65</v>
      </c>
    </row>
    <row r="11006" spans="1:29">
      <c r="A11006">
        <v>12000</v>
      </c>
      <c r="B11006" t="s">
        <v>805</v>
      </c>
      <c r="C11006" t="s">
        <v>12877</v>
      </c>
      <c r="J11006" t="s">
        <v>1436</v>
      </c>
      <c r="K11006">
        <v>0</v>
      </c>
      <c r="N11006" t="b">
        <v>1</v>
      </c>
      <c r="O11006" t="b">
        <v>0</v>
      </c>
      <c r="P11006" t="b">
        <v>0</v>
      </c>
      <c r="Q11006">
        <v>6</v>
      </c>
      <c r="R11006">
        <v>6</v>
      </c>
      <c r="S11006">
        <v>1</v>
      </c>
      <c r="T11006">
        <v>2</v>
      </c>
      <c r="U11006" t="b">
        <v>1</v>
      </c>
      <c r="V11006" t="s">
        <v>12689</v>
      </c>
      <c r="W11006" t="s">
        <v>12690</v>
      </c>
      <c r="X11006" t="s">
        <v>15345</v>
      </c>
      <c r="Y11006">
        <v>60</v>
      </c>
      <c r="Z11006">
        <v>60</v>
      </c>
      <c r="AA11006">
        <v>2</v>
      </c>
      <c r="AB11006">
        <v>2</v>
      </c>
      <c r="AC11006">
        <v>65</v>
      </c>
    </row>
    <row r="11007" spans="1:29">
      <c r="A11007">
        <v>12001</v>
      </c>
      <c r="B11007" t="s">
        <v>805</v>
      </c>
      <c r="C11007" t="s">
        <v>12878</v>
      </c>
      <c r="J11007" t="s">
        <v>1436</v>
      </c>
      <c r="K11007">
        <v>0</v>
      </c>
      <c r="N11007" t="b">
        <v>1</v>
      </c>
      <c r="O11007" t="b">
        <v>0</v>
      </c>
      <c r="P11007" t="b">
        <v>0</v>
      </c>
      <c r="Q11007">
        <v>6</v>
      </c>
      <c r="R11007">
        <v>6</v>
      </c>
      <c r="S11007">
        <v>1</v>
      </c>
      <c r="T11007">
        <v>2</v>
      </c>
      <c r="U11007" t="b">
        <v>1</v>
      </c>
      <c r="V11007" t="s">
        <v>12689</v>
      </c>
      <c r="W11007" t="s">
        <v>12690</v>
      </c>
      <c r="X11007" t="s">
        <v>14587</v>
      </c>
      <c r="Y11007">
        <v>60</v>
      </c>
      <c r="Z11007">
        <v>60</v>
      </c>
      <c r="AA11007">
        <v>3</v>
      </c>
      <c r="AB11007">
        <v>3</v>
      </c>
      <c r="AC11007">
        <v>65</v>
      </c>
    </row>
    <row r="11008" spans="1:29">
      <c r="A11008">
        <v>12002</v>
      </c>
      <c r="B11008" t="s">
        <v>805</v>
      </c>
      <c r="C11008" t="s">
        <v>12879</v>
      </c>
      <c r="J11008" t="s">
        <v>1436</v>
      </c>
      <c r="K11008">
        <v>0</v>
      </c>
      <c r="N11008" t="b">
        <v>1</v>
      </c>
      <c r="O11008" t="b">
        <v>0</v>
      </c>
      <c r="P11008" t="b">
        <v>0</v>
      </c>
      <c r="Q11008">
        <v>6</v>
      </c>
      <c r="R11008">
        <v>6</v>
      </c>
      <c r="S11008">
        <v>1</v>
      </c>
      <c r="T11008">
        <v>2</v>
      </c>
      <c r="U11008" t="b">
        <v>1</v>
      </c>
      <c r="V11008" t="s">
        <v>12689</v>
      </c>
      <c r="W11008" t="s">
        <v>12690</v>
      </c>
      <c r="X11008" t="s">
        <v>14852</v>
      </c>
      <c r="Y11008">
        <v>60</v>
      </c>
      <c r="Z11008">
        <v>60</v>
      </c>
      <c r="AA11008">
        <v>4</v>
      </c>
      <c r="AB11008">
        <v>4</v>
      </c>
      <c r="AC11008">
        <v>65</v>
      </c>
    </row>
    <row r="11009" spans="1:29">
      <c r="A11009">
        <v>12003</v>
      </c>
      <c r="B11009" t="s">
        <v>805</v>
      </c>
      <c r="C11009" t="s">
        <v>12880</v>
      </c>
      <c r="J11009" t="s">
        <v>1436</v>
      </c>
      <c r="K11009">
        <v>0</v>
      </c>
      <c r="N11009" t="b">
        <v>1</v>
      </c>
      <c r="O11009" t="b">
        <v>0</v>
      </c>
      <c r="P11009" t="b">
        <v>0</v>
      </c>
      <c r="Q11009">
        <v>6</v>
      </c>
      <c r="R11009">
        <v>6</v>
      </c>
      <c r="S11009">
        <v>1</v>
      </c>
      <c r="T11009">
        <v>2</v>
      </c>
      <c r="U11009" t="b">
        <v>1</v>
      </c>
      <c r="V11009" t="s">
        <v>12689</v>
      </c>
      <c r="W11009" t="s">
        <v>12690</v>
      </c>
      <c r="X11009" t="s">
        <v>14853</v>
      </c>
      <c r="Y11009">
        <v>60</v>
      </c>
      <c r="Z11009">
        <v>60</v>
      </c>
      <c r="AA11009">
        <v>5</v>
      </c>
      <c r="AB11009">
        <v>5</v>
      </c>
      <c r="AC11009">
        <v>65</v>
      </c>
    </row>
    <row r="11010" spans="1:29">
      <c r="A11010">
        <v>12004</v>
      </c>
      <c r="B11010" t="s">
        <v>805</v>
      </c>
      <c r="C11010" t="s">
        <v>12881</v>
      </c>
      <c r="J11010" t="s">
        <v>1436</v>
      </c>
      <c r="K11010">
        <v>0</v>
      </c>
      <c r="N11010" t="b">
        <v>1</v>
      </c>
      <c r="O11010" t="b">
        <v>0</v>
      </c>
      <c r="P11010" t="b">
        <v>0</v>
      </c>
      <c r="Q11010">
        <v>6</v>
      </c>
      <c r="R11010">
        <v>6</v>
      </c>
      <c r="S11010">
        <v>1</v>
      </c>
      <c r="T11010">
        <v>2</v>
      </c>
      <c r="U11010" t="b">
        <v>1</v>
      </c>
      <c r="V11010" t="s">
        <v>12689</v>
      </c>
      <c r="W11010" t="s">
        <v>12690</v>
      </c>
      <c r="X11010" t="s">
        <v>15346</v>
      </c>
      <c r="Y11010">
        <v>61</v>
      </c>
      <c r="Z11010">
        <v>61</v>
      </c>
      <c r="AA11010">
        <v>2</v>
      </c>
      <c r="AB11010">
        <v>2</v>
      </c>
      <c r="AC11010">
        <v>65</v>
      </c>
    </row>
    <row r="11011" spans="1:29">
      <c r="A11011">
        <v>12005</v>
      </c>
      <c r="B11011" t="s">
        <v>805</v>
      </c>
      <c r="C11011" t="s">
        <v>12882</v>
      </c>
      <c r="J11011" t="s">
        <v>1436</v>
      </c>
      <c r="K11011">
        <v>0</v>
      </c>
      <c r="N11011" t="b">
        <v>1</v>
      </c>
      <c r="O11011" t="b">
        <v>0</v>
      </c>
      <c r="P11011" t="b">
        <v>0</v>
      </c>
      <c r="Q11011">
        <v>6</v>
      </c>
      <c r="R11011">
        <v>6</v>
      </c>
      <c r="S11011">
        <v>1</v>
      </c>
      <c r="T11011">
        <v>2</v>
      </c>
      <c r="U11011" t="b">
        <v>1</v>
      </c>
      <c r="V11011" t="s">
        <v>12689</v>
      </c>
      <c r="W11011" t="s">
        <v>12690</v>
      </c>
      <c r="X11011" t="s">
        <v>14590</v>
      </c>
      <c r="Y11011">
        <v>61</v>
      </c>
      <c r="Z11011">
        <v>61</v>
      </c>
      <c r="AA11011">
        <v>3</v>
      </c>
      <c r="AB11011">
        <v>3</v>
      </c>
      <c r="AC11011">
        <v>65</v>
      </c>
    </row>
    <row r="11012" spans="1:29">
      <c r="A11012">
        <v>12006</v>
      </c>
      <c r="B11012" t="s">
        <v>805</v>
      </c>
      <c r="C11012" t="s">
        <v>12883</v>
      </c>
      <c r="J11012" t="s">
        <v>1436</v>
      </c>
      <c r="K11012">
        <v>0</v>
      </c>
      <c r="N11012" t="b">
        <v>1</v>
      </c>
      <c r="O11012" t="b">
        <v>0</v>
      </c>
      <c r="P11012" t="b">
        <v>0</v>
      </c>
      <c r="Q11012">
        <v>6</v>
      </c>
      <c r="R11012">
        <v>6</v>
      </c>
      <c r="S11012">
        <v>1</v>
      </c>
      <c r="T11012">
        <v>2</v>
      </c>
      <c r="U11012" t="b">
        <v>1</v>
      </c>
      <c r="V11012" t="s">
        <v>12689</v>
      </c>
      <c r="W11012" t="s">
        <v>12690</v>
      </c>
      <c r="X11012" t="s">
        <v>14854</v>
      </c>
      <c r="Y11012">
        <v>61</v>
      </c>
      <c r="Z11012">
        <v>61</v>
      </c>
      <c r="AA11012">
        <v>4</v>
      </c>
      <c r="AB11012">
        <v>4</v>
      </c>
      <c r="AC11012">
        <v>65</v>
      </c>
    </row>
    <row r="11013" spans="1:29">
      <c r="A11013">
        <v>12007</v>
      </c>
      <c r="B11013" t="s">
        <v>805</v>
      </c>
      <c r="C11013" t="s">
        <v>12884</v>
      </c>
      <c r="J11013" t="s">
        <v>1436</v>
      </c>
      <c r="K11013">
        <v>0</v>
      </c>
      <c r="N11013" t="b">
        <v>1</v>
      </c>
      <c r="O11013" t="b">
        <v>0</v>
      </c>
      <c r="P11013" t="b">
        <v>0</v>
      </c>
      <c r="Q11013">
        <v>6</v>
      </c>
      <c r="R11013">
        <v>6</v>
      </c>
      <c r="S11013">
        <v>1</v>
      </c>
      <c r="T11013">
        <v>2</v>
      </c>
      <c r="U11013" t="b">
        <v>1</v>
      </c>
      <c r="V11013" t="s">
        <v>12689</v>
      </c>
      <c r="W11013" t="s">
        <v>12690</v>
      </c>
      <c r="X11013" t="s">
        <v>14855</v>
      </c>
      <c r="Y11013">
        <v>61</v>
      </c>
      <c r="Z11013">
        <v>61</v>
      </c>
      <c r="AA11013">
        <v>5</v>
      </c>
      <c r="AB11013">
        <v>5</v>
      </c>
      <c r="AC11013">
        <v>65</v>
      </c>
    </row>
    <row r="11014" spans="1:29">
      <c r="A11014">
        <v>12008</v>
      </c>
      <c r="B11014" t="s">
        <v>805</v>
      </c>
      <c r="C11014" t="s">
        <v>12885</v>
      </c>
      <c r="J11014" t="s">
        <v>1436</v>
      </c>
      <c r="K11014">
        <v>0</v>
      </c>
      <c r="N11014" t="b">
        <v>1</v>
      </c>
      <c r="O11014" t="b">
        <v>0</v>
      </c>
      <c r="P11014" t="b">
        <v>0</v>
      </c>
      <c r="Q11014">
        <v>6</v>
      </c>
      <c r="R11014">
        <v>6</v>
      </c>
      <c r="S11014">
        <v>1</v>
      </c>
      <c r="T11014">
        <v>2</v>
      </c>
      <c r="U11014" t="b">
        <v>1</v>
      </c>
      <c r="V11014" t="s">
        <v>12689</v>
      </c>
      <c r="W11014" t="s">
        <v>12690</v>
      </c>
      <c r="X11014" t="s">
        <v>15347</v>
      </c>
      <c r="Y11014">
        <v>62</v>
      </c>
      <c r="Z11014">
        <v>62</v>
      </c>
      <c r="AA11014">
        <v>2</v>
      </c>
      <c r="AB11014">
        <v>2</v>
      </c>
      <c r="AC11014">
        <v>65</v>
      </c>
    </row>
    <row r="11015" spans="1:29">
      <c r="A11015">
        <v>12009</v>
      </c>
      <c r="B11015" t="s">
        <v>805</v>
      </c>
      <c r="C11015" t="s">
        <v>12886</v>
      </c>
      <c r="J11015" t="s">
        <v>1436</v>
      </c>
      <c r="K11015">
        <v>0</v>
      </c>
      <c r="N11015" t="b">
        <v>1</v>
      </c>
      <c r="O11015" t="b">
        <v>0</v>
      </c>
      <c r="P11015" t="b">
        <v>0</v>
      </c>
      <c r="Q11015">
        <v>6</v>
      </c>
      <c r="R11015">
        <v>6</v>
      </c>
      <c r="S11015">
        <v>1</v>
      </c>
      <c r="T11015">
        <v>2</v>
      </c>
      <c r="U11015" t="b">
        <v>1</v>
      </c>
      <c r="V11015" t="s">
        <v>12689</v>
      </c>
      <c r="W11015" t="s">
        <v>12690</v>
      </c>
      <c r="X11015" t="s">
        <v>15348</v>
      </c>
      <c r="Y11015">
        <v>62</v>
      </c>
      <c r="Z11015">
        <v>62</v>
      </c>
      <c r="AA11015">
        <v>3</v>
      </c>
      <c r="AB11015">
        <v>3</v>
      </c>
      <c r="AC11015">
        <v>65</v>
      </c>
    </row>
    <row r="11016" spans="1:29">
      <c r="A11016">
        <v>12010</v>
      </c>
      <c r="B11016" t="s">
        <v>805</v>
      </c>
      <c r="C11016" t="s">
        <v>12887</v>
      </c>
      <c r="J11016" t="s">
        <v>1436</v>
      </c>
      <c r="K11016">
        <v>0</v>
      </c>
      <c r="N11016" t="b">
        <v>1</v>
      </c>
      <c r="O11016" t="b">
        <v>0</v>
      </c>
      <c r="P11016" t="b">
        <v>0</v>
      </c>
      <c r="Q11016">
        <v>6</v>
      </c>
      <c r="R11016">
        <v>6</v>
      </c>
      <c r="S11016">
        <v>1</v>
      </c>
      <c r="T11016">
        <v>2</v>
      </c>
      <c r="U11016" t="b">
        <v>1</v>
      </c>
      <c r="V11016" t="s">
        <v>12689</v>
      </c>
      <c r="W11016" t="s">
        <v>12690</v>
      </c>
      <c r="X11016" t="s">
        <v>14856</v>
      </c>
      <c r="Y11016">
        <v>62</v>
      </c>
      <c r="Z11016">
        <v>62</v>
      </c>
      <c r="AA11016">
        <v>4</v>
      </c>
      <c r="AB11016">
        <v>4</v>
      </c>
      <c r="AC11016">
        <v>65</v>
      </c>
    </row>
    <row r="11017" spans="1:29">
      <c r="A11017">
        <v>12011</v>
      </c>
      <c r="B11017" t="s">
        <v>805</v>
      </c>
      <c r="C11017" t="s">
        <v>12888</v>
      </c>
      <c r="J11017" t="s">
        <v>1436</v>
      </c>
      <c r="K11017">
        <v>0</v>
      </c>
      <c r="N11017" t="b">
        <v>1</v>
      </c>
      <c r="O11017" t="b">
        <v>0</v>
      </c>
      <c r="P11017" t="b">
        <v>0</v>
      </c>
      <c r="Q11017">
        <v>6</v>
      </c>
      <c r="R11017">
        <v>6</v>
      </c>
      <c r="S11017">
        <v>1</v>
      </c>
      <c r="T11017">
        <v>2</v>
      </c>
      <c r="U11017" t="b">
        <v>1</v>
      </c>
      <c r="V11017" t="s">
        <v>12689</v>
      </c>
      <c r="W11017" t="s">
        <v>12690</v>
      </c>
      <c r="X11017" t="s">
        <v>14857</v>
      </c>
      <c r="Y11017">
        <v>62</v>
      </c>
      <c r="Z11017">
        <v>62</v>
      </c>
      <c r="AA11017">
        <v>5</v>
      </c>
      <c r="AB11017">
        <v>5</v>
      </c>
      <c r="AC11017">
        <v>65</v>
      </c>
    </row>
    <row r="11018" spans="1:29">
      <c r="A11018">
        <v>12012</v>
      </c>
      <c r="B11018" t="s">
        <v>805</v>
      </c>
      <c r="C11018" t="s">
        <v>12889</v>
      </c>
      <c r="J11018" t="s">
        <v>1436</v>
      </c>
      <c r="K11018">
        <v>0</v>
      </c>
      <c r="N11018" t="b">
        <v>1</v>
      </c>
      <c r="O11018" t="b">
        <v>0</v>
      </c>
      <c r="P11018" t="b">
        <v>0</v>
      </c>
      <c r="Q11018">
        <v>6</v>
      </c>
      <c r="R11018">
        <v>6</v>
      </c>
      <c r="S11018">
        <v>1</v>
      </c>
      <c r="T11018">
        <v>2</v>
      </c>
      <c r="U11018" t="b">
        <v>1</v>
      </c>
      <c r="V11018" t="s">
        <v>12689</v>
      </c>
      <c r="W11018" t="s">
        <v>12690</v>
      </c>
      <c r="X11018" t="s">
        <v>15349</v>
      </c>
      <c r="Y11018">
        <v>63</v>
      </c>
      <c r="Z11018">
        <v>63</v>
      </c>
      <c r="AA11018">
        <v>2</v>
      </c>
      <c r="AB11018">
        <v>2</v>
      </c>
      <c r="AC11018">
        <v>65</v>
      </c>
    </row>
    <row r="11019" spans="1:29">
      <c r="A11019">
        <v>12013</v>
      </c>
      <c r="B11019" t="s">
        <v>805</v>
      </c>
      <c r="C11019" t="s">
        <v>12890</v>
      </c>
      <c r="J11019" t="s">
        <v>1436</v>
      </c>
      <c r="K11019">
        <v>0</v>
      </c>
      <c r="N11019" t="b">
        <v>1</v>
      </c>
      <c r="O11019" t="b">
        <v>0</v>
      </c>
      <c r="P11019" t="b">
        <v>0</v>
      </c>
      <c r="Q11019">
        <v>6</v>
      </c>
      <c r="R11019">
        <v>6</v>
      </c>
      <c r="S11019">
        <v>1</v>
      </c>
      <c r="T11019">
        <v>2</v>
      </c>
      <c r="U11019" t="b">
        <v>1</v>
      </c>
      <c r="V11019" t="s">
        <v>12689</v>
      </c>
      <c r="W11019" t="s">
        <v>12690</v>
      </c>
      <c r="X11019" t="s">
        <v>15350</v>
      </c>
      <c r="Y11019">
        <v>63</v>
      </c>
      <c r="Z11019">
        <v>63</v>
      </c>
      <c r="AA11019">
        <v>3</v>
      </c>
      <c r="AB11019">
        <v>3</v>
      </c>
      <c r="AC11019">
        <v>65</v>
      </c>
    </row>
    <row r="11020" spans="1:29">
      <c r="A11020">
        <v>12014</v>
      </c>
      <c r="B11020" t="s">
        <v>805</v>
      </c>
      <c r="C11020" t="s">
        <v>12891</v>
      </c>
      <c r="J11020" t="s">
        <v>1436</v>
      </c>
      <c r="K11020">
        <v>0</v>
      </c>
      <c r="N11020" t="b">
        <v>1</v>
      </c>
      <c r="O11020" t="b">
        <v>0</v>
      </c>
      <c r="P11020" t="b">
        <v>0</v>
      </c>
      <c r="Q11020">
        <v>6</v>
      </c>
      <c r="R11020">
        <v>6</v>
      </c>
      <c r="S11020">
        <v>1</v>
      </c>
      <c r="T11020">
        <v>2</v>
      </c>
      <c r="U11020" t="b">
        <v>1</v>
      </c>
      <c r="V11020" t="s">
        <v>12689</v>
      </c>
      <c r="W11020" t="s">
        <v>12690</v>
      </c>
      <c r="X11020" t="s">
        <v>14858</v>
      </c>
      <c r="Y11020">
        <v>63</v>
      </c>
      <c r="Z11020">
        <v>63</v>
      </c>
      <c r="AA11020">
        <v>4</v>
      </c>
      <c r="AB11020">
        <v>4</v>
      </c>
      <c r="AC11020">
        <v>65</v>
      </c>
    </row>
    <row r="11021" spans="1:29">
      <c r="A11021">
        <v>12015</v>
      </c>
      <c r="B11021" t="s">
        <v>805</v>
      </c>
      <c r="C11021" t="s">
        <v>12892</v>
      </c>
      <c r="J11021" t="s">
        <v>1436</v>
      </c>
      <c r="K11021">
        <v>0</v>
      </c>
      <c r="N11021" t="b">
        <v>1</v>
      </c>
      <c r="O11021" t="b">
        <v>0</v>
      </c>
      <c r="P11021" t="b">
        <v>0</v>
      </c>
      <c r="Q11021">
        <v>6</v>
      </c>
      <c r="R11021">
        <v>6</v>
      </c>
      <c r="S11021">
        <v>1</v>
      </c>
      <c r="T11021">
        <v>2</v>
      </c>
      <c r="U11021" t="b">
        <v>1</v>
      </c>
      <c r="V11021" t="s">
        <v>12689</v>
      </c>
      <c r="W11021" t="s">
        <v>12690</v>
      </c>
      <c r="X11021" t="s">
        <v>14859</v>
      </c>
      <c r="Y11021">
        <v>63</v>
      </c>
      <c r="Z11021">
        <v>63</v>
      </c>
      <c r="AA11021">
        <v>5</v>
      </c>
      <c r="AB11021">
        <v>5</v>
      </c>
      <c r="AC11021">
        <v>65</v>
      </c>
    </row>
    <row r="11022" spans="1:29">
      <c r="A11022">
        <v>12016</v>
      </c>
      <c r="B11022" t="s">
        <v>805</v>
      </c>
      <c r="C11022" t="s">
        <v>12893</v>
      </c>
      <c r="J11022" t="s">
        <v>1436</v>
      </c>
      <c r="K11022">
        <v>0</v>
      </c>
      <c r="N11022" t="b">
        <v>1</v>
      </c>
      <c r="O11022" t="b">
        <v>0</v>
      </c>
      <c r="P11022" t="b">
        <v>0</v>
      </c>
      <c r="Q11022">
        <v>6</v>
      </c>
      <c r="R11022">
        <v>6</v>
      </c>
      <c r="S11022">
        <v>1</v>
      </c>
      <c r="T11022">
        <v>2</v>
      </c>
      <c r="U11022" t="b">
        <v>1</v>
      </c>
      <c r="V11022" t="s">
        <v>12689</v>
      </c>
      <c r="W11022" t="s">
        <v>12690</v>
      </c>
      <c r="X11022" t="s">
        <v>15691</v>
      </c>
      <c r="Y11022">
        <v>64</v>
      </c>
      <c r="Z11022">
        <v>64</v>
      </c>
      <c r="AA11022">
        <v>2</v>
      </c>
      <c r="AB11022">
        <v>2</v>
      </c>
      <c r="AC11022">
        <v>65</v>
      </c>
    </row>
    <row r="11023" spans="1:29">
      <c r="A11023">
        <v>12017</v>
      </c>
      <c r="B11023" t="s">
        <v>805</v>
      </c>
      <c r="C11023" t="s">
        <v>12894</v>
      </c>
      <c r="J11023" t="s">
        <v>1436</v>
      </c>
      <c r="K11023">
        <v>0</v>
      </c>
      <c r="N11023" t="b">
        <v>1</v>
      </c>
      <c r="O11023" t="b">
        <v>0</v>
      </c>
      <c r="P11023" t="b">
        <v>0</v>
      </c>
      <c r="Q11023">
        <v>6</v>
      </c>
      <c r="R11023">
        <v>6</v>
      </c>
      <c r="S11023">
        <v>1</v>
      </c>
      <c r="T11023">
        <v>2</v>
      </c>
      <c r="U11023" t="b">
        <v>1</v>
      </c>
      <c r="V11023" t="s">
        <v>12689</v>
      </c>
      <c r="W11023" t="s">
        <v>12690</v>
      </c>
      <c r="X11023" t="s">
        <v>15501</v>
      </c>
      <c r="Y11023">
        <v>64</v>
      </c>
      <c r="Z11023">
        <v>64</v>
      </c>
      <c r="AA11023">
        <v>3</v>
      </c>
      <c r="AB11023">
        <v>3</v>
      </c>
      <c r="AC11023">
        <v>65</v>
      </c>
    </row>
    <row r="11024" spans="1:29">
      <c r="A11024">
        <v>12018</v>
      </c>
      <c r="B11024" t="s">
        <v>805</v>
      </c>
      <c r="C11024" t="s">
        <v>12895</v>
      </c>
      <c r="J11024" t="s">
        <v>1436</v>
      </c>
      <c r="K11024">
        <v>0</v>
      </c>
      <c r="N11024" t="b">
        <v>1</v>
      </c>
      <c r="O11024" t="b">
        <v>0</v>
      </c>
      <c r="P11024" t="b">
        <v>0</v>
      </c>
      <c r="Q11024">
        <v>6</v>
      </c>
      <c r="R11024">
        <v>6</v>
      </c>
      <c r="S11024">
        <v>1</v>
      </c>
      <c r="T11024">
        <v>2</v>
      </c>
      <c r="U11024" t="b">
        <v>1</v>
      </c>
      <c r="V11024" t="s">
        <v>12689</v>
      </c>
      <c r="W11024" t="s">
        <v>12690</v>
      </c>
      <c r="X11024" t="s">
        <v>14860</v>
      </c>
      <c r="Y11024">
        <v>64</v>
      </c>
      <c r="Z11024">
        <v>64</v>
      </c>
      <c r="AA11024">
        <v>4</v>
      </c>
      <c r="AB11024">
        <v>4</v>
      </c>
      <c r="AC11024">
        <v>65</v>
      </c>
    </row>
    <row r="11025" spans="1:29">
      <c r="A11025">
        <v>12019</v>
      </c>
      <c r="B11025" t="s">
        <v>805</v>
      </c>
      <c r="C11025" t="s">
        <v>12896</v>
      </c>
      <c r="J11025" t="s">
        <v>1436</v>
      </c>
      <c r="K11025">
        <v>0</v>
      </c>
      <c r="N11025" t="b">
        <v>1</v>
      </c>
      <c r="O11025" t="b">
        <v>0</v>
      </c>
      <c r="P11025" t="b">
        <v>0</v>
      </c>
      <c r="Q11025">
        <v>6</v>
      </c>
      <c r="R11025">
        <v>6</v>
      </c>
      <c r="S11025">
        <v>1</v>
      </c>
      <c r="T11025">
        <v>2</v>
      </c>
      <c r="U11025" t="b">
        <v>1</v>
      </c>
      <c r="V11025" t="s">
        <v>12689</v>
      </c>
      <c r="W11025" t="s">
        <v>12690</v>
      </c>
      <c r="X11025" t="s">
        <v>14861</v>
      </c>
      <c r="Y11025">
        <v>64</v>
      </c>
      <c r="Z11025">
        <v>64</v>
      </c>
      <c r="AA11025">
        <v>5</v>
      </c>
      <c r="AB11025">
        <v>5</v>
      </c>
      <c r="AC11025">
        <v>65</v>
      </c>
    </row>
    <row r="11026" spans="1:29">
      <c r="A11026">
        <v>12020</v>
      </c>
      <c r="B11026" t="s">
        <v>805</v>
      </c>
      <c r="C11026" t="s">
        <v>12897</v>
      </c>
      <c r="J11026" t="s">
        <v>1436</v>
      </c>
      <c r="K11026">
        <v>0</v>
      </c>
      <c r="N11026" t="b">
        <v>1</v>
      </c>
      <c r="O11026" t="b">
        <v>0</v>
      </c>
      <c r="P11026" t="b">
        <v>0</v>
      </c>
      <c r="Q11026">
        <v>6</v>
      </c>
      <c r="R11026">
        <v>6</v>
      </c>
      <c r="S11026">
        <v>1</v>
      </c>
      <c r="T11026">
        <v>2</v>
      </c>
      <c r="U11026" t="b">
        <v>1</v>
      </c>
      <c r="V11026" t="s">
        <v>12689</v>
      </c>
      <c r="W11026" t="s">
        <v>12690</v>
      </c>
      <c r="X11026" t="s">
        <v>15692</v>
      </c>
      <c r="Y11026">
        <v>65</v>
      </c>
      <c r="Z11026">
        <v>65</v>
      </c>
      <c r="AA11026">
        <v>2</v>
      </c>
      <c r="AB11026">
        <v>2</v>
      </c>
      <c r="AC11026">
        <v>65</v>
      </c>
    </row>
    <row r="11027" spans="1:29">
      <c r="A11027">
        <v>12021</v>
      </c>
      <c r="B11027" t="s">
        <v>805</v>
      </c>
      <c r="C11027" t="s">
        <v>12898</v>
      </c>
      <c r="J11027" t="s">
        <v>1436</v>
      </c>
      <c r="K11027">
        <v>0</v>
      </c>
      <c r="N11027" t="b">
        <v>1</v>
      </c>
      <c r="O11027" t="b">
        <v>0</v>
      </c>
      <c r="P11027" t="b">
        <v>0</v>
      </c>
      <c r="Q11027">
        <v>6</v>
      </c>
      <c r="R11027">
        <v>6</v>
      </c>
      <c r="S11027">
        <v>1</v>
      </c>
      <c r="T11027">
        <v>2</v>
      </c>
      <c r="U11027" t="b">
        <v>1</v>
      </c>
      <c r="V11027" t="s">
        <v>12689</v>
      </c>
      <c r="W11027" t="s">
        <v>12690</v>
      </c>
      <c r="X11027" t="s">
        <v>15502</v>
      </c>
      <c r="Y11027">
        <v>65</v>
      </c>
      <c r="Z11027">
        <v>65</v>
      </c>
      <c r="AA11027">
        <v>3</v>
      </c>
      <c r="AB11027">
        <v>3</v>
      </c>
      <c r="AC11027">
        <v>65</v>
      </c>
    </row>
    <row r="11028" spans="1:29">
      <c r="A11028">
        <v>12022</v>
      </c>
      <c r="B11028" t="s">
        <v>805</v>
      </c>
      <c r="C11028" t="s">
        <v>12899</v>
      </c>
      <c r="J11028" t="s">
        <v>1436</v>
      </c>
      <c r="K11028">
        <v>0</v>
      </c>
      <c r="N11028" t="b">
        <v>1</v>
      </c>
      <c r="O11028" t="b">
        <v>0</v>
      </c>
      <c r="P11028" t="b">
        <v>0</v>
      </c>
      <c r="Q11028">
        <v>6</v>
      </c>
      <c r="R11028">
        <v>6</v>
      </c>
      <c r="S11028">
        <v>1</v>
      </c>
      <c r="T11028">
        <v>2</v>
      </c>
      <c r="U11028" t="b">
        <v>1</v>
      </c>
      <c r="V11028" t="s">
        <v>12689</v>
      </c>
      <c r="W11028" t="s">
        <v>12690</v>
      </c>
      <c r="X11028" t="s">
        <v>14597</v>
      </c>
      <c r="Y11028">
        <v>65</v>
      </c>
      <c r="Z11028">
        <v>65</v>
      </c>
      <c r="AA11028">
        <v>4</v>
      </c>
      <c r="AB11028">
        <v>4</v>
      </c>
      <c r="AC11028">
        <v>65</v>
      </c>
    </row>
    <row r="11029" spans="1:29">
      <c r="A11029">
        <v>12023</v>
      </c>
      <c r="B11029" t="s">
        <v>805</v>
      </c>
      <c r="C11029" t="s">
        <v>12900</v>
      </c>
      <c r="J11029" t="s">
        <v>1436</v>
      </c>
      <c r="K11029">
        <v>0</v>
      </c>
      <c r="N11029" t="b">
        <v>1</v>
      </c>
      <c r="O11029" t="b">
        <v>0</v>
      </c>
      <c r="P11029" t="b">
        <v>0</v>
      </c>
      <c r="Q11029">
        <v>6</v>
      </c>
      <c r="R11029">
        <v>6</v>
      </c>
      <c r="S11029">
        <v>1</v>
      </c>
      <c r="T11029">
        <v>2</v>
      </c>
      <c r="U11029" t="b">
        <v>1</v>
      </c>
      <c r="V11029" t="s">
        <v>12689</v>
      </c>
      <c r="W11029" t="s">
        <v>12690</v>
      </c>
      <c r="X11029" t="s">
        <v>14862</v>
      </c>
      <c r="Y11029">
        <v>65</v>
      </c>
      <c r="Z11029">
        <v>65</v>
      </c>
      <c r="AA11029">
        <v>5</v>
      </c>
      <c r="AB11029">
        <v>5</v>
      </c>
      <c r="AC11029">
        <v>65</v>
      </c>
    </row>
    <row r="11030" spans="1:29">
      <c r="A11030">
        <v>12024</v>
      </c>
      <c r="B11030" t="s">
        <v>805</v>
      </c>
      <c r="C11030" t="s">
        <v>12901</v>
      </c>
      <c r="J11030" t="s">
        <v>1436</v>
      </c>
      <c r="K11030">
        <v>0</v>
      </c>
      <c r="N11030" t="b">
        <v>1</v>
      </c>
      <c r="O11030" t="b">
        <v>0</v>
      </c>
      <c r="P11030" t="b">
        <v>0</v>
      </c>
      <c r="Q11030">
        <v>6</v>
      </c>
      <c r="R11030">
        <v>6</v>
      </c>
      <c r="S11030">
        <v>1</v>
      </c>
      <c r="T11030">
        <v>2</v>
      </c>
      <c r="U11030" t="b">
        <v>1</v>
      </c>
      <c r="V11030" t="s">
        <v>12689</v>
      </c>
      <c r="W11030" t="s">
        <v>12690</v>
      </c>
      <c r="X11030" t="s">
        <v>15693</v>
      </c>
      <c r="Y11030">
        <v>66</v>
      </c>
      <c r="Z11030">
        <v>66</v>
      </c>
      <c r="AA11030">
        <v>2</v>
      </c>
      <c r="AB11030">
        <v>2</v>
      </c>
      <c r="AC11030">
        <v>65</v>
      </c>
    </row>
    <row r="11031" spans="1:29">
      <c r="A11031">
        <v>12025</v>
      </c>
      <c r="B11031" t="s">
        <v>805</v>
      </c>
      <c r="C11031" t="s">
        <v>12902</v>
      </c>
      <c r="J11031" t="s">
        <v>1436</v>
      </c>
      <c r="K11031">
        <v>0</v>
      </c>
      <c r="N11031" t="b">
        <v>1</v>
      </c>
      <c r="O11031" t="b">
        <v>0</v>
      </c>
      <c r="P11031" t="b">
        <v>0</v>
      </c>
      <c r="Q11031">
        <v>6</v>
      </c>
      <c r="R11031">
        <v>6</v>
      </c>
      <c r="S11031">
        <v>1</v>
      </c>
      <c r="T11031">
        <v>2</v>
      </c>
      <c r="U11031" t="b">
        <v>1</v>
      </c>
      <c r="V11031" t="s">
        <v>12689</v>
      </c>
      <c r="W11031" t="s">
        <v>12690</v>
      </c>
      <c r="X11031" t="s">
        <v>15503</v>
      </c>
      <c r="Y11031">
        <v>66</v>
      </c>
      <c r="Z11031">
        <v>66</v>
      </c>
      <c r="AA11031">
        <v>3</v>
      </c>
      <c r="AB11031">
        <v>3</v>
      </c>
      <c r="AC11031">
        <v>65</v>
      </c>
    </row>
    <row r="11032" spans="1:29">
      <c r="A11032">
        <v>12026</v>
      </c>
      <c r="B11032" t="s">
        <v>805</v>
      </c>
      <c r="C11032" t="s">
        <v>12903</v>
      </c>
      <c r="J11032" t="s">
        <v>1436</v>
      </c>
      <c r="K11032">
        <v>0</v>
      </c>
      <c r="N11032" t="b">
        <v>1</v>
      </c>
      <c r="O11032" t="b">
        <v>0</v>
      </c>
      <c r="P11032" t="b">
        <v>0</v>
      </c>
      <c r="Q11032">
        <v>6</v>
      </c>
      <c r="R11032">
        <v>6</v>
      </c>
      <c r="S11032">
        <v>1</v>
      </c>
      <c r="T11032">
        <v>2</v>
      </c>
      <c r="U11032" t="b">
        <v>1</v>
      </c>
      <c r="V11032" t="s">
        <v>12689</v>
      </c>
      <c r="W11032" t="s">
        <v>12690</v>
      </c>
      <c r="X11032" t="s">
        <v>14598</v>
      </c>
      <c r="Y11032">
        <v>66</v>
      </c>
      <c r="Z11032">
        <v>66</v>
      </c>
      <c r="AA11032">
        <v>4</v>
      </c>
      <c r="AB11032">
        <v>4</v>
      </c>
      <c r="AC11032">
        <v>65</v>
      </c>
    </row>
    <row r="11033" spans="1:29">
      <c r="A11033">
        <v>12027</v>
      </c>
      <c r="B11033" t="s">
        <v>805</v>
      </c>
      <c r="C11033" t="s">
        <v>12904</v>
      </c>
      <c r="J11033" t="s">
        <v>1436</v>
      </c>
      <c r="K11033">
        <v>0</v>
      </c>
      <c r="N11033" t="b">
        <v>1</v>
      </c>
      <c r="O11033" t="b">
        <v>0</v>
      </c>
      <c r="P11033" t="b">
        <v>0</v>
      </c>
      <c r="Q11033">
        <v>6</v>
      </c>
      <c r="R11033">
        <v>6</v>
      </c>
      <c r="S11033">
        <v>1</v>
      </c>
      <c r="T11033">
        <v>2</v>
      </c>
      <c r="U11033" t="b">
        <v>1</v>
      </c>
      <c r="V11033" t="s">
        <v>12689</v>
      </c>
      <c r="W11033" t="s">
        <v>12690</v>
      </c>
      <c r="X11033" t="s">
        <v>14863</v>
      </c>
      <c r="Y11033">
        <v>66</v>
      </c>
      <c r="Z11033">
        <v>66</v>
      </c>
      <c r="AA11033">
        <v>5</v>
      </c>
      <c r="AB11033">
        <v>5</v>
      </c>
      <c r="AC11033">
        <v>65</v>
      </c>
    </row>
    <row r="11034" spans="1:29">
      <c r="A11034">
        <v>12028</v>
      </c>
      <c r="B11034" t="s">
        <v>805</v>
      </c>
      <c r="C11034" t="s">
        <v>12905</v>
      </c>
      <c r="J11034" t="s">
        <v>1436</v>
      </c>
      <c r="K11034">
        <v>0</v>
      </c>
      <c r="N11034" t="b">
        <v>1</v>
      </c>
      <c r="O11034" t="b">
        <v>0</v>
      </c>
      <c r="P11034" t="b">
        <v>0</v>
      </c>
      <c r="Q11034">
        <v>6</v>
      </c>
      <c r="R11034">
        <v>6</v>
      </c>
      <c r="S11034">
        <v>1</v>
      </c>
      <c r="T11034">
        <v>2</v>
      </c>
      <c r="U11034" t="b">
        <v>1</v>
      </c>
      <c r="V11034" t="s">
        <v>12689</v>
      </c>
      <c r="W11034" t="s">
        <v>12690</v>
      </c>
      <c r="X11034" t="s">
        <v>15694</v>
      </c>
      <c r="Y11034">
        <v>67</v>
      </c>
      <c r="Z11034">
        <v>67</v>
      </c>
      <c r="AA11034">
        <v>2</v>
      </c>
      <c r="AB11034">
        <v>2</v>
      </c>
      <c r="AC11034">
        <v>65</v>
      </c>
    </row>
    <row r="11035" spans="1:29">
      <c r="A11035">
        <v>12029</v>
      </c>
      <c r="B11035" t="s">
        <v>805</v>
      </c>
      <c r="C11035" t="s">
        <v>12906</v>
      </c>
      <c r="J11035" t="s">
        <v>1436</v>
      </c>
      <c r="K11035">
        <v>0</v>
      </c>
      <c r="N11035" t="b">
        <v>1</v>
      </c>
      <c r="O11035" t="b">
        <v>0</v>
      </c>
      <c r="P11035" t="b">
        <v>0</v>
      </c>
      <c r="Q11035">
        <v>6</v>
      </c>
      <c r="R11035">
        <v>6</v>
      </c>
      <c r="S11035">
        <v>1</v>
      </c>
      <c r="T11035">
        <v>2</v>
      </c>
      <c r="U11035" t="b">
        <v>1</v>
      </c>
      <c r="V11035" t="s">
        <v>12689</v>
      </c>
      <c r="W11035" t="s">
        <v>12690</v>
      </c>
      <c r="X11035" t="s">
        <v>15504</v>
      </c>
      <c r="Y11035">
        <v>67</v>
      </c>
      <c r="Z11035">
        <v>67</v>
      </c>
      <c r="AA11035">
        <v>3</v>
      </c>
      <c r="AB11035">
        <v>3</v>
      </c>
      <c r="AC11035">
        <v>65</v>
      </c>
    </row>
    <row r="11036" spans="1:29">
      <c r="A11036">
        <v>12030</v>
      </c>
      <c r="B11036" t="s">
        <v>805</v>
      </c>
      <c r="C11036" t="s">
        <v>12907</v>
      </c>
      <c r="J11036" t="s">
        <v>1436</v>
      </c>
      <c r="K11036">
        <v>0</v>
      </c>
      <c r="N11036" t="b">
        <v>1</v>
      </c>
      <c r="O11036" t="b">
        <v>0</v>
      </c>
      <c r="P11036" t="b">
        <v>0</v>
      </c>
      <c r="Q11036">
        <v>6</v>
      </c>
      <c r="R11036">
        <v>6</v>
      </c>
      <c r="S11036">
        <v>1</v>
      </c>
      <c r="T11036">
        <v>2</v>
      </c>
      <c r="U11036" t="b">
        <v>1</v>
      </c>
      <c r="V11036" t="s">
        <v>12689</v>
      </c>
      <c r="W11036" t="s">
        <v>12690</v>
      </c>
      <c r="X11036" t="s">
        <v>14599</v>
      </c>
      <c r="Y11036">
        <v>67</v>
      </c>
      <c r="Z11036">
        <v>67</v>
      </c>
      <c r="AA11036">
        <v>4</v>
      </c>
      <c r="AB11036">
        <v>4</v>
      </c>
      <c r="AC11036">
        <v>65</v>
      </c>
    </row>
    <row r="11037" spans="1:29">
      <c r="A11037">
        <v>12031</v>
      </c>
      <c r="B11037" t="s">
        <v>805</v>
      </c>
      <c r="C11037" t="s">
        <v>12908</v>
      </c>
      <c r="J11037" t="s">
        <v>1436</v>
      </c>
      <c r="K11037">
        <v>0</v>
      </c>
      <c r="N11037" t="b">
        <v>1</v>
      </c>
      <c r="O11037" t="b">
        <v>0</v>
      </c>
      <c r="P11037" t="b">
        <v>0</v>
      </c>
      <c r="Q11037">
        <v>6</v>
      </c>
      <c r="R11037">
        <v>6</v>
      </c>
      <c r="S11037">
        <v>1</v>
      </c>
      <c r="T11037">
        <v>2</v>
      </c>
      <c r="U11037" t="b">
        <v>1</v>
      </c>
      <c r="V11037" t="s">
        <v>12689</v>
      </c>
      <c r="W11037" t="s">
        <v>12690</v>
      </c>
      <c r="X11037" t="s">
        <v>14864</v>
      </c>
      <c r="Y11037">
        <v>67</v>
      </c>
      <c r="Z11037">
        <v>67</v>
      </c>
      <c r="AA11037">
        <v>5</v>
      </c>
      <c r="AB11037">
        <v>5</v>
      </c>
      <c r="AC11037">
        <v>65</v>
      </c>
    </row>
    <row r="11038" spans="1:29">
      <c r="A11038">
        <v>12032</v>
      </c>
      <c r="B11038" t="s">
        <v>805</v>
      </c>
      <c r="C11038" t="s">
        <v>12909</v>
      </c>
      <c r="J11038" t="s">
        <v>1436</v>
      </c>
      <c r="K11038">
        <v>0</v>
      </c>
      <c r="N11038" t="b">
        <v>1</v>
      </c>
      <c r="O11038" t="b">
        <v>0</v>
      </c>
      <c r="P11038" t="b">
        <v>0</v>
      </c>
      <c r="Q11038">
        <v>6</v>
      </c>
      <c r="R11038">
        <v>6</v>
      </c>
      <c r="S11038">
        <v>1</v>
      </c>
      <c r="T11038">
        <v>2</v>
      </c>
      <c r="U11038" t="b">
        <v>1</v>
      </c>
      <c r="V11038" t="s">
        <v>12689</v>
      </c>
      <c r="W11038" t="s">
        <v>12690</v>
      </c>
      <c r="X11038" t="s">
        <v>15695</v>
      </c>
      <c r="Y11038">
        <v>68</v>
      </c>
      <c r="Z11038">
        <v>68</v>
      </c>
      <c r="AA11038">
        <v>2</v>
      </c>
      <c r="AB11038">
        <v>2</v>
      </c>
      <c r="AC11038">
        <v>65</v>
      </c>
    </row>
    <row r="11039" spans="1:29">
      <c r="A11039">
        <v>12033</v>
      </c>
      <c r="B11039" t="s">
        <v>805</v>
      </c>
      <c r="C11039" t="s">
        <v>12910</v>
      </c>
      <c r="J11039" t="s">
        <v>1436</v>
      </c>
      <c r="K11039">
        <v>0</v>
      </c>
      <c r="N11039" t="b">
        <v>1</v>
      </c>
      <c r="O11039" t="b">
        <v>0</v>
      </c>
      <c r="P11039" t="b">
        <v>0</v>
      </c>
      <c r="Q11039">
        <v>6</v>
      </c>
      <c r="R11039">
        <v>6</v>
      </c>
      <c r="S11039">
        <v>1</v>
      </c>
      <c r="T11039">
        <v>2</v>
      </c>
      <c r="U11039" t="b">
        <v>1</v>
      </c>
      <c r="V11039" t="s">
        <v>12689</v>
      </c>
      <c r="W11039" t="s">
        <v>12690</v>
      </c>
      <c r="X11039" t="s">
        <v>15565</v>
      </c>
      <c r="Y11039">
        <v>68</v>
      </c>
      <c r="Z11039">
        <v>68</v>
      </c>
      <c r="AA11039">
        <v>3</v>
      </c>
      <c r="AB11039">
        <v>3</v>
      </c>
      <c r="AC11039">
        <v>65</v>
      </c>
    </row>
    <row r="11040" spans="1:29">
      <c r="A11040">
        <v>12034</v>
      </c>
      <c r="B11040" t="s">
        <v>805</v>
      </c>
      <c r="C11040" t="s">
        <v>12911</v>
      </c>
      <c r="J11040" t="s">
        <v>1436</v>
      </c>
      <c r="K11040">
        <v>0</v>
      </c>
      <c r="N11040" t="b">
        <v>1</v>
      </c>
      <c r="O11040" t="b">
        <v>0</v>
      </c>
      <c r="P11040" t="b">
        <v>0</v>
      </c>
      <c r="Q11040">
        <v>6</v>
      </c>
      <c r="R11040">
        <v>6</v>
      </c>
      <c r="S11040">
        <v>1</v>
      </c>
      <c r="T11040">
        <v>2</v>
      </c>
      <c r="U11040" t="b">
        <v>1</v>
      </c>
      <c r="V11040" t="s">
        <v>12689</v>
      </c>
      <c r="W11040" t="s">
        <v>12690</v>
      </c>
      <c r="X11040" t="s">
        <v>14865</v>
      </c>
      <c r="Y11040">
        <v>68</v>
      </c>
      <c r="Z11040">
        <v>68</v>
      </c>
      <c r="AA11040">
        <v>4</v>
      </c>
      <c r="AB11040">
        <v>4</v>
      </c>
      <c r="AC11040">
        <v>65</v>
      </c>
    </row>
    <row r="11041" spans="1:29">
      <c r="A11041">
        <v>12035</v>
      </c>
      <c r="B11041" t="s">
        <v>805</v>
      </c>
      <c r="C11041" t="s">
        <v>12912</v>
      </c>
      <c r="J11041" t="s">
        <v>1436</v>
      </c>
      <c r="K11041">
        <v>0</v>
      </c>
      <c r="N11041" t="b">
        <v>1</v>
      </c>
      <c r="O11041" t="b">
        <v>0</v>
      </c>
      <c r="P11041" t="b">
        <v>0</v>
      </c>
      <c r="Q11041">
        <v>6</v>
      </c>
      <c r="R11041">
        <v>6</v>
      </c>
      <c r="S11041">
        <v>1</v>
      </c>
      <c r="T11041">
        <v>2</v>
      </c>
      <c r="U11041" t="b">
        <v>1</v>
      </c>
      <c r="V11041" t="s">
        <v>12689</v>
      </c>
      <c r="W11041" t="s">
        <v>12690</v>
      </c>
      <c r="X11041" t="s">
        <v>14866</v>
      </c>
      <c r="Y11041">
        <v>68</v>
      </c>
      <c r="Z11041">
        <v>68</v>
      </c>
      <c r="AA11041">
        <v>5</v>
      </c>
      <c r="AB11041">
        <v>5</v>
      </c>
      <c r="AC11041">
        <v>65</v>
      </c>
    </row>
    <row r="11042" spans="1:29">
      <c r="A11042">
        <v>12036</v>
      </c>
      <c r="B11042" t="s">
        <v>805</v>
      </c>
      <c r="C11042" t="s">
        <v>12913</v>
      </c>
      <c r="J11042" t="s">
        <v>1436</v>
      </c>
      <c r="K11042">
        <v>0</v>
      </c>
      <c r="N11042" t="b">
        <v>1</v>
      </c>
      <c r="O11042" t="b">
        <v>0</v>
      </c>
      <c r="P11042" t="b">
        <v>0</v>
      </c>
      <c r="Q11042">
        <v>6</v>
      </c>
      <c r="R11042">
        <v>6</v>
      </c>
      <c r="S11042">
        <v>1</v>
      </c>
      <c r="T11042">
        <v>2</v>
      </c>
      <c r="U11042" t="b">
        <v>1</v>
      </c>
      <c r="V11042" t="s">
        <v>12689</v>
      </c>
      <c r="W11042" t="s">
        <v>12690</v>
      </c>
      <c r="X11042" t="s">
        <v>15696</v>
      </c>
      <c r="Y11042">
        <v>69</v>
      </c>
      <c r="Z11042">
        <v>69</v>
      </c>
      <c r="AA11042">
        <v>2</v>
      </c>
      <c r="AB11042">
        <v>2</v>
      </c>
      <c r="AC11042">
        <v>65</v>
      </c>
    </row>
    <row r="11043" spans="1:29">
      <c r="A11043">
        <v>12037</v>
      </c>
      <c r="B11043" t="s">
        <v>805</v>
      </c>
      <c r="C11043" t="s">
        <v>12914</v>
      </c>
      <c r="J11043" t="s">
        <v>1436</v>
      </c>
      <c r="K11043">
        <v>0</v>
      </c>
      <c r="N11043" t="b">
        <v>1</v>
      </c>
      <c r="O11043" t="b">
        <v>0</v>
      </c>
      <c r="P11043" t="b">
        <v>0</v>
      </c>
      <c r="Q11043">
        <v>6</v>
      </c>
      <c r="R11043">
        <v>6</v>
      </c>
      <c r="S11043">
        <v>1</v>
      </c>
      <c r="T11043">
        <v>2</v>
      </c>
      <c r="U11043" t="b">
        <v>1</v>
      </c>
      <c r="V11043" t="s">
        <v>12689</v>
      </c>
      <c r="W11043" t="s">
        <v>12690</v>
      </c>
      <c r="X11043" t="s">
        <v>15566</v>
      </c>
      <c r="Y11043">
        <v>69</v>
      </c>
      <c r="Z11043">
        <v>69</v>
      </c>
      <c r="AA11043">
        <v>3</v>
      </c>
      <c r="AB11043">
        <v>3</v>
      </c>
      <c r="AC11043">
        <v>65</v>
      </c>
    </row>
    <row r="11044" spans="1:29">
      <c r="A11044">
        <v>12038</v>
      </c>
      <c r="B11044" t="s">
        <v>805</v>
      </c>
      <c r="C11044" t="s">
        <v>12915</v>
      </c>
      <c r="J11044" t="s">
        <v>1436</v>
      </c>
      <c r="K11044">
        <v>0</v>
      </c>
      <c r="N11044" t="b">
        <v>1</v>
      </c>
      <c r="O11044" t="b">
        <v>0</v>
      </c>
      <c r="P11044" t="b">
        <v>0</v>
      </c>
      <c r="Q11044">
        <v>6</v>
      </c>
      <c r="R11044">
        <v>6</v>
      </c>
      <c r="S11044">
        <v>1</v>
      </c>
      <c r="T11044">
        <v>2</v>
      </c>
      <c r="U11044" t="b">
        <v>1</v>
      </c>
      <c r="V11044" t="s">
        <v>12689</v>
      </c>
      <c r="W11044" t="s">
        <v>12690</v>
      </c>
      <c r="X11044" t="s">
        <v>14867</v>
      </c>
      <c r="Y11044">
        <v>69</v>
      </c>
      <c r="Z11044">
        <v>69</v>
      </c>
      <c r="AA11044">
        <v>4</v>
      </c>
      <c r="AB11044">
        <v>4</v>
      </c>
      <c r="AC11044">
        <v>65</v>
      </c>
    </row>
    <row r="11045" spans="1:29">
      <c r="A11045">
        <v>12039</v>
      </c>
      <c r="B11045" t="s">
        <v>805</v>
      </c>
      <c r="C11045" t="s">
        <v>12916</v>
      </c>
      <c r="J11045" t="s">
        <v>1436</v>
      </c>
      <c r="K11045">
        <v>0</v>
      </c>
      <c r="N11045" t="b">
        <v>1</v>
      </c>
      <c r="O11045" t="b">
        <v>0</v>
      </c>
      <c r="P11045" t="b">
        <v>0</v>
      </c>
      <c r="Q11045">
        <v>6</v>
      </c>
      <c r="R11045">
        <v>6</v>
      </c>
      <c r="S11045">
        <v>1</v>
      </c>
      <c r="T11045">
        <v>2</v>
      </c>
      <c r="U11045" t="b">
        <v>1</v>
      </c>
      <c r="V11045" t="s">
        <v>12689</v>
      </c>
      <c r="W11045" t="s">
        <v>12690</v>
      </c>
      <c r="X11045" t="s">
        <v>14868</v>
      </c>
      <c r="Y11045">
        <v>69</v>
      </c>
      <c r="Z11045">
        <v>69</v>
      </c>
      <c r="AA11045">
        <v>5</v>
      </c>
      <c r="AB11045">
        <v>5</v>
      </c>
      <c r="AC11045">
        <v>65</v>
      </c>
    </row>
    <row r="11046" spans="1:29">
      <c r="A11046">
        <v>12040</v>
      </c>
      <c r="B11046" t="s">
        <v>805</v>
      </c>
      <c r="C11046" t="s">
        <v>12917</v>
      </c>
      <c r="J11046" t="s">
        <v>1436</v>
      </c>
      <c r="K11046">
        <v>0</v>
      </c>
      <c r="N11046" t="b">
        <v>1</v>
      </c>
      <c r="O11046" t="b">
        <v>0</v>
      </c>
      <c r="P11046" t="b">
        <v>0</v>
      </c>
      <c r="Q11046">
        <v>6</v>
      </c>
      <c r="R11046">
        <v>6</v>
      </c>
      <c r="S11046">
        <v>1</v>
      </c>
      <c r="T11046">
        <v>2</v>
      </c>
      <c r="U11046" t="b">
        <v>1</v>
      </c>
      <c r="V11046" t="s">
        <v>12689</v>
      </c>
      <c r="W11046" t="s">
        <v>12690</v>
      </c>
      <c r="X11046" t="s">
        <v>15697</v>
      </c>
      <c r="Y11046">
        <v>70</v>
      </c>
      <c r="Z11046">
        <v>70</v>
      </c>
      <c r="AA11046">
        <v>2</v>
      </c>
      <c r="AB11046">
        <v>2</v>
      </c>
      <c r="AC11046">
        <v>65</v>
      </c>
    </row>
    <row r="11047" spans="1:29">
      <c r="A11047">
        <v>12041</v>
      </c>
      <c r="B11047" t="s">
        <v>805</v>
      </c>
      <c r="C11047" t="s">
        <v>12918</v>
      </c>
      <c r="J11047" t="s">
        <v>1436</v>
      </c>
      <c r="K11047">
        <v>0</v>
      </c>
      <c r="N11047" t="b">
        <v>1</v>
      </c>
      <c r="O11047" t="b">
        <v>0</v>
      </c>
      <c r="P11047" t="b">
        <v>0</v>
      </c>
      <c r="Q11047">
        <v>6</v>
      </c>
      <c r="R11047">
        <v>6</v>
      </c>
      <c r="S11047">
        <v>1</v>
      </c>
      <c r="T11047">
        <v>2</v>
      </c>
      <c r="U11047" t="b">
        <v>1</v>
      </c>
      <c r="V11047" t="s">
        <v>12689</v>
      </c>
      <c r="W11047" t="s">
        <v>12690</v>
      </c>
      <c r="X11047" t="s">
        <v>15567</v>
      </c>
      <c r="Y11047">
        <v>70</v>
      </c>
      <c r="Z11047">
        <v>70</v>
      </c>
      <c r="AA11047">
        <v>3</v>
      </c>
      <c r="AB11047">
        <v>3</v>
      </c>
      <c r="AC11047">
        <v>65</v>
      </c>
    </row>
    <row r="11048" spans="1:29">
      <c r="A11048">
        <v>12042</v>
      </c>
      <c r="B11048" t="s">
        <v>805</v>
      </c>
      <c r="C11048" t="s">
        <v>12919</v>
      </c>
      <c r="J11048" t="s">
        <v>1436</v>
      </c>
      <c r="K11048">
        <v>0</v>
      </c>
      <c r="N11048" t="b">
        <v>1</v>
      </c>
      <c r="O11048" t="b">
        <v>0</v>
      </c>
      <c r="P11048" t="b">
        <v>0</v>
      </c>
      <c r="Q11048">
        <v>6</v>
      </c>
      <c r="R11048">
        <v>6</v>
      </c>
      <c r="S11048">
        <v>1</v>
      </c>
      <c r="T11048">
        <v>2</v>
      </c>
      <c r="U11048" t="b">
        <v>1</v>
      </c>
      <c r="V11048" t="s">
        <v>12689</v>
      </c>
      <c r="W11048" t="s">
        <v>12690</v>
      </c>
      <c r="X11048" t="s">
        <v>14869</v>
      </c>
      <c r="Y11048">
        <v>70</v>
      </c>
      <c r="Z11048">
        <v>70</v>
      </c>
      <c r="AA11048">
        <v>4</v>
      </c>
      <c r="AB11048">
        <v>4</v>
      </c>
      <c r="AC11048">
        <v>65</v>
      </c>
    </row>
    <row r="11049" spans="1:29">
      <c r="A11049">
        <v>12043</v>
      </c>
      <c r="B11049" t="s">
        <v>805</v>
      </c>
      <c r="C11049" t="s">
        <v>12920</v>
      </c>
      <c r="J11049" t="s">
        <v>1436</v>
      </c>
      <c r="K11049">
        <v>0</v>
      </c>
      <c r="N11049" t="b">
        <v>1</v>
      </c>
      <c r="O11049" t="b">
        <v>0</v>
      </c>
      <c r="P11049" t="b">
        <v>0</v>
      </c>
      <c r="Q11049">
        <v>6</v>
      </c>
      <c r="R11049">
        <v>6</v>
      </c>
      <c r="S11049">
        <v>1</v>
      </c>
      <c r="T11049">
        <v>2</v>
      </c>
      <c r="U11049" t="b">
        <v>1</v>
      </c>
      <c r="V11049" t="s">
        <v>12689</v>
      </c>
      <c r="W11049" t="s">
        <v>12690</v>
      </c>
      <c r="X11049" t="s">
        <v>14870</v>
      </c>
      <c r="Y11049">
        <v>70</v>
      </c>
      <c r="Z11049">
        <v>70</v>
      </c>
      <c r="AA11049">
        <v>5</v>
      </c>
      <c r="AB11049">
        <v>5</v>
      </c>
      <c r="AC11049">
        <v>65</v>
      </c>
    </row>
    <row r="11050" spans="1:29">
      <c r="A11050">
        <v>12044</v>
      </c>
      <c r="B11050" t="s">
        <v>805</v>
      </c>
      <c r="C11050" t="s">
        <v>12921</v>
      </c>
      <c r="J11050" t="s">
        <v>1436</v>
      </c>
      <c r="K11050">
        <v>0</v>
      </c>
      <c r="N11050" t="b">
        <v>1</v>
      </c>
      <c r="O11050" t="b">
        <v>0</v>
      </c>
      <c r="P11050" t="b">
        <v>0</v>
      </c>
      <c r="Q11050">
        <v>6</v>
      </c>
      <c r="R11050">
        <v>6</v>
      </c>
      <c r="S11050">
        <v>1</v>
      </c>
      <c r="T11050">
        <v>2</v>
      </c>
      <c r="U11050" t="b">
        <v>1</v>
      </c>
      <c r="V11050" t="s">
        <v>12689</v>
      </c>
      <c r="W11050" t="s">
        <v>12690</v>
      </c>
      <c r="X11050" t="s">
        <v>15698</v>
      </c>
      <c r="Y11050">
        <v>71</v>
      </c>
      <c r="Z11050">
        <v>71</v>
      </c>
      <c r="AA11050">
        <v>2</v>
      </c>
      <c r="AB11050">
        <v>2</v>
      </c>
      <c r="AC11050">
        <v>65</v>
      </c>
    </row>
    <row r="11051" spans="1:29">
      <c r="A11051">
        <v>12045</v>
      </c>
      <c r="B11051" t="s">
        <v>805</v>
      </c>
      <c r="C11051" t="s">
        <v>12922</v>
      </c>
      <c r="J11051" t="s">
        <v>1436</v>
      </c>
      <c r="K11051">
        <v>0</v>
      </c>
      <c r="N11051" t="b">
        <v>1</v>
      </c>
      <c r="O11051" t="b">
        <v>0</v>
      </c>
      <c r="P11051" t="b">
        <v>0</v>
      </c>
      <c r="Q11051">
        <v>6</v>
      </c>
      <c r="R11051">
        <v>6</v>
      </c>
      <c r="S11051">
        <v>1</v>
      </c>
      <c r="T11051">
        <v>2</v>
      </c>
      <c r="U11051" t="b">
        <v>1</v>
      </c>
      <c r="V11051" t="s">
        <v>12689</v>
      </c>
      <c r="W11051" t="s">
        <v>12690</v>
      </c>
      <c r="X11051" t="s">
        <v>15650</v>
      </c>
      <c r="Y11051">
        <v>71</v>
      </c>
      <c r="Z11051">
        <v>71</v>
      </c>
      <c r="AA11051">
        <v>3</v>
      </c>
      <c r="AB11051">
        <v>3</v>
      </c>
      <c r="AC11051">
        <v>65</v>
      </c>
    </row>
    <row r="11052" spans="1:29">
      <c r="A11052">
        <v>12046</v>
      </c>
      <c r="B11052" t="s">
        <v>805</v>
      </c>
      <c r="C11052" t="s">
        <v>12923</v>
      </c>
      <c r="J11052" t="s">
        <v>1436</v>
      </c>
      <c r="K11052">
        <v>0</v>
      </c>
      <c r="N11052" t="b">
        <v>1</v>
      </c>
      <c r="O11052" t="b">
        <v>0</v>
      </c>
      <c r="P11052" t="b">
        <v>0</v>
      </c>
      <c r="Q11052">
        <v>6</v>
      </c>
      <c r="R11052">
        <v>6</v>
      </c>
      <c r="S11052">
        <v>1</v>
      </c>
      <c r="T11052">
        <v>2</v>
      </c>
      <c r="U11052" t="b">
        <v>1</v>
      </c>
      <c r="V11052" t="s">
        <v>12689</v>
      </c>
      <c r="W11052" t="s">
        <v>12690</v>
      </c>
      <c r="X11052" t="s">
        <v>14871</v>
      </c>
      <c r="Y11052">
        <v>71</v>
      </c>
      <c r="Z11052">
        <v>71</v>
      </c>
      <c r="AA11052">
        <v>4</v>
      </c>
      <c r="AB11052">
        <v>4</v>
      </c>
      <c r="AC11052">
        <v>65</v>
      </c>
    </row>
    <row r="11053" spans="1:29">
      <c r="A11053">
        <v>12047</v>
      </c>
      <c r="B11053" t="s">
        <v>805</v>
      </c>
      <c r="C11053" t="s">
        <v>12924</v>
      </c>
      <c r="J11053" t="s">
        <v>1436</v>
      </c>
      <c r="K11053">
        <v>0</v>
      </c>
      <c r="N11053" t="b">
        <v>1</v>
      </c>
      <c r="O11053" t="b">
        <v>0</v>
      </c>
      <c r="P11053" t="b">
        <v>0</v>
      </c>
      <c r="Q11053">
        <v>6</v>
      </c>
      <c r="R11053">
        <v>6</v>
      </c>
      <c r="S11053">
        <v>1</v>
      </c>
      <c r="T11053">
        <v>2</v>
      </c>
      <c r="U11053" t="b">
        <v>1</v>
      </c>
      <c r="V11053" t="s">
        <v>12689</v>
      </c>
      <c r="W11053" t="s">
        <v>12690</v>
      </c>
      <c r="X11053" t="s">
        <v>14872</v>
      </c>
      <c r="Y11053">
        <v>71</v>
      </c>
      <c r="Z11053">
        <v>71</v>
      </c>
      <c r="AA11053">
        <v>5</v>
      </c>
      <c r="AB11053">
        <v>5</v>
      </c>
      <c r="AC11053">
        <v>65</v>
      </c>
    </row>
    <row r="11054" spans="1:29">
      <c r="A11054">
        <v>12048</v>
      </c>
      <c r="B11054" t="s">
        <v>805</v>
      </c>
      <c r="C11054" t="s">
        <v>12925</v>
      </c>
      <c r="J11054" t="s">
        <v>1436</v>
      </c>
      <c r="K11054">
        <v>0</v>
      </c>
      <c r="N11054" t="b">
        <v>1</v>
      </c>
      <c r="O11054" t="b">
        <v>0</v>
      </c>
      <c r="P11054" t="b">
        <v>0</v>
      </c>
      <c r="Q11054">
        <v>6</v>
      </c>
      <c r="R11054">
        <v>6</v>
      </c>
      <c r="S11054">
        <v>1</v>
      </c>
      <c r="T11054">
        <v>2</v>
      </c>
      <c r="U11054" t="b">
        <v>1</v>
      </c>
      <c r="V11054" t="s">
        <v>12689</v>
      </c>
      <c r="W11054" t="s">
        <v>12690</v>
      </c>
      <c r="X11054" t="s">
        <v>15699</v>
      </c>
      <c r="Y11054">
        <v>72</v>
      </c>
      <c r="Z11054">
        <v>72</v>
      </c>
      <c r="AA11054">
        <v>2</v>
      </c>
      <c r="AB11054">
        <v>2</v>
      </c>
      <c r="AC11054">
        <v>65</v>
      </c>
    </row>
    <row r="11055" spans="1:29">
      <c r="A11055">
        <v>12049</v>
      </c>
      <c r="B11055" t="s">
        <v>805</v>
      </c>
      <c r="C11055" t="s">
        <v>12926</v>
      </c>
      <c r="J11055" t="s">
        <v>1436</v>
      </c>
      <c r="K11055">
        <v>0</v>
      </c>
      <c r="N11055" t="b">
        <v>1</v>
      </c>
      <c r="O11055" t="b">
        <v>0</v>
      </c>
      <c r="P11055" t="b">
        <v>0</v>
      </c>
      <c r="Q11055">
        <v>6</v>
      </c>
      <c r="R11055">
        <v>6</v>
      </c>
      <c r="S11055">
        <v>1</v>
      </c>
      <c r="T11055">
        <v>2</v>
      </c>
      <c r="U11055" t="b">
        <v>1</v>
      </c>
      <c r="V11055" t="s">
        <v>12689</v>
      </c>
      <c r="W11055" t="s">
        <v>12690</v>
      </c>
      <c r="X11055" t="s">
        <v>15651</v>
      </c>
      <c r="Y11055">
        <v>72</v>
      </c>
      <c r="Z11055">
        <v>72</v>
      </c>
      <c r="AA11055">
        <v>3</v>
      </c>
      <c r="AB11055">
        <v>3</v>
      </c>
      <c r="AC11055">
        <v>65</v>
      </c>
    </row>
    <row r="11056" spans="1:29">
      <c r="A11056">
        <v>12050</v>
      </c>
      <c r="B11056" t="s">
        <v>805</v>
      </c>
      <c r="C11056" t="s">
        <v>12927</v>
      </c>
      <c r="J11056" t="s">
        <v>1436</v>
      </c>
      <c r="K11056">
        <v>0</v>
      </c>
      <c r="N11056" t="b">
        <v>1</v>
      </c>
      <c r="O11056" t="b">
        <v>0</v>
      </c>
      <c r="P11056" t="b">
        <v>0</v>
      </c>
      <c r="Q11056">
        <v>6</v>
      </c>
      <c r="R11056">
        <v>6</v>
      </c>
      <c r="S11056">
        <v>1</v>
      </c>
      <c r="T11056">
        <v>2</v>
      </c>
      <c r="U11056" t="b">
        <v>1</v>
      </c>
      <c r="V11056" t="s">
        <v>12689</v>
      </c>
      <c r="W11056" t="s">
        <v>12690</v>
      </c>
      <c r="X11056" t="s">
        <v>14873</v>
      </c>
      <c r="Y11056">
        <v>72</v>
      </c>
      <c r="Z11056">
        <v>72</v>
      </c>
      <c r="AA11056">
        <v>4</v>
      </c>
      <c r="AB11056">
        <v>4</v>
      </c>
      <c r="AC11056">
        <v>65</v>
      </c>
    </row>
    <row r="11057" spans="1:29">
      <c r="A11057">
        <v>12051</v>
      </c>
      <c r="B11057" t="s">
        <v>805</v>
      </c>
      <c r="C11057" t="s">
        <v>12928</v>
      </c>
      <c r="J11057" t="s">
        <v>1436</v>
      </c>
      <c r="K11057">
        <v>0</v>
      </c>
      <c r="N11057" t="b">
        <v>1</v>
      </c>
      <c r="O11057" t="b">
        <v>0</v>
      </c>
      <c r="P11057" t="b">
        <v>0</v>
      </c>
      <c r="Q11057">
        <v>6</v>
      </c>
      <c r="R11057">
        <v>6</v>
      </c>
      <c r="S11057">
        <v>1</v>
      </c>
      <c r="T11057">
        <v>2</v>
      </c>
      <c r="U11057" t="b">
        <v>1</v>
      </c>
      <c r="V11057" t="s">
        <v>12689</v>
      </c>
      <c r="W11057" t="s">
        <v>12690</v>
      </c>
      <c r="X11057" t="s">
        <v>14874</v>
      </c>
      <c r="Y11057">
        <v>72</v>
      </c>
      <c r="Z11057">
        <v>72</v>
      </c>
      <c r="AA11057">
        <v>5</v>
      </c>
      <c r="AB11057">
        <v>5</v>
      </c>
      <c r="AC11057">
        <v>65</v>
      </c>
    </row>
    <row r="11058" spans="1:29">
      <c r="A11058">
        <v>12052</v>
      </c>
      <c r="B11058" t="s">
        <v>805</v>
      </c>
      <c r="C11058" t="s">
        <v>12929</v>
      </c>
      <c r="J11058" t="s">
        <v>1436</v>
      </c>
      <c r="K11058">
        <v>0</v>
      </c>
      <c r="N11058" t="b">
        <v>1</v>
      </c>
      <c r="O11058" t="b">
        <v>0</v>
      </c>
      <c r="P11058" t="b">
        <v>0</v>
      </c>
      <c r="Q11058">
        <v>6</v>
      </c>
      <c r="R11058">
        <v>6</v>
      </c>
      <c r="S11058">
        <v>1</v>
      </c>
      <c r="T11058">
        <v>2</v>
      </c>
      <c r="U11058" t="b">
        <v>1</v>
      </c>
      <c r="V11058" t="s">
        <v>12689</v>
      </c>
      <c r="W11058" t="s">
        <v>12690</v>
      </c>
      <c r="X11058" t="s">
        <v>15700</v>
      </c>
      <c r="Y11058">
        <v>73</v>
      </c>
      <c r="Z11058">
        <v>73</v>
      </c>
      <c r="AA11058">
        <v>2</v>
      </c>
      <c r="AB11058">
        <v>2</v>
      </c>
      <c r="AC11058">
        <v>65</v>
      </c>
    </row>
    <row r="11059" spans="1:29">
      <c r="A11059">
        <v>12053</v>
      </c>
      <c r="B11059" t="s">
        <v>805</v>
      </c>
      <c r="C11059" t="s">
        <v>12930</v>
      </c>
      <c r="J11059" t="s">
        <v>1436</v>
      </c>
      <c r="K11059">
        <v>0</v>
      </c>
      <c r="N11059" t="b">
        <v>1</v>
      </c>
      <c r="O11059" t="b">
        <v>0</v>
      </c>
      <c r="P11059" t="b">
        <v>0</v>
      </c>
      <c r="Q11059">
        <v>6</v>
      </c>
      <c r="R11059">
        <v>6</v>
      </c>
      <c r="S11059">
        <v>1</v>
      </c>
      <c r="T11059">
        <v>2</v>
      </c>
      <c r="U11059" t="b">
        <v>1</v>
      </c>
      <c r="V11059" t="s">
        <v>12689</v>
      </c>
      <c r="W11059" t="s">
        <v>12690</v>
      </c>
      <c r="X11059" t="s">
        <v>15652</v>
      </c>
      <c r="Y11059">
        <v>73</v>
      </c>
      <c r="Z11059">
        <v>73</v>
      </c>
      <c r="AA11059">
        <v>3</v>
      </c>
      <c r="AB11059">
        <v>3</v>
      </c>
      <c r="AC11059">
        <v>65</v>
      </c>
    </row>
    <row r="11060" spans="1:29">
      <c r="A11060">
        <v>12054</v>
      </c>
      <c r="B11060" t="s">
        <v>805</v>
      </c>
      <c r="C11060" t="s">
        <v>12931</v>
      </c>
      <c r="J11060" t="s">
        <v>1436</v>
      </c>
      <c r="K11060">
        <v>0</v>
      </c>
      <c r="N11060" t="b">
        <v>1</v>
      </c>
      <c r="O11060" t="b">
        <v>0</v>
      </c>
      <c r="P11060" t="b">
        <v>0</v>
      </c>
      <c r="Q11060">
        <v>6</v>
      </c>
      <c r="R11060">
        <v>6</v>
      </c>
      <c r="S11060">
        <v>1</v>
      </c>
      <c r="T11060">
        <v>2</v>
      </c>
      <c r="U11060" t="b">
        <v>1</v>
      </c>
      <c r="V11060" t="s">
        <v>12689</v>
      </c>
      <c r="W11060" t="s">
        <v>12690</v>
      </c>
      <c r="X11060" t="s">
        <v>14875</v>
      </c>
      <c r="Y11060">
        <v>73</v>
      </c>
      <c r="Z11060">
        <v>73</v>
      </c>
      <c r="AA11060">
        <v>4</v>
      </c>
      <c r="AB11060">
        <v>4</v>
      </c>
      <c r="AC11060">
        <v>65</v>
      </c>
    </row>
    <row r="11061" spans="1:29">
      <c r="A11061">
        <v>12055</v>
      </c>
      <c r="B11061" t="s">
        <v>805</v>
      </c>
      <c r="C11061" t="s">
        <v>12932</v>
      </c>
      <c r="J11061" t="s">
        <v>1436</v>
      </c>
      <c r="K11061">
        <v>0</v>
      </c>
      <c r="N11061" t="b">
        <v>1</v>
      </c>
      <c r="O11061" t="b">
        <v>0</v>
      </c>
      <c r="P11061" t="b">
        <v>0</v>
      </c>
      <c r="Q11061">
        <v>6</v>
      </c>
      <c r="R11061">
        <v>6</v>
      </c>
      <c r="S11061">
        <v>1</v>
      </c>
      <c r="T11061">
        <v>2</v>
      </c>
      <c r="U11061" t="b">
        <v>1</v>
      </c>
      <c r="V11061" t="s">
        <v>12689</v>
      </c>
      <c r="W11061" t="s">
        <v>12690</v>
      </c>
      <c r="X11061" t="s">
        <v>14876</v>
      </c>
      <c r="Y11061">
        <v>73</v>
      </c>
      <c r="Z11061">
        <v>73</v>
      </c>
      <c r="AA11061">
        <v>5</v>
      </c>
      <c r="AB11061">
        <v>5</v>
      </c>
      <c r="AC11061">
        <v>65</v>
      </c>
    </row>
    <row r="11062" spans="1:29">
      <c r="A11062">
        <v>12056</v>
      </c>
      <c r="B11062" t="s">
        <v>805</v>
      </c>
      <c r="C11062" t="s">
        <v>12933</v>
      </c>
      <c r="J11062" t="s">
        <v>1436</v>
      </c>
      <c r="K11062">
        <v>0</v>
      </c>
      <c r="N11062" t="b">
        <v>1</v>
      </c>
      <c r="O11062" t="b">
        <v>0</v>
      </c>
      <c r="P11062" t="b">
        <v>0</v>
      </c>
      <c r="Q11062">
        <v>6</v>
      </c>
      <c r="R11062">
        <v>6</v>
      </c>
      <c r="S11062">
        <v>1</v>
      </c>
      <c r="T11062">
        <v>2</v>
      </c>
      <c r="U11062" t="b">
        <v>1</v>
      </c>
      <c r="V11062" t="s">
        <v>12689</v>
      </c>
      <c r="W11062" t="s">
        <v>12690</v>
      </c>
      <c r="X11062" t="s">
        <v>15701</v>
      </c>
      <c r="Y11062">
        <v>74</v>
      </c>
      <c r="Z11062">
        <v>74</v>
      </c>
      <c r="AA11062">
        <v>2</v>
      </c>
      <c r="AB11062">
        <v>2</v>
      </c>
      <c r="AC11062">
        <v>65</v>
      </c>
    </row>
    <row r="11063" spans="1:29">
      <c r="A11063">
        <v>12057</v>
      </c>
      <c r="B11063" t="s">
        <v>805</v>
      </c>
      <c r="C11063" t="s">
        <v>12934</v>
      </c>
      <c r="J11063" t="s">
        <v>1436</v>
      </c>
      <c r="K11063">
        <v>0</v>
      </c>
      <c r="N11063" t="b">
        <v>1</v>
      </c>
      <c r="O11063" t="b">
        <v>0</v>
      </c>
      <c r="P11063" t="b">
        <v>0</v>
      </c>
      <c r="Q11063">
        <v>6</v>
      </c>
      <c r="R11063">
        <v>6</v>
      </c>
      <c r="S11063">
        <v>1</v>
      </c>
      <c r="T11063">
        <v>2</v>
      </c>
      <c r="U11063" t="b">
        <v>1</v>
      </c>
      <c r="V11063" t="s">
        <v>12689</v>
      </c>
      <c r="W11063" t="s">
        <v>12690</v>
      </c>
      <c r="X11063" t="s">
        <v>15653</v>
      </c>
      <c r="Y11063">
        <v>74</v>
      </c>
      <c r="Z11063">
        <v>74</v>
      </c>
      <c r="AA11063">
        <v>3</v>
      </c>
      <c r="AB11063">
        <v>3</v>
      </c>
      <c r="AC11063">
        <v>65</v>
      </c>
    </row>
    <row r="11064" spans="1:29">
      <c r="A11064">
        <v>12058</v>
      </c>
      <c r="B11064" t="s">
        <v>805</v>
      </c>
      <c r="C11064" t="s">
        <v>12935</v>
      </c>
      <c r="J11064" t="s">
        <v>1436</v>
      </c>
      <c r="K11064">
        <v>0</v>
      </c>
      <c r="N11064" t="b">
        <v>1</v>
      </c>
      <c r="O11064" t="b">
        <v>0</v>
      </c>
      <c r="P11064" t="b">
        <v>0</v>
      </c>
      <c r="Q11064">
        <v>6</v>
      </c>
      <c r="R11064">
        <v>6</v>
      </c>
      <c r="S11064">
        <v>1</v>
      </c>
      <c r="T11064">
        <v>2</v>
      </c>
      <c r="U11064" t="b">
        <v>1</v>
      </c>
      <c r="V11064" t="s">
        <v>12689</v>
      </c>
      <c r="W11064" t="s">
        <v>12690</v>
      </c>
      <c r="X11064" t="s">
        <v>14877</v>
      </c>
      <c r="Y11064">
        <v>74</v>
      </c>
      <c r="Z11064">
        <v>74</v>
      </c>
      <c r="AA11064">
        <v>4</v>
      </c>
      <c r="AB11064">
        <v>4</v>
      </c>
      <c r="AC11064">
        <v>65</v>
      </c>
    </row>
    <row r="11065" spans="1:29">
      <c r="A11065">
        <v>12059</v>
      </c>
      <c r="B11065" t="s">
        <v>805</v>
      </c>
      <c r="C11065" t="s">
        <v>12936</v>
      </c>
      <c r="J11065" t="s">
        <v>1436</v>
      </c>
      <c r="K11065">
        <v>0</v>
      </c>
      <c r="N11065" t="b">
        <v>1</v>
      </c>
      <c r="O11065" t="b">
        <v>0</v>
      </c>
      <c r="P11065" t="b">
        <v>0</v>
      </c>
      <c r="Q11065">
        <v>6</v>
      </c>
      <c r="R11065">
        <v>6</v>
      </c>
      <c r="S11065">
        <v>1</v>
      </c>
      <c r="T11065">
        <v>2</v>
      </c>
      <c r="U11065" t="b">
        <v>1</v>
      </c>
      <c r="V11065" t="s">
        <v>12689</v>
      </c>
      <c r="W11065" t="s">
        <v>12690</v>
      </c>
      <c r="X11065" t="s">
        <v>14878</v>
      </c>
      <c r="Y11065">
        <v>74</v>
      </c>
      <c r="Z11065">
        <v>74</v>
      </c>
      <c r="AA11065">
        <v>5</v>
      </c>
      <c r="AB11065">
        <v>5</v>
      </c>
      <c r="AC11065">
        <v>65</v>
      </c>
    </row>
    <row r="11066" spans="1:29">
      <c r="A11066">
        <v>12060</v>
      </c>
      <c r="B11066" t="s">
        <v>805</v>
      </c>
      <c r="C11066" t="s">
        <v>12937</v>
      </c>
      <c r="J11066" t="s">
        <v>1436</v>
      </c>
      <c r="K11066">
        <v>0</v>
      </c>
      <c r="N11066" t="b">
        <v>1</v>
      </c>
      <c r="O11066" t="b">
        <v>0</v>
      </c>
      <c r="P11066" t="b">
        <v>0</v>
      </c>
      <c r="Q11066">
        <v>6</v>
      </c>
      <c r="R11066">
        <v>6</v>
      </c>
      <c r="S11066">
        <v>1</v>
      </c>
      <c r="T11066">
        <v>2</v>
      </c>
      <c r="U11066" t="b">
        <v>1</v>
      </c>
      <c r="V11066" t="s">
        <v>12689</v>
      </c>
      <c r="W11066" t="s">
        <v>12690</v>
      </c>
      <c r="X11066" t="s">
        <v>15702</v>
      </c>
      <c r="Y11066">
        <v>75</v>
      </c>
      <c r="Z11066">
        <v>75</v>
      </c>
      <c r="AA11066">
        <v>2</v>
      </c>
      <c r="AB11066">
        <v>2</v>
      </c>
      <c r="AC11066">
        <v>65</v>
      </c>
    </row>
    <row r="11067" spans="1:29">
      <c r="A11067">
        <v>12061</v>
      </c>
      <c r="B11067" t="s">
        <v>805</v>
      </c>
      <c r="C11067" t="s">
        <v>12938</v>
      </c>
      <c r="J11067" t="s">
        <v>1436</v>
      </c>
      <c r="K11067">
        <v>0</v>
      </c>
      <c r="N11067" t="b">
        <v>1</v>
      </c>
      <c r="O11067" t="b">
        <v>0</v>
      </c>
      <c r="P11067" t="b">
        <v>0</v>
      </c>
      <c r="Q11067">
        <v>6</v>
      </c>
      <c r="R11067">
        <v>6</v>
      </c>
      <c r="S11067">
        <v>1</v>
      </c>
      <c r="T11067">
        <v>2</v>
      </c>
      <c r="U11067" t="b">
        <v>1</v>
      </c>
      <c r="V11067" t="s">
        <v>12689</v>
      </c>
      <c r="W11067" t="s">
        <v>12690</v>
      </c>
      <c r="X11067" t="s">
        <v>15654</v>
      </c>
      <c r="Y11067">
        <v>75</v>
      </c>
      <c r="Z11067">
        <v>75</v>
      </c>
      <c r="AA11067">
        <v>3</v>
      </c>
      <c r="AB11067">
        <v>3</v>
      </c>
      <c r="AC11067">
        <v>65</v>
      </c>
    </row>
    <row r="11068" spans="1:29">
      <c r="A11068">
        <v>12062</v>
      </c>
      <c r="B11068" t="s">
        <v>805</v>
      </c>
      <c r="C11068" t="s">
        <v>12939</v>
      </c>
      <c r="J11068" t="s">
        <v>1436</v>
      </c>
      <c r="K11068">
        <v>0</v>
      </c>
      <c r="N11068" t="b">
        <v>1</v>
      </c>
      <c r="O11068" t="b">
        <v>0</v>
      </c>
      <c r="P11068" t="b">
        <v>0</v>
      </c>
      <c r="Q11068">
        <v>6</v>
      </c>
      <c r="R11068">
        <v>6</v>
      </c>
      <c r="S11068">
        <v>1</v>
      </c>
      <c r="T11068">
        <v>2</v>
      </c>
      <c r="U11068" t="b">
        <v>1</v>
      </c>
      <c r="V11068" t="s">
        <v>12689</v>
      </c>
      <c r="W11068" t="s">
        <v>12690</v>
      </c>
      <c r="X11068" t="s">
        <v>14879</v>
      </c>
      <c r="Y11068">
        <v>75</v>
      </c>
      <c r="Z11068">
        <v>75</v>
      </c>
      <c r="AA11068">
        <v>4</v>
      </c>
      <c r="AB11068">
        <v>4</v>
      </c>
      <c r="AC11068">
        <v>65</v>
      </c>
    </row>
    <row r="11069" spans="1:29">
      <c r="A11069">
        <v>12063</v>
      </c>
      <c r="B11069" t="s">
        <v>805</v>
      </c>
      <c r="C11069" t="s">
        <v>12940</v>
      </c>
      <c r="J11069" t="s">
        <v>1436</v>
      </c>
      <c r="K11069">
        <v>0</v>
      </c>
      <c r="N11069" t="b">
        <v>1</v>
      </c>
      <c r="O11069" t="b">
        <v>0</v>
      </c>
      <c r="P11069" t="b">
        <v>0</v>
      </c>
      <c r="Q11069">
        <v>6</v>
      </c>
      <c r="R11069">
        <v>6</v>
      </c>
      <c r="S11069">
        <v>1</v>
      </c>
      <c r="T11069">
        <v>2</v>
      </c>
      <c r="U11069" t="b">
        <v>1</v>
      </c>
      <c r="V11069" t="s">
        <v>12689</v>
      </c>
      <c r="W11069" t="s">
        <v>12690</v>
      </c>
      <c r="X11069" t="s">
        <v>14880</v>
      </c>
      <c r="Y11069">
        <v>75</v>
      </c>
      <c r="Z11069">
        <v>75</v>
      </c>
      <c r="AA11069">
        <v>5</v>
      </c>
      <c r="AB11069">
        <v>5</v>
      </c>
      <c r="AC11069">
        <v>65</v>
      </c>
    </row>
    <row r="11070" spans="1:29">
      <c r="A11070">
        <v>12064</v>
      </c>
      <c r="B11070" t="s">
        <v>805</v>
      </c>
      <c r="C11070" t="s">
        <v>12941</v>
      </c>
      <c r="J11070" t="s">
        <v>1436</v>
      </c>
      <c r="K11070">
        <v>0</v>
      </c>
      <c r="N11070" t="b">
        <v>1</v>
      </c>
      <c r="O11070" t="b">
        <v>0</v>
      </c>
      <c r="P11070" t="b">
        <v>0</v>
      </c>
      <c r="Q11070">
        <v>6</v>
      </c>
      <c r="R11070">
        <v>6</v>
      </c>
      <c r="S11070">
        <v>1</v>
      </c>
      <c r="T11070">
        <v>2</v>
      </c>
      <c r="U11070" t="b">
        <v>1</v>
      </c>
      <c r="V11070" t="s">
        <v>12689</v>
      </c>
      <c r="W11070" t="s">
        <v>12690</v>
      </c>
      <c r="X11070" t="s">
        <v>15703</v>
      </c>
      <c r="Y11070">
        <v>76</v>
      </c>
      <c r="Z11070">
        <v>76</v>
      </c>
      <c r="AA11070">
        <v>2</v>
      </c>
      <c r="AB11070">
        <v>2</v>
      </c>
      <c r="AC11070">
        <v>65</v>
      </c>
    </row>
    <row r="11071" spans="1:29">
      <c r="A11071">
        <v>12065</v>
      </c>
      <c r="B11071" t="s">
        <v>805</v>
      </c>
      <c r="C11071" t="s">
        <v>12942</v>
      </c>
      <c r="J11071" t="s">
        <v>1436</v>
      </c>
      <c r="K11071">
        <v>0</v>
      </c>
      <c r="N11071" t="b">
        <v>1</v>
      </c>
      <c r="O11071" t="b">
        <v>0</v>
      </c>
      <c r="P11071" t="b">
        <v>0</v>
      </c>
      <c r="Q11071">
        <v>6</v>
      </c>
      <c r="R11071">
        <v>6</v>
      </c>
      <c r="S11071">
        <v>1</v>
      </c>
      <c r="T11071">
        <v>2</v>
      </c>
      <c r="U11071" t="b">
        <v>1</v>
      </c>
      <c r="V11071" t="s">
        <v>12689</v>
      </c>
      <c r="W11071" t="s">
        <v>12690</v>
      </c>
      <c r="X11071" t="s">
        <v>15655</v>
      </c>
      <c r="Y11071">
        <v>76</v>
      </c>
      <c r="Z11071">
        <v>76</v>
      </c>
      <c r="AA11071">
        <v>3</v>
      </c>
      <c r="AB11071">
        <v>3</v>
      </c>
      <c r="AC11071">
        <v>65</v>
      </c>
    </row>
    <row r="11072" spans="1:29">
      <c r="A11072">
        <v>12066</v>
      </c>
      <c r="B11072" t="s">
        <v>805</v>
      </c>
      <c r="C11072" t="s">
        <v>12943</v>
      </c>
      <c r="J11072" t="s">
        <v>1436</v>
      </c>
      <c r="K11072">
        <v>0</v>
      </c>
      <c r="N11072" t="b">
        <v>1</v>
      </c>
      <c r="O11072" t="b">
        <v>0</v>
      </c>
      <c r="P11072" t="b">
        <v>0</v>
      </c>
      <c r="Q11072">
        <v>6</v>
      </c>
      <c r="R11072">
        <v>6</v>
      </c>
      <c r="S11072">
        <v>1</v>
      </c>
      <c r="T11072">
        <v>2</v>
      </c>
      <c r="U11072" t="b">
        <v>1</v>
      </c>
      <c r="V11072" t="s">
        <v>12689</v>
      </c>
      <c r="W11072" t="s">
        <v>12690</v>
      </c>
      <c r="X11072" t="s">
        <v>14881</v>
      </c>
      <c r="Y11072">
        <v>76</v>
      </c>
      <c r="Z11072">
        <v>76</v>
      </c>
      <c r="AA11072">
        <v>4</v>
      </c>
      <c r="AB11072">
        <v>4</v>
      </c>
      <c r="AC11072">
        <v>65</v>
      </c>
    </row>
    <row r="11073" spans="1:29">
      <c r="A11073">
        <v>12067</v>
      </c>
      <c r="B11073" t="s">
        <v>805</v>
      </c>
      <c r="C11073" t="s">
        <v>12944</v>
      </c>
      <c r="J11073" t="s">
        <v>1436</v>
      </c>
      <c r="K11073">
        <v>0</v>
      </c>
      <c r="N11073" t="b">
        <v>1</v>
      </c>
      <c r="O11073" t="b">
        <v>0</v>
      </c>
      <c r="P11073" t="b">
        <v>0</v>
      </c>
      <c r="Q11073">
        <v>6</v>
      </c>
      <c r="R11073">
        <v>6</v>
      </c>
      <c r="S11073">
        <v>1</v>
      </c>
      <c r="T11073">
        <v>2</v>
      </c>
      <c r="U11073" t="b">
        <v>1</v>
      </c>
      <c r="V11073" t="s">
        <v>12689</v>
      </c>
      <c r="W11073" t="s">
        <v>12690</v>
      </c>
      <c r="X11073" t="s">
        <v>14882</v>
      </c>
      <c r="Y11073">
        <v>76</v>
      </c>
      <c r="Z11073">
        <v>76</v>
      </c>
      <c r="AA11073">
        <v>5</v>
      </c>
      <c r="AB11073">
        <v>5</v>
      </c>
      <c r="AC11073">
        <v>65</v>
      </c>
    </row>
    <row r="11074" spans="1:29">
      <c r="A11074">
        <v>12068</v>
      </c>
      <c r="B11074" t="s">
        <v>805</v>
      </c>
      <c r="C11074" t="s">
        <v>12945</v>
      </c>
      <c r="J11074" t="s">
        <v>1436</v>
      </c>
      <c r="K11074">
        <v>0</v>
      </c>
      <c r="N11074" t="b">
        <v>1</v>
      </c>
      <c r="O11074" t="b">
        <v>0</v>
      </c>
      <c r="P11074" t="b">
        <v>0</v>
      </c>
      <c r="Q11074">
        <v>6</v>
      </c>
      <c r="R11074">
        <v>6</v>
      </c>
      <c r="S11074">
        <v>1</v>
      </c>
      <c r="T11074">
        <v>2</v>
      </c>
      <c r="U11074" t="b">
        <v>1</v>
      </c>
      <c r="V11074" t="s">
        <v>12689</v>
      </c>
      <c r="W11074" t="s">
        <v>12690</v>
      </c>
      <c r="X11074" t="s">
        <v>15704</v>
      </c>
      <c r="Y11074">
        <v>77</v>
      </c>
      <c r="Z11074">
        <v>77</v>
      </c>
      <c r="AA11074">
        <v>2</v>
      </c>
      <c r="AB11074">
        <v>2</v>
      </c>
      <c r="AC11074">
        <v>65</v>
      </c>
    </row>
    <row r="11075" spans="1:29">
      <c r="A11075">
        <v>12069</v>
      </c>
      <c r="B11075" t="s">
        <v>805</v>
      </c>
      <c r="C11075" t="s">
        <v>12946</v>
      </c>
      <c r="J11075" t="s">
        <v>1436</v>
      </c>
      <c r="K11075">
        <v>0</v>
      </c>
      <c r="N11075" t="b">
        <v>1</v>
      </c>
      <c r="O11075" t="b">
        <v>0</v>
      </c>
      <c r="P11075" t="b">
        <v>0</v>
      </c>
      <c r="Q11075">
        <v>6</v>
      </c>
      <c r="R11075">
        <v>6</v>
      </c>
      <c r="S11075">
        <v>1</v>
      </c>
      <c r="T11075">
        <v>2</v>
      </c>
      <c r="U11075" t="b">
        <v>1</v>
      </c>
      <c r="V11075" t="s">
        <v>12689</v>
      </c>
      <c r="W11075" t="s">
        <v>12690</v>
      </c>
      <c r="X11075" t="s">
        <v>15656</v>
      </c>
      <c r="Y11075">
        <v>77</v>
      </c>
      <c r="Z11075">
        <v>77</v>
      </c>
      <c r="AA11075">
        <v>3</v>
      </c>
      <c r="AB11075">
        <v>3</v>
      </c>
      <c r="AC11075">
        <v>65</v>
      </c>
    </row>
    <row r="11076" spans="1:29">
      <c r="A11076">
        <v>12070</v>
      </c>
      <c r="B11076" t="s">
        <v>805</v>
      </c>
      <c r="C11076" t="s">
        <v>12947</v>
      </c>
      <c r="J11076" t="s">
        <v>1436</v>
      </c>
      <c r="K11076">
        <v>0</v>
      </c>
      <c r="N11076" t="b">
        <v>1</v>
      </c>
      <c r="O11076" t="b">
        <v>0</v>
      </c>
      <c r="P11076" t="b">
        <v>0</v>
      </c>
      <c r="Q11076">
        <v>6</v>
      </c>
      <c r="R11076">
        <v>6</v>
      </c>
      <c r="S11076">
        <v>1</v>
      </c>
      <c r="T11076">
        <v>2</v>
      </c>
      <c r="U11076" t="b">
        <v>1</v>
      </c>
      <c r="V11076" t="s">
        <v>12689</v>
      </c>
      <c r="W11076" t="s">
        <v>12690</v>
      </c>
      <c r="X11076" t="s">
        <v>14939</v>
      </c>
      <c r="Y11076">
        <v>77</v>
      </c>
      <c r="Z11076">
        <v>77</v>
      </c>
      <c r="AA11076">
        <v>4</v>
      </c>
      <c r="AB11076">
        <v>4</v>
      </c>
      <c r="AC11076">
        <v>65</v>
      </c>
    </row>
    <row r="11077" spans="1:29">
      <c r="A11077">
        <v>12071</v>
      </c>
      <c r="B11077" t="s">
        <v>805</v>
      </c>
      <c r="C11077" t="s">
        <v>12948</v>
      </c>
      <c r="J11077" t="s">
        <v>1436</v>
      </c>
      <c r="K11077">
        <v>0</v>
      </c>
      <c r="N11077" t="b">
        <v>1</v>
      </c>
      <c r="O11077" t="b">
        <v>0</v>
      </c>
      <c r="P11077" t="b">
        <v>0</v>
      </c>
      <c r="Q11077">
        <v>6</v>
      </c>
      <c r="R11077">
        <v>6</v>
      </c>
      <c r="S11077">
        <v>1</v>
      </c>
      <c r="T11077">
        <v>2</v>
      </c>
      <c r="U11077" t="b">
        <v>1</v>
      </c>
      <c r="V11077" t="s">
        <v>12689</v>
      </c>
      <c r="W11077" t="s">
        <v>12690</v>
      </c>
      <c r="X11077" t="s">
        <v>14940</v>
      </c>
      <c r="Y11077">
        <v>77</v>
      </c>
      <c r="Z11077">
        <v>77</v>
      </c>
      <c r="AA11077">
        <v>5</v>
      </c>
      <c r="AB11077">
        <v>5</v>
      </c>
      <c r="AC11077">
        <v>65</v>
      </c>
    </row>
    <row r="11078" spans="1:29">
      <c r="A11078">
        <v>12072</v>
      </c>
      <c r="B11078" t="s">
        <v>805</v>
      </c>
      <c r="C11078" t="s">
        <v>12949</v>
      </c>
      <c r="J11078" t="s">
        <v>1436</v>
      </c>
      <c r="K11078">
        <v>0</v>
      </c>
      <c r="N11078" t="b">
        <v>1</v>
      </c>
      <c r="O11078" t="b">
        <v>0</v>
      </c>
      <c r="P11078" t="b">
        <v>0</v>
      </c>
      <c r="Q11078">
        <v>6</v>
      </c>
      <c r="R11078">
        <v>6</v>
      </c>
      <c r="S11078">
        <v>1</v>
      </c>
      <c r="T11078">
        <v>2</v>
      </c>
      <c r="U11078" t="b">
        <v>1</v>
      </c>
      <c r="V11078" t="s">
        <v>12689</v>
      </c>
      <c r="W11078" t="s">
        <v>12690</v>
      </c>
      <c r="X11078" t="s">
        <v>15705</v>
      </c>
      <c r="Y11078">
        <v>78</v>
      </c>
      <c r="Z11078">
        <v>78</v>
      </c>
      <c r="AA11078">
        <v>2</v>
      </c>
      <c r="AB11078">
        <v>2</v>
      </c>
      <c r="AC11078">
        <v>65</v>
      </c>
    </row>
    <row r="11079" spans="1:29">
      <c r="A11079">
        <v>12073</v>
      </c>
      <c r="B11079" t="s">
        <v>805</v>
      </c>
      <c r="C11079" t="s">
        <v>12950</v>
      </c>
      <c r="J11079" t="s">
        <v>1436</v>
      </c>
      <c r="K11079">
        <v>0</v>
      </c>
      <c r="N11079" t="b">
        <v>1</v>
      </c>
      <c r="O11079" t="b">
        <v>0</v>
      </c>
      <c r="P11079" t="b">
        <v>0</v>
      </c>
      <c r="Q11079">
        <v>6</v>
      </c>
      <c r="R11079">
        <v>6</v>
      </c>
      <c r="S11079">
        <v>1</v>
      </c>
      <c r="T11079">
        <v>2</v>
      </c>
      <c r="U11079" t="b">
        <v>1</v>
      </c>
      <c r="V11079" t="s">
        <v>12689</v>
      </c>
      <c r="W11079" t="s">
        <v>12690</v>
      </c>
      <c r="X11079" t="s">
        <v>15657</v>
      </c>
      <c r="Y11079">
        <v>78</v>
      </c>
      <c r="Z11079">
        <v>78</v>
      </c>
      <c r="AA11079">
        <v>3</v>
      </c>
      <c r="AB11079">
        <v>3</v>
      </c>
      <c r="AC11079">
        <v>65</v>
      </c>
    </row>
    <row r="11080" spans="1:29">
      <c r="A11080">
        <v>12074</v>
      </c>
      <c r="B11080" t="s">
        <v>805</v>
      </c>
      <c r="C11080" t="s">
        <v>12951</v>
      </c>
      <c r="J11080" t="s">
        <v>1436</v>
      </c>
      <c r="K11080">
        <v>0</v>
      </c>
      <c r="N11080" t="b">
        <v>1</v>
      </c>
      <c r="O11080" t="b">
        <v>0</v>
      </c>
      <c r="P11080" t="b">
        <v>0</v>
      </c>
      <c r="Q11080">
        <v>6</v>
      </c>
      <c r="R11080">
        <v>6</v>
      </c>
      <c r="S11080">
        <v>1</v>
      </c>
      <c r="T11080">
        <v>2</v>
      </c>
      <c r="U11080" t="b">
        <v>1</v>
      </c>
      <c r="V11080" t="s">
        <v>12689</v>
      </c>
      <c r="W11080" t="s">
        <v>12690</v>
      </c>
      <c r="X11080" t="s">
        <v>14944</v>
      </c>
      <c r="Y11080">
        <v>78</v>
      </c>
      <c r="Z11080">
        <v>78</v>
      </c>
      <c r="AA11080">
        <v>4</v>
      </c>
      <c r="AB11080">
        <v>4</v>
      </c>
      <c r="AC11080">
        <v>65</v>
      </c>
    </row>
    <row r="11081" spans="1:29">
      <c r="A11081">
        <v>12075</v>
      </c>
      <c r="B11081" t="s">
        <v>805</v>
      </c>
      <c r="C11081" t="s">
        <v>12952</v>
      </c>
      <c r="J11081" t="s">
        <v>1436</v>
      </c>
      <c r="K11081">
        <v>0</v>
      </c>
      <c r="N11081" t="b">
        <v>1</v>
      </c>
      <c r="O11081" t="b">
        <v>0</v>
      </c>
      <c r="P11081" t="b">
        <v>0</v>
      </c>
      <c r="Q11081">
        <v>6</v>
      </c>
      <c r="R11081">
        <v>6</v>
      </c>
      <c r="S11081">
        <v>1</v>
      </c>
      <c r="T11081">
        <v>2</v>
      </c>
      <c r="U11081" t="b">
        <v>1</v>
      </c>
      <c r="V11081" t="s">
        <v>12689</v>
      </c>
      <c r="W11081" t="s">
        <v>12690</v>
      </c>
      <c r="X11081" t="s">
        <v>14945</v>
      </c>
      <c r="Y11081">
        <v>78</v>
      </c>
      <c r="Z11081">
        <v>78</v>
      </c>
      <c r="AA11081">
        <v>5</v>
      </c>
      <c r="AB11081">
        <v>5</v>
      </c>
      <c r="AC11081">
        <v>65</v>
      </c>
    </row>
    <row r="11082" spans="1:29">
      <c r="A11082">
        <v>12076</v>
      </c>
      <c r="B11082" t="s">
        <v>805</v>
      </c>
      <c r="C11082" t="s">
        <v>12953</v>
      </c>
      <c r="J11082" t="s">
        <v>1436</v>
      </c>
      <c r="K11082">
        <v>0</v>
      </c>
      <c r="N11082" t="b">
        <v>1</v>
      </c>
      <c r="O11082" t="b">
        <v>0</v>
      </c>
      <c r="P11082" t="b">
        <v>0</v>
      </c>
      <c r="Q11082">
        <v>6</v>
      </c>
      <c r="R11082">
        <v>6</v>
      </c>
      <c r="S11082">
        <v>1</v>
      </c>
      <c r="T11082">
        <v>2</v>
      </c>
      <c r="U11082" t="b">
        <v>1</v>
      </c>
      <c r="V11082" t="s">
        <v>12689</v>
      </c>
      <c r="W11082" t="s">
        <v>12690</v>
      </c>
      <c r="X11082" t="s">
        <v>15706</v>
      </c>
      <c r="Y11082">
        <v>79</v>
      </c>
      <c r="Z11082">
        <v>79</v>
      </c>
      <c r="AA11082">
        <v>2</v>
      </c>
      <c r="AB11082">
        <v>2</v>
      </c>
      <c r="AC11082">
        <v>65</v>
      </c>
    </row>
    <row r="11083" spans="1:29">
      <c r="A11083">
        <v>12077</v>
      </c>
      <c r="B11083" t="s">
        <v>805</v>
      </c>
      <c r="C11083" t="s">
        <v>12954</v>
      </c>
      <c r="J11083" t="s">
        <v>1436</v>
      </c>
      <c r="K11083">
        <v>0</v>
      </c>
      <c r="N11083" t="b">
        <v>1</v>
      </c>
      <c r="O11083" t="b">
        <v>0</v>
      </c>
      <c r="P11083" t="b">
        <v>0</v>
      </c>
      <c r="Q11083">
        <v>6</v>
      </c>
      <c r="R11083">
        <v>6</v>
      </c>
      <c r="S11083">
        <v>1</v>
      </c>
      <c r="T11083">
        <v>2</v>
      </c>
      <c r="U11083" t="b">
        <v>1</v>
      </c>
      <c r="V11083" t="s">
        <v>12689</v>
      </c>
      <c r="W11083" t="s">
        <v>12690</v>
      </c>
      <c r="X11083" t="s">
        <v>15658</v>
      </c>
      <c r="Y11083">
        <v>79</v>
      </c>
      <c r="Z11083">
        <v>79</v>
      </c>
      <c r="AA11083">
        <v>3</v>
      </c>
      <c r="AB11083">
        <v>3</v>
      </c>
      <c r="AC11083">
        <v>65</v>
      </c>
    </row>
    <row r="11084" spans="1:29">
      <c r="A11084">
        <v>12078</v>
      </c>
      <c r="B11084" t="s">
        <v>805</v>
      </c>
      <c r="C11084" t="s">
        <v>12955</v>
      </c>
      <c r="J11084" t="s">
        <v>1436</v>
      </c>
      <c r="K11084">
        <v>0</v>
      </c>
      <c r="N11084" t="b">
        <v>1</v>
      </c>
      <c r="O11084" t="b">
        <v>0</v>
      </c>
      <c r="P11084" t="b">
        <v>0</v>
      </c>
      <c r="Q11084">
        <v>6</v>
      </c>
      <c r="R11084">
        <v>6</v>
      </c>
      <c r="S11084">
        <v>1</v>
      </c>
      <c r="T11084">
        <v>2</v>
      </c>
      <c r="U11084" t="b">
        <v>1</v>
      </c>
      <c r="V11084" t="s">
        <v>12689</v>
      </c>
      <c r="W11084" t="s">
        <v>12690</v>
      </c>
      <c r="X11084" t="s">
        <v>15778</v>
      </c>
      <c r="Y11084">
        <v>79</v>
      </c>
      <c r="Z11084">
        <v>79</v>
      </c>
      <c r="AA11084">
        <v>4</v>
      </c>
      <c r="AB11084">
        <v>4</v>
      </c>
      <c r="AC11084">
        <v>65</v>
      </c>
    </row>
    <row r="11085" spans="1:29">
      <c r="A11085">
        <v>12079</v>
      </c>
      <c r="B11085" t="s">
        <v>805</v>
      </c>
      <c r="C11085" t="s">
        <v>12956</v>
      </c>
      <c r="J11085" t="s">
        <v>1436</v>
      </c>
      <c r="K11085">
        <v>0</v>
      </c>
      <c r="N11085" t="b">
        <v>1</v>
      </c>
      <c r="O11085" t="b">
        <v>0</v>
      </c>
      <c r="P11085" t="b">
        <v>0</v>
      </c>
      <c r="Q11085">
        <v>6</v>
      </c>
      <c r="R11085">
        <v>6</v>
      </c>
      <c r="S11085">
        <v>1</v>
      </c>
      <c r="T11085">
        <v>2</v>
      </c>
      <c r="U11085" t="b">
        <v>1</v>
      </c>
      <c r="V11085" t="s">
        <v>12689</v>
      </c>
      <c r="W11085" t="s">
        <v>12690</v>
      </c>
      <c r="X11085" t="s">
        <v>15710</v>
      </c>
      <c r="Y11085">
        <v>79</v>
      </c>
      <c r="Z11085">
        <v>79</v>
      </c>
      <c r="AA11085">
        <v>5</v>
      </c>
      <c r="AB11085">
        <v>5</v>
      </c>
      <c r="AC11085">
        <v>65</v>
      </c>
    </row>
    <row r="11086" spans="1:29">
      <c r="A11086">
        <v>12080</v>
      </c>
      <c r="B11086" t="s">
        <v>805</v>
      </c>
      <c r="C11086" t="s">
        <v>12957</v>
      </c>
      <c r="J11086" t="s">
        <v>1436</v>
      </c>
      <c r="K11086">
        <v>0</v>
      </c>
      <c r="N11086" t="b">
        <v>1</v>
      </c>
      <c r="O11086" t="b">
        <v>0</v>
      </c>
      <c r="P11086" t="b">
        <v>0</v>
      </c>
      <c r="Q11086">
        <v>6</v>
      </c>
      <c r="R11086">
        <v>6</v>
      </c>
      <c r="S11086">
        <v>1</v>
      </c>
      <c r="T11086">
        <v>2</v>
      </c>
      <c r="U11086" t="b">
        <v>1</v>
      </c>
      <c r="V11086" t="s">
        <v>12689</v>
      </c>
      <c r="W11086" t="s">
        <v>12690</v>
      </c>
      <c r="X11086" t="s">
        <v>15578</v>
      </c>
      <c r="Y11086">
        <v>80</v>
      </c>
      <c r="Z11086">
        <v>80</v>
      </c>
      <c r="AA11086">
        <v>2</v>
      </c>
      <c r="AB11086">
        <v>2</v>
      </c>
      <c r="AC11086">
        <v>65</v>
      </c>
    </row>
    <row r="11087" spans="1:29">
      <c r="A11087">
        <v>12081</v>
      </c>
      <c r="B11087" t="s">
        <v>805</v>
      </c>
      <c r="C11087" t="s">
        <v>12958</v>
      </c>
      <c r="J11087" t="s">
        <v>1436</v>
      </c>
      <c r="K11087">
        <v>0</v>
      </c>
      <c r="N11087" t="b">
        <v>1</v>
      </c>
      <c r="O11087" t="b">
        <v>0</v>
      </c>
      <c r="P11087" t="b">
        <v>0</v>
      </c>
      <c r="Q11087">
        <v>6</v>
      </c>
      <c r="R11087">
        <v>6</v>
      </c>
      <c r="S11087">
        <v>1</v>
      </c>
      <c r="T11087">
        <v>2</v>
      </c>
      <c r="U11087" t="b">
        <v>1</v>
      </c>
      <c r="V11087" t="s">
        <v>12689</v>
      </c>
      <c r="W11087" t="s">
        <v>12690</v>
      </c>
      <c r="X11087" t="s">
        <v>15659</v>
      </c>
      <c r="Y11087">
        <v>80</v>
      </c>
      <c r="Z11087">
        <v>80</v>
      </c>
      <c r="AA11087">
        <v>3</v>
      </c>
      <c r="AB11087">
        <v>3</v>
      </c>
      <c r="AC11087">
        <v>65</v>
      </c>
    </row>
    <row r="11088" spans="1:29">
      <c r="A11088">
        <v>12082</v>
      </c>
      <c r="B11088" t="s">
        <v>805</v>
      </c>
      <c r="C11088" t="s">
        <v>12959</v>
      </c>
      <c r="J11088" t="s">
        <v>1436</v>
      </c>
      <c r="K11088">
        <v>0</v>
      </c>
      <c r="N11088" t="b">
        <v>1</v>
      </c>
      <c r="O11088" t="b">
        <v>0</v>
      </c>
      <c r="P11088" t="b">
        <v>0</v>
      </c>
      <c r="Q11088">
        <v>6</v>
      </c>
      <c r="R11088">
        <v>6</v>
      </c>
      <c r="S11088">
        <v>1</v>
      </c>
      <c r="T11088">
        <v>2</v>
      </c>
      <c r="U11088" t="b">
        <v>1</v>
      </c>
      <c r="V11088" t="s">
        <v>12689</v>
      </c>
      <c r="W11088" t="s">
        <v>12690</v>
      </c>
      <c r="X11088" t="s">
        <v>14949</v>
      </c>
      <c r="Y11088">
        <v>80</v>
      </c>
      <c r="Z11088">
        <v>80</v>
      </c>
      <c r="AA11088">
        <v>4</v>
      </c>
      <c r="AB11088">
        <v>4</v>
      </c>
      <c r="AC11088">
        <v>65</v>
      </c>
    </row>
    <row r="11089" spans="1:29">
      <c r="A11089">
        <v>12083</v>
      </c>
      <c r="B11089" t="s">
        <v>805</v>
      </c>
      <c r="C11089" t="s">
        <v>12960</v>
      </c>
      <c r="J11089" t="s">
        <v>1436</v>
      </c>
      <c r="K11089">
        <v>0</v>
      </c>
      <c r="N11089" t="b">
        <v>1</v>
      </c>
      <c r="O11089" t="b">
        <v>0</v>
      </c>
      <c r="P11089" t="b">
        <v>0</v>
      </c>
      <c r="Q11089">
        <v>6</v>
      </c>
      <c r="R11089">
        <v>6</v>
      </c>
      <c r="S11089">
        <v>1</v>
      </c>
      <c r="T11089">
        <v>2</v>
      </c>
      <c r="U11089" t="b">
        <v>1</v>
      </c>
      <c r="V11089" t="s">
        <v>12689</v>
      </c>
      <c r="W11089" t="s">
        <v>12690</v>
      </c>
      <c r="X11089" t="s">
        <v>14950</v>
      </c>
      <c r="Y11089">
        <v>80</v>
      </c>
      <c r="Z11089">
        <v>80</v>
      </c>
      <c r="AA11089">
        <v>5</v>
      </c>
      <c r="AB11089">
        <v>5</v>
      </c>
      <c r="AC11089">
        <v>65</v>
      </c>
    </row>
    <row r="11090" spans="1:29">
      <c r="A11090">
        <v>12084</v>
      </c>
      <c r="B11090" t="s">
        <v>805</v>
      </c>
      <c r="C11090" t="s">
        <v>12961</v>
      </c>
      <c r="J11090" t="s">
        <v>1436</v>
      </c>
      <c r="K11090">
        <v>0</v>
      </c>
      <c r="N11090" t="b">
        <v>1</v>
      </c>
      <c r="O11090" t="b">
        <v>0</v>
      </c>
      <c r="P11090" t="b">
        <v>0</v>
      </c>
      <c r="Q11090">
        <v>6</v>
      </c>
      <c r="R11090">
        <v>6</v>
      </c>
      <c r="S11090">
        <v>1</v>
      </c>
      <c r="T11090">
        <v>2</v>
      </c>
      <c r="U11090" t="b">
        <v>1</v>
      </c>
      <c r="V11090" t="s">
        <v>12689</v>
      </c>
      <c r="W11090" t="s">
        <v>12690</v>
      </c>
      <c r="X11090" t="s">
        <v>15579</v>
      </c>
      <c r="Y11090">
        <v>81</v>
      </c>
      <c r="Z11090">
        <v>81</v>
      </c>
      <c r="AA11090">
        <v>2</v>
      </c>
      <c r="AB11090">
        <v>2</v>
      </c>
      <c r="AC11090">
        <v>65</v>
      </c>
    </row>
    <row r="11091" spans="1:29">
      <c r="A11091">
        <v>12085</v>
      </c>
      <c r="B11091" t="s">
        <v>805</v>
      </c>
      <c r="C11091" t="s">
        <v>12962</v>
      </c>
      <c r="J11091" t="s">
        <v>1436</v>
      </c>
      <c r="K11091">
        <v>0</v>
      </c>
      <c r="N11091" t="b">
        <v>1</v>
      </c>
      <c r="O11091" t="b">
        <v>0</v>
      </c>
      <c r="P11091" t="b">
        <v>0</v>
      </c>
      <c r="Q11091">
        <v>6</v>
      </c>
      <c r="R11091">
        <v>6</v>
      </c>
      <c r="S11091">
        <v>1</v>
      </c>
      <c r="T11091">
        <v>2</v>
      </c>
      <c r="U11091" t="b">
        <v>1</v>
      </c>
      <c r="V11091" t="s">
        <v>12689</v>
      </c>
      <c r="W11091" t="s">
        <v>12690</v>
      </c>
      <c r="X11091" t="s">
        <v>15660</v>
      </c>
      <c r="Y11091">
        <v>81</v>
      </c>
      <c r="Z11091">
        <v>81</v>
      </c>
      <c r="AA11091">
        <v>3</v>
      </c>
      <c r="AB11091">
        <v>3</v>
      </c>
      <c r="AC11091">
        <v>65</v>
      </c>
    </row>
    <row r="11092" spans="1:29">
      <c r="A11092">
        <v>12086</v>
      </c>
      <c r="B11092" t="s">
        <v>805</v>
      </c>
      <c r="C11092" t="s">
        <v>12963</v>
      </c>
      <c r="J11092" t="s">
        <v>1436</v>
      </c>
      <c r="K11092">
        <v>0</v>
      </c>
      <c r="N11092" t="b">
        <v>1</v>
      </c>
      <c r="O11092" t="b">
        <v>0</v>
      </c>
      <c r="P11092" t="b">
        <v>0</v>
      </c>
      <c r="Q11092">
        <v>6</v>
      </c>
      <c r="R11092">
        <v>6</v>
      </c>
      <c r="S11092">
        <v>1</v>
      </c>
      <c r="T11092">
        <v>2</v>
      </c>
      <c r="U11092" t="b">
        <v>1</v>
      </c>
      <c r="V11092" t="s">
        <v>12689</v>
      </c>
      <c r="W11092" t="s">
        <v>12690</v>
      </c>
      <c r="X11092" t="s">
        <v>14951</v>
      </c>
      <c r="Y11092">
        <v>81</v>
      </c>
      <c r="Z11092">
        <v>81</v>
      </c>
      <c r="AA11092">
        <v>4</v>
      </c>
      <c r="AB11092">
        <v>4</v>
      </c>
      <c r="AC11092">
        <v>65</v>
      </c>
    </row>
    <row r="11093" spans="1:29">
      <c r="A11093">
        <v>12087</v>
      </c>
      <c r="B11093" t="s">
        <v>805</v>
      </c>
      <c r="C11093" t="s">
        <v>12964</v>
      </c>
      <c r="J11093" t="s">
        <v>1436</v>
      </c>
      <c r="K11093">
        <v>0</v>
      </c>
      <c r="N11093" t="b">
        <v>1</v>
      </c>
      <c r="O11093" t="b">
        <v>0</v>
      </c>
      <c r="P11093" t="b">
        <v>0</v>
      </c>
      <c r="Q11093">
        <v>6</v>
      </c>
      <c r="R11093">
        <v>6</v>
      </c>
      <c r="S11093">
        <v>1</v>
      </c>
      <c r="T11093">
        <v>2</v>
      </c>
      <c r="U11093" t="b">
        <v>1</v>
      </c>
      <c r="V11093" t="s">
        <v>12689</v>
      </c>
      <c r="W11093" t="s">
        <v>12690</v>
      </c>
      <c r="X11093" t="s">
        <v>14952</v>
      </c>
      <c r="Y11093">
        <v>81</v>
      </c>
      <c r="Z11093">
        <v>81</v>
      </c>
      <c r="AA11093">
        <v>5</v>
      </c>
      <c r="AB11093">
        <v>5</v>
      </c>
      <c r="AC11093">
        <v>65</v>
      </c>
    </row>
    <row r="11094" spans="1:29">
      <c r="A11094">
        <v>12088</v>
      </c>
      <c r="B11094" t="s">
        <v>805</v>
      </c>
      <c r="C11094" t="s">
        <v>12965</v>
      </c>
      <c r="J11094" t="s">
        <v>1436</v>
      </c>
      <c r="K11094">
        <v>0</v>
      </c>
      <c r="N11094" t="b">
        <v>1</v>
      </c>
      <c r="O11094" t="b">
        <v>0</v>
      </c>
      <c r="P11094" t="b">
        <v>0</v>
      </c>
      <c r="Q11094">
        <v>6</v>
      </c>
      <c r="R11094">
        <v>6</v>
      </c>
      <c r="S11094">
        <v>1</v>
      </c>
      <c r="T11094">
        <v>2</v>
      </c>
      <c r="U11094" t="b">
        <v>1</v>
      </c>
      <c r="V11094" t="s">
        <v>12689</v>
      </c>
      <c r="W11094" t="s">
        <v>12690</v>
      </c>
      <c r="X11094" t="s">
        <v>15580</v>
      </c>
      <c r="Y11094">
        <v>82</v>
      </c>
      <c r="Z11094">
        <v>82</v>
      </c>
      <c r="AA11094">
        <v>2</v>
      </c>
      <c r="AB11094">
        <v>2</v>
      </c>
      <c r="AC11094">
        <v>65</v>
      </c>
    </row>
    <row r="11095" spans="1:29">
      <c r="A11095">
        <v>12089</v>
      </c>
      <c r="B11095" t="s">
        <v>805</v>
      </c>
      <c r="C11095" t="s">
        <v>12966</v>
      </c>
      <c r="J11095" t="s">
        <v>1436</v>
      </c>
      <c r="K11095">
        <v>0</v>
      </c>
      <c r="N11095" t="b">
        <v>1</v>
      </c>
      <c r="O11095" t="b">
        <v>0</v>
      </c>
      <c r="P11095" t="b">
        <v>0</v>
      </c>
      <c r="Q11095">
        <v>6</v>
      </c>
      <c r="R11095">
        <v>6</v>
      </c>
      <c r="S11095">
        <v>1</v>
      </c>
      <c r="T11095">
        <v>2</v>
      </c>
      <c r="U11095" t="b">
        <v>1</v>
      </c>
      <c r="V11095" t="s">
        <v>12689</v>
      </c>
      <c r="W11095" t="s">
        <v>12690</v>
      </c>
      <c r="X11095" t="s">
        <v>15661</v>
      </c>
      <c r="Y11095">
        <v>82</v>
      </c>
      <c r="Z11095">
        <v>82</v>
      </c>
      <c r="AA11095">
        <v>3</v>
      </c>
      <c r="AB11095">
        <v>3</v>
      </c>
      <c r="AC11095">
        <v>65</v>
      </c>
    </row>
    <row r="11096" spans="1:29">
      <c r="A11096">
        <v>12090</v>
      </c>
      <c r="B11096" t="s">
        <v>805</v>
      </c>
      <c r="C11096" t="s">
        <v>12967</v>
      </c>
      <c r="J11096" t="s">
        <v>1436</v>
      </c>
      <c r="K11096">
        <v>0</v>
      </c>
      <c r="N11096" t="b">
        <v>1</v>
      </c>
      <c r="O11096" t="b">
        <v>0</v>
      </c>
      <c r="P11096" t="b">
        <v>0</v>
      </c>
      <c r="Q11096">
        <v>6</v>
      </c>
      <c r="R11096">
        <v>6</v>
      </c>
      <c r="S11096">
        <v>1</v>
      </c>
      <c r="T11096">
        <v>2</v>
      </c>
      <c r="U11096" t="b">
        <v>1</v>
      </c>
      <c r="V11096" t="s">
        <v>12689</v>
      </c>
      <c r="W11096" t="s">
        <v>12690</v>
      </c>
      <c r="X11096" t="s">
        <v>14953</v>
      </c>
      <c r="Y11096">
        <v>82</v>
      </c>
      <c r="Z11096">
        <v>82</v>
      </c>
      <c r="AA11096">
        <v>4</v>
      </c>
      <c r="AB11096">
        <v>4</v>
      </c>
      <c r="AC11096">
        <v>65</v>
      </c>
    </row>
    <row r="11097" spans="1:29">
      <c r="A11097">
        <v>12091</v>
      </c>
      <c r="B11097" t="s">
        <v>805</v>
      </c>
      <c r="C11097" t="s">
        <v>12968</v>
      </c>
      <c r="J11097" t="s">
        <v>1436</v>
      </c>
      <c r="K11097">
        <v>0</v>
      </c>
      <c r="N11097" t="b">
        <v>1</v>
      </c>
      <c r="O11097" t="b">
        <v>0</v>
      </c>
      <c r="P11097" t="b">
        <v>0</v>
      </c>
      <c r="Q11097">
        <v>6</v>
      </c>
      <c r="R11097">
        <v>6</v>
      </c>
      <c r="S11097">
        <v>1</v>
      </c>
      <c r="T11097">
        <v>2</v>
      </c>
      <c r="U11097" t="b">
        <v>1</v>
      </c>
      <c r="V11097" t="s">
        <v>12689</v>
      </c>
      <c r="W11097" t="s">
        <v>12690</v>
      </c>
      <c r="X11097" t="s">
        <v>14954</v>
      </c>
      <c r="Y11097">
        <v>82</v>
      </c>
      <c r="Z11097">
        <v>82</v>
      </c>
      <c r="AA11097">
        <v>5</v>
      </c>
      <c r="AB11097">
        <v>5</v>
      </c>
      <c r="AC11097">
        <v>65</v>
      </c>
    </row>
    <row r="11098" spans="1:29">
      <c r="A11098">
        <v>12092</v>
      </c>
      <c r="B11098" t="s">
        <v>805</v>
      </c>
      <c r="C11098" t="s">
        <v>12969</v>
      </c>
      <c r="J11098" t="s">
        <v>1436</v>
      </c>
      <c r="K11098">
        <v>0</v>
      </c>
      <c r="N11098" t="b">
        <v>1</v>
      </c>
      <c r="O11098" t="b">
        <v>0</v>
      </c>
      <c r="P11098" t="b">
        <v>0</v>
      </c>
      <c r="Q11098">
        <v>6</v>
      </c>
      <c r="R11098">
        <v>6</v>
      </c>
      <c r="S11098">
        <v>1</v>
      </c>
      <c r="T11098">
        <v>2</v>
      </c>
      <c r="U11098" t="b">
        <v>1</v>
      </c>
      <c r="V11098" t="s">
        <v>12689</v>
      </c>
      <c r="W11098" t="s">
        <v>12690</v>
      </c>
      <c r="X11098" t="s">
        <v>15581</v>
      </c>
      <c r="Y11098">
        <v>83</v>
      </c>
      <c r="Z11098">
        <v>83</v>
      </c>
      <c r="AA11098">
        <v>2</v>
      </c>
      <c r="AB11098">
        <v>2</v>
      </c>
      <c r="AC11098">
        <v>65</v>
      </c>
    </row>
    <row r="11099" spans="1:29">
      <c r="A11099">
        <v>12093</v>
      </c>
      <c r="B11099" t="s">
        <v>805</v>
      </c>
      <c r="C11099" t="s">
        <v>12970</v>
      </c>
      <c r="J11099" t="s">
        <v>1436</v>
      </c>
      <c r="K11099">
        <v>0</v>
      </c>
      <c r="N11099" t="b">
        <v>1</v>
      </c>
      <c r="O11099" t="b">
        <v>0</v>
      </c>
      <c r="P11099" t="b">
        <v>0</v>
      </c>
      <c r="Q11099">
        <v>6</v>
      </c>
      <c r="R11099">
        <v>6</v>
      </c>
      <c r="S11099">
        <v>1</v>
      </c>
      <c r="T11099">
        <v>2</v>
      </c>
      <c r="U11099" t="b">
        <v>1</v>
      </c>
      <c r="V11099" t="s">
        <v>12689</v>
      </c>
      <c r="W11099" t="s">
        <v>12690</v>
      </c>
      <c r="X11099" t="s">
        <v>15662</v>
      </c>
      <c r="Y11099">
        <v>83</v>
      </c>
      <c r="Z11099">
        <v>83</v>
      </c>
      <c r="AA11099">
        <v>3</v>
      </c>
      <c r="AB11099">
        <v>3</v>
      </c>
      <c r="AC11099">
        <v>65</v>
      </c>
    </row>
    <row r="11100" spans="1:29">
      <c r="A11100">
        <v>12094</v>
      </c>
      <c r="B11100" t="s">
        <v>805</v>
      </c>
      <c r="C11100" t="s">
        <v>12971</v>
      </c>
      <c r="J11100" t="s">
        <v>1436</v>
      </c>
      <c r="K11100">
        <v>0</v>
      </c>
      <c r="N11100" t="b">
        <v>1</v>
      </c>
      <c r="O11100" t="b">
        <v>0</v>
      </c>
      <c r="P11100" t="b">
        <v>0</v>
      </c>
      <c r="Q11100">
        <v>6</v>
      </c>
      <c r="R11100">
        <v>6</v>
      </c>
      <c r="S11100">
        <v>1</v>
      </c>
      <c r="T11100">
        <v>2</v>
      </c>
      <c r="U11100" t="b">
        <v>1</v>
      </c>
      <c r="V11100" t="s">
        <v>12689</v>
      </c>
      <c r="W11100" t="s">
        <v>12690</v>
      </c>
      <c r="X11100" t="s">
        <v>14955</v>
      </c>
      <c r="Y11100">
        <v>83</v>
      </c>
      <c r="Z11100">
        <v>83</v>
      </c>
      <c r="AA11100">
        <v>4</v>
      </c>
      <c r="AB11100">
        <v>4</v>
      </c>
      <c r="AC11100">
        <v>65</v>
      </c>
    </row>
    <row r="11101" spans="1:29">
      <c r="A11101">
        <v>12095</v>
      </c>
      <c r="B11101" t="s">
        <v>805</v>
      </c>
      <c r="C11101" t="s">
        <v>12972</v>
      </c>
      <c r="J11101" t="s">
        <v>1436</v>
      </c>
      <c r="K11101">
        <v>0</v>
      </c>
      <c r="N11101" t="b">
        <v>1</v>
      </c>
      <c r="O11101" t="b">
        <v>0</v>
      </c>
      <c r="P11101" t="b">
        <v>0</v>
      </c>
      <c r="Q11101">
        <v>6</v>
      </c>
      <c r="R11101">
        <v>6</v>
      </c>
      <c r="S11101">
        <v>1</v>
      </c>
      <c r="T11101">
        <v>2</v>
      </c>
      <c r="U11101" t="b">
        <v>1</v>
      </c>
      <c r="V11101" t="s">
        <v>12689</v>
      </c>
      <c r="W11101" t="s">
        <v>12690</v>
      </c>
      <c r="X11101" t="s">
        <v>14956</v>
      </c>
      <c r="Y11101">
        <v>83</v>
      </c>
      <c r="Z11101">
        <v>83</v>
      </c>
      <c r="AA11101">
        <v>5</v>
      </c>
      <c r="AB11101">
        <v>5</v>
      </c>
      <c r="AC11101">
        <v>65</v>
      </c>
    </row>
    <row r="11102" spans="1:29">
      <c r="A11102">
        <v>12096</v>
      </c>
      <c r="B11102" t="s">
        <v>805</v>
      </c>
      <c r="C11102" t="s">
        <v>12973</v>
      </c>
      <c r="J11102" t="s">
        <v>1436</v>
      </c>
      <c r="K11102">
        <v>0</v>
      </c>
      <c r="N11102" t="b">
        <v>1</v>
      </c>
      <c r="O11102" t="b">
        <v>0</v>
      </c>
      <c r="P11102" t="b">
        <v>0</v>
      </c>
      <c r="Q11102">
        <v>6</v>
      </c>
      <c r="R11102">
        <v>6</v>
      </c>
      <c r="S11102">
        <v>1</v>
      </c>
      <c r="T11102">
        <v>2</v>
      </c>
      <c r="U11102" t="b">
        <v>1</v>
      </c>
      <c r="V11102" t="s">
        <v>12689</v>
      </c>
      <c r="W11102" t="s">
        <v>12690</v>
      </c>
      <c r="X11102" t="s">
        <v>15582</v>
      </c>
      <c r="Y11102">
        <v>84</v>
      </c>
      <c r="Z11102">
        <v>84</v>
      </c>
      <c r="AA11102">
        <v>2</v>
      </c>
      <c r="AB11102">
        <v>2</v>
      </c>
      <c r="AC11102">
        <v>65</v>
      </c>
    </row>
    <row r="11103" spans="1:29">
      <c r="A11103">
        <v>12097</v>
      </c>
      <c r="B11103" t="s">
        <v>805</v>
      </c>
      <c r="C11103" t="s">
        <v>12974</v>
      </c>
      <c r="J11103" t="s">
        <v>1436</v>
      </c>
      <c r="K11103">
        <v>0</v>
      </c>
      <c r="N11103" t="b">
        <v>1</v>
      </c>
      <c r="O11103" t="b">
        <v>0</v>
      </c>
      <c r="P11103" t="b">
        <v>0</v>
      </c>
      <c r="Q11103">
        <v>6</v>
      </c>
      <c r="R11103">
        <v>6</v>
      </c>
      <c r="S11103">
        <v>1</v>
      </c>
      <c r="T11103">
        <v>2</v>
      </c>
      <c r="U11103" t="b">
        <v>1</v>
      </c>
      <c r="V11103" t="s">
        <v>12689</v>
      </c>
      <c r="W11103" t="s">
        <v>12690</v>
      </c>
      <c r="X11103" t="s">
        <v>15663</v>
      </c>
      <c r="Y11103">
        <v>84</v>
      </c>
      <c r="Z11103">
        <v>84</v>
      </c>
      <c r="AA11103">
        <v>3</v>
      </c>
      <c r="AB11103">
        <v>3</v>
      </c>
      <c r="AC11103">
        <v>65</v>
      </c>
    </row>
    <row r="11104" spans="1:29">
      <c r="A11104">
        <v>12098</v>
      </c>
      <c r="B11104" t="s">
        <v>805</v>
      </c>
      <c r="C11104" t="s">
        <v>12975</v>
      </c>
      <c r="J11104" t="s">
        <v>1436</v>
      </c>
      <c r="K11104">
        <v>0</v>
      </c>
      <c r="N11104" t="b">
        <v>1</v>
      </c>
      <c r="O11104" t="b">
        <v>0</v>
      </c>
      <c r="P11104" t="b">
        <v>0</v>
      </c>
      <c r="Q11104">
        <v>6</v>
      </c>
      <c r="R11104">
        <v>6</v>
      </c>
      <c r="S11104">
        <v>1</v>
      </c>
      <c r="T11104">
        <v>2</v>
      </c>
      <c r="U11104" t="b">
        <v>1</v>
      </c>
      <c r="V11104" t="s">
        <v>12689</v>
      </c>
      <c r="W11104" t="s">
        <v>12690</v>
      </c>
      <c r="X11104" t="s">
        <v>14957</v>
      </c>
      <c r="Y11104">
        <v>84</v>
      </c>
      <c r="Z11104">
        <v>84</v>
      </c>
      <c r="AA11104">
        <v>4</v>
      </c>
      <c r="AB11104">
        <v>4</v>
      </c>
      <c r="AC11104">
        <v>65</v>
      </c>
    </row>
    <row r="11105" spans="1:29">
      <c r="A11105">
        <v>12099</v>
      </c>
      <c r="B11105" t="s">
        <v>805</v>
      </c>
      <c r="C11105" t="s">
        <v>12976</v>
      </c>
      <c r="J11105" t="s">
        <v>1436</v>
      </c>
      <c r="K11105">
        <v>0</v>
      </c>
      <c r="N11105" t="b">
        <v>1</v>
      </c>
      <c r="O11105" t="b">
        <v>0</v>
      </c>
      <c r="P11105" t="b">
        <v>0</v>
      </c>
      <c r="Q11105">
        <v>6</v>
      </c>
      <c r="R11105">
        <v>6</v>
      </c>
      <c r="S11105">
        <v>1</v>
      </c>
      <c r="T11105">
        <v>2</v>
      </c>
      <c r="U11105" t="b">
        <v>1</v>
      </c>
      <c r="V11105" t="s">
        <v>12689</v>
      </c>
      <c r="W11105" t="s">
        <v>12690</v>
      </c>
      <c r="X11105" t="s">
        <v>14958</v>
      </c>
      <c r="Y11105">
        <v>84</v>
      </c>
      <c r="Z11105">
        <v>84</v>
      </c>
      <c r="AA11105">
        <v>5</v>
      </c>
      <c r="AB11105">
        <v>5</v>
      </c>
      <c r="AC11105">
        <v>65</v>
      </c>
    </row>
    <row r="11106" spans="1:29">
      <c r="A11106">
        <v>12100</v>
      </c>
      <c r="B11106" t="s">
        <v>805</v>
      </c>
      <c r="C11106" t="s">
        <v>12977</v>
      </c>
      <c r="J11106" t="s">
        <v>1436</v>
      </c>
      <c r="K11106">
        <v>0</v>
      </c>
      <c r="N11106" t="b">
        <v>1</v>
      </c>
      <c r="O11106" t="b">
        <v>0</v>
      </c>
      <c r="P11106" t="b">
        <v>0</v>
      </c>
      <c r="Q11106">
        <v>6</v>
      </c>
      <c r="R11106">
        <v>6</v>
      </c>
      <c r="S11106">
        <v>1</v>
      </c>
      <c r="T11106">
        <v>2</v>
      </c>
      <c r="U11106" t="b">
        <v>1</v>
      </c>
      <c r="V11106" t="s">
        <v>12689</v>
      </c>
      <c r="W11106" t="s">
        <v>12690</v>
      </c>
      <c r="X11106" t="s">
        <v>15583</v>
      </c>
      <c r="Y11106">
        <v>85</v>
      </c>
      <c r="Z11106">
        <v>85</v>
      </c>
      <c r="AA11106">
        <v>2</v>
      </c>
      <c r="AB11106">
        <v>2</v>
      </c>
      <c r="AC11106">
        <v>65</v>
      </c>
    </row>
    <row r="11107" spans="1:29">
      <c r="A11107">
        <v>12101</v>
      </c>
      <c r="B11107" t="s">
        <v>805</v>
      </c>
      <c r="C11107" t="s">
        <v>12978</v>
      </c>
      <c r="J11107" t="s">
        <v>1436</v>
      </c>
      <c r="K11107">
        <v>0</v>
      </c>
      <c r="N11107" t="b">
        <v>1</v>
      </c>
      <c r="O11107" t="b">
        <v>0</v>
      </c>
      <c r="P11107" t="b">
        <v>0</v>
      </c>
      <c r="Q11107">
        <v>6</v>
      </c>
      <c r="R11107">
        <v>6</v>
      </c>
      <c r="S11107">
        <v>1</v>
      </c>
      <c r="T11107">
        <v>2</v>
      </c>
      <c r="U11107" t="b">
        <v>1</v>
      </c>
      <c r="V11107" t="s">
        <v>12689</v>
      </c>
      <c r="W11107" t="s">
        <v>12690</v>
      </c>
      <c r="X11107" t="s">
        <v>15664</v>
      </c>
      <c r="Y11107">
        <v>85</v>
      </c>
      <c r="Z11107">
        <v>85</v>
      </c>
      <c r="AA11107">
        <v>3</v>
      </c>
      <c r="AB11107">
        <v>3</v>
      </c>
      <c r="AC11107">
        <v>65</v>
      </c>
    </row>
    <row r="11108" spans="1:29">
      <c r="A11108">
        <v>12102</v>
      </c>
      <c r="B11108" t="s">
        <v>805</v>
      </c>
      <c r="C11108" t="s">
        <v>12979</v>
      </c>
      <c r="J11108" t="s">
        <v>1436</v>
      </c>
      <c r="K11108">
        <v>0</v>
      </c>
      <c r="N11108" t="b">
        <v>1</v>
      </c>
      <c r="O11108" t="b">
        <v>0</v>
      </c>
      <c r="P11108" t="b">
        <v>0</v>
      </c>
      <c r="Q11108">
        <v>6</v>
      </c>
      <c r="R11108">
        <v>6</v>
      </c>
      <c r="S11108">
        <v>1</v>
      </c>
      <c r="T11108">
        <v>2</v>
      </c>
      <c r="U11108" t="b">
        <v>1</v>
      </c>
      <c r="V11108" t="s">
        <v>12689</v>
      </c>
      <c r="W11108" t="s">
        <v>12690</v>
      </c>
      <c r="X11108" t="s">
        <v>14959</v>
      </c>
      <c r="Y11108">
        <v>85</v>
      </c>
      <c r="Z11108">
        <v>85</v>
      </c>
      <c r="AA11108">
        <v>4</v>
      </c>
      <c r="AB11108">
        <v>4</v>
      </c>
      <c r="AC11108">
        <v>65</v>
      </c>
    </row>
    <row r="11109" spans="1:29">
      <c r="A11109">
        <v>12103</v>
      </c>
      <c r="B11109" t="s">
        <v>805</v>
      </c>
      <c r="C11109" t="s">
        <v>12980</v>
      </c>
      <c r="J11109" t="s">
        <v>1436</v>
      </c>
      <c r="K11109">
        <v>0</v>
      </c>
      <c r="N11109" t="b">
        <v>1</v>
      </c>
      <c r="O11109" t="b">
        <v>0</v>
      </c>
      <c r="P11109" t="b">
        <v>0</v>
      </c>
      <c r="Q11109">
        <v>6</v>
      </c>
      <c r="R11109">
        <v>6</v>
      </c>
      <c r="S11109">
        <v>1</v>
      </c>
      <c r="T11109">
        <v>2</v>
      </c>
      <c r="U11109" t="b">
        <v>1</v>
      </c>
      <c r="V11109" t="s">
        <v>12689</v>
      </c>
      <c r="W11109" t="s">
        <v>12690</v>
      </c>
      <c r="X11109" t="s">
        <v>14960</v>
      </c>
      <c r="Y11109">
        <v>85</v>
      </c>
      <c r="Z11109">
        <v>85</v>
      </c>
      <c r="AA11109">
        <v>5</v>
      </c>
      <c r="AB11109">
        <v>5</v>
      </c>
      <c r="AC11109">
        <v>65</v>
      </c>
    </row>
    <row r="11110" spans="1:29">
      <c r="A11110">
        <v>12104</v>
      </c>
      <c r="B11110" t="s">
        <v>805</v>
      </c>
      <c r="C11110" t="s">
        <v>12981</v>
      </c>
      <c r="J11110" t="s">
        <v>1436</v>
      </c>
      <c r="K11110">
        <v>0</v>
      </c>
      <c r="N11110" t="b">
        <v>1</v>
      </c>
      <c r="O11110" t="b">
        <v>0</v>
      </c>
      <c r="P11110" t="b">
        <v>0</v>
      </c>
      <c r="Q11110">
        <v>6</v>
      </c>
      <c r="R11110">
        <v>6</v>
      </c>
      <c r="S11110">
        <v>1</v>
      </c>
      <c r="T11110">
        <v>2</v>
      </c>
      <c r="U11110" t="b">
        <v>1</v>
      </c>
      <c r="V11110" t="s">
        <v>12689</v>
      </c>
      <c r="W11110" t="s">
        <v>12690</v>
      </c>
      <c r="X11110" t="s">
        <v>15584</v>
      </c>
      <c r="Y11110">
        <v>86</v>
      </c>
      <c r="Z11110">
        <v>86</v>
      </c>
      <c r="AA11110">
        <v>2</v>
      </c>
      <c r="AB11110">
        <v>2</v>
      </c>
      <c r="AC11110">
        <v>65</v>
      </c>
    </row>
    <row r="11111" spans="1:29">
      <c r="A11111">
        <v>12105</v>
      </c>
      <c r="B11111" t="s">
        <v>805</v>
      </c>
      <c r="C11111" t="s">
        <v>12982</v>
      </c>
      <c r="J11111" t="s">
        <v>1436</v>
      </c>
      <c r="K11111">
        <v>0</v>
      </c>
      <c r="N11111" t="b">
        <v>1</v>
      </c>
      <c r="O11111" t="b">
        <v>0</v>
      </c>
      <c r="P11111" t="b">
        <v>0</v>
      </c>
      <c r="Q11111">
        <v>6</v>
      </c>
      <c r="R11111">
        <v>6</v>
      </c>
      <c r="S11111">
        <v>1</v>
      </c>
      <c r="T11111">
        <v>2</v>
      </c>
      <c r="U11111" t="b">
        <v>1</v>
      </c>
      <c r="V11111" t="s">
        <v>12689</v>
      </c>
      <c r="W11111" t="s">
        <v>12690</v>
      </c>
      <c r="X11111" t="s">
        <v>15665</v>
      </c>
      <c r="Y11111">
        <v>86</v>
      </c>
      <c r="Z11111">
        <v>86</v>
      </c>
      <c r="AA11111">
        <v>3</v>
      </c>
      <c r="AB11111">
        <v>3</v>
      </c>
      <c r="AC11111">
        <v>65</v>
      </c>
    </row>
    <row r="11112" spans="1:29">
      <c r="A11112">
        <v>12106</v>
      </c>
      <c r="B11112" t="s">
        <v>805</v>
      </c>
      <c r="C11112" t="s">
        <v>12983</v>
      </c>
      <c r="J11112" t="s">
        <v>1436</v>
      </c>
      <c r="K11112">
        <v>0</v>
      </c>
      <c r="N11112" t="b">
        <v>1</v>
      </c>
      <c r="O11112" t="b">
        <v>0</v>
      </c>
      <c r="P11112" t="b">
        <v>0</v>
      </c>
      <c r="Q11112">
        <v>6</v>
      </c>
      <c r="R11112">
        <v>6</v>
      </c>
      <c r="S11112">
        <v>1</v>
      </c>
      <c r="T11112">
        <v>2</v>
      </c>
      <c r="U11112" t="b">
        <v>1</v>
      </c>
      <c r="V11112" t="s">
        <v>12689</v>
      </c>
      <c r="W11112" t="s">
        <v>12690</v>
      </c>
      <c r="X11112" t="s">
        <v>14961</v>
      </c>
      <c r="Y11112">
        <v>86</v>
      </c>
      <c r="Z11112">
        <v>86</v>
      </c>
      <c r="AA11112">
        <v>4</v>
      </c>
      <c r="AB11112">
        <v>4</v>
      </c>
      <c r="AC11112">
        <v>65</v>
      </c>
    </row>
    <row r="11113" spans="1:29">
      <c r="A11113">
        <v>12107</v>
      </c>
      <c r="B11113" t="s">
        <v>805</v>
      </c>
      <c r="C11113" t="s">
        <v>12984</v>
      </c>
      <c r="J11113" t="s">
        <v>1436</v>
      </c>
      <c r="K11113">
        <v>0</v>
      </c>
      <c r="N11113" t="b">
        <v>1</v>
      </c>
      <c r="O11113" t="b">
        <v>0</v>
      </c>
      <c r="P11113" t="b">
        <v>0</v>
      </c>
      <c r="Q11113">
        <v>6</v>
      </c>
      <c r="R11113">
        <v>6</v>
      </c>
      <c r="S11113">
        <v>1</v>
      </c>
      <c r="T11113">
        <v>2</v>
      </c>
      <c r="U11113" t="b">
        <v>1</v>
      </c>
      <c r="V11113" t="s">
        <v>12689</v>
      </c>
      <c r="W11113" t="s">
        <v>12690</v>
      </c>
      <c r="X11113" t="s">
        <v>14962</v>
      </c>
      <c r="Y11113">
        <v>86</v>
      </c>
      <c r="Z11113">
        <v>86</v>
      </c>
      <c r="AA11113">
        <v>5</v>
      </c>
      <c r="AB11113">
        <v>5</v>
      </c>
      <c r="AC11113">
        <v>65</v>
      </c>
    </row>
    <row r="11114" spans="1:29">
      <c r="A11114">
        <v>12108</v>
      </c>
      <c r="B11114" t="s">
        <v>805</v>
      </c>
      <c r="C11114" t="s">
        <v>12985</v>
      </c>
      <c r="J11114" t="s">
        <v>1436</v>
      </c>
      <c r="K11114">
        <v>0</v>
      </c>
      <c r="N11114" t="b">
        <v>1</v>
      </c>
      <c r="O11114" t="b">
        <v>0</v>
      </c>
      <c r="P11114" t="b">
        <v>0</v>
      </c>
      <c r="Q11114">
        <v>6</v>
      </c>
      <c r="R11114">
        <v>6</v>
      </c>
      <c r="S11114">
        <v>1</v>
      </c>
      <c r="T11114">
        <v>2</v>
      </c>
      <c r="U11114" t="b">
        <v>1</v>
      </c>
      <c r="V11114" t="s">
        <v>12689</v>
      </c>
      <c r="W11114" t="s">
        <v>12690</v>
      </c>
      <c r="X11114" t="s">
        <v>15585</v>
      </c>
      <c r="Y11114">
        <v>87</v>
      </c>
      <c r="Z11114">
        <v>87</v>
      </c>
      <c r="AA11114">
        <v>2</v>
      </c>
      <c r="AB11114">
        <v>2</v>
      </c>
      <c r="AC11114">
        <v>65</v>
      </c>
    </row>
    <row r="11115" spans="1:29">
      <c r="A11115">
        <v>12109</v>
      </c>
      <c r="B11115" t="s">
        <v>805</v>
      </c>
      <c r="C11115" t="s">
        <v>12986</v>
      </c>
      <c r="J11115" t="s">
        <v>1436</v>
      </c>
      <c r="K11115">
        <v>0</v>
      </c>
      <c r="N11115" t="b">
        <v>1</v>
      </c>
      <c r="O11115" t="b">
        <v>0</v>
      </c>
      <c r="P11115" t="b">
        <v>0</v>
      </c>
      <c r="Q11115">
        <v>6</v>
      </c>
      <c r="R11115">
        <v>6</v>
      </c>
      <c r="S11115">
        <v>1</v>
      </c>
      <c r="T11115">
        <v>2</v>
      </c>
      <c r="U11115" t="b">
        <v>1</v>
      </c>
      <c r="V11115" t="s">
        <v>12689</v>
      </c>
      <c r="W11115" t="s">
        <v>12690</v>
      </c>
      <c r="X11115" t="s">
        <v>15666</v>
      </c>
      <c r="Y11115">
        <v>87</v>
      </c>
      <c r="Z11115">
        <v>87</v>
      </c>
      <c r="AA11115">
        <v>3</v>
      </c>
      <c r="AB11115">
        <v>3</v>
      </c>
      <c r="AC11115">
        <v>65</v>
      </c>
    </row>
    <row r="11116" spans="1:29">
      <c r="A11116">
        <v>12110</v>
      </c>
      <c r="B11116" t="s">
        <v>805</v>
      </c>
      <c r="C11116" t="s">
        <v>12987</v>
      </c>
      <c r="J11116" t="s">
        <v>1436</v>
      </c>
      <c r="K11116">
        <v>0</v>
      </c>
      <c r="N11116" t="b">
        <v>1</v>
      </c>
      <c r="O11116" t="b">
        <v>0</v>
      </c>
      <c r="P11116" t="b">
        <v>0</v>
      </c>
      <c r="Q11116">
        <v>6</v>
      </c>
      <c r="R11116">
        <v>6</v>
      </c>
      <c r="S11116">
        <v>1</v>
      </c>
      <c r="T11116">
        <v>2</v>
      </c>
      <c r="U11116" t="b">
        <v>1</v>
      </c>
      <c r="V11116" t="s">
        <v>12689</v>
      </c>
      <c r="W11116" t="s">
        <v>12690</v>
      </c>
      <c r="X11116" t="s">
        <v>14963</v>
      </c>
      <c r="Y11116">
        <v>87</v>
      </c>
      <c r="Z11116">
        <v>87</v>
      </c>
      <c r="AA11116">
        <v>4</v>
      </c>
      <c r="AB11116">
        <v>4</v>
      </c>
      <c r="AC11116">
        <v>65</v>
      </c>
    </row>
    <row r="11117" spans="1:29">
      <c r="A11117">
        <v>12111</v>
      </c>
      <c r="B11117" t="s">
        <v>805</v>
      </c>
      <c r="C11117" t="s">
        <v>12988</v>
      </c>
      <c r="J11117" t="s">
        <v>1436</v>
      </c>
      <c r="K11117">
        <v>0</v>
      </c>
      <c r="N11117" t="b">
        <v>1</v>
      </c>
      <c r="O11117" t="b">
        <v>0</v>
      </c>
      <c r="P11117" t="b">
        <v>0</v>
      </c>
      <c r="Q11117">
        <v>6</v>
      </c>
      <c r="R11117">
        <v>6</v>
      </c>
      <c r="S11117">
        <v>1</v>
      </c>
      <c r="T11117">
        <v>2</v>
      </c>
      <c r="U11117" t="b">
        <v>1</v>
      </c>
      <c r="V11117" t="s">
        <v>12689</v>
      </c>
      <c r="W11117" t="s">
        <v>12690</v>
      </c>
      <c r="X11117" t="s">
        <v>14964</v>
      </c>
      <c r="Y11117">
        <v>87</v>
      </c>
      <c r="Z11117">
        <v>87</v>
      </c>
      <c r="AA11117">
        <v>5</v>
      </c>
      <c r="AB11117">
        <v>5</v>
      </c>
      <c r="AC11117">
        <v>65</v>
      </c>
    </row>
    <row r="11118" spans="1:29">
      <c r="A11118">
        <v>12112</v>
      </c>
      <c r="B11118" t="s">
        <v>805</v>
      </c>
      <c r="C11118" t="s">
        <v>12989</v>
      </c>
      <c r="J11118" t="s">
        <v>1436</v>
      </c>
      <c r="K11118">
        <v>0</v>
      </c>
      <c r="N11118" t="b">
        <v>1</v>
      </c>
      <c r="O11118" t="b">
        <v>0</v>
      </c>
      <c r="P11118" t="b">
        <v>0</v>
      </c>
      <c r="Q11118">
        <v>6</v>
      </c>
      <c r="R11118">
        <v>6</v>
      </c>
      <c r="S11118">
        <v>1</v>
      </c>
      <c r="T11118">
        <v>2</v>
      </c>
      <c r="U11118" t="b">
        <v>1</v>
      </c>
      <c r="V11118" t="s">
        <v>12689</v>
      </c>
      <c r="W11118" t="s">
        <v>12690</v>
      </c>
      <c r="X11118" t="s">
        <v>15586</v>
      </c>
      <c r="Y11118">
        <v>88</v>
      </c>
      <c r="Z11118">
        <v>88</v>
      </c>
      <c r="AA11118">
        <v>2</v>
      </c>
      <c r="AB11118">
        <v>2</v>
      </c>
      <c r="AC11118">
        <v>65</v>
      </c>
    </row>
    <row r="11119" spans="1:29">
      <c r="A11119">
        <v>12113</v>
      </c>
      <c r="B11119" t="s">
        <v>805</v>
      </c>
      <c r="C11119" t="s">
        <v>12990</v>
      </c>
      <c r="J11119" t="s">
        <v>1436</v>
      </c>
      <c r="K11119">
        <v>0</v>
      </c>
      <c r="N11119" t="b">
        <v>1</v>
      </c>
      <c r="O11119" t="b">
        <v>0</v>
      </c>
      <c r="P11119" t="b">
        <v>0</v>
      </c>
      <c r="Q11119">
        <v>6</v>
      </c>
      <c r="R11119">
        <v>6</v>
      </c>
      <c r="S11119">
        <v>1</v>
      </c>
      <c r="T11119">
        <v>2</v>
      </c>
      <c r="U11119" t="b">
        <v>1</v>
      </c>
      <c r="V11119" t="s">
        <v>12689</v>
      </c>
      <c r="W11119" t="s">
        <v>12690</v>
      </c>
      <c r="X11119" t="s">
        <v>15667</v>
      </c>
      <c r="Y11119">
        <v>88</v>
      </c>
      <c r="Z11119">
        <v>88</v>
      </c>
      <c r="AA11119">
        <v>3</v>
      </c>
      <c r="AB11119">
        <v>3</v>
      </c>
      <c r="AC11119">
        <v>65</v>
      </c>
    </row>
    <row r="11120" spans="1:29">
      <c r="A11120">
        <v>12114</v>
      </c>
      <c r="B11120" t="s">
        <v>805</v>
      </c>
      <c r="C11120" t="s">
        <v>12991</v>
      </c>
      <c r="J11120" t="s">
        <v>1436</v>
      </c>
      <c r="K11120">
        <v>0</v>
      </c>
      <c r="N11120" t="b">
        <v>1</v>
      </c>
      <c r="O11120" t="b">
        <v>0</v>
      </c>
      <c r="P11120" t="b">
        <v>0</v>
      </c>
      <c r="Q11120">
        <v>6</v>
      </c>
      <c r="R11120">
        <v>6</v>
      </c>
      <c r="S11120">
        <v>1</v>
      </c>
      <c r="T11120">
        <v>2</v>
      </c>
      <c r="U11120" t="b">
        <v>1</v>
      </c>
      <c r="V11120" t="s">
        <v>12689</v>
      </c>
      <c r="W11120" t="s">
        <v>12690</v>
      </c>
      <c r="X11120" t="s">
        <v>14965</v>
      </c>
      <c r="Y11120">
        <v>88</v>
      </c>
      <c r="Z11120">
        <v>88</v>
      </c>
      <c r="AA11120">
        <v>4</v>
      </c>
      <c r="AB11120">
        <v>4</v>
      </c>
      <c r="AC11120">
        <v>65</v>
      </c>
    </row>
    <row r="11121" spans="1:29">
      <c r="A11121">
        <v>12115</v>
      </c>
      <c r="B11121" t="s">
        <v>805</v>
      </c>
      <c r="C11121" t="s">
        <v>12992</v>
      </c>
      <c r="J11121" t="s">
        <v>1436</v>
      </c>
      <c r="K11121">
        <v>0</v>
      </c>
      <c r="N11121" t="b">
        <v>1</v>
      </c>
      <c r="O11121" t="b">
        <v>0</v>
      </c>
      <c r="P11121" t="b">
        <v>0</v>
      </c>
      <c r="Q11121">
        <v>6</v>
      </c>
      <c r="R11121">
        <v>6</v>
      </c>
      <c r="S11121">
        <v>1</v>
      </c>
      <c r="T11121">
        <v>2</v>
      </c>
      <c r="U11121" t="b">
        <v>1</v>
      </c>
      <c r="V11121" t="s">
        <v>12689</v>
      </c>
      <c r="W11121" t="s">
        <v>12690</v>
      </c>
      <c r="X11121" t="s">
        <v>14966</v>
      </c>
      <c r="Y11121">
        <v>88</v>
      </c>
      <c r="Z11121">
        <v>88</v>
      </c>
      <c r="AA11121">
        <v>5</v>
      </c>
      <c r="AB11121">
        <v>5</v>
      </c>
      <c r="AC11121">
        <v>65</v>
      </c>
    </row>
    <row r="11122" spans="1:29">
      <c r="A11122">
        <v>12116</v>
      </c>
      <c r="B11122" t="s">
        <v>805</v>
      </c>
      <c r="C11122" t="s">
        <v>12993</v>
      </c>
      <c r="J11122" t="s">
        <v>1436</v>
      </c>
      <c r="K11122">
        <v>0</v>
      </c>
      <c r="N11122" t="b">
        <v>1</v>
      </c>
      <c r="O11122" t="b">
        <v>0</v>
      </c>
      <c r="P11122" t="b">
        <v>0</v>
      </c>
      <c r="Q11122">
        <v>6</v>
      </c>
      <c r="R11122">
        <v>6</v>
      </c>
      <c r="S11122">
        <v>1</v>
      </c>
      <c r="T11122">
        <v>2</v>
      </c>
      <c r="U11122" t="b">
        <v>1</v>
      </c>
      <c r="V11122" t="s">
        <v>12689</v>
      </c>
      <c r="W11122" t="s">
        <v>12690</v>
      </c>
      <c r="X11122" t="s">
        <v>15707</v>
      </c>
      <c r="Y11122">
        <v>89</v>
      </c>
      <c r="Z11122">
        <v>89</v>
      </c>
      <c r="AA11122">
        <v>2</v>
      </c>
      <c r="AB11122">
        <v>2</v>
      </c>
      <c r="AC11122">
        <v>65</v>
      </c>
    </row>
    <row r="11123" spans="1:29">
      <c r="A11123">
        <v>12117</v>
      </c>
      <c r="B11123" t="s">
        <v>805</v>
      </c>
      <c r="C11123" t="s">
        <v>12994</v>
      </c>
      <c r="J11123" t="s">
        <v>1436</v>
      </c>
      <c r="K11123">
        <v>0</v>
      </c>
      <c r="N11123" t="b">
        <v>1</v>
      </c>
      <c r="O11123" t="b">
        <v>0</v>
      </c>
      <c r="P11123" t="b">
        <v>0</v>
      </c>
      <c r="Q11123">
        <v>6</v>
      </c>
      <c r="R11123">
        <v>6</v>
      </c>
      <c r="S11123">
        <v>1</v>
      </c>
      <c r="T11123">
        <v>2</v>
      </c>
      <c r="U11123" t="b">
        <v>1</v>
      </c>
      <c r="V11123" t="s">
        <v>12689</v>
      </c>
      <c r="W11123" t="s">
        <v>12690</v>
      </c>
      <c r="X11123" t="s">
        <v>15668</v>
      </c>
      <c r="Y11123">
        <v>89</v>
      </c>
      <c r="Z11123">
        <v>89</v>
      </c>
      <c r="AA11123">
        <v>3</v>
      </c>
      <c r="AB11123">
        <v>3</v>
      </c>
      <c r="AC11123">
        <v>65</v>
      </c>
    </row>
    <row r="11124" spans="1:29">
      <c r="A11124">
        <v>12118</v>
      </c>
      <c r="B11124" t="s">
        <v>805</v>
      </c>
      <c r="C11124" t="s">
        <v>12995</v>
      </c>
      <c r="J11124" t="s">
        <v>1436</v>
      </c>
      <c r="K11124">
        <v>0</v>
      </c>
      <c r="N11124" t="b">
        <v>1</v>
      </c>
      <c r="O11124" t="b">
        <v>0</v>
      </c>
      <c r="P11124" t="b">
        <v>0</v>
      </c>
      <c r="Q11124">
        <v>6</v>
      </c>
      <c r="R11124">
        <v>6</v>
      </c>
      <c r="S11124">
        <v>1</v>
      </c>
      <c r="T11124">
        <v>2</v>
      </c>
      <c r="U11124" t="b">
        <v>1</v>
      </c>
      <c r="V11124" t="s">
        <v>12689</v>
      </c>
      <c r="W11124" t="s">
        <v>12690</v>
      </c>
      <c r="X11124" t="s">
        <v>14967</v>
      </c>
      <c r="Y11124">
        <v>89</v>
      </c>
      <c r="Z11124">
        <v>89</v>
      </c>
      <c r="AA11124">
        <v>4</v>
      </c>
      <c r="AB11124">
        <v>4</v>
      </c>
      <c r="AC11124">
        <v>65</v>
      </c>
    </row>
    <row r="11125" spans="1:29">
      <c r="A11125">
        <v>12119</v>
      </c>
      <c r="B11125" t="s">
        <v>805</v>
      </c>
      <c r="C11125" t="s">
        <v>12996</v>
      </c>
      <c r="J11125" t="s">
        <v>1436</v>
      </c>
      <c r="K11125">
        <v>0</v>
      </c>
      <c r="N11125" t="b">
        <v>1</v>
      </c>
      <c r="O11125" t="b">
        <v>0</v>
      </c>
      <c r="P11125" t="b">
        <v>0</v>
      </c>
      <c r="Q11125">
        <v>6</v>
      </c>
      <c r="R11125">
        <v>6</v>
      </c>
      <c r="S11125">
        <v>1</v>
      </c>
      <c r="T11125">
        <v>2</v>
      </c>
      <c r="U11125" t="b">
        <v>1</v>
      </c>
      <c r="V11125" t="s">
        <v>12689</v>
      </c>
      <c r="W11125" t="s">
        <v>12690</v>
      </c>
      <c r="X11125" t="s">
        <v>14968</v>
      </c>
      <c r="Y11125">
        <v>89</v>
      </c>
      <c r="Z11125">
        <v>89</v>
      </c>
      <c r="AA11125">
        <v>5</v>
      </c>
      <c r="AB11125">
        <v>5</v>
      </c>
      <c r="AC11125">
        <v>65</v>
      </c>
    </row>
    <row r="11126" spans="1:29">
      <c r="A11126">
        <v>12120</v>
      </c>
      <c r="B11126" t="s">
        <v>805</v>
      </c>
      <c r="C11126" t="s">
        <v>12997</v>
      </c>
      <c r="J11126" t="s">
        <v>1436</v>
      </c>
      <c r="K11126">
        <v>0</v>
      </c>
      <c r="N11126" t="b">
        <v>1</v>
      </c>
      <c r="O11126" t="b">
        <v>0</v>
      </c>
      <c r="P11126" t="b">
        <v>0</v>
      </c>
      <c r="Q11126">
        <v>6</v>
      </c>
      <c r="R11126">
        <v>6</v>
      </c>
      <c r="S11126">
        <v>1</v>
      </c>
      <c r="T11126">
        <v>2</v>
      </c>
      <c r="U11126" t="b">
        <v>1</v>
      </c>
      <c r="V11126" t="s">
        <v>12689</v>
      </c>
      <c r="W11126" t="s">
        <v>12690</v>
      </c>
      <c r="X11126" t="s">
        <v>15779</v>
      </c>
      <c r="Y11126">
        <v>90</v>
      </c>
      <c r="Z11126">
        <v>90</v>
      </c>
      <c r="AA11126">
        <v>2</v>
      </c>
      <c r="AB11126">
        <v>2</v>
      </c>
      <c r="AC11126">
        <v>65</v>
      </c>
    </row>
    <row r="11127" spans="1:29">
      <c r="A11127">
        <v>12121</v>
      </c>
      <c r="B11127" t="s">
        <v>805</v>
      </c>
      <c r="C11127" t="s">
        <v>12998</v>
      </c>
      <c r="J11127" t="s">
        <v>1436</v>
      </c>
      <c r="K11127">
        <v>0</v>
      </c>
      <c r="N11127" t="b">
        <v>1</v>
      </c>
      <c r="O11127" t="b">
        <v>0</v>
      </c>
      <c r="P11127" t="b">
        <v>0</v>
      </c>
      <c r="Q11127">
        <v>6</v>
      </c>
      <c r="R11127">
        <v>6</v>
      </c>
      <c r="S11127">
        <v>1</v>
      </c>
      <c r="T11127">
        <v>2</v>
      </c>
      <c r="U11127" t="b">
        <v>1</v>
      </c>
      <c r="V11127" t="s">
        <v>12689</v>
      </c>
      <c r="W11127" t="s">
        <v>12690</v>
      </c>
      <c r="X11127" t="s">
        <v>15669</v>
      </c>
      <c r="Y11127">
        <v>90</v>
      </c>
      <c r="Z11127">
        <v>90</v>
      </c>
      <c r="AA11127">
        <v>3</v>
      </c>
      <c r="AB11127">
        <v>3</v>
      </c>
      <c r="AC11127">
        <v>65</v>
      </c>
    </row>
    <row r="11128" spans="1:29">
      <c r="A11128">
        <v>12122</v>
      </c>
      <c r="B11128" t="s">
        <v>805</v>
      </c>
      <c r="C11128" t="s">
        <v>12999</v>
      </c>
      <c r="J11128" t="s">
        <v>1436</v>
      </c>
      <c r="K11128">
        <v>0</v>
      </c>
      <c r="N11128" t="b">
        <v>1</v>
      </c>
      <c r="O11128" t="b">
        <v>0</v>
      </c>
      <c r="P11128" t="b">
        <v>0</v>
      </c>
      <c r="Q11128">
        <v>6</v>
      </c>
      <c r="R11128">
        <v>6</v>
      </c>
      <c r="S11128">
        <v>1</v>
      </c>
      <c r="T11128">
        <v>2</v>
      </c>
      <c r="U11128" t="b">
        <v>1</v>
      </c>
      <c r="V11128" t="s">
        <v>12689</v>
      </c>
      <c r="W11128" t="s">
        <v>12690</v>
      </c>
      <c r="X11128" t="s">
        <v>14969</v>
      </c>
      <c r="Y11128">
        <v>90</v>
      </c>
      <c r="Z11128">
        <v>90</v>
      </c>
      <c r="AA11128">
        <v>4</v>
      </c>
      <c r="AB11128">
        <v>4</v>
      </c>
      <c r="AC11128">
        <v>65</v>
      </c>
    </row>
    <row r="11129" spans="1:29">
      <c r="A11129">
        <v>12123</v>
      </c>
      <c r="B11129" t="s">
        <v>805</v>
      </c>
      <c r="C11129" t="s">
        <v>13000</v>
      </c>
      <c r="J11129" t="s">
        <v>1436</v>
      </c>
      <c r="K11129">
        <v>0</v>
      </c>
      <c r="N11129" t="b">
        <v>1</v>
      </c>
      <c r="O11129" t="b">
        <v>0</v>
      </c>
      <c r="P11129" t="b">
        <v>0</v>
      </c>
      <c r="Q11129">
        <v>6</v>
      </c>
      <c r="R11129">
        <v>6</v>
      </c>
      <c r="S11129">
        <v>1</v>
      </c>
      <c r="T11129">
        <v>2</v>
      </c>
      <c r="U11129" t="b">
        <v>1</v>
      </c>
      <c r="V11129" t="s">
        <v>12689</v>
      </c>
      <c r="W11129" t="s">
        <v>12690</v>
      </c>
      <c r="X11129" t="s">
        <v>14970</v>
      </c>
      <c r="Y11129">
        <v>90</v>
      </c>
      <c r="Z11129">
        <v>90</v>
      </c>
      <c r="AA11129">
        <v>5</v>
      </c>
      <c r="AB11129">
        <v>5</v>
      </c>
      <c r="AC11129">
        <v>65</v>
      </c>
    </row>
    <row r="11130" spans="1:29">
      <c r="A11130">
        <v>12124</v>
      </c>
      <c r="B11130" t="s">
        <v>805</v>
      </c>
      <c r="C11130" t="s">
        <v>13001</v>
      </c>
      <c r="J11130" t="s">
        <v>1436</v>
      </c>
      <c r="K11130">
        <v>0</v>
      </c>
      <c r="N11130" t="b">
        <v>1</v>
      </c>
      <c r="O11130" t="b">
        <v>0</v>
      </c>
      <c r="P11130" t="b">
        <v>0</v>
      </c>
      <c r="Q11130">
        <v>6</v>
      </c>
      <c r="R11130">
        <v>6</v>
      </c>
      <c r="S11130">
        <v>1</v>
      </c>
      <c r="T11130">
        <v>2</v>
      </c>
      <c r="U11130" t="b">
        <v>1</v>
      </c>
      <c r="V11130" t="s">
        <v>12689</v>
      </c>
      <c r="W11130" t="s">
        <v>12690</v>
      </c>
      <c r="X11130" t="s">
        <v>15780</v>
      </c>
      <c r="Y11130">
        <v>91</v>
      </c>
      <c r="Z11130">
        <v>91</v>
      </c>
      <c r="AA11130">
        <v>2</v>
      </c>
      <c r="AB11130">
        <v>2</v>
      </c>
      <c r="AC11130">
        <v>65</v>
      </c>
    </row>
    <row r="11131" spans="1:29">
      <c r="A11131">
        <v>12125</v>
      </c>
      <c r="B11131" t="s">
        <v>805</v>
      </c>
      <c r="C11131" t="s">
        <v>13002</v>
      </c>
      <c r="J11131" t="s">
        <v>1436</v>
      </c>
      <c r="K11131">
        <v>0</v>
      </c>
      <c r="N11131" t="b">
        <v>1</v>
      </c>
      <c r="O11131" t="b">
        <v>0</v>
      </c>
      <c r="P11131" t="b">
        <v>0</v>
      </c>
      <c r="Q11131">
        <v>6</v>
      </c>
      <c r="R11131">
        <v>6</v>
      </c>
      <c r="S11131">
        <v>1</v>
      </c>
      <c r="T11131">
        <v>2</v>
      </c>
      <c r="U11131" t="b">
        <v>1</v>
      </c>
      <c r="V11131" t="s">
        <v>12689</v>
      </c>
      <c r="W11131" t="s">
        <v>12690</v>
      </c>
      <c r="X11131" t="s">
        <v>15670</v>
      </c>
      <c r="Y11131">
        <v>91</v>
      </c>
      <c r="Z11131">
        <v>91</v>
      </c>
      <c r="AA11131">
        <v>3</v>
      </c>
      <c r="AB11131">
        <v>3</v>
      </c>
      <c r="AC11131">
        <v>65</v>
      </c>
    </row>
    <row r="11132" spans="1:29">
      <c r="A11132">
        <v>12126</v>
      </c>
      <c r="B11132" t="s">
        <v>805</v>
      </c>
      <c r="C11132" t="s">
        <v>13003</v>
      </c>
      <c r="J11132" t="s">
        <v>1436</v>
      </c>
      <c r="K11132">
        <v>0</v>
      </c>
      <c r="N11132" t="b">
        <v>1</v>
      </c>
      <c r="O11132" t="b">
        <v>0</v>
      </c>
      <c r="P11132" t="b">
        <v>0</v>
      </c>
      <c r="Q11132">
        <v>6</v>
      </c>
      <c r="R11132">
        <v>6</v>
      </c>
      <c r="S11132">
        <v>1</v>
      </c>
      <c r="T11132">
        <v>2</v>
      </c>
      <c r="U11132" t="b">
        <v>1</v>
      </c>
      <c r="V11132" t="s">
        <v>12689</v>
      </c>
      <c r="W11132" t="s">
        <v>12690</v>
      </c>
      <c r="X11132" t="s">
        <v>14971</v>
      </c>
      <c r="Y11132">
        <v>91</v>
      </c>
      <c r="Z11132">
        <v>91</v>
      </c>
      <c r="AA11132">
        <v>4</v>
      </c>
      <c r="AB11132">
        <v>4</v>
      </c>
      <c r="AC11132">
        <v>65</v>
      </c>
    </row>
    <row r="11133" spans="1:29">
      <c r="A11133">
        <v>12127</v>
      </c>
      <c r="B11133" t="s">
        <v>805</v>
      </c>
      <c r="C11133" t="s">
        <v>13004</v>
      </c>
      <c r="J11133" t="s">
        <v>1436</v>
      </c>
      <c r="K11133">
        <v>0</v>
      </c>
      <c r="N11133" t="b">
        <v>1</v>
      </c>
      <c r="O11133" t="b">
        <v>0</v>
      </c>
      <c r="P11133" t="b">
        <v>0</v>
      </c>
      <c r="Q11133">
        <v>6</v>
      </c>
      <c r="R11133">
        <v>6</v>
      </c>
      <c r="S11133">
        <v>1</v>
      </c>
      <c r="T11133">
        <v>2</v>
      </c>
      <c r="U11133" t="b">
        <v>1</v>
      </c>
      <c r="V11133" t="s">
        <v>12689</v>
      </c>
      <c r="W11133" t="s">
        <v>12690</v>
      </c>
      <c r="X11133" t="s">
        <v>14972</v>
      </c>
      <c r="Y11133">
        <v>91</v>
      </c>
      <c r="Z11133">
        <v>91</v>
      </c>
      <c r="AA11133">
        <v>5</v>
      </c>
      <c r="AB11133">
        <v>5</v>
      </c>
      <c r="AC11133">
        <v>65</v>
      </c>
    </row>
    <row r="11134" spans="1:29">
      <c r="A11134">
        <v>12128</v>
      </c>
      <c r="B11134" t="s">
        <v>805</v>
      </c>
      <c r="C11134" t="s">
        <v>13005</v>
      </c>
      <c r="J11134" t="s">
        <v>1436</v>
      </c>
      <c r="K11134">
        <v>0</v>
      </c>
      <c r="N11134" t="b">
        <v>1</v>
      </c>
      <c r="O11134" t="b">
        <v>0</v>
      </c>
      <c r="P11134" t="b">
        <v>0</v>
      </c>
      <c r="Q11134">
        <v>6</v>
      </c>
      <c r="R11134">
        <v>6</v>
      </c>
      <c r="S11134">
        <v>1</v>
      </c>
      <c r="T11134">
        <v>2</v>
      </c>
      <c r="U11134" t="b">
        <v>1</v>
      </c>
      <c r="V11134" t="s">
        <v>12689</v>
      </c>
      <c r="W11134" t="s">
        <v>12690</v>
      </c>
      <c r="X11134" t="s">
        <v>15781</v>
      </c>
      <c r="Y11134">
        <v>92</v>
      </c>
      <c r="Z11134">
        <v>92</v>
      </c>
      <c r="AA11134">
        <v>2</v>
      </c>
      <c r="AB11134">
        <v>2</v>
      </c>
      <c r="AC11134">
        <v>65</v>
      </c>
    </row>
    <row r="11135" spans="1:29">
      <c r="A11135">
        <v>12129</v>
      </c>
      <c r="B11135" t="s">
        <v>805</v>
      </c>
      <c r="C11135" t="s">
        <v>13006</v>
      </c>
      <c r="J11135" t="s">
        <v>1436</v>
      </c>
      <c r="K11135">
        <v>0</v>
      </c>
      <c r="N11135" t="b">
        <v>1</v>
      </c>
      <c r="O11135" t="b">
        <v>0</v>
      </c>
      <c r="P11135" t="b">
        <v>0</v>
      </c>
      <c r="Q11135">
        <v>6</v>
      </c>
      <c r="R11135">
        <v>6</v>
      </c>
      <c r="S11135">
        <v>1</v>
      </c>
      <c r="T11135">
        <v>2</v>
      </c>
      <c r="U11135" t="b">
        <v>1</v>
      </c>
      <c r="V11135" t="s">
        <v>12689</v>
      </c>
      <c r="W11135" t="s">
        <v>12690</v>
      </c>
      <c r="X11135" t="s">
        <v>15671</v>
      </c>
      <c r="Y11135">
        <v>92</v>
      </c>
      <c r="Z11135">
        <v>92</v>
      </c>
      <c r="AA11135">
        <v>3</v>
      </c>
      <c r="AB11135">
        <v>3</v>
      </c>
      <c r="AC11135">
        <v>65</v>
      </c>
    </row>
    <row r="11136" spans="1:29">
      <c r="A11136">
        <v>12130</v>
      </c>
      <c r="B11136" t="s">
        <v>805</v>
      </c>
      <c r="C11136" t="s">
        <v>13007</v>
      </c>
      <c r="J11136" t="s">
        <v>1436</v>
      </c>
      <c r="K11136">
        <v>0</v>
      </c>
      <c r="N11136" t="b">
        <v>1</v>
      </c>
      <c r="O11136" t="b">
        <v>0</v>
      </c>
      <c r="P11136" t="b">
        <v>0</v>
      </c>
      <c r="Q11136">
        <v>6</v>
      </c>
      <c r="R11136">
        <v>6</v>
      </c>
      <c r="S11136">
        <v>1</v>
      </c>
      <c r="T11136">
        <v>2</v>
      </c>
      <c r="U11136" t="b">
        <v>1</v>
      </c>
      <c r="V11136" t="s">
        <v>12689</v>
      </c>
      <c r="W11136" t="s">
        <v>12690</v>
      </c>
      <c r="X11136" t="s">
        <v>14973</v>
      </c>
      <c r="Y11136">
        <v>92</v>
      </c>
      <c r="Z11136">
        <v>92</v>
      </c>
      <c r="AA11136">
        <v>4</v>
      </c>
      <c r="AB11136">
        <v>4</v>
      </c>
      <c r="AC11136">
        <v>65</v>
      </c>
    </row>
    <row r="11137" spans="1:29">
      <c r="A11137">
        <v>12131</v>
      </c>
      <c r="B11137" t="s">
        <v>805</v>
      </c>
      <c r="C11137" t="s">
        <v>13008</v>
      </c>
      <c r="J11137" t="s">
        <v>1436</v>
      </c>
      <c r="K11137">
        <v>0</v>
      </c>
      <c r="N11137" t="b">
        <v>1</v>
      </c>
      <c r="O11137" t="b">
        <v>0</v>
      </c>
      <c r="P11137" t="b">
        <v>0</v>
      </c>
      <c r="Q11137">
        <v>6</v>
      </c>
      <c r="R11137">
        <v>6</v>
      </c>
      <c r="S11137">
        <v>1</v>
      </c>
      <c r="T11137">
        <v>2</v>
      </c>
      <c r="U11137" t="b">
        <v>1</v>
      </c>
      <c r="V11137" t="s">
        <v>12689</v>
      </c>
      <c r="W11137" t="s">
        <v>12690</v>
      </c>
      <c r="X11137" t="s">
        <v>14974</v>
      </c>
      <c r="Y11137">
        <v>92</v>
      </c>
      <c r="Z11137">
        <v>92</v>
      </c>
      <c r="AA11137">
        <v>5</v>
      </c>
      <c r="AB11137">
        <v>5</v>
      </c>
      <c r="AC11137">
        <v>65</v>
      </c>
    </row>
    <row r="11138" spans="1:29">
      <c r="A11138">
        <v>12132</v>
      </c>
      <c r="B11138" t="s">
        <v>805</v>
      </c>
      <c r="C11138" t="s">
        <v>13009</v>
      </c>
      <c r="J11138" t="s">
        <v>1436</v>
      </c>
      <c r="K11138">
        <v>0</v>
      </c>
      <c r="N11138" t="b">
        <v>1</v>
      </c>
      <c r="O11138" t="b">
        <v>0</v>
      </c>
      <c r="P11138" t="b">
        <v>0</v>
      </c>
      <c r="Q11138">
        <v>6</v>
      </c>
      <c r="R11138">
        <v>6</v>
      </c>
      <c r="S11138">
        <v>1</v>
      </c>
      <c r="T11138">
        <v>2</v>
      </c>
      <c r="U11138" t="b">
        <v>1</v>
      </c>
      <c r="V11138" t="s">
        <v>12689</v>
      </c>
      <c r="W11138" t="s">
        <v>12690</v>
      </c>
      <c r="X11138" t="s">
        <v>15708</v>
      </c>
      <c r="Y11138">
        <v>93</v>
      </c>
      <c r="Z11138">
        <v>93</v>
      </c>
      <c r="AA11138">
        <v>2</v>
      </c>
      <c r="AB11138">
        <v>2</v>
      </c>
      <c r="AC11138">
        <v>65</v>
      </c>
    </row>
    <row r="11139" spans="1:29">
      <c r="A11139">
        <v>12133</v>
      </c>
      <c r="B11139" t="s">
        <v>805</v>
      </c>
      <c r="C11139" t="s">
        <v>13010</v>
      </c>
      <c r="J11139" t="s">
        <v>1436</v>
      </c>
      <c r="K11139">
        <v>0</v>
      </c>
      <c r="N11139" t="b">
        <v>1</v>
      </c>
      <c r="O11139" t="b">
        <v>0</v>
      </c>
      <c r="P11139" t="b">
        <v>0</v>
      </c>
      <c r="Q11139">
        <v>6</v>
      </c>
      <c r="R11139">
        <v>6</v>
      </c>
      <c r="S11139">
        <v>1</v>
      </c>
      <c r="T11139">
        <v>2</v>
      </c>
      <c r="U11139" t="b">
        <v>1</v>
      </c>
      <c r="V11139" t="s">
        <v>12689</v>
      </c>
      <c r="W11139" t="s">
        <v>12690</v>
      </c>
      <c r="X11139" t="s">
        <v>15672</v>
      </c>
      <c r="Y11139">
        <v>93</v>
      </c>
      <c r="Z11139">
        <v>93</v>
      </c>
      <c r="AA11139">
        <v>3</v>
      </c>
      <c r="AB11139">
        <v>3</v>
      </c>
      <c r="AC11139">
        <v>65</v>
      </c>
    </row>
    <row r="11140" spans="1:29">
      <c r="A11140">
        <v>12134</v>
      </c>
      <c r="B11140" t="s">
        <v>805</v>
      </c>
      <c r="C11140" t="s">
        <v>13011</v>
      </c>
      <c r="J11140" t="s">
        <v>1436</v>
      </c>
      <c r="K11140">
        <v>0</v>
      </c>
      <c r="N11140" t="b">
        <v>1</v>
      </c>
      <c r="O11140" t="b">
        <v>0</v>
      </c>
      <c r="P11140" t="b">
        <v>0</v>
      </c>
      <c r="Q11140">
        <v>6</v>
      </c>
      <c r="R11140">
        <v>6</v>
      </c>
      <c r="S11140">
        <v>1</v>
      </c>
      <c r="T11140">
        <v>2</v>
      </c>
      <c r="U11140" t="b">
        <v>1</v>
      </c>
      <c r="V11140" t="s">
        <v>12689</v>
      </c>
      <c r="W11140" t="s">
        <v>12690</v>
      </c>
      <c r="X11140" t="s">
        <v>14975</v>
      </c>
      <c r="Y11140">
        <v>93</v>
      </c>
      <c r="Z11140">
        <v>93</v>
      </c>
      <c r="AA11140">
        <v>4</v>
      </c>
      <c r="AB11140">
        <v>4</v>
      </c>
      <c r="AC11140">
        <v>65</v>
      </c>
    </row>
    <row r="11141" spans="1:29">
      <c r="A11141">
        <v>12135</v>
      </c>
      <c r="B11141" t="s">
        <v>805</v>
      </c>
      <c r="C11141" t="s">
        <v>13012</v>
      </c>
      <c r="J11141" t="s">
        <v>1436</v>
      </c>
      <c r="K11141">
        <v>0</v>
      </c>
      <c r="N11141" t="b">
        <v>1</v>
      </c>
      <c r="O11141" t="b">
        <v>0</v>
      </c>
      <c r="P11141" t="b">
        <v>0</v>
      </c>
      <c r="Q11141">
        <v>6</v>
      </c>
      <c r="R11141">
        <v>6</v>
      </c>
      <c r="S11141">
        <v>1</v>
      </c>
      <c r="T11141">
        <v>2</v>
      </c>
      <c r="U11141" t="b">
        <v>1</v>
      </c>
      <c r="V11141" t="s">
        <v>12689</v>
      </c>
      <c r="W11141" t="s">
        <v>12690</v>
      </c>
      <c r="X11141" t="s">
        <v>14976</v>
      </c>
      <c r="Y11141">
        <v>93</v>
      </c>
      <c r="Z11141">
        <v>93</v>
      </c>
      <c r="AA11141">
        <v>5</v>
      </c>
      <c r="AB11141">
        <v>5</v>
      </c>
      <c r="AC11141">
        <v>65</v>
      </c>
    </row>
    <row r="11142" spans="1:29">
      <c r="A11142">
        <v>12136</v>
      </c>
      <c r="B11142" t="s">
        <v>805</v>
      </c>
      <c r="C11142" t="s">
        <v>13013</v>
      </c>
      <c r="J11142" t="s">
        <v>1436</v>
      </c>
      <c r="K11142">
        <v>0</v>
      </c>
      <c r="N11142" t="b">
        <v>1</v>
      </c>
      <c r="O11142" t="b">
        <v>0</v>
      </c>
      <c r="P11142" t="b">
        <v>0</v>
      </c>
      <c r="Q11142">
        <v>6</v>
      </c>
      <c r="R11142">
        <v>6</v>
      </c>
      <c r="S11142">
        <v>1</v>
      </c>
      <c r="T11142">
        <v>2</v>
      </c>
      <c r="U11142" t="b">
        <v>1</v>
      </c>
      <c r="V11142" t="s">
        <v>12689</v>
      </c>
      <c r="W11142" t="s">
        <v>12690</v>
      </c>
      <c r="X11142" t="s">
        <v>15709</v>
      </c>
      <c r="Y11142">
        <v>94</v>
      </c>
      <c r="Z11142">
        <v>94</v>
      </c>
      <c r="AA11142">
        <v>2</v>
      </c>
      <c r="AB11142">
        <v>2</v>
      </c>
      <c r="AC11142">
        <v>65</v>
      </c>
    </row>
    <row r="11143" spans="1:29">
      <c r="A11143">
        <v>12137</v>
      </c>
      <c r="B11143" t="s">
        <v>805</v>
      </c>
      <c r="C11143" t="s">
        <v>13014</v>
      </c>
      <c r="J11143" t="s">
        <v>1436</v>
      </c>
      <c r="K11143">
        <v>0</v>
      </c>
      <c r="N11143" t="b">
        <v>1</v>
      </c>
      <c r="O11143" t="b">
        <v>0</v>
      </c>
      <c r="P11143" t="b">
        <v>0</v>
      </c>
      <c r="Q11143">
        <v>6</v>
      </c>
      <c r="R11143">
        <v>6</v>
      </c>
      <c r="S11143">
        <v>1</v>
      </c>
      <c r="T11143">
        <v>2</v>
      </c>
      <c r="U11143" t="b">
        <v>1</v>
      </c>
      <c r="V11143" t="s">
        <v>12689</v>
      </c>
      <c r="W11143" t="s">
        <v>12690</v>
      </c>
      <c r="X11143" t="s">
        <v>15854</v>
      </c>
      <c r="Y11143">
        <v>94</v>
      </c>
      <c r="Z11143">
        <v>94</v>
      </c>
      <c r="AA11143">
        <v>3</v>
      </c>
      <c r="AB11143">
        <v>3</v>
      </c>
      <c r="AC11143">
        <v>65</v>
      </c>
    </row>
    <row r="11144" spans="1:29">
      <c r="A11144">
        <v>12138</v>
      </c>
      <c r="B11144" t="s">
        <v>805</v>
      </c>
      <c r="C11144" t="s">
        <v>13015</v>
      </c>
      <c r="J11144" t="s">
        <v>1436</v>
      </c>
      <c r="K11144">
        <v>0</v>
      </c>
      <c r="N11144" t="b">
        <v>1</v>
      </c>
      <c r="O11144" t="b">
        <v>0</v>
      </c>
      <c r="P11144" t="b">
        <v>0</v>
      </c>
      <c r="Q11144">
        <v>6</v>
      </c>
      <c r="R11144">
        <v>6</v>
      </c>
      <c r="S11144">
        <v>1</v>
      </c>
      <c r="T11144">
        <v>2</v>
      </c>
      <c r="U11144" t="b">
        <v>1</v>
      </c>
      <c r="V11144" t="s">
        <v>12689</v>
      </c>
      <c r="W11144" t="s">
        <v>12690</v>
      </c>
      <c r="X11144" t="s">
        <v>14977</v>
      </c>
      <c r="Y11144">
        <v>94</v>
      </c>
      <c r="Z11144">
        <v>94</v>
      </c>
      <c r="AA11144">
        <v>4</v>
      </c>
      <c r="AB11144">
        <v>4</v>
      </c>
      <c r="AC11144">
        <v>65</v>
      </c>
    </row>
    <row r="11145" spans="1:29">
      <c r="A11145">
        <v>12139</v>
      </c>
      <c r="B11145" t="s">
        <v>805</v>
      </c>
      <c r="C11145" t="s">
        <v>13016</v>
      </c>
      <c r="J11145" t="s">
        <v>1436</v>
      </c>
      <c r="K11145">
        <v>0</v>
      </c>
      <c r="N11145" t="b">
        <v>1</v>
      </c>
      <c r="O11145" t="b">
        <v>0</v>
      </c>
      <c r="P11145" t="b">
        <v>0</v>
      </c>
      <c r="Q11145">
        <v>6</v>
      </c>
      <c r="R11145">
        <v>6</v>
      </c>
      <c r="S11145">
        <v>1</v>
      </c>
      <c r="T11145">
        <v>2</v>
      </c>
      <c r="U11145" t="b">
        <v>1</v>
      </c>
      <c r="V11145" t="s">
        <v>12689</v>
      </c>
      <c r="W11145" t="s">
        <v>12690</v>
      </c>
      <c r="X11145" t="s">
        <v>14978</v>
      </c>
      <c r="Y11145">
        <v>94</v>
      </c>
      <c r="Z11145">
        <v>94</v>
      </c>
      <c r="AA11145">
        <v>5</v>
      </c>
      <c r="AB11145">
        <v>5</v>
      </c>
      <c r="AC11145">
        <v>65</v>
      </c>
    </row>
    <row r="11146" spans="1:29">
      <c r="A11146">
        <v>12140</v>
      </c>
      <c r="B11146" t="s">
        <v>805</v>
      </c>
      <c r="C11146" t="s">
        <v>13017</v>
      </c>
      <c r="J11146" t="s">
        <v>1436</v>
      </c>
      <c r="K11146">
        <v>0</v>
      </c>
      <c r="N11146" t="b">
        <v>1</v>
      </c>
      <c r="O11146" t="b">
        <v>0</v>
      </c>
      <c r="P11146" t="b">
        <v>0</v>
      </c>
      <c r="Q11146">
        <v>6</v>
      </c>
      <c r="R11146">
        <v>6</v>
      </c>
      <c r="S11146">
        <v>1</v>
      </c>
      <c r="T11146">
        <v>2</v>
      </c>
      <c r="U11146" t="b">
        <v>1</v>
      </c>
      <c r="V11146" t="s">
        <v>12689</v>
      </c>
      <c r="W11146" t="s">
        <v>12690</v>
      </c>
      <c r="X11146" t="s">
        <v>15855</v>
      </c>
      <c r="Y11146">
        <v>95</v>
      </c>
      <c r="Z11146">
        <v>95</v>
      </c>
      <c r="AA11146">
        <v>2</v>
      </c>
      <c r="AB11146">
        <v>2</v>
      </c>
      <c r="AC11146">
        <v>65</v>
      </c>
    </row>
    <row r="11147" spans="1:29">
      <c r="A11147">
        <v>12141</v>
      </c>
      <c r="B11147" t="s">
        <v>805</v>
      </c>
      <c r="C11147" t="s">
        <v>13018</v>
      </c>
      <c r="J11147" t="s">
        <v>1436</v>
      </c>
      <c r="K11147">
        <v>0</v>
      </c>
      <c r="N11147" t="b">
        <v>1</v>
      </c>
      <c r="O11147" t="b">
        <v>0</v>
      </c>
      <c r="P11147" t="b">
        <v>0</v>
      </c>
      <c r="Q11147">
        <v>6</v>
      </c>
      <c r="R11147">
        <v>6</v>
      </c>
      <c r="S11147">
        <v>1</v>
      </c>
      <c r="T11147">
        <v>2</v>
      </c>
      <c r="U11147" t="b">
        <v>1</v>
      </c>
      <c r="V11147" t="s">
        <v>12689</v>
      </c>
      <c r="W11147" t="s">
        <v>12690</v>
      </c>
      <c r="X11147" t="s">
        <v>15856</v>
      </c>
      <c r="Y11147">
        <v>95</v>
      </c>
      <c r="Z11147">
        <v>95</v>
      </c>
      <c r="AA11147">
        <v>3</v>
      </c>
      <c r="AB11147">
        <v>3</v>
      </c>
      <c r="AC11147">
        <v>65</v>
      </c>
    </row>
    <row r="11148" spans="1:29">
      <c r="A11148">
        <v>12142</v>
      </c>
      <c r="B11148" t="s">
        <v>805</v>
      </c>
      <c r="C11148" t="s">
        <v>13019</v>
      </c>
      <c r="J11148" t="s">
        <v>1436</v>
      </c>
      <c r="K11148">
        <v>0</v>
      </c>
      <c r="N11148" t="b">
        <v>1</v>
      </c>
      <c r="O11148" t="b">
        <v>0</v>
      </c>
      <c r="P11148" t="b">
        <v>0</v>
      </c>
      <c r="Q11148">
        <v>6</v>
      </c>
      <c r="R11148">
        <v>6</v>
      </c>
      <c r="S11148">
        <v>1</v>
      </c>
      <c r="T11148">
        <v>2</v>
      </c>
      <c r="U11148" t="b">
        <v>1</v>
      </c>
      <c r="V11148" t="s">
        <v>12689</v>
      </c>
      <c r="W11148" t="s">
        <v>12690</v>
      </c>
      <c r="X11148" t="s">
        <v>14979</v>
      </c>
      <c r="Y11148">
        <v>95</v>
      </c>
      <c r="Z11148">
        <v>95</v>
      </c>
      <c r="AA11148">
        <v>4</v>
      </c>
      <c r="AB11148">
        <v>4</v>
      </c>
      <c r="AC11148">
        <v>65</v>
      </c>
    </row>
    <row r="11149" spans="1:29">
      <c r="A11149">
        <v>12143</v>
      </c>
      <c r="B11149" t="s">
        <v>805</v>
      </c>
      <c r="C11149" t="s">
        <v>13020</v>
      </c>
      <c r="J11149" t="s">
        <v>1436</v>
      </c>
      <c r="K11149">
        <v>0</v>
      </c>
      <c r="N11149" t="b">
        <v>1</v>
      </c>
      <c r="O11149" t="b">
        <v>0</v>
      </c>
      <c r="P11149" t="b">
        <v>0</v>
      </c>
      <c r="Q11149">
        <v>6</v>
      </c>
      <c r="R11149">
        <v>6</v>
      </c>
      <c r="S11149">
        <v>1</v>
      </c>
      <c r="T11149">
        <v>2</v>
      </c>
      <c r="U11149" t="b">
        <v>1</v>
      </c>
      <c r="V11149" t="s">
        <v>12689</v>
      </c>
      <c r="W11149" t="s">
        <v>12690</v>
      </c>
      <c r="X11149" t="s">
        <v>14980</v>
      </c>
      <c r="Y11149">
        <v>95</v>
      </c>
      <c r="Z11149">
        <v>95</v>
      </c>
      <c r="AA11149">
        <v>5</v>
      </c>
      <c r="AB11149">
        <v>5</v>
      </c>
      <c r="AC11149">
        <v>65</v>
      </c>
    </row>
    <row r="11150" spans="1:29">
      <c r="A11150">
        <v>12144</v>
      </c>
      <c r="B11150" t="s">
        <v>805</v>
      </c>
      <c r="C11150" t="s">
        <v>13021</v>
      </c>
      <c r="J11150" t="s">
        <v>1436</v>
      </c>
      <c r="K11150">
        <v>0</v>
      </c>
      <c r="N11150" t="b">
        <v>1</v>
      </c>
      <c r="O11150" t="b">
        <v>0</v>
      </c>
      <c r="P11150" t="b">
        <v>0</v>
      </c>
      <c r="Q11150">
        <v>6</v>
      </c>
      <c r="R11150">
        <v>6</v>
      </c>
      <c r="S11150">
        <v>1</v>
      </c>
      <c r="T11150">
        <v>2</v>
      </c>
      <c r="U11150" t="b">
        <v>1</v>
      </c>
      <c r="V11150" t="s">
        <v>12689</v>
      </c>
      <c r="W11150" t="s">
        <v>12690</v>
      </c>
      <c r="X11150" t="s">
        <v>15857</v>
      </c>
      <c r="Y11150">
        <v>96</v>
      </c>
      <c r="Z11150">
        <v>96</v>
      </c>
      <c r="AA11150">
        <v>2</v>
      </c>
      <c r="AB11150">
        <v>2</v>
      </c>
      <c r="AC11150">
        <v>65</v>
      </c>
    </row>
    <row r="11151" spans="1:29">
      <c r="A11151">
        <v>12145</v>
      </c>
      <c r="B11151" t="s">
        <v>805</v>
      </c>
      <c r="C11151" t="s">
        <v>13022</v>
      </c>
      <c r="J11151" t="s">
        <v>1436</v>
      </c>
      <c r="K11151">
        <v>0</v>
      </c>
      <c r="N11151" t="b">
        <v>1</v>
      </c>
      <c r="O11151" t="b">
        <v>0</v>
      </c>
      <c r="P11151" t="b">
        <v>0</v>
      </c>
      <c r="Q11151">
        <v>6</v>
      </c>
      <c r="R11151">
        <v>6</v>
      </c>
      <c r="S11151">
        <v>1</v>
      </c>
      <c r="T11151">
        <v>2</v>
      </c>
      <c r="U11151" t="b">
        <v>1</v>
      </c>
      <c r="V11151" t="s">
        <v>12689</v>
      </c>
      <c r="W11151" t="s">
        <v>12690</v>
      </c>
      <c r="X11151" t="s">
        <v>15858</v>
      </c>
      <c r="Y11151">
        <v>96</v>
      </c>
      <c r="Z11151">
        <v>96</v>
      </c>
      <c r="AA11151">
        <v>3</v>
      </c>
      <c r="AB11151">
        <v>3</v>
      </c>
      <c r="AC11151">
        <v>65</v>
      </c>
    </row>
    <row r="11152" spans="1:29">
      <c r="A11152">
        <v>12146</v>
      </c>
      <c r="B11152" t="s">
        <v>805</v>
      </c>
      <c r="C11152" t="s">
        <v>13023</v>
      </c>
      <c r="J11152" t="s">
        <v>1436</v>
      </c>
      <c r="K11152">
        <v>0</v>
      </c>
      <c r="N11152" t="b">
        <v>1</v>
      </c>
      <c r="O11152" t="b">
        <v>0</v>
      </c>
      <c r="P11152" t="b">
        <v>0</v>
      </c>
      <c r="Q11152">
        <v>6</v>
      </c>
      <c r="R11152">
        <v>6</v>
      </c>
      <c r="S11152">
        <v>1</v>
      </c>
      <c r="T11152">
        <v>2</v>
      </c>
      <c r="U11152" t="b">
        <v>1</v>
      </c>
      <c r="V11152" t="s">
        <v>12689</v>
      </c>
      <c r="W11152" t="s">
        <v>12690</v>
      </c>
      <c r="X11152" t="s">
        <v>14981</v>
      </c>
      <c r="Y11152">
        <v>96</v>
      </c>
      <c r="Z11152">
        <v>96</v>
      </c>
      <c r="AA11152">
        <v>4</v>
      </c>
      <c r="AB11152">
        <v>4</v>
      </c>
      <c r="AC11152">
        <v>65</v>
      </c>
    </row>
    <row r="11153" spans="1:29">
      <c r="A11153">
        <v>12147</v>
      </c>
      <c r="B11153" t="s">
        <v>805</v>
      </c>
      <c r="C11153" t="s">
        <v>13024</v>
      </c>
      <c r="J11153" t="s">
        <v>1436</v>
      </c>
      <c r="K11153">
        <v>0</v>
      </c>
      <c r="N11153" t="b">
        <v>1</v>
      </c>
      <c r="O11153" t="b">
        <v>0</v>
      </c>
      <c r="P11153" t="b">
        <v>0</v>
      </c>
      <c r="Q11153">
        <v>6</v>
      </c>
      <c r="R11153">
        <v>6</v>
      </c>
      <c r="S11153">
        <v>1</v>
      </c>
      <c r="T11153">
        <v>2</v>
      </c>
      <c r="U11153" t="b">
        <v>1</v>
      </c>
      <c r="V11153" t="s">
        <v>12689</v>
      </c>
      <c r="W11153" t="s">
        <v>12690</v>
      </c>
      <c r="X11153" t="s">
        <v>14982</v>
      </c>
      <c r="Y11153">
        <v>96</v>
      </c>
      <c r="Z11153">
        <v>96</v>
      </c>
      <c r="AA11153">
        <v>5</v>
      </c>
      <c r="AB11153">
        <v>5</v>
      </c>
      <c r="AC11153">
        <v>65</v>
      </c>
    </row>
    <row r="11154" spans="1:29">
      <c r="A11154">
        <v>12148</v>
      </c>
      <c r="B11154" t="s">
        <v>805</v>
      </c>
      <c r="C11154" t="s">
        <v>13025</v>
      </c>
      <c r="J11154" t="s">
        <v>1436</v>
      </c>
      <c r="K11154">
        <v>0</v>
      </c>
      <c r="N11154" t="b">
        <v>1</v>
      </c>
      <c r="O11154" t="b">
        <v>0</v>
      </c>
      <c r="P11154" t="b">
        <v>0</v>
      </c>
      <c r="Q11154">
        <v>6</v>
      </c>
      <c r="R11154">
        <v>6</v>
      </c>
      <c r="S11154">
        <v>1</v>
      </c>
      <c r="T11154">
        <v>2</v>
      </c>
      <c r="U11154" t="b">
        <v>1</v>
      </c>
      <c r="V11154" t="s">
        <v>12689</v>
      </c>
      <c r="W11154" t="s">
        <v>12690</v>
      </c>
      <c r="X11154" t="s">
        <v>15859</v>
      </c>
      <c r="Y11154">
        <v>97</v>
      </c>
      <c r="Z11154">
        <v>97</v>
      </c>
      <c r="AA11154">
        <v>2</v>
      </c>
      <c r="AB11154">
        <v>2</v>
      </c>
      <c r="AC11154">
        <v>65</v>
      </c>
    </row>
    <row r="11155" spans="1:29">
      <c r="A11155">
        <v>12149</v>
      </c>
      <c r="B11155" t="s">
        <v>805</v>
      </c>
      <c r="C11155" t="s">
        <v>13026</v>
      </c>
      <c r="J11155" t="s">
        <v>1436</v>
      </c>
      <c r="K11155">
        <v>0</v>
      </c>
      <c r="N11155" t="b">
        <v>1</v>
      </c>
      <c r="O11155" t="b">
        <v>0</v>
      </c>
      <c r="P11155" t="b">
        <v>0</v>
      </c>
      <c r="Q11155">
        <v>6</v>
      </c>
      <c r="R11155">
        <v>6</v>
      </c>
      <c r="S11155">
        <v>1</v>
      </c>
      <c r="T11155">
        <v>2</v>
      </c>
      <c r="U11155" t="b">
        <v>1</v>
      </c>
      <c r="V11155" t="s">
        <v>12689</v>
      </c>
      <c r="W11155" t="s">
        <v>12690</v>
      </c>
      <c r="X11155" t="s">
        <v>15860</v>
      </c>
      <c r="Y11155">
        <v>97</v>
      </c>
      <c r="Z11155">
        <v>97</v>
      </c>
      <c r="AA11155">
        <v>3</v>
      </c>
      <c r="AB11155">
        <v>3</v>
      </c>
      <c r="AC11155">
        <v>65</v>
      </c>
    </row>
    <row r="11156" spans="1:29">
      <c r="A11156">
        <v>12150</v>
      </c>
      <c r="B11156" t="s">
        <v>805</v>
      </c>
      <c r="C11156" t="s">
        <v>13027</v>
      </c>
      <c r="J11156" t="s">
        <v>1436</v>
      </c>
      <c r="K11156">
        <v>0</v>
      </c>
      <c r="N11156" t="b">
        <v>1</v>
      </c>
      <c r="O11156" t="b">
        <v>0</v>
      </c>
      <c r="P11156" t="b">
        <v>0</v>
      </c>
      <c r="Q11156">
        <v>6</v>
      </c>
      <c r="R11156">
        <v>6</v>
      </c>
      <c r="S11156">
        <v>1</v>
      </c>
      <c r="T11156">
        <v>2</v>
      </c>
      <c r="U11156" t="b">
        <v>1</v>
      </c>
      <c r="V11156" t="s">
        <v>12689</v>
      </c>
      <c r="W11156" t="s">
        <v>12690</v>
      </c>
      <c r="X11156" t="s">
        <v>14983</v>
      </c>
      <c r="Y11156">
        <v>97</v>
      </c>
      <c r="Z11156">
        <v>97</v>
      </c>
      <c r="AA11156">
        <v>4</v>
      </c>
      <c r="AB11156">
        <v>4</v>
      </c>
      <c r="AC11156">
        <v>65</v>
      </c>
    </row>
    <row r="11157" spans="1:29">
      <c r="A11157">
        <v>12151</v>
      </c>
      <c r="B11157" t="s">
        <v>805</v>
      </c>
      <c r="C11157" t="s">
        <v>13028</v>
      </c>
      <c r="J11157" t="s">
        <v>1436</v>
      </c>
      <c r="K11157">
        <v>0</v>
      </c>
      <c r="N11157" t="b">
        <v>1</v>
      </c>
      <c r="O11157" t="b">
        <v>0</v>
      </c>
      <c r="P11157" t="b">
        <v>0</v>
      </c>
      <c r="Q11157">
        <v>6</v>
      </c>
      <c r="R11157">
        <v>6</v>
      </c>
      <c r="S11157">
        <v>1</v>
      </c>
      <c r="T11157">
        <v>2</v>
      </c>
      <c r="U11157" t="b">
        <v>1</v>
      </c>
      <c r="V11157" t="s">
        <v>12689</v>
      </c>
      <c r="W11157" t="s">
        <v>12690</v>
      </c>
      <c r="X11157" t="s">
        <v>14984</v>
      </c>
      <c r="Y11157">
        <v>97</v>
      </c>
      <c r="Z11157">
        <v>97</v>
      </c>
      <c r="AA11157">
        <v>5</v>
      </c>
      <c r="AB11157">
        <v>5</v>
      </c>
      <c r="AC11157">
        <v>65</v>
      </c>
    </row>
    <row r="11158" spans="1:29">
      <c r="A11158">
        <v>12152</v>
      </c>
      <c r="B11158" t="s">
        <v>805</v>
      </c>
      <c r="C11158" t="s">
        <v>13029</v>
      </c>
      <c r="J11158" t="s">
        <v>1436</v>
      </c>
      <c r="K11158">
        <v>0</v>
      </c>
      <c r="N11158" t="b">
        <v>1</v>
      </c>
      <c r="O11158" t="b">
        <v>0</v>
      </c>
      <c r="P11158" t="b">
        <v>0</v>
      </c>
      <c r="Q11158">
        <v>6</v>
      </c>
      <c r="R11158">
        <v>6</v>
      </c>
      <c r="S11158">
        <v>1</v>
      </c>
      <c r="T11158">
        <v>2</v>
      </c>
      <c r="U11158" t="b">
        <v>1</v>
      </c>
      <c r="V11158" t="s">
        <v>12689</v>
      </c>
      <c r="W11158" t="s">
        <v>12690</v>
      </c>
      <c r="X11158" t="s">
        <v>15861</v>
      </c>
      <c r="Y11158">
        <v>98</v>
      </c>
      <c r="Z11158">
        <v>98</v>
      </c>
      <c r="AA11158">
        <v>2</v>
      </c>
      <c r="AB11158">
        <v>2</v>
      </c>
      <c r="AC11158">
        <v>65</v>
      </c>
    </row>
    <row r="11159" spans="1:29">
      <c r="A11159">
        <v>12153</v>
      </c>
      <c r="B11159" t="s">
        <v>805</v>
      </c>
      <c r="C11159" t="s">
        <v>13030</v>
      </c>
      <c r="J11159" t="s">
        <v>1436</v>
      </c>
      <c r="K11159">
        <v>0</v>
      </c>
      <c r="N11159" t="b">
        <v>1</v>
      </c>
      <c r="O11159" t="b">
        <v>0</v>
      </c>
      <c r="P11159" t="b">
        <v>0</v>
      </c>
      <c r="Q11159">
        <v>6</v>
      </c>
      <c r="R11159">
        <v>6</v>
      </c>
      <c r="S11159">
        <v>1</v>
      </c>
      <c r="T11159">
        <v>2</v>
      </c>
      <c r="U11159" t="b">
        <v>1</v>
      </c>
      <c r="V11159" t="s">
        <v>12689</v>
      </c>
      <c r="W11159" t="s">
        <v>12690</v>
      </c>
      <c r="X11159" t="s">
        <v>15862</v>
      </c>
      <c r="Y11159">
        <v>98</v>
      </c>
      <c r="Z11159">
        <v>98</v>
      </c>
      <c r="AA11159">
        <v>3</v>
      </c>
      <c r="AB11159">
        <v>3</v>
      </c>
      <c r="AC11159">
        <v>65</v>
      </c>
    </row>
    <row r="11160" spans="1:29">
      <c r="A11160">
        <v>12154</v>
      </c>
      <c r="B11160" t="s">
        <v>805</v>
      </c>
      <c r="C11160" t="s">
        <v>13031</v>
      </c>
      <c r="J11160" t="s">
        <v>1436</v>
      </c>
      <c r="K11160">
        <v>0</v>
      </c>
      <c r="N11160" t="b">
        <v>1</v>
      </c>
      <c r="O11160" t="b">
        <v>0</v>
      </c>
      <c r="P11160" t="b">
        <v>0</v>
      </c>
      <c r="Q11160">
        <v>6</v>
      </c>
      <c r="R11160">
        <v>6</v>
      </c>
      <c r="S11160">
        <v>1</v>
      </c>
      <c r="T11160">
        <v>2</v>
      </c>
      <c r="U11160" t="b">
        <v>1</v>
      </c>
      <c r="V11160" t="s">
        <v>12689</v>
      </c>
      <c r="W11160" t="s">
        <v>12690</v>
      </c>
      <c r="X11160" t="s">
        <v>14985</v>
      </c>
      <c r="Y11160">
        <v>98</v>
      </c>
      <c r="Z11160">
        <v>98</v>
      </c>
      <c r="AA11160">
        <v>4</v>
      </c>
      <c r="AB11160">
        <v>4</v>
      </c>
      <c r="AC11160">
        <v>65</v>
      </c>
    </row>
    <row r="11161" spans="1:29">
      <c r="A11161">
        <v>12155</v>
      </c>
      <c r="B11161" t="s">
        <v>805</v>
      </c>
      <c r="C11161" t="s">
        <v>13032</v>
      </c>
      <c r="J11161" t="s">
        <v>1436</v>
      </c>
      <c r="K11161">
        <v>0</v>
      </c>
      <c r="N11161" t="b">
        <v>1</v>
      </c>
      <c r="O11161" t="b">
        <v>0</v>
      </c>
      <c r="P11161" t="b">
        <v>0</v>
      </c>
      <c r="Q11161">
        <v>6</v>
      </c>
      <c r="R11161">
        <v>6</v>
      </c>
      <c r="S11161">
        <v>1</v>
      </c>
      <c r="T11161">
        <v>2</v>
      </c>
      <c r="U11161" t="b">
        <v>1</v>
      </c>
      <c r="V11161" t="s">
        <v>12689</v>
      </c>
      <c r="W11161" t="s">
        <v>12690</v>
      </c>
      <c r="X11161" t="s">
        <v>14986</v>
      </c>
      <c r="Y11161">
        <v>98</v>
      </c>
      <c r="Z11161">
        <v>98</v>
      </c>
      <c r="AA11161">
        <v>5</v>
      </c>
      <c r="AB11161">
        <v>5</v>
      </c>
      <c r="AC11161">
        <v>65</v>
      </c>
    </row>
    <row r="11162" spans="1:29">
      <c r="A11162">
        <v>12156</v>
      </c>
      <c r="B11162" t="s">
        <v>805</v>
      </c>
      <c r="C11162" t="s">
        <v>13033</v>
      </c>
      <c r="J11162" t="s">
        <v>1436</v>
      </c>
      <c r="K11162">
        <v>0</v>
      </c>
      <c r="N11162" t="b">
        <v>1</v>
      </c>
      <c r="O11162" t="b">
        <v>0</v>
      </c>
      <c r="P11162" t="b">
        <v>0</v>
      </c>
      <c r="Q11162">
        <v>6</v>
      </c>
      <c r="R11162">
        <v>6</v>
      </c>
      <c r="S11162">
        <v>1</v>
      </c>
      <c r="T11162">
        <v>2</v>
      </c>
      <c r="U11162" t="b">
        <v>1</v>
      </c>
      <c r="V11162" t="s">
        <v>12689</v>
      </c>
      <c r="W11162" t="s">
        <v>12690</v>
      </c>
      <c r="X11162" t="s">
        <v>15863</v>
      </c>
      <c r="Y11162">
        <v>99</v>
      </c>
      <c r="Z11162">
        <v>99</v>
      </c>
      <c r="AA11162">
        <v>2</v>
      </c>
      <c r="AB11162">
        <v>2</v>
      </c>
      <c r="AC11162">
        <v>65</v>
      </c>
    </row>
    <row r="11163" spans="1:29">
      <c r="A11163">
        <v>12157</v>
      </c>
      <c r="B11163" t="s">
        <v>805</v>
      </c>
      <c r="C11163" t="s">
        <v>13034</v>
      </c>
      <c r="J11163" t="s">
        <v>1436</v>
      </c>
      <c r="K11163">
        <v>0</v>
      </c>
      <c r="N11163" t="b">
        <v>1</v>
      </c>
      <c r="O11163" t="b">
        <v>0</v>
      </c>
      <c r="P11163" t="b">
        <v>0</v>
      </c>
      <c r="Q11163">
        <v>6</v>
      </c>
      <c r="R11163">
        <v>6</v>
      </c>
      <c r="S11163">
        <v>1</v>
      </c>
      <c r="T11163">
        <v>2</v>
      </c>
      <c r="U11163" t="b">
        <v>1</v>
      </c>
      <c r="V11163" t="s">
        <v>12689</v>
      </c>
      <c r="W11163" t="s">
        <v>12690</v>
      </c>
      <c r="X11163" t="s">
        <v>15864</v>
      </c>
      <c r="Y11163">
        <v>99</v>
      </c>
      <c r="Z11163">
        <v>99</v>
      </c>
      <c r="AA11163">
        <v>3</v>
      </c>
      <c r="AB11163">
        <v>3</v>
      </c>
      <c r="AC11163">
        <v>65</v>
      </c>
    </row>
    <row r="11164" spans="1:29">
      <c r="A11164">
        <v>12158</v>
      </c>
      <c r="B11164" t="s">
        <v>805</v>
      </c>
      <c r="C11164" t="s">
        <v>13035</v>
      </c>
      <c r="J11164" t="s">
        <v>1436</v>
      </c>
      <c r="K11164">
        <v>0</v>
      </c>
      <c r="N11164" t="b">
        <v>1</v>
      </c>
      <c r="O11164" t="b">
        <v>0</v>
      </c>
      <c r="P11164" t="b">
        <v>0</v>
      </c>
      <c r="Q11164">
        <v>6</v>
      </c>
      <c r="R11164">
        <v>6</v>
      </c>
      <c r="S11164">
        <v>1</v>
      </c>
      <c r="T11164">
        <v>2</v>
      </c>
      <c r="U11164" t="b">
        <v>1</v>
      </c>
      <c r="V11164" t="s">
        <v>12689</v>
      </c>
      <c r="W11164" t="s">
        <v>12690</v>
      </c>
      <c r="X11164" t="s">
        <v>14987</v>
      </c>
      <c r="Y11164">
        <v>99</v>
      </c>
      <c r="Z11164">
        <v>99</v>
      </c>
      <c r="AA11164">
        <v>4</v>
      </c>
      <c r="AB11164">
        <v>4</v>
      </c>
      <c r="AC11164">
        <v>65</v>
      </c>
    </row>
    <row r="11165" spans="1:29">
      <c r="A11165">
        <v>12159</v>
      </c>
      <c r="B11165" t="s">
        <v>805</v>
      </c>
      <c r="C11165" t="s">
        <v>13036</v>
      </c>
      <c r="J11165" t="s">
        <v>1436</v>
      </c>
      <c r="K11165">
        <v>0</v>
      </c>
      <c r="N11165" t="b">
        <v>1</v>
      </c>
      <c r="O11165" t="b">
        <v>0</v>
      </c>
      <c r="P11165" t="b">
        <v>0</v>
      </c>
      <c r="Q11165">
        <v>6</v>
      </c>
      <c r="R11165">
        <v>6</v>
      </c>
      <c r="S11165">
        <v>1</v>
      </c>
      <c r="T11165">
        <v>2</v>
      </c>
      <c r="U11165" t="b">
        <v>1</v>
      </c>
      <c r="V11165" t="s">
        <v>12689</v>
      </c>
      <c r="W11165" t="s">
        <v>12690</v>
      </c>
      <c r="X11165" t="s">
        <v>14988</v>
      </c>
      <c r="Y11165">
        <v>99</v>
      </c>
      <c r="Z11165">
        <v>99</v>
      </c>
      <c r="AA11165">
        <v>5</v>
      </c>
      <c r="AB11165">
        <v>5</v>
      </c>
      <c r="AC11165">
        <v>65</v>
      </c>
    </row>
    <row r="11166" spans="1:29">
      <c r="A11166">
        <v>12160</v>
      </c>
      <c r="B11166" t="s">
        <v>805</v>
      </c>
      <c r="C11166" t="s">
        <v>13037</v>
      </c>
      <c r="J11166" t="s">
        <v>1436</v>
      </c>
      <c r="K11166">
        <v>0</v>
      </c>
      <c r="N11166" t="b">
        <v>1</v>
      </c>
      <c r="O11166" t="b">
        <v>0</v>
      </c>
      <c r="P11166" t="b">
        <v>0</v>
      </c>
      <c r="Q11166">
        <v>6</v>
      </c>
      <c r="R11166">
        <v>6</v>
      </c>
      <c r="S11166">
        <v>1</v>
      </c>
      <c r="T11166">
        <v>2</v>
      </c>
      <c r="U11166" t="b">
        <v>1</v>
      </c>
      <c r="V11166" t="s">
        <v>12689</v>
      </c>
      <c r="W11166" t="s">
        <v>12690</v>
      </c>
      <c r="X11166" t="s">
        <v>15865</v>
      </c>
      <c r="Y11166">
        <v>100</v>
      </c>
      <c r="Z11166">
        <v>100</v>
      </c>
      <c r="AA11166">
        <v>2</v>
      </c>
      <c r="AB11166">
        <v>2</v>
      </c>
      <c r="AC11166">
        <v>65</v>
      </c>
    </row>
    <row r="11167" spans="1:29">
      <c r="A11167">
        <v>12161</v>
      </c>
      <c r="B11167" t="s">
        <v>805</v>
      </c>
      <c r="C11167" t="s">
        <v>13038</v>
      </c>
      <c r="J11167" t="s">
        <v>1436</v>
      </c>
      <c r="K11167">
        <v>0</v>
      </c>
      <c r="N11167" t="b">
        <v>1</v>
      </c>
      <c r="O11167" t="b">
        <v>0</v>
      </c>
      <c r="P11167" t="b">
        <v>0</v>
      </c>
      <c r="Q11167">
        <v>6</v>
      </c>
      <c r="R11167">
        <v>6</v>
      </c>
      <c r="S11167">
        <v>1</v>
      </c>
      <c r="T11167">
        <v>2</v>
      </c>
      <c r="U11167" t="b">
        <v>1</v>
      </c>
      <c r="V11167" t="s">
        <v>12689</v>
      </c>
      <c r="W11167" t="s">
        <v>12690</v>
      </c>
      <c r="X11167" t="s">
        <v>15866</v>
      </c>
      <c r="Y11167">
        <v>100</v>
      </c>
      <c r="Z11167">
        <v>100</v>
      </c>
      <c r="AA11167">
        <v>3</v>
      </c>
      <c r="AB11167">
        <v>3</v>
      </c>
      <c r="AC11167">
        <v>65</v>
      </c>
    </row>
    <row r="11168" spans="1:29">
      <c r="A11168">
        <v>12162</v>
      </c>
      <c r="B11168" t="s">
        <v>805</v>
      </c>
      <c r="C11168" t="s">
        <v>13039</v>
      </c>
      <c r="J11168" t="s">
        <v>1436</v>
      </c>
      <c r="K11168">
        <v>0</v>
      </c>
      <c r="N11168" t="b">
        <v>1</v>
      </c>
      <c r="O11168" t="b">
        <v>0</v>
      </c>
      <c r="P11168" t="b">
        <v>0</v>
      </c>
      <c r="Q11168">
        <v>6</v>
      </c>
      <c r="R11168">
        <v>6</v>
      </c>
      <c r="S11168">
        <v>1</v>
      </c>
      <c r="T11168">
        <v>2</v>
      </c>
      <c r="U11168" t="b">
        <v>1</v>
      </c>
      <c r="V11168" t="s">
        <v>12689</v>
      </c>
      <c r="W11168" t="s">
        <v>12690</v>
      </c>
      <c r="X11168" t="s">
        <v>14989</v>
      </c>
      <c r="Y11168">
        <v>100</v>
      </c>
      <c r="Z11168">
        <v>100</v>
      </c>
      <c r="AA11168">
        <v>4</v>
      </c>
      <c r="AB11168">
        <v>4</v>
      </c>
      <c r="AC11168">
        <v>65</v>
      </c>
    </row>
    <row r="11169" spans="1:29">
      <c r="A11169">
        <v>12163</v>
      </c>
      <c r="B11169" t="s">
        <v>805</v>
      </c>
      <c r="C11169" t="s">
        <v>13040</v>
      </c>
      <c r="J11169" t="s">
        <v>1436</v>
      </c>
      <c r="K11169">
        <v>0</v>
      </c>
      <c r="N11169" t="b">
        <v>1</v>
      </c>
      <c r="O11169" t="b">
        <v>0</v>
      </c>
      <c r="P11169" t="b">
        <v>0</v>
      </c>
      <c r="Q11169">
        <v>6</v>
      </c>
      <c r="R11169">
        <v>6</v>
      </c>
      <c r="S11169">
        <v>1</v>
      </c>
      <c r="T11169">
        <v>2</v>
      </c>
      <c r="U11169" t="b">
        <v>1</v>
      </c>
      <c r="V11169" t="s">
        <v>12689</v>
      </c>
      <c r="W11169" t="s">
        <v>12690</v>
      </c>
      <c r="X11169" t="s">
        <v>14990</v>
      </c>
      <c r="Y11169">
        <v>100</v>
      </c>
      <c r="Z11169">
        <v>100</v>
      </c>
      <c r="AA11169">
        <v>5</v>
      </c>
      <c r="AB11169">
        <v>5</v>
      </c>
      <c r="AC11169">
        <v>65</v>
      </c>
    </row>
    <row r="11170" spans="1:29">
      <c r="A11170">
        <v>12164</v>
      </c>
      <c r="B11170" t="s">
        <v>805</v>
      </c>
      <c r="C11170" t="s">
        <v>13041</v>
      </c>
      <c r="J11170" t="s">
        <v>1444</v>
      </c>
      <c r="K11170">
        <v>0</v>
      </c>
      <c r="N11170" t="b">
        <v>1</v>
      </c>
      <c r="O11170" t="b">
        <v>0</v>
      </c>
      <c r="P11170" t="b">
        <v>0</v>
      </c>
      <c r="Q11170">
        <v>6</v>
      </c>
      <c r="R11170">
        <v>6</v>
      </c>
      <c r="S11170">
        <v>1</v>
      </c>
      <c r="T11170">
        <v>2</v>
      </c>
      <c r="U11170" t="b">
        <v>1</v>
      </c>
      <c r="V11170" t="s">
        <v>12689</v>
      </c>
      <c r="W11170" t="s">
        <v>12690</v>
      </c>
      <c r="X11170" t="s">
        <v>14620</v>
      </c>
      <c r="Y11170">
        <v>14</v>
      </c>
      <c r="Z11170">
        <v>14</v>
      </c>
      <c r="AA11170">
        <v>6</v>
      </c>
      <c r="AB11170">
        <v>6</v>
      </c>
      <c r="AC11170">
        <v>65</v>
      </c>
    </row>
    <row r="11171" spans="1:29">
      <c r="A11171">
        <v>12165</v>
      </c>
      <c r="B11171" t="s">
        <v>805</v>
      </c>
      <c r="C11171" t="s">
        <v>13042</v>
      </c>
      <c r="J11171" t="s">
        <v>1444</v>
      </c>
      <c r="K11171">
        <v>0</v>
      </c>
      <c r="N11171" t="b">
        <v>1</v>
      </c>
      <c r="O11171" t="b">
        <v>0</v>
      </c>
      <c r="P11171" t="b">
        <v>0</v>
      </c>
      <c r="Q11171">
        <v>6</v>
      </c>
      <c r="R11171">
        <v>6</v>
      </c>
      <c r="S11171">
        <v>1</v>
      </c>
      <c r="T11171">
        <v>2</v>
      </c>
      <c r="U11171" t="b">
        <v>1</v>
      </c>
      <c r="V11171" t="s">
        <v>12689</v>
      </c>
      <c r="W11171" t="s">
        <v>12690</v>
      </c>
      <c r="X11171" t="s">
        <v>14621</v>
      </c>
      <c r="Y11171">
        <v>15</v>
      </c>
      <c r="Z11171">
        <v>15</v>
      </c>
      <c r="AA11171">
        <v>6</v>
      </c>
      <c r="AB11171">
        <v>6</v>
      </c>
      <c r="AC11171">
        <v>65</v>
      </c>
    </row>
    <row r="11172" spans="1:29">
      <c r="A11172">
        <v>12166</v>
      </c>
      <c r="B11172" t="s">
        <v>805</v>
      </c>
      <c r="C11172" t="s">
        <v>13043</v>
      </c>
      <c r="J11172" t="s">
        <v>1444</v>
      </c>
      <c r="K11172">
        <v>0</v>
      </c>
      <c r="N11172" t="b">
        <v>1</v>
      </c>
      <c r="O11172" t="b">
        <v>0</v>
      </c>
      <c r="P11172" t="b">
        <v>0</v>
      </c>
      <c r="Q11172">
        <v>6</v>
      </c>
      <c r="R11172">
        <v>6</v>
      </c>
      <c r="S11172">
        <v>1</v>
      </c>
      <c r="T11172">
        <v>2</v>
      </c>
      <c r="U11172" t="b">
        <v>1</v>
      </c>
      <c r="V11172" t="s">
        <v>12689</v>
      </c>
      <c r="W11172" t="s">
        <v>12690</v>
      </c>
      <c r="X11172" t="s">
        <v>14469</v>
      </c>
      <c r="Y11172">
        <v>16</v>
      </c>
      <c r="Z11172">
        <v>16</v>
      </c>
      <c r="AA11172">
        <v>6</v>
      </c>
      <c r="AB11172">
        <v>6</v>
      </c>
      <c r="AC11172">
        <v>65</v>
      </c>
    </row>
    <row r="11173" spans="1:29">
      <c r="A11173">
        <v>12167</v>
      </c>
      <c r="B11173" t="s">
        <v>805</v>
      </c>
      <c r="C11173" t="s">
        <v>13044</v>
      </c>
      <c r="J11173" t="s">
        <v>1444</v>
      </c>
      <c r="K11173">
        <v>0</v>
      </c>
      <c r="N11173" t="b">
        <v>1</v>
      </c>
      <c r="O11173" t="b">
        <v>0</v>
      </c>
      <c r="P11173" t="b">
        <v>0</v>
      </c>
      <c r="Q11173">
        <v>6</v>
      </c>
      <c r="R11173">
        <v>6</v>
      </c>
      <c r="S11173">
        <v>1</v>
      </c>
      <c r="T11173">
        <v>2</v>
      </c>
      <c r="U11173" t="b">
        <v>1</v>
      </c>
      <c r="V11173" t="s">
        <v>12689</v>
      </c>
      <c r="W11173" t="s">
        <v>12690</v>
      </c>
      <c r="X11173" t="s">
        <v>14526</v>
      </c>
      <c r="Y11173">
        <v>17</v>
      </c>
      <c r="Z11173">
        <v>17</v>
      </c>
      <c r="AA11173">
        <v>6</v>
      </c>
      <c r="AB11173">
        <v>6</v>
      </c>
      <c r="AC11173">
        <v>65</v>
      </c>
    </row>
    <row r="11174" spans="1:29">
      <c r="A11174">
        <v>12168</v>
      </c>
      <c r="B11174" t="s">
        <v>805</v>
      </c>
      <c r="C11174" t="s">
        <v>13045</v>
      </c>
      <c r="J11174" t="s">
        <v>1444</v>
      </c>
      <c r="K11174">
        <v>0</v>
      </c>
      <c r="N11174" t="b">
        <v>1</v>
      </c>
      <c r="O11174" t="b">
        <v>0</v>
      </c>
      <c r="P11174" t="b">
        <v>0</v>
      </c>
      <c r="Q11174">
        <v>6</v>
      </c>
      <c r="R11174">
        <v>6</v>
      </c>
      <c r="S11174">
        <v>1</v>
      </c>
      <c r="T11174">
        <v>2</v>
      </c>
      <c r="U11174" t="b">
        <v>1</v>
      </c>
      <c r="V11174" t="s">
        <v>12689</v>
      </c>
      <c r="W11174" t="s">
        <v>12690</v>
      </c>
      <c r="X11174" t="s">
        <v>14688</v>
      </c>
      <c r="Y11174">
        <v>18</v>
      </c>
      <c r="Z11174">
        <v>18</v>
      </c>
      <c r="AA11174">
        <v>6</v>
      </c>
      <c r="AB11174">
        <v>6</v>
      </c>
      <c r="AC11174">
        <v>65</v>
      </c>
    </row>
    <row r="11175" spans="1:29">
      <c r="A11175">
        <v>12169</v>
      </c>
      <c r="B11175" t="s">
        <v>805</v>
      </c>
      <c r="C11175" t="s">
        <v>13046</v>
      </c>
      <c r="J11175" t="s">
        <v>1444</v>
      </c>
      <c r="K11175">
        <v>0</v>
      </c>
      <c r="N11175" t="b">
        <v>1</v>
      </c>
      <c r="O11175" t="b">
        <v>0</v>
      </c>
      <c r="P11175" t="b">
        <v>0</v>
      </c>
      <c r="Q11175">
        <v>6</v>
      </c>
      <c r="R11175">
        <v>6</v>
      </c>
      <c r="S11175">
        <v>1</v>
      </c>
      <c r="T11175">
        <v>2</v>
      </c>
      <c r="U11175" t="b">
        <v>1</v>
      </c>
      <c r="V11175" t="s">
        <v>12689</v>
      </c>
      <c r="W11175" t="s">
        <v>12690</v>
      </c>
      <c r="X11175" t="s">
        <v>14448</v>
      </c>
      <c r="Y11175">
        <v>19</v>
      </c>
      <c r="Z11175">
        <v>19</v>
      </c>
      <c r="AA11175">
        <v>6</v>
      </c>
      <c r="AB11175">
        <v>6</v>
      </c>
      <c r="AC11175">
        <v>65</v>
      </c>
    </row>
    <row r="11176" spans="1:29">
      <c r="A11176">
        <v>12170</v>
      </c>
      <c r="B11176" t="s">
        <v>805</v>
      </c>
      <c r="C11176" t="s">
        <v>13047</v>
      </c>
      <c r="J11176" t="s">
        <v>1444</v>
      </c>
      <c r="K11176">
        <v>0</v>
      </c>
      <c r="N11176" t="b">
        <v>1</v>
      </c>
      <c r="O11176" t="b">
        <v>0</v>
      </c>
      <c r="P11176" t="b">
        <v>0</v>
      </c>
      <c r="Q11176">
        <v>6</v>
      </c>
      <c r="R11176">
        <v>6</v>
      </c>
      <c r="S11176">
        <v>1</v>
      </c>
      <c r="T11176">
        <v>2</v>
      </c>
      <c r="U11176" t="b">
        <v>1</v>
      </c>
      <c r="V11176" t="s">
        <v>12689</v>
      </c>
      <c r="W11176" t="s">
        <v>12690</v>
      </c>
      <c r="X11176" t="s">
        <v>14623</v>
      </c>
      <c r="Y11176">
        <v>20</v>
      </c>
      <c r="Z11176">
        <v>20</v>
      </c>
      <c r="AA11176">
        <v>6</v>
      </c>
      <c r="AB11176">
        <v>6</v>
      </c>
      <c r="AC11176">
        <v>65</v>
      </c>
    </row>
    <row r="11177" spans="1:29">
      <c r="A11177">
        <v>12171</v>
      </c>
      <c r="B11177" t="s">
        <v>805</v>
      </c>
      <c r="C11177" t="s">
        <v>13048</v>
      </c>
      <c r="J11177" t="s">
        <v>1444</v>
      </c>
      <c r="K11177">
        <v>0</v>
      </c>
      <c r="N11177" t="b">
        <v>1</v>
      </c>
      <c r="O11177" t="b">
        <v>0</v>
      </c>
      <c r="P11177" t="b">
        <v>0</v>
      </c>
      <c r="Q11177">
        <v>6</v>
      </c>
      <c r="R11177">
        <v>6</v>
      </c>
      <c r="S11177">
        <v>1</v>
      </c>
      <c r="T11177">
        <v>2</v>
      </c>
      <c r="U11177" t="b">
        <v>1</v>
      </c>
      <c r="V11177" t="s">
        <v>12689</v>
      </c>
      <c r="W11177" t="s">
        <v>12690</v>
      </c>
      <c r="X11177" t="s">
        <v>14624</v>
      </c>
      <c r="Y11177">
        <v>21</v>
      </c>
      <c r="Z11177">
        <v>21</v>
      </c>
      <c r="AA11177">
        <v>6</v>
      </c>
      <c r="AB11177">
        <v>6</v>
      </c>
      <c r="AC11177">
        <v>65</v>
      </c>
    </row>
    <row r="11178" spans="1:29">
      <c r="A11178">
        <v>12172</v>
      </c>
      <c r="B11178" t="s">
        <v>805</v>
      </c>
      <c r="C11178" t="s">
        <v>13049</v>
      </c>
      <c r="J11178" t="s">
        <v>1444</v>
      </c>
      <c r="K11178">
        <v>0</v>
      </c>
      <c r="N11178" t="b">
        <v>1</v>
      </c>
      <c r="O11178" t="b">
        <v>0</v>
      </c>
      <c r="P11178" t="b">
        <v>0</v>
      </c>
      <c r="Q11178">
        <v>6</v>
      </c>
      <c r="R11178">
        <v>6</v>
      </c>
      <c r="S11178">
        <v>1</v>
      </c>
      <c r="T11178">
        <v>2</v>
      </c>
      <c r="U11178" t="b">
        <v>1</v>
      </c>
      <c r="V11178" t="s">
        <v>12689</v>
      </c>
      <c r="W11178" t="s">
        <v>12690</v>
      </c>
      <c r="X11178" t="s">
        <v>14625</v>
      </c>
      <c r="Y11178">
        <v>22</v>
      </c>
      <c r="Z11178">
        <v>22</v>
      </c>
      <c r="AA11178">
        <v>6</v>
      </c>
      <c r="AB11178">
        <v>6</v>
      </c>
      <c r="AC11178">
        <v>65</v>
      </c>
    </row>
    <row r="11179" spans="1:29">
      <c r="A11179">
        <v>12173</v>
      </c>
      <c r="B11179" t="s">
        <v>805</v>
      </c>
      <c r="C11179" t="s">
        <v>13050</v>
      </c>
      <c r="J11179" t="s">
        <v>1444</v>
      </c>
      <c r="K11179">
        <v>0</v>
      </c>
      <c r="N11179" t="b">
        <v>1</v>
      </c>
      <c r="O11179" t="b">
        <v>0</v>
      </c>
      <c r="P11179" t="b">
        <v>0</v>
      </c>
      <c r="Q11179">
        <v>6</v>
      </c>
      <c r="R11179">
        <v>6</v>
      </c>
      <c r="S11179">
        <v>1</v>
      </c>
      <c r="T11179">
        <v>2</v>
      </c>
      <c r="U11179" t="b">
        <v>1</v>
      </c>
      <c r="V11179" t="s">
        <v>12689</v>
      </c>
      <c r="W11179" t="s">
        <v>12690</v>
      </c>
      <c r="X11179" t="s">
        <v>14626</v>
      </c>
      <c r="Y11179">
        <v>23</v>
      </c>
      <c r="Z11179">
        <v>23</v>
      </c>
      <c r="AA11179">
        <v>6</v>
      </c>
      <c r="AB11179">
        <v>6</v>
      </c>
      <c r="AC11179">
        <v>65</v>
      </c>
    </row>
    <row r="11180" spans="1:29">
      <c r="A11180">
        <v>12174</v>
      </c>
      <c r="B11180" t="s">
        <v>805</v>
      </c>
      <c r="C11180" t="s">
        <v>13051</v>
      </c>
      <c r="J11180" t="s">
        <v>1444</v>
      </c>
      <c r="K11180">
        <v>0</v>
      </c>
      <c r="N11180" t="b">
        <v>1</v>
      </c>
      <c r="O11180" t="b">
        <v>0</v>
      </c>
      <c r="P11180" t="b">
        <v>0</v>
      </c>
      <c r="Q11180">
        <v>6</v>
      </c>
      <c r="R11180">
        <v>6</v>
      </c>
      <c r="S11180">
        <v>1</v>
      </c>
      <c r="T11180">
        <v>2</v>
      </c>
      <c r="U11180" t="b">
        <v>1</v>
      </c>
      <c r="V11180" t="s">
        <v>12689</v>
      </c>
      <c r="W11180" t="s">
        <v>12690</v>
      </c>
      <c r="X11180" t="s">
        <v>14627</v>
      </c>
      <c r="Y11180">
        <v>24</v>
      </c>
      <c r="Z11180">
        <v>24</v>
      </c>
      <c r="AA11180">
        <v>6</v>
      </c>
      <c r="AB11180">
        <v>6</v>
      </c>
      <c r="AC11180">
        <v>65</v>
      </c>
    </row>
    <row r="11181" spans="1:29">
      <c r="A11181">
        <v>12175</v>
      </c>
      <c r="B11181" t="s">
        <v>805</v>
      </c>
      <c r="C11181" t="s">
        <v>13052</v>
      </c>
      <c r="J11181" t="s">
        <v>1444</v>
      </c>
      <c r="K11181">
        <v>0</v>
      </c>
      <c r="N11181" t="b">
        <v>1</v>
      </c>
      <c r="O11181" t="b">
        <v>0</v>
      </c>
      <c r="P11181" t="b">
        <v>0</v>
      </c>
      <c r="Q11181">
        <v>6</v>
      </c>
      <c r="R11181">
        <v>6</v>
      </c>
      <c r="S11181">
        <v>1</v>
      </c>
      <c r="T11181">
        <v>2</v>
      </c>
      <c r="U11181" t="b">
        <v>1</v>
      </c>
      <c r="V11181" t="s">
        <v>12689</v>
      </c>
      <c r="W11181" t="s">
        <v>12690</v>
      </c>
      <c r="X11181" t="s">
        <v>14534</v>
      </c>
      <c r="Y11181">
        <v>25</v>
      </c>
      <c r="Z11181">
        <v>25</v>
      </c>
      <c r="AA11181">
        <v>6</v>
      </c>
      <c r="AB11181">
        <v>6</v>
      </c>
      <c r="AC11181">
        <v>65</v>
      </c>
    </row>
    <row r="11182" spans="1:29">
      <c r="A11182">
        <v>12176</v>
      </c>
      <c r="B11182" t="s">
        <v>805</v>
      </c>
      <c r="C11182" t="s">
        <v>13053</v>
      </c>
      <c r="J11182" t="s">
        <v>1444</v>
      </c>
      <c r="K11182">
        <v>0</v>
      </c>
      <c r="N11182" t="b">
        <v>1</v>
      </c>
      <c r="O11182" t="b">
        <v>0</v>
      </c>
      <c r="P11182" t="b">
        <v>0</v>
      </c>
      <c r="Q11182">
        <v>6</v>
      </c>
      <c r="R11182">
        <v>6</v>
      </c>
      <c r="S11182">
        <v>1</v>
      </c>
      <c r="T11182">
        <v>2</v>
      </c>
      <c r="U11182" t="b">
        <v>1</v>
      </c>
      <c r="V11182" t="s">
        <v>12689</v>
      </c>
      <c r="W11182" t="s">
        <v>12690</v>
      </c>
      <c r="X11182" t="s">
        <v>14491</v>
      </c>
      <c r="Y11182">
        <v>26</v>
      </c>
      <c r="Z11182">
        <v>26</v>
      </c>
      <c r="AA11182">
        <v>6</v>
      </c>
      <c r="AB11182">
        <v>6</v>
      </c>
      <c r="AC11182">
        <v>65</v>
      </c>
    </row>
    <row r="11183" spans="1:29">
      <c r="A11183">
        <v>12177</v>
      </c>
      <c r="B11183" t="s">
        <v>805</v>
      </c>
      <c r="C11183" t="s">
        <v>13054</v>
      </c>
      <c r="J11183" t="s">
        <v>1444</v>
      </c>
      <c r="K11183">
        <v>0</v>
      </c>
      <c r="N11183" t="b">
        <v>1</v>
      </c>
      <c r="O11183" t="b">
        <v>0</v>
      </c>
      <c r="P11183" t="b">
        <v>0</v>
      </c>
      <c r="Q11183">
        <v>6</v>
      </c>
      <c r="R11183">
        <v>6</v>
      </c>
      <c r="S11183">
        <v>1</v>
      </c>
      <c r="T11183">
        <v>2</v>
      </c>
      <c r="U11183" t="b">
        <v>1</v>
      </c>
      <c r="V11183" t="s">
        <v>12689</v>
      </c>
      <c r="W11183" t="s">
        <v>12690</v>
      </c>
      <c r="X11183" t="s">
        <v>14628</v>
      </c>
      <c r="Y11183">
        <v>27</v>
      </c>
      <c r="Z11183">
        <v>27</v>
      </c>
      <c r="AA11183">
        <v>6</v>
      </c>
      <c r="AB11183">
        <v>6</v>
      </c>
      <c r="AC11183">
        <v>65</v>
      </c>
    </row>
    <row r="11184" spans="1:29">
      <c r="A11184">
        <v>12178</v>
      </c>
      <c r="B11184" t="s">
        <v>805</v>
      </c>
      <c r="C11184" t="s">
        <v>13055</v>
      </c>
      <c r="J11184" t="s">
        <v>1444</v>
      </c>
      <c r="K11184">
        <v>0</v>
      </c>
      <c r="N11184" t="b">
        <v>1</v>
      </c>
      <c r="O11184" t="b">
        <v>0</v>
      </c>
      <c r="P11184" t="b">
        <v>0</v>
      </c>
      <c r="Q11184">
        <v>6</v>
      </c>
      <c r="R11184">
        <v>6</v>
      </c>
      <c r="S11184">
        <v>1</v>
      </c>
      <c r="T11184">
        <v>2</v>
      </c>
      <c r="U11184" t="b">
        <v>1</v>
      </c>
      <c r="V11184" t="s">
        <v>12689</v>
      </c>
      <c r="W11184" t="s">
        <v>12690</v>
      </c>
      <c r="X11184" t="s">
        <v>14629</v>
      </c>
      <c r="Y11184">
        <v>28</v>
      </c>
      <c r="Z11184">
        <v>28</v>
      </c>
      <c r="AA11184">
        <v>6</v>
      </c>
      <c r="AB11184">
        <v>6</v>
      </c>
      <c r="AC11184">
        <v>65</v>
      </c>
    </row>
    <row r="11185" spans="1:29">
      <c r="A11185">
        <v>12179</v>
      </c>
      <c r="B11185" t="s">
        <v>805</v>
      </c>
      <c r="C11185" t="s">
        <v>13056</v>
      </c>
      <c r="J11185" t="s">
        <v>1444</v>
      </c>
      <c r="K11185">
        <v>0</v>
      </c>
      <c r="N11185" t="b">
        <v>1</v>
      </c>
      <c r="O11185" t="b">
        <v>0</v>
      </c>
      <c r="P11185" t="b">
        <v>0</v>
      </c>
      <c r="Q11185">
        <v>6</v>
      </c>
      <c r="R11185">
        <v>6</v>
      </c>
      <c r="S11185">
        <v>1</v>
      </c>
      <c r="T11185">
        <v>2</v>
      </c>
      <c r="U11185" t="b">
        <v>1</v>
      </c>
      <c r="V11185" t="s">
        <v>12689</v>
      </c>
      <c r="W11185" t="s">
        <v>12690</v>
      </c>
      <c r="X11185" t="s">
        <v>14630</v>
      </c>
      <c r="Y11185">
        <v>29</v>
      </c>
      <c r="Z11185">
        <v>29</v>
      </c>
      <c r="AA11185">
        <v>6</v>
      </c>
      <c r="AB11185">
        <v>6</v>
      </c>
      <c r="AC11185">
        <v>65</v>
      </c>
    </row>
    <row r="11186" spans="1:29">
      <c r="A11186">
        <v>12180</v>
      </c>
      <c r="B11186" t="s">
        <v>805</v>
      </c>
      <c r="C11186" t="s">
        <v>13057</v>
      </c>
      <c r="J11186" t="s">
        <v>1444</v>
      </c>
      <c r="K11186">
        <v>0</v>
      </c>
      <c r="N11186" t="b">
        <v>1</v>
      </c>
      <c r="O11186" t="b">
        <v>0</v>
      </c>
      <c r="P11186" t="b">
        <v>0</v>
      </c>
      <c r="Q11186">
        <v>6</v>
      </c>
      <c r="R11186">
        <v>6</v>
      </c>
      <c r="S11186">
        <v>1</v>
      </c>
      <c r="T11186">
        <v>2</v>
      </c>
      <c r="U11186" t="b">
        <v>1</v>
      </c>
      <c r="V11186" t="s">
        <v>12689</v>
      </c>
      <c r="W11186" t="s">
        <v>12690</v>
      </c>
      <c r="X11186" t="s">
        <v>14631</v>
      </c>
      <c r="Y11186">
        <v>30</v>
      </c>
      <c r="Z11186">
        <v>30</v>
      </c>
      <c r="AA11186">
        <v>6</v>
      </c>
      <c r="AB11186">
        <v>6</v>
      </c>
      <c r="AC11186">
        <v>65</v>
      </c>
    </row>
    <row r="11187" spans="1:29">
      <c r="A11187">
        <v>12181</v>
      </c>
      <c r="B11187" t="s">
        <v>805</v>
      </c>
      <c r="C11187" t="s">
        <v>13058</v>
      </c>
      <c r="J11187" t="s">
        <v>1444</v>
      </c>
      <c r="K11187">
        <v>0</v>
      </c>
      <c r="N11187" t="b">
        <v>1</v>
      </c>
      <c r="O11187" t="b">
        <v>0</v>
      </c>
      <c r="P11187" t="b">
        <v>0</v>
      </c>
      <c r="Q11187">
        <v>6</v>
      </c>
      <c r="R11187">
        <v>6</v>
      </c>
      <c r="S11187">
        <v>1</v>
      </c>
      <c r="T11187">
        <v>2</v>
      </c>
      <c r="U11187" t="b">
        <v>1</v>
      </c>
      <c r="V11187" t="s">
        <v>12689</v>
      </c>
      <c r="W11187" t="s">
        <v>12690</v>
      </c>
      <c r="X11187" t="s">
        <v>14809</v>
      </c>
      <c r="Y11187">
        <v>31</v>
      </c>
      <c r="Z11187">
        <v>31</v>
      </c>
      <c r="AA11187">
        <v>6</v>
      </c>
      <c r="AB11187">
        <v>6</v>
      </c>
      <c r="AC11187">
        <v>65</v>
      </c>
    </row>
    <row r="11188" spans="1:29">
      <c r="A11188">
        <v>12182</v>
      </c>
      <c r="B11188" t="s">
        <v>805</v>
      </c>
      <c r="C11188" t="s">
        <v>13059</v>
      </c>
      <c r="J11188" t="s">
        <v>1444</v>
      </c>
      <c r="K11188">
        <v>0</v>
      </c>
      <c r="N11188" t="b">
        <v>1</v>
      </c>
      <c r="O11188" t="b">
        <v>0</v>
      </c>
      <c r="P11188" t="b">
        <v>0</v>
      </c>
      <c r="Q11188">
        <v>6</v>
      </c>
      <c r="R11188">
        <v>6</v>
      </c>
      <c r="S11188">
        <v>1</v>
      </c>
      <c r="T11188">
        <v>2</v>
      </c>
      <c r="U11188" t="b">
        <v>1</v>
      </c>
      <c r="V11188" t="s">
        <v>12689</v>
      </c>
      <c r="W11188" t="s">
        <v>12690</v>
      </c>
      <c r="X11188" t="s">
        <v>14836</v>
      </c>
      <c r="Y11188">
        <v>32</v>
      </c>
      <c r="Z11188">
        <v>32</v>
      </c>
      <c r="AA11188">
        <v>6</v>
      </c>
      <c r="AB11188">
        <v>6</v>
      </c>
      <c r="AC11188">
        <v>65</v>
      </c>
    </row>
    <row r="11189" spans="1:29">
      <c r="A11189">
        <v>12183</v>
      </c>
      <c r="B11189" t="s">
        <v>805</v>
      </c>
      <c r="C11189" t="s">
        <v>13060</v>
      </c>
      <c r="J11189" t="s">
        <v>1444</v>
      </c>
      <c r="K11189">
        <v>0</v>
      </c>
      <c r="N11189" t="b">
        <v>1</v>
      </c>
      <c r="O11189" t="b">
        <v>0</v>
      </c>
      <c r="P11189" t="b">
        <v>0</v>
      </c>
      <c r="Q11189">
        <v>6</v>
      </c>
      <c r="R11189">
        <v>6</v>
      </c>
      <c r="S11189">
        <v>1</v>
      </c>
      <c r="T11189">
        <v>2</v>
      </c>
      <c r="U11189" t="b">
        <v>1</v>
      </c>
      <c r="V11189" t="s">
        <v>12689</v>
      </c>
      <c r="W11189" t="s">
        <v>12690</v>
      </c>
      <c r="X11189" t="s">
        <v>14610</v>
      </c>
      <c r="Y11189">
        <v>33</v>
      </c>
      <c r="Z11189">
        <v>33</v>
      </c>
      <c r="AA11189">
        <v>6</v>
      </c>
      <c r="AB11189">
        <v>6</v>
      </c>
      <c r="AC11189">
        <v>65</v>
      </c>
    </row>
    <row r="11190" spans="1:29">
      <c r="A11190">
        <v>12184</v>
      </c>
      <c r="B11190" t="s">
        <v>805</v>
      </c>
      <c r="C11190" t="s">
        <v>13061</v>
      </c>
      <c r="J11190" t="s">
        <v>1444</v>
      </c>
      <c r="K11190">
        <v>0</v>
      </c>
      <c r="N11190" t="b">
        <v>1</v>
      </c>
      <c r="O11190" t="b">
        <v>0</v>
      </c>
      <c r="P11190" t="b">
        <v>0</v>
      </c>
      <c r="Q11190">
        <v>6</v>
      </c>
      <c r="R11190">
        <v>6</v>
      </c>
      <c r="S11190">
        <v>1</v>
      </c>
      <c r="T11190">
        <v>2</v>
      </c>
      <c r="U11190" t="b">
        <v>1</v>
      </c>
      <c r="V11190" t="s">
        <v>12689</v>
      </c>
      <c r="W11190" t="s">
        <v>12690</v>
      </c>
      <c r="X11190" t="s">
        <v>14611</v>
      </c>
      <c r="Y11190">
        <v>34</v>
      </c>
      <c r="Z11190">
        <v>34</v>
      </c>
      <c r="AA11190">
        <v>6</v>
      </c>
      <c r="AB11190">
        <v>6</v>
      </c>
      <c r="AC11190">
        <v>65</v>
      </c>
    </row>
    <row r="11191" spans="1:29">
      <c r="A11191">
        <v>12185</v>
      </c>
      <c r="B11191" t="s">
        <v>805</v>
      </c>
      <c r="C11191" t="s">
        <v>13062</v>
      </c>
      <c r="J11191" t="s">
        <v>1444</v>
      </c>
      <c r="K11191">
        <v>0</v>
      </c>
      <c r="N11191" t="b">
        <v>1</v>
      </c>
      <c r="O11191" t="b">
        <v>0</v>
      </c>
      <c r="P11191" t="b">
        <v>0</v>
      </c>
      <c r="Q11191">
        <v>6</v>
      </c>
      <c r="R11191">
        <v>6</v>
      </c>
      <c r="S11191">
        <v>1</v>
      </c>
      <c r="T11191">
        <v>2</v>
      </c>
      <c r="U11191" t="b">
        <v>1</v>
      </c>
      <c r="V11191" t="s">
        <v>12689</v>
      </c>
      <c r="W11191" t="s">
        <v>12690</v>
      </c>
      <c r="X11191" t="s">
        <v>14612</v>
      </c>
      <c r="Y11191">
        <v>35</v>
      </c>
      <c r="Z11191">
        <v>35</v>
      </c>
      <c r="AA11191">
        <v>6</v>
      </c>
      <c r="AB11191">
        <v>6</v>
      </c>
      <c r="AC11191">
        <v>65</v>
      </c>
    </row>
    <row r="11192" spans="1:29">
      <c r="A11192">
        <v>12186</v>
      </c>
      <c r="B11192" t="s">
        <v>805</v>
      </c>
      <c r="C11192" t="s">
        <v>13063</v>
      </c>
      <c r="J11192" t="s">
        <v>1444</v>
      </c>
      <c r="K11192">
        <v>0</v>
      </c>
      <c r="N11192" t="b">
        <v>1</v>
      </c>
      <c r="O11192" t="b">
        <v>0</v>
      </c>
      <c r="P11192" t="b">
        <v>0</v>
      </c>
      <c r="Q11192">
        <v>6</v>
      </c>
      <c r="R11192">
        <v>6</v>
      </c>
      <c r="S11192">
        <v>1</v>
      </c>
      <c r="T11192">
        <v>2</v>
      </c>
      <c r="U11192" t="b">
        <v>1</v>
      </c>
      <c r="V11192" t="s">
        <v>12689</v>
      </c>
      <c r="W11192" t="s">
        <v>12690</v>
      </c>
      <c r="X11192" t="s">
        <v>14613</v>
      </c>
      <c r="Y11192">
        <v>36</v>
      </c>
      <c r="Z11192">
        <v>36</v>
      </c>
      <c r="AA11192">
        <v>6</v>
      </c>
      <c r="AB11192">
        <v>6</v>
      </c>
      <c r="AC11192">
        <v>65</v>
      </c>
    </row>
    <row r="11193" spans="1:29">
      <c r="A11193">
        <v>12187</v>
      </c>
      <c r="B11193" t="s">
        <v>805</v>
      </c>
      <c r="C11193" t="s">
        <v>13064</v>
      </c>
      <c r="J11193" t="s">
        <v>1444</v>
      </c>
      <c r="K11193">
        <v>0</v>
      </c>
      <c r="N11193" t="b">
        <v>1</v>
      </c>
      <c r="O11193" t="b">
        <v>0</v>
      </c>
      <c r="P11193" t="b">
        <v>0</v>
      </c>
      <c r="Q11193">
        <v>6</v>
      </c>
      <c r="R11193">
        <v>6</v>
      </c>
      <c r="S11193">
        <v>1</v>
      </c>
      <c r="T11193">
        <v>2</v>
      </c>
      <c r="U11193" t="b">
        <v>1</v>
      </c>
      <c r="V11193" t="s">
        <v>12689</v>
      </c>
      <c r="W11193" t="s">
        <v>12690</v>
      </c>
      <c r="X11193" t="s">
        <v>14614</v>
      </c>
      <c r="Y11193">
        <v>37</v>
      </c>
      <c r="Z11193">
        <v>37</v>
      </c>
      <c r="AA11193">
        <v>6</v>
      </c>
      <c r="AB11193">
        <v>6</v>
      </c>
      <c r="AC11193">
        <v>65</v>
      </c>
    </row>
    <row r="11194" spans="1:29">
      <c r="A11194">
        <v>12188</v>
      </c>
      <c r="B11194" t="s">
        <v>805</v>
      </c>
      <c r="C11194" t="s">
        <v>13065</v>
      </c>
      <c r="J11194" t="s">
        <v>1444</v>
      </c>
      <c r="K11194">
        <v>0</v>
      </c>
      <c r="N11194" t="b">
        <v>1</v>
      </c>
      <c r="O11194" t="b">
        <v>0</v>
      </c>
      <c r="P11194" t="b">
        <v>0</v>
      </c>
      <c r="Q11194">
        <v>6</v>
      </c>
      <c r="R11194">
        <v>6</v>
      </c>
      <c r="S11194">
        <v>1</v>
      </c>
      <c r="T11194">
        <v>2</v>
      </c>
      <c r="U11194" t="b">
        <v>1</v>
      </c>
      <c r="V11194" t="s">
        <v>12689</v>
      </c>
      <c r="W11194" t="s">
        <v>12690</v>
      </c>
      <c r="X11194" t="s">
        <v>14615</v>
      </c>
      <c r="Y11194">
        <v>38</v>
      </c>
      <c r="Z11194">
        <v>38</v>
      </c>
      <c r="AA11194">
        <v>6</v>
      </c>
      <c r="AB11194">
        <v>6</v>
      </c>
      <c r="AC11194">
        <v>65</v>
      </c>
    </row>
    <row r="11195" spans="1:29">
      <c r="A11195">
        <v>12189</v>
      </c>
      <c r="B11195" t="s">
        <v>805</v>
      </c>
      <c r="C11195" t="s">
        <v>13066</v>
      </c>
      <c r="J11195" t="s">
        <v>1444</v>
      </c>
      <c r="K11195">
        <v>0</v>
      </c>
      <c r="N11195" t="b">
        <v>1</v>
      </c>
      <c r="O11195" t="b">
        <v>0</v>
      </c>
      <c r="P11195" t="b">
        <v>0</v>
      </c>
      <c r="Q11195">
        <v>6</v>
      </c>
      <c r="R11195">
        <v>6</v>
      </c>
      <c r="S11195">
        <v>1</v>
      </c>
      <c r="T11195">
        <v>2</v>
      </c>
      <c r="U11195" t="b">
        <v>1</v>
      </c>
      <c r="V11195" t="s">
        <v>12689</v>
      </c>
      <c r="W11195" t="s">
        <v>12690</v>
      </c>
      <c r="X11195" t="s">
        <v>14616</v>
      </c>
      <c r="Y11195">
        <v>39</v>
      </c>
      <c r="Z11195">
        <v>39</v>
      </c>
      <c r="AA11195">
        <v>6</v>
      </c>
      <c r="AB11195">
        <v>6</v>
      </c>
      <c r="AC11195">
        <v>65</v>
      </c>
    </row>
    <row r="11196" spans="1:29">
      <c r="A11196">
        <v>12190</v>
      </c>
      <c r="B11196" t="s">
        <v>805</v>
      </c>
      <c r="C11196" t="s">
        <v>13067</v>
      </c>
      <c r="J11196" t="s">
        <v>1444</v>
      </c>
      <c r="K11196">
        <v>0</v>
      </c>
      <c r="N11196" t="b">
        <v>1</v>
      </c>
      <c r="O11196" t="b">
        <v>0</v>
      </c>
      <c r="P11196" t="b">
        <v>0</v>
      </c>
      <c r="Q11196">
        <v>6</v>
      </c>
      <c r="R11196">
        <v>6</v>
      </c>
      <c r="S11196">
        <v>1</v>
      </c>
      <c r="T11196">
        <v>2</v>
      </c>
      <c r="U11196" t="b">
        <v>1</v>
      </c>
      <c r="V11196" t="s">
        <v>12689</v>
      </c>
      <c r="W11196" t="s">
        <v>12690</v>
      </c>
      <c r="X11196" t="s">
        <v>14734</v>
      </c>
      <c r="Y11196">
        <v>40</v>
      </c>
      <c r="Z11196">
        <v>40</v>
      </c>
      <c r="AA11196">
        <v>6</v>
      </c>
      <c r="AB11196">
        <v>6</v>
      </c>
      <c r="AC11196">
        <v>65</v>
      </c>
    </row>
    <row r="11197" spans="1:29">
      <c r="A11197">
        <v>12191</v>
      </c>
      <c r="B11197" t="s">
        <v>805</v>
      </c>
      <c r="C11197" t="s">
        <v>13068</v>
      </c>
      <c r="J11197" t="s">
        <v>1444</v>
      </c>
      <c r="K11197">
        <v>0</v>
      </c>
      <c r="N11197" t="b">
        <v>1</v>
      </c>
      <c r="O11197" t="b">
        <v>0</v>
      </c>
      <c r="P11197" t="b">
        <v>0</v>
      </c>
      <c r="Q11197">
        <v>6</v>
      </c>
      <c r="R11197">
        <v>6</v>
      </c>
      <c r="S11197">
        <v>1</v>
      </c>
      <c r="T11197">
        <v>2</v>
      </c>
      <c r="U11197" t="b">
        <v>1</v>
      </c>
      <c r="V11197" t="s">
        <v>12689</v>
      </c>
      <c r="W11197" t="s">
        <v>12690</v>
      </c>
      <c r="X11197" t="s">
        <v>14735</v>
      </c>
      <c r="Y11197">
        <v>41</v>
      </c>
      <c r="Z11197">
        <v>41</v>
      </c>
      <c r="AA11197">
        <v>6</v>
      </c>
      <c r="AB11197">
        <v>6</v>
      </c>
      <c r="AC11197">
        <v>65</v>
      </c>
    </row>
    <row r="11198" spans="1:29">
      <c r="A11198">
        <v>12192</v>
      </c>
      <c r="B11198" t="s">
        <v>805</v>
      </c>
      <c r="C11198" t="s">
        <v>13069</v>
      </c>
      <c r="J11198" t="s">
        <v>1444</v>
      </c>
      <c r="K11198">
        <v>0</v>
      </c>
      <c r="N11198" t="b">
        <v>1</v>
      </c>
      <c r="O11198" t="b">
        <v>0</v>
      </c>
      <c r="P11198" t="b">
        <v>0</v>
      </c>
      <c r="Q11198">
        <v>6</v>
      </c>
      <c r="R11198">
        <v>6</v>
      </c>
      <c r="S11198">
        <v>1</v>
      </c>
      <c r="T11198">
        <v>2</v>
      </c>
      <c r="U11198" t="b">
        <v>1</v>
      </c>
      <c r="V11198" t="s">
        <v>12689</v>
      </c>
      <c r="W11198" t="s">
        <v>12690</v>
      </c>
      <c r="X11198" t="s">
        <v>14736</v>
      </c>
      <c r="Y11198">
        <v>42</v>
      </c>
      <c r="Z11198">
        <v>42</v>
      </c>
      <c r="AA11198">
        <v>6</v>
      </c>
      <c r="AB11198">
        <v>6</v>
      </c>
      <c r="AC11198">
        <v>65</v>
      </c>
    </row>
    <row r="11199" spans="1:29">
      <c r="A11199">
        <v>12193</v>
      </c>
      <c r="B11199" t="s">
        <v>805</v>
      </c>
      <c r="C11199" t="s">
        <v>13070</v>
      </c>
      <c r="J11199" t="s">
        <v>1444</v>
      </c>
      <c r="K11199">
        <v>0</v>
      </c>
      <c r="N11199" t="b">
        <v>1</v>
      </c>
      <c r="O11199" t="b">
        <v>0</v>
      </c>
      <c r="P11199" t="b">
        <v>0</v>
      </c>
      <c r="Q11199">
        <v>6</v>
      </c>
      <c r="R11199">
        <v>6</v>
      </c>
      <c r="S11199">
        <v>1</v>
      </c>
      <c r="T11199">
        <v>2</v>
      </c>
      <c r="U11199" t="b">
        <v>1</v>
      </c>
      <c r="V11199" t="s">
        <v>12689</v>
      </c>
      <c r="W11199" t="s">
        <v>12690</v>
      </c>
      <c r="X11199" t="s">
        <v>14737</v>
      </c>
      <c r="Y11199">
        <v>43</v>
      </c>
      <c r="Z11199">
        <v>43</v>
      </c>
      <c r="AA11199">
        <v>6</v>
      </c>
      <c r="AB11199">
        <v>6</v>
      </c>
      <c r="AC11199">
        <v>65</v>
      </c>
    </row>
    <row r="11200" spans="1:29">
      <c r="A11200">
        <v>12194</v>
      </c>
      <c r="B11200" t="s">
        <v>805</v>
      </c>
      <c r="C11200" t="s">
        <v>13071</v>
      </c>
      <c r="J11200" t="s">
        <v>1444</v>
      </c>
      <c r="K11200">
        <v>0</v>
      </c>
      <c r="N11200" t="b">
        <v>1</v>
      </c>
      <c r="O11200" t="b">
        <v>0</v>
      </c>
      <c r="P11200" t="b">
        <v>0</v>
      </c>
      <c r="Q11200">
        <v>6</v>
      </c>
      <c r="R11200">
        <v>6</v>
      </c>
      <c r="S11200">
        <v>1</v>
      </c>
      <c r="T11200">
        <v>2</v>
      </c>
      <c r="U11200" t="b">
        <v>1</v>
      </c>
      <c r="V11200" t="s">
        <v>12689</v>
      </c>
      <c r="W11200" t="s">
        <v>12690</v>
      </c>
      <c r="X11200" t="s">
        <v>14738</v>
      </c>
      <c r="Y11200">
        <v>44</v>
      </c>
      <c r="Z11200">
        <v>44</v>
      </c>
      <c r="AA11200">
        <v>6</v>
      </c>
      <c r="AB11200">
        <v>6</v>
      </c>
      <c r="AC11200">
        <v>65</v>
      </c>
    </row>
    <row r="11201" spans="1:29">
      <c r="A11201">
        <v>12195</v>
      </c>
      <c r="B11201" t="s">
        <v>805</v>
      </c>
      <c r="C11201" t="s">
        <v>13072</v>
      </c>
      <c r="J11201" t="s">
        <v>1444</v>
      </c>
      <c r="K11201">
        <v>0</v>
      </c>
      <c r="N11201" t="b">
        <v>1</v>
      </c>
      <c r="O11201" t="b">
        <v>0</v>
      </c>
      <c r="P11201" t="b">
        <v>0</v>
      </c>
      <c r="Q11201">
        <v>6</v>
      </c>
      <c r="R11201">
        <v>6</v>
      </c>
      <c r="S11201">
        <v>1</v>
      </c>
      <c r="T11201">
        <v>2</v>
      </c>
      <c r="U11201" t="b">
        <v>1</v>
      </c>
      <c r="V11201" t="s">
        <v>12689</v>
      </c>
      <c r="W11201" t="s">
        <v>12690</v>
      </c>
      <c r="X11201" t="s">
        <v>14739</v>
      </c>
      <c r="Y11201">
        <v>45</v>
      </c>
      <c r="Z11201">
        <v>45</v>
      </c>
      <c r="AA11201">
        <v>6</v>
      </c>
      <c r="AB11201">
        <v>6</v>
      </c>
      <c r="AC11201">
        <v>65</v>
      </c>
    </row>
    <row r="11202" spans="1:29">
      <c r="A11202">
        <v>12196</v>
      </c>
      <c r="B11202" t="s">
        <v>805</v>
      </c>
      <c r="C11202" t="s">
        <v>13073</v>
      </c>
      <c r="J11202" t="s">
        <v>1444</v>
      </c>
      <c r="K11202">
        <v>0</v>
      </c>
      <c r="N11202" t="b">
        <v>1</v>
      </c>
      <c r="O11202" t="b">
        <v>0</v>
      </c>
      <c r="P11202" t="b">
        <v>0</v>
      </c>
      <c r="Q11202">
        <v>6</v>
      </c>
      <c r="R11202">
        <v>6</v>
      </c>
      <c r="S11202">
        <v>1</v>
      </c>
      <c r="T11202">
        <v>2</v>
      </c>
      <c r="U11202" t="b">
        <v>1</v>
      </c>
      <c r="V11202" t="s">
        <v>12689</v>
      </c>
      <c r="W11202" t="s">
        <v>12690</v>
      </c>
      <c r="X11202" t="s">
        <v>14741</v>
      </c>
      <c r="Y11202">
        <v>46</v>
      </c>
      <c r="Z11202">
        <v>46</v>
      </c>
      <c r="AA11202">
        <v>6</v>
      </c>
      <c r="AB11202">
        <v>6</v>
      </c>
      <c r="AC11202">
        <v>65</v>
      </c>
    </row>
    <row r="11203" spans="1:29">
      <c r="A11203">
        <v>12197</v>
      </c>
      <c r="B11203" t="s">
        <v>805</v>
      </c>
      <c r="C11203" t="s">
        <v>13074</v>
      </c>
      <c r="J11203" t="s">
        <v>1444</v>
      </c>
      <c r="K11203">
        <v>0</v>
      </c>
      <c r="N11203" t="b">
        <v>1</v>
      </c>
      <c r="O11203" t="b">
        <v>0</v>
      </c>
      <c r="P11203" t="b">
        <v>0</v>
      </c>
      <c r="Q11203">
        <v>6</v>
      </c>
      <c r="R11203">
        <v>6</v>
      </c>
      <c r="S11203">
        <v>1</v>
      </c>
      <c r="T11203">
        <v>2</v>
      </c>
      <c r="U11203" t="b">
        <v>1</v>
      </c>
      <c r="V11203" t="s">
        <v>12689</v>
      </c>
      <c r="W11203" t="s">
        <v>12690</v>
      </c>
      <c r="X11203" t="s">
        <v>14562</v>
      </c>
      <c r="Y11203">
        <v>47</v>
      </c>
      <c r="Z11203">
        <v>47</v>
      </c>
      <c r="AA11203">
        <v>6</v>
      </c>
      <c r="AB11203">
        <v>6</v>
      </c>
      <c r="AC11203">
        <v>65</v>
      </c>
    </row>
    <row r="11204" spans="1:29">
      <c r="A11204">
        <v>12198</v>
      </c>
      <c r="B11204" t="s">
        <v>805</v>
      </c>
      <c r="C11204" t="s">
        <v>13075</v>
      </c>
      <c r="J11204" t="s">
        <v>1444</v>
      </c>
      <c r="K11204">
        <v>0</v>
      </c>
      <c r="N11204" t="b">
        <v>1</v>
      </c>
      <c r="O11204" t="b">
        <v>0</v>
      </c>
      <c r="P11204" t="b">
        <v>0</v>
      </c>
      <c r="Q11204">
        <v>6</v>
      </c>
      <c r="R11204">
        <v>6</v>
      </c>
      <c r="S11204">
        <v>1</v>
      </c>
      <c r="T11204">
        <v>2</v>
      </c>
      <c r="U11204" t="b">
        <v>1</v>
      </c>
      <c r="V11204" t="s">
        <v>12689</v>
      </c>
      <c r="W11204" t="s">
        <v>12690</v>
      </c>
      <c r="X11204" t="s">
        <v>14475</v>
      </c>
      <c r="Y11204">
        <v>48</v>
      </c>
      <c r="Z11204">
        <v>48</v>
      </c>
      <c r="AA11204">
        <v>6</v>
      </c>
      <c r="AB11204">
        <v>6</v>
      </c>
      <c r="AC11204">
        <v>65</v>
      </c>
    </row>
    <row r="11205" spans="1:29">
      <c r="A11205">
        <v>12199</v>
      </c>
      <c r="B11205" t="s">
        <v>805</v>
      </c>
      <c r="C11205" t="s">
        <v>13076</v>
      </c>
      <c r="J11205" t="s">
        <v>1444</v>
      </c>
      <c r="K11205">
        <v>0</v>
      </c>
      <c r="N11205" t="b">
        <v>1</v>
      </c>
      <c r="O11205" t="b">
        <v>0</v>
      </c>
      <c r="P11205" t="b">
        <v>0</v>
      </c>
      <c r="Q11205">
        <v>6</v>
      </c>
      <c r="R11205">
        <v>6</v>
      </c>
      <c r="S11205">
        <v>1</v>
      </c>
      <c r="T11205">
        <v>2</v>
      </c>
      <c r="U11205" t="b">
        <v>1</v>
      </c>
      <c r="V11205" t="s">
        <v>12689</v>
      </c>
      <c r="W11205" t="s">
        <v>12690</v>
      </c>
      <c r="X11205" t="s">
        <v>14478</v>
      </c>
      <c r="Y11205">
        <v>49</v>
      </c>
      <c r="Z11205">
        <v>49</v>
      </c>
      <c r="AA11205">
        <v>6</v>
      </c>
      <c r="AB11205">
        <v>6</v>
      </c>
      <c r="AC11205">
        <v>65</v>
      </c>
    </row>
    <row r="11206" spans="1:29">
      <c r="A11206">
        <v>12200</v>
      </c>
      <c r="B11206" t="s">
        <v>805</v>
      </c>
      <c r="C11206" t="s">
        <v>13077</v>
      </c>
      <c r="J11206" t="s">
        <v>1444</v>
      </c>
      <c r="K11206">
        <v>0</v>
      </c>
      <c r="N11206" t="b">
        <v>1</v>
      </c>
      <c r="O11206" t="b">
        <v>0</v>
      </c>
      <c r="P11206" t="b">
        <v>0</v>
      </c>
      <c r="Q11206">
        <v>6</v>
      </c>
      <c r="R11206">
        <v>6</v>
      </c>
      <c r="S11206">
        <v>1</v>
      </c>
      <c r="T11206">
        <v>2</v>
      </c>
      <c r="U11206" t="b">
        <v>1</v>
      </c>
      <c r="V11206" t="s">
        <v>12689</v>
      </c>
      <c r="W11206" t="s">
        <v>12690</v>
      </c>
      <c r="X11206" t="s">
        <v>14481</v>
      </c>
      <c r="Y11206">
        <v>50</v>
      </c>
      <c r="Z11206">
        <v>50</v>
      </c>
      <c r="AA11206">
        <v>6</v>
      </c>
      <c r="AB11206">
        <v>6</v>
      </c>
      <c r="AC11206">
        <v>65</v>
      </c>
    </row>
    <row r="11207" spans="1:29">
      <c r="A11207">
        <v>12201</v>
      </c>
      <c r="B11207" t="s">
        <v>805</v>
      </c>
      <c r="C11207" t="s">
        <v>13078</v>
      </c>
      <c r="J11207" t="s">
        <v>1444</v>
      </c>
      <c r="K11207">
        <v>0</v>
      </c>
      <c r="N11207" t="b">
        <v>1</v>
      </c>
      <c r="O11207" t="b">
        <v>0</v>
      </c>
      <c r="P11207" t="b">
        <v>0</v>
      </c>
      <c r="Q11207">
        <v>6</v>
      </c>
      <c r="R11207">
        <v>6</v>
      </c>
      <c r="S11207">
        <v>1</v>
      </c>
      <c r="T11207">
        <v>2</v>
      </c>
      <c r="U11207" t="b">
        <v>1</v>
      </c>
      <c r="V11207" t="s">
        <v>12689</v>
      </c>
      <c r="W11207" t="s">
        <v>12690</v>
      </c>
      <c r="X11207" t="s">
        <v>14484</v>
      </c>
      <c r="Y11207">
        <v>51</v>
      </c>
      <c r="Z11207">
        <v>51</v>
      </c>
      <c r="AA11207">
        <v>6</v>
      </c>
      <c r="AB11207">
        <v>6</v>
      </c>
      <c r="AC11207">
        <v>65</v>
      </c>
    </row>
    <row r="11208" spans="1:29">
      <c r="A11208">
        <v>12202</v>
      </c>
      <c r="B11208" t="s">
        <v>805</v>
      </c>
      <c r="C11208" t="s">
        <v>13079</v>
      </c>
      <c r="J11208" t="s">
        <v>1444</v>
      </c>
      <c r="K11208">
        <v>0</v>
      </c>
      <c r="N11208" t="b">
        <v>1</v>
      </c>
      <c r="O11208" t="b">
        <v>0</v>
      </c>
      <c r="P11208" t="b">
        <v>0</v>
      </c>
      <c r="Q11208">
        <v>6</v>
      </c>
      <c r="R11208">
        <v>6</v>
      </c>
      <c r="S11208">
        <v>1</v>
      </c>
      <c r="T11208">
        <v>2</v>
      </c>
      <c r="U11208" t="b">
        <v>1</v>
      </c>
      <c r="V11208" t="s">
        <v>12689</v>
      </c>
      <c r="W11208" t="s">
        <v>12690</v>
      </c>
      <c r="X11208" t="s">
        <v>14565</v>
      </c>
      <c r="Y11208">
        <v>52</v>
      </c>
      <c r="Z11208">
        <v>52</v>
      </c>
      <c r="AA11208">
        <v>6</v>
      </c>
      <c r="AB11208">
        <v>6</v>
      </c>
      <c r="AC11208">
        <v>65</v>
      </c>
    </row>
    <row r="11209" spans="1:29">
      <c r="A11209">
        <v>12203</v>
      </c>
      <c r="B11209" t="s">
        <v>805</v>
      </c>
      <c r="C11209" t="s">
        <v>13080</v>
      </c>
      <c r="J11209" t="s">
        <v>1444</v>
      </c>
      <c r="K11209">
        <v>0</v>
      </c>
      <c r="N11209" t="b">
        <v>1</v>
      </c>
      <c r="O11209" t="b">
        <v>0</v>
      </c>
      <c r="P11209" t="b">
        <v>0</v>
      </c>
      <c r="Q11209">
        <v>6</v>
      </c>
      <c r="R11209">
        <v>6</v>
      </c>
      <c r="S11209">
        <v>1</v>
      </c>
      <c r="T11209">
        <v>2</v>
      </c>
      <c r="U11209" t="b">
        <v>1</v>
      </c>
      <c r="V11209" t="s">
        <v>12689</v>
      </c>
      <c r="W11209" t="s">
        <v>12690</v>
      </c>
      <c r="X11209" t="s">
        <v>14568</v>
      </c>
      <c r="Y11209">
        <v>53</v>
      </c>
      <c r="Z11209">
        <v>53</v>
      </c>
      <c r="AA11209">
        <v>6</v>
      </c>
      <c r="AB11209">
        <v>6</v>
      </c>
      <c r="AC11209">
        <v>65</v>
      </c>
    </row>
    <row r="11210" spans="1:29">
      <c r="A11210">
        <v>12204</v>
      </c>
      <c r="B11210" t="s">
        <v>805</v>
      </c>
      <c r="C11210" t="s">
        <v>13081</v>
      </c>
      <c r="J11210" t="s">
        <v>1444</v>
      </c>
      <c r="K11210">
        <v>0</v>
      </c>
      <c r="N11210" t="b">
        <v>1</v>
      </c>
      <c r="O11210" t="b">
        <v>0</v>
      </c>
      <c r="P11210" t="b">
        <v>0</v>
      </c>
      <c r="Q11210">
        <v>6</v>
      </c>
      <c r="R11210">
        <v>6</v>
      </c>
      <c r="S11210">
        <v>1</v>
      </c>
      <c r="T11210">
        <v>2</v>
      </c>
      <c r="U11210" t="b">
        <v>1</v>
      </c>
      <c r="V11210" t="s">
        <v>12689</v>
      </c>
      <c r="W11210" t="s">
        <v>12690</v>
      </c>
      <c r="X11210" t="s">
        <v>14571</v>
      </c>
      <c r="Y11210">
        <v>54</v>
      </c>
      <c r="Z11210">
        <v>54</v>
      </c>
      <c r="AA11210">
        <v>6</v>
      </c>
      <c r="AB11210">
        <v>6</v>
      </c>
      <c r="AC11210">
        <v>65</v>
      </c>
    </row>
    <row r="11211" spans="1:29">
      <c r="A11211">
        <v>12205</v>
      </c>
      <c r="B11211" t="s">
        <v>805</v>
      </c>
      <c r="C11211" t="s">
        <v>13082</v>
      </c>
      <c r="J11211" t="s">
        <v>1444</v>
      </c>
      <c r="K11211">
        <v>0</v>
      </c>
      <c r="N11211" t="b">
        <v>1</v>
      </c>
      <c r="O11211" t="b">
        <v>0</v>
      </c>
      <c r="P11211" t="b">
        <v>0</v>
      </c>
      <c r="Q11211">
        <v>6</v>
      </c>
      <c r="R11211">
        <v>6</v>
      </c>
      <c r="S11211">
        <v>1</v>
      </c>
      <c r="T11211">
        <v>2</v>
      </c>
      <c r="U11211" t="b">
        <v>1</v>
      </c>
      <c r="V11211" t="s">
        <v>12689</v>
      </c>
      <c r="W11211" t="s">
        <v>12690</v>
      </c>
      <c r="X11211" t="s">
        <v>14574</v>
      </c>
      <c r="Y11211">
        <v>55</v>
      </c>
      <c r="Z11211">
        <v>55</v>
      </c>
      <c r="AA11211">
        <v>6</v>
      </c>
      <c r="AB11211">
        <v>6</v>
      </c>
      <c r="AC11211">
        <v>65</v>
      </c>
    </row>
    <row r="11212" spans="1:29">
      <c r="A11212">
        <v>12206</v>
      </c>
      <c r="B11212" t="s">
        <v>805</v>
      </c>
      <c r="C11212" t="s">
        <v>13083</v>
      </c>
      <c r="J11212" t="s">
        <v>1444</v>
      </c>
      <c r="K11212">
        <v>0</v>
      </c>
      <c r="N11212" t="b">
        <v>1</v>
      </c>
      <c r="O11212" t="b">
        <v>0</v>
      </c>
      <c r="P11212" t="b">
        <v>0</v>
      </c>
      <c r="Q11212">
        <v>6</v>
      </c>
      <c r="R11212">
        <v>6</v>
      </c>
      <c r="S11212">
        <v>1</v>
      </c>
      <c r="T11212">
        <v>2</v>
      </c>
      <c r="U11212" t="b">
        <v>1</v>
      </c>
      <c r="V11212" t="s">
        <v>12689</v>
      </c>
      <c r="W11212" t="s">
        <v>12690</v>
      </c>
      <c r="X11212" t="s">
        <v>14576</v>
      </c>
      <c r="Y11212">
        <v>56</v>
      </c>
      <c r="Z11212">
        <v>56</v>
      </c>
      <c r="AA11212">
        <v>6</v>
      </c>
      <c r="AB11212">
        <v>6</v>
      </c>
      <c r="AC11212">
        <v>65</v>
      </c>
    </row>
    <row r="11213" spans="1:29">
      <c r="A11213">
        <v>12207</v>
      </c>
      <c r="B11213" t="s">
        <v>805</v>
      </c>
      <c r="C11213" t="s">
        <v>13084</v>
      </c>
      <c r="J11213" t="s">
        <v>1444</v>
      </c>
      <c r="K11213">
        <v>0</v>
      </c>
      <c r="N11213" t="b">
        <v>1</v>
      </c>
      <c r="O11213" t="b">
        <v>0</v>
      </c>
      <c r="P11213" t="b">
        <v>0</v>
      </c>
      <c r="Q11213">
        <v>6</v>
      </c>
      <c r="R11213">
        <v>6</v>
      </c>
      <c r="S11213">
        <v>1</v>
      </c>
      <c r="T11213">
        <v>2</v>
      </c>
      <c r="U11213" t="b">
        <v>1</v>
      </c>
      <c r="V11213" t="s">
        <v>12689</v>
      </c>
      <c r="W11213" t="s">
        <v>12690</v>
      </c>
      <c r="X11213" t="s">
        <v>14579</v>
      </c>
      <c r="Y11213">
        <v>57</v>
      </c>
      <c r="Z11213">
        <v>57</v>
      </c>
      <c r="AA11213">
        <v>6</v>
      </c>
      <c r="AB11213">
        <v>6</v>
      </c>
      <c r="AC11213">
        <v>65</v>
      </c>
    </row>
    <row r="11214" spans="1:29">
      <c r="A11214">
        <v>12208</v>
      </c>
      <c r="B11214" t="s">
        <v>805</v>
      </c>
      <c r="C11214" t="s">
        <v>13085</v>
      </c>
      <c r="J11214" t="s">
        <v>1444</v>
      </c>
      <c r="K11214">
        <v>0</v>
      </c>
      <c r="N11214" t="b">
        <v>1</v>
      </c>
      <c r="O11214" t="b">
        <v>0</v>
      </c>
      <c r="P11214" t="b">
        <v>0</v>
      </c>
      <c r="Q11214">
        <v>6</v>
      </c>
      <c r="R11214">
        <v>6</v>
      </c>
      <c r="S11214">
        <v>1</v>
      </c>
      <c r="T11214">
        <v>2</v>
      </c>
      <c r="U11214" t="b">
        <v>1</v>
      </c>
      <c r="V11214" t="s">
        <v>12689</v>
      </c>
      <c r="W11214" t="s">
        <v>12690</v>
      </c>
      <c r="X11214" t="s">
        <v>14582</v>
      </c>
      <c r="Y11214">
        <v>58</v>
      </c>
      <c r="Z11214">
        <v>58</v>
      </c>
      <c r="AA11214">
        <v>6</v>
      </c>
      <c r="AB11214">
        <v>6</v>
      </c>
      <c r="AC11214">
        <v>65</v>
      </c>
    </row>
    <row r="11215" spans="1:29">
      <c r="A11215">
        <v>12209</v>
      </c>
      <c r="B11215" t="s">
        <v>805</v>
      </c>
      <c r="C11215" t="s">
        <v>13086</v>
      </c>
      <c r="J11215" t="s">
        <v>1444</v>
      </c>
      <c r="K11215">
        <v>0</v>
      </c>
      <c r="N11215" t="b">
        <v>1</v>
      </c>
      <c r="O11215" t="b">
        <v>0</v>
      </c>
      <c r="P11215" t="b">
        <v>0</v>
      </c>
      <c r="Q11215">
        <v>6</v>
      </c>
      <c r="R11215">
        <v>6</v>
      </c>
      <c r="S11215">
        <v>1</v>
      </c>
      <c r="T11215">
        <v>2</v>
      </c>
      <c r="U11215" t="b">
        <v>1</v>
      </c>
      <c r="V11215" t="s">
        <v>12689</v>
      </c>
      <c r="W11215" t="s">
        <v>12690</v>
      </c>
      <c r="X11215" t="s">
        <v>14585</v>
      </c>
      <c r="Y11215">
        <v>59</v>
      </c>
      <c r="Z11215">
        <v>59</v>
      </c>
      <c r="AA11215">
        <v>6</v>
      </c>
      <c r="AB11215">
        <v>6</v>
      </c>
      <c r="AC11215">
        <v>65</v>
      </c>
    </row>
    <row r="11216" spans="1:29">
      <c r="A11216">
        <v>12210</v>
      </c>
      <c r="B11216" t="s">
        <v>805</v>
      </c>
      <c r="C11216" t="s">
        <v>13087</v>
      </c>
      <c r="J11216" t="s">
        <v>1444</v>
      </c>
      <c r="K11216">
        <v>0</v>
      </c>
      <c r="N11216" t="b">
        <v>1</v>
      </c>
      <c r="O11216" t="b">
        <v>0</v>
      </c>
      <c r="P11216" t="b">
        <v>0</v>
      </c>
      <c r="Q11216">
        <v>6</v>
      </c>
      <c r="R11216">
        <v>6</v>
      </c>
      <c r="S11216">
        <v>1</v>
      </c>
      <c r="T11216">
        <v>2</v>
      </c>
      <c r="U11216" t="b">
        <v>1</v>
      </c>
      <c r="V11216" t="s">
        <v>12689</v>
      </c>
      <c r="W11216" t="s">
        <v>12690</v>
      </c>
      <c r="X11216" t="s">
        <v>14588</v>
      </c>
      <c r="Y11216">
        <v>60</v>
      </c>
      <c r="Z11216">
        <v>60</v>
      </c>
      <c r="AA11216">
        <v>6</v>
      </c>
      <c r="AB11216">
        <v>6</v>
      </c>
      <c r="AC11216">
        <v>65</v>
      </c>
    </row>
    <row r="11217" spans="1:29">
      <c r="A11217">
        <v>12211</v>
      </c>
      <c r="B11217" t="s">
        <v>805</v>
      </c>
      <c r="C11217" t="s">
        <v>13088</v>
      </c>
      <c r="J11217" t="s">
        <v>1444</v>
      </c>
      <c r="K11217">
        <v>0</v>
      </c>
      <c r="N11217" t="b">
        <v>1</v>
      </c>
      <c r="O11217" t="b">
        <v>0</v>
      </c>
      <c r="P11217" t="b">
        <v>0</v>
      </c>
      <c r="Q11217">
        <v>6</v>
      </c>
      <c r="R11217">
        <v>6</v>
      </c>
      <c r="S11217">
        <v>1</v>
      </c>
      <c r="T11217">
        <v>2</v>
      </c>
      <c r="U11217" t="b">
        <v>1</v>
      </c>
      <c r="V11217" t="s">
        <v>12689</v>
      </c>
      <c r="W11217" t="s">
        <v>12690</v>
      </c>
      <c r="X11217" t="s">
        <v>14591</v>
      </c>
      <c r="Y11217">
        <v>61</v>
      </c>
      <c r="Z11217">
        <v>61</v>
      </c>
      <c r="AA11217">
        <v>6</v>
      </c>
      <c r="AB11217">
        <v>6</v>
      </c>
      <c r="AC11217">
        <v>65</v>
      </c>
    </row>
    <row r="11218" spans="1:29">
      <c r="A11218">
        <v>12212</v>
      </c>
      <c r="B11218" t="s">
        <v>805</v>
      </c>
      <c r="C11218" t="s">
        <v>13089</v>
      </c>
      <c r="J11218" t="s">
        <v>1444</v>
      </c>
      <c r="K11218">
        <v>0</v>
      </c>
      <c r="N11218" t="b">
        <v>1</v>
      </c>
      <c r="O11218" t="b">
        <v>0</v>
      </c>
      <c r="P11218" t="b">
        <v>0</v>
      </c>
      <c r="Q11218">
        <v>6</v>
      </c>
      <c r="R11218">
        <v>6</v>
      </c>
      <c r="S11218">
        <v>1</v>
      </c>
      <c r="T11218">
        <v>2</v>
      </c>
      <c r="U11218" t="b">
        <v>1</v>
      </c>
      <c r="V11218" t="s">
        <v>12689</v>
      </c>
      <c r="W11218" t="s">
        <v>12690</v>
      </c>
      <c r="X11218" t="s">
        <v>14883</v>
      </c>
      <c r="Y11218">
        <v>62</v>
      </c>
      <c r="Z11218">
        <v>62</v>
      </c>
      <c r="AA11218">
        <v>6</v>
      </c>
      <c r="AB11218">
        <v>6</v>
      </c>
      <c r="AC11218">
        <v>65</v>
      </c>
    </row>
    <row r="11219" spans="1:29">
      <c r="A11219">
        <v>12213</v>
      </c>
      <c r="B11219" t="s">
        <v>805</v>
      </c>
      <c r="C11219" t="s">
        <v>13090</v>
      </c>
      <c r="J11219" t="s">
        <v>1444</v>
      </c>
      <c r="K11219">
        <v>0</v>
      </c>
      <c r="N11219" t="b">
        <v>1</v>
      </c>
      <c r="O11219" t="b">
        <v>0</v>
      </c>
      <c r="P11219" t="b">
        <v>0</v>
      </c>
      <c r="Q11219">
        <v>6</v>
      </c>
      <c r="R11219">
        <v>6</v>
      </c>
      <c r="S11219">
        <v>1</v>
      </c>
      <c r="T11219">
        <v>2</v>
      </c>
      <c r="U11219" t="b">
        <v>1</v>
      </c>
      <c r="V11219" t="s">
        <v>12689</v>
      </c>
      <c r="W11219" t="s">
        <v>12690</v>
      </c>
      <c r="X11219" t="s">
        <v>14884</v>
      </c>
      <c r="Y11219">
        <v>63</v>
      </c>
      <c r="Z11219">
        <v>63</v>
      </c>
      <c r="AA11219">
        <v>6</v>
      </c>
      <c r="AB11219">
        <v>6</v>
      </c>
      <c r="AC11219">
        <v>65</v>
      </c>
    </row>
    <row r="11220" spans="1:29">
      <c r="A11220">
        <v>12214</v>
      </c>
      <c r="B11220" t="s">
        <v>805</v>
      </c>
      <c r="C11220" t="s">
        <v>13091</v>
      </c>
      <c r="J11220" t="s">
        <v>1444</v>
      </c>
      <c r="K11220">
        <v>0</v>
      </c>
      <c r="N11220" t="b">
        <v>1</v>
      </c>
      <c r="O11220" t="b">
        <v>0</v>
      </c>
      <c r="P11220" t="b">
        <v>0</v>
      </c>
      <c r="Q11220">
        <v>6</v>
      </c>
      <c r="R11220">
        <v>6</v>
      </c>
      <c r="S11220">
        <v>1</v>
      </c>
      <c r="T11220">
        <v>2</v>
      </c>
      <c r="U11220" t="b">
        <v>1</v>
      </c>
      <c r="V11220" t="s">
        <v>12689</v>
      </c>
      <c r="W11220" t="s">
        <v>12690</v>
      </c>
      <c r="X11220" t="s">
        <v>14596</v>
      </c>
      <c r="Y11220">
        <v>64</v>
      </c>
      <c r="Z11220">
        <v>64</v>
      </c>
      <c r="AA11220">
        <v>6</v>
      </c>
      <c r="AB11220">
        <v>6</v>
      </c>
      <c r="AC11220">
        <v>65</v>
      </c>
    </row>
    <row r="11221" spans="1:29">
      <c r="A11221">
        <v>12215</v>
      </c>
      <c r="B11221" t="s">
        <v>805</v>
      </c>
      <c r="C11221" t="s">
        <v>13092</v>
      </c>
      <c r="J11221" t="s">
        <v>1444</v>
      </c>
      <c r="K11221">
        <v>0</v>
      </c>
      <c r="N11221" t="b">
        <v>1</v>
      </c>
      <c r="O11221" t="b">
        <v>0</v>
      </c>
      <c r="P11221" t="b">
        <v>0</v>
      </c>
      <c r="Q11221">
        <v>6</v>
      </c>
      <c r="R11221">
        <v>6</v>
      </c>
      <c r="S11221">
        <v>1</v>
      </c>
      <c r="T11221">
        <v>2</v>
      </c>
      <c r="U11221" t="b">
        <v>1</v>
      </c>
      <c r="V11221" t="s">
        <v>12689</v>
      </c>
      <c r="W11221" t="s">
        <v>12690</v>
      </c>
      <c r="X11221" t="s">
        <v>14885</v>
      </c>
      <c r="Y11221">
        <v>65</v>
      </c>
      <c r="Z11221">
        <v>65</v>
      </c>
      <c r="AA11221">
        <v>6</v>
      </c>
      <c r="AB11221">
        <v>6</v>
      </c>
      <c r="AC11221">
        <v>65</v>
      </c>
    </row>
    <row r="11222" spans="1:29">
      <c r="A11222">
        <v>12216</v>
      </c>
      <c r="B11222" t="s">
        <v>805</v>
      </c>
      <c r="C11222" t="s">
        <v>13093</v>
      </c>
      <c r="J11222" t="s">
        <v>1444</v>
      </c>
      <c r="K11222">
        <v>0</v>
      </c>
      <c r="N11222" t="b">
        <v>1</v>
      </c>
      <c r="O11222" t="b">
        <v>0</v>
      </c>
      <c r="P11222" t="b">
        <v>0</v>
      </c>
      <c r="Q11222">
        <v>6</v>
      </c>
      <c r="R11222">
        <v>6</v>
      </c>
      <c r="S11222">
        <v>1</v>
      </c>
      <c r="T11222">
        <v>2</v>
      </c>
      <c r="U11222" t="b">
        <v>1</v>
      </c>
      <c r="V11222" t="s">
        <v>12689</v>
      </c>
      <c r="W11222" t="s">
        <v>12690</v>
      </c>
      <c r="X11222" t="s">
        <v>14886</v>
      </c>
      <c r="Y11222">
        <v>66</v>
      </c>
      <c r="Z11222">
        <v>66</v>
      </c>
      <c r="AA11222">
        <v>6</v>
      </c>
      <c r="AB11222">
        <v>6</v>
      </c>
      <c r="AC11222">
        <v>65</v>
      </c>
    </row>
    <row r="11223" spans="1:29">
      <c r="A11223">
        <v>12217</v>
      </c>
      <c r="B11223" t="s">
        <v>805</v>
      </c>
      <c r="C11223" t="s">
        <v>13094</v>
      </c>
      <c r="J11223" t="s">
        <v>1444</v>
      </c>
      <c r="K11223">
        <v>0</v>
      </c>
      <c r="N11223" t="b">
        <v>1</v>
      </c>
      <c r="O11223" t="b">
        <v>0</v>
      </c>
      <c r="P11223" t="b">
        <v>0</v>
      </c>
      <c r="Q11223">
        <v>6</v>
      </c>
      <c r="R11223">
        <v>6</v>
      </c>
      <c r="S11223">
        <v>1</v>
      </c>
      <c r="T11223">
        <v>2</v>
      </c>
      <c r="U11223" t="b">
        <v>1</v>
      </c>
      <c r="V11223" t="s">
        <v>12689</v>
      </c>
      <c r="W11223" t="s">
        <v>12690</v>
      </c>
      <c r="X11223" t="s">
        <v>14887</v>
      </c>
      <c r="Y11223">
        <v>67</v>
      </c>
      <c r="Z11223">
        <v>67</v>
      </c>
      <c r="AA11223">
        <v>6</v>
      </c>
      <c r="AB11223">
        <v>6</v>
      </c>
      <c r="AC11223">
        <v>65</v>
      </c>
    </row>
    <row r="11224" spans="1:29">
      <c r="A11224">
        <v>12218</v>
      </c>
      <c r="B11224" t="s">
        <v>805</v>
      </c>
      <c r="C11224" t="s">
        <v>13095</v>
      </c>
      <c r="J11224" t="s">
        <v>1444</v>
      </c>
      <c r="K11224">
        <v>0</v>
      </c>
      <c r="N11224" t="b">
        <v>1</v>
      </c>
      <c r="O11224" t="b">
        <v>0</v>
      </c>
      <c r="P11224" t="b">
        <v>0</v>
      </c>
      <c r="Q11224">
        <v>6</v>
      </c>
      <c r="R11224">
        <v>6</v>
      </c>
      <c r="S11224">
        <v>1</v>
      </c>
      <c r="T11224">
        <v>2</v>
      </c>
      <c r="U11224" t="b">
        <v>1</v>
      </c>
      <c r="V11224" t="s">
        <v>12689</v>
      </c>
      <c r="W11224" t="s">
        <v>12690</v>
      </c>
      <c r="X11224" t="s">
        <v>14888</v>
      </c>
      <c r="Y11224">
        <v>68</v>
      </c>
      <c r="Z11224">
        <v>68</v>
      </c>
      <c r="AA11224">
        <v>6</v>
      </c>
      <c r="AB11224">
        <v>6</v>
      </c>
      <c r="AC11224">
        <v>65</v>
      </c>
    </row>
    <row r="11225" spans="1:29">
      <c r="A11225">
        <v>12219</v>
      </c>
      <c r="B11225" t="s">
        <v>805</v>
      </c>
      <c r="C11225" t="s">
        <v>13096</v>
      </c>
      <c r="J11225" t="s">
        <v>1444</v>
      </c>
      <c r="K11225">
        <v>0</v>
      </c>
      <c r="N11225" t="b">
        <v>1</v>
      </c>
      <c r="O11225" t="b">
        <v>0</v>
      </c>
      <c r="P11225" t="b">
        <v>0</v>
      </c>
      <c r="Q11225">
        <v>6</v>
      </c>
      <c r="R11225">
        <v>6</v>
      </c>
      <c r="S11225">
        <v>1</v>
      </c>
      <c r="T11225">
        <v>2</v>
      </c>
      <c r="U11225" t="b">
        <v>1</v>
      </c>
      <c r="V11225" t="s">
        <v>12689</v>
      </c>
      <c r="W11225" t="s">
        <v>12690</v>
      </c>
      <c r="X11225" t="s">
        <v>14889</v>
      </c>
      <c r="Y11225">
        <v>69</v>
      </c>
      <c r="Z11225">
        <v>69</v>
      </c>
      <c r="AA11225">
        <v>6</v>
      </c>
      <c r="AB11225">
        <v>6</v>
      </c>
      <c r="AC11225">
        <v>65</v>
      </c>
    </row>
    <row r="11226" spans="1:29">
      <c r="A11226">
        <v>12220</v>
      </c>
      <c r="B11226" t="s">
        <v>805</v>
      </c>
      <c r="C11226" t="s">
        <v>13097</v>
      </c>
      <c r="J11226" t="s">
        <v>1444</v>
      </c>
      <c r="K11226">
        <v>0</v>
      </c>
      <c r="N11226" t="b">
        <v>1</v>
      </c>
      <c r="O11226" t="b">
        <v>0</v>
      </c>
      <c r="P11226" t="b">
        <v>0</v>
      </c>
      <c r="Q11226">
        <v>6</v>
      </c>
      <c r="R11226">
        <v>6</v>
      </c>
      <c r="S11226">
        <v>1</v>
      </c>
      <c r="T11226">
        <v>2</v>
      </c>
      <c r="U11226" t="b">
        <v>1</v>
      </c>
      <c r="V11226" t="s">
        <v>12689</v>
      </c>
      <c r="W11226" t="s">
        <v>12690</v>
      </c>
      <c r="X11226" t="s">
        <v>14890</v>
      </c>
      <c r="Y11226">
        <v>70</v>
      </c>
      <c r="Z11226">
        <v>70</v>
      </c>
      <c r="AA11226">
        <v>6</v>
      </c>
      <c r="AB11226">
        <v>6</v>
      </c>
      <c r="AC11226">
        <v>65</v>
      </c>
    </row>
    <row r="11227" spans="1:29">
      <c r="A11227">
        <v>12221</v>
      </c>
      <c r="B11227" t="s">
        <v>805</v>
      </c>
      <c r="C11227" t="s">
        <v>13098</v>
      </c>
      <c r="J11227" t="s">
        <v>1444</v>
      </c>
      <c r="K11227">
        <v>0</v>
      </c>
      <c r="N11227" t="b">
        <v>1</v>
      </c>
      <c r="O11227" t="b">
        <v>0</v>
      </c>
      <c r="P11227" t="b">
        <v>0</v>
      </c>
      <c r="Q11227">
        <v>6</v>
      </c>
      <c r="R11227">
        <v>6</v>
      </c>
      <c r="S11227">
        <v>1</v>
      </c>
      <c r="T11227">
        <v>2</v>
      </c>
      <c r="U11227" t="b">
        <v>1</v>
      </c>
      <c r="V11227" t="s">
        <v>12689</v>
      </c>
      <c r="W11227" t="s">
        <v>12690</v>
      </c>
      <c r="X11227" t="s">
        <v>14891</v>
      </c>
      <c r="Y11227">
        <v>71</v>
      </c>
      <c r="Z11227">
        <v>71</v>
      </c>
      <c r="AA11227">
        <v>6</v>
      </c>
      <c r="AB11227">
        <v>6</v>
      </c>
      <c r="AC11227">
        <v>65</v>
      </c>
    </row>
    <row r="11228" spans="1:29">
      <c r="A11228">
        <v>12222</v>
      </c>
      <c r="B11228" t="s">
        <v>805</v>
      </c>
      <c r="C11228" t="s">
        <v>13099</v>
      </c>
      <c r="J11228" t="s">
        <v>1444</v>
      </c>
      <c r="K11228">
        <v>0</v>
      </c>
      <c r="N11228" t="b">
        <v>1</v>
      </c>
      <c r="O11228" t="b">
        <v>0</v>
      </c>
      <c r="P11228" t="b">
        <v>0</v>
      </c>
      <c r="Q11228">
        <v>6</v>
      </c>
      <c r="R11228">
        <v>6</v>
      </c>
      <c r="S11228">
        <v>1</v>
      </c>
      <c r="T11228">
        <v>2</v>
      </c>
      <c r="U11228" t="b">
        <v>1</v>
      </c>
      <c r="V11228" t="s">
        <v>12689</v>
      </c>
      <c r="W11228" t="s">
        <v>12690</v>
      </c>
      <c r="X11228" t="s">
        <v>14892</v>
      </c>
      <c r="Y11228">
        <v>72</v>
      </c>
      <c r="Z11228">
        <v>72</v>
      </c>
      <c r="AA11228">
        <v>6</v>
      </c>
      <c r="AB11228">
        <v>6</v>
      </c>
      <c r="AC11228">
        <v>65</v>
      </c>
    </row>
    <row r="11229" spans="1:29">
      <c r="A11229">
        <v>12223</v>
      </c>
      <c r="B11229" t="s">
        <v>805</v>
      </c>
      <c r="C11229" t="s">
        <v>13100</v>
      </c>
      <c r="J11229" t="s">
        <v>1444</v>
      </c>
      <c r="K11229">
        <v>0</v>
      </c>
      <c r="N11229" t="b">
        <v>1</v>
      </c>
      <c r="O11229" t="b">
        <v>0</v>
      </c>
      <c r="P11229" t="b">
        <v>0</v>
      </c>
      <c r="Q11229">
        <v>6</v>
      </c>
      <c r="R11229">
        <v>6</v>
      </c>
      <c r="S11229">
        <v>1</v>
      </c>
      <c r="T11229">
        <v>2</v>
      </c>
      <c r="U11229" t="b">
        <v>1</v>
      </c>
      <c r="V11229" t="s">
        <v>12689</v>
      </c>
      <c r="W11229" t="s">
        <v>12690</v>
      </c>
      <c r="X11229" t="s">
        <v>14893</v>
      </c>
      <c r="Y11229">
        <v>73</v>
      </c>
      <c r="Z11229">
        <v>73</v>
      </c>
      <c r="AA11229">
        <v>6</v>
      </c>
      <c r="AB11229">
        <v>6</v>
      </c>
      <c r="AC11229">
        <v>65</v>
      </c>
    </row>
    <row r="11230" spans="1:29">
      <c r="A11230">
        <v>12224</v>
      </c>
      <c r="B11230" t="s">
        <v>805</v>
      </c>
      <c r="C11230" t="s">
        <v>13101</v>
      </c>
      <c r="J11230" t="s">
        <v>1444</v>
      </c>
      <c r="K11230">
        <v>0</v>
      </c>
      <c r="N11230" t="b">
        <v>1</v>
      </c>
      <c r="O11230" t="b">
        <v>0</v>
      </c>
      <c r="P11230" t="b">
        <v>0</v>
      </c>
      <c r="Q11230">
        <v>6</v>
      </c>
      <c r="R11230">
        <v>6</v>
      </c>
      <c r="S11230">
        <v>1</v>
      </c>
      <c r="T11230">
        <v>2</v>
      </c>
      <c r="U11230" t="b">
        <v>1</v>
      </c>
      <c r="V11230" t="s">
        <v>12689</v>
      </c>
      <c r="W11230" t="s">
        <v>12690</v>
      </c>
      <c r="X11230" t="s">
        <v>14894</v>
      </c>
      <c r="Y11230">
        <v>74</v>
      </c>
      <c r="Z11230">
        <v>74</v>
      </c>
      <c r="AA11230">
        <v>6</v>
      </c>
      <c r="AB11230">
        <v>6</v>
      </c>
      <c r="AC11230">
        <v>65</v>
      </c>
    </row>
    <row r="11231" spans="1:29">
      <c r="A11231">
        <v>12225</v>
      </c>
      <c r="B11231" t="s">
        <v>805</v>
      </c>
      <c r="C11231" t="s">
        <v>13102</v>
      </c>
      <c r="J11231" t="s">
        <v>1444</v>
      </c>
      <c r="K11231">
        <v>0</v>
      </c>
      <c r="N11231" t="b">
        <v>1</v>
      </c>
      <c r="O11231" t="b">
        <v>0</v>
      </c>
      <c r="P11231" t="b">
        <v>0</v>
      </c>
      <c r="Q11231">
        <v>6</v>
      </c>
      <c r="R11231">
        <v>6</v>
      </c>
      <c r="S11231">
        <v>1</v>
      </c>
      <c r="T11231">
        <v>2</v>
      </c>
      <c r="U11231" t="b">
        <v>1</v>
      </c>
      <c r="V11231" t="s">
        <v>12689</v>
      </c>
      <c r="W11231" t="s">
        <v>12690</v>
      </c>
      <c r="X11231" t="s">
        <v>14895</v>
      </c>
      <c r="Y11231">
        <v>75</v>
      </c>
      <c r="Z11231">
        <v>75</v>
      </c>
      <c r="AA11231">
        <v>6</v>
      </c>
      <c r="AB11231">
        <v>6</v>
      </c>
      <c r="AC11231">
        <v>65</v>
      </c>
    </row>
    <row r="11232" spans="1:29">
      <c r="A11232">
        <v>12226</v>
      </c>
      <c r="B11232" t="s">
        <v>805</v>
      </c>
      <c r="C11232" t="s">
        <v>13103</v>
      </c>
      <c r="J11232" t="s">
        <v>1444</v>
      </c>
      <c r="K11232">
        <v>0</v>
      </c>
      <c r="N11232" t="b">
        <v>1</v>
      </c>
      <c r="O11232" t="b">
        <v>0</v>
      </c>
      <c r="P11232" t="b">
        <v>0</v>
      </c>
      <c r="Q11232">
        <v>6</v>
      </c>
      <c r="R11232">
        <v>6</v>
      </c>
      <c r="S11232">
        <v>1</v>
      </c>
      <c r="T11232">
        <v>2</v>
      </c>
      <c r="U11232" t="b">
        <v>1</v>
      </c>
      <c r="V11232" t="s">
        <v>12689</v>
      </c>
      <c r="W11232" t="s">
        <v>12690</v>
      </c>
      <c r="X11232" t="s">
        <v>14896</v>
      </c>
      <c r="Y11232">
        <v>76</v>
      </c>
      <c r="Z11232">
        <v>76</v>
      </c>
      <c r="AA11232">
        <v>6</v>
      </c>
      <c r="AB11232">
        <v>6</v>
      </c>
      <c r="AC11232">
        <v>65</v>
      </c>
    </row>
    <row r="11233" spans="1:29">
      <c r="A11233">
        <v>12227</v>
      </c>
      <c r="B11233" t="s">
        <v>805</v>
      </c>
      <c r="C11233" t="s">
        <v>13104</v>
      </c>
      <c r="J11233" t="s">
        <v>1444</v>
      </c>
      <c r="K11233">
        <v>0</v>
      </c>
      <c r="N11233" t="b">
        <v>1</v>
      </c>
      <c r="O11233" t="b">
        <v>0</v>
      </c>
      <c r="P11233" t="b">
        <v>0</v>
      </c>
      <c r="Q11233">
        <v>6</v>
      </c>
      <c r="R11233">
        <v>6</v>
      </c>
      <c r="S11233">
        <v>1</v>
      </c>
      <c r="T11233">
        <v>2</v>
      </c>
      <c r="U11233" t="b">
        <v>1</v>
      </c>
      <c r="V11233" t="s">
        <v>12689</v>
      </c>
      <c r="W11233" t="s">
        <v>12690</v>
      </c>
      <c r="X11233" t="s">
        <v>14941</v>
      </c>
      <c r="Y11233">
        <v>77</v>
      </c>
      <c r="Z11233">
        <v>77</v>
      </c>
      <c r="AA11233">
        <v>6</v>
      </c>
      <c r="AB11233">
        <v>6</v>
      </c>
      <c r="AC11233">
        <v>65</v>
      </c>
    </row>
    <row r="11234" spans="1:29">
      <c r="A11234">
        <v>12228</v>
      </c>
      <c r="B11234" t="s">
        <v>805</v>
      </c>
      <c r="C11234" t="s">
        <v>13105</v>
      </c>
      <c r="J11234" t="s">
        <v>1444</v>
      </c>
      <c r="K11234">
        <v>0</v>
      </c>
      <c r="N11234" t="b">
        <v>1</v>
      </c>
      <c r="O11234" t="b">
        <v>0</v>
      </c>
      <c r="P11234" t="b">
        <v>0</v>
      </c>
      <c r="Q11234">
        <v>6</v>
      </c>
      <c r="R11234">
        <v>6</v>
      </c>
      <c r="S11234">
        <v>1</v>
      </c>
      <c r="T11234">
        <v>2</v>
      </c>
      <c r="U11234" t="b">
        <v>1</v>
      </c>
      <c r="V11234" t="s">
        <v>12689</v>
      </c>
      <c r="W11234" t="s">
        <v>12690</v>
      </c>
      <c r="X11234" t="s">
        <v>14946</v>
      </c>
      <c r="Y11234">
        <v>78</v>
      </c>
      <c r="Z11234">
        <v>78</v>
      </c>
      <c r="AA11234">
        <v>6</v>
      </c>
      <c r="AB11234">
        <v>6</v>
      </c>
      <c r="AC11234">
        <v>65</v>
      </c>
    </row>
    <row r="11235" spans="1:29">
      <c r="A11235">
        <v>12229</v>
      </c>
      <c r="B11235" t="s">
        <v>805</v>
      </c>
      <c r="C11235" t="s">
        <v>13106</v>
      </c>
      <c r="J11235" t="s">
        <v>1444</v>
      </c>
      <c r="K11235">
        <v>0</v>
      </c>
      <c r="N11235" t="b">
        <v>1</v>
      </c>
      <c r="O11235" t="b">
        <v>0</v>
      </c>
      <c r="P11235" t="b">
        <v>0</v>
      </c>
      <c r="Q11235">
        <v>6</v>
      </c>
      <c r="R11235">
        <v>6</v>
      </c>
      <c r="S11235">
        <v>1</v>
      </c>
      <c r="T11235">
        <v>2</v>
      </c>
      <c r="U11235" t="b">
        <v>1</v>
      </c>
      <c r="V11235" t="s">
        <v>12689</v>
      </c>
      <c r="W11235" t="s">
        <v>12690</v>
      </c>
      <c r="X11235" t="s">
        <v>15537</v>
      </c>
      <c r="Y11235">
        <v>79</v>
      </c>
      <c r="Z11235">
        <v>79</v>
      </c>
      <c r="AA11235">
        <v>6</v>
      </c>
      <c r="AB11235">
        <v>6</v>
      </c>
      <c r="AC11235">
        <v>65</v>
      </c>
    </row>
    <row r="11236" spans="1:29">
      <c r="A11236">
        <v>12230</v>
      </c>
      <c r="B11236" t="s">
        <v>805</v>
      </c>
      <c r="C11236" t="s">
        <v>13107</v>
      </c>
      <c r="J11236" t="s">
        <v>1444</v>
      </c>
      <c r="K11236">
        <v>0</v>
      </c>
      <c r="N11236" t="b">
        <v>1</v>
      </c>
      <c r="O11236" t="b">
        <v>0</v>
      </c>
      <c r="P11236" t="b">
        <v>0</v>
      </c>
      <c r="Q11236">
        <v>6</v>
      </c>
      <c r="R11236">
        <v>6</v>
      </c>
      <c r="S11236">
        <v>1</v>
      </c>
      <c r="T11236">
        <v>2</v>
      </c>
      <c r="U11236" t="b">
        <v>1</v>
      </c>
      <c r="V11236" t="s">
        <v>12689</v>
      </c>
      <c r="W11236" t="s">
        <v>12690</v>
      </c>
      <c r="X11236" t="s">
        <v>15039</v>
      </c>
      <c r="Y11236">
        <v>80</v>
      </c>
      <c r="Z11236">
        <v>80</v>
      </c>
      <c r="AA11236">
        <v>6</v>
      </c>
      <c r="AB11236">
        <v>6</v>
      </c>
      <c r="AC11236">
        <v>65</v>
      </c>
    </row>
    <row r="11237" spans="1:29">
      <c r="A11237">
        <v>12231</v>
      </c>
      <c r="B11237" t="s">
        <v>805</v>
      </c>
      <c r="C11237" t="s">
        <v>13108</v>
      </c>
      <c r="J11237" t="s">
        <v>1444</v>
      </c>
      <c r="K11237">
        <v>0</v>
      </c>
      <c r="N11237" t="b">
        <v>1</v>
      </c>
      <c r="O11237" t="b">
        <v>0</v>
      </c>
      <c r="P11237" t="b">
        <v>0</v>
      </c>
      <c r="Q11237">
        <v>6</v>
      </c>
      <c r="R11237">
        <v>6</v>
      </c>
      <c r="S11237">
        <v>1</v>
      </c>
      <c r="T11237">
        <v>2</v>
      </c>
      <c r="U11237" t="b">
        <v>1</v>
      </c>
      <c r="V11237" t="s">
        <v>12689</v>
      </c>
      <c r="W11237" t="s">
        <v>12690</v>
      </c>
      <c r="X11237" t="s">
        <v>15040</v>
      </c>
      <c r="Y11237">
        <v>81</v>
      </c>
      <c r="Z11237">
        <v>81</v>
      </c>
      <c r="AA11237">
        <v>6</v>
      </c>
      <c r="AB11237">
        <v>6</v>
      </c>
      <c r="AC11237">
        <v>65</v>
      </c>
    </row>
    <row r="11238" spans="1:29">
      <c r="A11238">
        <v>12232</v>
      </c>
      <c r="B11238" t="s">
        <v>805</v>
      </c>
      <c r="C11238" t="s">
        <v>13109</v>
      </c>
      <c r="J11238" t="s">
        <v>1444</v>
      </c>
      <c r="K11238">
        <v>0</v>
      </c>
      <c r="N11238" t="b">
        <v>1</v>
      </c>
      <c r="O11238" t="b">
        <v>0</v>
      </c>
      <c r="P11238" t="b">
        <v>0</v>
      </c>
      <c r="Q11238">
        <v>6</v>
      </c>
      <c r="R11238">
        <v>6</v>
      </c>
      <c r="S11238">
        <v>1</v>
      </c>
      <c r="T11238">
        <v>2</v>
      </c>
      <c r="U11238" t="b">
        <v>1</v>
      </c>
      <c r="V11238" t="s">
        <v>12689</v>
      </c>
      <c r="W11238" t="s">
        <v>12690</v>
      </c>
      <c r="X11238" t="s">
        <v>15041</v>
      </c>
      <c r="Y11238">
        <v>82</v>
      </c>
      <c r="Z11238">
        <v>82</v>
      </c>
      <c r="AA11238">
        <v>6</v>
      </c>
      <c r="AB11238">
        <v>6</v>
      </c>
      <c r="AC11238">
        <v>65</v>
      </c>
    </row>
    <row r="11239" spans="1:29">
      <c r="A11239">
        <v>12233</v>
      </c>
      <c r="B11239" t="s">
        <v>805</v>
      </c>
      <c r="C11239" t="s">
        <v>13110</v>
      </c>
      <c r="J11239" t="s">
        <v>1444</v>
      </c>
      <c r="K11239">
        <v>0</v>
      </c>
      <c r="N11239" t="b">
        <v>1</v>
      </c>
      <c r="O11239" t="b">
        <v>0</v>
      </c>
      <c r="P11239" t="b">
        <v>0</v>
      </c>
      <c r="Q11239">
        <v>6</v>
      </c>
      <c r="R11239">
        <v>6</v>
      </c>
      <c r="S11239">
        <v>1</v>
      </c>
      <c r="T11239">
        <v>2</v>
      </c>
      <c r="U11239" t="b">
        <v>1</v>
      </c>
      <c r="V11239" t="s">
        <v>12689</v>
      </c>
      <c r="W11239" t="s">
        <v>12690</v>
      </c>
      <c r="X11239" t="s">
        <v>15042</v>
      </c>
      <c r="Y11239">
        <v>83</v>
      </c>
      <c r="Z11239">
        <v>83</v>
      </c>
      <c r="AA11239">
        <v>6</v>
      </c>
      <c r="AB11239">
        <v>6</v>
      </c>
      <c r="AC11239">
        <v>65</v>
      </c>
    </row>
    <row r="11240" spans="1:29">
      <c r="A11240">
        <v>12234</v>
      </c>
      <c r="B11240" t="s">
        <v>805</v>
      </c>
      <c r="C11240" t="s">
        <v>13111</v>
      </c>
      <c r="J11240" t="s">
        <v>1444</v>
      </c>
      <c r="K11240">
        <v>0</v>
      </c>
      <c r="N11240" t="b">
        <v>1</v>
      </c>
      <c r="O11240" t="b">
        <v>0</v>
      </c>
      <c r="P11240" t="b">
        <v>0</v>
      </c>
      <c r="Q11240">
        <v>6</v>
      </c>
      <c r="R11240">
        <v>6</v>
      </c>
      <c r="S11240">
        <v>1</v>
      </c>
      <c r="T11240">
        <v>2</v>
      </c>
      <c r="U11240" t="b">
        <v>1</v>
      </c>
      <c r="V11240" t="s">
        <v>12689</v>
      </c>
      <c r="W11240" t="s">
        <v>12690</v>
      </c>
      <c r="X11240" t="s">
        <v>15043</v>
      </c>
      <c r="Y11240">
        <v>84</v>
      </c>
      <c r="Z11240">
        <v>84</v>
      </c>
      <c r="AA11240">
        <v>6</v>
      </c>
      <c r="AB11240">
        <v>6</v>
      </c>
      <c r="AC11240">
        <v>65</v>
      </c>
    </row>
    <row r="11241" spans="1:29">
      <c r="A11241">
        <v>12235</v>
      </c>
      <c r="B11241" t="s">
        <v>805</v>
      </c>
      <c r="C11241" t="s">
        <v>13112</v>
      </c>
      <c r="J11241" t="s">
        <v>1444</v>
      </c>
      <c r="K11241">
        <v>0</v>
      </c>
      <c r="N11241" t="b">
        <v>1</v>
      </c>
      <c r="O11241" t="b">
        <v>0</v>
      </c>
      <c r="P11241" t="b">
        <v>0</v>
      </c>
      <c r="Q11241">
        <v>6</v>
      </c>
      <c r="R11241">
        <v>6</v>
      </c>
      <c r="S11241">
        <v>1</v>
      </c>
      <c r="T11241">
        <v>2</v>
      </c>
      <c r="U11241" t="b">
        <v>1</v>
      </c>
      <c r="V11241" t="s">
        <v>12689</v>
      </c>
      <c r="W11241" t="s">
        <v>12690</v>
      </c>
      <c r="X11241" t="s">
        <v>15044</v>
      </c>
      <c r="Y11241">
        <v>85</v>
      </c>
      <c r="Z11241">
        <v>85</v>
      </c>
      <c r="AA11241">
        <v>6</v>
      </c>
      <c r="AB11241">
        <v>6</v>
      </c>
      <c r="AC11241">
        <v>65</v>
      </c>
    </row>
    <row r="11242" spans="1:29">
      <c r="A11242">
        <v>12236</v>
      </c>
      <c r="B11242" t="s">
        <v>805</v>
      </c>
      <c r="C11242" t="s">
        <v>13113</v>
      </c>
      <c r="J11242" t="s">
        <v>1444</v>
      </c>
      <c r="K11242">
        <v>0</v>
      </c>
      <c r="N11242" t="b">
        <v>1</v>
      </c>
      <c r="O11242" t="b">
        <v>0</v>
      </c>
      <c r="P11242" t="b">
        <v>0</v>
      </c>
      <c r="Q11242">
        <v>6</v>
      </c>
      <c r="R11242">
        <v>6</v>
      </c>
      <c r="S11242">
        <v>1</v>
      </c>
      <c r="T11242">
        <v>2</v>
      </c>
      <c r="U11242" t="b">
        <v>1</v>
      </c>
      <c r="V11242" t="s">
        <v>12689</v>
      </c>
      <c r="W11242" t="s">
        <v>12690</v>
      </c>
      <c r="X11242" t="s">
        <v>15045</v>
      </c>
      <c r="Y11242">
        <v>86</v>
      </c>
      <c r="Z11242">
        <v>86</v>
      </c>
      <c r="AA11242">
        <v>6</v>
      </c>
      <c r="AB11242">
        <v>6</v>
      </c>
      <c r="AC11242">
        <v>65</v>
      </c>
    </row>
    <row r="11243" spans="1:29">
      <c r="A11243">
        <v>12237</v>
      </c>
      <c r="B11243" t="s">
        <v>805</v>
      </c>
      <c r="C11243" t="s">
        <v>13114</v>
      </c>
      <c r="J11243" t="s">
        <v>1444</v>
      </c>
      <c r="K11243">
        <v>0</v>
      </c>
      <c r="N11243" t="b">
        <v>1</v>
      </c>
      <c r="O11243" t="b">
        <v>0</v>
      </c>
      <c r="P11243" t="b">
        <v>0</v>
      </c>
      <c r="Q11243">
        <v>6</v>
      </c>
      <c r="R11243">
        <v>6</v>
      </c>
      <c r="S11243">
        <v>1</v>
      </c>
      <c r="T11243">
        <v>2</v>
      </c>
      <c r="U11243" t="b">
        <v>1</v>
      </c>
      <c r="V11243" t="s">
        <v>12689</v>
      </c>
      <c r="W11243" t="s">
        <v>12690</v>
      </c>
      <c r="X11243" t="s">
        <v>15046</v>
      </c>
      <c r="Y11243">
        <v>87</v>
      </c>
      <c r="Z11243">
        <v>87</v>
      </c>
      <c r="AA11243">
        <v>6</v>
      </c>
      <c r="AB11243">
        <v>6</v>
      </c>
      <c r="AC11243">
        <v>65</v>
      </c>
    </row>
    <row r="11244" spans="1:29">
      <c r="A11244">
        <v>12238</v>
      </c>
      <c r="B11244" t="s">
        <v>805</v>
      </c>
      <c r="C11244" t="s">
        <v>13115</v>
      </c>
      <c r="J11244" t="s">
        <v>1444</v>
      </c>
      <c r="K11244">
        <v>0</v>
      </c>
      <c r="N11244" t="b">
        <v>1</v>
      </c>
      <c r="O11244" t="b">
        <v>0</v>
      </c>
      <c r="P11244" t="b">
        <v>0</v>
      </c>
      <c r="Q11244">
        <v>6</v>
      </c>
      <c r="R11244">
        <v>6</v>
      </c>
      <c r="S11244">
        <v>1</v>
      </c>
      <c r="T11244">
        <v>2</v>
      </c>
      <c r="U11244" t="b">
        <v>1</v>
      </c>
      <c r="V11244" t="s">
        <v>12689</v>
      </c>
      <c r="W11244" t="s">
        <v>12690</v>
      </c>
      <c r="X11244" t="s">
        <v>15047</v>
      </c>
      <c r="Y11244">
        <v>88</v>
      </c>
      <c r="Z11244">
        <v>88</v>
      </c>
      <c r="AA11244">
        <v>6</v>
      </c>
      <c r="AB11244">
        <v>6</v>
      </c>
      <c r="AC11244">
        <v>65</v>
      </c>
    </row>
    <row r="11245" spans="1:29">
      <c r="A11245">
        <v>12239</v>
      </c>
      <c r="B11245" t="s">
        <v>805</v>
      </c>
      <c r="C11245" t="s">
        <v>13116</v>
      </c>
      <c r="J11245" t="s">
        <v>1444</v>
      </c>
      <c r="K11245">
        <v>0</v>
      </c>
      <c r="N11245" t="b">
        <v>1</v>
      </c>
      <c r="O11245" t="b">
        <v>0</v>
      </c>
      <c r="P11245" t="b">
        <v>0</v>
      </c>
      <c r="Q11245">
        <v>6</v>
      </c>
      <c r="R11245">
        <v>6</v>
      </c>
      <c r="S11245">
        <v>1</v>
      </c>
      <c r="T11245">
        <v>2</v>
      </c>
      <c r="U11245" t="b">
        <v>1</v>
      </c>
      <c r="V11245" t="s">
        <v>12689</v>
      </c>
      <c r="W11245" t="s">
        <v>12690</v>
      </c>
      <c r="X11245" t="s">
        <v>15048</v>
      </c>
      <c r="Y11245">
        <v>89</v>
      </c>
      <c r="Z11245">
        <v>89</v>
      </c>
      <c r="AA11245">
        <v>6</v>
      </c>
      <c r="AB11245">
        <v>6</v>
      </c>
      <c r="AC11245">
        <v>65</v>
      </c>
    </row>
    <row r="11246" spans="1:29">
      <c r="A11246">
        <v>12240</v>
      </c>
      <c r="B11246" t="s">
        <v>805</v>
      </c>
      <c r="C11246" t="s">
        <v>13117</v>
      </c>
      <c r="J11246" t="s">
        <v>1444</v>
      </c>
      <c r="K11246">
        <v>0</v>
      </c>
      <c r="N11246" t="b">
        <v>1</v>
      </c>
      <c r="O11246" t="b">
        <v>0</v>
      </c>
      <c r="P11246" t="b">
        <v>0</v>
      </c>
      <c r="Q11246">
        <v>6</v>
      </c>
      <c r="R11246">
        <v>6</v>
      </c>
      <c r="S11246">
        <v>1</v>
      </c>
      <c r="T11246">
        <v>2</v>
      </c>
      <c r="U11246" t="b">
        <v>1</v>
      </c>
      <c r="V11246" t="s">
        <v>12689</v>
      </c>
      <c r="W11246" t="s">
        <v>12690</v>
      </c>
      <c r="X11246" t="s">
        <v>15049</v>
      </c>
      <c r="Y11246">
        <v>90</v>
      </c>
      <c r="Z11246">
        <v>90</v>
      </c>
      <c r="AA11246">
        <v>6</v>
      </c>
      <c r="AB11246">
        <v>6</v>
      </c>
      <c r="AC11246">
        <v>65</v>
      </c>
    </row>
    <row r="11247" spans="1:29">
      <c r="A11247">
        <v>12241</v>
      </c>
      <c r="B11247" t="s">
        <v>805</v>
      </c>
      <c r="C11247" t="s">
        <v>13118</v>
      </c>
      <c r="J11247" t="s">
        <v>1444</v>
      </c>
      <c r="K11247">
        <v>0</v>
      </c>
      <c r="N11247" t="b">
        <v>1</v>
      </c>
      <c r="O11247" t="b">
        <v>0</v>
      </c>
      <c r="P11247" t="b">
        <v>0</v>
      </c>
      <c r="Q11247">
        <v>6</v>
      </c>
      <c r="R11247">
        <v>6</v>
      </c>
      <c r="S11247">
        <v>1</v>
      </c>
      <c r="T11247">
        <v>2</v>
      </c>
      <c r="U11247" t="b">
        <v>1</v>
      </c>
      <c r="V11247" t="s">
        <v>12689</v>
      </c>
      <c r="W11247" t="s">
        <v>12690</v>
      </c>
      <c r="X11247" t="s">
        <v>15050</v>
      </c>
      <c r="Y11247">
        <v>91</v>
      </c>
      <c r="Z11247">
        <v>91</v>
      </c>
      <c r="AA11247">
        <v>6</v>
      </c>
      <c r="AB11247">
        <v>6</v>
      </c>
      <c r="AC11247">
        <v>65</v>
      </c>
    </row>
    <row r="11248" spans="1:29">
      <c r="A11248">
        <v>12242</v>
      </c>
      <c r="B11248" t="s">
        <v>805</v>
      </c>
      <c r="C11248" t="s">
        <v>13119</v>
      </c>
      <c r="J11248" t="s">
        <v>1444</v>
      </c>
      <c r="K11248">
        <v>0</v>
      </c>
      <c r="N11248" t="b">
        <v>1</v>
      </c>
      <c r="O11248" t="b">
        <v>0</v>
      </c>
      <c r="P11248" t="b">
        <v>0</v>
      </c>
      <c r="Q11248">
        <v>6</v>
      </c>
      <c r="R11248">
        <v>6</v>
      </c>
      <c r="S11248">
        <v>1</v>
      </c>
      <c r="T11248">
        <v>2</v>
      </c>
      <c r="U11248" t="b">
        <v>1</v>
      </c>
      <c r="V11248" t="s">
        <v>12689</v>
      </c>
      <c r="W11248" t="s">
        <v>12690</v>
      </c>
      <c r="X11248" t="s">
        <v>15051</v>
      </c>
      <c r="Y11248">
        <v>92</v>
      </c>
      <c r="Z11248">
        <v>92</v>
      </c>
      <c r="AA11248">
        <v>6</v>
      </c>
      <c r="AB11248">
        <v>6</v>
      </c>
      <c r="AC11248">
        <v>65</v>
      </c>
    </row>
    <row r="11249" spans="1:29">
      <c r="A11249">
        <v>12243</v>
      </c>
      <c r="B11249" t="s">
        <v>805</v>
      </c>
      <c r="C11249" t="s">
        <v>13120</v>
      </c>
      <c r="J11249" t="s">
        <v>1444</v>
      </c>
      <c r="K11249">
        <v>0</v>
      </c>
      <c r="N11249" t="b">
        <v>1</v>
      </c>
      <c r="O11249" t="b">
        <v>0</v>
      </c>
      <c r="P11249" t="b">
        <v>0</v>
      </c>
      <c r="Q11249">
        <v>6</v>
      </c>
      <c r="R11249">
        <v>6</v>
      </c>
      <c r="S11249">
        <v>1</v>
      </c>
      <c r="T11249">
        <v>2</v>
      </c>
      <c r="U11249" t="b">
        <v>1</v>
      </c>
      <c r="V11249" t="s">
        <v>12689</v>
      </c>
      <c r="W11249" t="s">
        <v>12690</v>
      </c>
      <c r="X11249" t="s">
        <v>15052</v>
      </c>
      <c r="Y11249">
        <v>93</v>
      </c>
      <c r="Z11249">
        <v>93</v>
      </c>
      <c r="AA11249">
        <v>6</v>
      </c>
      <c r="AB11249">
        <v>6</v>
      </c>
      <c r="AC11249">
        <v>65</v>
      </c>
    </row>
    <row r="11250" spans="1:29">
      <c r="A11250">
        <v>12244</v>
      </c>
      <c r="B11250" t="s">
        <v>805</v>
      </c>
      <c r="C11250" t="s">
        <v>13121</v>
      </c>
      <c r="J11250" t="s">
        <v>1444</v>
      </c>
      <c r="K11250">
        <v>0</v>
      </c>
      <c r="N11250" t="b">
        <v>1</v>
      </c>
      <c r="O11250" t="b">
        <v>0</v>
      </c>
      <c r="P11250" t="b">
        <v>0</v>
      </c>
      <c r="Q11250">
        <v>6</v>
      </c>
      <c r="R11250">
        <v>6</v>
      </c>
      <c r="S11250">
        <v>1</v>
      </c>
      <c r="T11250">
        <v>2</v>
      </c>
      <c r="U11250" t="b">
        <v>1</v>
      </c>
      <c r="V11250" t="s">
        <v>12689</v>
      </c>
      <c r="W11250" t="s">
        <v>12690</v>
      </c>
      <c r="X11250" t="s">
        <v>15053</v>
      </c>
      <c r="Y11250">
        <v>94</v>
      </c>
      <c r="Z11250">
        <v>94</v>
      </c>
      <c r="AA11250">
        <v>6</v>
      </c>
      <c r="AB11250">
        <v>6</v>
      </c>
      <c r="AC11250">
        <v>65</v>
      </c>
    </row>
    <row r="11251" spans="1:29">
      <c r="A11251">
        <v>12245</v>
      </c>
      <c r="B11251" t="s">
        <v>805</v>
      </c>
      <c r="C11251" t="s">
        <v>13122</v>
      </c>
      <c r="J11251" t="s">
        <v>1444</v>
      </c>
      <c r="K11251">
        <v>0</v>
      </c>
      <c r="N11251" t="b">
        <v>1</v>
      </c>
      <c r="O11251" t="b">
        <v>0</v>
      </c>
      <c r="P11251" t="b">
        <v>0</v>
      </c>
      <c r="Q11251">
        <v>6</v>
      </c>
      <c r="R11251">
        <v>6</v>
      </c>
      <c r="S11251">
        <v>1</v>
      </c>
      <c r="T11251">
        <v>2</v>
      </c>
      <c r="U11251" t="b">
        <v>1</v>
      </c>
      <c r="V11251" t="s">
        <v>12689</v>
      </c>
      <c r="W11251" t="s">
        <v>12690</v>
      </c>
      <c r="X11251" t="s">
        <v>15054</v>
      </c>
      <c r="Y11251">
        <v>95</v>
      </c>
      <c r="Z11251">
        <v>95</v>
      </c>
      <c r="AA11251">
        <v>6</v>
      </c>
      <c r="AB11251">
        <v>6</v>
      </c>
      <c r="AC11251">
        <v>65</v>
      </c>
    </row>
    <row r="11252" spans="1:29">
      <c r="A11252">
        <v>12246</v>
      </c>
      <c r="B11252" t="s">
        <v>805</v>
      </c>
      <c r="C11252" t="s">
        <v>13123</v>
      </c>
      <c r="J11252" t="s">
        <v>1444</v>
      </c>
      <c r="K11252">
        <v>0</v>
      </c>
      <c r="N11252" t="b">
        <v>1</v>
      </c>
      <c r="O11252" t="b">
        <v>0</v>
      </c>
      <c r="P11252" t="b">
        <v>0</v>
      </c>
      <c r="Q11252">
        <v>6</v>
      </c>
      <c r="R11252">
        <v>6</v>
      </c>
      <c r="S11252">
        <v>1</v>
      </c>
      <c r="T11252">
        <v>2</v>
      </c>
      <c r="U11252" t="b">
        <v>1</v>
      </c>
      <c r="V11252" t="s">
        <v>12689</v>
      </c>
      <c r="W11252" t="s">
        <v>12690</v>
      </c>
      <c r="X11252" t="s">
        <v>15055</v>
      </c>
      <c r="Y11252">
        <v>96</v>
      </c>
      <c r="Z11252">
        <v>96</v>
      </c>
      <c r="AA11252">
        <v>6</v>
      </c>
      <c r="AB11252">
        <v>6</v>
      </c>
      <c r="AC11252">
        <v>65</v>
      </c>
    </row>
    <row r="11253" spans="1:29">
      <c r="A11253">
        <v>12247</v>
      </c>
      <c r="B11253" t="s">
        <v>805</v>
      </c>
      <c r="C11253" t="s">
        <v>13124</v>
      </c>
      <c r="J11253" t="s">
        <v>1444</v>
      </c>
      <c r="K11253">
        <v>0</v>
      </c>
      <c r="N11253" t="b">
        <v>1</v>
      </c>
      <c r="O11253" t="b">
        <v>0</v>
      </c>
      <c r="P11253" t="b">
        <v>0</v>
      </c>
      <c r="Q11253">
        <v>6</v>
      </c>
      <c r="R11253">
        <v>6</v>
      </c>
      <c r="S11253">
        <v>1</v>
      </c>
      <c r="T11253">
        <v>2</v>
      </c>
      <c r="U11253" t="b">
        <v>1</v>
      </c>
      <c r="V11253" t="s">
        <v>12689</v>
      </c>
      <c r="W11253" t="s">
        <v>12690</v>
      </c>
      <c r="X11253" t="s">
        <v>15056</v>
      </c>
      <c r="Y11253">
        <v>97</v>
      </c>
      <c r="Z11253">
        <v>97</v>
      </c>
      <c r="AA11253">
        <v>6</v>
      </c>
      <c r="AB11253">
        <v>6</v>
      </c>
      <c r="AC11253">
        <v>65</v>
      </c>
    </row>
    <row r="11254" spans="1:29">
      <c r="A11254">
        <v>12248</v>
      </c>
      <c r="B11254" t="s">
        <v>805</v>
      </c>
      <c r="C11254" t="s">
        <v>13125</v>
      </c>
      <c r="J11254" t="s">
        <v>1444</v>
      </c>
      <c r="K11254">
        <v>0</v>
      </c>
      <c r="N11254" t="b">
        <v>1</v>
      </c>
      <c r="O11254" t="b">
        <v>0</v>
      </c>
      <c r="P11254" t="b">
        <v>0</v>
      </c>
      <c r="Q11254">
        <v>6</v>
      </c>
      <c r="R11254">
        <v>6</v>
      </c>
      <c r="S11254">
        <v>1</v>
      </c>
      <c r="T11254">
        <v>2</v>
      </c>
      <c r="U11254" t="b">
        <v>1</v>
      </c>
      <c r="V11254" t="s">
        <v>12689</v>
      </c>
      <c r="W11254" t="s">
        <v>12690</v>
      </c>
      <c r="X11254" t="s">
        <v>15057</v>
      </c>
      <c r="Y11254">
        <v>98</v>
      </c>
      <c r="Z11254">
        <v>98</v>
      </c>
      <c r="AA11254">
        <v>6</v>
      </c>
      <c r="AB11254">
        <v>6</v>
      </c>
      <c r="AC11254">
        <v>65</v>
      </c>
    </row>
    <row r="11255" spans="1:29">
      <c r="A11255">
        <v>12249</v>
      </c>
      <c r="B11255" t="s">
        <v>805</v>
      </c>
      <c r="C11255" t="s">
        <v>13126</v>
      </c>
      <c r="J11255" t="s">
        <v>1444</v>
      </c>
      <c r="K11255">
        <v>0</v>
      </c>
      <c r="N11255" t="b">
        <v>1</v>
      </c>
      <c r="O11255" t="b">
        <v>0</v>
      </c>
      <c r="P11255" t="b">
        <v>0</v>
      </c>
      <c r="Q11255">
        <v>6</v>
      </c>
      <c r="R11255">
        <v>6</v>
      </c>
      <c r="S11255">
        <v>1</v>
      </c>
      <c r="T11255">
        <v>2</v>
      </c>
      <c r="U11255" t="b">
        <v>1</v>
      </c>
      <c r="V11255" t="s">
        <v>12689</v>
      </c>
      <c r="W11255" t="s">
        <v>12690</v>
      </c>
      <c r="X11255" t="s">
        <v>15058</v>
      </c>
      <c r="Y11255">
        <v>99</v>
      </c>
      <c r="Z11255">
        <v>99</v>
      </c>
      <c r="AA11255">
        <v>6</v>
      </c>
      <c r="AB11255">
        <v>6</v>
      </c>
      <c r="AC11255">
        <v>65</v>
      </c>
    </row>
    <row r="11256" spans="1:29">
      <c r="A11256">
        <v>12250</v>
      </c>
      <c r="B11256" t="s">
        <v>805</v>
      </c>
      <c r="C11256" t="s">
        <v>13127</v>
      </c>
      <c r="J11256" t="s">
        <v>1444</v>
      </c>
      <c r="K11256">
        <v>0</v>
      </c>
      <c r="N11256" t="b">
        <v>1</v>
      </c>
      <c r="O11256" t="b">
        <v>0</v>
      </c>
      <c r="P11256" t="b">
        <v>0</v>
      </c>
      <c r="Q11256">
        <v>6</v>
      </c>
      <c r="R11256">
        <v>6</v>
      </c>
      <c r="S11256">
        <v>1</v>
      </c>
      <c r="T11256">
        <v>2</v>
      </c>
      <c r="U11256" t="b">
        <v>1</v>
      </c>
      <c r="V11256" t="s">
        <v>12689</v>
      </c>
      <c r="W11256" t="s">
        <v>12690</v>
      </c>
      <c r="X11256" t="s">
        <v>15059</v>
      </c>
      <c r="Y11256">
        <v>100</v>
      </c>
      <c r="Z11256">
        <v>100</v>
      </c>
      <c r="AA11256">
        <v>6</v>
      </c>
      <c r="AB11256">
        <v>6</v>
      </c>
      <c r="AC11256">
        <v>65</v>
      </c>
    </row>
    <row r="11257" spans="1:29">
      <c r="A11257">
        <v>12251</v>
      </c>
      <c r="B11257" t="s">
        <v>805</v>
      </c>
      <c r="C11257" t="s">
        <v>13128</v>
      </c>
      <c r="J11257" t="s">
        <v>1444</v>
      </c>
      <c r="K11257">
        <v>0</v>
      </c>
      <c r="N11257" t="b">
        <v>0</v>
      </c>
      <c r="O11257" t="b">
        <v>1</v>
      </c>
      <c r="P11257" t="b">
        <v>0</v>
      </c>
      <c r="Q11257">
        <v>6</v>
      </c>
      <c r="R11257">
        <v>4</v>
      </c>
      <c r="S11257">
        <v>1</v>
      </c>
      <c r="T11257">
        <v>2</v>
      </c>
      <c r="U11257" t="b">
        <v>1</v>
      </c>
      <c r="V11257" t="s">
        <v>12689</v>
      </c>
      <c r="W11257" t="s">
        <v>12690</v>
      </c>
      <c r="X11257" t="s">
        <v>15061</v>
      </c>
      <c r="Y11257">
        <v>102</v>
      </c>
      <c r="Z11257">
        <v>102</v>
      </c>
      <c r="AA11257">
        <v>6</v>
      </c>
      <c r="AB11257">
        <v>6</v>
      </c>
      <c r="AC11257">
        <v>65</v>
      </c>
    </row>
    <row r="11258" spans="1:29">
      <c r="A11258">
        <v>12252</v>
      </c>
      <c r="B11258" t="s">
        <v>805</v>
      </c>
      <c r="C11258" t="s">
        <v>13133</v>
      </c>
      <c r="J11258" t="s">
        <v>1436</v>
      </c>
      <c r="K11258">
        <v>0</v>
      </c>
      <c r="N11258" t="b">
        <v>1</v>
      </c>
      <c r="O11258" t="b">
        <v>0</v>
      </c>
      <c r="P11258" t="b">
        <v>0</v>
      </c>
      <c r="Q11258">
        <v>9</v>
      </c>
      <c r="R11258">
        <v>1</v>
      </c>
      <c r="S11258">
        <v>1</v>
      </c>
      <c r="T11258">
        <v>3</v>
      </c>
      <c r="U11258" t="b">
        <v>1</v>
      </c>
      <c r="V11258" t="s">
        <v>1104</v>
      </c>
      <c r="W11258" t="s">
        <v>7461</v>
      </c>
      <c r="X11258" t="s">
        <v>15395</v>
      </c>
      <c r="Y11258">
        <v>31</v>
      </c>
      <c r="Z11258">
        <v>31</v>
      </c>
      <c r="AA11258">
        <v>2</v>
      </c>
      <c r="AB11258">
        <v>2</v>
      </c>
      <c r="AC11258">
        <v>58</v>
      </c>
    </row>
    <row r="11259" spans="1:29">
      <c r="A11259">
        <v>12253</v>
      </c>
      <c r="B11259" t="s">
        <v>805</v>
      </c>
      <c r="C11259" t="s">
        <v>13134</v>
      </c>
      <c r="J11259" t="s">
        <v>1436</v>
      </c>
      <c r="K11259">
        <v>0</v>
      </c>
      <c r="N11259" t="b">
        <v>1</v>
      </c>
      <c r="O11259" t="b">
        <v>0</v>
      </c>
      <c r="P11259" t="b">
        <v>0</v>
      </c>
      <c r="Q11259">
        <v>9</v>
      </c>
      <c r="R11259">
        <v>1</v>
      </c>
      <c r="S11259">
        <v>1</v>
      </c>
      <c r="T11259">
        <v>3</v>
      </c>
      <c r="U11259" t="b">
        <v>1</v>
      </c>
      <c r="V11259" t="s">
        <v>1104</v>
      </c>
      <c r="W11259" t="s">
        <v>7461</v>
      </c>
      <c r="X11259" t="s">
        <v>15396</v>
      </c>
      <c r="Y11259">
        <v>32</v>
      </c>
      <c r="Z11259">
        <v>32</v>
      </c>
      <c r="AA11259">
        <v>2</v>
      </c>
      <c r="AB11259">
        <v>2</v>
      </c>
      <c r="AC11259">
        <v>58</v>
      </c>
    </row>
    <row r="11260" spans="1:29">
      <c r="A11260">
        <v>12254</v>
      </c>
      <c r="B11260" t="s">
        <v>805</v>
      </c>
      <c r="C11260" t="s">
        <v>13135</v>
      </c>
      <c r="J11260" t="s">
        <v>1436</v>
      </c>
      <c r="K11260">
        <v>0</v>
      </c>
      <c r="N11260" t="b">
        <v>1</v>
      </c>
      <c r="O11260" t="b">
        <v>0</v>
      </c>
      <c r="P11260" t="b">
        <v>0</v>
      </c>
      <c r="Q11260">
        <v>9</v>
      </c>
      <c r="R11260">
        <v>1</v>
      </c>
      <c r="S11260">
        <v>1</v>
      </c>
      <c r="T11260">
        <v>3</v>
      </c>
      <c r="U11260" t="b">
        <v>1</v>
      </c>
      <c r="V11260" t="s">
        <v>1104</v>
      </c>
      <c r="W11260" t="s">
        <v>7461</v>
      </c>
      <c r="X11260" t="s">
        <v>15398</v>
      </c>
      <c r="Y11260">
        <v>33</v>
      </c>
      <c r="Z11260">
        <v>33</v>
      </c>
      <c r="AA11260">
        <v>2</v>
      </c>
      <c r="AB11260">
        <v>2</v>
      </c>
      <c r="AC11260">
        <v>58</v>
      </c>
    </row>
    <row r="11261" spans="1:29">
      <c r="A11261">
        <v>12255</v>
      </c>
      <c r="B11261" t="s">
        <v>805</v>
      </c>
      <c r="C11261" t="s">
        <v>13136</v>
      </c>
      <c r="J11261" t="s">
        <v>1444</v>
      </c>
      <c r="K11261">
        <v>0</v>
      </c>
      <c r="N11261" t="b">
        <v>1</v>
      </c>
      <c r="O11261" t="b">
        <v>0</v>
      </c>
      <c r="P11261" t="b">
        <v>0</v>
      </c>
      <c r="Q11261">
        <v>9</v>
      </c>
      <c r="R11261">
        <v>1</v>
      </c>
      <c r="S11261">
        <v>1</v>
      </c>
      <c r="T11261">
        <v>3</v>
      </c>
      <c r="U11261" t="b">
        <v>1</v>
      </c>
      <c r="V11261" t="s">
        <v>1104</v>
      </c>
      <c r="W11261" t="s">
        <v>7461</v>
      </c>
      <c r="X11261" t="s">
        <v>14542</v>
      </c>
      <c r="Y11261">
        <v>31</v>
      </c>
      <c r="Z11261">
        <v>31</v>
      </c>
      <c r="AA11261">
        <v>3</v>
      </c>
      <c r="AB11261">
        <v>3</v>
      </c>
      <c r="AC11261">
        <v>58</v>
      </c>
    </row>
    <row r="11262" spans="1:29">
      <c r="A11262">
        <v>12256</v>
      </c>
      <c r="B11262" t="s">
        <v>805</v>
      </c>
      <c r="C11262" t="s">
        <v>13137</v>
      </c>
      <c r="J11262" t="s">
        <v>1444</v>
      </c>
      <c r="K11262">
        <v>0</v>
      </c>
      <c r="N11262" t="b">
        <v>1</v>
      </c>
      <c r="O11262" t="b">
        <v>0</v>
      </c>
      <c r="P11262" t="b">
        <v>0</v>
      </c>
      <c r="Q11262">
        <v>9</v>
      </c>
      <c r="R11262">
        <v>1</v>
      </c>
      <c r="S11262">
        <v>1</v>
      </c>
      <c r="T11262">
        <v>3</v>
      </c>
      <c r="U11262" t="b">
        <v>1</v>
      </c>
      <c r="V11262" t="s">
        <v>1104</v>
      </c>
      <c r="W11262" t="s">
        <v>7461</v>
      </c>
      <c r="X11262" t="s">
        <v>14807</v>
      </c>
      <c r="Y11262">
        <v>31</v>
      </c>
      <c r="Z11262">
        <v>31</v>
      </c>
      <c r="AA11262">
        <v>4</v>
      </c>
      <c r="AB11262">
        <v>4</v>
      </c>
      <c r="AC11262">
        <v>58</v>
      </c>
    </row>
    <row r="11263" spans="1:29">
      <c r="A11263">
        <v>12257</v>
      </c>
      <c r="B11263" t="s">
        <v>805</v>
      </c>
      <c r="C11263" t="s">
        <v>13138</v>
      </c>
      <c r="J11263" t="s">
        <v>1444</v>
      </c>
      <c r="K11263">
        <v>0</v>
      </c>
      <c r="N11263" t="b">
        <v>1</v>
      </c>
      <c r="O11263" t="b">
        <v>0</v>
      </c>
      <c r="P11263" t="b">
        <v>0</v>
      </c>
      <c r="Q11263">
        <v>9</v>
      </c>
      <c r="R11263">
        <v>1</v>
      </c>
      <c r="S11263">
        <v>1</v>
      </c>
      <c r="T11263">
        <v>3</v>
      </c>
      <c r="U11263" t="b">
        <v>1</v>
      </c>
      <c r="V11263" t="s">
        <v>1104</v>
      </c>
      <c r="W11263" t="s">
        <v>7461</v>
      </c>
      <c r="X11263" t="s">
        <v>14808</v>
      </c>
      <c r="Y11263">
        <v>31</v>
      </c>
      <c r="Z11263">
        <v>31</v>
      </c>
      <c r="AA11263">
        <v>5</v>
      </c>
      <c r="AB11263">
        <v>5</v>
      </c>
      <c r="AC11263">
        <v>58</v>
      </c>
    </row>
    <row r="11264" spans="1:29">
      <c r="A11264">
        <v>12258</v>
      </c>
      <c r="B11264" t="s">
        <v>805</v>
      </c>
      <c r="C11264" t="s">
        <v>13139</v>
      </c>
      <c r="J11264" t="s">
        <v>1444</v>
      </c>
      <c r="K11264">
        <v>0</v>
      </c>
      <c r="N11264" t="b">
        <v>1</v>
      </c>
      <c r="O11264" t="b">
        <v>0</v>
      </c>
      <c r="P11264" t="b">
        <v>0</v>
      </c>
      <c r="Q11264">
        <v>9</v>
      </c>
      <c r="R11264">
        <v>1</v>
      </c>
      <c r="S11264">
        <v>1</v>
      </c>
      <c r="T11264">
        <v>3</v>
      </c>
      <c r="U11264" t="b">
        <v>1</v>
      </c>
      <c r="V11264" t="s">
        <v>1104</v>
      </c>
      <c r="W11264" t="s">
        <v>7461</v>
      </c>
      <c r="X11264" t="s">
        <v>14809</v>
      </c>
      <c r="Y11264">
        <v>31</v>
      </c>
      <c r="Z11264">
        <v>31</v>
      </c>
      <c r="AA11264">
        <v>6</v>
      </c>
      <c r="AB11264">
        <v>6</v>
      </c>
      <c r="AC11264">
        <v>58</v>
      </c>
    </row>
    <row r="11265" spans="1:29">
      <c r="A11265">
        <v>12259</v>
      </c>
      <c r="B11265" t="s">
        <v>805</v>
      </c>
      <c r="C11265" t="s">
        <v>13140</v>
      </c>
      <c r="J11265" t="s">
        <v>1444</v>
      </c>
      <c r="K11265">
        <v>0</v>
      </c>
      <c r="N11265" t="b">
        <v>1</v>
      </c>
      <c r="O11265" t="b">
        <v>0</v>
      </c>
      <c r="P11265" t="b">
        <v>0</v>
      </c>
      <c r="Q11265">
        <v>9</v>
      </c>
      <c r="R11265">
        <v>1</v>
      </c>
      <c r="S11265">
        <v>1</v>
      </c>
      <c r="T11265">
        <v>3</v>
      </c>
      <c r="U11265" t="b">
        <v>1</v>
      </c>
      <c r="V11265" t="s">
        <v>1104</v>
      </c>
      <c r="W11265" t="s">
        <v>7461</v>
      </c>
      <c r="X11265" t="s">
        <v>15397</v>
      </c>
      <c r="Y11265">
        <v>32</v>
      </c>
      <c r="Z11265">
        <v>32</v>
      </c>
      <c r="AA11265">
        <v>3</v>
      </c>
      <c r="AB11265">
        <v>3</v>
      </c>
      <c r="AC11265">
        <v>58</v>
      </c>
    </row>
    <row r="11266" spans="1:29">
      <c r="A11266">
        <v>12260</v>
      </c>
      <c r="B11266" t="s">
        <v>805</v>
      </c>
      <c r="C11266" t="s">
        <v>13141</v>
      </c>
      <c r="J11266" t="s">
        <v>1444</v>
      </c>
      <c r="K11266">
        <v>0</v>
      </c>
      <c r="N11266" t="b">
        <v>1</v>
      </c>
      <c r="O11266" t="b">
        <v>0</v>
      </c>
      <c r="P11266" t="b">
        <v>0</v>
      </c>
      <c r="Q11266">
        <v>9</v>
      </c>
      <c r="R11266">
        <v>1</v>
      </c>
      <c r="S11266">
        <v>1</v>
      </c>
      <c r="T11266">
        <v>3</v>
      </c>
      <c r="U11266" t="b">
        <v>1</v>
      </c>
      <c r="V11266" t="s">
        <v>1104</v>
      </c>
      <c r="W11266" t="s">
        <v>7461</v>
      </c>
      <c r="X11266" t="s">
        <v>14830</v>
      </c>
      <c r="Y11266">
        <v>32</v>
      </c>
      <c r="Z11266">
        <v>32</v>
      </c>
      <c r="AA11266">
        <v>4</v>
      </c>
      <c r="AB11266">
        <v>4</v>
      </c>
      <c r="AC11266">
        <v>58</v>
      </c>
    </row>
    <row r="11267" spans="1:29">
      <c r="A11267">
        <v>12261</v>
      </c>
      <c r="B11267" t="s">
        <v>805</v>
      </c>
      <c r="C11267" t="s">
        <v>13142</v>
      </c>
      <c r="J11267" t="s">
        <v>1444</v>
      </c>
      <c r="K11267">
        <v>0</v>
      </c>
      <c r="N11267" t="b">
        <v>1</v>
      </c>
      <c r="O11267" t="b">
        <v>0</v>
      </c>
      <c r="P11267" t="b">
        <v>0</v>
      </c>
      <c r="Q11267">
        <v>9</v>
      </c>
      <c r="R11267">
        <v>1</v>
      </c>
      <c r="S11267">
        <v>1</v>
      </c>
      <c r="T11267">
        <v>3</v>
      </c>
      <c r="U11267" t="b">
        <v>1</v>
      </c>
      <c r="V11267" t="s">
        <v>1104</v>
      </c>
      <c r="W11267" t="s">
        <v>7461</v>
      </c>
      <c r="X11267" t="s">
        <v>14831</v>
      </c>
      <c r="Y11267">
        <v>32</v>
      </c>
      <c r="Z11267">
        <v>32</v>
      </c>
      <c r="AA11267">
        <v>5</v>
      </c>
      <c r="AB11267">
        <v>5</v>
      </c>
      <c r="AC11267">
        <v>58</v>
      </c>
    </row>
    <row r="11268" spans="1:29">
      <c r="A11268">
        <v>12262</v>
      </c>
      <c r="B11268" t="s">
        <v>805</v>
      </c>
      <c r="C11268" t="s">
        <v>13143</v>
      </c>
      <c r="J11268" t="s">
        <v>1444</v>
      </c>
      <c r="K11268">
        <v>0</v>
      </c>
      <c r="N11268" t="b">
        <v>1</v>
      </c>
      <c r="O11268" t="b">
        <v>0</v>
      </c>
      <c r="P11268" t="b">
        <v>0</v>
      </c>
      <c r="Q11268">
        <v>9</v>
      </c>
      <c r="R11268">
        <v>1</v>
      </c>
      <c r="S11268">
        <v>1</v>
      </c>
      <c r="T11268">
        <v>3</v>
      </c>
      <c r="U11268" t="b">
        <v>1</v>
      </c>
      <c r="V11268" t="s">
        <v>1104</v>
      </c>
      <c r="W11268" t="s">
        <v>7461</v>
      </c>
      <c r="X11268" t="s">
        <v>14836</v>
      </c>
      <c r="Y11268">
        <v>32</v>
      </c>
      <c r="Z11268">
        <v>32</v>
      </c>
      <c r="AA11268">
        <v>6</v>
      </c>
      <c r="AB11268">
        <v>6</v>
      </c>
      <c r="AC11268">
        <v>58</v>
      </c>
    </row>
    <row r="11269" spans="1:29">
      <c r="A11269">
        <v>12263</v>
      </c>
      <c r="B11269" t="s">
        <v>805</v>
      </c>
      <c r="C11269" t="s">
        <v>13144</v>
      </c>
      <c r="J11269" t="s">
        <v>1444</v>
      </c>
      <c r="K11269">
        <v>0</v>
      </c>
      <c r="N11269" t="b">
        <v>1</v>
      </c>
      <c r="O11269" t="b">
        <v>0</v>
      </c>
      <c r="P11269" t="b">
        <v>0</v>
      </c>
      <c r="Q11269">
        <v>9</v>
      </c>
      <c r="R11269">
        <v>1</v>
      </c>
      <c r="S11269">
        <v>1</v>
      </c>
      <c r="T11269">
        <v>3</v>
      </c>
      <c r="U11269" t="b">
        <v>1</v>
      </c>
      <c r="V11269" t="s">
        <v>1104</v>
      </c>
      <c r="W11269" t="s">
        <v>7461</v>
      </c>
      <c r="X11269" t="s">
        <v>15399</v>
      </c>
      <c r="Y11269">
        <v>33</v>
      </c>
      <c r="Z11269">
        <v>33</v>
      </c>
      <c r="AA11269">
        <v>3</v>
      </c>
      <c r="AB11269">
        <v>3</v>
      </c>
      <c r="AC11269">
        <v>58</v>
      </c>
    </row>
    <row r="11270" spans="1:29">
      <c r="A11270">
        <v>12264</v>
      </c>
      <c r="B11270" t="s">
        <v>805</v>
      </c>
      <c r="C11270" t="s">
        <v>13145</v>
      </c>
      <c r="J11270" t="s">
        <v>1444</v>
      </c>
      <c r="K11270">
        <v>0</v>
      </c>
      <c r="N11270" t="b">
        <v>1</v>
      </c>
      <c r="O11270" t="b">
        <v>0</v>
      </c>
      <c r="P11270" t="b">
        <v>0</v>
      </c>
      <c r="Q11270">
        <v>9</v>
      </c>
      <c r="R11270">
        <v>1</v>
      </c>
      <c r="S11270">
        <v>1</v>
      </c>
      <c r="T11270">
        <v>3</v>
      </c>
      <c r="U11270" t="b">
        <v>1</v>
      </c>
      <c r="V11270" t="s">
        <v>1104</v>
      </c>
      <c r="W11270" t="s">
        <v>7461</v>
      </c>
      <c r="X11270" t="s">
        <v>14832</v>
      </c>
      <c r="Y11270">
        <v>33</v>
      </c>
      <c r="Z11270">
        <v>33</v>
      </c>
      <c r="AA11270">
        <v>4</v>
      </c>
      <c r="AB11270">
        <v>4</v>
      </c>
      <c r="AC11270">
        <v>58</v>
      </c>
    </row>
    <row r="11271" spans="1:29">
      <c r="A11271">
        <v>12265</v>
      </c>
      <c r="B11271" t="s">
        <v>805</v>
      </c>
      <c r="C11271" t="s">
        <v>13146</v>
      </c>
      <c r="J11271" t="s">
        <v>1444</v>
      </c>
      <c r="K11271">
        <v>0</v>
      </c>
      <c r="N11271" t="b">
        <v>1</v>
      </c>
      <c r="O11271" t="b">
        <v>0</v>
      </c>
      <c r="P11271" t="b">
        <v>0</v>
      </c>
      <c r="Q11271">
        <v>9</v>
      </c>
      <c r="R11271">
        <v>1</v>
      </c>
      <c r="S11271">
        <v>1</v>
      </c>
      <c r="T11271">
        <v>3</v>
      </c>
      <c r="U11271" t="b">
        <v>1</v>
      </c>
      <c r="V11271" t="s">
        <v>1104</v>
      </c>
      <c r="W11271" t="s">
        <v>7461</v>
      </c>
      <c r="X11271" t="s">
        <v>14833</v>
      </c>
      <c r="Y11271">
        <v>33</v>
      </c>
      <c r="Z11271">
        <v>33</v>
      </c>
      <c r="AA11271">
        <v>5</v>
      </c>
      <c r="AB11271">
        <v>5</v>
      </c>
      <c r="AC11271">
        <v>58</v>
      </c>
    </row>
    <row r="11272" spans="1:29">
      <c r="A11272">
        <v>12266</v>
      </c>
      <c r="B11272" t="s">
        <v>805</v>
      </c>
      <c r="C11272" t="s">
        <v>13147</v>
      </c>
      <c r="J11272" t="s">
        <v>1444</v>
      </c>
      <c r="K11272">
        <v>0</v>
      </c>
      <c r="N11272" t="b">
        <v>1</v>
      </c>
      <c r="O11272" t="b">
        <v>0</v>
      </c>
      <c r="P11272" t="b">
        <v>0</v>
      </c>
      <c r="Q11272">
        <v>9</v>
      </c>
      <c r="R11272">
        <v>1</v>
      </c>
      <c r="S11272">
        <v>1</v>
      </c>
      <c r="T11272">
        <v>3</v>
      </c>
      <c r="U11272" t="b">
        <v>1</v>
      </c>
      <c r="V11272" t="s">
        <v>1104</v>
      </c>
      <c r="W11272" t="s">
        <v>7461</v>
      </c>
      <c r="X11272" t="s">
        <v>14610</v>
      </c>
      <c r="Y11272">
        <v>33</v>
      </c>
      <c r="Z11272">
        <v>33</v>
      </c>
      <c r="AA11272">
        <v>6</v>
      </c>
      <c r="AB11272">
        <v>6</v>
      </c>
      <c r="AC11272">
        <v>58</v>
      </c>
    </row>
    <row r="11273" spans="1:29">
      <c r="A11273">
        <v>12267</v>
      </c>
      <c r="B11273" t="s">
        <v>805</v>
      </c>
      <c r="C11273" t="s">
        <v>13148</v>
      </c>
      <c r="J11273" t="s">
        <v>1444</v>
      </c>
      <c r="K11273">
        <v>0</v>
      </c>
      <c r="N11273" t="b">
        <v>0</v>
      </c>
      <c r="O11273" t="b">
        <v>1</v>
      </c>
      <c r="P11273" t="b">
        <v>0</v>
      </c>
      <c r="Q11273">
        <v>9</v>
      </c>
      <c r="R11273">
        <v>1</v>
      </c>
      <c r="S11273">
        <v>1</v>
      </c>
      <c r="T11273">
        <v>3</v>
      </c>
      <c r="U11273" t="b">
        <v>1</v>
      </c>
      <c r="V11273" t="s">
        <v>1104</v>
      </c>
      <c r="W11273" t="s">
        <v>7461</v>
      </c>
      <c r="X11273" t="s">
        <v>14770</v>
      </c>
      <c r="Y11273">
        <v>31</v>
      </c>
      <c r="Z11273">
        <v>31</v>
      </c>
      <c r="AA11273">
        <v>7</v>
      </c>
      <c r="AB11273">
        <v>7</v>
      </c>
      <c r="AC11273">
        <v>58</v>
      </c>
    </row>
    <row r="11274" spans="1:29">
      <c r="A11274">
        <v>12268</v>
      </c>
      <c r="B11274" t="s">
        <v>805</v>
      </c>
      <c r="C11274" t="s">
        <v>13149</v>
      </c>
      <c r="J11274" t="s">
        <v>1444</v>
      </c>
      <c r="K11274">
        <v>0</v>
      </c>
      <c r="N11274" t="b">
        <v>0</v>
      </c>
      <c r="O11274" t="b">
        <v>1</v>
      </c>
      <c r="P11274" t="b">
        <v>0</v>
      </c>
      <c r="Q11274">
        <v>9</v>
      </c>
      <c r="R11274">
        <v>1</v>
      </c>
      <c r="S11274">
        <v>1</v>
      </c>
      <c r="T11274">
        <v>3</v>
      </c>
      <c r="U11274" t="b">
        <v>1</v>
      </c>
      <c r="V11274" t="s">
        <v>1104</v>
      </c>
      <c r="W11274" t="s">
        <v>7461</v>
      </c>
      <c r="X11274" t="s">
        <v>14771</v>
      </c>
      <c r="Y11274">
        <v>32</v>
      </c>
      <c r="Z11274">
        <v>32</v>
      </c>
      <c r="AA11274">
        <v>7</v>
      </c>
      <c r="AB11274">
        <v>7</v>
      </c>
      <c r="AC11274">
        <v>58</v>
      </c>
    </row>
    <row r="11275" spans="1:29">
      <c r="A11275">
        <v>12269</v>
      </c>
      <c r="B11275" t="s">
        <v>805</v>
      </c>
      <c r="C11275" t="s">
        <v>13150</v>
      </c>
      <c r="J11275" t="s">
        <v>1444</v>
      </c>
      <c r="K11275">
        <v>0</v>
      </c>
      <c r="N11275" t="b">
        <v>0</v>
      </c>
      <c r="O11275" t="b">
        <v>1</v>
      </c>
      <c r="P11275" t="b">
        <v>0</v>
      </c>
      <c r="Q11275">
        <v>9</v>
      </c>
      <c r="R11275">
        <v>1</v>
      </c>
      <c r="S11275">
        <v>1</v>
      </c>
      <c r="T11275">
        <v>3</v>
      </c>
      <c r="U11275" t="b">
        <v>1</v>
      </c>
      <c r="V11275" t="s">
        <v>1104</v>
      </c>
      <c r="W11275" t="s">
        <v>7461</v>
      </c>
      <c r="X11275" t="s">
        <v>14772</v>
      </c>
      <c r="Y11275">
        <v>33</v>
      </c>
      <c r="Z11275">
        <v>33</v>
      </c>
      <c r="AA11275">
        <v>7</v>
      </c>
      <c r="AB11275">
        <v>7</v>
      </c>
      <c r="AC11275">
        <v>58</v>
      </c>
    </row>
    <row r="11276" spans="1:29">
      <c r="A11276">
        <v>12270</v>
      </c>
      <c r="B11276" t="s">
        <v>805</v>
      </c>
      <c r="C11276" t="s">
        <v>13151</v>
      </c>
      <c r="J11276" t="s">
        <v>1444</v>
      </c>
      <c r="K11276">
        <v>0</v>
      </c>
      <c r="N11276" t="b">
        <v>0</v>
      </c>
      <c r="O11276" t="b">
        <v>1</v>
      </c>
      <c r="P11276" t="b">
        <v>0</v>
      </c>
      <c r="Q11276">
        <v>9</v>
      </c>
      <c r="R11276">
        <v>1</v>
      </c>
      <c r="S11276">
        <v>1</v>
      </c>
      <c r="T11276">
        <v>3</v>
      </c>
      <c r="U11276" t="b">
        <v>1</v>
      </c>
      <c r="V11276" t="s">
        <v>1104</v>
      </c>
      <c r="W11276" t="s">
        <v>7461</v>
      </c>
      <c r="X11276" t="s">
        <v>14783</v>
      </c>
      <c r="Y11276">
        <v>31</v>
      </c>
      <c r="Z11276">
        <v>31</v>
      </c>
      <c r="AA11276">
        <v>9</v>
      </c>
      <c r="AB11276">
        <v>9</v>
      </c>
      <c r="AC11276">
        <v>58</v>
      </c>
    </row>
    <row r="11277" spans="1:29">
      <c r="A11277">
        <v>12271</v>
      </c>
      <c r="B11277" t="s">
        <v>805</v>
      </c>
      <c r="C11277" t="s">
        <v>13152</v>
      </c>
      <c r="J11277" t="s">
        <v>1444</v>
      </c>
      <c r="K11277">
        <v>0</v>
      </c>
      <c r="N11277" t="b">
        <v>0</v>
      </c>
      <c r="O11277" t="b">
        <v>1</v>
      </c>
      <c r="P11277" t="b">
        <v>0</v>
      </c>
      <c r="Q11277">
        <v>9</v>
      </c>
      <c r="R11277">
        <v>1</v>
      </c>
      <c r="S11277">
        <v>1</v>
      </c>
      <c r="T11277">
        <v>3</v>
      </c>
      <c r="U11277" t="b">
        <v>1</v>
      </c>
      <c r="V11277" t="s">
        <v>1104</v>
      </c>
      <c r="W11277" t="s">
        <v>7461</v>
      </c>
      <c r="X11277" t="s">
        <v>14784</v>
      </c>
      <c r="Y11277">
        <v>32</v>
      </c>
      <c r="Z11277">
        <v>32</v>
      </c>
      <c r="AA11277">
        <v>9</v>
      </c>
      <c r="AB11277">
        <v>9</v>
      </c>
      <c r="AC11277">
        <v>58</v>
      </c>
    </row>
    <row r="11278" spans="1:29">
      <c r="A11278">
        <v>12272</v>
      </c>
      <c r="B11278" t="s">
        <v>805</v>
      </c>
      <c r="C11278" t="s">
        <v>13153</v>
      </c>
      <c r="J11278" t="s">
        <v>1444</v>
      </c>
      <c r="K11278">
        <v>0</v>
      </c>
      <c r="N11278" t="b">
        <v>0</v>
      </c>
      <c r="O11278" t="b">
        <v>1</v>
      </c>
      <c r="P11278" t="b">
        <v>0</v>
      </c>
      <c r="Q11278">
        <v>9</v>
      </c>
      <c r="R11278">
        <v>1</v>
      </c>
      <c r="S11278">
        <v>1</v>
      </c>
      <c r="T11278">
        <v>3</v>
      </c>
      <c r="U11278" t="b">
        <v>1</v>
      </c>
      <c r="V11278" t="s">
        <v>1104</v>
      </c>
      <c r="W11278" t="s">
        <v>7461</v>
      </c>
      <c r="X11278" t="s">
        <v>14774</v>
      </c>
      <c r="Y11278">
        <v>33</v>
      </c>
      <c r="Z11278">
        <v>33</v>
      </c>
      <c r="AA11278">
        <v>9</v>
      </c>
      <c r="AB11278">
        <v>9</v>
      </c>
      <c r="AC11278">
        <v>58</v>
      </c>
    </row>
    <row r="11279" spans="1:29">
      <c r="A11279">
        <v>12273</v>
      </c>
      <c r="B11279" t="s">
        <v>805</v>
      </c>
      <c r="C11279" t="s">
        <v>13154</v>
      </c>
      <c r="J11279" t="s">
        <v>1466</v>
      </c>
      <c r="K11279">
        <v>0</v>
      </c>
      <c r="N11279" t="b">
        <v>0</v>
      </c>
      <c r="O11279" t="b">
        <v>1</v>
      </c>
      <c r="P11279" t="b">
        <v>0</v>
      </c>
      <c r="Q11279">
        <v>9</v>
      </c>
      <c r="R11279">
        <v>1</v>
      </c>
      <c r="S11279">
        <v>1</v>
      </c>
      <c r="T11279">
        <v>3</v>
      </c>
      <c r="U11279" t="b">
        <v>1</v>
      </c>
      <c r="V11279" t="s">
        <v>1104</v>
      </c>
      <c r="W11279" t="s">
        <v>7461</v>
      </c>
      <c r="X11279" t="s">
        <v>14778</v>
      </c>
      <c r="Y11279">
        <v>31</v>
      </c>
      <c r="Z11279">
        <v>31</v>
      </c>
      <c r="AA11279">
        <v>8</v>
      </c>
      <c r="AB11279">
        <v>8</v>
      </c>
      <c r="AC11279">
        <v>58</v>
      </c>
    </row>
    <row r="11280" spans="1:29">
      <c r="A11280">
        <v>12274</v>
      </c>
      <c r="B11280" t="s">
        <v>805</v>
      </c>
      <c r="C11280" t="s">
        <v>13155</v>
      </c>
      <c r="J11280" t="s">
        <v>1466</v>
      </c>
      <c r="K11280">
        <v>0</v>
      </c>
      <c r="N11280" t="b">
        <v>0</v>
      </c>
      <c r="O11280" t="b">
        <v>1</v>
      </c>
      <c r="P11280" t="b">
        <v>0</v>
      </c>
      <c r="Q11280">
        <v>9</v>
      </c>
      <c r="R11280">
        <v>1</v>
      </c>
      <c r="S11280">
        <v>1</v>
      </c>
      <c r="T11280">
        <v>3</v>
      </c>
      <c r="U11280" t="b">
        <v>1</v>
      </c>
      <c r="V11280" t="s">
        <v>1104</v>
      </c>
      <c r="W11280" t="s">
        <v>7461</v>
      </c>
      <c r="X11280" t="s">
        <v>14779</v>
      </c>
      <c r="Y11280">
        <v>32</v>
      </c>
      <c r="Z11280">
        <v>32</v>
      </c>
      <c r="AA11280">
        <v>8</v>
      </c>
      <c r="AB11280">
        <v>8</v>
      </c>
      <c r="AC11280">
        <v>58</v>
      </c>
    </row>
    <row r="11281" spans="1:29">
      <c r="A11281">
        <v>12275</v>
      </c>
      <c r="B11281" t="s">
        <v>805</v>
      </c>
      <c r="C11281" t="s">
        <v>13156</v>
      </c>
      <c r="J11281" t="s">
        <v>1466</v>
      </c>
      <c r="K11281">
        <v>0</v>
      </c>
      <c r="N11281" t="b">
        <v>0</v>
      </c>
      <c r="O11281" t="b">
        <v>1</v>
      </c>
      <c r="P11281" t="b">
        <v>0</v>
      </c>
      <c r="Q11281">
        <v>9</v>
      </c>
      <c r="R11281">
        <v>1</v>
      </c>
      <c r="S11281">
        <v>1</v>
      </c>
      <c r="T11281">
        <v>3</v>
      </c>
      <c r="U11281" t="b">
        <v>1</v>
      </c>
      <c r="V11281" t="s">
        <v>1104</v>
      </c>
      <c r="W11281" t="s">
        <v>7461</v>
      </c>
      <c r="X11281" t="s">
        <v>14773</v>
      </c>
      <c r="Y11281">
        <v>33</v>
      </c>
      <c r="Z11281">
        <v>33</v>
      </c>
      <c r="AA11281">
        <v>8</v>
      </c>
      <c r="AB11281">
        <v>8</v>
      </c>
      <c r="AC11281">
        <v>58</v>
      </c>
    </row>
    <row r="11282" spans="1:29">
      <c r="A11282">
        <v>12276</v>
      </c>
      <c r="B11282" t="s">
        <v>805</v>
      </c>
      <c r="C11282" t="s">
        <v>13157</v>
      </c>
      <c r="J11282" t="s">
        <v>1444</v>
      </c>
      <c r="K11282">
        <v>0</v>
      </c>
      <c r="N11282" t="b">
        <v>1</v>
      </c>
      <c r="O11282" t="b">
        <v>0</v>
      </c>
      <c r="P11282" t="b">
        <v>0</v>
      </c>
      <c r="Q11282">
        <v>9</v>
      </c>
      <c r="R11282">
        <v>1</v>
      </c>
      <c r="S11282">
        <v>1</v>
      </c>
      <c r="T11282">
        <v>35</v>
      </c>
      <c r="U11282" t="b">
        <v>1</v>
      </c>
      <c r="V11282" t="s">
        <v>1104</v>
      </c>
      <c r="W11282" t="s">
        <v>7461</v>
      </c>
      <c r="X11282" t="s">
        <v>14745</v>
      </c>
      <c r="Y11282">
        <v>50</v>
      </c>
      <c r="Z11282">
        <v>50</v>
      </c>
      <c r="AA11282">
        <v>5</v>
      </c>
      <c r="AB11282">
        <v>5</v>
      </c>
      <c r="AC11282">
        <v>58</v>
      </c>
    </row>
    <row r="11283" spans="1:29">
      <c r="A11283">
        <v>12277</v>
      </c>
      <c r="B11283" t="s">
        <v>805</v>
      </c>
      <c r="C11283" t="s">
        <v>13158</v>
      </c>
      <c r="J11283" t="s">
        <v>1444</v>
      </c>
      <c r="K11283">
        <v>0</v>
      </c>
      <c r="N11283" t="b">
        <v>1</v>
      </c>
      <c r="O11283" t="b">
        <v>0</v>
      </c>
      <c r="P11283" t="b">
        <v>0</v>
      </c>
      <c r="Q11283">
        <v>9</v>
      </c>
      <c r="R11283">
        <v>1</v>
      </c>
      <c r="S11283">
        <v>1</v>
      </c>
      <c r="T11283">
        <v>35</v>
      </c>
      <c r="U11283" t="b">
        <v>1</v>
      </c>
      <c r="V11283" t="s">
        <v>1104</v>
      </c>
      <c r="W11283" t="s">
        <v>7461</v>
      </c>
      <c r="X11283" t="s">
        <v>14481</v>
      </c>
      <c r="Y11283">
        <v>50</v>
      </c>
      <c r="Z11283">
        <v>50</v>
      </c>
      <c r="AA11283">
        <v>6</v>
      </c>
      <c r="AB11283">
        <v>6</v>
      </c>
      <c r="AC11283">
        <v>58</v>
      </c>
    </row>
    <row r="11284" spans="1:29">
      <c r="A11284">
        <v>12278</v>
      </c>
      <c r="B11284" t="s">
        <v>805</v>
      </c>
      <c r="C11284" t="s">
        <v>13159</v>
      </c>
      <c r="J11284" t="s">
        <v>1444</v>
      </c>
      <c r="K11284">
        <v>0</v>
      </c>
      <c r="N11284" t="b">
        <v>1</v>
      </c>
      <c r="O11284" t="b">
        <v>0</v>
      </c>
      <c r="P11284" t="b">
        <v>0</v>
      </c>
      <c r="Q11284">
        <v>9</v>
      </c>
      <c r="R11284">
        <v>1</v>
      </c>
      <c r="S11284">
        <v>1</v>
      </c>
      <c r="T11284">
        <v>35</v>
      </c>
      <c r="U11284" t="b">
        <v>1</v>
      </c>
      <c r="V11284" t="s">
        <v>1104</v>
      </c>
      <c r="W11284" t="s">
        <v>7461</v>
      </c>
      <c r="X11284" t="s">
        <v>14746</v>
      </c>
      <c r="Y11284">
        <v>51</v>
      </c>
      <c r="Z11284">
        <v>51</v>
      </c>
      <c r="AA11284">
        <v>5</v>
      </c>
      <c r="AB11284">
        <v>5</v>
      </c>
      <c r="AC11284">
        <v>58</v>
      </c>
    </row>
    <row r="11285" spans="1:29">
      <c r="A11285">
        <v>12279</v>
      </c>
      <c r="B11285" t="s">
        <v>805</v>
      </c>
      <c r="C11285" t="s">
        <v>13160</v>
      </c>
      <c r="J11285" t="s">
        <v>1444</v>
      </c>
      <c r="K11285">
        <v>0</v>
      </c>
      <c r="N11285" t="b">
        <v>1</v>
      </c>
      <c r="O11285" t="b">
        <v>0</v>
      </c>
      <c r="P11285" t="b">
        <v>0</v>
      </c>
      <c r="Q11285">
        <v>9</v>
      </c>
      <c r="R11285">
        <v>1</v>
      </c>
      <c r="S11285">
        <v>1</v>
      </c>
      <c r="T11285">
        <v>35</v>
      </c>
      <c r="U11285" t="b">
        <v>1</v>
      </c>
      <c r="V11285" t="s">
        <v>1104</v>
      </c>
      <c r="W11285" t="s">
        <v>7461</v>
      </c>
      <c r="X11285" t="s">
        <v>14484</v>
      </c>
      <c r="Y11285">
        <v>51</v>
      </c>
      <c r="Z11285">
        <v>51</v>
      </c>
      <c r="AA11285">
        <v>6</v>
      </c>
      <c r="AB11285">
        <v>6</v>
      </c>
      <c r="AC11285">
        <v>58</v>
      </c>
    </row>
    <row r="11286" spans="1:29">
      <c r="A11286">
        <v>12280</v>
      </c>
      <c r="B11286" t="s">
        <v>805</v>
      </c>
      <c r="C11286" t="s">
        <v>13161</v>
      </c>
      <c r="J11286" t="s">
        <v>1466</v>
      </c>
      <c r="K11286">
        <v>0</v>
      </c>
      <c r="N11286" t="b">
        <v>0</v>
      </c>
      <c r="O11286" t="b">
        <v>1</v>
      </c>
      <c r="P11286" t="b">
        <v>0</v>
      </c>
      <c r="Q11286">
        <v>9</v>
      </c>
      <c r="R11286">
        <v>1</v>
      </c>
      <c r="S11286">
        <v>1</v>
      </c>
      <c r="T11286">
        <v>35</v>
      </c>
      <c r="U11286" t="b">
        <v>1</v>
      </c>
      <c r="V11286" t="s">
        <v>1104</v>
      </c>
      <c r="W11286" t="s">
        <v>7461</v>
      </c>
      <c r="X11286" t="s">
        <v>14829</v>
      </c>
      <c r="Y11286">
        <v>52</v>
      </c>
      <c r="Z11286">
        <v>52</v>
      </c>
      <c r="AA11286">
        <v>5</v>
      </c>
      <c r="AB11286">
        <v>5</v>
      </c>
      <c r="AC11286">
        <v>58</v>
      </c>
    </row>
    <row r="11287" spans="1:29">
      <c r="A11287">
        <v>12281</v>
      </c>
      <c r="B11287" t="s">
        <v>805</v>
      </c>
      <c r="C11287" t="s">
        <v>13162</v>
      </c>
      <c r="J11287" t="s">
        <v>1466</v>
      </c>
      <c r="K11287">
        <v>0</v>
      </c>
      <c r="N11287" t="b">
        <v>0</v>
      </c>
      <c r="O11287" t="b">
        <v>1</v>
      </c>
      <c r="P11287" t="b">
        <v>0</v>
      </c>
      <c r="Q11287">
        <v>9</v>
      </c>
      <c r="R11287">
        <v>1</v>
      </c>
      <c r="S11287">
        <v>1</v>
      </c>
      <c r="T11287">
        <v>35</v>
      </c>
      <c r="U11287" t="b">
        <v>1</v>
      </c>
      <c r="V11287" t="s">
        <v>1104</v>
      </c>
      <c r="W11287" t="s">
        <v>7461</v>
      </c>
      <c r="X11287" t="s">
        <v>14565</v>
      </c>
      <c r="Y11287">
        <v>52</v>
      </c>
      <c r="Z11287">
        <v>52</v>
      </c>
      <c r="AA11287">
        <v>6</v>
      </c>
      <c r="AB11287">
        <v>6</v>
      </c>
      <c r="AC11287">
        <v>58</v>
      </c>
    </row>
    <row r="11288" spans="1:29">
      <c r="A11288">
        <v>12282</v>
      </c>
      <c r="B11288" t="s">
        <v>805</v>
      </c>
      <c r="C11288" t="s">
        <v>13229</v>
      </c>
      <c r="J11288" t="s">
        <v>1436</v>
      </c>
      <c r="K11288">
        <v>0</v>
      </c>
      <c r="N11288" t="b">
        <v>1</v>
      </c>
      <c r="O11288" t="b">
        <v>0</v>
      </c>
      <c r="P11288" t="b">
        <v>0</v>
      </c>
      <c r="Q11288">
        <v>8</v>
      </c>
      <c r="R11288">
        <v>8</v>
      </c>
      <c r="S11288">
        <v>1</v>
      </c>
      <c r="T11288">
        <v>2</v>
      </c>
      <c r="U11288" t="b">
        <v>1</v>
      </c>
      <c r="V11288" t="s">
        <v>160</v>
      </c>
      <c r="W11288" t="s">
        <v>1075</v>
      </c>
      <c r="X11288" t="s">
        <v>15709</v>
      </c>
      <c r="Y11288">
        <v>94</v>
      </c>
      <c r="Z11288">
        <v>94</v>
      </c>
      <c r="AA11288">
        <v>2</v>
      </c>
      <c r="AB11288">
        <v>2</v>
      </c>
      <c r="AC11288">
        <v>64</v>
      </c>
    </row>
    <row r="11289" spans="1:29">
      <c r="A11289">
        <v>12283</v>
      </c>
      <c r="B11289" t="s">
        <v>805</v>
      </c>
      <c r="C11289" t="s">
        <v>13230</v>
      </c>
      <c r="J11289" t="s">
        <v>1436</v>
      </c>
      <c r="K11289">
        <v>0</v>
      </c>
      <c r="N11289" t="b">
        <v>1</v>
      </c>
      <c r="O11289" t="b">
        <v>0</v>
      </c>
      <c r="P11289" t="b">
        <v>0</v>
      </c>
      <c r="Q11289">
        <v>8</v>
      </c>
      <c r="R11289">
        <v>8</v>
      </c>
      <c r="S11289">
        <v>1</v>
      </c>
      <c r="T11289">
        <v>2</v>
      </c>
      <c r="U11289" t="b">
        <v>1</v>
      </c>
      <c r="V11289" t="s">
        <v>160</v>
      </c>
      <c r="W11289" t="s">
        <v>1075</v>
      </c>
      <c r="X11289" t="s">
        <v>15854</v>
      </c>
      <c r="Y11289">
        <v>94</v>
      </c>
      <c r="Z11289">
        <v>94</v>
      </c>
      <c r="AA11289">
        <v>3</v>
      </c>
      <c r="AB11289">
        <v>3</v>
      </c>
      <c r="AC11289">
        <v>64</v>
      </c>
    </row>
    <row r="11290" spans="1:29">
      <c r="A11290">
        <v>12284</v>
      </c>
      <c r="B11290" t="s">
        <v>805</v>
      </c>
      <c r="C11290" t="s">
        <v>13231</v>
      </c>
      <c r="J11290" t="s">
        <v>1436</v>
      </c>
      <c r="K11290">
        <v>0</v>
      </c>
      <c r="N11290" t="b">
        <v>1</v>
      </c>
      <c r="O11290" t="b">
        <v>0</v>
      </c>
      <c r="P11290" t="b">
        <v>0</v>
      </c>
      <c r="Q11290">
        <v>8</v>
      </c>
      <c r="R11290">
        <v>8</v>
      </c>
      <c r="S11290">
        <v>1</v>
      </c>
      <c r="T11290">
        <v>2</v>
      </c>
      <c r="U11290" t="b">
        <v>1</v>
      </c>
      <c r="V11290" t="s">
        <v>160</v>
      </c>
      <c r="W11290" t="s">
        <v>1075</v>
      </c>
      <c r="X11290" t="s">
        <v>14977</v>
      </c>
      <c r="Y11290">
        <v>94</v>
      </c>
      <c r="Z11290">
        <v>94</v>
      </c>
      <c r="AA11290">
        <v>4</v>
      </c>
      <c r="AB11290">
        <v>4</v>
      </c>
      <c r="AC11290">
        <v>64</v>
      </c>
    </row>
    <row r="11291" spans="1:29">
      <c r="A11291">
        <v>12285</v>
      </c>
      <c r="B11291" t="s">
        <v>805</v>
      </c>
      <c r="C11291" t="s">
        <v>13232</v>
      </c>
      <c r="J11291" t="s">
        <v>1436</v>
      </c>
      <c r="K11291">
        <v>0</v>
      </c>
      <c r="N11291" t="b">
        <v>1</v>
      </c>
      <c r="O11291" t="b">
        <v>0</v>
      </c>
      <c r="P11291" t="b">
        <v>0</v>
      </c>
      <c r="Q11291">
        <v>8</v>
      </c>
      <c r="R11291">
        <v>8</v>
      </c>
      <c r="S11291">
        <v>1</v>
      </c>
      <c r="T11291">
        <v>2</v>
      </c>
      <c r="U11291" t="b">
        <v>1</v>
      </c>
      <c r="V11291" t="s">
        <v>160</v>
      </c>
      <c r="W11291" t="s">
        <v>1075</v>
      </c>
      <c r="X11291" t="s">
        <v>14978</v>
      </c>
      <c r="Y11291">
        <v>94</v>
      </c>
      <c r="Z11291">
        <v>94</v>
      </c>
      <c r="AA11291">
        <v>5</v>
      </c>
      <c r="AB11291">
        <v>5</v>
      </c>
      <c r="AC11291">
        <v>64</v>
      </c>
    </row>
    <row r="11292" spans="1:29">
      <c r="A11292">
        <v>12286</v>
      </c>
      <c r="B11292" t="s">
        <v>805</v>
      </c>
      <c r="C11292" t="s">
        <v>13233</v>
      </c>
      <c r="J11292" t="s">
        <v>1436</v>
      </c>
      <c r="K11292">
        <v>0</v>
      </c>
      <c r="N11292" t="b">
        <v>1</v>
      </c>
      <c r="O11292" t="b">
        <v>0</v>
      </c>
      <c r="P11292" t="b">
        <v>0</v>
      </c>
      <c r="Q11292">
        <v>8</v>
      </c>
      <c r="R11292">
        <v>8</v>
      </c>
      <c r="S11292">
        <v>1</v>
      </c>
      <c r="T11292">
        <v>2</v>
      </c>
      <c r="U11292" t="b">
        <v>1</v>
      </c>
      <c r="V11292" t="s">
        <v>160</v>
      </c>
      <c r="W11292" t="s">
        <v>1075</v>
      </c>
      <c r="X11292" t="s">
        <v>15855</v>
      </c>
      <c r="Y11292">
        <v>95</v>
      </c>
      <c r="Z11292">
        <v>95</v>
      </c>
      <c r="AA11292">
        <v>2</v>
      </c>
      <c r="AB11292">
        <v>2</v>
      </c>
      <c r="AC11292">
        <v>64</v>
      </c>
    </row>
    <row r="11293" spans="1:29">
      <c r="A11293">
        <v>12287</v>
      </c>
      <c r="B11293" t="s">
        <v>805</v>
      </c>
      <c r="C11293" t="s">
        <v>13234</v>
      </c>
      <c r="J11293" t="s">
        <v>1436</v>
      </c>
      <c r="K11293">
        <v>0</v>
      </c>
      <c r="N11293" t="b">
        <v>1</v>
      </c>
      <c r="O11293" t="b">
        <v>0</v>
      </c>
      <c r="P11293" t="b">
        <v>0</v>
      </c>
      <c r="Q11293">
        <v>8</v>
      </c>
      <c r="R11293">
        <v>8</v>
      </c>
      <c r="S11293">
        <v>1</v>
      </c>
      <c r="T11293">
        <v>2</v>
      </c>
      <c r="U11293" t="b">
        <v>1</v>
      </c>
      <c r="V11293" t="s">
        <v>160</v>
      </c>
      <c r="W11293" t="s">
        <v>1075</v>
      </c>
      <c r="X11293" t="s">
        <v>15856</v>
      </c>
      <c r="Y11293">
        <v>95</v>
      </c>
      <c r="Z11293">
        <v>95</v>
      </c>
      <c r="AA11293">
        <v>3</v>
      </c>
      <c r="AB11293">
        <v>3</v>
      </c>
      <c r="AC11293">
        <v>64</v>
      </c>
    </row>
    <row r="11294" spans="1:29">
      <c r="A11294">
        <v>12288</v>
      </c>
      <c r="B11294" t="s">
        <v>805</v>
      </c>
      <c r="C11294" t="s">
        <v>13235</v>
      </c>
      <c r="J11294" t="s">
        <v>1436</v>
      </c>
      <c r="K11294">
        <v>0</v>
      </c>
      <c r="N11294" t="b">
        <v>1</v>
      </c>
      <c r="O11294" t="b">
        <v>0</v>
      </c>
      <c r="P11294" t="b">
        <v>0</v>
      </c>
      <c r="Q11294">
        <v>8</v>
      </c>
      <c r="R11294">
        <v>8</v>
      </c>
      <c r="S11294">
        <v>1</v>
      </c>
      <c r="T11294">
        <v>2</v>
      </c>
      <c r="U11294" t="b">
        <v>1</v>
      </c>
      <c r="V11294" t="s">
        <v>160</v>
      </c>
      <c r="W11294" t="s">
        <v>1075</v>
      </c>
      <c r="X11294" t="s">
        <v>14979</v>
      </c>
      <c r="Y11294">
        <v>95</v>
      </c>
      <c r="Z11294">
        <v>95</v>
      </c>
      <c r="AA11294">
        <v>4</v>
      </c>
      <c r="AB11294">
        <v>4</v>
      </c>
      <c r="AC11294">
        <v>64</v>
      </c>
    </row>
    <row r="11295" spans="1:29">
      <c r="A11295">
        <v>12289</v>
      </c>
      <c r="B11295" t="s">
        <v>805</v>
      </c>
      <c r="C11295" t="s">
        <v>13236</v>
      </c>
      <c r="J11295" t="s">
        <v>1436</v>
      </c>
      <c r="K11295">
        <v>0</v>
      </c>
      <c r="N11295" t="b">
        <v>1</v>
      </c>
      <c r="O11295" t="b">
        <v>0</v>
      </c>
      <c r="P11295" t="b">
        <v>0</v>
      </c>
      <c r="Q11295">
        <v>8</v>
      </c>
      <c r="R11295">
        <v>8</v>
      </c>
      <c r="S11295">
        <v>1</v>
      </c>
      <c r="T11295">
        <v>2</v>
      </c>
      <c r="U11295" t="b">
        <v>1</v>
      </c>
      <c r="V11295" t="s">
        <v>160</v>
      </c>
      <c r="W11295" t="s">
        <v>1075</v>
      </c>
      <c r="X11295" t="s">
        <v>14980</v>
      </c>
      <c r="Y11295">
        <v>95</v>
      </c>
      <c r="Z11295">
        <v>95</v>
      </c>
      <c r="AA11295">
        <v>5</v>
      </c>
      <c r="AB11295">
        <v>5</v>
      </c>
      <c r="AC11295">
        <v>64</v>
      </c>
    </row>
    <row r="11296" spans="1:29">
      <c r="A11296">
        <v>12290</v>
      </c>
      <c r="B11296" t="s">
        <v>805</v>
      </c>
      <c r="C11296" t="s">
        <v>13237</v>
      </c>
      <c r="J11296" t="s">
        <v>1436</v>
      </c>
      <c r="K11296">
        <v>0</v>
      </c>
      <c r="N11296" t="b">
        <v>1</v>
      </c>
      <c r="O11296" t="b">
        <v>0</v>
      </c>
      <c r="P11296" t="b">
        <v>0</v>
      </c>
      <c r="Q11296">
        <v>8</v>
      </c>
      <c r="R11296">
        <v>8</v>
      </c>
      <c r="S11296">
        <v>1</v>
      </c>
      <c r="T11296">
        <v>2</v>
      </c>
      <c r="U11296" t="b">
        <v>1</v>
      </c>
      <c r="V11296" t="s">
        <v>160</v>
      </c>
      <c r="W11296" t="s">
        <v>1075</v>
      </c>
      <c r="X11296" t="s">
        <v>15857</v>
      </c>
      <c r="Y11296">
        <v>96</v>
      </c>
      <c r="Z11296">
        <v>96</v>
      </c>
      <c r="AA11296">
        <v>2</v>
      </c>
      <c r="AB11296">
        <v>2</v>
      </c>
      <c r="AC11296">
        <v>64</v>
      </c>
    </row>
    <row r="11297" spans="1:29">
      <c r="A11297">
        <v>12291</v>
      </c>
      <c r="B11297" t="s">
        <v>805</v>
      </c>
      <c r="C11297" t="s">
        <v>13238</v>
      </c>
      <c r="J11297" t="s">
        <v>1436</v>
      </c>
      <c r="K11297">
        <v>0</v>
      </c>
      <c r="N11297" t="b">
        <v>1</v>
      </c>
      <c r="O11297" t="b">
        <v>0</v>
      </c>
      <c r="P11297" t="b">
        <v>0</v>
      </c>
      <c r="Q11297">
        <v>8</v>
      </c>
      <c r="R11297">
        <v>8</v>
      </c>
      <c r="S11297">
        <v>1</v>
      </c>
      <c r="T11297">
        <v>2</v>
      </c>
      <c r="U11297" t="b">
        <v>1</v>
      </c>
      <c r="V11297" t="s">
        <v>160</v>
      </c>
      <c r="W11297" t="s">
        <v>1075</v>
      </c>
      <c r="X11297" t="s">
        <v>15858</v>
      </c>
      <c r="Y11297">
        <v>96</v>
      </c>
      <c r="Z11297">
        <v>96</v>
      </c>
      <c r="AA11297">
        <v>3</v>
      </c>
      <c r="AB11297">
        <v>3</v>
      </c>
      <c r="AC11297">
        <v>64</v>
      </c>
    </row>
    <row r="11298" spans="1:29">
      <c r="A11298">
        <v>12292</v>
      </c>
      <c r="B11298" t="s">
        <v>805</v>
      </c>
      <c r="C11298" t="s">
        <v>13239</v>
      </c>
      <c r="J11298" t="s">
        <v>1436</v>
      </c>
      <c r="K11298">
        <v>0</v>
      </c>
      <c r="N11298" t="b">
        <v>1</v>
      </c>
      <c r="O11298" t="b">
        <v>0</v>
      </c>
      <c r="P11298" t="b">
        <v>0</v>
      </c>
      <c r="Q11298">
        <v>8</v>
      </c>
      <c r="R11298">
        <v>8</v>
      </c>
      <c r="S11298">
        <v>1</v>
      </c>
      <c r="T11298">
        <v>2</v>
      </c>
      <c r="U11298" t="b">
        <v>1</v>
      </c>
      <c r="V11298" t="s">
        <v>160</v>
      </c>
      <c r="W11298" t="s">
        <v>1075</v>
      </c>
      <c r="X11298" t="s">
        <v>14981</v>
      </c>
      <c r="Y11298">
        <v>96</v>
      </c>
      <c r="Z11298">
        <v>96</v>
      </c>
      <c r="AA11298">
        <v>4</v>
      </c>
      <c r="AB11298">
        <v>4</v>
      </c>
      <c r="AC11298">
        <v>64</v>
      </c>
    </row>
    <row r="11299" spans="1:29">
      <c r="A11299">
        <v>12293</v>
      </c>
      <c r="B11299" t="s">
        <v>805</v>
      </c>
      <c r="C11299" t="s">
        <v>13240</v>
      </c>
      <c r="J11299" t="s">
        <v>1436</v>
      </c>
      <c r="K11299">
        <v>0</v>
      </c>
      <c r="N11299" t="b">
        <v>1</v>
      </c>
      <c r="O11299" t="b">
        <v>0</v>
      </c>
      <c r="P11299" t="b">
        <v>0</v>
      </c>
      <c r="Q11299">
        <v>8</v>
      </c>
      <c r="R11299">
        <v>8</v>
      </c>
      <c r="S11299">
        <v>1</v>
      </c>
      <c r="T11299">
        <v>2</v>
      </c>
      <c r="U11299" t="b">
        <v>1</v>
      </c>
      <c r="V11299" t="s">
        <v>160</v>
      </c>
      <c r="W11299" t="s">
        <v>1075</v>
      </c>
      <c r="X11299" t="s">
        <v>14982</v>
      </c>
      <c r="Y11299">
        <v>96</v>
      </c>
      <c r="Z11299">
        <v>96</v>
      </c>
      <c r="AA11299">
        <v>5</v>
      </c>
      <c r="AB11299">
        <v>5</v>
      </c>
      <c r="AC11299">
        <v>64</v>
      </c>
    </row>
    <row r="11300" spans="1:29">
      <c r="A11300">
        <v>12294</v>
      </c>
      <c r="B11300" t="s">
        <v>805</v>
      </c>
      <c r="C11300" t="s">
        <v>13241</v>
      </c>
      <c r="J11300" t="s">
        <v>1436</v>
      </c>
      <c r="K11300">
        <v>0</v>
      </c>
      <c r="N11300" t="b">
        <v>1</v>
      </c>
      <c r="O11300" t="b">
        <v>0</v>
      </c>
      <c r="P11300" t="b">
        <v>0</v>
      </c>
      <c r="Q11300">
        <v>8</v>
      </c>
      <c r="R11300">
        <v>8</v>
      </c>
      <c r="S11300">
        <v>1</v>
      </c>
      <c r="T11300">
        <v>2</v>
      </c>
      <c r="U11300" t="b">
        <v>1</v>
      </c>
      <c r="V11300" t="s">
        <v>160</v>
      </c>
      <c r="W11300" t="s">
        <v>1075</v>
      </c>
      <c r="X11300" t="s">
        <v>15859</v>
      </c>
      <c r="Y11300">
        <v>97</v>
      </c>
      <c r="Z11300">
        <v>97</v>
      </c>
      <c r="AA11300">
        <v>2</v>
      </c>
      <c r="AB11300">
        <v>2</v>
      </c>
      <c r="AC11300">
        <v>64</v>
      </c>
    </row>
    <row r="11301" spans="1:29">
      <c r="A11301">
        <v>12295</v>
      </c>
      <c r="B11301" t="s">
        <v>805</v>
      </c>
      <c r="C11301" t="s">
        <v>13242</v>
      </c>
      <c r="J11301" t="s">
        <v>1436</v>
      </c>
      <c r="K11301">
        <v>0</v>
      </c>
      <c r="N11301" t="b">
        <v>1</v>
      </c>
      <c r="O11301" t="b">
        <v>0</v>
      </c>
      <c r="P11301" t="b">
        <v>0</v>
      </c>
      <c r="Q11301">
        <v>8</v>
      </c>
      <c r="R11301">
        <v>8</v>
      </c>
      <c r="S11301">
        <v>1</v>
      </c>
      <c r="T11301">
        <v>2</v>
      </c>
      <c r="U11301" t="b">
        <v>1</v>
      </c>
      <c r="V11301" t="s">
        <v>160</v>
      </c>
      <c r="W11301" t="s">
        <v>1075</v>
      </c>
      <c r="X11301" t="s">
        <v>15860</v>
      </c>
      <c r="Y11301">
        <v>97</v>
      </c>
      <c r="Z11301">
        <v>97</v>
      </c>
      <c r="AA11301">
        <v>3</v>
      </c>
      <c r="AB11301">
        <v>3</v>
      </c>
      <c r="AC11301">
        <v>64</v>
      </c>
    </row>
    <row r="11302" spans="1:29">
      <c r="A11302">
        <v>12296</v>
      </c>
      <c r="B11302" t="s">
        <v>805</v>
      </c>
      <c r="C11302" t="s">
        <v>13243</v>
      </c>
      <c r="J11302" t="s">
        <v>1436</v>
      </c>
      <c r="K11302">
        <v>0</v>
      </c>
      <c r="N11302" t="b">
        <v>1</v>
      </c>
      <c r="O11302" t="b">
        <v>0</v>
      </c>
      <c r="P11302" t="b">
        <v>0</v>
      </c>
      <c r="Q11302">
        <v>8</v>
      </c>
      <c r="R11302">
        <v>8</v>
      </c>
      <c r="S11302">
        <v>1</v>
      </c>
      <c r="T11302">
        <v>2</v>
      </c>
      <c r="U11302" t="b">
        <v>1</v>
      </c>
      <c r="V11302" t="s">
        <v>160</v>
      </c>
      <c r="W11302" t="s">
        <v>1075</v>
      </c>
      <c r="X11302" t="s">
        <v>14983</v>
      </c>
      <c r="Y11302">
        <v>97</v>
      </c>
      <c r="Z11302">
        <v>97</v>
      </c>
      <c r="AA11302">
        <v>4</v>
      </c>
      <c r="AB11302">
        <v>4</v>
      </c>
      <c r="AC11302">
        <v>64</v>
      </c>
    </row>
    <row r="11303" spans="1:29">
      <c r="A11303">
        <v>12297</v>
      </c>
      <c r="B11303" t="s">
        <v>805</v>
      </c>
      <c r="C11303" t="s">
        <v>13244</v>
      </c>
      <c r="J11303" t="s">
        <v>1436</v>
      </c>
      <c r="K11303">
        <v>0</v>
      </c>
      <c r="N11303" t="b">
        <v>1</v>
      </c>
      <c r="O11303" t="b">
        <v>0</v>
      </c>
      <c r="P11303" t="b">
        <v>0</v>
      </c>
      <c r="Q11303">
        <v>8</v>
      </c>
      <c r="R11303">
        <v>8</v>
      </c>
      <c r="S11303">
        <v>1</v>
      </c>
      <c r="T11303">
        <v>2</v>
      </c>
      <c r="U11303" t="b">
        <v>1</v>
      </c>
      <c r="V11303" t="s">
        <v>160</v>
      </c>
      <c r="W11303" t="s">
        <v>1075</v>
      </c>
      <c r="X11303" t="s">
        <v>14984</v>
      </c>
      <c r="Y11303">
        <v>97</v>
      </c>
      <c r="Z11303">
        <v>97</v>
      </c>
      <c r="AA11303">
        <v>5</v>
      </c>
      <c r="AB11303">
        <v>5</v>
      </c>
      <c r="AC11303">
        <v>64</v>
      </c>
    </row>
    <row r="11304" spans="1:29">
      <c r="A11304">
        <v>12298</v>
      </c>
      <c r="B11304" t="s">
        <v>805</v>
      </c>
      <c r="C11304" t="s">
        <v>13245</v>
      </c>
      <c r="J11304" t="s">
        <v>1436</v>
      </c>
      <c r="K11304">
        <v>0</v>
      </c>
      <c r="N11304" t="b">
        <v>1</v>
      </c>
      <c r="O11304" t="b">
        <v>0</v>
      </c>
      <c r="P11304" t="b">
        <v>0</v>
      </c>
      <c r="Q11304">
        <v>8</v>
      </c>
      <c r="R11304">
        <v>8</v>
      </c>
      <c r="S11304">
        <v>1</v>
      </c>
      <c r="T11304">
        <v>2</v>
      </c>
      <c r="U11304" t="b">
        <v>1</v>
      </c>
      <c r="V11304" t="s">
        <v>160</v>
      </c>
      <c r="W11304" t="s">
        <v>1075</v>
      </c>
      <c r="X11304" t="s">
        <v>15861</v>
      </c>
      <c r="Y11304">
        <v>98</v>
      </c>
      <c r="Z11304">
        <v>98</v>
      </c>
      <c r="AA11304">
        <v>2</v>
      </c>
      <c r="AB11304">
        <v>2</v>
      </c>
      <c r="AC11304">
        <v>64</v>
      </c>
    </row>
    <row r="11305" spans="1:29">
      <c r="A11305">
        <v>12299</v>
      </c>
      <c r="B11305" t="s">
        <v>805</v>
      </c>
      <c r="C11305" t="s">
        <v>13246</v>
      </c>
      <c r="J11305" t="s">
        <v>1436</v>
      </c>
      <c r="K11305">
        <v>0</v>
      </c>
      <c r="N11305" t="b">
        <v>1</v>
      </c>
      <c r="O11305" t="b">
        <v>0</v>
      </c>
      <c r="P11305" t="b">
        <v>0</v>
      </c>
      <c r="Q11305">
        <v>8</v>
      </c>
      <c r="R11305">
        <v>8</v>
      </c>
      <c r="S11305">
        <v>1</v>
      </c>
      <c r="T11305">
        <v>2</v>
      </c>
      <c r="U11305" t="b">
        <v>1</v>
      </c>
      <c r="V11305" t="s">
        <v>160</v>
      </c>
      <c r="W11305" t="s">
        <v>1075</v>
      </c>
      <c r="X11305" t="s">
        <v>15862</v>
      </c>
      <c r="Y11305">
        <v>98</v>
      </c>
      <c r="Z11305">
        <v>98</v>
      </c>
      <c r="AA11305">
        <v>3</v>
      </c>
      <c r="AB11305">
        <v>3</v>
      </c>
      <c r="AC11305">
        <v>64</v>
      </c>
    </row>
    <row r="11306" spans="1:29">
      <c r="A11306">
        <v>12300</v>
      </c>
      <c r="B11306" t="s">
        <v>805</v>
      </c>
      <c r="C11306" t="s">
        <v>13247</v>
      </c>
      <c r="J11306" t="s">
        <v>1436</v>
      </c>
      <c r="K11306">
        <v>0</v>
      </c>
      <c r="N11306" t="b">
        <v>1</v>
      </c>
      <c r="O11306" t="b">
        <v>0</v>
      </c>
      <c r="P11306" t="b">
        <v>0</v>
      </c>
      <c r="Q11306">
        <v>8</v>
      </c>
      <c r="R11306">
        <v>8</v>
      </c>
      <c r="S11306">
        <v>1</v>
      </c>
      <c r="T11306">
        <v>2</v>
      </c>
      <c r="U11306" t="b">
        <v>1</v>
      </c>
      <c r="V11306" t="s">
        <v>160</v>
      </c>
      <c r="W11306" t="s">
        <v>1075</v>
      </c>
      <c r="X11306" t="s">
        <v>14985</v>
      </c>
      <c r="Y11306">
        <v>98</v>
      </c>
      <c r="Z11306">
        <v>98</v>
      </c>
      <c r="AA11306">
        <v>4</v>
      </c>
      <c r="AB11306">
        <v>4</v>
      </c>
      <c r="AC11306">
        <v>64</v>
      </c>
    </row>
    <row r="11307" spans="1:29">
      <c r="A11307">
        <v>12301</v>
      </c>
      <c r="B11307" t="s">
        <v>805</v>
      </c>
      <c r="C11307" t="s">
        <v>13248</v>
      </c>
      <c r="J11307" t="s">
        <v>1436</v>
      </c>
      <c r="K11307">
        <v>0</v>
      </c>
      <c r="N11307" t="b">
        <v>1</v>
      </c>
      <c r="O11307" t="b">
        <v>0</v>
      </c>
      <c r="P11307" t="b">
        <v>0</v>
      </c>
      <c r="Q11307">
        <v>8</v>
      </c>
      <c r="R11307">
        <v>8</v>
      </c>
      <c r="S11307">
        <v>1</v>
      </c>
      <c r="T11307">
        <v>2</v>
      </c>
      <c r="U11307" t="b">
        <v>1</v>
      </c>
      <c r="V11307" t="s">
        <v>160</v>
      </c>
      <c r="W11307" t="s">
        <v>1075</v>
      </c>
      <c r="X11307" t="s">
        <v>14986</v>
      </c>
      <c r="Y11307">
        <v>98</v>
      </c>
      <c r="Z11307">
        <v>98</v>
      </c>
      <c r="AA11307">
        <v>5</v>
      </c>
      <c r="AB11307">
        <v>5</v>
      </c>
      <c r="AC11307">
        <v>64</v>
      </c>
    </row>
    <row r="11308" spans="1:29">
      <c r="A11308">
        <v>12302</v>
      </c>
      <c r="B11308" t="s">
        <v>805</v>
      </c>
      <c r="C11308" t="s">
        <v>13249</v>
      </c>
      <c r="J11308" t="s">
        <v>1436</v>
      </c>
      <c r="K11308">
        <v>0</v>
      </c>
      <c r="N11308" t="b">
        <v>1</v>
      </c>
      <c r="O11308" t="b">
        <v>0</v>
      </c>
      <c r="P11308" t="b">
        <v>0</v>
      </c>
      <c r="Q11308">
        <v>8</v>
      </c>
      <c r="R11308">
        <v>8</v>
      </c>
      <c r="S11308">
        <v>1</v>
      </c>
      <c r="T11308">
        <v>2</v>
      </c>
      <c r="U11308" t="b">
        <v>1</v>
      </c>
      <c r="V11308" t="s">
        <v>160</v>
      </c>
      <c r="W11308" t="s">
        <v>1075</v>
      </c>
      <c r="X11308" t="s">
        <v>15863</v>
      </c>
      <c r="Y11308">
        <v>99</v>
      </c>
      <c r="Z11308">
        <v>99</v>
      </c>
      <c r="AA11308">
        <v>2</v>
      </c>
      <c r="AB11308">
        <v>2</v>
      </c>
      <c r="AC11308">
        <v>64</v>
      </c>
    </row>
    <row r="11309" spans="1:29">
      <c r="A11309">
        <v>12303</v>
      </c>
      <c r="B11309" t="s">
        <v>805</v>
      </c>
      <c r="C11309" t="s">
        <v>13250</v>
      </c>
      <c r="J11309" t="s">
        <v>1436</v>
      </c>
      <c r="K11309">
        <v>0</v>
      </c>
      <c r="N11309" t="b">
        <v>1</v>
      </c>
      <c r="O11309" t="b">
        <v>0</v>
      </c>
      <c r="P11309" t="b">
        <v>0</v>
      </c>
      <c r="Q11309">
        <v>8</v>
      </c>
      <c r="R11309">
        <v>8</v>
      </c>
      <c r="S11309">
        <v>1</v>
      </c>
      <c r="T11309">
        <v>2</v>
      </c>
      <c r="U11309" t="b">
        <v>1</v>
      </c>
      <c r="V11309" t="s">
        <v>160</v>
      </c>
      <c r="W11309" t="s">
        <v>1075</v>
      </c>
      <c r="X11309" t="s">
        <v>15864</v>
      </c>
      <c r="Y11309">
        <v>99</v>
      </c>
      <c r="Z11309">
        <v>99</v>
      </c>
      <c r="AA11309">
        <v>3</v>
      </c>
      <c r="AB11309">
        <v>3</v>
      </c>
      <c r="AC11309">
        <v>64</v>
      </c>
    </row>
    <row r="11310" spans="1:29">
      <c r="A11310">
        <v>12304</v>
      </c>
      <c r="B11310" t="s">
        <v>805</v>
      </c>
      <c r="C11310" t="s">
        <v>13251</v>
      </c>
      <c r="J11310" t="s">
        <v>1436</v>
      </c>
      <c r="K11310">
        <v>0</v>
      </c>
      <c r="N11310" t="b">
        <v>1</v>
      </c>
      <c r="O11310" t="b">
        <v>0</v>
      </c>
      <c r="P11310" t="b">
        <v>0</v>
      </c>
      <c r="Q11310">
        <v>8</v>
      </c>
      <c r="R11310">
        <v>8</v>
      </c>
      <c r="S11310">
        <v>1</v>
      </c>
      <c r="T11310">
        <v>2</v>
      </c>
      <c r="U11310" t="b">
        <v>1</v>
      </c>
      <c r="V11310" t="s">
        <v>160</v>
      </c>
      <c r="W11310" t="s">
        <v>1075</v>
      </c>
      <c r="X11310" t="s">
        <v>14987</v>
      </c>
      <c r="Y11310">
        <v>99</v>
      </c>
      <c r="Z11310">
        <v>99</v>
      </c>
      <c r="AA11310">
        <v>4</v>
      </c>
      <c r="AB11310">
        <v>4</v>
      </c>
      <c r="AC11310">
        <v>64</v>
      </c>
    </row>
    <row r="11311" spans="1:29">
      <c r="A11311">
        <v>12305</v>
      </c>
      <c r="B11311" t="s">
        <v>805</v>
      </c>
      <c r="C11311" t="s">
        <v>13252</v>
      </c>
      <c r="J11311" t="s">
        <v>1436</v>
      </c>
      <c r="K11311">
        <v>0</v>
      </c>
      <c r="N11311" t="b">
        <v>1</v>
      </c>
      <c r="O11311" t="b">
        <v>0</v>
      </c>
      <c r="P11311" t="b">
        <v>0</v>
      </c>
      <c r="Q11311">
        <v>8</v>
      </c>
      <c r="R11311">
        <v>8</v>
      </c>
      <c r="S11311">
        <v>1</v>
      </c>
      <c r="T11311">
        <v>2</v>
      </c>
      <c r="U11311" t="b">
        <v>1</v>
      </c>
      <c r="V11311" t="s">
        <v>160</v>
      </c>
      <c r="W11311" t="s">
        <v>1075</v>
      </c>
      <c r="X11311" t="s">
        <v>14988</v>
      </c>
      <c r="Y11311">
        <v>99</v>
      </c>
      <c r="Z11311">
        <v>99</v>
      </c>
      <c r="AA11311">
        <v>5</v>
      </c>
      <c r="AB11311">
        <v>5</v>
      </c>
      <c r="AC11311">
        <v>64</v>
      </c>
    </row>
    <row r="11312" spans="1:29">
      <c r="A11312">
        <v>12306</v>
      </c>
      <c r="B11312" t="s">
        <v>805</v>
      </c>
      <c r="C11312" t="s">
        <v>13253</v>
      </c>
      <c r="J11312" t="s">
        <v>1436</v>
      </c>
      <c r="K11312">
        <v>0</v>
      </c>
      <c r="N11312" t="b">
        <v>1</v>
      </c>
      <c r="O11312" t="b">
        <v>0</v>
      </c>
      <c r="P11312" t="b">
        <v>0</v>
      </c>
      <c r="Q11312">
        <v>8</v>
      </c>
      <c r="R11312">
        <v>8</v>
      </c>
      <c r="S11312">
        <v>1</v>
      </c>
      <c r="T11312">
        <v>2</v>
      </c>
      <c r="U11312" t="b">
        <v>1</v>
      </c>
      <c r="V11312" t="s">
        <v>160</v>
      </c>
      <c r="W11312" t="s">
        <v>1075</v>
      </c>
      <c r="X11312" t="s">
        <v>15865</v>
      </c>
      <c r="Y11312">
        <v>100</v>
      </c>
      <c r="Z11312">
        <v>100</v>
      </c>
      <c r="AA11312">
        <v>2</v>
      </c>
      <c r="AB11312">
        <v>2</v>
      </c>
      <c r="AC11312">
        <v>64</v>
      </c>
    </row>
    <row r="11313" spans="1:29">
      <c r="A11313">
        <v>12307</v>
      </c>
      <c r="B11313" t="s">
        <v>805</v>
      </c>
      <c r="C11313" t="s">
        <v>13254</v>
      </c>
      <c r="J11313" t="s">
        <v>1436</v>
      </c>
      <c r="K11313">
        <v>0</v>
      </c>
      <c r="N11313" t="b">
        <v>1</v>
      </c>
      <c r="O11313" t="b">
        <v>0</v>
      </c>
      <c r="P11313" t="b">
        <v>0</v>
      </c>
      <c r="Q11313">
        <v>8</v>
      </c>
      <c r="R11313">
        <v>8</v>
      </c>
      <c r="S11313">
        <v>1</v>
      </c>
      <c r="T11313">
        <v>2</v>
      </c>
      <c r="U11313" t="b">
        <v>1</v>
      </c>
      <c r="V11313" t="s">
        <v>160</v>
      </c>
      <c r="W11313" t="s">
        <v>1075</v>
      </c>
      <c r="X11313" t="s">
        <v>15866</v>
      </c>
      <c r="Y11313">
        <v>100</v>
      </c>
      <c r="Z11313">
        <v>100</v>
      </c>
      <c r="AA11313">
        <v>3</v>
      </c>
      <c r="AB11313">
        <v>3</v>
      </c>
      <c r="AC11313">
        <v>64</v>
      </c>
    </row>
    <row r="11314" spans="1:29">
      <c r="A11314">
        <v>12308</v>
      </c>
      <c r="B11314" t="s">
        <v>805</v>
      </c>
      <c r="C11314" t="s">
        <v>13255</v>
      </c>
      <c r="J11314" t="s">
        <v>1436</v>
      </c>
      <c r="K11314">
        <v>0</v>
      </c>
      <c r="N11314" t="b">
        <v>1</v>
      </c>
      <c r="O11314" t="b">
        <v>0</v>
      </c>
      <c r="P11314" t="b">
        <v>0</v>
      </c>
      <c r="Q11314">
        <v>8</v>
      </c>
      <c r="R11314">
        <v>8</v>
      </c>
      <c r="S11314">
        <v>1</v>
      </c>
      <c r="T11314">
        <v>2</v>
      </c>
      <c r="U11314" t="b">
        <v>1</v>
      </c>
      <c r="V11314" t="s">
        <v>160</v>
      </c>
      <c r="W11314" t="s">
        <v>1075</v>
      </c>
      <c r="X11314" t="s">
        <v>14989</v>
      </c>
      <c r="Y11314">
        <v>100</v>
      </c>
      <c r="Z11314">
        <v>100</v>
      </c>
      <c r="AA11314">
        <v>4</v>
      </c>
      <c r="AB11314">
        <v>4</v>
      </c>
      <c r="AC11314">
        <v>64</v>
      </c>
    </row>
    <row r="11315" spans="1:29">
      <c r="A11315">
        <v>12309</v>
      </c>
      <c r="B11315" t="s">
        <v>805</v>
      </c>
      <c r="C11315" t="s">
        <v>13256</v>
      </c>
      <c r="J11315" t="s">
        <v>1436</v>
      </c>
      <c r="K11315">
        <v>0</v>
      </c>
      <c r="N11315" t="b">
        <v>1</v>
      </c>
      <c r="O11315" t="b">
        <v>0</v>
      </c>
      <c r="P11315" t="b">
        <v>0</v>
      </c>
      <c r="Q11315">
        <v>8</v>
      </c>
      <c r="R11315">
        <v>8</v>
      </c>
      <c r="S11315">
        <v>1</v>
      </c>
      <c r="T11315">
        <v>2</v>
      </c>
      <c r="U11315" t="b">
        <v>1</v>
      </c>
      <c r="V11315" t="s">
        <v>160</v>
      </c>
      <c r="W11315" t="s">
        <v>1075</v>
      </c>
      <c r="X11315" t="s">
        <v>14990</v>
      </c>
      <c r="Y11315">
        <v>100</v>
      </c>
      <c r="Z11315">
        <v>100</v>
      </c>
      <c r="AA11315">
        <v>5</v>
      </c>
      <c r="AB11315">
        <v>5</v>
      </c>
      <c r="AC11315">
        <v>64</v>
      </c>
    </row>
    <row r="11316" spans="1:29">
      <c r="A11316">
        <v>12310</v>
      </c>
      <c r="B11316" t="s">
        <v>805</v>
      </c>
      <c r="C11316" t="s">
        <v>13257</v>
      </c>
      <c r="J11316" t="s">
        <v>1436</v>
      </c>
      <c r="K11316">
        <v>0</v>
      </c>
      <c r="N11316" t="b">
        <v>1</v>
      </c>
      <c r="O11316" t="b">
        <v>0</v>
      </c>
      <c r="P11316" t="b">
        <v>0</v>
      </c>
      <c r="Q11316">
        <v>8</v>
      </c>
      <c r="R11316">
        <v>8</v>
      </c>
      <c r="S11316">
        <v>1</v>
      </c>
      <c r="T11316">
        <v>2</v>
      </c>
      <c r="U11316" t="b">
        <v>1</v>
      </c>
      <c r="V11316" t="s">
        <v>160</v>
      </c>
      <c r="W11316" t="s">
        <v>1075</v>
      </c>
      <c r="X11316" t="s">
        <v>15867</v>
      </c>
      <c r="Y11316">
        <v>101</v>
      </c>
      <c r="Z11316">
        <v>101</v>
      </c>
      <c r="AA11316">
        <v>2</v>
      </c>
      <c r="AB11316">
        <v>2</v>
      </c>
      <c r="AC11316">
        <v>64</v>
      </c>
    </row>
    <row r="11317" spans="1:29">
      <c r="A11317">
        <v>12311</v>
      </c>
      <c r="B11317" t="s">
        <v>805</v>
      </c>
      <c r="C11317" t="s">
        <v>13258</v>
      </c>
      <c r="J11317" t="s">
        <v>1436</v>
      </c>
      <c r="K11317">
        <v>0</v>
      </c>
      <c r="N11317" t="b">
        <v>1</v>
      </c>
      <c r="O11317" t="b">
        <v>0</v>
      </c>
      <c r="P11317" t="b">
        <v>0</v>
      </c>
      <c r="Q11317">
        <v>8</v>
      </c>
      <c r="R11317">
        <v>8</v>
      </c>
      <c r="S11317">
        <v>1</v>
      </c>
      <c r="T11317">
        <v>2</v>
      </c>
      <c r="U11317" t="b">
        <v>1</v>
      </c>
      <c r="V11317" t="s">
        <v>160</v>
      </c>
      <c r="W11317" t="s">
        <v>1075</v>
      </c>
      <c r="X11317" t="s">
        <v>15868</v>
      </c>
      <c r="Y11317">
        <v>101</v>
      </c>
      <c r="Z11317">
        <v>101</v>
      </c>
      <c r="AA11317">
        <v>3</v>
      </c>
      <c r="AB11317">
        <v>3</v>
      </c>
      <c r="AC11317">
        <v>64</v>
      </c>
    </row>
    <row r="11318" spans="1:29">
      <c r="A11318">
        <v>12312</v>
      </c>
      <c r="B11318" t="s">
        <v>805</v>
      </c>
      <c r="C11318" t="s">
        <v>13259</v>
      </c>
      <c r="J11318" t="s">
        <v>1436</v>
      </c>
      <c r="K11318">
        <v>0</v>
      </c>
      <c r="N11318" t="b">
        <v>1</v>
      </c>
      <c r="O11318" t="b">
        <v>0</v>
      </c>
      <c r="P11318" t="b">
        <v>0</v>
      </c>
      <c r="Q11318">
        <v>8</v>
      </c>
      <c r="R11318">
        <v>8</v>
      </c>
      <c r="S11318">
        <v>1</v>
      </c>
      <c r="T11318">
        <v>2</v>
      </c>
      <c r="U11318" t="b">
        <v>1</v>
      </c>
      <c r="V11318" t="s">
        <v>160</v>
      </c>
      <c r="W11318" t="s">
        <v>1075</v>
      </c>
      <c r="X11318" t="s">
        <v>14991</v>
      </c>
      <c r="Y11318">
        <v>101</v>
      </c>
      <c r="Z11318">
        <v>101</v>
      </c>
      <c r="AA11318">
        <v>4</v>
      </c>
      <c r="AB11318">
        <v>4</v>
      </c>
      <c r="AC11318">
        <v>64</v>
      </c>
    </row>
    <row r="11319" spans="1:29">
      <c r="A11319">
        <v>12313</v>
      </c>
      <c r="B11319" t="s">
        <v>805</v>
      </c>
      <c r="C11319" t="s">
        <v>13260</v>
      </c>
      <c r="J11319" t="s">
        <v>1436</v>
      </c>
      <c r="K11319">
        <v>0</v>
      </c>
      <c r="N11319" t="b">
        <v>1</v>
      </c>
      <c r="O11319" t="b">
        <v>0</v>
      </c>
      <c r="P11319" t="b">
        <v>0</v>
      </c>
      <c r="Q11319">
        <v>8</v>
      </c>
      <c r="R11319">
        <v>8</v>
      </c>
      <c r="S11319">
        <v>1</v>
      </c>
      <c r="T11319">
        <v>2</v>
      </c>
      <c r="U11319" t="b">
        <v>1</v>
      </c>
      <c r="V11319" t="s">
        <v>160</v>
      </c>
      <c r="W11319" t="s">
        <v>1075</v>
      </c>
      <c r="X11319" t="s">
        <v>14992</v>
      </c>
      <c r="Y11319">
        <v>101</v>
      </c>
      <c r="Z11319">
        <v>101</v>
      </c>
      <c r="AA11319">
        <v>5</v>
      </c>
      <c r="AB11319">
        <v>5</v>
      </c>
      <c r="AC11319">
        <v>64</v>
      </c>
    </row>
    <row r="11320" spans="1:29">
      <c r="A11320">
        <v>12314</v>
      </c>
      <c r="B11320" t="s">
        <v>805</v>
      </c>
      <c r="C11320" t="s">
        <v>13261</v>
      </c>
      <c r="J11320" t="s">
        <v>1436</v>
      </c>
      <c r="K11320">
        <v>0</v>
      </c>
      <c r="N11320" t="b">
        <v>1</v>
      </c>
      <c r="O11320" t="b">
        <v>0</v>
      </c>
      <c r="P11320" t="b">
        <v>0</v>
      </c>
      <c r="Q11320">
        <v>8</v>
      </c>
      <c r="R11320">
        <v>8</v>
      </c>
      <c r="S11320">
        <v>1</v>
      </c>
      <c r="T11320">
        <v>2</v>
      </c>
      <c r="U11320" t="b">
        <v>1</v>
      </c>
      <c r="V11320" t="s">
        <v>160</v>
      </c>
      <c r="W11320" t="s">
        <v>1075</v>
      </c>
      <c r="X11320" t="s">
        <v>15869</v>
      </c>
      <c r="Y11320">
        <v>102</v>
      </c>
      <c r="Z11320">
        <v>102</v>
      </c>
      <c r="AA11320">
        <v>2</v>
      </c>
      <c r="AB11320">
        <v>2</v>
      </c>
      <c r="AC11320">
        <v>64</v>
      </c>
    </row>
    <row r="11321" spans="1:29">
      <c r="A11321">
        <v>12315</v>
      </c>
      <c r="B11321" t="s">
        <v>805</v>
      </c>
      <c r="C11321" t="s">
        <v>13262</v>
      </c>
      <c r="J11321" t="s">
        <v>1436</v>
      </c>
      <c r="K11321">
        <v>0</v>
      </c>
      <c r="N11321" t="b">
        <v>1</v>
      </c>
      <c r="O11321" t="b">
        <v>0</v>
      </c>
      <c r="P11321" t="b">
        <v>0</v>
      </c>
      <c r="Q11321">
        <v>8</v>
      </c>
      <c r="R11321">
        <v>8</v>
      </c>
      <c r="S11321">
        <v>1</v>
      </c>
      <c r="T11321">
        <v>2</v>
      </c>
      <c r="U11321" t="b">
        <v>1</v>
      </c>
      <c r="V11321" t="s">
        <v>160</v>
      </c>
      <c r="W11321" t="s">
        <v>1075</v>
      </c>
      <c r="X11321" t="s">
        <v>15870</v>
      </c>
      <c r="Y11321">
        <v>102</v>
      </c>
      <c r="Z11321">
        <v>102</v>
      </c>
      <c r="AA11321">
        <v>3</v>
      </c>
      <c r="AB11321">
        <v>3</v>
      </c>
      <c r="AC11321">
        <v>64</v>
      </c>
    </row>
    <row r="11322" spans="1:29">
      <c r="A11322">
        <v>12316</v>
      </c>
      <c r="B11322" t="s">
        <v>805</v>
      </c>
      <c r="C11322" t="s">
        <v>13263</v>
      </c>
      <c r="J11322" t="s">
        <v>1436</v>
      </c>
      <c r="K11322">
        <v>0</v>
      </c>
      <c r="N11322" t="b">
        <v>1</v>
      </c>
      <c r="O11322" t="b">
        <v>0</v>
      </c>
      <c r="P11322" t="b">
        <v>0</v>
      </c>
      <c r="Q11322">
        <v>8</v>
      </c>
      <c r="R11322">
        <v>8</v>
      </c>
      <c r="S11322">
        <v>1</v>
      </c>
      <c r="T11322">
        <v>2</v>
      </c>
      <c r="U11322" t="b">
        <v>1</v>
      </c>
      <c r="V11322" t="s">
        <v>160</v>
      </c>
      <c r="W11322" t="s">
        <v>1075</v>
      </c>
      <c r="X11322" t="s">
        <v>14993</v>
      </c>
      <c r="Y11322">
        <v>102</v>
      </c>
      <c r="Z11322">
        <v>102</v>
      </c>
      <c r="AA11322">
        <v>4</v>
      </c>
      <c r="AB11322">
        <v>4</v>
      </c>
      <c r="AC11322">
        <v>64</v>
      </c>
    </row>
    <row r="11323" spans="1:29">
      <c r="A11323">
        <v>12317</v>
      </c>
      <c r="B11323" t="s">
        <v>805</v>
      </c>
      <c r="C11323" t="s">
        <v>13264</v>
      </c>
      <c r="J11323" t="s">
        <v>1436</v>
      </c>
      <c r="K11323">
        <v>0</v>
      </c>
      <c r="N11323" t="b">
        <v>1</v>
      </c>
      <c r="O11323" t="b">
        <v>0</v>
      </c>
      <c r="P11323" t="b">
        <v>0</v>
      </c>
      <c r="Q11323">
        <v>8</v>
      </c>
      <c r="R11323">
        <v>8</v>
      </c>
      <c r="S11323">
        <v>1</v>
      </c>
      <c r="T11323">
        <v>2</v>
      </c>
      <c r="U11323" t="b">
        <v>1</v>
      </c>
      <c r="V11323" t="s">
        <v>160</v>
      </c>
      <c r="W11323" t="s">
        <v>1075</v>
      </c>
      <c r="X11323" t="s">
        <v>14994</v>
      </c>
      <c r="Y11323">
        <v>102</v>
      </c>
      <c r="Z11323">
        <v>102</v>
      </c>
      <c r="AA11323">
        <v>5</v>
      </c>
      <c r="AB11323">
        <v>5</v>
      </c>
      <c r="AC11323">
        <v>64</v>
      </c>
    </row>
    <row r="11324" spans="1:29">
      <c r="A11324">
        <v>12318</v>
      </c>
      <c r="B11324" t="s">
        <v>805</v>
      </c>
      <c r="C11324" t="s">
        <v>13265</v>
      </c>
      <c r="J11324" t="s">
        <v>1436</v>
      </c>
      <c r="K11324">
        <v>0</v>
      </c>
      <c r="N11324" t="b">
        <v>1</v>
      </c>
      <c r="O11324" t="b">
        <v>0</v>
      </c>
      <c r="P11324" t="b">
        <v>0</v>
      </c>
      <c r="Q11324">
        <v>8</v>
      </c>
      <c r="R11324">
        <v>8</v>
      </c>
      <c r="S11324">
        <v>1</v>
      </c>
      <c r="T11324">
        <v>2</v>
      </c>
      <c r="U11324" t="b">
        <v>1</v>
      </c>
      <c r="V11324" t="s">
        <v>160</v>
      </c>
      <c r="W11324" t="s">
        <v>1075</v>
      </c>
      <c r="X11324" t="s">
        <v>15871</v>
      </c>
      <c r="Y11324">
        <v>103</v>
      </c>
      <c r="Z11324">
        <v>103</v>
      </c>
      <c r="AA11324">
        <v>2</v>
      </c>
      <c r="AB11324">
        <v>2</v>
      </c>
      <c r="AC11324">
        <v>64</v>
      </c>
    </row>
    <row r="11325" spans="1:29">
      <c r="A11325">
        <v>12319</v>
      </c>
      <c r="B11325" t="s">
        <v>805</v>
      </c>
      <c r="C11325" t="s">
        <v>13266</v>
      </c>
      <c r="J11325" t="s">
        <v>1436</v>
      </c>
      <c r="K11325">
        <v>0</v>
      </c>
      <c r="N11325" t="b">
        <v>1</v>
      </c>
      <c r="O11325" t="b">
        <v>0</v>
      </c>
      <c r="P11325" t="b">
        <v>0</v>
      </c>
      <c r="Q11325">
        <v>8</v>
      </c>
      <c r="R11325">
        <v>8</v>
      </c>
      <c r="S11325">
        <v>1</v>
      </c>
      <c r="T11325">
        <v>2</v>
      </c>
      <c r="U11325" t="b">
        <v>1</v>
      </c>
      <c r="V11325" t="s">
        <v>160</v>
      </c>
      <c r="W11325" t="s">
        <v>1075</v>
      </c>
      <c r="X11325" t="s">
        <v>15872</v>
      </c>
      <c r="Y11325">
        <v>103</v>
      </c>
      <c r="Z11325">
        <v>103</v>
      </c>
      <c r="AA11325">
        <v>3</v>
      </c>
      <c r="AB11325">
        <v>3</v>
      </c>
      <c r="AC11325">
        <v>64</v>
      </c>
    </row>
    <row r="11326" spans="1:29">
      <c r="A11326">
        <v>12320</v>
      </c>
      <c r="B11326" t="s">
        <v>805</v>
      </c>
      <c r="C11326" t="s">
        <v>13267</v>
      </c>
      <c r="J11326" t="s">
        <v>1436</v>
      </c>
      <c r="K11326">
        <v>0</v>
      </c>
      <c r="N11326" t="b">
        <v>1</v>
      </c>
      <c r="O11326" t="b">
        <v>0</v>
      </c>
      <c r="P11326" t="b">
        <v>0</v>
      </c>
      <c r="Q11326">
        <v>8</v>
      </c>
      <c r="R11326">
        <v>8</v>
      </c>
      <c r="S11326">
        <v>1</v>
      </c>
      <c r="T11326">
        <v>2</v>
      </c>
      <c r="U11326" t="b">
        <v>1</v>
      </c>
      <c r="V11326" t="s">
        <v>160</v>
      </c>
      <c r="W11326" t="s">
        <v>1075</v>
      </c>
      <c r="X11326" t="s">
        <v>14995</v>
      </c>
      <c r="Y11326">
        <v>103</v>
      </c>
      <c r="Z11326">
        <v>103</v>
      </c>
      <c r="AA11326">
        <v>4</v>
      </c>
      <c r="AB11326">
        <v>4</v>
      </c>
      <c r="AC11326">
        <v>64</v>
      </c>
    </row>
    <row r="11327" spans="1:29">
      <c r="A11327">
        <v>12321</v>
      </c>
      <c r="B11327" t="s">
        <v>805</v>
      </c>
      <c r="C11327" t="s">
        <v>13268</v>
      </c>
      <c r="J11327" t="s">
        <v>1436</v>
      </c>
      <c r="K11327">
        <v>0</v>
      </c>
      <c r="N11327" t="b">
        <v>1</v>
      </c>
      <c r="O11327" t="b">
        <v>0</v>
      </c>
      <c r="P11327" t="b">
        <v>0</v>
      </c>
      <c r="Q11327">
        <v>8</v>
      </c>
      <c r="R11327">
        <v>8</v>
      </c>
      <c r="S11327">
        <v>1</v>
      </c>
      <c r="T11327">
        <v>2</v>
      </c>
      <c r="U11327" t="b">
        <v>1</v>
      </c>
      <c r="V11327" t="s">
        <v>160</v>
      </c>
      <c r="W11327" t="s">
        <v>1075</v>
      </c>
      <c r="X11327" t="s">
        <v>14996</v>
      </c>
      <c r="Y11327">
        <v>103</v>
      </c>
      <c r="Z11327">
        <v>103</v>
      </c>
      <c r="AA11327">
        <v>5</v>
      </c>
      <c r="AB11327">
        <v>5</v>
      </c>
      <c r="AC11327">
        <v>64</v>
      </c>
    </row>
    <row r="11328" spans="1:29">
      <c r="A11328">
        <v>12322</v>
      </c>
      <c r="B11328" t="s">
        <v>805</v>
      </c>
      <c r="C11328" t="s">
        <v>13269</v>
      </c>
      <c r="J11328" t="s">
        <v>1436</v>
      </c>
      <c r="K11328">
        <v>0</v>
      </c>
      <c r="N11328" t="b">
        <v>1</v>
      </c>
      <c r="O11328" t="b">
        <v>0</v>
      </c>
      <c r="P11328" t="b">
        <v>0</v>
      </c>
      <c r="Q11328">
        <v>8</v>
      </c>
      <c r="R11328">
        <v>8</v>
      </c>
      <c r="S11328">
        <v>1</v>
      </c>
      <c r="T11328">
        <v>2</v>
      </c>
      <c r="U11328" t="b">
        <v>1</v>
      </c>
      <c r="V11328" t="s">
        <v>160</v>
      </c>
      <c r="W11328" t="s">
        <v>1075</v>
      </c>
      <c r="X11328" t="s">
        <v>15873</v>
      </c>
      <c r="Y11328">
        <v>104</v>
      </c>
      <c r="Z11328">
        <v>104</v>
      </c>
      <c r="AA11328">
        <v>2</v>
      </c>
      <c r="AB11328">
        <v>2</v>
      </c>
      <c r="AC11328">
        <v>64</v>
      </c>
    </row>
    <row r="11329" spans="1:29">
      <c r="A11329">
        <v>12323</v>
      </c>
      <c r="B11329" t="s">
        <v>805</v>
      </c>
      <c r="C11329" t="s">
        <v>13270</v>
      </c>
      <c r="J11329" t="s">
        <v>1436</v>
      </c>
      <c r="K11329">
        <v>0</v>
      </c>
      <c r="N11329" t="b">
        <v>1</v>
      </c>
      <c r="O11329" t="b">
        <v>0</v>
      </c>
      <c r="P11329" t="b">
        <v>0</v>
      </c>
      <c r="Q11329">
        <v>8</v>
      </c>
      <c r="R11329">
        <v>8</v>
      </c>
      <c r="S11329">
        <v>1</v>
      </c>
      <c r="T11329">
        <v>2</v>
      </c>
      <c r="U11329" t="b">
        <v>1</v>
      </c>
      <c r="V11329" t="s">
        <v>160</v>
      </c>
      <c r="W11329" t="s">
        <v>1075</v>
      </c>
      <c r="X11329" t="s">
        <v>15874</v>
      </c>
      <c r="Y11329">
        <v>104</v>
      </c>
      <c r="Z11329">
        <v>104</v>
      </c>
      <c r="AA11329">
        <v>3</v>
      </c>
      <c r="AB11329">
        <v>3</v>
      </c>
      <c r="AC11329">
        <v>64</v>
      </c>
    </row>
    <row r="11330" spans="1:29">
      <c r="A11330">
        <v>12324</v>
      </c>
      <c r="B11330" t="s">
        <v>805</v>
      </c>
      <c r="C11330" t="s">
        <v>13271</v>
      </c>
      <c r="J11330" t="s">
        <v>1436</v>
      </c>
      <c r="K11330">
        <v>0</v>
      </c>
      <c r="N11330" t="b">
        <v>1</v>
      </c>
      <c r="O11330" t="b">
        <v>0</v>
      </c>
      <c r="P11330" t="b">
        <v>0</v>
      </c>
      <c r="Q11330">
        <v>8</v>
      </c>
      <c r="R11330">
        <v>8</v>
      </c>
      <c r="S11330">
        <v>1</v>
      </c>
      <c r="T11330">
        <v>2</v>
      </c>
      <c r="U11330" t="b">
        <v>1</v>
      </c>
      <c r="V11330" t="s">
        <v>160</v>
      </c>
      <c r="W11330" t="s">
        <v>1075</v>
      </c>
      <c r="X11330" t="s">
        <v>14997</v>
      </c>
      <c r="Y11330">
        <v>104</v>
      </c>
      <c r="Z11330">
        <v>104</v>
      </c>
      <c r="AA11330">
        <v>4</v>
      </c>
      <c r="AB11330">
        <v>4</v>
      </c>
      <c r="AC11330">
        <v>64</v>
      </c>
    </row>
    <row r="11331" spans="1:29">
      <c r="A11331">
        <v>12325</v>
      </c>
      <c r="B11331" t="s">
        <v>805</v>
      </c>
      <c r="C11331" t="s">
        <v>13272</v>
      </c>
      <c r="J11331" t="s">
        <v>1436</v>
      </c>
      <c r="K11331">
        <v>0</v>
      </c>
      <c r="N11331" t="b">
        <v>1</v>
      </c>
      <c r="O11331" t="b">
        <v>0</v>
      </c>
      <c r="P11331" t="b">
        <v>0</v>
      </c>
      <c r="Q11331">
        <v>8</v>
      </c>
      <c r="R11331">
        <v>8</v>
      </c>
      <c r="S11331">
        <v>1</v>
      </c>
      <c r="T11331">
        <v>2</v>
      </c>
      <c r="U11331" t="b">
        <v>1</v>
      </c>
      <c r="V11331" t="s">
        <v>160</v>
      </c>
      <c r="W11331" t="s">
        <v>1075</v>
      </c>
      <c r="X11331" t="s">
        <v>14998</v>
      </c>
      <c r="Y11331">
        <v>104</v>
      </c>
      <c r="Z11331">
        <v>104</v>
      </c>
      <c r="AA11331">
        <v>5</v>
      </c>
      <c r="AB11331">
        <v>5</v>
      </c>
      <c r="AC11331">
        <v>64</v>
      </c>
    </row>
    <row r="11332" spans="1:29">
      <c r="A11332">
        <v>12326</v>
      </c>
      <c r="B11332" t="s">
        <v>805</v>
      </c>
      <c r="C11332" t="s">
        <v>13273</v>
      </c>
      <c r="J11332" t="s">
        <v>1436</v>
      </c>
      <c r="K11332">
        <v>0</v>
      </c>
      <c r="N11332" t="b">
        <v>1</v>
      </c>
      <c r="O11332" t="b">
        <v>0</v>
      </c>
      <c r="P11332" t="b">
        <v>0</v>
      </c>
      <c r="Q11332">
        <v>8</v>
      </c>
      <c r="R11332">
        <v>8</v>
      </c>
      <c r="S11332">
        <v>1</v>
      </c>
      <c r="T11332">
        <v>2</v>
      </c>
      <c r="U11332" t="b">
        <v>1</v>
      </c>
      <c r="V11332" t="s">
        <v>160</v>
      </c>
      <c r="W11332" t="s">
        <v>1075</v>
      </c>
      <c r="X11332" t="s">
        <v>15875</v>
      </c>
      <c r="Y11332">
        <v>105</v>
      </c>
      <c r="Z11332">
        <v>105</v>
      </c>
      <c r="AA11332">
        <v>2</v>
      </c>
      <c r="AB11332">
        <v>2</v>
      </c>
      <c r="AC11332">
        <v>64</v>
      </c>
    </row>
    <row r="11333" spans="1:29">
      <c r="A11333">
        <v>12327</v>
      </c>
      <c r="B11333" t="s">
        <v>805</v>
      </c>
      <c r="C11333" t="s">
        <v>13274</v>
      </c>
      <c r="J11333" t="s">
        <v>1436</v>
      </c>
      <c r="K11333">
        <v>0</v>
      </c>
      <c r="N11333" t="b">
        <v>1</v>
      </c>
      <c r="O11333" t="b">
        <v>0</v>
      </c>
      <c r="P11333" t="b">
        <v>0</v>
      </c>
      <c r="Q11333">
        <v>8</v>
      </c>
      <c r="R11333">
        <v>8</v>
      </c>
      <c r="S11333">
        <v>1</v>
      </c>
      <c r="T11333">
        <v>2</v>
      </c>
      <c r="U11333" t="b">
        <v>1</v>
      </c>
      <c r="V11333" t="s">
        <v>160</v>
      </c>
      <c r="W11333" t="s">
        <v>1075</v>
      </c>
      <c r="X11333" t="s">
        <v>15876</v>
      </c>
      <c r="Y11333">
        <v>105</v>
      </c>
      <c r="Z11333">
        <v>105</v>
      </c>
      <c r="AA11333">
        <v>3</v>
      </c>
      <c r="AB11333">
        <v>3</v>
      </c>
      <c r="AC11333">
        <v>64</v>
      </c>
    </row>
    <row r="11334" spans="1:29">
      <c r="A11334">
        <v>12328</v>
      </c>
      <c r="B11334" t="s">
        <v>805</v>
      </c>
      <c r="C11334" t="s">
        <v>13275</v>
      </c>
      <c r="J11334" t="s">
        <v>1436</v>
      </c>
      <c r="K11334">
        <v>0</v>
      </c>
      <c r="N11334" t="b">
        <v>1</v>
      </c>
      <c r="O11334" t="b">
        <v>0</v>
      </c>
      <c r="P11334" t="b">
        <v>0</v>
      </c>
      <c r="Q11334">
        <v>8</v>
      </c>
      <c r="R11334">
        <v>8</v>
      </c>
      <c r="S11334">
        <v>1</v>
      </c>
      <c r="T11334">
        <v>2</v>
      </c>
      <c r="U11334" t="b">
        <v>1</v>
      </c>
      <c r="V11334" t="s">
        <v>160</v>
      </c>
      <c r="W11334" t="s">
        <v>1075</v>
      </c>
      <c r="X11334" t="s">
        <v>14999</v>
      </c>
      <c r="Y11334">
        <v>105</v>
      </c>
      <c r="Z11334">
        <v>105</v>
      </c>
      <c r="AA11334">
        <v>4</v>
      </c>
      <c r="AB11334">
        <v>4</v>
      </c>
      <c r="AC11334">
        <v>64</v>
      </c>
    </row>
    <row r="11335" spans="1:29">
      <c r="A11335">
        <v>12329</v>
      </c>
      <c r="B11335" t="s">
        <v>805</v>
      </c>
      <c r="C11335" t="s">
        <v>13276</v>
      </c>
      <c r="J11335" t="s">
        <v>1436</v>
      </c>
      <c r="K11335">
        <v>0</v>
      </c>
      <c r="N11335" t="b">
        <v>1</v>
      </c>
      <c r="O11335" t="b">
        <v>0</v>
      </c>
      <c r="P11335" t="b">
        <v>0</v>
      </c>
      <c r="Q11335">
        <v>8</v>
      </c>
      <c r="R11335">
        <v>8</v>
      </c>
      <c r="S11335">
        <v>1</v>
      </c>
      <c r="T11335">
        <v>2</v>
      </c>
      <c r="U11335" t="b">
        <v>1</v>
      </c>
      <c r="V11335" t="s">
        <v>160</v>
      </c>
      <c r="W11335" t="s">
        <v>1075</v>
      </c>
      <c r="X11335" t="s">
        <v>15000</v>
      </c>
      <c r="Y11335">
        <v>105</v>
      </c>
      <c r="Z11335">
        <v>105</v>
      </c>
      <c r="AA11335">
        <v>5</v>
      </c>
      <c r="AB11335">
        <v>5</v>
      </c>
      <c r="AC11335">
        <v>64</v>
      </c>
    </row>
    <row r="11336" spans="1:29">
      <c r="A11336">
        <v>12330</v>
      </c>
      <c r="B11336" t="s">
        <v>805</v>
      </c>
      <c r="C11336" t="s">
        <v>13277</v>
      </c>
      <c r="J11336" t="s">
        <v>1436</v>
      </c>
      <c r="K11336">
        <v>0</v>
      </c>
      <c r="N11336" t="b">
        <v>1</v>
      </c>
      <c r="O11336" t="b">
        <v>0</v>
      </c>
      <c r="P11336" t="b">
        <v>0</v>
      </c>
      <c r="Q11336">
        <v>8</v>
      </c>
      <c r="R11336">
        <v>8</v>
      </c>
      <c r="S11336">
        <v>1</v>
      </c>
      <c r="T11336">
        <v>2</v>
      </c>
      <c r="U11336" t="b">
        <v>1</v>
      </c>
      <c r="V11336" t="s">
        <v>160</v>
      </c>
      <c r="W11336" t="s">
        <v>1075</v>
      </c>
      <c r="X11336" t="s">
        <v>15877</v>
      </c>
      <c r="Y11336">
        <v>106</v>
      </c>
      <c r="Z11336">
        <v>106</v>
      </c>
      <c r="AA11336">
        <v>2</v>
      </c>
      <c r="AB11336">
        <v>2</v>
      </c>
      <c r="AC11336">
        <v>64</v>
      </c>
    </row>
    <row r="11337" spans="1:29">
      <c r="A11337">
        <v>12331</v>
      </c>
      <c r="B11337" t="s">
        <v>805</v>
      </c>
      <c r="C11337" t="s">
        <v>13278</v>
      </c>
      <c r="J11337" t="s">
        <v>1436</v>
      </c>
      <c r="K11337">
        <v>0</v>
      </c>
      <c r="N11337" t="b">
        <v>1</v>
      </c>
      <c r="O11337" t="b">
        <v>0</v>
      </c>
      <c r="P11337" t="b">
        <v>0</v>
      </c>
      <c r="Q11337">
        <v>8</v>
      </c>
      <c r="R11337">
        <v>8</v>
      </c>
      <c r="S11337">
        <v>1</v>
      </c>
      <c r="T11337">
        <v>2</v>
      </c>
      <c r="U11337" t="b">
        <v>1</v>
      </c>
      <c r="V11337" t="s">
        <v>160</v>
      </c>
      <c r="W11337" t="s">
        <v>1075</v>
      </c>
      <c r="X11337" t="s">
        <v>15878</v>
      </c>
      <c r="Y11337">
        <v>106</v>
      </c>
      <c r="Z11337">
        <v>106</v>
      </c>
      <c r="AA11337">
        <v>3</v>
      </c>
      <c r="AB11337">
        <v>3</v>
      </c>
      <c r="AC11337">
        <v>64</v>
      </c>
    </row>
    <row r="11338" spans="1:29">
      <c r="A11338">
        <v>12332</v>
      </c>
      <c r="B11338" t="s">
        <v>805</v>
      </c>
      <c r="C11338" t="s">
        <v>13279</v>
      </c>
      <c r="J11338" t="s">
        <v>1436</v>
      </c>
      <c r="K11338">
        <v>0</v>
      </c>
      <c r="N11338" t="b">
        <v>1</v>
      </c>
      <c r="O11338" t="b">
        <v>0</v>
      </c>
      <c r="P11338" t="b">
        <v>0</v>
      </c>
      <c r="Q11338">
        <v>8</v>
      </c>
      <c r="R11338">
        <v>8</v>
      </c>
      <c r="S11338">
        <v>1</v>
      </c>
      <c r="T11338">
        <v>2</v>
      </c>
      <c r="U11338" t="b">
        <v>1</v>
      </c>
      <c r="V11338" t="s">
        <v>160</v>
      </c>
      <c r="W11338" t="s">
        <v>1075</v>
      </c>
      <c r="X11338" t="s">
        <v>15001</v>
      </c>
      <c r="Y11338">
        <v>106</v>
      </c>
      <c r="Z11338">
        <v>106</v>
      </c>
      <c r="AA11338">
        <v>4</v>
      </c>
      <c r="AB11338">
        <v>4</v>
      </c>
      <c r="AC11338">
        <v>64</v>
      </c>
    </row>
    <row r="11339" spans="1:29">
      <c r="A11339">
        <v>12333</v>
      </c>
      <c r="B11339" t="s">
        <v>805</v>
      </c>
      <c r="C11339" t="s">
        <v>13280</v>
      </c>
      <c r="J11339" t="s">
        <v>1436</v>
      </c>
      <c r="K11339">
        <v>0</v>
      </c>
      <c r="N11339" t="b">
        <v>1</v>
      </c>
      <c r="O11339" t="b">
        <v>0</v>
      </c>
      <c r="P11339" t="b">
        <v>0</v>
      </c>
      <c r="Q11339">
        <v>8</v>
      </c>
      <c r="R11339">
        <v>8</v>
      </c>
      <c r="S11339">
        <v>1</v>
      </c>
      <c r="T11339">
        <v>2</v>
      </c>
      <c r="U11339" t="b">
        <v>1</v>
      </c>
      <c r="V11339" t="s">
        <v>160</v>
      </c>
      <c r="W11339" t="s">
        <v>1075</v>
      </c>
      <c r="X11339" t="s">
        <v>15002</v>
      </c>
      <c r="Y11339">
        <v>106</v>
      </c>
      <c r="Z11339">
        <v>106</v>
      </c>
      <c r="AA11339">
        <v>5</v>
      </c>
      <c r="AB11339">
        <v>5</v>
      </c>
      <c r="AC11339">
        <v>64</v>
      </c>
    </row>
    <row r="11340" spans="1:29">
      <c r="A11340">
        <v>12334</v>
      </c>
      <c r="B11340" t="s">
        <v>805</v>
      </c>
      <c r="C11340" t="s">
        <v>13281</v>
      </c>
      <c r="J11340" t="s">
        <v>1436</v>
      </c>
      <c r="K11340">
        <v>0</v>
      </c>
      <c r="N11340" t="b">
        <v>1</v>
      </c>
      <c r="O11340" t="b">
        <v>0</v>
      </c>
      <c r="P11340" t="b">
        <v>0</v>
      </c>
      <c r="Q11340">
        <v>8</v>
      </c>
      <c r="R11340">
        <v>8</v>
      </c>
      <c r="S11340">
        <v>1</v>
      </c>
      <c r="T11340">
        <v>2</v>
      </c>
      <c r="U11340" t="b">
        <v>1</v>
      </c>
      <c r="V11340" t="s">
        <v>160</v>
      </c>
      <c r="W11340" t="s">
        <v>1075</v>
      </c>
      <c r="X11340" t="s">
        <v>15879</v>
      </c>
      <c r="Y11340">
        <v>107</v>
      </c>
      <c r="Z11340">
        <v>107</v>
      </c>
      <c r="AA11340">
        <v>2</v>
      </c>
      <c r="AB11340">
        <v>2</v>
      </c>
      <c r="AC11340">
        <v>64</v>
      </c>
    </row>
    <row r="11341" spans="1:29">
      <c r="A11341">
        <v>12335</v>
      </c>
      <c r="B11341" t="s">
        <v>805</v>
      </c>
      <c r="C11341" t="s">
        <v>13282</v>
      </c>
      <c r="J11341" t="s">
        <v>1436</v>
      </c>
      <c r="K11341">
        <v>0</v>
      </c>
      <c r="N11341" t="b">
        <v>1</v>
      </c>
      <c r="O11341" t="b">
        <v>0</v>
      </c>
      <c r="P11341" t="b">
        <v>0</v>
      </c>
      <c r="Q11341">
        <v>8</v>
      </c>
      <c r="R11341">
        <v>8</v>
      </c>
      <c r="S11341">
        <v>1</v>
      </c>
      <c r="T11341">
        <v>2</v>
      </c>
      <c r="U11341" t="b">
        <v>1</v>
      </c>
      <c r="V11341" t="s">
        <v>160</v>
      </c>
      <c r="W11341" t="s">
        <v>1075</v>
      </c>
      <c r="X11341" t="s">
        <v>15880</v>
      </c>
      <c r="Y11341">
        <v>107</v>
      </c>
      <c r="Z11341">
        <v>107</v>
      </c>
      <c r="AA11341">
        <v>3</v>
      </c>
      <c r="AB11341">
        <v>3</v>
      </c>
      <c r="AC11341">
        <v>64</v>
      </c>
    </row>
    <row r="11342" spans="1:29">
      <c r="A11342">
        <v>12336</v>
      </c>
      <c r="B11342" t="s">
        <v>805</v>
      </c>
      <c r="C11342" t="s">
        <v>13283</v>
      </c>
      <c r="J11342" t="s">
        <v>1436</v>
      </c>
      <c r="K11342">
        <v>0</v>
      </c>
      <c r="N11342" t="b">
        <v>1</v>
      </c>
      <c r="O11342" t="b">
        <v>0</v>
      </c>
      <c r="P11342" t="b">
        <v>0</v>
      </c>
      <c r="Q11342">
        <v>8</v>
      </c>
      <c r="R11342">
        <v>8</v>
      </c>
      <c r="S11342">
        <v>1</v>
      </c>
      <c r="T11342">
        <v>2</v>
      </c>
      <c r="U11342" t="b">
        <v>1</v>
      </c>
      <c r="V11342" t="s">
        <v>160</v>
      </c>
      <c r="W11342" t="s">
        <v>1075</v>
      </c>
      <c r="X11342" t="s">
        <v>15003</v>
      </c>
      <c r="Y11342">
        <v>107</v>
      </c>
      <c r="Z11342">
        <v>107</v>
      </c>
      <c r="AA11342">
        <v>4</v>
      </c>
      <c r="AB11342">
        <v>4</v>
      </c>
      <c r="AC11342">
        <v>64</v>
      </c>
    </row>
    <row r="11343" spans="1:29">
      <c r="A11343">
        <v>12337</v>
      </c>
      <c r="B11343" t="s">
        <v>805</v>
      </c>
      <c r="C11343" t="s">
        <v>13284</v>
      </c>
      <c r="J11343" t="s">
        <v>1436</v>
      </c>
      <c r="K11343">
        <v>0</v>
      </c>
      <c r="N11343" t="b">
        <v>1</v>
      </c>
      <c r="O11343" t="b">
        <v>0</v>
      </c>
      <c r="P11343" t="b">
        <v>0</v>
      </c>
      <c r="Q11343">
        <v>8</v>
      </c>
      <c r="R11343">
        <v>8</v>
      </c>
      <c r="S11343">
        <v>1</v>
      </c>
      <c r="T11343">
        <v>2</v>
      </c>
      <c r="U11343" t="b">
        <v>1</v>
      </c>
      <c r="V11343" t="s">
        <v>160</v>
      </c>
      <c r="W11343" t="s">
        <v>1075</v>
      </c>
      <c r="X11343" t="s">
        <v>15004</v>
      </c>
      <c r="Y11343">
        <v>107</v>
      </c>
      <c r="Z11343">
        <v>107</v>
      </c>
      <c r="AA11343">
        <v>5</v>
      </c>
      <c r="AB11343">
        <v>5</v>
      </c>
      <c r="AC11343">
        <v>64</v>
      </c>
    </row>
    <row r="11344" spans="1:29">
      <c r="A11344">
        <v>12338</v>
      </c>
      <c r="B11344" t="s">
        <v>805</v>
      </c>
      <c r="C11344" t="s">
        <v>13285</v>
      </c>
      <c r="J11344" t="s">
        <v>1436</v>
      </c>
      <c r="K11344">
        <v>0</v>
      </c>
      <c r="N11344" t="b">
        <v>1</v>
      </c>
      <c r="O11344" t="b">
        <v>0</v>
      </c>
      <c r="P11344" t="b">
        <v>0</v>
      </c>
      <c r="Q11344">
        <v>8</v>
      </c>
      <c r="R11344">
        <v>8</v>
      </c>
      <c r="S11344">
        <v>1</v>
      </c>
      <c r="T11344">
        <v>2</v>
      </c>
      <c r="U11344" t="b">
        <v>1</v>
      </c>
      <c r="V11344" t="s">
        <v>160</v>
      </c>
      <c r="W11344" t="s">
        <v>1075</v>
      </c>
      <c r="X11344" t="s">
        <v>15881</v>
      </c>
      <c r="Y11344">
        <v>108</v>
      </c>
      <c r="Z11344">
        <v>108</v>
      </c>
      <c r="AA11344">
        <v>2</v>
      </c>
      <c r="AB11344">
        <v>2</v>
      </c>
      <c r="AC11344">
        <v>64</v>
      </c>
    </row>
    <row r="11345" spans="1:29">
      <c r="A11345">
        <v>12339</v>
      </c>
      <c r="B11345" t="s">
        <v>805</v>
      </c>
      <c r="C11345" t="s">
        <v>13286</v>
      </c>
      <c r="J11345" t="s">
        <v>1436</v>
      </c>
      <c r="K11345">
        <v>0</v>
      </c>
      <c r="N11345" t="b">
        <v>1</v>
      </c>
      <c r="O11345" t="b">
        <v>0</v>
      </c>
      <c r="P11345" t="b">
        <v>0</v>
      </c>
      <c r="Q11345">
        <v>8</v>
      </c>
      <c r="R11345">
        <v>8</v>
      </c>
      <c r="S11345">
        <v>1</v>
      </c>
      <c r="T11345">
        <v>2</v>
      </c>
      <c r="U11345" t="b">
        <v>1</v>
      </c>
      <c r="V11345" t="s">
        <v>160</v>
      </c>
      <c r="W11345" t="s">
        <v>1075</v>
      </c>
      <c r="X11345" t="s">
        <v>15882</v>
      </c>
      <c r="Y11345">
        <v>108</v>
      </c>
      <c r="Z11345">
        <v>108</v>
      </c>
      <c r="AA11345">
        <v>3</v>
      </c>
      <c r="AB11345">
        <v>3</v>
      </c>
      <c r="AC11345">
        <v>64</v>
      </c>
    </row>
    <row r="11346" spans="1:29">
      <c r="A11346">
        <v>12340</v>
      </c>
      <c r="B11346" t="s">
        <v>805</v>
      </c>
      <c r="C11346" t="s">
        <v>13287</v>
      </c>
      <c r="J11346" t="s">
        <v>1436</v>
      </c>
      <c r="K11346">
        <v>0</v>
      </c>
      <c r="N11346" t="b">
        <v>1</v>
      </c>
      <c r="O11346" t="b">
        <v>0</v>
      </c>
      <c r="P11346" t="b">
        <v>0</v>
      </c>
      <c r="Q11346">
        <v>8</v>
      </c>
      <c r="R11346">
        <v>8</v>
      </c>
      <c r="S11346">
        <v>1</v>
      </c>
      <c r="T11346">
        <v>2</v>
      </c>
      <c r="U11346" t="b">
        <v>1</v>
      </c>
      <c r="V11346" t="s">
        <v>160</v>
      </c>
      <c r="W11346" t="s">
        <v>1075</v>
      </c>
      <c r="X11346" t="s">
        <v>15005</v>
      </c>
      <c r="Y11346">
        <v>108</v>
      </c>
      <c r="Z11346">
        <v>108</v>
      </c>
      <c r="AA11346">
        <v>4</v>
      </c>
      <c r="AB11346">
        <v>4</v>
      </c>
      <c r="AC11346">
        <v>64</v>
      </c>
    </row>
    <row r="11347" spans="1:29">
      <c r="A11347">
        <v>12341</v>
      </c>
      <c r="B11347" t="s">
        <v>805</v>
      </c>
      <c r="C11347" t="s">
        <v>13288</v>
      </c>
      <c r="J11347" t="s">
        <v>1436</v>
      </c>
      <c r="K11347">
        <v>0</v>
      </c>
      <c r="N11347" t="b">
        <v>1</v>
      </c>
      <c r="O11347" t="b">
        <v>0</v>
      </c>
      <c r="P11347" t="b">
        <v>0</v>
      </c>
      <c r="Q11347">
        <v>8</v>
      </c>
      <c r="R11347">
        <v>8</v>
      </c>
      <c r="S11347">
        <v>1</v>
      </c>
      <c r="T11347">
        <v>2</v>
      </c>
      <c r="U11347" t="b">
        <v>1</v>
      </c>
      <c r="V11347" t="s">
        <v>160</v>
      </c>
      <c r="W11347" t="s">
        <v>1075</v>
      </c>
      <c r="X11347" t="s">
        <v>15006</v>
      </c>
      <c r="Y11347">
        <v>108</v>
      </c>
      <c r="Z11347">
        <v>108</v>
      </c>
      <c r="AA11347">
        <v>5</v>
      </c>
      <c r="AB11347">
        <v>5</v>
      </c>
      <c r="AC11347">
        <v>64</v>
      </c>
    </row>
    <row r="11348" spans="1:29">
      <c r="A11348">
        <v>12342</v>
      </c>
      <c r="B11348" t="s">
        <v>805</v>
      </c>
      <c r="C11348" t="s">
        <v>13289</v>
      </c>
      <c r="J11348" t="s">
        <v>1436</v>
      </c>
      <c r="K11348">
        <v>0</v>
      </c>
      <c r="N11348" t="b">
        <v>1</v>
      </c>
      <c r="O11348" t="b">
        <v>0</v>
      </c>
      <c r="P11348" t="b">
        <v>0</v>
      </c>
      <c r="Q11348">
        <v>8</v>
      </c>
      <c r="R11348">
        <v>8</v>
      </c>
      <c r="S11348">
        <v>1</v>
      </c>
      <c r="T11348">
        <v>2</v>
      </c>
      <c r="U11348" t="b">
        <v>1</v>
      </c>
      <c r="V11348" t="s">
        <v>160</v>
      </c>
      <c r="W11348" t="s">
        <v>1075</v>
      </c>
      <c r="X11348" t="s">
        <v>15883</v>
      </c>
      <c r="Y11348">
        <v>109</v>
      </c>
      <c r="Z11348">
        <v>109</v>
      </c>
      <c r="AA11348">
        <v>2</v>
      </c>
      <c r="AB11348">
        <v>2</v>
      </c>
      <c r="AC11348">
        <v>64</v>
      </c>
    </row>
    <row r="11349" spans="1:29">
      <c r="A11349">
        <v>12343</v>
      </c>
      <c r="B11349" t="s">
        <v>805</v>
      </c>
      <c r="C11349" t="s">
        <v>13290</v>
      </c>
      <c r="J11349" t="s">
        <v>1436</v>
      </c>
      <c r="K11349">
        <v>0</v>
      </c>
      <c r="N11349" t="b">
        <v>1</v>
      </c>
      <c r="O11349" t="b">
        <v>0</v>
      </c>
      <c r="P11349" t="b">
        <v>0</v>
      </c>
      <c r="Q11349">
        <v>8</v>
      </c>
      <c r="R11349">
        <v>8</v>
      </c>
      <c r="S11349">
        <v>1</v>
      </c>
      <c r="T11349">
        <v>2</v>
      </c>
      <c r="U11349" t="b">
        <v>1</v>
      </c>
      <c r="V11349" t="s">
        <v>160</v>
      </c>
      <c r="W11349" t="s">
        <v>1075</v>
      </c>
      <c r="X11349" t="s">
        <v>15884</v>
      </c>
      <c r="Y11349">
        <v>109</v>
      </c>
      <c r="Z11349">
        <v>109</v>
      </c>
      <c r="AA11349">
        <v>3</v>
      </c>
      <c r="AB11349">
        <v>3</v>
      </c>
      <c r="AC11349">
        <v>64</v>
      </c>
    </row>
    <row r="11350" spans="1:29">
      <c r="A11350">
        <v>12344</v>
      </c>
      <c r="B11350" t="s">
        <v>805</v>
      </c>
      <c r="C11350" t="s">
        <v>13291</v>
      </c>
      <c r="J11350" t="s">
        <v>1436</v>
      </c>
      <c r="K11350">
        <v>0</v>
      </c>
      <c r="N11350" t="b">
        <v>1</v>
      </c>
      <c r="O11350" t="b">
        <v>0</v>
      </c>
      <c r="P11350" t="b">
        <v>0</v>
      </c>
      <c r="Q11350">
        <v>8</v>
      </c>
      <c r="R11350">
        <v>8</v>
      </c>
      <c r="S11350">
        <v>1</v>
      </c>
      <c r="T11350">
        <v>2</v>
      </c>
      <c r="U11350" t="b">
        <v>1</v>
      </c>
      <c r="V11350" t="s">
        <v>160</v>
      </c>
      <c r="W11350" t="s">
        <v>1075</v>
      </c>
      <c r="X11350" t="s">
        <v>15007</v>
      </c>
      <c r="Y11350">
        <v>109</v>
      </c>
      <c r="Z11350">
        <v>109</v>
      </c>
      <c r="AA11350">
        <v>4</v>
      </c>
      <c r="AB11350">
        <v>4</v>
      </c>
      <c r="AC11350">
        <v>64</v>
      </c>
    </row>
    <row r="11351" spans="1:29">
      <c r="A11351">
        <v>12345</v>
      </c>
      <c r="B11351" t="s">
        <v>805</v>
      </c>
      <c r="C11351" t="s">
        <v>13292</v>
      </c>
      <c r="J11351" t="s">
        <v>1436</v>
      </c>
      <c r="K11351">
        <v>0</v>
      </c>
      <c r="N11351" t="b">
        <v>1</v>
      </c>
      <c r="O11351" t="b">
        <v>0</v>
      </c>
      <c r="P11351" t="b">
        <v>0</v>
      </c>
      <c r="Q11351">
        <v>8</v>
      </c>
      <c r="R11351">
        <v>8</v>
      </c>
      <c r="S11351">
        <v>1</v>
      </c>
      <c r="T11351">
        <v>2</v>
      </c>
      <c r="U11351" t="b">
        <v>1</v>
      </c>
      <c r="V11351" t="s">
        <v>160</v>
      </c>
      <c r="W11351" t="s">
        <v>1075</v>
      </c>
      <c r="X11351" t="s">
        <v>15008</v>
      </c>
      <c r="Y11351">
        <v>109</v>
      </c>
      <c r="Z11351">
        <v>109</v>
      </c>
      <c r="AA11351">
        <v>5</v>
      </c>
      <c r="AB11351">
        <v>5</v>
      </c>
      <c r="AC11351">
        <v>64</v>
      </c>
    </row>
    <row r="11352" spans="1:29">
      <c r="A11352">
        <v>12346</v>
      </c>
      <c r="B11352" t="s">
        <v>805</v>
      </c>
      <c r="C11352" t="s">
        <v>13293</v>
      </c>
      <c r="J11352" t="s">
        <v>1436</v>
      </c>
      <c r="K11352">
        <v>0</v>
      </c>
      <c r="N11352" t="b">
        <v>1</v>
      </c>
      <c r="O11352" t="b">
        <v>0</v>
      </c>
      <c r="P11352" t="b">
        <v>0</v>
      </c>
      <c r="Q11352">
        <v>8</v>
      </c>
      <c r="R11352">
        <v>8</v>
      </c>
      <c r="S11352">
        <v>1</v>
      </c>
      <c r="T11352">
        <v>2</v>
      </c>
      <c r="U11352" t="b">
        <v>1</v>
      </c>
      <c r="V11352" t="s">
        <v>160</v>
      </c>
      <c r="W11352" t="s">
        <v>1075</v>
      </c>
      <c r="X11352" t="s">
        <v>15885</v>
      </c>
      <c r="Y11352">
        <v>110</v>
      </c>
      <c r="Z11352">
        <v>110</v>
      </c>
      <c r="AA11352">
        <v>2</v>
      </c>
      <c r="AB11352">
        <v>2</v>
      </c>
      <c r="AC11352">
        <v>64</v>
      </c>
    </row>
    <row r="11353" spans="1:29">
      <c r="A11353">
        <v>12347</v>
      </c>
      <c r="B11353" t="s">
        <v>805</v>
      </c>
      <c r="C11353" t="s">
        <v>13294</v>
      </c>
      <c r="J11353" t="s">
        <v>1436</v>
      </c>
      <c r="K11353">
        <v>0</v>
      </c>
      <c r="N11353" t="b">
        <v>1</v>
      </c>
      <c r="O11353" t="b">
        <v>0</v>
      </c>
      <c r="P11353" t="b">
        <v>0</v>
      </c>
      <c r="Q11353">
        <v>8</v>
      </c>
      <c r="R11353">
        <v>8</v>
      </c>
      <c r="S11353">
        <v>1</v>
      </c>
      <c r="T11353">
        <v>2</v>
      </c>
      <c r="U11353" t="b">
        <v>1</v>
      </c>
      <c r="V11353" t="s">
        <v>160</v>
      </c>
      <c r="W11353" t="s">
        <v>1075</v>
      </c>
      <c r="X11353" t="s">
        <v>15886</v>
      </c>
      <c r="Y11353">
        <v>110</v>
      </c>
      <c r="Z11353">
        <v>110</v>
      </c>
      <c r="AA11353">
        <v>3</v>
      </c>
      <c r="AB11353">
        <v>3</v>
      </c>
      <c r="AC11353">
        <v>64</v>
      </c>
    </row>
    <row r="11354" spans="1:29">
      <c r="A11354">
        <v>12348</v>
      </c>
      <c r="B11354" t="s">
        <v>805</v>
      </c>
      <c r="C11354" t="s">
        <v>13295</v>
      </c>
      <c r="J11354" t="s">
        <v>1436</v>
      </c>
      <c r="K11354">
        <v>0</v>
      </c>
      <c r="N11354" t="b">
        <v>1</v>
      </c>
      <c r="O11354" t="b">
        <v>0</v>
      </c>
      <c r="P11354" t="b">
        <v>0</v>
      </c>
      <c r="Q11354">
        <v>8</v>
      </c>
      <c r="R11354">
        <v>8</v>
      </c>
      <c r="S11354">
        <v>1</v>
      </c>
      <c r="T11354">
        <v>2</v>
      </c>
      <c r="U11354" t="b">
        <v>1</v>
      </c>
      <c r="V11354" t="s">
        <v>160</v>
      </c>
      <c r="W11354" t="s">
        <v>1075</v>
      </c>
      <c r="X11354" t="s">
        <v>15009</v>
      </c>
      <c r="Y11354">
        <v>110</v>
      </c>
      <c r="Z11354">
        <v>110</v>
      </c>
      <c r="AA11354">
        <v>4</v>
      </c>
      <c r="AB11354">
        <v>4</v>
      </c>
      <c r="AC11354">
        <v>64</v>
      </c>
    </row>
    <row r="11355" spans="1:29">
      <c r="A11355">
        <v>12349</v>
      </c>
      <c r="B11355" t="s">
        <v>805</v>
      </c>
      <c r="C11355" t="s">
        <v>13296</v>
      </c>
      <c r="J11355" t="s">
        <v>1436</v>
      </c>
      <c r="K11355">
        <v>0</v>
      </c>
      <c r="N11355" t="b">
        <v>1</v>
      </c>
      <c r="O11355" t="b">
        <v>0</v>
      </c>
      <c r="P11355" t="b">
        <v>0</v>
      </c>
      <c r="Q11355">
        <v>8</v>
      </c>
      <c r="R11355">
        <v>8</v>
      </c>
      <c r="S11355">
        <v>1</v>
      </c>
      <c r="T11355">
        <v>2</v>
      </c>
      <c r="U11355" t="b">
        <v>1</v>
      </c>
      <c r="V11355" t="s">
        <v>160</v>
      </c>
      <c r="W11355" t="s">
        <v>1075</v>
      </c>
      <c r="X11355" t="s">
        <v>15010</v>
      </c>
      <c r="Y11355">
        <v>110</v>
      </c>
      <c r="Z11355">
        <v>110</v>
      </c>
      <c r="AA11355">
        <v>5</v>
      </c>
      <c r="AB11355">
        <v>5</v>
      </c>
      <c r="AC11355">
        <v>64</v>
      </c>
    </row>
    <row r="11356" spans="1:29">
      <c r="A11356">
        <v>12350</v>
      </c>
      <c r="B11356" t="s">
        <v>805</v>
      </c>
      <c r="C11356" t="s">
        <v>13297</v>
      </c>
      <c r="J11356" t="s">
        <v>1436</v>
      </c>
      <c r="K11356">
        <v>0</v>
      </c>
      <c r="N11356" t="b">
        <v>1</v>
      </c>
      <c r="O11356" t="b">
        <v>0</v>
      </c>
      <c r="P11356" t="b">
        <v>0</v>
      </c>
      <c r="Q11356">
        <v>8</v>
      </c>
      <c r="R11356">
        <v>8</v>
      </c>
      <c r="S11356">
        <v>1</v>
      </c>
      <c r="T11356">
        <v>2</v>
      </c>
      <c r="U11356" t="b">
        <v>1</v>
      </c>
      <c r="V11356" t="s">
        <v>160</v>
      </c>
      <c r="W11356" t="s">
        <v>1075</v>
      </c>
      <c r="X11356" t="s">
        <v>15887</v>
      </c>
      <c r="Y11356">
        <v>111</v>
      </c>
      <c r="Z11356">
        <v>111</v>
      </c>
      <c r="AA11356">
        <v>2</v>
      </c>
      <c r="AB11356">
        <v>2</v>
      </c>
      <c r="AC11356">
        <v>64</v>
      </c>
    </row>
    <row r="11357" spans="1:29">
      <c r="A11357">
        <v>12351</v>
      </c>
      <c r="B11357" t="s">
        <v>805</v>
      </c>
      <c r="C11357" t="s">
        <v>13298</v>
      </c>
      <c r="J11357" t="s">
        <v>1436</v>
      </c>
      <c r="K11357">
        <v>0</v>
      </c>
      <c r="N11357" t="b">
        <v>1</v>
      </c>
      <c r="O11357" t="b">
        <v>0</v>
      </c>
      <c r="P11357" t="b">
        <v>0</v>
      </c>
      <c r="Q11357">
        <v>8</v>
      </c>
      <c r="R11357">
        <v>8</v>
      </c>
      <c r="S11357">
        <v>1</v>
      </c>
      <c r="T11357">
        <v>2</v>
      </c>
      <c r="U11357" t="b">
        <v>1</v>
      </c>
      <c r="V11357" t="s">
        <v>160</v>
      </c>
      <c r="W11357" t="s">
        <v>1075</v>
      </c>
      <c r="X11357" t="s">
        <v>15888</v>
      </c>
      <c r="Y11357">
        <v>111</v>
      </c>
      <c r="Z11357">
        <v>111</v>
      </c>
      <c r="AA11357">
        <v>3</v>
      </c>
      <c r="AB11357">
        <v>3</v>
      </c>
      <c r="AC11357">
        <v>64</v>
      </c>
    </row>
    <row r="11358" spans="1:29">
      <c r="A11358">
        <v>12352</v>
      </c>
      <c r="B11358" t="s">
        <v>805</v>
      </c>
      <c r="C11358" t="s">
        <v>13299</v>
      </c>
      <c r="J11358" t="s">
        <v>1436</v>
      </c>
      <c r="K11358">
        <v>0</v>
      </c>
      <c r="N11358" t="b">
        <v>1</v>
      </c>
      <c r="O11358" t="b">
        <v>0</v>
      </c>
      <c r="P11358" t="b">
        <v>0</v>
      </c>
      <c r="Q11358">
        <v>8</v>
      </c>
      <c r="R11358">
        <v>8</v>
      </c>
      <c r="S11358">
        <v>1</v>
      </c>
      <c r="T11358">
        <v>2</v>
      </c>
      <c r="U11358" t="b">
        <v>1</v>
      </c>
      <c r="V11358" t="s">
        <v>160</v>
      </c>
      <c r="W11358" t="s">
        <v>1075</v>
      </c>
      <c r="X11358" t="s">
        <v>15011</v>
      </c>
      <c r="Y11358">
        <v>111</v>
      </c>
      <c r="Z11358">
        <v>111</v>
      </c>
      <c r="AA11358">
        <v>4</v>
      </c>
      <c r="AB11358">
        <v>4</v>
      </c>
      <c r="AC11358">
        <v>64</v>
      </c>
    </row>
    <row r="11359" spans="1:29">
      <c r="A11359">
        <v>12353</v>
      </c>
      <c r="B11359" t="s">
        <v>805</v>
      </c>
      <c r="C11359" t="s">
        <v>13300</v>
      </c>
      <c r="J11359" t="s">
        <v>1436</v>
      </c>
      <c r="K11359">
        <v>0</v>
      </c>
      <c r="N11359" t="b">
        <v>1</v>
      </c>
      <c r="O11359" t="b">
        <v>0</v>
      </c>
      <c r="P11359" t="b">
        <v>0</v>
      </c>
      <c r="Q11359">
        <v>8</v>
      </c>
      <c r="R11359">
        <v>8</v>
      </c>
      <c r="S11359">
        <v>1</v>
      </c>
      <c r="T11359">
        <v>2</v>
      </c>
      <c r="U11359" t="b">
        <v>1</v>
      </c>
      <c r="V11359" t="s">
        <v>160</v>
      </c>
      <c r="W11359" t="s">
        <v>1075</v>
      </c>
      <c r="X11359" t="s">
        <v>15012</v>
      </c>
      <c r="Y11359">
        <v>111</v>
      </c>
      <c r="Z11359">
        <v>111</v>
      </c>
      <c r="AA11359">
        <v>5</v>
      </c>
      <c r="AB11359">
        <v>5</v>
      </c>
      <c r="AC11359">
        <v>64</v>
      </c>
    </row>
    <row r="11360" spans="1:29">
      <c r="A11360">
        <v>12354</v>
      </c>
      <c r="B11360" t="s">
        <v>805</v>
      </c>
      <c r="C11360" t="s">
        <v>13301</v>
      </c>
      <c r="J11360" t="s">
        <v>1436</v>
      </c>
      <c r="K11360">
        <v>0</v>
      </c>
      <c r="N11360" t="b">
        <v>1</v>
      </c>
      <c r="O11360" t="b">
        <v>0</v>
      </c>
      <c r="P11360" t="b">
        <v>0</v>
      </c>
      <c r="Q11360">
        <v>8</v>
      </c>
      <c r="R11360">
        <v>8</v>
      </c>
      <c r="S11360">
        <v>1</v>
      </c>
      <c r="T11360">
        <v>2</v>
      </c>
      <c r="U11360" t="b">
        <v>1</v>
      </c>
      <c r="V11360" t="s">
        <v>160</v>
      </c>
      <c r="W11360" t="s">
        <v>1075</v>
      </c>
      <c r="X11360" t="s">
        <v>15889</v>
      </c>
      <c r="Y11360">
        <v>112</v>
      </c>
      <c r="Z11360">
        <v>112</v>
      </c>
      <c r="AA11360">
        <v>2</v>
      </c>
      <c r="AB11360">
        <v>2</v>
      </c>
      <c r="AC11360">
        <v>64</v>
      </c>
    </row>
    <row r="11361" spans="1:29">
      <c r="A11361">
        <v>12355</v>
      </c>
      <c r="B11361" t="s">
        <v>805</v>
      </c>
      <c r="C11361" t="s">
        <v>13302</v>
      </c>
      <c r="J11361" t="s">
        <v>1436</v>
      </c>
      <c r="K11361">
        <v>0</v>
      </c>
      <c r="N11361" t="b">
        <v>1</v>
      </c>
      <c r="O11361" t="b">
        <v>0</v>
      </c>
      <c r="P11361" t="b">
        <v>0</v>
      </c>
      <c r="Q11361">
        <v>8</v>
      </c>
      <c r="R11361">
        <v>8</v>
      </c>
      <c r="S11361">
        <v>1</v>
      </c>
      <c r="T11361">
        <v>2</v>
      </c>
      <c r="U11361" t="b">
        <v>1</v>
      </c>
      <c r="V11361" t="s">
        <v>160</v>
      </c>
      <c r="W11361" t="s">
        <v>1075</v>
      </c>
      <c r="X11361" t="s">
        <v>15890</v>
      </c>
      <c r="Y11361">
        <v>112</v>
      </c>
      <c r="Z11361">
        <v>112</v>
      </c>
      <c r="AA11361">
        <v>3</v>
      </c>
      <c r="AB11361">
        <v>3</v>
      </c>
      <c r="AC11361">
        <v>64</v>
      </c>
    </row>
    <row r="11362" spans="1:29">
      <c r="A11362">
        <v>12356</v>
      </c>
      <c r="B11362" t="s">
        <v>805</v>
      </c>
      <c r="C11362" t="s">
        <v>13303</v>
      </c>
      <c r="J11362" t="s">
        <v>1436</v>
      </c>
      <c r="K11362">
        <v>0</v>
      </c>
      <c r="N11362" t="b">
        <v>1</v>
      </c>
      <c r="O11362" t="b">
        <v>0</v>
      </c>
      <c r="P11362" t="b">
        <v>0</v>
      </c>
      <c r="Q11362">
        <v>8</v>
      </c>
      <c r="R11362">
        <v>8</v>
      </c>
      <c r="S11362">
        <v>1</v>
      </c>
      <c r="T11362">
        <v>2</v>
      </c>
      <c r="U11362" t="b">
        <v>1</v>
      </c>
      <c r="V11362" t="s">
        <v>160</v>
      </c>
      <c r="W11362" t="s">
        <v>1075</v>
      </c>
      <c r="X11362" t="s">
        <v>15013</v>
      </c>
      <c r="Y11362">
        <v>112</v>
      </c>
      <c r="Z11362">
        <v>112</v>
      </c>
      <c r="AA11362">
        <v>4</v>
      </c>
      <c r="AB11362">
        <v>4</v>
      </c>
      <c r="AC11362">
        <v>64</v>
      </c>
    </row>
    <row r="11363" spans="1:29">
      <c r="A11363">
        <v>12357</v>
      </c>
      <c r="B11363" t="s">
        <v>805</v>
      </c>
      <c r="C11363" t="s">
        <v>13304</v>
      </c>
      <c r="J11363" t="s">
        <v>1436</v>
      </c>
      <c r="K11363">
        <v>0</v>
      </c>
      <c r="N11363" t="b">
        <v>1</v>
      </c>
      <c r="O11363" t="b">
        <v>0</v>
      </c>
      <c r="P11363" t="b">
        <v>0</v>
      </c>
      <c r="Q11363">
        <v>8</v>
      </c>
      <c r="R11363">
        <v>8</v>
      </c>
      <c r="S11363">
        <v>1</v>
      </c>
      <c r="T11363">
        <v>2</v>
      </c>
      <c r="U11363" t="b">
        <v>1</v>
      </c>
      <c r="V11363" t="s">
        <v>160</v>
      </c>
      <c r="W11363" t="s">
        <v>1075</v>
      </c>
      <c r="X11363" t="s">
        <v>15014</v>
      </c>
      <c r="Y11363">
        <v>112</v>
      </c>
      <c r="Z11363">
        <v>112</v>
      </c>
      <c r="AA11363">
        <v>5</v>
      </c>
      <c r="AB11363">
        <v>5</v>
      </c>
      <c r="AC11363">
        <v>64</v>
      </c>
    </row>
    <row r="11364" spans="1:29">
      <c r="A11364">
        <v>12358</v>
      </c>
      <c r="B11364" t="s">
        <v>805</v>
      </c>
      <c r="C11364" t="s">
        <v>13305</v>
      </c>
      <c r="J11364" t="s">
        <v>1436</v>
      </c>
      <c r="K11364">
        <v>0</v>
      </c>
      <c r="N11364" t="b">
        <v>1</v>
      </c>
      <c r="O11364" t="b">
        <v>0</v>
      </c>
      <c r="P11364" t="b">
        <v>0</v>
      </c>
      <c r="Q11364">
        <v>8</v>
      </c>
      <c r="R11364">
        <v>8</v>
      </c>
      <c r="S11364">
        <v>1</v>
      </c>
      <c r="T11364">
        <v>2</v>
      </c>
      <c r="U11364" t="b">
        <v>1</v>
      </c>
      <c r="V11364" t="s">
        <v>160</v>
      </c>
      <c r="W11364" t="s">
        <v>1075</v>
      </c>
      <c r="X11364" t="s">
        <v>15891</v>
      </c>
      <c r="Y11364">
        <v>113</v>
      </c>
      <c r="Z11364">
        <v>113</v>
      </c>
      <c r="AA11364">
        <v>2</v>
      </c>
      <c r="AB11364">
        <v>2</v>
      </c>
      <c r="AC11364">
        <v>64</v>
      </c>
    </row>
    <row r="11365" spans="1:29">
      <c r="A11365">
        <v>12359</v>
      </c>
      <c r="B11365" t="s">
        <v>805</v>
      </c>
      <c r="C11365" t="s">
        <v>13306</v>
      </c>
      <c r="J11365" t="s">
        <v>1436</v>
      </c>
      <c r="K11365">
        <v>0</v>
      </c>
      <c r="N11365" t="b">
        <v>1</v>
      </c>
      <c r="O11365" t="b">
        <v>0</v>
      </c>
      <c r="P11365" t="b">
        <v>0</v>
      </c>
      <c r="Q11365">
        <v>8</v>
      </c>
      <c r="R11365">
        <v>8</v>
      </c>
      <c r="S11365">
        <v>1</v>
      </c>
      <c r="T11365">
        <v>2</v>
      </c>
      <c r="U11365" t="b">
        <v>1</v>
      </c>
      <c r="V11365" t="s">
        <v>160</v>
      </c>
      <c r="W11365" t="s">
        <v>1075</v>
      </c>
      <c r="X11365" t="s">
        <v>15892</v>
      </c>
      <c r="Y11365">
        <v>113</v>
      </c>
      <c r="Z11365">
        <v>113</v>
      </c>
      <c r="AA11365">
        <v>3</v>
      </c>
      <c r="AB11365">
        <v>3</v>
      </c>
      <c r="AC11365">
        <v>64</v>
      </c>
    </row>
    <row r="11366" spans="1:29">
      <c r="A11366">
        <v>12360</v>
      </c>
      <c r="B11366" t="s">
        <v>805</v>
      </c>
      <c r="C11366" t="s">
        <v>13307</v>
      </c>
      <c r="J11366" t="s">
        <v>1436</v>
      </c>
      <c r="K11366">
        <v>0</v>
      </c>
      <c r="N11366" t="b">
        <v>1</v>
      </c>
      <c r="O11366" t="b">
        <v>0</v>
      </c>
      <c r="P11366" t="b">
        <v>0</v>
      </c>
      <c r="Q11366">
        <v>8</v>
      </c>
      <c r="R11366">
        <v>8</v>
      </c>
      <c r="S11366">
        <v>1</v>
      </c>
      <c r="T11366">
        <v>2</v>
      </c>
      <c r="U11366" t="b">
        <v>1</v>
      </c>
      <c r="V11366" t="s">
        <v>160</v>
      </c>
      <c r="W11366" t="s">
        <v>1075</v>
      </c>
      <c r="X11366" t="s">
        <v>15015</v>
      </c>
      <c r="Y11366">
        <v>113</v>
      </c>
      <c r="Z11366">
        <v>113</v>
      </c>
      <c r="AA11366">
        <v>4</v>
      </c>
      <c r="AB11366">
        <v>4</v>
      </c>
      <c r="AC11366">
        <v>64</v>
      </c>
    </row>
    <row r="11367" spans="1:29">
      <c r="A11367">
        <v>12361</v>
      </c>
      <c r="B11367" t="s">
        <v>805</v>
      </c>
      <c r="C11367" t="s">
        <v>13308</v>
      </c>
      <c r="J11367" t="s">
        <v>1436</v>
      </c>
      <c r="K11367">
        <v>0</v>
      </c>
      <c r="N11367" t="b">
        <v>1</v>
      </c>
      <c r="O11367" t="b">
        <v>0</v>
      </c>
      <c r="P11367" t="b">
        <v>0</v>
      </c>
      <c r="Q11367">
        <v>8</v>
      </c>
      <c r="R11367">
        <v>8</v>
      </c>
      <c r="S11367">
        <v>1</v>
      </c>
      <c r="T11367">
        <v>2</v>
      </c>
      <c r="U11367" t="b">
        <v>1</v>
      </c>
      <c r="V11367" t="s">
        <v>160</v>
      </c>
      <c r="W11367" t="s">
        <v>1075</v>
      </c>
      <c r="X11367" t="s">
        <v>15016</v>
      </c>
      <c r="Y11367">
        <v>113</v>
      </c>
      <c r="Z11367">
        <v>113</v>
      </c>
      <c r="AA11367">
        <v>5</v>
      </c>
      <c r="AB11367">
        <v>5</v>
      </c>
      <c r="AC11367">
        <v>64</v>
      </c>
    </row>
    <row r="11368" spans="1:29">
      <c r="A11368">
        <v>12362</v>
      </c>
      <c r="B11368" t="s">
        <v>805</v>
      </c>
      <c r="C11368" t="s">
        <v>13309</v>
      </c>
      <c r="J11368" t="s">
        <v>1436</v>
      </c>
      <c r="K11368">
        <v>0</v>
      </c>
      <c r="N11368" t="b">
        <v>1</v>
      </c>
      <c r="O11368" t="b">
        <v>0</v>
      </c>
      <c r="P11368" t="b">
        <v>0</v>
      </c>
      <c r="Q11368">
        <v>8</v>
      </c>
      <c r="R11368">
        <v>8</v>
      </c>
      <c r="S11368">
        <v>1</v>
      </c>
      <c r="T11368">
        <v>2</v>
      </c>
      <c r="U11368" t="b">
        <v>1</v>
      </c>
      <c r="V11368" t="s">
        <v>160</v>
      </c>
      <c r="W11368" t="s">
        <v>1075</v>
      </c>
      <c r="X11368" t="s">
        <v>15893</v>
      </c>
      <c r="Y11368">
        <v>114</v>
      </c>
      <c r="Z11368">
        <v>114</v>
      </c>
      <c r="AA11368">
        <v>2</v>
      </c>
      <c r="AB11368">
        <v>2</v>
      </c>
      <c r="AC11368">
        <v>64</v>
      </c>
    </row>
    <row r="11369" spans="1:29">
      <c r="A11369">
        <v>12363</v>
      </c>
      <c r="B11369" t="s">
        <v>805</v>
      </c>
      <c r="C11369" t="s">
        <v>13310</v>
      </c>
      <c r="J11369" t="s">
        <v>1436</v>
      </c>
      <c r="K11369">
        <v>0</v>
      </c>
      <c r="N11369" t="b">
        <v>1</v>
      </c>
      <c r="O11369" t="b">
        <v>0</v>
      </c>
      <c r="P11369" t="b">
        <v>0</v>
      </c>
      <c r="Q11369">
        <v>8</v>
      </c>
      <c r="R11369">
        <v>8</v>
      </c>
      <c r="S11369">
        <v>1</v>
      </c>
      <c r="T11369">
        <v>2</v>
      </c>
      <c r="U11369" t="b">
        <v>1</v>
      </c>
      <c r="V11369" t="s">
        <v>160</v>
      </c>
      <c r="W11369" t="s">
        <v>1075</v>
      </c>
      <c r="X11369" t="s">
        <v>15894</v>
      </c>
      <c r="Y11369">
        <v>114</v>
      </c>
      <c r="Z11369">
        <v>114</v>
      </c>
      <c r="AA11369">
        <v>3</v>
      </c>
      <c r="AB11369">
        <v>3</v>
      </c>
      <c r="AC11369">
        <v>64</v>
      </c>
    </row>
    <row r="11370" spans="1:29">
      <c r="A11370">
        <v>12364</v>
      </c>
      <c r="B11370" t="s">
        <v>805</v>
      </c>
      <c r="C11370" t="s">
        <v>13311</v>
      </c>
      <c r="J11370" t="s">
        <v>1436</v>
      </c>
      <c r="K11370">
        <v>0</v>
      </c>
      <c r="N11370" t="b">
        <v>1</v>
      </c>
      <c r="O11370" t="b">
        <v>0</v>
      </c>
      <c r="P11370" t="b">
        <v>0</v>
      </c>
      <c r="Q11370">
        <v>8</v>
      </c>
      <c r="R11370">
        <v>8</v>
      </c>
      <c r="S11370">
        <v>1</v>
      </c>
      <c r="T11370">
        <v>2</v>
      </c>
      <c r="U11370" t="b">
        <v>1</v>
      </c>
      <c r="V11370" t="s">
        <v>160</v>
      </c>
      <c r="W11370" t="s">
        <v>1075</v>
      </c>
      <c r="X11370" t="s">
        <v>15017</v>
      </c>
      <c r="Y11370">
        <v>114</v>
      </c>
      <c r="Z11370">
        <v>114</v>
      </c>
      <c r="AA11370">
        <v>4</v>
      </c>
      <c r="AB11370">
        <v>4</v>
      </c>
      <c r="AC11370">
        <v>64</v>
      </c>
    </row>
    <row r="11371" spans="1:29">
      <c r="A11371">
        <v>12365</v>
      </c>
      <c r="B11371" t="s">
        <v>805</v>
      </c>
      <c r="C11371" t="s">
        <v>13312</v>
      </c>
      <c r="J11371" t="s">
        <v>1436</v>
      </c>
      <c r="K11371">
        <v>0</v>
      </c>
      <c r="N11371" t="b">
        <v>1</v>
      </c>
      <c r="O11371" t="b">
        <v>0</v>
      </c>
      <c r="P11371" t="b">
        <v>0</v>
      </c>
      <c r="Q11371">
        <v>8</v>
      </c>
      <c r="R11371">
        <v>8</v>
      </c>
      <c r="S11371">
        <v>1</v>
      </c>
      <c r="T11371">
        <v>2</v>
      </c>
      <c r="U11371" t="b">
        <v>1</v>
      </c>
      <c r="V11371" t="s">
        <v>160</v>
      </c>
      <c r="W11371" t="s">
        <v>1075</v>
      </c>
      <c r="X11371" t="s">
        <v>15018</v>
      </c>
      <c r="Y11371">
        <v>114</v>
      </c>
      <c r="Z11371">
        <v>114</v>
      </c>
      <c r="AA11371">
        <v>5</v>
      </c>
      <c r="AB11371">
        <v>5</v>
      </c>
      <c r="AC11371">
        <v>64</v>
      </c>
    </row>
    <row r="11372" spans="1:29">
      <c r="A11372">
        <v>12366</v>
      </c>
      <c r="B11372" t="s">
        <v>805</v>
      </c>
      <c r="C11372" t="s">
        <v>13313</v>
      </c>
      <c r="J11372" t="s">
        <v>1436</v>
      </c>
      <c r="K11372">
        <v>0</v>
      </c>
      <c r="N11372" t="b">
        <v>1</v>
      </c>
      <c r="O11372" t="b">
        <v>0</v>
      </c>
      <c r="P11372" t="b">
        <v>0</v>
      </c>
      <c r="Q11372">
        <v>8</v>
      </c>
      <c r="R11372">
        <v>8</v>
      </c>
      <c r="S11372">
        <v>1</v>
      </c>
      <c r="T11372">
        <v>2</v>
      </c>
      <c r="U11372" t="b">
        <v>1</v>
      </c>
      <c r="V11372" t="s">
        <v>160</v>
      </c>
      <c r="W11372" t="s">
        <v>1075</v>
      </c>
      <c r="X11372" t="s">
        <v>15895</v>
      </c>
      <c r="Y11372">
        <v>115</v>
      </c>
      <c r="Z11372">
        <v>115</v>
      </c>
      <c r="AA11372">
        <v>2</v>
      </c>
      <c r="AB11372">
        <v>2</v>
      </c>
      <c r="AC11372">
        <v>64</v>
      </c>
    </row>
    <row r="11373" spans="1:29">
      <c r="A11373">
        <v>12367</v>
      </c>
      <c r="B11373" t="s">
        <v>805</v>
      </c>
      <c r="C11373" t="s">
        <v>13314</v>
      </c>
      <c r="J11373" t="s">
        <v>1436</v>
      </c>
      <c r="K11373">
        <v>0</v>
      </c>
      <c r="N11373" t="b">
        <v>1</v>
      </c>
      <c r="O11373" t="b">
        <v>0</v>
      </c>
      <c r="P11373" t="b">
        <v>0</v>
      </c>
      <c r="Q11373">
        <v>8</v>
      </c>
      <c r="R11373">
        <v>8</v>
      </c>
      <c r="S11373">
        <v>1</v>
      </c>
      <c r="T11373">
        <v>2</v>
      </c>
      <c r="U11373" t="b">
        <v>1</v>
      </c>
      <c r="V11373" t="s">
        <v>160</v>
      </c>
      <c r="W11373" t="s">
        <v>1075</v>
      </c>
      <c r="X11373" t="s">
        <v>15896</v>
      </c>
      <c r="Y11373">
        <v>115</v>
      </c>
      <c r="Z11373">
        <v>115</v>
      </c>
      <c r="AA11373">
        <v>3</v>
      </c>
      <c r="AB11373">
        <v>3</v>
      </c>
      <c r="AC11373">
        <v>64</v>
      </c>
    </row>
    <row r="11374" spans="1:29">
      <c r="A11374">
        <v>12368</v>
      </c>
      <c r="B11374" t="s">
        <v>805</v>
      </c>
      <c r="C11374" t="s">
        <v>13315</v>
      </c>
      <c r="J11374" t="s">
        <v>1436</v>
      </c>
      <c r="K11374">
        <v>0</v>
      </c>
      <c r="N11374" t="b">
        <v>1</v>
      </c>
      <c r="O11374" t="b">
        <v>0</v>
      </c>
      <c r="P11374" t="b">
        <v>0</v>
      </c>
      <c r="Q11374">
        <v>8</v>
      </c>
      <c r="R11374">
        <v>8</v>
      </c>
      <c r="S11374">
        <v>1</v>
      </c>
      <c r="T11374">
        <v>2</v>
      </c>
      <c r="U11374" t="b">
        <v>1</v>
      </c>
      <c r="V11374" t="s">
        <v>160</v>
      </c>
      <c r="W11374" t="s">
        <v>1075</v>
      </c>
      <c r="X11374" t="s">
        <v>15019</v>
      </c>
      <c r="Y11374">
        <v>115</v>
      </c>
      <c r="Z11374">
        <v>115</v>
      </c>
      <c r="AA11374">
        <v>4</v>
      </c>
      <c r="AB11374">
        <v>4</v>
      </c>
      <c r="AC11374">
        <v>64</v>
      </c>
    </row>
    <row r="11375" spans="1:29">
      <c r="A11375">
        <v>12369</v>
      </c>
      <c r="B11375" t="s">
        <v>805</v>
      </c>
      <c r="C11375" t="s">
        <v>13316</v>
      </c>
      <c r="J11375" t="s">
        <v>1436</v>
      </c>
      <c r="K11375">
        <v>0</v>
      </c>
      <c r="N11375" t="b">
        <v>1</v>
      </c>
      <c r="O11375" t="b">
        <v>0</v>
      </c>
      <c r="P11375" t="b">
        <v>0</v>
      </c>
      <c r="Q11375">
        <v>8</v>
      </c>
      <c r="R11375">
        <v>8</v>
      </c>
      <c r="S11375">
        <v>1</v>
      </c>
      <c r="T11375">
        <v>2</v>
      </c>
      <c r="U11375" t="b">
        <v>1</v>
      </c>
      <c r="V11375" t="s">
        <v>160</v>
      </c>
      <c r="W11375" t="s">
        <v>1075</v>
      </c>
      <c r="X11375" t="s">
        <v>15020</v>
      </c>
      <c r="Y11375">
        <v>115</v>
      </c>
      <c r="Z11375">
        <v>115</v>
      </c>
      <c r="AA11375">
        <v>5</v>
      </c>
      <c r="AB11375">
        <v>5</v>
      </c>
      <c r="AC11375">
        <v>64</v>
      </c>
    </row>
    <row r="11376" spans="1:29">
      <c r="A11376">
        <v>12370</v>
      </c>
      <c r="B11376" t="s">
        <v>805</v>
      </c>
      <c r="C11376" t="s">
        <v>13317</v>
      </c>
      <c r="J11376" t="s">
        <v>1436</v>
      </c>
      <c r="K11376">
        <v>0</v>
      </c>
      <c r="N11376" t="b">
        <v>1</v>
      </c>
      <c r="O11376" t="b">
        <v>0</v>
      </c>
      <c r="P11376" t="b">
        <v>0</v>
      </c>
      <c r="Q11376">
        <v>8</v>
      </c>
      <c r="R11376">
        <v>8</v>
      </c>
      <c r="S11376">
        <v>1</v>
      </c>
      <c r="T11376">
        <v>2</v>
      </c>
      <c r="U11376" t="b">
        <v>1</v>
      </c>
      <c r="V11376" t="s">
        <v>160</v>
      </c>
      <c r="W11376" t="s">
        <v>1075</v>
      </c>
      <c r="X11376" t="s">
        <v>15897</v>
      </c>
      <c r="Y11376">
        <v>116</v>
      </c>
      <c r="Z11376">
        <v>116</v>
      </c>
      <c r="AA11376">
        <v>2</v>
      </c>
      <c r="AB11376">
        <v>2</v>
      </c>
      <c r="AC11376">
        <v>64</v>
      </c>
    </row>
    <row r="11377" spans="1:29">
      <c r="A11377">
        <v>12371</v>
      </c>
      <c r="B11377" t="s">
        <v>805</v>
      </c>
      <c r="C11377" t="s">
        <v>13318</v>
      </c>
      <c r="J11377" t="s">
        <v>1436</v>
      </c>
      <c r="K11377">
        <v>0</v>
      </c>
      <c r="N11377" t="b">
        <v>1</v>
      </c>
      <c r="O11377" t="b">
        <v>0</v>
      </c>
      <c r="P11377" t="b">
        <v>0</v>
      </c>
      <c r="Q11377">
        <v>8</v>
      </c>
      <c r="R11377">
        <v>8</v>
      </c>
      <c r="S11377">
        <v>1</v>
      </c>
      <c r="T11377">
        <v>2</v>
      </c>
      <c r="U11377" t="b">
        <v>1</v>
      </c>
      <c r="V11377" t="s">
        <v>160</v>
      </c>
      <c r="W11377" t="s">
        <v>1075</v>
      </c>
      <c r="X11377" t="s">
        <v>15898</v>
      </c>
      <c r="Y11377">
        <v>116</v>
      </c>
      <c r="Z11377">
        <v>116</v>
      </c>
      <c r="AA11377">
        <v>3</v>
      </c>
      <c r="AB11377">
        <v>3</v>
      </c>
      <c r="AC11377">
        <v>64</v>
      </c>
    </row>
    <row r="11378" spans="1:29">
      <c r="A11378">
        <v>12372</v>
      </c>
      <c r="B11378" t="s">
        <v>805</v>
      </c>
      <c r="C11378" t="s">
        <v>13319</v>
      </c>
      <c r="J11378" t="s">
        <v>1436</v>
      </c>
      <c r="K11378">
        <v>0</v>
      </c>
      <c r="N11378" t="b">
        <v>1</v>
      </c>
      <c r="O11378" t="b">
        <v>0</v>
      </c>
      <c r="P11378" t="b">
        <v>0</v>
      </c>
      <c r="Q11378">
        <v>8</v>
      </c>
      <c r="R11378">
        <v>8</v>
      </c>
      <c r="S11378">
        <v>1</v>
      </c>
      <c r="T11378">
        <v>2</v>
      </c>
      <c r="U11378" t="b">
        <v>1</v>
      </c>
      <c r="V11378" t="s">
        <v>160</v>
      </c>
      <c r="W11378" t="s">
        <v>1075</v>
      </c>
      <c r="X11378" t="s">
        <v>15085</v>
      </c>
      <c r="Y11378">
        <v>116</v>
      </c>
      <c r="Z11378">
        <v>116</v>
      </c>
      <c r="AA11378">
        <v>4</v>
      </c>
      <c r="AB11378">
        <v>4</v>
      </c>
      <c r="AC11378">
        <v>64</v>
      </c>
    </row>
    <row r="11379" spans="1:29">
      <c r="A11379">
        <v>12373</v>
      </c>
      <c r="B11379" t="s">
        <v>805</v>
      </c>
      <c r="C11379" t="s">
        <v>13320</v>
      </c>
      <c r="J11379" t="s">
        <v>1436</v>
      </c>
      <c r="K11379">
        <v>0</v>
      </c>
      <c r="N11379" t="b">
        <v>1</v>
      </c>
      <c r="O11379" t="b">
        <v>0</v>
      </c>
      <c r="P11379" t="b">
        <v>0</v>
      </c>
      <c r="Q11379">
        <v>8</v>
      </c>
      <c r="R11379">
        <v>8</v>
      </c>
      <c r="S11379">
        <v>1</v>
      </c>
      <c r="T11379">
        <v>2</v>
      </c>
      <c r="U11379" t="b">
        <v>1</v>
      </c>
      <c r="V11379" t="s">
        <v>160</v>
      </c>
      <c r="W11379" t="s">
        <v>1075</v>
      </c>
      <c r="X11379" t="s">
        <v>15086</v>
      </c>
      <c r="Y11379">
        <v>116</v>
      </c>
      <c r="Z11379">
        <v>116</v>
      </c>
      <c r="AA11379">
        <v>5</v>
      </c>
      <c r="AB11379">
        <v>5</v>
      </c>
      <c r="AC11379">
        <v>64</v>
      </c>
    </row>
    <row r="11380" spans="1:29">
      <c r="A11380">
        <v>12374</v>
      </c>
      <c r="B11380" t="s">
        <v>805</v>
      </c>
      <c r="C11380" t="s">
        <v>13321</v>
      </c>
      <c r="J11380" t="s">
        <v>1436</v>
      </c>
      <c r="K11380">
        <v>0</v>
      </c>
      <c r="N11380" t="b">
        <v>1</v>
      </c>
      <c r="O11380" t="b">
        <v>0</v>
      </c>
      <c r="P11380" t="b">
        <v>0</v>
      </c>
      <c r="Q11380">
        <v>8</v>
      </c>
      <c r="R11380">
        <v>8</v>
      </c>
      <c r="S11380">
        <v>1</v>
      </c>
      <c r="T11380">
        <v>2</v>
      </c>
      <c r="U11380" t="b">
        <v>1</v>
      </c>
      <c r="V11380" t="s">
        <v>160</v>
      </c>
      <c r="W11380" t="s">
        <v>1075</v>
      </c>
      <c r="X11380" t="s">
        <v>15899</v>
      </c>
      <c r="Y11380">
        <v>117</v>
      </c>
      <c r="Z11380">
        <v>117</v>
      </c>
      <c r="AA11380">
        <v>2</v>
      </c>
      <c r="AB11380">
        <v>2</v>
      </c>
      <c r="AC11380">
        <v>64</v>
      </c>
    </row>
    <row r="11381" spans="1:29">
      <c r="A11381">
        <v>12375</v>
      </c>
      <c r="B11381" t="s">
        <v>805</v>
      </c>
      <c r="C11381" t="s">
        <v>13322</v>
      </c>
      <c r="J11381" t="s">
        <v>1436</v>
      </c>
      <c r="K11381">
        <v>0</v>
      </c>
      <c r="N11381" t="b">
        <v>1</v>
      </c>
      <c r="O11381" t="b">
        <v>0</v>
      </c>
      <c r="P11381" t="b">
        <v>0</v>
      </c>
      <c r="Q11381">
        <v>8</v>
      </c>
      <c r="R11381">
        <v>8</v>
      </c>
      <c r="S11381">
        <v>1</v>
      </c>
      <c r="T11381">
        <v>2</v>
      </c>
      <c r="U11381" t="b">
        <v>1</v>
      </c>
      <c r="V11381" t="s">
        <v>160</v>
      </c>
      <c r="W11381" t="s">
        <v>1075</v>
      </c>
      <c r="X11381" t="s">
        <v>15900</v>
      </c>
      <c r="Y11381">
        <v>117</v>
      </c>
      <c r="Z11381">
        <v>117</v>
      </c>
      <c r="AA11381">
        <v>3</v>
      </c>
      <c r="AB11381">
        <v>3</v>
      </c>
      <c r="AC11381">
        <v>64</v>
      </c>
    </row>
    <row r="11382" spans="1:29">
      <c r="A11382">
        <v>12376</v>
      </c>
      <c r="B11382" t="s">
        <v>805</v>
      </c>
      <c r="C11382" t="s">
        <v>13323</v>
      </c>
      <c r="J11382" t="s">
        <v>1436</v>
      </c>
      <c r="K11382">
        <v>0</v>
      </c>
      <c r="N11382" t="b">
        <v>1</v>
      </c>
      <c r="O11382" t="b">
        <v>0</v>
      </c>
      <c r="P11382" t="b">
        <v>0</v>
      </c>
      <c r="Q11382">
        <v>8</v>
      </c>
      <c r="R11382">
        <v>8</v>
      </c>
      <c r="S11382">
        <v>1</v>
      </c>
      <c r="T11382">
        <v>2</v>
      </c>
      <c r="U11382" t="b">
        <v>1</v>
      </c>
      <c r="V11382" t="s">
        <v>160</v>
      </c>
      <c r="W11382" t="s">
        <v>1075</v>
      </c>
      <c r="X11382" t="s">
        <v>15021</v>
      </c>
      <c r="Y11382">
        <v>117</v>
      </c>
      <c r="Z11382">
        <v>117</v>
      </c>
      <c r="AA11382">
        <v>4</v>
      </c>
      <c r="AB11382">
        <v>4</v>
      </c>
      <c r="AC11382">
        <v>64</v>
      </c>
    </row>
    <row r="11383" spans="1:29">
      <c r="A11383">
        <v>12377</v>
      </c>
      <c r="B11383" t="s">
        <v>805</v>
      </c>
      <c r="C11383" t="s">
        <v>13324</v>
      </c>
      <c r="J11383" t="s">
        <v>1436</v>
      </c>
      <c r="K11383">
        <v>0</v>
      </c>
      <c r="N11383" t="b">
        <v>1</v>
      </c>
      <c r="O11383" t="b">
        <v>0</v>
      </c>
      <c r="P11383" t="b">
        <v>0</v>
      </c>
      <c r="Q11383">
        <v>8</v>
      </c>
      <c r="R11383">
        <v>8</v>
      </c>
      <c r="S11383">
        <v>1</v>
      </c>
      <c r="T11383">
        <v>2</v>
      </c>
      <c r="U11383" t="b">
        <v>1</v>
      </c>
      <c r="V11383" t="s">
        <v>160</v>
      </c>
      <c r="W11383" t="s">
        <v>1075</v>
      </c>
      <c r="X11383" t="s">
        <v>15022</v>
      </c>
      <c r="Y11383">
        <v>117</v>
      </c>
      <c r="Z11383">
        <v>117</v>
      </c>
      <c r="AA11383">
        <v>5</v>
      </c>
      <c r="AB11383">
        <v>5</v>
      </c>
      <c r="AC11383">
        <v>64</v>
      </c>
    </row>
    <row r="11384" spans="1:29">
      <c r="A11384">
        <v>12378</v>
      </c>
      <c r="B11384" t="s">
        <v>805</v>
      </c>
      <c r="C11384" t="s">
        <v>13325</v>
      </c>
      <c r="J11384" t="s">
        <v>1436</v>
      </c>
      <c r="K11384">
        <v>0</v>
      </c>
      <c r="N11384" t="b">
        <v>1</v>
      </c>
      <c r="O11384" t="b">
        <v>0</v>
      </c>
      <c r="P11384" t="b">
        <v>0</v>
      </c>
      <c r="Q11384">
        <v>8</v>
      </c>
      <c r="R11384">
        <v>8</v>
      </c>
      <c r="S11384">
        <v>1</v>
      </c>
      <c r="T11384">
        <v>2</v>
      </c>
      <c r="U11384" t="b">
        <v>1</v>
      </c>
      <c r="V11384" t="s">
        <v>160</v>
      </c>
      <c r="W11384" t="s">
        <v>1075</v>
      </c>
      <c r="X11384" t="s">
        <v>15901</v>
      </c>
      <c r="Y11384">
        <v>118</v>
      </c>
      <c r="Z11384">
        <v>118</v>
      </c>
      <c r="AA11384">
        <v>2</v>
      </c>
      <c r="AB11384">
        <v>2</v>
      </c>
      <c r="AC11384">
        <v>64</v>
      </c>
    </row>
    <row r="11385" spans="1:29">
      <c r="A11385">
        <v>12379</v>
      </c>
      <c r="B11385" t="s">
        <v>805</v>
      </c>
      <c r="C11385" t="s">
        <v>13326</v>
      </c>
      <c r="J11385" t="s">
        <v>1436</v>
      </c>
      <c r="K11385">
        <v>0</v>
      </c>
      <c r="N11385" t="b">
        <v>1</v>
      </c>
      <c r="O11385" t="b">
        <v>0</v>
      </c>
      <c r="P11385" t="b">
        <v>0</v>
      </c>
      <c r="Q11385">
        <v>8</v>
      </c>
      <c r="R11385">
        <v>8</v>
      </c>
      <c r="S11385">
        <v>1</v>
      </c>
      <c r="T11385">
        <v>2</v>
      </c>
      <c r="U11385" t="b">
        <v>1</v>
      </c>
      <c r="V11385" t="s">
        <v>160</v>
      </c>
      <c r="W11385" t="s">
        <v>1075</v>
      </c>
      <c r="X11385" t="s">
        <v>15902</v>
      </c>
      <c r="Y11385">
        <v>118</v>
      </c>
      <c r="Z11385">
        <v>118</v>
      </c>
      <c r="AA11385">
        <v>3</v>
      </c>
      <c r="AB11385">
        <v>3</v>
      </c>
      <c r="AC11385">
        <v>64</v>
      </c>
    </row>
    <row r="11386" spans="1:29">
      <c r="A11386">
        <v>12380</v>
      </c>
      <c r="B11386" t="s">
        <v>805</v>
      </c>
      <c r="C11386" t="s">
        <v>13327</v>
      </c>
      <c r="J11386" t="s">
        <v>1436</v>
      </c>
      <c r="K11386">
        <v>0</v>
      </c>
      <c r="N11386" t="b">
        <v>1</v>
      </c>
      <c r="O11386" t="b">
        <v>0</v>
      </c>
      <c r="P11386" t="b">
        <v>0</v>
      </c>
      <c r="Q11386">
        <v>8</v>
      </c>
      <c r="R11386">
        <v>8</v>
      </c>
      <c r="S11386">
        <v>1</v>
      </c>
      <c r="T11386">
        <v>2</v>
      </c>
      <c r="U11386" t="b">
        <v>1</v>
      </c>
      <c r="V11386" t="s">
        <v>160</v>
      </c>
      <c r="W11386" t="s">
        <v>1075</v>
      </c>
      <c r="X11386" t="s">
        <v>15023</v>
      </c>
      <c r="Y11386">
        <v>118</v>
      </c>
      <c r="Z11386">
        <v>118</v>
      </c>
      <c r="AA11386">
        <v>4</v>
      </c>
      <c r="AB11386">
        <v>4</v>
      </c>
      <c r="AC11386">
        <v>64</v>
      </c>
    </row>
    <row r="11387" spans="1:29">
      <c r="A11387">
        <v>12381</v>
      </c>
      <c r="B11387" t="s">
        <v>805</v>
      </c>
      <c r="C11387" t="s">
        <v>13328</v>
      </c>
      <c r="J11387" t="s">
        <v>1436</v>
      </c>
      <c r="K11387">
        <v>0</v>
      </c>
      <c r="N11387" t="b">
        <v>1</v>
      </c>
      <c r="O11387" t="b">
        <v>0</v>
      </c>
      <c r="P11387" t="b">
        <v>0</v>
      </c>
      <c r="Q11387">
        <v>8</v>
      </c>
      <c r="R11387">
        <v>8</v>
      </c>
      <c r="S11387">
        <v>1</v>
      </c>
      <c r="T11387">
        <v>2</v>
      </c>
      <c r="U11387" t="b">
        <v>1</v>
      </c>
      <c r="V11387" t="s">
        <v>160</v>
      </c>
      <c r="W11387" t="s">
        <v>1075</v>
      </c>
      <c r="X11387" t="s">
        <v>15024</v>
      </c>
      <c r="Y11387">
        <v>118</v>
      </c>
      <c r="Z11387">
        <v>118</v>
      </c>
      <c r="AA11387">
        <v>5</v>
      </c>
      <c r="AB11387">
        <v>5</v>
      </c>
      <c r="AC11387">
        <v>64</v>
      </c>
    </row>
    <row r="11388" spans="1:29">
      <c r="A11388">
        <v>12382</v>
      </c>
      <c r="B11388" t="s">
        <v>805</v>
      </c>
      <c r="C11388" t="s">
        <v>13329</v>
      </c>
      <c r="J11388" t="s">
        <v>1436</v>
      </c>
      <c r="K11388">
        <v>0</v>
      </c>
      <c r="N11388" t="b">
        <v>1</v>
      </c>
      <c r="O11388" t="b">
        <v>0</v>
      </c>
      <c r="P11388" t="b">
        <v>0</v>
      </c>
      <c r="Q11388">
        <v>8</v>
      </c>
      <c r="R11388">
        <v>8</v>
      </c>
      <c r="S11388">
        <v>1</v>
      </c>
      <c r="T11388">
        <v>2</v>
      </c>
      <c r="U11388" t="b">
        <v>1</v>
      </c>
      <c r="V11388" t="s">
        <v>160</v>
      </c>
      <c r="W11388" t="s">
        <v>1075</v>
      </c>
      <c r="X11388" t="s">
        <v>15903</v>
      </c>
      <c r="Y11388">
        <v>119</v>
      </c>
      <c r="Z11388">
        <v>119</v>
      </c>
      <c r="AA11388">
        <v>2</v>
      </c>
      <c r="AB11388">
        <v>2</v>
      </c>
      <c r="AC11388">
        <v>64</v>
      </c>
    </row>
    <row r="11389" spans="1:29">
      <c r="A11389">
        <v>12383</v>
      </c>
      <c r="B11389" t="s">
        <v>805</v>
      </c>
      <c r="C11389" t="s">
        <v>13330</v>
      </c>
      <c r="J11389" t="s">
        <v>1436</v>
      </c>
      <c r="K11389">
        <v>0</v>
      </c>
      <c r="N11389" t="b">
        <v>1</v>
      </c>
      <c r="O11389" t="b">
        <v>0</v>
      </c>
      <c r="P11389" t="b">
        <v>0</v>
      </c>
      <c r="Q11389">
        <v>8</v>
      </c>
      <c r="R11389">
        <v>8</v>
      </c>
      <c r="S11389">
        <v>1</v>
      </c>
      <c r="T11389">
        <v>2</v>
      </c>
      <c r="U11389" t="b">
        <v>1</v>
      </c>
      <c r="V11389" t="s">
        <v>160</v>
      </c>
      <c r="W11389" t="s">
        <v>1075</v>
      </c>
      <c r="X11389" t="s">
        <v>15904</v>
      </c>
      <c r="Y11389">
        <v>119</v>
      </c>
      <c r="Z11389">
        <v>119</v>
      </c>
      <c r="AA11389">
        <v>3</v>
      </c>
      <c r="AB11389">
        <v>3</v>
      </c>
      <c r="AC11389">
        <v>64</v>
      </c>
    </row>
    <row r="11390" spans="1:29">
      <c r="A11390">
        <v>12384</v>
      </c>
      <c r="B11390" t="s">
        <v>805</v>
      </c>
      <c r="C11390" t="s">
        <v>13331</v>
      </c>
      <c r="J11390" t="s">
        <v>1436</v>
      </c>
      <c r="K11390">
        <v>0</v>
      </c>
      <c r="N11390" t="b">
        <v>1</v>
      </c>
      <c r="O11390" t="b">
        <v>0</v>
      </c>
      <c r="P11390" t="b">
        <v>0</v>
      </c>
      <c r="Q11390">
        <v>8</v>
      </c>
      <c r="R11390">
        <v>8</v>
      </c>
      <c r="S11390">
        <v>1</v>
      </c>
      <c r="T11390">
        <v>2</v>
      </c>
      <c r="U11390" t="b">
        <v>1</v>
      </c>
      <c r="V11390" t="s">
        <v>160</v>
      </c>
      <c r="W11390" t="s">
        <v>1075</v>
      </c>
      <c r="X11390" t="s">
        <v>15025</v>
      </c>
      <c r="Y11390">
        <v>119</v>
      </c>
      <c r="Z11390">
        <v>119</v>
      </c>
      <c r="AA11390">
        <v>4</v>
      </c>
      <c r="AB11390">
        <v>4</v>
      </c>
      <c r="AC11390">
        <v>64</v>
      </c>
    </row>
    <row r="11391" spans="1:29">
      <c r="A11391">
        <v>12385</v>
      </c>
      <c r="B11391" t="s">
        <v>805</v>
      </c>
      <c r="C11391" t="s">
        <v>13332</v>
      </c>
      <c r="J11391" t="s">
        <v>1436</v>
      </c>
      <c r="K11391">
        <v>0</v>
      </c>
      <c r="N11391" t="b">
        <v>1</v>
      </c>
      <c r="O11391" t="b">
        <v>0</v>
      </c>
      <c r="P11391" t="b">
        <v>0</v>
      </c>
      <c r="Q11391">
        <v>8</v>
      </c>
      <c r="R11391">
        <v>8</v>
      </c>
      <c r="S11391">
        <v>1</v>
      </c>
      <c r="T11391">
        <v>2</v>
      </c>
      <c r="U11391" t="b">
        <v>1</v>
      </c>
      <c r="V11391" t="s">
        <v>160</v>
      </c>
      <c r="W11391" t="s">
        <v>1075</v>
      </c>
      <c r="X11391" t="s">
        <v>15026</v>
      </c>
      <c r="Y11391">
        <v>119</v>
      </c>
      <c r="Z11391">
        <v>119</v>
      </c>
      <c r="AA11391">
        <v>5</v>
      </c>
      <c r="AB11391">
        <v>5</v>
      </c>
      <c r="AC11391">
        <v>64</v>
      </c>
    </row>
    <row r="11392" spans="1:29">
      <c r="A11392">
        <v>12386</v>
      </c>
      <c r="B11392" t="s">
        <v>805</v>
      </c>
      <c r="C11392" t="s">
        <v>13333</v>
      </c>
      <c r="J11392" t="s">
        <v>1436</v>
      </c>
      <c r="K11392">
        <v>0</v>
      </c>
      <c r="N11392" t="b">
        <v>1</v>
      </c>
      <c r="O11392" t="b">
        <v>0</v>
      </c>
      <c r="P11392" t="b">
        <v>0</v>
      </c>
      <c r="Q11392">
        <v>8</v>
      </c>
      <c r="R11392">
        <v>8</v>
      </c>
      <c r="S11392">
        <v>1</v>
      </c>
      <c r="T11392">
        <v>2</v>
      </c>
      <c r="U11392" t="b">
        <v>1</v>
      </c>
      <c r="V11392" t="s">
        <v>160</v>
      </c>
      <c r="W11392" t="s">
        <v>1075</v>
      </c>
      <c r="X11392" t="s">
        <v>15905</v>
      </c>
      <c r="Y11392">
        <v>120</v>
      </c>
      <c r="Z11392">
        <v>120</v>
      </c>
      <c r="AA11392">
        <v>2</v>
      </c>
      <c r="AB11392">
        <v>2</v>
      </c>
      <c r="AC11392">
        <v>64</v>
      </c>
    </row>
    <row r="11393" spans="1:29">
      <c r="A11393">
        <v>12387</v>
      </c>
      <c r="B11393" t="s">
        <v>805</v>
      </c>
      <c r="C11393" t="s">
        <v>13334</v>
      </c>
      <c r="J11393" t="s">
        <v>1436</v>
      </c>
      <c r="K11393">
        <v>0</v>
      </c>
      <c r="N11393" t="b">
        <v>1</v>
      </c>
      <c r="O11393" t="b">
        <v>0</v>
      </c>
      <c r="P11393" t="b">
        <v>0</v>
      </c>
      <c r="Q11393">
        <v>8</v>
      </c>
      <c r="R11393">
        <v>8</v>
      </c>
      <c r="S11393">
        <v>1</v>
      </c>
      <c r="T11393">
        <v>2</v>
      </c>
      <c r="U11393" t="b">
        <v>1</v>
      </c>
      <c r="V11393" t="s">
        <v>160</v>
      </c>
      <c r="W11393" t="s">
        <v>1075</v>
      </c>
      <c r="X11393" t="s">
        <v>15906</v>
      </c>
      <c r="Y11393">
        <v>120</v>
      </c>
      <c r="Z11393">
        <v>120</v>
      </c>
      <c r="AA11393">
        <v>3</v>
      </c>
      <c r="AB11393">
        <v>3</v>
      </c>
      <c r="AC11393">
        <v>64</v>
      </c>
    </row>
    <row r="11394" spans="1:29">
      <c r="A11394">
        <v>12388</v>
      </c>
      <c r="B11394" t="s">
        <v>805</v>
      </c>
      <c r="C11394" t="s">
        <v>13335</v>
      </c>
      <c r="J11394" t="s">
        <v>1436</v>
      </c>
      <c r="K11394">
        <v>0</v>
      </c>
      <c r="N11394" t="b">
        <v>1</v>
      </c>
      <c r="O11394" t="b">
        <v>0</v>
      </c>
      <c r="P11394" t="b">
        <v>0</v>
      </c>
      <c r="Q11394">
        <v>8</v>
      </c>
      <c r="R11394">
        <v>8</v>
      </c>
      <c r="S11394">
        <v>1</v>
      </c>
      <c r="T11394">
        <v>2</v>
      </c>
      <c r="U11394" t="b">
        <v>1</v>
      </c>
      <c r="V11394" t="s">
        <v>160</v>
      </c>
      <c r="W11394" t="s">
        <v>1075</v>
      </c>
      <c r="X11394" t="s">
        <v>15027</v>
      </c>
      <c r="Y11394">
        <v>120</v>
      </c>
      <c r="Z11394">
        <v>120</v>
      </c>
      <c r="AA11394">
        <v>4</v>
      </c>
      <c r="AB11394">
        <v>4</v>
      </c>
      <c r="AC11394">
        <v>64</v>
      </c>
    </row>
    <row r="11395" spans="1:29">
      <c r="A11395">
        <v>12389</v>
      </c>
      <c r="B11395" t="s">
        <v>805</v>
      </c>
      <c r="C11395" t="s">
        <v>13336</v>
      </c>
      <c r="J11395" t="s">
        <v>1436</v>
      </c>
      <c r="K11395">
        <v>0</v>
      </c>
      <c r="N11395" t="b">
        <v>1</v>
      </c>
      <c r="O11395" t="b">
        <v>0</v>
      </c>
      <c r="P11395" t="b">
        <v>0</v>
      </c>
      <c r="Q11395">
        <v>8</v>
      </c>
      <c r="R11395">
        <v>8</v>
      </c>
      <c r="S11395">
        <v>1</v>
      </c>
      <c r="T11395">
        <v>2</v>
      </c>
      <c r="U11395" t="b">
        <v>1</v>
      </c>
      <c r="V11395" t="s">
        <v>160</v>
      </c>
      <c r="W11395" t="s">
        <v>1075</v>
      </c>
      <c r="X11395" t="s">
        <v>15028</v>
      </c>
      <c r="Y11395">
        <v>120</v>
      </c>
      <c r="Z11395">
        <v>120</v>
      </c>
      <c r="AA11395">
        <v>5</v>
      </c>
      <c r="AB11395">
        <v>5</v>
      </c>
      <c r="AC11395">
        <v>64</v>
      </c>
    </row>
    <row r="11396" spans="1:29">
      <c r="A11396">
        <v>12390</v>
      </c>
      <c r="B11396" t="s">
        <v>805</v>
      </c>
      <c r="C11396" t="s">
        <v>13337</v>
      </c>
      <c r="J11396" t="s">
        <v>1436</v>
      </c>
      <c r="K11396">
        <v>0</v>
      </c>
      <c r="N11396" t="b">
        <v>1</v>
      </c>
      <c r="O11396" t="b">
        <v>0</v>
      </c>
      <c r="P11396" t="b">
        <v>0</v>
      </c>
      <c r="Q11396">
        <v>8</v>
      </c>
      <c r="R11396">
        <v>8</v>
      </c>
      <c r="S11396">
        <v>1</v>
      </c>
      <c r="T11396">
        <v>2</v>
      </c>
      <c r="U11396" t="b">
        <v>1</v>
      </c>
      <c r="V11396" t="s">
        <v>160</v>
      </c>
      <c r="W11396" t="s">
        <v>1075</v>
      </c>
      <c r="X11396" t="s">
        <v>15907</v>
      </c>
      <c r="Y11396">
        <v>121</v>
      </c>
      <c r="Z11396">
        <v>121</v>
      </c>
      <c r="AA11396">
        <v>2</v>
      </c>
      <c r="AB11396">
        <v>2</v>
      </c>
      <c r="AC11396">
        <v>64</v>
      </c>
    </row>
    <row r="11397" spans="1:29">
      <c r="A11397">
        <v>12391</v>
      </c>
      <c r="B11397" t="s">
        <v>805</v>
      </c>
      <c r="C11397" t="s">
        <v>13338</v>
      </c>
      <c r="J11397" t="s">
        <v>1436</v>
      </c>
      <c r="K11397">
        <v>0</v>
      </c>
      <c r="N11397" t="b">
        <v>1</v>
      </c>
      <c r="O11397" t="b">
        <v>0</v>
      </c>
      <c r="P11397" t="b">
        <v>0</v>
      </c>
      <c r="Q11397">
        <v>8</v>
      </c>
      <c r="R11397">
        <v>8</v>
      </c>
      <c r="S11397">
        <v>1</v>
      </c>
      <c r="T11397">
        <v>2</v>
      </c>
      <c r="U11397" t="b">
        <v>1</v>
      </c>
      <c r="V11397" t="s">
        <v>160</v>
      </c>
      <c r="W11397" t="s">
        <v>1075</v>
      </c>
      <c r="X11397" t="s">
        <v>15908</v>
      </c>
      <c r="Y11397">
        <v>121</v>
      </c>
      <c r="Z11397">
        <v>121</v>
      </c>
      <c r="AA11397">
        <v>3</v>
      </c>
      <c r="AB11397">
        <v>3</v>
      </c>
      <c r="AC11397">
        <v>64</v>
      </c>
    </row>
    <row r="11398" spans="1:29">
      <c r="A11398">
        <v>12392</v>
      </c>
      <c r="B11398" t="s">
        <v>805</v>
      </c>
      <c r="C11398" t="s">
        <v>13339</v>
      </c>
      <c r="J11398" t="s">
        <v>1436</v>
      </c>
      <c r="K11398">
        <v>0</v>
      </c>
      <c r="N11398" t="b">
        <v>1</v>
      </c>
      <c r="O11398" t="b">
        <v>0</v>
      </c>
      <c r="P11398" t="b">
        <v>0</v>
      </c>
      <c r="Q11398">
        <v>8</v>
      </c>
      <c r="R11398">
        <v>8</v>
      </c>
      <c r="S11398">
        <v>1</v>
      </c>
      <c r="T11398">
        <v>2</v>
      </c>
      <c r="U11398" t="b">
        <v>1</v>
      </c>
      <c r="V11398" t="s">
        <v>160</v>
      </c>
      <c r="W11398" t="s">
        <v>1075</v>
      </c>
      <c r="X11398" t="s">
        <v>15029</v>
      </c>
      <c r="Y11398">
        <v>121</v>
      </c>
      <c r="Z11398">
        <v>121</v>
      </c>
      <c r="AA11398">
        <v>4</v>
      </c>
      <c r="AB11398">
        <v>4</v>
      </c>
      <c r="AC11398">
        <v>64</v>
      </c>
    </row>
    <row r="11399" spans="1:29">
      <c r="A11399">
        <v>12393</v>
      </c>
      <c r="B11399" t="s">
        <v>805</v>
      </c>
      <c r="C11399" t="s">
        <v>13340</v>
      </c>
      <c r="J11399" t="s">
        <v>1436</v>
      </c>
      <c r="K11399">
        <v>0</v>
      </c>
      <c r="N11399" t="b">
        <v>1</v>
      </c>
      <c r="O11399" t="b">
        <v>0</v>
      </c>
      <c r="P11399" t="b">
        <v>0</v>
      </c>
      <c r="Q11399">
        <v>8</v>
      </c>
      <c r="R11399">
        <v>8</v>
      </c>
      <c r="S11399">
        <v>1</v>
      </c>
      <c r="T11399">
        <v>2</v>
      </c>
      <c r="U11399" t="b">
        <v>1</v>
      </c>
      <c r="V11399" t="s">
        <v>160</v>
      </c>
      <c r="W11399" t="s">
        <v>1075</v>
      </c>
      <c r="X11399" t="s">
        <v>15030</v>
      </c>
      <c r="Y11399">
        <v>121</v>
      </c>
      <c r="Z11399">
        <v>121</v>
      </c>
      <c r="AA11399">
        <v>5</v>
      </c>
      <c r="AB11399">
        <v>5</v>
      </c>
      <c r="AC11399">
        <v>64</v>
      </c>
    </row>
    <row r="11400" spans="1:29">
      <c r="A11400">
        <v>12394</v>
      </c>
      <c r="B11400" t="s">
        <v>805</v>
      </c>
      <c r="C11400" t="s">
        <v>13341</v>
      </c>
      <c r="J11400" t="s">
        <v>1436</v>
      </c>
      <c r="K11400">
        <v>0</v>
      </c>
      <c r="N11400" t="b">
        <v>1</v>
      </c>
      <c r="O11400" t="b">
        <v>0</v>
      </c>
      <c r="P11400" t="b">
        <v>0</v>
      </c>
      <c r="Q11400">
        <v>8</v>
      </c>
      <c r="R11400">
        <v>8</v>
      </c>
      <c r="S11400">
        <v>1</v>
      </c>
      <c r="T11400">
        <v>2</v>
      </c>
      <c r="U11400" t="b">
        <v>1</v>
      </c>
      <c r="V11400" t="s">
        <v>160</v>
      </c>
      <c r="W11400" t="s">
        <v>1075</v>
      </c>
      <c r="X11400" t="s">
        <v>15909</v>
      </c>
      <c r="Y11400">
        <v>122</v>
      </c>
      <c r="Z11400">
        <v>122</v>
      </c>
      <c r="AA11400">
        <v>2</v>
      </c>
      <c r="AB11400">
        <v>2</v>
      </c>
      <c r="AC11400">
        <v>64</v>
      </c>
    </row>
    <row r="11401" spans="1:29">
      <c r="A11401">
        <v>12395</v>
      </c>
      <c r="B11401" t="s">
        <v>805</v>
      </c>
      <c r="C11401" t="s">
        <v>13342</v>
      </c>
      <c r="J11401" t="s">
        <v>1436</v>
      </c>
      <c r="K11401">
        <v>0</v>
      </c>
      <c r="N11401" t="b">
        <v>1</v>
      </c>
      <c r="O11401" t="b">
        <v>0</v>
      </c>
      <c r="P11401" t="b">
        <v>0</v>
      </c>
      <c r="Q11401">
        <v>8</v>
      </c>
      <c r="R11401">
        <v>8</v>
      </c>
      <c r="S11401">
        <v>1</v>
      </c>
      <c r="T11401">
        <v>2</v>
      </c>
      <c r="U11401" t="b">
        <v>1</v>
      </c>
      <c r="V11401" t="s">
        <v>160</v>
      </c>
      <c r="W11401" t="s">
        <v>1075</v>
      </c>
      <c r="X11401" t="s">
        <v>15910</v>
      </c>
      <c r="Y11401">
        <v>122</v>
      </c>
      <c r="Z11401">
        <v>122</v>
      </c>
      <c r="AA11401">
        <v>3</v>
      </c>
      <c r="AB11401">
        <v>3</v>
      </c>
      <c r="AC11401">
        <v>64</v>
      </c>
    </row>
    <row r="11402" spans="1:29">
      <c r="A11402">
        <v>12396</v>
      </c>
      <c r="B11402" t="s">
        <v>805</v>
      </c>
      <c r="C11402" t="s">
        <v>13343</v>
      </c>
      <c r="J11402" t="s">
        <v>1436</v>
      </c>
      <c r="K11402">
        <v>0</v>
      </c>
      <c r="N11402" t="b">
        <v>1</v>
      </c>
      <c r="O11402" t="b">
        <v>0</v>
      </c>
      <c r="P11402" t="b">
        <v>0</v>
      </c>
      <c r="Q11402">
        <v>8</v>
      </c>
      <c r="R11402">
        <v>8</v>
      </c>
      <c r="S11402">
        <v>1</v>
      </c>
      <c r="T11402">
        <v>2</v>
      </c>
      <c r="U11402" t="b">
        <v>1</v>
      </c>
      <c r="V11402" t="s">
        <v>160</v>
      </c>
      <c r="W11402" t="s">
        <v>1075</v>
      </c>
      <c r="X11402" t="s">
        <v>15031</v>
      </c>
      <c r="Y11402">
        <v>122</v>
      </c>
      <c r="Z11402">
        <v>122</v>
      </c>
      <c r="AA11402">
        <v>4</v>
      </c>
      <c r="AB11402">
        <v>4</v>
      </c>
      <c r="AC11402">
        <v>64</v>
      </c>
    </row>
    <row r="11403" spans="1:29">
      <c r="A11403">
        <v>12397</v>
      </c>
      <c r="B11403" t="s">
        <v>805</v>
      </c>
      <c r="C11403" t="s">
        <v>13344</v>
      </c>
      <c r="J11403" t="s">
        <v>1436</v>
      </c>
      <c r="K11403">
        <v>0</v>
      </c>
      <c r="N11403" t="b">
        <v>1</v>
      </c>
      <c r="O11403" t="b">
        <v>0</v>
      </c>
      <c r="P11403" t="b">
        <v>0</v>
      </c>
      <c r="Q11403">
        <v>8</v>
      </c>
      <c r="R11403">
        <v>8</v>
      </c>
      <c r="S11403">
        <v>1</v>
      </c>
      <c r="T11403">
        <v>2</v>
      </c>
      <c r="U11403" t="b">
        <v>1</v>
      </c>
      <c r="V11403" t="s">
        <v>160</v>
      </c>
      <c r="W11403" t="s">
        <v>1075</v>
      </c>
      <c r="X11403" t="s">
        <v>15032</v>
      </c>
      <c r="Y11403">
        <v>122</v>
      </c>
      <c r="Z11403">
        <v>122</v>
      </c>
      <c r="AA11403">
        <v>5</v>
      </c>
      <c r="AB11403">
        <v>5</v>
      </c>
      <c r="AC11403">
        <v>64</v>
      </c>
    </row>
    <row r="11404" spans="1:29">
      <c r="A11404">
        <v>12398</v>
      </c>
      <c r="B11404" t="s">
        <v>805</v>
      </c>
      <c r="C11404" t="s">
        <v>13345</v>
      </c>
      <c r="J11404" t="s">
        <v>1436</v>
      </c>
      <c r="K11404">
        <v>0</v>
      </c>
      <c r="N11404" t="b">
        <v>1</v>
      </c>
      <c r="O11404" t="b">
        <v>0</v>
      </c>
      <c r="P11404" t="b">
        <v>0</v>
      </c>
      <c r="Q11404">
        <v>8</v>
      </c>
      <c r="R11404">
        <v>8</v>
      </c>
      <c r="S11404">
        <v>1</v>
      </c>
      <c r="T11404">
        <v>2</v>
      </c>
      <c r="U11404" t="b">
        <v>1</v>
      </c>
      <c r="V11404" t="s">
        <v>160</v>
      </c>
      <c r="W11404" t="s">
        <v>1075</v>
      </c>
      <c r="X11404" t="s">
        <v>15911</v>
      </c>
      <c r="Y11404">
        <v>123</v>
      </c>
      <c r="Z11404">
        <v>123</v>
      </c>
      <c r="AA11404">
        <v>2</v>
      </c>
      <c r="AB11404">
        <v>2</v>
      </c>
      <c r="AC11404">
        <v>64</v>
      </c>
    </row>
    <row r="11405" spans="1:29">
      <c r="A11405">
        <v>12399</v>
      </c>
      <c r="B11405" t="s">
        <v>805</v>
      </c>
      <c r="C11405" t="s">
        <v>13346</v>
      </c>
      <c r="J11405" t="s">
        <v>1436</v>
      </c>
      <c r="K11405">
        <v>0</v>
      </c>
      <c r="N11405" t="b">
        <v>1</v>
      </c>
      <c r="O11405" t="b">
        <v>0</v>
      </c>
      <c r="P11405" t="b">
        <v>0</v>
      </c>
      <c r="Q11405">
        <v>8</v>
      </c>
      <c r="R11405">
        <v>8</v>
      </c>
      <c r="S11405">
        <v>1</v>
      </c>
      <c r="T11405">
        <v>2</v>
      </c>
      <c r="U11405" t="b">
        <v>1</v>
      </c>
      <c r="V11405" t="s">
        <v>160</v>
      </c>
      <c r="W11405" t="s">
        <v>1075</v>
      </c>
      <c r="X11405" t="s">
        <v>15912</v>
      </c>
      <c r="Y11405">
        <v>123</v>
      </c>
      <c r="Z11405">
        <v>123</v>
      </c>
      <c r="AA11405">
        <v>3</v>
      </c>
      <c r="AB11405">
        <v>3</v>
      </c>
      <c r="AC11405">
        <v>64</v>
      </c>
    </row>
    <row r="11406" spans="1:29">
      <c r="A11406">
        <v>12400</v>
      </c>
      <c r="B11406" t="s">
        <v>805</v>
      </c>
      <c r="C11406" t="s">
        <v>13347</v>
      </c>
      <c r="J11406" t="s">
        <v>1436</v>
      </c>
      <c r="K11406">
        <v>0</v>
      </c>
      <c r="N11406" t="b">
        <v>1</v>
      </c>
      <c r="O11406" t="b">
        <v>0</v>
      </c>
      <c r="P11406" t="b">
        <v>0</v>
      </c>
      <c r="Q11406">
        <v>8</v>
      </c>
      <c r="R11406">
        <v>8</v>
      </c>
      <c r="S11406">
        <v>1</v>
      </c>
      <c r="T11406">
        <v>2</v>
      </c>
      <c r="U11406" t="b">
        <v>1</v>
      </c>
      <c r="V11406" t="s">
        <v>160</v>
      </c>
      <c r="W11406" t="s">
        <v>1075</v>
      </c>
      <c r="X11406" t="s">
        <v>15033</v>
      </c>
      <c r="Y11406">
        <v>123</v>
      </c>
      <c r="Z11406">
        <v>123</v>
      </c>
      <c r="AA11406">
        <v>4</v>
      </c>
      <c r="AB11406">
        <v>4</v>
      </c>
      <c r="AC11406">
        <v>64</v>
      </c>
    </row>
    <row r="11407" spans="1:29">
      <c r="A11407">
        <v>12401</v>
      </c>
      <c r="B11407" t="s">
        <v>805</v>
      </c>
      <c r="C11407" t="s">
        <v>13348</v>
      </c>
      <c r="J11407" t="s">
        <v>1436</v>
      </c>
      <c r="K11407">
        <v>0</v>
      </c>
      <c r="N11407" t="b">
        <v>1</v>
      </c>
      <c r="O11407" t="b">
        <v>0</v>
      </c>
      <c r="P11407" t="b">
        <v>0</v>
      </c>
      <c r="Q11407">
        <v>8</v>
      </c>
      <c r="R11407">
        <v>8</v>
      </c>
      <c r="S11407">
        <v>1</v>
      </c>
      <c r="T11407">
        <v>2</v>
      </c>
      <c r="U11407" t="b">
        <v>1</v>
      </c>
      <c r="V11407" t="s">
        <v>160</v>
      </c>
      <c r="W11407" t="s">
        <v>1075</v>
      </c>
      <c r="X11407" t="s">
        <v>15034</v>
      </c>
      <c r="Y11407">
        <v>123</v>
      </c>
      <c r="Z11407">
        <v>123</v>
      </c>
      <c r="AA11407">
        <v>5</v>
      </c>
      <c r="AB11407">
        <v>5</v>
      </c>
      <c r="AC11407">
        <v>64</v>
      </c>
    </row>
    <row r="11408" spans="1:29">
      <c r="A11408">
        <v>12402</v>
      </c>
      <c r="B11408" t="s">
        <v>805</v>
      </c>
      <c r="C11408" t="s">
        <v>13349</v>
      </c>
      <c r="J11408" t="s">
        <v>1436</v>
      </c>
      <c r="K11408">
        <v>0</v>
      </c>
      <c r="N11408" t="b">
        <v>1</v>
      </c>
      <c r="O11408" t="b">
        <v>0</v>
      </c>
      <c r="P11408" t="b">
        <v>0</v>
      </c>
      <c r="Q11408">
        <v>8</v>
      </c>
      <c r="R11408">
        <v>8</v>
      </c>
      <c r="S11408">
        <v>1</v>
      </c>
      <c r="T11408">
        <v>2</v>
      </c>
      <c r="U11408" t="b">
        <v>1</v>
      </c>
      <c r="V11408" t="s">
        <v>160</v>
      </c>
      <c r="W11408" t="s">
        <v>1075</v>
      </c>
      <c r="X11408" t="s">
        <v>15913</v>
      </c>
      <c r="Y11408">
        <v>124</v>
      </c>
      <c r="Z11408">
        <v>124</v>
      </c>
      <c r="AA11408">
        <v>2</v>
      </c>
      <c r="AB11408">
        <v>2</v>
      </c>
      <c r="AC11408">
        <v>64</v>
      </c>
    </row>
    <row r="11409" spans="1:29">
      <c r="A11409">
        <v>12403</v>
      </c>
      <c r="B11409" t="s">
        <v>805</v>
      </c>
      <c r="C11409" t="s">
        <v>13350</v>
      </c>
      <c r="J11409" t="s">
        <v>1436</v>
      </c>
      <c r="K11409">
        <v>0</v>
      </c>
      <c r="N11409" t="b">
        <v>1</v>
      </c>
      <c r="O11409" t="b">
        <v>0</v>
      </c>
      <c r="P11409" t="b">
        <v>0</v>
      </c>
      <c r="Q11409">
        <v>8</v>
      </c>
      <c r="R11409">
        <v>8</v>
      </c>
      <c r="S11409">
        <v>1</v>
      </c>
      <c r="T11409">
        <v>2</v>
      </c>
      <c r="U11409" t="b">
        <v>1</v>
      </c>
      <c r="V11409" t="s">
        <v>160</v>
      </c>
      <c r="W11409" t="s">
        <v>1075</v>
      </c>
      <c r="X11409" t="s">
        <v>15914</v>
      </c>
      <c r="Y11409">
        <v>124</v>
      </c>
      <c r="Z11409">
        <v>124</v>
      </c>
      <c r="AA11409">
        <v>3</v>
      </c>
      <c r="AB11409">
        <v>3</v>
      </c>
      <c r="AC11409">
        <v>64</v>
      </c>
    </row>
    <row r="11410" spans="1:29">
      <c r="A11410">
        <v>12404</v>
      </c>
      <c r="B11410" t="s">
        <v>805</v>
      </c>
      <c r="C11410" t="s">
        <v>13351</v>
      </c>
      <c r="J11410" t="s">
        <v>1436</v>
      </c>
      <c r="K11410">
        <v>0</v>
      </c>
      <c r="N11410" t="b">
        <v>1</v>
      </c>
      <c r="O11410" t="b">
        <v>0</v>
      </c>
      <c r="P11410" t="b">
        <v>0</v>
      </c>
      <c r="Q11410">
        <v>8</v>
      </c>
      <c r="R11410">
        <v>8</v>
      </c>
      <c r="S11410">
        <v>1</v>
      </c>
      <c r="T11410">
        <v>2</v>
      </c>
      <c r="U11410" t="b">
        <v>1</v>
      </c>
      <c r="V11410" t="s">
        <v>160</v>
      </c>
      <c r="W11410" t="s">
        <v>1075</v>
      </c>
      <c r="X11410" t="s">
        <v>15035</v>
      </c>
      <c r="Y11410">
        <v>124</v>
      </c>
      <c r="Z11410">
        <v>124</v>
      </c>
      <c r="AA11410">
        <v>4</v>
      </c>
      <c r="AB11410">
        <v>4</v>
      </c>
      <c r="AC11410">
        <v>64</v>
      </c>
    </row>
    <row r="11411" spans="1:29">
      <c r="A11411">
        <v>12405</v>
      </c>
      <c r="B11411" t="s">
        <v>805</v>
      </c>
      <c r="C11411" t="s">
        <v>13352</v>
      </c>
      <c r="J11411" t="s">
        <v>1436</v>
      </c>
      <c r="K11411">
        <v>0</v>
      </c>
      <c r="N11411" t="b">
        <v>1</v>
      </c>
      <c r="O11411" t="b">
        <v>0</v>
      </c>
      <c r="P11411" t="b">
        <v>0</v>
      </c>
      <c r="Q11411">
        <v>8</v>
      </c>
      <c r="R11411">
        <v>8</v>
      </c>
      <c r="S11411">
        <v>1</v>
      </c>
      <c r="T11411">
        <v>2</v>
      </c>
      <c r="U11411" t="b">
        <v>1</v>
      </c>
      <c r="V11411" t="s">
        <v>160</v>
      </c>
      <c r="W11411" t="s">
        <v>1075</v>
      </c>
      <c r="X11411" t="s">
        <v>15036</v>
      </c>
      <c r="Y11411">
        <v>124</v>
      </c>
      <c r="Z11411">
        <v>124</v>
      </c>
      <c r="AA11411">
        <v>5</v>
      </c>
      <c r="AB11411">
        <v>5</v>
      </c>
      <c r="AC11411">
        <v>64</v>
      </c>
    </row>
    <row r="11412" spans="1:29">
      <c r="A11412">
        <v>12406</v>
      </c>
      <c r="B11412" t="s">
        <v>805</v>
      </c>
      <c r="C11412" t="s">
        <v>13353</v>
      </c>
      <c r="J11412" t="s">
        <v>1436</v>
      </c>
      <c r="K11412">
        <v>0</v>
      </c>
      <c r="N11412" t="b">
        <v>1</v>
      </c>
      <c r="O11412" t="b">
        <v>0</v>
      </c>
      <c r="P11412" t="b">
        <v>0</v>
      </c>
      <c r="Q11412">
        <v>8</v>
      </c>
      <c r="R11412">
        <v>8</v>
      </c>
      <c r="S11412">
        <v>1</v>
      </c>
      <c r="T11412">
        <v>2</v>
      </c>
      <c r="U11412" t="b">
        <v>1</v>
      </c>
      <c r="V11412" t="s">
        <v>160</v>
      </c>
      <c r="W11412" t="s">
        <v>1075</v>
      </c>
      <c r="X11412" t="s">
        <v>15915</v>
      </c>
      <c r="Y11412">
        <v>125</v>
      </c>
      <c r="Z11412">
        <v>125</v>
      </c>
      <c r="AA11412">
        <v>2</v>
      </c>
      <c r="AB11412">
        <v>2</v>
      </c>
      <c r="AC11412">
        <v>64</v>
      </c>
    </row>
    <row r="11413" spans="1:29">
      <c r="A11413">
        <v>12407</v>
      </c>
      <c r="B11413" t="s">
        <v>805</v>
      </c>
      <c r="C11413" t="s">
        <v>13354</v>
      </c>
      <c r="J11413" t="s">
        <v>1436</v>
      </c>
      <c r="K11413">
        <v>0</v>
      </c>
      <c r="N11413" t="b">
        <v>1</v>
      </c>
      <c r="O11413" t="b">
        <v>0</v>
      </c>
      <c r="P11413" t="b">
        <v>0</v>
      </c>
      <c r="Q11413">
        <v>8</v>
      </c>
      <c r="R11413">
        <v>8</v>
      </c>
      <c r="S11413">
        <v>1</v>
      </c>
      <c r="T11413">
        <v>2</v>
      </c>
      <c r="U11413" t="b">
        <v>1</v>
      </c>
      <c r="V11413" t="s">
        <v>160</v>
      </c>
      <c r="W11413" t="s">
        <v>1075</v>
      </c>
      <c r="X11413" t="s">
        <v>15916</v>
      </c>
      <c r="Y11413">
        <v>125</v>
      </c>
      <c r="Z11413">
        <v>125</v>
      </c>
      <c r="AA11413">
        <v>3</v>
      </c>
      <c r="AB11413">
        <v>3</v>
      </c>
      <c r="AC11413">
        <v>64</v>
      </c>
    </row>
    <row r="11414" spans="1:29">
      <c r="A11414">
        <v>12408</v>
      </c>
      <c r="B11414" t="s">
        <v>805</v>
      </c>
      <c r="C11414" t="s">
        <v>13355</v>
      </c>
      <c r="J11414" t="s">
        <v>1436</v>
      </c>
      <c r="K11414">
        <v>0</v>
      </c>
      <c r="N11414" t="b">
        <v>1</v>
      </c>
      <c r="O11414" t="b">
        <v>0</v>
      </c>
      <c r="P11414" t="b">
        <v>0</v>
      </c>
      <c r="Q11414">
        <v>8</v>
      </c>
      <c r="R11414">
        <v>8</v>
      </c>
      <c r="S11414">
        <v>1</v>
      </c>
      <c r="T11414">
        <v>2</v>
      </c>
      <c r="U11414" t="b">
        <v>1</v>
      </c>
      <c r="V11414" t="s">
        <v>160</v>
      </c>
      <c r="W11414" t="s">
        <v>1075</v>
      </c>
      <c r="X11414" t="s">
        <v>15037</v>
      </c>
      <c r="Y11414">
        <v>125</v>
      </c>
      <c r="Z11414">
        <v>125</v>
      </c>
      <c r="AA11414">
        <v>4</v>
      </c>
      <c r="AB11414">
        <v>4</v>
      </c>
      <c r="AC11414">
        <v>64</v>
      </c>
    </row>
    <row r="11415" spans="1:29">
      <c r="A11415">
        <v>12409</v>
      </c>
      <c r="B11415" t="s">
        <v>805</v>
      </c>
      <c r="C11415" t="s">
        <v>13356</v>
      </c>
      <c r="J11415" t="s">
        <v>1436</v>
      </c>
      <c r="K11415">
        <v>0</v>
      </c>
      <c r="N11415" t="b">
        <v>1</v>
      </c>
      <c r="O11415" t="b">
        <v>0</v>
      </c>
      <c r="P11415" t="b">
        <v>0</v>
      </c>
      <c r="Q11415">
        <v>8</v>
      </c>
      <c r="R11415">
        <v>8</v>
      </c>
      <c r="S11415">
        <v>1</v>
      </c>
      <c r="T11415">
        <v>2</v>
      </c>
      <c r="U11415" t="b">
        <v>1</v>
      </c>
      <c r="V11415" t="s">
        <v>160</v>
      </c>
      <c r="W11415" t="s">
        <v>1075</v>
      </c>
      <c r="X11415" t="s">
        <v>15038</v>
      </c>
      <c r="Y11415">
        <v>125</v>
      </c>
      <c r="Z11415">
        <v>125</v>
      </c>
      <c r="AA11415">
        <v>5</v>
      </c>
      <c r="AB11415">
        <v>5</v>
      </c>
      <c r="AC11415">
        <v>64</v>
      </c>
    </row>
    <row r="11416" spans="1:29">
      <c r="A11416">
        <v>12410</v>
      </c>
      <c r="B11416" t="s">
        <v>805</v>
      </c>
      <c r="C11416" t="s">
        <v>13357</v>
      </c>
      <c r="J11416" t="s">
        <v>1436</v>
      </c>
      <c r="K11416">
        <v>0</v>
      </c>
      <c r="N11416" t="b">
        <v>1</v>
      </c>
      <c r="O11416" t="b">
        <v>0</v>
      </c>
      <c r="P11416" t="b">
        <v>0</v>
      </c>
      <c r="Q11416">
        <v>8</v>
      </c>
      <c r="R11416">
        <v>8</v>
      </c>
      <c r="S11416">
        <v>1</v>
      </c>
      <c r="T11416">
        <v>2</v>
      </c>
      <c r="U11416" t="b">
        <v>1</v>
      </c>
      <c r="V11416" t="s">
        <v>160</v>
      </c>
      <c r="W11416" t="s">
        <v>1075</v>
      </c>
      <c r="X11416" t="s">
        <v>15917</v>
      </c>
      <c r="Y11416">
        <v>126</v>
      </c>
      <c r="Z11416">
        <v>126</v>
      </c>
      <c r="AA11416">
        <v>2</v>
      </c>
      <c r="AB11416">
        <v>2</v>
      </c>
      <c r="AC11416">
        <v>64</v>
      </c>
    </row>
    <row r="11417" spans="1:29">
      <c r="A11417">
        <v>12411</v>
      </c>
      <c r="B11417" t="s">
        <v>805</v>
      </c>
      <c r="C11417" t="s">
        <v>13358</v>
      </c>
      <c r="J11417" t="s">
        <v>1436</v>
      </c>
      <c r="K11417">
        <v>0</v>
      </c>
      <c r="N11417" t="b">
        <v>1</v>
      </c>
      <c r="O11417" t="b">
        <v>0</v>
      </c>
      <c r="P11417" t="b">
        <v>0</v>
      </c>
      <c r="Q11417">
        <v>8</v>
      </c>
      <c r="R11417">
        <v>8</v>
      </c>
      <c r="S11417">
        <v>1</v>
      </c>
      <c r="T11417">
        <v>2</v>
      </c>
      <c r="U11417" t="b">
        <v>1</v>
      </c>
      <c r="V11417" t="s">
        <v>160</v>
      </c>
      <c r="W11417" t="s">
        <v>1075</v>
      </c>
      <c r="X11417" t="s">
        <v>15918</v>
      </c>
      <c r="Y11417">
        <v>126</v>
      </c>
      <c r="Z11417">
        <v>126</v>
      </c>
      <c r="AA11417">
        <v>3</v>
      </c>
      <c r="AB11417">
        <v>3</v>
      </c>
      <c r="AC11417">
        <v>64</v>
      </c>
    </row>
    <row r="11418" spans="1:29">
      <c r="A11418">
        <v>12412</v>
      </c>
      <c r="B11418" t="s">
        <v>805</v>
      </c>
      <c r="C11418" t="s">
        <v>13359</v>
      </c>
      <c r="J11418" t="s">
        <v>1436</v>
      </c>
      <c r="K11418">
        <v>0</v>
      </c>
      <c r="N11418" t="b">
        <v>1</v>
      </c>
      <c r="O11418" t="b">
        <v>0</v>
      </c>
      <c r="P11418" t="b">
        <v>0</v>
      </c>
      <c r="Q11418">
        <v>8</v>
      </c>
      <c r="R11418">
        <v>8</v>
      </c>
      <c r="S11418">
        <v>1</v>
      </c>
      <c r="T11418">
        <v>2</v>
      </c>
      <c r="U11418" t="b">
        <v>1</v>
      </c>
      <c r="V11418" t="s">
        <v>160</v>
      </c>
      <c r="W11418" t="s">
        <v>1075</v>
      </c>
      <c r="X11418" t="s">
        <v>15178</v>
      </c>
      <c r="Y11418">
        <v>126</v>
      </c>
      <c r="Z11418">
        <v>126</v>
      </c>
      <c r="AA11418">
        <v>4</v>
      </c>
      <c r="AB11418">
        <v>4</v>
      </c>
      <c r="AC11418">
        <v>64</v>
      </c>
    </row>
    <row r="11419" spans="1:29">
      <c r="A11419">
        <v>12413</v>
      </c>
      <c r="B11419" t="s">
        <v>805</v>
      </c>
      <c r="C11419" t="s">
        <v>13360</v>
      </c>
      <c r="J11419" t="s">
        <v>1436</v>
      </c>
      <c r="K11419">
        <v>0</v>
      </c>
      <c r="N11419" t="b">
        <v>1</v>
      </c>
      <c r="O11419" t="b">
        <v>0</v>
      </c>
      <c r="P11419" t="b">
        <v>0</v>
      </c>
      <c r="Q11419">
        <v>8</v>
      </c>
      <c r="R11419">
        <v>8</v>
      </c>
      <c r="S11419">
        <v>1</v>
      </c>
      <c r="T11419">
        <v>2</v>
      </c>
      <c r="U11419" t="b">
        <v>1</v>
      </c>
      <c r="V11419" t="s">
        <v>160</v>
      </c>
      <c r="W11419" t="s">
        <v>1075</v>
      </c>
      <c r="X11419" t="s">
        <v>15179</v>
      </c>
      <c r="Y11419">
        <v>126</v>
      </c>
      <c r="Z11419">
        <v>126</v>
      </c>
      <c r="AA11419">
        <v>5</v>
      </c>
      <c r="AB11419">
        <v>5</v>
      </c>
      <c r="AC11419">
        <v>64</v>
      </c>
    </row>
    <row r="11420" spans="1:29">
      <c r="A11420">
        <v>12414</v>
      </c>
      <c r="B11420" t="s">
        <v>805</v>
      </c>
      <c r="C11420" t="s">
        <v>13361</v>
      </c>
      <c r="J11420" t="s">
        <v>1436</v>
      </c>
      <c r="K11420">
        <v>0</v>
      </c>
      <c r="N11420" t="b">
        <v>1</v>
      </c>
      <c r="O11420" t="b">
        <v>0</v>
      </c>
      <c r="P11420" t="b">
        <v>0</v>
      </c>
      <c r="Q11420">
        <v>8</v>
      </c>
      <c r="R11420">
        <v>8</v>
      </c>
      <c r="S11420">
        <v>1</v>
      </c>
      <c r="T11420">
        <v>2</v>
      </c>
      <c r="U11420" t="b">
        <v>1</v>
      </c>
      <c r="V11420" t="s">
        <v>160</v>
      </c>
      <c r="W11420" t="s">
        <v>1075</v>
      </c>
      <c r="X11420" t="s">
        <v>15919</v>
      </c>
      <c r="Y11420">
        <v>127</v>
      </c>
      <c r="Z11420">
        <v>127</v>
      </c>
      <c r="AA11420">
        <v>2</v>
      </c>
      <c r="AB11420">
        <v>2</v>
      </c>
      <c r="AC11420">
        <v>64</v>
      </c>
    </row>
    <row r="11421" spans="1:29">
      <c r="A11421">
        <v>12415</v>
      </c>
      <c r="B11421" t="s">
        <v>805</v>
      </c>
      <c r="C11421" t="s">
        <v>13362</v>
      </c>
      <c r="J11421" t="s">
        <v>1436</v>
      </c>
      <c r="K11421">
        <v>0</v>
      </c>
      <c r="N11421" t="b">
        <v>1</v>
      </c>
      <c r="O11421" t="b">
        <v>0</v>
      </c>
      <c r="P11421" t="b">
        <v>0</v>
      </c>
      <c r="Q11421">
        <v>8</v>
      </c>
      <c r="R11421">
        <v>8</v>
      </c>
      <c r="S11421">
        <v>1</v>
      </c>
      <c r="T11421">
        <v>2</v>
      </c>
      <c r="U11421" t="b">
        <v>1</v>
      </c>
      <c r="V11421" t="s">
        <v>160</v>
      </c>
      <c r="W11421" t="s">
        <v>1075</v>
      </c>
      <c r="X11421" t="s">
        <v>15920</v>
      </c>
      <c r="Y11421">
        <v>127</v>
      </c>
      <c r="Z11421">
        <v>127</v>
      </c>
      <c r="AA11421">
        <v>3</v>
      </c>
      <c r="AB11421">
        <v>3</v>
      </c>
      <c r="AC11421">
        <v>64</v>
      </c>
    </row>
    <row r="11422" spans="1:29">
      <c r="A11422">
        <v>12416</v>
      </c>
      <c r="B11422" t="s">
        <v>805</v>
      </c>
      <c r="C11422" t="s">
        <v>13363</v>
      </c>
      <c r="J11422" t="s">
        <v>1436</v>
      </c>
      <c r="K11422">
        <v>0</v>
      </c>
      <c r="N11422" t="b">
        <v>1</v>
      </c>
      <c r="O11422" t="b">
        <v>0</v>
      </c>
      <c r="P11422" t="b">
        <v>0</v>
      </c>
      <c r="Q11422">
        <v>8</v>
      </c>
      <c r="R11422">
        <v>8</v>
      </c>
      <c r="S11422">
        <v>1</v>
      </c>
      <c r="T11422">
        <v>2</v>
      </c>
      <c r="U11422" t="b">
        <v>1</v>
      </c>
      <c r="V11422" t="s">
        <v>160</v>
      </c>
      <c r="W11422" t="s">
        <v>1075</v>
      </c>
      <c r="X11422" t="s">
        <v>15183</v>
      </c>
      <c r="Y11422">
        <v>127</v>
      </c>
      <c r="Z11422">
        <v>127</v>
      </c>
      <c r="AA11422">
        <v>4</v>
      </c>
      <c r="AB11422">
        <v>4</v>
      </c>
      <c r="AC11422">
        <v>64</v>
      </c>
    </row>
    <row r="11423" spans="1:29">
      <c r="A11423">
        <v>12417</v>
      </c>
      <c r="B11423" t="s">
        <v>805</v>
      </c>
      <c r="C11423" t="s">
        <v>13364</v>
      </c>
      <c r="J11423" t="s">
        <v>1436</v>
      </c>
      <c r="K11423">
        <v>0</v>
      </c>
      <c r="N11423" t="b">
        <v>1</v>
      </c>
      <c r="O11423" t="b">
        <v>0</v>
      </c>
      <c r="P11423" t="b">
        <v>0</v>
      </c>
      <c r="Q11423">
        <v>8</v>
      </c>
      <c r="R11423">
        <v>8</v>
      </c>
      <c r="S11423">
        <v>1</v>
      </c>
      <c r="T11423">
        <v>2</v>
      </c>
      <c r="U11423" t="b">
        <v>1</v>
      </c>
      <c r="V11423" t="s">
        <v>160</v>
      </c>
      <c r="W11423" t="s">
        <v>1075</v>
      </c>
      <c r="X11423" t="s">
        <v>15184</v>
      </c>
      <c r="Y11423">
        <v>127</v>
      </c>
      <c r="Z11423">
        <v>127</v>
      </c>
      <c r="AA11423">
        <v>5</v>
      </c>
      <c r="AB11423">
        <v>5</v>
      </c>
      <c r="AC11423">
        <v>64</v>
      </c>
    </row>
    <row r="11424" spans="1:29">
      <c r="A11424">
        <v>12418</v>
      </c>
      <c r="B11424" t="s">
        <v>805</v>
      </c>
      <c r="C11424" t="s">
        <v>13365</v>
      </c>
      <c r="J11424" t="s">
        <v>1436</v>
      </c>
      <c r="K11424">
        <v>0</v>
      </c>
      <c r="N11424" t="b">
        <v>1</v>
      </c>
      <c r="O11424" t="b">
        <v>0</v>
      </c>
      <c r="P11424" t="b">
        <v>0</v>
      </c>
      <c r="Q11424">
        <v>8</v>
      </c>
      <c r="R11424">
        <v>8</v>
      </c>
      <c r="S11424">
        <v>1</v>
      </c>
      <c r="T11424">
        <v>2</v>
      </c>
      <c r="U11424" t="b">
        <v>1</v>
      </c>
      <c r="V11424" t="s">
        <v>160</v>
      </c>
      <c r="W11424" t="s">
        <v>1075</v>
      </c>
      <c r="X11424" t="s">
        <v>15921</v>
      </c>
      <c r="Y11424">
        <v>128</v>
      </c>
      <c r="Z11424">
        <v>128</v>
      </c>
      <c r="AA11424">
        <v>2</v>
      </c>
      <c r="AB11424">
        <v>2</v>
      </c>
      <c r="AC11424">
        <v>64</v>
      </c>
    </row>
    <row r="11425" spans="1:29">
      <c r="A11425">
        <v>12419</v>
      </c>
      <c r="B11425" t="s">
        <v>805</v>
      </c>
      <c r="C11425" t="s">
        <v>13366</v>
      </c>
      <c r="J11425" t="s">
        <v>1436</v>
      </c>
      <c r="K11425">
        <v>0</v>
      </c>
      <c r="N11425" t="b">
        <v>1</v>
      </c>
      <c r="O11425" t="b">
        <v>0</v>
      </c>
      <c r="P11425" t="b">
        <v>0</v>
      </c>
      <c r="Q11425">
        <v>8</v>
      </c>
      <c r="R11425">
        <v>8</v>
      </c>
      <c r="S11425">
        <v>1</v>
      </c>
      <c r="T11425">
        <v>2</v>
      </c>
      <c r="U11425" t="b">
        <v>1</v>
      </c>
      <c r="V11425" t="s">
        <v>160</v>
      </c>
      <c r="W11425" t="s">
        <v>1075</v>
      </c>
      <c r="X11425" t="s">
        <v>15922</v>
      </c>
      <c r="Y11425">
        <v>128</v>
      </c>
      <c r="Z11425">
        <v>128</v>
      </c>
      <c r="AA11425">
        <v>3</v>
      </c>
      <c r="AB11425">
        <v>3</v>
      </c>
      <c r="AC11425">
        <v>64</v>
      </c>
    </row>
    <row r="11426" spans="1:29">
      <c r="A11426">
        <v>12420</v>
      </c>
      <c r="B11426" t="s">
        <v>805</v>
      </c>
      <c r="C11426" t="s">
        <v>13367</v>
      </c>
      <c r="J11426" t="s">
        <v>1436</v>
      </c>
      <c r="K11426">
        <v>0</v>
      </c>
      <c r="N11426" t="b">
        <v>1</v>
      </c>
      <c r="O11426" t="b">
        <v>0</v>
      </c>
      <c r="P11426" t="b">
        <v>0</v>
      </c>
      <c r="Q11426">
        <v>8</v>
      </c>
      <c r="R11426">
        <v>8</v>
      </c>
      <c r="S11426">
        <v>1</v>
      </c>
      <c r="T11426">
        <v>2</v>
      </c>
      <c r="U11426" t="b">
        <v>1</v>
      </c>
      <c r="V11426" t="s">
        <v>160</v>
      </c>
      <c r="W11426" t="s">
        <v>1075</v>
      </c>
      <c r="X11426" t="s">
        <v>15923</v>
      </c>
      <c r="Y11426">
        <v>128</v>
      </c>
      <c r="Z11426">
        <v>128</v>
      </c>
      <c r="AA11426">
        <v>4</v>
      </c>
      <c r="AB11426">
        <v>4</v>
      </c>
      <c r="AC11426">
        <v>64</v>
      </c>
    </row>
    <row r="11427" spans="1:29">
      <c r="A11427">
        <v>12421</v>
      </c>
      <c r="B11427" t="s">
        <v>805</v>
      </c>
      <c r="C11427" t="s">
        <v>13368</v>
      </c>
      <c r="J11427" t="s">
        <v>1436</v>
      </c>
      <c r="K11427">
        <v>0</v>
      </c>
      <c r="N11427" t="b">
        <v>1</v>
      </c>
      <c r="O11427" t="b">
        <v>0</v>
      </c>
      <c r="P11427" t="b">
        <v>0</v>
      </c>
      <c r="Q11427">
        <v>8</v>
      </c>
      <c r="R11427">
        <v>8</v>
      </c>
      <c r="S11427">
        <v>1</v>
      </c>
      <c r="T11427">
        <v>2</v>
      </c>
      <c r="U11427" t="b">
        <v>1</v>
      </c>
      <c r="V11427" t="s">
        <v>160</v>
      </c>
      <c r="W11427" t="s">
        <v>1075</v>
      </c>
      <c r="X11427" t="s">
        <v>15924</v>
      </c>
      <c r="Y11427">
        <v>128</v>
      </c>
      <c r="Z11427">
        <v>128</v>
      </c>
      <c r="AA11427">
        <v>5</v>
      </c>
      <c r="AB11427">
        <v>5</v>
      </c>
      <c r="AC11427">
        <v>64</v>
      </c>
    </row>
    <row r="11428" spans="1:29">
      <c r="A11428">
        <v>12422</v>
      </c>
      <c r="B11428" t="s">
        <v>805</v>
      </c>
      <c r="C11428" t="s">
        <v>13369</v>
      </c>
      <c r="J11428" t="s">
        <v>1436</v>
      </c>
      <c r="K11428">
        <v>0</v>
      </c>
      <c r="N11428" t="b">
        <v>1</v>
      </c>
      <c r="O11428" t="b">
        <v>0</v>
      </c>
      <c r="P11428" t="b">
        <v>0</v>
      </c>
      <c r="Q11428">
        <v>8</v>
      </c>
      <c r="R11428">
        <v>8</v>
      </c>
      <c r="S11428">
        <v>1</v>
      </c>
      <c r="T11428">
        <v>2</v>
      </c>
      <c r="U11428" t="b">
        <v>1</v>
      </c>
      <c r="V11428" t="s">
        <v>160</v>
      </c>
      <c r="W11428" t="s">
        <v>1075</v>
      </c>
      <c r="X11428" t="s">
        <v>15925</v>
      </c>
      <c r="Y11428">
        <v>129</v>
      </c>
      <c r="Z11428">
        <v>129</v>
      </c>
      <c r="AA11428">
        <v>2</v>
      </c>
      <c r="AB11428">
        <v>2</v>
      </c>
      <c r="AC11428">
        <v>64</v>
      </c>
    </row>
    <row r="11429" spans="1:29">
      <c r="A11429">
        <v>12423</v>
      </c>
      <c r="B11429" t="s">
        <v>805</v>
      </c>
      <c r="C11429" t="s">
        <v>13370</v>
      </c>
      <c r="J11429" t="s">
        <v>1436</v>
      </c>
      <c r="K11429">
        <v>0</v>
      </c>
      <c r="N11429" t="b">
        <v>1</v>
      </c>
      <c r="O11429" t="b">
        <v>0</v>
      </c>
      <c r="P11429" t="b">
        <v>0</v>
      </c>
      <c r="Q11429">
        <v>8</v>
      </c>
      <c r="R11429">
        <v>8</v>
      </c>
      <c r="S11429">
        <v>1</v>
      </c>
      <c r="T11429">
        <v>2</v>
      </c>
      <c r="U11429" t="b">
        <v>1</v>
      </c>
      <c r="V11429" t="s">
        <v>160</v>
      </c>
      <c r="W11429" t="s">
        <v>1075</v>
      </c>
      <c r="X11429" t="s">
        <v>15926</v>
      </c>
      <c r="Y11429">
        <v>129</v>
      </c>
      <c r="Z11429">
        <v>129</v>
      </c>
      <c r="AA11429">
        <v>3</v>
      </c>
      <c r="AB11429">
        <v>3</v>
      </c>
      <c r="AC11429">
        <v>64</v>
      </c>
    </row>
    <row r="11430" spans="1:29">
      <c r="A11430">
        <v>12424</v>
      </c>
      <c r="B11430" t="s">
        <v>805</v>
      </c>
      <c r="C11430" t="s">
        <v>13371</v>
      </c>
      <c r="J11430" t="s">
        <v>1436</v>
      </c>
      <c r="K11430">
        <v>0</v>
      </c>
      <c r="N11430" t="b">
        <v>1</v>
      </c>
      <c r="O11430" t="b">
        <v>0</v>
      </c>
      <c r="P11430" t="b">
        <v>0</v>
      </c>
      <c r="Q11430">
        <v>8</v>
      </c>
      <c r="R11430">
        <v>8</v>
      </c>
      <c r="S11430">
        <v>1</v>
      </c>
      <c r="T11430">
        <v>2</v>
      </c>
      <c r="U11430" t="b">
        <v>1</v>
      </c>
      <c r="V11430" t="s">
        <v>160</v>
      </c>
      <c r="W11430" t="s">
        <v>1075</v>
      </c>
      <c r="X11430" t="s">
        <v>15188</v>
      </c>
      <c r="Y11430">
        <v>129</v>
      </c>
      <c r="Z11430">
        <v>129</v>
      </c>
      <c r="AA11430">
        <v>4</v>
      </c>
      <c r="AB11430">
        <v>4</v>
      </c>
      <c r="AC11430">
        <v>64</v>
      </c>
    </row>
    <row r="11431" spans="1:29">
      <c r="A11431">
        <v>12425</v>
      </c>
      <c r="B11431" t="s">
        <v>805</v>
      </c>
      <c r="C11431" t="s">
        <v>13372</v>
      </c>
      <c r="J11431" t="s">
        <v>1436</v>
      </c>
      <c r="K11431">
        <v>0</v>
      </c>
      <c r="N11431" t="b">
        <v>1</v>
      </c>
      <c r="O11431" t="b">
        <v>0</v>
      </c>
      <c r="P11431" t="b">
        <v>0</v>
      </c>
      <c r="Q11431">
        <v>8</v>
      </c>
      <c r="R11431">
        <v>8</v>
      </c>
      <c r="S11431">
        <v>1</v>
      </c>
      <c r="T11431">
        <v>2</v>
      </c>
      <c r="U11431" t="b">
        <v>1</v>
      </c>
      <c r="V11431" t="s">
        <v>160</v>
      </c>
      <c r="W11431" t="s">
        <v>1075</v>
      </c>
      <c r="X11431" t="s">
        <v>15189</v>
      </c>
      <c r="Y11431">
        <v>129</v>
      </c>
      <c r="Z11431">
        <v>129</v>
      </c>
      <c r="AA11431">
        <v>5</v>
      </c>
      <c r="AB11431">
        <v>5</v>
      </c>
      <c r="AC11431">
        <v>64</v>
      </c>
    </row>
    <row r="11432" spans="1:29">
      <c r="A11432">
        <v>12426</v>
      </c>
      <c r="B11432" t="s">
        <v>805</v>
      </c>
      <c r="C11432" t="s">
        <v>13373</v>
      </c>
      <c r="J11432" t="s">
        <v>1436</v>
      </c>
      <c r="K11432">
        <v>0</v>
      </c>
      <c r="N11432" t="b">
        <v>1</v>
      </c>
      <c r="O11432" t="b">
        <v>0</v>
      </c>
      <c r="P11432" t="b">
        <v>0</v>
      </c>
      <c r="Q11432">
        <v>8</v>
      </c>
      <c r="R11432">
        <v>8</v>
      </c>
      <c r="S11432">
        <v>1</v>
      </c>
      <c r="T11432">
        <v>2</v>
      </c>
      <c r="U11432" t="b">
        <v>1</v>
      </c>
      <c r="V11432" t="s">
        <v>160</v>
      </c>
      <c r="W11432" t="s">
        <v>1075</v>
      </c>
      <c r="X11432" t="s">
        <v>15927</v>
      </c>
      <c r="Y11432">
        <v>130</v>
      </c>
      <c r="Z11432">
        <v>130</v>
      </c>
      <c r="AA11432">
        <v>2</v>
      </c>
      <c r="AB11432">
        <v>2</v>
      </c>
      <c r="AC11432">
        <v>64</v>
      </c>
    </row>
    <row r="11433" spans="1:29">
      <c r="A11433">
        <v>12427</v>
      </c>
      <c r="B11433" t="s">
        <v>805</v>
      </c>
      <c r="C11433" t="s">
        <v>13374</v>
      </c>
      <c r="J11433" t="s">
        <v>1436</v>
      </c>
      <c r="K11433">
        <v>0</v>
      </c>
      <c r="N11433" t="b">
        <v>1</v>
      </c>
      <c r="O11433" t="b">
        <v>0</v>
      </c>
      <c r="P11433" t="b">
        <v>0</v>
      </c>
      <c r="Q11433">
        <v>8</v>
      </c>
      <c r="R11433">
        <v>8</v>
      </c>
      <c r="S11433">
        <v>1</v>
      </c>
      <c r="T11433">
        <v>2</v>
      </c>
      <c r="U11433" t="b">
        <v>1</v>
      </c>
      <c r="V11433" t="s">
        <v>160</v>
      </c>
      <c r="W11433" t="s">
        <v>1075</v>
      </c>
      <c r="X11433" t="s">
        <v>15928</v>
      </c>
      <c r="Y11433">
        <v>130</v>
      </c>
      <c r="Z11433">
        <v>130</v>
      </c>
      <c r="AA11433">
        <v>3</v>
      </c>
      <c r="AB11433">
        <v>3</v>
      </c>
      <c r="AC11433">
        <v>64</v>
      </c>
    </row>
    <row r="11434" spans="1:29">
      <c r="A11434">
        <v>12428</v>
      </c>
      <c r="B11434" t="s">
        <v>805</v>
      </c>
      <c r="C11434" t="s">
        <v>13375</v>
      </c>
      <c r="J11434" t="s">
        <v>1436</v>
      </c>
      <c r="K11434">
        <v>0</v>
      </c>
      <c r="N11434" t="b">
        <v>1</v>
      </c>
      <c r="O11434" t="b">
        <v>0</v>
      </c>
      <c r="P11434" t="b">
        <v>0</v>
      </c>
      <c r="Q11434">
        <v>8</v>
      </c>
      <c r="R11434">
        <v>8</v>
      </c>
      <c r="S11434">
        <v>1</v>
      </c>
      <c r="T11434">
        <v>2</v>
      </c>
      <c r="U11434" t="b">
        <v>1</v>
      </c>
      <c r="V11434" t="s">
        <v>160</v>
      </c>
      <c r="W11434" t="s">
        <v>1075</v>
      </c>
      <c r="X11434" t="s">
        <v>15190</v>
      </c>
      <c r="Y11434">
        <v>130</v>
      </c>
      <c r="Z11434">
        <v>130</v>
      </c>
      <c r="AA11434">
        <v>4</v>
      </c>
      <c r="AB11434">
        <v>4</v>
      </c>
      <c r="AC11434">
        <v>64</v>
      </c>
    </row>
    <row r="11435" spans="1:29">
      <c r="A11435">
        <v>12429</v>
      </c>
      <c r="B11435" t="s">
        <v>805</v>
      </c>
      <c r="C11435" t="s">
        <v>13376</v>
      </c>
      <c r="J11435" t="s">
        <v>1436</v>
      </c>
      <c r="K11435">
        <v>0</v>
      </c>
      <c r="N11435" t="b">
        <v>1</v>
      </c>
      <c r="O11435" t="b">
        <v>0</v>
      </c>
      <c r="P11435" t="b">
        <v>0</v>
      </c>
      <c r="Q11435">
        <v>8</v>
      </c>
      <c r="R11435">
        <v>8</v>
      </c>
      <c r="S11435">
        <v>1</v>
      </c>
      <c r="T11435">
        <v>2</v>
      </c>
      <c r="U11435" t="b">
        <v>1</v>
      </c>
      <c r="V11435" t="s">
        <v>160</v>
      </c>
      <c r="W11435" t="s">
        <v>1075</v>
      </c>
      <c r="X11435" t="s">
        <v>15191</v>
      </c>
      <c r="Y11435">
        <v>130</v>
      </c>
      <c r="Z11435">
        <v>130</v>
      </c>
      <c r="AA11435">
        <v>5</v>
      </c>
      <c r="AB11435">
        <v>5</v>
      </c>
      <c r="AC11435">
        <v>64</v>
      </c>
    </row>
    <row r="11436" spans="1:29">
      <c r="A11436">
        <v>12430</v>
      </c>
      <c r="B11436" t="s">
        <v>805</v>
      </c>
      <c r="C11436" t="s">
        <v>13377</v>
      </c>
      <c r="J11436" t="s">
        <v>1436</v>
      </c>
      <c r="K11436">
        <v>0</v>
      </c>
      <c r="N11436" t="b">
        <v>1</v>
      </c>
      <c r="O11436" t="b">
        <v>0</v>
      </c>
      <c r="P11436" t="b">
        <v>0</v>
      </c>
      <c r="Q11436">
        <v>8</v>
      </c>
      <c r="R11436">
        <v>8</v>
      </c>
      <c r="S11436">
        <v>1</v>
      </c>
      <c r="T11436">
        <v>2</v>
      </c>
      <c r="U11436" t="b">
        <v>1</v>
      </c>
      <c r="V11436" t="s">
        <v>160</v>
      </c>
      <c r="W11436" t="s">
        <v>1075</v>
      </c>
      <c r="X11436" t="s">
        <v>15929</v>
      </c>
      <c r="Y11436">
        <v>131</v>
      </c>
      <c r="Z11436">
        <v>131</v>
      </c>
      <c r="AA11436">
        <v>2</v>
      </c>
      <c r="AB11436">
        <v>2</v>
      </c>
      <c r="AC11436">
        <v>64</v>
      </c>
    </row>
    <row r="11437" spans="1:29">
      <c r="A11437">
        <v>12431</v>
      </c>
      <c r="B11437" t="s">
        <v>805</v>
      </c>
      <c r="C11437" t="s">
        <v>13378</v>
      </c>
      <c r="J11437" t="s">
        <v>1436</v>
      </c>
      <c r="K11437">
        <v>0</v>
      </c>
      <c r="N11437" t="b">
        <v>1</v>
      </c>
      <c r="O11437" t="b">
        <v>0</v>
      </c>
      <c r="P11437" t="b">
        <v>0</v>
      </c>
      <c r="Q11437">
        <v>8</v>
      </c>
      <c r="R11437">
        <v>8</v>
      </c>
      <c r="S11437">
        <v>1</v>
      </c>
      <c r="T11437">
        <v>2</v>
      </c>
      <c r="U11437" t="b">
        <v>1</v>
      </c>
      <c r="V11437" t="s">
        <v>160</v>
      </c>
      <c r="W11437" t="s">
        <v>1075</v>
      </c>
      <c r="X11437" t="s">
        <v>15930</v>
      </c>
      <c r="Y11437">
        <v>131</v>
      </c>
      <c r="Z11437">
        <v>131</v>
      </c>
      <c r="AA11437">
        <v>3</v>
      </c>
      <c r="AB11437">
        <v>3</v>
      </c>
      <c r="AC11437">
        <v>64</v>
      </c>
    </row>
    <row r="11438" spans="1:29">
      <c r="A11438">
        <v>12432</v>
      </c>
      <c r="B11438" t="s">
        <v>805</v>
      </c>
      <c r="C11438" t="s">
        <v>13379</v>
      </c>
      <c r="J11438" t="s">
        <v>1436</v>
      </c>
      <c r="K11438">
        <v>0</v>
      </c>
      <c r="N11438" t="b">
        <v>1</v>
      </c>
      <c r="O11438" t="b">
        <v>0</v>
      </c>
      <c r="P11438" t="b">
        <v>0</v>
      </c>
      <c r="Q11438">
        <v>8</v>
      </c>
      <c r="R11438">
        <v>8</v>
      </c>
      <c r="S11438">
        <v>1</v>
      </c>
      <c r="T11438">
        <v>2</v>
      </c>
      <c r="U11438" t="b">
        <v>1</v>
      </c>
      <c r="V11438" t="s">
        <v>160</v>
      </c>
      <c r="W11438" t="s">
        <v>1075</v>
      </c>
      <c r="X11438" t="s">
        <v>15192</v>
      </c>
      <c r="Y11438">
        <v>131</v>
      </c>
      <c r="Z11438">
        <v>131</v>
      </c>
      <c r="AA11438">
        <v>4</v>
      </c>
      <c r="AB11438">
        <v>4</v>
      </c>
      <c r="AC11438">
        <v>64</v>
      </c>
    </row>
    <row r="11439" spans="1:29">
      <c r="A11439">
        <v>12433</v>
      </c>
      <c r="B11439" t="s">
        <v>805</v>
      </c>
      <c r="C11439" t="s">
        <v>13380</v>
      </c>
      <c r="J11439" t="s">
        <v>1436</v>
      </c>
      <c r="K11439">
        <v>0</v>
      </c>
      <c r="N11439" t="b">
        <v>1</v>
      </c>
      <c r="O11439" t="b">
        <v>0</v>
      </c>
      <c r="P11439" t="b">
        <v>0</v>
      </c>
      <c r="Q11439">
        <v>8</v>
      </c>
      <c r="R11439">
        <v>8</v>
      </c>
      <c r="S11439">
        <v>1</v>
      </c>
      <c r="T11439">
        <v>2</v>
      </c>
      <c r="U11439" t="b">
        <v>1</v>
      </c>
      <c r="V11439" t="s">
        <v>160</v>
      </c>
      <c r="W11439" t="s">
        <v>1075</v>
      </c>
      <c r="X11439" t="s">
        <v>15193</v>
      </c>
      <c r="Y11439">
        <v>131</v>
      </c>
      <c r="Z11439">
        <v>131</v>
      </c>
      <c r="AA11439">
        <v>5</v>
      </c>
      <c r="AB11439">
        <v>5</v>
      </c>
      <c r="AC11439">
        <v>64</v>
      </c>
    </row>
    <row r="11440" spans="1:29">
      <c r="A11440">
        <v>12434</v>
      </c>
      <c r="B11440" t="s">
        <v>805</v>
      </c>
      <c r="C11440" t="s">
        <v>13381</v>
      </c>
      <c r="J11440" t="s">
        <v>1436</v>
      </c>
      <c r="K11440">
        <v>0</v>
      </c>
      <c r="N11440" t="b">
        <v>1</v>
      </c>
      <c r="O11440" t="b">
        <v>0</v>
      </c>
      <c r="P11440" t="b">
        <v>0</v>
      </c>
      <c r="Q11440">
        <v>8</v>
      </c>
      <c r="R11440">
        <v>8</v>
      </c>
      <c r="S11440">
        <v>1</v>
      </c>
      <c r="T11440">
        <v>2</v>
      </c>
      <c r="U11440" t="b">
        <v>1</v>
      </c>
      <c r="V11440" t="s">
        <v>160</v>
      </c>
      <c r="W11440" t="s">
        <v>1075</v>
      </c>
      <c r="X11440" t="s">
        <v>15931</v>
      </c>
      <c r="Y11440">
        <v>132</v>
      </c>
      <c r="Z11440">
        <v>132</v>
      </c>
      <c r="AA11440">
        <v>2</v>
      </c>
      <c r="AB11440">
        <v>2</v>
      </c>
      <c r="AC11440">
        <v>64</v>
      </c>
    </row>
    <row r="11441" spans="1:29">
      <c r="A11441">
        <v>12435</v>
      </c>
      <c r="B11441" t="s">
        <v>805</v>
      </c>
      <c r="C11441" t="s">
        <v>13382</v>
      </c>
      <c r="J11441" t="s">
        <v>1436</v>
      </c>
      <c r="K11441">
        <v>0</v>
      </c>
      <c r="N11441" t="b">
        <v>1</v>
      </c>
      <c r="O11441" t="b">
        <v>0</v>
      </c>
      <c r="P11441" t="b">
        <v>0</v>
      </c>
      <c r="Q11441">
        <v>8</v>
      </c>
      <c r="R11441">
        <v>8</v>
      </c>
      <c r="S11441">
        <v>1</v>
      </c>
      <c r="T11441">
        <v>2</v>
      </c>
      <c r="U11441" t="b">
        <v>1</v>
      </c>
      <c r="V11441" t="s">
        <v>160</v>
      </c>
      <c r="W11441" t="s">
        <v>1075</v>
      </c>
      <c r="X11441" t="s">
        <v>15932</v>
      </c>
      <c r="Y11441">
        <v>132</v>
      </c>
      <c r="Z11441">
        <v>132</v>
      </c>
      <c r="AA11441">
        <v>3</v>
      </c>
      <c r="AB11441">
        <v>3</v>
      </c>
      <c r="AC11441">
        <v>64</v>
      </c>
    </row>
    <row r="11442" spans="1:29">
      <c r="A11442">
        <v>12436</v>
      </c>
      <c r="B11442" t="s">
        <v>805</v>
      </c>
      <c r="C11442" t="s">
        <v>13383</v>
      </c>
      <c r="J11442" t="s">
        <v>1436</v>
      </c>
      <c r="K11442">
        <v>0</v>
      </c>
      <c r="N11442" t="b">
        <v>1</v>
      </c>
      <c r="O11442" t="b">
        <v>0</v>
      </c>
      <c r="P11442" t="b">
        <v>0</v>
      </c>
      <c r="Q11442">
        <v>8</v>
      </c>
      <c r="R11442">
        <v>8</v>
      </c>
      <c r="S11442">
        <v>1</v>
      </c>
      <c r="T11442">
        <v>2</v>
      </c>
      <c r="U11442" t="b">
        <v>1</v>
      </c>
      <c r="V11442" t="s">
        <v>160</v>
      </c>
      <c r="W11442" t="s">
        <v>1075</v>
      </c>
      <c r="X11442" t="s">
        <v>15194</v>
      </c>
      <c r="Y11442">
        <v>132</v>
      </c>
      <c r="Z11442">
        <v>132</v>
      </c>
      <c r="AA11442">
        <v>4</v>
      </c>
      <c r="AB11442">
        <v>4</v>
      </c>
      <c r="AC11442">
        <v>64</v>
      </c>
    </row>
    <row r="11443" spans="1:29">
      <c r="A11443">
        <v>12437</v>
      </c>
      <c r="B11443" t="s">
        <v>805</v>
      </c>
      <c r="C11443" t="s">
        <v>13384</v>
      </c>
      <c r="J11443" t="s">
        <v>1436</v>
      </c>
      <c r="K11443">
        <v>0</v>
      </c>
      <c r="N11443" t="b">
        <v>1</v>
      </c>
      <c r="O11443" t="b">
        <v>0</v>
      </c>
      <c r="P11443" t="b">
        <v>0</v>
      </c>
      <c r="Q11443">
        <v>8</v>
      </c>
      <c r="R11443">
        <v>8</v>
      </c>
      <c r="S11443">
        <v>1</v>
      </c>
      <c r="T11443">
        <v>2</v>
      </c>
      <c r="U11443" t="b">
        <v>1</v>
      </c>
      <c r="V11443" t="s">
        <v>160</v>
      </c>
      <c r="W11443" t="s">
        <v>1075</v>
      </c>
      <c r="X11443" t="s">
        <v>15195</v>
      </c>
      <c r="Y11443">
        <v>132</v>
      </c>
      <c r="Z11443">
        <v>132</v>
      </c>
      <c r="AA11443">
        <v>5</v>
      </c>
      <c r="AB11443">
        <v>5</v>
      </c>
      <c r="AC11443">
        <v>64</v>
      </c>
    </row>
    <row r="11444" spans="1:29">
      <c r="A11444">
        <v>12438</v>
      </c>
      <c r="B11444" t="s">
        <v>805</v>
      </c>
      <c r="C11444" t="s">
        <v>13385</v>
      </c>
      <c r="J11444" t="s">
        <v>1436</v>
      </c>
      <c r="K11444">
        <v>0</v>
      </c>
      <c r="N11444" t="b">
        <v>1</v>
      </c>
      <c r="O11444" t="b">
        <v>0</v>
      </c>
      <c r="P11444" t="b">
        <v>0</v>
      </c>
      <c r="Q11444">
        <v>8</v>
      </c>
      <c r="R11444">
        <v>8</v>
      </c>
      <c r="S11444">
        <v>1</v>
      </c>
      <c r="T11444">
        <v>2</v>
      </c>
      <c r="U11444" t="b">
        <v>1</v>
      </c>
      <c r="V11444" t="s">
        <v>160</v>
      </c>
      <c r="W11444" t="s">
        <v>1075</v>
      </c>
      <c r="X11444" t="s">
        <v>15933</v>
      </c>
      <c r="Y11444">
        <v>133</v>
      </c>
      <c r="Z11444">
        <v>133</v>
      </c>
      <c r="AA11444">
        <v>2</v>
      </c>
      <c r="AB11444">
        <v>2</v>
      </c>
      <c r="AC11444">
        <v>64</v>
      </c>
    </row>
    <row r="11445" spans="1:29">
      <c r="A11445">
        <v>12439</v>
      </c>
      <c r="B11445" t="s">
        <v>805</v>
      </c>
      <c r="C11445" t="s">
        <v>13386</v>
      </c>
      <c r="J11445" t="s">
        <v>1436</v>
      </c>
      <c r="K11445">
        <v>0</v>
      </c>
      <c r="N11445" t="b">
        <v>1</v>
      </c>
      <c r="O11445" t="b">
        <v>0</v>
      </c>
      <c r="P11445" t="b">
        <v>0</v>
      </c>
      <c r="Q11445">
        <v>8</v>
      </c>
      <c r="R11445">
        <v>8</v>
      </c>
      <c r="S11445">
        <v>1</v>
      </c>
      <c r="T11445">
        <v>2</v>
      </c>
      <c r="U11445" t="b">
        <v>1</v>
      </c>
      <c r="V11445" t="s">
        <v>160</v>
      </c>
      <c r="W11445" t="s">
        <v>1075</v>
      </c>
      <c r="X11445" t="s">
        <v>15934</v>
      </c>
      <c r="Y11445">
        <v>133</v>
      </c>
      <c r="Z11445">
        <v>133</v>
      </c>
      <c r="AA11445">
        <v>3</v>
      </c>
      <c r="AB11445">
        <v>3</v>
      </c>
      <c r="AC11445">
        <v>64</v>
      </c>
    </row>
    <row r="11446" spans="1:29">
      <c r="A11446">
        <v>12440</v>
      </c>
      <c r="B11446" t="s">
        <v>805</v>
      </c>
      <c r="C11446" t="s">
        <v>13387</v>
      </c>
      <c r="J11446" t="s">
        <v>1436</v>
      </c>
      <c r="K11446">
        <v>0</v>
      </c>
      <c r="N11446" t="b">
        <v>1</v>
      </c>
      <c r="O11446" t="b">
        <v>0</v>
      </c>
      <c r="P11446" t="b">
        <v>0</v>
      </c>
      <c r="Q11446">
        <v>8</v>
      </c>
      <c r="R11446">
        <v>8</v>
      </c>
      <c r="S11446">
        <v>1</v>
      </c>
      <c r="T11446">
        <v>2</v>
      </c>
      <c r="U11446" t="b">
        <v>1</v>
      </c>
      <c r="V11446" t="s">
        <v>160</v>
      </c>
      <c r="W11446" t="s">
        <v>1075</v>
      </c>
      <c r="X11446" t="s">
        <v>15196</v>
      </c>
      <c r="Y11446">
        <v>133</v>
      </c>
      <c r="Z11446">
        <v>133</v>
      </c>
      <c r="AA11446">
        <v>4</v>
      </c>
      <c r="AB11446">
        <v>4</v>
      </c>
      <c r="AC11446">
        <v>64</v>
      </c>
    </row>
    <row r="11447" spans="1:29">
      <c r="A11447">
        <v>12441</v>
      </c>
      <c r="B11447" t="s">
        <v>805</v>
      </c>
      <c r="C11447" t="s">
        <v>13388</v>
      </c>
      <c r="J11447" t="s">
        <v>1436</v>
      </c>
      <c r="K11447">
        <v>0</v>
      </c>
      <c r="N11447" t="b">
        <v>1</v>
      </c>
      <c r="O11447" t="b">
        <v>0</v>
      </c>
      <c r="P11447" t="b">
        <v>0</v>
      </c>
      <c r="Q11447">
        <v>8</v>
      </c>
      <c r="R11447">
        <v>8</v>
      </c>
      <c r="S11447">
        <v>1</v>
      </c>
      <c r="T11447">
        <v>2</v>
      </c>
      <c r="U11447" t="b">
        <v>1</v>
      </c>
      <c r="V11447" t="s">
        <v>160</v>
      </c>
      <c r="W11447" t="s">
        <v>1075</v>
      </c>
      <c r="X11447" t="s">
        <v>15197</v>
      </c>
      <c r="Y11447">
        <v>133</v>
      </c>
      <c r="Z11447">
        <v>133</v>
      </c>
      <c r="AA11447">
        <v>5</v>
      </c>
      <c r="AB11447">
        <v>5</v>
      </c>
      <c r="AC11447">
        <v>64</v>
      </c>
    </row>
    <row r="11448" spans="1:29">
      <c r="A11448">
        <v>12442</v>
      </c>
      <c r="B11448" t="s">
        <v>805</v>
      </c>
      <c r="C11448" t="s">
        <v>13389</v>
      </c>
      <c r="J11448" t="s">
        <v>1436</v>
      </c>
      <c r="K11448">
        <v>0</v>
      </c>
      <c r="N11448" t="b">
        <v>1</v>
      </c>
      <c r="O11448" t="b">
        <v>0</v>
      </c>
      <c r="P11448" t="b">
        <v>0</v>
      </c>
      <c r="Q11448">
        <v>8</v>
      </c>
      <c r="R11448">
        <v>8</v>
      </c>
      <c r="S11448">
        <v>1</v>
      </c>
      <c r="T11448">
        <v>2</v>
      </c>
      <c r="U11448" t="b">
        <v>1</v>
      </c>
      <c r="V11448" t="s">
        <v>160</v>
      </c>
      <c r="W11448" t="s">
        <v>1075</v>
      </c>
      <c r="X11448" t="s">
        <v>15935</v>
      </c>
      <c r="Y11448">
        <v>134</v>
      </c>
      <c r="Z11448">
        <v>134</v>
      </c>
      <c r="AA11448">
        <v>2</v>
      </c>
      <c r="AB11448">
        <v>2</v>
      </c>
      <c r="AC11448">
        <v>64</v>
      </c>
    </row>
    <row r="11449" spans="1:29">
      <c r="A11449">
        <v>12443</v>
      </c>
      <c r="B11449" t="s">
        <v>805</v>
      </c>
      <c r="C11449" t="s">
        <v>13390</v>
      </c>
      <c r="J11449" t="s">
        <v>1436</v>
      </c>
      <c r="K11449">
        <v>0</v>
      </c>
      <c r="N11449" t="b">
        <v>1</v>
      </c>
      <c r="O11449" t="b">
        <v>0</v>
      </c>
      <c r="P11449" t="b">
        <v>0</v>
      </c>
      <c r="Q11449">
        <v>8</v>
      </c>
      <c r="R11449">
        <v>8</v>
      </c>
      <c r="S11449">
        <v>1</v>
      </c>
      <c r="T11449">
        <v>2</v>
      </c>
      <c r="U11449" t="b">
        <v>1</v>
      </c>
      <c r="V11449" t="s">
        <v>160</v>
      </c>
      <c r="W11449" t="s">
        <v>1075</v>
      </c>
      <c r="X11449" t="s">
        <v>15936</v>
      </c>
      <c r="Y11449">
        <v>134</v>
      </c>
      <c r="Z11449">
        <v>134</v>
      </c>
      <c r="AA11449">
        <v>3</v>
      </c>
      <c r="AB11449">
        <v>3</v>
      </c>
      <c r="AC11449">
        <v>64</v>
      </c>
    </row>
    <row r="11450" spans="1:29">
      <c r="A11450">
        <v>12444</v>
      </c>
      <c r="B11450" t="s">
        <v>805</v>
      </c>
      <c r="C11450" t="s">
        <v>13391</v>
      </c>
      <c r="J11450" t="s">
        <v>1436</v>
      </c>
      <c r="K11450">
        <v>0</v>
      </c>
      <c r="N11450" t="b">
        <v>1</v>
      </c>
      <c r="O11450" t="b">
        <v>0</v>
      </c>
      <c r="P11450" t="b">
        <v>0</v>
      </c>
      <c r="Q11450">
        <v>8</v>
      </c>
      <c r="R11450">
        <v>8</v>
      </c>
      <c r="S11450">
        <v>1</v>
      </c>
      <c r="T11450">
        <v>2</v>
      </c>
      <c r="U11450" t="b">
        <v>1</v>
      </c>
      <c r="V11450" t="s">
        <v>160</v>
      </c>
      <c r="W11450" t="s">
        <v>1075</v>
      </c>
      <c r="X11450" t="s">
        <v>15198</v>
      </c>
      <c r="Y11450">
        <v>134</v>
      </c>
      <c r="Z11450">
        <v>134</v>
      </c>
      <c r="AA11450">
        <v>4</v>
      </c>
      <c r="AB11450">
        <v>4</v>
      </c>
      <c r="AC11450">
        <v>64</v>
      </c>
    </row>
    <row r="11451" spans="1:29">
      <c r="A11451">
        <v>12445</v>
      </c>
      <c r="B11451" t="s">
        <v>805</v>
      </c>
      <c r="C11451" t="s">
        <v>13392</v>
      </c>
      <c r="J11451" t="s">
        <v>1436</v>
      </c>
      <c r="K11451">
        <v>0</v>
      </c>
      <c r="N11451" t="b">
        <v>1</v>
      </c>
      <c r="O11451" t="b">
        <v>0</v>
      </c>
      <c r="P11451" t="b">
        <v>0</v>
      </c>
      <c r="Q11451">
        <v>8</v>
      </c>
      <c r="R11451">
        <v>8</v>
      </c>
      <c r="S11451">
        <v>1</v>
      </c>
      <c r="T11451">
        <v>2</v>
      </c>
      <c r="U11451" t="b">
        <v>1</v>
      </c>
      <c r="V11451" t="s">
        <v>160</v>
      </c>
      <c r="W11451" t="s">
        <v>1075</v>
      </c>
      <c r="X11451" t="s">
        <v>15199</v>
      </c>
      <c r="Y11451">
        <v>134</v>
      </c>
      <c r="Z11451">
        <v>134</v>
      </c>
      <c r="AA11451">
        <v>5</v>
      </c>
      <c r="AB11451">
        <v>5</v>
      </c>
      <c r="AC11451">
        <v>64</v>
      </c>
    </row>
    <row r="11452" spans="1:29">
      <c r="A11452">
        <v>12446</v>
      </c>
      <c r="B11452" t="s">
        <v>805</v>
      </c>
      <c r="C11452" t="s">
        <v>13393</v>
      </c>
      <c r="J11452" t="s">
        <v>1436</v>
      </c>
      <c r="K11452">
        <v>0</v>
      </c>
      <c r="N11452" t="b">
        <v>1</v>
      </c>
      <c r="O11452" t="b">
        <v>0</v>
      </c>
      <c r="P11452" t="b">
        <v>0</v>
      </c>
      <c r="Q11452">
        <v>8</v>
      </c>
      <c r="R11452">
        <v>8</v>
      </c>
      <c r="S11452">
        <v>1</v>
      </c>
      <c r="T11452">
        <v>2</v>
      </c>
      <c r="U11452" t="b">
        <v>1</v>
      </c>
      <c r="V11452" t="s">
        <v>160</v>
      </c>
      <c r="W11452" t="s">
        <v>1075</v>
      </c>
      <c r="X11452" t="s">
        <v>15937</v>
      </c>
      <c r="Y11452">
        <v>135</v>
      </c>
      <c r="Z11452">
        <v>135</v>
      </c>
      <c r="AA11452">
        <v>2</v>
      </c>
      <c r="AB11452">
        <v>2</v>
      </c>
      <c r="AC11452">
        <v>64</v>
      </c>
    </row>
    <row r="11453" spans="1:29">
      <c r="A11453">
        <v>12447</v>
      </c>
      <c r="B11453" t="s">
        <v>805</v>
      </c>
      <c r="C11453" t="s">
        <v>13394</v>
      </c>
      <c r="J11453" t="s">
        <v>1436</v>
      </c>
      <c r="K11453">
        <v>0</v>
      </c>
      <c r="N11453" t="b">
        <v>1</v>
      </c>
      <c r="O11453" t="b">
        <v>0</v>
      </c>
      <c r="P11453" t="b">
        <v>0</v>
      </c>
      <c r="Q11453">
        <v>8</v>
      </c>
      <c r="R11453">
        <v>8</v>
      </c>
      <c r="S11453">
        <v>1</v>
      </c>
      <c r="T11453">
        <v>2</v>
      </c>
      <c r="U11453" t="b">
        <v>1</v>
      </c>
      <c r="V11453" t="s">
        <v>160</v>
      </c>
      <c r="W11453" t="s">
        <v>1075</v>
      </c>
      <c r="X11453" t="s">
        <v>15938</v>
      </c>
      <c r="Y11453">
        <v>135</v>
      </c>
      <c r="Z11453">
        <v>135</v>
      </c>
      <c r="AA11453">
        <v>3</v>
      </c>
      <c r="AB11453">
        <v>3</v>
      </c>
      <c r="AC11453">
        <v>64</v>
      </c>
    </row>
    <row r="11454" spans="1:29">
      <c r="A11454">
        <v>12448</v>
      </c>
      <c r="B11454" t="s">
        <v>805</v>
      </c>
      <c r="C11454" t="s">
        <v>13395</v>
      </c>
      <c r="J11454" t="s">
        <v>1436</v>
      </c>
      <c r="K11454">
        <v>0</v>
      </c>
      <c r="N11454" t="b">
        <v>1</v>
      </c>
      <c r="O11454" t="b">
        <v>0</v>
      </c>
      <c r="P11454" t="b">
        <v>0</v>
      </c>
      <c r="Q11454">
        <v>8</v>
      </c>
      <c r="R11454">
        <v>8</v>
      </c>
      <c r="S11454">
        <v>1</v>
      </c>
      <c r="T11454">
        <v>2</v>
      </c>
      <c r="U11454" t="b">
        <v>1</v>
      </c>
      <c r="V11454" t="s">
        <v>160</v>
      </c>
      <c r="W11454" t="s">
        <v>1075</v>
      </c>
      <c r="X11454" t="s">
        <v>15200</v>
      </c>
      <c r="Y11454">
        <v>135</v>
      </c>
      <c r="Z11454">
        <v>135</v>
      </c>
      <c r="AA11454">
        <v>4</v>
      </c>
      <c r="AB11454">
        <v>4</v>
      </c>
      <c r="AC11454">
        <v>64</v>
      </c>
    </row>
    <row r="11455" spans="1:29">
      <c r="A11455">
        <v>12449</v>
      </c>
      <c r="B11455" t="s">
        <v>805</v>
      </c>
      <c r="C11455" t="s">
        <v>13396</v>
      </c>
      <c r="J11455" t="s">
        <v>1436</v>
      </c>
      <c r="K11455">
        <v>0</v>
      </c>
      <c r="N11455" t="b">
        <v>1</v>
      </c>
      <c r="O11455" t="b">
        <v>0</v>
      </c>
      <c r="P11455" t="b">
        <v>0</v>
      </c>
      <c r="Q11455">
        <v>8</v>
      </c>
      <c r="R11455">
        <v>8</v>
      </c>
      <c r="S11455">
        <v>1</v>
      </c>
      <c r="T11455">
        <v>2</v>
      </c>
      <c r="U11455" t="b">
        <v>1</v>
      </c>
      <c r="V11455" t="s">
        <v>160</v>
      </c>
      <c r="W11455" t="s">
        <v>1075</v>
      </c>
      <c r="X11455" t="s">
        <v>15201</v>
      </c>
      <c r="Y11455">
        <v>135</v>
      </c>
      <c r="Z11455">
        <v>135</v>
      </c>
      <c r="AA11455">
        <v>5</v>
      </c>
      <c r="AB11455">
        <v>5</v>
      </c>
      <c r="AC11455">
        <v>64</v>
      </c>
    </row>
    <row r="11456" spans="1:29">
      <c r="A11456">
        <v>12450</v>
      </c>
      <c r="B11456" t="s">
        <v>805</v>
      </c>
      <c r="C11456" t="s">
        <v>13397</v>
      </c>
      <c r="J11456" t="s">
        <v>1436</v>
      </c>
      <c r="K11456">
        <v>0</v>
      </c>
      <c r="N11456" t="b">
        <v>1</v>
      </c>
      <c r="O11456" t="b">
        <v>0</v>
      </c>
      <c r="P11456" t="b">
        <v>0</v>
      </c>
      <c r="Q11456">
        <v>8</v>
      </c>
      <c r="R11456">
        <v>8</v>
      </c>
      <c r="S11456">
        <v>1</v>
      </c>
      <c r="T11456">
        <v>2</v>
      </c>
      <c r="U11456" t="b">
        <v>1</v>
      </c>
      <c r="V11456" t="s">
        <v>160</v>
      </c>
      <c r="W11456" t="s">
        <v>1075</v>
      </c>
      <c r="X11456" t="s">
        <v>15939</v>
      </c>
      <c r="Y11456">
        <v>136</v>
      </c>
      <c r="Z11456">
        <v>136</v>
      </c>
      <c r="AA11456">
        <v>2</v>
      </c>
      <c r="AB11456">
        <v>2</v>
      </c>
      <c r="AC11456">
        <v>64</v>
      </c>
    </row>
    <row r="11457" spans="1:29">
      <c r="A11457">
        <v>12451</v>
      </c>
      <c r="B11457" t="s">
        <v>805</v>
      </c>
      <c r="C11457" t="s">
        <v>13398</v>
      </c>
      <c r="J11457" t="s">
        <v>1436</v>
      </c>
      <c r="K11457">
        <v>0</v>
      </c>
      <c r="N11457" t="b">
        <v>1</v>
      </c>
      <c r="O11457" t="b">
        <v>0</v>
      </c>
      <c r="P11457" t="b">
        <v>0</v>
      </c>
      <c r="Q11457">
        <v>8</v>
      </c>
      <c r="R11457">
        <v>8</v>
      </c>
      <c r="S11457">
        <v>1</v>
      </c>
      <c r="T11457">
        <v>2</v>
      </c>
      <c r="U11457" t="b">
        <v>1</v>
      </c>
      <c r="V11457" t="s">
        <v>160</v>
      </c>
      <c r="W11457" t="s">
        <v>1075</v>
      </c>
      <c r="X11457" t="s">
        <v>15940</v>
      </c>
      <c r="Y11457">
        <v>136</v>
      </c>
      <c r="Z11457">
        <v>136</v>
      </c>
      <c r="AA11457">
        <v>3</v>
      </c>
      <c r="AB11457">
        <v>3</v>
      </c>
      <c r="AC11457">
        <v>64</v>
      </c>
    </row>
    <row r="11458" spans="1:29">
      <c r="A11458">
        <v>12452</v>
      </c>
      <c r="B11458" t="s">
        <v>805</v>
      </c>
      <c r="C11458" t="s">
        <v>13399</v>
      </c>
      <c r="J11458" t="s">
        <v>1436</v>
      </c>
      <c r="K11458">
        <v>0</v>
      </c>
      <c r="N11458" t="b">
        <v>1</v>
      </c>
      <c r="O11458" t="b">
        <v>0</v>
      </c>
      <c r="P11458" t="b">
        <v>0</v>
      </c>
      <c r="Q11458">
        <v>8</v>
      </c>
      <c r="R11458">
        <v>8</v>
      </c>
      <c r="S11458">
        <v>1</v>
      </c>
      <c r="T11458">
        <v>2</v>
      </c>
      <c r="U11458" t="b">
        <v>1</v>
      </c>
      <c r="V11458" t="s">
        <v>160</v>
      </c>
      <c r="W11458" t="s">
        <v>1075</v>
      </c>
      <c r="X11458" t="s">
        <v>15223</v>
      </c>
      <c r="Y11458">
        <v>136</v>
      </c>
      <c r="Z11458">
        <v>136</v>
      </c>
      <c r="AA11458">
        <v>4</v>
      </c>
      <c r="AB11458">
        <v>4</v>
      </c>
      <c r="AC11458">
        <v>64</v>
      </c>
    </row>
    <row r="11459" spans="1:29">
      <c r="A11459">
        <v>12453</v>
      </c>
      <c r="B11459" t="s">
        <v>805</v>
      </c>
      <c r="C11459" t="s">
        <v>13400</v>
      </c>
      <c r="J11459" t="s">
        <v>1436</v>
      </c>
      <c r="K11459">
        <v>0</v>
      </c>
      <c r="N11459" t="b">
        <v>1</v>
      </c>
      <c r="O11459" t="b">
        <v>0</v>
      </c>
      <c r="P11459" t="b">
        <v>0</v>
      </c>
      <c r="Q11459">
        <v>8</v>
      </c>
      <c r="R11459">
        <v>8</v>
      </c>
      <c r="S11459">
        <v>1</v>
      </c>
      <c r="T11459">
        <v>2</v>
      </c>
      <c r="U11459" t="b">
        <v>1</v>
      </c>
      <c r="V11459" t="s">
        <v>160</v>
      </c>
      <c r="W11459" t="s">
        <v>1075</v>
      </c>
      <c r="X11459" t="s">
        <v>15224</v>
      </c>
      <c r="Y11459">
        <v>136</v>
      </c>
      <c r="Z11459">
        <v>136</v>
      </c>
      <c r="AA11459">
        <v>5</v>
      </c>
      <c r="AB11459">
        <v>5</v>
      </c>
      <c r="AC11459">
        <v>64</v>
      </c>
    </row>
    <row r="11460" spans="1:29">
      <c r="A11460">
        <v>12454</v>
      </c>
      <c r="B11460" t="s">
        <v>805</v>
      </c>
      <c r="C11460" t="s">
        <v>13401</v>
      </c>
      <c r="J11460" t="s">
        <v>1436</v>
      </c>
      <c r="K11460">
        <v>0</v>
      </c>
      <c r="N11460" t="b">
        <v>1</v>
      </c>
      <c r="O11460" t="b">
        <v>0</v>
      </c>
      <c r="P11460" t="b">
        <v>0</v>
      </c>
      <c r="Q11460">
        <v>8</v>
      </c>
      <c r="R11460">
        <v>8</v>
      </c>
      <c r="S11460">
        <v>1</v>
      </c>
      <c r="T11460">
        <v>2</v>
      </c>
      <c r="U11460" t="b">
        <v>1</v>
      </c>
      <c r="V11460" t="s">
        <v>160</v>
      </c>
      <c r="W11460" t="s">
        <v>1075</v>
      </c>
      <c r="X11460" t="s">
        <v>15941</v>
      </c>
      <c r="Y11460">
        <v>137</v>
      </c>
      <c r="Z11460">
        <v>137</v>
      </c>
      <c r="AA11460">
        <v>2</v>
      </c>
      <c r="AB11460">
        <v>2</v>
      </c>
      <c r="AC11460">
        <v>64</v>
      </c>
    </row>
    <row r="11461" spans="1:29">
      <c r="A11461">
        <v>12455</v>
      </c>
      <c r="B11461" t="s">
        <v>805</v>
      </c>
      <c r="C11461" t="s">
        <v>13402</v>
      </c>
      <c r="J11461" t="s">
        <v>1436</v>
      </c>
      <c r="K11461">
        <v>0</v>
      </c>
      <c r="N11461" t="b">
        <v>1</v>
      </c>
      <c r="O11461" t="b">
        <v>0</v>
      </c>
      <c r="P11461" t="b">
        <v>0</v>
      </c>
      <c r="Q11461">
        <v>8</v>
      </c>
      <c r="R11461">
        <v>8</v>
      </c>
      <c r="S11461">
        <v>1</v>
      </c>
      <c r="T11461">
        <v>2</v>
      </c>
      <c r="U11461" t="b">
        <v>1</v>
      </c>
      <c r="V11461" t="s">
        <v>160</v>
      </c>
      <c r="W11461" t="s">
        <v>1075</v>
      </c>
      <c r="X11461" t="s">
        <v>15942</v>
      </c>
      <c r="Y11461">
        <v>137</v>
      </c>
      <c r="Z11461">
        <v>137</v>
      </c>
      <c r="AA11461">
        <v>3</v>
      </c>
      <c r="AB11461">
        <v>3</v>
      </c>
      <c r="AC11461">
        <v>64</v>
      </c>
    </row>
    <row r="11462" spans="1:29">
      <c r="A11462">
        <v>12456</v>
      </c>
      <c r="B11462" t="s">
        <v>805</v>
      </c>
      <c r="C11462" t="s">
        <v>13403</v>
      </c>
      <c r="J11462" t="s">
        <v>1436</v>
      </c>
      <c r="K11462">
        <v>0</v>
      </c>
      <c r="N11462" t="b">
        <v>1</v>
      </c>
      <c r="O11462" t="b">
        <v>0</v>
      </c>
      <c r="P11462" t="b">
        <v>0</v>
      </c>
      <c r="Q11462">
        <v>8</v>
      </c>
      <c r="R11462">
        <v>8</v>
      </c>
      <c r="S11462">
        <v>1</v>
      </c>
      <c r="T11462">
        <v>2</v>
      </c>
      <c r="U11462" t="b">
        <v>1</v>
      </c>
      <c r="V11462" t="s">
        <v>160</v>
      </c>
      <c r="W11462" t="s">
        <v>1075</v>
      </c>
      <c r="X11462" t="s">
        <v>15228</v>
      </c>
      <c r="Y11462">
        <v>137</v>
      </c>
      <c r="Z11462">
        <v>137</v>
      </c>
      <c r="AA11462">
        <v>4</v>
      </c>
      <c r="AB11462">
        <v>4</v>
      </c>
      <c r="AC11462">
        <v>64</v>
      </c>
    </row>
    <row r="11463" spans="1:29">
      <c r="A11463">
        <v>12457</v>
      </c>
      <c r="B11463" t="s">
        <v>805</v>
      </c>
      <c r="C11463" t="s">
        <v>13404</v>
      </c>
      <c r="J11463" t="s">
        <v>1436</v>
      </c>
      <c r="K11463">
        <v>0</v>
      </c>
      <c r="N11463" t="b">
        <v>1</v>
      </c>
      <c r="O11463" t="b">
        <v>0</v>
      </c>
      <c r="P11463" t="b">
        <v>0</v>
      </c>
      <c r="Q11463">
        <v>8</v>
      </c>
      <c r="R11463">
        <v>8</v>
      </c>
      <c r="S11463">
        <v>1</v>
      </c>
      <c r="T11463">
        <v>2</v>
      </c>
      <c r="U11463" t="b">
        <v>1</v>
      </c>
      <c r="V11463" t="s">
        <v>160</v>
      </c>
      <c r="W11463" t="s">
        <v>1075</v>
      </c>
      <c r="X11463" t="s">
        <v>15229</v>
      </c>
      <c r="Y11463">
        <v>137</v>
      </c>
      <c r="Z11463">
        <v>137</v>
      </c>
      <c r="AA11463">
        <v>5</v>
      </c>
      <c r="AB11463">
        <v>5</v>
      </c>
      <c r="AC11463">
        <v>64</v>
      </c>
    </row>
    <row r="11464" spans="1:29">
      <c r="A11464">
        <v>12458</v>
      </c>
      <c r="B11464" t="s">
        <v>805</v>
      </c>
      <c r="C11464" t="s">
        <v>13405</v>
      </c>
      <c r="J11464" t="s">
        <v>1436</v>
      </c>
      <c r="K11464">
        <v>0</v>
      </c>
      <c r="N11464" t="b">
        <v>1</v>
      </c>
      <c r="O11464" t="b">
        <v>0</v>
      </c>
      <c r="P11464" t="b">
        <v>0</v>
      </c>
      <c r="Q11464">
        <v>8</v>
      </c>
      <c r="R11464">
        <v>8</v>
      </c>
      <c r="S11464">
        <v>1</v>
      </c>
      <c r="T11464">
        <v>2</v>
      </c>
      <c r="U11464" t="b">
        <v>1</v>
      </c>
      <c r="V11464" t="s">
        <v>160</v>
      </c>
      <c r="W11464" t="s">
        <v>1075</v>
      </c>
      <c r="X11464" t="s">
        <v>15943</v>
      </c>
      <c r="Y11464">
        <v>138</v>
      </c>
      <c r="Z11464">
        <v>138</v>
      </c>
      <c r="AA11464">
        <v>2</v>
      </c>
      <c r="AB11464">
        <v>2</v>
      </c>
      <c r="AC11464">
        <v>64</v>
      </c>
    </row>
    <row r="11465" spans="1:29">
      <c r="A11465">
        <v>12459</v>
      </c>
      <c r="B11465" t="s">
        <v>805</v>
      </c>
      <c r="C11465" t="s">
        <v>13406</v>
      </c>
      <c r="J11465" t="s">
        <v>1436</v>
      </c>
      <c r="K11465">
        <v>0</v>
      </c>
      <c r="N11465" t="b">
        <v>1</v>
      </c>
      <c r="O11465" t="b">
        <v>0</v>
      </c>
      <c r="P11465" t="b">
        <v>0</v>
      </c>
      <c r="Q11465">
        <v>8</v>
      </c>
      <c r="R11465">
        <v>8</v>
      </c>
      <c r="S11465">
        <v>1</v>
      </c>
      <c r="T11465">
        <v>2</v>
      </c>
      <c r="U11465" t="b">
        <v>1</v>
      </c>
      <c r="V11465" t="s">
        <v>160</v>
      </c>
      <c r="W11465" t="s">
        <v>1075</v>
      </c>
      <c r="X11465" t="s">
        <v>15944</v>
      </c>
      <c r="Y11465">
        <v>138</v>
      </c>
      <c r="Z11465">
        <v>138</v>
      </c>
      <c r="AA11465">
        <v>3</v>
      </c>
      <c r="AB11465">
        <v>3</v>
      </c>
      <c r="AC11465">
        <v>64</v>
      </c>
    </row>
    <row r="11466" spans="1:29">
      <c r="A11466">
        <v>12460</v>
      </c>
      <c r="B11466" t="s">
        <v>805</v>
      </c>
      <c r="C11466" t="s">
        <v>13407</v>
      </c>
      <c r="J11466" t="s">
        <v>1436</v>
      </c>
      <c r="K11466">
        <v>0</v>
      </c>
      <c r="N11466" t="b">
        <v>1</v>
      </c>
      <c r="O11466" t="b">
        <v>0</v>
      </c>
      <c r="P11466" t="b">
        <v>0</v>
      </c>
      <c r="Q11466">
        <v>8</v>
      </c>
      <c r="R11466">
        <v>8</v>
      </c>
      <c r="S11466">
        <v>1</v>
      </c>
      <c r="T11466">
        <v>2</v>
      </c>
      <c r="U11466" t="b">
        <v>1</v>
      </c>
      <c r="V11466" t="s">
        <v>160</v>
      </c>
      <c r="W11466" t="s">
        <v>1075</v>
      </c>
      <c r="X11466" t="s">
        <v>15945</v>
      </c>
      <c r="Y11466">
        <v>138</v>
      </c>
      <c r="Z11466">
        <v>138</v>
      </c>
      <c r="AA11466">
        <v>4</v>
      </c>
      <c r="AB11466">
        <v>4</v>
      </c>
      <c r="AC11466">
        <v>64</v>
      </c>
    </row>
    <row r="11467" spans="1:29">
      <c r="A11467">
        <v>12461</v>
      </c>
      <c r="B11467" t="s">
        <v>805</v>
      </c>
      <c r="C11467" t="s">
        <v>13408</v>
      </c>
      <c r="J11467" t="s">
        <v>1436</v>
      </c>
      <c r="K11467">
        <v>0</v>
      </c>
      <c r="N11467" t="b">
        <v>1</v>
      </c>
      <c r="O11467" t="b">
        <v>0</v>
      </c>
      <c r="P11467" t="b">
        <v>0</v>
      </c>
      <c r="Q11467">
        <v>8</v>
      </c>
      <c r="R11467">
        <v>8</v>
      </c>
      <c r="S11467">
        <v>1</v>
      </c>
      <c r="T11467">
        <v>2</v>
      </c>
      <c r="U11467" t="b">
        <v>1</v>
      </c>
      <c r="V11467" t="s">
        <v>160</v>
      </c>
      <c r="W11467" t="s">
        <v>1075</v>
      </c>
      <c r="X11467" t="s">
        <v>15946</v>
      </c>
      <c r="Y11467">
        <v>138</v>
      </c>
      <c r="Z11467">
        <v>138</v>
      </c>
      <c r="AA11467">
        <v>5</v>
      </c>
      <c r="AB11467">
        <v>5</v>
      </c>
      <c r="AC11467">
        <v>64</v>
      </c>
    </row>
    <row r="11468" spans="1:29">
      <c r="A11468">
        <v>12462</v>
      </c>
      <c r="B11468" t="s">
        <v>805</v>
      </c>
      <c r="C11468" t="s">
        <v>13409</v>
      </c>
      <c r="J11468" t="s">
        <v>1436</v>
      </c>
      <c r="K11468">
        <v>0</v>
      </c>
      <c r="N11468" t="b">
        <v>1</v>
      </c>
      <c r="O11468" t="b">
        <v>0</v>
      </c>
      <c r="P11468" t="b">
        <v>0</v>
      </c>
      <c r="Q11468">
        <v>8</v>
      </c>
      <c r="R11468">
        <v>8</v>
      </c>
      <c r="S11468">
        <v>1</v>
      </c>
      <c r="T11468">
        <v>2</v>
      </c>
      <c r="U11468" t="b">
        <v>1</v>
      </c>
      <c r="V11468" t="s">
        <v>160</v>
      </c>
      <c r="W11468" t="s">
        <v>1075</v>
      </c>
      <c r="X11468" t="s">
        <v>15947</v>
      </c>
      <c r="Y11468">
        <v>139</v>
      </c>
      <c r="Z11468">
        <v>139</v>
      </c>
      <c r="AA11468">
        <v>2</v>
      </c>
      <c r="AB11468">
        <v>2</v>
      </c>
      <c r="AC11468">
        <v>64</v>
      </c>
    </row>
    <row r="11469" spans="1:29">
      <c r="A11469">
        <v>12463</v>
      </c>
      <c r="B11469" t="s">
        <v>805</v>
      </c>
      <c r="C11469" t="s">
        <v>13410</v>
      </c>
      <c r="J11469" t="s">
        <v>1436</v>
      </c>
      <c r="K11469">
        <v>0</v>
      </c>
      <c r="N11469" t="b">
        <v>1</v>
      </c>
      <c r="O11469" t="b">
        <v>0</v>
      </c>
      <c r="P11469" t="b">
        <v>0</v>
      </c>
      <c r="Q11469">
        <v>8</v>
      </c>
      <c r="R11469">
        <v>8</v>
      </c>
      <c r="S11469">
        <v>1</v>
      </c>
      <c r="T11469">
        <v>2</v>
      </c>
      <c r="U11469" t="b">
        <v>1</v>
      </c>
      <c r="V11469" t="s">
        <v>160</v>
      </c>
      <c r="W11469" t="s">
        <v>1075</v>
      </c>
      <c r="X11469" t="s">
        <v>15948</v>
      </c>
      <c r="Y11469">
        <v>139</v>
      </c>
      <c r="Z11469">
        <v>139</v>
      </c>
      <c r="AA11469">
        <v>3</v>
      </c>
      <c r="AB11469">
        <v>3</v>
      </c>
      <c r="AC11469">
        <v>64</v>
      </c>
    </row>
    <row r="11470" spans="1:29">
      <c r="A11470">
        <v>12464</v>
      </c>
      <c r="B11470" t="s">
        <v>805</v>
      </c>
      <c r="C11470" t="s">
        <v>13411</v>
      </c>
      <c r="J11470" t="s">
        <v>1436</v>
      </c>
      <c r="K11470">
        <v>0</v>
      </c>
      <c r="N11470" t="b">
        <v>1</v>
      </c>
      <c r="O11470" t="b">
        <v>0</v>
      </c>
      <c r="P11470" t="b">
        <v>0</v>
      </c>
      <c r="Q11470">
        <v>8</v>
      </c>
      <c r="R11470">
        <v>8</v>
      </c>
      <c r="S11470">
        <v>1</v>
      </c>
      <c r="T11470">
        <v>2</v>
      </c>
      <c r="U11470" t="b">
        <v>1</v>
      </c>
      <c r="V11470" t="s">
        <v>160</v>
      </c>
      <c r="W11470" t="s">
        <v>1075</v>
      </c>
      <c r="X11470" t="s">
        <v>15233</v>
      </c>
      <c r="Y11470">
        <v>139</v>
      </c>
      <c r="Z11470">
        <v>139</v>
      </c>
      <c r="AA11470">
        <v>4</v>
      </c>
      <c r="AB11470">
        <v>4</v>
      </c>
      <c r="AC11470">
        <v>64</v>
      </c>
    </row>
    <row r="11471" spans="1:29">
      <c r="A11471">
        <v>12465</v>
      </c>
      <c r="B11471" t="s">
        <v>805</v>
      </c>
      <c r="C11471" t="s">
        <v>13412</v>
      </c>
      <c r="J11471" t="s">
        <v>1436</v>
      </c>
      <c r="K11471">
        <v>0</v>
      </c>
      <c r="N11471" t="b">
        <v>1</v>
      </c>
      <c r="O11471" t="b">
        <v>0</v>
      </c>
      <c r="P11471" t="b">
        <v>0</v>
      </c>
      <c r="Q11471">
        <v>8</v>
      </c>
      <c r="R11471">
        <v>8</v>
      </c>
      <c r="S11471">
        <v>1</v>
      </c>
      <c r="T11471">
        <v>2</v>
      </c>
      <c r="U11471" t="b">
        <v>1</v>
      </c>
      <c r="V11471" t="s">
        <v>160</v>
      </c>
      <c r="W11471" t="s">
        <v>1075</v>
      </c>
      <c r="X11471" t="s">
        <v>15234</v>
      </c>
      <c r="Y11471">
        <v>139</v>
      </c>
      <c r="Z11471">
        <v>139</v>
      </c>
      <c r="AA11471">
        <v>5</v>
      </c>
      <c r="AB11471">
        <v>5</v>
      </c>
      <c r="AC11471">
        <v>64</v>
      </c>
    </row>
    <row r="11472" spans="1:29">
      <c r="A11472">
        <v>12466</v>
      </c>
      <c r="B11472" t="s">
        <v>805</v>
      </c>
      <c r="C11472" t="s">
        <v>13413</v>
      </c>
      <c r="J11472" t="s">
        <v>1436</v>
      </c>
      <c r="K11472">
        <v>0</v>
      </c>
      <c r="N11472" t="b">
        <v>1</v>
      </c>
      <c r="O11472" t="b">
        <v>0</v>
      </c>
      <c r="P11472" t="b">
        <v>0</v>
      </c>
      <c r="Q11472">
        <v>8</v>
      </c>
      <c r="R11472">
        <v>8</v>
      </c>
      <c r="S11472">
        <v>1</v>
      </c>
      <c r="T11472">
        <v>2</v>
      </c>
      <c r="U11472" t="b">
        <v>1</v>
      </c>
      <c r="V11472" t="s">
        <v>160</v>
      </c>
      <c r="W11472" t="s">
        <v>1075</v>
      </c>
      <c r="X11472" t="s">
        <v>15949</v>
      </c>
      <c r="Y11472">
        <v>140</v>
      </c>
      <c r="Z11472">
        <v>140</v>
      </c>
      <c r="AA11472">
        <v>2</v>
      </c>
      <c r="AB11472">
        <v>2</v>
      </c>
      <c r="AC11472">
        <v>64</v>
      </c>
    </row>
    <row r="11473" spans="1:29">
      <c r="A11473">
        <v>12467</v>
      </c>
      <c r="B11473" t="s">
        <v>805</v>
      </c>
      <c r="C11473" t="s">
        <v>13414</v>
      </c>
      <c r="J11473" t="s">
        <v>1436</v>
      </c>
      <c r="K11473">
        <v>0</v>
      </c>
      <c r="N11473" t="b">
        <v>1</v>
      </c>
      <c r="O11473" t="b">
        <v>0</v>
      </c>
      <c r="P11473" t="b">
        <v>0</v>
      </c>
      <c r="Q11473">
        <v>8</v>
      </c>
      <c r="R11473">
        <v>8</v>
      </c>
      <c r="S11473">
        <v>1</v>
      </c>
      <c r="T11473">
        <v>2</v>
      </c>
      <c r="U11473" t="b">
        <v>1</v>
      </c>
      <c r="V11473" t="s">
        <v>160</v>
      </c>
      <c r="W11473" t="s">
        <v>1075</v>
      </c>
      <c r="X11473" t="s">
        <v>15950</v>
      </c>
      <c r="Y11473">
        <v>140</v>
      </c>
      <c r="Z11473">
        <v>140</v>
      </c>
      <c r="AA11473">
        <v>3</v>
      </c>
      <c r="AB11473">
        <v>3</v>
      </c>
      <c r="AC11473">
        <v>64</v>
      </c>
    </row>
    <row r="11474" spans="1:29">
      <c r="A11474">
        <v>12468</v>
      </c>
      <c r="B11474" t="s">
        <v>805</v>
      </c>
      <c r="C11474" t="s">
        <v>13415</v>
      </c>
      <c r="J11474" t="s">
        <v>1436</v>
      </c>
      <c r="K11474">
        <v>0</v>
      </c>
      <c r="N11474" t="b">
        <v>1</v>
      </c>
      <c r="O11474" t="b">
        <v>0</v>
      </c>
      <c r="P11474" t="b">
        <v>0</v>
      </c>
      <c r="Q11474">
        <v>8</v>
      </c>
      <c r="R11474">
        <v>8</v>
      </c>
      <c r="S11474">
        <v>1</v>
      </c>
      <c r="T11474">
        <v>2</v>
      </c>
      <c r="U11474" t="b">
        <v>1</v>
      </c>
      <c r="V11474" t="s">
        <v>160</v>
      </c>
      <c r="W11474" t="s">
        <v>1075</v>
      </c>
      <c r="X11474" t="s">
        <v>15235</v>
      </c>
      <c r="Y11474">
        <v>140</v>
      </c>
      <c r="Z11474">
        <v>140</v>
      </c>
      <c r="AA11474">
        <v>4</v>
      </c>
      <c r="AB11474">
        <v>4</v>
      </c>
      <c r="AC11474">
        <v>64</v>
      </c>
    </row>
    <row r="11475" spans="1:29">
      <c r="A11475">
        <v>12469</v>
      </c>
      <c r="B11475" t="s">
        <v>805</v>
      </c>
      <c r="C11475" t="s">
        <v>13416</v>
      </c>
      <c r="J11475" t="s">
        <v>1436</v>
      </c>
      <c r="K11475">
        <v>0</v>
      </c>
      <c r="N11475" t="b">
        <v>1</v>
      </c>
      <c r="O11475" t="b">
        <v>0</v>
      </c>
      <c r="P11475" t="b">
        <v>0</v>
      </c>
      <c r="Q11475">
        <v>8</v>
      </c>
      <c r="R11475">
        <v>8</v>
      </c>
      <c r="S11475">
        <v>1</v>
      </c>
      <c r="T11475">
        <v>2</v>
      </c>
      <c r="U11475" t="b">
        <v>1</v>
      </c>
      <c r="V11475" t="s">
        <v>160</v>
      </c>
      <c r="W11475" t="s">
        <v>1075</v>
      </c>
      <c r="X11475" t="s">
        <v>15236</v>
      </c>
      <c r="Y11475">
        <v>140</v>
      </c>
      <c r="Z11475">
        <v>140</v>
      </c>
      <c r="AA11475">
        <v>5</v>
      </c>
      <c r="AB11475">
        <v>5</v>
      </c>
      <c r="AC11475">
        <v>64</v>
      </c>
    </row>
    <row r="11476" spans="1:29">
      <c r="A11476">
        <v>12470</v>
      </c>
      <c r="B11476" t="s">
        <v>805</v>
      </c>
      <c r="C11476" t="s">
        <v>13417</v>
      </c>
      <c r="J11476" t="s">
        <v>1436</v>
      </c>
      <c r="K11476">
        <v>0</v>
      </c>
      <c r="N11476" t="b">
        <v>1</v>
      </c>
      <c r="O11476" t="b">
        <v>0</v>
      </c>
      <c r="P11476" t="b">
        <v>0</v>
      </c>
      <c r="Q11476">
        <v>8</v>
      </c>
      <c r="R11476">
        <v>8</v>
      </c>
      <c r="S11476">
        <v>1</v>
      </c>
      <c r="T11476">
        <v>2</v>
      </c>
      <c r="U11476" t="b">
        <v>1</v>
      </c>
      <c r="V11476" t="s">
        <v>160</v>
      </c>
      <c r="W11476" t="s">
        <v>1075</v>
      </c>
      <c r="X11476" t="s">
        <v>15951</v>
      </c>
      <c r="Y11476">
        <v>141</v>
      </c>
      <c r="Z11476">
        <v>141</v>
      </c>
      <c r="AA11476">
        <v>2</v>
      </c>
      <c r="AB11476">
        <v>2</v>
      </c>
      <c r="AC11476">
        <v>64</v>
      </c>
    </row>
    <row r="11477" spans="1:29">
      <c r="A11477">
        <v>12471</v>
      </c>
      <c r="B11477" t="s">
        <v>805</v>
      </c>
      <c r="C11477" t="s">
        <v>13418</v>
      </c>
      <c r="J11477" t="s">
        <v>1436</v>
      </c>
      <c r="K11477">
        <v>0</v>
      </c>
      <c r="N11477" t="b">
        <v>1</v>
      </c>
      <c r="O11477" t="b">
        <v>0</v>
      </c>
      <c r="P11477" t="b">
        <v>0</v>
      </c>
      <c r="Q11477">
        <v>8</v>
      </c>
      <c r="R11477">
        <v>8</v>
      </c>
      <c r="S11477">
        <v>1</v>
      </c>
      <c r="T11477">
        <v>2</v>
      </c>
      <c r="U11477" t="b">
        <v>1</v>
      </c>
      <c r="V11477" t="s">
        <v>160</v>
      </c>
      <c r="W11477" t="s">
        <v>1075</v>
      </c>
      <c r="X11477" t="s">
        <v>15952</v>
      </c>
      <c r="Y11477">
        <v>141</v>
      </c>
      <c r="Z11477">
        <v>141</v>
      </c>
      <c r="AA11477">
        <v>3</v>
      </c>
      <c r="AB11477">
        <v>3</v>
      </c>
      <c r="AC11477">
        <v>64</v>
      </c>
    </row>
    <row r="11478" spans="1:29">
      <c r="A11478">
        <v>12472</v>
      </c>
      <c r="B11478" t="s">
        <v>805</v>
      </c>
      <c r="C11478" t="s">
        <v>13419</v>
      </c>
      <c r="J11478" t="s">
        <v>1436</v>
      </c>
      <c r="K11478">
        <v>0</v>
      </c>
      <c r="N11478" t="b">
        <v>1</v>
      </c>
      <c r="O11478" t="b">
        <v>0</v>
      </c>
      <c r="P11478" t="b">
        <v>0</v>
      </c>
      <c r="Q11478">
        <v>8</v>
      </c>
      <c r="R11478">
        <v>8</v>
      </c>
      <c r="S11478">
        <v>1</v>
      </c>
      <c r="T11478">
        <v>2</v>
      </c>
      <c r="U11478" t="b">
        <v>1</v>
      </c>
      <c r="V11478" t="s">
        <v>160</v>
      </c>
      <c r="W11478" t="s">
        <v>1075</v>
      </c>
      <c r="X11478" t="s">
        <v>15237</v>
      </c>
      <c r="Y11478">
        <v>141</v>
      </c>
      <c r="Z11478">
        <v>141</v>
      </c>
      <c r="AA11478">
        <v>4</v>
      </c>
      <c r="AB11478">
        <v>4</v>
      </c>
      <c r="AC11478">
        <v>64</v>
      </c>
    </row>
    <row r="11479" spans="1:29">
      <c r="A11479">
        <v>12473</v>
      </c>
      <c r="B11479" t="s">
        <v>805</v>
      </c>
      <c r="C11479" t="s">
        <v>13420</v>
      </c>
      <c r="J11479" t="s">
        <v>1436</v>
      </c>
      <c r="K11479">
        <v>0</v>
      </c>
      <c r="N11479" t="b">
        <v>1</v>
      </c>
      <c r="O11479" t="b">
        <v>0</v>
      </c>
      <c r="P11479" t="b">
        <v>0</v>
      </c>
      <c r="Q11479">
        <v>8</v>
      </c>
      <c r="R11479">
        <v>8</v>
      </c>
      <c r="S11479">
        <v>1</v>
      </c>
      <c r="T11479">
        <v>2</v>
      </c>
      <c r="U11479" t="b">
        <v>1</v>
      </c>
      <c r="V11479" t="s">
        <v>160</v>
      </c>
      <c r="W11479" t="s">
        <v>1075</v>
      </c>
      <c r="X11479" t="s">
        <v>15238</v>
      </c>
      <c r="Y11479">
        <v>141</v>
      </c>
      <c r="Z11479">
        <v>141</v>
      </c>
      <c r="AA11479">
        <v>5</v>
      </c>
      <c r="AB11479">
        <v>5</v>
      </c>
      <c r="AC11479">
        <v>64</v>
      </c>
    </row>
    <row r="11480" spans="1:29">
      <c r="A11480">
        <v>12474</v>
      </c>
      <c r="B11480" t="s">
        <v>805</v>
      </c>
      <c r="C11480" t="s">
        <v>13421</v>
      </c>
      <c r="J11480" t="s">
        <v>1436</v>
      </c>
      <c r="K11480">
        <v>0</v>
      </c>
      <c r="N11480" t="b">
        <v>1</v>
      </c>
      <c r="O11480" t="b">
        <v>0</v>
      </c>
      <c r="P11480" t="b">
        <v>0</v>
      </c>
      <c r="Q11480">
        <v>8</v>
      </c>
      <c r="R11480">
        <v>8</v>
      </c>
      <c r="S11480">
        <v>1</v>
      </c>
      <c r="T11480">
        <v>2</v>
      </c>
      <c r="U11480" t="b">
        <v>1</v>
      </c>
      <c r="V11480" t="s">
        <v>160</v>
      </c>
      <c r="W11480" t="s">
        <v>1075</v>
      </c>
      <c r="X11480" t="s">
        <v>15953</v>
      </c>
      <c r="Y11480">
        <v>142</v>
      </c>
      <c r="Z11480">
        <v>142</v>
      </c>
      <c r="AA11480">
        <v>2</v>
      </c>
      <c r="AB11480">
        <v>2</v>
      </c>
      <c r="AC11480">
        <v>64</v>
      </c>
    </row>
    <row r="11481" spans="1:29">
      <c r="A11481">
        <v>12475</v>
      </c>
      <c r="B11481" t="s">
        <v>805</v>
      </c>
      <c r="C11481" t="s">
        <v>13422</v>
      </c>
      <c r="J11481" t="s">
        <v>1436</v>
      </c>
      <c r="K11481">
        <v>0</v>
      </c>
      <c r="N11481" t="b">
        <v>1</v>
      </c>
      <c r="O11481" t="b">
        <v>0</v>
      </c>
      <c r="P11481" t="b">
        <v>0</v>
      </c>
      <c r="Q11481">
        <v>8</v>
      </c>
      <c r="R11481">
        <v>8</v>
      </c>
      <c r="S11481">
        <v>1</v>
      </c>
      <c r="T11481">
        <v>2</v>
      </c>
      <c r="U11481" t="b">
        <v>1</v>
      </c>
      <c r="V11481" t="s">
        <v>160</v>
      </c>
      <c r="W11481" t="s">
        <v>1075</v>
      </c>
      <c r="X11481" t="s">
        <v>15954</v>
      </c>
      <c r="Y11481">
        <v>142</v>
      </c>
      <c r="Z11481">
        <v>142</v>
      </c>
      <c r="AA11481">
        <v>3</v>
      </c>
      <c r="AB11481">
        <v>3</v>
      </c>
      <c r="AC11481">
        <v>64</v>
      </c>
    </row>
    <row r="11482" spans="1:29">
      <c r="A11482">
        <v>12476</v>
      </c>
      <c r="B11482" t="s">
        <v>805</v>
      </c>
      <c r="C11482" t="s">
        <v>13423</v>
      </c>
      <c r="J11482" t="s">
        <v>1436</v>
      </c>
      <c r="K11482">
        <v>0</v>
      </c>
      <c r="N11482" t="b">
        <v>1</v>
      </c>
      <c r="O11482" t="b">
        <v>0</v>
      </c>
      <c r="P11482" t="b">
        <v>0</v>
      </c>
      <c r="Q11482">
        <v>8</v>
      </c>
      <c r="R11482">
        <v>8</v>
      </c>
      <c r="S11482">
        <v>1</v>
      </c>
      <c r="T11482">
        <v>2</v>
      </c>
      <c r="U11482" t="b">
        <v>1</v>
      </c>
      <c r="V11482" t="s">
        <v>160</v>
      </c>
      <c r="W11482" t="s">
        <v>1075</v>
      </c>
      <c r="X11482" t="s">
        <v>15239</v>
      </c>
      <c r="Y11482">
        <v>142</v>
      </c>
      <c r="Z11482">
        <v>142</v>
      </c>
      <c r="AA11482">
        <v>4</v>
      </c>
      <c r="AB11482">
        <v>4</v>
      </c>
      <c r="AC11482">
        <v>64</v>
      </c>
    </row>
    <row r="11483" spans="1:29">
      <c r="A11483">
        <v>12477</v>
      </c>
      <c r="B11483" t="s">
        <v>805</v>
      </c>
      <c r="C11483" t="s">
        <v>13424</v>
      </c>
      <c r="J11483" t="s">
        <v>1436</v>
      </c>
      <c r="K11483">
        <v>0</v>
      </c>
      <c r="N11483" t="b">
        <v>1</v>
      </c>
      <c r="O11483" t="b">
        <v>0</v>
      </c>
      <c r="P11483" t="b">
        <v>0</v>
      </c>
      <c r="Q11483">
        <v>8</v>
      </c>
      <c r="R11483">
        <v>8</v>
      </c>
      <c r="S11483">
        <v>1</v>
      </c>
      <c r="T11483">
        <v>2</v>
      </c>
      <c r="U11483" t="b">
        <v>1</v>
      </c>
      <c r="V11483" t="s">
        <v>160</v>
      </c>
      <c r="W11483" t="s">
        <v>1075</v>
      </c>
      <c r="X11483" t="s">
        <v>15240</v>
      </c>
      <c r="Y11483">
        <v>142</v>
      </c>
      <c r="Z11483">
        <v>142</v>
      </c>
      <c r="AA11483">
        <v>5</v>
      </c>
      <c r="AB11483">
        <v>5</v>
      </c>
      <c r="AC11483">
        <v>64</v>
      </c>
    </row>
    <row r="11484" spans="1:29">
      <c r="A11484">
        <v>12478</v>
      </c>
      <c r="B11484" t="s">
        <v>805</v>
      </c>
      <c r="C11484" t="s">
        <v>13425</v>
      </c>
      <c r="J11484" t="s">
        <v>1436</v>
      </c>
      <c r="K11484">
        <v>0</v>
      </c>
      <c r="N11484" t="b">
        <v>1</v>
      </c>
      <c r="O11484" t="b">
        <v>0</v>
      </c>
      <c r="P11484" t="b">
        <v>0</v>
      </c>
      <c r="Q11484">
        <v>8</v>
      </c>
      <c r="R11484">
        <v>8</v>
      </c>
      <c r="S11484">
        <v>1</v>
      </c>
      <c r="T11484">
        <v>2</v>
      </c>
      <c r="U11484" t="b">
        <v>1</v>
      </c>
      <c r="V11484" t="s">
        <v>160</v>
      </c>
      <c r="W11484" t="s">
        <v>1075</v>
      </c>
      <c r="X11484" t="s">
        <v>15955</v>
      </c>
      <c r="Y11484">
        <v>143</v>
      </c>
      <c r="Z11484">
        <v>143</v>
      </c>
      <c r="AA11484">
        <v>2</v>
      </c>
      <c r="AB11484">
        <v>2</v>
      </c>
      <c r="AC11484">
        <v>64</v>
      </c>
    </row>
    <row r="11485" spans="1:29">
      <c r="A11485">
        <v>12479</v>
      </c>
      <c r="B11485" t="s">
        <v>805</v>
      </c>
      <c r="C11485" t="s">
        <v>13426</v>
      </c>
      <c r="J11485" t="s">
        <v>1436</v>
      </c>
      <c r="K11485">
        <v>0</v>
      </c>
      <c r="N11485" t="b">
        <v>1</v>
      </c>
      <c r="O11485" t="b">
        <v>0</v>
      </c>
      <c r="P11485" t="b">
        <v>0</v>
      </c>
      <c r="Q11485">
        <v>8</v>
      </c>
      <c r="R11485">
        <v>8</v>
      </c>
      <c r="S11485">
        <v>1</v>
      </c>
      <c r="T11485">
        <v>2</v>
      </c>
      <c r="U11485" t="b">
        <v>1</v>
      </c>
      <c r="V11485" t="s">
        <v>160</v>
      </c>
      <c r="W11485" t="s">
        <v>1075</v>
      </c>
      <c r="X11485" t="s">
        <v>15956</v>
      </c>
      <c r="Y11485">
        <v>143</v>
      </c>
      <c r="Z11485">
        <v>143</v>
      </c>
      <c r="AA11485">
        <v>3</v>
      </c>
      <c r="AB11485">
        <v>3</v>
      </c>
      <c r="AC11485">
        <v>64</v>
      </c>
    </row>
    <row r="11486" spans="1:29">
      <c r="A11486">
        <v>12480</v>
      </c>
      <c r="B11486" t="s">
        <v>805</v>
      </c>
      <c r="C11486" t="s">
        <v>13427</v>
      </c>
      <c r="J11486" t="s">
        <v>1436</v>
      </c>
      <c r="K11486">
        <v>0</v>
      </c>
      <c r="N11486" t="b">
        <v>1</v>
      </c>
      <c r="O11486" t="b">
        <v>0</v>
      </c>
      <c r="P11486" t="b">
        <v>0</v>
      </c>
      <c r="Q11486">
        <v>8</v>
      </c>
      <c r="R11486">
        <v>8</v>
      </c>
      <c r="S11486">
        <v>1</v>
      </c>
      <c r="T11486">
        <v>2</v>
      </c>
      <c r="U11486" t="b">
        <v>1</v>
      </c>
      <c r="V11486" t="s">
        <v>160</v>
      </c>
      <c r="W11486" t="s">
        <v>1075</v>
      </c>
      <c r="X11486" t="s">
        <v>15241</v>
      </c>
      <c r="Y11486">
        <v>143</v>
      </c>
      <c r="Z11486">
        <v>143</v>
      </c>
      <c r="AA11486">
        <v>4</v>
      </c>
      <c r="AB11486">
        <v>4</v>
      </c>
      <c r="AC11486">
        <v>64</v>
      </c>
    </row>
    <row r="11487" spans="1:29">
      <c r="A11487">
        <v>12481</v>
      </c>
      <c r="B11487" t="s">
        <v>805</v>
      </c>
      <c r="C11487" t="s">
        <v>13428</v>
      </c>
      <c r="J11487" t="s">
        <v>1436</v>
      </c>
      <c r="K11487">
        <v>0</v>
      </c>
      <c r="N11487" t="b">
        <v>1</v>
      </c>
      <c r="O11487" t="b">
        <v>0</v>
      </c>
      <c r="P11487" t="b">
        <v>0</v>
      </c>
      <c r="Q11487">
        <v>8</v>
      </c>
      <c r="R11487">
        <v>8</v>
      </c>
      <c r="S11487">
        <v>1</v>
      </c>
      <c r="T11487">
        <v>2</v>
      </c>
      <c r="U11487" t="b">
        <v>1</v>
      </c>
      <c r="V11487" t="s">
        <v>160</v>
      </c>
      <c r="W11487" t="s">
        <v>1075</v>
      </c>
      <c r="X11487" t="s">
        <v>15242</v>
      </c>
      <c r="Y11487">
        <v>143</v>
      </c>
      <c r="Z11487">
        <v>143</v>
      </c>
      <c r="AA11487">
        <v>5</v>
      </c>
      <c r="AB11487">
        <v>5</v>
      </c>
      <c r="AC11487">
        <v>64</v>
      </c>
    </row>
    <row r="11488" spans="1:29">
      <c r="A11488">
        <v>12482</v>
      </c>
      <c r="B11488" t="s">
        <v>805</v>
      </c>
      <c r="C11488" t="s">
        <v>13429</v>
      </c>
      <c r="J11488" t="s">
        <v>1436</v>
      </c>
      <c r="K11488">
        <v>0</v>
      </c>
      <c r="N11488" t="b">
        <v>1</v>
      </c>
      <c r="O11488" t="b">
        <v>0</v>
      </c>
      <c r="P11488" t="b">
        <v>0</v>
      </c>
      <c r="Q11488">
        <v>8</v>
      </c>
      <c r="R11488">
        <v>8</v>
      </c>
      <c r="S11488">
        <v>1</v>
      </c>
      <c r="T11488">
        <v>2</v>
      </c>
      <c r="U11488" t="b">
        <v>1</v>
      </c>
      <c r="V11488" t="s">
        <v>160</v>
      </c>
      <c r="W11488" t="s">
        <v>1075</v>
      </c>
      <c r="X11488" t="s">
        <v>15957</v>
      </c>
      <c r="Y11488">
        <v>144</v>
      </c>
      <c r="Z11488">
        <v>144</v>
      </c>
      <c r="AA11488">
        <v>2</v>
      </c>
      <c r="AB11488">
        <v>2</v>
      </c>
      <c r="AC11488">
        <v>64</v>
      </c>
    </row>
    <row r="11489" spans="1:29">
      <c r="A11489">
        <v>12483</v>
      </c>
      <c r="B11489" t="s">
        <v>805</v>
      </c>
      <c r="C11489" t="s">
        <v>13430</v>
      </c>
      <c r="J11489" t="s">
        <v>1436</v>
      </c>
      <c r="K11489">
        <v>0</v>
      </c>
      <c r="N11489" t="b">
        <v>1</v>
      </c>
      <c r="O11489" t="b">
        <v>0</v>
      </c>
      <c r="P11489" t="b">
        <v>0</v>
      </c>
      <c r="Q11489">
        <v>8</v>
      </c>
      <c r="R11489">
        <v>8</v>
      </c>
      <c r="S11489">
        <v>1</v>
      </c>
      <c r="T11489">
        <v>2</v>
      </c>
      <c r="U11489" t="b">
        <v>1</v>
      </c>
      <c r="V11489" t="s">
        <v>160</v>
      </c>
      <c r="W11489" t="s">
        <v>1075</v>
      </c>
      <c r="X11489" t="s">
        <v>15958</v>
      </c>
      <c r="Y11489">
        <v>144</v>
      </c>
      <c r="Z11489">
        <v>144</v>
      </c>
      <c r="AA11489">
        <v>3</v>
      </c>
      <c r="AB11489">
        <v>3</v>
      </c>
      <c r="AC11489">
        <v>64</v>
      </c>
    </row>
    <row r="11490" spans="1:29">
      <c r="A11490">
        <v>12484</v>
      </c>
      <c r="B11490" t="s">
        <v>805</v>
      </c>
      <c r="C11490" t="s">
        <v>13431</v>
      </c>
      <c r="J11490" t="s">
        <v>1436</v>
      </c>
      <c r="K11490">
        <v>0</v>
      </c>
      <c r="N11490" t="b">
        <v>1</v>
      </c>
      <c r="O11490" t="b">
        <v>0</v>
      </c>
      <c r="P11490" t="b">
        <v>0</v>
      </c>
      <c r="Q11490">
        <v>8</v>
      </c>
      <c r="R11490">
        <v>8</v>
      </c>
      <c r="S11490">
        <v>1</v>
      </c>
      <c r="T11490">
        <v>2</v>
      </c>
      <c r="U11490" t="b">
        <v>1</v>
      </c>
      <c r="V11490" t="s">
        <v>160</v>
      </c>
      <c r="W11490" t="s">
        <v>1075</v>
      </c>
      <c r="X11490" t="s">
        <v>15243</v>
      </c>
      <c r="Y11490">
        <v>144</v>
      </c>
      <c r="Z11490">
        <v>144</v>
      </c>
      <c r="AA11490">
        <v>4</v>
      </c>
      <c r="AB11490">
        <v>4</v>
      </c>
      <c r="AC11490">
        <v>64</v>
      </c>
    </row>
    <row r="11491" spans="1:29">
      <c r="A11491">
        <v>12485</v>
      </c>
      <c r="B11491" t="s">
        <v>805</v>
      </c>
      <c r="C11491" t="s">
        <v>13432</v>
      </c>
      <c r="J11491" t="s">
        <v>1436</v>
      </c>
      <c r="K11491">
        <v>0</v>
      </c>
      <c r="N11491" t="b">
        <v>1</v>
      </c>
      <c r="O11491" t="b">
        <v>0</v>
      </c>
      <c r="P11491" t="b">
        <v>0</v>
      </c>
      <c r="Q11491">
        <v>8</v>
      </c>
      <c r="R11491">
        <v>8</v>
      </c>
      <c r="S11491">
        <v>1</v>
      </c>
      <c r="T11491">
        <v>2</v>
      </c>
      <c r="U11491" t="b">
        <v>1</v>
      </c>
      <c r="V11491" t="s">
        <v>160</v>
      </c>
      <c r="W11491" t="s">
        <v>1075</v>
      </c>
      <c r="X11491" t="s">
        <v>15244</v>
      </c>
      <c r="Y11491">
        <v>144</v>
      </c>
      <c r="Z11491">
        <v>144</v>
      </c>
      <c r="AA11491">
        <v>5</v>
      </c>
      <c r="AB11491">
        <v>5</v>
      </c>
      <c r="AC11491">
        <v>64</v>
      </c>
    </row>
    <row r="11492" spans="1:29">
      <c r="A11492">
        <v>12486</v>
      </c>
      <c r="B11492" t="s">
        <v>805</v>
      </c>
      <c r="C11492" t="s">
        <v>13433</v>
      </c>
      <c r="J11492" t="s">
        <v>1436</v>
      </c>
      <c r="K11492">
        <v>0</v>
      </c>
      <c r="N11492" t="b">
        <v>1</v>
      </c>
      <c r="O11492" t="b">
        <v>0</v>
      </c>
      <c r="P11492" t="b">
        <v>0</v>
      </c>
      <c r="Q11492">
        <v>8</v>
      </c>
      <c r="R11492">
        <v>8</v>
      </c>
      <c r="S11492">
        <v>1</v>
      </c>
      <c r="T11492">
        <v>2</v>
      </c>
      <c r="U11492" t="b">
        <v>1</v>
      </c>
      <c r="V11492" t="s">
        <v>160</v>
      </c>
      <c r="W11492" t="s">
        <v>1075</v>
      </c>
      <c r="X11492" t="s">
        <v>15959</v>
      </c>
      <c r="Y11492">
        <v>145</v>
      </c>
      <c r="Z11492">
        <v>145</v>
      </c>
      <c r="AA11492">
        <v>2</v>
      </c>
      <c r="AB11492">
        <v>2</v>
      </c>
      <c r="AC11492">
        <v>64</v>
      </c>
    </row>
    <row r="11493" spans="1:29">
      <c r="A11493">
        <v>12487</v>
      </c>
      <c r="B11493" t="s">
        <v>805</v>
      </c>
      <c r="C11493" t="s">
        <v>13434</v>
      </c>
      <c r="J11493" t="s">
        <v>1436</v>
      </c>
      <c r="K11493">
        <v>0</v>
      </c>
      <c r="N11493" t="b">
        <v>1</v>
      </c>
      <c r="O11493" t="b">
        <v>0</v>
      </c>
      <c r="P11493" t="b">
        <v>0</v>
      </c>
      <c r="Q11493">
        <v>8</v>
      </c>
      <c r="R11493">
        <v>8</v>
      </c>
      <c r="S11493">
        <v>1</v>
      </c>
      <c r="T11493">
        <v>2</v>
      </c>
      <c r="U11493" t="b">
        <v>1</v>
      </c>
      <c r="V11493" t="s">
        <v>160</v>
      </c>
      <c r="W11493" t="s">
        <v>1075</v>
      </c>
      <c r="X11493" t="s">
        <v>15960</v>
      </c>
      <c r="Y11493">
        <v>145</v>
      </c>
      <c r="Z11493">
        <v>145</v>
      </c>
      <c r="AA11493">
        <v>3</v>
      </c>
      <c r="AB11493">
        <v>3</v>
      </c>
      <c r="AC11493">
        <v>64</v>
      </c>
    </row>
    <row r="11494" spans="1:29">
      <c r="A11494">
        <v>12488</v>
      </c>
      <c r="B11494" t="s">
        <v>805</v>
      </c>
      <c r="C11494" t="s">
        <v>13435</v>
      </c>
      <c r="J11494" t="s">
        <v>1436</v>
      </c>
      <c r="K11494">
        <v>0</v>
      </c>
      <c r="N11494" t="b">
        <v>1</v>
      </c>
      <c r="O11494" t="b">
        <v>0</v>
      </c>
      <c r="P11494" t="b">
        <v>0</v>
      </c>
      <c r="Q11494">
        <v>8</v>
      </c>
      <c r="R11494">
        <v>8</v>
      </c>
      <c r="S11494">
        <v>1</v>
      </c>
      <c r="T11494">
        <v>2</v>
      </c>
      <c r="U11494" t="b">
        <v>1</v>
      </c>
      <c r="V11494" t="s">
        <v>160</v>
      </c>
      <c r="W11494" t="s">
        <v>1075</v>
      </c>
      <c r="X11494" t="s">
        <v>15245</v>
      </c>
      <c r="Y11494">
        <v>145</v>
      </c>
      <c r="Z11494">
        <v>145</v>
      </c>
      <c r="AA11494">
        <v>4</v>
      </c>
      <c r="AB11494">
        <v>4</v>
      </c>
      <c r="AC11494">
        <v>64</v>
      </c>
    </row>
    <row r="11495" spans="1:29">
      <c r="A11495">
        <v>12489</v>
      </c>
      <c r="B11495" t="s">
        <v>805</v>
      </c>
      <c r="C11495" t="s">
        <v>13436</v>
      </c>
      <c r="J11495" t="s">
        <v>1436</v>
      </c>
      <c r="K11495">
        <v>0</v>
      </c>
      <c r="N11495" t="b">
        <v>1</v>
      </c>
      <c r="O11495" t="b">
        <v>0</v>
      </c>
      <c r="P11495" t="b">
        <v>0</v>
      </c>
      <c r="Q11495">
        <v>8</v>
      </c>
      <c r="R11495">
        <v>8</v>
      </c>
      <c r="S11495">
        <v>1</v>
      </c>
      <c r="T11495">
        <v>2</v>
      </c>
      <c r="U11495" t="b">
        <v>1</v>
      </c>
      <c r="V11495" t="s">
        <v>160</v>
      </c>
      <c r="W11495" t="s">
        <v>1075</v>
      </c>
      <c r="X11495" t="s">
        <v>15246</v>
      </c>
      <c r="Y11495">
        <v>145</v>
      </c>
      <c r="Z11495">
        <v>145</v>
      </c>
      <c r="AA11495">
        <v>5</v>
      </c>
      <c r="AB11495">
        <v>5</v>
      </c>
      <c r="AC11495">
        <v>64</v>
      </c>
    </row>
    <row r="11496" spans="1:29">
      <c r="A11496">
        <v>12490</v>
      </c>
      <c r="B11496" t="s">
        <v>805</v>
      </c>
      <c r="C11496" t="s">
        <v>13437</v>
      </c>
      <c r="J11496" t="s">
        <v>1436</v>
      </c>
      <c r="K11496">
        <v>0</v>
      </c>
      <c r="N11496" t="b">
        <v>1</v>
      </c>
      <c r="O11496" t="b">
        <v>0</v>
      </c>
      <c r="P11496" t="b">
        <v>0</v>
      </c>
      <c r="Q11496">
        <v>8</v>
      </c>
      <c r="R11496">
        <v>8</v>
      </c>
      <c r="S11496">
        <v>1</v>
      </c>
      <c r="T11496">
        <v>2</v>
      </c>
      <c r="U11496" t="b">
        <v>1</v>
      </c>
      <c r="V11496" t="s">
        <v>160</v>
      </c>
      <c r="W11496" t="s">
        <v>1075</v>
      </c>
      <c r="X11496" t="s">
        <v>15961</v>
      </c>
      <c r="Y11496">
        <v>146</v>
      </c>
      <c r="Z11496">
        <v>146</v>
      </c>
      <c r="AA11496">
        <v>2</v>
      </c>
      <c r="AB11496">
        <v>2</v>
      </c>
      <c r="AC11496">
        <v>64</v>
      </c>
    </row>
    <row r="11497" spans="1:29">
      <c r="A11497">
        <v>12491</v>
      </c>
      <c r="B11497" t="s">
        <v>805</v>
      </c>
      <c r="C11497" t="s">
        <v>13438</v>
      </c>
      <c r="J11497" t="s">
        <v>1436</v>
      </c>
      <c r="K11497">
        <v>0</v>
      </c>
      <c r="N11497" t="b">
        <v>1</v>
      </c>
      <c r="O11497" t="b">
        <v>0</v>
      </c>
      <c r="P11497" t="b">
        <v>0</v>
      </c>
      <c r="Q11497">
        <v>8</v>
      </c>
      <c r="R11497">
        <v>8</v>
      </c>
      <c r="S11497">
        <v>1</v>
      </c>
      <c r="T11497">
        <v>2</v>
      </c>
      <c r="U11497" t="b">
        <v>1</v>
      </c>
      <c r="V11497" t="s">
        <v>160</v>
      </c>
      <c r="W11497" t="s">
        <v>1075</v>
      </c>
      <c r="X11497" t="s">
        <v>15962</v>
      </c>
      <c r="Y11497">
        <v>146</v>
      </c>
      <c r="Z11497">
        <v>146</v>
      </c>
      <c r="AA11497">
        <v>3</v>
      </c>
      <c r="AB11497">
        <v>3</v>
      </c>
      <c r="AC11497">
        <v>64</v>
      </c>
    </row>
    <row r="11498" spans="1:29">
      <c r="A11498">
        <v>12492</v>
      </c>
      <c r="B11498" t="s">
        <v>805</v>
      </c>
      <c r="C11498" t="s">
        <v>13439</v>
      </c>
      <c r="J11498" t="s">
        <v>1436</v>
      </c>
      <c r="K11498">
        <v>0</v>
      </c>
      <c r="N11498" t="b">
        <v>1</v>
      </c>
      <c r="O11498" t="b">
        <v>0</v>
      </c>
      <c r="P11498" t="b">
        <v>0</v>
      </c>
      <c r="Q11498">
        <v>8</v>
      </c>
      <c r="R11498">
        <v>8</v>
      </c>
      <c r="S11498">
        <v>1</v>
      </c>
      <c r="T11498">
        <v>2</v>
      </c>
      <c r="U11498" t="b">
        <v>1</v>
      </c>
      <c r="V11498" t="s">
        <v>160</v>
      </c>
      <c r="W11498" t="s">
        <v>1075</v>
      </c>
      <c r="X11498" t="s">
        <v>15247</v>
      </c>
      <c r="Y11498">
        <v>146</v>
      </c>
      <c r="Z11498">
        <v>146</v>
      </c>
      <c r="AA11498">
        <v>4</v>
      </c>
      <c r="AB11498">
        <v>4</v>
      </c>
      <c r="AC11498">
        <v>64</v>
      </c>
    </row>
    <row r="11499" spans="1:29">
      <c r="A11499">
        <v>12493</v>
      </c>
      <c r="B11499" t="s">
        <v>805</v>
      </c>
      <c r="C11499" t="s">
        <v>13440</v>
      </c>
      <c r="J11499" t="s">
        <v>1436</v>
      </c>
      <c r="K11499">
        <v>0</v>
      </c>
      <c r="N11499" t="b">
        <v>1</v>
      </c>
      <c r="O11499" t="b">
        <v>0</v>
      </c>
      <c r="P11499" t="b">
        <v>0</v>
      </c>
      <c r="Q11499">
        <v>8</v>
      </c>
      <c r="R11499">
        <v>8</v>
      </c>
      <c r="S11499">
        <v>1</v>
      </c>
      <c r="T11499">
        <v>2</v>
      </c>
      <c r="U11499" t="b">
        <v>1</v>
      </c>
      <c r="V11499" t="s">
        <v>160</v>
      </c>
      <c r="W11499" t="s">
        <v>1075</v>
      </c>
      <c r="X11499" t="s">
        <v>15248</v>
      </c>
      <c r="Y11499">
        <v>146</v>
      </c>
      <c r="Z11499">
        <v>146</v>
      </c>
      <c r="AA11499">
        <v>5</v>
      </c>
      <c r="AB11499">
        <v>5</v>
      </c>
      <c r="AC11499">
        <v>64</v>
      </c>
    </row>
    <row r="11500" spans="1:29">
      <c r="A11500">
        <v>12494</v>
      </c>
      <c r="B11500" t="s">
        <v>805</v>
      </c>
      <c r="C11500" t="s">
        <v>13441</v>
      </c>
      <c r="J11500" t="s">
        <v>1436</v>
      </c>
      <c r="K11500">
        <v>0</v>
      </c>
      <c r="N11500" t="b">
        <v>1</v>
      </c>
      <c r="O11500" t="b">
        <v>0</v>
      </c>
      <c r="P11500" t="b">
        <v>0</v>
      </c>
      <c r="Q11500">
        <v>8</v>
      </c>
      <c r="R11500">
        <v>8</v>
      </c>
      <c r="S11500">
        <v>1</v>
      </c>
      <c r="T11500">
        <v>2</v>
      </c>
      <c r="U11500" t="b">
        <v>1</v>
      </c>
      <c r="V11500" t="s">
        <v>160</v>
      </c>
      <c r="W11500" t="s">
        <v>1075</v>
      </c>
      <c r="X11500" t="s">
        <v>15963</v>
      </c>
      <c r="Y11500">
        <v>147</v>
      </c>
      <c r="Z11500">
        <v>147</v>
      </c>
      <c r="AA11500">
        <v>2</v>
      </c>
      <c r="AB11500">
        <v>2</v>
      </c>
      <c r="AC11500">
        <v>64</v>
      </c>
    </row>
    <row r="11501" spans="1:29">
      <c r="A11501">
        <v>12495</v>
      </c>
      <c r="B11501" t="s">
        <v>805</v>
      </c>
      <c r="C11501" t="s">
        <v>13442</v>
      </c>
      <c r="J11501" t="s">
        <v>1436</v>
      </c>
      <c r="K11501">
        <v>0</v>
      </c>
      <c r="N11501" t="b">
        <v>1</v>
      </c>
      <c r="O11501" t="b">
        <v>0</v>
      </c>
      <c r="P11501" t="b">
        <v>0</v>
      </c>
      <c r="Q11501">
        <v>8</v>
      </c>
      <c r="R11501">
        <v>8</v>
      </c>
      <c r="S11501">
        <v>1</v>
      </c>
      <c r="T11501">
        <v>2</v>
      </c>
      <c r="U11501" t="b">
        <v>1</v>
      </c>
      <c r="V11501" t="s">
        <v>160</v>
      </c>
      <c r="W11501" t="s">
        <v>1075</v>
      </c>
      <c r="X11501" t="s">
        <v>15964</v>
      </c>
      <c r="Y11501">
        <v>147</v>
      </c>
      <c r="Z11501">
        <v>147</v>
      </c>
      <c r="AA11501">
        <v>3</v>
      </c>
      <c r="AB11501">
        <v>3</v>
      </c>
      <c r="AC11501">
        <v>64</v>
      </c>
    </row>
    <row r="11502" spans="1:29">
      <c r="A11502">
        <v>12496</v>
      </c>
      <c r="B11502" t="s">
        <v>805</v>
      </c>
      <c r="C11502" t="s">
        <v>13443</v>
      </c>
      <c r="J11502" t="s">
        <v>1436</v>
      </c>
      <c r="K11502">
        <v>0</v>
      </c>
      <c r="N11502" t="b">
        <v>1</v>
      </c>
      <c r="O11502" t="b">
        <v>0</v>
      </c>
      <c r="P11502" t="b">
        <v>0</v>
      </c>
      <c r="Q11502">
        <v>8</v>
      </c>
      <c r="R11502">
        <v>8</v>
      </c>
      <c r="S11502">
        <v>1</v>
      </c>
      <c r="T11502">
        <v>2</v>
      </c>
      <c r="U11502" t="b">
        <v>1</v>
      </c>
      <c r="V11502" t="s">
        <v>160</v>
      </c>
      <c r="W11502" t="s">
        <v>1075</v>
      </c>
      <c r="X11502" t="s">
        <v>15249</v>
      </c>
      <c r="Y11502">
        <v>147</v>
      </c>
      <c r="Z11502">
        <v>147</v>
      </c>
      <c r="AA11502">
        <v>4</v>
      </c>
      <c r="AB11502">
        <v>4</v>
      </c>
      <c r="AC11502">
        <v>64</v>
      </c>
    </row>
    <row r="11503" spans="1:29">
      <c r="A11503">
        <v>12497</v>
      </c>
      <c r="B11503" t="s">
        <v>805</v>
      </c>
      <c r="C11503" t="s">
        <v>13444</v>
      </c>
      <c r="J11503" t="s">
        <v>1436</v>
      </c>
      <c r="K11503">
        <v>0</v>
      </c>
      <c r="N11503" t="b">
        <v>1</v>
      </c>
      <c r="O11503" t="b">
        <v>0</v>
      </c>
      <c r="P11503" t="b">
        <v>0</v>
      </c>
      <c r="Q11503">
        <v>8</v>
      </c>
      <c r="R11503">
        <v>8</v>
      </c>
      <c r="S11503">
        <v>1</v>
      </c>
      <c r="T11503">
        <v>2</v>
      </c>
      <c r="U11503" t="b">
        <v>1</v>
      </c>
      <c r="V11503" t="s">
        <v>160</v>
      </c>
      <c r="W11503" t="s">
        <v>1075</v>
      </c>
      <c r="X11503" t="s">
        <v>15250</v>
      </c>
      <c r="Y11503">
        <v>147</v>
      </c>
      <c r="Z11503">
        <v>147</v>
      </c>
      <c r="AA11503">
        <v>5</v>
      </c>
      <c r="AB11503">
        <v>5</v>
      </c>
      <c r="AC11503">
        <v>64</v>
      </c>
    </row>
    <row r="11504" spans="1:29">
      <c r="A11504">
        <v>12498</v>
      </c>
      <c r="B11504" t="s">
        <v>805</v>
      </c>
      <c r="C11504" t="s">
        <v>13445</v>
      </c>
      <c r="J11504" t="s">
        <v>1436</v>
      </c>
      <c r="K11504">
        <v>0</v>
      </c>
      <c r="N11504" t="b">
        <v>1</v>
      </c>
      <c r="O11504" t="b">
        <v>0</v>
      </c>
      <c r="P11504" t="b">
        <v>0</v>
      </c>
      <c r="Q11504">
        <v>8</v>
      </c>
      <c r="R11504">
        <v>8</v>
      </c>
      <c r="S11504">
        <v>1</v>
      </c>
      <c r="T11504">
        <v>2</v>
      </c>
      <c r="U11504" t="b">
        <v>1</v>
      </c>
      <c r="V11504" t="s">
        <v>160</v>
      </c>
      <c r="W11504" t="s">
        <v>1075</v>
      </c>
      <c r="X11504" t="s">
        <v>15965</v>
      </c>
      <c r="Y11504">
        <v>148</v>
      </c>
      <c r="Z11504">
        <v>148</v>
      </c>
      <c r="AA11504">
        <v>2</v>
      </c>
      <c r="AB11504">
        <v>2</v>
      </c>
      <c r="AC11504">
        <v>64</v>
      </c>
    </row>
    <row r="11505" spans="1:29">
      <c r="A11505">
        <v>12499</v>
      </c>
      <c r="B11505" t="s">
        <v>805</v>
      </c>
      <c r="C11505" t="s">
        <v>13446</v>
      </c>
      <c r="J11505" t="s">
        <v>1436</v>
      </c>
      <c r="K11505">
        <v>0</v>
      </c>
      <c r="N11505" t="b">
        <v>1</v>
      </c>
      <c r="O11505" t="b">
        <v>0</v>
      </c>
      <c r="P11505" t="b">
        <v>0</v>
      </c>
      <c r="Q11505">
        <v>8</v>
      </c>
      <c r="R11505">
        <v>8</v>
      </c>
      <c r="S11505">
        <v>1</v>
      </c>
      <c r="T11505">
        <v>2</v>
      </c>
      <c r="U11505" t="b">
        <v>1</v>
      </c>
      <c r="V11505" t="s">
        <v>160</v>
      </c>
      <c r="W11505" t="s">
        <v>1075</v>
      </c>
      <c r="X11505" t="s">
        <v>15966</v>
      </c>
      <c r="Y11505">
        <v>148</v>
      </c>
      <c r="Z11505">
        <v>148</v>
      </c>
      <c r="AA11505">
        <v>3</v>
      </c>
      <c r="AB11505">
        <v>3</v>
      </c>
      <c r="AC11505">
        <v>64</v>
      </c>
    </row>
    <row r="11506" spans="1:29">
      <c r="A11506">
        <v>12500</v>
      </c>
      <c r="B11506" t="s">
        <v>805</v>
      </c>
      <c r="C11506" t="s">
        <v>13447</v>
      </c>
      <c r="J11506" t="s">
        <v>1436</v>
      </c>
      <c r="K11506">
        <v>0</v>
      </c>
      <c r="N11506" t="b">
        <v>1</v>
      </c>
      <c r="O11506" t="b">
        <v>0</v>
      </c>
      <c r="P11506" t="b">
        <v>0</v>
      </c>
      <c r="Q11506">
        <v>8</v>
      </c>
      <c r="R11506">
        <v>8</v>
      </c>
      <c r="S11506">
        <v>1</v>
      </c>
      <c r="T11506">
        <v>2</v>
      </c>
      <c r="U11506" t="b">
        <v>1</v>
      </c>
      <c r="V11506" t="s">
        <v>160</v>
      </c>
      <c r="W11506" t="s">
        <v>1075</v>
      </c>
      <c r="X11506" t="s">
        <v>15251</v>
      </c>
      <c r="Y11506">
        <v>148</v>
      </c>
      <c r="Z11506">
        <v>148</v>
      </c>
      <c r="AA11506">
        <v>4</v>
      </c>
      <c r="AB11506">
        <v>4</v>
      </c>
      <c r="AC11506">
        <v>64</v>
      </c>
    </row>
    <row r="11507" spans="1:29">
      <c r="A11507">
        <v>12501</v>
      </c>
      <c r="B11507" t="s">
        <v>805</v>
      </c>
      <c r="C11507" t="s">
        <v>13448</v>
      </c>
      <c r="J11507" t="s">
        <v>1436</v>
      </c>
      <c r="K11507">
        <v>0</v>
      </c>
      <c r="N11507" t="b">
        <v>1</v>
      </c>
      <c r="O11507" t="b">
        <v>0</v>
      </c>
      <c r="P11507" t="b">
        <v>0</v>
      </c>
      <c r="Q11507">
        <v>8</v>
      </c>
      <c r="R11507">
        <v>8</v>
      </c>
      <c r="S11507">
        <v>1</v>
      </c>
      <c r="T11507">
        <v>2</v>
      </c>
      <c r="U11507" t="b">
        <v>1</v>
      </c>
      <c r="V11507" t="s">
        <v>160</v>
      </c>
      <c r="W11507" t="s">
        <v>1075</v>
      </c>
      <c r="X11507" t="s">
        <v>15252</v>
      </c>
      <c r="Y11507">
        <v>148</v>
      </c>
      <c r="Z11507">
        <v>148</v>
      </c>
      <c r="AA11507">
        <v>5</v>
      </c>
      <c r="AB11507">
        <v>5</v>
      </c>
      <c r="AC11507">
        <v>64</v>
      </c>
    </row>
    <row r="11508" spans="1:29">
      <c r="A11508">
        <v>12502</v>
      </c>
      <c r="B11508" t="s">
        <v>805</v>
      </c>
      <c r="C11508" t="s">
        <v>13449</v>
      </c>
      <c r="J11508" t="s">
        <v>1436</v>
      </c>
      <c r="K11508">
        <v>0</v>
      </c>
      <c r="N11508" t="b">
        <v>1</v>
      </c>
      <c r="O11508" t="b">
        <v>0</v>
      </c>
      <c r="P11508" t="b">
        <v>0</v>
      </c>
      <c r="Q11508">
        <v>8</v>
      </c>
      <c r="R11508">
        <v>8</v>
      </c>
      <c r="S11508">
        <v>1</v>
      </c>
      <c r="T11508">
        <v>2</v>
      </c>
      <c r="U11508" t="b">
        <v>1</v>
      </c>
      <c r="V11508" t="s">
        <v>160</v>
      </c>
      <c r="W11508" t="s">
        <v>1075</v>
      </c>
      <c r="X11508" t="s">
        <v>15967</v>
      </c>
      <c r="Y11508">
        <v>149</v>
      </c>
      <c r="Z11508">
        <v>149</v>
      </c>
      <c r="AA11508">
        <v>2</v>
      </c>
      <c r="AB11508">
        <v>2</v>
      </c>
      <c r="AC11508">
        <v>64</v>
      </c>
    </row>
    <row r="11509" spans="1:29">
      <c r="A11509">
        <v>12503</v>
      </c>
      <c r="B11509" t="s">
        <v>805</v>
      </c>
      <c r="C11509" t="s">
        <v>13450</v>
      </c>
      <c r="J11509" t="s">
        <v>1436</v>
      </c>
      <c r="K11509">
        <v>0</v>
      </c>
      <c r="N11509" t="b">
        <v>1</v>
      </c>
      <c r="O11509" t="b">
        <v>0</v>
      </c>
      <c r="P11509" t="b">
        <v>0</v>
      </c>
      <c r="Q11509">
        <v>8</v>
      </c>
      <c r="R11509">
        <v>8</v>
      </c>
      <c r="S11509">
        <v>1</v>
      </c>
      <c r="T11509">
        <v>2</v>
      </c>
      <c r="U11509" t="b">
        <v>1</v>
      </c>
      <c r="V11509" t="s">
        <v>160</v>
      </c>
      <c r="W11509" t="s">
        <v>1075</v>
      </c>
      <c r="X11509" t="s">
        <v>15968</v>
      </c>
      <c r="Y11509">
        <v>149</v>
      </c>
      <c r="Z11509">
        <v>149</v>
      </c>
      <c r="AA11509">
        <v>3</v>
      </c>
      <c r="AB11509">
        <v>3</v>
      </c>
      <c r="AC11509">
        <v>64</v>
      </c>
    </row>
    <row r="11510" spans="1:29">
      <c r="A11510">
        <v>12504</v>
      </c>
      <c r="B11510" t="s">
        <v>805</v>
      </c>
      <c r="C11510" t="s">
        <v>13451</v>
      </c>
      <c r="J11510" t="s">
        <v>1436</v>
      </c>
      <c r="K11510">
        <v>0</v>
      </c>
      <c r="N11510" t="b">
        <v>1</v>
      </c>
      <c r="O11510" t="b">
        <v>0</v>
      </c>
      <c r="P11510" t="b">
        <v>0</v>
      </c>
      <c r="Q11510">
        <v>8</v>
      </c>
      <c r="R11510">
        <v>8</v>
      </c>
      <c r="S11510">
        <v>1</v>
      </c>
      <c r="T11510">
        <v>2</v>
      </c>
      <c r="U11510" t="b">
        <v>1</v>
      </c>
      <c r="V11510" t="s">
        <v>160</v>
      </c>
      <c r="W11510" t="s">
        <v>1075</v>
      </c>
      <c r="X11510" t="s">
        <v>15261</v>
      </c>
      <c r="Y11510">
        <v>149</v>
      </c>
      <c r="Z11510">
        <v>149</v>
      </c>
      <c r="AA11510">
        <v>4</v>
      </c>
      <c r="AB11510">
        <v>4</v>
      </c>
      <c r="AC11510">
        <v>64</v>
      </c>
    </row>
    <row r="11511" spans="1:29">
      <c r="A11511">
        <v>12505</v>
      </c>
      <c r="B11511" t="s">
        <v>805</v>
      </c>
      <c r="C11511" t="s">
        <v>13452</v>
      </c>
      <c r="J11511" t="s">
        <v>1436</v>
      </c>
      <c r="K11511">
        <v>0</v>
      </c>
      <c r="N11511" t="b">
        <v>1</v>
      </c>
      <c r="O11511" t="b">
        <v>0</v>
      </c>
      <c r="P11511" t="b">
        <v>0</v>
      </c>
      <c r="Q11511">
        <v>8</v>
      </c>
      <c r="R11511">
        <v>8</v>
      </c>
      <c r="S11511">
        <v>1</v>
      </c>
      <c r="T11511">
        <v>2</v>
      </c>
      <c r="U11511" t="b">
        <v>1</v>
      </c>
      <c r="V11511" t="s">
        <v>160</v>
      </c>
      <c r="W11511" t="s">
        <v>1075</v>
      </c>
      <c r="X11511" t="s">
        <v>15262</v>
      </c>
      <c r="Y11511">
        <v>149</v>
      </c>
      <c r="Z11511">
        <v>149</v>
      </c>
      <c r="AA11511">
        <v>5</v>
      </c>
      <c r="AB11511">
        <v>5</v>
      </c>
      <c r="AC11511">
        <v>64</v>
      </c>
    </row>
    <row r="11512" spans="1:29">
      <c r="A11512">
        <v>12506</v>
      </c>
      <c r="B11512" t="s">
        <v>805</v>
      </c>
      <c r="C11512" t="s">
        <v>13453</v>
      </c>
      <c r="J11512" t="s">
        <v>1436</v>
      </c>
      <c r="K11512">
        <v>0</v>
      </c>
      <c r="N11512" t="b">
        <v>1</v>
      </c>
      <c r="O11512" t="b">
        <v>0</v>
      </c>
      <c r="P11512" t="b">
        <v>0</v>
      </c>
      <c r="Q11512">
        <v>8</v>
      </c>
      <c r="R11512">
        <v>8</v>
      </c>
      <c r="S11512">
        <v>1</v>
      </c>
      <c r="T11512">
        <v>2</v>
      </c>
      <c r="U11512" t="b">
        <v>1</v>
      </c>
      <c r="V11512" t="s">
        <v>160</v>
      </c>
      <c r="W11512" t="s">
        <v>1075</v>
      </c>
      <c r="X11512" t="s">
        <v>15969</v>
      </c>
      <c r="Y11512">
        <v>150</v>
      </c>
      <c r="Z11512">
        <v>150</v>
      </c>
      <c r="AA11512">
        <v>2</v>
      </c>
      <c r="AB11512">
        <v>2</v>
      </c>
      <c r="AC11512">
        <v>64</v>
      </c>
    </row>
    <row r="11513" spans="1:29">
      <c r="A11513">
        <v>12507</v>
      </c>
      <c r="B11513" t="s">
        <v>805</v>
      </c>
      <c r="C11513" t="s">
        <v>13454</v>
      </c>
      <c r="J11513" t="s">
        <v>1436</v>
      </c>
      <c r="K11513">
        <v>0</v>
      </c>
      <c r="N11513" t="b">
        <v>1</v>
      </c>
      <c r="O11513" t="b">
        <v>0</v>
      </c>
      <c r="P11513" t="b">
        <v>0</v>
      </c>
      <c r="Q11513">
        <v>8</v>
      </c>
      <c r="R11513">
        <v>8</v>
      </c>
      <c r="S11513">
        <v>1</v>
      </c>
      <c r="T11513">
        <v>2</v>
      </c>
      <c r="U11513" t="b">
        <v>1</v>
      </c>
      <c r="V11513" t="s">
        <v>160</v>
      </c>
      <c r="W11513" t="s">
        <v>1075</v>
      </c>
      <c r="X11513" t="s">
        <v>15970</v>
      </c>
      <c r="Y11513">
        <v>150</v>
      </c>
      <c r="Z11513">
        <v>150</v>
      </c>
      <c r="AA11513">
        <v>3</v>
      </c>
      <c r="AB11513">
        <v>3</v>
      </c>
      <c r="AC11513">
        <v>64</v>
      </c>
    </row>
    <row r="11514" spans="1:29">
      <c r="A11514">
        <v>12508</v>
      </c>
      <c r="B11514" t="s">
        <v>805</v>
      </c>
      <c r="C11514" t="s">
        <v>13455</v>
      </c>
      <c r="J11514" t="s">
        <v>1436</v>
      </c>
      <c r="K11514">
        <v>0</v>
      </c>
      <c r="N11514" t="b">
        <v>1</v>
      </c>
      <c r="O11514" t="b">
        <v>0</v>
      </c>
      <c r="P11514" t="b">
        <v>0</v>
      </c>
      <c r="Q11514">
        <v>8</v>
      </c>
      <c r="R11514">
        <v>8</v>
      </c>
      <c r="S11514">
        <v>1</v>
      </c>
      <c r="T11514">
        <v>2</v>
      </c>
      <c r="U11514" t="b">
        <v>1</v>
      </c>
      <c r="V11514" t="s">
        <v>160</v>
      </c>
      <c r="W11514" t="s">
        <v>1075</v>
      </c>
      <c r="X11514" t="s">
        <v>15253</v>
      </c>
      <c r="Y11514">
        <v>150</v>
      </c>
      <c r="Z11514">
        <v>150</v>
      </c>
      <c r="AA11514">
        <v>4</v>
      </c>
      <c r="AB11514">
        <v>4</v>
      </c>
      <c r="AC11514">
        <v>64</v>
      </c>
    </row>
    <row r="11515" spans="1:29">
      <c r="A11515">
        <v>12509</v>
      </c>
      <c r="B11515" t="s">
        <v>805</v>
      </c>
      <c r="C11515" t="s">
        <v>13456</v>
      </c>
      <c r="J11515" t="s">
        <v>1436</v>
      </c>
      <c r="K11515">
        <v>0</v>
      </c>
      <c r="N11515" t="b">
        <v>1</v>
      </c>
      <c r="O11515" t="b">
        <v>0</v>
      </c>
      <c r="P11515" t="b">
        <v>0</v>
      </c>
      <c r="Q11515">
        <v>8</v>
      </c>
      <c r="R11515">
        <v>8</v>
      </c>
      <c r="S11515">
        <v>1</v>
      </c>
      <c r="T11515">
        <v>2</v>
      </c>
      <c r="U11515" t="b">
        <v>1</v>
      </c>
      <c r="V11515" t="s">
        <v>160</v>
      </c>
      <c r="W11515" t="s">
        <v>1075</v>
      </c>
      <c r="X11515" t="s">
        <v>15254</v>
      </c>
      <c r="Y11515">
        <v>150</v>
      </c>
      <c r="Z11515">
        <v>150</v>
      </c>
      <c r="AA11515">
        <v>5</v>
      </c>
      <c r="AB11515">
        <v>5</v>
      </c>
      <c r="AC11515">
        <v>64</v>
      </c>
    </row>
    <row r="11516" spans="1:29">
      <c r="A11516">
        <v>12510</v>
      </c>
      <c r="B11516" t="s">
        <v>805</v>
      </c>
      <c r="C11516" t="s">
        <v>13457</v>
      </c>
      <c r="J11516" t="s">
        <v>1436</v>
      </c>
      <c r="K11516">
        <v>0</v>
      </c>
      <c r="N11516" t="b">
        <v>1</v>
      </c>
      <c r="O11516" t="b">
        <v>0</v>
      </c>
      <c r="P11516" t="b">
        <v>0</v>
      </c>
      <c r="Q11516">
        <v>8</v>
      </c>
      <c r="R11516">
        <v>8</v>
      </c>
      <c r="S11516">
        <v>1</v>
      </c>
      <c r="T11516">
        <v>2</v>
      </c>
      <c r="U11516" t="b">
        <v>1</v>
      </c>
      <c r="V11516" t="s">
        <v>160</v>
      </c>
      <c r="W11516" t="s">
        <v>1075</v>
      </c>
      <c r="X11516" t="s">
        <v>15971</v>
      </c>
      <c r="Y11516">
        <v>151</v>
      </c>
      <c r="Z11516">
        <v>151</v>
      </c>
      <c r="AA11516">
        <v>2</v>
      </c>
      <c r="AB11516">
        <v>2</v>
      </c>
      <c r="AC11516">
        <v>64</v>
      </c>
    </row>
    <row r="11517" spans="1:29">
      <c r="A11517">
        <v>12511</v>
      </c>
      <c r="B11517" t="s">
        <v>805</v>
      </c>
      <c r="C11517" t="s">
        <v>13458</v>
      </c>
      <c r="J11517" t="s">
        <v>1436</v>
      </c>
      <c r="K11517">
        <v>0</v>
      </c>
      <c r="N11517" t="b">
        <v>1</v>
      </c>
      <c r="O11517" t="b">
        <v>0</v>
      </c>
      <c r="P11517" t="b">
        <v>0</v>
      </c>
      <c r="Q11517">
        <v>8</v>
      </c>
      <c r="R11517">
        <v>8</v>
      </c>
      <c r="S11517">
        <v>1</v>
      </c>
      <c r="T11517">
        <v>2</v>
      </c>
      <c r="U11517" t="b">
        <v>1</v>
      </c>
      <c r="V11517" t="s">
        <v>160</v>
      </c>
      <c r="W11517" t="s">
        <v>1075</v>
      </c>
      <c r="X11517" t="s">
        <v>15972</v>
      </c>
      <c r="Y11517">
        <v>151</v>
      </c>
      <c r="Z11517">
        <v>151</v>
      </c>
      <c r="AA11517">
        <v>3</v>
      </c>
      <c r="AB11517">
        <v>3</v>
      </c>
      <c r="AC11517">
        <v>64</v>
      </c>
    </row>
    <row r="11518" spans="1:29">
      <c r="A11518">
        <v>12512</v>
      </c>
      <c r="B11518" t="s">
        <v>805</v>
      </c>
      <c r="C11518" t="s">
        <v>13459</v>
      </c>
      <c r="J11518" t="s">
        <v>1436</v>
      </c>
      <c r="K11518">
        <v>0</v>
      </c>
      <c r="N11518" t="b">
        <v>1</v>
      </c>
      <c r="O11518" t="b">
        <v>0</v>
      </c>
      <c r="P11518" t="b">
        <v>0</v>
      </c>
      <c r="Q11518">
        <v>8</v>
      </c>
      <c r="R11518">
        <v>8</v>
      </c>
      <c r="S11518">
        <v>1</v>
      </c>
      <c r="T11518">
        <v>2</v>
      </c>
      <c r="U11518" t="b">
        <v>1</v>
      </c>
      <c r="V11518" t="s">
        <v>160</v>
      </c>
      <c r="W11518" t="s">
        <v>1075</v>
      </c>
      <c r="X11518" t="s">
        <v>15255</v>
      </c>
      <c r="Y11518">
        <v>151</v>
      </c>
      <c r="Z11518">
        <v>151</v>
      </c>
      <c r="AA11518">
        <v>4</v>
      </c>
      <c r="AB11518">
        <v>4</v>
      </c>
      <c r="AC11518">
        <v>64</v>
      </c>
    </row>
    <row r="11519" spans="1:29">
      <c r="A11519">
        <v>12513</v>
      </c>
      <c r="B11519" t="s">
        <v>805</v>
      </c>
      <c r="C11519" t="s">
        <v>13460</v>
      </c>
      <c r="J11519" t="s">
        <v>1436</v>
      </c>
      <c r="K11519">
        <v>0</v>
      </c>
      <c r="N11519" t="b">
        <v>1</v>
      </c>
      <c r="O11519" t="b">
        <v>0</v>
      </c>
      <c r="P11519" t="b">
        <v>0</v>
      </c>
      <c r="Q11519">
        <v>8</v>
      </c>
      <c r="R11519">
        <v>8</v>
      </c>
      <c r="S11519">
        <v>1</v>
      </c>
      <c r="T11519">
        <v>2</v>
      </c>
      <c r="U11519" t="b">
        <v>1</v>
      </c>
      <c r="V11519" t="s">
        <v>160</v>
      </c>
      <c r="W11519" t="s">
        <v>1075</v>
      </c>
      <c r="X11519" t="s">
        <v>15256</v>
      </c>
      <c r="Y11519">
        <v>151</v>
      </c>
      <c r="Z11519">
        <v>151</v>
      </c>
      <c r="AA11519">
        <v>5</v>
      </c>
      <c r="AB11519">
        <v>5</v>
      </c>
      <c r="AC11519">
        <v>64</v>
      </c>
    </row>
    <row r="11520" spans="1:29">
      <c r="A11520">
        <v>12514</v>
      </c>
      <c r="B11520" t="s">
        <v>805</v>
      </c>
      <c r="C11520" t="s">
        <v>13461</v>
      </c>
      <c r="J11520" t="s">
        <v>1436</v>
      </c>
      <c r="K11520">
        <v>0</v>
      </c>
      <c r="N11520" t="b">
        <v>1</v>
      </c>
      <c r="O11520" t="b">
        <v>0</v>
      </c>
      <c r="P11520" t="b">
        <v>0</v>
      </c>
      <c r="Q11520">
        <v>8</v>
      </c>
      <c r="R11520">
        <v>8</v>
      </c>
      <c r="S11520">
        <v>1</v>
      </c>
      <c r="T11520">
        <v>2</v>
      </c>
      <c r="U11520" t="b">
        <v>1</v>
      </c>
      <c r="V11520" t="s">
        <v>160</v>
      </c>
      <c r="W11520" t="s">
        <v>1075</v>
      </c>
      <c r="X11520" t="s">
        <v>15973</v>
      </c>
      <c r="Y11520">
        <v>152</v>
      </c>
      <c r="Z11520">
        <v>152</v>
      </c>
      <c r="AA11520">
        <v>2</v>
      </c>
      <c r="AB11520">
        <v>2</v>
      </c>
      <c r="AC11520">
        <v>64</v>
      </c>
    </row>
    <row r="11521" spans="1:29">
      <c r="A11521">
        <v>12515</v>
      </c>
      <c r="B11521" t="s">
        <v>805</v>
      </c>
      <c r="C11521" t="s">
        <v>13462</v>
      </c>
      <c r="J11521" t="s">
        <v>1436</v>
      </c>
      <c r="K11521">
        <v>0</v>
      </c>
      <c r="N11521" t="b">
        <v>1</v>
      </c>
      <c r="O11521" t="b">
        <v>0</v>
      </c>
      <c r="P11521" t="b">
        <v>0</v>
      </c>
      <c r="Q11521">
        <v>8</v>
      </c>
      <c r="R11521">
        <v>8</v>
      </c>
      <c r="S11521">
        <v>1</v>
      </c>
      <c r="T11521">
        <v>2</v>
      </c>
      <c r="U11521" t="b">
        <v>1</v>
      </c>
      <c r="V11521" t="s">
        <v>160</v>
      </c>
      <c r="W11521" t="s">
        <v>1075</v>
      </c>
      <c r="X11521" t="s">
        <v>15974</v>
      </c>
      <c r="Y11521">
        <v>152</v>
      </c>
      <c r="Z11521">
        <v>152</v>
      </c>
      <c r="AA11521">
        <v>3</v>
      </c>
      <c r="AB11521">
        <v>3</v>
      </c>
      <c r="AC11521">
        <v>64</v>
      </c>
    </row>
    <row r="11522" spans="1:29">
      <c r="A11522">
        <v>12516</v>
      </c>
      <c r="B11522" t="s">
        <v>805</v>
      </c>
      <c r="C11522" t="s">
        <v>13463</v>
      </c>
      <c r="J11522" t="s">
        <v>1436</v>
      </c>
      <c r="K11522">
        <v>0</v>
      </c>
      <c r="N11522" t="b">
        <v>1</v>
      </c>
      <c r="O11522" t="b">
        <v>0</v>
      </c>
      <c r="P11522" t="b">
        <v>0</v>
      </c>
      <c r="Q11522">
        <v>8</v>
      </c>
      <c r="R11522">
        <v>8</v>
      </c>
      <c r="S11522">
        <v>1</v>
      </c>
      <c r="T11522">
        <v>2</v>
      </c>
      <c r="U11522" t="b">
        <v>1</v>
      </c>
      <c r="V11522" t="s">
        <v>160</v>
      </c>
      <c r="W11522" t="s">
        <v>1075</v>
      </c>
      <c r="X11522" t="s">
        <v>15257</v>
      </c>
      <c r="Y11522">
        <v>152</v>
      </c>
      <c r="Z11522">
        <v>152</v>
      </c>
      <c r="AA11522">
        <v>4</v>
      </c>
      <c r="AB11522">
        <v>4</v>
      </c>
      <c r="AC11522">
        <v>64</v>
      </c>
    </row>
    <row r="11523" spans="1:29">
      <c r="A11523">
        <v>12517</v>
      </c>
      <c r="B11523" t="s">
        <v>805</v>
      </c>
      <c r="C11523" t="s">
        <v>13464</v>
      </c>
      <c r="J11523" t="s">
        <v>1436</v>
      </c>
      <c r="K11523">
        <v>0</v>
      </c>
      <c r="N11523" t="b">
        <v>1</v>
      </c>
      <c r="O11523" t="b">
        <v>0</v>
      </c>
      <c r="P11523" t="b">
        <v>0</v>
      </c>
      <c r="Q11523">
        <v>8</v>
      </c>
      <c r="R11523">
        <v>8</v>
      </c>
      <c r="S11523">
        <v>1</v>
      </c>
      <c r="T11523">
        <v>2</v>
      </c>
      <c r="U11523" t="b">
        <v>1</v>
      </c>
      <c r="V11523" t="s">
        <v>160</v>
      </c>
      <c r="W11523" t="s">
        <v>1075</v>
      </c>
      <c r="X11523" t="s">
        <v>15258</v>
      </c>
      <c r="Y11523">
        <v>152</v>
      </c>
      <c r="Z11523">
        <v>152</v>
      </c>
      <c r="AA11523">
        <v>5</v>
      </c>
      <c r="AB11523">
        <v>5</v>
      </c>
      <c r="AC11523">
        <v>64</v>
      </c>
    </row>
    <row r="11524" spans="1:29">
      <c r="A11524">
        <v>12518</v>
      </c>
      <c r="B11524" t="s">
        <v>805</v>
      </c>
      <c r="C11524" t="s">
        <v>13465</v>
      </c>
      <c r="J11524" t="s">
        <v>1436</v>
      </c>
      <c r="K11524">
        <v>0</v>
      </c>
      <c r="N11524" t="b">
        <v>1</v>
      </c>
      <c r="O11524" t="b">
        <v>0</v>
      </c>
      <c r="P11524" t="b">
        <v>0</v>
      </c>
      <c r="Q11524">
        <v>8</v>
      </c>
      <c r="R11524">
        <v>8</v>
      </c>
      <c r="S11524">
        <v>1</v>
      </c>
      <c r="T11524">
        <v>2</v>
      </c>
      <c r="U11524" t="b">
        <v>1</v>
      </c>
      <c r="V11524" t="s">
        <v>160</v>
      </c>
      <c r="W11524" t="s">
        <v>1075</v>
      </c>
      <c r="X11524" t="s">
        <v>15975</v>
      </c>
      <c r="Y11524">
        <v>153</v>
      </c>
      <c r="Z11524">
        <v>153</v>
      </c>
      <c r="AA11524">
        <v>2</v>
      </c>
      <c r="AB11524">
        <v>2</v>
      </c>
      <c r="AC11524">
        <v>64</v>
      </c>
    </row>
    <row r="11525" spans="1:29">
      <c r="A11525">
        <v>12519</v>
      </c>
      <c r="B11525" t="s">
        <v>805</v>
      </c>
      <c r="C11525" t="s">
        <v>13466</v>
      </c>
      <c r="J11525" t="s">
        <v>1436</v>
      </c>
      <c r="K11525">
        <v>0</v>
      </c>
      <c r="N11525" t="b">
        <v>1</v>
      </c>
      <c r="O11525" t="b">
        <v>0</v>
      </c>
      <c r="P11525" t="b">
        <v>0</v>
      </c>
      <c r="Q11525">
        <v>8</v>
      </c>
      <c r="R11525">
        <v>8</v>
      </c>
      <c r="S11525">
        <v>1</v>
      </c>
      <c r="T11525">
        <v>2</v>
      </c>
      <c r="U11525" t="b">
        <v>1</v>
      </c>
      <c r="V11525" t="s">
        <v>160</v>
      </c>
      <c r="W11525" t="s">
        <v>1075</v>
      </c>
      <c r="X11525" t="s">
        <v>15976</v>
      </c>
      <c r="Y11525">
        <v>153</v>
      </c>
      <c r="Z11525">
        <v>153</v>
      </c>
      <c r="AA11525">
        <v>3</v>
      </c>
      <c r="AB11525">
        <v>3</v>
      </c>
      <c r="AC11525">
        <v>64</v>
      </c>
    </row>
    <row r="11526" spans="1:29">
      <c r="A11526">
        <v>12520</v>
      </c>
      <c r="B11526" t="s">
        <v>805</v>
      </c>
      <c r="C11526" t="s">
        <v>13467</v>
      </c>
      <c r="J11526" t="s">
        <v>1436</v>
      </c>
      <c r="K11526">
        <v>0</v>
      </c>
      <c r="N11526" t="b">
        <v>1</v>
      </c>
      <c r="O11526" t="b">
        <v>0</v>
      </c>
      <c r="P11526" t="b">
        <v>0</v>
      </c>
      <c r="Q11526">
        <v>8</v>
      </c>
      <c r="R11526">
        <v>8</v>
      </c>
      <c r="S11526">
        <v>1</v>
      </c>
      <c r="T11526">
        <v>2</v>
      </c>
      <c r="U11526" t="b">
        <v>1</v>
      </c>
      <c r="V11526" t="s">
        <v>160</v>
      </c>
      <c r="W11526" t="s">
        <v>1075</v>
      </c>
      <c r="X11526" t="s">
        <v>15259</v>
      </c>
      <c r="Y11526">
        <v>153</v>
      </c>
      <c r="Z11526">
        <v>153</v>
      </c>
      <c r="AA11526">
        <v>4</v>
      </c>
      <c r="AB11526">
        <v>4</v>
      </c>
      <c r="AC11526">
        <v>64</v>
      </c>
    </row>
    <row r="11527" spans="1:29">
      <c r="A11527">
        <v>12521</v>
      </c>
      <c r="B11527" t="s">
        <v>805</v>
      </c>
      <c r="C11527" t="s">
        <v>13468</v>
      </c>
      <c r="J11527" t="s">
        <v>1436</v>
      </c>
      <c r="K11527">
        <v>0</v>
      </c>
      <c r="N11527" t="b">
        <v>1</v>
      </c>
      <c r="O11527" t="b">
        <v>0</v>
      </c>
      <c r="P11527" t="b">
        <v>0</v>
      </c>
      <c r="Q11527">
        <v>8</v>
      </c>
      <c r="R11527">
        <v>8</v>
      </c>
      <c r="S11527">
        <v>1</v>
      </c>
      <c r="T11527">
        <v>2</v>
      </c>
      <c r="U11527" t="b">
        <v>1</v>
      </c>
      <c r="V11527" t="s">
        <v>160</v>
      </c>
      <c r="W11527" t="s">
        <v>1075</v>
      </c>
      <c r="X11527" t="s">
        <v>15260</v>
      </c>
      <c r="Y11527">
        <v>153</v>
      </c>
      <c r="Z11527">
        <v>153</v>
      </c>
      <c r="AA11527">
        <v>5</v>
      </c>
      <c r="AB11527">
        <v>5</v>
      </c>
      <c r="AC11527">
        <v>64</v>
      </c>
    </row>
    <row r="11528" spans="1:29">
      <c r="A11528">
        <v>12522</v>
      </c>
      <c r="B11528" t="s">
        <v>805</v>
      </c>
      <c r="C11528" t="s">
        <v>13469</v>
      </c>
      <c r="J11528" t="s">
        <v>1436</v>
      </c>
      <c r="K11528">
        <v>0</v>
      </c>
      <c r="N11528" t="b">
        <v>1</v>
      </c>
      <c r="O11528" t="b">
        <v>0</v>
      </c>
      <c r="P11528" t="b">
        <v>0</v>
      </c>
      <c r="Q11528">
        <v>8</v>
      </c>
      <c r="R11528">
        <v>8</v>
      </c>
      <c r="S11528">
        <v>1</v>
      </c>
      <c r="T11528">
        <v>2</v>
      </c>
      <c r="U11528" t="b">
        <v>1</v>
      </c>
      <c r="V11528" t="s">
        <v>160</v>
      </c>
      <c r="W11528" t="s">
        <v>1075</v>
      </c>
      <c r="X11528" t="s">
        <v>15977</v>
      </c>
      <c r="Y11528">
        <v>154</v>
      </c>
      <c r="Z11528">
        <v>154</v>
      </c>
      <c r="AA11528">
        <v>2</v>
      </c>
      <c r="AB11528">
        <v>2</v>
      </c>
      <c r="AC11528">
        <v>64</v>
      </c>
    </row>
    <row r="11529" spans="1:29">
      <c r="A11529">
        <v>12523</v>
      </c>
      <c r="B11529" t="s">
        <v>805</v>
      </c>
      <c r="C11529" t="s">
        <v>13470</v>
      </c>
      <c r="J11529" t="s">
        <v>1436</v>
      </c>
      <c r="K11529">
        <v>0</v>
      </c>
      <c r="N11529" t="b">
        <v>1</v>
      </c>
      <c r="O11529" t="b">
        <v>0</v>
      </c>
      <c r="P11529" t="b">
        <v>0</v>
      </c>
      <c r="Q11529">
        <v>8</v>
      </c>
      <c r="R11529">
        <v>8</v>
      </c>
      <c r="S11529">
        <v>1</v>
      </c>
      <c r="T11529">
        <v>2</v>
      </c>
      <c r="U11529" t="b">
        <v>1</v>
      </c>
      <c r="V11529" t="s">
        <v>160</v>
      </c>
      <c r="W11529" t="s">
        <v>1075</v>
      </c>
      <c r="X11529" t="s">
        <v>15978</v>
      </c>
      <c r="Y11529">
        <v>154</v>
      </c>
      <c r="Z11529">
        <v>154</v>
      </c>
      <c r="AA11529">
        <v>3</v>
      </c>
      <c r="AB11529">
        <v>3</v>
      </c>
      <c r="AC11529">
        <v>64</v>
      </c>
    </row>
    <row r="11530" spans="1:29">
      <c r="A11530">
        <v>12524</v>
      </c>
      <c r="B11530" t="s">
        <v>805</v>
      </c>
      <c r="C11530" t="s">
        <v>13471</v>
      </c>
      <c r="J11530" t="s">
        <v>1436</v>
      </c>
      <c r="K11530">
        <v>0</v>
      </c>
      <c r="N11530" t="b">
        <v>1</v>
      </c>
      <c r="O11530" t="b">
        <v>0</v>
      </c>
      <c r="P11530" t="b">
        <v>0</v>
      </c>
      <c r="Q11530">
        <v>8</v>
      </c>
      <c r="R11530">
        <v>8</v>
      </c>
      <c r="S11530">
        <v>1</v>
      </c>
      <c r="T11530">
        <v>2</v>
      </c>
      <c r="U11530" t="b">
        <v>1</v>
      </c>
      <c r="V11530" t="s">
        <v>160</v>
      </c>
      <c r="W11530" t="s">
        <v>1075</v>
      </c>
      <c r="X11530" t="s">
        <v>15293</v>
      </c>
      <c r="Y11530">
        <v>154</v>
      </c>
      <c r="Z11530">
        <v>154</v>
      </c>
      <c r="AA11530">
        <v>4</v>
      </c>
      <c r="AB11530">
        <v>4</v>
      </c>
      <c r="AC11530">
        <v>64</v>
      </c>
    </row>
    <row r="11531" spans="1:29">
      <c r="A11531">
        <v>12525</v>
      </c>
      <c r="B11531" t="s">
        <v>805</v>
      </c>
      <c r="C11531" t="s">
        <v>13472</v>
      </c>
      <c r="J11531" t="s">
        <v>1436</v>
      </c>
      <c r="K11531">
        <v>0</v>
      </c>
      <c r="N11531" t="b">
        <v>1</v>
      </c>
      <c r="O11531" t="b">
        <v>0</v>
      </c>
      <c r="P11531" t="b">
        <v>0</v>
      </c>
      <c r="Q11531">
        <v>8</v>
      </c>
      <c r="R11531">
        <v>8</v>
      </c>
      <c r="S11531">
        <v>1</v>
      </c>
      <c r="T11531">
        <v>2</v>
      </c>
      <c r="U11531" t="b">
        <v>1</v>
      </c>
      <c r="V11531" t="s">
        <v>160</v>
      </c>
      <c r="W11531" t="s">
        <v>1075</v>
      </c>
      <c r="X11531" t="s">
        <v>15294</v>
      </c>
      <c r="Y11531">
        <v>154</v>
      </c>
      <c r="Z11531">
        <v>154</v>
      </c>
      <c r="AA11531">
        <v>5</v>
      </c>
      <c r="AB11531">
        <v>5</v>
      </c>
      <c r="AC11531">
        <v>64</v>
      </c>
    </row>
    <row r="11532" spans="1:29">
      <c r="A11532">
        <v>12526</v>
      </c>
      <c r="B11532" t="s">
        <v>805</v>
      </c>
      <c r="C11532" t="s">
        <v>13473</v>
      </c>
      <c r="J11532" t="s">
        <v>1436</v>
      </c>
      <c r="K11532">
        <v>0</v>
      </c>
      <c r="N11532" t="b">
        <v>1</v>
      </c>
      <c r="O11532" t="b">
        <v>0</v>
      </c>
      <c r="P11532" t="b">
        <v>0</v>
      </c>
      <c r="Q11532">
        <v>8</v>
      </c>
      <c r="R11532">
        <v>8</v>
      </c>
      <c r="S11532">
        <v>1</v>
      </c>
      <c r="T11532">
        <v>2</v>
      </c>
      <c r="U11532" t="b">
        <v>1</v>
      </c>
      <c r="V11532" t="s">
        <v>160</v>
      </c>
      <c r="W11532" t="s">
        <v>1075</v>
      </c>
      <c r="X11532" t="s">
        <v>15979</v>
      </c>
      <c r="Y11532">
        <v>155</v>
      </c>
      <c r="Z11532">
        <v>155</v>
      </c>
      <c r="AA11532">
        <v>2</v>
      </c>
      <c r="AB11532">
        <v>2</v>
      </c>
      <c r="AC11532">
        <v>64</v>
      </c>
    </row>
    <row r="11533" spans="1:29">
      <c r="A11533">
        <v>12527</v>
      </c>
      <c r="B11533" t="s">
        <v>805</v>
      </c>
      <c r="C11533" t="s">
        <v>13474</v>
      </c>
      <c r="J11533" t="s">
        <v>1436</v>
      </c>
      <c r="K11533">
        <v>0</v>
      </c>
      <c r="N11533" t="b">
        <v>1</v>
      </c>
      <c r="O11533" t="b">
        <v>0</v>
      </c>
      <c r="P11533" t="b">
        <v>0</v>
      </c>
      <c r="Q11533">
        <v>8</v>
      </c>
      <c r="R11533">
        <v>8</v>
      </c>
      <c r="S11533">
        <v>1</v>
      </c>
      <c r="T11533">
        <v>2</v>
      </c>
      <c r="U11533" t="b">
        <v>1</v>
      </c>
      <c r="V11533" t="s">
        <v>160</v>
      </c>
      <c r="W11533" t="s">
        <v>1075</v>
      </c>
      <c r="X11533" t="s">
        <v>15980</v>
      </c>
      <c r="Y11533">
        <v>155</v>
      </c>
      <c r="Z11533">
        <v>155</v>
      </c>
      <c r="AA11533">
        <v>3</v>
      </c>
      <c r="AB11533">
        <v>3</v>
      </c>
      <c r="AC11533">
        <v>64</v>
      </c>
    </row>
    <row r="11534" spans="1:29">
      <c r="A11534">
        <v>12528</v>
      </c>
      <c r="B11534" t="s">
        <v>805</v>
      </c>
      <c r="C11534" t="s">
        <v>13475</v>
      </c>
      <c r="J11534" t="s">
        <v>1436</v>
      </c>
      <c r="K11534">
        <v>0</v>
      </c>
      <c r="N11534" t="b">
        <v>1</v>
      </c>
      <c r="O11534" t="b">
        <v>0</v>
      </c>
      <c r="P11534" t="b">
        <v>0</v>
      </c>
      <c r="Q11534">
        <v>8</v>
      </c>
      <c r="R11534">
        <v>8</v>
      </c>
      <c r="S11534">
        <v>1</v>
      </c>
      <c r="T11534">
        <v>2</v>
      </c>
      <c r="U11534" t="b">
        <v>1</v>
      </c>
      <c r="V11534" t="s">
        <v>160</v>
      </c>
      <c r="W11534" t="s">
        <v>1075</v>
      </c>
      <c r="X11534" t="s">
        <v>15297</v>
      </c>
      <c r="Y11534">
        <v>155</v>
      </c>
      <c r="Z11534">
        <v>155</v>
      </c>
      <c r="AA11534">
        <v>4</v>
      </c>
      <c r="AB11534">
        <v>4</v>
      </c>
      <c r="AC11534">
        <v>64</v>
      </c>
    </row>
    <row r="11535" spans="1:29">
      <c r="A11535">
        <v>12529</v>
      </c>
      <c r="B11535" t="s">
        <v>805</v>
      </c>
      <c r="C11535" t="s">
        <v>13476</v>
      </c>
      <c r="J11535" t="s">
        <v>1436</v>
      </c>
      <c r="K11535">
        <v>0</v>
      </c>
      <c r="N11535" t="b">
        <v>1</v>
      </c>
      <c r="O11535" t="b">
        <v>0</v>
      </c>
      <c r="P11535" t="b">
        <v>0</v>
      </c>
      <c r="Q11535">
        <v>8</v>
      </c>
      <c r="R11535">
        <v>8</v>
      </c>
      <c r="S11535">
        <v>1</v>
      </c>
      <c r="T11535">
        <v>2</v>
      </c>
      <c r="U11535" t="b">
        <v>1</v>
      </c>
      <c r="V11535" t="s">
        <v>160</v>
      </c>
      <c r="W11535" t="s">
        <v>1075</v>
      </c>
      <c r="X11535" t="s">
        <v>15298</v>
      </c>
      <c r="Y11535">
        <v>155</v>
      </c>
      <c r="Z11535">
        <v>155</v>
      </c>
      <c r="AA11535">
        <v>5</v>
      </c>
      <c r="AB11535">
        <v>5</v>
      </c>
      <c r="AC11535">
        <v>64</v>
      </c>
    </row>
    <row r="11536" spans="1:29">
      <c r="A11536">
        <v>12530</v>
      </c>
      <c r="B11536" t="s">
        <v>805</v>
      </c>
      <c r="C11536" t="s">
        <v>13477</v>
      </c>
      <c r="J11536" t="s">
        <v>1436</v>
      </c>
      <c r="K11536">
        <v>0</v>
      </c>
      <c r="N11536" t="b">
        <v>1</v>
      </c>
      <c r="O11536" t="b">
        <v>0</v>
      </c>
      <c r="P11536" t="b">
        <v>0</v>
      </c>
      <c r="Q11536">
        <v>8</v>
      </c>
      <c r="R11536">
        <v>8</v>
      </c>
      <c r="S11536">
        <v>1</v>
      </c>
      <c r="T11536">
        <v>2</v>
      </c>
      <c r="U11536" t="b">
        <v>1</v>
      </c>
      <c r="V11536" t="s">
        <v>160</v>
      </c>
      <c r="W11536" t="s">
        <v>1075</v>
      </c>
      <c r="X11536" t="s">
        <v>15981</v>
      </c>
      <c r="Y11536">
        <v>156</v>
      </c>
      <c r="Z11536">
        <v>156</v>
      </c>
      <c r="AA11536">
        <v>2</v>
      </c>
      <c r="AB11536">
        <v>2</v>
      </c>
      <c r="AC11536">
        <v>64</v>
      </c>
    </row>
    <row r="11537" spans="1:29">
      <c r="A11537">
        <v>12531</v>
      </c>
      <c r="B11537" t="s">
        <v>805</v>
      </c>
      <c r="C11537" t="s">
        <v>13478</v>
      </c>
      <c r="J11537" t="s">
        <v>1436</v>
      </c>
      <c r="K11537">
        <v>0</v>
      </c>
      <c r="N11537" t="b">
        <v>1</v>
      </c>
      <c r="O11537" t="b">
        <v>0</v>
      </c>
      <c r="P11537" t="b">
        <v>0</v>
      </c>
      <c r="Q11537">
        <v>8</v>
      </c>
      <c r="R11537">
        <v>8</v>
      </c>
      <c r="S11537">
        <v>1</v>
      </c>
      <c r="T11537">
        <v>2</v>
      </c>
      <c r="U11537" t="b">
        <v>1</v>
      </c>
      <c r="V11537" t="s">
        <v>160</v>
      </c>
      <c r="W11537" t="s">
        <v>1075</v>
      </c>
      <c r="X11537" t="s">
        <v>15982</v>
      </c>
      <c r="Y11537">
        <v>156</v>
      </c>
      <c r="Z11537">
        <v>156</v>
      </c>
      <c r="AA11537">
        <v>3</v>
      </c>
      <c r="AB11537">
        <v>3</v>
      </c>
      <c r="AC11537">
        <v>64</v>
      </c>
    </row>
    <row r="11538" spans="1:29">
      <c r="A11538">
        <v>12532</v>
      </c>
      <c r="B11538" t="s">
        <v>805</v>
      </c>
      <c r="C11538" t="s">
        <v>13479</v>
      </c>
      <c r="J11538" t="s">
        <v>1436</v>
      </c>
      <c r="K11538">
        <v>0</v>
      </c>
      <c r="N11538" t="b">
        <v>1</v>
      </c>
      <c r="O11538" t="b">
        <v>0</v>
      </c>
      <c r="P11538" t="b">
        <v>0</v>
      </c>
      <c r="Q11538">
        <v>8</v>
      </c>
      <c r="R11538">
        <v>8</v>
      </c>
      <c r="S11538">
        <v>1</v>
      </c>
      <c r="T11538">
        <v>2</v>
      </c>
      <c r="U11538" t="b">
        <v>1</v>
      </c>
      <c r="V11538" t="s">
        <v>160</v>
      </c>
      <c r="W11538" t="s">
        <v>1075</v>
      </c>
      <c r="X11538" t="s">
        <v>15302</v>
      </c>
      <c r="Y11538">
        <v>156</v>
      </c>
      <c r="Z11538">
        <v>156</v>
      </c>
      <c r="AA11538">
        <v>4</v>
      </c>
      <c r="AB11538">
        <v>4</v>
      </c>
      <c r="AC11538">
        <v>64</v>
      </c>
    </row>
    <row r="11539" spans="1:29">
      <c r="A11539">
        <v>12533</v>
      </c>
      <c r="B11539" t="s">
        <v>805</v>
      </c>
      <c r="C11539" t="s">
        <v>13480</v>
      </c>
      <c r="J11539" t="s">
        <v>1436</v>
      </c>
      <c r="K11539">
        <v>0</v>
      </c>
      <c r="N11539" t="b">
        <v>1</v>
      </c>
      <c r="O11539" t="b">
        <v>0</v>
      </c>
      <c r="P11539" t="b">
        <v>0</v>
      </c>
      <c r="Q11539">
        <v>8</v>
      </c>
      <c r="R11539">
        <v>8</v>
      </c>
      <c r="S11539">
        <v>1</v>
      </c>
      <c r="T11539">
        <v>2</v>
      </c>
      <c r="U11539" t="b">
        <v>1</v>
      </c>
      <c r="V11539" t="s">
        <v>160</v>
      </c>
      <c r="W11539" t="s">
        <v>1075</v>
      </c>
      <c r="X11539" t="s">
        <v>15303</v>
      </c>
      <c r="Y11539">
        <v>156</v>
      </c>
      <c r="Z11539">
        <v>156</v>
      </c>
      <c r="AA11539">
        <v>5</v>
      </c>
      <c r="AB11539">
        <v>5</v>
      </c>
      <c r="AC11539">
        <v>64</v>
      </c>
    </row>
    <row r="11540" spans="1:29">
      <c r="A11540">
        <v>12534</v>
      </c>
      <c r="B11540" t="s">
        <v>805</v>
      </c>
      <c r="C11540" t="s">
        <v>13481</v>
      </c>
      <c r="J11540" t="s">
        <v>1436</v>
      </c>
      <c r="K11540">
        <v>0</v>
      </c>
      <c r="N11540" t="b">
        <v>1</v>
      </c>
      <c r="O11540" t="b">
        <v>0</v>
      </c>
      <c r="P11540" t="b">
        <v>0</v>
      </c>
      <c r="Q11540">
        <v>8</v>
      </c>
      <c r="R11540">
        <v>8</v>
      </c>
      <c r="S11540">
        <v>1</v>
      </c>
      <c r="T11540">
        <v>2</v>
      </c>
      <c r="U11540" t="b">
        <v>1</v>
      </c>
      <c r="V11540" t="s">
        <v>160</v>
      </c>
      <c r="W11540" t="s">
        <v>1075</v>
      </c>
      <c r="X11540" t="s">
        <v>15983</v>
      </c>
      <c r="Y11540">
        <v>157</v>
      </c>
      <c r="Z11540">
        <v>157</v>
      </c>
      <c r="AA11540">
        <v>2</v>
      </c>
      <c r="AB11540">
        <v>2</v>
      </c>
      <c r="AC11540">
        <v>64</v>
      </c>
    </row>
    <row r="11541" spans="1:29">
      <c r="A11541">
        <v>12535</v>
      </c>
      <c r="B11541" t="s">
        <v>805</v>
      </c>
      <c r="C11541" t="s">
        <v>13482</v>
      </c>
      <c r="J11541" t="s">
        <v>1436</v>
      </c>
      <c r="K11541">
        <v>0</v>
      </c>
      <c r="N11541" t="b">
        <v>1</v>
      </c>
      <c r="O11541" t="b">
        <v>0</v>
      </c>
      <c r="P11541" t="b">
        <v>0</v>
      </c>
      <c r="Q11541">
        <v>8</v>
      </c>
      <c r="R11541">
        <v>8</v>
      </c>
      <c r="S11541">
        <v>1</v>
      </c>
      <c r="T11541">
        <v>2</v>
      </c>
      <c r="U11541" t="b">
        <v>1</v>
      </c>
      <c r="V11541" t="s">
        <v>160</v>
      </c>
      <c r="W11541" t="s">
        <v>1075</v>
      </c>
      <c r="X11541" t="s">
        <v>15984</v>
      </c>
      <c r="Y11541">
        <v>157</v>
      </c>
      <c r="Z11541">
        <v>157</v>
      </c>
      <c r="AA11541">
        <v>3</v>
      </c>
      <c r="AB11541">
        <v>3</v>
      </c>
      <c r="AC11541">
        <v>64</v>
      </c>
    </row>
    <row r="11542" spans="1:29">
      <c r="A11542">
        <v>12536</v>
      </c>
      <c r="B11542" t="s">
        <v>805</v>
      </c>
      <c r="C11542" t="s">
        <v>13483</v>
      </c>
      <c r="J11542" t="s">
        <v>1436</v>
      </c>
      <c r="K11542">
        <v>0</v>
      </c>
      <c r="N11542" t="b">
        <v>1</v>
      </c>
      <c r="O11542" t="b">
        <v>0</v>
      </c>
      <c r="P11542" t="b">
        <v>0</v>
      </c>
      <c r="Q11542">
        <v>8</v>
      </c>
      <c r="R11542">
        <v>8</v>
      </c>
      <c r="S11542">
        <v>1</v>
      </c>
      <c r="T11542">
        <v>2</v>
      </c>
      <c r="U11542" t="b">
        <v>1</v>
      </c>
      <c r="V11542" t="s">
        <v>160</v>
      </c>
      <c r="W11542" t="s">
        <v>1075</v>
      </c>
      <c r="X11542" t="s">
        <v>15307</v>
      </c>
      <c r="Y11542">
        <v>157</v>
      </c>
      <c r="Z11542">
        <v>157</v>
      </c>
      <c r="AA11542">
        <v>4</v>
      </c>
      <c r="AB11542">
        <v>4</v>
      </c>
      <c r="AC11542">
        <v>64</v>
      </c>
    </row>
    <row r="11543" spans="1:29">
      <c r="A11543">
        <v>12537</v>
      </c>
      <c r="B11543" t="s">
        <v>805</v>
      </c>
      <c r="C11543" t="s">
        <v>13484</v>
      </c>
      <c r="J11543" t="s">
        <v>1436</v>
      </c>
      <c r="K11543">
        <v>0</v>
      </c>
      <c r="N11543" t="b">
        <v>1</v>
      </c>
      <c r="O11543" t="b">
        <v>0</v>
      </c>
      <c r="P11543" t="b">
        <v>0</v>
      </c>
      <c r="Q11543">
        <v>8</v>
      </c>
      <c r="R11543">
        <v>8</v>
      </c>
      <c r="S11543">
        <v>1</v>
      </c>
      <c r="T11543">
        <v>2</v>
      </c>
      <c r="U11543" t="b">
        <v>1</v>
      </c>
      <c r="V11543" t="s">
        <v>160</v>
      </c>
      <c r="W11543" t="s">
        <v>1075</v>
      </c>
      <c r="X11543" t="s">
        <v>15308</v>
      </c>
      <c r="Y11543">
        <v>157</v>
      </c>
      <c r="Z11543">
        <v>157</v>
      </c>
      <c r="AA11543">
        <v>5</v>
      </c>
      <c r="AB11543">
        <v>5</v>
      </c>
      <c r="AC11543">
        <v>64</v>
      </c>
    </row>
    <row r="11544" spans="1:29">
      <c r="A11544">
        <v>12538</v>
      </c>
      <c r="B11544" t="s">
        <v>805</v>
      </c>
      <c r="C11544" t="s">
        <v>13485</v>
      </c>
      <c r="J11544" t="s">
        <v>1436</v>
      </c>
      <c r="K11544">
        <v>0</v>
      </c>
      <c r="N11544" t="b">
        <v>1</v>
      </c>
      <c r="O11544" t="b">
        <v>0</v>
      </c>
      <c r="P11544" t="b">
        <v>0</v>
      </c>
      <c r="Q11544">
        <v>8</v>
      </c>
      <c r="R11544">
        <v>8</v>
      </c>
      <c r="S11544">
        <v>1</v>
      </c>
      <c r="T11544">
        <v>2</v>
      </c>
      <c r="U11544" t="b">
        <v>1</v>
      </c>
      <c r="V11544" t="s">
        <v>160</v>
      </c>
      <c r="W11544" t="s">
        <v>1075</v>
      </c>
      <c r="X11544" t="s">
        <v>15985</v>
      </c>
      <c r="Y11544">
        <v>158</v>
      </c>
      <c r="Z11544">
        <v>158</v>
      </c>
      <c r="AA11544">
        <v>2</v>
      </c>
      <c r="AB11544">
        <v>2</v>
      </c>
      <c r="AC11544">
        <v>64</v>
      </c>
    </row>
    <row r="11545" spans="1:29">
      <c r="A11545">
        <v>12539</v>
      </c>
      <c r="B11545" t="s">
        <v>805</v>
      </c>
      <c r="C11545" t="s">
        <v>13486</v>
      </c>
      <c r="J11545" t="s">
        <v>1436</v>
      </c>
      <c r="K11545">
        <v>0</v>
      </c>
      <c r="N11545" t="b">
        <v>1</v>
      </c>
      <c r="O11545" t="b">
        <v>0</v>
      </c>
      <c r="P11545" t="b">
        <v>0</v>
      </c>
      <c r="Q11545">
        <v>8</v>
      </c>
      <c r="R11545">
        <v>8</v>
      </c>
      <c r="S11545">
        <v>1</v>
      </c>
      <c r="T11545">
        <v>2</v>
      </c>
      <c r="U11545" t="b">
        <v>1</v>
      </c>
      <c r="V11545" t="s">
        <v>160</v>
      </c>
      <c r="W11545" t="s">
        <v>1075</v>
      </c>
      <c r="X11545" t="s">
        <v>15986</v>
      </c>
      <c r="Y11545">
        <v>158</v>
      </c>
      <c r="Z11545">
        <v>158</v>
      </c>
      <c r="AA11545">
        <v>3</v>
      </c>
      <c r="AB11545">
        <v>3</v>
      </c>
      <c r="AC11545">
        <v>64</v>
      </c>
    </row>
    <row r="11546" spans="1:29">
      <c r="A11546">
        <v>12540</v>
      </c>
      <c r="B11546" t="s">
        <v>805</v>
      </c>
      <c r="C11546" t="s">
        <v>13487</v>
      </c>
      <c r="J11546" t="s">
        <v>1436</v>
      </c>
      <c r="K11546">
        <v>0</v>
      </c>
      <c r="N11546" t="b">
        <v>1</v>
      </c>
      <c r="O11546" t="b">
        <v>0</v>
      </c>
      <c r="P11546" t="b">
        <v>0</v>
      </c>
      <c r="Q11546">
        <v>8</v>
      </c>
      <c r="R11546">
        <v>8</v>
      </c>
      <c r="S11546">
        <v>1</v>
      </c>
      <c r="T11546">
        <v>2</v>
      </c>
      <c r="U11546" t="b">
        <v>1</v>
      </c>
      <c r="V11546" t="s">
        <v>160</v>
      </c>
      <c r="W11546" t="s">
        <v>1075</v>
      </c>
      <c r="X11546" t="s">
        <v>15987</v>
      </c>
      <c r="Y11546">
        <v>158</v>
      </c>
      <c r="Z11546">
        <v>158</v>
      </c>
      <c r="AA11546">
        <v>4</v>
      </c>
      <c r="AB11546">
        <v>4</v>
      </c>
      <c r="AC11546">
        <v>64</v>
      </c>
    </row>
    <row r="11547" spans="1:29">
      <c r="A11547">
        <v>12541</v>
      </c>
      <c r="B11547" t="s">
        <v>805</v>
      </c>
      <c r="C11547" t="s">
        <v>13488</v>
      </c>
      <c r="J11547" t="s">
        <v>1436</v>
      </c>
      <c r="K11547">
        <v>0</v>
      </c>
      <c r="N11547" t="b">
        <v>1</v>
      </c>
      <c r="O11547" t="b">
        <v>0</v>
      </c>
      <c r="P11547" t="b">
        <v>0</v>
      </c>
      <c r="Q11547">
        <v>8</v>
      </c>
      <c r="R11547">
        <v>8</v>
      </c>
      <c r="S11547">
        <v>1</v>
      </c>
      <c r="T11547">
        <v>2</v>
      </c>
      <c r="U11547" t="b">
        <v>1</v>
      </c>
      <c r="V11547" t="s">
        <v>160</v>
      </c>
      <c r="W11547" t="s">
        <v>1075</v>
      </c>
      <c r="X11547" t="s">
        <v>15988</v>
      </c>
      <c r="Y11547">
        <v>158</v>
      </c>
      <c r="Z11547">
        <v>158</v>
      </c>
      <c r="AA11547">
        <v>5</v>
      </c>
      <c r="AB11547">
        <v>5</v>
      </c>
      <c r="AC11547">
        <v>64</v>
      </c>
    </row>
    <row r="11548" spans="1:29">
      <c r="A11548">
        <v>12542</v>
      </c>
      <c r="B11548" t="s">
        <v>805</v>
      </c>
      <c r="C11548" t="s">
        <v>13489</v>
      </c>
      <c r="J11548" t="s">
        <v>1436</v>
      </c>
      <c r="K11548">
        <v>0</v>
      </c>
      <c r="N11548" t="b">
        <v>1</v>
      </c>
      <c r="O11548" t="b">
        <v>0</v>
      </c>
      <c r="P11548" t="b">
        <v>0</v>
      </c>
      <c r="Q11548">
        <v>8</v>
      </c>
      <c r="R11548">
        <v>8</v>
      </c>
      <c r="S11548">
        <v>1</v>
      </c>
      <c r="T11548">
        <v>2</v>
      </c>
      <c r="U11548" t="b">
        <v>1</v>
      </c>
      <c r="V11548" t="s">
        <v>160</v>
      </c>
      <c r="W11548" t="s">
        <v>1075</v>
      </c>
      <c r="X11548" t="s">
        <v>15989</v>
      </c>
      <c r="Y11548">
        <v>159</v>
      </c>
      <c r="Z11548">
        <v>159</v>
      </c>
      <c r="AA11548">
        <v>2</v>
      </c>
      <c r="AB11548">
        <v>2</v>
      </c>
      <c r="AC11548">
        <v>64</v>
      </c>
    </row>
    <row r="11549" spans="1:29">
      <c r="A11549">
        <v>12543</v>
      </c>
      <c r="B11549" t="s">
        <v>805</v>
      </c>
      <c r="C11549" t="s">
        <v>13490</v>
      </c>
      <c r="J11549" t="s">
        <v>1436</v>
      </c>
      <c r="K11549">
        <v>0</v>
      </c>
      <c r="N11549" t="b">
        <v>1</v>
      </c>
      <c r="O11549" t="b">
        <v>0</v>
      </c>
      <c r="P11549" t="b">
        <v>0</v>
      </c>
      <c r="Q11549">
        <v>8</v>
      </c>
      <c r="R11549">
        <v>8</v>
      </c>
      <c r="S11549">
        <v>1</v>
      </c>
      <c r="T11549">
        <v>2</v>
      </c>
      <c r="U11549" t="b">
        <v>1</v>
      </c>
      <c r="V11549" t="s">
        <v>160</v>
      </c>
      <c r="W11549" t="s">
        <v>1075</v>
      </c>
      <c r="X11549" t="s">
        <v>15990</v>
      </c>
      <c r="Y11549">
        <v>159</v>
      </c>
      <c r="Z11549">
        <v>159</v>
      </c>
      <c r="AA11549">
        <v>3</v>
      </c>
      <c r="AB11549">
        <v>3</v>
      </c>
      <c r="AC11549">
        <v>64</v>
      </c>
    </row>
    <row r="11550" spans="1:29">
      <c r="A11550">
        <v>12544</v>
      </c>
      <c r="B11550" t="s">
        <v>805</v>
      </c>
      <c r="C11550" t="s">
        <v>13491</v>
      </c>
      <c r="J11550" t="s">
        <v>1436</v>
      </c>
      <c r="K11550">
        <v>0</v>
      </c>
      <c r="N11550" t="b">
        <v>1</v>
      </c>
      <c r="O11550" t="b">
        <v>0</v>
      </c>
      <c r="P11550" t="b">
        <v>0</v>
      </c>
      <c r="Q11550">
        <v>8</v>
      </c>
      <c r="R11550">
        <v>8</v>
      </c>
      <c r="S11550">
        <v>1</v>
      </c>
      <c r="T11550">
        <v>2</v>
      </c>
      <c r="U11550" t="b">
        <v>1</v>
      </c>
      <c r="V11550" t="s">
        <v>160</v>
      </c>
      <c r="W11550" t="s">
        <v>1075</v>
      </c>
      <c r="X11550" t="s">
        <v>15991</v>
      </c>
      <c r="Y11550">
        <v>159</v>
      </c>
      <c r="Z11550">
        <v>159</v>
      </c>
      <c r="AA11550">
        <v>4</v>
      </c>
      <c r="AB11550">
        <v>4</v>
      </c>
      <c r="AC11550">
        <v>64</v>
      </c>
    </row>
    <row r="11551" spans="1:29">
      <c r="A11551">
        <v>12545</v>
      </c>
      <c r="B11551" t="s">
        <v>805</v>
      </c>
      <c r="C11551" t="s">
        <v>13492</v>
      </c>
      <c r="J11551" t="s">
        <v>1436</v>
      </c>
      <c r="K11551">
        <v>0</v>
      </c>
      <c r="N11551" t="b">
        <v>1</v>
      </c>
      <c r="O11551" t="b">
        <v>0</v>
      </c>
      <c r="P11551" t="b">
        <v>0</v>
      </c>
      <c r="Q11551">
        <v>8</v>
      </c>
      <c r="R11551">
        <v>8</v>
      </c>
      <c r="S11551">
        <v>1</v>
      </c>
      <c r="T11551">
        <v>2</v>
      </c>
      <c r="U11551" t="b">
        <v>1</v>
      </c>
      <c r="V11551" t="s">
        <v>160</v>
      </c>
      <c r="W11551" t="s">
        <v>1075</v>
      </c>
      <c r="X11551" t="s">
        <v>15992</v>
      </c>
      <c r="Y11551">
        <v>159</v>
      </c>
      <c r="Z11551">
        <v>159</v>
      </c>
      <c r="AA11551">
        <v>5</v>
      </c>
      <c r="AB11551">
        <v>5</v>
      </c>
      <c r="AC11551">
        <v>64</v>
      </c>
    </row>
    <row r="11552" spans="1:29">
      <c r="A11552">
        <v>12546</v>
      </c>
      <c r="B11552" t="s">
        <v>805</v>
      </c>
      <c r="C11552" t="s">
        <v>13493</v>
      </c>
      <c r="J11552" t="s">
        <v>1436</v>
      </c>
      <c r="K11552">
        <v>0</v>
      </c>
      <c r="N11552" t="b">
        <v>1</v>
      </c>
      <c r="O11552" t="b">
        <v>0</v>
      </c>
      <c r="P11552" t="b">
        <v>0</v>
      </c>
      <c r="Q11552">
        <v>8</v>
      </c>
      <c r="R11552">
        <v>8</v>
      </c>
      <c r="S11552">
        <v>1</v>
      </c>
      <c r="T11552">
        <v>2</v>
      </c>
      <c r="U11552" t="b">
        <v>1</v>
      </c>
      <c r="V11552" t="s">
        <v>160</v>
      </c>
      <c r="W11552" t="s">
        <v>1075</v>
      </c>
      <c r="X11552" t="s">
        <v>15993</v>
      </c>
      <c r="Y11552">
        <v>160</v>
      </c>
      <c r="Z11552">
        <v>160</v>
      </c>
      <c r="AA11552">
        <v>2</v>
      </c>
      <c r="AB11552">
        <v>2</v>
      </c>
      <c r="AC11552">
        <v>64</v>
      </c>
    </row>
    <row r="11553" spans="1:29">
      <c r="A11553">
        <v>12547</v>
      </c>
      <c r="B11553" t="s">
        <v>805</v>
      </c>
      <c r="C11553" t="s">
        <v>13494</v>
      </c>
      <c r="J11553" t="s">
        <v>1436</v>
      </c>
      <c r="K11553">
        <v>0</v>
      </c>
      <c r="N11553" t="b">
        <v>1</v>
      </c>
      <c r="O11553" t="b">
        <v>0</v>
      </c>
      <c r="P11553" t="b">
        <v>0</v>
      </c>
      <c r="Q11553">
        <v>8</v>
      </c>
      <c r="R11553">
        <v>8</v>
      </c>
      <c r="S11553">
        <v>1</v>
      </c>
      <c r="T11553">
        <v>2</v>
      </c>
      <c r="U11553" t="b">
        <v>1</v>
      </c>
      <c r="V11553" t="s">
        <v>160</v>
      </c>
      <c r="W11553" t="s">
        <v>1075</v>
      </c>
      <c r="X11553" t="s">
        <v>15994</v>
      </c>
      <c r="Y11553">
        <v>160</v>
      </c>
      <c r="Z11553">
        <v>160</v>
      </c>
      <c r="AA11553">
        <v>3</v>
      </c>
      <c r="AB11553">
        <v>3</v>
      </c>
      <c r="AC11553">
        <v>64</v>
      </c>
    </row>
    <row r="11554" spans="1:29">
      <c r="A11554">
        <v>12548</v>
      </c>
      <c r="B11554" t="s">
        <v>805</v>
      </c>
      <c r="C11554" t="s">
        <v>13495</v>
      </c>
      <c r="J11554" t="s">
        <v>1436</v>
      </c>
      <c r="K11554">
        <v>0</v>
      </c>
      <c r="N11554" t="b">
        <v>1</v>
      </c>
      <c r="O11554" t="b">
        <v>0</v>
      </c>
      <c r="P11554" t="b">
        <v>0</v>
      </c>
      <c r="Q11554">
        <v>8</v>
      </c>
      <c r="R11554">
        <v>8</v>
      </c>
      <c r="S11554">
        <v>1</v>
      </c>
      <c r="T11554">
        <v>2</v>
      </c>
      <c r="U11554" t="b">
        <v>1</v>
      </c>
      <c r="V11554" t="s">
        <v>160</v>
      </c>
      <c r="W11554" t="s">
        <v>1075</v>
      </c>
      <c r="X11554" t="s">
        <v>15995</v>
      </c>
      <c r="Y11554">
        <v>160</v>
      </c>
      <c r="Z11554">
        <v>160</v>
      </c>
      <c r="AA11554">
        <v>4</v>
      </c>
      <c r="AB11554">
        <v>4</v>
      </c>
      <c r="AC11554">
        <v>64</v>
      </c>
    </row>
    <row r="11555" spans="1:29">
      <c r="A11555">
        <v>12549</v>
      </c>
      <c r="B11555" t="s">
        <v>805</v>
      </c>
      <c r="C11555" t="s">
        <v>13496</v>
      </c>
      <c r="J11555" t="s">
        <v>1436</v>
      </c>
      <c r="K11555">
        <v>0</v>
      </c>
      <c r="N11555" t="b">
        <v>1</v>
      </c>
      <c r="O11555" t="b">
        <v>0</v>
      </c>
      <c r="P11555" t="b">
        <v>0</v>
      </c>
      <c r="Q11555">
        <v>8</v>
      </c>
      <c r="R11555">
        <v>8</v>
      </c>
      <c r="S11555">
        <v>1</v>
      </c>
      <c r="T11555">
        <v>2</v>
      </c>
      <c r="U11555" t="b">
        <v>1</v>
      </c>
      <c r="V11555" t="s">
        <v>160</v>
      </c>
      <c r="W11555" t="s">
        <v>1075</v>
      </c>
      <c r="X11555" t="s">
        <v>15996</v>
      </c>
      <c r="Y11555">
        <v>160</v>
      </c>
      <c r="Z11555">
        <v>160</v>
      </c>
      <c r="AA11555">
        <v>5</v>
      </c>
      <c r="AB11555">
        <v>5</v>
      </c>
      <c r="AC11555">
        <v>64</v>
      </c>
    </row>
    <row r="11556" spans="1:29">
      <c r="A11556">
        <v>12550</v>
      </c>
      <c r="B11556" t="s">
        <v>805</v>
      </c>
      <c r="C11556" t="s">
        <v>13497</v>
      </c>
      <c r="J11556" t="s">
        <v>1436</v>
      </c>
      <c r="K11556">
        <v>0</v>
      </c>
      <c r="N11556" t="b">
        <v>1</v>
      </c>
      <c r="O11556" t="b">
        <v>0</v>
      </c>
      <c r="P11556" t="b">
        <v>0</v>
      </c>
      <c r="Q11556">
        <v>8</v>
      </c>
      <c r="R11556">
        <v>8</v>
      </c>
      <c r="S11556">
        <v>1</v>
      </c>
      <c r="T11556">
        <v>2</v>
      </c>
      <c r="U11556" t="b">
        <v>1</v>
      </c>
      <c r="V11556" t="s">
        <v>160</v>
      </c>
      <c r="W11556" t="s">
        <v>1075</v>
      </c>
      <c r="X11556" t="s">
        <v>15997</v>
      </c>
      <c r="Y11556">
        <v>161</v>
      </c>
      <c r="Z11556">
        <v>161</v>
      </c>
      <c r="AA11556">
        <v>2</v>
      </c>
      <c r="AB11556">
        <v>2</v>
      </c>
      <c r="AC11556">
        <v>64</v>
      </c>
    </row>
    <row r="11557" spans="1:29">
      <c r="A11557">
        <v>12551</v>
      </c>
      <c r="B11557" t="s">
        <v>805</v>
      </c>
      <c r="C11557" t="s">
        <v>13498</v>
      </c>
      <c r="J11557" t="s">
        <v>1436</v>
      </c>
      <c r="K11557">
        <v>0</v>
      </c>
      <c r="N11557" t="b">
        <v>1</v>
      </c>
      <c r="O11557" t="b">
        <v>0</v>
      </c>
      <c r="P11557" t="b">
        <v>0</v>
      </c>
      <c r="Q11557">
        <v>8</v>
      </c>
      <c r="R11557">
        <v>8</v>
      </c>
      <c r="S11557">
        <v>1</v>
      </c>
      <c r="T11557">
        <v>2</v>
      </c>
      <c r="U11557" t="b">
        <v>1</v>
      </c>
      <c r="V11557" t="s">
        <v>160</v>
      </c>
      <c r="W11557" t="s">
        <v>1075</v>
      </c>
      <c r="X11557" t="s">
        <v>15998</v>
      </c>
      <c r="Y11557">
        <v>161</v>
      </c>
      <c r="Z11557">
        <v>161</v>
      </c>
      <c r="AA11557">
        <v>3</v>
      </c>
      <c r="AB11557">
        <v>3</v>
      </c>
      <c r="AC11557">
        <v>64</v>
      </c>
    </row>
    <row r="11558" spans="1:29">
      <c r="A11558">
        <v>12552</v>
      </c>
      <c r="B11558" t="s">
        <v>805</v>
      </c>
      <c r="C11558" t="s">
        <v>13499</v>
      </c>
      <c r="J11558" t="s">
        <v>1436</v>
      </c>
      <c r="K11558">
        <v>0</v>
      </c>
      <c r="N11558" t="b">
        <v>1</v>
      </c>
      <c r="O11558" t="b">
        <v>0</v>
      </c>
      <c r="P11558" t="b">
        <v>0</v>
      </c>
      <c r="Q11558">
        <v>8</v>
      </c>
      <c r="R11558">
        <v>8</v>
      </c>
      <c r="S11558">
        <v>1</v>
      </c>
      <c r="T11558">
        <v>2</v>
      </c>
      <c r="U11558" t="b">
        <v>1</v>
      </c>
      <c r="V11558" t="s">
        <v>160</v>
      </c>
      <c r="W11558" t="s">
        <v>1075</v>
      </c>
      <c r="X11558" t="s">
        <v>15999</v>
      </c>
      <c r="Y11558">
        <v>161</v>
      </c>
      <c r="Z11558">
        <v>161</v>
      </c>
      <c r="AA11558">
        <v>4</v>
      </c>
      <c r="AB11558">
        <v>4</v>
      </c>
      <c r="AC11558">
        <v>64</v>
      </c>
    </row>
    <row r="11559" spans="1:29">
      <c r="A11559">
        <v>12553</v>
      </c>
      <c r="B11559" t="s">
        <v>805</v>
      </c>
      <c r="C11559" t="s">
        <v>13500</v>
      </c>
      <c r="J11559" t="s">
        <v>1436</v>
      </c>
      <c r="K11559">
        <v>0</v>
      </c>
      <c r="N11559" t="b">
        <v>1</v>
      </c>
      <c r="O11559" t="b">
        <v>0</v>
      </c>
      <c r="P11559" t="b">
        <v>0</v>
      </c>
      <c r="Q11559">
        <v>8</v>
      </c>
      <c r="R11559">
        <v>8</v>
      </c>
      <c r="S11559">
        <v>1</v>
      </c>
      <c r="T11559">
        <v>2</v>
      </c>
      <c r="U11559" t="b">
        <v>1</v>
      </c>
      <c r="V11559" t="s">
        <v>160</v>
      </c>
      <c r="W11559" t="s">
        <v>1075</v>
      </c>
      <c r="X11559" t="s">
        <v>16000</v>
      </c>
      <c r="Y11559">
        <v>161</v>
      </c>
      <c r="Z11559">
        <v>161</v>
      </c>
      <c r="AA11559">
        <v>5</v>
      </c>
      <c r="AB11559">
        <v>5</v>
      </c>
      <c r="AC11559">
        <v>64</v>
      </c>
    </row>
    <row r="11560" spans="1:29">
      <c r="A11560">
        <v>12554</v>
      </c>
      <c r="B11560" t="s">
        <v>805</v>
      </c>
      <c r="C11560" t="s">
        <v>13501</v>
      </c>
      <c r="J11560" t="s">
        <v>1436</v>
      </c>
      <c r="K11560">
        <v>0</v>
      </c>
      <c r="N11560" t="b">
        <v>1</v>
      </c>
      <c r="O11560" t="b">
        <v>0</v>
      </c>
      <c r="P11560" t="b">
        <v>0</v>
      </c>
      <c r="Q11560">
        <v>8</v>
      </c>
      <c r="R11560">
        <v>8</v>
      </c>
      <c r="S11560">
        <v>1</v>
      </c>
      <c r="T11560">
        <v>2</v>
      </c>
      <c r="U11560" t="b">
        <v>1</v>
      </c>
      <c r="V11560" t="s">
        <v>160</v>
      </c>
      <c r="W11560" t="s">
        <v>1075</v>
      </c>
      <c r="X11560" t="s">
        <v>16001</v>
      </c>
      <c r="Y11560">
        <v>162</v>
      </c>
      <c r="Z11560">
        <v>162</v>
      </c>
      <c r="AA11560">
        <v>2</v>
      </c>
      <c r="AB11560">
        <v>2</v>
      </c>
      <c r="AC11560">
        <v>64</v>
      </c>
    </row>
    <row r="11561" spans="1:29">
      <c r="A11561">
        <v>12555</v>
      </c>
      <c r="B11561" t="s">
        <v>805</v>
      </c>
      <c r="C11561" t="s">
        <v>13502</v>
      </c>
      <c r="J11561" t="s">
        <v>1436</v>
      </c>
      <c r="K11561">
        <v>0</v>
      </c>
      <c r="N11561" t="b">
        <v>1</v>
      </c>
      <c r="O11561" t="b">
        <v>0</v>
      </c>
      <c r="P11561" t="b">
        <v>0</v>
      </c>
      <c r="Q11561">
        <v>8</v>
      </c>
      <c r="R11561">
        <v>8</v>
      </c>
      <c r="S11561">
        <v>1</v>
      </c>
      <c r="T11561">
        <v>2</v>
      </c>
      <c r="U11561" t="b">
        <v>1</v>
      </c>
      <c r="V11561" t="s">
        <v>160</v>
      </c>
      <c r="W11561" t="s">
        <v>1075</v>
      </c>
      <c r="X11561" t="s">
        <v>16002</v>
      </c>
      <c r="Y11561">
        <v>162</v>
      </c>
      <c r="Z11561">
        <v>162</v>
      </c>
      <c r="AA11561">
        <v>3</v>
      </c>
      <c r="AB11561">
        <v>3</v>
      </c>
      <c r="AC11561">
        <v>64</v>
      </c>
    </row>
    <row r="11562" spans="1:29">
      <c r="A11562">
        <v>12556</v>
      </c>
      <c r="B11562" t="s">
        <v>805</v>
      </c>
      <c r="C11562" t="s">
        <v>13503</v>
      </c>
      <c r="J11562" t="s">
        <v>1436</v>
      </c>
      <c r="K11562">
        <v>0</v>
      </c>
      <c r="N11562" t="b">
        <v>1</v>
      </c>
      <c r="O11562" t="b">
        <v>0</v>
      </c>
      <c r="P11562" t="b">
        <v>0</v>
      </c>
      <c r="Q11562">
        <v>8</v>
      </c>
      <c r="R11562">
        <v>8</v>
      </c>
      <c r="S11562">
        <v>1</v>
      </c>
      <c r="T11562">
        <v>2</v>
      </c>
      <c r="U11562" t="b">
        <v>1</v>
      </c>
      <c r="V11562" t="s">
        <v>160</v>
      </c>
      <c r="W11562" t="s">
        <v>1075</v>
      </c>
      <c r="X11562" t="s">
        <v>16003</v>
      </c>
      <c r="Y11562">
        <v>162</v>
      </c>
      <c r="Z11562">
        <v>162</v>
      </c>
      <c r="AA11562">
        <v>4</v>
      </c>
      <c r="AB11562">
        <v>4</v>
      </c>
      <c r="AC11562">
        <v>64</v>
      </c>
    </row>
    <row r="11563" spans="1:29">
      <c r="A11563">
        <v>12557</v>
      </c>
      <c r="B11563" t="s">
        <v>805</v>
      </c>
      <c r="C11563" t="s">
        <v>13504</v>
      </c>
      <c r="J11563" t="s">
        <v>1436</v>
      </c>
      <c r="K11563">
        <v>0</v>
      </c>
      <c r="N11563" t="b">
        <v>1</v>
      </c>
      <c r="O11563" t="b">
        <v>0</v>
      </c>
      <c r="P11563" t="b">
        <v>0</v>
      </c>
      <c r="Q11563">
        <v>8</v>
      </c>
      <c r="R11563">
        <v>8</v>
      </c>
      <c r="S11563">
        <v>1</v>
      </c>
      <c r="T11563">
        <v>2</v>
      </c>
      <c r="U11563" t="b">
        <v>1</v>
      </c>
      <c r="V11563" t="s">
        <v>160</v>
      </c>
      <c r="W11563" t="s">
        <v>1075</v>
      </c>
      <c r="X11563" t="s">
        <v>16004</v>
      </c>
      <c r="Y11563">
        <v>162</v>
      </c>
      <c r="Z11563">
        <v>162</v>
      </c>
      <c r="AA11563">
        <v>5</v>
      </c>
      <c r="AB11563">
        <v>5</v>
      </c>
      <c r="AC11563">
        <v>64</v>
      </c>
    </row>
    <row r="11564" spans="1:29">
      <c r="A11564">
        <v>12558</v>
      </c>
      <c r="B11564" t="s">
        <v>805</v>
      </c>
      <c r="C11564" t="s">
        <v>13505</v>
      </c>
      <c r="J11564" t="s">
        <v>1436</v>
      </c>
      <c r="K11564">
        <v>0</v>
      </c>
      <c r="N11564" t="b">
        <v>1</v>
      </c>
      <c r="O11564" t="b">
        <v>0</v>
      </c>
      <c r="P11564" t="b">
        <v>0</v>
      </c>
      <c r="Q11564">
        <v>8</v>
      </c>
      <c r="R11564">
        <v>8</v>
      </c>
      <c r="S11564">
        <v>1</v>
      </c>
      <c r="T11564">
        <v>2</v>
      </c>
      <c r="U11564" t="b">
        <v>1</v>
      </c>
      <c r="V11564" t="s">
        <v>160</v>
      </c>
      <c r="W11564" t="s">
        <v>1075</v>
      </c>
      <c r="X11564" t="s">
        <v>16005</v>
      </c>
      <c r="Y11564">
        <v>163</v>
      </c>
      <c r="Z11564">
        <v>163</v>
      </c>
      <c r="AA11564">
        <v>2</v>
      </c>
      <c r="AB11564">
        <v>2</v>
      </c>
      <c r="AC11564">
        <v>64</v>
      </c>
    </row>
    <row r="11565" spans="1:29">
      <c r="A11565">
        <v>12559</v>
      </c>
      <c r="B11565" t="s">
        <v>805</v>
      </c>
      <c r="C11565" t="s">
        <v>13506</v>
      </c>
      <c r="J11565" t="s">
        <v>1436</v>
      </c>
      <c r="K11565">
        <v>0</v>
      </c>
      <c r="N11565" t="b">
        <v>1</v>
      </c>
      <c r="O11565" t="b">
        <v>0</v>
      </c>
      <c r="P11565" t="b">
        <v>0</v>
      </c>
      <c r="Q11565">
        <v>8</v>
      </c>
      <c r="R11565">
        <v>8</v>
      </c>
      <c r="S11565">
        <v>1</v>
      </c>
      <c r="T11565">
        <v>2</v>
      </c>
      <c r="U11565" t="b">
        <v>1</v>
      </c>
      <c r="V11565" t="s">
        <v>160</v>
      </c>
      <c r="W11565" t="s">
        <v>1075</v>
      </c>
      <c r="X11565" t="s">
        <v>16006</v>
      </c>
      <c r="Y11565">
        <v>163</v>
      </c>
      <c r="Z11565">
        <v>163</v>
      </c>
      <c r="AA11565">
        <v>3</v>
      </c>
      <c r="AB11565">
        <v>3</v>
      </c>
      <c r="AC11565">
        <v>64</v>
      </c>
    </row>
    <row r="11566" spans="1:29">
      <c r="A11566">
        <v>12560</v>
      </c>
      <c r="B11566" t="s">
        <v>805</v>
      </c>
      <c r="C11566" t="s">
        <v>13507</v>
      </c>
      <c r="J11566" t="s">
        <v>1436</v>
      </c>
      <c r="K11566">
        <v>0</v>
      </c>
      <c r="N11566" t="b">
        <v>1</v>
      </c>
      <c r="O11566" t="b">
        <v>0</v>
      </c>
      <c r="P11566" t="b">
        <v>0</v>
      </c>
      <c r="Q11566">
        <v>8</v>
      </c>
      <c r="R11566">
        <v>8</v>
      </c>
      <c r="S11566">
        <v>1</v>
      </c>
      <c r="T11566">
        <v>2</v>
      </c>
      <c r="U11566" t="b">
        <v>1</v>
      </c>
      <c r="V11566" t="s">
        <v>160</v>
      </c>
      <c r="W11566" t="s">
        <v>1075</v>
      </c>
      <c r="X11566" t="s">
        <v>16007</v>
      </c>
      <c r="Y11566">
        <v>163</v>
      </c>
      <c r="Z11566">
        <v>163</v>
      </c>
      <c r="AA11566">
        <v>4</v>
      </c>
      <c r="AB11566">
        <v>4</v>
      </c>
      <c r="AC11566">
        <v>64</v>
      </c>
    </row>
    <row r="11567" spans="1:29">
      <c r="A11567">
        <v>12561</v>
      </c>
      <c r="B11567" t="s">
        <v>805</v>
      </c>
      <c r="C11567" t="s">
        <v>13508</v>
      </c>
      <c r="J11567" t="s">
        <v>1436</v>
      </c>
      <c r="K11567">
        <v>0</v>
      </c>
      <c r="N11567" t="b">
        <v>1</v>
      </c>
      <c r="O11567" t="b">
        <v>0</v>
      </c>
      <c r="P11567" t="b">
        <v>0</v>
      </c>
      <c r="Q11567">
        <v>8</v>
      </c>
      <c r="R11567">
        <v>8</v>
      </c>
      <c r="S11567">
        <v>1</v>
      </c>
      <c r="T11567">
        <v>2</v>
      </c>
      <c r="U11567" t="b">
        <v>1</v>
      </c>
      <c r="V11567" t="s">
        <v>160</v>
      </c>
      <c r="W11567" t="s">
        <v>1075</v>
      </c>
      <c r="X11567" t="s">
        <v>16008</v>
      </c>
      <c r="Y11567">
        <v>163</v>
      </c>
      <c r="Z11567">
        <v>163</v>
      </c>
      <c r="AA11567">
        <v>5</v>
      </c>
      <c r="AB11567">
        <v>5</v>
      </c>
      <c r="AC11567">
        <v>64</v>
      </c>
    </row>
    <row r="11568" spans="1:29">
      <c r="A11568">
        <v>12562</v>
      </c>
      <c r="B11568" t="s">
        <v>805</v>
      </c>
      <c r="C11568" t="s">
        <v>13509</v>
      </c>
      <c r="J11568" t="s">
        <v>1444</v>
      </c>
      <c r="K11568">
        <v>0</v>
      </c>
      <c r="N11568" t="b">
        <v>1</v>
      </c>
      <c r="O11568" t="b">
        <v>0</v>
      </c>
      <c r="P11568" t="b">
        <v>0</v>
      </c>
      <c r="Q11568">
        <v>8</v>
      </c>
      <c r="R11568">
        <v>8</v>
      </c>
      <c r="S11568">
        <v>1</v>
      </c>
      <c r="T11568">
        <v>2</v>
      </c>
      <c r="U11568" t="b">
        <v>1</v>
      </c>
      <c r="V11568" t="s">
        <v>160</v>
      </c>
      <c r="W11568" t="s">
        <v>1075</v>
      </c>
      <c r="X11568" t="s">
        <v>15103</v>
      </c>
      <c r="Y11568">
        <v>94</v>
      </c>
      <c r="Z11568">
        <v>94</v>
      </c>
      <c r="AA11568">
        <v>7</v>
      </c>
      <c r="AB11568">
        <v>7</v>
      </c>
      <c r="AC11568">
        <v>64</v>
      </c>
    </row>
    <row r="11569" spans="1:29">
      <c r="A11569">
        <v>12563</v>
      </c>
      <c r="B11569" t="s">
        <v>805</v>
      </c>
      <c r="C11569" t="s">
        <v>13510</v>
      </c>
      <c r="J11569" t="s">
        <v>1444</v>
      </c>
      <c r="K11569">
        <v>0</v>
      </c>
      <c r="N11569" t="b">
        <v>1</v>
      </c>
      <c r="O11569" t="b">
        <v>0</v>
      </c>
      <c r="P11569" t="b">
        <v>0</v>
      </c>
      <c r="Q11569">
        <v>8</v>
      </c>
      <c r="R11569">
        <v>8</v>
      </c>
      <c r="S11569">
        <v>1</v>
      </c>
      <c r="T11569">
        <v>2</v>
      </c>
      <c r="U11569" t="b">
        <v>1</v>
      </c>
      <c r="V11569" t="s">
        <v>160</v>
      </c>
      <c r="W11569" t="s">
        <v>1075</v>
      </c>
      <c r="X11569" t="s">
        <v>15139</v>
      </c>
      <c r="Y11569">
        <v>94</v>
      </c>
      <c r="Z11569">
        <v>94</v>
      </c>
      <c r="AA11569">
        <v>8</v>
      </c>
      <c r="AB11569">
        <v>8</v>
      </c>
      <c r="AC11569">
        <v>64</v>
      </c>
    </row>
    <row r="11570" spans="1:29">
      <c r="A11570">
        <v>12564</v>
      </c>
      <c r="B11570" t="s">
        <v>805</v>
      </c>
      <c r="C11570" t="s">
        <v>13511</v>
      </c>
      <c r="J11570" t="s">
        <v>1444</v>
      </c>
      <c r="K11570">
        <v>0</v>
      </c>
      <c r="N11570" t="b">
        <v>1</v>
      </c>
      <c r="O11570" t="b">
        <v>0</v>
      </c>
      <c r="P11570" t="b">
        <v>0</v>
      </c>
      <c r="Q11570">
        <v>8</v>
      </c>
      <c r="R11570">
        <v>8</v>
      </c>
      <c r="S11570">
        <v>1</v>
      </c>
      <c r="T11570">
        <v>2</v>
      </c>
      <c r="U11570" t="b">
        <v>1</v>
      </c>
      <c r="V11570" t="s">
        <v>160</v>
      </c>
      <c r="W11570" t="s">
        <v>1075</v>
      </c>
      <c r="X11570" t="s">
        <v>15104</v>
      </c>
      <c r="Y11570">
        <v>95</v>
      </c>
      <c r="Z11570">
        <v>95</v>
      </c>
      <c r="AA11570">
        <v>7</v>
      </c>
      <c r="AB11570">
        <v>7</v>
      </c>
      <c r="AC11570">
        <v>64</v>
      </c>
    </row>
    <row r="11571" spans="1:29">
      <c r="A11571">
        <v>12565</v>
      </c>
      <c r="B11571" t="s">
        <v>805</v>
      </c>
      <c r="C11571" t="s">
        <v>13512</v>
      </c>
      <c r="J11571" t="s">
        <v>1444</v>
      </c>
      <c r="K11571">
        <v>0</v>
      </c>
      <c r="N11571" t="b">
        <v>1</v>
      </c>
      <c r="O11571" t="b">
        <v>0</v>
      </c>
      <c r="P11571" t="b">
        <v>0</v>
      </c>
      <c r="Q11571">
        <v>8</v>
      </c>
      <c r="R11571">
        <v>8</v>
      </c>
      <c r="S11571">
        <v>1</v>
      </c>
      <c r="T11571">
        <v>2</v>
      </c>
      <c r="U11571" t="b">
        <v>1</v>
      </c>
      <c r="V11571" t="s">
        <v>160</v>
      </c>
      <c r="W11571" t="s">
        <v>1075</v>
      </c>
      <c r="X11571" t="s">
        <v>15140</v>
      </c>
      <c r="Y11571">
        <v>95</v>
      </c>
      <c r="Z11571">
        <v>95</v>
      </c>
      <c r="AA11571">
        <v>8</v>
      </c>
      <c r="AB11571">
        <v>8</v>
      </c>
      <c r="AC11571">
        <v>64</v>
      </c>
    </row>
    <row r="11572" spans="1:29">
      <c r="A11572">
        <v>12566</v>
      </c>
      <c r="B11572" t="s">
        <v>805</v>
      </c>
      <c r="C11572" t="s">
        <v>13513</v>
      </c>
      <c r="J11572" t="s">
        <v>1444</v>
      </c>
      <c r="K11572">
        <v>0</v>
      </c>
      <c r="N11572" t="b">
        <v>1</v>
      </c>
      <c r="O11572" t="b">
        <v>0</v>
      </c>
      <c r="P11572" t="b">
        <v>0</v>
      </c>
      <c r="Q11572">
        <v>8</v>
      </c>
      <c r="R11572">
        <v>8</v>
      </c>
      <c r="S11572">
        <v>1</v>
      </c>
      <c r="T11572">
        <v>2</v>
      </c>
      <c r="U11572" t="b">
        <v>1</v>
      </c>
      <c r="V11572" t="s">
        <v>160</v>
      </c>
      <c r="W11572" t="s">
        <v>1075</v>
      </c>
      <c r="X11572" t="s">
        <v>15105</v>
      </c>
      <c r="Y11572">
        <v>96</v>
      </c>
      <c r="Z11572">
        <v>96</v>
      </c>
      <c r="AA11572">
        <v>7</v>
      </c>
      <c r="AB11572">
        <v>7</v>
      </c>
      <c r="AC11572">
        <v>64</v>
      </c>
    </row>
    <row r="11573" spans="1:29">
      <c r="A11573">
        <v>12567</v>
      </c>
      <c r="B11573" t="s">
        <v>805</v>
      </c>
      <c r="C11573" t="s">
        <v>13514</v>
      </c>
      <c r="J11573" t="s">
        <v>1444</v>
      </c>
      <c r="K11573">
        <v>0</v>
      </c>
      <c r="N11573" t="b">
        <v>1</v>
      </c>
      <c r="O11573" t="b">
        <v>0</v>
      </c>
      <c r="P11573" t="b">
        <v>0</v>
      </c>
      <c r="Q11573">
        <v>8</v>
      </c>
      <c r="R11573">
        <v>8</v>
      </c>
      <c r="S11573">
        <v>1</v>
      </c>
      <c r="T11573">
        <v>2</v>
      </c>
      <c r="U11573" t="b">
        <v>1</v>
      </c>
      <c r="V11573" t="s">
        <v>160</v>
      </c>
      <c r="W11573" t="s">
        <v>1075</v>
      </c>
      <c r="X11573" t="s">
        <v>15141</v>
      </c>
      <c r="Y11573">
        <v>96</v>
      </c>
      <c r="Z11573">
        <v>96</v>
      </c>
      <c r="AA11573">
        <v>8</v>
      </c>
      <c r="AB11573">
        <v>8</v>
      </c>
      <c r="AC11573">
        <v>64</v>
      </c>
    </row>
    <row r="11574" spans="1:29">
      <c r="A11574">
        <v>12568</v>
      </c>
      <c r="B11574" t="s">
        <v>805</v>
      </c>
      <c r="C11574" t="s">
        <v>13515</v>
      </c>
      <c r="J11574" t="s">
        <v>1444</v>
      </c>
      <c r="K11574">
        <v>0</v>
      </c>
      <c r="N11574" t="b">
        <v>1</v>
      </c>
      <c r="O11574" t="b">
        <v>0</v>
      </c>
      <c r="P11574" t="b">
        <v>0</v>
      </c>
      <c r="Q11574">
        <v>8</v>
      </c>
      <c r="R11574">
        <v>8</v>
      </c>
      <c r="S11574">
        <v>1</v>
      </c>
      <c r="T11574">
        <v>2</v>
      </c>
      <c r="U11574" t="b">
        <v>1</v>
      </c>
      <c r="V11574" t="s">
        <v>160</v>
      </c>
      <c r="W11574" t="s">
        <v>1075</v>
      </c>
      <c r="X11574" t="s">
        <v>15106</v>
      </c>
      <c r="Y11574">
        <v>97</v>
      </c>
      <c r="Z11574">
        <v>97</v>
      </c>
      <c r="AA11574">
        <v>7</v>
      </c>
      <c r="AB11574">
        <v>7</v>
      </c>
      <c r="AC11574">
        <v>64</v>
      </c>
    </row>
    <row r="11575" spans="1:29">
      <c r="A11575">
        <v>12569</v>
      </c>
      <c r="B11575" t="s">
        <v>805</v>
      </c>
      <c r="C11575" t="s">
        <v>13516</v>
      </c>
      <c r="J11575" t="s">
        <v>1444</v>
      </c>
      <c r="K11575">
        <v>0</v>
      </c>
      <c r="N11575" t="b">
        <v>1</v>
      </c>
      <c r="O11575" t="b">
        <v>0</v>
      </c>
      <c r="P11575" t="b">
        <v>0</v>
      </c>
      <c r="Q11575">
        <v>8</v>
      </c>
      <c r="R11575">
        <v>8</v>
      </c>
      <c r="S11575">
        <v>1</v>
      </c>
      <c r="T11575">
        <v>2</v>
      </c>
      <c r="U11575" t="b">
        <v>1</v>
      </c>
      <c r="V11575" t="s">
        <v>160</v>
      </c>
      <c r="W11575" t="s">
        <v>1075</v>
      </c>
      <c r="X11575" t="s">
        <v>15142</v>
      </c>
      <c r="Y11575">
        <v>97</v>
      </c>
      <c r="Z11575">
        <v>97</v>
      </c>
      <c r="AA11575">
        <v>8</v>
      </c>
      <c r="AB11575">
        <v>8</v>
      </c>
      <c r="AC11575">
        <v>64</v>
      </c>
    </row>
    <row r="11576" spans="1:29">
      <c r="A11576">
        <v>12570</v>
      </c>
      <c r="B11576" t="s">
        <v>805</v>
      </c>
      <c r="C11576" t="s">
        <v>13517</v>
      </c>
      <c r="J11576" t="s">
        <v>1444</v>
      </c>
      <c r="K11576">
        <v>0</v>
      </c>
      <c r="N11576" t="b">
        <v>1</v>
      </c>
      <c r="O11576" t="b">
        <v>0</v>
      </c>
      <c r="P11576" t="b">
        <v>0</v>
      </c>
      <c r="Q11576">
        <v>8</v>
      </c>
      <c r="R11576">
        <v>8</v>
      </c>
      <c r="S11576">
        <v>1</v>
      </c>
      <c r="T11576">
        <v>2</v>
      </c>
      <c r="U11576" t="b">
        <v>1</v>
      </c>
      <c r="V11576" t="s">
        <v>160</v>
      </c>
      <c r="W11576" t="s">
        <v>1075</v>
      </c>
      <c r="X11576" t="s">
        <v>15107</v>
      </c>
      <c r="Y11576">
        <v>98</v>
      </c>
      <c r="Z11576">
        <v>98</v>
      </c>
      <c r="AA11576">
        <v>7</v>
      </c>
      <c r="AB11576">
        <v>7</v>
      </c>
      <c r="AC11576">
        <v>64</v>
      </c>
    </row>
    <row r="11577" spans="1:29">
      <c r="A11577">
        <v>12571</v>
      </c>
      <c r="B11577" t="s">
        <v>805</v>
      </c>
      <c r="C11577" t="s">
        <v>13518</v>
      </c>
      <c r="J11577" t="s">
        <v>1444</v>
      </c>
      <c r="K11577">
        <v>0</v>
      </c>
      <c r="N11577" t="b">
        <v>1</v>
      </c>
      <c r="O11577" t="b">
        <v>0</v>
      </c>
      <c r="P11577" t="b">
        <v>0</v>
      </c>
      <c r="Q11577">
        <v>8</v>
      </c>
      <c r="R11577">
        <v>8</v>
      </c>
      <c r="S11577">
        <v>1</v>
      </c>
      <c r="T11577">
        <v>2</v>
      </c>
      <c r="U11577" t="b">
        <v>1</v>
      </c>
      <c r="V11577" t="s">
        <v>160</v>
      </c>
      <c r="W11577" t="s">
        <v>1075</v>
      </c>
      <c r="X11577" t="s">
        <v>15143</v>
      </c>
      <c r="Y11577">
        <v>98</v>
      </c>
      <c r="Z11577">
        <v>98</v>
      </c>
      <c r="AA11577">
        <v>8</v>
      </c>
      <c r="AB11577">
        <v>8</v>
      </c>
      <c r="AC11577">
        <v>64</v>
      </c>
    </row>
    <row r="11578" spans="1:29">
      <c r="A11578">
        <v>12572</v>
      </c>
      <c r="B11578" t="s">
        <v>805</v>
      </c>
      <c r="C11578" t="s">
        <v>13519</v>
      </c>
      <c r="J11578" t="s">
        <v>1444</v>
      </c>
      <c r="K11578">
        <v>0</v>
      </c>
      <c r="N11578" t="b">
        <v>1</v>
      </c>
      <c r="O11578" t="b">
        <v>0</v>
      </c>
      <c r="P11578" t="b">
        <v>0</v>
      </c>
      <c r="Q11578">
        <v>8</v>
      </c>
      <c r="R11578">
        <v>8</v>
      </c>
      <c r="S11578">
        <v>1</v>
      </c>
      <c r="T11578">
        <v>2</v>
      </c>
      <c r="U11578" t="b">
        <v>1</v>
      </c>
      <c r="V11578" t="s">
        <v>160</v>
      </c>
      <c r="W11578" t="s">
        <v>1075</v>
      </c>
      <c r="X11578" t="s">
        <v>15108</v>
      </c>
      <c r="Y11578">
        <v>99</v>
      </c>
      <c r="Z11578">
        <v>99</v>
      </c>
      <c r="AA11578">
        <v>7</v>
      </c>
      <c r="AB11578">
        <v>7</v>
      </c>
      <c r="AC11578">
        <v>64</v>
      </c>
    </row>
    <row r="11579" spans="1:29">
      <c r="A11579">
        <v>12573</v>
      </c>
      <c r="B11579" t="s">
        <v>805</v>
      </c>
      <c r="C11579" t="s">
        <v>13520</v>
      </c>
      <c r="J11579" t="s">
        <v>1444</v>
      </c>
      <c r="K11579">
        <v>0</v>
      </c>
      <c r="N11579" t="b">
        <v>1</v>
      </c>
      <c r="O11579" t="b">
        <v>0</v>
      </c>
      <c r="P11579" t="b">
        <v>0</v>
      </c>
      <c r="Q11579">
        <v>8</v>
      </c>
      <c r="R11579">
        <v>8</v>
      </c>
      <c r="S11579">
        <v>1</v>
      </c>
      <c r="T11579">
        <v>2</v>
      </c>
      <c r="U11579" t="b">
        <v>1</v>
      </c>
      <c r="V11579" t="s">
        <v>160</v>
      </c>
      <c r="W11579" t="s">
        <v>1075</v>
      </c>
      <c r="X11579" t="s">
        <v>15144</v>
      </c>
      <c r="Y11579">
        <v>99</v>
      </c>
      <c r="Z11579">
        <v>99</v>
      </c>
      <c r="AA11579">
        <v>8</v>
      </c>
      <c r="AB11579">
        <v>8</v>
      </c>
      <c r="AC11579">
        <v>64</v>
      </c>
    </row>
    <row r="11580" spans="1:29">
      <c r="A11580">
        <v>12574</v>
      </c>
      <c r="B11580" t="s">
        <v>805</v>
      </c>
      <c r="C11580" t="s">
        <v>13521</v>
      </c>
      <c r="J11580" t="s">
        <v>1444</v>
      </c>
      <c r="K11580">
        <v>0</v>
      </c>
      <c r="N11580" t="b">
        <v>1</v>
      </c>
      <c r="O11580" t="b">
        <v>0</v>
      </c>
      <c r="P11580" t="b">
        <v>0</v>
      </c>
      <c r="Q11580">
        <v>8</v>
      </c>
      <c r="R11580">
        <v>8</v>
      </c>
      <c r="S11580">
        <v>1</v>
      </c>
      <c r="T11580">
        <v>2</v>
      </c>
      <c r="U11580" t="b">
        <v>1</v>
      </c>
      <c r="V11580" t="s">
        <v>160</v>
      </c>
      <c r="W11580" t="s">
        <v>1075</v>
      </c>
      <c r="X11580" t="s">
        <v>15109</v>
      </c>
      <c r="Y11580">
        <v>100</v>
      </c>
      <c r="Z11580">
        <v>100</v>
      </c>
      <c r="AA11580">
        <v>7</v>
      </c>
      <c r="AB11580">
        <v>7</v>
      </c>
      <c r="AC11580">
        <v>64</v>
      </c>
    </row>
    <row r="11581" spans="1:29">
      <c r="A11581">
        <v>12575</v>
      </c>
      <c r="B11581" t="s">
        <v>805</v>
      </c>
      <c r="C11581" t="s">
        <v>13522</v>
      </c>
      <c r="J11581" t="s">
        <v>1444</v>
      </c>
      <c r="K11581">
        <v>0</v>
      </c>
      <c r="N11581" t="b">
        <v>1</v>
      </c>
      <c r="O11581" t="b">
        <v>0</v>
      </c>
      <c r="P11581" t="b">
        <v>0</v>
      </c>
      <c r="Q11581">
        <v>8</v>
      </c>
      <c r="R11581">
        <v>8</v>
      </c>
      <c r="S11581">
        <v>1</v>
      </c>
      <c r="T11581">
        <v>2</v>
      </c>
      <c r="U11581" t="b">
        <v>1</v>
      </c>
      <c r="V11581" t="s">
        <v>160</v>
      </c>
      <c r="W11581" t="s">
        <v>1075</v>
      </c>
      <c r="X11581" t="s">
        <v>14449</v>
      </c>
      <c r="Y11581">
        <v>100</v>
      </c>
      <c r="Z11581">
        <v>100</v>
      </c>
      <c r="AA11581">
        <v>8</v>
      </c>
      <c r="AB11581">
        <v>8</v>
      </c>
      <c r="AC11581">
        <v>64</v>
      </c>
    </row>
    <row r="11582" spans="1:29">
      <c r="A11582">
        <v>12576</v>
      </c>
      <c r="B11582" t="s">
        <v>805</v>
      </c>
      <c r="C11582" t="s">
        <v>13523</v>
      </c>
      <c r="J11582" t="s">
        <v>1444</v>
      </c>
      <c r="K11582">
        <v>0</v>
      </c>
      <c r="N11582" t="b">
        <v>1</v>
      </c>
      <c r="O11582" t="b">
        <v>0</v>
      </c>
      <c r="P11582" t="b">
        <v>0</v>
      </c>
      <c r="Q11582">
        <v>8</v>
      </c>
      <c r="R11582">
        <v>8</v>
      </c>
      <c r="S11582">
        <v>1</v>
      </c>
      <c r="T11582">
        <v>2</v>
      </c>
      <c r="U11582" t="b">
        <v>1</v>
      </c>
      <c r="V11582" t="s">
        <v>160</v>
      </c>
      <c r="W11582" t="s">
        <v>1075</v>
      </c>
      <c r="X11582" t="s">
        <v>15110</v>
      </c>
      <c r="Y11582">
        <v>101</v>
      </c>
      <c r="Z11582">
        <v>101</v>
      </c>
      <c r="AA11582">
        <v>7</v>
      </c>
      <c r="AB11582">
        <v>7</v>
      </c>
      <c r="AC11582">
        <v>64</v>
      </c>
    </row>
    <row r="11583" spans="1:29">
      <c r="A11583">
        <v>12577</v>
      </c>
      <c r="B11583" t="s">
        <v>805</v>
      </c>
      <c r="C11583" t="s">
        <v>13524</v>
      </c>
      <c r="J11583" t="s">
        <v>1444</v>
      </c>
      <c r="K11583">
        <v>0</v>
      </c>
      <c r="N11583" t="b">
        <v>1</v>
      </c>
      <c r="O11583" t="b">
        <v>0</v>
      </c>
      <c r="P11583" t="b">
        <v>0</v>
      </c>
      <c r="Q11583">
        <v>8</v>
      </c>
      <c r="R11583">
        <v>8</v>
      </c>
      <c r="S11583">
        <v>1</v>
      </c>
      <c r="T11583">
        <v>2</v>
      </c>
      <c r="U11583" t="b">
        <v>1</v>
      </c>
      <c r="V11583" t="s">
        <v>160</v>
      </c>
      <c r="W11583" t="s">
        <v>1075</v>
      </c>
      <c r="X11583" t="s">
        <v>15145</v>
      </c>
      <c r="Y11583">
        <v>101</v>
      </c>
      <c r="Z11583">
        <v>101</v>
      </c>
      <c r="AA11583">
        <v>8</v>
      </c>
      <c r="AB11583">
        <v>8</v>
      </c>
      <c r="AC11583">
        <v>64</v>
      </c>
    </row>
    <row r="11584" spans="1:29">
      <c r="A11584">
        <v>12578</v>
      </c>
      <c r="B11584" t="s">
        <v>805</v>
      </c>
      <c r="C11584" t="s">
        <v>13525</v>
      </c>
      <c r="J11584" t="s">
        <v>1444</v>
      </c>
      <c r="K11584">
        <v>0</v>
      </c>
      <c r="N11584" t="b">
        <v>1</v>
      </c>
      <c r="O11584" t="b">
        <v>0</v>
      </c>
      <c r="P11584" t="b">
        <v>0</v>
      </c>
      <c r="Q11584">
        <v>8</v>
      </c>
      <c r="R11584">
        <v>8</v>
      </c>
      <c r="S11584">
        <v>1</v>
      </c>
      <c r="T11584">
        <v>2</v>
      </c>
      <c r="U11584" t="b">
        <v>1</v>
      </c>
      <c r="V11584" t="s">
        <v>160</v>
      </c>
      <c r="W11584" t="s">
        <v>1075</v>
      </c>
      <c r="X11584" t="s">
        <v>15111</v>
      </c>
      <c r="Y11584">
        <v>102</v>
      </c>
      <c r="Z11584">
        <v>102</v>
      </c>
      <c r="AA11584">
        <v>7</v>
      </c>
      <c r="AB11584">
        <v>7</v>
      </c>
      <c r="AC11584">
        <v>64</v>
      </c>
    </row>
    <row r="11585" spans="1:29">
      <c r="A11585">
        <v>12579</v>
      </c>
      <c r="B11585" t="s">
        <v>805</v>
      </c>
      <c r="C11585" t="s">
        <v>13526</v>
      </c>
      <c r="J11585" t="s">
        <v>1444</v>
      </c>
      <c r="K11585">
        <v>0</v>
      </c>
      <c r="N11585" t="b">
        <v>1</v>
      </c>
      <c r="O11585" t="b">
        <v>0</v>
      </c>
      <c r="P11585" t="b">
        <v>0</v>
      </c>
      <c r="Q11585">
        <v>8</v>
      </c>
      <c r="R11585">
        <v>8</v>
      </c>
      <c r="S11585">
        <v>1</v>
      </c>
      <c r="T11585">
        <v>2</v>
      </c>
      <c r="U11585" t="b">
        <v>1</v>
      </c>
      <c r="V11585" t="s">
        <v>160</v>
      </c>
      <c r="W11585" t="s">
        <v>1075</v>
      </c>
      <c r="X11585" t="s">
        <v>15146</v>
      </c>
      <c r="Y11585">
        <v>102</v>
      </c>
      <c r="Z11585">
        <v>102</v>
      </c>
      <c r="AA11585">
        <v>8</v>
      </c>
      <c r="AB11585">
        <v>8</v>
      </c>
      <c r="AC11585">
        <v>64</v>
      </c>
    </row>
    <row r="11586" spans="1:29">
      <c r="A11586">
        <v>12580</v>
      </c>
      <c r="B11586" t="s">
        <v>805</v>
      </c>
      <c r="C11586" t="s">
        <v>13527</v>
      </c>
      <c r="J11586" t="s">
        <v>1444</v>
      </c>
      <c r="K11586">
        <v>0</v>
      </c>
      <c r="N11586" t="b">
        <v>1</v>
      </c>
      <c r="O11586" t="b">
        <v>0</v>
      </c>
      <c r="P11586" t="b">
        <v>0</v>
      </c>
      <c r="Q11586">
        <v>8</v>
      </c>
      <c r="R11586">
        <v>8</v>
      </c>
      <c r="S11586">
        <v>1</v>
      </c>
      <c r="T11586">
        <v>2</v>
      </c>
      <c r="U11586" t="b">
        <v>1</v>
      </c>
      <c r="V11586" t="s">
        <v>160</v>
      </c>
      <c r="W11586" t="s">
        <v>1075</v>
      </c>
      <c r="X11586" t="s">
        <v>15112</v>
      </c>
      <c r="Y11586">
        <v>103</v>
      </c>
      <c r="Z11586">
        <v>103</v>
      </c>
      <c r="AA11586">
        <v>7</v>
      </c>
      <c r="AB11586">
        <v>7</v>
      </c>
      <c r="AC11586">
        <v>64</v>
      </c>
    </row>
    <row r="11587" spans="1:29">
      <c r="A11587">
        <v>12581</v>
      </c>
      <c r="B11587" t="s">
        <v>805</v>
      </c>
      <c r="C11587" t="s">
        <v>13528</v>
      </c>
      <c r="J11587" t="s">
        <v>1444</v>
      </c>
      <c r="K11587">
        <v>0</v>
      </c>
      <c r="N11587" t="b">
        <v>1</v>
      </c>
      <c r="O11587" t="b">
        <v>0</v>
      </c>
      <c r="P11587" t="b">
        <v>0</v>
      </c>
      <c r="Q11587">
        <v>8</v>
      </c>
      <c r="R11587">
        <v>8</v>
      </c>
      <c r="S11587">
        <v>1</v>
      </c>
      <c r="T11587">
        <v>2</v>
      </c>
      <c r="U11587" t="b">
        <v>1</v>
      </c>
      <c r="V11587" t="s">
        <v>160</v>
      </c>
      <c r="W11587" t="s">
        <v>1075</v>
      </c>
      <c r="X11587" t="s">
        <v>15147</v>
      </c>
      <c r="Y11587">
        <v>103</v>
      </c>
      <c r="Z11587">
        <v>103</v>
      </c>
      <c r="AA11587">
        <v>8</v>
      </c>
      <c r="AB11587">
        <v>8</v>
      </c>
      <c r="AC11587">
        <v>64</v>
      </c>
    </row>
    <row r="11588" spans="1:29">
      <c r="A11588">
        <v>12582</v>
      </c>
      <c r="B11588" t="s">
        <v>805</v>
      </c>
      <c r="C11588" t="s">
        <v>13529</v>
      </c>
      <c r="J11588" t="s">
        <v>1444</v>
      </c>
      <c r="K11588">
        <v>0</v>
      </c>
      <c r="N11588" t="b">
        <v>1</v>
      </c>
      <c r="O11588" t="b">
        <v>0</v>
      </c>
      <c r="P11588" t="b">
        <v>0</v>
      </c>
      <c r="Q11588">
        <v>8</v>
      </c>
      <c r="R11588">
        <v>8</v>
      </c>
      <c r="S11588">
        <v>1</v>
      </c>
      <c r="T11588">
        <v>2</v>
      </c>
      <c r="U11588" t="b">
        <v>1</v>
      </c>
      <c r="V11588" t="s">
        <v>160</v>
      </c>
      <c r="W11588" t="s">
        <v>1075</v>
      </c>
      <c r="X11588" t="s">
        <v>15113</v>
      </c>
      <c r="Y11588">
        <v>104</v>
      </c>
      <c r="Z11588">
        <v>104</v>
      </c>
      <c r="AA11588">
        <v>7</v>
      </c>
      <c r="AB11588">
        <v>7</v>
      </c>
      <c r="AC11588">
        <v>64</v>
      </c>
    </row>
    <row r="11589" spans="1:29">
      <c r="A11589">
        <v>12583</v>
      </c>
      <c r="B11589" t="s">
        <v>805</v>
      </c>
      <c r="C11589" t="s">
        <v>13530</v>
      </c>
      <c r="J11589" t="s">
        <v>1444</v>
      </c>
      <c r="K11589">
        <v>0</v>
      </c>
      <c r="N11589" t="b">
        <v>1</v>
      </c>
      <c r="O11589" t="b">
        <v>0</v>
      </c>
      <c r="P11589" t="b">
        <v>0</v>
      </c>
      <c r="Q11589">
        <v>8</v>
      </c>
      <c r="R11589">
        <v>8</v>
      </c>
      <c r="S11589">
        <v>1</v>
      </c>
      <c r="T11589">
        <v>2</v>
      </c>
      <c r="U11589" t="b">
        <v>1</v>
      </c>
      <c r="V11589" t="s">
        <v>160</v>
      </c>
      <c r="W11589" t="s">
        <v>1075</v>
      </c>
      <c r="X11589" t="s">
        <v>15148</v>
      </c>
      <c r="Y11589">
        <v>104</v>
      </c>
      <c r="Z11589">
        <v>104</v>
      </c>
      <c r="AA11589">
        <v>8</v>
      </c>
      <c r="AB11589">
        <v>8</v>
      </c>
      <c r="AC11589">
        <v>64</v>
      </c>
    </row>
    <row r="11590" spans="1:29">
      <c r="A11590">
        <v>12584</v>
      </c>
      <c r="B11590" t="s">
        <v>805</v>
      </c>
      <c r="C11590" t="s">
        <v>13531</v>
      </c>
      <c r="J11590" t="s">
        <v>1444</v>
      </c>
      <c r="K11590">
        <v>0</v>
      </c>
      <c r="N11590" t="b">
        <v>1</v>
      </c>
      <c r="O11590" t="b">
        <v>0</v>
      </c>
      <c r="P11590" t="b">
        <v>0</v>
      </c>
      <c r="Q11590">
        <v>8</v>
      </c>
      <c r="R11590">
        <v>8</v>
      </c>
      <c r="S11590">
        <v>1</v>
      </c>
      <c r="T11590">
        <v>2</v>
      </c>
      <c r="U11590" t="b">
        <v>1</v>
      </c>
      <c r="V11590" t="s">
        <v>160</v>
      </c>
      <c r="W11590" t="s">
        <v>1075</v>
      </c>
      <c r="X11590" t="s">
        <v>15114</v>
      </c>
      <c r="Y11590">
        <v>105</v>
      </c>
      <c r="Z11590">
        <v>105</v>
      </c>
      <c r="AA11590">
        <v>7</v>
      </c>
      <c r="AB11590">
        <v>7</v>
      </c>
      <c r="AC11590">
        <v>64</v>
      </c>
    </row>
    <row r="11591" spans="1:29">
      <c r="A11591">
        <v>12585</v>
      </c>
      <c r="B11591" t="s">
        <v>805</v>
      </c>
      <c r="C11591" t="s">
        <v>13532</v>
      </c>
      <c r="J11591" t="s">
        <v>1444</v>
      </c>
      <c r="K11591">
        <v>0</v>
      </c>
      <c r="N11591" t="b">
        <v>1</v>
      </c>
      <c r="O11591" t="b">
        <v>0</v>
      </c>
      <c r="P11591" t="b">
        <v>0</v>
      </c>
      <c r="Q11591">
        <v>8</v>
      </c>
      <c r="R11591">
        <v>8</v>
      </c>
      <c r="S11591">
        <v>1</v>
      </c>
      <c r="T11591">
        <v>2</v>
      </c>
      <c r="U11591" t="b">
        <v>1</v>
      </c>
      <c r="V11591" t="s">
        <v>160</v>
      </c>
      <c r="W11591" t="s">
        <v>1075</v>
      </c>
      <c r="X11591" t="s">
        <v>15149</v>
      </c>
      <c r="Y11591">
        <v>105</v>
      </c>
      <c r="Z11591">
        <v>105</v>
      </c>
      <c r="AA11591">
        <v>8</v>
      </c>
      <c r="AB11591">
        <v>8</v>
      </c>
      <c r="AC11591">
        <v>64</v>
      </c>
    </row>
    <row r="11592" spans="1:29">
      <c r="A11592">
        <v>12586</v>
      </c>
      <c r="B11592" t="s">
        <v>805</v>
      </c>
      <c r="C11592" t="s">
        <v>13533</v>
      </c>
      <c r="J11592" t="s">
        <v>1444</v>
      </c>
      <c r="K11592">
        <v>0</v>
      </c>
      <c r="N11592" t="b">
        <v>1</v>
      </c>
      <c r="O11592" t="b">
        <v>0</v>
      </c>
      <c r="P11592" t="b">
        <v>0</v>
      </c>
      <c r="Q11592">
        <v>8</v>
      </c>
      <c r="R11592">
        <v>8</v>
      </c>
      <c r="S11592">
        <v>1</v>
      </c>
      <c r="T11592">
        <v>2</v>
      </c>
      <c r="U11592" t="b">
        <v>1</v>
      </c>
      <c r="V11592" t="s">
        <v>160</v>
      </c>
      <c r="W11592" t="s">
        <v>1075</v>
      </c>
      <c r="X11592" t="s">
        <v>15115</v>
      </c>
      <c r="Y11592">
        <v>106</v>
      </c>
      <c r="Z11592">
        <v>106</v>
      </c>
      <c r="AA11592">
        <v>7</v>
      </c>
      <c r="AB11592">
        <v>7</v>
      </c>
      <c r="AC11592">
        <v>64</v>
      </c>
    </row>
    <row r="11593" spans="1:29">
      <c r="A11593">
        <v>12587</v>
      </c>
      <c r="B11593" t="s">
        <v>805</v>
      </c>
      <c r="C11593" t="s">
        <v>13534</v>
      </c>
      <c r="J11593" t="s">
        <v>1444</v>
      </c>
      <c r="K11593">
        <v>0</v>
      </c>
      <c r="N11593" t="b">
        <v>1</v>
      </c>
      <c r="O11593" t="b">
        <v>0</v>
      </c>
      <c r="P11593" t="b">
        <v>0</v>
      </c>
      <c r="Q11593">
        <v>8</v>
      </c>
      <c r="R11593">
        <v>8</v>
      </c>
      <c r="S11593">
        <v>1</v>
      </c>
      <c r="T11593">
        <v>2</v>
      </c>
      <c r="U11593" t="b">
        <v>1</v>
      </c>
      <c r="V11593" t="s">
        <v>160</v>
      </c>
      <c r="W11593" t="s">
        <v>1075</v>
      </c>
      <c r="X11593" t="s">
        <v>15150</v>
      </c>
      <c r="Y11593">
        <v>106</v>
      </c>
      <c r="Z11593">
        <v>106</v>
      </c>
      <c r="AA11593">
        <v>8</v>
      </c>
      <c r="AB11593">
        <v>8</v>
      </c>
      <c r="AC11593">
        <v>64</v>
      </c>
    </row>
    <row r="11594" spans="1:29">
      <c r="A11594">
        <v>12588</v>
      </c>
      <c r="B11594" t="s">
        <v>805</v>
      </c>
      <c r="C11594" t="s">
        <v>13535</v>
      </c>
      <c r="J11594" t="s">
        <v>1444</v>
      </c>
      <c r="K11594">
        <v>0</v>
      </c>
      <c r="N11594" t="b">
        <v>1</v>
      </c>
      <c r="O11594" t="b">
        <v>0</v>
      </c>
      <c r="P11594" t="b">
        <v>0</v>
      </c>
      <c r="Q11594">
        <v>8</v>
      </c>
      <c r="R11594">
        <v>8</v>
      </c>
      <c r="S11594">
        <v>1</v>
      </c>
      <c r="T11594">
        <v>2</v>
      </c>
      <c r="U11594" t="b">
        <v>1</v>
      </c>
      <c r="V11594" t="s">
        <v>160</v>
      </c>
      <c r="W11594" t="s">
        <v>1075</v>
      </c>
      <c r="X11594" t="s">
        <v>15116</v>
      </c>
      <c r="Y11594">
        <v>107</v>
      </c>
      <c r="Z11594">
        <v>107</v>
      </c>
      <c r="AA11594">
        <v>7</v>
      </c>
      <c r="AB11594">
        <v>7</v>
      </c>
      <c r="AC11594">
        <v>64</v>
      </c>
    </row>
    <row r="11595" spans="1:29">
      <c r="A11595">
        <v>12589</v>
      </c>
      <c r="B11595" t="s">
        <v>805</v>
      </c>
      <c r="C11595" t="s">
        <v>13536</v>
      </c>
      <c r="J11595" t="s">
        <v>1444</v>
      </c>
      <c r="K11595">
        <v>0</v>
      </c>
      <c r="N11595" t="b">
        <v>1</v>
      </c>
      <c r="O11595" t="b">
        <v>0</v>
      </c>
      <c r="P11595" t="b">
        <v>0</v>
      </c>
      <c r="Q11595">
        <v>8</v>
      </c>
      <c r="R11595">
        <v>8</v>
      </c>
      <c r="S11595">
        <v>1</v>
      </c>
      <c r="T11595">
        <v>2</v>
      </c>
      <c r="U11595" t="b">
        <v>1</v>
      </c>
      <c r="V11595" t="s">
        <v>160</v>
      </c>
      <c r="W11595" t="s">
        <v>1075</v>
      </c>
      <c r="X11595" t="s">
        <v>15151</v>
      </c>
      <c r="Y11595">
        <v>107</v>
      </c>
      <c r="Z11595">
        <v>107</v>
      </c>
      <c r="AA11595">
        <v>8</v>
      </c>
      <c r="AB11595">
        <v>8</v>
      </c>
      <c r="AC11595">
        <v>64</v>
      </c>
    </row>
    <row r="11596" spans="1:29">
      <c r="A11596">
        <v>12590</v>
      </c>
      <c r="B11596" t="s">
        <v>805</v>
      </c>
      <c r="C11596" t="s">
        <v>13537</v>
      </c>
      <c r="J11596" t="s">
        <v>1444</v>
      </c>
      <c r="K11596">
        <v>0</v>
      </c>
      <c r="N11596" t="b">
        <v>1</v>
      </c>
      <c r="O11596" t="b">
        <v>0</v>
      </c>
      <c r="P11596" t="b">
        <v>0</v>
      </c>
      <c r="Q11596">
        <v>8</v>
      </c>
      <c r="R11596">
        <v>8</v>
      </c>
      <c r="S11596">
        <v>1</v>
      </c>
      <c r="T11596">
        <v>2</v>
      </c>
      <c r="U11596" t="b">
        <v>1</v>
      </c>
      <c r="V11596" t="s">
        <v>160</v>
      </c>
      <c r="W11596" t="s">
        <v>1075</v>
      </c>
      <c r="X11596" t="s">
        <v>15117</v>
      </c>
      <c r="Y11596">
        <v>108</v>
      </c>
      <c r="Z11596">
        <v>108</v>
      </c>
      <c r="AA11596">
        <v>7</v>
      </c>
      <c r="AB11596">
        <v>7</v>
      </c>
      <c r="AC11596">
        <v>64</v>
      </c>
    </row>
    <row r="11597" spans="1:29">
      <c r="A11597">
        <v>12591</v>
      </c>
      <c r="B11597" t="s">
        <v>805</v>
      </c>
      <c r="C11597" t="s">
        <v>13538</v>
      </c>
      <c r="J11597" t="s">
        <v>1444</v>
      </c>
      <c r="K11597">
        <v>0</v>
      </c>
      <c r="N11597" t="b">
        <v>1</v>
      </c>
      <c r="O11597" t="b">
        <v>0</v>
      </c>
      <c r="P11597" t="b">
        <v>0</v>
      </c>
      <c r="Q11597">
        <v>8</v>
      </c>
      <c r="R11597">
        <v>8</v>
      </c>
      <c r="S11597">
        <v>1</v>
      </c>
      <c r="T11597">
        <v>2</v>
      </c>
      <c r="U11597" t="b">
        <v>1</v>
      </c>
      <c r="V11597" t="s">
        <v>160</v>
      </c>
      <c r="W11597" t="s">
        <v>1075</v>
      </c>
      <c r="X11597" t="s">
        <v>15152</v>
      </c>
      <c r="Y11597">
        <v>108</v>
      </c>
      <c r="Z11597">
        <v>108</v>
      </c>
      <c r="AA11597">
        <v>8</v>
      </c>
      <c r="AB11597">
        <v>8</v>
      </c>
      <c r="AC11597">
        <v>64</v>
      </c>
    </row>
    <row r="11598" spans="1:29">
      <c r="A11598">
        <v>12592</v>
      </c>
      <c r="B11598" t="s">
        <v>805</v>
      </c>
      <c r="C11598" t="s">
        <v>13539</v>
      </c>
      <c r="J11598" t="s">
        <v>1444</v>
      </c>
      <c r="K11598">
        <v>0</v>
      </c>
      <c r="N11598" t="b">
        <v>1</v>
      </c>
      <c r="O11598" t="b">
        <v>0</v>
      </c>
      <c r="P11598" t="b">
        <v>0</v>
      </c>
      <c r="Q11598">
        <v>8</v>
      </c>
      <c r="R11598">
        <v>8</v>
      </c>
      <c r="S11598">
        <v>1</v>
      </c>
      <c r="T11598">
        <v>2</v>
      </c>
      <c r="U11598" t="b">
        <v>1</v>
      </c>
      <c r="V11598" t="s">
        <v>160</v>
      </c>
      <c r="W11598" t="s">
        <v>1075</v>
      </c>
      <c r="X11598" t="s">
        <v>15118</v>
      </c>
      <c r="Y11598">
        <v>109</v>
      </c>
      <c r="Z11598">
        <v>109</v>
      </c>
      <c r="AA11598">
        <v>7</v>
      </c>
      <c r="AB11598">
        <v>7</v>
      </c>
      <c r="AC11598">
        <v>64</v>
      </c>
    </row>
    <row r="11599" spans="1:29">
      <c r="A11599">
        <v>12593</v>
      </c>
      <c r="B11599" t="s">
        <v>805</v>
      </c>
      <c r="C11599" t="s">
        <v>13540</v>
      </c>
      <c r="J11599" t="s">
        <v>1444</v>
      </c>
      <c r="K11599">
        <v>0</v>
      </c>
      <c r="N11599" t="b">
        <v>1</v>
      </c>
      <c r="O11599" t="b">
        <v>0</v>
      </c>
      <c r="P11599" t="b">
        <v>0</v>
      </c>
      <c r="Q11599">
        <v>8</v>
      </c>
      <c r="R11599">
        <v>8</v>
      </c>
      <c r="S11599">
        <v>1</v>
      </c>
      <c r="T11599">
        <v>2</v>
      </c>
      <c r="U11599" t="b">
        <v>1</v>
      </c>
      <c r="V11599" t="s">
        <v>160</v>
      </c>
      <c r="W11599" t="s">
        <v>1075</v>
      </c>
      <c r="X11599" t="s">
        <v>15153</v>
      </c>
      <c r="Y11599">
        <v>109</v>
      </c>
      <c r="Z11599">
        <v>109</v>
      </c>
      <c r="AA11599">
        <v>8</v>
      </c>
      <c r="AB11599">
        <v>8</v>
      </c>
      <c r="AC11599">
        <v>64</v>
      </c>
    </row>
    <row r="11600" spans="1:29">
      <c r="A11600">
        <v>12594</v>
      </c>
      <c r="B11600" t="s">
        <v>805</v>
      </c>
      <c r="C11600" t="s">
        <v>13541</v>
      </c>
      <c r="J11600" t="s">
        <v>1444</v>
      </c>
      <c r="K11600">
        <v>0</v>
      </c>
      <c r="N11600" t="b">
        <v>1</v>
      </c>
      <c r="O11600" t="b">
        <v>0</v>
      </c>
      <c r="P11600" t="b">
        <v>0</v>
      </c>
      <c r="Q11600">
        <v>8</v>
      </c>
      <c r="R11600">
        <v>8</v>
      </c>
      <c r="S11600">
        <v>1</v>
      </c>
      <c r="T11600">
        <v>2</v>
      </c>
      <c r="U11600" t="b">
        <v>1</v>
      </c>
      <c r="V11600" t="s">
        <v>160</v>
      </c>
      <c r="W11600" t="s">
        <v>1075</v>
      </c>
      <c r="X11600" t="s">
        <v>15119</v>
      </c>
      <c r="Y11600">
        <v>110</v>
      </c>
      <c r="Z11600">
        <v>110</v>
      </c>
      <c r="AA11600">
        <v>7</v>
      </c>
      <c r="AB11600">
        <v>7</v>
      </c>
      <c r="AC11600">
        <v>64</v>
      </c>
    </row>
    <row r="11601" spans="1:29">
      <c r="A11601">
        <v>12595</v>
      </c>
      <c r="B11601" t="s">
        <v>805</v>
      </c>
      <c r="C11601" t="s">
        <v>13542</v>
      </c>
      <c r="J11601" t="s">
        <v>1444</v>
      </c>
      <c r="K11601">
        <v>0</v>
      </c>
      <c r="N11601" t="b">
        <v>1</v>
      </c>
      <c r="O11601" t="b">
        <v>0</v>
      </c>
      <c r="P11601" t="b">
        <v>0</v>
      </c>
      <c r="Q11601">
        <v>8</v>
      </c>
      <c r="R11601">
        <v>8</v>
      </c>
      <c r="S11601">
        <v>1</v>
      </c>
      <c r="T11601">
        <v>2</v>
      </c>
      <c r="U11601" t="b">
        <v>1</v>
      </c>
      <c r="V11601" t="s">
        <v>160</v>
      </c>
      <c r="W11601" t="s">
        <v>1075</v>
      </c>
      <c r="X11601" t="s">
        <v>15154</v>
      </c>
      <c r="Y11601">
        <v>110</v>
      </c>
      <c r="Z11601">
        <v>110</v>
      </c>
      <c r="AA11601">
        <v>8</v>
      </c>
      <c r="AB11601">
        <v>8</v>
      </c>
      <c r="AC11601">
        <v>64</v>
      </c>
    </row>
    <row r="11602" spans="1:29">
      <c r="A11602">
        <v>12596</v>
      </c>
      <c r="B11602" t="s">
        <v>805</v>
      </c>
      <c r="C11602" t="s">
        <v>13543</v>
      </c>
      <c r="J11602" t="s">
        <v>1444</v>
      </c>
      <c r="K11602">
        <v>0</v>
      </c>
      <c r="N11602" t="b">
        <v>1</v>
      </c>
      <c r="O11602" t="b">
        <v>0</v>
      </c>
      <c r="P11602" t="b">
        <v>0</v>
      </c>
      <c r="Q11602">
        <v>8</v>
      </c>
      <c r="R11602">
        <v>8</v>
      </c>
      <c r="S11602">
        <v>1</v>
      </c>
      <c r="T11602">
        <v>2</v>
      </c>
      <c r="U11602" t="b">
        <v>1</v>
      </c>
      <c r="V11602" t="s">
        <v>160</v>
      </c>
      <c r="W11602" t="s">
        <v>1075</v>
      </c>
      <c r="X11602" t="s">
        <v>15120</v>
      </c>
      <c r="Y11602">
        <v>111</v>
      </c>
      <c r="Z11602">
        <v>111</v>
      </c>
      <c r="AA11602">
        <v>7</v>
      </c>
      <c r="AB11602">
        <v>7</v>
      </c>
      <c r="AC11602">
        <v>64</v>
      </c>
    </row>
    <row r="11603" spans="1:29">
      <c r="A11603">
        <v>12597</v>
      </c>
      <c r="B11603" t="s">
        <v>805</v>
      </c>
      <c r="C11603" t="s">
        <v>13544</v>
      </c>
      <c r="J11603" t="s">
        <v>1444</v>
      </c>
      <c r="K11603">
        <v>0</v>
      </c>
      <c r="N11603" t="b">
        <v>1</v>
      </c>
      <c r="O11603" t="b">
        <v>0</v>
      </c>
      <c r="P11603" t="b">
        <v>0</v>
      </c>
      <c r="Q11603">
        <v>8</v>
      </c>
      <c r="R11603">
        <v>8</v>
      </c>
      <c r="S11603">
        <v>1</v>
      </c>
      <c r="T11603">
        <v>2</v>
      </c>
      <c r="U11603" t="b">
        <v>1</v>
      </c>
      <c r="V11603" t="s">
        <v>160</v>
      </c>
      <c r="W11603" t="s">
        <v>1075</v>
      </c>
      <c r="X11603" t="s">
        <v>15155</v>
      </c>
      <c r="Y11603">
        <v>111</v>
      </c>
      <c r="Z11603">
        <v>111</v>
      </c>
      <c r="AA11603">
        <v>8</v>
      </c>
      <c r="AB11603">
        <v>8</v>
      </c>
      <c r="AC11603">
        <v>64</v>
      </c>
    </row>
    <row r="11604" spans="1:29">
      <c r="A11604">
        <v>12598</v>
      </c>
      <c r="B11604" t="s">
        <v>805</v>
      </c>
      <c r="C11604" t="s">
        <v>13545</v>
      </c>
      <c r="J11604" t="s">
        <v>1444</v>
      </c>
      <c r="K11604">
        <v>0</v>
      </c>
      <c r="N11604" t="b">
        <v>1</v>
      </c>
      <c r="O11604" t="b">
        <v>0</v>
      </c>
      <c r="P11604" t="b">
        <v>0</v>
      </c>
      <c r="Q11604">
        <v>8</v>
      </c>
      <c r="R11604">
        <v>8</v>
      </c>
      <c r="S11604">
        <v>1</v>
      </c>
      <c r="T11604">
        <v>2</v>
      </c>
      <c r="U11604" t="b">
        <v>1</v>
      </c>
      <c r="V11604" t="s">
        <v>160</v>
      </c>
      <c r="W11604" t="s">
        <v>1075</v>
      </c>
      <c r="X11604" t="s">
        <v>15121</v>
      </c>
      <c r="Y11604">
        <v>112</v>
      </c>
      <c r="Z11604">
        <v>112</v>
      </c>
      <c r="AA11604">
        <v>7</v>
      </c>
      <c r="AB11604">
        <v>7</v>
      </c>
      <c r="AC11604">
        <v>64</v>
      </c>
    </row>
    <row r="11605" spans="1:29">
      <c r="A11605">
        <v>12599</v>
      </c>
      <c r="B11605" t="s">
        <v>805</v>
      </c>
      <c r="C11605" t="s">
        <v>13546</v>
      </c>
      <c r="J11605" t="s">
        <v>1444</v>
      </c>
      <c r="K11605">
        <v>0</v>
      </c>
      <c r="N11605" t="b">
        <v>1</v>
      </c>
      <c r="O11605" t="b">
        <v>0</v>
      </c>
      <c r="P11605" t="b">
        <v>0</v>
      </c>
      <c r="Q11605">
        <v>8</v>
      </c>
      <c r="R11605">
        <v>8</v>
      </c>
      <c r="S11605">
        <v>1</v>
      </c>
      <c r="T11605">
        <v>2</v>
      </c>
      <c r="U11605" t="b">
        <v>1</v>
      </c>
      <c r="V11605" t="s">
        <v>160</v>
      </c>
      <c r="W11605" t="s">
        <v>1075</v>
      </c>
      <c r="X11605" t="s">
        <v>15156</v>
      </c>
      <c r="Y11605">
        <v>112</v>
      </c>
      <c r="Z11605">
        <v>112</v>
      </c>
      <c r="AA11605">
        <v>8</v>
      </c>
      <c r="AB11605">
        <v>8</v>
      </c>
      <c r="AC11605">
        <v>64</v>
      </c>
    </row>
    <row r="11606" spans="1:29">
      <c r="A11606">
        <v>12600</v>
      </c>
      <c r="B11606" t="s">
        <v>805</v>
      </c>
      <c r="C11606" t="s">
        <v>13547</v>
      </c>
      <c r="J11606" t="s">
        <v>1444</v>
      </c>
      <c r="K11606">
        <v>0</v>
      </c>
      <c r="N11606" t="b">
        <v>1</v>
      </c>
      <c r="O11606" t="b">
        <v>0</v>
      </c>
      <c r="P11606" t="b">
        <v>0</v>
      </c>
      <c r="Q11606">
        <v>8</v>
      </c>
      <c r="R11606">
        <v>8</v>
      </c>
      <c r="S11606">
        <v>1</v>
      </c>
      <c r="T11606">
        <v>2</v>
      </c>
      <c r="U11606" t="b">
        <v>1</v>
      </c>
      <c r="V11606" t="s">
        <v>160</v>
      </c>
      <c r="W11606" t="s">
        <v>1075</v>
      </c>
      <c r="X11606" t="s">
        <v>15122</v>
      </c>
      <c r="Y11606">
        <v>113</v>
      </c>
      <c r="Z11606">
        <v>113</v>
      </c>
      <c r="AA11606">
        <v>7</v>
      </c>
      <c r="AB11606">
        <v>7</v>
      </c>
      <c r="AC11606">
        <v>64</v>
      </c>
    </row>
    <row r="11607" spans="1:29">
      <c r="A11607">
        <v>12601</v>
      </c>
      <c r="B11607" t="s">
        <v>805</v>
      </c>
      <c r="C11607" t="s">
        <v>13548</v>
      </c>
      <c r="J11607" t="s">
        <v>1444</v>
      </c>
      <c r="K11607">
        <v>0</v>
      </c>
      <c r="N11607" t="b">
        <v>1</v>
      </c>
      <c r="O11607" t="b">
        <v>0</v>
      </c>
      <c r="P11607" t="b">
        <v>0</v>
      </c>
      <c r="Q11607">
        <v>8</v>
      </c>
      <c r="R11607">
        <v>8</v>
      </c>
      <c r="S11607">
        <v>1</v>
      </c>
      <c r="T11607">
        <v>2</v>
      </c>
      <c r="U11607" t="b">
        <v>1</v>
      </c>
      <c r="V11607" t="s">
        <v>160</v>
      </c>
      <c r="W11607" t="s">
        <v>1075</v>
      </c>
      <c r="X11607" t="s">
        <v>15157</v>
      </c>
      <c r="Y11607">
        <v>113</v>
      </c>
      <c r="Z11607">
        <v>113</v>
      </c>
      <c r="AA11607">
        <v>8</v>
      </c>
      <c r="AB11607">
        <v>8</v>
      </c>
      <c r="AC11607">
        <v>64</v>
      </c>
    </row>
    <row r="11608" spans="1:29">
      <c r="A11608">
        <v>12602</v>
      </c>
      <c r="B11608" t="s">
        <v>805</v>
      </c>
      <c r="C11608" t="s">
        <v>13549</v>
      </c>
      <c r="J11608" t="s">
        <v>1444</v>
      </c>
      <c r="K11608">
        <v>0</v>
      </c>
      <c r="N11608" t="b">
        <v>1</v>
      </c>
      <c r="O11608" t="b">
        <v>0</v>
      </c>
      <c r="P11608" t="b">
        <v>0</v>
      </c>
      <c r="Q11608">
        <v>8</v>
      </c>
      <c r="R11608">
        <v>8</v>
      </c>
      <c r="S11608">
        <v>1</v>
      </c>
      <c r="T11608">
        <v>2</v>
      </c>
      <c r="U11608" t="b">
        <v>1</v>
      </c>
      <c r="V11608" t="s">
        <v>160</v>
      </c>
      <c r="W11608" t="s">
        <v>1075</v>
      </c>
      <c r="X11608" t="s">
        <v>15123</v>
      </c>
      <c r="Y11608">
        <v>114</v>
      </c>
      <c r="Z11608">
        <v>114</v>
      </c>
      <c r="AA11608">
        <v>7</v>
      </c>
      <c r="AB11608">
        <v>7</v>
      </c>
      <c r="AC11608">
        <v>64</v>
      </c>
    </row>
    <row r="11609" spans="1:29">
      <c r="A11609">
        <v>12603</v>
      </c>
      <c r="B11609" t="s">
        <v>805</v>
      </c>
      <c r="C11609" t="s">
        <v>13550</v>
      </c>
      <c r="J11609" t="s">
        <v>1444</v>
      </c>
      <c r="K11609">
        <v>0</v>
      </c>
      <c r="N11609" t="b">
        <v>1</v>
      </c>
      <c r="O11609" t="b">
        <v>0</v>
      </c>
      <c r="P11609" t="b">
        <v>0</v>
      </c>
      <c r="Q11609">
        <v>8</v>
      </c>
      <c r="R11609">
        <v>8</v>
      </c>
      <c r="S11609">
        <v>1</v>
      </c>
      <c r="T11609">
        <v>2</v>
      </c>
      <c r="U11609" t="b">
        <v>1</v>
      </c>
      <c r="V11609" t="s">
        <v>160</v>
      </c>
      <c r="W11609" t="s">
        <v>1075</v>
      </c>
      <c r="X11609" t="s">
        <v>15158</v>
      </c>
      <c r="Y11609">
        <v>114</v>
      </c>
      <c r="Z11609">
        <v>114</v>
      </c>
      <c r="AA11609">
        <v>8</v>
      </c>
      <c r="AB11609">
        <v>8</v>
      </c>
      <c r="AC11609">
        <v>64</v>
      </c>
    </row>
    <row r="11610" spans="1:29">
      <c r="A11610">
        <v>12604</v>
      </c>
      <c r="B11610" t="s">
        <v>805</v>
      </c>
      <c r="C11610" t="s">
        <v>13551</v>
      </c>
      <c r="J11610" t="s">
        <v>1444</v>
      </c>
      <c r="K11610">
        <v>0</v>
      </c>
      <c r="N11610" t="b">
        <v>1</v>
      </c>
      <c r="O11610" t="b">
        <v>0</v>
      </c>
      <c r="P11610" t="b">
        <v>0</v>
      </c>
      <c r="Q11610">
        <v>8</v>
      </c>
      <c r="R11610">
        <v>8</v>
      </c>
      <c r="S11610">
        <v>1</v>
      </c>
      <c r="T11610">
        <v>2</v>
      </c>
      <c r="U11610" t="b">
        <v>1</v>
      </c>
      <c r="V11610" t="s">
        <v>160</v>
      </c>
      <c r="W11610" t="s">
        <v>1075</v>
      </c>
      <c r="X11610" t="s">
        <v>15124</v>
      </c>
      <c r="Y11610">
        <v>115</v>
      </c>
      <c r="Z11610">
        <v>115</v>
      </c>
      <c r="AA11610">
        <v>7</v>
      </c>
      <c r="AB11610">
        <v>7</v>
      </c>
      <c r="AC11610">
        <v>64</v>
      </c>
    </row>
    <row r="11611" spans="1:29">
      <c r="A11611">
        <v>12605</v>
      </c>
      <c r="B11611" t="s">
        <v>805</v>
      </c>
      <c r="C11611" t="s">
        <v>13552</v>
      </c>
      <c r="J11611" t="s">
        <v>1444</v>
      </c>
      <c r="K11611">
        <v>0</v>
      </c>
      <c r="N11611" t="b">
        <v>1</v>
      </c>
      <c r="O11611" t="b">
        <v>0</v>
      </c>
      <c r="P11611" t="b">
        <v>0</v>
      </c>
      <c r="Q11611">
        <v>8</v>
      </c>
      <c r="R11611">
        <v>8</v>
      </c>
      <c r="S11611">
        <v>1</v>
      </c>
      <c r="T11611">
        <v>2</v>
      </c>
      <c r="U11611" t="b">
        <v>1</v>
      </c>
      <c r="V11611" t="s">
        <v>160</v>
      </c>
      <c r="W11611" t="s">
        <v>1075</v>
      </c>
      <c r="X11611" t="s">
        <v>15159</v>
      </c>
      <c r="Y11611">
        <v>115</v>
      </c>
      <c r="Z11611">
        <v>115</v>
      </c>
      <c r="AA11611">
        <v>8</v>
      </c>
      <c r="AB11611">
        <v>8</v>
      </c>
      <c r="AC11611">
        <v>64</v>
      </c>
    </row>
    <row r="11612" spans="1:29">
      <c r="A11612">
        <v>12606</v>
      </c>
      <c r="B11612" t="s">
        <v>805</v>
      </c>
      <c r="C11612" t="s">
        <v>13553</v>
      </c>
      <c r="J11612" t="s">
        <v>1444</v>
      </c>
      <c r="K11612">
        <v>0</v>
      </c>
      <c r="N11612" t="b">
        <v>1</v>
      </c>
      <c r="O11612" t="b">
        <v>0</v>
      </c>
      <c r="P11612" t="b">
        <v>0</v>
      </c>
      <c r="Q11612">
        <v>8</v>
      </c>
      <c r="R11612">
        <v>8</v>
      </c>
      <c r="S11612">
        <v>1</v>
      </c>
      <c r="T11612">
        <v>2</v>
      </c>
      <c r="U11612" t="b">
        <v>1</v>
      </c>
      <c r="V11612" t="s">
        <v>160</v>
      </c>
      <c r="W11612" t="s">
        <v>1075</v>
      </c>
      <c r="X11612" t="s">
        <v>15087</v>
      </c>
      <c r="Y11612">
        <v>116</v>
      </c>
      <c r="Z11612">
        <v>116</v>
      </c>
      <c r="AA11612">
        <v>7</v>
      </c>
      <c r="AB11612">
        <v>7</v>
      </c>
      <c r="AC11612">
        <v>64</v>
      </c>
    </row>
    <row r="11613" spans="1:29">
      <c r="A11613">
        <v>12607</v>
      </c>
      <c r="B11613" t="s">
        <v>805</v>
      </c>
      <c r="C11613" t="s">
        <v>13554</v>
      </c>
      <c r="J11613" t="s">
        <v>1444</v>
      </c>
      <c r="K11613">
        <v>0</v>
      </c>
      <c r="N11613" t="b">
        <v>1</v>
      </c>
      <c r="O11613" t="b">
        <v>0</v>
      </c>
      <c r="P11613" t="b">
        <v>0</v>
      </c>
      <c r="Q11613">
        <v>8</v>
      </c>
      <c r="R11613">
        <v>8</v>
      </c>
      <c r="S11613">
        <v>1</v>
      </c>
      <c r="T11613">
        <v>2</v>
      </c>
      <c r="U11613" t="b">
        <v>1</v>
      </c>
      <c r="V11613" t="s">
        <v>160</v>
      </c>
      <c r="W11613" t="s">
        <v>1075</v>
      </c>
      <c r="X11613" t="s">
        <v>15088</v>
      </c>
      <c r="Y11613">
        <v>116</v>
      </c>
      <c r="Z11613">
        <v>116</v>
      </c>
      <c r="AA11613">
        <v>8</v>
      </c>
      <c r="AB11613">
        <v>8</v>
      </c>
      <c r="AC11613">
        <v>64</v>
      </c>
    </row>
    <row r="11614" spans="1:29">
      <c r="A11614">
        <v>12608</v>
      </c>
      <c r="B11614" t="s">
        <v>805</v>
      </c>
      <c r="C11614" t="s">
        <v>13555</v>
      </c>
      <c r="J11614" t="s">
        <v>1444</v>
      </c>
      <c r="K11614">
        <v>0</v>
      </c>
      <c r="N11614" t="b">
        <v>1</v>
      </c>
      <c r="O11614" t="b">
        <v>0</v>
      </c>
      <c r="P11614" t="b">
        <v>0</v>
      </c>
      <c r="Q11614">
        <v>8</v>
      </c>
      <c r="R11614">
        <v>8</v>
      </c>
      <c r="S11614">
        <v>1</v>
      </c>
      <c r="T11614">
        <v>2</v>
      </c>
      <c r="U11614" t="b">
        <v>1</v>
      </c>
      <c r="V11614" t="s">
        <v>160</v>
      </c>
      <c r="W11614" t="s">
        <v>1075</v>
      </c>
      <c r="X11614" t="s">
        <v>15160</v>
      </c>
      <c r="Y11614">
        <v>117</v>
      </c>
      <c r="Z11614">
        <v>117</v>
      </c>
      <c r="AA11614">
        <v>7</v>
      </c>
      <c r="AB11614">
        <v>7</v>
      </c>
      <c r="AC11614">
        <v>64</v>
      </c>
    </row>
    <row r="11615" spans="1:29">
      <c r="A11615">
        <v>12609</v>
      </c>
      <c r="B11615" t="s">
        <v>805</v>
      </c>
      <c r="C11615" t="s">
        <v>13556</v>
      </c>
      <c r="J11615" t="s">
        <v>1444</v>
      </c>
      <c r="K11615">
        <v>0</v>
      </c>
      <c r="N11615" t="b">
        <v>1</v>
      </c>
      <c r="O11615" t="b">
        <v>0</v>
      </c>
      <c r="P11615" t="b">
        <v>0</v>
      </c>
      <c r="Q11615">
        <v>8</v>
      </c>
      <c r="R11615">
        <v>8</v>
      </c>
      <c r="S11615">
        <v>1</v>
      </c>
      <c r="T11615">
        <v>2</v>
      </c>
      <c r="U11615" t="b">
        <v>1</v>
      </c>
      <c r="V11615" t="s">
        <v>160</v>
      </c>
      <c r="W11615" t="s">
        <v>1075</v>
      </c>
      <c r="X11615" t="s">
        <v>15169</v>
      </c>
      <c r="Y11615">
        <v>117</v>
      </c>
      <c r="Z11615">
        <v>117</v>
      </c>
      <c r="AA11615">
        <v>8</v>
      </c>
      <c r="AB11615">
        <v>8</v>
      </c>
      <c r="AC11615">
        <v>64</v>
      </c>
    </row>
    <row r="11616" spans="1:29">
      <c r="A11616">
        <v>12610</v>
      </c>
      <c r="B11616" t="s">
        <v>805</v>
      </c>
      <c r="C11616" t="s">
        <v>13557</v>
      </c>
      <c r="J11616" t="s">
        <v>1444</v>
      </c>
      <c r="K11616">
        <v>0</v>
      </c>
      <c r="N11616" t="b">
        <v>1</v>
      </c>
      <c r="O11616" t="b">
        <v>0</v>
      </c>
      <c r="P11616" t="b">
        <v>0</v>
      </c>
      <c r="Q11616">
        <v>8</v>
      </c>
      <c r="R11616">
        <v>8</v>
      </c>
      <c r="S11616">
        <v>1</v>
      </c>
      <c r="T11616">
        <v>2</v>
      </c>
      <c r="U11616" t="b">
        <v>1</v>
      </c>
      <c r="V11616" t="s">
        <v>160</v>
      </c>
      <c r="W11616" t="s">
        <v>1075</v>
      </c>
      <c r="X11616" t="s">
        <v>15161</v>
      </c>
      <c r="Y11616">
        <v>118</v>
      </c>
      <c r="Z11616">
        <v>118</v>
      </c>
      <c r="AA11616">
        <v>7</v>
      </c>
      <c r="AB11616">
        <v>7</v>
      </c>
      <c r="AC11616">
        <v>64</v>
      </c>
    </row>
    <row r="11617" spans="1:29">
      <c r="A11617">
        <v>12611</v>
      </c>
      <c r="B11617" t="s">
        <v>805</v>
      </c>
      <c r="C11617" t="s">
        <v>13558</v>
      </c>
      <c r="J11617" t="s">
        <v>1444</v>
      </c>
      <c r="K11617">
        <v>0</v>
      </c>
      <c r="N11617" t="b">
        <v>1</v>
      </c>
      <c r="O11617" t="b">
        <v>0</v>
      </c>
      <c r="P11617" t="b">
        <v>0</v>
      </c>
      <c r="Q11617">
        <v>8</v>
      </c>
      <c r="R11617">
        <v>8</v>
      </c>
      <c r="S11617">
        <v>1</v>
      </c>
      <c r="T11617">
        <v>2</v>
      </c>
      <c r="U11617" t="b">
        <v>1</v>
      </c>
      <c r="V11617" t="s">
        <v>160</v>
      </c>
      <c r="W11617" t="s">
        <v>1075</v>
      </c>
      <c r="X11617" t="s">
        <v>15170</v>
      </c>
      <c r="Y11617">
        <v>118</v>
      </c>
      <c r="Z11617">
        <v>118</v>
      </c>
      <c r="AA11617">
        <v>8</v>
      </c>
      <c r="AB11617">
        <v>8</v>
      </c>
      <c r="AC11617">
        <v>64</v>
      </c>
    </row>
    <row r="11618" spans="1:29">
      <c r="A11618">
        <v>12612</v>
      </c>
      <c r="B11618" t="s">
        <v>805</v>
      </c>
      <c r="C11618" t="s">
        <v>13559</v>
      </c>
      <c r="J11618" t="s">
        <v>1444</v>
      </c>
      <c r="K11618">
        <v>0</v>
      </c>
      <c r="N11618" t="b">
        <v>1</v>
      </c>
      <c r="O11618" t="b">
        <v>0</v>
      </c>
      <c r="P11618" t="b">
        <v>0</v>
      </c>
      <c r="Q11618">
        <v>8</v>
      </c>
      <c r="R11618">
        <v>8</v>
      </c>
      <c r="S11618">
        <v>1</v>
      </c>
      <c r="T11618">
        <v>2</v>
      </c>
      <c r="U11618" t="b">
        <v>1</v>
      </c>
      <c r="V11618" t="s">
        <v>160</v>
      </c>
      <c r="W11618" t="s">
        <v>1075</v>
      </c>
      <c r="X11618" t="s">
        <v>15162</v>
      </c>
      <c r="Y11618">
        <v>119</v>
      </c>
      <c r="Z11618">
        <v>119</v>
      </c>
      <c r="AA11618">
        <v>7</v>
      </c>
      <c r="AB11618">
        <v>7</v>
      </c>
      <c r="AC11618">
        <v>64</v>
      </c>
    </row>
    <row r="11619" spans="1:29">
      <c r="A11619">
        <v>12613</v>
      </c>
      <c r="B11619" t="s">
        <v>805</v>
      </c>
      <c r="C11619" t="s">
        <v>13560</v>
      </c>
      <c r="J11619" t="s">
        <v>1444</v>
      </c>
      <c r="K11619">
        <v>0</v>
      </c>
      <c r="N11619" t="b">
        <v>1</v>
      </c>
      <c r="O11619" t="b">
        <v>0</v>
      </c>
      <c r="P11619" t="b">
        <v>0</v>
      </c>
      <c r="Q11619">
        <v>8</v>
      </c>
      <c r="R11619">
        <v>8</v>
      </c>
      <c r="S11619">
        <v>1</v>
      </c>
      <c r="T11619">
        <v>2</v>
      </c>
      <c r="U11619" t="b">
        <v>1</v>
      </c>
      <c r="V11619" t="s">
        <v>160</v>
      </c>
      <c r="W11619" t="s">
        <v>1075</v>
      </c>
      <c r="X11619" t="s">
        <v>15171</v>
      </c>
      <c r="Y11619">
        <v>119</v>
      </c>
      <c r="Z11619">
        <v>119</v>
      </c>
      <c r="AA11619">
        <v>8</v>
      </c>
      <c r="AB11619">
        <v>8</v>
      </c>
      <c r="AC11619">
        <v>64</v>
      </c>
    </row>
    <row r="11620" spans="1:29">
      <c r="A11620">
        <v>12614</v>
      </c>
      <c r="B11620" t="s">
        <v>805</v>
      </c>
      <c r="C11620" t="s">
        <v>13561</v>
      </c>
      <c r="J11620" t="s">
        <v>1444</v>
      </c>
      <c r="K11620">
        <v>0</v>
      </c>
      <c r="N11620" t="b">
        <v>1</v>
      </c>
      <c r="O11620" t="b">
        <v>0</v>
      </c>
      <c r="P11620" t="b">
        <v>0</v>
      </c>
      <c r="Q11620">
        <v>8</v>
      </c>
      <c r="R11620">
        <v>8</v>
      </c>
      <c r="S11620">
        <v>1</v>
      </c>
      <c r="T11620">
        <v>2</v>
      </c>
      <c r="U11620" t="b">
        <v>1</v>
      </c>
      <c r="V11620" t="s">
        <v>160</v>
      </c>
      <c r="W11620" t="s">
        <v>1075</v>
      </c>
      <c r="X11620" t="s">
        <v>15163</v>
      </c>
      <c r="Y11620">
        <v>120</v>
      </c>
      <c r="Z11620">
        <v>120</v>
      </c>
      <c r="AA11620">
        <v>7</v>
      </c>
      <c r="AB11620">
        <v>7</v>
      </c>
      <c r="AC11620">
        <v>64</v>
      </c>
    </row>
    <row r="11621" spans="1:29">
      <c r="A11621">
        <v>12615</v>
      </c>
      <c r="B11621" t="s">
        <v>805</v>
      </c>
      <c r="C11621" t="s">
        <v>13562</v>
      </c>
      <c r="J11621" t="s">
        <v>1444</v>
      </c>
      <c r="K11621">
        <v>0</v>
      </c>
      <c r="N11621" t="b">
        <v>1</v>
      </c>
      <c r="O11621" t="b">
        <v>0</v>
      </c>
      <c r="P11621" t="b">
        <v>0</v>
      </c>
      <c r="Q11621">
        <v>8</v>
      </c>
      <c r="R11621">
        <v>8</v>
      </c>
      <c r="S11621">
        <v>1</v>
      </c>
      <c r="T11621">
        <v>2</v>
      </c>
      <c r="U11621" t="b">
        <v>1</v>
      </c>
      <c r="V11621" t="s">
        <v>160</v>
      </c>
      <c r="W11621" t="s">
        <v>1075</v>
      </c>
      <c r="X11621" t="s">
        <v>15172</v>
      </c>
      <c r="Y11621">
        <v>120</v>
      </c>
      <c r="Z11621">
        <v>120</v>
      </c>
      <c r="AA11621">
        <v>8</v>
      </c>
      <c r="AB11621">
        <v>8</v>
      </c>
      <c r="AC11621">
        <v>64</v>
      </c>
    </row>
    <row r="11622" spans="1:29">
      <c r="A11622">
        <v>12616</v>
      </c>
      <c r="B11622" t="s">
        <v>805</v>
      </c>
      <c r="C11622" t="s">
        <v>13563</v>
      </c>
      <c r="J11622" t="s">
        <v>1444</v>
      </c>
      <c r="K11622">
        <v>0</v>
      </c>
      <c r="N11622" t="b">
        <v>1</v>
      </c>
      <c r="O11622" t="b">
        <v>0</v>
      </c>
      <c r="P11622" t="b">
        <v>0</v>
      </c>
      <c r="Q11622">
        <v>8</v>
      </c>
      <c r="R11622">
        <v>8</v>
      </c>
      <c r="S11622">
        <v>1</v>
      </c>
      <c r="T11622">
        <v>2</v>
      </c>
      <c r="U11622" t="b">
        <v>1</v>
      </c>
      <c r="V11622" t="s">
        <v>160</v>
      </c>
      <c r="W11622" t="s">
        <v>1075</v>
      </c>
      <c r="X11622" t="s">
        <v>15164</v>
      </c>
      <c r="Y11622">
        <v>121</v>
      </c>
      <c r="Z11622">
        <v>121</v>
      </c>
      <c r="AA11622">
        <v>7</v>
      </c>
      <c r="AB11622">
        <v>7</v>
      </c>
      <c r="AC11622">
        <v>64</v>
      </c>
    </row>
    <row r="11623" spans="1:29">
      <c r="A11623">
        <v>12617</v>
      </c>
      <c r="B11623" t="s">
        <v>805</v>
      </c>
      <c r="C11623" t="s">
        <v>13564</v>
      </c>
      <c r="J11623" t="s">
        <v>1444</v>
      </c>
      <c r="K11623">
        <v>0</v>
      </c>
      <c r="N11623" t="b">
        <v>1</v>
      </c>
      <c r="O11623" t="b">
        <v>0</v>
      </c>
      <c r="P11623" t="b">
        <v>0</v>
      </c>
      <c r="Q11623">
        <v>8</v>
      </c>
      <c r="R11623">
        <v>8</v>
      </c>
      <c r="S11623">
        <v>1</v>
      </c>
      <c r="T11623">
        <v>2</v>
      </c>
      <c r="U11623" t="b">
        <v>1</v>
      </c>
      <c r="V11623" t="s">
        <v>160</v>
      </c>
      <c r="W11623" t="s">
        <v>1075</v>
      </c>
      <c r="X11623" t="s">
        <v>15173</v>
      </c>
      <c r="Y11623">
        <v>121</v>
      </c>
      <c r="Z11623">
        <v>121</v>
      </c>
      <c r="AA11623">
        <v>8</v>
      </c>
      <c r="AB11623">
        <v>8</v>
      </c>
      <c r="AC11623">
        <v>64</v>
      </c>
    </row>
    <row r="11624" spans="1:29">
      <c r="A11624">
        <v>12618</v>
      </c>
      <c r="B11624" t="s">
        <v>805</v>
      </c>
      <c r="C11624" t="s">
        <v>13565</v>
      </c>
      <c r="J11624" t="s">
        <v>1444</v>
      </c>
      <c r="K11624">
        <v>0</v>
      </c>
      <c r="N11624" t="b">
        <v>1</v>
      </c>
      <c r="O11624" t="b">
        <v>0</v>
      </c>
      <c r="P11624" t="b">
        <v>0</v>
      </c>
      <c r="Q11624">
        <v>8</v>
      </c>
      <c r="R11624">
        <v>8</v>
      </c>
      <c r="S11624">
        <v>1</v>
      </c>
      <c r="T11624">
        <v>2</v>
      </c>
      <c r="U11624" t="b">
        <v>1</v>
      </c>
      <c r="V11624" t="s">
        <v>160</v>
      </c>
      <c r="W11624" t="s">
        <v>1075</v>
      </c>
      <c r="X11624" t="s">
        <v>15165</v>
      </c>
      <c r="Y11624">
        <v>122</v>
      </c>
      <c r="Z11624">
        <v>122</v>
      </c>
      <c r="AA11624">
        <v>7</v>
      </c>
      <c r="AB11624">
        <v>7</v>
      </c>
      <c r="AC11624">
        <v>64</v>
      </c>
    </row>
    <row r="11625" spans="1:29">
      <c r="A11625">
        <v>12619</v>
      </c>
      <c r="B11625" t="s">
        <v>805</v>
      </c>
      <c r="C11625" t="s">
        <v>13566</v>
      </c>
      <c r="J11625" t="s">
        <v>1444</v>
      </c>
      <c r="K11625">
        <v>0</v>
      </c>
      <c r="N11625" t="b">
        <v>1</v>
      </c>
      <c r="O11625" t="b">
        <v>0</v>
      </c>
      <c r="P11625" t="b">
        <v>0</v>
      </c>
      <c r="Q11625">
        <v>8</v>
      </c>
      <c r="R11625">
        <v>8</v>
      </c>
      <c r="S11625">
        <v>1</v>
      </c>
      <c r="T11625">
        <v>2</v>
      </c>
      <c r="U11625" t="b">
        <v>1</v>
      </c>
      <c r="V11625" t="s">
        <v>160</v>
      </c>
      <c r="W11625" t="s">
        <v>1075</v>
      </c>
      <c r="X11625" t="s">
        <v>15174</v>
      </c>
      <c r="Y11625">
        <v>122</v>
      </c>
      <c r="Z11625">
        <v>122</v>
      </c>
      <c r="AA11625">
        <v>8</v>
      </c>
      <c r="AB11625">
        <v>8</v>
      </c>
      <c r="AC11625">
        <v>64</v>
      </c>
    </row>
    <row r="11626" spans="1:29">
      <c r="A11626">
        <v>12620</v>
      </c>
      <c r="B11626" t="s">
        <v>805</v>
      </c>
      <c r="C11626" t="s">
        <v>13567</v>
      </c>
      <c r="J11626" t="s">
        <v>1444</v>
      </c>
      <c r="K11626">
        <v>0</v>
      </c>
      <c r="N11626" t="b">
        <v>1</v>
      </c>
      <c r="O11626" t="b">
        <v>0</v>
      </c>
      <c r="P11626" t="b">
        <v>0</v>
      </c>
      <c r="Q11626">
        <v>8</v>
      </c>
      <c r="R11626">
        <v>8</v>
      </c>
      <c r="S11626">
        <v>1</v>
      </c>
      <c r="T11626">
        <v>2</v>
      </c>
      <c r="U11626" t="b">
        <v>1</v>
      </c>
      <c r="V11626" t="s">
        <v>160</v>
      </c>
      <c r="W11626" t="s">
        <v>1075</v>
      </c>
      <c r="X11626" t="s">
        <v>15166</v>
      </c>
      <c r="Y11626">
        <v>123</v>
      </c>
      <c r="Z11626">
        <v>123</v>
      </c>
      <c r="AA11626">
        <v>7</v>
      </c>
      <c r="AB11626">
        <v>7</v>
      </c>
      <c r="AC11626">
        <v>64</v>
      </c>
    </row>
    <row r="11627" spans="1:29">
      <c r="A11627">
        <v>12621</v>
      </c>
      <c r="B11627" t="s">
        <v>805</v>
      </c>
      <c r="C11627" t="s">
        <v>13568</v>
      </c>
      <c r="J11627" t="s">
        <v>1444</v>
      </c>
      <c r="K11627">
        <v>0</v>
      </c>
      <c r="N11627" t="b">
        <v>1</v>
      </c>
      <c r="O11627" t="b">
        <v>0</v>
      </c>
      <c r="P11627" t="b">
        <v>0</v>
      </c>
      <c r="Q11627">
        <v>8</v>
      </c>
      <c r="R11627">
        <v>8</v>
      </c>
      <c r="S11627">
        <v>1</v>
      </c>
      <c r="T11627">
        <v>2</v>
      </c>
      <c r="U11627" t="b">
        <v>1</v>
      </c>
      <c r="V11627" t="s">
        <v>160</v>
      </c>
      <c r="W11627" t="s">
        <v>1075</v>
      </c>
      <c r="X11627" t="s">
        <v>15175</v>
      </c>
      <c r="Y11627">
        <v>123</v>
      </c>
      <c r="Z11627">
        <v>123</v>
      </c>
      <c r="AA11627">
        <v>8</v>
      </c>
      <c r="AB11627">
        <v>8</v>
      </c>
      <c r="AC11627">
        <v>64</v>
      </c>
    </row>
    <row r="11628" spans="1:29">
      <c r="A11628">
        <v>12622</v>
      </c>
      <c r="B11628" t="s">
        <v>805</v>
      </c>
      <c r="C11628" t="s">
        <v>13569</v>
      </c>
      <c r="J11628" t="s">
        <v>1444</v>
      </c>
      <c r="K11628">
        <v>0</v>
      </c>
      <c r="N11628" t="b">
        <v>1</v>
      </c>
      <c r="O11628" t="b">
        <v>0</v>
      </c>
      <c r="P11628" t="b">
        <v>0</v>
      </c>
      <c r="Q11628">
        <v>8</v>
      </c>
      <c r="R11628">
        <v>8</v>
      </c>
      <c r="S11628">
        <v>1</v>
      </c>
      <c r="T11628">
        <v>2</v>
      </c>
      <c r="U11628" t="b">
        <v>1</v>
      </c>
      <c r="V11628" t="s">
        <v>160</v>
      </c>
      <c r="W11628" t="s">
        <v>1075</v>
      </c>
      <c r="X11628" t="s">
        <v>15167</v>
      </c>
      <c r="Y11628">
        <v>124</v>
      </c>
      <c r="Z11628">
        <v>124</v>
      </c>
      <c r="AA11628">
        <v>7</v>
      </c>
      <c r="AB11628">
        <v>7</v>
      </c>
      <c r="AC11628">
        <v>64</v>
      </c>
    </row>
    <row r="11629" spans="1:29">
      <c r="A11629">
        <v>12623</v>
      </c>
      <c r="B11629" t="s">
        <v>805</v>
      </c>
      <c r="C11629" t="s">
        <v>13570</v>
      </c>
      <c r="J11629" t="s">
        <v>1444</v>
      </c>
      <c r="K11629">
        <v>0</v>
      </c>
      <c r="N11629" t="b">
        <v>1</v>
      </c>
      <c r="O11629" t="b">
        <v>0</v>
      </c>
      <c r="P11629" t="b">
        <v>0</v>
      </c>
      <c r="Q11629">
        <v>8</v>
      </c>
      <c r="R11629">
        <v>8</v>
      </c>
      <c r="S11629">
        <v>1</v>
      </c>
      <c r="T11629">
        <v>2</v>
      </c>
      <c r="U11629" t="b">
        <v>1</v>
      </c>
      <c r="V11629" t="s">
        <v>160</v>
      </c>
      <c r="W11629" t="s">
        <v>1075</v>
      </c>
      <c r="X11629" t="s">
        <v>15176</v>
      </c>
      <c r="Y11629">
        <v>124</v>
      </c>
      <c r="Z11629">
        <v>124</v>
      </c>
      <c r="AA11629">
        <v>8</v>
      </c>
      <c r="AB11629">
        <v>8</v>
      </c>
      <c r="AC11629">
        <v>64</v>
      </c>
    </row>
    <row r="11630" spans="1:29">
      <c r="A11630">
        <v>12624</v>
      </c>
      <c r="B11630" t="s">
        <v>805</v>
      </c>
      <c r="C11630" t="s">
        <v>13571</v>
      </c>
      <c r="J11630" t="s">
        <v>1444</v>
      </c>
      <c r="K11630">
        <v>0</v>
      </c>
      <c r="N11630" t="b">
        <v>1</v>
      </c>
      <c r="O11630" t="b">
        <v>0</v>
      </c>
      <c r="P11630" t="b">
        <v>0</v>
      </c>
      <c r="Q11630">
        <v>8</v>
      </c>
      <c r="R11630">
        <v>8</v>
      </c>
      <c r="S11630">
        <v>1</v>
      </c>
      <c r="T11630">
        <v>2</v>
      </c>
      <c r="U11630" t="b">
        <v>1</v>
      </c>
      <c r="V11630" t="s">
        <v>160</v>
      </c>
      <c r="W11630" t="s">
        <v>1075</v>
      </c>
      <c r="X11630" t="s">
        <v>15168</v>
      </c>
      <c r="Y11630">
        <v>125</v>
      </c>
      <c r="Z11630">
        <v>125</v>
      </c>
      <c r="AA11630">
        <v>7</v>
      </c>
      <c r="AB11630">
        <v>7</v>
      </c>
      <c r="AC11630">
        <v>64</v>
      </c>
    </row>
    <row r="11631" spans="1:29">
      <c r="A11631">
        <v>12625</v>
      </c>
      <c r="B11631" t="s">
        <v>805</v>
      </c>
      <c r="C11631" t="s">
        <v>13572</v>
      </c>
      <c r="J11631" t="s">
        <v>1444</v>
      </c>
      <c r="K11631">
        <v>0</v>
      </c>
      <c r="N11631" t="b">
        <v>1</v>
      </c>
      <c r="O11631" t="b">
        <v>0</v>
      </c>
      <c r="P11631" t="b">
        <v>0</v>
      </c>
      <c r="Q11631">
        <v>8</v>
      </c>
      <c r="R11631">
        <v>8</v>
      </c>
      <c r="S11631">
        <v>1</v>
      </c>
      <c r="T11631">
        <v>2</v>
      </c>
      <c r="U11631" t="b">
        <v>1</v>
      </c>
      <c r="V11631" t="s">
        <v>160</v>
      </c>
      <c r="W11631" t="s">
        <v>1075</v>
      </c>
      <c r="X11631" t="s">
        <v>15177</v>
      </c>
      <c r="Y11631">
        <v>125</v>
      </c>
      <c r="Z11631">
        <v>125</v>
      </c>
      <c r="AA11631">
        <v>8</v>
      </c>
      <c r="AB11631">
        <v>8</v>
      </c>
      <c r="AC11631">
        <v>64</v>
      </c>
    </row>
    <row r="11632" spans="1:29">
      <c r="A11632">
        <v>12626</v>
      </c>
      <c r="B11632" t="s">
        <v>805</v>
      </c>
      <c r="C11632" t="s">
        <v>13573</v>
      </c>
      <c r="J11632" t="s">
        <v>1444</v>
      </c>
      <c r="K11632">
        <v>0</v>
      </c>
      <c r="N11632" t="b">
        <v>1</v>
      </c>
      <c r="O11632" t="b">
        <v>0</v>
      </c>
      <c r="P11632" t="b">
        <v>0</v>
      </c>
      <c r="Q11632">
        <v>8</v>
      </c>
      <c r="R11632">
        <v>8</v>
      </c>
      <c r="S11632">
        <v>1</v>
      </c>
      <c r="T11632">
        <v>2</v>
      </c>
      <c r="U11632" t="b">
        <v>1</v>
      </c>
      <c r="V11632" t="s">
        <v>160</v>
      </c>
      <c r="W11632" t="s">
        <v>1075</v>
      </c>
      <c r="X11632" t="s">
        <v>15181</v>
      </c>
      <c r="Y11632">
        <v>126</v>
      </c>
      <c r="Z11632">
        <v>126</v>
      </c>
      <c r="AA11632">
        <v>7</v>
      </c>
      <c r="AB11632">
        <v>7</v>
      </c>
      <c r="AC11632">
        <v>64</v>
      </c>
    </row>
    <row r="11633" spans="1:29">
      <c r="A11633">
        <v>12627</v>
      </c>
      <c r="B11633" t="s">
        <v>805</v>
      </c>
      <c r="C11633" t="s">
        <v>13574</v>
      </c>
      <c r="J11633" t="s">
        <v>1444</v>
      </c>
      <c r="K11633">
        <v>0</v>
      </c>
      <c r="N11633" t="b">
        <v>1</v>
      </c>
      <c r="O11633" t="b">
        <v>0</v>
      </c>
      <c r="P11633" t="b">
        <v>0</v>
      </c>
      <c r="Q11633">
        <v>8</v>
      </c>
      <c r="R11633">
        <v>8</v>
      </c>
      <c r="S11633">
        <v>1</v>
      </c>
      <c r="T11633">
        <v>2</v>
      </c>
      <c r="U11633" t="b">
        <v>1</v>
      </c>
      <c r="V11633" t="s">
        <v>160</v>
      </c>
      <c r="W11633" t="s">
        <v>1075</v>
      </c>
      <c r="X11633" t="s">
        <v>15182</v>
      </c>
      <c r="Y11633">
        <v>126</v>
      </c>
      <c r="Z11633">
        <v>126</v>
      </c>
      <c r="AA11633">
        <v>8</v>
      </c>
      <c r="AB11633">
        <v>8</v>
      </c>
      <c r="AC11633">
        <v>64</v>
      </c>
    </row>
    <row r="11634" spans="1:29">
      <c r="A11634">
        <v>12628</v>
      </c>
      <c r="B11634" t="s">
        <v>805</v>
      </c>
      <c r="C11634" t="s">
        <v>13575</v>
      </c>
      <c r="J11634" t="s">
        <v>1444</v>
      </c>
      <c r="K11634">
        <v>0</v>
      </c>
      <c r="N11634" t="b">
        <v>1</v>
      </c>
      <c r="O11634" t="b">
        <v>0</v>
      </c>
      <c r="P11634" t="b">
        <v>0</v>
      </c>
      <c r="Q11634">
        <v>8</v>
      </c>
      <c r="R11634">
        <v>8</v>
      </c>
      <c r="S11634">
        <v>1</v>
      </c>
      <c r="T11634">
        <v>2</v>
      </c>
      <c r="U11634" t="b">
        <v>1</v>
      </c>
      <c r="V11634" t="s">
        <v>160</v>
      </c>
      <c r="W11634" t="s">
        <v>1075</v>
      </c>
      <c r="X11634" t="s">
        <v>15186</v>
      </c>
      <c r="Y11634">
        <v>127</v>
      </c>
      <c r="Z11634">
        <v>127</v>
      </c>
      <c r="AA11634">
        <v>7</v>
      </c>
      <c r="AB11634">
        <v>7</v>
      </c>
      <c r="AC11634">
        <v>64</v>
      </c>
    </row>
    <row r="11635" spans="1:29">
      <c r="A11635">
        <v>12629</v>
      </c>
      <c r="B11635" t="s">
        <v>805</v>
      </c>
      <c r="C11635" t="s">
        <v>13576</v>
      </c>
      <c r="J11635" t="s">
        <v>1444</v>
      </c>
      <c r="K11635">
        <v>0</v>
      </c>
      <c r="N11635" t="b">
        <v>1</v>
      </c>
      <c r="O11635" t="b">
        <v>0</v>
      </c>
      <c r="P11635" t="b">
        <v>0</v>
      </c>
      <c r="Q11635">
        <v>8</v>
      </c>
      <c r="R11635">
        <v>8</v>
      </c>
      <c r="S11635">
        <v>1</v>
      </c>
      <c r="T11635">
        <v>2</v>
      </c>
      <c r="U11635" t="b">
        <v>1</v>
      </c>
      <c r="V11635" t="s">
        <v>160</v>
      </c>
      <c r="W11635" t="s">
        <v>1075</v>
      </c>
      <c r="X11635" t="s">
        <v>15187</v>
      </c>
      <c r="Y11635">
        <v>127</v>
      </c>
      <c r="Z11635">
        <v>127</v>
      </c>
      <c r="AA11635">
        <v>8</v>
      </c>
      <c r="AB11635">
        <v>8</v>
      </c>
      <c r="AC11635">
        <v>64</v>
      </c>
    </row>
    <row r="11636" spans="1:29">
      <c r="A11636">
        <v>12630</v>
      </c>
      <c r="B11636" t="s">
        <v>805</v>
      </c>
      <c r="C11636" t="s">
        <v>13577</v>
      </c>
      <c r="J11636" t="s">
        <v>1444</v>
      </c>
      <c r="K11636">
        <v>0</v>
      </c>
      <c r="N11636" t="b">
        <v>1</v>
      </c>
      <c r="O11636" t="b">
        <v>0</v>
      </c>
      <c r="P11636" t="b">
        <v>0</v>
      </c>
      <c r="Q11636">
        <v>8</v>
      </c>
      <c r="R11636">
        <v>8</v>
      </c>
      <c r="S11636">
        <v>1</v>
      </c>
      <c r="T11636">
        <v>2</v>
      </c>
      <c r="U11636" t="b">
        <v>1</v>
      </c>
      <c r="V11636" t="s">
        <v>160</v>
      </c>
      <c r="W11636" t="s">
        <v>1075</v>
      </c>
      <c r="X11636" t="s">
        <v>16009</v>
      </c>
      <c r="Y11636">
        <v>128</v>
      </c>
      <c r="Z11636">
        <v>128</v>
      </c>
      <c r="AA11636">
        <v>7</v>
      </c>
      <c r="AB11636">
        <v>7</v>
      </c>
      <c r="AC11636">
        <v>64</v>
      </c>
    </row>
    <row r="11637" spans="1:29">
      <c r="A11637">
        <v>12631</v>
      </c>
      <c r="B11637" t="s">
        <v>805</v>
      </c>
      <c r="C11637" t="s">
        <v>13578</v>
      </c>
      <c r="J11637" t="s">
        <v>1444</v>
      </c>
      <c r="K11637">
        <v>0</v>
      </c>
      <c r="N11637" t="b">
        <v>1</v>
      </c>
      <c r="O11637" t="b">
        <v>0</v>
      </c>
      <c r="P11637" t="b">
        <v>0</v>
      </c>
      <c r="Q11637">
        <v>8</v>
      </c>
      <c r="R11637">
        <v>8</v>
      </c>
      <c r="S11637">
        <v>1</v>
      </c>
      <c r="T11637">
        <v>2</v>
      </c>
      <c r="U11637" t="b">
        <v>1</v>
      </c>
      <c r="V11637" t="s">
        <v>160</v>
      </c>
      <c r="W11637" t="s">
        <v>1075</v>
      </c>
      <c r="X11637" t="s">
        <v>16010</v>
      </c>
      <c r="Y11637">
        <v>128</v>
      </c>
      <c r="Z11637">
        <v>128</v>
      </c>
      <c r="AA11637">
        <v>8</v>
      </c>
      <c r="AB11637">
        <v>8</v>
      </c>
      <c r="AC11637">
        <v>64</v>
      </c>
    </row>
    <row r="11638" spans="1:29">
      <c r="A11638">
        <v>12632</v>
      </c>
      <c r="B11638" t="s">
        <v>805</v>
      </c>
      <c r="C11638" t="s">
        <v>13579</v>
      </c>
      <c r="J11638" t="s">
        <v>1444</v>
      </c>
      <c r="K11638">
        <v>0</v>
      </c>
      <c r="N11638" t="b">
        <v>1</v>
      </c>
      <c r="O11638" t="b">
        <v>0</v>
      </c>
      <c r="P11638" t="b">
        <v>0</v>
      </c>
      <c r="Q11638">
        <v>8</v>
      </c>
      <c r="R11638">
        <v>8</v>
      </c>
      <c r="S11638">
        <v>1</v>
      </c>
      <c r="T11638">
        <v>2</v>
      </c>
      <c r="U11638" t="b">
        <v>1</v>
      </c>
      <c r="V11638" t="s">
        <v>160</v>
      </c>
      <c r="W11638" t="s">
        <v>1075</v>
      </c>
      <c r="X11638" t="s">
        <v>15202</v>
      </c>
      <c r="Y11638">
        <v>129</v>
      </c>
      <c r="Z11638">
        <v>129</v>
      </c>
      <c r="AA11638">
        <v>7</v>
      </c>
      <c r="AB11638">
        <v>7</v>
      </c>
      <c r="AC11638">
        <v>64</v>
      </c>
    </row>
    <row r="11639" spans="1:29">
      <c r="A11639">
        <v>12633</v>
      </c>
      <c r="B11639" t="s">
        <v>805</v>
      </c>
      <c r="C11639" t="s">
        <v>13580</v>
      </c>
      <c r="J11639" t="s">
        <v>1444</v>
      </c>
      <c r="K11639">
        <v>0</v>
      </c>
      <c r="N11639" t="b">
        <v>1</v>
      </c>
      <c r="O11639" t="b">
        <v>0</v>
      </c>
      <c r="P11639" t="b">
        <v>0</v>
      </c>
      <c r="Q11639">
        <v>8</v>
      </c>
      <c r="R11639">
        <v>8</v>
      </c>
      <c r="S11639">
        <v>1</v>
      </c>
      <c r="T11639">
        <v>2</v>
      </c>
      <c r="U11639" t="b">
        <v>1</v>
      </c>
      <c r="V11639" t="s">
        <v>160</v>
      </c>
      <c r="W11639" t="s">
        <v>1075</v>
      </c>
      <c r="X11639" t="s">
        <v>15216</v>
      </c>
      <c r="Y11639">
        <v>129</v>
      </c>
      <c r="Z11639">
        <v>129</v>
      </c>
      <c r="AA11639">
        <v>8</v>
      </c>
      <c r="AB11639">
        <v>8</v>
      </c>
      <c r="AC11639">
        <v>64</v>
      </c>
    </row>
    <row r="11640" spans="1:29">
      <c r="A11640">
        <v>12634</v>
      </c>
      <c r="B11640" t="s">
        <v>805</v>
      </c>
      <c r="C11640" t="s">
        <v>13581</v>
      </c>
      <c r="J11640" t="s">
        <v>1444</v>
      </c>
      <c r="K11640">
        <v>0</v>
      </c>
      <c r="N11640" t="b">
        <v>1</v>
      </c>
      <c r="O11640" t="b">
        <v>0</v>
      </c>
      <c r="P11640" t="b">
        <v>0</v>
      </c>
      <c r="Q11640">
        <v>8</v>
      </c>
      <c r="R11640">
        <v>8</v>
      </c>
      <c r="S11640">
        <v>1</v>
      </c>
      <c r="T11640">
        <v>2</v>
      </c>
      <c r="U11640" t="b">
        <v>1</v>
      </c>
      <c r="V11640" t="s">
        <v>160</v>
      </c>
      <c r="W11640" t="s">
        <v>1075</v>
      </c>
      <c r="X11640" t="s">
        <v>15203</v>
      </c>
      <c r="Y11640">
        <v>130</v>
      </c>
      <c r="Z11640">
        <v>130</v>
      </c>
      <c r="AA11640">
        <v>7</v>
      </c>
      <c r="AB11640">
        <v>7</v>
      </c>
      <c r="AC11640">
        <v>64</v>
      </c>
    </row>
    <row r="11641" spans="1:29">
      <c r="A11641">
        <v>12635</v>
      </c>
      <c r="B11641" t="s">
        <v>805</v>
      </c>
      <c r="C11641" t="s">
        <v>13582</v>
      </c>
      <c r="J11641" t="s">
        <v>1444</v>
      </c>
      <c r="K11641">
        <v>0</v>
      </c>
      <c r="N11641" t="b">
        <v>1</v>
      </c>
      <c r="O11641" t="b">
        <v>0</v>
      </c>
      <c r="P11641" t="b">
        <v>0</v>
      </c>
      <c r="Q11641">
        <v>8</v>
      </c>
      <c r="R11641">
        <v>8</v>
      </c>
      <c r="S11641">
        <v>1</v>
      </c>
      <c r="T11641">
        <v>2</v>
      </c>
      <c r="U11641" t="b">
        <v>1</v>
      </c>
      <c r="V11641" t="s">
        <v>160</v>
      </c>
      <c r="W11641" t="s">
        <v>1075</v>
      </c>
      <c r="X11641" t="s">
        <v>15217</v>
      </c>
      <c r="Y11641">
        <v>130</v>
      </c>
      <c r="Z11641">
        <v>130</v>
      </c>
      <c r="AA11641">
        <v>8</v>
      </c>
      <c r="AB11641">
        <v>8</v>
      </c>
      <c r="AC11641">
        <v>64</v>
      </c>
    </row>
    <row r="11642" spans="1:29">
      <c r="A11642">
        <v>12636</v>
      </c>
      <c r="B11642" t="s">
        <v>805</v>
      </c>
      <c r="C11642" t="s">
        <v>13583</v>
      </c>
      <c r="J11642" t="s">
        <v>1444</v>
      </c>
      <c r="K11642">
        <v>0</v>
      </c>
      <c r="N11642" t="b">
        <v>1</v>
      </c>
      <c r="O11642" t="b">
        <v>0</v>
      </c>
      <c r="P11642" t="b">
        <v>0</v>
      </c>
      <c r="Q11642">
        <v>8</v>
      </c>
      <c r="R11642">
        <v>8</v>
      </c>
      <c r="S11642">
        <v>1</v>
      </c>
      <c r="T11642">
        <v>2</v>
      </c>
      <c r="U11642" t="b">
        <v>1</v>
      </c>
      <c r="V11642" t="s">
        <v>160</v>
      </c>
      <c r="W11642" t="s">
        <v>1075</v>
      </c>
      <c r="X11642" t="s">
        <v>15204</v>
      </c>
      <c r="Y11642">
        <v>131</v>
      </c>
      <c r="Z11642">
        <v>131</v>
      </c>
      <c r="AA11642">
        <v>7</v>
      </c>
      <c r="AB11642">
        <v>7</v>
      </c>
      <c r="AC11642">
        <v>64</v>
      </c>
    </row>
    <row r="11643" spans="1:29">
      <c r="A11643">
        <v>12637</v>
      </c>
      <c r="B11643" t="s">
        <v>805</v>
      </c>
      <c r="C11643" t="s">
        <v>13584</v>
      </c>
      <c r="J11643" t="s">
        <v>1444</v>
      </c>
      <c r="K11643">
        <v>0</v>
      </c>
      <c r="N11643" t="b">
        <v>1</v>
      </c>
      <c r="O11643" t="b">
        <v>0</v>
      </c>
      <c r="P11643" t="b">
        <v>0</v>
      </c>
      <c r="Q11643">
        <v>8</v>
      </c>
      <c r="R11643">
        <v>8</v>
      </c>
      <c r="S11643">
        <v>1</v>
      </c>
      <c r="T11643">
        <v>2</v>
      </c>
      <c r="U11643" t="b">
        <v>1</v>
      </c>
      <c r="V11643" t="s">
        <v>160</v>
      </c>
      <c r="W11643" t="s">
        <v>1075</v>
      </c>
      <c r="X11643" t="s">
        <v>15218</v>
      </c>
      <c r="Y11643">
        <v>131</v>
      </c>
      <c r="Z11643">
        <v>131</v>
      </c>
      <c r="AA11643">
        <v>8</v>
      </c>
      <c r="AB11643">
        <v>8</v>
      </c>
      <c r="AC11643">
        <v>64</v>
      </c>
    </row>
    <row r="11644" spans="1:29">
      <c r="A11644">
        <v>12638</v>
      </c>
      <c r="B11644" t="s">
        <v>805</v>
      </c>
      <c r="C11644" t="s">
        <v>13585</v>
      </c>
      <c r="J11644" t="s">
        <v>1444</v>
      </c>
      <c r="K11644">
        <v>0</v>
      </c>
      <c r="N11644" t="b">
        <v>1</v>
      </c>
      <c r="O11644" t="b">
        <v>0</v>
      </c>
      <c r="P11644" t="b">
        <v>0</v>
      </c>
      <c r="Q11644">
        <v>8</v>
      </c>
      <c r="R11644">
        <v>8</v>
      </c>
      <c r="S11644">
        <v>1</v>
      </c>
      <c r="T11644">
        <v>2</v>
      </c>
      <c r="U11644" t="b">
        <v>1</v>
      </c>
      <c r="V11644" t="s">
        <v>160</v>
      </c>
      <c r="W11644" t="s">
        <v>1075</v>
      </c>
      <c r="X11644" t="s">
        <v>15205</v>
      </c>
      <c r="Y11644">
        <v>132</v>
      </c>
      <c r="Z11644">
        <v>132</v>
      </c>
      <c r="AA11644">
        <v>7</v>
      </c>
      <c r="AB11644">
        <v>7</v>
      </c>
      <c r="AC11644">
        <v>64</v>
      </c>
    </row>
    <row r="11645" spans="1:29">
      <c r="A11645">
        <v>12639</v>
      </c>
      <c r="B11645" t="s">
        <v>805</v>
      </c>
      <c r="C11645" t="s">
        <v>13586</v>
      </c>
      <c r="J11645" t="s">
        <v>1444</v>
      </c>
      <c r="K11645">
        <v>0</v>
      </c>
      <c r="N11645" t="b">
        <v>1</v>
      </c>
      <c r="O11645" t="b">
        <v>0</v>
      </c>
      <c r="P11645" t="b">
        <v>0</v>
      </c>
      <c r="Q11645">
        <v>8</v>
      </c>
      <c r="R11645">
        <v>8</v>
      </c>
      <c r="S11645">
        <v>1</v>
      </c>
      <c r="T11645">
        <v>2</v>
      </c>
      <c r="U11645" t="b">
        <v>1</v>
      </c>
      <c r="V11645" t="s">
        <v>160</v>
      </c>
      <c r="W11645" t="s">
        <v>1075</v>
      </c>
      <c r="X11645" t="s">
        <v>15219</v>
      </c>
      <c r="Y11645">
        <v>132</v>
      </c>
      <c r="Z11645">
        <v>132</v>
      </c>
      <c r="AA11645">
        <v>8</v>
      </c>
      <c r="AB11645">
        <v>8</v>
      </c>
      <c r="AC11645">
        <v>64</v>
      </c>
    </row>
    <row r="11646" spans="1:29">
      <c r="A11646">
        <v>12640</v>
      </c>
      <c r="B11646" t="s">
        <v>805</v>
      </c>
      <c r="C11646" t="s">
        <v>13587</v>
      </c>
      <c r="J11646" t="s">
        <v>1444</v>
      </c>
      <c r="K11646">
        <v>0</v>
      </c>
      <c r="N11646" t="b">
        <v>1</v>
      </c>
      <c r="O11646" t="b">
        <v>0</v>
      </c>
      <c r="P11646" t="b">
        <v>0</v>
      </c>
      <c r="Q11646">
        <v>8</v>
      </c>
      <c r="R11646">
        <v>8</v>
      </c>
      <c r="S11646">
        <v>1</v>
      </c>
      <c r="T11646">
        <v>2</v>
      </c>
      <c r="U11646" t="b">
        <v>1</v>
      </c>
      <c r="V11646" t="s">
        <v>160</v>
      </c>
      <c r="W11646" t="s">
        <v>1075</v>
      </c>
      <c r="X11646" t="s">
        <v>15206</v>
      </c>
      <c r="Y11646">
        <v>133</v>
      </c>
      <c r="Z11646">
        <v>133</v>
      </c>
      <c r="AA11646">
        <v>7</v>
      </c>
      <c r="AB11646">
        <v>7</v>
      </c>
      <c r="AC11646">
        <v>64</v>
      </c>
    </row>
    <row r="11647" spans="1:29">
      <c r="A11647">
        <v>12641</v>
      </c>
      <c r="B11647" t="s">
        <v>805</v>
      </c>
      <c r="C11647" t="s">
        <v>13588</v>
      </c>
      <c r="J11647" t="s">
        <v>1444</v>
      </c>
      <c r="K11647">
        <v>0</v>
      </c>
      <c r="N11647" t="b">
        <v>1</v>
      </c>
      <c r="O11647" t="b">
        <v>0</v>
      </c>
      <c r="P11647" t="b">
        <v>0</v>
      </c>
      <c r="Q11647">
        <v>8</v>
      </c>
      <c r="R11647">
        <v>8</v>
      </c>
      <c r="S11647">
        <v>1</v>
      </c>
      <c r="T11647">
        <v>2</v>
      </c>
      <c r="U11647" t="b">
        <v>1</v>
      </c>
      <c r="V11647" t="s">
        <v>160</v>
      </c>
      <c r="W11647" t="s">
        <v>1075</v>
      </c>
      <c r="X11647" t="s">
        <v>15220</v>
      </c>
      <c r="Y11647">
        <v>133</v>
      </c>
      <c r="Z11647">
        <v>133</v>
      </c>
      <c r="AA11647">
        <v>8</v>
      </c>
      <c r="AB11647">
        <v>8</v>
      </c>
      <c r="AC11647">
        <v>64</v>
      </c>
    </row>
    <row r="11648" spans="1:29">
      <c r="A11648">
        <v>12642</v>
      </c>
      <c r="B11648" t="s">
        <v>805</v>
      </c>
      <c r="C11648" t="s">
        <v>13589</v>
      </c>
      <c r="J11648" t="s">
        <v>1444</v>
      </c>
      <c r="K11648">
        <v>0</v>
      </c>
      <c r="N11648" t="b">
        <v>1</v>
      </c>
      <c r="O11648" t="b">
        <v>0</v>
      </c>
      <c r="P11648" t="b">
        <v>0</v>
      </c>
      <c r="Q11648">
        <v>8</v>
      </c>
      <c r="R11648">
        <v>8</v>
      </c>
      <c r="S11648">
        <v>1</v>
      </c>
      <c r="T11648">
        <v>2</v>
      </c>
      <c r="U11648" t="b">
        <v>1</v>
      </c>
      <c r="V11648" t="s">
        <v>160</v>
      </c>
      <c r="W11648" t="s">
        <v>1075</v>
      </c>
      <c r="X11648" t="s">
        <v>15207</v>
      </c>
      <c r="Y11648">
        <v>134</v>
      </c>
      <c r="Z11648">
        <v>134</v>
      </c>
      <c r="AA11648">
        <v>7</v>
      </c>
      <c r="AB11648">
        <v>7</v>
      </c>
      <c r="AC11648">
        <v>64</v>
      </c>
    </row>
    <row r="11649" spans="1:29">
      <c r="A11649">
        <v>12643</v>
      </c>
      <c r="B11649" t="s">
        <v>805</v>
      </c>
      <c r="C11649" t="s">
        <v>13590</v>
      </c>
      <c r="J11649" t="s">
        <v>1444</v>
      </c>
      <c r="K11649">
        <v>0</v>
      </c>
      <c r="N11649" t="b">
        <v>1</v>
      </c>
      <c r="O11649" t="b">
        <v>0</v>
      </c>
      <c r="P11649" t="b">
        <v>0</v>
      </c>
      <c r="Q11649">
        <v>8</v>
      </c>
      <c r="R11649">
        <v>8</v>
      </c>
      <c r="S11649">
        <v>1</v>
      </c>
      <c r="T11649">
        <v>2</v>
      </c>
      <c r="U11649" t="b">
        <v>1</v>
      </c>
      <c r="V11649" t="s">
        <v>160</v>
      </c>
      <c r="W11649" t="s">
        <v>1075</v>
      </c>
      <c r="X11649" t="s">
        <v>15221</v>
      </c>
      <c r="Y11649">
        <v>134</v>
      </c>
      <c r="Z11649">
        <v>134</v>
      </c>
      <c r="AA11649">
        <v>8</v>
      </c>
      <c r="AB11649">
        <v>8</v>
      </c>
      <c r="AC11649">
        <v>64</v>
      </c>
    </row>
    <row r="11650" spans="1:29">
      <c r="A11650">
        <v>12644</v>
      </c>
      <c r="B11650" t="s">
        <v>805</v>
      </c>
      <c r="C11650" t="s">
        <v>13591</v>
      </c>
      <c r="J11650" t="s">
        <v>1444</v>
      </c>
      <c r="K11650">
        <v>0</v>
      </c>
      <c r="N11650" t="b">
        <v>1</v>
      </c>
      <c r="O11650" t="b">
        <v>0</v>
      </c>
      <c r="P11650" t="b">
        <v>0</v>
      </c>
      <c r="Q11650">
        <v>8</v>
      </c>
      <c r="R11650">
        <v>8</v>
      </c>
      <c r="S11650">
        <v>1</v>
      </c>
      <c r="T11650">
        <v>2</v>
      </c>
      <c r="U11650" t="b">
        <v>1</v>
      </c>
      <c r="V11650" t="s">
        <v>160</v>
      </c>
      <c r="W11650" t="s">
        <v>1075</v>
      </c>
      <c r="X11650" t="s">
        <v>15208</v>
      </c>
      <c r="Y11650">
        <v>135</v>
      </c>
      <c r="Z11650">
        <v>135</v>
      </c>
      <c r="AA11650">
        <v>7</v>
      </c>
      <c r="AB11650">
        <v>7</v>
      </c>
      <c r="AC11650">
        <v>64</v>
      </c>
    </row>
    <row r="11651" spans="1:29">
      <c r="A11651">
        <v>12645</v>
      </c>
      <c r="B11651" t="s">
        <v>805</v>
      </c>
      <c r="C11651" t="s">
        <v>13592</v>
      </c>
      <c r="J11651" t="s">
        <v>1444</v>
      </c>
      <c r="K11651">
        <v>0</v>
      </c>
      <c r="N11651" t="b">
        <v>1</v>
      </c>
      <c r="O11651" t="b">
        <v>0</v>
      </c>
      <c r="P11651" t="b">
        <v>0</v>
      </c>
      <c r="Q11651">
        <v>8</v>
      </c>
      <c r="R11651">
        <v>8</v>
      </c>
      <c r="S11651">
        <v>1</v>
      </c>
      <c r="T11651">
        <v>2</v>
      </c>
      <c r="U11651" t="b">
        <v>1</v>
      </c>
      <c r="V11651" t="s">
        <v>160</v>
      </c>
      <c r="W11651" t="s">
        <v>1075</v>
      </c>
      <c r="X11651" t="s">
        <v>15222</v>
      </c>
      <c r="Y11651">
        <v>135</v>
      </c>
      <c r="Z11651">
        <v>135</v>
      </c>
      <c r="AA11651">
        <v>8</v>
      </c>
      <c r="AB11651">
        <v>8</v>
      </c>
      <c r="AC11651">
        <v>64</v>
      </c>
    </row>
    <row r="11652" spans="1:29">
      <c r="A11652">
        <v>12646</v>
      </c>
      <c r="B11652" t="s">
        <v>805</v>
      </c>
      <c r="C11652" t="s">
        <v>13593</v>
      </c>
      <c r="J11652" t="s">
        <v>1444</v>
      </c>
      <c r="K11652">
        <v>0</v>
      </c>
      <c r="N11652" t="b">
        <v>1</v>
      </c>
      <c r="O11652" t="b">
        <v>0</v>
      </c>
      <c r="P11652" t="b">
        <v>0</v>
      </c>
      <c r="Q11652">
        <v>8</v>
      </c>
      <c r="R11652">
        <v>8</v>
      </c>
      <c r="S11652">
        <v>1</v>
      </c>
      <c r="T11652">
        <v>2</v>
      </c>
      <c r="U11652" t="b">
        <v>1</v>
      </c>
      <c r="V11652" t="s">
        <v>160</v>
      </c>
      <c r="W11652" t="s">
        <v>1075</v>
      </c>
      <c r="X11652" t="s">
        <v>15226</v>
      </c>
      <c r="Y11652">
        <v>136</v>
      </c>
      <c r="Z11652">
        <v>136</v>
      </c>
      <c r="AA11652">
        <v>7</v>
      </c>
      <c r="AB11652">
        <v>7</v>
      </c>
      <c r="AC11652">
        <v>64</v>
      </c>
    </row>
    <row r="11653" spans="1:29">
      <c r="A11653">
        <v>12647</v>
      </c>
      <c r="B11653" t="s">
        <v>805</v>
      </c>
      <c r="C11653" t="s">
        <v>13594</v>
      </c>
      <c r="J11653" t="s">
        <v>1444</v>
      </c>
      <c r="K11653">
        <v>0</v>
      </c>
      <c r="N11653" t="b">
        <v>1</v>
      </c>
      <c r="O11653" t="b">
        <v>0</v>
      </c>
      <c r="P11653" t="b">
        <v>0</v>
      </c>
      <c r="Q11653">
        <v>8</v>
      </c>
      <c r="R11653">
        <v>8</v>
      </c>
      <c r="S11653">
        <v>1</v>
      </c>
      <c r="T11653">
        <v>2</v>
      </c>
      <c r="U11653" t="b">
        <v>1</v>
      </c>
      <c r="V11653" t="s">
        <v>160</v>
      </c>
      <c r="W11653" t="s">
        <v>1075</v>
      </c>
      <c r="X11653" t="s">
        <v>15227</v>
      </c>
      <c r="Y11653">
        <v>136</v>
      </c>
      <c r="Z11653">
        <v>136</v>
      </c>
      <c r="AA11653">
        <v>8</v>
      </c>
      <c r="AB11653">
        <v>8</v>
      </c>
      <c r="AC11653">
        <v>64</v>
      </c>
    </row>
    <row r="11654" spans="1:29">
      <c r="A11654">
        <v>12648</v>
      </c>
      <c r="B11654" t="s">
        <v>805</v>
      </c>
      <c r="C11654" t="s">
        <v>13595</v>
      </c>
      <c r="J11654" t="s">
        <v>1444</v>
      </c>
      <c r="K11654">
        <v>0</v>
      </c>
      <c r="N11654" t="b">
        <v>1</v>
      </c>
      <c r="O11654" t="b">
        <v>0</v>
      </c>
      <c r="P11654" t="b">
        <v>0</v>
      </c>
      <c r="Q11654">
        <v>8</v>
      </c>
      <c r="R11654">
        <v>8</v>
      </c>
      <c r="S11654">
        <v>1</v>
      </c>
      <c r="T11654">
        <v>2</v>
      </c>
      <c r="U11654" t="b">
        <v>1</v>
      </c>
      <c r="V11654" t="s">
        <v>160</v>
      </c>
      <c r="W11654" t="s">
        <v>1075</v>
      </c>
      <c r="X11654" t="s">
        <v>15231</v>
      </c>
      <c r="Y11654">
        <v>137</v>
      </c>
      <c r="Z11654">
        <v>137</v>
      </c>
      <c r="AA11654">
        <v>7</v>
      </c>
      <c r="AB11654">
        <v>7</v>
      </c>
      <c r="AC11654">
        <v>64</v>
      </c>
    </row>
    <row r="11655" spans="1:29">
      <c r="A11655">
        <v>12649</v>
      </c>
      <c r="B11655" t="s">
        <v>805</v>
      </c>
      <c r="C11655" t="s">
        <v>13596</v>
      </c>
      <c r="J11655" t="s">
        <v>1444</v>
      </c>
      <c r="K11655">
        <v>0</v>
      </c>
      <c r="N11655" t="b">
        <v>1</v>
      </c>
      <c r="O11655" t="b">
        <v>0</v>
      </c>
      <c r="P11655" t="b">
        <v>0</v>
      </c>
      <c r="Q11655">
        <v>8</v>
      </c>
      <c r="R11655">
        <v>8</v>
      </c>
      <c r="S11655">
        <v>1</v>
      </c>
      <c r="T11655">
        <v>2</v>
      </c>
      <c r="U11655" t="b">
        <v>1</v>
      </c>
      <c r="V11655" t="s">
        <v>160</v>
      </c>
      <c r="W11655" t="s">
        <v>1075</v>
      </c>
      <c r="X11655" t="s">
        <v>15232</v>
      </c>
      <c r="Y11655">
        <v>137</v>
      </c>
      <c r="Z11655">
        <v>137</v>
      </c>
      <c r="AA11655">
        <v>8</v>
      </c>
      <c r="AB11655">
        <v>8</v>
      </c>
      <c r="AC11655">
        <v>64</v>
      </c>
    </row>
    <row r="11656" spans="1:29">
      <c r="A11656">
        <v>12650</v>
      </c>
      <c r="B11656" t="s">
        <v>805</v>
      </c>
      <c r="C11656" t="s">
        <v>13597</v>
      </c>
      <c r="J11656" t="s">
        <v>1444</v>
      </c>
      <c r="K11656">
        <v>0</v>
      </c>
      <c r="N11656" t="b">
        <v>1</v>
      </c>
      <c r="O11656" t="b">
        <v>0</v>
      </c>
      <c r="P11656" t="b">
        <v>0</v>
      </c>
      <c r="Q11656">
        <v>8</v>
      </c>
      <c r="R11656">
        <v>8</v>
      </c>
      <c r="S11656">
        <v>1</v>
      </c>
      <c r="T11656">
        <v>2</v>
      </c>
      <c r="U11656" t="b">
        <v>1</v>
      </c>
      <c r="V11656" t="s">
        <v>160</v>
      </c>
      <c r="W11656" t="s">
        <v>1075</v>
      </c>
      <c r="X11656" t="s">
        <v>16011</v>
      </c>
      <c r="Y11656">
        <v>138</v>
      </c>
      <c r="Z11656">
        <v>138</v>
      </c>
      <c r="AA11656">
        <v>7</v>
      </c>
      <c r="AB11656">
        <v>7</v>
      </c>
      <c r="AC11656">
        <v>64</v>
      </c>
    </row>
    <row r="11657" spans="1:29">
      <c r="A11657">
        <v>12651</v>
      </c>
      <c r="B11657" t="s">
        <v>805</v>
      </c>
      <c r="C11657" t="s">
        <v>13598</v>
      </c>
      <c r="J11657" t="s">
        <v>1444</v>
      </c>
      <c r="K11657">
        <v>0</v>
      </c>
      <c r="N11657" t="b">
        <v>1</v>
      </c>
      <c r="O11657" t="b">
        <v>0</v>
      </c>
      <c r="P11657" t="b">
        <v>0</v>
      </c>
      <c r="Q11657">
        <v>8</v>
      </c>
      <c r="R11657">
        <v>8</v>
      </c>
      <c r="S11657">
        <v>1</v>
      </c>
      <c r="T11657">
        <v>2</v>
      </c>
      <c r="U11657" t="b">
        <v>1</v>
      </c>
      <c r="V11657" t="s">
        <v>160</v>
      </c>
      <c r="W11657" t="s">
        <v>1075</v>
      </c>
      <c r="X11657" t="s">
        <v>16012</v>
      </c>
      <c r="Y11657">
        <v>138</v>
      </c>
      <c r="Z11657">
        <v>138</v>
      </c>
      <c r="AA11657">
        <v>8</v>
      </c>
      <c r="AB11657">
        <v>8</v>
      </c>
      <c r="AC11657">
        <v>64</v>
      </c>
    </row>
    <row r="11658" spans="1:29">
      <c r="A11658">
        <v>12652</v>
      </c>
      <c r="B11658" t="s">
        <v>805</v>
      </c>
      <c r="C11658" t="s">
        <v>13599</v>
      </c>
      <c r="J11658" t="s">
        <v>1444</v>
      </c>
      <c r="K11658">
        <v>0</v>
      </c>
      <c r="N11658" t="b">
        <v>1</v>
      </c>
      <c r="O11658" t="b">
        <v>0</v>
      </c>
      <c r="P11658" t="b">
        <v>0</v>
      </c>
      <c r="Q11658">
        <v>8</v>
      </c>
      <c r="R11658">
        <v>8</v>
      </c>
      <c r="S11658">
        <v>1</v>
      </c>
      <c r="T11658">
        <v>2</v>
      </c>
      <c r="U11658" t="b">
        <v>1</v>
      </c>
      <c r="V11658" t="s">
        <v>160</v>
      </c>
      <c r="W11658" t="s">
        <v>1075</v>
      </c>
      <c r="X11658" t="s">
        <v>15278</v>
      </c>
      <c r="Y11658">
        <v>139</v>
      </c>
      <c r="Z11658">
        <v>139</v>
      </c>
      <c r="AA11658">
        <v>7</v>
      </c>
      <c r="AB11658">
        <v>7</v>
      </c>
      <c r="AC11658">
        <v>64</v>
      </c>
    </row>
    <row r="11659" spans="1:29">
      <c r="A11659">
        <v>12653</v>
      </c>
      <c r="B11659" t="s">
        <v>805</v>
      </c>
      <c r="C11659" t="s">
        <v>13600</v>
      </c>
      <c r="J11659" t="s">
        <v>1444</v>
      </c>
      <c r="K11659">
        <v>0</v>
      </c>
      <c r="N11659" t="b">
        <v>1</v>
      </c>
      <c r="O11659" t="b">
        <v>0</v>
      </c>
      <c r="P11659" t="b">
        <v>0</v>
      </c>
      <c r="Q11659">
        <v>8</v>
      </c>
      <c r="R11659">
        <v>8</v>
      </c>
      <c r="S11659">
        <v>1</v>
      </c>
      <c r="T11659">
        <v>2</v>
      </c>
      <c r="U11659" t="b">
        <v>1</v>
      </c>
      <c r="V11659" t="s">
        <v>160</v>
      </c>
      <c r="W11659" t="s">
        <v>1075</v>
      </c>
      <c r="X11659" t="s">
        <v>16013</v>
      </c>
      <c r="Y11659">
        <v>139</v>
      </c>
      <c r="Z11659">
        <v>139</v>
      </c>
      <c r="AA11659">
        <v>8</v>
      </c>
      <c r="AB11659">
        <v>8</v>
      </c>
      <c r="AC11659">
        <v>64</v>
      </c>
    </row>
    <row r="11660" spans="1:29">
      <c r="A11660">
        <v>12654</v>
      </c>
      <c r="B11660" t="s">
        <v>805</v>
      </c>
      <c r="C11660" t="s">
        <v>13601</v>
      </c>
      <c r="J11660" t="s">
        <v>1444</v>
      </c>
      <c r="K11660">
        <v>0</v>
      </c>
      <c r="N11660" t="b">
        <v>1</v>
      </c>
      <c r="O11660" t="b">
        <v>0</v>
      </c>
      <c r="P11660" t="b">
        <v>0</v>
      </c>
      <c r="Q11660">
        <v>8</v>
      </c>
      <c r="R11660">
        <v>8</v>
      </c>
      <c r="S11660">
        <v>1</v>
      </c>
      <c r="T11660">
        <v>2</v>
      </c>
      <c r="U11660" t="b">
        <v>1</v>
      </c>
      <c r="V11660" t="s">
        <v>160</v>
      </c>
      <c r="W11660" t="s">
        <v>1075</v>
      </c>
      <c r="X11660" t="s">
        <v>15279</v>
      </c>
      <c r="Y11660">
        <v>140</v>
      </c>
      <c r="Z11660">
        <v>140</v>
      </c>
      <c r="AA11660">
        <v>7</v>
      </c>
      <c r="AB11660">
        <v>7</v>
      </c>
      <c r="AC11660">
        <v>64</v>
      </c>
    </row>
    <row r="11661" spans="1:29">
      <c r="A11661">
        <v>12655</v>
      </c>
      <c r="B11661" t="s">
        <v>805</v>
      </c>
      <c r="C11661" t="s">
        <v>13602</v>
      </c>
      <c r="J11661" t="s">
        <v>1444</v>
      </c>
      <c r="K11661">
        <v>0</v>
      </c>
      <c r="N11661" t="b">
        <v>1</v>
      </c>
      <c r="O11661" t="b">
        <v>0</v>
      </c>
      <c r="P11661" t="b">
        <v>0</v>
      </c>
      <c r="Q11661">
        <v>8</v>
      </c>
      <c r="R11661">
        <v>8</v>
      </c>
      <c r="S11661">
        <v>1</v>
      </c>
      <c r="T11661">
        <v>2</v>
      </c>
      <c r="U11661" t="b">
        <v>1</v>
      </c>
      <c r="V11661" t="s">
        <v>160</v>
      </c>
      <c r="W11661" t="s">
        <v>1075</v>
      </c>
      <c r="X11661" t="s">
        <v>16014</v>
      </c>
      <c r="Y11661">
        <v>140</v>
      </c>
      <c r="Z11661">
        <v>140</v>
      </c>
      <c r="AA11661">
        <v>8</v>
      </c>
      <c r="AB11661">
        <v>8</v>
      </c>
      <c r="AC11661">
        <v>64</v>
      </c>
    </row>
    <row r="11662" spans="1:29">
      <c r="A11662">
        <v>12656</v>
      </c>
      <c r="B11662" t="s">
        <v>805</v>
      </c>
      <c r="C11662" t="s">
        <v>13603</v>
      </c>
      <c r="J11662" t="s">
        <v>1444</v>
      </c>
      <c r="K11662">
        <v>0</v>
      </c>
      <c r="N11662" t="b">
        <v>1</v>
      </c>
      <c r="O11662" t="b">
        <v>0</v>
      </c>
      <c r="P11662" t="b">
        <v>0</v>
      </c>
      <c r="Q11662">
        <v>8</v>
      </c>
      <c r="R11662">
        <v>8</v>
      </c>
      <c r="S11662">
        <v>1</v>
      </c>
      <c r="T11662">
        <v>2</v>
      </c>
      <c r="U11662" t="b">
        <v>1</v>
      </c>
      <c r="V11662" t="s">
        <v>160</v>
      </c>
      <c r="W11662" t="s">
        <v>1075</v>
      </c>
      <c r="X11662" t="s">
        <v>15280</v>
      </c>
      <c r="Y11662">
        <v>141</v>
      </c>
      <c r="Z11662">
        <v>141</v>
      </c>
      <c r="AA11662">
        <v>7</v>
      </c>
      <c r="AB11662">
        <v>7</v>
      </c>
      <c r="AC11662">
        <v>64</v>
      </c>
    </row>
    <row r="11663" spans="1:29">
      <c r="A11663">
        <v>12657</v>
      </c>
      <c r="B11663" t="s">
        <v>805</v>
      </c>
      <c r="C11663" t="s">
        <v>13604</v>
      </c>
      <c r="J11663" t="s">
        <v>1444</v>
      </c>
      <c r="K11663">
        <v>0</v>
      </c>
      <c r="N11663" t="b">
        <v>1</v>
      </c>
      <c r="O11663" t="b">
        <v>0</v>
      </c>
      <c r="P11663" t="b">
        <v>0</v>
      </c>
      <c r="Q11663">
        <v>8</v>
      </c>
      <c r="R11663">
        <v>8</v>
      </c>
      <c r="S11663">
        <v>1</v>
      </c>
      <c r="T11663">
        <v>2</v>
      </c>
      <c r="U11663" t="b">
        <v>1</v>
      </c>
      <c r="V11663" t="s">
        <v>160</v>
      </c>
      <c r="W11663" t="s">
        <v>1075</v>
      </c>
      <c r="X11663" t="s">
        <v>16015</v>
      </c>
      <c r="Y11663">
        <v>141</v>
      </c>
      <c r="Z11663">
        <v>141</v>
      </c>
      <c r="AA11663">
        <v>8</v>
      </c>
      <c r="AB11663">
        <v>8</v>
      </c>
      <c r="AC11663">
        <v>64</v>
      </c>
    </row>
    <row r="11664" spans="1:29">
      <c r="A11664">
        <v>12658</v>
      </c>
      <c r="B11664" t="s">
        <v>805</v>
      </c>
      <c r="C11664" t="s">
        <v>13605</v>
      </c>
      <c r="J11664" t="s">
        <v>1444</v>
      </c>
      <c r="K11664">
        <v>0</v>
      </c>
      <c r="N11664" t="b">
        <v>1</v>
      </c>
      <c r="O11664" t="b">
        <v>0</v>
      </c>
      <c r="P11664" t="b">
        <v>0</v>
      </c>
      <c r="Q11664">
        <v>8</v>
      </c>
      <c r="R11664">
        <v>8</v>
      </c>
      <c r="S11664">
        <v>1</v>
      </c>
      <c r="T11664">
        <v>2</v>
      </c>
      <c r="U11664" t="b">
        <v>1</v>
      </c>
      <c r="V11664" t="s">
        <v>160</v>
      </c>
      <c r="W11664" t="s">
        <v>1075</v>
      </c>
      <c r="X11664" t="s">
        <v>15281</v>
      </c>
      <c r="Y11664">
        <v>142</v>
      </c>
      <c r="Z11664">
        <v>142</v>
      </c>
      <c r="AA11664">
        <v>7</v>
      </c>
      <c r="AB11664">
        <v>7</v>
      </c>
      <c r="AC11664">
        <v>64</v>
      </c>
    </row>
    <row r="11665" spans="1:29">
      <c r="A11665">
        <v>12659</v>
      </c>
      <c r="B11665" t="s">
        <v>805</v>
      </c>
      <c r="C11665" t="s">
        <v>13606</v>
      </c>
      <c r="J11665" t="s">
        <v>1444</v>
      </c>
      <c r="K11665">
        <v>0</v>
      </c>
      <c r="N11665" t="b">
        <v>1</v>
      </c>
      <c r="O11665" t="b">
        <v>0</v>
      </c>
      <c r="P11665" t="b">
        <v>0</v>
      </c>
      <c r="Q11665">
        <v>8</v>
      </c>
      <c r="R11665">
        <v>8</v>
      </c>
      <c r="S11665">
        <v>1</v>
      </c>
      <c r="T11665">
        <v>2</v>
      </c>
      <c r="U11665" t="b">
        <v>1</v>
      </c>
      <c r="V11665" t="s">
        <v>160</v>
      </c>
      <c r="W11665" t="s">
        <v>1075</v>
      </c>
      <c r="X11665" t="s">
        <v>16016</v>
      </c>
      <c r="Y11665">
        <v>142</v>
      </c>
      <c r="Z11665">
        <v>142</v>
      </c>
      <c r="AA11665">
        <v>8</v>
      </c>
      <c r="AB11665">
        <v>8</v>
      </c>
      <c r="AC11665">
        <v>64</v>
      </c>
    </row>
    <row r="11666" spans="1:29">
      <c r="A11666">
        <v>12660</v>
      </c>
      <c r="B11666" t="s">
        <v>805</v>
      </c>
      <c r="C11666" t="s">
        <v>13607</v>
      </c>
      <c r="J11666" t="s">
        <v>1444</v>
      </c>
      <c r="K11666">
        <v>0</v>
      </c>
      <c r="N11666" t="b">
        <v>1</v>
      </c>
      <c r="O11666" t="b">
        <v>0</v>
      </c>
      <c r="P11666" t="b">
        <v>0</v>
      </c>
      <c r="Q11666">
        <v>8</v>
      </c>
      <c r="R11666">
        <v>8</v>
      </c>
      <c r="S11666">
        <v>1</v>
      </c>
      <c r="T11666">
        <v>2</v>
      </c>
      <c r="U11666" t="b">
        <v>1</v>
      </c>
      <c r="V11666" t="s">
        <v>160</v>
      </c>
      <c r="W11666" t="s">
        <v>1075</v>
      </c>
      <c r="X11666" t="s">
        <v>15282</v>
      </c>
      <c r="Y11666">
        <v>143</v>
      </c>
      <c r="Z11666">
        <v>143</v>
      </c>
      <c r="AA11666">
        <v>7</v>
      </c>
      <c r="AB11666">
        <v>7</v>
      </c>
      <c r="AC11666">
        <v>64</v>
      </c>
    </row>
    <row r="11667" spans="1:29">
      <c r="A11667">
        <v>12661</v>
      </c>
      <c r="B11667" t="s">
        <v>805</v>
      </c>
      <c r="C11667" t="s">
        <v>13608</v>
      </c>
      <c r="J11667" t="s">
        <v>1444</v>
      </c>
      <c r="K11667">
        <v>0</v>
      </c>
      <c r="N11667" t="b">
        <v>1</v>
      </c>
      <c r="O11667" t="b">
        <v>0</v>
      </c>
      <c r="P11667" t="b">
        <v>0</v>
      </c>
      <c r="Q11667">
        <v>8</v>
      </c>
      <c r="R11667">
        <v>8</v>
      </c>
      <c r="S11667">
        <v>1</v>
      </c>
      <c r="T11667">
        <v>2</v>
      </c>
      <c r="U11667" t="b">
        <v>1</v>
      </c>
      <c r="V11667" t="s">
        <v>160</v>
      </c>
      <c r="W11667" t="s">
        <v>1075</v>
      </c>
      <c r="X11667" t="s">
        <v>16017</v>
      </c>
      <c r="Y11667">
        <v>143</v>
      </c>
      <c r="Z11667">
        <v>143</v>
      </c>
      <c r="AA11667">
        <v>8</v>
      </c>
      <c r="AB11667">
        <v>8</v>
      </c>
      <c r="AC11667">
        <v>64</v>
      </c>
    </row>
    <row r="11668" spans="1:29">
      <c r="A11668">
        <v>12662</v>
      </c>
      <c r="B11668" t="s">
        <v>805</v>
      </c>
      <c r="C11668" t="s">
        <v>13609</v>
      </c>
      <c r="J11668" t="s">
        <v>1444</v>
      </c>
      <c r="K11668">
        <v>0</v>
      </c>
      <c r="N11668" t="b">
        <v>1</v>
      </c>
      <c r="O11668" t="b">
        <v>0</v>
      </c>
      <c r="P11668" t="b">
        <v>0</v>
      </c>
      <c r="Q11668">
        <v>8</v>
      </c>
      <c r="R11668">
        <v>8</v>
      </c>
      <c r="S11668">
        <v>1</v>
      </c>
      <c r="T11668">
        <v>2</v>
      </c>
      <c r="U11668" t="b">
        <v>1</v>
      </c>
      <c r="V11668" t="s">
        <v>160</v>
      </c>
      <c r="W11668" t="s">
        <v>1075</v>
      </c>
      <c r="X11668" t="s">
        <v>15283</v>
      </c>
      <c r="Y11668">
        <v>144</v>
      </c>
      <c r="Z11668">
        <v>144</v>
      </c>
      <c r="AA11668">
        <v>7</v>
      </c>
      <c r="AB11668">
        <v>7</v>
      </c>
      <c r="AC11668">
        <v>64</v>
      </c>
    </row>
    <row r="11669" spans="1:29">
      <c r="A11669">
        <v>12663</v>
      </c>
      <c r="B11669" t="s">
        <v>805</v>
      </c>
      <c r="C11669" t="s">
        <v>13610</v>
      </c>
      <c r="J11669" t="s">
        <v>1444</v>
      </c>
      <c r="K11669">
        <v>0</v>
      </c>
      <c r="N11669" t="b">
        <v>1</v>
      </c>
      <c r="O11669" t="b">
        <v>0</v>
      </c>
      <c r="P11669" t="b">
        <v>0</v>
      </c>
      <c r="Q11669">
        <v>8</v>
      </c>
      <c r="R11669">
        <v>8</v>
      </c>
      <c r="S11669">
        <v>1</v>
      </c>
      <c r="T11669">
        <v>2</v>
      </c>
      <c r="U11669" t="b">
        <v>1</v>
      </c>
      <c r="V11669" t="s">
        <v>160</v>
      </c>
      <c r="W11669" t="s">
        <v>1075</v>
      </c>
      <c r="X11669" t="s">
        <v>16018</v>
      </c>
      <c r="Y11669">
        <v>144</v>
      </c>
      <c r="Z11669">
        <v>144</v>
      </c>
      <c r="AA11669">
        <v>8</v>
      </c>
      <c r="AB11669">
        <v>8</v>
      </c>
      <c r="AC11669">
        <v>64</v>
      </c>
    </row>
    <row r="11670" spans="1:29">
      <c r="A11670">
        <v>12664</v>
      </c>
      <c r="B11670" t="s">
        <v>805</v>
      </c>
      <c r="C11670" t="s">
        <v>13611</v>
      </c>
      <c r="J11670" t="s">
        <v>1444</v>
      </c>
      <c r="K11670">
        <v>0</v>
      </c>
      <c r="N11670" t="b">
        <v>1</v>
      </c>
      <c r="O11670" t="b">
        <v>0</v>
      </c>
      <c r="P11670" t="b">
        <v>0</v>
      </c>
      <c r="Q11670">
        <v>8</v>
      </c>
      <c r="R11670">
        <v>8</v>
      </c>
      <c r="S11670">
        <v>1</v>
      </c>
      <c r="T11670">
        <v>2</v>
      </c>
      <c r="U11670" t="b">
        <v>1</v>
      </c>
      <c r="V11670" t="s">
        <v>160</v>
      </c>
      <c r="W11670" t="s">
        <v>1075</v>
      </c>
      <c r="X11670" t="s">
        <v>15284</v>
      </c>
      <c r="Y11670">
        <v>145</v>
      </c>
      <c r="Z11670">
        <v>145</v>
      </c>
      <c r="AA11670">
        <v>7</v>
      </c>
      <c r="AB11670">
        <v>7</v>
      </c>
      <c r="AC11670">
        <v>64</v>
      </c>
    </row>
    <row r="11671" spans="1:29">
      <c r="A11671">
        <v>12665</v>
      </c>
      <c r="B11671" t="s">
        <v>805</v>
      </c>
      <c r="C11671" t="s">
        <v>13612</v>
      </c>
      <c r="J11671" t="s">
        <v>1444</v>
      </c>
      <c r="K11671">
        <v>0</v>
      </c>
      <c r="N11671" t="b">
        <v>1</v>
      </c>
      <c r="O11671" t="b">
        <v>0</v>
      </c>
      <c r="P11671" t="b">
        <v>0</v>
      </c>
      <c r="Q11671">
        <v>8</v>
      </c>
      <c r="R11671">
        <v>8</v>
      </c>
      <c r="S11671">
        <v>1</v>
      </c>
      <c r="T11671">
        <v>2</v>
      </c>
      <c r="U11671" t="b">
        <v>1</v>
      </c>
      <c r="V11671" t="s">
        <v>160</v>
      </c>
      <c r="W11671" t="s">
        <v>1075</v>
      </c>
      <c r="X11671" t="s">
        <v>16019</v>
      </c>
      <c r="Y11671">
        <v>145</v>
      </c>
      <c r="Z11671">
        <v>145</v>
      </c>
      <c r="AA11671">
        <v>8</v>
      </c>
      <c r="AB11671">
        <v>8</v>
      </c>
      <c r="AC11671">
        <v>64</v>
      </c>
    </row>
    <row r="11672" spans="1:29">
      <c r="A11672">
        <v>12666</v>
      </c>
      <c r="B11672" t="s">
        <v>805</v>
      </c>
      <c r="C11672" t="s">
        <v>13613</v>
      </c>
      <c r="J11672" t="s">
        <v>1444</v>
      </c>
      <c r="K11672">
        <v>0</v>
      </c>
      <c r="N11672" t="b">
        <v>1</v>
      </c>
      <c r="O11672" t="b">
        <v>0</v>
      </c>
      <c r="P11672" t="b">
        <v>0</v>
      </c>
      <c r="Q11672">
        <v>8</v>
      </c>
      <c r="R11672">
        <v>8</v>
      </c>
      <c r="S11672">
        <v>1</v>
      </c>
      <c r="T11672">
        <v>2</v>
      </c>
      <c r="U11672" t="b">
        <v>1</v>
      </c>
      <c r="V11672" t="s">
        <v>160</v>
      </c>
      <c r="W11672" t="s">
        <v>1075</v>
      </c>
      <c r="X11672" t="s">
        <v>15285</v>
      </c>
      <c r="Y11672">
        <v>146</v>
      </c>
      <c r="Z11672">
        <v>146</v>
      </c>
      <c r="AA11672">
        <v>7</v>
      </c>
      <c r="AB11672">
        <v>7</v>
      </c>
      <c r="AC11672">
        <v>64</v>
      </c>
    </row>
    <row r="11673" spans="1:29">
      <c r="A11673">
        <v>12667</v>
      </c>
      <c r="B11673" t="s">
        <v>805</v>
      </c>
      <c r="C11673" t="s">
        <v>13614</v>
      </c>
      <c r="J11673" t="s">
        <v>1444</v>
      </c>
      <c r="K11673">
        <v>0</v>
      </c>
      <c r="N11673" t="b">
        <v>1</v>
      </c>
      <c r="O11673" t="b">
        <v>0</v>
      </c>
      <c r="P11673" t="b">
        <v>0</v>
      </c>
      <c r="Q11673">
        <v>8</v>
      </c>
      <c r="R11673">
        <v>8</v>
      </c>
      <c r="S11673">
        <v>1</v>
      </c>
      <c r="T11673">
        <v>2</v>
      </c>
      <c r="U11673" t="b">
        <v>1</v>
      </c>
      <c r="V11673" t="s">
        <v>160</v>
      </c>
      <c r="W11673" t="s">
        <v>1075</v>
      </c>
      <c r="X11673" t="s">
        <v>16020</v>
      </c>
      <c r="Y11673">
        <v>146</v>
      </c>
      <c r="Z11673">
        <v>146</v>
      </c>
      <c r="AA11673">
        <v>8</v>
      </c>
      <c r="AB11673">
        <v>8</v>
      </c>
      <c r="AC11673">
        <v>64</v>
      </c>
    </row>
    <row r="11674" spans="1:29">
      <c r="A11674">
        <v>12668</v>
      </c>
      <c r="B11674" t="s">
        <v>805</v>
      </c>
      <c r="C11674" t="s">
        <v>13615</v>
      </c>
      <c r="J11674" t="s">
        <v>1444</v>
      </c>
      <c r="K11674">
        <v>0</v>
      </c>
      <c r="N11674" t="b">
        <v>1</v>
      </c>
      <c r="O11674" t="b">
        <v>0</v>
      </c>
      <c r="P11674" t="b">
        <v>0</v>
      </c>
      <c r="Q11674">
        <v>8</v>
      </c>
      <c r="R11674">
        <v>8</v>
      </c>
      <c r="S11674">
        <v>1</v>
      </c>
      <c r="T11674">
        <v>2</v>
      </c>
      <c r="U11674" t="b">
        <v>1</v>
      </c>
      <c r="V11674" t="s">
        <v>160</v>
      </c>
      <c r="W11674" t="s">
        <v>1075</v>
      </c>
      <c r="X11674" t="s">
        <v>15286</v>
      </c>
      <c r="Y11674">
        <v>147</v>
      </c>
      <c r="Z11674">
        <v>147</v>
      </c>
      <c r="AA11674">
        <v>7</v>
      </c>
      <c r="AB11674">
        <v>7</v>
      </c>
      <c r="AC11674">
        <v>64</v>
      </c>
    </row>
    <row r="11675" spans="1:29">
      <c r="A11675">
        <v>12669</v>
      </c>
      <c r="B11675" t="s">
        <v>805</v>
      </c>
      <c r="C11675" t="s">
        <v>13616</v>
      </c>
      <c r="J11675" t="s">
        <v>1444</v>
      </c>
      <c r="K11675">
        <v>0</v>
      </c>
      <c r="N11675" t="b">
        <v>1</v>
      </c>
      <c r="O11675" t="b">
        <v>0</v>
      </c>
      <c r="P11675" t="b">
        <v>0</v>
      </c>
      <c r="Q11675">
        <v>8</v>
      </c>
      <c r="R11675">
        <v>8</v>
      </c>
      <c r="S11675">
        <v>1</v>
      </c>
      <c r="T11675">
        <v>2</v>
      </c>
      <c r="U11675" t="b">
        <v>1</v>
      </c>
      <c r="V11675" t="s">
        <v>160</v>
      </c>
      <c r="W11675" t="s">
        <v>1075</v>
      </c>
      <c r="X11675" t="s">
        <v>16021</v>
      </c>
      <c r="Y11675">
        <v>147</v>
      </c>
      <c r="Z11675">
        <v>147</v>
      </c>
      <c r="AA11675">
        <v>8</v>
      </c>
      <c r="AB11675">
        <v>8</v>
      </c>
      <c r="AC11675">
        <v>64</v>
      </c>
    </row>
    <row r="11676" spans="1:29">
      <c r="A11676">
        <v>12670</v>
      </c>
      <c r="B11676" t="s">
        <v>805</v>
      </c>
      <c r="C11676" t="s">
        <v>13617</v>
      </c>
      <c r="J11676" t="s">
        <v>1444</v>
      </c>
      <c r="K11676">
        <v>0</v>
      </c>
      <c r="N11676" t="b">
        <v>1</v>
      </c>
      <c r="O11676" t="b">
        <v>0</v>
      </c>
      <c r="P11676" t="b">
        <v>0</v>
      </c>
      <c r="Q11676">
        <v>8</v>
      </c>
      <c r="R11676">
        <v>8</v>
      </c>
      <c r="S11676">
        <v>1</v>
      </c>
      <c r="T11676">
        <v>2</v>
      </c>
      <c r="U11676" t="b">
        <v>1</v>
      </c>
      <c r="V11676" t="s">
        <v>160</v>
      </c>
      <c r="W11676" t="s">
        <v>1075</v>
      </c>
      <c r="X11676" t="s">
        <v>15287</v>
      </c>
      <c r="Y11676">
        <v>148</v>
      </c>
      <c r="Z11676">
        <v>148</v>
      </c>
      <c r="AA11676">
        <v>7</v>
      </c>
      <c r="AB11676">
        <v>7</v>
      </c>
      <c r="AC11676">
        <v>64</v>
      </c>
    </row>
    <row r="11677" spans="1:29">
      <c r="A11677">
        <v>12671</v>
      </c>
      <c r="B11677" t="s">
        <v>805</v>
      </c>
      <c r="C11677" t="s">
        <v>13618</v>
      </c>
      <c r="J11677" t="s">
        <v>1444</v>
      </c>
      <c r="K11677">
        <v>0</v>
      </c>
      <c r="N11677" t="b">
        <v>1</v>
      </c>
      <c r="O11677" t="b">
        <v>0</v>
      </c>
      <c r="P11677" t="b">
        <v>0</v>
      </c>
      <c r="Q11677">
        <v>8</v>
      </c>
      <c r="R11677">
        <v>8</v>
      </c>
      <c r="S11677">
        <v>1</v>
      </c>
      <c r="T11677">
        <v>2</v>
      </c>
      <c r="U11677" t="b">
        <v>1</v>
      </c>
      <c r="V11677" t="s">
        <v>160</v>
      </c>
      <c r="W11677" t="s">
        <v>1075</v>
      </c>
      <c r="X11677" t="s">
        <v>16022</v>
      </c>
      <c r="Y11677">
        <v>148</v>
      </c>
      <c r="Z11677">
        <v>148</v>
      </c>
      <c r="AA11677">
        <v>8</v>
      </c>
      <c r="AB11677">
        <v>8</v>
      </c>
      <c r="AC11677">
        <v>64</v>
      </c>
    </row>
    <row r="11678" spans="1:29">
      <c r="A11678">
        <v>12672</v>
      </c>
      <c r="B11678" t="s">
        <v>805</v>
      </c>
      <c r="C11678" t="s">
        <v>13619</v>
      </c>
      <c r="J11678" t="s">
        <v>1444</v>
      </c>
      <c r="K11678">
        <v>0</v>
      </c>
      <c r="N11678" t="b">
        <v>1</v>
      </c>
      <c r="O11678" t="b">
        <v>0</v>
      </c>
      <c r="P11678" t="b">
        <v>0</v>
      </c>
      <c r="Q11678">
        <v>8</v>
      </c>
      <c r="R11678">
        <v>8</v>
      </c>
      <c r="S11678">
        <v>1</v>
      </c>
      <c r="T11678">
        <v>2</v>
      </c>
      <c r="U11678" t="b">
        <v>1</v>
      </c>
      <c r="V11678" t="s">
        <v>160</v>
      </c>
      <c r="W11678" t="s">
        <v>1075</v>
      </c>
      <c r="X11678" t="s">
        <v>15288</v>
      </c>
      <c r="Y11678">
        <v>149</v>
      </c>
      <c r="Z11678">
        <v>149</v>
      </c>
      <c r="AA11678">
        <v>7</v>
      </c>
      <c r="AB11678">
        <v>7</v>
      </c>
      <c r="AC11678">
        <v>64</v>
      </c>
    </row>
    <row r="11679" spans="1:29">
      <c r="A11679">
        <v>12673</v>
      </c>
      <c r="B11679" t="s">
        <v>805</v>
      </c>
      <c r="C11679" t="s">
        <v>13620</v>
      </c>
      <c r="J11679" t="s">
        <v>1444</v>
      </c>
      <c r="K11679">
        <v>0</v>
      </c>
      <c r="N11679" t="b">
        <v>1</v>
      </c>
      <c r="O11679" t="b">
        <v>0</v>
      </c>
      <c r="P11679" t="b">
        <v>0</v>
      </c>
      <c r="Q11679">
        <v>8</v>
      </c>
      <c r="R11679">
        <v>8</v>
      </c>
      <c r="S11679">
        <v>1</v>
      </c>
      <c r="T11679">
        <v>2</v>
      </c>
      <c r="U11679" t="b">
        <v>1</v>
      </c>
      <c r="V11679" t="s">
        <v>160</v>
      </c>
      <c r="W11679" t="s">
        <v>1075</v>
      </c>
      <c r="X11679" t="s">
        <v>16023</v>
      </c>
      <c r="Y11679">
        <v>149</v>
      </c>
      <c r="Z11679">
        <v>149</v>
      </c>
      <c r="AA11679">
        <v>8</v>
      </c>
      <c r="AB11679">
        <v>8</v>
      </c>
      <c r="AC11679">
        <v>64</v>
      </c>
    </row>
    <row r="11680" spans="1:29">
      <c r="A11680">
        <v>12674</v>
      </c>
      <c r="B11680" t="s">
        <v>805</v>
      </c>
      <c r="C11680" t="s">
        <v>13621</v>
      </c>
      <c r="J11680" t="s">
        <v>1444</v>
      </c>
      <c r="K11680">
        <v>0</v>
      </c>
      <c r="N11680" t="b">
        <v>1</v>
      </c>
      <c r="O11680" t="b">
        <v>0</v>
      </c>
      <c r="P11680" t="b">
        <v>0</v>
      </c>
      <c r="Q11680">
        <v>8</v>
      </c>
      <c r="R11680">
        <v>8</v>
      </c>
      <c r="S11680">
        <v>1</v>
      </c>
      <c r="T11680">
        <v>2</v>
      </c>
      <c r="U11680" t="b">
        <v>1</v>
      </c>
      <c r="V11680" t="s">
        <v>160</v>
      </c>
      <c r="W11680" t="s">
        <v>1075</v>
      </c>
      <c r="X11680" t="s">
        <v>15289</v>
      </c>
      <c r="Y11680">
        <v>150</v>
      </c>
      <c r="Z11680">
        <v>150</v>
      </c>
      <c r="AA11680">
        <v>7</v>
      </c>
      <c r="AB11680">
        <v>7</v>
      </c>
      <c r="AC11680">
        <v>64</v>
      </c>
    </row>
    <row r="11681" spans="1:29">
      <c r="A11681">
        <v>12675</v>
      </c>
      <c r="B11681" t="s">
        <v>805</v>
      </c>
      <c r="C11681" t="s">
        <v>13622</v>
      </c>
      <c r="J11681" t="s">
        <v>1444</v>
      </c>
      <c r="K11681">
        <v>0</v>
      </c>
      <c r="N11681" t="b">
        <v>1</v>
      </c>
      <c r="O11681" t="b">
        <v>0</v>
      </c>
      <c r="P11681" t="b">
        <v>0</v>
      </c>
      <c r="Q11681">
        <v>8</v>
      </c>
      <c r="R11681">
        <v>8</v>
      </c>
      <c r="S11681">
        <v>1</v>
      </c>
      <c r="T11681">
        <v>2</v>
      </c>
      <c r="U11681" t="b">
        <v>1</v>
      </c>
      <c r="V11681" t="s">
        <v>160</v>
      </c>
      <c r="W11681" t="s">
        <v>1075</v>
      </c>
      <c r="X11681" t="s">
        <v>16024</v>
      </c>
      <c r="Y11681">
        <v>150</v>
      </c>
      <c r="Z11681">
        <v>150</v>
      </c>
      <c r="AA11681">
        <v>8</v>
      </c>
      <c r="AB11681">
        <v>8</v>
      </c>
      <c r="AC11681">
        <v>64</v>
      </c>
    </row>
    <row r="11682" spans="1:29">
      <c r="A11682">
        <v>12676</v>
      </c>
      <c r="B11682" t="s">
        <v>805</v>
      </c>
      <c r="C11682" t="s">
        <v>13623</v>
      </c>
      <c r="J11682" t="s">
        <v>1444</v>
      </c>
      <c r="K11682">
        <v>0</v>
      </c>
      <c r="N11682" t="b">
        <v>1</v>
      </c>
      <c r="O11682" t="b">
        <v>0</v>
      </c>
      <c r="P11682" t="b">
        <v>0</v>
      </c>
      <c r="Q11682">
        <v>8</v>
      </c>
      <c r="R11682">
        <v>8</v>
      </c>
      <c r="S11682">
        <v>1</v>
      </c>
      <c r="T11682">
        <v>2</v>
      </c>
      <c r="U11682" t="b">
        <v>1</v>
      </c>
      <c r="V11682" t="s">
        <v>160</v>
      </c>
      <c r="W11682" t="s">
        <v>1075</v>
      </c>
      <c r="X11682" t="s">
        <v>15290</v>
      </c>
      <c r="Y11682">
        <v>151</v>
      </c>
      <c r="Z11682">
        <v>151</v>
      </c>
      <c r="AA11682">
        <v>7</v>
      </c>
      <c r="AB11682">
        <v>7</v>
      </c>
      <c r="AC11682">
        <v>64</v>
      </c>
    </row>
    <row r="11683" spans="1:29">
      <c r="A11683">
        <v>12677</v>
      </c>
      <c r="B11683" t="s">
        <v>805</v>
      </c>
      <c r="C11683" t="s">
        <v>13624</v>
      </c>
      <c r="J11683" t="s">
        <v>1444</v>
      </c>
      <c r="K11683">
        <v>0</v>
      </c>
      <c r="N11683" t="b">
        <v>1</v>
      </c>
      <c r="O11683" t="b">
        <v>0</v>
      </c>
      <c r="P11683" t="b">
        <v>0</v>
      </c>
      <c r="Q11683">
        <v>8</v>
      </c>
      <c r="R11683">
        <v>8</v>
      </c>
      <c r="S11683">
        <v>1</v>
      </c>
      <c r="T11683">
        <v>2</v>
      </c>
      <c r="U11683" t="b">
        <v>1</v>
      </c>
      <c r="V11683" t="s">
        <v>160</v>
      </c>
      <c r="W11683" t="s">
        <v>1075</v>
      </c>
      <c r="X11683" t="s">
        <v>16025</v>
      </c>
      <c r="Y11683">
        <v>151</v>
      </c>
      <c r="Z11683">
        <v>151</v>
      </c>
      <c r="AA11683">
        <v>8</v>
      </c>
      <c r="AB11683">
        <v>8</v>
      </c>
      <c r="AC11683">
        <v>64</v>
      </c>
    </row>
    <row r="11684" spans="1:29">
      <c r="A11684">
        <v>12678</v>
      </c>
      <c r="B11684" t="s">
        <v>805</v>
      </c>
      <c r="C11684" t="s">
        <v>13625</v>
      </c>
      <c r="J11684" t="s">
        <v>1444</v>
      </c>
      <c r="K11684">
        <v>0</v>
      </c>
      <c r="N11684" t="b">
        <v>1</v>
      </c>
      <c r="O11684" t="b">
        <v>0</v>
      </c>
      <c r="P11684" t="b">
        <v>0</v>
      </c>
      <c r="Q11684">
        <v>8</v>
      </c>
      <c r="R11684">
        <v>8</v>
      </c>
      <c r="S11684">
        <v>1</v>
      </c>
      <c r="T11684">
        <v>2</v>
      </c>
      <c r="U11684" t="b">
        <v>1</v>
      </c>
      <c r="V11684" t="s">
        <v>160</v>
      </c>
      <c r="W11684" t="s">
        <v>1075</v>
      </c>
      <c r="X11684" t="s">
        <v>15291</v>
      </c>
      <c r="Y11684">
        <v>152</v>
      </c>
      <c r="Z11684">
        <v>152</v>
      </c>
      <c r="AA11684">
        <v>7</v>
      </c>
      <c r="AB11684">
        <v>7</v>
      </c>
      <c r="AC11684">
        <v>64</v>
      </c>
    </row>
    <row r="11685" spans="1:29">
      <c r="A11685">
        <v>12679</v>
      </c>
      <c r="B11685" t="s">
        <v>805</v>
      </c>
      <c r="C11685" t="s">
        <v>13626</v>
      </c>
      <c r="J11685" t="s">
        <v>1444</v>
      </c>
      <c r="K11685">
        <v>0</v>
      </c>
      <c r="N11685" t="b">
        <v>1</v>
      </c>
      <c r="O11685" t="b">
        <v>0</v>
      </c>
      <c r="P11685" t="b">
        <v>0</v>
      </c>
      <c r="Q11685">
        <v>8</v>
      </c>
      <c r="R11685">
        <v>8</v>
      </c>
      <c r="S11685">
        <v>1</v>
      </c>
      <c r="T11685">
        <v>2</v>
      </c>
      <c r="U11685" t="b">
        <v>1</v>
      </c>
      <c r="V11685" t="s">
        <v>160</v>
      </c>
      <c r="W11685" t="s">
        <v>1075</v>
      </c>
      <c r="X11685" t="s">
        <v>16026</v>
      </c>
      <c r="Y11685">
        <v>152</v>
      </c>
      <c r="Z11685">
        <v>152</v>
      </c>
      <c r="AA11685">
        <v>8</v>
      </c>
      <c r="AB11685">
        <v>8</v>
      </c>
      <c r="AC11685">
        <v>64</v>
      </c>
    </row>
    <row r="11686" spans="1:29">
      <c r="A11686">
        <v>12680</v>
      </c>
      <c r="B11686" t="s">
        <v>805</v>
      </c>
      <c r="C11686" t="s">
        <v>13627</v>
      </c>
      <c r="J11686" t="s">
        <v>1444</v>
      </c>
      <c r="K11686">
        <v>0</v>
      </c>
      <c r="N11686" t="b">
        <v>1</v>
      </c>
      <c r="O11686" t="b">
        <v>0</v>
      </c>
      <c r="P11686" t="b">
        <v>0</v>
      </c>
      <c r="Q11686">
        <v>8</v>
      </c>
      <c r="R11686">
        <v>8</v>
      </c>
      <c r="S11686">
        <v>1</v>
      </c>
      <c r="T11686">
        <v>2</v>
      </c>
      <c r="U11686" t="b">
        <v>1</v>
      </c>
      <c r="V11686" t="s">
        <v>160</v>
      </c>
      <c r="W11686" t="s">
        <v>1075</v>
      </c>
      <c r="X11686" t="s">
        <v>15292</v>
      </c>
      <c r="Y11686">
        <v>153</v>
      </c>
      <c r="Z11686">
        <v>153</v>
      </c>
      <c r="AA11686">
        <v>7</v>
      </c>
      <c r="AB11686">
        <v>7</v>
      </c>
      <c r="AC11686">
        <v>64</v>
      </c>
    </row>
    <row r="11687" spans="1:29">
      <c r="A11687">
        <v>12681</v>
      </c>
      <c r="B11687" t="s">
        <v>805</v>
      </c>
      <c r="C11687" t="s">
        <v>13628</v>
      </c>
      <c r="J11687" t="s">
        <v>1444</v>
      </c>
      <c r="K11687">
        <v>0</v>
      </c>
      <c r="N11687" t="b">
        <v>1</v>
      </c>
      <c r="O11687" t="b">
        <v>0</v>
      </c>
      <c r="P11687" t="b">
        <v>0</v>
      </c>
      <c r="Q11687">
        <v>8</v>
      </c>
      <c r="R11687">
        <v>8</v>
      </c>
      <c r="S11687">
        <v>1</v>
      </c>
      <c r="T11687">
        <v>2</v>
      </c>
      <c r="U11687" t="b">
        <v>1</v>
      </c>
      <c r="V11687" t="s">
        <v>160</v>
      </c>
      <c r="W11687" t="s">
        <v>1075</v>
      </c>
      <c r="X11687" t="s">
        <v>16027</v>
      </c>
      <c r="Y11687">
        <v>153</v>
      </c>
      <c r="Z11687">
        <v>153</v>
      </c>
      <c r="AA11687">
        <v>8</v>
      </c>
      <c r="AB11687">
        <v>8</v>
      </c>
      <c r="AC11687">
        <v>64</v>
      </c>
    </row>
    <row r="11688" spans="1:29">
      <c r="A11688">
        <v>12682</v>
      </c>
      <c r="B11688" t="s">
        <v>805</v>
      </c>
      <c r="C11688" t="s">
        <v>13629</v>
      </c>
      <c r="J11688" t="s">
        <v>1444</v>
      </c>
      <c r="K11688">
        <v>0</v>
      </c>
      <c r="N11688" t="b">
        <v>1</v>
      </c>
      <c r="O11688" t="b">
        <v>0</v>
      </c>
      <c r="P11688" t="b">
        <v>0</v>
      </c>
      <c r="Q11688">
        <v>8</v>
      </c>
      <c r="R11688">
        <v>8</v>
      </c>
      <c r="S11688">
        <v>1</v>
      </c>
      <c r="T11688">
        <v>2</v>
      </c>
      <c r="U11688" t="b">
        <v>1</v>
      </c>
      <c r="V11688" t="s">
        <v>160</v>
      </c>
      <c r="W11688" t="s">
        <v>1075</v>
      </c>
      <c r="X11688" t="s">
        <v>15296</v>
      </c>
      <c r="Y11688">
        <v>154</v>
      </c>
      <c r="Z11688">
        <v>154</v>
      </c>
      <c r="AA11688">
        <v>7</v>
      </c>
      <c r="AB11688">
        <v>7</v>
      </c>
      <c r="AC11688">
        <v>64</v>
      </c>
    </row>
    <row r="11689" spans="1:29">
      <c r="A11689">
        <v>12683</v>
      </c>
      <c r="B11689" t="s">
        <v>805</v>
      </c>
      <c r="C11689" t="s">
        <v>13630</v>
      </c>
      <c r="J11689" t="s">
        <v>1444</v>
      </c>
      <c r="K11689">
        <v>0</v>
      </c>
      <c r="N11689" t="b">
        <v>1</v>
      </c>
      <c r="O11689" t="b">
        <v>0</v>
      </c>
      <c r="P11689" t="b">
        <v>0</v>
      </c>
      <c r="Q11689">
        <v>8</v>
      </c>
      <c r="R11689">
        <v>8</v>
      </c>
      <c r="S11689">
        <v>1</v>
      </c>
      <c r="T11689">
        <v>2</v>
      </c>
      <c r="U11689" t="b">
        <v>1</v>
      </c>
      <c r="V11689" t="s">
        <v>160</v>
      </c>
      <c r="W11689" t="s">
        <v>1075</v>
      </c>
      <c r="X11689" t="s">
        <v>16028</v>
      </c>
      <c r="Y11689">
        <v>154</v>
      </c>
      <c r="Z11689">
        <v>154</v>
      </c>
      <c r="AA11689">
        <v>8</v>
      </c>
      <c r="AB11689">
        <v>8</v>
      </c>
      <c r="AC11689">
        <v>64</v>
      </c>
    </row>
    <row r="11690" spans="1:29">
      <c r="A11690">
        <v>12684</v>
      </c>
      <c r="B11690" t="s">
        <v>805</v>
      </c>
      <c r="C11690" t="s">
        <v>13631</v>
      </c>
      <c r="J11690" t="s">
        <v>1444</v>
      </c>
      <c r="K11690">
        <v>0</v>
      </c>
      <c r="N11690" t="b">
        <v>1</v>
      </c>
      <c r="O11690" t="b">
        <v>0</v>
      </c>
      <c r="P11690" t="b">
        <v>0</v>
      </c>
      <c r="Q11690">
        <v>8</v>
      </c>
      <c r="R11690">
        <v>8</v>
      </c>
      <c r="S11690">
        <v>1</v>
      </c>
      <c r="T11690">
        <v>2</v>
      </c>
      <c r="U11690" t="b">
        <v>1</v>
      </c>
      <c r="V11690" t="s">
        <v>160</v>
      </c>
      <c r="W11690" t="s">
        <v>1075</v>
      </c>
      <c r="X11690" t="s">
        <v>15300</v>
      </c>
      <c r="Y11690">
        <v>155</v>
      </c>
      <c r="Z11690">
        <v>155</v>
      </c>
      <c r="AA11690">
        <v>7</v>
      </c>
      <c r="AB11690">
        <v>7</v>
      </c>
      <c r="AC11690">
        <v>64</v>
      </c>
    </row>
    <row r="11691" spans="1:29">
      <c r="A11691">
        <v>12685</v>
      </c>
      <c r="B11691" t="s">
        <v>805</v>
      </c>
      <c r="C11691" t="s">
        <v>13632</v>
      </c>
      <c r="J11691" t="s">
        <v>1444</v>
      </c>
      <c r="K11691">
        <v>0</v>
      </c>
      <c r="N11691" t="b">
        <v>1</v>
      </c>
      <c r="O11691" t="b">
        <v>0</v>
      </c>
      <c r="P11691" t="b">
        <v>0</v>
      </c>
      <c r="Q11691">
        <v>8</v>
      </c>
      <c r="R11691">
        <v>8</v>
      </c>
      <c r="S11691">
        <v>1</v>
      </c>
      <c r="T11691">
        <v>2</v>
      </c>
      <c r="U11691" t="b">
        <v>1</v>
      </c>
      <c r="V11691" t="s">
        <v>160</v>
      </c>
      <c r="W11691" t="s">
        <v>1075</v>
      </c>
      <c r="X11691" t="s">
        <v>15301</v>
      </c>
      <c r="Y11691">
        <v>155</v>
      </c>
      <c r="Z11691">
        <v>155</v>
      </c>
      <c r="AA11691">
        <v>8</v>
      </c>
      <c r="AB11691">
        <v>8</v>
      </c>
      <c r="AC11691">
        <v>64</v>
      </c>
    </row>
    <row r="11692" spans="1:29">
      <c r="A11692">
        <v>12686</v>
      </c>
      <c r="B11692" t="s">
        <v>805</v>
      </c>
      <c r="C11692" t="s">
        <v>13633</v>
      </c>
      <c r="J11692" t="s">
        <v>1444</v>
      </c>
      <c r="K11692">
        <v>0</v>
      </c>
      <c r="N11692" t="b">
        <v>1</v>
      </c>
      <c r="O11692" t="b">
        <v>0</v>
      </c>
      <c r="P11692" t="b">
        <v>0</v>
      </c>
      <c r="Q11692">
        <v>8</v>
      </c>
      <c r="R11692">
        <v>8</v>
      </c>
      <c r="S11692">
        <v>1</v>
      </c>
      <c r="T11692">
        <v>2</v>
      </c>
      <c r="U11692" t="b">
        <v>1</v>
      </c>
      <c r="V11692" t="s">
        <v>160</v>
      </c>
      <c r="W11692" t="s">
        <v>1075</v>
      </c>
      <c r="X11692" t="s">
        <v>15305</v>
      </c>
      <c r="Y11692">
        <v>156</v>
      </c>
      <c r="Z11692">
        <v>156</v>
      </c>
      <c r="AA11692">
        <v>7</v>
      </c>
      <c r="AB11692">
        <v>7</v>
      </c>
      <c r="AC11692">
        <v>64</v>
      </c>
    </row>
    <row r="11693" spans="1:29">
      <c r="A11693">
        <v>12687</v>
      </c>
      <c r="B11693" t="s">
        <v>805</v>
      </c>
      <c r="C11693" t="s">
        <v>13634</v>
      </c>
      <c r="J11693" t="s">
        <v>1444</v>
      </c>
      <c r="K11693">
        <v>0</v>
      </c>
      <c r="N11693" t="b">
        <v>1</v>
      </c>
      <c r="O11693" t="b">
        <v>0</v>
      </c>
      <c r="P11693" t="b">
        <v>0</v>
      </c>
      <c r="Q11693">
        <v>8</v>
      </c>
      <c r="R11693">
        <v>8</v>
      </c>
      <c r="S11693">
        <v>1</v>
      </c>
      <c r="T11693">
        <v>2</v>
      </c>
      <c r="U11693" t="b">
        <v>1</v>
      </c>
      <c r="V11693" t="s">
        <v>160</v>
      </c>
      <c r="W11693" t="s">
        <v>1075</v>
      </c>
      <c r="X11693" t="s">
        <v>15306</v>
      </c>
      <c r="Y11693">
        <v>156</v>
      </c>
      <c r="Z11693">
        <v>156</v>
      </c>
      <c r="AA11693">
        <v>8</v>
      </c>
      <c r="AB11693">
        <v>8</v>
      </c>
      <c r="AC11693">
        <v>64</v>
      </c>
    </row>
    <row r="11694" spans="1:29">
      <c r="A11694">
        <v>12688</v>
      </c>
      <c r="B11694" t="s">
        <v>805</v>
      </c>
      <c r="C11694" t="s">
        <v>13635</v>
      </c>
      <c r="J11694" t="s">
        <v>1444</v>
      </c>
      <c r="K11694">
        <v>0</v>
      </c>
      <c r="N11694" t="b">
        <v>1</v>
      </c>
      <c r="O11694" t="b">
        <v>0</v>
      </c>
      <c r="P11694" t="b">
        <v>0</v>
      </c>
      <c r="Q11694">
        <v>8</v>
      </c>
      <c r="R11694">
        <v>8</v>
      </c>
      <c r="S11694">
        <v>1</v>
      </c>
      <c r="T11694">
        <v>2</v>
      </c>
      <c r="U11694" t="b">
        <v>1</v>
      </c>
      <c r="V11694" t="s">
        <v>160</v>
      </c>
      <c r="W11694" t="s">
        <v>1075</v>
      </c>
      <c r="X11694" t="s">
        <v>15310</v>
      </c>
      <c r="Y11694">
        <v>157</v>
      </c>
      <c r="Z11694">
        <v>157</v>
      </c>
      <c r="AA11694">
        <v>7</v>
      </c>
      <c r="AB11694">
        <v>7</v>
      </c>
      <c r="AC11694">
        <v>64</v>
      </c>
    </row>
    <row r="11695" spans="1:29">
      <c r="A11695">
        <v>12689</v>
      </c>
      <c r="B11695" t="s">
        <v>805</v>
      </c>
      <c r="C11695" t="s">
        <v>13636</v>
      </c>
      <c r="J11695" t="s">
        <v>1444</v>
      </c>
      <c r="K11695">
        <v>0</v>
      </c>
      <c r="N11695" t="b">
        <v>1</v>
      </c>
      <c r="O11695" t="b">
        <v>0</v>
      </c>
      <c r="P11695" t="b">
        <v>0</v>
      </c>
      <c r="Q11695">
        <v>8</v>
      </c>
      <c r="R11695">
        <v>8</v>
      </c>
      <c r="S11695">
        <v>1</v>
      </c>
      <c r="T11695">
        <v>2</v>
      </c>
      <c r="U11695" t="b">
        <v>1</v>
      </c>
      <c r="V11695" t="s">
        <v>160</v>
      </c>
      <c r="W11695" t="s">
        <v>1075</v>
      </c>
      <c r="X11695" t="s">
        <v>15311</v>
      </c>
      <c r="Y11695">
        <v>157</v>
      </c>
      <c r="Z11695">
        <v>157</v>
      </c>
      <c r="AA11695">
        <v>8</v>
      </c>
      <c r="AB11695">
        <v>8</v>
      </c>
      <c r="AC11695">
        <v>64</v>
      </c>
    </row>
    <row r="11696" spans="1:29">
      <c r="A11696">
        <v>12690</v>
      </c>
      <c r="B11696" t="s">
        <v>805</v>
      </c>
      <c r="C11696" t="s">
        <v>13637</v>
      </c>
      <c r="J11696" t="s">
        <v>1444</v>
      </c>
      <c r="K11696">
        <v>0</v>
      </c>
      <c r="N11696" t="b">
        <v>1</v>
      </c>
      <c r="O11696" t="b">
        <v>0</v>
      </c>
      <c r="P11696" t="b">
        <v>0</v>
      </c>
      <c r="Q11696">
        <v>8</v>
      </c>
      <c r="R11696">
        <v>8</v>
      </c>
      <c r="S11696">
        <v>1</v>
      </c>
      <c r="T11696">
        <v>2</v>
      </c>
      <c r="U11696" t="b">
        <v>1</v>
      </c>
      <c r="V11696" t="s">
        <v>160</v>
      </c>
      <c r="W11696" t="s">
        <v>1075</v>
      </c>
      <c r="X11696" t="s">
        <v>16029</v>
      </c>
      <c r="Y11696">
        <v>158</v>
      </c>
      <c r="Z11696">
        <v>158</v>
      </c>
      <c r="AA11696">
        <v>7</v>
      </c>
      <c r="AB11696">
        <v>7</v>
      </c>
      <c r="AC11696">
        <v>64</v>
      </c>
    </row>
    <row r="11697" spans="1:29">
      <c r="A11697">
        <v>12691</v>
      </c>
      <c r="B11697" t="s">
        <v>805</v>
      </c>
      <c r="C11697" t="s">
        <v>13638</v>
      </c>
      <c r="J11697" t="s">
        <v>1444</v>
      </c>
      <c r="K11697">
        <v>0</v>
      </c>
      <c r="N11697" t="b">
        <v>1</v>
      </c>
      <c r="O11697" t="b">
        <v>0</v>
      </c>
      <c r="P11697" t="b">
        <v>0</v>
      </c>
      <c r="Q11697">
        <v>8</v>
      </c>
      <c r="R11697">
        <v>8</v>
      </c>
      <c r="S11697">
        <v>1</v>
      </c>
      <c r="T11697">
        <v>2</v>
      </c>
      <c r="U11697" t="b">
        <v>1</v>
      </c>
      <c r="V11697" t="s">
        <v>160</v>
      </c>
      <c r="W11697" t="s">
        <v>1075</v>
      </c>
      <c r="X11697" t="s">
        <v>16030</v>
      </c>
      <c r="Y11697">
        <v>158</v>
      </c>
      <c r="Z11697">
        <v>158</v>
      </c>
      <c r="AA11697">
        <v>8</v>
      </c>
      <c r="AB11697">
        <v>8</v>
      </c>
      <c r="AC11697">
        <v>64</v>
      </c>
    </row>
    <row r="11698" spans="1:29">
      <c r="A11698">
        <v>12692</v>
      </c>
      <c r="B11698" t="s">
        <v>805</v>
      </c>
      <c r="C11698" t="s">
        <v>13639</v>
      </c>
      <c r="J11698" t="s">
        <v>1444</v>
      </c>
      <c r="K11698">
        <v>0</v>
      </c>
      <c r="N11698" t="b">
        <v>1</v>
      </c>
      <c r="O11698" t="b">
        <v>0</v>
      </c>
      <c r="P11698" t="b">
        <v>0</v>
      </c>
      <c r="Q11698">
        <v>8</v>
      </c>
      <c r="R11698">
        <v>8</v>
      </c>
      <c r="S11698">
        <v>1</v>
      </c>
      <c r="T11698">
        <v>2</v>
      </c>
      <c r="U11698" t="b">
        <v>1</v>
      </c>
      <c r="V11698" t="s">
        <v>160</v>
      </c>
      <c r="W11698" t="s">
        <v>1075</v>
      </c>
      <c r="X11698" t="s">
        <v>16031</v>
      </c>
      <c r="Y11698">
        <v>159</v>
      </c>
      <c r="Z11698">
        <v>159</v>
      </c>
      <c r="AA11698">
        <v>7</v>
      </c>
      <c r="AB11698">
        <v>7</v>
      </c>
      <c r="AC11698">
        <v>64</v>
      </c>
    </row>
    <row r="11699" spans="1:29">
      <c r="A11699">
        <v>12693</v>
      </c>
      <c r="B11699" t="s">
        <v>805</v>
      </c>
      <c r="C11699" t="s">
        <v>13640</v>
      </c>
      <c r="J11699" t="s">
        <v>1444</v>
      </c>
      <c r="K11699">
        <v>0</v>
      </c>
      <c r="N11699" t="b">
        <v>1</v>
      </c>
      <c r="O11699" t="b">
        <v>0</v>
      </c>
      <c r="P11699" t="b">
        <v>0</v>
      </c>
      <c r="Q11699">
        <v>8</v>
      </c>
      <c r="R11699">
        <v>8</v>
      </c>
      <c r="S11699">
        <v>1</v>
      </c>
      <c r="T11699">
        <v>2</v>
      </c>
      <c r="U11699" t="b">
        <v>1</v>
      </c>
      <c r="V11699" t="s">
        <v>160</v>
      </c>
      <c r="W11699" t="s">
        <v>1075</v>
      </c>
      <c r="X11699" t="s">
        <v>15312</v>
      </c>
      <c r="Y11699">
        <v>159</v>
      </c>
      <c r="Z11699">
        <v>159</v>
      </c>
      <c r="AA11699">
        <v>8</v>
      </c>
      <c r="AB11699">
        <v>8</v>
      </c>
      <c r="AC11699">
        <v>64</v>
      </c>
    </row>
    <row r="11700" spans="1:29">
      <c r="A11700">
        <v>12694</v>
      </c>
      <c r="B11700" t="s">
        <v>805</v>
      </c>
      <c r="C11700" t="s">
        <v>13641</v>
      </c>
      <c r="J11700" t="s">
        <v>1444</v>
      </c>
      <c r="K11700">
        <v>0</v>
      </c>
      <c r="N11700" t="b">
        <v>1</v>
      </c>
      <c r="O11700" t="b">
        <v>0</v>
      </c>
      <c r="P11700" t="b">
        <v>0</v>
      </c>
      <c r="Q11700">
        <v>8</v>
      </c>
      <c r="R11700">
        <v>8</v>
      </c>
      <c r="S11700">
        <v>1</v>
      </c>
      <c r="T11700">
        <v>2</v>
      </c>
      <c r="U11700" t="b">
        <v>1</v>
      </c>
      <c r="V11700" t="s">
        <v>160</v>
      </c>
      <c r="W11700" t="s">
        <v>1075</v>
      </c>
      <c r="X11700" t="s">
        <v>16032</v>
      </c>
      <c r="Y11700">
        <v>160</v>
      </c>
      <c r="Z11700">
        <v>160</v>
      </c>
      <c r="AA11700">
        <v>7</v>
      </c>
      <c r="AB11700">
        <v>7</v>
      </c>
      <c r="AC11700">
        <v>64</v>
      </c>
    </row>
    <row r="11701" spans="1:29">
      <c r="A11701">
        <v>12695</v>
      </c>
      <c r="B11701" t="s">
        <v>805</v>
      </c>
      <c r="C11701" t="s">
        <v>13642</v>
      </c>
      <c r="J11701" t="s">
        <v>1444</v>
      </c>
      <c r="K11701">
        <v>0</v>
      </c>
      <c r="N11701" t="b">
        <v>1</v>
      </c>
      <c r="O11701" t="b">
        <v>0</v>
      </c>
      <c r="P11701" t="b">
        <v>0</v>
      </c>
      <c r="Q11701">
        <v>8</v>
      </c>
      <c r="R11701">
        <v>8</v>
      </c>
      <c r="S11701">
        <v>1</v>
      </c>
      <c r="T11701">
        <v>2</v>
      </c>
      <c r="U11701" t="b">
        <v>1</v>
      </c>
      <c r="V11701" t="s">
        <v>160</v>
      </c>
      <c r="W11701" t="s">
        <v>1075</v>
      </c>
      <c r="X11701" t="s">
        <v>16033</v>
      </c>
      <c r="Y11701">
        <v>160</v>
      </c>
      <c r="Z11701">
        <v>160</v>
      </c>
      <c r="AA11701">
        <v>8</v>
      </c>
      <c r="AB11701">
        <v>8</v>
      </c>
      <c r="AC11701">
        <v>64</v>
      </c>
    </row>
    <row r="11702" spans="1:29">
      <c r="A11702">
        <v>12696</v>
      </c>
      <c r="B11702" t="s">
        <v>805</v>
      </c>
      <c r="C11702" t="s">
        <v>13643</v>
      </c>
      <c r="J11702" t="s">
        <v>1444</v>
      </c>
      <c r="K11702">
        <v>0</v>
      </c>
      <c r="N11702" t="b">
        <v>1</v>
      </c>
      <c r="O11702" t="b">
        <v>0</v>
      </c>
      <c r="P11702" t="b">
        <v>0</v>
      </c>
      <c r="Q11702">
        <v>8</v>
      </c>
      <c r="R11702">
        <v>8</v>
      </c>
      <c r="S11702">
        <v>1</v>
      </c>
      <c r="T11702">
        <v>2</v>
      </c>
      <c r="U11702" t="b">
        <v>1</v>
      </c>
      <c r="V11702" t="s">
        <v>160</v>
      </c>
      <c r="W11702" t="s">
        <v>1075</v>
      </c>
      <c r="X11702" t="s">
        <v>16034</v>
      </c>
      <c r="Y11702">
        <v>161</v>
      </c>
      <c r="Z11702">
        <v>161</v>
      </c>
      <c r="AA11702">
        <v>7</v>
      </c>
      <c r="AB11702">
        <v>7</v>
      </c>
      <c r="AC11702">
        <v>64</v>
      </c>
    </row>
    <row r="11703" spans="1:29">
      <c r="A11703">
        <v>12697</v>
      </c>
      <c r="B11703" t="s">
        <v>805</v>
      </c>
      <c r="C11703" t="s">
        <v>13644</v>
      </c>
      <c r="J11703" t="s">
        <v>1444</v>
      </c>
      <c r="K11703">
        <v>0</v>
      </c>
      <c r="N11703" t="b">
        <v>1</v>
      </c>
      <c r="O11703" t="b">
        <v>0</v>
      </c>
      <c r="P11703" t="b">
        <v>0</v>
      </c>
      <c r="Q11703">
        <v>8</v>
      </c>
      <c r="R11703">
        <v>8</v>
      </c>
      <c r="S11703">
        <v>1</v>
      </c>
      <c r="T11703">
        <v>2</v>
      </c>
      <c r="U11703" t="b">
        <v>1</v>
      </c>
      <c r="V11703" t="s">
        <v>160</v>
      </c>
      <c r="W11703" t="s">
        <v>1075</v>
      </c>
      <c r="X11703" t="s">
        <v>16035</v>
      </c>
      <c r="Y11703">
        <v>161</v>
      </c>
      <c r="Z11703">
        <v>161</v>
      </c>
      <c r="AA11703">
        <v>8</v>
      </c>
      <c r="AB11703">
        <v>8</v>
      </c>
      <c r="AC11703">
        <v>64</v>
      </c>
    </row>
    <row r="11704" spans="1:29">
      <c r="A11704">
        <v>12698</v>
      </c>
      <c r="B11704" t="s">
        <v>805</v>
      </c>
      <c r="C11704" t="s">
        <v>13645</v>
      </c>
      <c r="J11704" t="s">
        <v>1444</v>
      </c>
      <c r="K11704">
        <v>0</v>
      </c>
      <c r="N11704" t="b">
        <v>1</v>
      </c>
      <c r="O11704" t="b">
        <v>0</v>
      </c>
      <c r="P11704" t="b">
        <v>0</v>
      </c>
      <c r="Q11704">
        <v>8</v>
      </c>
      <c r="R11704">
        <v>8</v>
      </c>
      <c r="S11704">
        <v>1</v>
      </c>
      <c r="T11704">
        <v>2</v>
      </c>
      <c r="U11704" t="b">
        <v>1</v>
      </c>
      <c r="V11704" t="s">
        <v>160</v>
      </c>
      <c r="W11704" t="s">
        <v>1075</v>
      </c>
      <c r="X11704" t="s">
        <v>15313</v>
      </c>
      <c r="Y11704">
        <v>162</v>
      </c>
      <c r="Z11704">
        <v>162</v>
      </c>
      <c r="AA11704">
        <v>7</v>
      </c>
      <c r="AB11704">
        <v>7</v>
      </c>
      <c r="AC11704">
        <v>64</v>
      </c>
    </row>
    <row r="11705" spans="1:29">
      <c r="A11705">
        <v>12699</v>
      </c>
      <c r="B11705" t="s">
        <v>805</v>
      </c>
      <c r="C11705" t="s">
        <v>13646</v>
      </c>
      <c r="J11705" t="s">
        <v>1444</v>
      </c>
      <c r="K11705">
        <v>0</v>
      </c>
      <c r="N11705" t="b">
        <v>1</v>
      </c>
      <c r="O11705" t="b">
        <v>0</v>
      </c>
      <c r="P11705" t="b">
        <v>0</v>
      </c>
      <c r="Q11705">
        <v>8</v>
      </c>
      <c r="R11705">
        <v>8</v>
      </c>
      <c r="S11705">
        <v>1</v>
      </c>
      <c r="T11705">
        <v>2</v>
      </c>
      <c r="U11705" t="b">
        <v>1</v>
      </c>
      <c r="V11705" t="s">
        <v>160</v>
      </c>
      <c r="W11705" t="s">
        <v>1075</v>
      </c>
      <c r="X11705" t="s">
        <v>15319</v>
      </c>
      <c r="Y11705">
        <v>162</v>
      </c>
      <c r="Z11705">
        <v>162</v>
      </c>
      <c r="AA11705">
        <v>8</v>
      </c>
      <c r="AB11705">
        <v>8</v>
      </c>
      <c r="AC11705">
        <v>64</v>
      </c>
    </row>
    <row r="11706" spans="1:29">
      <c r="A11706">
        <v>12700</v>
      </c>
      <c r="B11706" t="s">
        <v>805</v>
      </c>
      <c r="C11706" t="s">
        <v>13647</v>
      </c>
      <c r="J11706" t="s">
        <v>1444</v>
      </c>
      <c r="K11706">
        <v>0</v>
      </c>
      <c r="N11706" t="b">
        <v>1</v>
      </c>
      <c r="O11706" t="b">
        <v>0</v>
      </c>
      <c r="P11706" t="b">
        <v>0</v>
      </c>
      <c r="Q11706">
        <v>8</v>
      </c>
      <c r="R11706">
        <v>8</v>
      </c>
      <c r="S11706">
        <v>1</v>
      </c>
      <c r="T11706">
        <v>2</v>
      </c>
      <c r="U11706" t="b">
        <v>1</v>
      </c>
      <c r="V11706" t="s">
        <v>160</v>
      </c>
      <c r="W11706" t="s">
        <v>1075</v>
      </c>
      <c r="X11706" t="s">
        <v>15314</v>
      </c>
      <c r="Y11706">
        <v>163</v>
      </c>
      <c r="Z11706">
        <v>163</v>
      </c>
      <c r="AA11706">
        <v>7</v>
      </c>
      <c r="AB11706">
        <v>7</v>
      </c>
      <c r="AC11706">
        <v>64</v>
      </c>
    </row>
    <row r="11707" spans="1:29">
      <c r="A11707">
        <v>12701</v>
      </c>
      <c r="B11707" t="s">
        <v>805</v>
      </c>
      <c r="C11707" t="s">
        <v>13648</v>
      </c>
      <c r="J11707" t="s">
        <v>1444</v>
      </c>
      <c r="K11707">
        <v>0</v>
      </c>
      <c r="N11707" t="b">
        <v>1</v>
      </c>
      <c r="O11707" t="b">
        <v>0</v>
      </c>
      <c r="P11707" t="b">
        <v>0</v>
      </c>
      <c r="Q11707">
        <v>8</v>
      </c>
      <c r="R11707">
        <v>8</v>
      </c>
      <c r="S11707">
        <v>1</v>
      </c>
      <c r="T11707">
        <v>2</v>
      </c>
      <c r="U11707" t="b">
        <v>1</v>
      </c>
      <c r="V11707" t="s">
        <v>160</v>
      </c>
      <c r="W11707" t="s">
        <v>1075</v>
      </c>
      <c r="X11707" t="s">
        <v>15320</v>
      </c>
      <c r="Y11707">
        <v>163</v>
      </c>
      <c r="Z11707">
        <v>163</v>
      </c>
      <c r="AA11707">
        <v>8</v>
      </c>
      <c r="AB11707">
        <v>8</v>
      </c>
      <c r="AC11707">
        <v>64</v>
      </c>
    </row>
    <row r="11708" spans="1:29">
      <c r="A11708">
        <v>12702</v>
      </c>
      <c r="B11708" t="s">
        <v>805</v>
      </c>
      <c r="C11708" t="s">
        <v>13649</v>
      </c>
      <c r="J11708" t="s">
        <v>1436</v>
      </c>
      <c r="K11708">
        <v>0</v>
      </c>
      <c r="N11708" t="b">
        <v>1</v>
      </c>
      <c r="O11708" t="b">
        <v>0</v>
      </c>
      <c r="P11708" t="b">
        <v>0</v>
      </c>
      <c r="Q11708">
        <v>8</v>
      </c>
      <c r="R11708">
        <v>8</v>
      </c>
      <c r="S11708">
        <v>1</v>
      </c>
      <c r="T11708">
        <v>2</v>
      </c>
      <c r="U11708" t="b">
        <v>1</v>
      </c>
      <c r="V11708" t="s">
        <v>1242</v>
      </c>
      <c r="W11708" t="s">
        <v>7847</v>
      </c>
      <c r="X11708" t="s">
        <v>15709</v>
      </c>
      <c r="Y11708">
        <v>94</v>
      </c>
      <c r="Z11708">
        <v>94</v>
      </c>
      <c r="AA11708">
        <v>2</v>
      </c>
      <c r="AB11708">
        <v>2</v>
      </c>
      <c r="AC11708">
        <v>63</v>
      </c>
    </row>
    <row r="11709" spans="1:29">
      <c r="A11709">
        <v>12703</v>
      </c>
      <c r="B11709" t="s">
        <v>805</v>
      </c>
      <c r="C11709" t="s">
        <v>13650</v>
      </c>
      <c r="J11709" t="s">
        <v>1436</v>
      </c>
      <c r="K11709">
        <v>0</v>
      </c>
      <c r="N11709" t="b">
        <v>1</v>
      </c>
      <c r="O11709" t="b">
        <v>0</v>
      </c>
      <c r="P11709" t="b">
        <v>0</v>
      </c>
      <c r="Q11709">
        <v>8</v>
      </c>
      <c r="R11709">
        <v>8</v>
      </c>
      <c r="S11709">
        <v>1</v>
      </c>
      <c r="T11709">
        <v>2</v>
      </c>
      <c r="U11709" t="b">
        <v>1</v>
      </c>
      <c r="V11709" t="s">
        <v>1242</v>
      </c>
      <c r="W11709" t="s">
        <v>7847</v>
      </c>
      <c r="X11709" t="s">
        <v>15854</v>
      </c>
      <c r="Y11709">
        <v>94</v>
      </c>
      <c r="Z11709">
        <v>94</v>
      </c>
      <c r="AA11709">
        <v>3</v>
      </c>
      <c r="AB11709">
        <v>3</v>
      </c>
      <c r="AC11709">
        <v>63</v>
      </c>
    </row>
    <row r="11710" spans="1:29">
      <c r="A11710">
        <v>12704</v>
      </c>
      <c r="B11710" t="s">
        <v>805</v>
      </c>
      <c r="C11710" t="s">
        <v>13651</v>
      </c>
      <c r="J11710" t="s">
        <v>1436</v>
      </c>
      <c r="K11710">
        <v>0</v>
      </c>
      <c r="N11710" t="b">
        <v>1</v>
      </c>
      <c r="O11710" t="b">
        <v>0</v>
      </c>
      <c r="P11710" t="b">
        <v>0</v>
      </c>
      <c r="Q11710">
        <v>8</v>
      </c>
      <c r="R11710">
        <v>8</v>
      </c>
      <c r="S11710">
        <v>1</v>
      </c>
      <c r="T11710">
        <v>2</v>
      </c>
      <c r="U11710" t="b">
        <v>1</v>
      </c>
      <c r="V11710" t="s">
        <v>1242</v>
      </c>
      <c r="W11710" t="s">
        <v>7847</v>
      </c>
      <c r="X11710" t="s">
        <v>14977</v>
      </c>
      <c r="Y11710">
        <v>94</v>
      </c>
      <c r="Z11710">
        <v>94</v>
      </c>
      <c r="AA11710">
        <v>4</v>
      </c>
      <c r="AB11710">
        <v>4</v>
      </c>
      <c r="AC11710">
        <v>63</v>
      </c>
    </row>
    <row r="11711" spans="1:29">
      <c r="A11711">
        <v>12705</v>
      </c>
      <c r="B11711" t="s">
        <v>805</v>
      </c>
      <c r="C11711" t="s">
        <v>13652</v>
      </c>
      <c r="J11711" t="s">
        <v>1436</v>
      </c>
      <c r="K11711">
        <v>0</v>
      </c>
      <c r="N11711" t="b">
        <v>1</v>
      </c>
      <c r="O11711" t="b">
        <v>0</v>
      </c>
      <c r="P11711" t="b">
        <v>0</v>
      </c>
      <c r="Q11711">
        <v>8</v>
      </c>
      <c r="R11711">
        <v>8</v>
      </c>
      <c r="S11711">
        <v>1</v>
      </c>
      <c r="T11711">
        <v>2</v>
      </c>
      <c r="U11711" t="b">
        <v>1</v>
      </c>
      <c r="V11711" t="s">
        <v>1242</v>
      </c>
      <c r="W11711" t="s">
        <v>7847</v>
      </c>
      <c r="X11711" t="s">
        <v>14978</v>
      </c>
      <c r="Y11711">
        <v>94</v>
      </c>
      <c r="Z11711">
        <v>94</v>
      </c>
      <c r="AA11711">
        <v>5</v>
      </c>
      <c r="AB11711">
        <v>5</v>
      </c>
      <c r="AC11711">
        <v>63</v>
      </c>
    </row>
    <row r="11712" spans="1:29">
      <c r="A11712">
        <v>12706</v>
      </c>
      <c r="B11712" t="s">
        <v>805</v>
      </c>
      <c r="C11712" t="s">
        <v>13653</v>
      </c>
      <c r="J11712" t="s">
        <v>1436</v>
      </c>
      <c r="K11712">
        <v>0</v>
      </c>
      <c r="N11712" t="b">
        <v>1</v>
      </c>
      <c r="O11712" t="b">
        <v>0</v>
      </c>
      <c r="P11712" t="b">
        <v>0</v>
      </c>
      <c r="Q11712">
        <v>8</v>
      </c>
      <c r="R11712">
        <v>8</v>
      </c>
      <c r="S11712">
        <v>1</v>
      </c>
      <c r="T11712">
        <v>2</v>
      </c>
      <c r="U11712" t="b">
        <v>1</v>
      </c>
      <c r="V11712" t="s">
        <v>1242</v>
      </c>
      <c r="W11712" t="s">
        <v>7847</v>
      </c>
      <c r="X11712" t="s">
        <v>15855</v>
      </c>
      <c r="Y11712">
        <v>95</v>
      </c>
      <c r="Z11712">
        <v>95</v>
      </c>
      <c r="AA11712">
        <v>2</v>
      </c>
      <c r="AB11712">
        <v>2</v>
      </c>
      <c r="AC11712">
        <v>63</v>
      </c>
    </row>
    <row r="11713" spans="1:29">
      <c r="A11713">
        <v>12707</v>
      </c>
      <c r="B11713" t="s">
        <v>805</v>
      </c>
      <c r="C11713" t="s">
        <v>13654</v>
      </c>
      <c r="J11713" t="s">
        <v>1436</v>
      </c>
      <c r="K11713">
        <v>0</v>
      </c>
      <c r="N11713" t="b">
        <v>1</v>
      </c>
      <c r="O11713" t="b">
        <v>0</v>
      </c>
      <c r="P11713" t="b">
        <v>0</v>
      </c>
      <c r="Q11713">
        <v>8</v>
      </c>
      <c r="R11713">
        <v>8</v>
      </c>
      <c r="S11713">
        <v>1</v>
      </c>
      <c r="T11713">
        <v>2</v>
      </c>
      <c r="U11713" t="b">
        <v>1</v>
      </c>
      <c r="V11713" t="s">
        <v>1242</v>
      </c>
      <c r="W11713" t="s">
        <v>7847</v>
      </c>
      <c r="X11713" t="s">
        <v>15856</v>
      </c>
      <c r="Y11713">
        <v>95</v>
      </c>
      <c r="Z11713">
        <v>95</v>
      </c>
      <c r="AA11713">
        <v>3</v>
      </c>
      <c r="AB11713">
        <v>3</v>
      </c>
      <c r="AC11713">
        <v>63</v>
      </c>
    </row>
    <row r="11714" spans="1:29">
      <c r="A11714">
        <v>12708</v>
      </c>
      <c r="B11714" t="s">
        <v>805</v>
      </c>
      <c r="C11714" t="s">
        <v>13655</v>
      </c>
      <c r="J11714" t="s">
        <v>1436</v>
      </c>
      <c r="K11714">
        <v>0</v>
      </c>
      <c r="N11714" t="b">
        <v>1</v>
      </c>
      <c r="O11714" t="b">
        <v>0</v>
      </c>
      <c r="P11714" t="b">
        <v>0</v>
      </c>
      <c r="Q11714">
        <v>8</v>
      </c>
      <c r="R11714">
        <v>8</v>
      </c>
      <c r="S11714">
        <v>1</v>
      </c>
      <c r="T11714">
        <v>2</v>
      </c>
      <c r="U11714" t="b">
        <v>1</v>
      </c>
      <c r="V11714" t="s">
        <v>1242</v>
      </c>
      <c r="W11714" t="s">
        <v>7847</v>
      </c>
      <c r="X11714" t="s">
        <v>14979</v>
      </c>
      <c r="Y11714">
        <v>95</v>
      </c>
      <c r="Z11714">
        <v>95</v>
      </c>
      <c r="AA11714">
        <v>4</v>
      </c>
      <c r="AB11714">
        <v>4</v>
      </c>
      <c r="AC11714">
        <v>63</v>
      </c>
    </row>
    <row r="11715" spans="1:29">
      <c r="A11715">
        <v>12709</v>
      </c>
      <c r="B11715" t="s">
        <v>805</v>
      </c>
      <c r="C11715" t="s">
        <v>13656</v>
      </c>
      <c r="J11715" t="s">
        <v>1436</v>
      </c>
      <c r="K11715">
        <v>0</v>
      </c>
      <c r="N11715" t="b">
        <v>1</v>
      </c>
      <c r="O11715" t="b">
        <v>0</v>
      </c>
      <c r="P11715" t="b">
        <v>0</v>
      </c>
      <c r="Q11715">
        <v>8</v>
      </c>
      <c r="R11715">
        <v>8</v>
      </c>
      <c r="S11715">
        <v>1</v>
      </c>
      <c r="T11715">
        <v>2</v>
      </c>
      <c r="U11715" t="b">
        <v>1</v>
      </c>
      <c r="V11715" t="s">
        <v>1242</v>
      </c>
      <c r="W11715" t="s">
        <v>7847</v>
      </c>
      <c r="X11715" t="s">
        <v>14980</v>
      </c>
      <c r="Y11715">
        <v>95</v>
      </c>
      <c r="Z11715">
        <v>95</v>
      </c>
      <c r="AA11715">
        <v>5</v>
      </c>
      <c r="AB11715">
        <v>5</v>
      </c>
      <c r="AC11715">
        <v>63</v>
      </c>
    </row>
    <row r="11716" spans="1:29">
      <c r="A11716">
        <v>12710</v>
      </c>
      <c r="B11716" t="s">
        <v>805</v>
      </c>
      <c r="C11716" t="s">
        <v>13657</v>
      </c>
      <c r="J11716" t="s">
        <v>1436</v>
      </c>
      <c r="K11716">
        <v>0</v>
      </c>
      <c r="N11716" t="b">
        <v>1</v>
      </c>
      <c r="O11716" t="b">
        <v>0</v>
      </c>
      <c r="P11716" t="b">
        <v>0</v>
      </c>
      <c r="Q11716">
        <v>8</v>
      </c>
      <c r="R11716">
        <v>8</v>
      </c>
      <c r="S11716">
        <v>1</v>
      </c>
      <c r="T11716">
        <v>2</v>
      </c>
      <c r="U11716" t="b">
        <v>1</v>
      </c>
      <c r="V11716" t="s">
        <v>1242</v>
      </c>
      <c r="W11716" t="s">
        <v>7847</v>
      </c>
      <c r="X11716" t="s">
        <v>15857</v>
      </c>
      <c r="Y11716">
        <v>96</v>
      </c>
      <c r="Z11716">
        <v>96</v>
      </c>
      <c r="AA11716">
        <v>2</v>
      </c>
      <c r="AB11716">
        <v>2</v>
      </c>
      <c r="AC11716">
        <v>63</v>
      </c>
    </row>
    <row r="11717" spans="1:29">
      <c r="A11717">
        <v>12711</v>
      </c>
      <c r="B11717" t="s">
        <v>805</v>
      </c>
      <c r="C11717" t="s">
        <v>13658</v>
      </c>
      <c r="J11717" t="s">
        <v>1436</v>
      </c>
      <c r="K11717">
        <v>0</v>
      </c>
      <c r="N11717" t="b">
        <v>1</v>
      </c>
      <c r="O11717" t="b">
        <v>0</v>
      </c>
      <c r="P11717" t="b">
        <v>0</v>
      </c>
      <c r="Q11717">
        <v>8</v>
      </c>
      <c r="R11717">
        <v>8</v>
      </c>
      <c r="S11717">
        <v>1</v>
      </c>
      <c r="T11717">
        <v>2</v>
      </c>
      <c r="U11717" t="b">
        <v>1</v>
      </c>
      <c r="V11717" t="s">
        <v>1242</v>
      </c>
      <c r="W11717" t="s">
        <v>7847</v>
      </c>
      <c r="X11717" t="s">
        <v>15858</v>
      </c>
      <c r="Y11717">
        <v>96</v>
      </c>
      <c r="Z11717">
        <v>96</v>
      </c>
      <c r="AA11717">
        <v>3</v>
      </c>
      <c r="AB11717">
        <v>3</v>
      </c>
      <c r="AC11717">
        <v>63</v>
      </c>
    </row>
    <row r="11718" spans="1:29">
      <c r="A11718">
        <v>12712</v>
      </c>
      <c r="B11718" t="s">
        <v>805</v>
      </c>
      <c r="C11718" t="s">
        <v>13659</v>
      </c>
      <c r="J11718" t="s">
        <v>1436</v>
      </c>
      <c r="K11718">
        <v>0</v>
      </c>
      <c r="N11718" t="b">
        <v>1</v>
      </c>
      <c r="O11718" t="b">
        <v>0</v>
      </c>
      <c r="P11718" t="b">
        <v>0</v>
      </c>
      <c r="Q11718">
        <v>8</v>
      </c>
      <c r="R11718">
        <v>8</v>
      </c>
      <c r="S11718">
        <v>1</v>
      </c>
      <c r="T11718">
        <v>2</v>
      </c>
      <c r="U11718" t="b">
        <v>1</v>
      </c>
      <c r="V11718" t="s">
        <v>1242</v>
      </c>
      <c r="W11718" t="s">
        <v>7847</v>
      </c>
      <c r="X11718" t="s">
        <v>14981</v>
      </c>
      <c r="Y11718">
        <v>96</v>
      </c>
      <c r="Z11718">
        <v>96</v>
      </c>
      <c r="AA11718">
        <v>4</v>
      </c>
      <c r="AB11718">
        <v>4</v>
      </c>
      <c r="AC11718">
        <v>63</v>
      </c>
    </row>
    <row r="11719" spans="1:29">
      <c r="A11719">
        <v>12713</v>
      </c>
      <c r="B11719" t="s">
        <v>805</v>
      </c>
      <c r="C11719" t="s">
        <v>13660</v>
      </c>
      <c r="J11719" t="s">
        <v>1436</v>
      </c>
      <c r="K11719">
        <v>0</v>
      </c>
      <c r="N11719" t="b">
        <v>1</v>
      </c>
      <c r="O11719" t="b">
        <v>0</v>
      </c>
      <c r="P11719" t="b">
        <v>0</v>
      </c>
      <c r="Q11719">
        <v>8</v>
      </c>
      <c r="R11719">
        <v>8</v>
      </c>
      <c r="S11719">
        <v>1</v>
      </c>
      <c r="T11719">
        <v>2</v>
      </c>
      <c r="U11719" t="b">
        <v>1</v>
      </c>
      <c r="V11719" t="s">
        <v>1242</v>
      </c>
      <c r="W11719" t="s">
        <v>7847</v>
      </c>
      <c r="X11719" t="s">
        <v>14982</v>
      </c>
      <c r="Y11719">
        <v>96</v>
      </c>
      <c r="Z11719">
        <v>96</v>
      </c>
      <c r="AA11719">
        <v>5</v>
      </c>
      <c r="AB11719">
        <v>5</v>
      </c>
      <c r="AC11719">
        <v>63</v>
      </c>
    </row>
    <row r="11720" spans="1:29">
      <c r="A11720">
        <v>12714</v>
      </c>
      <c r="B11720" t="s">
        <v>805</v>
      </c>
      <c r="C11720" t="s">
        <v>13661</v>
      </c>
      <c r="J11720" t="s">
        <v>1436</v>
      </c>
      <c r="K11720">
        <v>0</v>
      </c>
      <c r="N11720" t="b">
        <v>1</v>
      </c>
      <c r="O11720" t="b">
        <v>0</v>
      </c>
      <c r="P11720" t="b">
        <v>0</v>
      </c>
      <c r="Q11720">
        <v>8</v>
      </c>
      <c r="R11720">
        <v>8</v>
      </c>
      <c r="S11720">
        <v>1</v>
      </c>
      <c r="T11720">
        <v>2</v>
      </c>
      <c r="U11720" t="b">
        <v>1</v>
      </c>
      <c r="V11720" t="s">
        <v>1242</v>
      </c>
      <c r="W11720" t="s">
        <v>7847</v>
      </c>
      <c r="X11720" t="s">
        <v>15859</v>
      </c>
      <c r="Y11720">
        <v>97</v>
      </c>
      <c r="Z11720">
        <v>97</v>
      </c>
      <c r="AA11720">
        <v>2</v>
      </c>
      <c r="AB11720">
        <v>2</v>
      </c>
      <c r="AC11720">
        <v>63</v>
      </c>
    </row>
    <row r="11721" spans="1:29">
      <c r="A11721">
        <v>12715</v>
      </c>
      <c r="B11721" t="s">
        <v>805</v>
      </c>
      <c r="C11721" t="s">
        <v>13662</v>
      </c>
      <c r="J11721" t="s">
        <v>1436</v>
      </c>
      <c r="K11721">
        <v>0</v>
      </c>
      <c r="N11721" t="b">
        <v>1</v>
      </c>
      <c r="O11721" t="b">
        <v>0</v>
      </c>
      <c r="P11721" t="b">
        <v>0</v>
      </c>
      <c r="Q11721">
        <v>8</v>
      </c>
      <c r="R11721">
        <v>8</v>
      </c>
      <c r="S11721">
        <v>1</v>
      </c>
      <c r="T11721">
        <v>2</v>
      </c>
      <c r="U11721" t="b">
        <v>1</v>
      </c>
      <c r="V11721" t="s">
        <v>1242</v>
      </c>
      <c r="W11721" t="s">
        <v>7847</v>
      </c>
      <c r="X11721" t="s">
        <v>15860</v>
      </c>
      <c r="Y11721">
        <v>97</v>
      </c>
      <c r="Z11721">
        <v>97</v>
      </c>
      <c r="AA11721">
        <v>3</v>
      </c>
      <c r="AB11721">
        <v>3</v>
      </c>
      <c r="AC11721">
        <v>63</v>
      </c>
    </row>
    <row r="11722" spans="1:29">
      <c r="A11722">
        <v>12716</v>
      </c>
      <c r="B11722" t="s">
        <v>805</v>
      </c>
      <c r="C11722" t="s">
        <v>13663</v>
      </c>
      <c r="J11722" t="s">
        <v>1436</v>
      </c>
      <c r="K11722">
        <v>0</v>
      </c>
      <c r="N11722" t="b">
        <v>1</v>
      </c>
      <c r="O11722" t="b">
        <v>0</v>
      </c>
      <c r="P11722" t="b">
        <v>0</v>
      </c>
      <c r="Q11722">
        <v>8</v>
      </c>
      <c r="R11722">
        <v>8</v>
      </c>
      <c r="S11722">
        <v>1</v>
      </c>
      <c r="T11722">
        <v>2</v>
      </c>
      <c r="U11722" t="b">
        <v>1</v>
      </c>
      <c r="V11722" t="s">
        <v>1242</v>
      </c>
      <c r="W11722" t="s">
        <v>7847</v>
      </c>
      <c r="X11722" t="s">
        <v>14983</v>
      </c>
      <c r="Y11722">
        <v>97</v>
      </c>
      <c r="Z11722">
        <v>97</v>
      </c>
      <c r="AA11722">
        <v>4</v>
      </c>
      <c r="AB11722">
        <v>4</v>
      </c>
      <c r="AC11722">
        <v>63</v>
      </c>
    </row>
    <row r="11723" spans="1:29">
      <c r="A11723">
        <v>12717</v>
      </c>
      <c r="B11723" t="s">
        <v>805</v>
      </c>
      <c r="C11723" t="s">
        <v>13664</v>
      </c>
      <c r="J11723" t="s">
        <v>1436</v>
      </c>
      <c r="K11723">
        <v>0</v>
      </c>
      <c r="N11723" t="b">
        <v>1</v>
      </c>
      <c r="O11723" t="b">
        <v>0</v>
      </c>
      <c r="P11723" t="b">
        <v>0</v>
      </c>
      <c r="Q11723">
        <v>8</v>
      </c>
      <c r="R11723">
        <v>8</v>
      </c>
      <c r="S11723">
        <v>1</v>
      </c>
      <c r="T11723">
        <v>2</v>
      </c>
      <c r="U11723" t="b">
        <v>1</v>
      </c>
      <c r="V11723" t="s">
        <v>1242</v>
      </c>
      <c r="W11723" t="s">
        <v>7847</v>
      </c>
      <c r="X11723" t="s">
        <v>14984</v>
      </c>
      <c r="Y11723">
        <v>97</v>
      </c>
      <c r="Z11723">
        <v>97</v>
      </c>
      <c r="AA11723">
        <v>5</v>
      </c>
      <c r="AB11723">
        <v>5</v>
      </c>
      <c r="AC11723">
        <v>63</v>
      </c>
    </row>
    <row r="11724" spans="1:29">
      <c r="A11724">
        <v>12718</v>
      </c>
      <c r="B11724" t="s">
        <v>805</v>
      </c>
      <c r="C11724" t="s">
        <v>13665</v>
      </c>
      <c r="J11724" t="s">
        <v>1436</v>
      </c>
      <c r="K11724">
        <v>0</v>
      </c>
      <c r="N11724" t="b">
        <v>1</v>
      </c>
      <c r="O11724" t="b">
        <v>0</v>
      </c>
      <c r="P11724" t="b">
        <v>0</v>
      </c>
      <c r="Q11724">
        <v>8</v>
      </c>
      <c r="R11724">
        <v>8</v>
      </c>
      <c r="S11724">
        <v>1</v>
      </c>
      <c r="T11724">
        <v>2</v>
      </c>
      <c r="U11724" t="b">
        <v>1</v>
      </c>
      <c r="V11724" t="s">
        <v>1242</v>
      </c>
      <c r="W11724" t="s">
        <v>7847</v>
      </c>
      <c r="X11724" t="s">
        <v>15861</v>
      </c>
      <c r="Y11724">
        <v>98</v>
      </c>
      <c r="Z11724">
        <v>98</v>
      </c>
      <c r="AA11724">
        <v>2</v>
      </c>
      <c r="AB11724">
        <v>2</v>
      </c>
      <c r="AC11724">
        <v>63</v>
      </c>
    </row>
    <row r="11725" spans="1:29">
      <c r="A11725">
        <v>12719</v>
      </c>
      <c r="B11725" t="s">
        <v>805</v>
      </c>
      <c r="C11725" t="s">
        <v>13666</v>
      </c>
      <c r="J11725" t="s">
        <v>1436</v>
      </c>
      <c r="K11725">
        <v>0</v>
      </c>
      <c r="N11725" t="b">
        <v>1</v>
      </c>
      <c r="O11725" t="b">
        <v>0</v>
      </c>
      <c r="P11725" t="b">
        <v>0</v>
      </c>
      <c r="Q11725">
        <v>8</v>
      </c>
      <c r="R11725">
        <v>8</v>
      </c>
      <c r="S11725">
        <v>1</v>
      </c>
      <c r="T11725">
        <v>2</v>
      </c>
      <c r="U11725" t="b">
        <v>1</v>
      </c>
      <c r="V11725" t="s">
        <v>1242</v>
      </c>
      <c r="W11725" t="s">
        <v>7847</v>
      </c>
      <c r="X11725" t="s">
        <v>15862</v>
      </c>
      <c r="Y11725">
        <v>98</v>
      </c>
      <c r="Z11725">
        <v>98</v>
      </c>
      <c r="AA11725">
        <v>3</v>
      </c>
      <c r="AB11725">
        <v>3</v>
      </c>
      <c r="AC11725">
        <v>63</v>
      </c>
    </row>
    <row r="11726" spans="1:29">
      <c r="A11726">
        <v>12720</v>
      </c>
      <c r="B11726" t="s">
        <v>805</v>
      </c>
      <c r="C11726" t="s">
        <v>13667</v>
      </c>
      <c r="J11726" t="s">
        <v>1436</v>
      </c>
      <c r="K11726">
        <v>0</v>
      </c>
      <c r="N11726" t="b">
        <v>1</v>
      </c>
      <c r="O11726" t="b">
        <v>0</v>
      </c>
      <c r="P11726" t="b">
        <v>0</v>
      </c>
      <c r="Q11726">
        <v>8</v>
      </c>
      <c r="R11726">
        <v>8</v>
      </c>
      <c r="S11726">
        <v>1</v>
      </c>
      <c r="T11726">
        <v>2</v>
      </c>
      <c r="U11726" t="b">
        <v>1</v>
      </c>
      <c r="V11726" t="s">
        <v>1242</v>
      </c>
      <c r="W11726" t="s">
        <v>7847</v>
      </c>
      <c r="X11726" t="s">
        <v>14985</v>
      </c>
      <c r="Y11726">
        <v>98</v>
      </c>
      <c r="Z11726">
        <v>98</v>
      </c>
      <c r="AA11726">
        <v>4</v>
      </c>
      <c r="AB11726">
        <v>4</v>
      </c>
      <c r="AC11726">
        <v>63</v>
      </c>
    </row>
    <row r="11727" spans="1:29">
      <c r="A11727">
        <v>12721</v>
      </c>
      <c r="B11727" t="s">
        <v>805</v>
      </c>
      <c r="C11727" t="s">
        <v>13668</v>
      </c>
      <c r="J11727" t="s">
        <v>1436</v>
      </c>
      <c r="K11727">
        <v>0</v>
      </c>
      <c r="N11727" t="b">
        <v>1</v>
      </c>
      <c r="O11727" t="b">
        <v>0</v>
      </c>
      <c r="P11727" t="b">
        <v>0</v>
      </c>
      <c r="Q11727">
        <v>8</v>
      </c>
      <c r="R11727">
        <v>8</v>
      </c>
      <c r="S11727">
        <v>1</v>
      </c>
      <c r="T11727">
        <v>2</v>
      </c>
      <c r="U11727" t="b">
        <v>1</v>
      </c>
      <c r="V11727" t="s">
        <v>1242</v>
      </c>
      <c r="W11727" t="s">
        <v>7847</v>
      </c>
      <c r="X11727" t="s">
        <v>14986</v>
      </c>
      <c r="Y11727">
        <v>98</v>
      </c>
      <c r="Z11727">
        <v>98</v>
      </c>
      <c r="AA11727">
        <v>5</v>
      </c>
      <c r="AB11727">
        <v>5</v>
      </c>
      <c r="AC11727">
        <v>63</v>
      </c>
    </row>
    <row r="11728" spans="1:29">
      <c r="A11728">
        <v>12722</v>
      </c>
      <c r="B11728" t="s">
        <v>805</v>
      </c>
      <c r="C11728" t="s">
        <v>13669</v>
      </c>
      <c r="J11728" t="s">
        <v>1436</v>
      </c>
      <c r="K11728">
        <v>0</v>
      </c>
      <c r="N11728" t="b">
        <v>1</v>
      </c>
      <c r="O11728" t="b">
        <v>0</v>
      </c>
      <c r="P11728" t="b">
        <v>0</v>
      </c>
      <c r="Q11728">
        <v>8</v>
      </c>
      <c r="R11728">
        <v>8</v>
      </c>
      <c r="S11728">
        <v>1</v>
      </c>
      <c r="T11728">
        <v>2</v>
      </c>
      <c r="U11728" t="b">
        <v>1</v>
      </c>
      <c r="V11728" t="s">
        <v>1242</v>
      </c>
      <c r="W11728" t="s">
        <v>7847</v>
      </c>
      <c r="X11728" t="s">
        <v>15863</v>
      </c>
      <c r="Y11728">
        <v>99</v>
      </c>
      <c r="Z11728">
        <v>99</v>
      </c>
      <c r="AA11728">
        <v>2</v>
      </c>
      <c r="AB11728">
        <v>2</v>
      </c>
      <c r="AC11728">
        <v>63</v>
      </c>
    </row>
    <row r="11729" spans="1:29">
      <c r="A11729">
        <v>12723</v>
      </c>
      <c r="B11729" t="s">
        <v>805</v>
      </c>
      <c r="C11729" t="s">
        <v>13670</v>
      </c>
      <c r="J11729" t="s">
        <v>1436</v>
      </c>
      <c r="K11729">
        <v>0</v>
      </c>
      <c r="N11729" t="b">
        <v>1</v>
      </c>
      <c r="O11729" t="b">
        <v>0</v>
      </c>
      <c r="P11729" t="b">
        <v>0</v>
      </c>
      <c r="Q11729">
        <v>8</v>
      </c>
      <c r="R11729">
        <v>8</v>
      </c>
      <c r="S11729">
        <v>1</v>
      </c>
      <c r="T11729">
        <v>2</v>
      </c>
      <c r="U11729" t="b">
        <v>1</v>
      </c>
      <c r="V11729" t="s">
        <v>1242</v>
      </c>
      <c r="W11729" t="s">
        <v>7847</v>
      </c>
      <c r="X11729" t="s">
        <v>15864</v>
      </c>
      <c r="Y11729">
        <v>99</v>
      </c>
      <c r="Z11729">
        <v>99</v>
      </c>
      <c r="AA11729">
        <v>3</v>
      </c>
      <c r="AB11729">
        <v>3</v>
      </c>
      <c r="AC11729">
        <v>63</v>
      </c>
    </row>
    <row r="11730" spans="1:29">
      <c r="A11730">
        <v>12724</v>
      </c>
      <c r="B11730" t="s">
        <v>805</v>
      </c>
      <c r="C11730" t="s">
        <v>13671</v>
      </c>
      <c r="J11730" t="s">
        <v>1436</v>
      </c>
      <c r="K11730">
        <v>0</v>
      </c>
      <c r="N11730" t="b">
        <v>1</v>
      </c>
      <c r="O11730" t="b">
        <v>0</v>
      </c>
      <c r="P11730" t="b">
        <v>0</v>
      </c>
      <c r="Q11730">
        <v>8</v>
      </c>
      <c r="R11730">
        <v>8</v>
      </c>
      <c r="S11730">
        <v>1</v>
      </c>
      <c r="T11730">
        <v>2</v>
      </c>
      <c r="U11730" t="b">
        <v>1</v>
      </c>
      <c r="V11730" t="s">
        <v>1242</v>
      </c>
      <c r="W11730" t="s">
        <v>7847</v>
      </c>
      <c r="X11730" t="s">
        <v>14987</v>
      </c>
      <c r="Y11730">
        <v>99</v>
      </c>
      <c r="Z11730">
        <v>99</v>
      </c>
      <c r="AA11730">
        <v>4</v>
      </c>
      <c r="AB11730">
        <v>4</v>
      </c>
      <c r="AC11730">
        <v>63</v>
      </c>
    </row>
    <row r="11731" spans="1:29">
      <c r="A11731">
        <v>12725</v>
      </c>
      <c r="B11731" t="s">
        <v>805</v>
      </c>
      <c r="C11731" t="s">
        <v>13672</v>
      </c>
      <c r="J11731" t="s">
        <v>1436</v>
      </c>
      <c r="K11731">
        <v>0</v>
      </c>
      <c r="N11731" t="b">
        <v>1</v>
      </c>
      <c r="O11731" t="b">
        <v>0</v>
      </c>
      <c r="P11731" t="b">
        <v>0</v>
      </c>
      <c r="Q11731">
        <v>8</v>
      </c>
      <c r="R11731">
        <v>8</v>
      </c>
      <c r="S11731">
        <v>1</v>
      </c>
      <c r="T11731">
        <v>2</v>
      </c>
      <c r="U11731" t="b">
        <v>1</v>
      </c>
      <c r="V11731" t="s">
        <v>1242</v>
      </c>
      <c r="W11731" t="s">
        <v>7847</v>
      </c>
      <c r="X11731" t="s">
        <v>14988</v>
      </c>
      <c r="Y11731">
        <v>99</v>
      </c>
      <c r="Z11731">
        <v>99</v>
      </c>
      <c r="AA11731">
        <v>5</v>
      </c>
      <c r="AB11731">
        <v>5</v>
      </c>
      <c r="AC11731">
        <v>63</v>
      </c>
    </row>
    <row r="11732" spans="1:29">
      <c r="A11732">
        <v>12726</v>
      </c>
      <c r="B11732" t="s">
        <v>805</v>
      </c>
      <c r="C11732" t="s">
        <v>13673</v>
      </c>
      <c r="J11732" t="s">
        <v>1436</v>
      </c>
      <c r="K11732">
        <v>0</v>
      </c>
      <c r="N11732" t="b">
        <v>1</v>
      </c>
      <c r="O11732" t="b">
        <v>0</v>
      </c>
      <c r="P11732" t="b">
        <v>0</v>
      </c>
      <c r="Q11732">
        <v>8</v>
      </c>
      <c r="R11732">
        <v>8</v>
      </c>
      <c r="S11732">
        <v>1</v>
      </c>
      <c r="T11732">
        <v>2</v>
      </c>
      <c r="U11732" t="b">
        <v>1</v>
      </c>
      <c r="V11732" t="s">
        <v>1242</v>
      </c>
      <c r="W11732" t="s">
        <v>7847</v>
      </c>
      <c r="X11732" t="s">
        <v>15865</v>
      </c>
      <c r="Y11732">
        <v>100</v>
      </c>
      <c r="Z11732">
        <v>100</v>
      </c>
      <c r="AA11732">
        <v>2</v>
      </c>
      <c r="AB11732">
        <v>2</v>
      </c>
      <c r="AC11732">
        <v>63</v>
      </c>
    </row>
    <row r="11733" spans="1:29">
      <c r="A11733">
        <v>12727</v>
      </c>
      <c r="B11733" t="s">
        <v>805</v>
      </c>
      <c r="C11733" t="s">
        <v>13674</v>
      </c>
      <c r="J11733" t="s">
        <v>1436</v>
      </c>
      <c r="K11733">
        <v>0</v>
      </c>
      <c r="N11733" t="b">
        <v>1</v>
      </c>
      <c r="O11733" t="b">
        <v>0</v>
      </c>
      <c r="P11733" t="b">
        <v>0</v>
      </c>
      <c r="Q11733">
        <v>8</v>
      </c>
      <c r="R11733">
        <v>8</v>
      </c>
      <c r="S11733">
        <v>1</v>
      </c>
      <c r="T11733">
        <v>2</v>
      </c>
      <c r="U11733" t="b">
        <v>1</v>
      </c>
      <c r="V11733" t="s">
        <v>1242</v>
      </c>
      <c r="W11733" t="s">
        <v>7847</v>
      </c>
      <c r="X11733" t="s">
        <v>15866</v>
      </c>
      <c r="Y11733">
        <v>100</v>
      </c>
      <c r="Z11733">
        <v>100</v>
      </c>
      <c r="AA11733">
        <v>3</v>
      </c>
      <c r="AB11733">
        <v>3</v>
      </c>
      <c r="AC11733">
        <v>63</v>
      </c>
    </row>
    <row r="11734" spans="1:29">
      <c r="A11734">
        <v>12728</v>
      </c>
      <c r="B11734" t="s">
        <v>805</v>
      </c>
      <c r="C11734" t="s">
        <v>13675</v>
      </c>
      <c r="J11734" t="s">
        <v>1436</v>
      </c>
      <c r="K11734">
        <v>0</v>
      </c>
      <c r="N11734" t="b">
        <v>1</v>
      </c>
      <c r="O11734" t="b">
        <v>0</v>
      </c>
      <c r="P11734" t="b">
        <v>0</v>
      </c>
      <c r="Q11734">
        <v>8</v>
      </c>
      <c r="R11734">
        <v>8</v>
      </c>
      <c r="S11734">
        <v>1</v>
      </c>
      <c r="T11734">
        <v>2</v>
      </c>
      <c r="U11734" t="b">
        <v>1</v>
      </c>
      <c r="V11734" t="s">
        <v>1242</v>
      </c>
      <c r="W11734" t="s">
        <v>7847</v>
      </c>
      <c r="X11734" t="s">
        <v>14989</v>
      </c>
      <c r="Y11734">
        <v>100</v>
      </c>
      <c r="Z11734">
        <v>100</v>
      </c>
      <c r="AA11734">
        <v>4</v>
      </c>
      <c r="AB11734">
        <v>4</v>
      </c>
      <c r="AC11734">
        <v>63</v>
      </c>
    </row>
    <row r="11735" spans="1:29">
      <c r="A11735">
        <v>12729</v>
      </c>
      <c r="B11735" t="s">
        <v>805</v>
      </c>
      <c r="C11735" t="s">
        <v>13676</v>
      </c>
      <c r="J11735" t="s">
        <v>1436</v>
      </c>
      <c r="K11735">
        <v>0</v>
      </c>
      <c r="N11735" t="b">
        <v>1</v>
      </c>
      <c r="O11735" t="b">
        <v>0</v>
      </c>
      <c r="P11735" t="b">
        <v>0</v>
      </c>
      <c r="Q11735">
        <v>8</v>
      </c>
      <c r="R11735">
        <v>8</v>
      </c>
      <c r="S11735">
        <v>1</v>
      </c>
      <c r="T11735">
        <v>2</v>
      </c>
      <c r="U11735" t="b">
        <v>1</v>
      </c>
      <c r="V11735" t="s">
        <v>1242</v>
      </c>
      <c r="W11735" t="s">
        <v>7847</v>
      </c>
      <c r="X11735" t="s">
        <v>14990</v>
      </c>
      <c r="Y11735">
        <v>100</v>
      </c>
      <c r="Z11735">
        <v>100</v>
      </c>
      <c r="AA11735">
        <v>5</v>
      </c>
      <c r="AB11735">
        <v>5</v>
      </c>
      <c r="AC11735">
        <v>63</v>
      </c>
    </row>
    <row r="11736" spans="1:29">
      <c r="A11736">
        <v>12730</v>
      </c>
      <c r="B11736" t="s">
        <v>805</v>
      </c>
      <c r="C11736" t="s">
        <v>13677</v>
      </c>
      <c r="J11736" t="s">
        <v>1436</v>
      </c>
      <c r="K11736">
        <v>0</v>
      </c>
      <c r="N11736" t="b">
        <v>1</v>
      </c>
      <c r="O11736" t="b">
        <v>0</v>
      </c>
      <c r="P11736" t="b">
        <v>0</v>
      </c>
      <c r="Q11736">
        <v>8</v>
      </c>
      <c r="R11736">
        <v>8</v>
      </c>
      <c r="S11736">
        <v>1</v>
      </c>
      <c r="T11736">
        <v>2</v>
      </c>
      <c r="U11736" t="b">
        <v>1</v>
      </c>
      <c r="V11736" t="s">
        <v>1242</v>
      </c>
      <c r="W11736" t="s">
        <v>7847</v>
      </c>
      <c r="X11736" t="s">
        <v>15867</v>
      </c>
      <c r="Y11736">
        <v>101</v>
      </c>
      <c r="Z11736">
        <v>101</v>
      </c>
      <c r="AA11736">
        <v>2</v>
      </c>
      <c r="AB11736">
        <v>2</v>
      </c>
      <c r="AC11736">
        <v>63</v>
      </c>
    </row>
    <row r="11737" spans="1:29">
      <c r="A11737">
        <v>12731</v>
      </c>
      <c r="B11737" t="s">
        <v>805</v>
      </c>
      <c r="C11737" t="s">
        <v>13678</v>
      </c>
      <c r="J11737" t="s">
        <v>1436</v>
      </c>
      <c r="K11737">
        <v>0</v>
      </c>
      <c r="N11737" t="b">
        <v>1</v>
      </c>
      <c r="O11737" t="b">
        <v>0</v>
      </c>
      <c r="P11737" t="b">
        <v>0</v>
      </c>
      <c r="Q11737">
        <v>8</v>
      </c>
      <c r="R11737">
        <v>8</v>
      </c>
      <c r="S11737">
        <v>1</v>
      </c>
      <c r="T11737">
        <v>2</v>
      </c>
      <c r="U11737" t="b">
        <v>1</v>
      </c>
      <c r="V11737" t="s">
        <v>1242</v>
      </c>
      <c r="W11737" t="s">
        <v>7847</v>
      </c>
      <c r="X11737" t="s">
        <v>15868</v>
      </c>
      <c r="Y11737">
        <v>101</v>
      </c>
      <c r="Z11737">
        <v>101</v>
      </c>
      <c r="AA11737">
        <v>3</v>
      </c>
      <c r="AB11737">
        <v>3</v>
      </c>
      <c r="AC11737">
        <v>63</v>
      </c>
    </row>
    <row r="11738" spans="1:29">
      <c r="A11738">
        <v>12732</v>
      </c>
      <c r="B11738" t="s">
        <v>805</v>
      </c>
      <c r="C11738" t="s">
        <v>13679</v>
      </c>
      <c r="J11738" t="s">
        <v>1436</v>
      </c>
      <c r="K11738">
        <v>0</v>
      </c>
      <c r="N11738" t="b">
        <v>1</v>
      </c>
      <c r="O11738" t="b">
        <v>0</v>
      </c>
      <c r="P11738" t="b">
        <v>0</v>
      </c>
      <c r="Q11738">
        <v>8</v>
      </c>
      <c r="R11738">
        <v>8</v>
      </c>
      <c r="S11738">
        <v>1</v>
      </c>
      <c r="T11738">
        <v>2</v>
      </c>
      <c r="U11738" t="b">
        <v>1</v>
      </c>
      <c r="V11738" t="s">
        <v>1242</v>
      </c>
      <c r="W11738" t="s">
        <v>7847</v>
      </c>
      <c r="X11738" t="s">
        <v>14991</v>
      </c>
      <c r="Y11738">
        <v>101</v>
      </c>
      <c r="Z11738">
        <v>101</v>
      </c>
      <c r="AA11738">
        <v>4</v>
      </c>
      <c r="AB11738">
        <v>4</v>
      </c>
      <c r="AC11738">
        <v>63</v>
      </c>
    </row>
    <row r="11739" spans="1:29">
      <c r="A11739">
        <v>12733</v>
      </c>
      <c r="B11739" t="s">
        <v>805</v>
      </c>
      <c r="C11739" t="s">
        <v>13680</v>
      </c>
      <c r="J11739" t="s">
        <v>1436</v>
      </c>
      <c r="K11739">
        <v>0</v>
      </c>
      <c r="N11739" t="b">
        <v>1</v>
      </c>
      <c r="O11739" t="b">
        <v>0</v>
      </c>
      <c r="P11739" t="b">
        <v>0</v>
      </c>
      <c r="Q11739">
        <v>8</v>
      </c>
      <c r="R11739">
        <v>8</v>
      </c>
      <c r="S11739">
        <v>1</v>
      </c>
      <c r="T11739">
        <v>2</v>
      </c>
      <c r="U11739" t="b">
        <v>1</v>
      </c>
      <c r="V11739" t="s">
        <v>1242</v>
      </c>
      <c r="W11739" t="s">
        <v>7847</v>
      </c>
      <c r="X11739" t="s">
        <v>14992</v>
      </c>
      <c r="Y11739">
        <v>101</v>
      </c>
      <c r="Z11739">
        <v>101</v>
      </c>
      <c r="AA11739">
        <v>5</v>
      </c>
      <c r="AB11739">
        <v>5</v>
      </c>
      <c r="AC11739">
        <v>63</v>
      </c>
    </row>
    <row r="11740" spans="1:29">
      <c r="A11740">
        <v>12734</v>
      </c>
      <c r="B11740" t="s">
        <v>805</v>
      </c>
      <c r="C11740" t="s">
        <v>13681</v>
      </c>
      <c r="J11740" t="s">
        <v>1436</v>
      </c>
      <c r="K11740">
        <v>0</v>
      </c>
      <c r="N11740" t="b">
        <v>1</v>
      </c>
      <c r="O11740" t="b">
        <v>0</v>
      </c>
      <c r="P11740" t="b">
        <v>0</v>
      </c>
      <c r="Q11740">
        <v>8</v>
      </c>
      <c r="R11740">
        <v>8</v>
      </c>
      <c r="S11740">
        <v>1</v>
      </c>
      <c r="T11740">
        <v>2</v>
      </c>
      <c r="U11740" t="b">
        <v>1</v>
      </c>
      <c r="V11740" t="s">
        <v>1242</v>
      </c>
      <c r="W11740" t="s">
        <v>7847</v>
      </c>
      <c r="X11740" t="s">
        <v>15869</v>
      </c>
      <c r="Y11740">
        <v>102</v>
      </c>
      <c r="Z11740">
        <v>102</v>
      </c>
      <c r="AA11740">
        <v>2</v>
      </c>
      <c r="AB11740">
        <v>2</v>
      </c>
      <c r="AC11740">
        <v>63</v>
      </c>
    </row>
    <row r="11741" spans="1:29">
      <c r="A11741">
        <v>12735</v>
      </c>
      <c r="B11741" t="s">
        <v>805</v>
      </c>
      <c r="C11741" t="s">
        <v>13682</v>
      </c>
      <c r="J11741" t="s">
        <v>1436</v>
      </c>
      <c r="K11741">
        <v>0</v>
      </c>
      <c r="N11741" t="b">
        <v>1</v>
      </c>
      <c r="O11741" t="b">
        <v>0</v>
      </c>
      <c r="P11741" t="b">
        <v>0</v>
      </c>
      <c r="Q11741">
        <v>8</v>
      </c>
      <c r="R11741">
        <v>8</v>
      </c>
      <c r="S11741">
        <v>1</v>
      </c>
      <c r="T11741">
        <v>2</v>
      </c>
      <c r="U11741" t="b">
        <v>1</v>
      </c>
      <c r="V11741" t="s">
        <v>1242</v>
      </c>
      <c r="W11741" t="s">
        <v>7847</v>
      </c>
      <c r="X11741" t="s">
        <v>15870</v>
      </c>
      <c r="Y11741">
        <v>102</v>
      </c>
      <c r="Z11741">
        <v>102</v>
      </c>
      <c r="AA11741">
        <v>3</v>
      </c>
      <c r="AB11741">
        <v>3</v>
      </c>
      <c r="AC11741">
        <v>63</v>
      </c>
    </row>
    <row r="11742" spans="1:29">
      <c r="A11742">
        <v>12736</v>
      </c>
      <c r="B11742" t="s">
        <v>805</v>
      </c>
      <c r="C11742" t="s">
        <v>13683</v>
      </c>
      <c r="J11742" t="s">
        <v>1436</v>
      </c>
      <c r="K11742">
        <v>0</v>
      </c>
      <c r="N11742" t="b">
        <v>1</v>
      </c>
      <c r="O11742" t="b">
        <v>0</v>
      </c>
      <c r="P11742" t="b">
        <v>0</v>
      </c>
      <c r="Q11742">
        <v>8</v>
      </c>
      <c r="R11742">
        <v>8</v>
      </c>
      <c r="S11742">
        <v>1</v>
      </c>
      <c r="T11742">
        <v>2</v>
      </c>
      <c r="U11742" t="b">
        <v>1</v>
      </c>
      <c r="V11742" t="s">
        <v>1242</v>
      </c>
      <c r="W11742" t="s">
        <v>7847</v>
      </c>
      <c r="X11742" t="s">
        <v>14993</v>
      </c>
      <c r="Y11742">
        <v>102</v>
      </c>
      <c r="Z11742">
        <v>102</v>
      </c>
      <c r="AA11742">
        <v>4</v>
      </c>
      <c r="AB11742">
        <v>4</v>
      </c>
      <c r="AC11742">
        <v>63</v>
      </c>
    </row>
    <row r="11743" spans="1:29">
      <c r="A11743">
        <v>12737</v>
      </c>
      <c r="B11743" t="s">
        <v>805</v>
      </c>
      <c r="C11743" t="s">
        <v>13684</v>
      </c>
      <c r="J11743" t="s">
        <v>1436</v>
      </c>
      <c r="K11743">
        <v>0</v>
      </c>
      <c r="N11743" t="b">
        <v>1</v>
      </c>
      <c r="O11743" t="b">
        <v>0</v>
      </c>
      <c r="P11743" t="b">
        <v>0</v>
      </c>
      <c r="Q11743">
        <v>8</v>
      </c>
      <c r="R11743">
        <v>8</v>
      </c>
      <c r="S11743">
        <v>1</v>
      </c>
      <c r="T11743">
        <v>2</v>
      </c>
      <c r="U11743" t="b">
        <v>1</v>
      </c>
      <c r="V11743" t="s">
        <v>1242</v>
      </c>
      <c r="W11743" t="s">
        <v>7847</v>
      </c>
      <c r="X11743" t="s">
        <v>14994</v>
      </c>
      <c r="Y11743">
        <v>102</v>
      </c>
      <c r="Z11743">
        <v>102</v>
      </c>
      <c r="AA11743">
        <v>5</v>
      </c>
      <c r="AB11743">
        <v>5</v>
      </c>
      <c r="AC11743">
        <v>63</v>
      </c>
    </row>
    <row r="11744" spans="1:29">
      <c r="A11744">
        <v>12738</v>
      </c>
      <c r="B11744" t="s">
        <v>805</v>
      </c>
      <c r="C11744" t="s">
        <v>13685</v>
      </c>
      <c r="J11744" t="s">
        <v>1436</v>
      </c>
      <c r="K11744">
        <v>0</v>
      </c>
      <c r="N11744" t="b">
        <v>1</v>
      </c>
      <c r="O11744" t="b">
        <v>0</v>
      </c>
      <c r="P11744" t="b">
        <v>0</v>
      </c>
      <c r="Q11744">
        <v>8</v>
      </c>
      <c r="R11744">
        <v>8</v>
      </c>
      <c r="S11744">
        <v>1</v>
      </c>
      <c r="T11744">
        <v>2</v>
      </c>
      <c r="U11744" t="b">
        <v>1</v>
      </c>
      <c r="V11744" t="s">
        <v>1242</v>
      </c>
      <c r="W11744" t="s">
        <v>7847</v>
      </c>
      <c r="X11744" t="s">
        <v>15871</v>
      </c>
      <c r="Y11744">
        <v>103</v>
      </c>
      <c r="Z11744">
        <v>103</v>
      </c>
      <c r="AA11744">
        <v>2</v>
      </c>
      <c r="AB11744">
        <v>2</v>
      </c>
      <c r="AC11744">
        <v>63</v>
      </c>
    </row>
    <row r="11745" spans="1:29">
      <c r="A11745">
        <v>12739</v>
      </c>
      <c r="B11745" t="s">
        <v>805</v>
      </c>
      <c r="C11745" t="s">
        <v>13686</v>
      </c>
      <c r="J11745" t="s">
        <v>1436</v>
      </c>
      <c r="K11745">
        <v>0</v>
      </c>
      <c r="N11745" t="b">
        <v>1</v>
      </c>
      <c r="O11745" t="b">
        <v>0</v>
      </c>
      <c r="P11745" t="b">
        <v>0</v>
      </c>
      <c r="Q11745">
        <v>8</v>
      </c>
      <c r="R11745">
        <v>8</v>
      </c>
      <c r="S11745">
        <v>1</v>
      </c>
      <c r="T11745">
        <v>2</v>
      </c>
      <c r="U11745" t="b">
        <v>1</v>
      </c>
      <c r="V11745" t="s">
        <v>1242</v>
      </c>
      <c r="W11745" t="s">
        <v>7847</v>
      </c>
      <c r="X11745" t="s">
        <v>15872</v>
      </c>
      <c r="Y11745">
        <v>103</v>
      </c>
      <c r="Z11745">
        <v>103</v>
      </c>
      <c r="AA11745">
        <v>3</v>
      </c>
      <c r="AB11745">
        <v>3</v>
      </c>
      <c r="AC11745">
        <v>63</v>
      </c>
    </row>
    <row r="11746" spans="1:29">
      <c r="A11746">
        <v>12740</v>
      </c>
      <c r="B11746" t="s">
        <v>805</v>
      </c>
      <c r="C11746" t="s">
        <v>13687</v>
      </c>
      <c r="J11746" t="s">
        <v>1436</v>
      </c>
      <c r="K11746">
        <v>0</v>
      </c>
      <c r="N11746" t="b">
        <v>1</v>
      </c>
      <c r="O11746" t="b">
        <v>0</v>
      </c>
      <c r="P11746" t="b">
        <v>0</v>
      </c>
      <c r="Q11746">
        <v>8</v>
      </c>
      <c r="R11746">
        <v>8</v>
      </c>
      <c r="S11746">
        <v>1</v>
      </c>
      <c r="T11746">
        <v>2</v>
      </c>
      <c r="U11746" t="b">
        <v>1</v>
      </c>
      <c r="V11746" t="s">
        <v>1242</v>
      </c>
      <c r="W11746" t="s">
        <v>7847</v>
      </c>
      <c r="X11746" t="s">
        <v>14995</v>
      </c>
      <c r="Y11746">
        <v>103</v>
      </c>
      <c r="Z11746">
        <v>103</v>
      </c>
      <c r="AA11746">
        <v>4</v>
      </c>
      <c r="AB11746">
        <v>4</v>
      </c>
      <c r="AC11746">
        <v>63</v>
      </c>
    </row>
    <row r="11747" spans="1:29">
      <c r="A11747">
        <v>12741</v>
      </c>
      <c r="B11747" t="s">
        <v>805</v>
      </c>
      <c r="C11747" t="s">
        <v>13688</v>
      </c>
      <c r="J11747" t="s">
        <v>1436</v>
      </c>
      <c r="K11747">
        <v>0</v>
      </c>
      <c r="N11747" t="b">
        <v>1</v>
      </c>
      <c r="O11747" t="b">
        <v>0</v>
      </c>
      <c r="P11747" t="b">
        <v>0</v>
      </c>
      <c r="Q11747">
        <v>8</v>
      </c>
      <c r="R11747">
        <v>8</v>
      </c>
      <c r="S11747">
        <v>1</v>
      </c>
      <c r="T11747">
        <v>2</v>
      </c>
      <c r="U11747" t="b">
        <v>1</v>
      </c>
      <c r="V11747" t="s">
        <v>1242</v>
      </c>
      <c r="W11747" t="s">
        <v>7847</v>
      </c>
      <c r="X11747" t="s">
        <v>14996</v>
      </c>
      <c r="Y11747">
        <v>103</v>
      </c>
      <c r="Z11747">
        <v>103</v>
      </c>
      <c r="AA11747">
        <v>5</v>
      </c>
      <c r="AB11747">
        <v>5</v>
      </c>
      <c r="AC11747">
        <v>63</v>
      </c>
    </row>
    <row r="11748" spans="1:29">
      <c r="A11748">
        <v>12742</v>
      </c>
      <c r="B11748" t="s">
        <v>805</v>
      </c>
      <c r="C11748" t="s">
        <v>13689</v>
      </c>
      <c r="J11748" t="s">
        <v>1436</v>
      </c>
      <c r="K11748">
        <v>0</v>
      </c>
      <c r="N11748" t="b">
        <v>1</v>
      </c>
      <c r="O11748" t="b">
        <v>0</v>
      </c>
      <c r="P11748" t="b">
        <v>0</v>
      </c>
      <c r="Q11748">
        <v>8</v>
      </c>
      <c r="R11748">
        <v>8</v>
      </c>
      <c r="S11748">
        <v>1</v>
      </c>
      <c r="T11748">
        <v>2</v>
      </c>
      <c r="U11748" t="b">
        <v>1</v>
      </c>
      <c r="V11748" t="s">
        <v>1242</v>
      </c>
      <c r="W11748" t="s">
        <v>7847</v>
      </c>
      <c r="X11748" t="s">
        <v>15873</v>
      </c>
      <c r="Y11748">
        <v>104</v>
      </c>
      <c r="Z11748">
        <v>104</v>
      </c>
      <c r="AA11748">
        <v>2</v>
      </c>
      <c r="AB11748">
        <v>2</v>
      </c>
      <c r="AC11748">
        <v>63</v>
      </c>
    </row>
    <row r="11749" spans="1:29">
      <c r="A11749">
        <v>12743</v>
      </c>
      <c r="B11749" t="s">
        <v>805</v>
      </c>
      <c r="C11749" t="s">
        <v>13690</v>
      </c>
      <c r="J11749" t="s">
        <v>1436</v>
      </c>
      <c r="K11749">
        <v>0</v>
      </c>
      <c r="N11749" t="b">
        <v>1</v>
      </c>
      <c r="O11749" t="b">
        <v>0</v>
      </c>
      <c r="P11749" t="b">
        <v>0</v>
      </c>
      <c r="Q11749">
        <v>8</v>
      </c>
      <c r="R11749">
        <v>8</v>
      </c>
      <c r="S11749">
        <v>1</v>
      </c>
      <c r="T11749">
        <v>2</v>
      </c>
      <c r="U11749" t="b">
        <v>1</v>
      </c>
      <c r="V11749" t="s">
        <v>1242</v>
      </c>
      <c r="W11749" t="s">
        <v>7847</v>
      </c>
      <c r="X11749" t="s">
        <v>15874</v>
      </c>
      <c r="Y11749">
        <v>104</v>
      </c>
      <c r="Z11749">
        <v>104</v>
      </c>
      <c r="AA11749">
        <v>3</v>
      </c>
      <c r="AB11749">
        <v>3</v>
      </c>
      <c r="AC11749">
        <v>63</v>
      </c>
    </row>
    <row r="11750" spans="1:29">
      <c r="A11750">
        <v>12744</v>
      </c>
      <c r="B11750" t="s">
        <v>805</v>
      </c>
      <c r="C11750" t="s">
        <v>13691</v>
      </c>
      <c r="J11750" t="s">
        <v>1436</v>
      </c>
      <c r="K11750">
        <v>0</v>
      </c>
      <c r="N11750" t="b">
        <v>1</v>
      </c>
      <c r="O11750" t="b">
        <v>0</v>
      </c>
      <c r="P11750" t="b">
        <v>0</v>
      </c>
      <c r="Q11750">
        <v>8</v>
      </c>
      <c r="R11750">
        <v>8</v>
      </c>
      <c r="S11750">
        <v>1</v>
      </c>
      <c r="T11750">
        <v>2</v>
      </c>
      <c r="U11750" t="b">
        <v>1</v>
      </c>
      <c r="V11750" t="s">
        <v>1242</v>
      </c>
      <c r="W11750" t="s">
        <v>7847</v>
      </c>
      <c r="X11750" t="s">
        <v>14997</v>
      </c>
      <c r="Y11750">
        <v>104</v>
      </c>
      <c r="Z11750">
        <v>104</v>
      </c>
      <c r="AA11750">
        <v>4</v>
      </c>
      <c r="AB11750">
        <v>4</v>
      </c>
      <c r="AC11750">
        <v>63</v>
      </c>
    </row>
    <row r="11751" spans="1:29">
      <c r="A11751">
        <v>12745</v>
      </c>
      <c r="B11751" t="s">
        <v>805</v>
      </c>
      <c r="C11751" t="s">
        <v>13692</v>
      </c>
      <c r="J11751" t="s">
        <v>1436</v>
      </c>
      <c r="K11751">
        <v>0</v>
      </c>
      <c r="N11751" t="b">
        <v>1</v>
      </c>
      <c r="O11751" t="b">
        <v>0</v>
      </c>
      <c r="P11751" t="b">
        <v>0</v>
      </c>
      <c r="Q11751">
        <v>8</v>
      </c>
      <c r="R11751">
        <v>8</v>
      </c>
      <c r="S11751">
        <v>1</v>
      </c>
      <c r="T11751">
        <v>2</v>
      </c>
      <c r="U11751" t="b">
        <v>1</v>
      </c>
      <c r="V11751" t="s">
        <v>1242</v>
      </c>
      <c r="W11751" t="s">
        <v>7847</v>
      </c>
      <c r="X11751" t="s">
        <v>14998</v>
      </c>
      <c r="Y11751">
        <v>104</v>
      </c>
      <c r="Z11751">
        <v>104</v>
      </c>
      <c r="AA11751">
        <v>5</v>
      </c>
      <c r="AB11751">
        <v>5</v>
      </c>
      <c r="AC11751">
        <v>63</v>
      </c>
    </row>
    <row r="11752" spans="1:29">
      <c r="A11752">
        <v>12746</v>
      </c>
      <c r="B11752" t="s">
        <v>805</v>
      </c>
      <c r="C11752" t="s">
        <v>13693</v>
      </c>
      <c r="J11752" t="s">
        <v>1436</v>
      </c>
      <c r="K11752">
        <v>0</v>
      </c>
      <c r="N11752" t="b">
        <v>1</v>
      </c>
      <c r="O11752" t="b">
        <v>0</v>
      </c>
      <c r="P11752" t="b">
        <v>0</v>
      </c>
      <c r="Q11752">
        <v>8</v>
      </c>
      <c r="R11752">
        <v>8</v>
      </c>
      <c r="S11752">
        <v>1</v>
      </c>
      <c r="T11752">
        <v>2</v>
      </c>
      <c r="U11752" t="b">
        <v>1</v>
      </c>
      <c r="V11752" t="s">
        <v>1242</v>
      </c>
      <c r="W11752" t="s">
        <v>7847</v>
      </c>
      <c r="X11752" t="s">
        <v>15875</v>
      </c>
      <c r="Y11752">
        <v>105</v>
      </c>
      <c r="Z11752">
        <v>105</v>
      </c>
      <c r="AA11752">
        <v>2</v>
      </c>
      <c r="AB11752">
        <v>2</v>
      </c>
      <c r="AC11752">
        <v>63</v>
      </c>
    </row>
    <row r="11753" spans="1:29">
      <c r="A11753">
        <v>12747</v>
      </c>
      <c r="B11753" t="s">
        <v>805</v>
      </c>
      <c r="C11753" t="s">
        <v>13694</v>
      </c>
      <c r="J11753" t="s">
        <v>1436</v>
      </c>
      <c r="K11753">
        <v>0</v>
      </c>
      <c r="N11753" t="b">
        <v>1</v>
      </c>
      <c r="O11753" t="b">
        <v>0</v>
      </c>
      <c r="P11753" t="b">
        <v>0</v>
      </c>
      <c r="Q11753">
        <v>8</v>
      </c>
      <c r="R11753">
        <v>8</v>
      </c>
      <c r="S11753">
        <v>1</v>
      </c>
      <c r="T11753">
        <v>2</v>
      </c>
      <c r="U11753" t="b">
        <v>1</v>
      </c>
      <c r="V11753" t="s">
        <v>1242</v>
      </c>
      <c r="W11753" t="s">
        <v>7847</v>
      </c>
      <c r="X11753" t="s">
        <v>15876</v>
      </c>
      <c r="Y11753">
        <v>105</v>
      </c>
      <c r="Z11753">
        <v>105</v>
      </c>
      <c r="AA11753">
        <v>3</v>
      </c>
      <c r="AB11753">
        <v>3</v>
      </c>
      <c r="AC11753">
        <v>63</v>
      </c>
    </row>
    <row r="11754" spans="1:29">
      <c r="A11754">
        <v>12748</v>
      </c>
      <c r="B11754" t="s">
        <v>805</v>
      </c>
      <c r="C11754" t="s">
        <v>13695</v>
      </c>
      <c r="J11754" t="s">
        <v>1436</v>
      </c>
      <c r="K11754">
        <v>0</v>
      </c>
      <c r="N11754" t="b">
        <v>1</v>
      </c>
      <c r="O11754" t="b">
        <v>0</v>
      </c>
      <c r="P11754" t="b">
        <v>0</v>
      </c>
      <c r="Q11754">
        <v>8</v>
      </c>
      <c r="R11754">
        <v>8</v>
      </c>
      <c r="S11754">
        <v>1</v>
      </c>
      <c r="T11754">
        <v>2</v>
      </c>
      <c r="U11754" t="b">
        <v>1</v>
      </c>
      <c r="V11754" t="s">
        <v>1242</v>
      </c>
      <c r="W11754" t="s">
        <v>7847</v>
      </c>
      <c r="X11754" t="s">
        <v>14999</v>
      </c>
      <c r="Y11754">
        <v>105</v>
      </c>
      <c r="Z11754">
        <v>105</v>
      </c>
      <c r="AA11754">
        <v>4</v>
      </c>
      <c r="AB11754">
        <v>4</v>
      </c>
      <c r="AC11754">
        <v>63</v>
      </c>
    </row>
    <row r="11755" spans="1:29">
      <c r="A11755">
        <v>12749</v>
      </c>
      <c r="B11755" t="s">
        <v>805</v>
      </c>
      <c r="C11755" t="s">
        <v>13696</v>
      </c>
      <c r="J11755" t="s">
        <v>1436</v>
      </c>
      <c r="K11755">
        <v>0</v>
      </c>
      <c r="N11755" t="b">
        <v>1</v>
      </c>
      <c r="O11755" t="b">
        <v>0</v>
      </c>
      <c r="P11755" t="b">
        <v>0</v>
      </c>
      <c r="Q11755">
        <v>8</v>
      </c>
      <c r="R11755">
        <v>8</v>
      </c>
      <c r="S11755">
        <v>1</v>
      </c>
      <c r="T11755">
        <v>2</v>
      </c>
      <c r="U11755" t="b">
        <v>1</v>
      </c>
      <c r="V11755" t="s">
        <v>1242</v>
      </c>
      <c r="W11755" t="s">
        <v>7847</v>
      </c>
      <c r="X11755" t="s">
        <v>15000</v>
      </c>
      <c r="Y11755">
        <v>105</v>
      </c>
      <c r="Z11755">
        <v>105</v>
      </c>
      <c r="AA11755">
        <v>5</v>
      </c>
      <c r="AB11755">
        <v>5</v>
      </c>
      <c r="AC11755">
        <v>63</v>
      </c>
    </row>
    <row r="11756" spans="1:29">
      <c r="A11756">
        <v>12750</v>
      </c>
      <c r="B11756" t="s">
        <v>805</v>
      </c>
      <c r="C11756" t="s">
        <v>13697</v>
      </c>
      <c r="J11756" t="s">
        <v>1436</v>
      </c>
      <c r="K11756">
        <v>0</v>
      </c>
      <c r="N11756" t="b">
        <v>1</v>
      </c>
      <c r="O11756" t="b">
        <v>0</v>
      </c>
      <c r="P11756" t="b">
        <v>0</v>
      </c>
      <c r="Q11756">
        <v>8</v>
      </c>
      <c r="R11756">
        <v>8</v>
      </c>
      <c r="S11756">
        <v>1</v>
      </c>
      <c r="T11756">
        <v>2</v>
      </c>
      <c r="U11756" t="b">
        <v>1</v>
      </c>
      <c r="V11756" t="s">
        <v>1242</v>
      </c>
      <c r="W11756" t="s">
        <v>7847</v>
      </c>
      <c r="X11756" t="s">
        <v>15877</v>
      </c>
      <c r="Y11756">
        <v>106</v>
      </c>
      <c r="Z11756">
        <v>106</v>
      </c>
      <c r="AA11756">
        <v>2</v>
      </c>
      <c r="AB11756">
        <v>2</v>
      </c>
      <c r="AC11756">
        <v>63</v>
      </c>
    </row>
    <row r="11757" spans="1:29">
      <c r="A11757">
        <v>12751</v>
      </c>
      <c r="B11757" t="s">
        <v>805</v>
      </c>
      <c r="C11757" t="s">
        <v>13698</v>
      </c>
      <c r="J11757" t="s">
        <v>1436</v>
      </c>
      <c r="K11757">
        <v>0</v>
      </c>
      <c r="N11757" t="b">
        <v>1</v>
      </c>
      <c r="O11757" t="b">
        <v>0</v>
      </c>
      <c r="P11757" t="b">
        <v>0</v>
      </c>
      <c r="Q11757">
        <v>8</v>
      </c>
      <c r="R11757">
        <v>8</v>
      </c>
      <c r="S11757">
        <v>1</v>
      </c>
      <c r="T11757">
        <v>2</v>
      </c>
      <c r="U11757" t="b">
        <v>1</v>
      </c>
      <c r="V11757" t="s">
        <v>1242</v>
      </c>
      <c r="W11757" t="s">
        <v>7847</v>
      </c>
      <c r="X11757" t="s">
        <v>15878</v>
      </c>
      <c r="Y11757">
        <v>106</v>
      </c>
      <c r="Z11757">
        <v>106</v>
      </c>
      <c r="AA11757">
        <v>3</v>
      </c>
      <c r="AB11757">
        <v>3</v>
      </c>
      <c r="AC11757">
        <v>63</v>
      </c>
    </row>
    <row r="11758" spans="1:29">
      <c r="A11758">
        <v>12752</v>
      </c>
      <c r="B11758" t="s">
        <v>805</v>
      </c>
      <c r="C11758" t="s">
        <v>13699</v>
      </c>
      <c r="J11758" t="s">
        <v>1436</v>
      </c>
      <c r="K11758">
        <v>0</v>
      </c>
      <c r="N11758" t="b">
        <v>1</v>
      </c>
      <c r="O11758" t="b">
        <v>0</v>
      </c>
      <c r="P11758" t="b">
        <v>0</v>
      </c>
      <c r="Q11758">
        <v>8</v>
      </c>
      <c r="R11758">
        <v>8</v>
      </c>
      <c r="S11758">
        <v>1</v>
      </c>
      <c r="T11758">
        <v>2</v>
      </c>
      <c r="U11758" t="b">
        <v>1</v>
      </c>
      <c r="V11758" t="s">
        <v>1242</v>
      </c>
      <c r="W11758" t="s">
        <v>7847</v>
      </c>
      <c r="X11758" t="s">
        <v>15001</v>
      </c>
      <c r="Y11758">
        <v>106</v>
      </c>
      <c r="Z11758">
        <v>106</v>
      </c>
      <c r="AA11758">
        <v>4</v>
      </c>
      <c r="AB11758">
        <v>4</v>
      </c>
      <c r="AC11758">
        <v>63</v>
      </c>
    </row>
    <row r="11759" spans="1:29">
      <c r="A11759">
        <v>12753</v>
      </c>
      <c r="B11759" t="s">
        <v>805</v>
      </c>
      <c r="C11759" t="s">
        <v>13700</v>
      </c>
      <c r="J11759" t="s">
        <v>1436</v>
      </c>
      <c r="K11759">
        <v>0</v>
      </c>
      <c r="N11759" t="b">
        <v>1</v>
      </c>
      <c r="O11759" t="b">
        <v>0</v>
      </c>
      <c r="P11759" t="b">
        <v>0</v>
      </c>
      <c r="Q11759">
        <v>8</v>
      </c>
      <c r="R11759">
        <v>8</v>
      </c>
      <c r="S11759">
        <v>1</v>
      </c>
      <c r="T11759">
        <v>2</v>
      </c>
      <c r="U11759" t="b">
        <v>1</v>
      </c>
      <c r="V11759" t="s">
        <v>1242</v>
      </c>
      <c r="W11759" t="s">
        <v>7847</v>
      </c>
      <c r="X11759" t="s">
        <v>15002</v>
      </c>
      <c r="Y11759">
        <v>106</v>
      </c>
      <c r="Z11759">
        <v>106</v>
      </c>
      <c r="AA11759">
        <v>5</v>
      </c>
      <c r="AB11759">
        <v>5</v>
      </c>
      <c r="AC11759">
        <v>63</v>
      </c>
    </row>
    <row r="11760" spans="1:29">
      <c r="A11760">
        <v>12754</v>
      </c>
      <c r="B11760" t="s">
        <v>805</v>
      </c>
      <c r="C11760" t="s">
        <v>13701</v>
      </c>
      <c r="J11760" t="s">
        <v>1436</v>
      </c>
      <c r="K11760">
        <v>0</v>
      </c>
      <c r="N11760" t="b">
        <v>1</v>
      </c>
      <c r="O11760" t="b">
        <v>0</v>
      </c>
      <c r="P11760" t="b">
        <v>0</v>
      </c>
      <c r="Q11760">
        <v>8</v>
      </c>
      <c r="R11760">
        <v>8</v>
      </c>
      <c r="S11760">
        <v>1</v>
      </c>
      <c r="T11760">
        <v>2</v>
      </c>
      <c r="U11760" t="b">
        <v>1</v>
      </c>
      <c r="V11760" t="s">
        <v>1242</v>
      </c>
      <c r="W11760" t="s">
        <v>7847</v>
      </c>
      <c r="X11760" t="s">
        <v>15879</v>
      </c>
      <c r="Y11760">
        <v>107</v>
      </c>
      <c r="Z11760">
        <v>107</v>
      </c>
      <c r="AA11760">
        <v>2</v>
      </c>
      <c r="AB11760">
        <v>2</v>
      </c>
      <c r="AC11760">
        <v>63</v>
      </c>
    </row>
    <row r="11761" spans="1:29">
      <c r="A11761">
        <v>12755</v>
      </c>
      <c r="B11761" t="s">
        <v>805</v>
      </c>
      <c r="C11761" t="s">
        <v>13702</v>
      </c>
      <c r="J11761" t="s">
        <v>1436</v>
      </c>
      <c r="K11761">
        <v>0</v>
      </c>
      <c r="N11761" t="b">
        <v>1</v>
      </c>
      <c r="O11761" t="b">
        <v>0</v>
      </c>
      <c r="P11761" t="b">
        <v>0</v>
      </c>
      <c r="Q11761">
        <v>8</v>
      </c>
      <c r="R11761">
        <v>8</v>
      </c>
      <c r="S11761">
        <v>1</v>
      </c>
      <c r="T11761">
        <v>2</v>
      </c>
      <c r="U11761" t="b">
        <v>1</v>
      </c>
      <c r="V11761" t="s">
        <v>1242</v>
      </c>
      <c r="W11761" t="s">
        <v>7847</v>
      </c>
      <c r="X11761" t="s">
        <v>15880</v>
      </c>
      <c r="Y11761">
        <v>107</v>
      </c>
      <c r="Z11761">
        <v>107</v>
      </c>
      <c r="AA11761">
        <v>3</v>
      </c>
      <c r="AB11761">
        <v>3</v>
      </c>
      <c r="AC11761">
        <v>63</v>
      </c>
    </row>
    <row r="11762" spans="1:29">
      <c r="A11762">
        <v>12756</v>
      </c>
      <c r="B11762" t="s">
        <v>805</v>
      </c>
      <c r="C11762" t="s">
        <v>13703</v>
      </c>
      <c r="J11762" t="s">
        <v>1436</v>
      </c>
      <c r="K11762">
        <v>0</v>
      </c>
      <c r="N11762" t="b">
        <v>1</v>
      </c>
      <c r="O11762" t="b">
        <v>0</v>
      </c>
      <c r="P11762" t="b">
        <v>0</v>
      </c>
      <c r="Q11762">
        <v>8</v>
      </c>
      <c r="R11762">
        <v>8</v>
      </c>
      <c r="S11762">
        <v>1</v>
      </c>
      <c r="T11762">
        <v>2</v>
      </c>
      <c r="U11762" t="b">
        <v>1</v>
      </c>
      <c r="V11762" t="s">
        <v>1242</v>
      </c>
      <c r="W11762" t="s">
        <v>7847</v>
      </c>
      <c r="X11762" t="s">
        <v>15003</v>
      </c>
      <c r="Y11762">
        <v>107</v>
      </c>
      <c r="Z11762">
        <v>107</v>
      </c>
      <c r="AA11762">
        <v>4</v>
      </c>
      <c r="AB11762">
        <v>4</v>
      </c>
      <c r="AC11762">
        <v>63</v>
      </c>
    </row>
    <row r="11763" spans="1:29">
      <c r="A11763">
        <v>12757</v>
      </c>
      <c r="B11763" t="s">
        <v>805</v>
      </c>
      <c r="C11763" t="s">
        <v>13704</v>
      </c>
      <c r="J11763" t="s">
        <v>1436</v>
      </c>
      <c r="K11763">
        <v>0</v>
      </c>
      <c r="N11763" t="b">
        <v>1</v>
      </c>
      <c r="O11763" t="b">
        <v>0</v>
      </c>
      <c r="P11763" t="b">
        <v>0</v>
      </c>
      <c r="Q11763">
        <v>8</v>
      </c>
      <c r="R11763">
        <v>8</v>
      </c>
      <c r="S11763">
        <v>1</v>
      </c>
      <c r="T11763">
        <v>2</v>
      </c>
      <c r="U11763" t="b">
        <v>1</v>
      </c>
      <c r="V11763" t="s">
        <v>1242</v>
      </c>
      <c r="W11763" t="s">
        <v>7847</v>
      </c>
      <c r="X11763" t="s">
        <v>15004</v>
      </c>
      <c r="Y11763">
        <v>107</v>
      </c>
      <c r="Z11763">
        <v>107</v>
      </c>
      <c r="AA11763">
        <v>5</v>
      </c>
      <c r="AB11763">
        <v>5</v>
      </c>
      <c r="AC11763">
        <v>63</v>
      </c>
    </row>
    <row r="11764" spans="1:29">
      <c r="A11764">
        <v>12758</v>
      </c>
      <c r="B11764" t="s">
        <v>805</v>
      </c>
      <c r="C11764" t="s">
        <v>13705</v>
      </c>
      <c r="J11764" t="s">
        <v>1436</v>
      </c>
      <c r="K11764">
        <v>0</v>
      </c>
      <c r="N11764" t="b">
        <v>1</v>
      </c>
      <c r="O11764" t="b">
        <v>0</v>
      </c>
      <c r="P11764" t="b">
        <v>0</v>
      </c>
      <c r="Q11764">
        <v>8</v>
      </c>
      <c r="R11764">
        <v>8</v>
      </c>
      <c r="S11764">
        <v>1</v>
      </c>
      <c r="T11764">
        <v>2</v>
      </c>
      <c r="U11764" t="b">
        <v>1</v>
      </c>
      <c r="V11764" t="s">
        <v>1242</v>
      </c>
      <c r="W11764" t="s">
        <v>7847</v>
      </c>
      <c r="X11764" t="s">
        <v>15881</v>
      </c>
      <c r="Y11764">
        <v>108</v>
      </c>
      <c r="Z11764">
        <v>108</v>
      </c>
      <c r="AA11764">
        <v>2</v>
      </c>
      <c r="AB11764">
        <v>2</v>
      </c>
      <c r="AC11764">
        <v>63</v>
      </c>
    </row>
    <row r="11765" spans="1:29">
      <c r="A11765">
        <v>12759</v>
      </c>
      <c r="B11765" t="s">
        <v>805</v>
      </c>
      <c r="C11765" t="s">
        <v>13706</v>
      </c>
      <c r="J11765" t="s">
        <v>1436</v>
      </c>
      <c r="K11765">
        <v>0</v>
      </c>
      <c r="N11765" t="b">
        <v>1</v>
      </c>
      <c r="O11765" t="b">
        <v>0</v>
      </c>
      <c r="P11765" t="b">
        <v>0</v>
      </c>
      <c r="Q11765">
        <v>8</v>
      </c>
      <c r="R11765">
        <v>8</v>
      </c>
      <c r="S11765">
        <v>1</v>
      </c>
      <c r="T11765">
        <v>2</v>
      </c>
      <c r="U11765" t="b">
        <v>1</v>
      </c>
      <c r="V11765" t="s">
        <v>1242</v>
      </c>
      <c r="W11765" t="s">
        <v>7847</v>
      </c>
      <c r="X11765" t="s">
        <v>15882</v>
      </c>
      <c r="Y11765">
        <v>108</v>
      </c>
      <c r="Z11765">
        <v>108</v>
      </c>
      <c r="AA11765">
        <v>3</v>
      </c>
      <c r="AB11765">
        <v>3</v>
      </c>
      <c r="AC11765">
        <v>63</v>
      </c>
    </row>
    <row r="11766" spans="1:29">
      <c r="A11766">
        <v>12760</v>
      </c>
      <c r="B11766" t="s">
        <v>805</v>
      </c>
      <c r="C11766" t="s">
        <v>13707</v>
      </c>
      <c r="J11766" t="s">
        <v>1436</v>
      </c>
      <c r="K11766">
        <v>0</v>
      </c>
      <c r="N11766" t="b">
        <v>1</v>
      </c>
      <c r="O11766" t="b">
        <v>0</v>
      </c>
      <c r="P11766" t="b">
        <v>0</v>
      </c>
      <c r="Q11766">
        <v>8</v>
      </c>
      <c r="R11766">
        <v>8</v>
      </c>
      <c r="S11766">
        <v>1</v>
      </c>
      <c r="T11766">
        <v>2</v>
      </c>
      <c r="U11766" t="b">
        <v>1</v>
      </c>
      <c r="V11766" t="s">
        <v>1242</v>
      </c>
      <c r="W11766" t="s">
        <v>7847</v>
      </c>
      <c r="X11766" t="s">
        <v>15005</v>
      </c>
      <c r="Y11766">
        <v>108</v>
      </c>
      <c r="Z11766">
        <v>108</v>
      </c>
      <c r="AA11766">
        <v>4</v>
      </c>
      <c r="AB11766">
        <v>4</v>
      </c>
      <c r="AC11766">
        <v>63</v>
      </c>
    </row>
    <row r="11767" spans="1:29">
      <c r="A11767">
        <v>12761</v>
      </c>
      <c r="B11767" t="s">
        <v>805</v>
      </c>
      <c r="C11767" t="s">
        <v>13708</v>
      </c>
      <c r="J11767" t="s">
        <v>1436</v>
      </c>
      <c r="K11767">
        <v>0</v>
      </c>
      <c r="N11767" t="b">
        <v>1</v>
      </c>
      <c r="O11767" t="b">
        <v>0</v>
      </c>
      <c r="P11767" t="b">
        <v>0</v>
      </c>
      <c r="Q11767">
        <v>8</v>
      </c>
      <c r="R11767">
        <v>8</v>
      </c>
      <c r="S11767">
        <v>1</v>
      </c>
      <c r="T11767">
        <v>2</v>
      </c>
      <c r="U11767" t="b">
        <v>1</v>
      </c>
      <c r="V11767" t="s">
        <v>1242</v>
      </c>
      <c r="W11767" t="s">
        <v>7847</v>
      </c>
      <c r="X11767" t="s">
        <v>15006</v>
      </c>
      <c r="Y11767">
        <v>108</v>
      </c>
      <c r="Z11767">
        <v>108</v>
      </c>
      <c r="AA11767">
        <v>5</v>
      </c>
      <c r="AB11767">
        <v>5</v>
      </c>
      <c r="AC11767">
        <v>63</v>
      </c>
    </row>
    <row r="11768" spans="1:29">
      <c r="A11768">
        <v>12762</v>
      </c>
      <c r="B11768" t="s">
        <v>805</v>
      </c>
      <c r="C11768" t="s">
        <v>13709</v>
      </c>
      <c r="J11768" t="s">
        <v>1436</v>
      </c>
      <c r="K11768">
        <v>0</v>
      </c>
      <c r="N11768" t="b">
        <v>1</v>
      </c>
      <c r="O11768" t="b">
        <v>0</v>
      </c>
      <c r="P11768" t="b">
        <v>0</v>
      </c>
      <c r="Q11768">
        <v>8</v>
      </c>
      <c r="R11768">
        <v>8</v>
      </c>
      <c r="S11768">
        <v>1</v>
      </c>
      <c r="T11768">
        <v>2</v>
      </c>
      <c r="U11768" t="b">
        <v>1</v>
      </c>
      <c r="V11768" t="s">
        <v>1242</v>
      </c>
      <c r="W11768" t="s">
        <v>7847</v>
      </c>
      <c r="X11768" t="s">
        <v>15883</v>
      </c>
      <c r="Y11768">
        <v>109</v>
      </c>
      <c r="Z11768">
        <v>109</v>
      </c>
      <c r="AA11768">
        <v>2</v>
      </c>
      <c r="AB11768">
        <v>2</v>
      </c>
      <c r="AC11768">
        <v>63</v>
      </c>
    </row>
    <row r="11769" spans="1:29">
      <c r="A11769">
        <v>12763</v>
      </c>
      <c r="B11769" t="s">
        <v>805</v>
      </c>
      <c r="C11769" t="s">
        <v>13710</v>
      </c>
      <c r="J11769" t="s">
        <v>1436</v>
      </c>
      <c r="K11769">
        <v>0</v>
      </c>
      <c r="N11769" t="b">
        <v>1</v>
      </c>
      <c r="O11769" t="b">
        <v>0</v>
      </c>
      <c r="P11769" t="b">
        <v>0</v>
      </c>
      <c r="Q11769">
        <v>8</v>
      </c>
      <c r="R11769">
        <v>8</v>
      </c>
      <c r="S11769">
        <v>1</v>
      </c>
      <c r="T11769">
        <v>2</v>
      </c>
      <c r="U11769" t="b">
        <v>1</v>
      </c>
      <c r="V11769" t="s">
        <v>1242</v>
      </c>
      <c r="W11769" t="s">
        <v>7847</v>
      </c>
      <c r="X11769" t="s">
        <v>15884</v>
      </c>
      <c r="Y11769">
        <v>109</v>
      </c>
      <c r="Z11769">
        <v>109</v>
      </c>
      <c r="AA11769">
        <v>3</v>
      </c>
      <c r="AB11769">
        <v>3</v>
      </c>
      <c r="AC11769">
        <v>63</v>
      </c>
    </row>
    <row r="11770" spans="1:29">
      <c r="A11770">
        <v>12764</v>
      </c>
      <c r="B11770" t="s">
        <v>805</v>
      </c>
      <c r="C11770" t="s">
        <v>13711</v>
      </c>
      <c r="J11770" t="s">
        <v>1436</v>
      </c>
      <c r="K11770">
        <v>0</v>
      </c>
      <c r="N11770" t="b">
        <v>1</v>
      </c>
      <c r="O11770" t="b">
        <v>0</v>
      </c>
      <c r="P11770" t="b">
        <v>0</v>
      </c>
      <c r="Q11770">
        <v>8</v>
      </c>
      <c r="R11770">
        <v>8</v>
      </c>
      <c r="S11770">
        <v>1</v>
      </c>
      <c r="T11770">
        <v>2</v>
      </c>
      <c r="U11770" t="b">
        <v>1</v>
      </c>
      <c r="V11770" t="s">
        <v>1242</v>
      </c>
      <c r="W11770" t="s">
        <v>7847</v>
      </c>
      <c r="X11770" t="s">
        <v>15007</v>
      </c>
      <c r="Y11770">
        <v>109</v>
      </c>
      <c r="Z11770">
        <v>109</v>
      </c>
      <c r="AA11770">
        <v>4</v>
      </c>
      <c r="AB11770">
        <v>4</v>
      </c>
      <c r="AC11770">
        <v>63</v>
      </c>
    </row>
    <row r="11771" spans="1:29">
      <c r="A11771">
        <v>12765</v>
      </c>
      <c r="B11771" t="s">
        <v>805</v>
      </c>
      <c r="C11771" t="s">
        <v>13712</v>
      </c>
      <c r="J11771" t="s">
        <v>1436</v>
      </c>
      <c r="K11771">
        <v>0</v>
      </c>
      <c r="N11771" t="b">
        <v>1</v>
      </c>
      <c r="O11771" t="b">
        <v>0</v>
      </c>
      <c r="P11771" t="b">
        <v>0</v>
      </c>
      <c r="Q11771">
        <v>8</v>
      </c>
      <c r="R11771">
        <v>8</v>
      </c>
      <c r="S11771">
        <v>1</v>
      </c>
      <c r="T11771">
        <v>2</v>
      </c>
      <c r="U11771" t="b">
        <v>1</v>
      </c>
      <c r="V11771" t="s">
        <v>1242</v>
      </c>
      <c r="W11771" t="s">
        <v>7847</v>
      </c>
      <c r="X11771" t="s">
        <v>15008</v>
      </c>
      <c r="Y11771">
        <v>109</v>
      </c>
      <c r="Z11771">
        <v>109</v>
      </c>
      <c r="AA11771">
        <v>5</v>
      </c>
      <c r="AB11771">
        <v>5</v>
      </c>
      <c r="AC11771">
        <v>63</v>
      </c>
    </row>
    <row r="11772" spans="1:29">
      <c r="A11772">
        <v>12766</v>
      </c>
      <c r="B11772" t="s">
        <v>805</v>
      </c>
      <c r="C11772" t="s">
        <v>13713</v>
      </c>
      <c r="J11772" t="s">
        <v>1436</v>
      </c>
      <c r="K11772">
        <v>0</v>
      </c>
      <c r="N11772" t="b">
        <v>1</v>
      </c>
      <c r="O11772" t="b">
        <v>0</v>
      </c>
      <c r="P11772" t="b">
        <v>0</v>
      </c>
      <c r="Q11772">
        <v>8</v>
      </c>
      <c r="R11772">
        <v>8</v>
      </c>
      <c r="S11772">
        <v>1</v>
      </c>
      <c r="T11772">
        <v>2</v>
      </c>
      <c r="U11772" t="b">
        <v>1</v>
      </c>
      <c r="V11772" t="s">
        <v>1242</v>
      </c>
      <c r="W11772" t="s">
        <v>7847</v>
      </c>
      <c r="X11772" t="s">
        <v>15885</v>
      </c>
      <c r="Y11772">
        <v>110</v>
      </c>
      <c r="Z11772">
        <v>110</v>
      </c>
      <c r="AA11772">
        <v>2</v>
      </c>
      <c r="AB11772">
        <v>2</v>
      </c>
      <c r="AC11772">
        <v>63</v>
      </c>
    </row>
    <row r="11773" spans="1:29">
      <c r="A11773">
        <v>12767</v>
      </c>
      <c r="B11773" t="s">
        <v>805</v>
      </c>
      <c r="C11773" t="s">
        <v>13714</v>
      </c>
      <c r="J11773" t="s">
        <v>1436</v>
      </c>
      <c r="K11773">
        <v>0</v>
      </c>
      <c r="N11773" t="b">
        <v>1</v>
      </c>
      <c r="O11773" t="b">
        <v>0</v>
      </c>
      <c r="P11773" t="b">
        <v>0</v>
      </c>
      <c r="Q11773">
        <v>8</v>
      </c>
      <c r="R11773">
        <v>8</v>
      </c>
      <c r="S11773">
        <v>1</v>
      </c>
      <c r="T11773">
        <v>2</v>
      </c>
      <c r="U11773" t="b">
        <v>1</v>
      </c>
      <c r="V11773" t="s">
        <v>1242</v>
      </c>
      <c r="W11773" t="s">
        <v>7847</v>
      </c>
      <c r="X11773" t="s">
        <v>15886</v>
      </c>
      <c r="Y11773">
        <v>110</v>
      </c>
      <c r="Z11773">
        <v>110</v>
      </c>
      <c r="AA11773">
        <v>3</v>
      </c>
      <c r="AB11773">
        <v>3</v>
      </c>
      <c r="AC11773">
        <v>63</v>
      </c>
    </row>
    <row r="11774" spans="1:29">
      <c r="A11774">
        <v>12768</v>
      </c>
      <c r="B11774" t="s">
        <v>805</v>
      </c>
      <c r="C11774" t="s">
        <v>13715</v>
      </c>
      <c r="J11774" t="s">
        <v>1436</v>
      </c>
      <c r="K11774">
        <v>0</v>
      </c>
      <c r="N11774" t="b">
        <v>1</v>
      </c>
      <c r="O11774" t="b">
        <v>0</v>
      </c>
      <c r="P11774" t="b">
        <v>0</v>
      </c>
      <c r="Q11774">
        <v>8</v>
      </c>
      <c r="R11774">
        <v>8</v>
      </c>
      <c r="S11774">
        <v>1</v>
      </c>
      <c r="T11774">
        <v>2</v>
      </c>
      <c r="U11774" t="b">
        <v>1</v>
      </c>
      <c r="V11774" t="s">
        <v>1242</v>
      </c>
      <c r="W11774" t="s">
        <v>7847</v>
      </c>
      <c r="X11774" t="s">
        <v>15009</v>
      </c>
      <c r="Y11774">
        <v>110</v>
      </c>
      <c r="Z11774">
        <v>110</v>
      </c>
      <c r="AA11774">
        <v>4</v>
      </c>
      <c r="AB11774">
        <v>4</v>
      </c>
      <c r="AC11774">
        <v>63</v>
      </c>
    </row>
    <row r="11775" spans="1:29">
      <c r="A11775">
        <v>12769</v>
      </c>
      <c r="B11775" t="s">
        <v>805</v>
      </c>
      <c r="C11775" t="s">
        <v>13716</v>
      </c>
      <c r="J11775" t="s">
        <v>1436</v>
      </c>
      <c r="K11775">
        <v>0</v>
      </c>
      <c r="N11775" t="b">
        <v>1</v>
      </c>
      <c r="O11775" t="b">
        <v>0</v>
      </c>
      <c r="P11775" t="b">
        <v>0</v>
      </c>
      <c r="Q11775">
        <v>8</v>
      </c>
      <c r="R11775">
        <v>8</v>
      </c>
      <c r="S11775">
        <v>1</v>
      </c>
      <c r="T11775">
        <v>2</v>
      </c>
      <c r="U11775" t="b">
        <v>1</v>
      </c>
      <c r="V11775" t="s">
        <v>1242</v>
      </c>
      <c r="W11775" t="s">
        <v>7847</v>
      </c>
      <c r="X11775" t="s">
        <v>15010</v>
      </c>
      <c r="Y11775">
        <v>110</v>
      </c>
      <c r="Z11775">
        <v>110</v>
      </c>
      <c r="AA11775">
        <v>5</v>
      </c>
      <c r="AB11775">
        <v>5</v>
      </c>
      <c r="AC11775">
        <v>63</v>
      </c>
    </row>
    <row r="11776" spans="1:29">
      <c r="A11776">
        <v>12770</v>
      </c>
      <c r="B11776" t="s">
        <v>805</v>
      </c>
      <c r="C11776" t="s">
        <v>13717</v>
      </c>
      <c r="J11776" t="s">
        <v>1436</v>
      </c>
      <c r="K11776">
        <v>0</v>
      </c>
      <c r="N11776" t="b">
        <v>1</v>
      </c>
      <c r="O11776" t="b">
        <v>0</v>
      </c>
      <c r="P11776" t="b">
        <v>0</v>
      </c>
      <c r="Q11776">
        <v>8</v>
      </c>
      <c r="R11776">
        <v>8</v>
      </c>
      <c r="S11776">
        <v>1</v>
      </c>
      <c r="T11776">
        <v>2</v>
      </c>
      <c r="U11776" t="b">
        <v>1</v>
      </c>
      <c r="V11776" t="s">
        <v>1242</v>
      </c>
      <c r="W11776" t="s">
        <v>7847</v>
      </c>
      <c r="X11776" t="s">
        <v>15887</v>
      </c>
      <c r="Y11776">
        <v>111</v>
      </c>
      <c r="Z11776">
        <v>111</v>
      </c>
      <c r="AA11776">
        <v>2</v>
      </c>
      <c r="AB11776">
        <v>2</v>
      </c>
      <c r="AC11776">
        <v>63</v>
      </c>
    </row>
    <row r="11777" spans="1:29">
      <c r="A11777">
        <v>12771</v>
      </c>
      <c r="B11777" t="s">
        <v>805</v>
      </c>
      <c r="C11777" t="s">
        <v>13718</v>
      </c>
      <c r="J11777" t="s">
        <v>1436</v>
      </c>
      <c r="K11777">
        <v>0</v>
      </c>
      <c r="N11777" t="b">
        <v>1</v>
      </c>
      <c r="O11777" t="b">
        <v>0</v>
      </c>
      <c r="P11777" t="b">
        <v>0</v>
      </c>
      <c r="Q11777">
        <v>8</v>
      </c>
      <c r="R11777">
        <v>8</v>
      </c>
      <c r="S11777">
        <v>1</v>
      </c>
      <c r="T11777">
        <v>2</v>
      </c>
      <c r="U11777" t="b">
        <v>1</v>
      </c>
      <c r="V11777" t="s">
        <v>1242</v>
      </c>
      <c r="W11777" t="s">
        <v>7847</v>
      </c>
      <c r="X11777" t="s">
        <v>15888</v>
      </c>
      <c r="Y11777">
        <v>111</v>
      </c>
      <c r="Z11777">
        <v>111</v>
      </c>
      <c r="AA11777">
        <v>3</v>
      </c>
      <c r="AB11777">
        <v>3</v>
      </c>
      <c r="AC11777">
        <v>63</v>
      </c>
    </row>
    <row r="11778" spans="1:29">
      <c r="A11778">
        <v>12772</v>
      </c>
      <c r="B11778" t="s">
        <v>805</v>
      </c>
      <c r="C11778" t="s">
        <v>13719</v>
      </c>
      <c r="J11778" t="s">
        <v>1436</v>
      </c>
      <c r="K11778">
        <v>0</v>
      </c>
      <c r="N11778" t="b">
        <v>1</v>
      </c>
      <c r="O11778" t="b">
        <v>0</v>
      </c>
      <c r="P11778" t="b">
        <v>0</v>
      </c>
      <c r="Q11778">
        <v>8</v>
      </c>
      <c r="R11778">
        <v>8</v>
      </c>
      <c r="S11778">
        <v>1</v>
      </c>
      <c r="T11778">
        <v>2</v>
      </c>
      <c r="U11778" t="b">
        <v>1</v>
      </c>
      <c r="V11778" t="s">
        <v>1242</v>
      </c>
      <c r="W11778" t="s">
        <v>7847</v>
      </c>
      <c r="X11778" t="s">
        <v>15011</v>
      </c>
      <c r="Y11778">
        <v>111</v>
      </c>
      <c r="Z11778">
        <v>111</v>
      </c>
      <c r="AA11778">
        <v>4</v>
      </c>
      <c r="AB11778">
        <v>4</v>
      </c>
      <c r="AC11778">
        <v>63</v>
      </c>
    </row>
    <row r="11779" spans="1:29">
      <c r="A11779">
        <v>12773</v>
      </c>
      <c r="B11779" t="s">
        <v>805</v>
      </c>
      <c r="C11779" t="s">
        <v>13720</v>
      </c>
      <c r="J11779" t="s">
        <v>1436</v>
      </c>
      <c r="K11779">
        <v>0</v>
      </c>
      <c r="N11779" t="b">
        <v>1</v>
      </c>
      <c r="O11779" t="b">
        <v>0</v>
      </c>
      <c r="P11779" t="b">
        <v>0</v>
      </c>
      <c r="Q11779">
        <v>8</v>
      </c>
      <c r="R11779">
        <v>8</v>
      </c>
      <c r="S11779">
        <v>1</v>
      </c>
      <c r="T11779">
        <v>2</v>
      </c>
      <c r="U11779" t="b">
        <v>1</v>
      </c>
      <c r="V11779" t="s">
        <v>1242</v>
      </c>
      <c r="W11779" t="s">
        <v>7847</v>
      </c>
      <c r="X11779" t="s">
        <v>15012</v>
      </c>
      <c r="Y11779">
        <v>111</v>
      </c>
      <c r="Z11779">
        <v>111</v>
      </c>
      <c r="AA11779">
        <v>5</v>
      </c>
      <c r="AB11779">
        <v>5</v>
      </c>
      <c r="AC11779">
        <v>63</v>
      </c>
    </row>
    <row r="11780" spans="1:29">
      <c r="A11780">
        <v>12774</v>
      </c>
      <c r="B11780" t="s">
        <v>805</v>
      </c>
      <c r="C11780" t="s">
        <v>13721</v>
      </c>
      <c r="J11780" t="s">
        <v>1436</v>
      </c>
      <c r="K11780">
        <v>0</v>
      </c>
      <c r="N11780" t="b">
        <v>1</v>
      </c>
      <c r="O11780" t="b">
        <v>0</v>
      </c>
      <c r="P11780" t="b">
        <v>0</v>
      </c>
      <c r="Q11780">
        <v>8</v>
      </c>
      <c r="R11780">
        <v>8</v>
      </c>
      <c r="S11780">
        <v>1</v>
      </c>
      <c r="T11780">
        <v>2</v>
      </c>
      <c r="U11780" t="b">
        <v>1</v>
      </c>
      <c r="V11780" t="s">
        <v>1242</v>
      </c>
      <c r="W11780" t="s">
        <v>7847</v>
      </c>
      <c r="X11780" t="s">
        <v>15889</v>
      </c>
      <c r="Y11780">
        <v>112</v>
      </c>
      <c r="Z11780">
        <v>112</v>
      </c>
      <c r="AA11780">
        <v>2</v>
      </c>
      <c r="AB11780">
        <v>2</v>
      </c>
      <c r="AC11780">
        <v>63</v>
      </c>
    </row>
    <row r="11781" spans="1:29">
      <c r="A11781">
        <v>12775</v>
      </c>
      <c r="B11781" t="s">
        <v>805</v>
      </c>
      <c r="C11781" t="s">
        <v>13722</v>
      </c>
      <c r="J11781" t="s">
        <v>1436</v>
      </c>
      <c r="K11781">
        <v>0</v>
      </c>
      <c r="N11781" t="b">
        <v>1</v>
      </c>
      <c r="O11781" t="b">
        <v>0</v>
      </c>
      <c r="P11781" t="b">
        <v>0</v>
      </c>
      <c r="Q11781">
        <v>8</v>
      </c>
      <c r="R11781">
        <v>8</v>
      </c>
      <c r="S11781">
        <v>1</v>
      </c>
      <c r="T11781">
        <v>2</v>
      </c>
      <c r="U11781" t="b">
        <v>1</v>
      </c>
      <c r="V11781" t="s">
        <v>1242</v>
      </c>
      <c r="W11781" t="s">
        <v>7847</v>
      </c>
      <c r="X11781" t="s">
        <v>15890</v>
      </c>
      <c r="Y11781">
        <v>112</v>
      </c>
      <c r="Z11781">
        <v>112</v>
      </c>
      <c r="AA11781">
        <v>3</v>
      </c>
      <c r="AB11781">
        <v>3</v>
      </c>
      <c r="AC11781">
        <v>63</v>
      </c>
    </row>
    <row r="11782" spans="1:29">
      <c r="A11782">
        <v>12776</v>
      </c>
      <c r="B11782" t="s">
        <v>805</v>
      </c>
      <c r="C11782" t="s">
        <v>13723</v>
      </c>
      <c r="J11782" t="s">
        <v>1436</v>
      </c>
      <c r="K11782">
        <v>0</v>
      </c>
      <c r="N11782" t="b">
        <v>1</v>
      </c>
      <c r="O11782" t="b">
        <v>0</v>
      </c>
      <c r="P11782" t="b">
        <v>0</v>
      </c>
      <c r="Q11782">
        <v>8</v>
      </c>
      <c r="R11782">
        <v>8</v>
      </c>
      <c r="S11782">
        <v>1</v>
      </c>
      <c r="T11782">
        <v>2</v>
      </c>
      <c r="U11782" t="b">
        <v>1</v>
      </c>
      <c r="V11782" t="s">
        <v>1242</v>
      </c>
      <c r="W11782" t="s">
        <v>7847</v>
      </c>
      <c r="X11782" t="s">
        <v>15013</v>
      </c>
      <c r="Y11782">
        <v>112</v>
      </c>
      <c r="Z11782">
        <v>112</v>
      </c>
      <c r="AA11782">
        <v>4</v>
      </c>
      <c r="AB11782">
        <v>4</v>
      </c>
      <c r="AC11782">
        <v>63</v>
      </c>
    </row>
    <row r="11783" spans="1:29">
      <c r="A11783">
        <v>12777</v>
      </c>
      <c r="B11783" t="s">
        <v>805</v>
      </c>
      <c r="C11783" t="s">
        <v>13724</v>
      </c>
      <c r="J11783" t="s">
        <v>1436</v>
      </c>
      <c r="K11783">
        <v>0</v>
      </c>
      <c r="N11783" t="b">
        <v>1</v>
      </c>
      <c r="O11783" t="b">
        <v>0</v>
      </c>
      <c r="P11783" t="b">
        <v>0</v>
      </c>
      <c r="Q11783">
        <v>8</v>
      </c>
      <c r="R11783">
        <v>8</v>
      </c>
      <c r="S11783">
        <v>1</v>
      </c>
      <c r="T11783">
        <v>2</v>
      </c>
      <c r="U11783" t="b">
        <v>1</v>
      </c>
      <c r="V11783" t="s">
        <v>1242</v>
      </c>
      <c r="W11783" t="s">
        <v>7847</v>
      </c>
      <c r="X11783" t="s">
        <v>15014</v>
      </c>
      <c r="Y11783">
        <v>112</v>
      </c>
      <c r="Z11783">
        <v>112</v>
      </c>
      <c r="AA11783">
        <v>5</v>
      </c>
      <c r="AB11783">
        <v>5</v>
      </c>
      <c r="AC11783">
        <v>63</v>
      </c>
    </row>
    <row r="11784" spans="1:29">
      <c r="A11784">
        <v>12778</v>
      </c>
      <c r="B11784" t="s">
        <v>805</v>
      </c>
      <c r="C11784" t="s">
        <v>13725</v>
      </c>
      <c r="J11784" t="s">
        <v>1436</v>
      </c>
      <c r="K11784">
        <v>0</v>
      </c>
      <c r="N11784" t="b">
        <v>1</v>
      </c>
      <c r="O11784" t="b">
        <v>0</v>
      </c>
      <c r="P11784" t="b">
        <v>0</v>
      </c>
      <c r="Q11784">
        <v>8</v>
      </c>
      <c r="R11784">
        <v>8</v>
      </c>
      <c r="S11784">
        <v>1</v>
      </c>
      <c r="T11784">
        <v>2</v>
      </c>
      <c r="U11784" t="b">
        <v>1</v>
      </c>
      <c r="V11784" t="s">
        <v>1242</v>
      </c>
      <c r="W11784" t="s">
        <v>7847</v>
      </c>
      <c r="X11784" t="s">
        <v>15891</v>
      </c>
      <c r="Y11784">
        <v>113</v>
      </c>
      <c r="Z11784">
        <v>113</v>
      </c>
      <c r="AA11784">
        <v>2</v>
      </c>
      <c r="AB11784">
        <v>2</v>
      </c>
      <c r="AC11784">
        <v>63</v>
      </c>
    </row>
    <row r="11785" spans="1:29">
      <c r="A11785">
        <v>12779</v>
      </c>
      <c r="B11785" t="s">
        <v>805</v>
      </c>
      <c r="C11785" t="s">
        <v>13726</v>
      </c>
      <c r="J11785" t="s">
        <v>1436</v>
      </c>
      <c r="K11785">
        <v>0</v>
      </c>
      <c r="N11785" t="b">
        <v>1</v>
      </c>
      <c r="O11785" t="b">
        <v>0</v>
      </c>
      <c r="P11785" t="b">
        <v>0</v>
      </c>
      <c r="Q11785">
        <v>8</v>
      </c>
      <c r="R11785">
        <v>8</v>
      </c>
      <c r="S11785">
        <v>1</v>
      </c>
      <c r="T11785">
        <v>2</v>
      </c>
      <c r="U11785" t="b">
        <v>1</v>
      </c>
      <c r="V11785" t="s">
        <v>1242</v>
      </c>
      <c r="W11785" t="s">
        <v>7847</v>
      </c>
      <c r="X11785" t="s">
        <v>15892</v>
      </c>
      <c r="Y11785">
        <v>113</v>
      </c>
      <c r="Z11785">
        <v>113</v>
      </c>
      <c r="AA11785">
        <v>3</v>
      </c>
      <c r="AB11785">
        <v>3</v>
      </c>
      <c r="AC11785">
        <v>63</v>
      </c>
    </row>
    <row r="11786" spans="1:29">
      <c r="A11786">
        <v>12780</v>
      </c>
      <c r="B11786" t="s">
        <v>805</v>
      </c>
      <c r="C11786" t="s">
        <v>13727</v>
      </c>
      <c r="J11786" t="s">
        <v>1436</v>
      </c>
      <c r="K11786">
        <v>0</v>
      </c>
      <c r="N11786" t="b">
        <v>1</v>
      </c>
      <c r="O11786" t="b">
        <v>0</v>
      </c>
      <c r="P11786" t="b">
        <v>0</v>
      </c>
      <c r="Q11786">
        <v>8</v>
      </c>
      <c r="R11786">
        <v>8</v>
      </c>
      <c r="S11786">
        <v>1</v>
      </c>
      <c r="T11786">
        <v>2</v>
      </c>
      <c r="U11786" t="b">
        <v>1</v>
      </c>
      <c r="V11786" t="s">
        <v>1242</v>
      </c>
      <c r="W11786" t="s">
        <v>7847</v>
      </c>
      <c r="X11786" t="s">
        <v>15015</v>
      </c>
      <c r="Y11786">
        <v>113</v>
      </c>
      <c r="Z11786">
        <v>113</v>
      </c>
      <c r="AA11786">
        <v>4</v>
      </c>
      <c r="AB11786">
        <v>4</v>
      </c>
      <c r="AC11786">
        <v>63</v>
      </c>
    </row>
    <row r="11787" spans="1:29">
      <c r="A11787">
        <v>12781</v>
      </c>
      <c r="B11787" t="s">
        <v>805</v>
      </c>
      <c r="C11787" t="s">
        <v>13728</v>
      </c>
      <c r="J11787" t="s">
        <v>1436</v>
      </c>
      <c r="K11787">
        <v>0</v>
      </c>
      <c r="N11787" t="b">
        <v>1</v>
      </c>
      <c r="O11787" t="b">
        <v>0</v>
      </c>
      <c r="P11787" t="b">
        <v>0</v>
      </c>
      <c r="Q11787">
        <v>8</v>
      </c>
      <c r="R11787">
        <v>8</v>
      </c>
      <c r="S11787">
        <v>1</v>
      </c>
      <c r="T11787">
        <v>2</v>
      </c>
      <c r="U11787" t="b">
        <v>1</v>
      </c>
      <c r="V11787" t="s">
        <v>1242</v>
      </c>
      <c r="W11787" t="s">
        <v>7847</v>
      </c>
      <c r="X11787" t="s">
        <v>15016</v>
      </c>
      <c r="Y11787">
        <v>113</v>
      </c>
      <c r="Z11787">
        <v>113</v>
      </c>
      <c r="AA11787">
        <v>5</v>
      </c>
      <c r="AB11787">
        <v>5</v>
      </c>
      <c r="AC11787">
        <v>63</v>
      </c>
    </row>
    <row r="11788" spans="1:29">
      <c r="A11788">
        <v>12782</v>
      </c>
      <c r="B11788" t="s">
        <v>805</v>
      </c>
      <c r="C11788" t="s">
        <v>13729</v>
      </c>
      <c r="J11788" t="s">
        <v>1436</v>
      </c>
      <c r="K11788">
        <v>0</v>
      </c>
      <c r="N11788" t="b">
        <v>1</v>
      </c>
      <c r="O11788" t="b">
        <v>0</v>
      </c>
      <c r="P11788" t="b">
        <v>0</v>
      </c>
      <c r="Q11788">
        <v>8</v>
      </c>
      <c r="R11788">
        <v>8</v>
      </c>
      <c r="S11788">
        <v>1</v>
      </c>
      <c r="T11788">
        <v>2</v>
      </c>
      <c r="U11788" t="b">
        <v>1</v>
      </c>
      <c r="V11788" t="s">
        <v>1242</v>
      </c>
      <c r="W11788" t="s">
        <v>7847</v>
      </c>
      <c r="X11788" t="s">
        <v>15893</v>
      </c>
      <c r="Y11788">
        <v>114</v>
      </c>
      <c r="Z11788">
        <v>114</v>
      </c>
      <c r="AA11788">
        <v>2</v>
      </c>
      <c r="AB11788">
        <v>2</v>
      </c>
      <c r="AC11788">
        <v>63</v>
      </c>
    </row>
    <row r="11789" spans="1:29">
      <c r="A11789">
        <v>12783</v>
      </c>
      <c r="B11789" t="s">
        <v>805</v>
      </c>
      <c r="C11789" t="s">
        <v>13730</v>
      </c>
      <c r="J11789" t="s">
        <v>1436</v>
      </c>
      <c r="K11789">
        <v>0</v>
      </c>
      <c r="N11789" t="b">
        <v>1</v>
      </c>
      <c r="O11789" t="b">
        <v>0</v>
      </c>
      <c r="P11789" t="b">
        <v>0</v>
      </c>
      <c r="Q11789">
        <v>8</v>
      </c>
      <c r="R11789">
        <v>8</v>
      </c>
      <c r="S11789">
        <v>1</v>
      </c>
      <c r="T11789">
        <v>2</v>
      </c>
      <c r="U11789" t="b">
        <v>1</v>
      </c>
      <c r="V11789" t="s">
        <v>1242</v>
      </c>
      <c r="W11789" t="s">
        <v>7847</v>
      </c>
      <c r="X11789" t="s">
        <v>15894</v>
      </c>
      <c r="Y11789">
        <v>114</v>
      </c>
      <c r="Z11789">
        <v>114</v>
      </c>
      <c r="AA11789">
        <v>3</v>
      </c>
      <c r="AB11789">
        <v>3</v>
      </c>
      <c r="AC11789">
        <v>63</v>
      </c>
    </row>
    <row r="11790" spans="1:29">
      <c r="A11790">
        <v>12784</v>
      </c>
      <c r="B11790" t="s">
        <v>805</v>
      </c>
      <c r="C11790" t="s">
        <v>13731</v>
      </c>
      <c r="J11790" t="s">
        <v>1436</v>
      </c>
      <c r="K11790">
        <v>0</v>
      </c>
      <c r="N11790" t="b">
        <v>1</v>
      </c>
      <c r="O11790" t="b">
        <v>0</v>
      </c>
      <c r="P11790" t="b">
        <v>0</v>
      </c>
      <c r="Q11790">
        <v>8</v>
      </c>
      <c r="R11790">
        <v>8</v>
      </c>
      <c r="S11790">
        <v>1</v>
      </c>
      <c r="T11790">
        <v>2</v>
      </c>
      <c r="U11790" t="b">
        <v>1</v>
      </c>
      <c r="V11790" t="s">
        <v>1242</v>
      </c>
      <c r="W11790" t="s">
        <v>7847</v>
      </c>
      <c r="X11790" t="s">
        <v>15017</v>
      </c>
      <c r="Y11790">
        <v>114</v>
      </c>
      <c r="Z11790">
        <v>114</v>
      </c>
      <c r="AA11790">
        <v>4</v>
      </c>
      <c r="AB11790">
        <v>4</v>
      </c>
      <c r="AC11790">
        <v>63</v>
      </c>
    </row>
    <row r="11791" spans="1:29">
      <c r="A11791">
        <v>12785</v>
      </c>
      <c r="B11791" t="s">
        <v>805</v>
      </c>
      <c r="C11791" t="s">
        <v>13732</v>
      </c>
      <c r="J11791" t="s">
        <v>1436</v>
      </c>
      <c r="K11791">
        <v>0</v>
      </c>
      <c r="N11791" t="b">
        <v>1</v>
      </c>
      <c r="O11791" t="b">
        <v>0</v>
      </c>
      <c r="P11791" t="b">
        <v>0</v>
      </c>
      <c r="Q11791">
        <v>8</v>
      </c>
      <c r="R11791">
        <v>8</v>
      </c>
      <c r="S11791">
        <v>1</v>
      </c>
      <c r="T11791">
        <v>2</v>
      </c>
      <c r="U11791" t="b">
        <v>1</v>
      </c>
      <c r="V11791" t="s">
        <v>1242</v>
      </c>
      <c r="W11791" t="s">
        <v>7847</v>
      </c>
      <c r="X11791" t="s">
        <v>15018</v>
      </c>
      <c r="Y11791">
        <v>114</v>
      </c>
      <c r="Z11791">
        <v>114</v>
      </c>
      <c r="AA11791">
        <v>5</v>
      </c>
      <c r="AB11791">
        <v>5</v>
      </c>
      <c r="AC11791">
        <v>63</v>
      </c>
    </row>
    <row r="11792" spans="1:29">
      <c r="A11792">
        <v>12786</v>
      </c>
      <c r="B11792" t="s">
        <v>805</v>
      </c>
      <c r="C11792" t="s">
        <v>13733</v>
      </c>
      <c r="J11792" t="s">
        <v>1436</v>
      </c>
      <c r="K11792">
        <v>0</v>
      </c>
      <c r="N11792" t="b">
        <v>1</v>
      </c>
      <c r="O11792" t="b">
        <v>0</v>
      </c>
      <c r="P11792" t="b">
        <v>0</v>
      </c>
      <c r="Q11792">
        <v>8</v>
      </c>
      <c r="R11792">
        <v>8</v>
      </c>
      <c r="S11792">
        <v>1</v>
      </c>
      <c r="T11792">
        <v>2</v>
      </c>
      <c r="U11792" t="b">
        <v>1</v>
      </c>
      <c r="V11792" t="s">
        <v>1242</v>
      </c>
      <c r="W11792" t="s">
        <v>7847</v>
      </c>
      <c r="X11792" t="s">
        <v>15895</v>
      </c>
      <c r="Y11792">
        <v>115</v>
      </c>
      <c r="Z11792">
        <v>115</v>
      </c>
      <c r="AA11792">
        <v>2</v>
      </c>
      <c r="AB11792">
        <v>2</v>
      </c>
      <c r="AC11792">
        <v>63</v>
      </c>
    </row>
    <row r="11793" spans="1:29">
      <c r="A11793">
        <v>12787</v>
      </c>
      <c r="B11793" t="s">
        <v>805</v>
      </c>
      <c r="C11793" t="s">
        <v>13734</v>
      </c>
      <c r="J11793" t="s">
        <v>1436</v>
      </c>
      <c r="K11793">
        <v>0</v>
      </c>
      <c r="N11793" t="b">
        <v>1</v>
      </c>
      <c r="O11793" t="b">
        <v>0</v>
      </c>
      <c r="P11793" t="b">
        <v>0</v>
      </c>
      <c r="Q11793">
        <v>8</v>
      </c>
      <c r="R11793">
        <v>8</v>
      </c>
      <c r="S11793">
        <v>1</v>
      </c>
      <c r="T11793">
        <v>2</v>
      </c>
      <c r="U11793" t="b">
        <v>1</v>
      </c>
      <c r="V11793" t="s">
        <v>1242</v>
      </c>
      <c r="W11793" t="s">
        <v>7847</v>
      </c>
      <c r="X11793" t="s">
        <v>15896</v>
      </c>
      <c r="Y11793">
        <v>115</v>
      </c>
      <c r="Z11793">
        <v>115</v>
      </c>
      <c r="AA11793">
        <v>3</v>
      </c>
      <c r="AB11793">
        <v>3</v>
      </c>
      <c r="AC11793">
        <v>63</v>
      </c>
    </row>
    <row r="11794" spans="1:29">
      <c r="A11794">
        <v>12788</v>
      </c>
      <c r="B11794" t="s">
        <v>805</v>
      </c>
      <c r="C11794" t="s">
        <v>13735</v>
      </c>
      <c r="J11794" t="s">
        <v>1436</v>
      </c>
      <c r="K11794">
        <v>0</v>
      </c>
      <c r="N11794" t="b">
        <v>1</v>
      </c>
      <c r="O11794" t="b">
        <v>0</v>
      </c>
      <c r="P11794" t="b">
        <v>0</v>
      </c>
      <c r="Q11794">
        <v>8</v>
      </c>
      <c r="R11794">
        <v>8</v>
      </c>
      <c r="S11794">
        <v>1</v>
      </c>
      <c r="T11794">
        <v>2</v>
      </c>
      <c r="U11794" t="b">
        <v>1</v>
      </c>
      <c r="V11794" t="s">
        <v>1242</v>
      </c>
      <c r="W11794" t="s">
        <v>7847</v>
      </c>
      <c r="X11794" t="s">
        <v>15019</v>
      </c>
      <c r="Y11794">
        <v>115</v>
      </c>
      <c r="Z11794">
        <v>115</v>
      </c>
      <c r="AA11794">
        <v>4</v>
      </c>
      <c r="AB11794">
        <v>4</v>
      </c>
      <c r="AC11794">
        <v>63</v>
      </c>
    </row>
    <row r="11795" spans="1:29">
      <c r="A11795">
        <v>12789</v>
      </c>
      <c r="B11795" t="s">
        <v>805</v>
      </c>
      <c r="C11795" t="s">
        <v>13736</v>
      </c>
      <c r="J11795" t="s">
        <v>1436</v>
      </c>
      <c r="K11795">
        <v>0</v>
      </c>
      <c r="N11795" t="b">
        <v>1</v>
      </c>
      <c r="O11795" t="b">
        <v>0</v>
      </c>
      <c r="P11795" t="b">
        <v>0</v>
      </c>
      <c r="Q11795">
        <v>8</v>
      </c>
      <c r="R11795">
        <v>8</v>
      </c>
      <c r="S11795">
        <v>1</v>
      </c>
      <c r="T11795">
        <v>2</v>
      </c>
      <c r="U11795" t="b">
        <v>1</v>
      </c>
      <c r="V11795" t="s">
        <v>1242</v>
      </c>
      <c r="W11795" t="s">
        <v>7847</v>
      </c>
      <c r="X11795" t="s">
        <v>15020</v>
      </c>
      <c r="Y11795">
        <v>115</v>
      </c>
      <c r="Z11795">
        <v>115</v>
      </c>
      <c r="AA11795">
        <v>5</v>
      </c>
      <c r="AB11795">
        <v>5</v>
      </c>
      <c r="AC11795">
        <v>63</v>
      </c>
    </row>
    <row r="11796" spans="1:29">
      <c r="A11796">
        <v>12790</v>
      </c>
      <c r="B11796" t="s">
        <v>805</v>
      </c>
      <c r="C11796" t="s">
        <v>13737</v>
      </c>
      <c r="J11796" t="s">
        <v>1436</v>
      </c>
      <c r="K11796">
        <v>0</v>
      </c>
      <c r="N11796" t="b">
        <v>1</v>
      </c>
      <c r="O11796" t="b">
        <v>0</v>
      </c>
      <c r="P11796" t="b">
        <v>0</v>
      </c>
      <c r="Q11796">
        <v>8</v>
      </c>
      <c r="R11796">
        <v>8</v>
      </c>
      <c r="S11796">
        <v>1</v>
      </c>
      <c r="T11796">
        <v>2</v>
      </c>
      <c r="U11796" t="b">
        <v>1</v>
      </c>
      <c r="V11796" t="s">
        <v>1242</v>
      </c>
      <c r="W11796" t="s">
        <v>7847</v>
      </c>
      <c r="X11796" t="s">
        <v>15897</v>
      </c>
      <c r="Y11796">
        <v>116</v>
      </c>
      <c r="Z11796">
        <v>116</v>
      </c>
      <c r="AA11796">
        <v>2</v>
      </c>
      <c r="AB11796">
        <v>2</v>
      </c>
      <c r="AC11796">
        <v>63</v>
      </c>
    </row>
    <row r="11797" spans="1:29">
      <c r="A11797">
        <v>12791</v>
      </c>
      <c r="B11797" t="s">
        <v>805</v>
      </c>
      <c r="C11797" t="s">
        <v>13738</v>
      </c>
      <c r="J11797" t="s">
        <v>1436</v>
      </c>
      <c r="K11797">
        <v>0</v>
      </c>
      <c r="N11797" t="b">
        <v>1</v>
      </c>
      <c r="O11797" t="b">
        <v>0</v>
      </c>
      <c r="P11797" t="b">
        <v>0</v>
      </c>
      <c r="Q11797">
        <v>8</v>
      </c>
      <c r="R11797">
        <v>8</v>
      </c>
      <c r="S11797">
        <v>1</v>
      </c>
      <c r="T11797">
        <v>2</v>
      </c>
      <c r="U11797" t="b">
        <v>1</v>
      </c>
      <c r="V11797" t="s">
        <v>1242</v>
      </c>
      <c r="W11797" t="s">
        <v>7847</v>
      </c>
      <c r="X11797" t="s">
        <v>15898</v>
      </c>
      <c r="Y11797">
        <v>116</v>
      </c>
      <c r="Z11797">
        <v>116</v>
      </c>
      <c r="AA11797">
        <v>3</v>
      </c>
      <c r="AB11797">
        <v>3</v>
      </c>
      <c r="AC11797">
        <v>63</v>
      </c>
    </row>
    <row r="11798" spans="1:29">
      <c r="A11798">
        <v>12792</v>
      </c>
      <c r="B11798" t="s">
        <v>805</v>
      </c>
      <c r="C11798" t="s">
        <v>13739</v>
      </c>
      <c r="J11798" t="s">
        <v>1436</v>
      </c>
      <c r="K11798">
        <v>0</v>
      </c>
      <c r="N11798" t="b">
        <v>1</v>
      </c>
      <c r="O11798" t="b">
        <v>0</v>
      </c>
      <c r="P11798" t="b">
        <v>0</v>
      </c>
      <c r="Q11798">
        <v>8</v>
      </c>
      <c r="R11798">
        <v>8</v>
      </c>
      <c r="S11798">
        <v>1</v>
      </c>
      <c r="T11798">
        <v>2</v>
      </c>
      <c r="U11798" t="b">
        <v>1</v>
      </c>
      <c r="V11798" t="s">
        <v>1242</v>
      </c>
      <c r="W11798" t="s">
        <v>7847</v>
      </c>
      <c r="X11798" t="s">
        <v>15085</v>
      </c>
      <c r="Y11798">
        <v>116</v>
      </c>
      <c r="Z11798">
        <v>116</v>
      </c>
      <c r="AA11798">
        <v>4</v>
      </c>
      <c r="AB11798">
        <v>4</v>
      </c>
      <c r="AC11798">
        <v>63</v>
      </c>
    </row>
    <row r="11799" spans="1:29">
      <c r="A11799">
        <v>12793</v>
      </c>
      <c r="B11799" t="s">
        <v>805</v>
      </c>
      <c r="C11799" t="s">
        <v>13740</v>
      </c>
      <c r="J11799" t="s">
        <v>1436</v>
      </c>
      <c r="K11799">
        <v>0</v>
      </c>
      <c r="N11799" t="b">
        <v>1</v>
      </c>
      <c r="O11799" t="b">
        <v>0</v>
      </c>
      <c r="P11799" t="b">
        <v>0</v>
      </c>
      <c r="Q11799">
        <v>8</v>
      </c>
      <c r="R11799">
        <v>8</v>
      </c>
      <c r="S11799">
        <v>1</v>
      </c>
      <c r="T11799">
        <v>2</v>
      </c>
      <c r="U11799" t="b">
        <v>1</v>
      </c>
      <c r="V11799" t="s">
        <v>1242</v>
      </c>
      <c r="W11799" t="s">
        <v>7847</v>
      </c>
      <c r="X11799" t="s">
        <v>15086</v>
      </c>
      <c r="Y11799">
        <v>116</v>
      </c>
      <c r="Z11799">
        <v>116</v>
      </c>
      <c r="AA11799">
        <v>5</v>
      </c>
      <c r="AB11799">
        <v>5</v>
      </c>
      <c r="AC11799">
        <v>63</v>
      </c>
    </row>
    <row r="11800" spans="1:29">
      <c r="A11800">
        <v>12794</v>
      </c>
      <c r="B11800" t="s">
        <v>805</v>
      </c>
      <c r="C11800" t="s">
        <v>13741</v>
      </c>
      <c r="J11800" t="s">
        <v>1436</v>
      </c>
      <c r="K11800">
        <v>0</v>
      </c>
      <c r="N11800" t="b">
        <v>1</v>
      </c>
      <c r="O11800" t="b">
        <v>0</v>
      </c>
      <c r="P11800" t="b">
        <v>0</v>
      </c>
      <c r="Q11800">
        <v>8</v>
      </c>
      <c r="R11800">
        <v>8</v>
      </c>
      <c r="S11800">
        <v>1</v>
      </c>
      <c r="T11800">
        <v>2</v>
      </c>
      <c r="U11800" t="b">
        <v>1</v>
      </c>
      <c r="V11800" t="s">
        <v>1242</v>
      </c>
      <c r="W11800" t="s">
        <v>7847</v>
      </c>
      <c r="X11800" t="s">
        <v>15899</v>
      </c>
      <c r="Y11800">
        <v>117</v>
      </c>
      <c r="Z11800">
        <v>117</v>
      </c>
      <c r="AA11800">
        <v>2</v>
      </c>
      <c r="AB11800">
        <v>2</v>
      </c>
      <c r="AC11800">
        <v>63</v>
      </c>
    </row>
    <row r="11801" spans="1:29">
      <c r="A11801">
        <v>12795</v>
      </c>
      <c r="B11801" t="s">
        <v>805</v>
      </c>
      <c r="C11801" t="s">
        <v>13742</v>
      </c>
      <c r="J11801" t="s">
        <v>1436</v>
      </c>
      <c r="K11801">
        <v>0</v>
      </c>
      <c r="N11801" t="b">
        <v>1</v>
      </c>
      <c r="O11801" t="b">
        <v>0</v>
      </c>
      <c r="P11801" t="b">
        <v>0</v>
      </c>
      <c r="Q11801">
        <v>8</v>
      </c>
      <c r="R11801">
        <v>8</v>
      </c>
      <c r="S11801">
        <v>1</v>
      </c>
      <c r="T11801">
        <v>2</v>
      </c>
      <c r="U11801" t="b">
        <v>1</v>
      </c>
      <c r="V11801" t="s">
        <v>1242</v>
      </c>
      <c r="W11801" t="s">
        <v>7847</v>
      </c>
      <c r="X11801" t="s">
        <v>15900</v>
      </c>
      <c r="Y11801">
        <v>117</v>
      </c>
      <c r="Z11801">
        <v>117</v>
      </c>
      <c r="AA11801">
        <v>3</v>
      </c>
      <c r="AB11801">
        <v>3</v>
      </c>
      <c r="AC11801">
        <v>63</v>
      </c>
    </row>
    <row r="11802" spans="1:29">
      <c r="A11802">
        <v>12796</v>
      </c>
      <c r="B11802" t="s">
        <v>805</v>
      </c>
      <c r="C11802" t="s">
        <v>13743</v>
      </c>
      <c r="J11802" t="s">
        <v>1436</v>
      </c>
      <c r="K11802">
        <v>0</v>
      </c>
      <c r="N11802" t="b">
        <v>1</v>
      </c>
      <c r="O11802" t="b">
        <v>0</v>
      </c>
      <c r="P11802" t="b">
        <v>0</v>
      </c>
      <c r="Q11802">
        <v>8</v>
      </c>
      <c r="R11802">
        <v>8</v>
      </c>
      <c r="S11802">
        <v>1</v>
      </c>
      <c r="T11802">
        <v>2</v>
      </c>
      <c r="U11802" t="b">
        <v>1</v>
      </c>
      <c r="V11802" t="s">
        <v>1242</v>
      </c>
      <c r="W11802" t="s">
        <v>7847</v>
      </c>
      <c r="X11802" t="s">
        <v>15021</v>
      </c>
      <c r="Y11802">
        <v>117</v>
      </c>
      <c r="Z11802">
        <v>117</v>
      </c>
      <c r="AA11802">
        <v>4</v>
      </c>
      <c r="AB11802">
        <v>4</v>
      </c>
      <c r="AC11802">
        <v>63</v>
      </c>
    </row>
    <row r="11803" spans="1:29">
      <c r="A11803">
        <v>12797</v>
      </c>
      <c r="B11803" t="s">
        <v>805</v>
      </c>
      <c r="C11803" t="s">
        <v>13744</v>
      </c>
      <c r="J11803" t="s">
        <v>1436</v>
      </c>
      <c r="K11803">
        <v>0</v>
      </c>
      <c r="N11803" t="b">
        <v>1</v>
      </c>
      <c r="O11803" t="b">
        <v>0</v>
      </c>
      <c r="P11803" t="b">
        <v>0</v>
      </c>
      <c r="Q11803">
        <v>8</v>
      </c>
      <c r="R11803">
        <v>8</v>
      </c>
      <c r="S11803">
        <v>1</v>
      </c>
      <c r="T11803">
        <v>2</v>
      </c>
      <c r="U11803" t="b">
        <v>1</v>
      </c>
      <c r="V11803" t="s">
        <v>1242</v>
      </c>
      <c r="W11803" t="s">
        <v>7847</v>
      </c>
      <c r="X11803" t="s">
        <v>15022</v>
      </c>
      <c r="Y11803">
        <v>117</v>
      </c>
      <c r="Z11803">
        <v>117</v>
      </c>
      <c r="AA11803">
        <v>5</v>
      </c>
      <c r="AB11803">
        <v>5</v>
      </c>
      <c r="AC11803">
        <v>63</v>
      </c>
    </row>
    <row r="11804" spans="1:29">
      <c r="A11804">
        <v>12798</v>
      </c>
      <c r="B11804" t="s">
        <v>805</v>
      </c>
      <c r="C11804" t="s">
        <v>13745</v>
      </c>
      <c r="J11804" t="s">
        <v>1436</v>
      </c>
      <c r="K11804">
        <v>0</v>
      </c>
      <c r="N11804" t="b">
        <v>1</v>
      </c>
      <c r="O11804" t="b">
        <v>0</v>
      </c>
      <c r="P11804" t="b">
        <v>0</v>
      </c>
      <c r="Q11804">
        <v>8</v>
      </c>
      <c r="R11804">
        <v>8</v>
      </c>
      <c r="S11804">
        <v>1</v>
      </c>
      <c r="T11804">
        <v>2</v>
      </c>
      <c r="U11804" t="b">
        <v>1</v>
      </c>
      <c r="V11804" t="s">
        <v>1242</v>
      </c>
      <c r="W11804" t="s">
        <v>7847</v>
      </c>
      <c r="X11804" t="s">
        <v>15901</v>
      </c>
      <c r="Y11804">
        <v>118</v>
      </c>
      <c r="Z11804">
        <v>118</v>
      </c>
      <c r="AA11804">
        <v>2</v>
      </c>
      <c r="AB11804">
        <v>2</v>
      </c>
      <c r="AC11804">
        <v>63</v>
      </c>
    </row>
    <row r="11805" spans="1:29">
      <c r="A11805">
        <v>12799</v>
      </c>
      <c r="B11805" t="s">
        <v>805</v>
      </c>
      <c r="C11805" t="s">
        <v>13746</v>
      </c>
      <c r="J11805" t="s">
        <v>1436</v>
      </c>
      <c r="K11805">
        <v>0</v>
      </c>
      <c r="N11805" t="b">
        <v>1</v>
      </c>
      <c r="O11805" t="b">
        <v>0</v>
      </c>
      <c r="P11805" t="b">
        <v>0</v>
      </c>
      <c r="Q11805">
        <v>8</v>
      </c>
      <c r="R11805">
        <v>8</v>
      </c>
      <c r="S11805">
        <v>1</v>
      </c>
      <c r="T11805">
        <v>2</v>
      </c>
      <c r="U11805" t="b">
        <v>1</v>
      </c>
      <c r="V11805" t="s">
        <v>1242</v>
      </c>
      <c r="W11805" t="s">
        <v>7847</v>
      </c>
      <c r="X11805" t="s">
        <v>15902</v>
      </c>
      <c r="Y11805">
        <v>118</v>
      </c>
      <c r="Z11805">
        <v>118</v>
      </c>
      <c r="AA11805">
        <v>3</v>
      </c>
      <c r="AB11805">
        <v>3</v>
      </c>
      <c r="AC11805">
        <v>63</v>
      </c>
    </row>
    <row r="11806" spans="1:29">
      <c r="A11806">
        <v>12800</v>
      </c>
      <c r="B11806" t="s">
        <v>805</v>
      </c>
      <c r="C11806" t="s">
        <v>13747</v>
      </c>
      <c r="J11806" t="s">
        <v>1436</v>
      </c>
      <c r="K11806">
        <v>0</v>
      </c>
      <c r="N11806" t="b">
        <v>1</v>
      </c>
      <c r="O11806" t="b">
        <v>0</v>
      </c>
      <c r="P11806" t="b">
        <v>0</v>
      </c>
      <c r="Q11806">
        <v>8</v>
      </c>
      <c r="R11806">
        <v>8</v>
      </c>
      <c r="S11806">
        <v>1</v>
      </c>
      <c r="T11806">
        <v>2</v>
      </c>
      <c r="U11806" t="b">
        <v>1</v>
      </c>
      <c r="V11806" t="s">
        <v>1242</v>
      </c>
      <c r="W11806" t="s">
        <v>7847</v>
      </c>
      <c r="X11806" t="s">
        <v>15023</v>
      </c>
      <c r="Y11806">
        <v>118</v>
      </c>
      <c r="Z11806">
        <v>118</v>
      </c>
      <c r="AA11806">
        <v>4</v>
      </c>
      <c r="AB11806">
        <v>4</v>
      </c>
      <c r="AC11806">
        <v>63</v>
      </c>
    </row>
    <row r="11807" spans="1:29">
      <c r="A11807">
        <v>12801</v>
      </c>
      <c r="B11807" t="s">
        <v>805</v>
      </c>
      <c r="C11807" t="s">
        <v>13748</v>
      </c>
      <c r="J11807" t="s">
        <v>1436</v>
      </c>
      <c r="K11807">
        <v>0</v>
      </c>
      <c r="N11807" t="b">
        <v>1</v>
      </c>
      <c r="O11807" t="b">
        <v>0</v>
      </c>
      <c r="P11807" t="b">
        <v>0</v>
      </c>
      <c r="Q11807">
        <v>8</v>
      </c>
      <c r="R11807">
        <v>8</v>
      </c>
      <c r="S11807">
        <v>1</v>
      </c>
      <c r="T11807">
        <v>2</v>
      </c>
      <c r="U11807" t="b">
        <v>1</v>
      </c>
      <c r="V11807" t="s">
        <v>1242</v>
      </c>
      <c r="W11807" t="s">
        <v>7847</v>
      </c>
      <c r="X11807" t="s">
        <v>15024</v>
      </c>
      <c r="Y11807">
        <v>118</v>
      </c>
      <c r="Z11807">
        <v>118</v>
      </c>
      <c r="AA11807">
        <v>5</v>
      </c>
      <c r="AB11807">
        <v>5</v>
      </c>
      <c r="AC11807">
        <v>63</v>
      </c>
    </row>
    <row r="11808" spans="1:29">
      <c r="A11808">
        <v>12802</v>
      </c>
      <c r="B11808" t="s">
        <v>805</v>
      </c>
      <c r="C11808" t="s">
        <v>13749</v>
      </c>
      <c r="J11808" t="s">
        <v>1436</v>
      </c>
      <c r="K11808">
        <v>0</v>
      </c>
      <c r="N11808" t="b">
        <v>1</v>
      </c>
      <c r="O11808" t="b">
        <v>0</v>
      </c>
      <c r="P11808" t="b">
        <v>0</v>
      </c>
      <c r="Q11808">
        <v>8</v>
      </c>
      <c r="R11808">
        <v>8</v>
      </c>
      <c r="S11808">
        <v>1</v>
      </c>
      <c r="T11808">
        <v>2</v>
      </c>
      <c r="U11808" t="b">
        <v>1</v>
      </c>
      <c r="V11808" t="s">
        <v>1242</v>
      </c>
      <c r="W11808" t="s">
        <v>7847</v>
      </c>
      <c r="X11808" t="s">
        <v>15903</v>
      </c>
      <c r="Y11808">
        <v>119</v>
      </c>
      <c r="Z11808">
        <v>119</v>
      </c>
      <c r="AA11808">
        <v>2</v>
      </c>
      <c r="AB11808">
        <v>2</v>
      </c>
      <c r="AC11808">
        <v>63</v>
      </c>
    </row>
    <row r="11809" spans="1:29">
      <c r="A11809">
        <v>12803</v>
      </c>
      <c r="B11809" t="s">
        <v>805</v>
      </c>
      <c r="C11809" t="s">
        <v>13750</v>
      </c>
      <c r="J11809" t="s">
        <v>1436</v>
      </c>
      <c r="K11809">
        <v>0</v>
      </c>
      <c r="N11809" t="b">
        <v>1</v>
      </c>
      <c r="O11809" t="b">
        <v>0</v>
      </c>
      <c r="P11809" t="b">
        <v>0</v>
      </c>
      <c r="Q11809">
        <v>8</v>
      </c>
      <c r="R11809">
        <v>8</v>
      </c>
      <c r="S11809">
        <v>1</v>
      </c>
      <c r="T11809">
        <v>2</v>
      </c>
      <c r="U11809" t="b">
        <v>1</v>
      </c>
      <c r="V11809" t="s">
        <v>1242</v>
      </c>
      <c r="W11809" t="s">
        <v>7847</v>
      </c>
      <c r="X11809" t="s">
        <v>15904</v>
      </c>
      <c r="Y11809">
        <v>119</v>
      </c>
      <c r="Z11809">
        <v>119</v>
      </c>
      <c r="AA11809">
        <v>3</v>
      </c>
      <c r="AB11809">
        <v>3</v>
      </c>
      <c r="AC11809">
        <v>63</v>
      </c>
    </row>
    <row r="11810" spans="1:29">
      <c r="A11810">
        <v>12804</v>
      </c>
      <c r="B11810" t="s">
        <v>805</v>
      </c>
      <c r="C11810" t="s">
        <v>13751</v>
      </c>
      <c r="J11810" t="s">
        <v>1436</v>
      </c>
      <c r="K11810">
        <v>0</v>
      </c>
      <c r="N11810" t="b">
        <v>1</v>
      </c>
      <c r="O11810" t="b">
        <v>0</v>
      </c>
      <c r="P11810" t="b">
        <v>0</v>
      </c>
      <c r="Q11810">
        <v>8</v>
      </c>
      <c r="R11810">
        <v>8</v>
      </c>
      <c r="S11810">
        <v>1</v>
      </c>
      <c r="T11810">
        <v>2</v>
      </c>
      <c r="U11810" t="b">
        <v>1</v>
      </c>
      <c r="V11810" t="s">
        <v>1242</v>
      </c>
      <c r="W11810" t="s">
        <v>7847</v>
      </c>
      <c r="X11810" t="s">
        <v>15025</v>
      </c>
      <c r="Y11810">
        <v>119</v>
      </c>
      <c r="Z11810">
        <v>119</v>
      </c>
      <c r="AA11810">
        <v>4</v>
      </c>
      <c r="AB11810">
        <v>4</v>
      </c>
      <c r="AC11810">
        <v>63</v>
      </c>
    </row>
    <row r="11811" spans="1:29">
      <c r="A11811">
        <v>12805</v>
      </c>
      <c r="B11811" t="s">
        <v>805</v>
      </c>
      <c r="C11811" t="s">
        <v>13752</v>
      </c>
      <c r="J11811" t="s">
        <v>1436</v>
      </c>
      <c r="K11811">
        <v>0</v>
      </c>
      <c r="N11811" t="b">
        <v>1</v>
      </c>
      <c r="O11811" t="b">
        <v>0</v>
      </c>
      <c r="P11811" t="b">
        <v>0</v>
      </c>
      <c r="Q11811">
        <v>8</v>
      </c>
      <c r="R11811">
        <v>8</v>
      </c>
      <c r="S11811">
        <v>1</v>
      </c>
      <c r="T11811">
        <v>2</v>
      </c>
      <c r="U11811" t="b">
        <v>1</v>
      </c>
      <c r="V11811" t="s">
        <v>1242</v>
      </c>
      <c r="W11811" t="s">
        <v>7847</v>
      </c>
      <c r="X11811" t="s">
        <v>15026</v>
      </c>
      <c r="Y11811">
        <v>119</v>
      </c>
      <c r="Z11811">
        <v>119</v>
      </c>
      <c r="AA11811">
        <v>5</v>
      </c>
      <c r="AB11811">
        <v>5</v>
      </c>
      <c r="AC11811">
        <v>63</v>
      </c>
    </row>
    <row r="11812" spans="1:29">
      <c r="A11812">
        <v>12806</v>
      </c>
      <c r="B11812" t="s">
        <v>805</v>
      </c>
      <c r="C11812" t="s">
        <v>13753</v>
      </c>
      <c r="J11812" t="s">
        <v>1436</v>
      </c>
      <c r="K11812">
        <v>0</v>
      </c>
      <c r="N11812" t="b">
        <v>1</v>
      </c>
      <c r="O11812" t="b">
        <v>0</v>
      </c>
      <c r="P11812" t="b">
        <v>0</v>
      </c>
      <c r="Q11812">
        <v>8</v>
      </c>
      <c r="R11812">
        <v>8</v>
      </c>
      <c r="S11812">
        <v>1</v>
      </c>
      <c r="T11812">
        <v>2</v>
      </c>
      <c r="U11812" t="b">
        <v>1</v>
      </c>
      <c r="V11812" t="s">
        <v>1242</v>
      </c>
      <c r="W11812" t="s">
        <v>7847</v>
      </c>
      <c r="X11812" t="s">
        <v>15905</v>
      </c>
      <c r="Y11812">
        <v>120</v>
      </c>
      <c r="Z11812">
        <v>120</v>
      </c>
      <c r="AA11812">
        <v>2</v>
      </c>
      <c r="AB11812">
        <v>2</v>
      </c>
      <c r="AC11812">
        <v>63</v>
      </c>
    </row>
    <row r="11813" spans="1:29">
      <c r="A11813">
        <v>12807</v>
      </c>
      <c r="B11813" t="s">
        <v>805</v>
      </c>
      <c r="C11813" t="s">
        <v>13754</v>
      </c>
      <c r="J11813" t="s">
        <v>1436</v>
      </c>
      <c r="K11813">
        <v>0</v>
      </c>
      <c r="N11813" t="b">
        <v>1</v>
      </c>
      <c r="O11813" t="b">
        <v>0</v>
      </c>
      <c r="P11813" t="b">
        <v>0</v>
      </c>
      <c r="Q11813">
        <v>8</v>
      </c>
      <c r="R11813">
        <v>8</v>
      </c>
      <c r="S11813">
        <v>1</v>
      </c>
      <c r="T11813">
        <v>2</v>
      </c>
      <c r="U11813" t="b">
        <v>1</v>
      </c>
      <c r="V11813" t="s">
        <v>1242</v>
      </c>
      <c r="W11813" t="s">
        <v>7847</v>
      </c>
      <c r="X11813" t="s">
        <v>15906</v>
      </c>
      <c r="Y11813">
        <v>120</v>
      </c>
      <c r="Z11813">
        <v>120</v>
      </c>
      <c r="AA11813">
        <v>3</v>
      </c>
      <c r="AB11813">
        <v>3</v>
      </c>
      <c r="AC11813">
        <v>63</v>
      </c>
    </row>
    <row r="11814" spans="1:29">
      <c r="A11814">
        <v>12808</v>
      </c>
      <c r="B11814" t="s">
        <v>805</v>
      </c>
      <c r="C11814" t="s">
        <v>13755</v>
      </c>
      <c r="J11814" t="s">
        <v>1436</v>
      </c>
      <c r="K11814">
        <v>0</v>
      </c>
      <c r="N11814" t="b">
        <v>1</v>
      </c>
      <c r="O11814" t="b">
        <v>0</v>
      </c>
      <c r="P11814" t="b">
        <v>0</v>
      </c>
      <c r="Q11814">
        <v>8</v>
      </c>
      <c r="R11814">
        <v>8</v>
      </c>
      <c r="S11814">
        <v>1</v>
      </c>
      <c r="T11814">
        <v>2</v>
      </c>
      <c r="U11814" t="b">
        <v>1</v>
      </c>
      <c r="V11814" t="s">
        <v>1242</v>
      </c>
      <c r="W11814" t="s">
        <v>7847</v>
      </c>
      <c r="X11814" t="s">
        <v>15027</v>
      </c>
      <c r="Y11814">
        <v>120</v>
      </c>
      <c r="Z11814">
        <v>120</v>
      </c>
      <c r="AA11814">
        <v>4</v>
      </c>
      <c r="AB11814">
        <v>4</v>
      </c>
      <c r="AC11814">
        <v>63</v>
      </c>
    </row>
    <row r="11815" spans="1:29">
      <c r="A11815">
        <v>12809</v>
      </c>
      <c r="B11815" t="s">
        <v>805</v>
      </c>
      <c r="C11815" t="s">
        <v>13756</v>
      </c>
      <c r="J11815" t="s">
        <v>1436</v>
      </c>
      <c r="K11815">
        <v>0</v>
      </c>
      <c r="N11815" t="b">
        <v>1</v>
      </c>
      <c r="O11815" t="b">
        <v>0</v>
      </c>
      <c r="P11815" t="b">
        <v>0</v>
      </c>
      <c r="Q11815">
        <v>8</v>
      </c>
      <c r="R11815">
        <v>8</v>
      </c>
      <c r="S11815">
        <v>1</v>
      </c>
      <c r="T11815">
        <v>2</v>
      </c>
      <c r="U11815" t="b">
        <v>1</v>
      </c>
      <c r="V11815" t="s">
        <v>1242</v>
      </c>
      <c r="W11815" t="s">
        <v>7847</v>
      </c>
      <c r="X11815" t="s">
        <v>15028</v>
      </c>
      <c r="Y11815">
        <v>120</v>
      </c>
      <c r="Z11815">
        <v>120</v>
      </c>
      <c r="AA11815">
        <v>5</v>
      </c>
      <c r="AB11815">
        <v>5</v>
      </c>
      <c r="AC11815">
        <v>63</v>
      </c>
    </row>
    <row r="11816" spans="1:29">
      <c r="A11816">
        <v>12810</v>
      </c>
      <c r="B11816" t="s">
        <v>805</v>
      </c>
      <c r="C11816" t="s">
        <v>13757</v>
      </c>
      <c r="J11816" t="s">
        <v>1436</v>
      </c>
      <c r="K11816">
        <v>0</v>
      </c>
      <c r="N11816" t="b">
        <v>1</v>
      </c>
      <c r="O11816" t="b">
        <v>0</v>
      </c>
      <c r="P11816" t="b">
        <v>0</v>
      </c>
      <c r="Q11816">
        <v>8</v>
      </c>
      <c r="R11816">
        <v>8</v>
      </c>
      <c r="S11816">
        <v>1</v>
      </c>
      <c r="T11816">
        <v>2</v>
      </c>
      <c r="U11816" t="b">
        <v>1</v>
      </c>
      <c r="V11816" t="s">
        <v>1242</v>
      </c>
      <c r="W11816" t="s">
        <v>7847</v>
      </c>
      <c r="X11816" t="s">
        <v>15907</v>
      </c>
      <c r="Y11816">
        <v>121</v>
      </c>
      <c r="Z11816">
        <v>121</v>
      </c>
      <c r="AA11816">
        <v>2</v>
      </c>
      <c r="AB11816">
        <v>2</v>
      </c>
      <c r="AC11816">
        <v>63</v>
      </c>
    </row>
    <row r="11817" spans="1:29">
      <c r="A11817">
        <v>12811</v>
      </c>
      <c r="B11817" t="s">
        <v>805</v>
      </c>
      <c r="C11817" t="s">
        <v>13758</v>
      </c>
      <c r="J11817" t="s">
        <v>1436</v>
      </c>
      <c r="K11817">
        <v>0</v>
      </c>
      <c r="N11817" t="b">
        <v>1</v>
      </c>
      <c r="O11817" t="b">
        <v>0</v>
      </c>
      <c r="P11817" t="b">
        <v>0</v>
      </c>
      <c r="Q11817">
        <v>8</v>
      </c>
      <c r="R11817">
        <v>8</v>
      </c>
      <c r="S11817">
        <v>1</v>
      </c>
      <c r="T11817">
        <v>2</v>
      </c>
      <c r="U11817" t="b">
        <v>1</v>
      </c>
      <c r="V11817" t="s">
        <v>1242</v>
      </c>
      <c r="W11817" t="s">
        <v>7847</v>
      </c>
      <c r="X11817" t="s">
        <v>15908</v>
      </c>
      <c r="Y11817">
        <v>121</v>
      </c>
      <c r="Z11817">
        <v>121</v>
      </c>
      <c r="AA11817">
        <v>3</v>
      </c>
      <c r="AB11817">
        <v>3</v>
      </c>
      <c r="AC11817">
        <v>63</v>
      </c>
    </row>
    <row r="11818" spans="1:29">
      <c r="A11818">
        <v>12812</v>
      </c>
      <c r="B11818" t="s">
        <v>805</v>
      </c>
      <c r="C11818" t="s">
        <v>13759</v>
      </c>
      <c r="J11818" t="s">
        <v>1436</v>
      </c>
      <c r="K11818">
        <v>0</v>
      </c>
      <c r="N11818" t="b">
        <v>1</v>
      </c>
      <c r="O11818" t="b">
        <v>0</v>
      </c>
      <c r="P11818" t="b">
        <v>0</v>
      </c>
      <c r="Q11818">
        <v>8</v>
      </c>
      <c r="R11818">
        <v>8</v>
      </c>
      <c r="S11818">
        <v>1</v>
      </c>
      <c r="T11818">
        <v>2</v>
      </c>
      <c r="U11818" t="b">
        <v>1</v>
      </c>
      <c r="V11818" t="s">
        <v>1242</v>
      </c>
      <c r="W11818" t="s">
        <v>7847</v>
      </c>
      <c r="X11818" t="s">
        <v>15029</v>
      </c>
      <c r="Y11818">
        <v>121</v>
      </c>
      <c r="Z11818">
        <v>121</v>
      </c>
      <c r="AA11818">
        <v>4</v>
      </c>
      <c r="AB11818">
        <v>4</v>
      </c>
      <c r="AC11818">
        <v>63</v>
      </c>
    </row>
    <row r="11819" spans="1:29">
      <c r="A11819">
        <v>12813</v>
      </c>
      <c r="B11819" t="s">
        <v>805</v>
      </c>
      <c r="C11819" t="s">
        <v>13760</v>
      </c>
      <c r="J11819" t="s">
        <v>1436</v>
      </c>
      <c r="K11819">
        <v>0</v>
      </c>
      <c r="N11819" t="b">
        <v>1</v>
      </c>
      <c r="O11819" t="b">
        <v>0</v>
      </c>
      <c r="P11819" t="b">
        <v>0</v>
      </c>
      <c r="Q11819">
        <v>8</v>
      </c>
      <c r="R11819">
        <v>8</v>
      </c>
      <c r="S11819">
        <v>1</v>
      </c>
      <c r="T11819">
        <v>2</v>
      </c>
      <c r="U11819" t="b">
        <v>1</v>
      </c>
      <c r="V11819" t="s">
        <v>1242</v>
      </c>
      <c r="W11819" t="s">
        <v>7847</v>
      </c>
      <c r="X11819" t="s">
        <v>15030</v>
      </c>
      <c r="Y11819">
        <v>121</v>
      </c>
      <c r="Z11819">
        <v>121</v>
      </c>
      <c r="AA11819">
        <v>5</v>
      </c>
      <c r="AB11819">
        <v>5</v>
      </c>
      <c r="AC11819">
        <v>63</v>
      </c>
    </row>
    <row r="11820" spans="1:29">
      <c r="A11820">
        <v>12814</v>
      </c>
      <c r="B11820" t="s">
        <v>805</v>
      </c>
      <c r="C11820" t="s">
        <v>13761</v>
      </c>
      <c r="J11820" t="s">
        <v>1436</v>
      </c>
      <c r="K11820">
        <v>0</v>
      </c>
      <c r="N11820" t="b">
        <v>1</v>
      </c>
      <c r="O11820" t="b">
        <v>0</v>
      </c>
      <c r="P11820" t="b">
        <v>0</v>
      </c>
      <c r="Q11820">
        <v>8</v>
      </c>
      <c r="R11820">
        <v>8</v>
      </c>
      <c r="S11820">
        <v>1</v>
      </c>
      <c r="T11820">
        <v>2</v>
      </c>
      <c r="U11820" t="b">
        <v>1</v>
      </c>
      <c r="V11820" t="s">
        <v>1242</v>
      </c>
      <c r="W11820" t="s">
        <v>7847</v>
      </c>
      <c r="X11820" t="s">
        <v>15909</v>
      </c>
      <c r="Y11820">
        <v>122</v>
      </c>
      <c r="Z11820">
        <v>122</v>
      </c>
      <c r="AA11820">
        <v>2</v>
      </c>
      <c r="AB11820">
        <v>2</v>
      </c>
      <c r="AC11820">
        <v>63</v>
      </c>
    </row>
    <row r="11821" spans="1:29">
      <c r="A11821">
        <v>12815</v>
      </c>
      <c r="B11821" t="s">
        <v>805</v>
      </c>
      <c r="C11821" t="s">
        <v>13762</v>
      </c>
      <c r="J11821" t="s">
        <v>1436</v>
      </c>
      <c r="K11821">
        <v>0</v>
      </c>
      <c r="N11821" t="b">
        <v>1</v>
      </c>
      <c r="O11821" t="b">
        <v>0</v>
      </c>
      <c r="P11821" t="b">
        <v>0</v>
      </c>
      <c r="Q11821">
        <v>8</v>
      </c>
      <c r="R11821">
        <v>8</v>
      </c>
      <c r="S11821">
        <v>1</v>
      </c>
      <c r="T11821">
        <v>2</v>
      </c>
      <c r="U11821" t="b">
        <v>1</v>
      </c>
      <c r="V11821" t="s">
        <v>1242</v>
      </c>
      <c r="W11821" t="s">
        <v>7847</v>
      </c>
      <c r="X11821" t="s">
        <v>15910</v>
      </c>
      <c r="Y11821">
        <v>122</v>
      </c>
      <c r="Z11821">
        <v>122</v>
      </c>
      <c r="AA11821">
        <v>3</v>
      </c>
      <c r="AB11821">
        <v>3</v>
      </c>
      <c r="AC11821">
        <v>63</v>
      </c>
    </row>
    <row r="11822" spans="1:29">
      <c r="A11822">
        <v>12816</v>
      </c>
      <c r="B11822" t="s">
        <v>805</v>
      </c>
      <c r="C11822" t="s">
        <v>13763</v>
      </c>
      <c r="J11822" t="s">
        <v>1436</v>
      </c>
      <c r="K11822">
        <v>0</v>
      </c>
      <c r="N11822" t="b">
        <v>1</v>
      </c>
      <c r="O11822" t="b">
        <v>0</v>
      </c>
      <c r="P11822" t="b">
        <v>0</v>
      </c>
      <c r="Q11822">
        <v>8</v>
      </c>
      <c r="R11822">
        <v>8</v>
      </c>
      <c r="S11822">
        <v>1</v>
      </c>
      <c r="T11822">
        <v>2</v>
      </c>
      <c r="U11822" t="b">
        <v>1</v>
      </c>
      <c r="V11822" t="s">
        <v>1242</v>
      </c>
      <c r="W11822" t="s">
        <v>7847</v>
      </c>
      <c r="X11822" t="s">
        <v>15031</v>
      </c>
      <c r="Y11822">
        <v>122</v>
      </c>
      <c r="Z11822">
        <v>122</v>
      </c>
      <c r="AA11822">
        <v>4</v>
      </c>
      <c r="AB11822">
        <v>4</v>
      </c>
      <c r="AC11822">
        <v>63</v>
      </c>
    </row>
    <row r="11823" spans="1:29">
      <c r="A11823">
        <v>12817</v>
      </c>
      <c r="B11823" t="s">
        <v>805</v>
      </c>
      <c r="C11823" t="s">
        <v>13764</v>
      </c>
      <c r="J11823" t="s">
        <v>1436</v>
      </c>
      <c r="K11823">
        <v>0</v>
      </c>
      <c r="N11823" t="b">
        <v>1</v>
      </c>
      <c r="O11823" t="b">
        <v>0</v>
      </c>
      <c r="P11823" t="b">
        <v>0</v>
      </c>
      <c r="Q11823">
        <v>8</v>
      </c>
      <c r="R11823">
        <v>8</v>
      </c>
      <c r="S11823">
        <v>1</v>
      </c>
      <c r="T11823">
        <v>2</v>
      </c>
      <c r="U11823" t="b">
        <v>1</v>
      </c>
      <c r="V11823" t="s">
        <v>1242</v>
      </c>
      <c r="W11823" t="s">
        <v>7847</v>
      </c>
      <c r="X11823" t="s">
        <v>15032</v>
      </c>
      <c r="Y11823">
        <v>122</v>
      </c>
      <c r="Z11823">
        <v>122</v>
      </c>
      <c r="AA11823">
        <v>5</v>
      </c>
      <c r="AB11823">
        <v>5</v>
      </c>
      <c r="AC11823">
        <v>63</v>
      </c>
    </row>
    <row r="11824" spans="1:29">
      <c r="A11824">
        <v>12818</v>
      </c>
      <c r="B11824" t="s">
        <v>805</v>
      </c>
      <c r="C11824" t="s">
        <v>13765</v>
      </c>
      <c r="J11824" t="s">
        <v>1436</v>
      </c>
      <c r="K11824">
        <v>0</v>
      </c>
      <c r="N11824" t="b">
        <v>1</v>
      </c>
      <c r="O11824" t="b">
        <v>0</v>
      </c>
      <c r="P11824" t="b">
        <v>0</v>
      </c>
      <c r="Q11824">
        <v>8</v>
      </c>
      <c r="R11824">
        <v>8</v>
      </c>
      <c r="S11824">
        <v>1</v>
      </c>
      <c r="T11824">
        <v>2</v>
      </c>
      <c r="U11824" t="b">
        <v>1</v>
      </c>
      <c r="V11824" t="s">
        <v>1242</v>
      </c>
      <c r="W11824" t="s">
        <v>7847</v>
      </c>
      <c r="X11824" t="s">
        <v>15911</v>
      </c>
      <c r="Y11824">
        <v>123</v>
      </c>
      <c r="Z11824">
        <v>123</v>
      </c>
      <c r="AA11824">
        <v>2</v>
      </c>
      <c r="AB11824">
        <v>2</v>
      </c>
      <c r="AC11824">
        <v>63</v>
      </c>
    </row>
    <row r="11825" spans="1:29">
      <c r="A11825">
        <v>12819</v>
      </c>
      <c r="B11825" t="s">
        <v>805</v>
      </c>
      <c r="C11825" t="s">
        <v>13766</v>
      </c>
      <c r="J11825" t="s">
        <v>1436</v>
      </c>
      <c r="K11825">
        <v>0</v>
      </c>
      <c r="N11825" t="b">
        <v>1</v>
      </c>
      <c r="O11825" t="b">
        <v>0</v>
      </c>
      <c r="P11825" t="b">
        <v>0</v>
      </c>
      <c r="Q11825">
        <v>8</v>
      </c>
      <c r="R11825">
        <v>8</v>
      </c>
      <c r="S11825">
        <v>1</v>
      </c>
      <c r="T11825">
        <v>2</v>
      </c>
      <c r="U11825" t="b">
        <v>1</v>
      </c>
      <c r="V11825" t="s">
        <v>1242</v>
      </c>
      <c r="W11825" t="s">
        <v>7847</v>
      </c>
      <c r="X11825" t="s">
        <v>15912</v>
      </c>
      <c r="Y11825">
        <v>123</v>
      </c>
      <c r="Z11825">
        <v>123</v>
      </c>
      <c r="AA11825">
        <v>3</v>
      </c>
      <c r="AB11825">
        <v>3</v>
      </c>
      <c r="AC11825">
        <v>63</v>
      </c>
    </row>
    <row r="11826" spans="1:29">
      <c r="A11826">
        <v>12820</v>
      </c>
      <c r="B11826" t="s">
        <v>805</v>
      </c>
      <c r="C11826" t="s">
        <v>13767</v>
      </c>
      <c r="J11826" t="s">
        <v>1436</v>
      </c>
      <c r="K11826">
        <v>0</v>
      </c>
      <c r="N11826" t="b">
        <v>1</v>
      </c>
      <c r="O11826" t="b">
        <v>0</v>
      </c>
      <c r="P11826" t="b">
        <v>0</v>
      </c>
      <c r="Q11826">
        <v>8</v>
      </c>
      <c r="R11826">
        <v>8</v>
      </c>
      <c r="S11826">
        <v>1</v>
      </c>
      <c r="T11826">
        <v>2</v>
      </c>
      <c r="U11826" t="b">
        <v>1</v>
      </c>
      <c r="V11826" t="s">
        <v>1242</v>
      </c>
      <c r="W11826" t="s">
        <v>7847</v>
      </c>
      <c r="X11826" t="s">
        <v>15033</v>
      </c>
      <c r="Y11826">
        <v>123</v>
      </c>
      <c r="Z11826">
        <v>123</v>
      </c>
      <c r="AA11826">
        <v>4</v>
      </c>
      <c r="AB11826">
        <v>4</v>
      </c>
      <c r="AC11826">
        <v>63</v>
      </c>
    </row>
    <row r="11827" spans="1:29">
      <c r="A11827">
        <v>12821</v>
      </c>
      <c r="B11827" t="s">
        <v>805</v>
      </c>
      <c r="C11827" t="s">
        <v>13768</v>
      </c>
      <c r="J11827" t="s">
        <v>1436</v>
      </c>
      <c r="K11827">
        <v>0</v>
      </c>
      <c r="N11827" t="b">
        <v>1</v>
      </c>
      <c r="O11827" t="b">
        <v>0</v>
      </c>
      <c r="P11827" t="b">
        <v>0</v>
      </c>
      <c r="Q11827">
        <v>8</v>
      </c>
      <c r="R11827">
        <v>8</v>
      </c>
      <c r="S11827">
        <v>1</v>
      </c>
      <c r="T11827">
        <v>2</v>
      </c>
      <c r="U11827" t="b">
        <v>1</v>
      </c>
      <c r="V11827" t="s">
        <v>1242</v>
      </c>
      <c r="W11827" t="s">
        <v>7847</v>
      </c>
      <c r="X11827" t="s">
        <v>15034</v>
      </c>
      <c r="Y11827">
        <v>123</v>
      </c>
      <c r="Z11827">
        <v>123</v>
      </c>
      <c r="AA11827">
        <v>5</v>
      </c>
      <c r="AB11827">
        <v>5</v>
      </c>
      <c r="AC11827">
        <v>63</v>
      </c>
    </row>
    <row r="11828" spans="1:29">
      <c r="A11828">
        <v>12822</v>
      </c>
      <c r="B11828" t="s">
        <v>805</v>
      </c>
      <c r="C11828" t="s">
        <v>13769</v>
      </c>
      <c r="J11828" t="s">
        <v>1436</v>
      </c>
      <c r="K11828">
        <v>0</v>
      </c>
      <c r="N11828" t="b">
        <v>1</v>
      </c>
      <c r="O11828" t="b">
        <v>0</v>
      </c>
      <c r="P11828" t="b">
        <v>0</v>
      </c>
      <c r="Q11828">
        <v>8</v>
      </c>
      <c r="R11828">
        <v>8</v>
      </c>
      <c r="S11828">
        <v>1</v>
      </c>
      <c r="T11828">
        <v>2</v>
      </c>
      <c r="U11828" t="b">
        <v>1</v>
      </c>
      <c r="V11828" t="s">
        <v>1242</v>
      </c>
      <c r="W11828" t="s">
        <v>7847</v>
      </c>
      <c r="X11828" t="s">
        <v>15913</v>
      </c>
      <c r="Y11828">
        <v>124</v>
      </c>
      <c r="Z11828">
        <v>124</v>
      </c>
      <c r="AA11828">
        <v>2</v>
      </c>
      <c r="AB11828">
        <v>2</v>
      </c>
      <c r="AC11828">
        <v>63</v>
      </c>
    </row>
    <row r="11829" spans="1:29">
      <c r="A11829">
        <v>12823</v>
      </c>
      <c r="B11829" t="s">
        <v>805</v>
      </c>
      <c r="C11829" t="s">
        <v>13770</v>
      </c>
      <c r="J11829" t="s">
        <v>1436</v>
      </c>
      <c r="K11829">
        <v>0</v>
      </c>
      <c r="N11829" t="b">
        <v>1</v>
      </c>
      <c r="O11829" t="b">
        <v>0</v>
      </c>
      <c r="P11829" t="b">
        <v>0</v>
      </c>
      <c r="Q11829">
        <v>8</v>
      </c>
      <c r="R11829">
        <v>8</v>
      </c>
      <c r="S11829">
        <v>1</v>
      </c>
      <c r="T11829">
        <v>2</v>
      </c>
      <c r="U11829" t="b">
        <v>1</v>
      </c>
      <c r="V11829" t="s">
        <v>1242</v>
      </c>
      <c r="W11829" t="s">
        <v>7847</v>
      </c>
      <c r="X11829" t="s">
        <v>15914</v>
      </c>
      <c r="Y11829">
        <v>124</v>
      </c>
      <c r="Z11829">
        <v>124</v>
      </c>
      <c r="AA11829">
        <v>3</v>
      </c>
      <c r="AB11829">
        <v>3</v>
      </c>
      <c r="AC11829">
        <v>63</v>
      </c>
    </row>
    <row r="11830" spans="1:29">
      <c r="A11830">
        <v>12824</v>
      </c>
      <c r="B11830" t="s">
        <v>805</v>
      </c>
      <c r="C11830" t="s">
        <v>13771</v>
      </c>
      <c r="J11830" t="s">
        <v>1436</v>
      </c>
      <c r="K11830">
        <v>0</v>
      </c>
      <c r="N11830" t="b">
        <v>1</v>
      </c>
      <c r="O11830" t="b">
        <v>0</v>
      </c>
      <c r="P11830" t="b">
        <v>0</v>
      </c>
      <c r="Q11830">
        <v>8</v>
      </c>
      <c r="R11830">
        <v>8</v>
      </c>
      <c r="S11830">
        <v>1</v>
      </c>
      <c r="T11830">
        <v>2</v>
      </c>
      <c r="U11830" t="b">
        <v>1</v>
      </c>
      <c r="V11830" t="s">
        <v>1242</v>
      </c>
      <c r="W11830" t="s">
        <v>7847</v>
      </c>
      <c r="X11830" t="s">
        <v>15035</v>
      </c>
      <c r="Y11830">
        <v>124</v>
      </c>
      <c r="Z11830">
        <v>124</v>
      </c>
      <c r="AA11830">
        <v>4</v>
      </c>
      <c r="AB11830">
        <v>4</v>
      </c>
      <c r="AC11830">
        <v>63</v>
      </c>
    </row>
    <row r="11831" spans="1:29">
      <c r="A11831">
        <v>12825</v>
      </c>
      <c r="B11831" t="s">
        <v>805</v>
      </c>
      <c r="C11831" t="s">
        <v>13772</v>
      </c>
      <c r="J11831" t="s">
        <v>1436</v>
      </c>
      <c r="K11831">
        <v>0</v>
      </c>
      <c r="N11831" t="b">
        <v>1</v>
      </c>
      <c r="O11831" t="b">
        <v>0</v>
      </c>
      <c r="P11831" t="b">
        <v>0</v>
      </c>
      <c r="Q11831">
        <v>8</v>
      </c>
      <c r="R11831">
        <v>8</v>
      </c>
      <c r="S11831">
        <v>1</v>
      </c>
      <c r="T11831">
        <v>2</v>
      </c>
      <c r="U11831" t="b">
        <v>1</v>
      </c>
      <c r="V11831" t="s">
        <v>1242</v>
      </c>
      <c r="W11831" t="s">
        <v>7847</v>
      </c>
      <c r="X11831" t="s">
        <v>15036</v>
      </c>
      <c r="Y11831">
        <v>124</v>
      </c>
      <c r="Z11831">
        <v>124</v>
      </c>
      <c r="AA11831">
        <v>5</v>
      </c>
      <c r="AB11831">
        <v>5</v>
      </c>
      <c r="AC11831">
        <v>63</v>
      </c>
    </row>
    <row r="11832" spans="1:29">
      <c r="A11832">
        <v>12826</v>
      </c>
      <c r="B11832" t="s">
        <v>805</v>
      </c>
      <c r="C11832" t="s">
        <v>13773</v>
      </c>
      <c r="J11832" t="s">
        <v>1436</v>
      </c>
      <c r="K11832">
        <v>0</v>
      </c>
      <c r="N11832" t="b">
        <v>1</v>
      </c>
      <c r="O11832" t="b">
        <v>0</v>
      </c>
      <c r="P11832" t="b">
        <v>0</v>
      </c>
      <c r="Q11832">
        <v>8</v>
      </c>
      <c r="R11832">
        <v>8</v>
      </c>
      <c r="S11832">
        <v>1</v>
      </c>
      <c r="T11832">
        <v>2</v>
      </c>
      <c r="U11832" t="b">
        <v>1</v>
      </c>
      <c r="V11832" t="s">
        <v>1242</v>
      </c>
      <c r="W11832" t="s">
        <v>7847</v>
      </c>
      <c r="X11832" t="s">
        <v>15915</v>
      </c>
      <c r="Y11832">
        <v>125</v>
      </c>
      <c r="Z11832">
        <v>125</v>
      </c>
      <c r="AA11832">
        <v>2</v>
      </c>
      <c r="AB11832">
        <v>2</v>
      </c>
      <c r="AC11832">
        <v>63</v>
      </c>
    </row>
    <row r="11833" spans="1:29">
      <c r="A11833">
        <v>12827</v>
      </c>
      <c r="B11833" t="s">
        <v>805</v>
      </c>
      <c r="C11833" t="s">
        <v>13774</v>
      </c>
      <c r="J11833" t="s">
        <v>1436</v>
      </c>
      <c r="K11833">
        <v>0</v>
      </c>
      <c r="N11833" t="b">
        <v>1</v>
      </c>
      <c r="O11833" t="b">
        <v>0</v>
      </c>
      <c r="P11833" t="b">
        <v>0</v>
      </c>
      <c r="Q11833">
        <v>8</v>
      </c>
      <c r="R11833">
        <v>8</v>
      </c>
      <c r="S11833">
        <v>1</v>
      </c>
      <c r="T11833">
        <v>2</v>
      </c>
      <c r="U11833" t="b">
        <v>1</v>
      </c>
      <c r="V11833" t="s">
        <v>1242</v>
      </c>
      <c r="W11833" t="s">
        <v>7847</v>
      </c>
      <c r="X11833" t="s">
        <v>15916</v>
      </c>
      <c r="Y11833">
        <v>125</v>
      </c>
      <c r="Z11833">
        <v>125</v>
      </c>
      <c r="AA11833">
        <v>3</v>
      </c>
      <c r="AB11833">
        <v>3</v>
      </c>
      <c r="AC11833">
        <v>63</v>
      </c>
    </row>
    <row r="11834" spans="1:29">
      <c r="A11834">
        <v>12828</v>
      </c>
      <c r="B11834" t="s">
        <v>805</v>
      </c>
      <c r="C11834" t="s">
        <v>13775</v>
      </c>
      <c r="J11834" t="s">
        <v>1436</v>
      </c>
      <c r="K11834">
        <v>0</v>
      </c>
      <c r="N11834" t="b">
        <v>1</v>
      </c>
      <c r="O11834" t="b">
        <v>0</v>
      </c>
      <c r="P11834" t="b">
        <v>0</v>
      </c>
      <c r="Q11834">
        <v>8</v>
      </c>
      <c r="R11834">
        <v>8</v>
      </c>
      <c r="S11834">
        <v>1</v>
      </c>
      <c r="T11834">
        <v>2</v>
      </c>
      <c r="U11834" t="b">
        <v>1</v>
      </c>
      <c r="V11834" t="s">
        <v>1242</v>
      </c>
      <c r="W11834" t="s">
        <v>7847</v>
      </c>
      <c r="X11834" t="s">
        <v>15037</v>
      </c>
      <c r="Y11834">
        <v>125</v>
      </c>
      <c r="Z11834">
        <v>125</v>
      </c>
      <c r="AA11834">
        <v>4</v>
      </c>
      <c r="AB11834">
        <v>4</v>
      </c>
      <c r="AC11834">
        <v>63</v>
      </c>
    </row>
    <row r="11835" spans="1:29">
      <c r="A11835">
        <v>12829</v>
      </c>
      <c r="B11835" t="s">
        <v>805</v>
      </c>
      <c r="C11835" t="s">
        <v>13776</v>
      </c>
      <c r="J11835" t="s">
        <v>1436</v>
      </c>
      <c r="K11835">
        <v>0</v>
      </c>
      <c r="N11835" t="b">
        <v>1</v>
      </c>
      <c r="O11835" t="b">
        <v>0</v>
      </c>
      <c r="P11835" t="b">
        <v>0</v>
      </c>
      <c r="Q11835">
        <v>8</v>
      </c>
      <c r="R11835">
        <v>8</v>
      </c>
      <c r="S11835">
        <v>1</v>
      </c>
      <c r="T11835">
        <v>2</v>
      </c>
      <c r="U11835" t="b">
        <v>1</v>
      </c>
      <c r="V11835" t="s">
        <v>1242</v>
      </c>
      <c r="W11835" t="s">
        <v>7847</v>
      </c>
      <c r="X11835" t="s">
        <v>15038</v>
      </c>
      <c r="Y11835">
        <v>125</v>
      </c>
      <c r="Z11835">
        <v>125</v>
      </c>
      <c r="AA11835">
        <v>5</v>
      </c>
      <c r="AB11835">
        <v>5</v>
      </c>
      <c r="AC11835">
        <v>63</v>
      </c>
    </row>
    <row r="11836" spans="1:29">
      <c r="A11836">
        <v>12830</v>
      </c>
      <c r="B11836" t="s">
        <v>805</v>
      </c>
      <c r="C11836" t="s">
        <v>13777</v>
      </c>
      <c r="J11836" t="s">
        <v>1436</v>
      </c>
      <c r="K11836">
        <v>0</v>
      </c>
      <c r="N11836" t="b">
        <v>1</v>
      </c>
      <c r="O11836" t="b">
        <v>0</v>
      </c>
      <c r="P11836" t="b">
        <v>0</v>
      </c>
      <c r="Q11836">
        <v>8</v>
      </c>
      <c r="R11836">
        <v>8</v>
      </c>
      <c r="S11836">
        <v>1</v>
      </c>
      <c r="T11836">
        <v>2</v>
      </c>
      <c r="U11836" t="b">
        <v>1</v>
      </c>
      <c r="V11836" t="s">
        <v>1242</v>
      </c>
      <c r="W11836" t="s">
        <v>7847</v>
      </c>
      <c r="X11836" t="s">
        <v>15917</v>
      </c>
      <c r="Y11836">
        <v>126</v>
      </c>
      <c r="Z11836">
        <v>126</v>
      </c>
      <c r="AA11836">
        <v>2</v>
      </c>
      <c r="AB11836">
        <v>2</v>
      </c>
      <c r="AC11836">
        <v>63</v>
      </c>
    </row>
    <row r="11837" spans="1:29">
      <c r="A11837">
        <v>12831</v>
      </c>
      <c r="B11837" t="s">
        <v>805</v>
      </c>
      <c r="C11837" t="s">
        <v>13778</v>
      </c>
      <c r="J11837" t="s">
        <v>1436</v>
      </c>
      <c r="K11837">
        <v>0</v>
      </c>
      <c r="N11837" t="b">
        <v>1</v>
      </c>
      <c r="O11837" t="b">
        <v>0</v>
      </c>
      <c r="P11837" t="b">
        <v>0</v>
      </c>
      <c r="Q11837">
        <v>8</v>
      </c>
      <c r="R11837">
        <v>8</v>
      </c>
      <c r="S11837">
        <v>1</v>
      </c>
      <c r="T11837">
        <v>2</v>
      </c>
      <c r="U11837" t="b">
        <v>1</v>
      </c>
      <c r="V11837" t="s">
        <v>1242</v>
      </c>
      <c r="W11837" t="s">
        <v>7847</v>
      </c>
      <c r="X11837" t="s">
        <v>15918</v>
      </c>
      <c r="Y11837">
        <v>126</v>
      </c>
      <c r="Z11837">
        <v>126</v>
      </c>
      <c r="AA11837">
        <v>3</v>
      </c>
      <c r="AB11837">
        <v>3</v>
      </c>
      <c r="AC11837">
        <v>63</v>
      </c>
    </row>
    <row r="11838" spans="1:29">
      <c r="A11838">
        <v>12832</v>
      </c>
      <c r="B11838" t="s">
        <v>805</v>
      </c>
      <c r="C11838" t="s">
        <v>13779</v>
      </c>
      <c r="J11838" t="s">
        <v>1436</v>
      </c>
      <c r="K11838">
        <v>0</v>
      </c>
      <c r="N11838" t="b">
        <v>1</v>
      </c>
      <c r="O11838" t="b">
        <v>0</v>
      </c>
      <c r="P11838" t="b">
        <v>0</v>
      </c>
      <c r="Q11838">
        <v>8</v>
      </c>
      <c r="R11838">
        <v>8</v>
      </c>
      <c r="S11838">
        <v>1</v>
      </c>
      <c r="T11838">
        <v>2</v>
      </c>
      <c r="U11838" t="b">
        <v>1</v>
      </c>
      <c r="V11838" t="s">
        <v>1242</v>
      </c>
      <c r="W11838" t="s">
        <v>7847</v>
      </c>
      <c r="X11838" t="s">
        <v>15178</v>
      </c>
      <c r="Y11838">
        <v>126</v>
      </c>
      <c r="Z11838">
        <v>126</v>
      </c>
      <c r="AA11838">
        <v>4</v>
      </c>
      <c r="AB11838">
        <v>4</v>
      </c>
      <c r="AC11838">
        <v>63</v>
      </c>
    </row>
    <row r="11839" spans="1:29">
      <c r="A11839">
        <v>12833</v>
      </c>
      <c r="B11839" t="s">
        <v>805</v>
      </c>
      <c r="C11839" t="s">
        <v>13780</v>
      </c>
      <c r="J11839" t="s">
        <v>1436</v>
      </c>
      <c r="K11839">
        <v>0</v>
      </c>
      <c r="N11839" t="b">
        <v>1</v>
      </c>
      <c r="O11839" t="b">
        <v>0</v>
      </c>
      <c r="P11839" t="b">
        <v>0</v>
      </c>
      <c r="Q11839">
        <v>8</v>
      </c>
      <c r="R11839">
        <v>8</v>
      </c>
      <c r="S11839">
        <v>1</v>
      </c>
      <c r="T11839">
        <v>2</v>
      </c>
      <c r="U11839" t="b">
        <v>1</v>
      </c>
      <c r="V11839" t="s">
        <v>1242</v>
      </c>
      <c r="W11839" t="s">
        <v>7847</v>
      </c>
      <c r="X11839" t="s">
        <v>15179</v>
      </c>
      <c r="Y11839">
        <v>126</v>
      </c>
      <c r="Z11839">
        <v>126</v>
      </c>
      <c r="AA11839">
        <v>5</v>
      </c>
      <c r="AB11839">
        <v>5</v>
      </c>
      <c r="AC11839">
        <v>63</v>
      </c>
    </row>
    <row r="11840" spans="1:29">
      <c r="A11840">
        <v>12834</v>
      </c>
      <c r="B11840" t="s">
        <v>805</v>
      </c>
      <c r="C11840" t="s">
        <v>13781</v>
      </c>
      <c r="J11840" t="s">
        <v>1436</v>
      </c>
      <c r="K11840">
        <v>0</v>
      </c>
      <c r="N11840" t="b">
        <v>1</v>
      </c>
      <c r="O11840" t="b">
        <v>0</v>
      </c>
      <c r="P11840" t="b">
        <v>0</v>
      </c>
      <c r="Q11840">
        <v>8</v>
      </c>
      <c r="R11840">
        <v>8</v>
      </c>
      <c r="S11840">
        <v>1</v>
      </c>
      <c r="T11840">
        <v>2</v>
      </c>
      <c r="U11840" t="b">
        <v>1</v>
      </c>
      <c r="V11840" t="s">
        <v>1242</v>
      </c>
      <c r="W11840" t="s">
        <v>7847</v>
      </c>
      <c r="X11840" t="s">
        <v>15919</v>
      </c>
      <c r="Y11840">
        <v>127</v>
      </c>
      <c r="Z11840">
        <v>127</v>
      </c>
      <c r="AA11840">
        <v>2</v>
      </c>
      <c r="AB11840">
        <v>2</v>
      </c>
      <c r="AC11840">
        <v>63</v>
      </c>
    </row>
    <row r="11841" spans="1:29">
      <c r="A11841">
        <v>12835</v>
      </c>
      <c r="B11841" t="s">
        <v>805</v>
      </c>
      <c r="C11841" t="s">
        <v>13782</v>
      </c>
      <c r="J11841" t="s">
        <v>1436</v>
      </c>
      <c r="K11841">
        <v>0</v>
      </c>
      <c r="N11841" t="b">
        <v>1</v>
      </c>
      <c r="O11841" t="b">
        <v>0</v>
      </c>
      <c r="P11841" t="b">
        <v>0</v>
      </c>
      <c r="Q11841">
        <v>8</v>
      </c>
      <c r="R11841">
        <v>8</v>
      </c>
      <c r="S11841">
        <v>1</v>
      </c>
      <c r="T11841">
        <v>2</v>
      </c>
      <c r="U11841" t="b">
        <v>1</v>
      </c>
      <c r="V11841" t="s">
        <v>1242</v>
      </c>
      <c r="W11841" t="s">
        <v>7847</v>
      </c>
      <c r="X11841" t="s">
        <v>15920</v>
      </c>
      <c r="Y11841">
        <v>127</v>
      </c>
      <c r="Z11841">
        <v>127</v>
      </c>
      <c r="AA11841">
        <v>3</v>
      </c>
      <c r="AB11841">
        <v>3</v>
      </c>
      <c r="AC11841">
        <v>63</v>
      </c>
    </row>
    <row r="11842" spans="1:29">
      <c r="A11842">
        <v>12836</v>
      </c>
      <c r="B11842" t="s">
        <v>805</v>
      </c>
      <c r="C11842" t="s">
        <v>13783</v>
      </c>
      <c r="J11842" t="s">
        <v>1436</v>
      </c>
      <c r="K11842">
        <v>0</v>
      </c>
      <c r="N11842" t="b">
        <v>1</v>
      </c>
      <c r="O11842" t="b">
        <v>0</v>
      </c>
      <c r="P11842" t="b">
        <v>0</v>
      </c>
      <c r="Q11842">
        <v>8</v>
      </c>
      <c r="R11842">
        <v>8</v>
      </c>
      <c r="S11842">
        <v>1</v>
      </c>
      <c r="T11842">
        <v>2</v>
      </c>
      <c r="U11842" t="b">
        <v>1</v>
      </c>
      <c r="V11842" t="s">
        <v>1242</v>
      </c>
      <c r="W11842" t="s">
        <v>7847</v>
      </c>
      <c r="X11842" t="s">
        <v>15183</v>
      </c>
      <c r="Y11842">
        <v>127</v>
      </c>
      <c r="Z11842">
        <v>127</v>
      </c>
      <c r="AA11842">
        <v>4</v>
      </c>
      <c r="AB11842">
        <v>4</v>
      </c>
      <c r="AC11842">
        <v>63</v>
      </c>
    </row>
    <row r="11843" spans="1:29">
      <c r="A11843">
        <v>12837</v>
      </c>
      <c r="B11843" t="s">
        <v>805</v>
      </c>
      <c r="C11843" t="s">
        <v>13784</v>
      </c>
      <c r="J11843" t="s">
        <v>1436</v>
      </c>
      <c r="K11843">
        <v>0</v>
      </c>
      <c r="N11843" t="b">
        <v>1</v>
      </c>
      <c r="O11843" t="b">
        <v>0</v>
      </c>
      <c r="P11843" t="b">
        <v>0</v>
      </c>
      <c r="Q11843">
        <v>8</v>
      </c>
      <c r="R11843">
        <v>8</v>
      </c>
      <c r="S11843">
        <v>1</v>
      </c>
      <c r="T11843">
        <v>2</v>
      </c>
      <c r="U11843" t="b">
        <v>1</v>
      </c>
      <c r="V11843" t="s">
        <v>1242</v>
      </c>
      <c r="W11843" t="s">
        <v>7847</v>
      </c>
      <c r="X11843" t="s">
        <v>15184</v>
      </c>
      <c r="Y11843">
        <v>127</v>
      </c>
      <c r="Z11843">
        <v>127</v>
      </c>
      <c r="AA11843">
        <v>5</v>
      </c>
      <c r="AB11843">
        <v>5</v>
      </c>
      <c r="AC11843">
        <v>63</v>
      </c>
    </row>
    <row r="11844" spans="1:29">
      <c r="A11844">
        <v>12838</v>
      </c>
      <c r="B11844" t="s">
        <v>805</v>
      </c>
      <c r="C11844" t="s">
        <v>13785</v>
      </c>
      <c r="J11844" t="s">
        <v>1436</v>
      </c>
      <c r="K11844">
        <v>0</v>
      </c>
      <c r="N11844" t="b">
        <v>1</v>
      </c>
      <c r="O11844" t="b">
        <v>0</v>
      </c>
      <c r="P11844" t="b">
        <v>0</v>
      </c>
      <c r="Q11844">
        <v>8</v>
      </c>
      <c r="R11844">
        <v>8</v>
      </c>
      <c r="S11844">
        <v>1</v>
      </c>
      <c r="T11844">
        <v>2</v>
      </c>
      <c r="U11844" t="b">
        <v>1</v>
      </c>
      <c r="V11844" t="s">
        <v>1242</v>
      </c>
      <c r="W11844" t="s">
        <v>7847</v>
      </c>
      <c r="X11844" t="s">
        <v>15921</v>
      </c>
      <c r="Y11844">
        <v>128</v>
      </c>
      <c r="Z11844">
        <v>128</v>
      </c>
      <c r="AA11844">
        <v>2</v>
      </c>
      <c r="AB11844">
        <v>2</v>
      </c>
      <c r="AC11844">
        <v>63</v>
      </c>
    </row>
    <row r="11845" spans="1:29">
      <c r="A11845">
        <v>12839</v>
      </c>
      <c r="B11845" t="s">
        <v>805</v>
      </c>
      <c r="C11845" t="s">
        <v>13786</v>
      </c>
      <c r="J11845" t="s">
        <v>1436</v>
      </c>
      <c r="K11845">
        <v>0</v>
      </c>
      <c r="N11845" t="b">
        <v>1</v>
      </c>
      <c r="O11845" t="b">
        <v>0</v>
      </c>
      <c r="P11845" t="b">
        <v>0</v>
      </c>
      <c r="Q11845">
        <v>8</v>
      </c>
      <c r="R11845">
        <v>8</v>
      </c>
      <c r="S11845">
        <v>1</v>
      </c>
      <c r="T11845">
        <v>2</v>
      </c>
      <c r="U11845" t="b">
        <v>1</v>
      </c>
      <c r="V11845" t="s">
        <v>1242</v>
      </c>
      <c r="W11845" t="s">
        <v>7847</v>
      </c>
      <c r="X11845" t="s">
        <v>15922</v>
      </c>
      <c r="Y11845">
        <v>128</v>
      </c>
      <c r="Z11845">
        <v>128</v>
      </c>
      <c r="AA11845">
        <v>3</v>
      </c>
      <c r="AB11845">
        <v>3</v>
      </c>
      <c r="AC11845">
        <v>63</v>
      </c>
    </row>
    <row r="11846" spans="1:29">
      <c r="A11846">
        <v>12840</v>
      </c>
      <c r="B11846" t="s">
        <v>805</v>
      </c>
      <c r="C11846" t="s">
        <v>13787</v>
      </c>
      <c r="J11846" t="s">
        <v>1436</v>
      </c>
      <c r="K11846">
        <v>0</v>
      </c>
      <c r="N11846" t="b">
        <v>1</v>
      </c>
      <c r="O11846" t="b">
        <v>0</v>
      </c>
      <c r="P11846" t="b">
        <v>0</v>
      </c>
      <c r="Q11846">
        <v>8</v>
      </c>
      <c r="R11846">
        <v>8</v>
      </c>
      <c r="S11846">
        <v>1</v>
      </c>
      <c r="T11846">
        <v>2</v>
      </c>
      <c r="U11846" t="b">
        <v>1</v>
      </c>
      <c r="V11846" t="s">
        <v>1242</v>
      </c>
      <c r="W11846" t="s">
        <v>7847</v>
      </c>
      <c r="X11846" t="s">
        <v>15923</v>
      </c>
      <c r="Y11846">
        <v>128</v>
      </c>
      <c r="Z11846">
        <v>128</v>
      </c>
      <c r="AA11846">
        <v>4</v>
      </c>
      <c r="AB11846">
        <v>4</v>
      </c>
      <c r="AC11846">
        <v>63</v>
      </c>
    </row>
    <row r="11847" spans="1:29">
      <c r="A11847">
        <v>12841</v>
      </c>
      <c r="B11847" t="s">
        <v>805</v>
      </c>
      <c r="C11847" t="s">
        <v>13788</v>
      </c>
      <c r="J11847" t="s">
        <v>1436</v>
      </c>
      <c r="K11847">
        <v>0</v>
      </c>
      <c r="N11847" t="b">
        <v>1</v>
      </c>
      <c r="O11847" t="b">
        <v>0</v>
      </c>
      <c r="P11847" t="b">
        <v>0</v>
      </c>
      <c r="Q11847">
        <v>8</v>
      </c>
      <c r="R11847">
        <v>8</v>
      </c>
      <c r="S11847">
        <v>1</v>
      </c>
      <c r="T11847">
        <v>2</v>
      </c>
      <c r="U11847" t="b">
        <v>1</v>
      </c>
      <c r="V11847" t="s">
        <v>1242</v>
      </c>
      <c r="W11847" t="s">
        <v>7847</v>
      </c>
      <c r="X11847" t="s">
        <v>15924</v>
      </c>
      <c r="Y11847">
        <v>128</v>
      </c>
      <c r="Z11847">
        <v>128</v>
      </c>
      <c r="AA11847">
        <v>5</v>
      </c>
      <c r="AB11847">
        <v>5</v>
      </c>
      <c r="AC11847">
        <v>63</v>
      </c>
    </row>
    <row r="11848" spans="1:29">
      <c r="A11848">
        <v>12842</v>
      </c>
      <c r="B11848" t="s">
        <v>805</v>
      </c>
      <c r="C11848" t="s">
        <v>13789</v>
      </c>
      <c r="J11848" t="s">
        <v>1436</v>
      </c>
      <c r="K11848">
        <v>0</v>
      </c>
      <c r="N11848" t="b">
        <v>1</v>
      </c>
      <c r="O11848" t="b">
        <v>0</v>
      </c>
      <c r="P11848" t="b">
        <v>0</v>
      </c>
      <c r="Q11848">
        <v>8</v>
      </c>
      <c r="R11848">
        <v>8</v>
      </c>
      <c r="S11848">
        <v>1</v>
      </c>
      <c r="T11848">
        <v>2</v>
      </c>
      <c r="U11848" t="b">
        <v>1</v>
      </c>
      <c r="V11848" t="s">
        <v>1242</v>
      </c>
      <c r="W11848" t="s">
        <v>7847</v>
      </c>
      <c r="X11848" t="s">
        <v>15925</v>
      </c>
      <c r="Y11848">
        <v>129</v>
      </c>
      <c r="Z11848">
        <v>129</v>
      </c>
      <c r="AA11848">
        <v>2</v>
      </c>
      <c r="AB11848">
        <v>2</v>
      </c>
      <c r="AC11848">
        <v>63</v>
      </c>
    </row>
    <row r="11849" spans="1:29">
      <c r="A11849">
        <v>12843</v>
      </c>
      <c r="B11849" t="s">
        <v>805</v>
      </c>
      <c r="C11849" t="s">
        <v>13790</v>
      </c>
      <c r="J11849" t="s">
        <v>1436</v>
      </c>
      <c r="K11849">
        <v>0</v>
      </c>
      <c r="N11849" t="b">
        <v>1</v>
      </c>
      <c r="O11849" t="b">
        <v>0</v>
      </c>
      <c r="P11849" t="b">
        <v>0</v>
      </c>
      <c r="Q11849">
        <v>8</v>
      </c>
      <c r="R11849">
        <v>8</v>
      </c>
      <c r="S11849">
        <v>1</v>
      </c>
      <c r="T11849">
        <v>2</v>
      </c>
      <c r="U11849" t="b">
        <v>1</v>
      </c>
      <c r="V11849" t="s">
        <v>1242</v>
      </c>
      <c r="W11849" t="s">
        <v>7847</v>
      </c>
      <c r="X11849" t="s">
        <v>15926</v>
      </c>
      <c r="Y11849">
        <v>129</v>
      </c>
      <c r="Z11849">
        <v>129</v>
      </c>
      <c r="AA11849">
        <v>3</v>
      </c>
      <c r="AB11849">
        <v>3</v>
      </c>
      <c r="AC11849">
        <v>63</v>
      </c>
    </row>
    <row r="11850" spans="1:29">
      <c r="A11850">
        <v>12844</v>
      </c>
      <c r="B11850" t="s">
        <v>805</v>
      </c>
      <c r="C11850" t="s">
        <v>13791</v>
      </c>
      <c r="J11850" t="s">
        <v>1436</v>
      </c>
      <c r="K11850">
        <v>0</v>
      </c>
      <c r="N11850" t="b">
        <v>1</v>
      </c>
      <c r="O11850" t="b">
        <v>0</v>
      </c>
      <c r="P11850" t="b">
        <v>0</v>
      </c>
      <c r="Q11850">
        <v>8</v>
      </c>
      <c r="R11850">
        <v>8</v>
      </c>
      <c r="S11850">
        <v>1</v>
      </c>
      <c r="T11850">
        <v>2</v>
      </c>
      <c r="U11850" t="b">
        <v>1</v>
      </c>
      <c r="V11850" t="s">
        <v>1242</v>
      </c>
      <c r="W11850" t="s">
        <v>7847</v>
      </c>
      <c r="X11850" t="s">
        <v>15188</v>
      </c>
      <c r="Y11850">
        <v>129</v>
      </c>
      <c r="Z11850">
        <v>129</v>
      </c>
      <c r="AA11850">
        <v>4</v>
      </c>
      <c r="AB11850">
        <v>4</v>
      </c>
      <c r="AC11850">
        <v>63</v>
      </c>
    </row>
    <row r="11851" spans="1:29">
      <c r="A11851">
        <v>12845</v>
      </c>
      <c r="B11851" t="s">
        <v>805</v>
      </c>
      <c r="C11851" t="s">
        <v>13792</v>
      </c>
      <c r="J11851" t="s">
        <v>1436</v>
      </c>
      <c r="K11851">
        <v>0</v>
      </c>
      <c r="N11851" t="b">
        <v>1</v>
      </c>
      <c r="O11851" t="b">
        <v>0</v>
      </c>
      <c r="P11851" t="b">
        <v>0</v>
      </c>
      <c r="Q11851">
        <v>8</v>
      </c>
      <c r="R11851">
        <v>8</v>
      </c>
      <c r="S11851">
        <v>1</v>
      </c>
      <c r="T11851">
        <v>2</v>
      </c>
      <c r="U11851" t="b">
        <v>1</v>
      </c>
      <c r="V11851" t="s">
        <v>1242</v>
      </c>
      <c r="W11851" t="s">
        <v>7847</v>
      </c>
      <c r="X11851" t="s">
        <v>15189</v>
      </c>
      <c r="Y11851">
        <v>129</v>
      </c>
      <c r="Z11851">
        <v>129</v>
      </c>
      <c r="AA11851">
        <v>5</v>
      </c>
      <c r="AB11851">
        <v>5</v>
      </c>
      <c r="AC11851">
        <v>63</v>
      </c>
    </row>
    <row r="11852" spans="1:29">
      <c r="A11852">
        <v>12846</v>
      </c>
      <c r="B11852" t="s">
        <v>805</v>
      </c>
      <c r="C11852" t="s">
        <v>13793</v>
      </c>
      <c r="J11852" t="s">
        <v>1436</v>
      </c>
      <c r="K11852">
        <v>0</v>
      </c>
      <c r="N11852" t="b">
        <v>1</v>
      </c>
      <c r="O11852" t="b">
        <v>0</v>
      </c>
      <c r="P11852" t="b">
        <v>0</v>
      </c>
      <c r="Q11852">
        <v>8</v>
      </c>
      <c r="R11852">
        <v>8</v>
      </c>
      <c r="S11852">
        <v>1</v>
      </c>
      <c r="T11852">
        <v>2</v>
      </c>
      <c r="U11852" t="b">
        <v>1</v>
      </c>
      <c r="V11852" t="s">
        <v>1242</v>
      </c>
      <c r="W11852" t="s">
        <v>7847</v>
      </c>
      <c r="X11852" t="s">
        <v>15927</v>
      </c>
      <c r="Y11852">
        <v>130</v>
      </c>
      <c r="Z11852">
        <v>130</v>
      </c>
      <c r="AA11852">
        <v>2</v>
      </c>
      <c r="AB11852">
        <v>2</v>
      </c>
      <c r="AC11852">
        <v>63</v>
      </c>
    </row>
    <row r="11853" spans="1:29">
      <c r="A11853">
        <v>12847</v>
      </c>
      <c r="B11853" t="s">
        <v>805</v>
      </c>
      <c r="C11853" t="s">
        <v>13794</v>
      </c>
      <c r="J11853" t="s">
        <v>1436</v>
      </c>
      <c r="K11853">
        <v>0</v>
      </c>
      <c r="N11853" t="b">
        <v>1</v>
      </c>
      <c r="O11853" t="b">
        <v>0</v>
      </c>
      <c r="P11853" t="b">
        <v>0</v>
      </c>
      <c r="Q11853">
        <v>8</v>
      </c>
      <c r="R11853">
        <v>8</v>
      </c>
      <c r="S11853">
        <v>1</v>
      </c>
      <c r="T11853">
        <v>2</v>
      </c>
      <c r="U11853" t="b">
        <v>1</v>
      </c>
      <c r="V11853" t="s">
        <v>1242</v>
      </c>
      <c r="W11853" t="s">
        <v>7847</v>
      </c>
      <c r="X11853" t="s">
        <v>15928</v>
      </c>
      <c r="Y11853">
        <v>130</v>
      </c>
      <c r="Z11853">
        <v>130</v>
      </c>
      <c r="AA11853">
        <v>3</v>
      </c>
      <c r="AB11853">
        <v>3</v>
      </c>
      <c r="AC11853">
        <v>63</v>
      </c>
    </row>
    <row r="11854" spans="1:29">
      <c r="A11854">
        <v>12848</v>
      </c>
      <c r="B11854" t="s">
        <v>805</v>
      </c>
      <c r="C11854" t="s">
        <v>13795</v>
      </c>
      <c r="J11854" t="s">
        <v>1436</v>
      </c>
      <c r="K11854">
        <v>0</v>
      </c>
      <c r="N11854" t="b">
        <v>1</v>
      </c>
      <c r="O11854" t="b">
        <v>0</v>
      </c>
      <c r="P11854" t="b">
        <v>0</v>
      </c>
      <c r="Q11854">
        <v>8</v>
      </c>
      <c r="R11854">
        <v>8</v>
      </c>
      <c r="S11854">
        <v>1</v>
      </c>
      <c r="T11854">
        <v>2</v>
      </c>
      <c r="U11854" t="b">
        <v>1</v>
      </c>
      <c r="V11854" t="s">
        <v>1242</v>
      </c>
      <c r="W11854" t="s">
        <v>7847</v>
      </c>
      <c r="X11854" t="s">
        <v>15190</v>
      </c>
      <c r="Y11854">
        <v>130</v>
      </c>
      <c r="Z11854">
        <v>130</v>
      </c>
      <c r="AA11854">
        <v>4</v>
      </c>
      <c r="AB11854">
        <v>4</v>
      </c>
      <c r="AC11854">
        <v>63</v>
      </c>
    </row>
    <row r="11855" spans="1:29">
      <c r="A11855">
        <v>12849</v>
      </c>
      <c r="B11855" t="s">
        <v>805</v>
      </c>
      <c r="C11855" t="s">
        <v>13796</v>
      </c>
      <c r="J11855" t="s">
        <v>1436</v>
      </c>
      <c r="K11855">
        <v>0</v>
      </c>
      <c r="N11855" t="b">
        <v>1</v>
      </c>
      <c r="O11855" t="b">
        <v>0</v>
      </c>
      <c r="P11855" t="b">
        <v>0</v>
      </c>
      <c r="Q11855">
        <v>8</v>
      </c>
      <c r="R11855">
        <v>8</v>
      </c>
      <c r="S11855">
        <v>1</v>
      </c>
      <c r="T11855">
        <v>2</v>
      </c>
      <c r="U11855" t="b">
        <v>1</v>
      </c>
      <c r="V11855" t="s">
        <v>1242</v>
      </c>
      <c r="W11855" t="s">
        <v>7847</v>
      </c>
      <c r="X11855" t="s">
        <v>15191</v>
      </c>
      <c r="Y11855">
        <v>130</v>
      </c>
      <c r="Z11855">
        <v>130</v>
      </c>
      <c r="AA11855">
        <v>5</v>
      </c>
      <c r="AB11855">
        <v>5</v>
      </c>
      <c r="AC11855">
        <v>63</v>
      </c>
    </row>
    <row r="11856" spans="1:29">
      <c r="A11856">
        <v>12850</v>
      </c>
      <c r="B11856" t="s">
        <v>805</v>
      </c>
      <c r="C11856" t="s">
        <v>13797</v>
      </c>
      <c r="J11856" t="s">
        <v>1436</v>
      </c>
      <c r="K11856">
        <v>0</v>
      </c>
      <c r="N11856" t="b">
        <v>1</v>
      </c>
      <c r="O11856" t="b">
        <v>0</v>
      </c>
      <c r="P11856" t="b">
        <v>0</v>
      </c>
      <c r="Q11856">
        <v>8</v>
      </c>
      <c r="R11856">
        <v>8</v>
      </c>
      <c r="S11856">
        <v>1</v>
      </c>
      <c r="T11856">
        <v>2</v>
      </c>
      <c r="U11856" t="b">
        <v>1</v>
      </c>
      <c r="V11856" t="s">
        <v>1242</v>
      </c>
      <c r="W11856" t="s">
        <v>7847</v>
      </c>
      <c r="X11856" t="s">
        <v>15929</v>
      </c>
      <c r="Y11856">
        <v>131</v>
      </c>
      <c r="Z11856">
        <v>131</v>
      </c>
      <c r="AA11856">
        <v>2</v>
      </c>
      <c r="AB11856">
        <v>2</v>
      </c>
      <c r="AC11856">
        <v>63</v>
      </c>
    </row>
    <row r="11857" spans="1:29">
      <c r="A11857">
        <v>12851</v>
      </c>
      <c r="B11857" t="s">
        <v>805</v>
      </c>
      <c r="C11857" t="s">
        <v>13798</v>
      </c>
      <c r="J11857" t="s">
        <v>1436</v>
      </c>
      <c r="K11857">
        <v>0</v>
      </c>
      <c r="N11857" t="b">
        <v>1</v>
      </c>
      <c r="O11857" t="b">
        <v>0</v>
      </c>
      <c r="P11857" t="b">
        <v>0</v>
      </c>
      <c r="Q11857">
        <v>8</v>
      </c>
      <c r="R11857">
        <v>8</v>
      </c>
      <c r="S11857">
        <v>1</v>
      </c>
      <c r="T11857">
        <v>2</v>
      </c>
      <c r="U11857" t="b">
        <v>1</v>
      </c>
      <c r="V11857" t="s">
        <v>1242</v>
      </c>
      <c r="W11857" t="s">
        <v>7847</v>
      </c>
      <c r="X11857" t="s">
        <v>15930</v>
      </c>
      <c r="Y11857">
        <v>131</v>
      </c>
      <c r="Z11857">
        <v>131</v>
      </c>
      <c r="AA11857">
        <v>3</v>
      </c>
      <c r="AB11857">
        <v>3</v>
      </c>
      <c r="AC11857">
        <v>63</v>
      </c>
    </row>
    <row r="11858" spans="1:29">
      <c r="A11858">
        <v>12852</v>
      </c>
      <c r="B11858" t="s">
        <v>805</v>
      </c>
      <c r="C11858" t="s">
        <v>13799</v>
      </c>
      <c r="J11858" t="s">
        <v>1436</v>
      </c>
      <c r="K11858">
        <v>0</v>
      </c>
      <c r="N11858" t="b">
        <v>1</v>
      </c>
      <c r="O11858" t="b">
        <v>0</v>
      </c>
      <c r="P11858" t="b">
        <v>0</v>
      </c>
      <c r="Q11858">
        <v>8</v>
      </c>
      <c r="R11858">
        <v>8</v>
      </c>
      <c r="S11858">
        <v>1</v>
      </c>
      <c r="T11858">
        <v>2</v>
      </c>
      <c r="U11858" t="b">
        <v>1</v>
      </c>
      <c r="V11858" t="s">
        <v>1242</v>
      </c>
      <c r="W11858" t="s">
        <v>7847</v>
      </c>
      <c r="X11858" t="s">
        <v>15192</v>
      </c>
      <c r="Y11858">
        <v>131</v>
      </c>
      <c r="Z11858">
        <v>131</v>
      </c>
      <c r="AA11858">
        <v>4</v>
      </c>
      <c r="AB11858">
        <v>4</v>
      </c>
      <c r="AC11858">
        <v>63</v>
      </c>
    </row>
    <row r="11859" spans="1:29">
      <c r="A11859">
        <v>12853</v>
      </c>
      <c r="B11859" t="s">
        <v>805</v>
      </c>
      <c r="C11859" t="s">
        <v>13800</v>
      </c>
      <c r="J11859" t="s">
        <v>1436</v>
      </c>
      <c r="K11859">
        <v>0</v>
      </c>
      <c r="N11859" t="b">
        <v>1</v>
      </c>
      <c r="O11859" t="b">
        <v>0</v>
      </c>
      <c r="P11859" t="b">
        <v>0</v>
      </c>
      <c r="Q11859">
        <v>8</v>
      </c>
      <c r="R11859">
        <v>8</v>
      </c>
      <c r="S11859">
        <v>1</v>
      </c>
      <c r="T11859">
        <v>2</v>
      </c>
      <c r="U11859" t="b">
        <v>1</v>
      </c>
      <c r="V11859" t="s">
        <v>1242</v>
      </c>
      <c r="W11859" t="s">
        <v>7847</v>
      </c>
      <c r="X11859" t="s">
        <v>15193</v>
      </c>
      <c r="Y11859">
        <v>131</v>
      </c>
      <c r="Z11859">
        <v>131</v>
      </c>
      <c r="AA11859">
        <v>5</v>
      </c>
      <c r="AB11859">
        <v>5</v>
      </c>
      <c r="AC11859">
        <v>63</v>
      </c>
    </row>
    <row r="11860" spans="1:29">
      <c r="A11860">
        <v>12854</v>
      </c>
      <c r="B11860" t="s">
        <v>805</v>
      </c>
      <c r="C11860" t="s">
        <v>13801</v>
      </c>
      <c r="J11860" t="s">
        <v>1436</v>
      </c>
      <c r="K11860">
        <v>0</v>
      </c>
      <c r="N11860" t="b">
        <v>1</v>
      </c>
      <c r="O11860" t="b">
        <v>0</v>
      </c>
      <c r="P11860" t="b">
        <v>0</v>
      </c>
      <c r="Q11860">
        <v>8</v>
      </c>
      <c r="R11860">
        <v>8</v>
      </c>
      <c r="S11860">
        <v>1</v>
      </c>
      <c r="T11860">
        <v>2</v>
      </c>
      <c r="U11860" t="b">
        <v>1</v>
      </c>
      <c r="V11860" t="s">
        <v>1242</v>
      </c>
      <c r="W11860" t="s">
        <v>7847</v>
      </c>
      <c r="X11860" t="s">
        <v>15931</v>
      </c>
      <c r="Y11860">
        <v>132</v>
      </c>
      <c r="Z11860">
        <v>132</v>
      </c>
      <c r="AA11860">
        <v>2</v>
      </c>
      <c r="AB11860">
        <v>2</v>
      </c>
      <c r="AC11860">
        <v>63</v>
      </c>
    </row>
    <row r="11861" spans="1:29">
      <c r="A11861">
        <v>12855</v>
      </c>
      <c r="B11861" t="s">
        <v>805</v>
      </c>
      <c r="C11861" t="s">
        <v>13802</v>
      </c>
      <c r="J11861" t="s">
        <v>1436</v>
      </c>
      <c r="K11861">
        <v>0</v>
      </c>
      <c r="N11861" t="b">
        <v>1</v>
      </c>
      <c r="O11861" t="b">
        <v>0</v>
      </c>
      <c r="P11861" t="b">
        <v>0</v>
      </c>
      <c r="Q11861">
        <v>8</v>
      </c>
      <c r="R11861">
        <v>8</v>
      </c>
      <c r="S11861">
        <v>1</v>
      </c>
      <c r="T11861">
        <v>2</v>
      </c>
      <c r="U11861" t="b">
        <v>1</v>
      </c>
      <c r="V11861" t="s">
        <v>1242</v>
      </c>
      <c r="W11861" t="s">
        <v>7847</v>
      </c>
      <c r="X11861" t="s">
        <v>15932</v>
      </c>
      <c r="Y11861">
        <v>132</v>
      </c>
      <c r="Z11861">
        <v>132</v>
      </c>
      <c r="AA11861">
        <v>3</v>
      </c>
      <c r="AB11861">
        <v>3</v>
      </c>
      <c r="AC11861">
        <v>63</v>
      </c>
    </row>
    <row r="11862" spans="1:29">
      <c r="A11862">
        <v>12856</v>
      </c>
      <c r="B11862" t="s">
        <v>805</v>
      </c>
      <c r="C11862" t="s">
        <v>13803</v>
      </c>
      <c r="J11862" t="s">
        <v>1436</v>
      </c>
      <c r="K11862">
        <v>0</v>
      </c>
      <c r="N11862" t="b">
        <v>1</v>
      </c>
      <c r="O11862" t="b">
        <v>0</v>
      </c>
      <c r="P11862" t="b">
        <v>0</v>
      </c>
      <c r="Q11862">
        <v>8</v>
      </c>
      <c r="R11862">
        <v>8</v>
      </c>
      <c r="S11862">
        <v>1</v>
      </c>
      <c r="T11862">
        <v>2</v>
      </c>
      <c r="U11862" t="b">
        <v>1</v>
      </c>
      <c r="V11862" t="s">
        <v>1242</v>
      </c>
      <c r="W11862" t="s">
        <v>7847</v>
      </c>
      <c r="X11862" t="s">
        <v>15194</v>
      </c>
      <c r="Y11862">
        <v>132</v>
      </c>
      <c r="Z11862">
        <v>132</v>
      </c>
      <c r="AA11862">
        <v>4</v>
      </c>
      <c r="AB11862">
        <v>4</v>
      </c>
      <c r="AC11862">
        <v>63</v>
      </c>
    </row>
    <row r="11863" spans="1:29">
      <c r="A11863">
        <v>12857</v>
      </c>
      <c r="B11863" t="s">
        <v>805</v>
      </c>
      <c r="C11863" t="s">
        <v>13804</v>
      </c>
      <c r="J11863" t="s">
        <v>1436</v>
      </c>
      <c r="K11863">
        <v>0</v>
      </c>
      <c r="N11863" t="b">
        <v>1</v>
      </c>
      <c r="O11863" t="b">
        <v>0</v>
      </c>
      <c r="P11863" t="b">
        <v>0</v>
      </c>
      <c r="Q11863">
        <v>8</v>
      </c>
      <c r="R11863">
        <v>8</v>
      </c>
      <c r="S11863">
        <v>1</v>
      </c>
      <c r="T11863">
        <v>2</v>
      </c>
      <c r="U11863" t="b">
        <v>1</v>
      </c>
      <c r="V11863" t="s">
        <v>1242</v>
      </c>
      <c r="W11863" t="s">
        <v>7847</v>
      </c>
      <c r="X11863" t="s">
        <v>15195</v>
      </c>
      <c r="Y11863">
        <v>132</v>
      </c>
      <c r="Z11863">
        <v>132</v>
      </c>
      <c r="AA11863">
        <v>5</v>
      </c>
      <c r="AB11863">
        <v>5</v>
      </c>
      <c r="AC11863">
        <v>63</v>
      </c>
    </row>
    <row r="11864" spans="1:29">
      <c r="A11864">
        <v>12858</v>
      </c>
      <c r="B11864" t="s">
        <v>805</v>
      </c>
      <c r="C11864" t="s">
        <v>13805</v>
      </c>
      <c r="J11864" t="s">
        <v>1436</v>
      </c>
      <c r="K11864">
        <v>0</v>
      </c>
      <c r="N11864" t="b">
        <v>1</v>
      </c>
      <c r="O11864" t="b">
        <v>0</v>
      </c>
      <c r="P11864" t="b">
        <v>0</v>
      </c>
      <c r="Q11864">
        <v>8</v>
      </c>
      <c r="R11864">
        <v>8</v>
      </c>
      <c r="S11864">
        <v>1</v>
      </c>
      <c r="T11864">
        <v>2</v>
      </c>
      <c r="U11864" t="b">
        <v>1</v>
      </c>
      <c r="V11864" t="s">
        <v>1242</v>
      </c>
      <c r="W11864" t="s">
        <v>7847</v>
      </c>
      <c r="X11864" t="s">
        <v>15933</v>
      </c>
      <c r="Y11864">
        <v>133</v>
      </c>
      <c r="Z11864">
        <v>133</v>
      </c>
      <c r="AA11864">
        <v>2</v>
      </c>
      <c r="AB11864">
        <v>2</v>
      </c>
      <c r="AC11864">
        <v>63</v>
      </c>
    </row>
    <row r="11865" spans="1:29">
      <c r="A11865">
        <v>12859</v>
      </c>
      <c r="B11865" t="s">
        <v>805</v>
      </c>
      <c r="C11865" t="s">
        <v>13806</v>
      </c>
      <c r="J11865" t="s">
        <v>1436</v>
      </c>
      <c r="K11865">
        <v>0</v>
      </c>
      <c r="N11865" t="b">
        <v>1</v>
      </c>
      <c r="O11865" t="b">
        <v>0</v>
      </c>
      <c r="P11865" t="b">
        <v>0</v>
      </c>
      <c r="Q11865">
        <v>8</v>
      </c>
      <c r="R11865">
        <v>8</v>
      </c>
      <c r="S11865">
        <v>1</v>
      </c>
      <c r="T11865">
        <v>2</v>
      </c>
      <c r="U11865" t="b">
        <v>1</v>
      </c>
      <c r="V11865" t="s">
        <v>1242</v>
      </c>
      <c r="W11865" t="s">
        <v>7847</v>
      </c>
      <c r="X11865" t="s">
        <v>15934</v>
      </c>
      <c r="Y11865">
        <v>133</v>
      </c>
      <c r="Z11865">
        <v>133</v>
      </c>
      <c r="AA11865">
        <v>3</v>
      </c>
      <c r="AB11865">
        <v>3</v>
      </c>
      <c r="AC11865">
        <v>63</v>
      </c>
    </row>
    <row r="11866" spans="1:29">
      <c r="A11866">
        <v>12860</v>
      </c>
      <c r="B11866" t="s">
        <v>805</v>
      </c>
      <c r="C11866" t="s">
        <v>13807</v>
      </c>
      <c r="J11866" t="s">
        <v>1436</v>
      </c>
      <c r="K11866">
        <v>0</v>
      </c>
      <c r="N11866" t="b">
        <v>1</v>
      </c>
      <c r="O11866" t="b">
        <v>0</v>
      </c>
      <c r="P11866" t="b">
        <v>0</v>
      </c>
      <c r="Q11866">
        <v>8</v>
      </c>
      <c r="R11866">
        <v>8</v>
      </c>
      <c r="S11866">
        <v>1</v>
      </c>
      <c r="T11866">
        <v>2</v>
      </c>
      <c r="U11866" t="b">
        <v>1</v>
      </c>
      <c r="V11866" t="s">
        <v>1242</v>
      </c>
      <c r="W11866" t="s">
        <v>7847</v>
      </c>
      <c r="X11866" t="s">
        <v>15196</v>
      </c>
      <c r="Y11866">
        <v>133</v>
      </c>
      <c r="Z11866">
        <v>133</v>
      </c>
      <c r="AA11866">
        <v>4</v>
      </c>
      <c r="AB11866">
        <v>4</v>
      </c>
      <c r="AC11866">
        <v>63</v>
      </c>
    </row>
    <row r="11867" spans="1:29">
      <c r="A11867">
        <v>12861</v>
      </c>
      <c r="B11867" t="s">
        <v>805</v>
      </c>
      <c r="C11867" t="s">
        <v>13808</v>
      </c>
      <c r="J11867" t="s">
        <v>1436</v>
      </c>
      <c r="K11867">
        <v>0</v>
      </c>
      <c r="N11867" t="b">
        <v>1</v>
      </c>
      <c r="O11867" t="b">
        <v>0</v>
      </c>
      <c r="P11867" t="b">
        <v>0</v>
      </c>
      <c r="Q11867">
        <v>8</v>
      </c>
      <c r="R11867">
        <v>8</v>
      </c>
      <c r="S11867">
        <v>1</v>
      </c>
      <c r="T11867">
        <v>2</v>
      </c>
      <c r="U11867" t="b">
        <v>1</v>
      </c>
      <c r="V11867" t="s">
        <v>1242</v>
      </c>
      <c r="W11867" t="s">
        <v>7847</v>
      </c>
      <c r="X11867" t="s">
        <v>15197</v>
      </c>
      <c r="Y11867">
        <v>133</v>
      </c>
      <c r="Z11867">
        <v>133</v>
      </c>
      <c r="AA11867">
        <v>5</v>
      </c>
      <c r="AB11867">
        <v>5</v>
      </c>
      <c r="AC11867">
        <v>63</v>
      </c>
    </row>
    <row r="11868" spans="1:29">
      <c r="A11868">
        <v>12862</v>
      </c>
      <c r="B11868" t="s">
        <v>805</v>
      </c>
      <c r="C11868" t="s">
        <v>13809</v>
      </c>
      <c r="J11868" t="s">
        <v>1436</v>
      </c>
      <c r="K11868">
        <v>0</v>
      </c>
      <c r="N11868" t="b">
        <v>1</v>
      </c>
      <c r="O11868" t="b">
        <v>0</v>
      </c>
      <c r="P11868" t="b">
        <v>0</v>
      </c>
      <c r="Q11868">
        <v>8</v>
      </c>
      <c r="R11868">
        <v>8</v>
      </c>
      <c r="S11868">
        <v>1</v>
      </c>
      <c r="T11868">
        <v>2</v>
      </c>
      <c r="U11868" t="b">
        <v>1</v>
      </c>
      <c r="V11868" t="s">
        <v>1242</v>
      </c>
      <c r="W11868" t="s">
        <v>7847</v>
      </c>
      <c r="X11868" t="s">
        <v>15935</v>
      </c>
      <c r="Y11868">
        <v>134</v>
      </c>
      <c r="Z11868">
        <v>134</v>
      </c>
      <c r="AA11868">
        <v>2</v>
      </c>
      <c r="AB11868">
        <v>2</v>
      </c>
      <c r="AC11868">
        <v>63</v>
      </c>
    </row>
    <row r="11869" spans="1:29">
      <c r="A11869">
        <v>12863</v>
      </c>
      <c r="B11869" t="s">
        <v>805</v>
      </c>
      <c r="C11869" t="s">
        <v>13810</v>
      </c>
      <c r="J11869" t="s">
        <v>1436</v>
      </c>
      <c r="K11869">
        <v>0</v>
      </c>
      <c r="N11869" t="b">
        <v>1</v>
      </c>
      <c r="O11869" t="b">
        <v>0</v>
      </c>
      <c r="P11869" t="b">
        <v>0</v>
      </c>
      <c r="Q11869">
        <v>8</v>
      </c>
      <c r="R11869">
        <v>8</v>
      </c>
      <c r="S11869">
        <v>1</v>
      </c>
      <c r="T11869">
        <v>2</v>
      </c>
      <c r="U11869" t="b">
        <v>1</v>
      </c>
      <c r="V11869" t="s">
        <v>1242</v>
      </c>
      <c r="W11869" t="s">
        <v>7847</v>
      </c>
      <c r="X11869" t="s">
        <v>15936</v>
      </c>
      <c r="Y11869">
        <v>134</v>
      </c>
      <c r="Z11869">
        <v>134</v>
      </c>
      <c r="AA11869">
        <v>3</v>
      </c>
      <c r="AB11869">
        <v>3</v>
      </c>
      <c r="AC11869">
        <v>63</v>
      </c>
    </row>
    <row r="11870" spans="1:29">
      <c r="A11870">
        <v>12864</v>
      </c>
      <c r="B11870" t="s">
        <v>805</v>
      </c>
      <c r="C11870" t="s">
        <v>13811</v>
      </c>
      <c r="J11870" t="s">
        <v>1436</v>
      </c>
      <c r="K11870">
        <v>0</v>
      </c>
      <c r="N11870" t="b">
        <v>1</v>
      </c>
      <c r="O11870" t="b">
        <v>0</v>
      </c>
      <c r="P11870" t="b">
        <v>0</v>
      </c>
      <c r="Q11870">
        <v>8</v>
      </c>
      <c r="R11870">
        <v>8</v>
      </c>
      <c r="S11870">
        <v>1</v>
      </c>
      <c r="T11870">
        <v>2</v>
      </c>
      <c r="U11870" t="b">
        <v>1</v>
      </c>
      <c r="V11870" t="s">
        <v>1242</v>
      </c>
      <c r="W11870" t="s">
        <v>7847</v>
      </c>
      <c r="X11870" t="s">
        <v>15198</v>
      </c>
      <c r="Y11870">
        <v>134</v>
      </c>
      <c r="Z11870">
        <v>134</v>
      </c>
      <c r="AA11870">
        <v>4</v>
      </c>
      <c r="AB11870">
        <v>4</v>
      </c>
      <c r="AC11870">
        <v>63</v>
      </c>
    </row>
    <row r="11871" spans="1:29">
      <c r="A11871">
        <v>12865</v>
      </c>
      <c r="B11871" t="s">
        <v>805</v>
      </c>
      <c r="C11871" t="s">
        <v>13812</v>
      </c>
      <c r="J11871" t="s">
        <v>1436</v>
      </c>
      <c r="K11871">
        <v>0</v>
      </c>
      <c r="N11871" t="b">
        <v>1</v>
      </c>
      <c r="O11871" t="b">
        <v>0</v>
      </c>
      <c r="P11871" t="b">
        <v>0</v>
      </c>
      <c r="Q11871">
        <v>8</v>
      </c>
      <c r="R11871">
        <v>8</v>
      </c>
      <c r="S11871">
        <v>1</v>
      </c>
      <c r="T11871">
        <v>2</v>
      </c>
      <c r="U11871" t="b">
        <v>1</v>
      </c>
      <c r="V11871" t="s">
        <v>1242</v>
      </c>
      <c r="W11871" t="s">
        <v>7847</v>
      </c>
      <c r="X11871" t="s">
        <v>15199</v>
      </c>
      <c r="Y11871">
        <v>134</v>
      </c>
      <c r="Z11871">
        <v>134</v>
      </c>
      <c r="AA11871">
        <v>5</v>
      </c>
      <c r="AB11871">
        <v>5</v>
      </c>
      <c r="AC11871">
        <v>63</v>
      </c>
    </row>
    <row r="11872" spans="1:29">
      <c r="A11872">
        <v>12866</v>
      </c>
      <c r="B11872" t="s">
        <v>805</v>
      </c>
      <c r="C11872" t="s">
        <v>13813</v>
      </c>
      <c r="J11872" t="s">
        <v>1436</v>
      </c>
      <c r="K11872">
        <v>0</v>
      </c>
      <c r="N11872" t="b">
        <v>1</v>
      </c>
      <c r="O11872" t="b">
        <v>0</v>
      </c>
      <c r="P11872" t="b">
        <v>0</v>
      </c>
      <c r="Q11872">
        <v>8</v>
      </c>
      <c r="R11872">
        <v>8</v>
      </c>
      <c r="S11872">
        <v>1</v>
      </c>
      <c r="T11872">
        <v>2</v>
      </c>
      <c r="U11872" t="b">
        <v>1</v>
      </c>
      <c r="V11872" t="s">
        <v>1242</v>
      </c>
      <c r="W11872" t="s">
        <v>7847</v>
      </c>
      <c r="X11872" t="s">
        <v>15937</v>
      </c>
      <c r="Y11872">
        <v>135</v>
      </c>
      <c r="Z11872">
        <v>135</v>
      </c>
      <c r="AA11872">
        <v>2</v>
      </c>
      <c r="AB11872">
        <v>2</v>
      </c>
      <c r="AC11872">
        <v>63</v>
      </c>
    </row>
    <row r="11873" spans="1:29">
      <c r="A11873">
        <v>12867</v>
      </c>
      <c r="B11873" t="s">
        <v>805</v>
      </c>
      <c r="C11873" t="s">
        <v>13814</v>
      </c>
      <c r="J11873" t="s">
        <v>1436</v>
      </c>
      <c r="K11873">
        <v>0</v>
      </c>
      <c r="N11873" t="b">
        <v>1</v>
      </c>
      <c r="O11873" t="b">
        <v>0</v>
      </c>
      <c r="P11873" t="b">
        <v>0</v>
      </c>
      <c r="Q11873">
        <v>8</v>
      </c>
      <c r="R11873">
        <v>8</v>
      </c>
      <c r="S11873">
        <v>1</v>
      </c>
      <c r="T11873">
        <v>2</v>
      </c>
      <c r="U11873" t="b">
        <v>1</v>
      </c>
      <c r="V11873" t="s">
        <v>1242</v>
      </c>
      <c r="W11873" t="s">
        <v>7847</v>
      </c>
      <c r="X11873" t="s">
        <v>15938</v>
      </c>
      <c r="Y11873">
        <v>135</v>
      </c>
      <c r="Z11873">
        <v>135</v>
      </c>
      <c r="AA11873">
        <v>3</v>
      </c>
      <c r="AB11873">
        <v>3</v>
      </c>
      <c r="AC11873">
        <v>63</v>
      </c>
    </row>
    <row r="11874" spans="1:29">
      <c r="A11874">
        <v>12868</v>
      </c>
      <c r="B11874" t="s">
        <v>805</v>
      </c>
      <c r="C11874" t="s">
        <v>13815</v>
      </c>
      <c r="J11874" t="s">
        <v>1436</v>
      </c>
      <c r="K11874">
        <v>0</v>
      </c>
      <c r="N11874" t="b">
        <v>1</v>
      </c>
      <c r="O11874" t="b">
        <v>0</v>
      </c>
      <c r="P11874" t="b">
        <v>0</v>
      </c>
      <c r="Q11874">
        <v>8</v>
      </c>
      <c r="R11874">
        <v>8</v>
      </c>
      <c r="S11874">
        <v>1</v>
      </c>
      <c r="T11874">
        <v>2</v>
      </c>
      <c r="U11874" t="b">
        <v>1</v>
      </c>
      <c r="V11874" t="s">
        <v>1242</v>
      </c>
      <c r="W11874" t="s">
        <v>7847</v>
      </c>
      <c r="X11874" t="s">
        <v>15200</v>
      </c>
      <c r="Y11874">
        <v>135</v>
      </c>
      <c r="Z11874">
        <v>135</v>
      </c>
      <c r="AA11874">
        <v>4</v>
      </c>
      <c r="AB11874">
        <v>4</v>
      </c>
      <c r="AC11874">
        <v>63</v>
      </c>
    </row>
    <row r="11875" spans="1:29">
      <c r="A11875">
        <v>12869</v>
      </c>
      <c r="B11875" t="s">
        <v>805</v>
      </c>
      <c r="C11875" t="s">
        <v>13816</v>
      </c>
      <c r="J11875" t="s">
        <v>1436</v>
      </c>
      <c r="K11875">
        <v>0</v>
      </c>
      <c r="N11875" t="b">
        <v>1</v>
      </c>
      <c r="O11875" t="b">
        <v>0</v>
      </c>
      <c r="P11875" t="b">
        <v>0</v>
      </c>
      <c r="Q11875">
        <v>8</v>
      </c>
      <c r="R11875">
        <v>8</v>
      </c>
      <c r="S11875">
        <v>1</v>
      </c>
      <c r="T11875">
        <v>2</v>
      </c>
      <c r="U11875" t="b">
        <v>1</v>
      </c>
      <c r="V11875" t="s">
        <v>1242</v>
      </c>
      <c r="W11875" t="s">
        <v>7847</v>
      </c>
      <c r="X11875" t="s">
        <v>15201</v>
      </c>
      <c r="Y11875">
        <v>135</v>
      </c>
      <c r="Z11875">
        <v>135</v>
      </c>
      <c r="AA11875">
        <v>5</v>
      </c>
      <c r="AB11875">
        <v>5</v>
      </c>
      <c r="AC11875">
        <v>63</v>
      </c>
    </row>
    <row r="11876" spans="1:29">
      <c r="A11876">
        <v>12870</v>
      </c>
      <c r="B11876" t="s">
        <v>805</v>
      </c>
      <c r="C11876" t="s">
        <v>13817</v>
      </c>
      <c r="J11876" t="s">
        <v>1436</v>
      </c>
      <c r="K11876">
        <v>0</v>
      </c>
      <c r="N11876" t="b">
        <v>1</v>
      </c>
      <c r="O11876" t="b">
        <v>0</v>
      </c>
      <c r="P11876" t="b">
        <v>0</v>
      </c>
      <c r="Q11876">
        <v>8</v>
      </c>
      <c r="R11876">
        <v>8</v>
      </c>
      <c r="S11876">
        <v>1</v>
      </c>
      <c r="T11876">
        <v>2</v>
      </c>
      <c r="U11876" t="b">
        <v>1</v>
      </c>
      <c r="V11876" t="s">
        <v>1242</v>
      </c>
      <c r="W11876" t="s">
        <v>7847</v>
      </c>
      <c r="X11876" t="s">
        <v>15939</v>
      </c>
      <c r="Y11876">
        <v>136</v>
      </c>
      <c r="Z11876">
        <v>136</v>
      </c>
      <c r="AA11876">
        <v>2</v>
      </c>
      <c r="AB11876">
        <v>2</v>
      </c>
      <c r="AC11876">
        <v>63</v>
      </c>
    </row>
    <row r="11877" spans="1:29">
      <c r="A11877">
        <v>12871</v>
      </c>
      <c r="B11877" t="s">
        <v>805</v>
      </c>
      <c r="C11877" t="s">
        <v>13818</v>
      </c>
      <c r="J11877" t="s">
        <v>1436</v>
      </c>
      <c r="K11877">
        <v>0</v>
      </c>
      <c r="N11877" t="b">
        <v>1</v>
      </c>
      <c r="O11877" t="b">
        <v>0</v>
      </c>
      <c r="P11877" t="b">
        <v>0</v>
      </c>
      <c r="Q11877">
        <v>8</v>
      </c>
      <c r="R11877">
        <v>8</v>
      </c>
      <c r="S11877">
        <v>1</v>
      </c>
      <c r="T11877">
        <v>2</v>
      </c>
      <c r="U11877" t="b">
        <v>1</v>
      </c>
      <c r="V11877" t="s">
        <v>1242</v>
      </c>
      <c r="W11877" t="s">
        <v>7847</v>
      </c>
      <c r="X11877" t="s">
        <v>15940</v>
      </c>
      <c r="Y11877">
        <v>136</v>
      </c>
      <c r="Z11877">
        <v>136</v>
      </c>
      <c r="AA11877">
        <v>3</v>
      </c>
      <c r="AB11877">
        <v>3</v>
      </c>
      <c r="AC11877">
        <v>63</v>
      </c>
    </row>
    <row r="11878" spans="1:29">
      <c r="A11878">
        <v>12872</v>
      </c>
      <c r="B11878" t="s">
        <v>805</v>
      </c>
      <c r="C11878" t="s">
        <v>13819</v>
      </c>
      <c r="J11878" t="s">
        <v>1436</v>
      </c>
      <c r="K11878">
        <v>0</v>
      </c>
      <c r="N11878" t="b">
        <v>1</v>
      </c>
      <c r="O11878" t="b">
        <v>0</v>
      </c>
      <c r="P11878" t="b">
        <v>0</v>
      </c>
      <c r="Q11878">
        <v>8</v>
      </c>
      <c r="R11878">
        <v>8</v>
      </c>
      <c r="S11878">
        <v>1</v>
      </c>
      <c r="T11878">
        <v>2</v>
      </c>
      <c r="U11878" t="b">
        <v>1</v>
      </c>
      <c r="V11878" t="s">
        <v>1242</v>
      </c>
      <c r="W11878" t="s">
        <v>7847</v>
      </c>
      <c r="X11878" t="s">
        <v>15223</v>
      </c>
      <c r="Y11878">
        <v>136</v>
      </c>
      <c r="Z11878">
        <v>136</v>
      </c>
      <c r="AA11878">
        <v>4</v>
      </c>
      <c r="AB11878">
        <v>4</v>
      </c>
      <c r="AC11878">
        <v>63</v>
      </c>
    </row>
    <row r="11879" spans="1:29">
      <c r="A11879">
        <v>12873</v>
      </c>
      <c r="B11879" t="s">
        <v>805</v>
      </c>
      <c r="C11879" t="s">
        <v>13820</v>
      </c>
      <c r="J11879" t="s">
        <v>1436</v>
      </c>
      <c r="K11879">
        <v>0</v>
      </c>
      <c r="N11879" t="b">
        <v>1</v>
      </c>
      <c r="O11879" t="b">
        <v>0</v>
      </c>
      <c r="P11879" t="b">
        <v>0</v>
      </c>
      <c r="Q11879">
        <v>8</v>
      </c>
      <c r="R11879">
        <v>8</v>
      </c>
      <c r="S11879">
        <v>1</v>
      </c>
      <c r="T11879">
        <v>2</v>
      </c>
      <c r="U11879" t="b">
        <v>1</v>
      </c>
      <c r="V11879" t="s">
        <v>1242</v>
      </c>
      <c r="W11879" t="s">
        <v>7847</v>
      </c>
      <c r="X11879" t="s">
        <v>15224</v>
      </c>
      <c r="Y11879">
        <v>136</v>
      </c>
      <c r="Z11879">
        <v>136</v>
      </c>
      <c r="AA11879">
        <v>5</v>
      </c>
      <c r="AB11879">
        <v>5</v>
      </c>
      <c r="AC11879">
        <v>63</v>
      </c>
    </row>
    <row r="11880" spans="1:29">
      <c r="A11880">
        <v>12874</v>
      </c>
      <c r="B11880" t="s">
        <v>805</v>
      </c>
      <c r="C11880" t="s">
        <v>13821</v>
      </c>
      <c r="J11880" t="s">
        <v>1436</v>
      </c>
      <c r="K11880">
        <v>0</v>
      </c>
      <c r="N11880" t="b">
        <v>1</v>
      </c>
      <c r="O11880" t="b">
        <v>0</v>
      </c>
      <c r="P11880" t="b">
        <v>0</v>
      </c>
      <c r="Q11880">
        <v>8</v>
      </c>
      <c r="R11880">
        <v>8</v>
      </c>
      <c r="S11880">
        <v>1</v>
      </c>
      <c r="T11880">
        <v>2</v>
      </c>
      <c r="U11880" t="b">
        <v>1</v>
      </c>
      <c r="V11880" t="s">
        <v>1242</v>
      </c>
      <c r="W11880" t="s">
        <v>7847</v>
      </c>
      <c r="X11880" t="s">
        <v>15941</v>
      </c>
      <c r="Y11880">
        <v>137</v>
      </c>
      <c r="Z11880">
        <v>137</v>
      </c>
      <c r="AA11880">
        <v>2</v>
      </c>
      <c r="AB11880">
        <v>2</v>
      </c>
      <c r="AC11880">
        <v>63</v>
      </c>
    </row>
    <row r="11881" spans="1:29">
      <c r="A11881">
        <v>12875</v>
      </c>
      <c r="B11881" t="s">
        <v>805</v>
      </c>
      <c r="C11881" t="s">
        <v>13822</v>
      </c>
      <c r="J11881" t="s">
        <v>1436</v>
      </c>
      <c r="K11881">
        <v>0</v>
      </c>
      <c r="N11881" t="b">
        <v>1</v>
      </c>
      <c r="O11881" t="b">
        <v>0</v>
      </c>
      <c r="P11881" t="b">
        <v>0</v>
      </c>
      <c r="Q11881">
        <v>8</v>
      </c>
      <c r="R11881">
        <v>8</v>
      </c>
      <c r="S11881">
        <v>1</v>
      </c>
      <c r="T11881">
        <v>2</v>
      </c>
      <c r="U11881" t="b">
        <v>1</v>
      </c>
      <c r="V11881" t="s">
        <v>1242</v>
      </c>
      <c r="W11881" t="s">
        <v>7847</v>
      </c>
      <c r="X11881" t="s">
        <v>15942</v>
      </c>
      <c r="Y11881">
        <v>137</v>
      </c>
      <c r="Z11881">
        <v>137</v>
      </c>
      <c r="AA11881">
        <v>3</v>
      </c>
      <c r="AB11881">
        <v>3</v>
      </c>
      <c r="AC11881">
        <v>63</v>
      </c>
    </row>
    <row r="11882" spans="1:29">
      <c r="A11882">
        <v>12876</v>
      </c>
      <c r="B11882" t="s">
        <v>805</v>
      </c>
      <c r="C11882" t="s">
        <v>13823</v>
      </c>
      <c r="J11882" t="s">
        <v>1436</v>
      </c>
      <c r="K11882">
        <v>0</v>
      </c>
      <c r="N11882" t="b">
        <v>1</v>
      </c>
      <c r="O11882" t="b">
        <v>0</v>
      </c>
      <c r="P11882" t="b">
        <v>0</v>
      </c>
      <c r="Q11882">
        <v>8</v>
      </c>
      <c r="R11882">
        <v>8</v>
      </c>
      <c r="S11882">
        <v>1</v>
      </c>
      <c r="T11882">
        <v>2</v>
      </c>
      <c r="U11882" t="b">
        <v>1</v>
      </c>
      <c r="V11882" t="s">
        <v>1242</v>
      </c>
      <c r="W11882" t="s">
        <v>7847</v>
      </c>
      <c r="X11882" t="s">
        <v>15228</v>
      </c>
      <c r="Y11882">
        <v>137</v>
      </c>
      <c r="Z11882">
        <v>137</v>
      </c>
      <c r="AA11882">
        <v>4</v>
      </c>
      <c r="AB11882">
        <v>4</v>
      </c>
      <c r="AC11882">
        <v>63</v>
      </c>
    </row>
    <row r="11883" spans="1:29">
      <c r="A11883">
        <v>12877</v>
      </c>
      <c r="B11883" t="s">
        <v>805</v>
      </c>
      <c r="C11883" t="s">
        <v>13824</v>
      </c>
      <c r="J11883" t="s">
        <v>1436</v>
      </c>
      <c r="K11883">
        <v>0</v>
      </c>
      <c r="N11883" t="b">
        <v>1</v>
      </c>
      <c r="O11883" t="b">
        <v>0</v>
      </c>
      <c r="P11883" t="b">
        <v>0</v>
      </c>
      <c r="Q11883">
        <v>8</v>
      </c>
      <c r="R11883">
        <v>8</v>
      </c>
      <c r="S11883">
        <v>1</v>
      </c>
      <c r="T11883">
        <v>2</v>
      </c>
      <c r="U11883" t="b">
        <v>1</v>
      </c>
      <c r="V11883" t="s">
        <v>1242</v>
      </c>
      <c r="W11883" t="s">
        <v>7847</v>
      </c>
      <c r="X11883" t="s">
        <v>15229</v>
      </c>
      <c r="Y11883">
        <v>137</v>
      </c>
      <c r="Z11883">
        <v>137</v>
      </c>
      <c r="AA11883">
        <v>5</v>
      </c>
      <c r="AB11883">
        <v>5</v>
      </c>
      <c r="AC11883">
        <v>63</v>
      </c>
    </row>
    <row r="11884" spans="1:29">
      <c r="A11884">
        <v>12878</v>
      </c>
      <c r="B11884" t="s">
        <v>805</v>
      </c>
      <c r="C11884" t="s">
        <v>13825</v>
      </c>
      <c r="J11884" t="s">
        <v>1436</v>
      </c>
      <c r="K11884">
        <v>0</v>
      </c>
      <c r="N11884" t="b">
        <v>1</v>
      </c>
      <c r="O11884" t="b">
        <v>0</v>
      </c>
      <c r="P11884" t="b">
        <v>0</v>
      </c>
      <c r="Q11884">
        <v>8</v>
      </c>
      <c r="R11884">
        <v>8</v>
      </c>
      <c r="S11884">
        <v>1</v>
      </c>
      <c r="T11884">
        <v>2</v>
      </c>
      <c r="U11884" t="b">
        <v>1</v>
      </c>
      <c r="V11884" t="s">
        <v>1242</v>
      </c>
      <c r="W11884" t="s">
        <v>7847</v>
      </c>
      <c r="X11884" t="s">
        <v>15943</v>
      </c>
      <c r="Y11884">
        <v>138</v>
      </c>
      <c r="Z11884">
        <v>138</v>
      </c>
      <c r="AA11884">
        <v>2</v>
      </c>
      <c r="AB11884">
        <v>2</v>
      </c>
      <c r="AC11884">
        <v>63</v>
      </c>
    </row>
    <row r="11885" spans="1:29">
      <c r="A11885">
        <v>12879</v>
      </c>
      <c r="B11885" t="s">
        <v>805</v>
      </c>
      <c r="C11885" t="s">
        <v>13826</v>
      </c>
      <c r="J11885" t="s">
        <v>1436</v>
      </c>
      <c r="K11885">
        <v>0</v>
      </c>
      <c r="N11885" t="b">
        <v>1</v>
      </c>
      <c r="O11885" t="b">
        <v>0</v>
      </c>
      <c r="P11885" t="b">
        <v>0</v>
      </c>
      <c r="Q11885">
        <v>8</v>
      </c>
      <c r="R11885">
        <v>8</v>
      </c>
      <c r="S11885">
        <v>1</v>
      </c>
      <c r="T11885">
        <v>2</v>
      </c>
      <c r="U11885" t="b">
        <v>1</v>
      </c>
      <c r="V11885" t="s">
        <v>1242</v>
      </c>
      <c r="W11885" t="s">
        <v>7847</v>
      </c>
      <c r="X11885" t="s">
        <v>15944</v>
      </c>
      <c r="Y11885">
        <v>138</v>
      </c>
      <c r="Z11885">
        <v>138</v>
      </c>
      <c r="AA11885">
        <v>3</v>
      </c>
      <c r="AB11885">
        <v>3</v>
      </c>
      <c r="AC11885">
        <v>63</v>
      </c>
    </row>
    <row r="11886" spans="1:29">
      <c r="A11886">
        <v>12880</v>
      </c>
      <c r="B11886" t="s">
        <v>805</v>
      </c>
      <c r="C11886" t="s">
        <v>13827</v>
      </c>
      <c r="J11886" t="s">
        <v>1436</v>
      </c>
      <c r="K11886">
        <v>0</v>
      </c>
      <c r="N11886" t="b">
        <v>1</v>
      </c>
      <c r="O11886" t="b">
        <v>0</v>
      </c>
      <c r="P11886" t="b">
        <v>0</v>
      </c>
      <c r="Q11886">
        <v>8</v>
      </c>
      <c r="R11886">
        <v>8</v>
      </c>
      <c r="S11886">
        <v>1</v>
      </c>
      <c r="T11886">
        <v>2</v>
      </c>
      <c r="U11886" t="b">
        <v>1</v>
      </c>
      <c r="V11886" t="s">
        <v>1242</v>
      </c>
      <c r="W11886" t="s">
        <v>7847</v>
      </c>
      <c r="X11886" t="s">
        <v>15945</v>
      </c>
      <c r="Y11886">
        <v>138</v>
      </c>
      <c r="Z11886">
        <v>138</v>
      </c>
      <c r="AA11886">
        <v>4</v>
      </c>
      <c r="AB11886">
        <v>4</v>
      </c>
      <c r="AC11886">
        <v>63</v>
      </c>
    </row>
    <row r="11887" spans="1:29">
      <c r="A11887">
        <v>12881</v>
      </c>
      <c r="B11887" t="s">
        <v>805</v>
      </c>
      <c r="C11887" t="s">
        <v>13828</v>
      </c>
      <c r="J11887" t="s">
        <v>1436</v>
      </c>
      <c r="K11887">
        <v>0</v>
      </c>
      <c r="N11887" t="b">
        <v>1</v>
      </c>
      <c r="O11887" t="b">
        <v>0</v>
      </c>
      <c r="P11887" t="b">
        <v>0</v>
      </c>
      <c r="Q11887">
        <v>8</v>
      </c>
      <c r="R11887">
        <v>8</v>
      </c>
      <c r="S11887">
        <v>1</v>
      </c>
      <c r="T11887">
        <v>2</v>
      </c>
      <c r="U11887" t="b">
        <v>1</v>
      </c>
      <c r="V11887" t="s">
        <v>1242</v>
      </c>
      <c r="W11887" t="s">
        <v>7847</v>
      </c>
      <c r="X11887" t="s">
        <v>15946</v>
      </c>
      <c r="Y11887">
        <v>138</v>
      </c>
      <c r="Z11887">
        <v>138</v>
      </c>
      <c r="AA11887">
        <v>5</v>
      </c>
      <c r="AB11887">
        <v>5</v>
      </c>
      <c r="AC11887">
        <v>63</v>
      </c>
    </row>
    <row r="11888" spans="1:29">
      <c r="A11888">
        <v>12882</v>
      </c>
      <c r="B11888" t="s">
        <v>805</v>
      </c>
      <c r="C11888" t="s">
        <v>13829</v>
      </c>
      <c r="J11888" t="s">
        <v>1436</v>
      </c>
      <c r="K11888">
        <v>0</v>
      </c>
      <c r="N11888" t="b">
        <v>1</v>
      </c>
      <c r="O11888" t="b">
        <v>0</v>
      </c>
      <c r="P11888" t="b">
        <v>0</v>
      </c>
      <c r="Q11888">
        <v>8</v>
      </c>
      <c r="R11888">
        <v>8</v>
      </c>
      <c r="S11888">
        <v>1</v>
      </c>
      <c r="T11888">
        <v>2</v>
      </c>
      <c r="U11888" t="b">
        <v>1</v>
      </c>
      <c r="V11888" t="s">
        <v>1242</v>
      </c>
      <c r="W11888" t="s">
        <v>7847</v>
      </c>
      <c r="X11888" t="s">
        <v>15947</v>
      </c>
      <c r="Y11888">
        <v>139</v>
      </c>
      <c r="Z11888">
        <v>139</v>
      </c>
      <c r="AA11888">
        <v>2</v>
      </c>
      <c r="AB11888">
        <v>2</v>
      </c>
      <c r="AC11888">
        <v>63</v>
      </c>
    </row>
    <row r="11889" spans="1:29">
      <c r="A11889">
        <v>12883</v>
      </c>
      <c r="B11889" t="s">
        <v>805</v>
      </c>
      <c r="C11889" t="s">
        <v>13830</v>
      </c>
      <c r="J11889" t="s">
        <v>1436</v>
      </c>
      <c r="K11889">
        <v>0</v>
      </c>
      <c r="N11889" t="b">
        <v>1</v>
      </c>
      <c r="O11889" t="b">
        <v>0</v>
      </c>
      <c r="P11889" t="b">
        <v>0</v>
      </c>
      <c r="Q11889">
        <v>8</v>
      </c>
      <c r="R11889">
        <v>8</v>
      </c>
      <c r="S11889">
        <v>1</v>
      </c>
      <c r="T11889">
        <v>2</v>
      </c>
      <c r="U11889" t="b">
        <v>1</v>
      </c>
      <c r="V11889" t="s">
        <v>1242</v>
      </c>
      <c r="W11889" t="s">
        <v>7847</v>
      </c>
      <c r="X11889" t="s">
        <v>15948</v>
      </c>
      <c r="Y11889">
        <v>139</v>
      </c>
      <c r="Z11889">
        <v>139</v>
      </c>
      <c r="AA11889">
        <v>3</v>
      </c>
      <c r="AB11889">
        <v>3</v>
      </c>
      <c r="AC11889">
        <v>63</v>
      </c>
    </row>
    <row r="11890" spans="1:29">
      <c r="A11890">
        <v>12884</v>
      </c>
      <c r="B11890" t="s">
        <v>805</v>
      </c>
      <c r="C11890" t="s">
        <v>13831</v>
      </c>
      <c r="J11890" t="s">
        <v>1436</v>
      </c>
      <c r="K11890">
        <v>0</v>
      </c>
      <c r="N11890" t="b">
        <v>1</v>
      </c>
      <c r="O11890" t="b">
        <v>0</v>
      </c>
      <c r="P11890" t="b">
        <v>0</v>
      </c>
      <c r="Q11890">
        <v>8</v>
      </c>
      <c r="R11890">
        <v>8</v>
      </c>
      <c r="S11890">
        <v>1</v>
      </c>
      <c r="T11890">
        <v>2</v>
      </c>
      <c r="U11890" t="b">
        <v>1</v>
      </c>
      <c r="V11890" t="s">
        <v>1242</v>
      </c>
      <c r="W11890" t="s">
        <v>7847</v>
      </c>
      <c r="X11890" t="s">
        <v>15233</v>
      </c>
      <c r="Y11890">
        <v>139</v>
      </c>
      <c r="Z11890">
        <v>139</v>
      </c>
      <c r="AA11890">
        <v>4</v>
      </c>
      <c r="AB11890">
        <v>4</v>
      </c>
      <c r="AC11890">
        <v>63</v>
      </c>
    </row>
    <row r="11891" spans="1:29">
      <c r="A11891">
        <v>12885</v>
      </c>
      <c r="B11891" t="s">
        <v>805</v>
      </c>
      <c r="C11891" t="s">
        <v>13832</v>
      </c>
      <c r="J11891" t="s">
        <v>1436</v>
      </c>
      <c r="K11891">
        <v>0</v>
      </c>
      <c r="N11891" t="b">
        <v>1</v>
      </c>
      <c r="O11891" t="b">
        <v>0</v>
      </c>
      <c r="P11891" t="b">
        <v>0</v>
      </c>
      <c r="Q11891">
        <v>8</v>
      </c>
      <c r="R11891">
        <v>8</v>
      </c>
      <c r="S11891">
        <v>1</v>
      </c>
      <c r="T11891">
        <v>2</v>
      </c>
      <c r="U11891" t="b">
        <v>1</v>
      </c>
      <c r="V11891" t="s">
        <v>1242</v>
      </c>
      <c r="W11891" t="s">
        <v>7847</v>
      </c>
      <c r="X11891" t="s">
        <v>15234</v>
      </c>
      <c r="Y11891">
        <v>139</v>
      </c>
      <c r="Z11891">
        <v>139</v>
      </c>
      <c r="AA11891">
        <v>5</v>
      </c>
      <c r="AB11891">
        <v>5</v>
      </c>
      <c r="AC11891">
        <v>63</v>
      </c>
    </row>
    <row r="11892" spans="1:29">
      <c r="A11892">
        <v>12886</v>
      </c>
      <c r="B11892" t="s">
        <v>805</v>
      </c>
      <c r="C11892" t="s">
        <v>13833</v>
      </c>
      <c r="J11892" t="s">
        <v>1436</v>
      </c>
      <c r="K11892">
        <v>0</v>
      </c>
      <c r="N11892" t="b">
        <v>1</v>
      </c>
      <c r="O11892" t="b">
        <v>0</v>
      </c>
      <c r="P11892" t="b">
        <v>0</v>
      </c>
      <c r="Q11892">
        <v>8</v>
      </c>
      <c r="R11892">
        <v>8</v>
      </c>
      <c r="S11892">
        <v>1</v>
      </c>
      <c r="T11892">
        <v>2</v>
      </c>
      <c r="U11892" t="b">
        <v>1</v>
      </c>
      <c r="V11892" t="s">
        <v>1242</v>
      </c>
      <c r="W11892" t="s">
        <v>7847</v>
      </c>
      <c r="X11892" t="s">
        <v>15949</v>
      </c>
      <c r="Y11892">
        <v>140</v>
      </c>
      <c r="Z11892">
        <v>140</v>
      </c>
      <c r="AA11892">
        <v>2</v>
      </c>
      <c r="AB11892">
        <v>2</v>
      </c>
      <c r="AC11892">
        <v>63</v>
      </c>
    </row>
    <row r="11893" spans="1:29">
      <c r="A11893">
        <v>12887</v>
      </c>
      <c r="B11893" t="s">
        <v>805</v>
      </c>
      <c r="C11893" t="s">
        <v>13834</v>
      </c>
      <c r="J11893" t="s">
        <v>1436</v>
      </c>
      <c r="K11893">
        <v>0</v>
      </c>
      <c r="N11893" t="b">
        <v>1</v>
      </c>
      <c r="O11893" t="b">
        <v>0</v>
      </c>
      <c r="P11893" t="b">
        <v>0</v>
      </c>
      <c r="Q11893">
        <v>8</v>
      </c>
      <c r="R11893">
        <v>8</v>
      </c>
      <c r="S11893">
        <v>1</v>
      </c>
      <c r="T11893">
        <v>2</v>
      </c>
      <c r="U11893" t="b">
        <v>1</v>
      </c>
      <c r="V11893" t="s">
        <v>1242</v>
      </c>
      <c r="W11893" t="s">
        <v>7847</v>
      </c>
      <c r="X11893" t="s">
        <v>15950</v>
      </c>
      <c r="Y11893">
        <v>140</v>
      </c>
      <c r="Z11893">
        <v>140</v>
      </c>
      <c r="AA11893">
        <v>3</v>
      </c>
      <c r="AB11893">
        <v>3</v>
      </c>
      <c r="AC11893">
        <v>63</v>
      </c>
    </row>
    <row r="11894" spans="1:29">
      <c r="A11894">
        <v>12888</v>
      </c>
      <c r="B11894" t="s">
        <v>805</v>
      </c>
      <c r="C11894" t="s">
        <v>13835</v>
      </c>
      <c r="J11894" t="s">
        <v>1436</v>
      </c>
      <c r="K11894">
        <v>0</v>
      </c>
      <c r="N11894" t="b">
        <v>1</v>
      </c>
      <c r="O11894" t="b">
        <v>0</v>
      </c>
      <c r="P11894" t="b">
        <v>0</v>
      </c>
      <c r="Q11894">
        <v>8</v>
      </c>
      <c r="R11894">
        <v>8</v>
      </c>
      <c r="S11894">
        <v>1</v>
      </c>
      <c r="T11894">
        <v>2</v>
      </c>
      <c r="U11894" t="b">
        <v>1</v>
      </c>
      <c r="V11894" t="s">
        <v>1242</v>
      </c>
      <c r="W11894" t="s">
        <v>7847</v>
      </c>
      <c r="X11894" t="s">
        <v>15235</v>
      </c>
      <c r="Y11894">
        <v>140</v>
      </c>
      <c r="Z11894">
        <v>140</v>
      </c>
      <c r="AA11894">
        <v>4</v>
      </c>
      <c r="AB11894">
        <v>4</v>
      </c>
      <c r="AC11894">
        <v>63</v>
      </c>
    </row>
    <row r="11895" spans="1:29">
      <c r="A11895">
        <v>12889</v>
      </c>
      <c r="B11895" t="s">
        <v>805</v>
      </c>
      <c r="C11895" t="s">
        <v>13836</v>
      </c>
      <c r="J11895" t="s">
        <v>1436</v>
      </c>
      <c r="K11895">
        <v>0</v>
      </c>
      <c r="N11895" t="b">
        <v>1</v>
      </c>
      <c r="O11895" t="b">
        <v>0</v>
      </c>
      <c r="P11895" t="b">
        <v>0</v>
      </c>
      <c r="Q11895">
        <v>8</v>
      </c>
      <c r="R11895">
        <v>8</v>
      </c>
      <c r="S11895">
        <v>1</v>
      </c>
      <c r="T11895">
        <v>2</v>
      </c>
      <c r="U11895" t="b">
        <v>1</v>
      </c>
      <c r="V11895" t="s">
        <v>1242</v>
      </c>
      <c r="W11895" t="s">
        <v>7847</v>
      </c>
      <c r="X11895" t="s">
        <v>15236</v>
      </c>
      <c r="Y11895">
        <v>140</v>
      </c>
      <c r="Z11895">
        <v>140</v>
      </c>
      <c r="AA11895">
        <v>5</v>
      </c>
      <c r="AB11895">
        <v>5</v>
      </c>
      <c r="AC11895">
        <v>63</v>
      </c>
    </row>
    <row r="11896" spans="1:29">
      <c r="A11896">
        <v>12890</v>
      </c>
      <c r="B11896" t="s">
        <v>805</v>
      </c>
      <c r="C11896" t="s">
        <v>13837</v>
      </c>
      <c r="J11896" t="s">
        <v>1436</v>
      </c>
      <c r="K11896">
        <v>0</v>
      </c>
      <c r="N11896" t="b">
        <v>1</v>
      </c>
      <c r="O11896" t="b">
        <v>0</v>
      </c>
      <c r="P11896" t="b">
        <v>0</v>
      </c>
      <c r="Q11896">
        <v>8</v>
      </c>
      <c r="R11896">
        <v>8</v>
      </c>
      <c r="S11896">
        <v>1</v>
      </c>
      <c r="T11896">
        <v>2</v>
      </c>
      <c r="U11896" t="b">
        <v>1</v>
      </c>
      <c r="V11896" t="s">
        <v>1242</v>
      </c>
      <c r="W11896" t="s">
        <v>7847</v>
      </c>
      <c r="X11896" t="s">
        <v>15951</v>
      </c>
      <c r="Y11896">
        <v>141</v>
      </c>
      <c r="Z11896">
        <v>141</v>
      </c>
      <c r="AA11896">
        <v>2</v>
      </c>
      <c r="AB11896">
        <v>2</v>
      </c>
      <c r="AC11896">
        <v>63</v>
      </c>
    </row>
    <row r="11897" spans="1:29">
      <c r="A11897">
        <v>12891</v>
      </c>
      <c r="B11897" t="s">
        <v>805</v>
      </c>
      <c r="C11897" t="s">
        <v>13838</v>
      </c>
      <c r="J11897" t="s">
        <v>1436</v>
      </c>
      <c r="K11897">
        <v>0</v>
      </c>
      <c r="N11897" t="b">
        <v>1</v>
      </c>
      <c r="O11897" t="b">
        <v>0</v>
      </c>
      <c r="P11897" t="b">
        <v>0</v>
      </c>
      <c r="Q11897">
        <v>8</v>
      </c>
      <c r="R11897">
        <v>8</v>
      </c>
      <c r="S11897">
        <v>1</v>
      </c>
      <c r="T11897">
        <v>2</v>
      </c>
      <c r="U11897" t="b">
        <v>1</v>
      </c>
      <c r="V11897" t="s">
        <v>1242</v>
      </c>
      <c r="W11897" t="s">
        <v>7847</v>
      </c>
      <c r="X11897" t="s">
        <v>15952</v>
      </c>
      <c r="Y11897">
        <v>141</v>
      </c>
      <c r="Z11897">
        <v>141</v>
      </c>
      <c r="AA11897">
        <v>3</v>
      </c>
      <c r="AB11897">
        <v>3</v>
      </c>
      <c r="AC11897">
        <v>63</v>
      </c>
    </row>
    <row r="11898" spans="1:29">
      <c r="A11898">
        <v>12892</v>
      </c>
      <c r="B11898" t="s">
        <v>805</v>
      </c>
      <c r="C11898" t="s">
        <v>13839</v>
      </c>
      <c r="J11898" t="s">
        <v>1436</v>
      </c>
      <c r="K11898">
        <v>0</v>
      </c>
      <c r="N11898" t="b">
        <v>1</v>
      </c>
      <c r="O11898" t="b">
        <v>0</v>
      </c>
      <c r="P11898" t="b">
        <v>0</v>
      </c>
      <c r="Q11898">
        <v>8</v>
      </c>
      <c r="R11898">
        <v>8</v>
      </c>
      <c r="S11898">
        <v>1</v>
      </c>
      <c r="T11898">
        <v>2</v>
      </c>
      <c r="U11898" t="b">
        <v>1</v>
      </c>
      <c r="V11898" t="s">
        <v>1242</v>
      </c>
      <c r="W11898" t="s">
        <v>7847</v>
      </c>
      <c r="X11898" t="s">
        <v>15237</v>
      </c>
      <c r="Y11898">
        <v>141</v>
      </c>
      <c r="Z11898">
        <v>141</v>
      </c>
      <c r="AA11898">
        <v>4</v>
      </c>
      <c r="AB11898">
        <v>4</v>
      </c>
      <c r="AC11898">
        <v>63</v>
      </c>
    </row>
    <row r="11899" spans="1:29">
      <c r="A11899">
        <v>12893</v>
      </c>
      <c r="B11899" t="s">
        <v>805</v>
      </c>
      <c r="C11899" t="s">
        <v>13840</v>
      </c>
      <c r="J11899" t="s">
        <v>1436</v>
      </c>
      <c r="K11899">
        <v>0</v>
      </c>
      <c r="N11899" t="b">
        <v>1</v>
      </c>
      <c r="O11899" t="b">
        <v>0</v>
      </c>
      <c r="P11899" t="b">
        <v>0</v>
      </c>
      <c r="Q11899">
        <v>8</v>
      </c>
      <c r="R11899">
        <v>8</v>
      </c>
      <c r="S11899">
        <v>1</v>
      </c>
      <c r="T11899">
        <v>2</v>
      </c>
      <c r="U11899" t="b">
        <v>1</v>
      </c>
      <c r="V11899" t="s">
        <v>1242</v>
      </c>
      <c r="W11899" t="s">
        <v>7847</v>
      </c>
      <c r="X11899" t="s">
        <v>15238</v>
      </c>
      <c r="Y11899">
        <v>141</v>
      </c>
      <c r="Z11899">
        <v>141</v>
      </c>
      <c r="AA11899">
        <v>5</v>
      </c>
      <c r="AB11899">
        <v>5</v>
      </c>
      <c r="AC11899">
        <v>63</v>
      </c>
    </row>
    <row r="11900" spans="1:29">
      <c r="A11900">
        <v>12894</v>
      </c>
      <c r="B11900" t="s">
        <v>805</v>
      </c>
      <c r="C11900" t="s">
        <v>13841</v>
      </c>
      <c r="J11900" t="s">
        <v>1436</v>
      </c>
      <c r="K11900">
        <v>0</v>
      </c>
      <c r="N11900" t="b">
        <v>1</v>
      </c>
      <c r="O11900" t="b">
        <v>0</v>
      </c>
      <c r="P11900" t="b">
        <v>0</v>
      </c>
      <c r="Q11900">
        <v>8</v>
      </c>
      <c r="R11900">
        <v>8</v>
      </c>
      <c r="S11900">
        <v>1</v>
      </c>
      <c r="T11900">
        <v>2</v>
      </c>
      <c r="U11900" t="b">
        <v>1</v>
      </c>
      <c r="V11900" t="s">
        <v>1242</v>
      </c>
      <c r="W11900" t="s">
        <v>7847</v>
      </c>
      <c r="X11900" t="s">
        <v>15953</v>
      </c>
      <c r="Y11900">
        <v>142</v>
      </c>
      <c r="Z11900">
        <v>142</v>
      </c>
      <c r="AA11900">
        <v>2</v>
      </c>
      <c r="AB11900">
        <v>2</v>
      </c>
      <c r="AC11900">
        <v>63</v>
      </c>
    </row>
    <row r="11901" spans="1:29">
      <c r="A11901">
        <v>12895</v>
      </c>
      <c r="B11901" t="s">
        <v>805</v>
      </c>
      <c r="C11901" t="s">
        <v>13842</v>
      </c>
      <c r="J11901" t="s">
        <v>1436</v>
      </c>
      <c r="K11901">
        <v>0</v>
      </c>
      <c r="N11901" t="b">
        <v>1</v>
      </c>
      <c r="O11901" t="b">
        <v>0</v>
      </c>
      <c r="P11901" t="b">
        <v>0</v>
      </c>
      <c r="Q11901">
        <v>8</v>
      </c>
      <c r="R11901">
        <v>8</v>
      </c>
      <c r="S11901">
        <v>1</v>
      </c>
      <c r="T11901">
        <v>2</v>
      </c>
      <c r="U11901" t="b">
        <v>1</v>
      </c>
      <c r="V11901" t="s">
        <v>1242</v>
      </c>
      <c r="W11901" t="s">
        <v>7847</v>
      </c>
      <c r="X11901" t="s">
        <v>15954</v>
      </c>
      <c r="Y11901">
        <v>142</v>
      </c>
      <c r="Z11901">
        <v>142</v>
      </c>
      <c r="AA11901">
        <v>3</v>
      </c>
      <c r="AB11901">
        <v>3</v>
      </c>
      <c r="AC11901">
        <v>63</v>
      </c>
    </row>
    <row r="11902" spans="1:29">
      <c r="A11902">
        <v>12896</v>
      </c>
      <c r="B11902" t="s">
        <v>805</v>
      </c>
      <c r="C11902" t="s">
        <v>13843</v>
      </c>
      <c r="J11902" t="s">
        <v>1436</v>
      </c>
      <c r="K11902">
        <v>0</v>
      </c>
      <c r="N11902" t="b">
        <v>1</v>
      </c>
      <c r="O11902" t="b">
        <v>0</v>
      </c>
      <c r="P11902" t="b">
        <v>0</v>
      </c>
      <c r="Q11902">
        <v>8</v>
      </c>
      <c r="R11902">
        <v>8</v>
      </c>
      <c r="S11902">
        <v>1</v>
      </c>
      <c r="T11902">
        <v>2</v>
      </c>
      <c r="U11902" t="b">
        <v>1</v>
      </c>
      <c r="V11902" t="s">
        <v>1242</v>
      </c>
      <c r="W11902" t="s">
        <v>7847</v>
      </c>
      <c r="X11902" t="s">
        <v>15239</v>
      </c>
      <c r="Y11902">
        <v>142</v>
      </c>
      <c r="Z11902">
        <v>142</v>
      </c>
      <c r="AA11902">
        <v>4</v>
      </c>
      <c r="AB11902">
        <v>4</v>
      </c>
      <c r="AC11902">
        <v>63</v>
      </c>
    </row>
    <row r="11903" spans="1:29">
      <c r="A11903">
        <v>12897</v>
      </c>
      <c r="B11903" t="s">
        <v>805</v>
      </c>
      <c r="C11903" t="s">
        <v>13844</v>
      </c>
      <c r="J11903" t="s">
        <v>1436</v>
      </c>
      <c r="K11903">
        <v>0</v>
      </c>
      <c r="N11903" t="b">
        <v>1</v>
      </c>
      <c r="O11903" t="b">
        <v>0</v>
      </c>
      <c r="P11903" t="b">
        <v>0</v>
      </c>
      <c r="Q11903">
        <v>8</v>
      </c>
      <c r="R11903">
        <v>8</v>
      </c>
      <c r="S11903">
        <v>1</v>
      </c>
      <c r="T11903">
        <v>2</v>
      </c>
      <c r="U11903" t="b">
        <v>1</v>
      </c>
      <c r="V11903" t="s">
        <v>1242</v>
      </c>
      <c r="W11903" t="s">
        <v>7847</v>
      </c>
      <c r="X11903" t="s">
        <v>15240</v>
      </c>
      <c r="Y11903">
        <v>142</v>
      </c>
      <c r="Z11903">
        <v>142</v>
      </c>
      <c r="AA11903">
        <v>5</v>
      </c>
      <c r="AB11903">
        <v>5</v>
      </c>
      <c r="AC11903">
        <v>63</v>
      </c>
    </row>
    <row r="11904" spans="1:29">
      <c r="A11904">
        <v>12898</v>
      </c>
      <c r="B11904" t="s">
        <v>805</v>
      </c>
      <c r="C11904" t="s">
        <v>13845</v>
      </c>
      <c r="J11904" t="s">
        <v>1436</v>
      </c>
      <c r="K11904">
        <v>0</v>
      </c>
      <c r="N11904" t="b">
        <v>1</v>
      </c>
      <c r="O11904" t="b">
        <v>0</v>
      </c>
      <c r="P11904" t="b">
        <v>0</v>
      </c>
      <c r="Q11904">
        <v>8</v>
      </c>
      <c r="R11904">
        <v>8</v>
      </c>
      <c r="S11904">
        <v>1</v>
      </c>
      <c r="T11904">
        <v>2</v>
      </c>
      <c r="U11904" t="b">
        <v>1</v>
      </c>
      <c r="V11904" t="s">
        <v>1242</v>
      </c>
      <c r="W11904" t="s">
        <v>7847</v>
      </c>
      <c r="X11904" t="s">
        <v>15955</v>
      </c>
      <c r="Y11904">
        <v>143</v>
      </c>
      <c r="Z11904">
        <v>143</v>
      </c>
      <c r="AA11904">
        <v>2</v>
      </c>
      <c r="AB11904">
        <v>2</v>
      </c>
      <c r="AC11904">
        <v>63</v>
      </c>
    </row>
    <row r="11905" spans="1:29">
      <c r="A11905">
        <v>12899</v>
      </c>
      <c r="B11905" t="s">
        <v>805</v>
      </c>
      <c r="C11905" t="s">
        <v>13846</v>
      </c>
      <c r="J11905" t="s">
        <v>1436</v>
      </c>
      <c r="K11905">
        <v>0</v>
      </c>
      <c r="N11905" t="b">
        <v>1</v>
      </c>
      <c r="O11905" t="b">
        <v>0</v>
      </c>
      <c r="P11905" t="b">
        <v>0</v>
      </c>
      <c r="Q11905">
        <v>8</v>
      </c>
      <c r="R11905">
        <v>8</v>
      </c>
      <c r="S11905">
        <v>1</v>
      </c>
      <c r="T11905">
        <v>2</v>
      </c>
      <c r="U11905" t="b">
        <v>1</v>
      </c>
      <c r="V11905" t="s">
        <v>1242</v>
      </c>
      <c r="W11905" t="s">
        <v>7847</v>
      </c>
      <c r="X11905" t="s">
        <v>15956</v>
      </c>
      <c r="Y11905">
        <v>143</v>
      </c>
      <c r="Z11905">
        <v>143</v>
      </c>
      <c r="AA11905">
        <v>3</v>
      </c>
      <c r="AB11905">
        <v>3</v>
      </c>
      <c r="AC11905">
        <v>63</v>
      </c>
    </row>
    <row r="11906" spans="1:29">
      <c r="A11906">
        <v>12900</v>
      </c>
      <c r="B11906" t="s">
        <v>805</v>
      </c>
      <c r="C11906" t="s">
        <v>13847</v>
      </c>
      <c r="J11906" t="s">
        <v>1436</v>
      </c>
      <c r="K11906">
        <v>0</v>
      </c>
      <c r="N11906" t="b">
        <v>1</v>
      </c>
      <c r="O11906" t="b">
        <v>0</v>
      </c>
      <c r="P11906" t="b">
        <v>0</v>
      </c>
      <c r="Q11906">
        <v>8</v>
      </c>
      <c r="R11906">
        <v>8</v>
      </c>
      <c r="S11906">
        <v>1</v>
      </c>
      <c r="T11906">
        <v>2</v>
      </c>
      <c r="U11906" t="b">
        <v>1</v>
      </c>
      <c r="V11906" t="s">
        <v>1242</v>
      </c>
      <c r="W11906" t="s">
        <v>7847</v>
      </c>
      <c r="X11906" t="s">
        <v>15241</v>
      </c>
      <c r="Y11906">
        <v>143</v>
      </c>
      <c r="Z11906">
        <v>143</v>
      </c>
      <c r="AA11906">
        <v>4</v>
      </c>
      <c r="AB11906">
        <v>4</v>
      </c>
      <c r="AC11906">
        <v>63</v>
      </c>
    </row>
    <row r="11907" spans="1:29">
      <c r="A11907">
        <v>12901</v>
      </c>
      <c r="B11907" t="s">
        <v>805</v>
      </c>
      <c r="C11907" t="s">
        <v>13848</v>
      </c>
      <c r="J11907" t="s">
        <v>1436</v>
      </c>
      <c r="K11907">
        <v>0</v>
      </c>
      <c r="N11907" t="b">
        <v>1</v>
      </c>
      <c r="O11907" t="b">
        <v>0</v>
      </c>
      <c r="P11907" t="b">
        <v>0</v>
      </c>
      <c r="Q11907">
        <v>8</v>
      </c>
      <c r="R11907">
        <v>8</v>
      </c>
      <c r="S11907">
        <v>1</v>
      </c>
      <c r="T11907">
        <v>2</v>
      </c>
      <c r="U11907" t="b">
        <v>1</v>
      </c>
      <c r="V11907" t="s">
        <v>1242</v>
      </c>
      <c r="W11907" t="s">
        <v>7847</v>
      </c>
      <c r="X11907" t="s">
        <v>15242</v>
      </c>
      <c r="Y11907">
        <v>143</v>
      </c>
      <c r="Z11907">
        <v>143</v>
      </c>
      <c r="AA11907">
        <v>5</v>
      </c>
      <c r="AB11907">
        <v>5</v>
      </c>
      <c r="AC11907">
        <v>63</v>
      </c>
    </row>
    <row r="11908" spans="1:29">
      <c r="A11908">
        <v>12902</v>
      </c>
      <c r="B11908" t="s">
        <v>805</v>
      </c>
      <c r="C11908" t="s">
        <v>13849</v>
      </c>
      <c r="J11908" t="s">
        <v>1436</v>
      </c>
      <c r="K11908">
        <v>0</v>
      </c>
      <c r="N11908" t="b">
        <v>1</v>
      </c>
      <c r="O11908" t="b">
        <v>0</v>
      </c>
      <c r="P11908" t="b">
        <v>0</v>
      </c>
      <c r="Q11908">
        <v>8</v>
      </c>
      <c r="R11908">
        <v>8</v>
      </c>
      <c r="S11908">
        <v>1</v>
      </c>
      <c r="T11908">
        <v>2</v>
      </c>
      <c r="U11908" t="b">
        <v>1</v>
      </c>
      <c r="V11908" t="s">
        <v>1242</v>
      </c>
      <c r="W11908" t="s">
        <v>7847</v>
      </c>
      <c r="X11908" t="s">
        <v>15957</v>
      </c>
      <c r="Y11908">
        <v>144</v>
      </c>
      <c r="Z11908">
        <v>144</v>
      </c>
      <c r="AA11908">
        <v>2</v>
      </c>
      <c r="AB11908">
        <v>2</v>
      </c>
      <c r="AC11908">
        <v>63</v>
      </c>
    </row>
    <row r="11909" spans="1:29">
      <c r="A11909">
        <v>12903</v>
      </c>
      <c r="B11909" t="s">
        <v>805</v>
      </c>
      <c r="C11909" t="s">
        <v>13850</v>
      </c>
      <c r="J11909" t="s">
        <v>1436</v>
      </c>
      <c r="K11909">
        <v>0</v>
      </c>
      <c r="N11909" t="b">
        <v>1</v>
      </c>
      <c r="O11909" t="b">
        <v>0</v>
      </c>
      <c r="P11909" t="b">
        <v>0</v>
      </c>
      <c r="Q11909">
        <v>8</v>
      </c>
      <c r="R11909">
        <v>8</v>
      </c>
      <c r="S11909">
        <v>1</v>
      </c>
      <c r="T11909">
        <v>2</v>
      </c>
      <c r="U11909" t="b">
        <v>1</v>
      </c>
      <c r="V11909" t="s">
        <v>1242</v>
      </c>
      <c r="W11909" t="s">
        <v>7847</v>
      </c>
      <c r="X11909" t="s">
        <v>15958</v>
      </c>
      <c r="Y11909">
        <v>144</v>
      </c>
      <c r="Z11909">
        <v>144</v>
      </c>
      <c r="AA11909">
        <v>3</v>
      </c>
      <c r="AB11909">
        <v>3</v>
      </c>
      <c r="AC11909">
        <v>63</v>
      </c>
    </row>
    <row r="11910" spans="1:29">
      <c r="A11910">
        <v>12904</v>
      </c>
      <c r="B11910" t="s">
        <v>805</v>
      </c>
      <c r="C11910" t="s">
        <v>13851</v>
      </c>
      <c r="J11910" t="s">
        <v>1436</v>
      </c>
      <c r="K11910">
        <v>0</v>
      </c>
      <c r="N11910" t="b">
        <v>1</v>
      </c>
      <c r="O11910" t="b">
        <v>0</v>
      </c>
      <c r="P11910" t="b">
        <v>0</v>
      </c>
      <c r="Q11910">
        <v>8</v>
      </c>
      <c r="R11910">
        <v>8</v>
      </c>
      <c r="S11910">
        <v>1</v>
      </c>
      <c r="T11910">
        <v>2</v>
      </c>
      <c r="U11910" t="b">
        <v>1</v>
      </c>
      <c r="V11910" t="s">
        <v>1242</v>
      </c>
      <c r="W11910" t="s">
        <v>7847</v>
      </c>
      <c r="X11910" t="s">
        <v>15243</v>
      </c>
      <c r="Y11910">
        <v>144</v>
      </c>
      <c r="Z11910">
        <v>144</v>
      </c>
      <c r="AA11910">
        <v>4</v>
      </c>
      <c r="AB11910">
        <v>4</v>
      </c>
      <c r="AC11910">
        <v>63</v>
      </c>
    </row>
    <row r="11911" spans="1:29">
      <c r="A11911">
        <v>12905</v>
      </c>
      <c r="B11911" t="s">
        <v>805</v>
      </c>
      <c r="C11911" t="s">
        <v>13852</v>
      </c>
      <c r="J11911" t="s">
        <v>1436</v>
      </c>
      <c r="K11911">
        <v>0</v>
      </c>
      <c r="N11911" t="b">
        <v>1</v>
      </c>
      <c r="O11911" t="b">
        <v>0</v>
      </c>
      <c r="P11911" t="b">
        <v>0</v>
      </c>
      <c r="Q11911">
        <v>8</v>
      </c>
      <c r="R11911">
        <v>8</v>
      </c>
      <c r="S11911">
        <v>1</v>
      </c>
      <c r="T11911">
        <v>2</v>
      </c>
      <c r="U11911" t="b">
        <v>1</v>
      </c>
      <c r="V11911" t="s">
        <v>1242</v>
      </c>
      <c r="W11911" t="s">
        <v>7847</v>
      </c>
      <c r="X11911" t="s">
        <v>15244</v>
      </c>
      <c r="Y11911">
        <v>144</v>
      </c>
      <c r="Z11911">
        <v>144</v>
      </c>
      <c r="AA11911">
        <v>5</v>
      </c>
      <c r="AB11911">
        <v>5</v>
      </c>
      <c r="AC11911">
        <v>63</v>
      </c>
    </row>
    <row r="11912" spans="1:29">
      <c r="A11912">
        <v>12906</v>
      </c>
      <c r="B11912" t="s">
        <v>805</v>
      </c>
      <c r="C11912" t="s">
        <v>13853</v>
      </c>
      <c r="J11912" t="s">
        <v>1436</v>
      </c>
      <c r="K11912">
        <v>0</v>
      </c>
      <c r="N11912" t="b">
        <v>1</v>
      </c>
      <c r="O11912" t="b">
        <v>0</v>
      </c>
      <c r="P11912" t="b">
        <v>0</v>
      </c>
      <c r="Q11912">
        <v>8</v>
      </c>
      <c r="R11912">
        <v>8</v>
      </c>
      <c r="S11912">
        <v>1</v>
      </c>
      <c r="T11912">
        <v>2</v>
      </c>
      <c r="U11912" t="b">
        <v>1</v>
      </c>
      <c r="V11912" t="s">
        <v>1242</v>
      </c>
      <c r="W11912" t="s">
        <v>7847</v>
      </c>
      <c r="X11912" t="s">
        <v>15959</v>
      </c>
      <c r="Y11912">
        <v>145</v>
      </c>
      <c r="Z11912">
        <v>145</v>
      </c>
      <c r="AA11912">
        <v>2</v>
      </c>
      <c r="AB11912">
        <v>2</v>
      </c>
      <c r="AC11912">
        <v>63</v>
      </c>
    </row>
    <row r="11913" spans="1:29">
      <c r="A11913">
        <v>12907</v>
      </c>
      <c r="B11913" t="s">
        <v>805</v>
      </c>
      <c r="C11913" t="s">
        <v>13854</v>
      </c>
      <c r="J11913" t="s">
        <v>1436</v>
      </c>
      <c r="K11913">
        <v>0</v>
      </c>
      <c r="N11913" t="b">
        <v>1</v>
      </c>
      <c r="O11913" t="b">
        <v>0</v>
      </c>
      <c r="P11913" t="b">
        <v>0</v>
      </c>
      <c r="Q11913">
        <v>8</v>
      </c>
      <c r="R11913">
        <v>8</v>
      </c>
      <c r="S11913">
        <v>1</v>
      </c>
      <c r="T11913">
        <v>2</v>
      </c>
      <c r="U11913" t="b">
        <v>1</v>
      </c>
      <c r="V11913" t="s">
        <v>1242</v>
      </c>
      <c r="W11913" t="s">
        <v>7847</v>
      </c>
      <c r="X11913" t="s">
        <v>15960</v>
      </c>
      <c r="Y11913">
        <v>145</v>
      </c>
      <c r="Z11913">
        <v>145</v>
      </c>
      <c r="AA11913">
        <v>3</v>
      </c>
      <c r="AB11913">
        <v>3</v>
      </c>
      <c r="AC11913">
        <v>63</v>
      </c>
    </row>
    <row r="11914" spans="1:29">
      <c r="A11914">
        <v>12908</v>
      </c>
      <c r="B11914" t="s">
        <v>805</v>
      </c>
      <c r="C11914" t="s">
        <v>13855</v>
      </c>
      <c r="J11914" t="s">
        <v>1436</v>
      </c>
      <c r="K11914">
        <v>0</v>
      </c>
      <c r="N11914" t="b">
        <v>1</v>
      </c>
      <c r="O11914" t="b">
        <v>0</v>
      </c>
      <c r="P11914" t="b">
        <v>0</v>
      </c>
      <c r="Q11914">
        <v>8</v>
      </c>
      <c r="R11914">
        <v>8</v>
      </c>
      <c r="S11914">
        <v>1</v>
      </c>
      <c r="T11914">
        <v>2</v>
      </c>
      <c r="U11914" t="b">
        <v>1</v>
      </c>
      <c r="V11914" t="s">
        <v>1242</v>
      </c>
      <c r="W11914" t="s">
        <v>7847</v>
      </c>
      <c r="X11914" t="s">
        <v>15245</v>
      </c>
      <c r="Y11914">
        <v>145</v>
      </c>
      <c r="Z11914">
        <v>145</v>
      </c>
      <c r="AA11914">
        <v>4</v>
      </c>
      <c r="AB11914">
        <v>4</v>
      </c>
      <c r="AC11914">
        <v>63</v>
      </c>
    </row>
    <row r="11915" spans="1:29">
      <c r="A11915">
        <v>12909</v>
      </c>
      <c r="B11915" t="s">
        <v>805</v>
      </c>
      <c r="C11915" t="s">
        <v>13856</v>
      </c>
      <c r="J11915" t="s">
        <v>1436</v>
      </c>
      <c r="K11915">
        <v>0</v>
      </c>
      <c r="N11915" t="b">
        <v>1</v>
      </c>
      <c r="O11915" t="b">
        <v>0</v>
      </c>
      <c r="P11915" t="b">
        <v>0</v>
      </c>
      <c r="Q11915">
        <v>8</v>
      </c>
      <c r="R11915">
        <v>8</v>
      </c>
      <c r="S11915">
        <v>1</v>
      </c>
      <c r="T11915">
        <v>2</v>
      </c>
      <c r="U11915" t="b">
        <v>1</v>
      </c>
      <c r="V11915" t="s">
        <v>1242</v>
      </c>
      <c r="W11915" t="s">
        <v>7847</v>
      </c>
      <c r="X11915" t="s">
        <v>15246</v>
      </c>
      <c r="Y11915">
        <v>145</v>
      </c>
      <c r="Z11915">
        <v>145</v>
      </c>
      <c r="AA11915">
        <v>5</v>
      </c>
      <c r="AB11915">
        <v>5</v>
      </c>
      <c r="AC11915">
        <v>63</v>
      </c>
    </row>
    <row r="11916" spans="1:29">
      <c r="A11916">
        <v>12910</v>
      </c>
      <c r="B11916" t="s">
        <v>805</v>
      </c>
      <c r="C11916" t="s">
        <v>13857</v>
      </c>
      <c r="J11916" t="s">
        <v>1436</v>
      </c>
      <c r="K11916">
        <v>0</v>
      </c>
      <c r="N11916" t="b">
        <v>1</v>
      </c>
      <c r="O11916" t="b">
        <v>0</v>
      </c>
      <c r="P11916" t="b">
        <v>0</v>
      </c>
      <c r="Q11916">
        <v>8</v>
      </c>
      <c r="R11916">
        <v>8</v>
      </c>
      <c r="S11916">
        <v>1</v>
      </c>
      <c r="T11916">
        <v>2</v>
      </c>
      <c r="U11916" t="b">
        <v>1</v>
      </c>
      <c r="V11916" t="s">
        <v>1242</v>
      </c>
      <c r="W11916" t="s">
        <v>7847</v>
      </c>
      <c r="X11916" t="s">
        <v>15961</v>
      </c>
      <c r="Y11916">
        <v>146</v>
      </c>
      <c r="Z11916">
        <v>146</v>
      </c>
      <c r="AA11916">
        <v>2</v>
      </c>
      <c r="AB11916">
        <v>2</v>
      </c>
      <c r="AC11916">
        <v>63</v>
      </c>
    </row>
    <row r="11917" spans="1:29">
      <c r="A11917">
        <v>12911</v>
      </c>
      <c r="B11917" t="s">
        <v>805</v>
      </c>
      <c r="C11917" t="s">
        <v>13858</v>
      </c>
      <c r="J11917" t="s">
        <v>1436</v>
      </c>
      <c r="K11917">
        <v>0</v>
      </c>
      <c r="N11917" t="b">
        <v>1</v>
      </c>
      <c r="O11917" t="b">
        <v>0</v>
      </c>
      <c r="P11917" t="b">
        <v>0</v>
      </c>
      <c r="Q11917">
        <v>8</v>
      </c>
      <c r="R11917">
        <v>8</v>
      </c>
      <c r="S11917">
        <v>1</v>
      </c>
      <c r="T11917">
        <v>2</v>
      </c>
      <c r="U11917" t="b">
        <v>1</v>
      </c>
      <c r="V11917" t="s">
        <v>1242</v>
      </c>
      <c r="W11917" t="s">
        <v>7847</v>
      </c>
      <c r="X11917" t="s">
        <v>15962</v>
      </c>
      <c r="Y11917">
        <v>146</v>
      </c>
      <c r="Z11917">
        <v>146</v>
      </c>
      <c r="AA11917">
        <v>3</v>
      </c>
      <c r="AB11917">
        <v>3</v>
      </c>
      <c r="AC11917">
        <v>63</v>
      </c>
    </row>
    <row r="11918" spans="1:29">
      <c r="A11918">
        <v>12912</v>
      </c>
      <c r="B11918" t="s">
        <v>805</v>
      </c>
      <c r="C11918" t="s">
        <v>13859</v>
      </c>
      <c r="J11918" t="s">
        <v>1436</v>
      </c>
      <c r="K11918">
        <v>0</v>
      </c>
      <c r="N11918" t="b">
        <v>1</v>
      </c>
      <c r="O11918" t="b">
        <v>0</v>
      </c>
      <c r="P11918" t="b">
        <v>0</v>
      </c>
      <c r="Q11918">
        <v>8</v>
      </c>
      <c r="R11918">
        <v>8</v>
      </c>
      <c r="S11918">
        <v>1</v>
      </c>
      <c r="T11918">
        <v>2</v>
      </c>
      <c r="U11918" t="b">
        <v>1</v>
      </c>
      <c r="V11918" t="s">
        <v>1242</v>
      </c>
      <c r="W11918" t="s">
        <v>7847</v>
      </c>
      <c r="X11918" t="s">
        <v>15247</v>
      </c>
      <c r="Y11918">
        <v>146</v>
      </c>
      <c r="Z11918">
        <v>146</v>
      </c>
      <c r="AA11918">
        <v>4</v>
      </c>
      <c r="AB11918">
        <v>4</v>
      </c>
      <c r="AC11918">
        <v>63</v>
      </c>
    </row>
    <row r="11919" spans="1:29">
      <c r="A11919">
        <v>12913</v>
      </c>
      <c r="B11919" t="s">
        <v>805</v>
      </c>
      <c r="C11919" t="s">
        <v>13860</v>
      </c>
      <c r="J11919" t="s">
        <v>1436</v>
      </c>
      <c r="K11919">
        <v>0</v>
      </c>
      <c r="N11919" t="b">
        <v>1</v>
      </c>
      <c r="O11919" t="b">
        <v>0</v>
      </c>
      <c r="P11919" t="b">
        <v>0</v>
      </c>
      <c r="Q11919">
        <v>8</v>
      </c>
      <c r="R11919">
        <v>8</v>
      </c>
      <c r="S11919">
        <v>1</v>
      </c>
      <c r="T11919">
        <v>2</v>
      </c>
      <c r="U11919" t="b">
        <v>1</v>
      </c>
      <c r="V11919" t="s">
        <v>1242</v>
      </c>
      <c r="W11919" t="s">
        <v>7847</v>
      </c>
      <c r="X11919" t="s">
        <v>15248</v>
      </c>
      <c r="Y11919">
        <v>146</v>
      </c>
      <c r="Z11919">
        <v>146</v>
      </c>
      <c r="AA11919">
        <v>5</v>
      </c>
      <c r="AB11919">
        <v>5</v>
      </c>
      <c r="AC11919">
        <v>63</v>
      </c>
    </row>
    <row r="11920" spans="1:29">
      <c r="A11920">
        <v>12914</v>
      </c>
      <c r="B11920" t="s">
        <v>805</v>
      </c>
      <c r="C11920" t="s">
        <v>13861</v>
      </c>
      <c r="J11920" t="s">
        <v>1436</v>
      </c>
      <c r="K11920">
        <v>0</v>
      </c>
      <c r="N11920" t="b">
        <v>1</v>
      </c>
      <c r="O11920" t="b">
        <v>0</v>
      </c>
      <c r="P11920" t="b">
        <v>0</v>
      </c>
      <c r="Q11920">
        <v>8</v>
      </c>
      <c r="R11920">
        <v>8</v>
      </c>
      <c r="S11920">
        <v>1</v>
      </c>
      <c r="T11920">
        <v>2</v>
      </c>
      <c r="U11920" t="b">
        <v>1</v>
      </c>
      <c r="V11920" t="s">
        <v>1242</v>
      </c>
      <c r="W11920" t="s">
        <v>7847</v>
      </c>
      <c r="X11920" t="s">
        <v>15963</v>
      </c>
      <c r="Y11920">
        <v>147</v>
      </c>
      <c r="Z11920">
        <v>147</v>
      </c>
      <c r="AA11920">
        <v>2</v>
      </c>
      <c r="AB11920">
        <v>2</v>
      </c>
      <c r="AC11920">
        <v>63</v>
      </c>
    </row>
    <row r="11921" spans="1:29">
      <c r="A11921">
        <v>12915</v>
      </c>
      <c r="B11921" t="s">
        <v>805</v>
      </c>
      <c r="C11921" t="s">
        <v>13862</v>
      </c>
      <c r="J11921" t="s">
        <v>1436</v>
      </c>
      <c r="K11921">
        <v>0</v>
      </c>
      <c r="N11921" t="b">
        <v>1</v>
      </c>
      <c r="O11921" t="b">
        <v>0</v>
      </c>
      <c r="P11921" t="b">
        <v>0</v>
      </c>
      <c r="Q11921">
        <v>8</v>
      </c>
      <c r="R11921">
        <v>8</v>
      </c>
      <c r="S11921">
        <v>1</v>
      </c>
      <c r="T11921">
        <v>2</v>
      </c>
      <c r="U11921" t="b">
        <v>1</v>
      </c>
      <c r="V11921" t="s">
        <v>1242</v>
      </c>
      <c r="W11921" t="s">
        <v>7847</v>
      </c>
      <c r="X11921" t="s">
        <v>15964</v>
      </c>
      <c r="Y11921">
        <v>147</v>
      </c>
      <c r="Z11921">
        <v>147</v>
      </c>
      <c r="AA11921">
        <v>3</v>
      </c>
      <c r="AB11921">
        <v>3</v>
      </c>
      <c r="AC11921">
        <v>63</v>
      </c>
    </row>
    <row r="11922" spans="1:29">
      <c r="A11922">
        <v>12916</v>
      </c>
      <c r="B11922" t="s">
        <v>805</v>
      </c>
      <c r="C11922" t="s">
        <v>13863</v>
      </c>
      <c r="J11922" t="s">
        <v>1436</v>
      </c>
      <c r="K11922">
        <v>0</v>
      </c>
      <c r="N11922" t="b">
        <v>1</v>
      </c>
      <c r="O11922" t="b">
        <v>0</v>
      </c>
      <c r="P11922" t="b">
        <v>0</v>
      </c>
      <c r="Q11922">
        <v>8</v>
      </c>
      <c r="R11922">
        <v>8</v>
      </c>
      <c r="S11922">
        <v>1</v>
      </c>
      <c r="T11922">
        <v>2</v>
      </c>
      <c r="U11922" t="b">
        <v>1</v>
      </c>
      <c r="V11922" t="s">
        <v>1242</v>
      </c>
      <c r="W11922" t="s">
        <v>7847</v>
      </c>
      <c r="X11922" t="s">
        <v>15249</v>
      </c>
      <c r="Y11922">
        <v>147</v>
      </c>
      <c r="Z11922">
        <v>147</v>
      </c>
      <c r="AA11922">
        <v>4</v>
      </c>
      <c r="AB11922">
        <v>4</v>
      </c>
      <c r="AC11922">
        <v>63</v>
      </c>
    </row>
    <row r="11923" spans="1:29">
      <c r="A11923">
        <v>12917</v>
      </c>
      <c r="B11923" t="s">
        <v>805</v>
      </c>
      <c r="C11923" t="s">
        <v>13864</v>
      </c>
      <c r="J11923" t="s">
        <v>1436</v>
      </c>
      <c r="K11923">
        <v>0</v>
      </c>
      <c r="N11923" t="b">
        <v>1</v>
      </c>
      <c r="O11923" t="b">
        <v>0</v>
      </c>
      <c r="P11923" t="b">
        <v>0</v>
      </c>
      <c r="Q11923">
        <v>8</v>
      </c>
      <c r="R11923">
        <v>8</v>
      </c>
      <c r="S11923">
        <v>1</v>
      </c>
      <c r="T11923">
        <v>2</v>
      </c>
      <c r="U11923" t="b">
        <v>1</v>
      </c>
      <c r="V11923" t="s">
        <v>1242</v>
      </c>
      <c r="W11923" t="s">
        <v>7847</v>
      </c>
      <c r="X11923" t="s">
        <v>15250</v>
      </c>
      <c r="Y11923">
        <v>147</v>
      </c>
      <c r="Z11923">
        <v>147</v>
      </c>
      <c r="AA11923">
        <v>5</v>
      </c>
      <c r="AB11923">
        <v>5</v>
      </c>
      <c r="AC11923">
        <v>63</v>
      </c>
    </row>
    <row r="11924" spans="1:29">
      <c r="A11924">
        <v>12918</v>
      </c>
      <c r="B11924" t="s">
        <v>805</v>
      </c>
      <c r="C11924" t="s">
        <v>13865</v>
      </c>
      <c r="J11924" t="s">
        <v>1436</v>
      </c>
      <c r="K11924">
        <v>0</v>
      </c>
      <c r="N11924" t="b">
        <v>1</v>
      </c>
      <c r="O11924" t="b">
        <v>0</v>
      </c>
      <c r="P11924" t="b">
        <v>0</v>
      </c>
      <c r="Q11924">
        <v>8</v>
      </c>
      <c r="R11924">
        <v>8</v>
      </c>
      <c r="S11924">
        <v>1</v>
      </c>
      <c r="T11924">
        <v>2</v>
      </c>
      <c r="U11924" t="b">
        <v>1</v>
      </c>
      <c r="V11924" t="s">
        <v>1242</v>
      </c>
      <c r="W11924" t="s">
        <v>7847</v>
      </c>
      <c r="X11924" t="s">
        <v>15965</v>
      </c>
      <c r="Y11924">
        <v>148</v>
      </c>
      <c r="Z11924">
        <v>148</v>
      </c>
      <c r="AA11924">
        <v>2</v>
      </c>
      <c r="AB11924">
        <v>2</v>
      </c>
      <c r="AC11924">
        <v>63</v>
      </c>
    </row>
    <row r="11925" spans="1:29">
      <c r="A11925">
        <v>12919</v>
      </c>
      <c r="B11925" t="s">
        <v>805</v>
      </c>
      <c r="C11925" t="s">
        <v>13866</v>
      </c>
      <c r="J11925" t="s">
        <v>1436</v>
      </c>
      <c r="K11925">
        <v>0</v>
      </c>
      <c r="N11925" t="b">
        <v>1</v>
      </c>
      <c r="O11925" t="b">
        <v>0</v>
      </c>
      <c r="P11925" t="b">
        <v>0</v>
      </c>
      <c r="Q11925">
        <v>8</v>
      </c>
      <c r="R11925">
        <v>8</v>
      </c>
      <c r="S11925">
        <v>1</v>
      </c>
      <c r="T11925">
        <v>2</v>
      </c>
      <c r="U11925" t="b">
        <v>1</v>
      </c>
      <c r="V11925" t="s">
        <v>1242</v>
      </c>
      <c r="W11925" t="s">
        <v>7847</v>
      </c>
      <c r="X11925" t="s">
        <v>15966</v>
      </c>
      <c r="Y11925">
        <v>148</v>
      </c>
      <c r="Z11925">
        <v>148</v>
      </c>
      <c r="AA11925">
        <v>3</v>
      </c>
      <c r="AB11925">
        <v>3</v>
      </c>
      <c r="AC11925">
        <v>63</v>
      </c>
    </row>
    <row r="11926" spans="1:29">
      <c r="A11926">
        <v>12920</v>
      </c>
      <c r="B11926" t="s">
        <v>805</v>
      </c>
      <c r="C11926" t="s">
        <v>13867</v>
      </c>
      <c r="J11926" t="s">
        <v>1436</v>
      </c>
      <c r="K11926">
        <v>0</v>
      </c>
      <c r="N11926" t="b">
        <v>1</v>
      </c>
      <c r="O11926" t="b">
        <v>0</v>
      </c>
      <c r="P11926" t="b">
        <v>0</v>
      </c>
      <c r="Q11926">
        <v>8</v>
      </c>
      <c r="R11926">
        <v>8</v>
      </c>
      <c r="S11926">
        <v>1</v>
      </c>
      <c r="T11926">
        <v>2</v>
      </c>
      <c r="U11926" t="b">
        <v>1</v>
      </c>
      <c r="V11926" t="s">
        <v>1242</v>
      </c>
      <c r="W11926" t="s">
        <v>7847</v>
      </c>
      <c r="X11926" t="s">
        <v>15251</v>
      </c>
      <c r="Y11926">
        <v>148</v>
      </c>
      <c r="Z11926">
        <v>148</v>
      </c>
      <c r="AA11926">
        <v>4</v>
      </c>
      <c r="AB11926">
        <v>4</v>
      </c>
      <c r="AC11926">
        <v>63</v>
      </c>
    </row>
    <row r="11927" spans="1:29">
      <c r="A11927">
        <v>12921</v>
      </c>
      <c r="B11927" t="s">
        <v>805</v>
      </c>
      <c r="C11927" t="s">
        <v>13868</v>
      </c>
      <c r="J11927" t="s">
        <v>1436</v>
      </c>
      <c r="K11927">
        <v>0</v>
      </c>
      <c r="N11927" t="b">
        <v>1</v>
      </c>
      <c r="O11927" t="b">
        <v>0</v>
      </c>
      <c r="P11927" t="b">
        <v>0</v>
      </c>
      <c r="Q11927">
        <v>8</v>
      </c>
      <c r="R11927">
        <v>8</v>
      </c>
      <c r="S11927">
        <v>1</v>
      </c>
      <c r="T11927">
        <v>2</v>
      </c>
      <c r="U11927" t="b">
        <v>1</v>
      </c>
      <c r="V11927" t="s">
        <v>1242</v>
      </c>
      <c r="W11927" t="s">
        <v>7847</v>
      </c>
      <c r="X11927" t="s">
        <v>15252</v>
      </c>
      <c r="Y11927">
        <v>148</v>
      </c>
      <c r="Z11927">
        <v>148</v>
      </c>
      <c r="AA11927">
        <v>5</v>
      </c>
      <c r="AB11927">
        <v>5</v>
      </c>
      <c r="AC11927">
        <v>63</v>
      </c>
    </row>
    <row r="11928" spans="1:29">
      <c r="A11928">
        <v>12922</v>
      </c>
      <c r="B11928" t="s">
        <v>805</v>
      </c>
      <c r="C11928" t="s">
        <v>13869</v>
      </c>
      <c r="J11928" t="s">
        <v>1436</v>
      </c>
      <c r="K11928">
        <v>0</v>
      </c>
      <c r="N11928" t="b">
        <v>1</v>
      </c>
      <c r="O11928" t="b">
        <v>0</v>
      </c>
      <c r="P11928" t="b">
        <v>0</v>
      </c>
      <c r="Q11928">
        <v>8</v>
      </c>
      <c r="R11928">
        <v>8</v>
      </c>
      <c r="S11928">
        <v>1</v>
      </c>
      <c r="T11928">
        <v>2</v>
      </c>
      <c r="U11928" t="b">
        <v>1</v>
      </c>
      <c r="V11928" t="s">
        <v>1242</v>
      </c>
      <c r="W11928" t="s">
        <v>7847</v>
      </c>
      <c r="X11928" t="s">
        <v>15967</v>
      </c>
      <c r="Y11928">
        <v>149</v>
      </c>
      <c r="Z11928">
        <v>149</v>
      </c>
      <c r="AA11928">
        <v>2</v>
      </c>
      <c r="AB11928">
        <v>2</v>
      </c>
      <c r="AC11928">
        <v>63</v>
      </c>
    </row>
    <row r="11929" spans="1:29">
      <c r="A11929">
        <v>12923</v>
      </c>
      <c r="B11929" t="s">
        <v>805</v>
      </c>
      <c r="C11929" t="s">
        <v>13870</v>
      </c>
      <c r="J11929" t="s">
        <v>1436</v>
      </c>
      <c r="K11929">
        <v>0</v>
      </c>
      <c r="N11929" t="b">
        <v>1</v>
      </c>
      <c r="O11929" t="b">
        <v>0</v>
      </c>
      <c r="P11929" t="b">
        <v>0</v>
      </c>
      <c r="Q11929">
        <v>8</v>
      </c>
      <c r="R11929">
        <v>8</v>
      </c>
      <c r="S11929">
        <v>1</v>
      </c>
      <c r="T11929">
        <v>2</v>
      </c>
      <c r="U11929" t="b">
        <v>1</v>
      </c>
      <c r="V11929" t="s">
        <v>1242</v>
      </c>
      <c r="W11929" t="s">
        <v>7847</v>
      </c>
      <c r="X11929" t="s">
        <v>15968</v>
      </c>
      <c r="Y11929">
        <v>149</v>
      </c>
      <c r="Z11929">
        <v>149</v>
      </c>
      <c r="AA11929">
        <v>3</v>
      </c>
      <c r="AB11929">
        <v>3</v>
      </c>
      <c r="AC11929">
        <v>63</v>
      </c>
    </row>
    <row r="11930" spans="1:29">
      <c r="A11930">
        <v>12924</v>
      </c>
      <c r="B11930" t="s">
        <v>805</v>
      </c>
      <c r="C11930" t="s">
        <v>13871</v>
      </c>
      <c r="J11930" t="s">
        <v>1436</v>
      </c>
      <c r="K11930">
        <v>0</v>
      </c>
      <c r="N11930" t="b">
        <v>1</v>
      </c>
      <c r="O11930" t="b">
        <v>0</v>
      </c>
      <c r="P11930" t="b">
        <v>0</v>
      </c>
      <c r="Q11930">
        <v>8</v>
      </c>
      <c r="R11930">
        <v>8</v>
      </c>
      <c r="S11930">
        <v>1</v>
      </c>
      <c r="T11930">
        <v>2</v>
      </c>
      <c r="U11930" t="b">
        <v>1</v>
      </c>
      <c r="V11930" t="s">
        <v>1242</v>
      </c>
      <c r="W11930" t="s">
        <v>7847</v>
      </c>
      <c r="X11930" t="s">
        <v>15261</v>
      </c>
      <c r="Y11930">
        <v>149</v>
      </c>
      <c r="Z11930">
        <v>149</v>
      </c>
      <c r="AA11930">
        <v>4</v>
      </c>
      <c r="AB11930">
        <v>4</v>
      </c>
      <c r="AC11930">
        <v>63</v>
      </c>
    </row>
    <row r="11931" spans="1:29">
      <c r="A11931">
        <v>12925</v>
      </c>
      <c r="B11931" t="s">
        <v>805</v>
      </c>
      <c r="C11931" t="s">
        <v>13872</v>
      </c>
      <c r="J11931" t="s">
        <v>1436</v>
      </c>
      <c r="K11931">
        <v>0</v>
      </c>
      <c r="N11931" t="b">
        <v>1</v>
      </c>
      <c r="O11931" t="b">
        <v>0</v>
      </c>
      <c r="P11931" t="b">
        <v>0</v>
      </c>
      <c r="Q11931">
        <v>8</v>
      </c>
      <c r="R11931">
        <v>8</v>
      </c>
      <c r="S11931">
        <v>1</v>
      </c>
      <c r="T11931">
        <v>2</v>
      </c>
      <c r="U11931" t="b">
        <v>1</v>
      </c>
      <c r="V11931" t="s">
        <v>1242</v>
      </c>
      <c r="W11931" t="s">
        <v>7847</v>
      </c>
      <c r="X11931" t="s">
        <v>15262</v>
      </c>
      <c r="Y11931">
        <v>149</v>
      </c>
      <c r="Z11931">
        <v>149</v>
      </c>
      <c r="AA11931">
        <v>5</v>
      </c>
      <c r="AB11931">
        <v>5</v>
      </c>
      <c r="AC11931">
        <v>63</v>
      </c>
    </row>
    <row r="11932" spans="1:29">
      <c r="A11932">
        <v>12926</v>
      </c>
      <c r="B11932" t="s">
        <v>805</v>
      </c>
      <c r="C11932" t="s">
        <v>13873</v>
      </c>
      <c r="J11932" t="s">
        <v>1436</v>
      </c>
      <c r="K11932">
        <v>0</v>
      </c>
      <c r="N11932" t="b">
        <v>1</v>
      </c>
      <c r="O11932" t="b">
        <v>0</v>
      </c>
      <c r="P11932" t="b">
        <v>0</v>
      </c>
      <c r="Q11932">
        <v>8</v>
      </c>
      <c r="R11932">
        <v>8</v>
      </c>
      <c r="S11932">
        <v>1</v>
      </c>
      <c r="T11932">
        <v>2</v>
      </c>
      <c r="U11932" t="b">
        <v>1</v>
      </c>
      <c r="V11932" t="s">
        <v>1242</v>
      </c>
      <c r="W11932" t="s">
        <v>7847</v>
      </c>
      <c r="X11932" t="s">
        <v>15969</v>
      </c>
      <c r="Y11932">
        <v>150</v>
      </c>
      <c r="Z11932">
        <v>150</v>
      </c>
      <c r="AA11932">
        <v>2</v>
      </c>
      <c r="AB11932">
        <v>2</v>
      </c>
      <c r="AC11932">
        <v>63</v>
      </c>
    </row>
    <row r="11933" spans="1:29">
      <c r="A11933">
        <v>12927</v>
      </c>
      <c r="B11933" t="s">
        <v>805</v>
      </c>
      <c r="C11933" t="s">
        <v>13874</v>
      </c>
      <c r="J11933" t="s">
        <v>1436</v>
      </c>
      <c r="K11933">
        <v>0</v>
      </c>
      <c r="N11933" t="b">
        <v>1</v>
      </c>
      <c r="O11933" t="b">
        <v>0</v>
      </c>
      <c r="P11933" t="b">
        <v>0</v>
      </c>
      <c r="Q11933">
        <v>8</v>
      </c>
      <c r="R11933">
        <v>8</v>
      </c>
      <c r="S11933">
        <v>1</v>
      </c>
      <c r="T11933">
        <v>2</v>
      </c>
      <c r="U11933" t="b">
        <v>1</v>
      </c>
      <c r="V11933" t="s">
        <v>1242</v>
      </c>
      <c r="W11933" t="s">
        <v>7847</v>
      </c>
      <c r="X11933" t="s">
        <v>15970</v>
      </c>
      <c r="Y11933">
        <v>150</v>
      </c>
      <c r="Z11933">
        <v>150</v>
      </c>
      <c r="AA11933">
        <v>3</v>
      </c>
      <c r="AB11933">
        <v>3</v>
      </c>
      <c r="AC11933">
        <v>63</v>
      </c>
    </row>
    <row r="11934" spans="1:29">
      <c r="A11934">
        <v>12928</v>
      </c>
      <c r="B11934" t="s">
        <v>805</v>
      </c>
      <c r="C11934" t="s">
        <v>13875</v>
      </c>
      <c r="J11934" t="s">
        <v>1436</v>
      </c>
      <c r="K11934">
        <v>0</v>
      </c>
      <c r="N11934" t="b">
        <v>1</v>
      </c>
      <c r="O11934" t="b">
        <v>0</v>
      </c>
      <c r="P11934" t="b">
        <v>0</v>
      </c>
      <c r="Q11934">
        <v>8</v>
      </c>
      <c r="R11934">
        <v>8</v>
      </c>
      <c r="S11934">
        <v>1</v>
      </c>
      <c r="T11934">
        <v>2</v>
      </c>
      <c r="U11934" t="b">
        <v>1</v>
      </c>
      <c r="V11934" t="s">
        <v>1242</v>
      </c>
      <c r="W11934" t="s">
        <v>7847</v>
      </c>
      <c r="X11934" t="s">
        <v>15253</v>
      </c>
      <c r="Y11934">
        <v>150</v>
      </c>
      <c r="Z11934">
        <v>150</v>
      </c>
      <c r="AA11934">
        <v>4</v>
      </c>
      <c r="AB11934">
        <v>4</v>
      </c>
      <c r="AC11934">
        <v>63</v>
      </c>
    </row>
    <row r="11935" spans="1:29">
      <c r="A11935">
        <v>12929</v>
      </c>
      <c r="B11935" t="s">
        <v>805</v>
      </c>
      <c r="C11935" t="s">
        <v>13876</v>
      </c>
      <c r="J11935" t="s">
        <v>1436</v>
      </c>
      <c r="K11935">
        <v>0</v>
      </c>
      <c r="N11935" t="b">
        <v>1</v>
      </c>
      <c r="O11935" t="b">
        <v>0</v>
      </c>
      <c r="P11935" t="b">
        <v>0</v>
      </c>
      <c r="Q11935">
        <v>8</v>
      </c>
      <c r="R11935">
        <v>8</v>
      </c>
      <c r="S11935">
        <v>1</v>
      </c>
      <c r="T11935">
        <v>2</v>
      </c>
      <c r="U11935" t="b">
        <v>1</v>
      </c>
      <c r="V11935" t="s">
        <v>1242</v>
      </c>
      <c r="W11935" t="s">
        <v>7847</v>
      </c>
      <c r="X11935" t="s">
        <v>15254</v>
      </c>
      <c r="Y11935">
        <v>150</v>
      </c>
      <c r="Z11935">
        <v>150</v>
      </c>
      <c r="AA11935">
        <v>5</v>
      </c>
      <c r="AB11935">
        <v>5</v>
      </c>
      <c r="AC11935">
        <v>63</v>
      </c>
    </row>
    <row r="11936" spans="1:29">
      <c r="A11936">
        <v>12930</v>
      </c>
      <c r="B11936" t="s">
        <v>805</v>
      </c>
      <c r="C11936" t="s">
        <v>13877</v>
      </c>
      <c r="J11936" t="s">
        <v>1436</v>
      </c>
      <c r="K11936">
        <v>0</v>
      </c>
      <c r="N11936" t="b">
        <v>1</v>
      </c>
      <c r="O11936" t="b">
        <v>0</v>
      </c>
      <c r="P11936" t="b">
        <v>0</v>
      </c>
      <c r="Q11936">
        <v>8</v>
      </c>
      <c r="R11936">
        <v>8</v>
      </c>
      <c r="S11936">
        <v>1</v>
      </c>
      <c r="T11936">
        <v>2</v>
      </c>
      <c r="U11936" t="b">
        <v>1</v>
      </c>
      <c r="V11936" t="s">
        <v>1242</v>
      </c>
      <c r="W11936" t="s">
        <v>7847</v>
      </c>
      <c r="X11936" t="s">
        <v>15971</v>
      </c>
      <c r="Y11936">
        <v>151</v>
      </c>
      <c r="Z11936">
        <v>151</v>
      </c>
      <c r="AA11936">
        <v>2</v>
      </c>
      <c r="AB11936">
        <v>2</v>
      </c>
      <c r="AC11936">
        <v>63</v>
      </c>
    </row>
    <row r="11937" spans="1:29">
      <c r="A11937">
        <v>12931</v>
      </c>
      <c r="B11937" t="s">
        <v>805</v>
      </c>
      <c r="C11937" t="s">
        <v>13878</v>
      </c>
      <c r="J11937" t="s">
        <v>1436</v>
      </c>
      <c r="K11937">
        <v>0</v>
      </c>
      <c r="N11937" t="b">
        <v>1</v>
      </c>
      <c r="O11937" t="b">
        <v>0</v>
      </c>
      <c r="P11937" t="b">
        <v>0</v>
      </c>
      <c r="Q11937">
        <v>8</v>
      </c>
      <c r="R11937">
        <v>8</v>
      </c>
      <c r="S11937">
        <v>1</v>
      </c>
      <c r="T11937">
        <v>2</v>
      </c>
      <c r="U11937" t="b">
        <v>1</v>
      </c>
      <c r="V11937" t="s">
        <v>1242</v>
      </c>
      <c r="W11937" t="s">
        <v>7847</v>
      </c>
      <c r="X11937" t="s">
        <v>15972</v>
      </c>
      <c r="Y11937">
        <v>151</v>
      </c>
      <c r="Z11937">
        <v>151</v>
      </c>
      <c r="AA11937">
        <v>3</v>
      </c>
      <c r="AB11937">
        <v>3</v>
      </c>
      <c r="AC11937">
        <v>63</v>
      </c>
    </row>
    <row r="11938" spans="1:29">
      <c r="A11938">
        <v>12932</v>
      </c>
      <c r="B11938" t="s">
        <v>805</v>
      </c>
      <c r="C11938" t="s">
        <v>13879</v>
      </c>
      <c r="J11938" t="s">
        <v>1436</v>
      </c>
      <c r="K11938">
        <v>0</v>
      </c>
      <c r="N11938" t="b">
        <v>1</v>
      </c>
      <c r="O11938" t="b">
        <v>0</v>
      </c>
      <c r="P11938" t="b">
        <v>0</v>
      </c>
      <c r="Q11938">
        <v>8</v>
      </c>
      <c r="R11938">
        <v>8</v>
      </c>
      <c r="S11938">
        <v>1</v>
      </c>
      <c r="T11938">
        <v>2</v>
      </c>
      <c r="U11938" t="b">
        <v>1</v>
      </c>
      <c r="V11938" t="s">
        <v>1242</v>
      </c>
      <c r="W11938" t="s">
        <v>7847</v>
      </c>
      <c r="X11938" t="s">
        <v>15255</v>
      </c>
      <c r="Y11938">
        <v>151</v>
      </c>
      <c r="Z11938">
        <v>151</v>
      </c>
      <c r="AA11938">
        <v>4</v>
      </c>
      <c r="AB11938">
        <v>4</v>
      </c>
      <c r="AC11938">
        <v>63</v>
      </c>
    </row>
    <row r="11939" spans="1:29">
      <c r="A11939">
        <v>12933</v>
      </c>
      <c r="B11939" t="s">
        <v>805</v>
      </c>
      <c r="C11939" t="s">
        <v>13880</v>
      </c>
      <c r="J11939" t="s">
        <v>1436</v>
      </c>
      <c r="K11939">
        <v>0</v>
      </c>
      <c r="N11939" t="b">
        <v>1</v>
      </c>
      <c r="O11939" t="b">
        <v>0</v>
      </c>
      <c r="P11939" t="b">
        <v>0</v>
      </c>
      <c r="Q11939">
        <v>8</v>
      </c>
      <c r="R11939">
        <v>8</v>
      </c>
      <c r="S11939">
        <v>1</v>
      </c>
      <c r="T11939">
        <v>2</v>
      </c>
      <c r="U11939" t="b">
        <v>1</v>
      </c>
      <c r="V11939" t="s">
        <v>1242</v>
      </c>
      <c r="W11939" t="s">
        <v>7847</v>
      </c>
      <c r="X11939" t="s">
        <v>15256</v>
      </c>
      <c r="Y11939">
        <v>151</v>
      </c>
      <c r="Z11939">
        <v>151</v>
      </c>
      <c r="AA11939">
        <v>5</v>
      </c>
      <c r="AB11939">
        <v>5</v>
      </c>
      <c r="AC11939">
        <v>63</v>
      </c>
    </row>
    <row r="11940" spans="1:29">
      <c r="A11940">
        <v>12934</v>
      </c>
      <c r="B11940" t="s">
        <v>805</v>
      </c>
      <c r="C11940" t="s">
        <v>13881</v>
      </c>
      <c r="J11940" t="s">
        <v>1436</v>
      </c>
      <c r="K11940">
        <v>0</v>
      </c>
      <c r="N11940" t="b">
        <v>1</v>
      </c>
      <c r="O11940" t="b">
        <v>0</v>
      </c>
      <c r="P11940" t="b">
        <v>0</v>
      </c>
      <c r="Q11940">
        <v>8</v>
      </c>
      <c r="R11940">
        <v>8</v>
      </c>
      <c r="S11940">
        <v>1</v>
      </c>
      <c r="T11940">
        <v>2</v>
      </c>
      <c r="U11940" t="b">
        <v>1</v>
      </c>
      <c r="V11940" t="s">
        <v>1242</v>
      </c>
      <c r="W11940" t="s">
        <v>7847</v>
      </c>
      <c r="X11940" t="s">
        <v>15973</v>
      </c>
      <c r="Y11940">
        <v>152</v>
      </c>
      <c r="Z11940">
        <v>152</v>
      </c>
      <c r="AA11940">
        <v>2</v>
      </c>
      <c r="AB11940">
        <v>2</v>
      </c>
      <c r="AC11940">
        <v>63</v>
      </c>
    </row>
    <row r="11941" spans="1:29">
      <c r="A11941">
        <v>12935</v>
      </c>
      <c r="B11941" t="s">
        <v>805</v>
      </c>
      <c r="C11941" t="s">
        <v>13882</v>
      </c>
      <c r="J11941" t="s">
        <v>1436</v>
      </c>
      <c r="K11941">
        <v>0</v>
      </c>
      <c r="N11941" t="b">
        <v>1</v>
      </c>
      <c r="O11941" t="b">
        <v>0</v>
      </c>
      <c r="P11941" t="b">
        <v>0</v>
      </c>
      <c r="Q11941">
        <v>8</v>
      </c>
      <c r="R11941">
        <v>8</v>
      </c>
      <c r="S11941">
        <v>1</v>
      </c>
      <c r="T11941">
        <v>2</v>
      </c>
      <c r="U11941" t="b">
        <v>1</v>
      </c>
      <c r="V11941" t="s">
        <v>1242</v>
      </c>
      <c r="W11941" t="s">
        <v>7847</v>
      </c>
      <c r="X11941" t="s">
        <v>15974</v>
      </c>
      <c r="Y11941">
        <v>152</v>
      </c>
      <c r="Z11941">
        <v>152</v>
      </c>
      <c r="AA11941">
        <v>3</v>
      </c>
      <c r="AB11941">
        <v>3</v>
      </c>
      <c r="AC11941">
        <v>63</v>
      </c>
    </row>
    <row r="11942" spans="1:29">
      <c r="A11942">
        <v>12936</v>
      </c>
      <c r="B11942" t="s">
        <v>805</v>
      </c>
      <c r="C11942" t="s">
        <v>13883</v>
      </c>
      <c r="J11942" t="s">
        <v>1436</v>
      </c>
      <c r="K11942">
        <v>0</v>
      </c>
      <c r="N11942" t="b">
        <v>1</v>
      </c>
      <c r="O11942" t="b">
        <v>0</v>
      </c>
      <c r="P11942" t="b">
        <v>0</v>
      </c>
      <c r="Q11942">
        <v>8</v>
      </c>
      <c r="R11942">
        <v>8</v>
      </c>
      <c r="S11942">
        <v>1</v>
      </c>
      <c r="T11942">
        <v>2</v>
      </c>
      <c r="U11942" t="b">
        <v>1</v>
      </c>
      <c r="V11942" t="s">
        <v>1242</v>
      </c>
      <c r="W11942" t="s">
        <v>7847</v>
      </c>
      <c r="X11942" t="s">
        <v>15257</v>
      </c>
      <c r="Y11942">
        <v>152</v>
      </c>
      <c r="Z11942">
        <v>152</v>
      </c>
      <c r="AA11942">
        <v>4</v>
      </c>
      <c r="AB11942">
        <v>4</v>
      </c>
      <c r="AC11942">
        <v>63</v>
      </c>
    </row>
    <row r="11943" spans="1:29">
      <c r="A11943">
        <v>12937</v>
      </c>
      <c r="B11943" t="s">
        <v>805</v>
      </c>
      <c r="C11943" t="s">
        <v>13884</v>
      </c>
      <c r="J11943" t="s">
        <v>1436</v>
      </c>
      <c r="K11943">
        <v>0</v>
      </c>
      <c r="N11943" t="b">
        <v>1</v>
      </c>
      <c r="O11943" t="b">
        <v>0</v>
      </c>
      <c r="P11943" t="b">
        <v>0</v>
      </c>
      <c r="Q11943">
        <v>8</v>
      </c>
      <c r="R11943">
        <v>8</v>
      </c>
      <c r="S11943">
        <v>1</v>
      </c>
      <c r="T11943">
        <v>2</v>
      </c>
      <c r="U11943" t="b">
        <v>1</v>
      </c>
      <c r="V11943" t="s">
        <v>1242</v>
      </c>
      <c r="W11943" t="s">
        <v>7847</v>
      </c>
      <c r="X11943" t="s">
        <v>15258</v>
      </c>
      <c r="Y11943">
        <v>152</v>
      </c>
      <c r="Z11943">
        <v>152</v>
      </c>
      <c r="AA11943">
        <v>5</v>
      </c>
      <c r="AB11943">
        <v>5</v>
      </c>
      <c r="AC11943">
        <v>63</v>
      </c>
    </row>
    <row r="11944" spans="1:29">
      <c r="A11944">
        <v>12938</v>
      </c>
      <c r="B11944" t="s">
        <v>805</v>
      </c>
      <c r="C11944" t="s">
        <v>13885</v>
      </c>
      <c r="J11944" t="s">
        <v>1436</v>
      </c>
      <c r="K11944">
        <v>0</v>
      </c>
      <c r="N11944" t="b">
        <v>1</v>
      </c>
      <c r="O11944" t="b">
        <v>0</v>
      </c>
      <c r="P11944" t="b">
        <v>0</v>
      </c>
      <c r="Q11944">
        <v>8</v>
      </c>
      <c r="R11944">
        <v>8</v>
      </c>
      <c r="S11944">
        <v>1</v>
      </c>
      <c r="T11944">
        <v>2</v>
      </c>
      <c r="U11944" t="b">
        <v>1</v>
      </c>
      <c r="V11944" t="s">
        <v>1242</v>
      </c>
      <c r="W11944" t="s">
        <v>7847</v>
      </c>
      <c r="X11944" t="s">
        <v>15975</v>
      </c>
      <c r="Y11944">
        <v>153</v>
      </c>
      <c r="Z11944">
        <v>153</v>
      </c>
      <c r="AA11944">
        <v>2</v>
      </c>
      <c r="AB11944">
        <v>2</v>
      </c>
      <c r="AC11944">
        <v>63</v>
      </c>
    </row>
    <row r="11945" spans="1:29">
      <c r="A11945">
        <v>12939</v>
      </c>
      <c r="B11945" t="s">
        <v>805</v>
      </c>
      <c r="C11945" t="s">
        <v>13886</v>
      </c>
      <c r="J11945" t="s">
        <v>1436</v>
      </c>
      <c r="K11945">
        <v>0</v>
      </c>
      <c r="N11945" t="b">
        <v>1</v>
      </c>
      <c r="O11945" t="b">
        <v>0</v>
      </c>
      <c r="P11945" t="b">
        <v>0</v>
      </c>
      <c r="Q11945">
        <v>8</v>
      </c>
      <c r="R11945">
        <v>8</v>
      </c>
      <c r="S11945">
        <v>1</v>
      </c>
      <c r="T11945">
        <v>2</v>
      </c>
      <c r="U11945" t="b">
        <v>1</v>
      </c>
      <c r="V11945" t="s">
        <v>1242</v>
      </c>
      <c r="W11945" t="s">
        <v>7847</v>
      </c>
      <c r="X11945" t="s">
        <v>15976</v>
      </c>
      <c r="Y11945">
        <v>153</v>
      </c>
      <c r="Z11945">
        <v>153</v>
      </c>
      <c r="AA11945">
        <v>3</v>
      </c>
      <c r="AB11945">
        <v>3</v>
      </c>
      <c r="AC11945">
        <v>63</v>
      </c>
    </row>
    <row r="11946" spans="1:29">
      <c r="A11946">
        <v>12940</v>
      </c>
      <c r="B11946" t="s">
        <v>805</v>
      </c>
      <c r="C11946" t="s">
        <v>13887</v>
      </c>
      <c r="J11946" t="s">
        <v>1436</v>
      </c>
      <c r="K11946">
        <v>0</v>
      </c>
      <c r="N11946" t="b">
        <v>1</v>
      </c>
      <c r="O11946" t="b">
        <v>0</v>
      </c>
      <c r="P11946" t="b">
        <v>0</v>
      </c>
      <c r="Q11946">
        <v>8</v>
      </c>
      <c r="R11946">
        <v>8</v>
      </c>
      <c r="S11946">
        <v>1</v>
      </c>
      <c r="T11946">
        <v>2</v>
      </c>
      <c r="U11946" t="b">
        <v>1</v>
      </c>
      <c r="V11946" t="s">
        <v>1242</v>
      </c>
      <c r="W11946" t="s">
        <v>7847</v>
      </c>
      <c r="X11946" t="s">
        <v>15259</v>
      </c>
      <c r="Y11946">
        <v>153</v>
      </c>
      <c r="Z11946">
        <v>153</v>
      </c>
      <c r="AA11946">
        <v>4</v>
      </c>
      <c r="AB11946">
        <v>4</v>
      </c>
      <c r="AC11946">
        <v>63</v>
      </c>
    </row>
    <row r="11947" spans="1:29">
      <c r="A11947">
        <v>12941</v>
      </c>
      <c r="B11947" t="s">
        <v>805</v>
      </c>
      <c r="C11947" t="s">
        <v>13888</v>
      </c>
      <c r="J11947" t="s">
        <v>1436</v>
      </c>
      <c r="K11947">
        <v>0</v>
      </c>
      <c r="N11947" t="b">
        <v>1</v>
      </c>
      <c r="O11947" t="b">
        <v>0</v>
      </c>
      <c r="P11947" t="b">
        <v>0</v>
      </c>
      <c r="Q11947">
        <v>8</v>
      </c>
      <c r="R11947">
        <v>8</v>
      </c>
      <c r="S11947">
        <v>1</v>
      </c>
      <c r="T11947">
        <v>2</v>
      </c>
      <c r="U11947" t="b">
        <v>1</v>
      </c>
      <c r="V11947" t="s">
        <v>1242</v>
      </c>
      <c r="W11947" t="s">
        <v>7847</v>
      </c>
      <c r="X11947" t="s">
        <v>15260</v>
      </c>
      <c r="Y11947">
        <v>153</v>
      </c>
      <c r="Z11947">
        <v>153</v>
      </c>
      <c r="AA11947">
        <v>5</v>
      </c>
      <c r="AB11947">
        <v>5</v>
      </c>
      <c r="AC11947">
        <v>63</v>
      </c>
    </row>
    <row r="11948" spans="1:29">
      <c r="A11948">
        <v>12942</v>
      </c>
      <c r="B11948" t="s">
        <v>805</v>
      </c>
      <c r="C11948" t="s">
        <v>13889</v>
      </c>
      <c r="J11948" t="s">
        <v>1436</v>
      </c>
      <c r="K11948">
        <v>0</v>
      </c>
      <c r="N11948" t="b">
        <v>1</v>
      </c>
      <c r="O11948" t="b">
        <v>0</v>
      </c>
      <c r="P11948" t="b">
        <v>0</v>
      </c>
      <c r="Q11948">
        <v>8</v>
      </c>
      <c r="R11948">
        <v>8</v>
      </c>
      <c r="S11948">
        <v>1</v>
      </c>
      <c r="T11948">
        <v>2</v>
      </c>
      <c r="U11948" t="b">
        <v>1</v>
      </c>
      <c r="V11948" t="s">
        <v>1242</v>
      </c>
      <c r="W11948" t="s">
        <v>7847</v>
      </c>
      <c r="X11948" t="s">
        <v>15977</v>
      </c>
      <c r="Y11948">
        <v>154</v>
      </c>
      <c r="Z11948">
        <v>154</v>
      </c>
      <c r="AA11948">
        <v>2</v>
      </c>
      <c r="AB11948">
        <v>2</v>
      </c>
      <c r="AC11948">
        <v>63</v>
      </c>
    </row>
    <row r="11949" spans="1:29">
      <c r="A11949">
        <v>12943</v>
      </c>
      <c r="B11949" t="s">
        <v>805</v>
      </c>
      <c r="C11949" t="s">
        <v>13890</v>
      </c>
      <c r="J11949" t="s">
        <v>1436</v>
      </c>
      <c r="K11949">
        <v>0</v>
      </c>
      <c r="N11949" t="b">
        <v>1</v>
      </c>
      <c r="O11949" t="b">
        <v>0</v>
      </c>
      <c r="P11949" t="b">
        <v>0</v>
      </c>
      <c r="Q11949">
        <v>8</v>
      </c>
      <c r="R11949">
        <v>8</v>
      </c>
      <c r="S11949">
        <v>1</v>
      </c>
      <c r="T11949">
        <v>2</v>
      </c>
      <c r="U11949" t="b">
        <v>1</v>
      </c>
      <c r="V11949" t="s">
        <v>1242</v>
      </c>
      <c r="W11949" t="s">
        <v>7847</v>
      </c>
      <c r="X11949" t="s">
        <v>15978</v>
      </c>
      <c r="Y11949">
        <v>154</v>
      </c>
      <c r="Z11949">
        <v>154</v>
      </c>
      <c r="AA11949">
        <v>3</v>
      </c>
      <c r="AB11949">
        <v>3</v>
      </c>
      <c r="AC11949">
        <v>63</v>
      </c>
    </row>
    <row r="11950" spans="1:29">
      <c r="A11950">
        <v>12944</v>
      </c>
      <c r="B11950" t="s">
        <v>805</v>
      </c>
      <c r="C11950" t="s">
        <v>13891</v>
      </c>
      <c r="J11950" t="s">
        <v>1436</v>
      </c>
      <c r="K11950">
        <v>0</v>
      </c>
      <c r="N11950" t="b">
        <v>1</v>
      </c>
      <c r="O11950" t="b">
        <v>0</v>
      </c>
      <c r="P11950" t="b">
        <v>0</v>
      </c>
      <c r="Q11950">
        <v>8</v>
      </c>
      <c r="R11950">
        <v>8</v>
      </c>
      <c r="S11950">
        <v>1</v>
      </c>
      <c r="T11950">
        <v>2</v>
      </c>
      <c r="U11950" t="b">
        <v>1</v>
      </c>
      <c r="V11950" t="s">
        <v>1242</v>
      </c>
      <c r="W11950" t="s">
        <v>7847</v>
      </c>
      <c r="X11950" t="s">
        <v>15293</v>
      </c>
      <c r="Y11950">
        <v>154</v>
      </c>
      <c r="Z11950">
        <v>154</v>
      </c>
      <c r="AA11950">
        <v>4</v>
      </c>
      <c r="AB11950">
        <v>4</v>
      </c>
      <c r="AC11950">
        <v>63</v>
      </c>
    </row>
    <row r="11951" spans="1:29">
      <c r="A11951">
        <v>12945</v>
      </c>
      <c r="B11951" t="s">
        <v>805</v>
      </c>
      <c r="C11951" t="s">
        <v>13892</v>
      </c>
      <c r="J11951" t="s">
        <v>1436</v>
      </c>
      <c r="K11951">
        <v>0</v>
      </c>
      <c r="N11951" t="b">
        <v>1</v>
      </c>
      <c r="O11951" t="b">
        <v>0</v>
      </c>
      <c r="P11951" t="b">
        <v>0</v>
      </c>
      <c r="Q11951">
        <v>8</v>
      </c>
      <c r="R11951">
        <v>8</v>
      </c>
      <c r="S11951">
        <v>1</v>
      </c>
      <c r="T11951">
        <v>2</v>
      </c>
      <c r="U11951" t="b">
        <v>1</v>
      </c>
      <c r="V11951" t="s">
        <v>1242</v>
      </c>
      <c r="W11951" t="s">
        <v>7847</v>
      </c>
      <c r="X11951" t="s">
        <v>15294</v>
      </c>
      <c r="Y11951">
        <v>154</v>
      </c>
      <c r="Z11951">
        <v>154</v>
      </c>
      <c r="AA11951">
        <v>5</v>
      </c>
      <c r="AB11951">
        <v>5</v>
      </c>
      <c r="AC11951">
        <v>63</v>
      </c>
    </row>
    <row r="11952" spans="1:29">
      <c r="A11952">
        <v>12946</v>
      </c>
      <c r="B11952" t="s">
        <v>805</v>
      </c>
      <c r="C11952" t="s">
        <v>13893</v>
      </c>
      <c r="J11952" t="s">
        <v>1436</v>
      </c>
      <c r="K11952">
        <v>0</v>
      </c>
      <c r="N11952" t="b">
        <v>1</v>
      </c>
      <c r="O11952" t="b">
        <v>0</v>
      </c>
      <c r="P11952" t="b">
        <v>0</v>
      </c>
      <c r="Q11952">
        <v>8</v>
      </c>
      <c r="R11952">
        <v>8</v>
      </c>
      <c r="S11952">
        <v>1</v>
      </c>
      <c r="T11952">
        <v>2</v>
      </c>
      <c r="U11952" t="b">
        <v>1</v>
      </c>
      <c r="V11952" t="s">
        <v>1242</v>
      </c>
      <c r="W11952" t="s">
        <v>7847</v>
      </c>
      <c r="X11952" t="s">
        <v>15979</v>
      </c>
      <c r="Y11952">
        <v>155</v>
      </c>
      <c r="Z11952">
        <v>155</v>
      </c>
      <c r="AA11952">
        <v>2</v>
      </c>
      <c r="AB11952">
        <v>2</v>
      </c>
      <c r="AC11952">
        <v>63</v>
      </c>
    </row>
    <row r="11953" spans="1:29">
      <c r="A11953">
        <v>12947</v>
      </c>
      <c r="B11953" t="s">
        <v>805</v>
      </c>
      <c r="C11953" t="s">
        <v>13894</v>
      </c>
      <c r="J11953" t="s">
        <v>1436</v>
      </c>
      <c r="K11953">
        <v>0</v>
      </c>
      <c r="N11953" t="b">
        <v>1</v>
      </c>
      <c r="O11953" t="b">
        <v>0</v>
      </c>
      <c r="P11953" t="b">
        <v>0</v>
      </c>
      <c r="Q11953">
        <v>8</v>
      </c>
      <c r="R11953">
        <v>8</v>
      </c>
      <c r="S11953">
        <v>1</v>
      </c>
      <c r="T11953">
        <v>2</v>
      </c>
      <c r="U11953" t="b">
        <v>1</v>
      </c>
      <c r="V11953" t="s">
        <v>1242</v>
      </c>
      <c r="W11953" t="s">
        <v>7847</v>
      </c>
      <c r="X11953" t="s">
        <v>15980</v>
      </c>
      <c r="Y11953">
        <v>155</v>
      </c>
      <c r="Z11953">
        <v>155</v>
      </c>
      <c r="AA11953">
        <v>3</v>
      </c>
      <c r="AB11953">
        <v>3</v>
      </c>
      <c r="AC11953">
        <v>63</v>
      </c>
    </row>
    <row r="11954" spans="1:29">
      <c r="A11954">
        <v>12948</v>
      </c>
      <c r="B11954" t="s">
        <v>805</v>
      </c>
      <c r="C11954" t="s">
        <v>13895</v>
      </c>
      <c r="J11954" t="s">
        <v>1436</v>
      </c>
      <c r="K11954">
        <v>0</v>
      </c>
      <c r="N11954" t="b">
        <v>1</v>
      </c>
      <c r="O11954" t="b">
        <v>0</v>
      </c>
      <c r="P11954" t="b">
        <v>0</v>
      </c>
      <c r="Q11954">
        <v>8</v>
      </c>
      <c r="R11954">
        <v>8</v>
      </c>
      <c r="S11954">
        <v>1</v>
      </c>
      <c r="T11954">
        <v>2</v>
      </c>
      <c r="U11954" t="b">
        <v>1</v>
      </c>
      <c r="V11954" t="s">
        <v>1242</v>
      </c>
      <c r="W11954" t="s">
        <v>7847</v>
      </c>
      <c r="X11954" t="s">
        <v>15297</v>
      </c>
      <c r="Y11954">
        <v>155</v>
      </c>
      <c r="Z11954">
        <v>155</v>
      </c>
      <c r="AA11954">
        <v>4</v>
      </c>
      <c r="AB11954">
        <v>4</v>
      </c>
      <c r="AC11954">
        <v>63</v>
      </c>
    </row>
    <row r="11955" spans="1:29">
      <c r="A11955">
        <v>12949</v>
      </c>
      <c r="B11955" t="s">
        <v>805</v>
      </c>
      <c r="C11955" t="s">
        <v>13896</v>
      </c>
      <c r="J11955" t="s">
        <v>1436</v>
      </c>
      <c r="K11955">
        <v>0</v>
      </c>
      <c r="N11955" t="b">
        <v>1</v>
      </c>
      <c r="O11955" t="b">
        <v>0</v>
      </c>
      <c r="P11955" t="b">
        <v>0</v>
      </c>
      <c r="Q11955">
        <v>8</v>
      </c>
      <c r="R11955">
        <v>8</v>
      </c>
      <c r="S11955">
        <v>1</v>
      </c>
      <c r="T11955">
        <v>2</v>
      </c>
      <c r="U11955" t="b">
        <v>1</v>
      </c>
      <c r="V11955" t="s">
        <v>1242</v>
      </c>
      <c r="W11955" t="s">
        <v>7847</v>
      </c>
      <c r="X11955" t="s">
        <v>15298</v>
      </c>
      <c r="Y11955">
        <v>155</v>
      </c>
      <c r="Z11955">
        <v>155</v>
      </c>
      <c r="AA11955">
        <v>5</v>
      </c>
      <c r="AB11955">
        <v>5</v>
      </c>
      <c r="AC11955">
        <v>63</v>
      </c>
    </row>
    <row r="11956" spans="1:29">
      <c r="A11956">
        <v>12950</v>
      </c>
      <c r="B11956" t="s">
        <v>805</v>
      </c>
      <c r="C11956" t="s">
        <v>13897</v>
      </c>
      <c r="J11956" t="s">
        <v>1436</v>
      </c>
      <c r="K11956">
        <v>0</v>
      </c>
      <c r="N11956" t="b">
        <v>1</v>
      </c>
      <c r="O11956" t="b">
        <v>0</v>
      </c>
      <c r="P11956" t="b">
        <v>0</v>
      </c>
      <c r="Q11956">
        <v>8</v>
      </c>
      <c r="R11956">
        <v>8</v>
      </c>
      <c r="S11956">
        <v>1</v>
      </c>
      <c r="T11956">
        <v>2</v>
      </c>
      <c r="U11956" t="b">
        <v>1</v>
      </c>
      <c r="V11956" t="s">
        <v>1242</v>
      </c>
      <c r="W11956" t="s">
        <v>7847</v>
      </c>
      <c r="X11956" t="s">
        <v>15981</v>
      </c>
      <c r="Y11956">
        <v>156</v>
      </c>
      <c r="Z11956">
        <v>156</v>
      </c>
      <c r="AA11956">
        <v>2</v>
      </c>
      <c r="AB11956">
        <v>2</v>
      </c>
      <c r="AC11956">
        <v>63</v>
      </c>
    </row>
    <row r="11957" spans="1:29">
      <c r="A11957">
        <v>12951</v>
      </c>
      <c r="B11957" t="s">
        <v>805</v>
      </c>
      <c r="C11957" t="s">
        <v>13898</v>
      </c>
      <c r="J11957" t="s">
        <v>1436</v>
      </c>
      <c r="K11957">
        <v>0</v>
      </c>
      <c r="N11957" t="b">
        <v>1</v>
      </c>
      <c r="O11957" t="b">
        <v>0</v>
      </c>
      <c r="P11957" t="b">
        <v>0</v>
      </c>
      <c r="Q11957">
        <v>8</v>
      </c>
      <c r="R11957">
        <v>8</v>
      </c>
      <c r="S11957">
        <v>1</v>
      </c>
      <c r="T11957">
        <v>2</v>
      </c>
      <c r="U11957" t="b">
        <v>1</v>
      </c>
      <c r="V11957" t="s">
        <v>1242</v>
      </c>
      <c r="W11957" t="s">
        <v>7847</v>
      </c>
      <c r="X11957" t="s">
        <v>15982</v>
      </c>
      <c r="Y11957">
        <v>156</v>
      </c>
      <c r="Z11957">
        <v>156</v>
      </c>
      <c r="AA11957">
        <v>3</v>
      </c>
      <c r="AB11957">
        <v>3</v>
      </c>
      <c r="AC11957">
        <v>63</v>
      </c>
    </row>
    <row r="11958" spans="1:29">
      <c r="A11958">
        <v>12952</v>
      </c>
      <c r="B11958" t="s">
        <v>805</v>
      </c>
      <c r="C11958" t="s">
        <v>13899</v>
      </c>
      <c r="J11958" t="s">
        <v>1436</v>
      </c>
      <c r="K11958">
        <v>0</v>
      </c>
      <c r="N11958" t="b">
        <v>1</v>
      </c>
      <c r="O11958" t="b">
        <v>0</v>
      </c>
      <c r="P11958" t="b">
        <v>0</v>
      </c>
      <c r="Q11958">
        <v>8</v>
      </c>
      <c r="R11958">
        <v>8</v>
      </c>
      <c r="S11958">
        <v>1</v>
      </c>
      <c r="T11958">
        <v>2</v>
      </c>
      <c r="U11958" t="b">
        <v>1</v>
      </c>
      <c r="V11958" t="s">
        <v>1242</v>
      </c>
      <c r="W11958" t="s">
        <v>7847</v>
      </c>
      <c r="X11958" t="s">
        <v>15302</v>
      </c>
      <c r="Y11958">
        <v>156</v>
      </c>
      <c r="Z11958">
        <v>156</v>
      </c>
      <c r="AA11958">
        <v>4</v>
      </c>
      <c r="AB11958">
        <v>4</v>
      </c>
      <c r="AC11958">
        <v>63</v>
      </c>
    </row>
    <row r="11959" spans="1:29">
      <c r="A11959">
        <v>12953</v>
      </c>
      <c r="B11959" t="s">
        <v>805</v>
      </c>
      <c r="C11959" t="s">
        <v>13900</v>
      </c>
      <c r="J11959" t="s">
        <v>1436</v>
      </c>
      <c r="K11959">
        <v>0</v>
      </c>
      <c r="N11959" t="b">
        <v>1</v>
      </c>
      <c r="O11959" t="b">
        <v>0</v>
      </c>
      <c r="P11959" t="b">
        <v>0</v>
      </c>
      <c r="Q11959">
        <v>8</v>
      </c>
      <c r="R11959">
        <v>8</v>
      </c>
      <c r="S11959">
        <v>1</v>
      </c>
      <c r="T11959">
        <v>2</v>
      </c>
      <c r="U11959" t="b">
        <v>1</v>
      </c>
      <c r="V11959" t="s">
        <v>1242</v>
      </c>
      <c r="W11959" t="s">
        <v>7847</v>
      </c>
      <c r="X11959" t="s">
        <v>15303</v>
      </c>
      <c r="Y11959">
        <v>156</v>
      </c>
      <c r="Z11959">
        <v>156</v>
      </c>
      <c r="AA11959">
        <v>5</v>
      </c>
      <c r="AB11959">
        <v>5</v>
      </c>
      <c r="AC11959">
        <v>63</v>
      </c>
    </row>
    <row r="11960" spans="1:29">
      <c r="A11960">
        <v>12954</v>
      </c>
      <c r="B11960" t="s">
        <v>805</v>
      </c>
      <c r="C11960" t="s">
        <v>13901</v>
      </c>
      <c r="J11960" t="s">
        <v>1436</v>
      </c>
      <c r="K11960">
        <v>0</v>
      </c>
      <c r="N11960" t="b">
        <v>1</v>
      </c>
      <c r="O11960" t="b">
        <v>0</v>
      </c>
      <c r="P11960" t="b">
        <v>0</v>
      </c>
      <c r="Q11960">
        <v>8</v>
      </c>
      <c r="R11960">
        <v>8</v>
      </c>
      <c r="S11960">
        <v>1</v>
      </c>
      <c r="T11960">
        <v>2</v>
      </c>
      <c r="U11960" t="b">
        <v>1</v>
      </c>
      <c r="V11960" t="s">
        <v>1242</v>
      </c>
      <c r="W11960" t="s">
        <v>7847</v>
      </c>
      <c r="X11960" t="s">
        <v>15983</v>
      </c>
      <c r="Y11960">
        <v>157</v>
      </c>
      <c r="Z11960">
        <v>157</v>
      </c>
      <c r="AA11960">
        <v>2</v>
      </c>
      <c r="AB11960">
        <v>2</v>
      </c>
      <c r="AC11960">
        <v>63</v>
      </c>
    </row>
    <row r="11961" spans="1:29">
      <c r="A11961">
        <v>12955</v>
      </c>
      <c r="B11961" t="s">
        <v>805</v>
      </c>
      <c r="C11961" t="s">
        <v>13902</v>
      </c>
      <c r="J11961" t="s">
        <v>1436</v>
      </c>
      <c r="K11961">
        <v>0</v>
      </c>
      <c r="N11961" t="b">
        <v>1</v>
      </c>
      <c r="O11961" t="b">
        <v>0</v>
      </c>
      <c r="P11961" t="b">
        <v>0</v>
      </c>
      <c r="Q11961">
        <v>8</v>
      </c>
      <c r="R11961">
        <v>8</v>
      </c>
      <c r="S11961">
        <v>1</v>
      </c>
      <c r="T11961">
        <v>2</v>
      </c>
      <c r="U11961" t="b">
        <v>1</v>
      </c>
      <c r="V11961" t="s">
        <v>1242</v>
      </c>
      <c r="W11961" t="s">
        <v>7847</v>
      </c>
      <c r="X11961" t="s">
        <v>15984</v>
      </c>
      <c r="Y11961">
        <v>157</v>
      </c>
      <c r="Z11961">
        <v>157</v>
      </c>
      <c r="AA11961">
        <v>3</v>
      </c>
      <c r="AB11961">
        <v>3</v>
      </c>
      <c r="AC11961">
        <v>63</v>
      </c>
    </row>
    <row r="11962" spans="1:29">
      <c r="A11962">
        <v>12956</v>
      </c>
      <c r="B11962" t="s">
        <v>805</v>
      </c>
      <c r="C11962" t="s">
        <v>13903</v>
      </c>
      <c r="J11962" t="s">
        <v>1436</v>
      </c>
      <c r="K11962">
        <v>0</v>
      </c>
      <c r="N11962" t="b">
        <v>1</v>
      </c>
      <c r="O11962" t="b">
        <v>0</v>
      </c>
      <c r="P11962" t="b">
        <v>0</v>
      </c>
      <c r="Q11962">
        <v>8</v>
      </c>
      <c r="R11962">
        <v>8</v>
      </c>
      <c r="S11962">
        <v>1</v>
      </c>
      <c r="T11962">
        <v>2</v>
      </c>
      <c r="U11962" t="b">
        <v>1</v>
      </c>
      <c r="V11962" t="s">
        <v>1242</v>
      </c>
      <c r="W11962" t="s">
        <v>7847</v>
      </c>
      <c r="X11962" t="s">
        <v>15307</v>
      </c>
      <c r="Y11962">
        <v>157</v>
      </c>
      <c r="Z11962">
        <v>157</v>
      </c>
      <c r="AA11962">
        <v>4</v>
      </c>
      <c r="AB11962">
        <v>4</v>
      </c>
      <c r="AC11962">
        <v>63</v>
      </c>
    </row>
    <row r="11963" spans="1:29">
      <c r="A11963">
        <v>12957</v>
      </c>
      <c r="B11963" t="s">
        <v>805</v>
      </c>
      <c r="C11963" t="s">
        <v>13904</v>
      </c>
      <c r="J11963" t="s">
        <v>1436</v>
      </c>
      <c r="K11963">
        <v>0</v>
      </c>
      <c r="N11963" t="b">
        <v>1</v>
      </c>
      <c r="O11963" t="b">
        <v>0</v>
      </c>
      <c r="P11963" t="b">
        <v>0</v>
      </c>
      <c r="Q11963">
        <v>8</v>
      </c>
      <c r="R11963">
        <v>8</v>
      </c>
      <c r="S11963">
        <v>1</v>
      </c>
      <c r="T11963">
        <v>2</v>
      </c>
      <c r="U11963" t="b">
        <v>1</v>
      </c>
      <c r="V11963" t="s">
        <v>1242</v>
      </c>
      <c r="W11963" t="s">
        <v>7847</v>
      </c>
      <c r="X11963" t="s">
        <v>15308</v>
      </c>
      <c r="Y11963">
        <v>157</v>
      </c>
      <c r="Z11963">
        <v>157</v>
      </c>
      <c r="AA11963">
        <v>5</v>
      </c>
      <c r="AB11963">
        <v>5</v>
      </c>
      <c r="AC11963">
        <v>63</v>
      </c>
    </row>
    <row r="11964" spans="1:29">
      <c r="A11964">
        <v>12958</v>
      </c>
      <c r="B11964" t="s">
        <v>805</v>
      </c>
      <c r="C11964" t="s">
        <v>13905</v>
      </c>
      <c r="J11964" t="s">
        <v>1436</v>
      </c>
      <c r="K11964">
        <v>0</v>
      </c>
      <c r="N11964" t="b">
        <v>1</v>
      </c>
      <c r="O11964" t="b">
        <v>0</v>
      </c>
      <c r="P11964" t="b">
        <v>0</v>
      </c>
      <c r="Q11964">
        <v>8</v>
      </c>
      <c r="R11964">
        <v>8</v>
      </c>
      <c r="S11964">
        <v>1</v>
      </c>
      <c r="T11964">
        <v>2</v>
      </c>
      <c r="U11964" t="b">
        <v>1</v>
      </c>
      <c r="V11964" t="s">
        <v>1242</v>
      </c>
      <c r="W11964" t="s">
        <v>7847</v>
      </c>
      <c r="X11964" t="s">
        <v>15985</v>
      </c>
      <c r="Y11964">
        <v>158</v>
      </c>
      <c r="Z11964">
        <v>158</v>
      </c>
      <c r="AA11964">
        <v>2</v>
      </c>
      <c r="AB11964">
        <v>2</v>
      </c>
      <c r="AC11964">
        <v>63</v>
      </c>
    </row>
    <row r="11965" spans="1:29">
      <c r="A11965">
        <v>12959</v>
      </c>
      <c r="B11965" t="s">
        <v>805</v>
      </c>
      <c r="C11965" t="s">
        <v>13906</v>
      </c>
      <c r="J11965" t="s">
        <v>1436</v>
      </c>
      <c r="K11965">
        <v>0</v>
      </c>
      <c r="N11965" t="b">
        <v>1</v>
      </c>
      <c r="O11965" t="b">
        <v>0</v>
      </c>
      <c r="P11965" t="b">
        <v>0</v>
      </c>
      <c r="Q11965">
        <v>8</v>
      </c>
      <c r="R11965">
        <v>8</v>
      </c>
      <c r="S11965">
        <v>1</v>
      </c>
      <c r="T11965">
        <v>2</v>
      </c>
      <c r="U11965" t="b">
        <v>1</v>
      </c>
      <c r="V11965" t="s">
        <v>1242</v>
      </c>
      <c r="W11965" t="s">
        <v>7847</v>
      </c>
      <c r="X11965" t="s">
        <v>15986</v>
      </c>
      <c r="Y11965">
        <v>158</v>
      </c>
      <c r="Z11965">
        <v>158</v>
      </c>
      <c r="AA11965">
        <v>3</v>
      </c>
      <c r="AB11965">
        <v>3</v>
      </c>
      <c r="AC11965">
        <v>63</v>
      </c>
    </row>
    <row r="11966" spans="1:29">
      <c r="A11966">
        <v>12960</v>
      </c>
      <c r="B11966" t="s">
        <v>805</v>
      </c>
      <c r="C11966" t="s">
        <v>13907</v>
      </c>
      <c r="J11966" t="s">
        <v>1436</v>
      </c>
      <c r="K11966">
        <v>0</v>
      </c>
      <c r="N11966" t="b">
        <v>1</v>
      </c>
      <c r="O11966" t="b">
        <v>0</v>
      </c>
      <c r="P11966" t="b">
        <v>0</v>
      </c>
      <c r="Q11966">
        <v>8</v>
      </c>
      <c r="R11966">
        <v>8</v>
      </c>
      <c r="S11966">
        <v>1</v>
      </c>
      <c r="T11966">
        <v>2</v>
      </c>
      <c r="U11966" t="b">
        <v>1</v>
      </c>
      <c r="V11966" t="s">
        <v>1242</v>
      </c>
      <c r="W11966" t="s">
        <v>7847</v>
      </c>
      <c r="X11966" t="s">
        <v>15987</v>
      </c>
      <c r="Y11966">
        <v>158</v>
      </c>
      <c r="Z11966">
        <v>158</v>
      </c>
      <c r="AA11966">
        <v>4</v>
      </c>
      <c r="AB11966">
        <v>4</v>
      </c>
      <c r="AC11966">
        <v>63</v>
      </c>
    </row>
    <row r="11967" spans="1:29">
      <c r="A11967">
        <v>12961</v>
      </c>
      <c r="B11967" t="s">
        <v>805</v>
      </c>
      <c r="C11967" t="s">
        <v>13908</v>
      </c>
      <c r="J11967" t="s">
        <v>1436</v>
      </c>
      <c r="K11967">
        <v>0</v>
      </c>
      <c r="N11967" t="b">
        <v>1</v>
      </c>
      <c r="O11967" t="b">
        <v>0</v>
      </c>
      <c r="P11967" t="b">
        <v>0</v>
      </c>
      <c r="Q11967">
        <v>8</v>
      </c>
      <c r="R11967">
        <v>8</v>
      </c>
      <c r="S11967">
        <v>1</v>
      </c>
      <c r="T11967">
        <v>2</v>
      </c>
      <c r="U11967" t="b">
        <v>1</v>
      </c>
      <c r="V11967" t="s">
        <v>1242</v>
      </c>
      <c r="W11967" t="s">
        <v>7847</v>
      </c>
      <c r="X11967" t="s">
        <v>15988</v>
      </c>
      <c r="Y11967">
        <v>158</v>
      </c>
      <c r="Z11967">
        <v>158</v>
      </c>
      <c r="AA11967">
        <v>5</v>
      </c>
      <c r="AB11967">
        <v>5</v>
      </c>
      <c r="AC11967">
        <v>63</v>
      </c>
    </row>
    <row r="11968" spans="1:29">
      <c r="A11968">
        <v>12962</v>
      </c>
      <c r="B11968" t="s">
        <v>805</v>
      </c>
      <c r="C11968" t="s">
        <v>13909</v>
      </c>
      <c r="J11968" t="s">
        <v>1436</v>
      </c>
      <c r="K11968">
        <v>0</v>
      </c>
      <c r="N11968" t="b">
        <v>1</v>
      </c>
      <c r="O11968" t="b">
        <v>0</v>
      </c>
      <c r="P11968" t="b">
        <v>0</v>
      </c>
      <c r="Q11968">
        <v>8</v>
      </c>
      <c r="R11968">
        <v>8</v>
      </c>
      <c r="S11968">
        <v>1</v>
      </c>
      <c r="T11968">
        <v>2</v>
      </c>
      <c r="U11968" t="b">
        <v>1</v>
      </c>
      <c r="V11968" t="s">
        <v>1242</v>
      </c>
      <c r="W11968" t="s">
        <v>7847</v>
      </c>
      <c r="X11968" t="s">
        <v>15989</v>
      </c>
      <c r="Y11968">
        <v>159</v>
      </c>
      <c r="Z11968">
        <v>159</v>
      </c>
      <c r="AA11968">
        <v>2</v>
      </c>
      <c r="AB11968">
        <v>2</v>
      </c>
      <c r="AC11968">
        <v>63</v>
      </c>
    </row>
    <row r="11969" spans="1:29">
      <c r="A11969">
        <v>12963</v>
      </c>
      <c r="B11969" t="s">
        <v>805</v>
      </c>
      <c r="C11969" t="s">
        <v>13910</v>
      </c>
      <c r="J11969" t="s">
        <v>1436</v>
      </c>
      <c r="K11969">
        <v>0</v>
      </c>
      <c r="N11969" t="b">
        <v>1</v>
      </c>
      <c r="O11969" t="b">
        <v>0</v>
      </c>
      <c r="P11969" t="b">
        <v>0</v>
      </c>
      <c r="Q11969">
        <v>8</v>
      </c>
      <c r="R11969">
        <v>8</v>
      </c>
      <c r="S11969">
        <v>1</v>
      </c>
      <c r="T11969">
        <v>2</v>
      </c>
      <c r="U11969" t="b">
        <v>1</v>
      </c>
      <c r="V11969" t="s">
        <v>1242</v>
      </c>
      <c r="W11969" t="s">
        <v>7847</v>
      </c>
      <c r="X11969" t="s">
        <v>15990</v>
      </c>
      <c r="Y11969">
        <v>159</v>
      </c>
      <c r="Z11969">
        <v>159</v>
      </c>
      <c r="AA11969">
        <v>3</v>
      </c>
      <c r="AB11969">
        <v>3</v>
      </c>
      <c r="AC11969">
        <v>63</v>
      </c>
    </row>
    <row r="11970" spans="1:29">
      <c r="A11970">
        <v>12964</v>
      </c>
      <c r="B11970" t="s">
        <v>805</v>
      </c>
      <c r="C11970" t="s">
        <v>13911</v>
      </c>
      <c r="J11970" t="s">
        <v>1436</v>
      </c>
      <c r="K11970">
        <v>0</v>
      </c>
      <c r="N11970" t="b">
        <v>1</v>
      </c>
      <c r="O11970" t="b">
        <v>0</v>
      </c>
      <c r="P11970" t="b">
        <v>0</v>
      </c>
      <c r="Q11970">
        <v>8</v>
      </c>
      <c r="R11970">
        <v>8</v>
      </c>
      <c r="S11970">
        <v>1</v>
      </c>
      <c r="T11970">
        <v>2</v>
      </c>
      <c r="U11970" t="b">
        <v>1</v>
      </c>
      <c r="V11970" t="s">
        <v>1242</v>
      </c>
      <c r="W11970" t="s">
        <v>7847</v>
      </c>
      <c r="X11970" t="s">
        <v>15991</v>
      </c>
      <c r="Y11970">
        <v>159</v>
      </c>
      <c r="Z11970">
        <v>159</v>
      </c>
      <c r="AA11970">
        <v>4</v>
      </c>
      <c r="AB11970">
        <v>4</v>
      </c>
      <c r="AC11970">
        <v>63</v>
      </c>
    </row>
    <row r="11971" spans="1:29">
      <c r="A11971">
        <v>12965</v>
      </c>
      <c r="B11971" t="s">
        <v>805</v>
      </c>
      <c r="C11971" t="s">
        <v>13912</v>
      </c>
      <c r="J11971" t="s">
        <v>1436</v>
      </c>
      <c r="K11971">
        <v>0</v>
      </c>
      <c r="N11971" t="b">
        <v>1</v>
      </c>
      <c r="O11971" t="b">
        <v>0</v>
      </c>
      <c r="P11971" t="b">
        <v>0</v>
      </c>
      <c r="Q11971">
        <v>8</v>
      </c>
      <c r="R11971">
        <v>8</v>
      </c>
      <c r="S11971">
        <v>1</v>
      </c>
      <c r="T11971">
        <v>2</v>
      </c>
      <c r="U11971" t="b">
        <v>1</v>
      </c>
      <c r="V11971" t="s">
        <v>1242</v>
      </c>
      <c r="W11971" t="s">
        <v>7847</v>
      </c>
      <c r="X11971" t="s">
        <v>15992</v>
      </c>
      <c r="Y11971">
        <v>159</v>
      </c>
      <c r="Z11971">
        <v>159</v>
      </c>
      <c r="AA11971">
        <v>5</v>
      </c>
      <c r="AB11971">
        <v>5</v>
      </c>
      <c r="AC11971">
        <v>63</v>
      </c>
    </row>
    <row r="11972" spans="1:29">
      <c r="A11972">
        <v>12966</v>
      </c>
      <c r="B11972" t="s">
        <v>805</v>
      </c>
      <c r="C11972" t="s">
        <v>13913</v>
      </c>
      <c r="J11972" t="s">
        <v>1436</v>
      </c>
      <c r="K11972">
        <v>0</v>
      </c>
      <c r="N11972" t="b">
        <v>1</v>
      </c>
      <c r="O11972" t="b">
        <v>0</v>
      </c>
      <c r="P11972" t="b">
        <v>0</v>
      </c>
      <c r="Q11972">
        <v>8</v>
      </c>
      <c r="R11972">
        <v>8</v>
      </c>
      <c r="S11972">
        <v>1</v>
      </c>
      <c r="T11972">
        <v>2</v>
      </c>
      <c r="U11972" t="b">
        <v>1</v>
      </c>
      <c r="V11972" t="s">
        <v>1242</v>
      </c>
      <c r="W11972" t="s">
        <v>7847</v>
      </c>
      <c r="X11972" t="s">
        <v>15993</v>
      </c>
      <c r="Y11972">
        <v>160</v>
      </c>
      <c r="Z11972">
        <v>160</v>
      </c>
      <c r="AA11972">
        <v>2</v>
      </c>
      <c r="AB11972">
        <v>2</v>
      </c>
      <c r="AC11972">
        <v>63</v>
      </c>
    </row>
    <row r="11973" spans="1:29">
      <c r="A11973">
        <v>12967</v>
      </c>
      <c r="B11973" t="s">
        <v>805</v>
      </c>
      <c r="C11973" t="s">
        <v>13914</v>
      </c>
      <c r="J11973" t="s">
        <v>1436</v>
      </c>
      <c r="K11973">
        <v>0</v>
      </c>
      <c r="N11973" t="b">
        <v>1</v>
      </c>
      <c r="O11973" t="b">
        <v>0</v>
      </c>
      <c r="P11973" t="b">
        <v>0</v>
      </c>
      <c r="Q11973">
        <v>8</v>
      </c>
      <c r="R11973">
        <v>8</v>
      </c>
      <c r="S11973">
        <v>1</v>
      </c>
      <c r="T11973">
        <v>2</v>
      </c>
      <c r="U11973" t="b">
        <v>1</v>
      </c>
      <c r="V11973" t="s">
        <v>1242</v>
      </c>
      <c r="W11973" t="s">
        <v>7847</v>
      </c>
      <c r="X11973" t="s">
        <v>15994</v>
      </c>
      <c r="Y11973">
        <v>160</v>
      </c>
      <c r="Z11973">
        <v>160</v>
      </c>
      <c r="AA11973">
        <v>3</v>
      </c>
      <c r="AB11973">
        <v>3</v>
      </c>
      <c r="AC11973">
        <v>63</v>
      </c>
    </row>
    <row r="11974" spans="1:29">
      <c r="A11974">
        <v>12968</v>
      </c>
      <c r="B11974" t="s">
        <v>805</v>
      </c>
      <c r="C11974" t="s">
        <v>13915</v>
      </c>
      <c r="J11974" t="s">
        <v>1436</v>
      </c>
      <c r="K11974">
        <v>0</v>
      </c>
      <c r="N11974" t="b">
        <v>1</v>
      </c>
      <c r="O11974" t="b">
        <v>0</v>
      </c>
      <c r="P11974" t="b">
        <v>0</v>
      </c>
      <c r="Q11974">
        <v>8</v>
      </c>
      <c r="R11974">
        <v>8</v>
      </c>
      <c r="S11974">
        <v>1</v>
      </c>
      <c r="T11974">
        <v>2</v>
      </c>
      <c r="U11974" t="b">
        <v>1</v>
      </c>
      <c r="V11974" t="s">
        <v>1242</v>
      </c>
      <c r="W11974" t="s">
        <v>7847</v>
      </c>
      <c r="X11974" t="s">
        <v>15995</v>
      </c>
      <c r="Y11974">
        <v>160</v>
      </c>
      <c r="Z11974">
        <v>160</v>
      </c>
      <c r="AA11974">
        <v>4</v>
      </c>
      <c r="AB11974">
        <v>4</v>
      </c>
      <c r="AC11974">
        <v>63</v>
      </c>
    </row>
    <row r="11975" spans="1:29">
      <c r="A11975">
        <v>12969</v>
      </c>
      <c r="B11975" t="s">
        <v>805</v>
      </c>
      <c r="C11975" t="s">
        <v>13916</v>
      </c>
      <c r="J11975" t="s">
        <v>1436</v>
      </c>
      <c r="K11975">
        <v>0</v>
      </c>
      <c r="N11975" t="b">
        <v>1</v>
      </c>
      <c r="O11975" t="b">
        <v>0</v>
      </c>
      <c r="P11975" t="b">
        <v>0</v>
      </c>
      <c r="Q11975">
        <v>8</v>
      </c>
      <c r="R11975">
        <v>8</v>
      </c>
      <c r="S11975">
        <v>1</v>
      </c>
      <c r="T11975">
        <v>2</v>
      </c>
      <c r="U11975" t="b">
        <v>1</v>
      </c>
      <c r="V11975" t="s">
        <v>1242</v>
      </c>
      <c r="W11975" t="s">
        <v>7847</v>
      </c>
      <c r="X11975" t="s">
        <v>15996</v>
      </c>
      <c r="Y11975">
        <v>160</v>
      </c>
      <c r="Z11975">
        <v>160</v>
      </c>
      <c r="AA11975">
        <v>5</v>
      </c>
      <c r="AB11975">
        <v>5</v>
      </c>
      <c r="AC11975">
        <v>63</v>
      </c>
    </row>
    <row r="11976" spans="1:29">
      <c r="A11976">
        <v>12970</v>
      </c>
      <c r="B11976" t="s">
        <v>805</v>
      </c>
      <c r="C11976" t="s">
        <v>13917</v>
      </c>
      <c r="J11976" t="s">
        <v>1436</v>
      </c>
      <c r="K11976">
        <v>0</v>
      </c>
      <c r="N11976" t="b">
        <v>1</v>
      </c>
      <c r="O11976" t="b">
        <v>0</v>
      </c>
      <c r="P11976" t="b">
        <v>0</v>
      </c>
      <c r="Q11976">
        <v>8</v>
      </c>
      <c r="R11976">
        <v>8</v>
      </c>
      <c r="S11976">
        <v>1</v>
      </c>
      <c r="T11976">
        <v>2</v>
      </c>
      <c r="U11976" t="b">
        <v>1</v>
      </c>
      <c r="V11976" t="s">
        <v>1242</v>
      </c>
      <c r="W11976" t="s">
        <v>7847</v>
      </c>
      <c r="X11976" t="s">
        <v>15997</v>
      </c>
      <c r="Y11976">
        <v>161</v>
      </c>
      <c r="Z11976">
        <v>161</v>
      </c>
      <c r="AA11976">
        <v>2</v>
      </c>
      <c r="AB11976">
        <v>2</v>
      </c>
      <c r="AC11976">
        <v>63</v>
      </c>
    </row>
    <row r="11977" spans="1:29">
      <c r="A11977">
        <v>12971</v>
      </c>
      <c r="B11977" t="s">
        <v>805</v>
      </c>
      <c r="C11977" t="s">
        <v>13918</v>
      </c>
      <c r="J11977" t="s">
        <v>1436</v>
      </c>
      <c r="K11977">
        <v>0</v>
      </c>
      <c r="N11977" t="b">
        <v>1</v>
      </c>
      <c r="O11977" t="b">
        <v>0</v>
      </c>
      <c r="P11977" t="b">
        <v>0</v>
      </c>
      <c r="Q11977">
        <v>8</v>
      </c>
      <c r="R11977">
        <v>8</v>
      </c>
      <c r="S11977">
        <v>1</v>
      </c>
      <c r="T11977">
        <v>2</v>
      </c>
      <c r="U11977" t="b">
        <v>1</v>
      </c>
      <c r="V11977" t="s">
        <v>1242</v>
      </c>
      <c r="W11977" t="s">
        <v>7847</v>
      </c>
      <c r="X11977" t="s">
        <v>15998</v>
      </c>
      <c r="Y11977">
        <v>161</v>
      </c>
      <c r="Z11977">
        <v>161</v>
      </c>
      <c r="AA11977">
        <v>3</v>
      </c>
      <c r="AB11977">
        <v>3</v>
      </c>
      <c r="AC11977">
        <v>63</v>
      </c>
    </row>
    <row r="11978" spans="1:29">
      <c r="A11978">
        <v>12972</v>
      </c>
      <c r="B11978" t="s">
        <v>805</v>
      </c>
      <c r="C11978" t="s">
        <v>13919</v>
      </c>
      <c r="J11978" t="s">
        <v>1436</v>
      </c>
      <c r="K11978">
        <v>0</v>
      </c>
      <c r="N11978" t="b">
        <v>1</v>
      </c>
      <c r="O11978" t="b">
        <v>0</v>
      </c>
      <c r="P11978" t="b">
        <v>0</v>
      </c>
      <c r="Q11978">
        <v>8</v>
      </c>
      <c r="R11978">
        <v>8</v>
      </c>
      <c r="S11978">
        <v>1</v>
      </c>
      <c r="T11978">
        <v>2</v>
      </c>
      <c r="U11978" t="b">
        <v>1</v>
      </c>
      <c r="V11978" t="s">
        <v>1242</v>
      </c>
      <c r="W11978" t="s">
        <v>7847</v>
      </c>
      <c r="X11978" t="s">
        <v>15999</v>
      </c>
      <c r="Y11978">
        <v>161</v>
      </c>
      <c r="Z11978">
        <v>161</v>
      </c>
      <c r="AA11978">
        <v>4</v>
      </c>
      <c r="AB11978">
        <v>4</v>
      </c>
      <c r="AC11978">
        <v>63</v>
      </c>
    </row>
    <row r="11979" spans="1:29">
      <c r="A11979">
        <v>12973</v>
      </c>
      <c r="B11979" t="s">
        <v>805</v>
      </c>
      <c r="C11979" t="s">
        <v>13920</v>
      </c>
      <c r="J11979" t="s">
        <v>1436</v>
      </c>
      <c r="K11979">
        <v>0</v>
      </c>
      <c r="N11979" t="b">
        <v>1</v>
      </c>
      <c r="O11979" t="b">
        <v>0</v>
      </c>
      <c r="P11979" t="b">
        <v>0</v>
      </c>
      <c r="Q11979">
        <v>8</v>
      </c>
      <c r="R11979">
        <v>8</v>
      </c>
      <c r="S11979">
        <v>1</v>
      </c>
      <c r="T11979">
        <v>2</v>
      </c>
      <c r="U11979" t="b">
        <v>1</v>
      </c>
      <c r="V11979" t="s">
        <v>1242</v>
      </c>
      <c r="W11979" t="s">
        <v>7847</v>
      </c>
      <c r="X11979" t="s">
        <v>16000</v>
      </c>
      <c r="Y11979">
        <v>161</v>
      </c>
      <c r="Z11979">
        <v>161</v>
      </c>
      <c r="AA11979">
        <v>5</v>
      </c>
      <c r="AB11979">
        <v>5</v>
      </c>
      <c r="AC11979">
        <v>63</v>
      </c>
    </row>
    <row r="11980" spans="1:29">
      <c r="A11980">
        <v>12974</v>
      </c>
      <c r="B11980" t="s">
        <v>805</v>
      </c>
      <c r="C11980" t="s">
        <v>13921</v>
      </c>
      <c r="J11980" t="s">
        <v>1436</v>
      </c>
      <c r="K11980">
        <v>0</v>
      </c>
      <c r="N11980" t="b">
        <v>1</v>
      </c>
      <c r="O11980" t="b">
        <v>0</v>
      </c>
      <c r="P11980" t="b">
        <v>0</v>
      </c>
      <c r="Q11980">
        <v>8</v>
      </c>
      <c r="R11980">
        <v>8</v>
      </c>
      <c r="S11980">
        <v>1</v>
      </c>
      <c r="T11980">
        <v>2</v>
      </c>
      <c r="U11980" t="b">
        <v>1</v>
      </c>
      <c r="V11980" t="s">
        <v>1242</v>
      </c>
      <c r="W11980" t="s">
        <v>7847</v>
      </c>
      <c r="X11980" t="s">
        <v>16001</v>
      </c>
      <c r="Y11980">
        <v>162</v>
      </c>
      <c r="Z11980">
        <v>162</v>
      </c>
      <c r="AA11980">
        <v>2</v>
      </c>
      <c r="AB11980">
        <v>2</v>
      </c>
      <c r="AC11980">
        <v>63</v>
      </c>
    </row>
    <row r="11981" spans="1:29">
      <c r="A11981">
        <v>12975</v>
      </c>
      <c r="B11981" t="s">
        <v>805</v>
      </c>
      <c r="C11981" t="s">
        <v>13922</v>
      </c>
      <c r="J11981" t="s">
        <v>1436</v>
      </c>
      <c r="K11981">
        <v>0</v>
      </c>
      <c r="N11981" t="b">
        <v>1</v>
      </c>
      <c r="O11981" t="b">
        <v>0</v>
      </c>
      <c r="P11981" t="b">
        <v>0</v>
      </c>
      <c r="Q11981">
        <v>8</v>
      </c>
      <c r="R11981">
        <v>8</v>
      </c>
      <c r="S11981">
        <v>1</v>
      </c>
      <c r="T11981">
        <v>2</v>
      </c>
      <c r="U11981" t="b">
        <v>1</v>
      </c>
      <c r="V11981" t="s">
        <v>1242</v>
      </c>
      <c r="W11981" t="s">
        <v>7847</v>
      </c>
      <c r="X11981" t="s">
        <v>16002</v>
      </c>
      <c r="Y11981">
        <v>162</v>
      </c>
      <c r="Z11981">
        <v>162</v>
      </c>
      <c r="AA11981">
        <v>3</v>
      </c>
      <c r="AB11981">
        <v>3</v>
      </c>
      <c r="AC11981">
        <v>63</v>
      </c>
    </row>
    <row r="11982" spans="1:29">
      <c r="A11982">
        <v>12976</v>
      </c>
      <c r="B11982" t="s">
        <v>805</v>
      </c>
      <c r="C11982" t="s">
        <v>13923</v>
      </c>
      <c r="J11982" t="s">
        <v>1436</v>
      </c>
      <c r="K11982">
        <v>0</v>
      </c>
      <c r="N11982" t="b">
        <v>1</v>
      </c>
      <c r="O11982" t="b">
        <v>0</v>
      </c>
      <c r="P11982" t="b">
        <v>0</v>
      </c>
      <c r="Q11982">
        <v>8</v>
      </c>
      <c r="R11982">
        <v>8</v>
      </c>
      <c r="S11982">
        <v>1</v>
      </c>
      <c r="T11982">
        <v>2</v>
      </c>
      <c r="U11982" t="b">
        <v>1</v>
      </c>
      <c r="V11982" t="s">
        <v>1242</v>
      </c>
      <c r="W11982" t="s">
        <v>7847</v>
      </c>
      <c r="X11982" t="s">
        <v>16003</v>
      </c>
      <c r="Y11982">
        <v>162</v>
      </c>
      <c r="Z11982">
        <v>162</v>
      </c>
      <c r="AA11982">
        <v>4</v>
      </c>
      <c r="AB11982">
        <v>4</v>
      </c>
      <c r="AC11982">
        <v>63</v>
      </c>
    </row>
    <row r="11983" spans="1:29">
      <c r="A11983">
        <v>12977</v>
      </c>
      <c r="B11983" t="s">
        <v>805</v>
      </c>
      <c r="C11983" t="s">
        <v>13924</v>
      </c>
      <c r="J11983" t="s">
        <v>1436</v>
      </c>
      <c r="K11983">
        <v>0</v>
      </c>
      <c r="N11983" t="b">
        <v>1</v>
      </c>
      <c r="O11983" t="b">
        <v>0</v>
      </c>
      <c r="P11983" t="b">
        <v>0</v>
      </c>
      <c r="Q11983">
        <v>8</v>
      </c>
      <c r="R11983">
        <v>8</v>
      </c>
      <c r="S11983">
        <v>1</v>
      </c>
      <c r="T11983">
        <v>2</v>
      </c>
      <c r="U11983" t="b">
        <v>1</v>
      </c>
      <c r="V11983" t="s">
        <v>1242</v>
      </c>
      <c r="W11983" t="s">
        <v>7847</v>
      </c>
      <c r="X11983" t="s">
        <v>16004</v>
      </c>
      <c r="Y11983">
        <v>162</v>
      </c>
      <c r="Z11983">
        <v>162</v>
      </c>
      <c r="AA11983">
        <v>5</v>
      </c>
      <c r="AB11983">
        <v>5</v>
      </c>
      <c r="AC11983">
        <v>63</v>
      </c>
    </row>
    <row r="11984" spans="1:29">
      <c r="A11984">
        <v>12978</v>
      </c>
      <c r="B11984" t="s">
        <v>805</v>
      </c>
      <c r="C11984" t="s">
        <v>13925</v>
      </c>
      <c r="J11984" t="s">
        <v>1436</v>
      </c>
      <c r="K11984">
        <v>0</v>
      </c>
      <c r="N11984" t="b">
        <v>1</v>
      </c>
      <c r="O11984" t="b">
        <v>0</v>
      </c>
      <c r="P11984" t="b">
        <v>0</v>
      </c>
      <c r="Q11984">
        <v>8</v>
      </c>
      <c r="R11984">
        <v>8</v>
      </c>
      <c r="S11984">
        <v>1</v>
      </c>
      <c r="T11984">
        <v>2</v>
      </c>
      <c r="U11984" t="b">
        <v>1</v>
      </c>
      <c r="V11984" t="s">
        <v>1242</v>
      </c>
      <c r="W11984" t="s">
        <v>7847</v>
      </c>
      <c r="X11984" t="s">
        <v>16005</v>
      </c>
      <c r="Y11984">
        <v>163</v>
      </c>
      <c r="Z11984">
        <v>163</v>
      </c>
      <c r="AA11984">
        <v>2</v>
      </c>
      <c r="AB11984">
        <v>2</v>
      </c>
      <c r="AC11984">
        <v>63</v>
      </c>
    </row>
    <row r="11985" spans="1:29">
      <c r="A11985">
        <v>12979</v>
      </c>
      <c r="B11985" t="s">
        <v>805</v>
      </c>
      <c r="C11985" t="s">
        <v>13926</v>
      </c>
      <c r="J11985" t="s">
        <v>1436</v>
      </c>
      <c r="K11985">
        <v>0</v>
      </c>
      <c r="N11985" t="b">
        <v>1</v>
      </c>
      <c r="O11985" t="b">
        <v>0</v>
      </c>
      <c r="P11985" t="b">
        <v>0</v>
      </c>
      <c r="Q11985">
        <v>8</v>
      </c>
      <c r="R11985">
        <v>8</v>
      </c>
      <c r="S11985">
        <v>1</v>
      </c>
      <c r="T11985">
        <v>2</v>
      </c>
      <c r="U11985" t="b">
        <v>1</v>
      </c>
      <c r="V11985" t="s">
        <v>1242</v>
      </c>
      <c r="W11985" t="s">
        <v>7847</v>
      </c>
      <c r="X11985" t="s">
        <v>16006</v>
      </c>
      <c r="Y11985">
        <v>163</v>
      </c>
      <c r="Z11985">
        <v>163</v>
      </c>
      <c r="AA11985">
        <v>3</v>
      </c>
      <c r="AB11985">
        <v>3</v>
      </c>
      <c r="AC11985">
        <v>63</v>
      </c>
    </row>
    <row r="11986" spans="1:29">
      <c r="A11986">
        <v>12980</v>
      </c>
      <c r="B11986" t="s">
        <v>805</v>
      </c>
      <c r="C11986" t="s">
        <v>13927</v>
      </c>
      <c r="J11986" t="s">
        <v>1436</v>
      </c>
      <c r="K11986">
        <v>0</v>
      </c>
      <c r="N11986" t="b">
        <v>1</v>
      </c>
      <c r="O11986" t="b">
        <v>0</v>
      </c>
      <c r="P11986" t="b">
        <v>0</v>
      </c>
      <c r="Q11986">
        <v>8</v>
      </c>
      <c r="R11986">
        <v>8</v>
      </c>
      <c r="S11986">
        <v>1</v>
      </c>
      <c r="T11986">
        <v>2</v>
      </c>
      <c r="U11986" t="b">
        <v>1</v>
      </c>
      <c r="V11986" t="s">
        <v>1242</v>
      </c>
      <c r="W11986" t="s">
        <v>7847</v>
      </c>
      <c r="X11986" t="s">
        <v>16007</v>
      </c>
      <c r="Y11986">
        <v>163</v>
      </c>
      <c r="Z11986">
        <v>163</v>
      </c>
      <c r="AA11986">
        <v>4</v>
      </c>
      <c r="AB11986">
        <v>4</v>
      </c>
      <c r="AC11986">
        <v>63</v>
      </c>
    </row>
    <row r="11987" spans="1:29">
      <c r="A11987">
        <v>12981</v>
      </c>
      <c r="B11987" t="s">
        <v>805</v>
      </c>
      <c r="C11987" t="s">
        <v>13928</v>
      </c>
      <c r="J11987" t="s">
        <v>1436</v>
      </c>
      <c r="K11987">
        <v>0</v>
      </c>
      <c r="N11987" t="b">
        <v>1</v>
      </c>
      <c r="O11987" t="b">
        <v>0</v>
      </c>
      <c r="P11987" t="b">
        <v>0</v>
      </c>
      <c r="Q11987">
        <v>8</v>
      </c>
      <c r="R11987">
        <v>8</v>
      </c>
      <c r="S11987">
        <v>1</v>
      </c>
      <c r="T11987">
        <v>2</v>
      </c>
      <c r="U11987" t="b">
        <v>1</v>
      </c>
      <c r="V11987" t="s">
        <v>1242</v>
      </c>
      <c r="W11987" t="s">
        <v>7847</v>
      </c>
      <c r="X11987" t="s">
        <v>16008</v>
      </c>
      <c r="Y11987">
        <v>163</v>
      </c>
      <c r="Z11987">
        <v>163</v>
      </c>
      <c r="AA11987">
        <v>5</v>
      </c>
      <c r="AB11987">
        <v>5</v>
      </c>
      <c r="AC11987">
        <v>63</v>
      </c>
    </row>
    <row r="11988" spans="1:29">
      <c r="A11988">
        <v>12982</v>
      </c>
      <c r="B11988" t="s">
        <v>805</v>
      </c>
      <c r="C11988" t="s">
        <v>13929</v>
      </c>
      <c r="J11988" t="s">
        <v>1444</v>
      </c>
      <c r="K11988">
        <v>0</v>
      </c>
      <c r="N11988" t="b">
        <v>1</v>
      </c>
      <c r="O11988" t="b">
        <v>0</v>
      </c>
      <c r="P11988" t="b">
        <v>0</v>
      </c>
      <c r="Q11988">
        <v>8</v>
      </c>
      <c r="R11988">
        <v>8</v>
      </c>
      <c r="S11988">
        <v>1</v>
      </c>
      <c r="T11988">
        <v>2</v>
      </c>
      <c r="U11988" t="b">
        <v>1</v>
      </c>
      <c r="V11988" t="s">
        <v>1242</v>
      </c>
      <c r="W11988" t="s">
        <v>7847</v>
      </c>
      <c r="X11988" t="s">
        <v>15103</v>
      </c>
      <c r="Y11988">
        <v>94</v>
      </c>
      <c r="Z11988">
        <v>94</v>
      </c>
      <c r="AA11988">
        <v>7</v>
      </c>
      <c r="AB11988">
        <v>7</v>
      </c>
      <c r="AC11988">
        <v>63</v>
      </c>
    </row>
    <row r="11989" spans="1:29">
      <c r="A11989">
        <v>12983</v>
      </c>
      <c r="B11989" t="s">
        <v>805</v>
      </c>
      <c r="C11989" t="s">
        <v>13930</v>
      </c>
      <c r="J11989" t="s">
        <v>1444</v>
      </c>
      <c r="K11989">
        <v>0</v>
      </c>
      <c r="N11989" t="b">
        <v>1</v>
      </c>
      <c r="O11989" t="b">
        <v>0</v>
      </c>
      <c r="P11989" t="b">
        <v>0</v>
      </c>
      <c r="Q11989">
        <v>8</v>
      </c>
      <c r="R11989">
        <v>8</v>
      </c>
      <c r="S11989">
        <v>1</v>
      </c>
      <c r="T11989">
        <v>2</v>
      </c>
      <c r="U11989" t="b">
        <v>1</v>
      </c>
      <c r="V11989" t="s">
        <v>1242</v>
      </c>
      <c r="W11989" t="s">
        <v>7847</v>
      </c>
      <c r="X11989" t="s">
        <v>15139</v>
      </c>
      <c r="Y11989">
        <v>94</v>
      </c>
      <c r="Z11989">
        <v>94</v>
      </c>
      <c r="AA11989">
        <v>8</v>
      </c>
      <c r="AB11989">
        <v>8</v>
      </c>
      <c r="AC11989">
        <v>63</v>
      </c>
    </row>
    <row r="11990" spans="1:29">
      <c r="A11990">
        <v>12984</v>
      </c>
      <c r="B11990" t="s">
        <v>805</v>
      </c>
      <c r="C11990" t="s">
        <v>13931</v>
      </c>
      <c r="J11990" t="s">
        <v>1444</v>
      </c>
      <c r="K11990">
        <v>0</v>
      </c>
      <c r="N11990" t="b">
        <v>1</v>
      </c>
      <c r="O11990" t="b">
        <v>0</v>
      </c>
      <c r="P11990" t="b">
        <v>0</v>
      </c>
      <c r="Q11990">
        <v>8</v>
      </c>
      <c r="R11990">
        <v>8</v>
      </c>
      <c r="S11990">
        <v>1</v>
      </c>
      <c r="T11990">
        <v>2</v>
      </c>
      <c r="U11990" t="b">
        <v>1</v>
      </c>
      <c r="V11990" t="s">
        <v>1242</v>
      </c>
      <c r="W11990" t="s">
        <v>7847</v>
      </c>
      <c r="X11990" t="s">
        <v>15104</v>
      </c>
      <c r="Y11990">
        <v>95</v>
      </c>
      <c r="Z11990">
        <v>95</v>
      </c>
      <c r="AA11990">
        <v>7</v>
      </c>
      <c r="AB11990">
        <v>7</v>
      </c>
      <c r="AC11990">
        <v>63</v>
      </c>
    </row>
    <row r="11991" spans="1:29">
      <c r="A11991">
        <v>12985</v>
      </c>
      <c r="B11991" t="s">
        <v>805</v>
      </c>
      <c r="C11991" t="s">
        <v>13932</v>
      </c>
      <c r="J11991" t="s">
        <v>1444</v>
      </c>
      <c r="K11991">
        <v>0</v>
      </c>
      <c r="N11991" t="b">
        <v>1</v>
      </c>
      <c r="O11991" t="b">
        <v>0</v>
      </c>
      <c r="P11991" t="b">
        <v>0</v>
      </c>
      <c r="Q11991">
        <v>8</v>
      </c>
      <c r="R11991">
        <v>8</v>
      </c>
      <c r="S11991">
        <v>1</v>
      </c>
      <c r="T11991">
        <v>2</v>
      </c>
      <c r="U11991" t="b">
        <v>1</v>
      </c>
      <c r="V11991" t="s">
        <v>1242</v>
      </c>
      <c r="W11991" t="s">
        <v>7847</v>
      </c>
      <c r="X11991" t="s">
        <v>15140</v>
      </c>
      <c r="Y11991">
        <v>95</v>
      </c>
      <c r="Z11991">
        <v>95</v>
      </c>
      <c r="AA11991">
        <v>8</v>
      </c>
      <c r="AB11991">
        <v>8</v>
      </c>
      <c r="AC11991">
        <v>63</v>
      </c>
    </row>
    <row r="11992" spans="1:29">
      <c r="A11992">
        <v>12986</v>
      </c>
      <c r="B11992" t="s">
        <v>805</v>
      </c>
      <c r="C11992" t="s">
        <v>13933</v>
      </c>
      <c r="J11992" t="s">
        <v>1444</v>
      </c>
      <c r="K11992">
        <v>0</v>
      </c>
      <c r="N11992" t="b">
        <v>1</v>
      </c>
      <c r="O11992" t="b">
        <v>0</v>
      </c>
      <c r="P11992" t="b">
        <v>0</v>
      </c>
      <c r="Q11992">
        <v>8</v>
      </c>
      <c r="R11992">
        <v>8</v>
      </c>
      <c r="S11992">
        <v>1</v>
      </c>
      <c r="T11992">
        <v>2</v>
      </c>
      <c r="U11992" t="b">
        <v>1</v>
      </c>
      <c r="V11992" t="s">
        <v>1242</v>
      </c>
      <c r="W11992" t="s">
        <v>7847</v>
      </c>
      <c r="X11992" t="s">
        <v>15105</v>
      </c>
      <c r="Y11992">
        <v>96</v>
      </c>
      <c r="Z11992">
        <v>96</v>
      </c>
      <c r="AA11992">
        <v>7</v>
      </c>
      <c r="AB11992">
        <v>7</v>
      </c>
      <c r="AC11992">
        <v>63</v>
      </c>
    </row>
    <row r="11993" spans="1:29">
      <c r="A11993">
        <v>12987</v>
      </c>
      <c r="B11993" t="s">
        <v>805</v>
      </c>
      <c r="C11993" t="s">
        <v>13934</v>
      </c>
      <c r="J11993" t="s">
        <v>1444</v>
      </c>
      <c r="K11993">
        <v>0</v>
      </c>
      <c r="N11993" t="b">
        <v>1</v>
      </c>
      <c r="O11993" t="b">
        <v>0</v>
      </c>
      <c r="P11993" t="b">
        <v>0</v>
      </c>
      <c r="Q11993">
        <v>8</v>
      </c>
      <c r="R11993">
        <v>8</v>
      </c>
      <c r="S11993">
        <v>1</v>
      </c>
      <c r="T11993">
        <v>2</v>
      </c>
      <c r="U11993" t="b">
        <v>1</v>
      </c>
      <c r="V11993" t="s">
        <v>1242</v>
      </c>
      <c r="W11993" t="s">
        <v>7847</v>
      </c>
      <c r="X11993" t="s">
        <v>15141</v>
      </c>
      <c r="Y11993">
        <v>96</v>
      </c>
      <c r="Z11993">
        <v>96</v>
      </c>
      <c r="AA11993">
        <v>8</v>
      </c>
      <c r="AB11993">
        <v>8</v>
      </c>
      <c r="AC11993">
        <v>63</v>
      </c>
    </row>
    <row r="11994" spans="1:29">
      <c r="A11994">
        <v>12988</v>
      </c>
      <c r="B11994" t="s">
        <v>805</v>
      </c>
      <c r="C11994" t="s">
        <v>13935</v>
      </c>
      <c r="J11994" t="s">
        <v>1444</v>
      </c>
      <c r="K11994">
        <v>0</v>
      </c>
      <c r="N11994" t="b">
        <v>1</v>
      </c>
      <c r="O11994" t="b">
        <v>0</v>
      </c>
      <c r="P11994" t="b">
        <v>0</v>
      </c>
      <c r="Q11994">
        <v>8</v>
      </c>
      <c r="R11994">
        <v>8</v>
      </c>
      <c r="S11994">
        <v>1</v>
      </c>
      <c r="T11994">
        <v>2</v>
      </c>
      <c r="U11994" t="b">
        <v>1</v>
      </c>
      <c r="V11994" t="s">
        <v>1242</v>
      </c>
      <c r="W11994" t="s">
        <v>7847</v>
      </c>
      <c r="X11994" t="s">
        <v>15106</v>
      </c>
      <c r="Y11994">
        <v>97</v>
      </c>
      <c r="Z11994">
        <v>97</v>
      </c>
      <c r="AA11994">
        <v>7</v>
      </c>
      <c r="AB11994">
        <v>7</v>
      </c>
      <c r="AC11994">
        <v>63</v>
      </c>
    </row>
    <row r="11995" spans="1:29">
      <c r="A11995">
        <v>12989</v>
      </c>
      <c r="B11995" t="s">
        <v>805</v>
      </c>
      <c r="C11995" t="s">
        <v>13936</v>
      </c>
      <c r="J11995" t="s">
        <v>1444</v>
      </c>
      <c r="K11995">
        <v>0</v>
      </c>
      <c r="N11995" t="b">
        <v>1</v>
      </c>
      <c r="O11995" t="b">
        <v>0</v>
      </c>
      <c r="P11995" t="b">
        <v>0</v>
      </c>
      <c r="Q11995">
        <v>8</v>
      </c>
      <c r="R11995">
        <v>8</v>
      </c>
      <c r="S11995">
        <v>1</v>
      </c>
      <c r="T11995">
        <v>2</v>
      </c>
      <c r="U11995" t="b">
        <v>1</v>
      </c>
      <c r="V11995" t="s">
        <v>1242</v>
      </c>
      <c r="W11995" t="s">
        <v>7847</v>
      </c>
      <c r="X11995" t="s">
        <v>15142</v>
      </c>
      <c r="Y11995">
        <v>97</v>
      </c>
      <c r="Z11995">
        <v>97</v>
      </c>
      <c r="AA11995">
        <v>8</v>
      </c>
      <c r="AB11995">
        <v>8</v>
      </c>
      <c r="AC11995">
        <v>63</v>
      </c>
    </row>
    <row r="11996" spans="1:29">
      <c r="A11996">
        <v>12990</v>
      </c>
      <c r="B11996" t="s">
        <v>805</v>
      </c>
      <c r="C11996" t="s">
        <v>13937</v>
      </c>
      <c r="J11996" t="s">
        <v>1444</v>
      </c>
      <c r="K11996">
        <v>0</v>
      </c>
      <c r="N11996" t="b">
        <v>1</v>
      </c>
      <c r="O11996" t="b">
        <v>0</v>
      </c>
      <c r="P11996" t="b">
        <v>0</v>
      </c>
      <c r="Q11996">
        <v>8</v>
      </c>
      <c r="R11996">
        <v>8</v>
      </c>
      <c r="S11996">
        <v>1</v>
      </c>
      <c r="T11996">
        <v>2</v>
      </c>
      <c r="U11996" t="b">
        <v>1</v>
      </c>
      <c r="V11996" t="s">
        <v>1242</v>
      </c>
      <c r="W11996" t="s">
        <v>7847</v>
      </c>
      <c r="X11996" t="s">
        <v>15107</v>
      </c>
      <c r="Y11996">
        <v>98</v>
      </c>
      <c r="Z11996">
        <v>98</v>
      </c>
      <c r="AA11996">
        <v>7</v>
      </c>
      <c r="AB11996">
        <v>7</v>
      </c>
      <c r="AC11996">
        <v>63</v>
      </c>
    </row>
    <row r="11997" spans="1:29">
      <c r="A11997">
        <v>12991</v>
      </c>
      <c r="B11997" t="s">
        <v>805</v>
      </c>
      <c r="C11997" t="s">
        <v>13938</v>
      </c>
      <c r="J11997" t="s">
        <v>1444</v>
      </c>
      <c r="K11997">
        <v>0</v>
      </c>
      <c r="N11997" t="b">
        <v>1</v>
      </c>
      <c r="O11997" t="b">
        <v>0</v>
      </c>
      <c r="P11997" t="b">
        <v>0</v>
      </c>
      <c r="Q11997">
        <v>8</v>
      </c>
      <c r="R11997">
        <v>8</v>
      </c>
      <c r="S11997">
        <v>1</v>
      </c>
      <c r="T11997">
        <v>2</v>
      </c>
      <c r="U11997" t="b">
        <v>1</v>
      </c>
      <c r="V11997" t="s">
        <v>1242</v>
      </c>
      <c r="W11997" t="s">
        <v>7847</v>
      </c>
      <c r="X11997" t="s">
        <v>15143</v>
      </c>
      <c r="Y11997">
        <v>98</v>
      </c>
      <c r="Z11997">
        <v>98</v>
      </c>
      <c r="AA11997">
        <v>8</v>
      </c>
      <c r="AB11997">
        <v>8</v>
      </c>
      <c r="AC11997">
        <v>63</v>
      </c>
    </row>
    <row r="11998" spans="1:29">
      <c r="A11998">
        <v>12992</v>
      </c>
      <c r="B11998" t="s">
        <v>805</v>
      </c>
      <c r="C11998" t="s">
        <v>13939</v>
      </c>
      <c r="J11998" t="s">
        <v>1444</v>
      </c>
      <c r="K11998">
        <v>0</v>
      </c>
      <c r="N11998" t="b">
        <v>1</v>
      </c>
      <c r="O11998" t="b">
        <v>0</v>
      </c>
      <c r="P11998" t="b">
        <v>0</v>
      </c>
      <c r="Q11998">
        <v>8</v>
      </c>
      <c r="R11998">
        <v>8</v>
      </c>
      <c r="S11998">
        <v>1</v>
      </c>
      <c r="T11998">
        <v>2</v>
      </c>
      <c r="U11998" t="b">
        <v>1</v>
      </c>
      <c r="V11998" t="s">
        <v>1242</v>
      </c>
      <c r="W11998" t="s">
        <v>7847</v>
      </c>
      <c r="X11998" t="s">
        <v>15108</v>
      </c>
      <c r="Y11998">
        <v>99</v>
      </c>
      <c r="Z11998">
        <v>99</v>
      </c>
      <c r="AA11998">
        <v>7</v>
      </c>
      <c r="AB11998">
        <v>7</v>
      </c>
      <c r="AC11998">
        <v>63</v>
      </c>
    </row>
    <row r="11999" spans="1:29">
      <c r="A11999">
        <v>12993</v>
      </c>
      <c r="B11999" t="s">
        <v>805</v>
      </c>
      <c r="C11999" t="s">
        <v>13940</v>
      </c>
      <c r="J11999" t="s">
        <v>1444</v>
      </c>
      <c r="K11999">
        <v>0</v>
      </c>
      <c r="N11999" t="b">
        <v>1</v>
      </c>
      <c r="O11999" t="b">
        <v>0</v>
      </c>
      <c r="P11999" t="b">
        <v>0</v>
      </c>
      <c r="Q11999">
        <v>8</v>
      </c>
      <c r="R11999">
        <v>8</v>
      </c>
      <c r="S11999">
        <v>1</v>
      </c>
      <c r="T11999">
        <v>2</v>
      </c>
      <c r="U11999" t="b">
        <v>1</v>
      </c>
      <c r="V11999" t="s">
        <v>1242</v>
      </c>
      <c r="W11999" t="s">
        <v>7847</v>
      </c>
      <c r="X11999" t="s">
        <v>15144</v>
      </c>
      <c r="Y11999">
        <v>99</v>
      </c>
      <c r="Z11999">
        <v>99</v>
      </c>
      <c r="AA11999">
        <v>8</v>
      </c>
      <c r="AB11999">
        <v>8</v>
      </c>
      <c r="AC11999">
        <v>63</v>
      </c>
    </row>
    <row r="12000" spans="1:29">
      <c r="A12000">
        <v>12994</v>
      </c>
      <c r="B12000" t="s">
        <v>805</v>
      </c>
      <c r="C12000" t="s">
        <v>13941</v>
      </c>
      <c r="J12000" t="s">
        <v>1444</v>
      </c>
      <c r="K12000">
        <v>0</v>
      </c>
      <c r="N12000" t="b">
        <v>1</v>
      </c>
      <c r="O12000" t="b">
        <v>0</v>
      </c>
      <c r="P12000" t="b">
        <v>0</v>
      </c>
      <c r="Q12000">
        <v>8</v>
      </c>
      <c r="R12000">
        <v>8</v>
      </c>
      <c r="S12000">
        <v>1</v>
      </c>
      <c r="T12000">
        <v>2</v>
      </c>
      <c r="U12000" t="b">
        <v>1</v>
      </c>
      <c r="V12000" t="s">
        <v>1242</v>
      </c>
      <c r="W12000" t="s">
        <v>7847</v>
      </c>
      <c r="X12000" t="s">
        <v>15109</v>
      </c>
      <c r="Y12000">
        <v>100</v>
      </c>
      <c r="Z12000">
        <v>100</v>
      </c>
      <c r="AA12000">
        <v>7</v>
      </c>
      <c r="AB12000">
        <v>7</v>
      </c>
      <c r="AC12000">
        <v>63</v>
      </c>
    </row>
    <row r="12001" spans="1:29">
      <c r="A12001">
        <v>12995</v>
      </c>
      <c r="B12001" t="s">
        <v>805</v>
      </c>
      <c r="C12001" t="s">
        <v>13942</v>
      </c>
      <c r="J12001" t="s">
        <v>1444</v>
      </c>
      <c r="K12001">
        <v>0</v>
      </c>
      <c r="N12001" t="b">
        <v>1</v>
      </c>
      <c r="O12001" t="b">
        <v>0</v>
      </c>
      <c r="P12001" t="b">
        <v>0</v>
      </c>
      <c r="Q12001">
        <v>8</v>
      </c>
      <c r="R12001">
        <v>8</v>
      </c>
      <c r="S12001">
        <v>1</v>
      </c>
      <c r="T12001">
        <v>2</v>
      </c>
      <c r="U12001" t="b">
        <v>1</v>
      </c>
      <c r="V12001" t="s">
        <v>1242</v>
      </c>
      <c r="W12001" t="s">
        <v>7847</v>
      </c>
      <c r="X12001" t="s">
        <v>14449</v>
      </c>
      <c r="Y12001">
        <v>100</v>
      </c>
      <c r="Z12001">
        <v>100</v>
      </c>
      <c r="AA12001">
        <v>8</v>
      </c>
      <c r="AB12001">
        <v>8</v>
      </c>
      <c r="AC12001">
        <v>63</v>
      </c>
    </row>
    <row r="12002" spans="1:29">
      <c r="A12002">
        <v>12996</v>
      </c>
      <c r="B12002" t="s">
        <v>805</v>
      </c>
      <c r="C12002" t="s">
        <v>13943</v>
      </c>
      <c r="J12002" t="s">
        <v>1444</v>
      </c>
      <c r="K12002">
        <v>0</v>
      </c>
      <c r="N12002" t="b">
        <v>1</v>
      </c>
      <c r="O12002" t="b">
        <v>0</v>
      </c>
      <c r="P12002" t="b">
        <v>0</v>
      </c>
      <c r="Q12002">
        <v>8</v>
      </c>
      <c r="R12002">
        <v>8</v>
      </c>
      <c r="S12002">
        <v>1</v>
      </c>
      <c r="T12002">
        <v>2</v>
      </c>
      <c r="U12002" t="b">
        <v>1</v>
      </c>
      <c r="V12002" t="s">
        <v>1242</v>
      </c>
      <c r="W12002" t="s">
        <v>7847</v>
      </c>
      <c r="X12002" t="s">
        <v>15110</v>
      </c>
      <c r="Y12002">
        <v>101</v>
      </c>
      <c r="Z12002">
        <v>101</v>
      </c>
      <c r="AA12002">
        <v>7</v>
      </c>
      <c r="AB12002">
        <v>7</v>
      </c>
      <c r="AC12002">
        <v>63</v>
      </c>
    </row>
    <row r="12003" spans="1:29">
      <c r="A12003">
        <v>12997</v>
      </c>
      <c r="B12003" t="s">
        <v>805</v>
      </c>
      <c r="C12003" t="s">
        <v>13944</v>
      </c>
      <c r="J12003" t="s">
        <v>1444</v>
      </c>
      <c r="K12003">
        <v>0</v>
      </c>
      <c r="N12003" t="b">
        <v>1</v>
      </c>
      <c r="O12003" t="b">
        <v>0</v>
      </c>
      <c r="P12003" t="b">
        <v>0</v>
      </c>
      <c r="Q12003">
        <v>8</v>
      </c>
      <c r="R12003">
        <v>8</v>
      </c>
      <c r="S12003">
        <v>1</v>
      </c>
      <c r="T12003">
        <v>2</v>
      </c>
      <c r="U12003" t="b">
        <v>1</v>
      </c>
      <c r="V12003" t="s">
        <v>1242</v>
      </c>
      <c r="W12003" t="s">
        <v>7847</v>
      </c>
      <c r="X12003" t="s">
        <v>15145</v>
      </c>
      <c r="Y12003">
        <v>101</v>
      </c>
      <c r="Z12003">
        <v>101</v>
      </c>
      <c r="AA12003">
        <v>8</v>
      </c>
      <c r="AB12003">
        <v>8</v>
      </c>
      <c r="AC12003">
        <v>63</v>
      </c>
    </row>
    <row r="12004" spans="1:29">
      <c r="A12004">
        <v>12998</v>
      </c>
      <c r="B12004" t="s">
        <v>805</v>
      </c>
      <c r="C12004" t="s">
        <v>13945</v>
      </c>
      <c r="J12004" t="s">
        <v>1444</v>
      </c>
      <c r="K12004">
        <v>0</v>
      </c>
      <c r="N12004" t="b">
        <v>1</v>
      </c>
      <c r="O12004" t="b">
        <v>0</v>
      </c>
      <c r="P12004" t="b">
        <v>0</v>
      </c>
      <c r="Q12004">
        <v>8</v>
      </c>
      <c r="R12004">
        <v>8</v>
      </c>
      <c r="S12004">
        <v>1</v>
      </c>
      <c r="T12004">
        <v>2</v>
      </c>
      <c r="U12004" t="b">
        <v>1</v>
      </c>
      <c r="V12004" t="s">
        <v>1242</v>
      </c>
      <c r="W12004" t="s">
        <v>7847</v>
      </c>
      <c r="X12004" t="s">
        <v>15111</v>
      </c>
      <c r="Y12004">
        <v>102</v>
      </c>
      <c r="Z12004">
        <v>102</v>
      </c>
      <c r="AA12004">
        <v>7</v>
      </c>
      <c r="AB12004">
        <v>7</v>
      </c>
      <c r="AC12004">
        <v>63</v>
      </c>
    </row>
    <row r="12005" spans="1:29">
      <c r="A12005">
        <v>12999</v>
      </c>
      <c r="B12005" t="s">
        <v>805</v>
      </c>
      <c r="C12005" t="s">
        <v>13946</v>
      </c>
      <c r="J12005" t="s">
        <v>1444</v>
      </c>
      <c r="K12005">
        <v>0</v>
      </c>
      <c r="N12005" t="b">
        <v>1</v>
      </c>
      <c r="O12005" t="b">
        <v>0</v>
      </c>
      <c r="P12005" t="b">
        <v>0</v>
      </c>
      <c r="Q12005">
        <v>8</v>
      </c>
      <c r="R12005">
        <v>8</v>
      </c>
      <c r="S12005">
        <v>1</v>
      </c>
      <c r="T12005">
        <v>2</v>
      </c>
      <c r="U12005" t="b">
        <v>1</v>
      </c>
      <c r="V12005" t="s">
        <v>1242</v>
      </c>
      <c r="W12005" t="s">
        <v>7847</v>
      </c>
      <c r="X12005" t="s">
        <v>15146</v>
      </c>
      <c r="Y12005">
        <v>102</v>
      </c>
      <c r="Z12005">
        <v>102</v>
      </c>
      <c r="AA12005">
        <v>8</v>
      </c>
      <c r="AB12005">
        <v>8</v>
      </c>
      <c r="AC12005">
        <v>63</v>
      </c>
    </row>
    <row r="12006" spans="1:29">
      <c r="A12006">
        <v>13000</v>
      </c>
      <c r="B12006" t="s">
        <v>805</v>
      </c>
      <c r="C12006" t="s">
        <v>13947</v>
      </c>
      <c r="J12006" t="s">
        <v>1444</v>
      </c>
      <c r="K12006">
        <v>0</v>
      </c>
      <c r="N12006" t="b">
        <v>1</v>
      </c>
      <c r="O12006" t="b">
        <v>0</v>
      </c>
      <c r="P12006" t="b">
        <v>0</v>
      </c>
      <c r="Q12006">
        <v>8</v>
      </c>
      <c r="R12006">
        <v>8</v>
      </c>
      <c r="S12006">
        <v>1</v>
      </c>
      <c r="T12006">
        <v>2</v>
      </c>
      <c r="U12006" t="b">
        <v>1</v>
      </c>
      <c r="V12006" t="s">
        <v>1242</v>
      </c>
      <c r="W12006" t="s">
        <v>7847</v>
      </c>
      <c r="X12006" t="s">
        <v>15112</v>
      </c>
      <c r="Y12006">
        <v>103</v>
      </c>
      <c r="Z12006">
        <v>103</v>
      </c>
      <c r="AA12006">
        <v>7</v>
      </c>
      <c r="AB12006">
        <v>7</v>
      </c>
      <c r="AC12006">
        <v>63</v>
      </c>
    </row>
    <row r="12007" spans="1:29">
      <c r="A12007">
        <v>13001</v>
      </c>
      <c r="B12007" t="s">
        <v>805</v>
      </c>
      <c r="C12007" t="s">
        <v>13948</v>
      </c>
      <c r="J12007" t="s">
        <v>1444</v>
      </c>
      <c r="K12007">
        <v>0</v>
      </c>
      <c r="N12007" t="b">
        <v>1</v>
      </c>
      <c r="O12007" t="b">
        <v>0</v>
      </c>
      <c r="P12007" t="b">
        <v>0</v>
      </c>
      <c r="Q12007">
        <v>8</v>
      </c>
      <c r="R12007">
        <v>8</v>
      </c>
      <c r="S12007">
        <v>1</v>
      </c>
      <c r="T12007">
        <v>2</v>
      </c>
      <c r="U12007" t="b">
        <v>1</v>
      </c>
      <c r="V12007" t="s">
        <v>1242</v>
      </c>
      <c r="W12007" t="s">
        <v>7847</v>
      </c>
      <c r="X12007" t="s">
        <v>15147</v>
      </c>
      <c r="Y12007">
        <v>103</v>
      </c>
      <c r="Z12007">
        <v>103</v>
      </c>
      <c r="AA12007">
        <v>8</v>
      </c>
      <c r="AB12007">
        <v>8</v>
      </c>
      <c r="AC12007">
        <v>63</v>
      </c>
    </row>
    <row r="12008" spans="1:29">
      <c r="A12008">
        <v>13002</v>
      </c>
      <c r="B12008" t="s">
        <v>805</v>
      </c>
      <c r="C12008" t="s">
        <v>13949</v>
      </c>
      <c r="J12008" t="s">
        <v>1444</v>
      </c>
      <c r="K12008">
        <v>0</v>
      </c>
      <c r="N12008" t="b">
        <v>1</v>
      </c>
      <c r="O12008" t="b">
        <v>0</v>
      </c>
      <c r="P12008" t="b">
        <v>0</v>
      </c>
      <c r="Q12008">
        <v>8</v>
      </c>
      <c r="R12008">
        <v>8</v>
      </c>
      <c r="S12008">
        <v>1</v>
      </c>
      <c r="T12008">
        <v>2</v>
      </c>
      <c r="U12008" t="b">
        <v>1</v>
      </c>
      <c r="V12008" t="s">
        <v>1242</v>
      </c>
      <c r="W12008" t="s">
        <v>7847</v>
      </c>
      <c r="X12008" t="s">
        <v>15113</v>
      </c>
      <c r="Y12008">
        <v>104</v>
      </c>
      <c r="Z12008">
        <v>104</v>
      </c>
      <c r="AA12008">
        <v>7</v>
      </c>
      <c r="AB12008">
        <v>7</v>
      </c>
      <c r="AC12008">
        <v>63</v>
      </c>
    </row>
    <row r="12009" spans="1:29">
      <c r="A12009">
        <v>13003</v>
      </c>
      <c r="B12009" t="s">
        <v>805</v>
      </c>
      <c r="C12009" t="s">
        <v>13950</v>
      </c>
      <c r="J12009" t="s">
        <v>1444</v>
      </c>
      <c r="K12009">
        <v>0</v>
      </c>
      <c r="N12009" t="b">
        <v>1</v>
      </c>
      <c r="O12009" t="b">
        <v>0</v>
      </c>
      <c r="P12009" t="b">
        <v>0</v>
      </c>
      <c r="Q12009">
        <v>8</v>
      </c>
      <c r="R12009">
        <v>8</v>
      </c>
      <c r="S12009">
        <v>1</v>
      </c>
      <c r="T12009">
        <v>2</v>
      </c>
      <c r="U12009" t="b">
        <v>1</v>
      </c>
      <c r="V12009" t="s">
        <v>1242</v>
      </c>
      <c r="W12009" t="s">
        <v>7847</v>
      </c>
      <c r="X12009" t="s">
        <v>15148</v>
      </c>
      <c r="Y12009">
        <v>104</v>
      </c>
      <c r="Z12009">
        <v>104</v>
      </c>
      <c r="AA12009">
        <v>8</v>
      </c>
      <c r="AB12009">
        <v>8</v>
      </c>
      <c r="AC12009">
        <v>63</v>
      </c>
    </row>
    <row r="12010" spans="1:29">
      <c r="A12010">
        <v>13004</v>
      </c>
      <c r="B12010" t="s">
        <v>805</v>
      </c>
      <c r="C12010" t="s">
        <v>13951</v>
      </c>
      <c r="J12010" t="s">
        <v>1444</v>
      </c>
      <c r="K12010">
        <v>0</v>
      </c>
      <c r="N12010" t="b">
        <v>1</v>
      </c>
      <c r="O12010" t="b">
        <v>0</v>
      </c>
      <c r="P12010" t="b">
        <v>0</v>
      </c>
      <c r="Q12010">
        <v>8</v>
      </c>
      <c r="R12010">
        <v>8</v>
      </c>
      <c r="S12010">
        <v>1</v>
      </c>
      <c r="T12010">
        <v>2</v>
      </c>
      <c r="U12010" t="b">
        <v>1</v>
      </c>
      <c r="V12010" t="s">
        <v>1242</v>
      </c>
      <c r="W12010" t="s">
        <v>7847</v>
      </c>
      <c r="X12010" t="s">
        <v>15114</v>
      </c>
      <c r="Y12010">
        <v>105</v>
      </c>
      <c r="Z12010">
        <v>105</v>
      </c>
      <c r="AA12010">
        <v>7</v>
      </c>
      <c r="AB12010">
        <v>7</v>
      </c>
      <c r="AC12010">
        <v>63</v>
      </c>
    </row>
    <row r="12011" spans="1:29">
      <c r="A12011">
        <v>13005</v>
      </c>
      <c r="B12011" t="s">
        <v>805</v>
      </c>
      <c r="C12011" t="s">
        <v>13952</v>
      </c>
      <c r="J12011" t="s">
        <v>1444</v>
      </c>
      <c r="K12011">
        <v>0</v>
      </c>
      <c r="N12011" t="b">
        <v>1</v>
      </c>
      <c r="O12011" t="b">
        <v>0</v>
      </c>
      <c r="P12011" t="b">
        <v>0</v>
      </c>
      <c r="Q12011">
        <v>8</v>
      </c>
      <c r="R12011">
        <v>8</v>
      </c>
      <c r="S12011">
        <v>1</v>
      </c>
      <c r="T12011">
        <v>2</v>
      </c>
      <c r="U12011" t="b">
        <v>1</v>
      </c>
      <c r="V12011" t="s">
        <v>1242</v>
      </c>
      <c r="W12011" t="s">
        <v>7847</v>
      </c>
      <c r="X12011" t="s">
        <v>15149</v>
      </c>
      <c r="Y12011">
        <v>105</v>
      </c>
      <c r="Z12011">
        <v>105</v>
      </c>
      <c r="AA12011">
        <v>8</v>
      </c>
      <c r="AB12011">
        <v>8</v>
      </c>
      <c r="AC12011">
        <v>63</v>
      </c>
    </row>
    <row r="12012" spans="1:29">
      <c r="A12012">
        <v>13006</v>
      </c>
      <c r="B12012" t="s">
        <v>805</v>
      </c>
      <c r="C12012" t="s">
        <v>13953</v>
      </c>
      <c r="J12012" t="s">
        <v>1444</v>
      </c>
      <c r="K12012">
        <v>0</v>
      </c>
      <c r="N12012" t="b">
        <v>1</v>
      </c>
      <c r="O12012" t="b">
        <v>0</v>
      </c>
      <c r="P12012" t="b">
        <v>0</v>
      </c>
      <c r="Q12012">
        <v>8</v>
      </c>
      <c r="R12012">
        <v>8</v>
      </c>
      <c r="S12012">
        <v>1</v>
      </c>
      <c r="T12012">
        <v>2</v>
      </c>
      <c r="U12012" t="b">
        <v>1</v>
      </c>
      <c r="V12012" t="s">
        <v>1242</v>
      </c>
      <c r="W12012" t="s">
        <v>7847</v>
      </c>
      <c r="X12012" t="s">
        <v>15115</v>
      </c>
      <c r="Y12012">
        <v>106</v>
      </c>
      <c r="Z12012">
        <v>106</v>
      </c>
      <c r="AA12012">
        <v>7</v>
      </c>
      <c r="AB12012">
        <v>7</v>
      </c>
      <c r="AC12012">
        <v>63</v>
      </c>
    </row>
    <row r="12013" spans="1:29">
      <c r="A12013">
        <v>13007</v>
      </c>
      <c r="B12013" t="s">
        <v>805</v>
      </c>
      <c r="C12013" t="s">
        <v>13954</v>
      </c>
      <c r="J12013" t="s">
        <v>1444</v>
      </c>
      <c r="K12013">
        <v>0</v>
      </c>
      <c r="N12013" t="b">
        <v>1</v>
      </c>
      <c r="O12013" t="b">
        <v>0</v>
      </c>
      <c r="P12013" t="b">
        <v>0</v>
      </c>
      <c r="Q12013">
        <v>8</v>
      </c>
      <c r="R12013">
        <v>8</v>
      </c>
      <c r="S12013">
        <v>1</v>
      </c>
      <c r="T12013">
        <v>2</v>
      </c>
      <c r="U12013" t="b">
        <v>1</v>
      </c>
      <c r="V12013" t="s">
        <v>1242</v>
      </c>
      <c r="W12013" t="s">
        <v>7847</v>
      </c>
      <c r="X12013" t="s">
        <v>15150</v>
      </c>
      <c r="Y12013">
        <v>106</v>
      </c>
      <c r="Z12013">
        <v>106</v>
      </c>
      <c r="AA12013">
        <v>8</v>
      </c>
      <c r="AB12013">
        <v>8</v>
      </c>
      <c r="AC12013">
        <v>63</v>
      </c>
    </row>
    <row r="12014" spans="1:29">
      <c r="A12014">
        <v>13008</v>
      </c>
      <c r="B12014" t="s">
        <v>805</v>
      </c>
      <c r="C12014" t="s">
        <v>13955</v>
      </c>
      <c r="J12014" t="s">
        <v>1444</v>
      </c>
      <c r="K12014">
        <v>0</v>
      </c>
      <c r="N12014" t="b">
        <v>1</v>
      </c>
      <c r="O12014" t="b">
        <v>0</v>
      </c>
      <c r="P12014" t="b">
        <v>0</v>
      </c>
      <c r="Q12014">
        <v>8</v>
      </c>
      <c r="R12014">
        <v>8</v>
      </c>
      <c r="S12014">
        <v>1</v>
      </c>
      <c r="T12014">
        <v>2</v>
      </c>
      <c r="U12014" t="b">
        <v>1</v>
      </c>
      <c r="V12014" t="s">
        <v>1242</v>
      </c>
      <c r="W12014" t="s">
        <v>7847</v>
      </c>
      <c r="X12014" t="s">
        <v>15116</v>
      </c>
      <c r="Y12014">
        <v>107</v>
      </c>
      <c r="Z12014">
        <v>107</v>
      </c>
      <c r="AA12014">
        <v>7</v>
      </c>
      <c r="AB12014">
        <v>7</v>
      </c>
      <c r="AC12014">
        <v>63</v>
      </c>
    </row>
    <row r="12015" spans="1:29">
      <c r="A12015">
        <v>13009</v>
      </c>
      <c r="B12015" t="s">
        <v>805</v>
      </c>
      <c r="C12015" t="s">
        <v>13956</v>
      </c>
      <c r="J12015" t="s">
        <v>1444</v>
      </c>
      <c r="K12015">
        <v>0</v>
      </c>
      <c r="N12015" t="b">
        <v>1</v>
      </c>
      <c r="O12015" t="b">
        <v>0</v>
      </c>
      <c r="P12015" t="b">
        <v>0</v>
      </c>
      <c r="Q12015">
        <v>8</v>
      </c>
      <c r="R12015">
        <v>8</v>
      </c>
      <c r="S12015">
        <v>1</v>
      </c>
      <c r="T12015">
        <v>2</v>
      </c>
      <c r="U12015" t="b">
        <v>1</v>
      </c>
      <c r="V12015" t="s">
        <v>1242</v>
      </c>
      <c r="W12015" t="s">
        <v>7847</v>
      </c>
      <c r="X12015" t="s">
        <v>15151</v>
      </c>
      <c r="Y12015">
        <v>107</v>
      </c>
      <c r="Z12015">
        <v>107</v>
      </c>
      <c r="AA12015">
        <v>8</v>
      </c>
      <c r="AB12015">
        <v>8</v>
      </c>
      <c r="AC12015">
        <v>63</v>
      </c>
    </row>
    <row r="12016" spans="1:29">
      <c r="A12016">
        <v>13010</v>
      </c>
      <c r="B12016" t="s">
        <v>805</v>
      </c>
      <c r="C12016" t="s">
        <v>13957</v>
      </c>
      <c r="J12016" t="s">
        <v>1444</v>
      </c>
      <c r="K12016">
        <v>0</v>
      </c>
      <c r="N12016" t="b">
        <v>1</v>
      </c>
      <c r="O12016" t="b">
        <v>0</v>
      </c>
      <c r="P12016" t="b">
        <v>0</v>
      </c>
      <c r="Q12016">
        <v>8</v>
      </c>
      <c r="R12016">
        <v>8</v>
      </c>
      <c r="S12016">
        <v>1</v>
      </c>
      <c r="T12016">
        <v>2</v>
      </c>
      <c r="U12016" t="b">
        <v>1</v>
      </c>
      <c r="V12016" t="s">
        <v>1242</v>
      </c>
      <c r="W12016" t="s">
        <v>7847</v>
      </c>
      <c r="X12016" t="s">
        <v>15117</v>
      </c>
      <c r="Y12016">
        <v>108</v>
      </c>
      <c r="Z12016">
        <v>108</v>
      </c>
      <c r="AA12016">
        <v>7</v>
      </c>
      <c r="AB12016">
        <v>7</v>
      </c>
      <c r="AC12016">
        <v>63</v>
      </c>
    </row>
    <row r="12017" spans="1:29">
      <c r="A12017">
        <v>13011</v>
      </c>
      <c r="B12017" t="s">
        <v>805</v>
      </c>
      <c r="C12017" t="s">
        <v>13958</v>
      </c>
      <c r="J12017" t="s">
        <v>1444</v>
      </c>
      <c r="K12017">
        <v>0</v>
      </c>
      <c r="N12017" t="b">
        <v>1</v>
      </c>
      <c r="O12017" t="b">
        <v>0</v>
      </c>
      <c r="P12017" t="b">
        <v>0</v>
      </c>
      <c r="Q12017">
        <v>8</v>
      </c>
      <c r="R12017">
        <v>8</v>
      </c>
      <c r="S12017">
        <v>1</v>
      </c>
      <c r="T12017">
        <v>2</v>
      </c>
      <c r="U12017" t="b">
        <v>1</v>
      </c>
      <c r="V12017" t="s">
        <v>1242</v>
      </c>
      <c r="W12017" t="s">
        <v>7847</v>
      </c>
      <c r="X12017" t="s">
        <v>15152</v>
      </c>
      <c r="Y12017">
        <v>108</v>
      </c>
      <c r="Z12017">
        <v>108</v>
      </c>
      <c r="AA12017">
        <v>8</v>
      </c>
      <c r="AB12017">
        <v>8</v>
      </c>
      <c r="AC12017">
        <v>63</v>
      </c>
    </row>
    <row r="12018" spans="1:29">
      <c r="A12018">
        <v>13012</v>
      </c>
      <c r="B12018" t="s">
        <v>805</v>
      </c>
      <c r="C12018" t="s">
        <v>13959</v>
      </c>
      <c r="J12018" t="s">
        <v>1444</v>
      </c>
      <c r="K12018">
        <v>0</v>
      </c>
      <c r="N12018" t="b">
        <v>1</v>
      </c>
      <c r="O12018" t="b">
        <v>0</v>
      </c>
      <c r="P12018" t="b">
        <v>0</v>
      </c>
      <c r="Q12018">
        <v>8</v>
      </c>
      <c r="R12018">
        <v>8</v>
      </c>
      <c r="S12018">
        <v>1</v>
      </c>
      <c r="T12018">
        <v>2</v>
      </c>
      <c r="U12018" t="b">
        <v>1</v>
      </c>
      <c r="V12018" t="s">
        <v>1242</v>
      </c>
      <c r="W12018" t="s">
        <v>7847</v>
      </c>
      <c r="X12018" t="s">
        <v>15118</v>
      </c>
      <c r="Y12018">
        <v>109</v>
      </c>
      <c r="Z12018">
        <v>109</v>
      </c>
      <c r="AA12018">
        <v>7</v>
      </c>
      <c r="AB12018">
        <v>7</v>
      </c>
      <c r="AC12018">
        <v>63</v>
      </c>
    </row>
    <row r="12019" spans="1:29">
      <c r="A12019">
        <v>13013</v>
      </c>
      <c r="B12019" t="s">
        <v>805</v>
      </c>
      <c r="C12019" t="s">
        <v>13960</v>
      </c>
      <c r="J12019" t="s">
        <v>1444</v>
      </c>
      <c r="K12019">
        <v>0</v>
      </c>
      <c r="N12019" t="b">
        <v>1</v>
      </c>
      <c r="O12019" t="b">
        <v>0</v>
      </c>
      <c r="P12019" t="b">
        <v>0</v>
      </c>
      <c r="Q12019">
        <v>8</v>
      </c>
      <c r="R12019">
        <v>8</v>
      </c>
      <c r="S12019">
        <v>1</v>
      </c>
      <c r="T12019">
        <v>2</v>
      </c>
      <c r="U12019" t="b">
        <v>1</v>
      </c>
      <c r="V12019" t="s">
        <v>1242</v>
      </c>
      <c r="W12019" t="s">
        <v>7847</v>
      </c>
      <c r="X12019" t="s">
        <v>15153</v>
      </c>
      <c r="Y12019">
        <v>109</v>
      </c>
      <c r="Z12019">
        <v>109</v>
      </c>
      <c r="AA12019">
        <v>8</v>
      </c>
      <c r="AB12019">
        <v>8</v>
      </c>
      <c r="AC12019">
        <v>63</v>
      </c>
    </row>
    <row r="12020" spans="1:29">
      <c r="A12020">
        <v>13014</v>
      </c>
      <c r="B12020" t="s">
        <v>805</v>
      </c>
      <c r="C12020" t="s">
        <v>13961</v>
      </c>
      <c r="J12020" t="s">
        <v>1444</v>
      </c>
      <c r="K12020">
        <v>0</v>
      </c>
      <c r="N12020" t="b">
        <v>1</v>
      </c>
      <c r="O12020" t="b">
        <v>0</v>
      </c>
      <c r="P12020" t="b">
        <v>0</v>
      </c>
      <c r="Q12020">
        <v>8</v>
      </c>
      <c r="R12020">
        <v>8</v>
      </c>
      <c r="S12020">
        <v>1</v>
      </c>
      <c r="T12020">
        <v>2</v>
      </c>
      <c r="U12020" t="b">
        <v>1</v>
      </c>
      <c r="V12020" t="s">
        <v>1242</v>
      </c>
      <c r="W12020" t="s">
        <v>7847</v>
      </c>
      <c r="X12020" t="s">
        <v>15119</v>
      </c>
      <c r="Y12020">
        <v>110</v>
      </c>
      <c r="Z12020">
        <v>110</v>
      </c>
      <c r="AA12020">
        <v>7</v>
      </c>
      <c r="AB12020">
        <v>7</v>
      </c>
      <c r="AC12020">
        <v>63</v>
      </c>
    </row>
    <row r="12021" spans="1:29">
      <c r="A12021">
        <v>13015</v>
      </c>
      <c r="B12021" t="s">
        <v>805</v>
      </c>
      <c r="C12021" t="s">
        <v>13962</v>
      </c>
      <c r="J12021" t="s">
        <v>1444</v>
      </c>
      <c r="K12021">
        <v>0</v>
      </c>
      <c r="N12021" t="b">
        <v>1</v>
      </c>
      <c r="O12021" t="b">
        <v>0</v>
      </c>
      <c r="P12021" t="b">
        <v>0</v>
      </c>
      <c r="Q12021">
        <v>8</v>
      </c>
      <c r="R12021">
        <v>8</v>
      </c>
      <c r="S12021">
        <v>1</v>
      </c>
      <c r="T12021">
        <v>2</v>
      </c>
      <c r="U12021" t="b">
        <v>1</v>
      </c>
      <c r="V12021" t="s">
        <v>1242</v>
      </c>
      <c r="W12021" t="s">
        <v>7847</v>
      </c>
      <c r="X12021" t="s">
        <v>15154</v>
      </c>
      <c r="Y12021">
        <v>110</v>
      </c>
      <c r="Z12021">
        <v>110</v>
      </c>
      <c r="AA12021">
        <v>8</v>
      </c>
      <c r="AB12021">
        <v>8</v>
      </c>
      <c r="AC12021">
        <v>63</v>
      </c>
    </row>
    <row r="12022" spans="1:29">
      <c r="A12022">
        <v>13016</v>
      </c>
      <c r="B12022" t="s">
        <v>805</v>
      </c>
      <c r="C12022" t="s">
        <v>13963</v>
      </c>
      <c r="J12022" t="s">
        <v>1444</v>
      </c>
      <c r="K12022">
        <v>0</v>
      </c>
      <c r="N12022" t="b">
        <v>1</v>
      </c>
      <c r="O12022" t="b">
        <v>0</v>
      </c>
      <c r="P12022" t="b">
        <v>0</v>
      </c>
      <c r="Q12022">
        <v>8</v>
      </c>
      <c r="R12022">
        <v>8</v>
      </c>
      <c r="S12022">
        <v>1</v>
      </c>
      <c r="T12022">
        <v>2</v>
      </c>
      <c r="U12022" t="b">
        <v>1</v>
      </c>
      <c r="V12022" t="s">
        <v>1242</v>
      </c>
      <c r="W12022" t="s">
        <v>7847</v>
      </c>
      <c r="X12022" t="s">
        <v>15120</v>
      </c>
      <c r="Y12022">
        <v>111</v>
      </c>
      <c r="Z12022">
        <v>111</v>
      </c>
      <c r="AA12022">
        <v>7</v>
      </c>
      <c r="AB12022">
        <v>7</v>
      </c>
      <c r="AC12022">
        <v>63</v>
      </c>
    </row>
    <row r="12023" spans="1:29">
      <c r="A12023">
        <v>13017</v>
      </c>
      <c r="B12023" t="s">
        <v>805</v>
      </c>
      <c r="C12023" t="s">
        <v>13964</v>
      </c>
      <c r="J12023" t="s">
        <v>1444</v>
      </c>
      <c r="K12023">
        <v>0</v>
      </c>
      <c r="N12023" t="b">
        <v>1</v>
      </c>
      <c r="O12023" t="b">
        <v>0</v>
      </c>
      <c r="P12023" t="b">
        <v>0</v>
      </c>
      <c r="Q12023">
        <v>8</v>
      </c>
      <c r="R12023">
        <v>8</v>
      </c>
      <c r="S12023">
        <v>1</v>
      </c>
      <c r="T12023">
        <v>2</v>
      </c>
      <c r="U12023" t="b">
        <v>1</v>
      </c>
      <c r="V12023" t="s">
        <v>1242</v>
      </c>
      <c r="W12023" t="s">
        <v>7847</v>
      </c>
      <c r="X12023" t="s">
        <v>15155</v>
      </c>
      <c r="Y12023">
        <v>111</v>
      </c>
      <c r="Z12023">
        <v>111</v>
      </c>
      <c r="AA12023">
        <v>8</v>
      </c>
      <c r="AB12023">
        <v>8</v>
      </c>
      <c r="AC12023">
        <v>63</v>
      </c>
    </row>
    <row r="12024" spans="1:29">
      <c r="A12024">
        <v>13018</v>
      </c>
      <c r="B12024" t="s">
        <v>805</v>
      </c>
      <c r="C12024" t="s">
        <v>13965</v>
      </c>
      <c r="J12024" t="s">
        <v>1444</v>
      </c>
      <c r="K12024">
        <v>0</v>
      </c>
      <c r="N12024" t="b">
        <v>1</v>
      </c>
      <c r="O12024" t="b">
        <v>0</v>
      </c>
      <c r="P12024" t="b">
        <v>0</v>
      </c>
      <c r="Q12024">
        <v>8</v>
      </c>
      <c r="R12024">
        <v>8</v>
      </c>
      <c r="S12024">
        <v>1</v>
      </c>
      <c r="T12024">
        <v>2</v>
      </c>
      <c r="U12024" t="b">
        <v>1</v>
      </c>
      <c r="V12024" t="s">
        <v>1242</v>
      </c>
      <c r="W12024" t="s">
        <v>7847</v>
      </c>
      <c r="X12024" t="s">
        <v>15121</v>
      </c>
      <c r="Y12024">
        <v>112</v>
      </c>
      <c r="Z12024">
        <v>112</v>
      </c>
      <c r="AA12024">
        <v>7</v>
      </c>
      <c r="AB12024">
        <v>7</v>
      </c>
      <c r="AC12024">
        <v>63</v>
      </c>
    </row>
    <row r="12025" spans="1:29">
      <c r="A12025">
        <v>13019</v>
      </c>
      <c r="B12025" t="s">
        <v>805</v>
      </c>
      <c r="C12025" t="s">
        <v>13966</v>
      </c>
      <c r="J12025" t="s">
        <v>1444</v>
      </c>
      <c r="K12025">
        <v>0</v>
      </c>
      <c r="N12025" t="b">
        <v>1</v>
      </c>
      <c r="O12025" t="b">
        <v>0</v>
      </c>
      <c r="P12025" t="b">
        <v>0</v>
      </c>
      <c r="Q12025">
        <v>8</v>
      </c>
      <c r="R12025">
        <v>8</v>
      </c>
      <c r="S12025">
        <v>1</v>
      </c>
      <c r="T12025">
        <v>2</v>
      </c>
      <c r="U12025" t="b">
        <v>1</v>
      </c>
      <c r="V12025" t="s">
        <v>1242</v>
      </c>
      <c r="W12025" t="s">
        <v>7847</v>
      </c>
      <c r="X12025" t="s">
        <v>15156</v>
      </c>
      <c r="Y12025">
        <v>112</v>
      </c>
      <c r="Z12025">
        <v>112</v>
      </c>
      <c r="AA12025">
        <v>8</v>
      </c>
      <c r="AB12025">
        <v>8</v>
      </c>
      <c r="AC12025">
        <v>63</v>
      </c>
    </row>
    <row r="12026" spans="1:29">
      <c r="A12026">
        <v>13020</v>
      </c>
      <c r="B12026" t="s">
        <v>805</v>
      </c>
      <c r="C12026" t="s">
        <v>13967</v>
      </c>
      <c r="J12026" t="s">
        <v>1444</v>
      </c>
      <c r="K12026">
        <v>0</v>
      </c>
      <c r="N12026" t="b">
        <v>1</v>
      </c>
      <c r="O12026" t="b">
        <v>0</v>
      </c>
      <c r="P12026" t="b">
        <v>0</v>
      </c>
      <c r="Q12026">
        <v>8</v>
      </c>
      <c r="R12026">
        <v>8</v>
      </c>
      <c r="S12026">
        <v>1</v>
      </c>
      <c r="T12026">
        <v>2</v>
      </c>
      <c r="U12026" t="b">
        <v>1</v>
      </c>
      <c r="V12026" t="s">
        <v>1242</v>
      </c>
      <c r="W12026" t="s">
        <v>7847</v>
      </c>
      <c r="X12026" t="s">
        <v>15122</v>
      </c>
      <c r="Y12026">
        <v>113</v>
      </c>
      <c r="Z12026">
        <v>113</v>
      </c>
      <c r="AA12026">
        <v>7</v>
      </c>
      <c r="AB12026">
        <v>7</v>
      </c>
      <c r="AC12026">
        <v>63</v>
      </c>
    </row>
    <row r="12027" spans="1:29">
      <c r="A12027">
        <v>13021</v>
      </c>
      <c r="B12027" t="s">
        <v>805</v>
      </c>
      <c r="C12027" t="s">
        <v>13968</v>
      </c>
      <c r="J12027" t="s">
        <v>1444</v>
      </c>
      <c r="K12027">
        <v>0</v>
      </c>
      <c r="N12027" t="b">
        <v>1</v>
      </c>
      <c r="O12027" t="b">
        <v>0</v>
      </c>
      <c r="P12027" t="b">
        <v>0</v>
      </c>
      <c r="Q12027">
        <v>8</v>
      </c>
      <c r="R12027">
        <v>8</v>
      </c>
      <c r="S12027">
        <v>1</v>
      </c>
      <c r="T12027">
        <v>2</v>
      </c>
      <c r="U12027" t="b">
        <v>1</v>
      </c>
      <c r="V12027" t="s">
        <v>1242</v>
      </c>
      <c r="W12027" t="s">
        <v>7847</v>
      </c>
      <c r="X12027" t="s">
        <v>15157</v>
      </c>
      <c r="Y12027">
        <v>113</v>
      </c>
      <c r="Z12027">
        <v>113</v>
      </c>
      <c r="AA12027">
        <v>8</v>
      </c>
      <c r="AB12027">
        <v>8</v>
      </c>
      <c r="AC12027">
        <v>63</v>
      </c>
    </row>
    <row r="12028" spans="1:29">
      <c r="A12028">
        <v>13022</v>
      </c>
      <c r="B12028" t="s">
        <v>805</v>
      </c>
      <c r="C12028" t="s">
        <v>13969</v>
      </c>
      <c r="J12028" t="s">
        <v>1444</v>
      </c>
      <c r="K12028">
        <v>0</v>
      </c>
      <c r="N12028" t="b">
        <v>1</v>
      </c>
      <c r="O12028" t="b">
        <v>0</v>
      </c>
      <c r="P12028" t="b">
        <v>0</v>
      </c>
      <c r="Q12028">
        <v>8</v>
      </c>
      <c r="R12028">
        <v>8</v>
      </c>
      <c r="S12028">
        <v>1</v>
      </c>
      <c r="T12028">
        <v>2</v>
      </c>
      <c r="U12028" t="b">
        <v>1</v>
      </c>
      <c r="V12028" t="s">
        <v>1242</v>
      </c>
      <c r="W12028" t="s">
        <v>7847</v>
      </c>
      <c r="X12028" t="s">
        <v>15123</v>
      </c>
      <c r="Y12028">
        <v>114</v>
      </c>
      <c r="Z12028">
        <v>114</v>
      </c>
      <c r="AA12028">
        <v>7</v>
      </c>
      <c r="AB12028">
        <v>7</v>
      </c>
      <c r="AC12028">
        <v>63</v>
      </c>
    </row>
    <row r="12029" spans="1:29">
      <c r="A12029">
        <v>13023</v>
      </c>
      <c r="B12029" t="s">
        <v>805</v>
      </c>
      <c r="C12029" t="s">
        <v>13970</v>
      </c>
      <c r="J12029" t="s">
        <v>1444</v>
      </c>
      <c r="K12029">
        <v>0</v>
      </c>
      <c r="N12029" t="b">
        <v>1</v>
      </c>
      <c r="O12029" t="b">
        <v>0</v>
      </c>
      <c r="P12029" t="b">
        <v>0</v>
      </c>
      <c r="Q12029">
        <v>8</v>
      </c>
      <c r="R12029">
        <v>8</v>
      </c>
      <c r="S12029">
        <v>1</v>
      </c>
      <c r="T12029">
        <v>2</v>
      </c>
      <c r="U12029" t="b">
        <v>1</v>
      </c>
      <c r="V12029" t="s">
        <v>1242</v>
      </c>
      <c r="W12029" t="s">
        <v>7847</v>
      </c>
      <c r="X12029" t="s">
        <v>15158</v>
      </c>
      <c r="Y12029">
        <v>114</v>
      </c>
      <c r="Z12029">
        <v>114</v>
      </c>
      <c r="AA12029">
        <v>8</v>
      </c>
      <c r="AB12029">
        <v>8</v>
      </c>
      <c r="AC12029">
        <v>63</v>
      </c>
    </row>
    <row r="12030" spans="1:29">
      <c r="A12030">
        <v>13024</v>
      </c>
      <c r="B12030" t="s">
        <v>805</v>
      </c>
      <c r="C12030" t="s">
        <v>13971</v>
      </c>
      <c r="J12030" t="s">
        <v>1444</v>
      </c>
      <c r="K12030">
        <v>0</v>
      </c>
      <c r="N12030" t="b">
        <v>1</v>
      </c>
      <c r="O12030" t="b">
        <v>0</v>
      </c>
      <c r="P12030" t="b">
        <v>0</v>
      </c>
      <c r="Q12030">
        <v>8</v>
      </c>
      <c r="R12030">
        <v>8</v>
      </c>
      <c r="S12030">
        <v>1</v>
      </c>
      <c r="T12030">
        <v>2</v>
      </c>
      <c r="U12030" t="b">
        <v>1</v>
      </c>
      <c r="V12030" t="s">
        <v>1242</v>
      </c>
      <c r="W12030" t="s">
        <v>7847</v>
      </c>
      <c r="X12030" t="s">
        <v>15124</v>
      </c>
      <c r="Y12030">
        <v>115</v>
      </c>
      <c r="Z12030">
        <v>115</v>
      </c>
      <c r="AA12030">
        <v>7</v>
      </c>
      <c r="AB12030">
        <v>7</v>
      </c>
      <c r="AC12030">
        <v>63</v>
      </c>
    </row>
    <row r="12031" spans="1:29">
      <c r="A12031">
        <v>13025</v>
      </c>
      <c r="B12031" t="s">
        <v>805</v>
      </c>
      <c r="C12031" t="s">
        <v>13972</v>
      </c>
      <c r="J12031" t="s">
        <v>1444</v>
      </c>
      <c r="K12031">
        <v>0</v>
      </c>
      <c r="N12031" t="b">
        <v>1</v>
      </c>
      <c r="O12031" t="b">
        <v>0</v>
      </c>
      <c r="P12031" t="b">
        <v>0</v>
      </c>
      <c r="Q12031">
        <v>8</v>
      </c>
      <c r="R12031">
        <v>8</v>
      </c>
      <c r="S12031">
        <v>1</v>
      </c>
      <c r="T12031">
        <v>2</v>
      </c>
      <c r="U12031" t="b">
        <v>1</v>
      </c>
      <c r="V12031" t="s">
        <v>1242</v>
      </c>
      <c r="W12031" t="s">
        <v>7847</v>
      </c>
      <c r="X12031" t="s">
        <v>15159</v>
      </c>
      <c r="Y12031">
        <v>115</v>
      </c>
      <c r="Z12031">
        <v>115</v>
      </c>
      <c r="AA12031">
        <v>8</v>
      </c>
      <c r="AB12031">
        <v>8</v>
      </c>
      <c r="AC12031">
        <v>63</v>
      </c>
    </row>
    <row r="12032" spans="1:29">
      <c r="A12032">
        <v>13026</v>
      </c>
      <c r="B12032" t="s">
        <v>805</v>
      </c>
      <c r="C12032" t="s">
        <v>13973</v>
      </c>
      <c r="J12032" t="s">
        <v>1444</v>
      </c>
      <c r="K12032">
        <v>0</v>
      </c>
      <c r="N12032" t="b">
        <v>1</v>
      </c>
      <c r="O12032" t="b">
        <v>0</v>
      </c>
      <c r="P12032" t="b">
        <v>0</v>
      </c>
      <c r="Q12032">
        <v>8</v>
      </c>
      <c r="R12032">
        <v>8</v>
      </c>
      <c r="S12032">
        <v>1</v>
      </c>
      <c r="T12032">
        <v>2</v>
      </c>
      <c r="U12032" t="b">
        <v>1</v>
      </c>
      <c r="V12032" t="s">
        <v>1242</v>
      </c>
      <c r="W12032" t="s">
        <v>7847</v>
      </c>
      <c r="X12032" t="s">
        <v>15087</v>
      </c>
      <c r="Y12032">
        <v>116</v>
      </c>
      <c r="Z12032">
        <v>116</v>
      </c>
      <c r="AA12032">
        <v>7</v>
      </c>
      <c r="AB12032">
        <v>7</v>
      </c>
      <c r="AC12032">
        <v>63</v>
      </c>
    </row>
    <row r="12033" spans="1:29">
      <c r="A12033">
        <v>13027</v>
      </c>
      <c r="B12033" t="s">
        <v>805</v>
      </c>
      <c r="C12033" t="s">
        <v>13974</v>
      </c>
      <c r="J12033" t="s">
        <v>1444</v>
      </c>
      <c r="K12033">
        <v>0</v>
      </c>
      <c r="N12033" t="b">
        <v>1</v>
      </c>
      <c r="O12033" t="b">
        <v>0</v>
      </c>
      <c r="P12033" t="b">
        <v>0</v>
      </c>
      <c r="Q12033">
        <v>8</v>
      </c>
      <c r="R12033">
        <v>8</v>
      </c>
      <c r="S12033">
        <v>1</v>
      </c>
      <c r="T12033">
        <v>2</v>
      </c>
      <c r="U12033" t="b">
        <v>1</v>
      </c>
      <c r="V12033" t="s">
        <v>1242</v>
      </c>
      <c r="W12033" t="s">
        <v>7847</v>
      </c>
      <c r="X12033" t="s">
        <v>15088</v>
      </c>
      <c r="Y12033">
        <v>116</v>
      </c>
      <c r="Z12033">
        <v>116</v>
      </c>
      <c r="AA12033">
        <v>8</v>
      </c>
      <c r="AB12033">
        <v>8</v>
      </c>
      <c r="AC12033">
        <v>63</v>
      </c>
    </row>
    <row r="12034" spans="1:29">
      <c r="A12034">
        <v>13028</v>
      </c>
      <c r="B12034" t="s">
        <v>805</v>
      </c>
      <c r="C12034" t="s">
        <v>13975</v>
      </c>
      <c r="J12034" t="s">
        <v>1444</v>
      </c>
      <c r="K12034">
        <v>0</v>
      </c>
      <c r="N12034" t="b">
        <v>1</v>
      </c>
      <c r="O12034" t="b">
        <v>0</v>
      </c>
      <c r="P12034" t="b">
        <v>0</v>
      </c>
      <c r="Q12034">
        <v>8</v>
      </c>
      <c r="R12034">
        <v>8</v>
      </c>
      <c r="S12034">
        <v>1</v>
      </c>
      <c r="T12034">
        <v>2</v>
      </c>
      <c r="U12034" t="b">
        <v>1</v>
      </c>
      <c r="V12034" t="s">
        <v>1242</v>
      </c>
      <c r="W12034" t="s">
        <v>7847</v>
      </c>
      <c r="X12034" t="s">
        <v>15160</v>
      </c>
      <c r="Y12034">
        <v>117</v>
      </c>
      <c r="Z12034">
        <v>117</v>
      </c>
      <c r="AA12034">
        <v>7</v>
      </c>
      <c r="AB12034">
        <v>7</v>
      </c>
      <c r="AC12034">
        <v>63</v>
      </c>
    </row>
    <row r="12035" spans="1:29">
      <c r="A12035">
        <v>13029</v>
      </c>
      <c r="B12035" t="s">
        <v>805</v>
      </c>
      <c r="C12035" t="s">
        <v>13976</v>
      </c>
      <c r="J12035" t="s">
        <v>1444</v>
      </c>
      <c r="K12035">
        <v>0</v>
      </c>
      <c r="N12035" t="b">
        <v>1</v>
      </c>
      <c r="O12035" t="b">
        <v>0</v>
      </c>
      <c r="P12035" t="b">
        <v>0</v>
      </c>
      <c r="Q12035">
        <v>8</v>
      </c>
      <c r="R12035">
        <v>8</v>
      </c>
      <c r="S12035">
        <v>1</v>
      </c>
      <c r="T12035">
        <v>2</v>
      </c>
      <c r="U12035" t="b">
        <v>1</v>
      </c>
      <c r="V12035" t="s">
        <v>1242</v>
      </c>
      <c r="W12035" t="s">
        <v>7847</v>
      </c>
      <c r="X12035" t="s">
        <v>15169</v>
      </c>
      <c r="Y12035">
        <v>117</v>
      </c>
      <c r="Z12035">
        <v>117</v>
      </c>
      <c r="AA12035">
        <v>8</v>
      </c>
      <c r="AB12035">
        <v>8</v>
      </c>
      <c r="AC12035">
        <v>63</v>
      </c>
    </row>
    <row r="12036" spans="1:29">
      <c r="A12036">
        <v>13030</v>
      </c>
      <c r="B12036" t="s">
        <v>805</v>
      </c>
      <c r="C12036" t="s">
        <v>13977</v>
      </c>
      <c r="J12036" t="s">
        <v>1444</v>
      </c>
      <c r="K12036">
        <v>0</v>
      </c>
      <c r="N12036" t="b">
        <v>1</v>
      </c>
      <c r="O12036" t="b">
        <v>0</v>
      </c>
      <c r="P12036" t="b">
        <v>0</v>
      </c>
      <c r="Q12036">
        <v>8</v>
      </c>
      <c r="R12036">
        <v>8</v>
      </c>
      <c r="S12036">
        <v>1</v>
      </c>
      <c r="T12036">
        <v>2</v>
      </c>
      <c r="U12036" t="b">
        <v>1</v>
      </c>
      <c r="V12036" t="s">
        <v>1242</v>
      </c>
      <c r="W12036" t="s">
        <v>7847</v>
      </c>
      <c r="X12036" t="s">
        <v>15161</v>
      </c>
      <c r="Y12036">
        <v>118</v>
      </c>
      <c r="Z12036">
        <v>118</v>
      </c>
      <c r="AA12036">
        <v>7</v>
      </c>
      <c r="AB12036">
        <v>7</v>
      </c>
      <c r="AC12036">
        <v>63</v>
      </c>
    </row>
    <row r="12037" spans="1:29">
      <c r="A12037">
        <v>13031</v>
      </c>
      <c r="B12037" t="s">
        <v>805</v>
      </c>
      <c r="C12037" t="s">
        <v>13978</v>
      </c>
      <c r="J12037" t="s">
        <v>1444</v>
      </c>
      <c r="K12037">
        <v>0</v>
      </c>
      <c r="N12037" t="b">
        <v>1</v>
      </c>
      <c r="O12037" t="b">
        <v>0</v>
      </c>
      <c r="P12037" t="b">
        <v>0</v>
      </c>
      <c r="Q12037">
        <v>8</v>
      </c>
      <c r="R12037">
        <v>8</v>
      </c>
      <c r="S12037">
        <v>1</v>
      </c>
      <c r="T12037">
        <v>2</v>
      </c>
      <c r="U12037" t="b">
        <v>1</v>
      </c>
      <c r="V12037" t="s">
        <v>1242</v>
      </c>
      <c r="W12037" t="s">
        <v>7847</v>
      </c>
      <c r="X12037" t="s">
        <v>15170</v>
      </c>
      <c r="Y12037">
        <v>118</v>
      </c>
      <c r="Z12037">
        <v>118</v>
      </c>
      <c r="AA12037">
        <v>8</v>
      </c>
      <c r="AB12037">
        <v>8</v>
      </c>
      <c r="AC12037">
        <v>63</v>
      </c>
    </row>
    <row r="12038" spans="1:29">
      <c r="A12038">
        <v>13032</v>
      </c>
      <c r="B12038" t="s">
        <v>805</v>
      </c>
      <c r="C12038" t="s">
        <v>13979</v>
      </c>
      <c r="J12038" t="s">
        <v>1444</v>
      </c>
      <c r="K12038">
        <v>0</v>
      </c>
      <c r="N12038" t="b">
        <v>1</v>
      </c>
      <c r="O12038" t="b">
        <v>0</v>
      </c>
      <c r="P12038" t="b">
        <v>0</v>
      </c>
      <c r="Q12038">
        <v>8</v>
      </c>
      <c r="R12038">
        <v>8</v>
      </c>
      <c r="S12038">
        <v>1</v>
      </c>
      <c r="T12038">
        <v>2</v>
      </c>
      <c r="U12038" t="b">
        <v>1</v>
      </c>
      <c r="V12038" t="s">
        <v>1242</v>
      </c>
      <c r="W12038" t="s">
        <v>7847</v>
      </c>
      <c r="X12038" t="s">
        <v>15162</v>
      </c>
      <c r="Y12038">
        <v>119</v>
      </c>
      <c r="Z12038">
        <v>119</v>
      </c>
      <c r="AA12038">
        <v>7</v>
      </c>
      <c r="AB12038">
        <v>7</v>
      </c>
      <c r="AC12038">
        <v>63</v>
      </c>
    </row>
    <row r="12039" spans="1:29">
      <c r="A12039">
        <v>13033</v>
      </c>
      <c r="B12039" t="s">
        <v>805</v>
      </c>
      <c r="C12039" t="s">
        <v>13980</v>
      </c>
      <c r="J12039" t="s">
        <v>1444</v>
      </c>
      <c r="K12039">
        <v>0</v>
      </c>
      <c r="N12039" t="b">
        <v>1</v>
      </c>
      <c r="O12039" t="b">
        <v>0</v>
      </c>
      <c r="P12039" t="b">
        <v>0</v>
      </c>
      <c r="Q12039">
        <v>8</v>
      </c>
      <c r="R12039">
        <v>8</v>
      </c>
      <c r="S12039">
        <v>1</v>
      </c>
      <c r="T12039">
        <v>2</v>
      </c>
      <c r="U12039" t="b">
        <v>1</v>
      </c>
      <c r="V12039" t="s">
        <v>1242</v>
      </c>
      <c r="W12039" t="s">
        <v>7847</v>
      </c>
      <c r="X12039" t="s">
        <v>15171</v>
      </c>
      <c r="Y12039">
        <v>119</v>
      </c>
      <c r="Z12039">
        <v>119</v>
      </c>
      <c r="AA12039">
        <v>8</v>
      </c>
      <c r="AB12039">
        <v>8</v>
      </c>
      <c r="AC12039">
        <v>63</v>
      </c>
    </row>
    <row r="12040" spans="1:29">
      <c r="A12040">
        <v>13034</v>
      </c>
      <c r="B12040" t="s">
        <v>805</v>
      </c>
      <c r="C12040" t="s">
        <v>13981</v>
      </c>
      <c r="J12040" t="s">
        <v>1444</v>
      </c>
      <c r="K12040">
        <v>0</v>
      </c>
      <c r="N12040" t="b">
        <v>1</v>
      </c>
      <c r="O12040" t="b">
        <v>0</v>
      </c>
      <c r="P12040" t="b">
        <v>0</v>
      </c>
      <c r="Q12040">
        <v>8</v>
      </c>
      <c r="R12040">
        <v>8</v>
      </c>
      <c r="S12040">
        <v>1</v>
      </c>
      <c r="T12040">
        <v>2</v>
      </c>
      <c r="U12040" t="b">
        <v>1</v>
      </c>
      <c r="V12040" t="s">
        <v>1242</v>
      </c>
      <c r="W12040" t="s">
        <v>7847</v>
      </c>
      <c r="X12040" t="s">
        <v>15163</v>
      </c>
      <c r="Y12040">
        <v>120</v>
      </c>
      <c r="Z12040">
        <v>120</v>
      </c>
      <c r="AA12040">
        <v>7</v>
      </c>
      <c r="AB12040">
        <v>7</v>
      </c>
      <c r="AC12040">
        <v>63</v>
      </c>
    </row>
    <row r="12041" spans="1:29">
      <c r="A12041">
        <v>13035</v>
      </c>
      <c r="B12041" t="s">
        <v>805</v>
      </c>
      <c r="C12041" t="s">
        <v>13982</v>
      </c>
      <c r="J12041" t="s">
        <v>1444</v>
      </c>
      <c r="K12041">
        <v>0</v>
      </c>
      <c r="N12041" t="b">
        <v>1</v>
      </c>
      <c r="O12041" t="b">
        <v>0</v>
      </c>
      <c r="P12041" t="b">
        <v>0</v>
      </c>
      <c r="Q12041">
        <v>8</v>
      </c>
      <c r="R12041">
        <v>8</v>
      </c>
      <c r="S12041">
        <v>1</v>
      </c>
      <c r="T12041">
        <v>2</v>
      </c>
      <c r="U12041" t="b">
        <v>1</v>
      </c>
      <c r="V12041" t="s">
        <v>1242</v>
      </c>
      <c r="W12041" t="s">
        <v>7847</v>
      </c>
      <c r="X12041" t="s">
        <v>15172</v>
      </c>
      <c r="Y12041">
        <v>120</v>
      </c>
      <c r="Z12041">
        <v>120</v>
      </c>
      <c r="AA12041">
        <v>8</v>
      </c>
      <c r="AB12041">
        <v>8</v>
      </c>
      <c r="AC12041">
        <v>63</v>
      </c>
    </row>
    <row r="12042" spans="1:29">
      <c r="A12042">
        <v>13036</v>
      </c>
      <c r="B12042" t="s">
        <v>805</v>
      </c>
      <c r="C12042" t="s">
        <v>13983</v>
      </c>
      <c r="J12042" t="s">
        <v>1444</v>
      </c>
      <c r="K12042">
        <v>0</v>
      </c>
      <c r="N12042" t="b">
        <v>1</v>
      </c>
      <c r="O12042" t="b">
        <v>0</v>
      </c>
      <c r="P12042" t="b">
        <v>0</v>
      </c>
      <c r="Q12042">
        <v>8</v>
      </c>
      <c r="R12042">
        <v>8</v>
      </c>
      <c r="S12042">
        <v>1</v>
      </c>
      <c r="T12042">
        <v>2</v>
      </c>
      <c r="U12042" t="b">
        <v>1</v>
      </c>
      <c r="V12042" t="s">
        <v>1242</v>
      </c>
      <c r="W12042" t="s">
        <v>7847</v>
      </c>
      <c r="X12042" t="s">
        <v>15164</v>
      </c>
      <c r="Y12042">
        <v>121</v>
      </c>
      <c r="Z12042">
        <v>121</v>
      </c>
      <c r="AA12042">
        <v>7</v>
      </c>
      <c r="AB12042">
        <v>7</v>
      </c>
      <c r="AC12042">
        <v>63</v>
      </c>
    </row>
    <row r="12043" spans="1:29">
      <c r="A12043">
        <v>13037</v>
      </c>
      <c r="B12043" t="s">
        <v>805</v>
      </c>
      <c r="C12043" t="s">
        <v>13984</v>
      </c>
      <c r="J12043" t="s">
        <v>1444</v>
      </c>
      <c r="K12043">
        <v>0</v>
      </c>
      <c r="N12043" t="b">
        <v>1</v>
      </c>
      <c r="O12043" t="b">
        <v>0</v>
      </c>
      <c r="P12043" t="b">
        <v>0</v>
      </c>
      <c r="Q12043">
        <v>8</v>
      </c>
      <c r="R12043">
        <v>8</v>
      </c>
      <c r="S12043">
        <v>1</v>
      </c>
      <c r="T12043">
        <v>2</v>
      </c>
      <c r="U12043" t="b">
        <v>1</v>
      </c>
      <c r="V12043" t="s">
        <v>1242</v>
      </c>
      <c r="W12043" t="s">
        <v>7847</v>
      </c>
      <c r="X12043" t="s">
        <v>15173</v>
      </c>
      <c r="Y12043">
        <v>121</v>
      </c>
      <c r="Z12043">
        <v>121</v>
      </c>
      <c r="AA12043">
        <v>8</v>
      </c>
      <c r="AB12043">
        <v>8</v>
      </c>
      <c r="AC12043">
        <v>63</v>
      </c>
    </row>
    <row r="12044" spans="1:29">
      <c r="A12044">
        <v>13038</v>
      </c>
      <c r="B12044" t="s">
        <v>805</v>
      </c>
      <c r="C12044" t="s">
        <v>13985</v>
      </c>
      <c r="J12044" t="s">
        <v>1444</v>
      </c>
      <c r="K12044">
        <v>0</v>
      </c>
      <c r="N12044" t="b">
        <v>1</v>
      </c>
      <c r="O12044" t="b">
        <v>0</v>
      </c>
      <c r="P12044" t="b">
        <v>0</v>
      </c>
      <c r="Q12044">
        <v>8</v>
      </c>
      <c r="R12044">
        <v>8</v>
      </c>
      <c r="S12044">
        <v>1</v>
      </c>
      <c r="T12044">
        <v>2</v>
      </c>
      <c r="U12044" t="b">
        <v>1</v>
      </c>
      <c r="V12044" t="s">
        <v>1242</v>
      </c>
      <c r="W12044" t="s">
        <v>7847</v>
      </c>
      <c r="X12044" t="s">
        <v>15165</v>
      </c>
      <c r="Y12044">
        <v>122</v>
      </c>
      <c r="Z12044">
        <v>122</v>
      </c>
      <c r="AA12044">
        <v>7</v>
      </c>
      <c r="AB12044">
        <v>7</v>
      </c>
      <c r="AC12044">
        <v>63</v>
      </c>
    </row>
    <row r="12045" spans="1:29">
      <c r="A12045">
        <v>13039</v>
      </c>
      <c r="B12045" t="s">
        <v>805</v>
      </c>
      <c r="C12045" t="s">
        <v>13986</v>
      </c>
      <c r="J12045" t="s">
        <v>1444</v>
      </c>
      <c r="K12045">
        <v>0</v>
      </c>
      <c r="N12045" t="b">
        <v>1</v>
      </c>
      <c r="O12045" t="b">
        <v>0</v>
      </c>
      <c r="P12045" t="b">
        <v>0</v>
      </c>
      <c r="Q12045">
        <v>8</v>
      </c>
      <c r="R12045">
        <v>8</v>
      </c>
      <c r="S12045">
        <v>1</v>
      </c>
      <c r="T12045">
        <v>2</v>
      </c>
      <c r="U12045" t="b">
        <v>1</v>
      </c>
      <c r="V12045" t="s">
        <v>1242</v>
      </c>
      <c r="W12045" t="s">
        <v>7847</v>
      </c>
      <c r="X12045" t="s">
        <v>15174</v>
      </c>
      <c r="Y12045">
        <v>122</v>
      </c>
      <c r="Z12045">
        <v>122</v>
      </c>
      <c r="AA12045">
        <v>8</v>
      </c>
      <c r="AB12045">
        <v>8</v>
      </c>
      <c r="AC12045">
        <v>63</v>
      </c>
    </row>
    <row r="12046" spans="1:29">
      <c r="A12046">
        <v>13040</v>
      </c>
      <c r="B12046" t="s">
        <v>805</v>
      </c>
      <c r="C12046" t="s">
        <v>13987</v>
      </c>
      <c r="J12046" t="s">
        <v>1444</v>
      </c>
      <c r="K12046">
        <v>0</v>
      </c>
      <c r="N12046" t="b">
        <v>1</v>
      </c>
      <c r="O12046" t="b">
        <v>0</v>
      </c>
      <c r="P12046" t="b">
        <v>0</v>
      </c>
      <c r="Q12046">
        <v>8</v>
      </c>
      <c r="R12046">
        <v>8</v>
      </c>
      <c r="S12046">
        <v>1</v>
      </c>
      <c r="T12046">
        <v>2</v>
      </c>
      <c r="U12046" t="b">
        <v>1</v>
      </c>
      <c r="V12046" t="s">
        <v>1242</v>
      </c>
      <c r="W12046" t="s">
        <v>7847</v>
      </c>
      <c r="X12046" t="s">
        <v>15166</v>
      </c>
      <c r="Y12046">
        <v>123</v>
      </c>
      <c r="Z12046">
        <v>123</v>
      </c>
      <c r="AA12046">
        <v>7</v>
      </c>
      <c r="AB12046">
        <v>7</v>
      </c>
      <c r="AC12046">
        <v>63</v>
      </c>
    </row>
    <row r="12047" spans="1:29">
      <c r="A12047">
        <v>13041</v>
      </c>
      <c r="B12047" t="s">
        <v>805</v>
      </c>
      <c r="C12047" t="s">
        <v>13988</v>
      </c>
      <c r="J12047" t="s">
        <v>1444</v>
      </c>
      <c r="K12047">
        <v>0</v>
      </c>
      <c r="N12047" t="b">
        <v>1</v>
      </c>
      <c r="O12047" t="b">
        <v>0</v>
      </c>
      <c r="P12047" t="b">
        <v>0</v>
      </c>
      <c r="Q12047">
        <v>8</v>
      </c>
      <c r="R12047">
        <v>8</v>
      </c>
      <c r="S12047">
        <v>1</v>
      </c>
      <c r="T12047">
        <v>2</v>
      </c>
      <c r="U12047" t="b">
        <v>1</v>
      </c>
      <c r="V12047" t="s">
        <v>1242</v>
      </c>
      <c r="W12047" t="s">
        <v>7847</v>
      </c>
      <c r="X12047" t="s">
        <v>15175</v>
      </c>
      <c r="Y12047">
        <v>123</v>
      </c>
      <c r="Z12047">
        <v>123</v>
      </c>
      <c r="AA12047">
        <v>8</v>
      </c>
      <c r="AB12047">
        <v>8</v>
      </c>
      <c r="AC12047">
        <v>63</v>
      </c>
    </row>
    <row r="12048" spans="1:29">
      <c r="A12048">
        <v>13042</v>
      </c>
      <c r="B12048" t="s">
        <v>805</v>
      </c>
      <c r="C12048" t="s">
        <v>13989</v>
      </c>
      <c r="J12048" t="s">
        <v>1444</v>
      </c>
      <c r="K12048">
        <v>0</v>
      </c>
      <c r="N12048" t="b">
        <v>1</v>
      </c>
      <c r="O12048" t="b">
        <v>0</v>
      </c>
      <c r="P12048" t="b">
        <v>0</v>
      </c>
      <c r="Q12048">
        <v>8</v>
      </c>
      <c r="R12048">
        <v>8</v>
      </c>
      <c r="S12048">
        <v>1</v>
      </c>
      <c r="T12048">
        <v>2</v>
      </c>
      <c r="U12048" t="b">
        <v>1</v>
      </c>
      <c r="V12048" t="s">
        <v>1242</v>
      </c>
      <c r="W12048" t="s">
        <v>7847</v>
      </c>
      <c r="X12048" t="s">
        <v>15167</v>
      </c>
      <c r="Y12048">
        <v>124</v>
      </c>
      <c r="Z12048">
        <v>124</v>
      </c>
      <c r="AA12048">
        <v>7</v>
      </c>
      <c r="AB12048">
        <v>7</v>
      </c>
      <c r="AC12048">
        <v>63</v>
      </c>
    </row>
    <row r="12049" spans="1:29">
      <c r="A12049">
        <v>13043</v>
      </c>
      <c r="B12049" t="s">
        <v>805</v>
      </c>
      <c r="C12049" t="s">
        <v>13990</v>
      </c>
      <c r="J12049" t="s">
        <v>1444</v>
      </c>
      <c r="K12049">
        <v>0</v>
      </c>
      <c r="N12049" t="b">
        <v>1</v>
      </c>
      <c r="O12049" t="b">
        <v>0</v>
      </c>
      <c r="P12049" t="b">
        <v>0</v>
      </c>
      <c r="Q12049">
        <v>8</v>
      </c>
      <c r="R12049">
        <v>8</v>
      </c>
      <c r="S12049">
        <v>1</v>
      </c>
      <c r="T12049">
        <v>2</v>
      </c>
      <c r="U12049" t="b">
        <v>1</v>
      </c>
      <c r="V12049" t="s">
        <v>1242</v>
      </c>
      <c r="W12049" t="s">
        <v>7847</v>
      </c>
      <c r="X12049" t="s">
        <v>15176</v>
      </c>
      <c r="Y12049">
        <v>124</v>
      </c>
      <c r="Z12049">
        <v>124</v>
      </c>
      <c r="AA12049">
        <v>8</v>
      </c>
      <c r="AB12049">
        <v>8</v>
      </c>
      <c r="AC12049">
        <v>63</v>
      </c>
    </row>
    <row r="12050" spans="1:29">
      <c r="A12050">
        <v>13044</v>
      </c>
      <c r="B12050" t="s">
        <v>805</v>
      </c>
      <c r="C12050" t="s">
        <v>13991</v>
      </c>
      <c r="J12050" t="s">
        <v>1444</v>
      </c>
      <c r="K12050">
        <v>0</v>
      </c>
      <c r="N12050" t="b">
        <v>1</v>
      </c>
      <c r="O12050" t="b">
        <v>0</v>
      </c>
      <c r="P12050" t="b">
        <v>0</v>
      </c>
      <c r="Q12050">
        <v>8</v>
      </c>
      <c r="R12050">
        <v>8</v>
      </c>
      <c r="S12050">
        <v>1</v>
      </c>
      <c r="T12050">
        <v>2</v>
      </c>
      <c r="U12050" t="b">
        <v>1</v>
      </c>
      <c r="V12050" t="s">
        <v>1242</v>
      </c>
      <c r="W12050" t="s">
        <v>7847</v>
      </c>
      <c r="X12050" t="s">
        <v>15168</v>
      </c>
      <c r="Y12050">
        <v>125</v>
      </c>
      <c r="Z12050">
        <v>125</v>
      </c>
      <c r="AA12050">
        <v>7</v>
      </c>
      <c r="AB12050">
        <v>7</v>
      </c>
      <c r="AC12050">
        <v>63</v>
      </c>
    </row>
    <row r="12051" spans="1:29">
      <c r="A12051">
        <v>13045</v>
      </c>
      <c r="B12051" t="s">
        <v>805</v>
      </c>
      <c r="C12051" t="s">
        <v>13992</v>
      </c>
      <c r="J12051" t="s">
        <v>1444</v>
      </c>
      <c r="K12051">
        <v>0</v>
      </c>
      <c r="N12051" t="b">
        <v>1</v>
      </c>
      <c r="O12051" t="b">
        <v>0</v>
      </c>
      <c r="P12051" t="b">
        <v>0</v>
      </c>
      <c r="Q12051">
        <v>8</v>
      </c>
      <c r="R12051">
        <v>8</v>
      </c>
      <c r="S12051">
        <v>1</v>
      </c>
      <c r="T12051">
        <v>2</v>
      </c>
      <c r="U12051" t="b">
        <v>1</v>
      </c>
      <c r="V12051" t="s">
        <v>1242</v>
      </c>
      <c r="W12051" t="s">
        <v>7847</v>
      </c>
      <c r="X12051" t="s">
        <v>15177</v>
      </c>
      <c r="Y12051">
        <v>125</v>
      </c>
      <c r="Z12051">
        <v>125</v>
      </c>
      <c r="AA12051">
        <v>8</v>
      </c>
      <c r="AB12051">
        <v>8</v>
      </c>
      <c r="AC12051">
        <v>63</v>
      </c>
    </row>
    <row r="12052" spans="1:29">
      <c r="A12052">
        <v>13046</v>
      </c>
      <c r="B12052" t="s">
        <v>805</v>
      </c>
      <c r="C12052" t="s">
        <v>13993</v>
      </c>
      <c r="J12052" t="s">
        <v>1444</v>
      </c>
      <c r="K12052">
        <v>0</v>
      </c>
      <c r="N12052" t="b">
        <v>1</v>
      </c>
      <c r="O12052" t="b">
        <v>0</v>
      </c>
      <c r="P12052" t="b">
        <v>0</v>
      </c>
      <c r="Q12052">
        <v>8</v>
      </c>
      <c r="R12052">
        <v>8</v>
      </c>
      <c r="S12052">
        <v>1</v>
      </c>
      <c r="T12052">
        <v>2</v>
      </c>
      <c r="U12052" t="b">
        <v>1</v>
      </c>
      <c r="V12052" t="s">
        <v>1242</v>
      </c>
      <c r="W12052" t="s">
        <v>7847</v>
      </c>
      <c r="X12052" t="s">
        <v>15181</v>
      </c>
      <c r="Y12052">
        <v>126</v>
      </c>
      <c r="Z12052">
        <v>126</v>
      </c>
      <c r="AA12052">
        <v>7</v>
      </c>
      <c r="AB12052">
        <v>7</v>
      </c>
      <c r="AC12052">
        <v>63</v>
      </c>
    </row>
    <row r="12053" spans="1:29">
      <c r="A12053">
        <v>13047</v>
      </c>
      <c r="B12053" t="s">
        <v>805</v>
      </c>
      <c r="C12053" t="s">
        <v>13994</v>
      </c>
      <c r="J12053" t="s">
        <v>1444</v>
      </c>
      <c r="K12053">
        <v>0</v>
      </c>
      <c r="N12053" t="b">
        <v>1</v>
      </c>
      <c r="O12053" t="b">
        <v>0</v>
      </c>
      <c r="P12053" t="b">
        <v>0</v>
      </c>
      <c r="Q12053">
        <v>8</v>
      </c>
      <c r="R12053">
        <v>8</v>
      </c>
      <c r="S12053">
        <v>1</v>
      </c>
      <c r="T12053">
        <v>2</v>
      </c>
      <c r="U12053" t="b">
        <v>1</v>
      </c>
      <c r="V12053" t="s">
        <v>1242</v>
      </c>
      <c r="W12053" t="s">
        <v>7847</v>
      </c>
      <c r="X12053" t="s">
        <v>15182</v>
      </c>
      <c r="Y12053">
        <v>126</v>
      </c>
      <c r="Z12053">
        <v>126</v>
      </c>
      <c r="AA12053">
        <v>8</v>
      </c>
      <c r="AB12053">
        <v>8</v>
      </c>
      <c r="AC12053">
        <v>63</v>
      </c>
    </row>
    <row r="12054" spans="1:29">
      <c r="A12054">
        <v>13048</v>
      </c>
      <c r="B12054" t="s">
        <v>805</v>
      </c>
      <c r="C12054" t="s">
        <v>13995</v>
      </c>
      <c r="J12054" t="s">
        <v>1444</v>
      </c>
      <c r="K12054">
        <v>0</v>
      </c>
      <c r="N12054" t="b">
        <v>1</v>
      </c>
      <c r="O12054" t="b">
        <v>0</v>
      </c>
      <c r="P12054" t="b">
        <v>0</v>
      </c>
      <c r="Q12054">
        <v>8</v>
      </c>
      <c r="R12054">
        <v>8</v>
      </c>
      <c r="S12054">
        <v>1</v>
      </c>
      <c r="T12054">
        <v>2</v>
      </c>
      <c r="U12054" t="b">
        <v>1</v>
      </c>
      <c r="V12054" t="s">
        <v>1242</v>
      </c>
      <c r="W12054" t="s">
        <v>7847</v>
      </c>
      <c r="X12054" t="s">
        <v>15186</v>
      </c>
      <c r="Y12054">
        <v>127</v>
      </c>
      <c r="Z12054">
        <v>127</v>
      </c>
      <c r="AA12054">
        <v>7</v>
      </c>
      <c r="AB12054">
        <v>7</v>
      </c>
      <c r="AC12054">
        <v>63</v>
      </c>
    </row>
    <row r="12055" spans="1:29">
      <c r="A12055">
        <v>13049</v>
      </c>
      <c r="B12055" t="s">
        <v>805</v>
      </c>
      <c r="C12055" t="s">
        <v>13996</v>
      </c>
      <c r="J12055" t="s">
        <v>1444</v>
      </c>
      <c r="K12055">
        <v>0</v>
      </c>
      <c r="N12055" t="b">
        <v>1</v>
      </c>
      <c r="O12055" t="b">
        <v>0</v>
      </c>
      <c r="P12055" t="b">
        <v>0</v>
      </c>
      <c r="Q12055">
        <v>8</v>
      </c>
      <c r="R12055">
        <v>8</v>
      </c>
      <c r="S12055">
        <v>1</v>
      </c>
      <c r="T12055">
        <v>2</v>
      </c>
      <c r="U12055" t="b">
        <v>1</v>
      </c>
      <c r="V12055" t="s">
        <v>1242</v>
      </c>
      <c r="W12055" t="s">
        <v>7847</v>
      </c>
      <c r="X12055" t="s">
        <v>15187</v>
      </c>
      <c r="Y12055">
        <v>127</v>
      </c>
      <c r="Z12055">
        <v>127</v>
      </c>
      <c r="AA12055">
        <v>8</v>
      </c>
      <c r="AB12055">
        <v>8</v>
      </c>
      <c r="AC12055">
        <v>63</v>
      </c>
    </row>
    <row r="12056" spans="1:29">
      <c r="A12056">
        <v>13050</v>
      </c>
      <c r="B12056" t="s">
        <v>805</v>
      </c>
      <c r="C12056" t="s">
        <v>13997</v>
      </c>
      <c r="J12056" t="s">
        <v>1444</v>
      </c>
      <c r="K12056">
        <v>0</v>
      </c>
      <c r="N12056" t="b">
        <v>1</v>
      </c>
      <c r="O12056" t="b">
        <v>0</v>
      </c>
      <c r="P12056" t="b">
        <v>0</v>
      </c>
      <c r="Q12056">
        <v>8</v>
      </c>
      <c r="R12056">
        <v>8</v>
      </c>
      <c r="S12056">
        <v>1</v>
      </c>
      <c r="T12056">
        <v>2</v>
      </c>
      <c r="U12056" t="b">
        <v>1</v>
      </c>
      <c r="V12056" t="s">
        <v>1242</v>
      </c>
      <c r="W12056" t="s">
        <v>7847</v>
      </c>
      <c r="X12056" t="s">
        <v>16009</v>
      </c>
      <c r="Y12056">
        <v>128</v>
      </c>
      <c r="Z12056">
        <v>128</v>
      </c>
      <c r="AA12056">
        <v>7</v>
      </c>
      <c r="AB12056">
        <v>7</v>
      </c>
      <c r="AC12056">
        <v>63</v>
      </c>
    </row>
    <row r="12057" spans="1:29">
      <c r="A12057">
        <v>13051</v>
      </c>
      <c r="B12057" t="s">
        <v>805</v>
      </c>
      <c r="C12057" t="s">
        <v>13998</v>
      </c>
      <c r="J12057" t="s">
        <v>1444</v>
      </c>
      <c r="K12057">
        <v>0</v>
      </c>
      <c r="N12057" t="b">
        <v>1</v>
      </c>
      <c r="O12057" t="b">
        <v>0</v>
      </c>
      <c r="P12057" t="b">
        <v>0</v>
      </c>
      <c r="Q12057">
        <v>8</v>
      </c>
      <c r="R12057">
        <v>8</v>
      </c>
      <c r="S12057">
        <v>1</v>
      </c>
      <c r="T12057">
        <v>2</v>
      </c>
      <c r="U12057" t="b">
        <v>1</v>
      </c>
      <c r="V12057" t="s">
        <v>1242</v>
      </c>
      <c r="W12057" t="s">
        <v>7847</v>
      </c>
      <c r="X12057" t="s">
        <v>16010</v>
      </c>
      <c r="Y12057">
        <v>128</v>
      </c>
      <c r="Z12057">
        <v>128</v>
      </c>
      <c r="AA12057">
        <v>8</v>
      </c>
      <c r="AB12057">
        <v>8</v>
      </c>
      <c r="AC12057">
        <v>63</v>
      </c>
    </row>
    <row r="12058" spans="1:29">
      <c r="A12058">
        <v>13052</v>
      </c>
      <c r="B12058" t="s">
        <v>805</v>
      </c>
      <c r="C12058" t="s">
        <v>13999</v>
      </c>
      <c r="J12058" t="s">
        <v>1444</v>
      </c>
      <c r="K12058">
        <v>0</v>
      </c>
      <c r="N12058" t="b">
        <v>1</v>
      </c>
      <c r="O12058" t="b">
        <v>0</v>
      </c>
      <c r="P12058" t="b">
        <v>0</v>
      </c>
      <c r="Q12058">
        <v>8</v>
      </c>
      <c r="R12058">
        <v>8</v>
      </c>
      <c r="S12058">
        <v>1</v>
      </c>
      <c r="T12058">
        <v>2</v>
      </c>
      <c r="U12058" t="b">
        <v>1</v>
      </c>
      <c r="V12058" t="s">
        <v>1242</v>
      </c>
      <c r="W12058" t="s">
        <v>7847</v>
      </c>
      <c r="X12058" t="s">
        <v>15202</v>
      </c>
      <c r="Y12058">
        <v>129</v>
      </c>
      <c r="Z12058">
        <v>129</v>
      </c>
      <c r="AA12058">
        <v>7</v>
      </c>
      <c r="AB12058">
        <v>7</v>
      </c>
      <c r="AC12058">
        <v>63</v>
      </c>
    </row>
    <row r="12059" spans="1:29">
      <c r="A12059">
        <v>13053</v>
      </c>
      <c r="B12059" t="s">
        <v>805</v>
      </c>
      <c r="C12059" t="s">
        <v>14000</v>
      </c>
      <c r="J12059" t="s">
        <v>1444</v>
      </c>
      <c r="K12059">
        <v>0</v>
      </c>
      <c r="N12059" t="b">
        <v>1</v>
      </c>
      <c r="O12059" t="b">
        <v>0</v>
      </c>
      <c r="P12059" t="b">
        <v>0</v>
      </c>
      <c r="Q12059">
        <v>8</v>
      </c>
      <c r="R12059">
        <v>8</v>
      </c>
      <c r="S12059">
        <v>1</v>
      </c>
      <c r="T12059">
        <v>2</v>
      </c>
      <c r="U12059" t="b">
        <v>1</v>
      </c>
      <c r="V12059" t="s">
        <v>1242</v>
      </c>
      <c r="W12059" t="s">
        <v>7847</v>
      </c>
      <c r="X12059" t="s">
        <v>15216</v>
      </c>
      <c r="Y12059">
        <v>129</v>
      </c>
      <c r="Z12059">
        <v>129</v>
      </c>
      <c r="AA12059">
        <v>8</v>
      </c>
      <c r="AB12059">
        <v>8</v>
      </c>
      <c r="AC12059">
        <v>63</v>
      </c>
    </row>
    <row r="12060" spans="1:29">
      <c r="A12060">
        <v>13054</v>
      </c>
      <c r="B12060" t="s">
        <v>805</v>
      </c>
      <c r="C12060" t="s">
        <v>14001</v>
      </c>
      <c r="J12060" t="s">
        <v>1444</v>
      </c>
      <c r="K12060">
        <v>0</v>
      </c>
      <c r="N12060" t="b">
        <v>1</v>
      </c>
      <c r="O12060" t="b">
        <v>0</v>
      </c>
      <c r="P12060" t="b">
        <v>0</v>
      </c>
      <c r="Q12060">
        <v>8</v>
      </c>
      <c r="R12060">
        <v>8</v>
      </c>
      <c r="S12060">
        <v>1</v>
      </c>
      <c r="T12060">
        <v>2</v>
      </c>
      <c r="U12060" t="b">
        <v>1</v>
      </c>
      <c r="V12060" t="s">
        <v>1242</v>
      </c>
      <c r="W12060" t="s">
        <v>7847</v>
      </c>
      <c r="X12060" t="s">
        <v>15203</v>
      </c>
      <c r="Y12060">
        <v>130</v>
      </c>
      <c r="Z12060">
        <v>130</v>
      </c>
      <c r="AA12060">
        <v>7</v>
      </c>
      <c r="AB12060">
        <v>7</v>
      </c>
      <c r="AC12060">
        <v>63</v>
      </c>
    </row>
    <row r="12061" spans="1:29">
      <c r="A12061">
        <v>13055</v>
      </c>
      <c r="B12061" t="s">
        <v>805</v>
      </c>
      <c r="C12061" t="s">
        <v>14002</v>
      </c>
      <c r="J12061" t="s">
        <v>1444</v>
      </c>
      <c r="K12061">
        <v>0</v>
      </c>
      <c r="N12061" t="b">
        <v>1</v>
      </c>
      <c r="O12061" t="b">
        <v>0</v>
      </c>
      <c r="P12061" t="b">
        <v>0</v>
      </c>
      <c r="Q12061">
        <v>8</v>
      </c>
      <c r="R12061">
        <v>8</v>
      </c>
      <c r="S12061">
        <v>1</v>
      </c>
      <c r="T12061">
        <v>2</v>
      </c>
      <c r="U12061" t="b">
        <v>1</v>
      </c>
      <c r="V12061" t="s">
        <v>1242</v>
      </c>
      <c r="W12061" t="s">
        <v>7847</v>
      </c>
      <c r="X12061" t="s">
        <v>15217</v>
      </c>
      <c r="Y12061">
        <v>130</v>
      </c>
      <c r="Z12061">
        <v>130</v>
      </c>
      <c r="AA12061">
        <v>8</v>
      </c>
      <c r="AB12061">
        <v>8</v>
      </c>
      <c r="AC12061">
        <v>63</v>
      </c>
    </row>
    <row r="12062" spans="1:29">
      <c r="A12062">
        <v>13056</v>
      </c>
      <c r="B12062" t="s">
        <v>805</v>
      </c>
      <c r="C12062" t="s">
        <v>14003</v>
      </c>
      <c r="J12062" t="s">
        <v>1444</v>
      </c>
      <c r="K12062">
        <v>0</v>
      </c>
      <c r="N12062" t="b">
        <v>1</v>
      </c>
      <c r="O12062" t="b">
        <v>0</v>
      </c>
      <c r="P12062" t="b">
        <v>0</v>
      </c>
      <c r="Q12062">
        <v>8</v>
      </c>
      <c r="R12062">
        <v>8</v>
      </c>
      <c r="S12062">
        <v>1</v>
      </c>
      <c r="T12062">
        <v>2</v>
      </c>
      <c r="U12062" t="b">
        <v>1</v>
      </c>
      <c r="V12062" t="s">
        <v>1242</v>
      </c>
      <c r="W12062" t="s">
        <v>7847</v>
      </c>
      <c r="X12062" t="s">
        <v>15204</v>
      </c>
      <c r="Y12062">
        <v>131</v>
      </c>
      <c r="Z12062">
        <v>131</v>
      </c>
      <c r="AA12062">
        <v>7</v>
      </c>
      <c r="AB12062">
        <v>7</v>
      </c>
      <c r="AC12062">
        <v>63</v>
      </c>
    </row>
    <row r="12063" spans="1:29">
      <c r="A12063">
        <v>13057</v>
      </c>
      <c r="B12063" t="s">
        <v>805</v>
      </c>
      <c r="C12063" t="s">
        <v>14004</v>
      </c>
      <c r="J12063" t="s">
        <v>1444</v>
      </c>
      <c r="K12063">
        <v>0</v>
      </c>
      <c r="N12063" t="b">
        <v>1</v>
      </c>
      <c r="O12063" t="b">
        <v>0</v>
      </c>
      <c r="P12063" t="b">
        <v>0</v>
      </c>
      <c r="Q12063">
        <v>8</v>
      </c>
      <c r="R12063">
        <v>8</v>
      </c>
      <c r="S12063">
        <v>1</v>
      </c>
      <c r="T12063">
        <v>2</v>
      </c>
      <c r="U12063" t="b">
        <v>1</v>
      </c>
      <c r="V12063" t="s">
        <v>1242</v>
      </c>
      <c r="W12063" t="s">
        <v>7847</v>
      </c>
      <c r="X12063" t="s">
        <v>15218</v>
      </c>
      <c r="Y12063">
        <v>131</v>
      </c>
      <c r="Z12063">
        <v>131</v>
      </c>
      <c r="AA12063">
        <v>8</v>
      </c>
      <c r="AB12063">
        <v>8</v>
      </c>
      <c r="AC12063">
        <v>63</v>
      </c>
    </row>
    <row r="12064" spans="1:29">
      <c r="A12064">
        <v>13058</v>
      </c>
      <c r="B12064" t="s">
        <v>805</v>
      </c>
      <c r="C12064" t="s">
        <v>14005</v>
      </c>
      <c r="J12064" t="s">
        <v>1444</v>
      </c>
      <c r="K12064">
        <v>0</v>
      </c>
      <c r="N12064" t="b">
        <v>1</v>
      </c>
      <c r="O12064" t="b">
        <v>0</v>
      </c>
      <c r="P12064" t="b">
        <v>0</v>
      </c>
      <c r="Q12064">
        <v>8</v>
      </c>
      <c r="R12064">
        <v>8</v>
      </c>
      <c r="S12064">
        <v>1</v>
      </c>
      <c r="T12064">
        <v>2</v>
      </c>
      <c r="U12064" t="b">
        <v>1</v>
      </c>
      <c r="V12064" t="s">
        <v>1242</v>
      </c>
      <c r="W12064" t="s">
        <v>7847</v>
      </c>
      <c r="X12064" t="s">
        <v>15205</v>
      </c>
      <c r="Y12064">
        <v>132</v>
      </c>
      <c r="Z12064">
        <v>132</v>
      </c>
      <c r="AA12064">
        <v>7</v>
      </c>
      <c r="AB12064">
        <v>7</v>
      </c>
      <c r="AC12064">
        <v>63</v>
      </c>
    </row>
    <row r="12065" spans="1:29">
      <c r="A12065">
        <v>13059</v>
      </c>
      <c r="B12065" t="s">
        <v>805</v>
      </c>
      <c r="C12065" t="s">
        <v>14006</v>
      </c>
      <c r="J12065" t="s">
        <v>1444</v>
      </c>
      <c r="K12065">
        <v>0</v>
      </c>
      <c r="N12065" t="b">
        <v>1</v>
      </c>
      <c r="O12065" t="b">
        <v>0</v>
      </c>
      <c r="P12065" t="b">
        <v>0</v>
      </c>
      <c r="Q12065">
        <v>8</v>
      </c>
      <c r="R12065">
        <v>8</v>
      </c>
      <c r="S12065">
        <v>1</v>
      </c>
      <c r="T12065">
        <v>2</v>
      </c>
      <c r="U12065" t="b">
        <v>1</v>
      </c>
      <c r="V12065" t="s">
        <v>1242</v>
      </c>
      <c r="W12065" t="s">
        <v>7847</v>
      </c>
      <c r="X12065" t="s">
        <v>15219</v>
      </c>
      <c r="Y12065">
        <v>132</v>
      </c>
      <c r="Z12065">
        <v>132</v>
      </c>
      <c r="AA12065">
        <v>8</v>
      </c>
      <c r="AB12065">
        <v>8</v>
      </c>
      <c r="AC12065">
        <v>63</v>
      </c>
    </row>
    <row r="12066" spans="1:29">
      <c r="A12066">
        <v>13060</v>
      </c>
      <c r="B12066" t="s">
        <v>805</v>
      </c>
      <c r="C12066" t="s">
        <v>14007</v>
      </c>
      <c r="J12066" t="s">
        <v>1444</v>
      </c>
      <c r="K12066">
        <v>0</v>
      </c>
      <c r="N12066" t="b">
        <v>1</v>
      </c>
      <c r="O12066" t="b">
        <v>0</v>
      </c>
      <c r="P12066" t="b">
        <v>0</v>
      </c>
      <c r="Q12066">
        <v>8</v>
      </c>
      <c r="R12066">
        <v>8</v>
      </c>
      <c r="S12066">
        <v>1</v>
      </c>
      <c r="T12066">
        <v>2</v>
      </c>
      <c r="U12066" t="b">
        <v>1</v>
      </c>
      <c r="V12066" t="s">
        <v>1242</v>
      </c>
      <c r="W12066" t="s">
        <v>7847</v>
      </c>
      <c r="X12066" t="s">
        <v>15206</v>
      </c>
      <c r="Y12066">
        <v>133</v>
      </c>
      <c r="Z12066">
        <v>133</v>
      </c>
      <c r="AA12066">
        <v>7</v>
      </c>
      <c r="AB12066">
        <v>7</v>
      </c>
      <c r="AC12066">
        <v>63</v>
      </c>
    </row>
    <row r="12067" spans="1:29">
      <c r="A12067">
        <v>13061</v>
      </c>
      <c r="B12067" t="s">
        <v>805</v>
      </c>
      <c r="C12067" t="s">
        <v>14008</v>
      </c>
      <c r="J12067" t="s">
        <v>1444</v>
      </c>
      <c r="K12067">
        <v>0</v>
      </c>
      <c r="N12067" t="b">
        <v>1</v>
      </c>
      <c r="O12067" t="b">
        <v>0</v>
      </c>
      <c r="P12067" t="b">
        <v>0</v>
      </c>
      <c r="Q12067">
        <v>8</v>
      </c>
      <c r="R12067">
        <v>8</v>
      </c>
      <c r="S12067">
        <v>1</v>
      </c>
      <c r="T12067">
        <v>2</v>
      </c>
      <c r="U12067" t="b">
        <v>1</v>
      </c>
      <c r="V12067" t="s">
        <v>1242</v>
      </c>
      <c r="W12067" t="s">
        <v>7847</v>
      </c>
      <c r="X12067" t="s">
        <v>15220</v>
      </c>
      <c r="Y12067">
        <v>133</v>
      </c>
      <c r="Z12067">
        <v>133</v>
      </c>
      <c r="AA12067">
        <v>8</v>
      </c>
      <c r="AB12067">
        <v>8</v>
      </c>
      <c r="AC12067">
        <v>63</v>
      </c>
    </row>
    <row r="12068" spans="1:29">
      <c r="A12068">
        <v>13062</v>
      </c>
      <c r="B12068" t="s">
        <v>805</v>
      </c>
      <c r="C12068" t="s">
        <v>14009</v>
      </c>
      <c r="J12068" t="s">
        <v>1444</v>
      </c>
      <c r="K12068">
        <v>0</v>
      </c>
      <c r="N12068" t="b">
        <v>1</v>
      </c>
      <c r="O12068" t="b">
        <v>0</v>
      </c>
      <c r="P12068" t="b">
        <v>0</v>
      </c>
      <c r="Q12068">
        <v>8</v>
      </c>
      <c r="R12068">
        <v>8</v>
      </c>
      <c r="S12068">
        <v>1</v>
      </c>
      <c r="T12068">
        <v>2</v>
      </c>
      <c r="U12068" t="b">
        <v>1</v>
      </c>
      <c r="V12068" t="s">
        <v>1242</v>
      </c>
      <c r="W12068" t="s">
        <v>7847</v>
      </c>
      <c r="X12068" t="s">
        <v>15207</v>
      </c>
      <c r="Y12068">
        <v>134</v>
      </c>
      <c r="Z12068">
        <v>134</v>
      </c>
      <c r="AA12068">
        <v>7</v>
      </c>
      <c r="AB12068">
        <v>7</v>
      </c>
      <c r="AC12068">
        <v>63</v>
      </c>
    </row>
    <row r="12069" spans="1:29">
      <c r="A12069">
        <v>13063</v>
      </c>
      <c r="B12069" t="s">
        <v>805</v>
      </c>
      <c r="C12069" t="s">
        <v>14010</v>
      </c>
      <c r="J12069" t="s">
        <v>1444</v>
      </c>
      <c r="K12069">
        <v>0</v>
      </c>
      <c r="N12069" t="b">
        <v>1</v>
      </c>
      <c r="O12069" t="b">
        <v>0</v>
      </c>
      <c r="P12069" t="b">
        <v>0</v>
      </c>
      <c r="Q12069">
        <v>8</v>
      </c>
      <c r="R12069">
        <v>8</v>
      </c>
      <c r="S12069">
        <v>1</v>
      </c>
      <c r="T12069">
        <v>2</v>
      </c>
      <c r="U12069" t="b">
        <v>1</v>
      </c>
      <c r="V12069" t="s">
        <v>1242</v>
      </c>
      <c r="W12069" t="s">
        <v>7847</v>
      </c>
      <c r="X12069" t="s">
        <v>15221</v>
      </c>
      <c r="Y12069">
        <v>134</v>
      </c>
      <c r="Z12069">
        <v>134</v>
      </c>
      <c r="AA12069">
        <v>8</v>
      </c>
      <c r="AB12069">
        <v>8</v>
      </c>
      <c r="AC12069">
        <v>63</v>
      </c>
    </row>
    <row r="12070" spans="1:29">
      <c r="A12070">
        <v>13064</v>
      </c>
      <c r="B12070" t="s">
        <v>805</v>
      </c>
      <c r="C12070" t="s">
        <v>14011</v>
      </c>
      <c r="J12070" t="s">
        <v>1444</v>
      </c>
      <c r="K12070">
        <v>0</v>
      </c>
      <c r="N12070" t="b">
        <v>1</v>
      </c>
      <c r="O12070" t="b">
        <v>0</v>
      </c>
      <c r="P12070" t="b">
        <v>0</v>
      </c>
      <c r="Q12070">
        <v>8</v>
      </c>
      <c r="R12070">
        <v>8</v>
      </c>
      <c r="S12070">
        <v>1</v>
      </c>
      <c r="T12070">
        <v>2</v>
      </c>
      <c r="U12070" t="b">
        <v>1</v>
      </c>
      <c r="V12070" t="s">
        <v>1242</v>
      </c>
      <c r="W12070" t="s">
        <v>7847</v>
      </c>
      <c r="X12070" t="s">
        <v>15208</v>
      </c>
      <c r="Y12070">
        <v>135</v>
      </c>
      <c r="Z12070">
        <v>135</v>
      </c>
      <c r="AA12070">
        <v>7</v>
      </c>
      <c r="AB12070">
        <v>7</v>
      </c>
      <c r="AC12070">
        <v>63</v>
      </c>
    </row>
    <row r="12071" spans="1:29">
      <c r="A12071">
        <v>13065</v>
      </c>
      <c r="B12071" t="s">
        <v>805</v>
      </c>
      <c r="C12071" t="s">
        <v>14012</v>
      </c>
      <c r="J12071" t="s">
        <v>1444</v>
      </c>
      <c r="K12071">
        <v>0</v>
      </c>
      <c r="N12071" t="b">
        <v>1</v>
      </c>
      <c r="O12071" t="b">
        <v>0</v>
      </c>
      <c r="P12071" t="b">
        <v>0</v>
      </c>
      <c r="Q12071">
        <v>8</v>
      </c>
      <c r="R12071">
        <v>8</v>
      </c>
      <c r="S12071">
        <v>1</v>
      </c>
      <c r="T12071">
        <v>2</v>
      </c>
      <c r="U12071" t="b">
        <v>1</v>
      </c>
      <c r="V12071" t="s">
        <v>1242</v>
      </c>
      <c r="W12071" t="s">
        <v>7847</v>
      </c>
      <c r="X12071" t="s">
        <v>15222</v>
      </c>
      <c r="Y12071">
        <v>135</v>
      </c>
      <c r="Z12071">
        <v>135</v>
      </c>
      <c r="AA12071">
        <v>8</v>
      </c>
      <c r="AB12071">
        <v>8</v>
      </c>
      <c r="AC12071">
        <v>63</v>
      </c>
    </row>
    <row r="12072" spans="1:29">
      <c r="A12072">
        <v>13066</v>
      </c>
      <c r="B12072" t="s">
        <v>805</v>
      </c>
      <c r="C12072" t="s">
        <v>14013</v>
      </c>
      <c r="J12072" t="s">
        <v>1444</v>
      </c>
      <c r="K12072">
        <v>0</v>
      </c>
      <c r="N12072" t="b">
        <v>1</v>
      </c>
      <c r="O12072" t="b">
        <v>0</v>
      </c>
      <c r="P12072" t="b">
        <v>0</v>
      </c>
      <c r="Q12072">
        <v>8</v>
      </c>
      <c r="R12072">
        <v>8</v>
      </c>
      <c r="S12072">
        <v>1</v>
      </c>
      <c r="T12072">
        <v>2</v>
      </c>
      <c r="U12072" t="b">
        <v>1</v>
      </c>
      <c r="V12072" t="s">
        <v>1242</v>
      </c>
      <c r="W12072" t="s">
        <v>7847</v>
      </c>
      <c r="X12072" t="s">
        <v>15226</v>
      </c>
      <c r="Y12072">
        <v>136</v>
      </c>
      <c r="Z12072">
        <v>136</v>
      </c>
      <c r="AA12072">
        <v>7</v>
      </c>
      <c r="AB12072">
        <v>7</v>
      </c>
      <c r="AC12072">
        <v>63</v>
      </c>
    </row>
    <row r="12073" spans="1:29">
      <c r="A12073">
        <v>13067</v>
      </c>
      <c r="B12073" t="s">
        <v>805</v>
      </c>
      <c r="C12073" t="s">
        <v>14014</v>
      </c>
      <c r="J12073" t="s">
        <v>1444</v>
      </c>
      <c r="K12073">
        <v>0</v>
      </c>
      <c r="N12073" t="b">
        <v>1</v>
      </c>
      <c r="O12073" t="b">
        <v>0</v>
      </c>
      <c r="P12073" t="b">
        <v>0</v>
      </c>
      <c r="Q12073">
        <v>8</v>
      </c>
      <c r="R12073">
        <v>8</v>
      </c>
      <c r="S12073">
        <v>1</v>
      </c>
      <c r="T12073">
        <v>2</v>
      </c>
      <c r="U12073" t="b">
        <v>1</v>
      </c>
      <c r="V12073" t="s">
        <v>1242</v>
      </c>
      <c r="W12073" t="s">
        <v>7847</v>
      </c>
      <c r="X12073" t="s">
        <v>15227</v>
      </c>
      <c r="Y12073">
        <v>136</v>
      </c>
      <c r="Z12073">
        <v>136</v>
      </c>
      <c r="AA12073">
        <v>8</v>
      </c>
      <c r="AB12073">
        <v>8</v>
      </c>
      <c r="AC12073">
        <v>63</v>
      </c>
    </row>
    <row r="12074" spans="1:29">
      <c r="A12074">
        <v>13068</v>
      </c>
      <c r="B12074" t="s">
        <v>805</v>
      </c>
      <c r="C12074" t="s">
        <v>14015</v>
      </c>
      <c r="J12074" t="s">
        <v>1444</v>
      </c>
      <c r="K12074">
        <v>0</v>
      </c>
      <c r="N12074" t="b">
        <v>1</v>
      </c>
      <c r="O12074" t="b">
        <v>0</v>
      </c>
      <c r="P12074" t="b">
        <v>0</v>
      </c>
      <c r="Q12074">
        <v>8</v>
      </c>
      <c r="R12074">
        <v>8</v>
      </c>
      <c r="S12074">
        <v>1</v>
      </c>
      <c r="T12074">
        <v>2</v>
      </c>
      <c r="U12074" t="b">
        <v>1</v>
      </c>
      <c r="V12074" t="s">
        <v>1242</v>
      </c>
      <c r="W12074" t="s">
        <v>7847</v>
      </c>
      <c r="X12074" t="s">
        <v>15231</v>
      </c>
      <c r="Y12074">
        <v>137</v>
      </c>
      <c r="Z12074">
        <v>137</v>
      </c>
      <c r="AA12074">
        <v>7</v>
      </c>
      <c r="AB12074">
        <v>7</v>
      </c>
      <c r="AC12074">
        <v>63</v>
      </c>
    </row>
    <row r="12075" spans="1:29">
      <c r="A12075">
        <v>13069</v>
      </c>
      <c r="B12075" t="s">
        <v>805</v>
      </c>
      <c r="C12075" t="s">
        <v>14016</v>
      </c>
      <c r="J12075" t="s">
        <v>1444</v>
      </c>
      <c r="K12075">
        <v>0</v>
      </c>
      <c r="N12075" t="b">
        <v>1</v>
      </c>
      <c r="O12075" t="b">
        <v>0</v>
      </c>
      <c r="P12075" t="b">
        <v>0</v>
      </c>
      <c r="Q12075">
        <v>8</v>
      </c>
      <c r="R12075">
        <v>8</v>
      </c>
      <c r="S12075">
        <v>1</v>
      </c>
      <c r="T12075">
        <v>2</v>
      </c>
      <c r="U12075" t="b">
        <v>1</v>
      </c>
      <c r="V12075" t="s">
        <v>1242</v>
      </c>
      <c r="W12075" t="s">
        <v>7847</v>
      </c>
      <c r="X12075" t="s">
        <v>15232</v>
      </c>
      <c r="Y12075">
        <v>137</v>
      </c>
      <c r="Z12075">
        <v>137</v>
      </c>
      <c r="AA12075">
        <v>8</v>
      </c>
      <c r="AB12075">
        <v>8</v>
      </c>
      <c r="AC12075">
        <v>63</v>
      </c>
    </row>
    <row r="12076" spans="1:29">
      <c r="A12076">
        <v>13070</v>
      </c>
      <c r="B12076" t="s">
        <v>805</v>
      </c>
      <c r="C12076" t="s">
        <v>14017</v>
      </c>
      <c r="J12076" t="s">
        <v>1444</v>
      </c>
      <c r="K12076">
        <v>0</v>
      </c>
      <c r="N12076" t="b">
        <v>1</v>
      </c>
      <c r="O12076" t="b">
        <v>0</v>
      </c>
      <c r="P12076" t="b">
        <v>0</v>
      </c>
      <c r="Q12076">
        <v>8</v>
      </c>
      <c r="R12076">
        <v>8</v>
      </c>
      <c r="S12076">
        <v>1</v>
      </c>
      <c r="T12076">
        <v>2</v>
      </c>
      <c r="U12076" t="b">
        <v>1</v>
      </c>
      <c r="V12076" t="s">
        <v>1242</v>
      </c>
      <c r="W12076" t="s">
        <v>7847</v>
      </c>
      <c r="X12076" t="s">
        <v>16011</v>
      </c>
      <c r="Y12076">
        <v>138</v>
      </c>
      <c r="Z12076">
        <v>138</v>
      </c>
      <c r="AA12076">
        <v>7</v>
      </c>
      <c r="AB12076">
        <v>7</v>
      </c>
      <c r="AC12076">
        <v>63</v>
      </c>
    </row>
    <row r="12077" spans="1:29">
      <c r="A12077">
        <v>13071</v>
      </c>
      <c r="B12077" t="s">
        <v>805</v>
      </c>
      <c r="C12077" t="s">
        <v>14018</v>
      </c>
      <c r="J12077" t="s">
        <v>1444</v>
      </c>
      <c r="K12077">
        <v>0</v>
      </c>
      <c r="N12077" t="b">
        <v>1</v>
      </c>
      <c r="O12077" t="b">
        <v>0</v>
      </c>
      <c r="P12077" t="b">
        <v>0</v>
      </c>
      <c r="Q12077">
        <v>8</v>
      </c>
      <c r="R12077">
        <v>8</v>
      </c>
      <c r="S12077">
        <v>1</v>
      </c>
      <c r="T12077">
        <v>2</v>
      </c>
      <c r="U12077" t="b">
        <v>1</v>
      </c>
      <c r="V12077" t="s">
        <v>1242</v>
      </c>
      <c r="W12077" t="s">
        <v>7847</v>
      </c>
      <c r="X12077" t="s">
        <v>16012</v>
      </c>
      <c r="Y12077">
        <v>138</v>
      </c>
      <c r="Z12077">
        <v>138</v>
      </c>
      <c r="AA12077">
        <v>8</v>
      </c>
      <c r="AB12077">
        <v>8</v>
      </c>
      <c r="AC12077">
        <v>63</v>
      </c>
    </row>
    <row r="12078" spans="1:29">
      <c r="A12078">
        <v>13072</v>
      </c>
      <c r="B12078" t="s">
        <v>805</v>
      </c>
      <c r="C12078" t="s">
        <v>14019</v>
      </c>
      <c r="J12078" t="s">
        <v>1444</v>
      </c>
      <c r="K12078">
        <v>0</v>
      </c>
      <c r="N12078" t="b">
        <v>1</v>
      </c>
      <c r="O12078" t="b">
        <v>0</v>
      </c>
      <c r="P12078" t="b">
        <v>0</v>
      </c>
      <c r="Q12078">
        <v>8</v>
      </c>
      <c r="R12078">
        <v>8</v>
      </c>
      <c r="S12078">
        <v>1</v>
      </c>
      <c r="T12078">
        <v>2</v>
      </c>
      <c r="U12078" t="b">
        <v>1</v>
      </c>
      <c r="V12078" t="s">
        <v>1242</v>
      </c>
      <c r="W12078" t="s">
        <v>7847</v>
      </c>
      <c r="X12078" t="s">
        <v>15278</v>
      </c>
      <c r="Y12078">
        <v>139</v>
      </c>
      <c r="Z12078">
        <v>139</v>
      </c>
      <c r="AA12078">
        <v>7</v>
      </c>
      <c r="AB12078">
        <v>7</v>
      </c>
      <c r="AC12078">
        <v>63</v>
      </c>
    </row>
    <row r="12079" spans="1:29">
      <c r="A12079">
        <v>13073</v>
      </c>
      <c r="B12079" t="s">
        <v>805</v>
      </c>
      <c r="C12079" t="s">
        <v>14020</v>
      </c>
      <c r="J12079" t="s">
        <v>1444</v>
      </c>
      <c r="K12079">
        <v>0</v>
      </c>
      <c r="N12079" t="b">
        <v>1</v>
      </c>
      <c r="O12079" t="b">
        <v>0</v>
      </c>
      <c r="P12079" t="b">
        <v>0</v>
      </c>
      <c r="Q12079">
        <v>8</v>
      </c>
      <c r="R12079">
        <v>8</v>
      </c>
      <c r="S12079">
        <v>1</v>
      </c>
      <c r="T12079">
        <v>2</v>
      </c>
      <c r="U12079" t="b">
        <v>1</v>
      </c>
      <c r="V12079" t="s">
        <v>1242</v>
      </c>
      <c r="W12079" t="s">
        <v>7847</v>
      </c>
      <c r="X12079" t="s">
        <v>16013</v>
      </c>
      <c r="Y12079">
        <v>139</v>
      </c>
      <c r="Z12079">
        <v>139</v>
      </c>
      <c r="AA12079">
        <v>8</v>
      </c>
      <c r="AB12079">
        <v>8</v>
      </c>
      <c r="AC12079">
        <v>63</v>
      </c>
    </row>
    <row r="12080" spans="1:29">
      <c r="A12080">
        <v>13074</v>
      </c>
      <c r="B12080" t="s">
        <v>805</v>
      </c>
      <c r="C12080" t="s">
        <v>14021</v>
      </c>
      <c r="J12080" t="s">
        <v>1444</v>
      </c>
      <c r="K12080">
        <v>0</v>
      </c>
      <c r="N12080" t="b">
        <v>1</v>
      </c>
      <c r="O12080" t="b">
        <v>0</v>
      </c>
      <c r="P12080" t="b">
        <v>0</v>
      </c>
      <c r="Q12080">
        <v>8</v>
      </c>
      <c r="R12080">
        <v>8</v>
      </c>
      <c r="S12080">
        <v>1</v>
      </c>
      <c r="T12080">
        <v>2</v>
      </c>
      <c r="U12080" t="b">
        <v>1</v>
      </c>
      <c r="V12080" t="s">
        <v>1242</v>
      </c>
      <c r="W12080" t="s">
        <v>7847</v>
      </c>
      <c r="X12080" t="s">
        <v>15279</v>
      </c>
      <c r="Y12080">
        <v>140</v>
      </c>
      <c r="Z12080">
        <v>140</v>
      </c>
      <c r="AA12080">
        <v>7</v>
      </c>
      <c r="AB12080">
        <v>7</v>
      </c>
      <c r="AC12080">
        <v>63</v>
      </c>
    </row>
    <row r="12081" spans="1:29">
      <c r="A12081">
        <v>13075</v>
      </c>
      <c r="B12081" t="s">
        <v>805</v>
      </c>
      <c r="C12081" t="s">
        <v>14022</v>
      </c>
      <c r="J12081" t="s">
        <v>1444</v>
      </c>
      <c r="K12081">
        <v>0</v>
      </c>
      <c r="N12081" t="b">
        <v>1</v>
      </c>
      <c r="O12081" t="b">
        <v>0</v>
      </c>
      <c r="P12081" t="b">
        <v>0</v>
      </c>
      <c r="Q12081">
        <v>8</v>
      </c>
      <c r="R12081">
        <v>8</v>
      </c>
      <c r="S12081">
        <v>1</v>
      </c>
      <c r="T12081">
        <v>2</v>
      </c>
      <c r="U12081" t="b">
        <v>1</v>
      </c>
      <c r="V12081" t="s">
        <v>1242</v>
      </c>
      <c r="W12081" t="s">
        <v>7847</v>
      </c>
      <c r="X12081" t="s">
        <v>16014</v>
      </c>
      <c r="Y12081">
        <v>140</v>
      </c>
      <c r="Z12081">
        <v>140</v>
      </c>
      <c r="AA12081">
        <v>8</v>
      </c>
      <c r="AB12081">
        <v>8</v>
      </c>
      <c r="AC12081">
        <v>63</v>
      </c>
    </row>
    <row r="12082" spans="1:29">
      <c r="A12082">
        <v>13076</v>
      </c>
      <c r="B12082" t="s">
        <v>805</v>
      </c>
      <c r="C12082" t="s">
        <v>14023</v>
      </c>
      <c r="J12082" t="s">
        <v>1444</v>
      </c>
      <c r="K12082">
        <v>0</v>
      </c>
      <c r="N12082" t="b">
        <v>1</v>
      </c>
      <c r="O12082" t="b">
        <v>0</v>
      </c>
      <c r="P12082" t="b">
        <v>0</v>
      </c>
      <c r="Q12082">
        <v>8</v>
      </c>
      <c r="R12082">
        <v>8</v>
      </c>
      <c r="S12082">
        <v>1</v>
      </c>
      <c r="T12082">
        <v>2</v>
      </c>
      <c r="U12082" t="b">
        <v>1</v>
      </c>
      <c r="V12082" t="s">
        <v>1242</v>
      </c>
      <c r="W12082" t="s">
        <v>7847</v>
      </c>
      <c r="X12082" t="s">
        <v>15280</v>
      </c>
      <c r="Y12082">
        <v>141</v>
      </c>
      <c r="Z12082">
        <v>141</v>
      </c>
      <c r="AA12082">
        <v>7</v>
      </c>
      <c r="AB12082">
        <v>7</v>
      </c>
      <c r="AC12082">
        <v>63</v>
      </c>
    </row>
    <row r="12083" spans="1:29">
      <c r="A12083">
        <v>13077</v>
      </c>
      <c r="B12083" t="s">
        <v>805</v>
      </c>
      <c r="C12083" t="s">
        <v>14024</v>
      </c>
      <c r="J12083" t="s">
        <v>1444</v>
      </c>
      <c r="K12083">
        <v>0</v>
      </c>
      <c r="N12083" t="b">
        <v>1</v>
      </c>
      <c r="O12083" t="b">
        <v>0</v>
      </c>
      <c r="P12083" t="b">
        <v>0</v>
      </c>
      <c r="Q12083">
        <v>8</v>
      </c>
      <c r="R12083">
        <v>8</v>
      </c>
      <c r="S12083">
        <v>1</v>
      </c>
      <c r="T12083">
        <v>2</v>
      </c>
      <c r="U12083" t="b">
        <v>1</v>
      </c>
      <c r="V12083" t="s">
        <v>1242</v>
      </c>
      <c r="W12083" t="s">
        <v>7847</v>
      </c>
      <c r="X12083" t="s">
        <v>16015</v>
      </c>
      <c r="Y12083">
        <v>141</v>
      </c>
      <c r="Z12083">
        <v>141</v>
      </c>
      <c r="AA12083">
        <v>8</v>
      </c>
      <c r="AB12083">
        <v>8</v>
      </c>
      <c r="AC12083">
        <v>63</v>
      </c>
    </row>
    <row r="12084" spans="1:29">
      <c r="A12084">
        <v>13078</v>
      </c>
      <c r="B12084" t="s">
        <v>805</v>
      </c>
      <c r="C12084" t="s">
        <v>14025</v>
      </c>
      <c r="J12084" t="s">
        <v>1444</v>
      </c>
      <c r="K12084">
        <v>0</v>
      </c>
      <c r="N12084" t="b">
        <v>1</v>
      </c>
      <c r="O12084" t="b">
        <v>0</v>
      </c>
      <c r="P12084" t="b">
        <v>0</v>
      </c>
      <c r="Q12084">
        <v>8</v>
      </c>
      <c r="R12084">
        <v>8</v>
      </c>
      <c r="S12084">
        <v>1</v>
      </c>
      <c r="T12084">
        <v>2</v>
      </c>
      <c r="U12084" t="b">
        <v>1</v>
      </c>
      <c r="V12084" t="s">
        <v>1242</v>
      </c>
      <c r="W12084" t="s">
        <v>7847</v>
      </c>
      <c r="X12084" t="s">
        <v>15281</v>
      </c>
      <c r="Y12084">
        <v>142</v>
      </c>
      <c r="Z12084">
        <v>142</v>
      </c>
      <c r="AA12084">
        <v>7</v>
      </c>
      <c r="AB12084">
        <v>7</v>
      </c>
      <c r="AC12084">
        <v>63</v>
      </c>
    </row>
    <row r="12085" spans="1:29">
      <c r="A12085">
        <v>13079</v>
      </c>
      <c r="B12085" t="s">
        <v>805</v>
      </c>
      <c r="C12085" t="s">
        <v>14026</v>
      </c>
      <c r="J12085" t="s">
        <v>1444</v>
      </c>
      <c r="K12085">
        <v>0</v>
      </c>
      <c r="N12085" t="b">
        <v>1</v>
      </c>
      <c r="O12085" t="b">
        <v>0</v>
      </c>
      <c r="P12085" t="b">
        <v>0</v>
      </c>
      <c r="Q12085">
        <v>8</v>
      </c>
      <c r="R12085">
        <v>8</v>
      </c>
      <c r="S12085">
        <v>1</v>
      </c>
      <c r="T12085">
        <v>2</v>
      </c>
      <c r="U12085" t="b">
        <v>1</v>
      </c>
      <c r="V12085" t="s">
        <v>1242</v>
      </c>
      <c r="W12085" t="s">
        <v>7847</v>
      </c>
      <c r="X12085" t="s">
        <v>16016</v>
      </c>
      <c r="Y12085">
        <v>142</v>
      </c>
      <c r="Z12085">
        <v>142</v>
      </c>
      <c r="AA12085">
        <v>8</v>
      </c>
      <c r="AB12085">
        <v>8</v>
      </c>
      <c r="AC12085">
        <v>63</v>
      </c>
    </row>
    <row r="12086" spans="1:29">
      <c r="A12086">
        <v>13080</v>
      </c>
      <c r="B12086" t="s">
        <v>805</v>
      </c>
      <c r="C12086" t="s">
        <v>14027</v>
      </c>
      <c r="J12086" t="s">
        <v>1444</v>
      </c>
      <c r="K12086">
        <v>0</v>
      </c>
      <c r="N12086" t="b">
        <v>1</v>
      </c>
      <c r="O12086" t="b">
        <v>0</v>
      </c>
      <c r="P12086" t="b">
        <v>0</v>
      </c>
      <c r="Q12086">
        <v>8</v>
      </c>
      <c r="R12086">
        <v>8</v>
      </c>
      <c r="S12086">
        <v>1</v>
      </c>
      <c r="T12086">
        <v>2</v>
      </c>
      <c r="U12086" t="b">
        <v>1</v>
      </c>
      <c r="V12086" t="s">
        <v>1242</v>
      </c>
      <c r="W12086" t="s">
        <v>7847</v>
      </c>
      <c r="X12086" t="s">
        <v>15282</v>
      </c>
      <c r="Y12086">
        <v>143</v>
      </c>
      <c r="Z12086">
        <v>143</v>
      </c>
      <c r="AA12086">
        <v>7</v>
      </c>
      <c r="AB12086">
        <v>7</v>
      </c>
      <c r="AC12086">
        <v>63</v>
      </c>
    </row>
    <row r="12087" spans="1:29">
      <c r="A12087">
        <v>13081</v>
      </c>
      <c r="B12087" t="s">
        <v>805</v>
      </c>
      <c r="C12087" t="s">
        <v>14028</v>
      </c>
      <c r="J12087" t="s">
        <v>1444</v>
      </c>
      <c r="K12087">
        <v>0</v>
      </c>
      <c r="N12087" t="b">
        <v>1</v>
      </c>
      <c r="O12087" t="b">
        <v>0</v>
      </c>
      <c r="P12087" t="b">
        <v>0</v>
      </c>
      <c r="Q12087">
        <v>8</v>
      </c>
      <c r="R12087">
        <v>8</v>
      </c>
      <c r="S12087">
        <v>1</v>
      </c>
      <c r="T12087">
        <v>2</v>
      </c>
      <c r="U12087" t="b">
        <v>1</v>
      </c>
      <c r="V12087" t="s">
        <v>1242</v>
      </c>
      <c r="W12087" t="s">
        <v>7847</v>
      </c>
      <c r="X12087" t="s">
        <v>16017</v>
      </c>
      <c r="Y12087">
        <v>143</v>
      </c>
      <c r="Z12087">
        <v>143</v>
      </c>
      <c r="AA12087">
        <v>8</v>
      </c>
      <c r="AB12087">
        <v>8</v>
      </c>
      <c r="AC12087">
        <v>63</v>
      </c>
    </row>
    <row r="12088" spans="1:29">
      <c r="A12088">
        <v>13082</v>
      </c>
      <c r="B12088" t="s">
        <v>805</v>
      </c>
      <c r="C12088" t="s">
        <v>14029</v>
      </c>
      <c r="J12088" t="s">
        <v>1444</v>
      </c>
      <c r="K12088">
        <v>0</v>
      </c>
      <c r="N12088" t="b">
        <v>1</v>
      </c>
      <c r="O12088" t="b">
        <v>0</v>
      </c>
      <c r="P12088" t="b">
        <v>0</v>
      </c>
      <c r="Q12088">
        <v>8</v>
      </c>
      <c r="R12088">
        <v>8</v>
      </c>
      <c r="S12088">
        <v>1</v>
      </c>
      <c r="T12088">
        <v>2</v>
      </c>
      <c r="U12088" t="b">
        <v>1</v>
      </c>
      <c r="V12088" t="s">
        <v>1242</v>
      </c>
      <c r="W12088" t="s">
        <v>7847</v>
      </c>
      <c r="X12088" t="s">
        <v>15283</v>
      </c>
      <c r="Y12088">
        <v>144</v>
      </c>
      <c r="Z12088">
        <v>144</v>
      </c>
      <c r="AA12088">
        <v>7</v>
      </c>
      <c r="AB12088">
        <v>7</v>
      </c>
      <c r="AC12088">
        <v>63</v>
      </c>
    </row>
    <row r="12089" spans="1:29">
      <c r="A12089">
        <v>13083</v>
      </c>
      <c r="B12089" t="s">
        <v>805</v>
      </c>
      <c r="C12089" t="s">
        <v>14030</v>
      </c>
      <c r="J12089" t="s">
        <v>1444</v>
      </c>
      <c r="K12089">
        <v>0</v>
      </c>
      <c r="N12089" t="b">
        <v>1</v>
      </c>
      <c r="O12089" t="b">
        <v>0</v>
      </c>
      <c r="P12089" t="b">
        <v>0</v>
      </c>
      <c r="Q12089">
        <v>8</v>
      </c>
      <c r="R12089">
        <v>8</v>
      </c>
      <c r="S12089">
        <v>1</v>
      </c>
      <c r="T12089">
        <v>2</v>
      </c>
      <c r="U12089" t="b">
        <v>1</v>
      </c>
      <c r="V12089" t="s">
        <v>1242</v>
      </c>
      <c r="W12089" t="s">
        <v>7847</v>
      </c>
      <c r="X12089" t="s">
        <v>16018</v>
      </c>
      <c r="Y12089">
        <v>144</v>
      </c>
      <c r="Z12089">
        <v>144</v>
      </c>
      <c r="AA12089">
        <v>8</v>
      </c>
      <c r="AB12089">
        <v>8</v>
      </c>
      <c r="AC12089">
        <v>63</v>
      </c>
    </row>
    <row r="12090" spans="1:29">
      <c r="A12090">
        <v>13084</v>
      </c>
      <c r="B12090" t="s">
        <v>805</v>
      </c>
      <c r="C12090" t="s">
        <v>14031</v>
      </c>
      <c r="J12090" t="s">
        <v>1444</v>
      </c>
      <c r="K12090">
        <v>0</v>
      </c>
      <c r="N12090" t="b">
        <v>1</v>
      </c>
      <c r="O12090" t="b">
        <v>0</v>
      </c>
      <c r="P12090" t="b">
        <v>0</v>
      </c>
      <c r="Q12090">
        <v>8</v>
      </c>
      <c r="R12090">
        <v>8</v>
      </c>
      <c r="S12090">
        <v>1</v>
      </c>
      <c r="T12090">
        <v>2</v>
      </c>
      <c r="U12090" t="b">
        <v>1</v>
      </c>
      <c r="V12090" t="s">
        <v>1242</v>
      </c>
      <c r="W12090" t="s">
        <v>7847</v>
      </c>
      <c r="X12090" t="s">
        <v>15284</v>
      </c>
      <c r="Y12090">
        <v>145</v>
      </c>
      <c r="Z12090">
        <v>145</v>
      </c>
      <c r="AA12090">
        <v>7</v>
      </c>
      <c r="AB12090">
        <v>7</v>
      </c>
      <c r="AC12090">
        <v>63</v>
      </c>
    </row>
    <row r="12091" spans="1:29">
      <c r="A12091">
        <v>13085</v>
      </c>
      <c r="B12091" t="s">
        <v>805</v>
      </c>
      <c r="C12091" t="s">
        <v>14032</v>
      </c>
      <c r="J12091" t="s">
        <v>1444</v>
      </c>
      <c r="K12091">
        <v>0</v>
      </c>
      <c r="N12091" t="b">
        <v>1</v>
      </c>
      <c r="O12091" t="b">
        <v>0</v>
      </c>
      <c r="P12091" t="b">
        <v>0</v>
      </c>
      <c r="Q12091">
        <v>8</v>
      </c>
      <c r="R12091">
        <v>8</v>
      </c>
      <c r="S12091">
        <v>1</v>
      </c>
      <c r="T12091">
        <v>2</v>
      </c>
      <c r="U12091" t="b">
        <v>1</v>
      </c>
      <c r="V12091" t="s">
        <v>1242</v>
      </c>
      <c r="W12091" t="s">
        <v>7847</v>
      </c>
      <c r="X12091" t="s">
        <v>16019</v>
      </c>
      <c r="Y12091">
        <v>145</v>
      </c>
      <c r="Z12091">
        <v>145</v>
      </c>
      <c r="AA12091">
        <v>8</v>
      </c>
      <c r="AB12091">
        <v>8</v>
      </c>
      <c r="AC12091">
        <v>63</v>
      </c>
    </row>
    <row r="12092" spans="1:29">
      <c r="A12092">
        <v>13086</v>
      </c>
      <c r="B12092" t="s">
        <v>805</v>
      </c>
      <c r="C12092" t="s">
        <v>14033</v>
      </c>
      <c r="J12092" t="s">
        <v>1444</v>
      </c>
      <c r="K12092">
        <v>0</v>
      </c>
      <c r="N12092" t="b">
        <v>1</v>
      </c>
      <c r="O12092" t="b">
        <v>0</v>
      </c>
      <c r="P12092" t="b">
        <v>0</v>
      </c>
      <c r="Q12092">
        <v>8</v>
      </c>
      <c r="R12092">
        <v>8</v>
      </c>
      <c r="S12092">
        <v>1</v>
      </c>
      <c r="T12092">
        <v>2</v>
      </c>
      <c r="U12092" t="b">
        <v>1</v>
      </c>
      <c r="V12092" t="s">
        <v>1242</v>
      </c>
      <c r="W12092" t="s">
        <v>7847</v>
      </c>
      <c r="X12092" t="s">
        <v>15285</v>
      </c>
      <c r="Y12092">
        <v>146</v>
      </c>
      <c r="Z12092">
        <v>146</v>
      </c>
      <c r="AA12092">
        <v>7</v>
      </c>
      <c r="AB12092">
        <v>7</v>
      </c>
      <c r="AC12092">
        <v>63</v>
      </c>
    </row>
    <row r="12093" spans="1:29">
      <c r="A12093">
        <v>13087</v>
      </c>
      <c r="B12093" t="s">
        <v>805</v>
      </c>
      <c r="C12093" t="s">
        <v>14034</v>
      </c>
      <c r="J12093" t="s">
        <v>1444</v>
      </c>
      <c r="K12093">
        <v>0</v>
      </c>
      <c r="N12093" t="b">
        <v>1</v>
      </c>
      <c r="O12093" t="b">
        <v>0</v>
      </c>
      <c r="P12093" t="b">
        <v>0</v>
      </c>
      <c r="Q12093">
        <v>8</v>
      </c>
      <c r="R12093">
        <v>8</v>
      </c>
      <c r="S12093">
        <v>1</v>
      </c>
      <c r="T12093">
        <v>2</v>
      </c>
      <c r="U12093" t="b">
        <v>1</v>
      </c>
      <c r="V12093" t="s">
        <v>1242</v>
      </c>
      <c r="W12093" t="s">
        <v>7847</v>
      </c>
      <c r="X12093" t="s">
        <v>16020</v>
      </c>
      <c r="Y12093">
        <v>146</v>
      </c>
      <c r="Z12093">
        <v>146</v>
      </c>
      <c r="AA12093">
        <v>8</v>
      </c>
      <c r="AB12093">
        <v>8</v>
      </c>
      <c r="AC12093">
        <v>63</v>
      </c>
    </row>
    <row r="12094" spans="1:29">
      <c r="A12094">
        <v>13088</v>
      </c>
      <c r="B12094" t="s">
        <v>805</v>
      </c>
      <c r="C12094" t="s">
        <v>14035</v>
      </c>
      <c r="J12094" t="s">
        <v>1444</v>
      </c>
      <c r="K12094">
        <v>0</v>
      </c>
      <c r="N12094" t="b">
        <v>1</v>
      </c>
      <c r="O12094" t="b">
        <v>0</v>
      </c>
      <c r="P12094" t="b">
        <v>0</v>
      </c>
      <c r="Q12094">
        <v>8</v>
      </c>
      <c r="R12094">
        <v>8</v>
      </c>
      <c r="S12094">
        <v>1</v>
      </c>
      <c r="T12094">
        <v>2</v>
      </c>
      <c r="U12094" t="b">
        <v>1</v>
      </c>
      <c r="V12094" t="s">
        <v>1242</v>
      </c>
      <c r="W12094" t="s">
        <v>7847</v>
      </c>
      <c r="X12094" t="s">
        <v>15286</v>
      </c>
      <c r="Y12094">
        <v>147</v>
      </c>
      <c r="Z12094">
        <v>147</v>
      </c>
      <c r="AA12094">
        <v>7</v>
      </c>
      <c r="AB12094">
        <v>7</v>
      </c>
      <c r="AC12094">
        <v>63</v>
      </c>
    </row>
    <row r="12095" spans="1:29">
      <c r="A12095">
        <v>13089</v>
      </c>
      <c r="B12095" t="s">
        <v>805</v>
      </c>
      <c r="C12095" t="s">
        <v>14036</v>
      </c>
      <c r="J12095" t="s">
        <v>1444</v>
      </c>
      <c r="K12095">
        <v>0</v>
      </c>
      <c r="N12095" t="b">
        <v>1</v>
      </c>
      <c r="O12095" t="b">
        <v>0</v>
      </c>
      <c r="P12095" t="b">
        <v>0</v>
      </c>
      <c r="Q12095">
        <v>8</v>
      </c>
      <c r="R12095">
        <v>8</v>
      </c>
      <c r="S12095">
        <v>1</v>
      </c>
      <c r="T12095">
        <v>2</v>
      </c>
      <c r="U12095" t="b">
        <v>1</v>
      </c>
      <c r="V12095" t="s">
        <v>1242</v>
      </c>
      <c r="W12095" t="s">
        <v>7847</v>
      </c>
      <c r="X12095" t="s">
        <v>16021</v>
      </c>
      <c r="Y12095">
        <v>147</v>
      </c>
      <c r="Z12095">
        <v>147</v>
      </c>
      <c r="AA12095">
        <v>8</v>
      </c>
      <c r="AB12095">
        <v>8</v>
      </c>
      <c r="AC12095">
        <v>63</v>
      </c>
    </row>
    <row r="12096" spans="1:29">
      <c r="A12096">
        <v>13090</v>
      </c>
      <c r="B12096" t="s">
        <v>805</v>
      </c>
      <c r="C12096" t="s">
        <v>14037</v>
      </c>
      <c r="J12096" t="s">
        <v>1444</v>
      </c>
      <c r="K12096">
        <v>0</v>
      </c>
      <c r="N12096" t="b">
        <v>1</v>
      </c>
      <c r="O12096" t="b">
        <v>0</v>
      </c>
      <c r="P12096" t="b">
        <v>0</v>
      </c>
      <c r="Q12096">
        <v>8</v>
      </c>
      <c r="R12096">
        <v>8</v>
      </c>
      <c r="S12096">
        <v>1</v>
      </c>
      <c r="T12096">
        <v>2</v>
      </c>
      <c r="U12096" t="b">
        <v>1</v>
      </c>
      <c r="V12096" t="s">
        <v>1242</v>
      </c>
      <c r="W12096" t="s">
        <v>7847</v>
      </c>
      <c r="X12096" t="s">
        <v>15287</v>
      </c>
      <c r="Y12096">
        <v>148</v>
      </c>
      <c r="Z12096">
        <v>148</v>
      </c>
      <c r="AA12096">
        <v>7</v>
      </c>
      <c r="AB12096">
        <v>7</v>
      </c>
      <c r="AC12096">
        <v>63</v>
      </c>
    </row>
    <row r="12097" spans="1:29">
      <c r="A12097">
        <v>13091</v>
      </c>
      <c r="B12097" t="s">
        <v>805</v>
      </c>
      <c r="C12097" t="s">
        <v>14038</v>
      </c>
      <c r="J12097" t="s">
        <v>1444</v>
      </c>
      <c r="K12097">
        <v>0</v>
      </c>
      <c r="N12097" t="b">
        <v>1</v>
      </c>
      <c r="O12097" t="b">
        <v>0</v>
      </c>
      <c r="P12097" t="b">
        <v>0</v>
      </c>
      <c r="Q12097">
        <v>8</v>
      </c>
      <c r="R12097">
        <v>8</v>
      </c>
      <c r="S12097">
        <v>1</v>
      </c>
      <c r="T12097">
        <v>2</v>
      </c>
      <c r="U12097" t="b">
        <v>1</v>
      </c>
      <c r="V12097" t="s">
        <v>1242</v>
      </c>
      <c r="W12097" t="s">
        <v>7847</v>
      </c>
      <c r="X12097" t="s">
        <v>16022</v>
      </c>
      <c r="Y12097">
        <v>148</v>
      </c>
      <c r="Z12097">
        <v>148</v>
      </c>
      <c r="AA12097">
        <v>8</v>
      </c>
      <c r="AB12097">
        <v>8</v>
      </c>
      <c r="AC12097">
        <v>63</v>
      </c>
    </row>
    <row r="12098" spans="1:29">
      <c r="A12098">
        <v>13092</v>
      </c>
      <c r="B12098" t="s">
        <v>805</v>
      </c>
      <c r="C12098" t="s">
        <v>14039</v>
      </c>
      <c r="J12098" t="s">
        <v>1444</v>
      </c>
      <c r="K12098">
        <v>0</v>
      </c>
      <c r="N12098" t="b">
        <v>1</v>
      </c>
      <c r="O12098" t="b">
        <v>0</v>
      </c>
      <c r="P12098" t="b">
        <v>0</v>
      </c>
      <c r="Q12098">
        <v>8</v>
      </c>
      <c r="R12098">
        <v>8</v>
      </c>
      <c r="S12098">
        <v>1</v>
      </c>
      <c r="T12098">
        <v>2</v>
      </c>
      <c r="U12098" t="b">
        <v>1</v>
      </c>
      <c r="V12098" t="s">
        <v>1242</v>
      </c>
      <c r="W12098" t="s">
        <v>7847</v>
      </c>
      <c r="X12098" t="s">
        <v>15288</v>
      </c>
      <c r="Y12098">
        <v>149</v>
      </c>
      <c r="Z12098">
        <v>149</v>
      </c>
      <c r="AA12098">
        <v>7</v>
      </c>
      <c r="AB12098">
        <v>7</v>
      </c>
      <c r="AC12098">
        <v>63</v>
      </c>
    </row>
    <row r="12099" spans="1:29">
      <c r="A12099">
        <v>13093</v>
      </c>
      <c r="B12099" t="s">
        <v>805</v>
      </c>
      <c r="C12099" t="s">
        <v>14040</v>
      </c>
      <c r="J12099" t="s">
        <v>1444</v>
      </c>
      <c r="K12099">
        <v>0</v>
      </c>
      <c r="N12099" t="b">
        <v>1</v>
      </c>
      <c r="O12099" t="b">
        <v>0</v>
      </c>
      <c r="P12099" t="b">
        <v>0</v>
      </c>
      <c r="Q12099">
        <v>8</v>
      </c>
      <c r="R12099">
        <v>8</v>
      </c>
      <c r="S12099">
        <v>1</v>
      </c>
      <c r="T12099">
        <v>2</v>
      </c>
      <c r="U12099" t="b">
        <v>1</v>
      </c>
      <c r="V12099" t="s">
        <v>1242</v>
      </c>
      <c r="W12099" t="s">
        <v>7847</v>
      </c>
      <c r="X12099" t="s">
        <v>16023</v>
      </c>
      <c r="Y12099">
        <v>149</v>
      </c>
      <c r="Z12099">
        <v>149</v>
      </c>
      <c r="AA12099">
        <v>8</v>
      </c>
      <c r="AB12099">
        <v>8</v>
      </c>
      <c r="AC12099">
        <v>63</v>
      </c>
    </row>
    <row r="12100" spans="1:29">
      <c r="A12100">
        <v>13094</v>
      </c>
      <c r="B12100" t="s">
        <v>805</v>
      </c>
      <c r="C12100" t="s">
        <v>14041</v>
      </c>
      <c r="J12100" t="s">
        <v>1444</v>
      </c>
      <c r="K12100">
        <v>0</v>
      </c>
      <c r="N12100" t="b">
        <v>1</v>
      </c>
      <c r="O12100" t="b">
        <v>0</v>
      </c>
      <c r="P12100" t="b">
        <v>0</v>
      </c>
      <c r="Q12100">
        <v>8</v>
      </c>
      <c r="R12100">
        <v>8</v>
      </c>
      <c r="S12100">
        <v>1</v>
      </c>
      <c r="T12100">
        <v>2</v>
      </c>
      <c r="U12100" t="b">
        <v>1</v>
      </c>
      <c r="V12100" t="s">
        <v>1242</v>
      </c>
      <c r="W12100" t="s">
        <v>7847</v>
      </c>
      <c r="X12100" t="s">
        <v>15289</v>
      </c>
      <c r="Y12100">
        <v>150</v>
      </c>
      <c r="Z12100">
        <v>150</v>
      </c>
      <c r="AA12100">
        <v>7</v>
      </c>
      <c r="AB12100">
        <v>7</v>
      </c>
      <c r="AC12100">
        <v>63</v>
      </c>
    </row>
    <row r="12101" spans="1:29">
      <c r="A12101">
        <v>13095</v>
      </c>
      <c r="B12101" t="s">
        <v>805</v>
      </c>
      <c r="C12101" t="s">
        <v>14042</v>
      </c>
      <c r="J12101" t="s">
        <v>1444</v>
      </c>
      <c r="K12101">
        <v>0</v>
      </c>
      <c r="N12101" t="b">
        <v>1</v>
      </c>
      <c r="O12101" t="b">
        <v>0</v>
      </c>
      <c r="P12101" t="b">
        <v>0</v>
      </c>
      <c r="Q12101">
        <v>8</v>
      </c>
      <c r="R12101">
        <v>8</v>
      </c>
      <c r="S12101">
        <v>1</v>
      </c>
      <c r="T12101">
        <v>2</v>
      </c>
      <c r="U12101" t="b">
        <v>1</v>
      </c>
      <c r="V12101" t="s">
        <v>1242</v>
      </c>
      <c r="W12101" t="s">
        <v>7847</v>
      </c>
      <c r="X12101" t="s">
        <v>16024</v>
      </c>
      <c r="Y12101">
        <v>150</v>
      </c>
      <c r="Z12101">
        <v>150</v>
      </c>
      <c r="AA12101">
        <v>8</v>
      </c>
      <c r="AB12101">
        <v>8</v>
      </c>
      <c r="AC12101">
        <v>63</v>
      </c>
    </row>
    <row r="12102" spans="1:29">
      <c r="A12102">
        <v>13096</v>
      </c>
      <c r="B12102" t="s">
        <v>805</v>
      </c>
      <c r="C12102" t="s">
        <v>14043</v>
      </c>
      <c r="J12102" t="s">
        <v>1444</v>
      </c>
      <c r="K12102">
        <v>0</v>
      </c>
      <c r="N12102" t="b">
        <v>1</v>
      </c>
      <c r="O12102" t="b">
        <v>0</v>
      </c>
      <c r="P12102" t="b">
        <v>0</v>
      </c>
      <c r="Q12102">
        <v>8</v>
      </c>
      <c r="R12102">
        <v>8</v>
      </c>
      <c r="S12102">
        <v>1</v>
      </c>
      <c r="T12102">
        <v>2</v>
      </c>
      <c r="U12102" t="b">
        <v>1</v>
      </c>
      <c r="V12102" t="s">
        <v>1242</v>
      </c>
      <c r="W12102" t="s">
        <v>7847</v>
      </c>
      <c r="X12102" t="s">
        <v>15290</v>
      </c>
      <c r="Y12102">
        <v>151</v>
      </c>
      <c r="Z12102">
        <v>151</v>
      </c>
      <c r="AA12102">
        <v>7</v>
      </c>
      <c r="AB12102">
        <v>7</v>
      </c>
      <c r="AC12102">
        <v>63</v>
      </c>
    </row>
    <row r="12103" spans="1:29">
      <c r="A12103">
        <v>13097</v>
      </c>
      <c r="B12103" t="s">
        <v>805</v>
      </c>
      <c r="C12103" t="s">
        <v>14044</v>
      </c>
      <c r="J12103" t="s">
        <v>1444</v>
      </c>
      <c r="K12103">
        <v>0</v>
      </c>
      <c r="N12103" t="b">
        <v>1</v>
      </c>
      <c r="O12103" t="b">
        <v>0</v>
      </c>
      <c r="P12103" t="b">
        <v>0</v>
      </c>
      <c r="Q12103">
        <v>8</v>
      </c>
      <c r="R12103">
        <v>8</v>
      </c>
      <c r="S12103">
        <v>1</v>
      </c>
      <c r="T12103">
        <v>2</v>
      </c>
      <c r="U12103" t="b">
        <v>1</v>
      </c>
      <c r="V12103" t="s">
        <v>1242</v>
      </c>
      <c r="W12103" t="s">
        <v>7847</v>
      </c>
      <c r="X12103" t="s">
        <v>16025</v>
      </c>
      <c r="Y12103">
        <v>151</v>
      </c>
      <c r="Z12103">
        <v>151</v>
      </c>
      <c r="AA12103">
        <v>8</v>
      </c>
      <c r="AB12103">
        <v>8</v>
      </c>
      <c r="AC12103">
        <v>63</v>
      </c>
    </row>
    <row r="12104" spans="1:29">
      <c r="A12104">
        <v>13098</v>
      </c>
      <c r="B12104" t="s">
        <v>805</v>
      </c>
      <c r="C12104" t="s">
        <v>14045</v>
      </c>
      <c r="J12104" t="s">
        <v>1444</v>
      </c>
      <c r="K12104">
        <v>0</v>
      </c>
      <c r="N12104" t="b">
        <v>1</v>
      </c>
      <c r="O12104" t="b">
        <v>0</v>
      </c>
      <c r="P12104" t="b">
        <v>0</v>
      </c>
      <c r="Q12104">
        <v>8</v>
      </c>
      <c r="R12104">
        <v>8</v>
      </c>
      <c r="S12104">
        <v>1</v>
      </c>
      <c r="T12104">
        <v>2</v>
      </c>
      <c r="U12104" t="b">
        <v>1</v>
      </c>
      <c r="V12104" t="s">
        <v>1242</v>
      </c>
      <c r="W12104" t="s">
        <v>7847</v>
      </c>
      <c r="X12104" t="s">
        <v>15291</v>
      </c>
      <c r="Y12104">
        <v>152</v>
      </c>
      <c r="Z12104">
        <v>152</v>
      </c>
      <c r="AA12104">
        <v>7</v>
      </c>
      <c r="AB12104">
        <v>7</v>
      </c>
      <c r="AC12104">
        <v>63</v>
      </c>
    </row>
    <row r="12105" spans="1:29">
      <c r="A12105">
        <v>13099</v>
      </c>
      <c r="B12105" t="s">
        <v>805</v>
      </c>
      <c r="C12105" t="s">
        <v>14046</v>
      </c>
      <c r="J12105" t="s">
        <v>1444</v>
      </c>
      <c r="K12105">
        <v>0</v>
      </c>
      <c r="N12105" t="b">
        <v>1</v>
      </c>
      <c r="O12105" t="b">
        <v>0</v>
      </c>
      <c r="P12105" t="b">
        <v>0</v>
      </c>
      <c r="Q12105">
        <v>8</v>
      </c>
      <c r="R12105">
        <v>8</v>
      </c>
      <c r="S12105">
        <v>1</v>
      </c>
      <c r="T12105">
        <v>2</v>
      </c>
      <c r="U12105" t="b">
        <v>1</v>
      </c>
      <c r="V12105" t="s">
        <v>1242</v>
      </c>
      <c r="W12105" t="s">
        <v>7847</v>
      </c>
      <c r="X12105" t="s">
        <v>16026</v>
      </c>
      <c r="Y12105">
        <v>152</v>
      </c>
      <c r="Z12105">
        <v>152</v>
      </c>
      <c r="AA12105">
        <v>8</v>
      </c>
      <c r="AB12105">
        <v>8</v>
      </c>
      <c r="AC12105">
        <v>63</v>
      </c>
    </row>
    <row r="12106" spans="1:29">
      <c r="A12106">
        <v>13100</v>
      </c>
      <c r="B12106" t="s">
        <v>805</v>
      </c>
      <c r="C12106" t="s">
        <v>14047</v>
      </c>
      <c r="J12106" t="s">
        <v>1444</v>
      </c>
      <c r="K12106">
        <v>0</v>
      </c>
      <c r="N12106" t="b">
        <v>1</v>
      </c>
      <c r="O12106" t="b">
        <v>0</v>
      </c>
      <c r="P12106" t="b">
        <v>0</v>
      </c>
      <c r="Q12106">
        <v>8</v>
      </c>
      <c r="R12106">
        <v>8</v>
      </c>
      <c r="S12106">
        <v>1</v>
      </c>
      <c r="T12106">
        <v>2</v>
      </c>
      <c r="U12106" t="b">
        <v>1</v>
      </c>
      <c r="V12106" t="s">
        <v>1242</v>
      </c>
      <c r="W12106" t="s">
        <v>7847</v>
      </c>
      <c r="X12106" t="s">
        <v>15292</v>
      </c>
      <c r="Y12106">
        <v>153</v>
      </c>
      <c r="Z12106">
        <v>153</v>
      </c>
      <c r="AA12106">
        <v>7</v>
      </c>
      <c r="AB12106">
        <v>7</v>
      </c>
      <c r="AC12106">
        <v>63</v>
      </c>
    </row>
    <row r="12107" spans="1:29">
      <c r="A12107">
        <v>13101</v>
      </c>
      <c r="B12107" t="s">
        <v>805</v>
      </c>
      <c r="C12107" t="s">
        <v>14048</v>
      </c>
      <c r="J12107" t="s">
        <v>1444</v>
      </c>
      <c r="K12107">
        <v>0</v>
      </c>
      <c r="N12107" t="b">
        <v>1</v>
      </c>
      <c r="O12107" t="b">
        <v>0</v>
      </c>
      <c r="P12107" t="b">
        <v>0</v>
      </c>
      <c r="Q12107">
        <v>8</v>
      </c>
      <c r="R12107">
        <v>8</v>
      </c>
      <c r="S12107">
        <v>1</v>
      </c>
      <c r="T12107">
        <v>2</v>
      </c>
      <c r="U12107" t="b">
        <v>1</v>
      </c>
      <c r="V12107" t="s">
        <v>1242</v>
      </c>
      <c r="W12107" t="s">
        <v>7847</v>
      </c>
      <c r="X12107" t="s">
        <v>16027</v>
      </c>
      <c r="Y12107">
        <v>153</v>
      </c>
      <c r="Z12107">
        <v>153</v>
      </c>
      <c r="AA12107">
        <v>8</v>
      </c>
      <c r="AB12107">
        <v>8</v>
      </c>
      <c r="AC12107">
        <v>63</v>
      </c>
    </row>
    <row r="12108" spans="1:29">
      <c r="A12108">
        <v>13102</v>
      </c>
      <c r="B12108" t="s">
        <v>805</v>
      </c>
      <c r="C12108" t="s">
        <v>14049</v>
      </c>
      <c r="J12108" t="s">
        <v>1444</v>
      </c>
      <c r="K12108">
        <v>0</v>
      </c>
      <c r="N12108" t="b">
        <v>1</v>
      </c>
      <c r="O12108" t="b">
        <v>0</v>
      </c>
      <c r="P12108" t="b">
        <v>0</v>
      </c>
      <c r="Q12108">
        <v>8</v>
      </c>
      <c r="R12108">
        <v>8</v>
      </c>
      <c r="S12108">
        <v>1</v>
      </c>
      <c r="T12108">
        <v>2</v>
      </c>
      <c r="U12108" t="b">
        <v>1</v>
      </c>
      <c r="V12108" t="s">
        <v>1242</v>
      </c>
      <c r="W12108" t="s">
        <v>7847</v>
      </c>
      <c r="X12108" t="s">
        <v>15296</v>
      </c>
      <c r="Y12108">
        <v>154</v>
      </c>
      <c r="Z12108">
        <v>154</v>
      </c>
      <c r="AA12108">
        <v>7</v>
      </c>
      <c r="AB12108">
        <v>7</v>
      </c>
      <c r="AC12108">
        <v>63</v>
      </c>
    </row>
    <row r="12109" spans="1:29">
      <c r="A12109">
        <v>13103</v>
      </c>
      <c r="B12109" t="s">
        <v>805</v>
      </c>
      <c r="C12109" t="s">
        <v>14050</v>
      </c>
      <c r="J12109" t="s">
        <v>1444</v>
      </c>
      <c r="K12109">
        <v>0</v>
      </c>
      <c r="N12109" t="b">
        <v>1</v>
      </c>
      <c r="O12109" t="b">
        <v>0</v>
      </c>
      <c r="P12109" t="b">
        <v>0</v>
      </c>
      <c r="Q12109">
        <v>8</v>
      </c>
      <c r="R12109">
        <v>8</v>
      </c>
      <c r="S12109">
        <v>1</v>
      </c>
      <c r="T12109">
        <v>2</v>
      </c>
      <c r="U12109" t="b">
        <v>1</v>
      </c>
      <c r="V12109" t="s">
        <v>1242</v>
      </c>
      <c r="W12109" t="s">
        <v>7847</v>
      </c>
      <c r="X12109" t="s">
        <v>16028</v>
      </c>
      <c r="Y12109">
        <v>154</v>
      </c>
      <c r="Z12109">
        <v>154</v>
      </c>
      <c r="AA12109">
        <v>8</v>
      </c>
      <c r="AB12109">
        <v>8</v>
      </c>
      <c r="AC12109">
        <v>63</v>
      </c>
    </row>
    <row r="12110" spans="1:29">
      <c r="A12110">
        <v>13104</v>
      </c>
      <c r="B12110" t="s">
        <v>805</v>
      </c>
      <c r="C12110" t="s">
        <v>14051</v>
      </c>
      <c r="J12110" t="s">
        <v>1444</v>
      </c>
      <c r="K12110">
        <v>0</v>
      </c>
      <c r="N12110" t="b">
        <v>1</v>
      </c>
      <c r="O12110" t="b">
        <v>0</v>
      </c>
      <c r="P12110" t="b">
        <v>0</v>
      </c>
      <c r="Q12110">
        <v>8</v>
      </c>
      <c r="R12110">
        <v>8</v>
      </c>
      <c r="S12110">
        <v>1</v>
      </c>
      <c r="T12110">
        <v>2</v>
      </c>
      <c r="U12110" t="b">
        <v>1</v>
      </c>
      <c r="V12110" t="s">
        <v>1242</v>
      </c>
      <c r="W12110" t="s">
        <v>7847</v>
      </c>
      <c r="X12110" t="s">
        <v>15300</v>
      </c>
      <c r="Y12110">
        <v>155</v>
      </c>
      <c r="Z12110">
        <v>155</v>
      </c>
      <c r="AA12110">
        <v>7</v>
      </c>
      <c r="AB12110">
        <v>7</v>
      </c>
      <c r="AC12110">
        <v>63</v>
      </c>
    </row>
    <row r="12111" spans="1:29">
      <c r="A12111">
        <v>13105</v>
      </c>
      <c r="B12111" t="s">
        <v>805</v>
      </c>
      <c r="C12111" t="s">
        <v>14052</v>
      </c>
      <c r="J12111" t="s">
        <v>1444</v>
      </c>
      <c r="K12111">
        <v>0</v>
      </c>
      <c r="N12111" t="b">
        <v>1</v>
      </c>
      <c r="O12111" t="b">
        <v>0</v>
      </c>
      <c r="P12111" t="b">
        <v>0</v>
      </c>
      <c r="Q12111">
        <v>8</v>
      </c>
      <c r="R12111">
        <v>8</v>
      </c>
      <c r="S12111">
        <v>1</v>
      </c>
      <c r="T12111">
        <v>2</v>
      </c>
      <c r="U12111" t="b">
        <v>1</v>
      </c>
      <c r="V12111" t="s">
        <v>1242</v>
      </c>
      <c r="W12111" t="s">
        <v>7847</v>
      </c>
      <c r="X12111" t="s">
        <v>15301</v>
      </c>
      <c r="Y12111">
        <v>155</v>
      </c>
      <c r="Z12111">
        <v>155</v>
      </c>
      <c r="AA12111">
        <v>8</v>
      </c>
      <c r="AB12111">
        <v>8</v>
      </c>
      <c r="AC12111">
        <v>63</v>
      </c>
    </row>
    <row r="12112" spans="1:29">
      <c r="A12112">
        <v>13106</v>
      </c>
      <c r="B12112" t="s">
        <v>805</v>
      </c>
      <c r="C12112" t="s">
        <v>14053</v>
      </c>
      <c r="J12112" t="s">
        <v>1444</v>
      </c>
      <c r="K12112">
        <v>0</v>
      </c>
      <c r="N12112" t="b">
        <v>1</v>
      </c>
      <c r="O12112" t="b">
        <v>0</v>
      </c>
      <c r="P12112" t="b">
        <v>0</v>
      </c>
      <c r="Q12112">
        <v>8</v>
      </c>
      <c r="R12112">
        <v>8</v>
      </c>
      <c r="S12112">
        <v>1</v>
      </c>
      <c r="T12112">
        <v>2</v>
      </c>
      <c r="U12112" t="b">
        <v>1</v>
      </c>
      <c r="V12112" t="s">
        <v>1242</v>
      </c>
      <c r="W12112" t="s">
        <v>7847</v>
      </c>
      <c r="X12112" t="s">
        <v>15305</v>
      </c>
      <c r="Y12112">
        <v>156</v>
      </c>
      <c r="Z12112">
        <v>156</v>
      </c>
      <c r="AA12112">
        <v>7</v>
      </c>
      <c r="AB12112">
        <v>7</v>
      </c>
      <c r="AC12112">
        <v>63</v>
      </c>
    </row>
    <row r="12113" spans="1:29">
      <c r="A12113">
        <v>13107</v>
      </c>
      <c r="B12113" t="s">
        <v>805</v>
      </c>
      <c r="C12113" t="s">
        <v>14054</v>
      </c>
      <c r="J12113" t="s">
        <v>1444</v>
      </c>
      <c r="K12113">
        <v>0</v>
      </c>
      <c r="N12113" t="b">
        <v>1</v>
      </c>
      <c r="O12113" t="b">
        <v>0</v>
      </c>
      <c r="P12113" t="b">
        <v>0</v>
      </c>
      <c r="Q12113">
        <v>8</v>
      </c>
      <c r="R12113">
        <v>8</v>
      </c>
      <c r="S12113">
        <v>1</v>
      </c>
      <c r="T12113">
        <v>2</v>
      </c>
      <c r="U12113" t="b">
        <v>1</v>
      </c>
      <c r="V12113" t="s">
        <v>1242</v>
      </c>
      <c r="W12113" t="s">
        <v>7847</v>
      </c>
      <c r="X12113" t="s">
        <v>15306</v>
      </c>
      <c r="Y12113">
        <v>156</v>
      </c>
      <c r="Z12113">
        <v>156</v>
      </c>
      <c r="AA12113">
        <v>8</v>
      </c>
      <c r="AB12113">
        <v>8</v>
      </c>
      <c r="AC12113">
        <v>63</v>
      </c>
    </row>
    <row r="12114" spans="1:29">
      <c r="A12114">
        <v>13108</v>
      </c>
      <c r="B12114" t="s">
        <v>805</v>
      </c>
      <c r="C12114" t="s">
        <v>14055</v>
      </c>
      <c r="J12114" t="s">
        <v>1444</v>
      </c>
      <c r="K12114">
        <v>0</v>
      </c>
      <c r="N12114" t="b">
        <v>1</v>
      </c>
      <c r="O12114" t="b">
        <v>0</v>
      </c>
      <c r="P12114" t="b">
        <v>0</v>
      </c>
      <c r="Q12114">
        <v>8</v>
      </c>
      <c r="R12114">
        <v>8</v>
      </c>
      <c r="S12114">
        <v>1</v>
      </c>
      <c r="T12114">
        <v>2</v>
      </c>
      <c r="U12114" t="b">
        <v>1</v>
      </c>
      <c r="V12114" t="s">
        <v>1242</v>
      </c>
      <c r="W12114" t="s">
        <v>7847</v>
      </c>
      <c r="X12114" t="s">
        <v>15310</v>
      </c>
      <c r="Y12114">
        <v>157</v>
      </c>
      <c r="Z12114">
        <v>157</v>
      </c>
      <c r="AA12114">
        <v>7</v>
      </c>
      <c r="AB12114">
        <v>7</v>
      </c>
      <c r="AC12114">
        <v>63</v>
      </c>
    </row>
    <row r="12115" spans="1:29">
      <c r="A12115">
        <v>13109</v>
      </c>
      <c r="B12115" t="s">
        <v>805</v>
      </c>
      <c r="C12115" t="s">
        <v>14056</v>
      </c>
      <c r="J12115" t="s">
        <v>1444</v>
      </c>
      <c r="K12115">
        <v>0</v>
      </c>
      <c r="N12115" t="b">
        <v>1</v>
      </c>
      <c r="O12115" t="b">
        <v>0</v>
      </c>
      <c r="P12115" t="b">
        <v>0</v>
      </c>
      <c r="Q12115">
        <v>8</v>
      </c>
      <c r="R12115">
        <v>8</v>
      </c>
      <c r="S12115">
        <v>1</v>
      </c>
      <c r="T12115">
        <v>2</v>
      </c>
      <c r="U12115" t="b">
        <v>1</v>
      </c>
      <c r="V12115" t="s">
        <v>1242</v>
      </c>
      <c r="W12115" t="s">
        <v>7847</v>
      </c>
      <c r="X12115" t="s">
        <v>15311</v>
      </c>
      <c r="Y12115">
        <v>157</v>
      </c>
      <c r="Z12115">
        <v>157</v>
      </c>
      <c r="AA12115">
        <v>8</v>
      </c>
      <c r="AB12115">
        <v>8</v>
      </c>
      <c r="AC12115">
        <v>63</v>
      </c>
    </row>
    <row r="12116" spans="1:29">
      <c r="A12116">
        <v>13110</v>
      </c>
      <c r="B12116" t="s">
        <v>805</v>
      </c>
      <c r="C12116" t="s">
        <v>14057</v>
      </c>
      <c r="J12116" t="s">
        <v>1444</v>
      </c>
      <c r="K12116">
        <v>0</v>
      </c>
      <c r="N12116" t="b">
        <v>1</v>
      </c>
      <c r="O12116" t="b">
        <v>0</v>
      </c>
      <c r="P12116" t="b">
        <v>0</v>
      </c>
      <c r="Q12116">
        <v>8</v>
      </c>
      <c r="R12116">
        <v>8</v>
      </c>
      <c r="S12116">
        <v>1</v>
      </c>
      <c r="T12116">
        <v>2</v>
      </c>
      <c r="U12116" t="b">
        <v>1</v>
      </c>
      <c r="V12116" t="s">
        <v>1242</v>
      </c>
      <c r="W12116" t="s">
        <v>7847</v>
      </c>
      <c r="X12116" t="s">
        <v>16029</v>
      </c>
      <c r="Y12116">
        <v>158</v>
      </c>
      <c r="Z12116">
        <v>158</v>
      </c>
      <c r="AA12116">
        <v>7</v>
      </c>
      <c r="AB12116">
        <v>7</v>
      </c>
      <c r="AC12116">
        <v>63</v>
      </c>
    </row>
    <row r="12117" spans="1:29">
      <c r="A12117">
        <v>13111</v>
      </c>
      <c r="B12117" t="s">
        <v>805</v>
      </c>
      <c r="C12117" t="s">
        <v>14058</v>
      </c>
      <c r="J12117" t="s">
        <v>1444</v>
      </c>
      <c r="K12117">
        <v>0</v>
      </c>
      <c r="N12117" t="b">
        <v>1</v>
      </c>
      <c r="O12117" t="b">
        <v>0</v>
      </c>
      <c r="P12117" t="b">
        <v>0</v>
      </c>
      <c r="Q12117">
        <v>8</v>
      </c>
      <c r="R12117">
        <v>8</v>
      </c>
      <c r="S12117">
        <v>1</v>
      </c>
      <c r="T12117">
        <v>2</v>
      </c>
      <c r="U12117" t="b">
        <v>1</v>
      </c>
      <c r="V12117" t="s">
        <v>1242</v>
      </c>
      <c r="W12117" t="s">
        <v>7847</v>
      </c>
      <c r="X12117" t="s">
        <v>16030</v>
      </c>
      <c r="Y12117">
        <v>158</v>
      </c>
      <c r="Z12117">
        <v>158</v>
      </c>
      <c r="AA12117">
        <v>8</v>
      </c>
      <c r="AB12117">
        <v>8</v>
      </c>
      <c r="AC12117">
        <v>63</v>
      </c>
    </row>
    <row r="12118" spans="1:29">
      <c r="A12118">
        <v>13112</v>
      </c>
      <c r="B12118" t="s">
        <v>805</v>
      </c>
      <c r="C12118" t="s">
        <v>14059</v>
      </c>
      <c r="J12118" t="s">
        <v>1444</v>
      </c>
      <c r="K12118">
        <v>0</v>
      </c>
      <c r="N12118" t="b">
        <v>1</v>
      </c>
      <c r="O12118" t="b">
        <v>0</v>
      </c>
      <c r="P12118" t="b">
        <v>0</v>
      </c>
      <c r="Q12118">
        <v>8</v>
      </c>
      <c r="R12118">
        <v>8</v>
      </c>
      <c r="S12118">
        <v>1</v>
      </c>
      <c r="T12118">
        <v>2</v>
      </c>
      <c r="U12118" t="b">
        <v>1</v>
      </c>
      <c r="V12118" t="s">
        <v>1242</v>
      </c>
      <c r="W12118" t="s">
        <v>7847</v>
      </c>
      <c r="X12118" t="s">
        <v>16031</v>
      </c>
      <c r="Y12118">
        <v>159</v>
      </c>
      <c r="Z12118">
        <v>159</v>
      </c>
      <c r="AA12118">
        <v>7</v>
      </c>
      <c r="AB12118">
        <v>7</v>
      </c>
      <c r="AC12118">
        <v>63</v>
      </c>
    </row>
    <row r="12119" spans="1:29">
      <c r="A12119">
        <v>13113</v>
      </c>
      <c r="B12119" t="s">
        <v>805</v>
      </c>
      <c r="C12119" t="s">
        <v>14060</v>
      </c>
      <c r="J12119" t="s">
        <v>1444</v>
      </c>
      <c r="K12119">
        <v>0</v>
      </c>
      <c r="N12119" t="b">
        <v>1</v>
      </c>
      <c r="O12119" t="b">
        <v>0</v>
      </c>
      <c r="P12119" t="b">
        <v>0</v>
      </c>
      <c r="Q12119">
        <v>8</v>
      </c>
      <c r="R12119">
        <v>8</v>
      </c>
      <c r="S12119">
        <v>1</v>
      </c>
      <c r="T12119">
        <v>2</v>
      </c>
      <c r="U12119" t="b">
        <v>1</v>
      </c>
      <c r="V12119" t="s">
        <v>1242</v>
      </c>
      <c r="W12119" t="s">
        <v>7847</v>
      </c>
      <c r="X12119" t="s">
        <v>15312</v>
      </c>
      <c r="Y12119">
        <v>159</v>
      </c>
      <c r="Z12119">
        <v>159</v>
      </c>
      <c r="AA12119">
        <v>8</v>
      </c>
      <c r="AB12119">
        <v>8</v>
      </c>
      <c r="AC12119">
        <v>63</v>
      </c>
    </row>
    <row r="12120" spans="1:29">
      <c r="A12120">
        <v>13114</v>
      </c>
      <c r="B12120" t="s">
        <v>805</v>
      </c>
      <c r="C12120" t="s">
        <v>14061</v>
      </c>
      <c r="J12120" t="s">
        <v>1444</v>
      </c>
      <c r="K12120">
        <v>0</v>
      </c>
      <c r="N12120" t="b">
        <v>1</v>
      </c>
      <c r="O12120" t="b">
        <v>0</v>
      </c>
      <c r="P12120" t="b">
        <v>0</v>
      </c>
      <c r="Q12120">
        <v>8</v>
      </c>
      <c r="R12120">
        <v>8</v>
      </c>
      <c r="S12120">
        <v>1</v>
      </c>
      <c r="T12120">
        <v>2</v>
      </c>
      <c r="U12120" t="b">
        <v>1</v>
      </c>
      <c r="V12120" t="s">
        <v>1242</v>
      </c>
      <c r="W12120" t="s">
        <v>7847</v>
      </c>
      <c r="X12120" t="s">
        <v>16032</v>
      </c>
      <c r="Y12120">
        <v>160</v>
      </c>
      <c r="Z12120">
        <v>160</v>
      </c>
      <c r="AA12120">
        <v>7</v>
      </c>
      <c r="AB12120">
        <v>7</v>
      </c>
      <c r="AC12120">
        <v>63</v>
      </c>
    </row>
    <row r="12121" spans="1:29">
      <c r="A12121">
        <v>13115</v>
      </c>
      <c r="B12121" t="s">
        <v>805</v>
      </c>
      <c r="C12121" t="s">
        <v>14062</v>
      </c>
      <c r="J12121" t="s">
        <v>1444</v>
      </c>
      <c r="K12121">
        <v>0</v>
      </c>
      <c r="N12121" t="b">
        <v>1</v>
      </c>
      <c r="O12121" t="b">
        <v>0</v>
      </c>
      <c r="P12121" t="b">
        <v>0</v>
      </c>
      <c r="Q12121">
        <v>8</v>
      </c>
      <c r="R12121">
        <v>8</v>
      </c>
      <c r="S12121">
        <v>1</v>
      </c>
      <c r="T12121">
        <v>2</v>
      </c>
      <c r="U12121" t="b">
        <v>1</v>
      </c>
      <c r="V12121" t="s">
        <v>1242</v>
      </c>
      <c r="W12121" t="s">
        <v>7847</v>
      </c>
      <c r="X12121" t="s">
        <v>16033</v>
      </c>
      <c r="Y12121">
        <v>160</v>
      </c>
      <c r="Z12121">
        <v>160</v>
      </c>
      <c r="AA12121">
        <v>8</v>
      </c>
      <c r="AB12121">
        <v>8</v>
      </c>
      <c r="AC12121">
        <v>63</v>
      </c>
    </row>
    <row r="12122" spans="1:29">
      <c r="A12122">
        <v>13116</v>
      </c>
      <c r="B12122" t="s">
        <v>805</v>
      </c>
      <c r="C12122" t="s">
        <v>14063</v>
      </c>
      <c r="J12122" t="s">
        <v>1444</v>
      </c>
      <c r="K12122">
        <v>0</v>
      </c>
      <c r="N12122" t="b">
        <v>1</v>
      </c>
      <c r="O12122" t="b">
        <v>0</v>
      </c>
      <c r="P12122" t="b">
        <v>0</v>
      </c>
      <c r="Q12122">
        <v>8</v>
      </c>
      <c r="R12122">
        <v>8</v>
      </c>
      <c r="S12122">
        <v>1</v>
      </c>
      <c r="T12122">
        <v>2</v>
      </c>
      <c r="U12122" t="b">
        <v>1</v>
      </c>
      <c r="V12122" t="s">
        <v>1242</v>
      </c>
      <c r="W12122" t="s">
        <v>7847</v>
      </c>
      <c r="X12122" t="s">
        <v>16034</v>
      </c>
      <c r="Y12122">
        <v>161</v>
      </c>
      <c r="Z12122">
        <v>161</v>
      </c>
      <c r="AA12122">
        <v>7</v>
      </c>
      <c r="AB12122">
        <v>7</v>
      </c>
      <c r="AC12122">
        <v>63</v>
      </c>
    </row>
    <row r="12123" spans="1:29">
      <c r="A12123">
        <v>13117</v>
      </c>
      <c r="B12123" t="s">
        <v>805</v>
      </c>
      <c r="C12123" t="s">
        <v>14064</v>
      </c>
      <c r="J12123" t="s">
        <v>1444</v>
      </c>
      <c r="K12123">
        <v>0</v>
      </c>
      <c r="N12123" t="b">
        <v>1</v>
      </c>
      <c r="O12123" t="b">
        <v>0</v>
      </c>
      <c r="P12123" t="b">
        <v>0</v>
      </c>
      <c r="Q12123">
        <v>8</v>
      </c>
      <c r="R12123">
        <v>8</v>
      </c>
      <c r="S12123">
        <v>1</v>
      </c>
      <c r="T12123">
        <v>2</v>
      </c>
      <c r="U12123" t="b">
        <v>1</v>
      </c>
      <c r="V12123" t="s">
        <v>1242</v>
      </c>
      <c r="W12123" t="s">
        <v>7847</v>
      </c>
      <c r="X12123" t="s">
        <v>16035</v>
      </c>
      <c r="Y12123">
        <v>161</v>
      </c>
      <c r="Z12123">
        <v>161</v>
      </c>
      <c r="AA12123">
        <v>8</v>
      </c>
      <c r="AB12123">
        <v>8</v>
      </c>
      <c r="AC12123">
        <v>63</v>
      </c>
    </row>
    <row r="12124" spans="1:29">
      <c r="A12124">
        <v>13118</v>
      </c>
      <c r="B12124" t="s">
        <v>805</v>
      </c>
      <c r="C12124" t="s">
        <v>14065</v>
      </c>
      <c r="J12124" t="s">
        <v>1444</v>
      </c>
      <c r="K12124">
        <v>0</v>
      </c>
      <c r="N12124" t="b">
        <v>1</v>
      </c>
      <c r="O12124" t="b">
        <v>0</v>
      </c>
      <c r="P12124" t="b">
        <v>0</v>
      </c>
      <c r="Q12124">
        <v>8</v>
      </c>
      <c r="R12124">
        <v>8</v>
      </c>
      <c r="S12124">
        <v>1</v>
      </c>
      <c r="T12124">
        <v>2</v>
      </c>
      <c r="U12124" t="b">
        <v>1</v>
      </c>
      <c r="V12124" t="s">
        <v>1242</v>
      </c>
      <c r="W12124" t="s">
        <v>7847</v>
      </c>
      <c r="X12124" t="s">
        <v>15313</v>
      </c>
      <c r="Y12124">
        <v>162</v>
      </c>
      <c r="Z12124">
        <v>162</v>
      </c>
      <c r="AA12124">
        <v>7</v>
      </c>
      <c r="AB12124">
        <v>7</v>
      </c>
      <c r="AC12124">
        <v>63</v>
      </c>
    </row>
    <row r="12125" spans="1:29">
      <c r="A12125">
        <v>13119</v>
      </c>
      <c r="B12125" t="s">
        <v>805</v>
      </c>
      <c r="C12125" t="s">
        <v>14066</v>
      </c>
      <c r="J12125" t="s">
        <v>1444</v>
      </c>
      <c r="K12125">
        <v>0</v>
      </c>
      <c r="N12125" t="b">
        <v>1</v>
      </c>
      <c r="O12125" t="b">
        <v>0</v>
      </c>
      <c r="P12125" t="b">
        <v>0</v>
      </c>
      <c r="Q12125">
        <v>8</v>
      </c>
      <c r="R12125">
        <v>8</v>
      </c>
      <c r="S12125">
        <v>1</v>
      </c>
      <c r="T12125">
        <v>2</v>
      </c>
      <c r="U12125" t="b">
        <v>1</v>
      </c>
      <c r="V12125" t="s">
        <v>1242</v>
      </c>
      <c r="W12125" t="s">
        <v>7847</v>
      </c>
      <c r="X12125" t="s">
        <v>15319</v>
      </c>
      <c r="Y12125">
        <v>162</v>
      </c>
      <c r="Z12125">
        <v>162</v>
      </c>
      <c r="AA12125">
        <v>8</v>
      </c>
      <c r="AB12125">
        <v>8</v>
      </c>
      <c r="AC12125">
        <v>63</v>
      </c>
    </row>
    <row r="12126" spans="1:29">
      <c r="A12126">
        <v>13120</v>
      </c>
      <c r="B12126" t="s">
        <v>805</v>
      </c>
      <c r="C12126" t="s">
        <v>14067</v>
      </c>
      <c r="J12126" t="s">
        <v>1444</v>
      </c>
      <c r="K12126">
        <v>0</v>
      </c>
      <c r="N12126" t="b">
        <v>1</v>
      </c>
      <c r="O12126" t="b">
        <v>0</v>
      </c>
      <c r="P12126" t="b">
        <v>0</v>
      </c>
      <c r="Q12126">
        <v>8</v>
      </c>
      <c r="R12126">
        <v>8</v>
      </c>
      <c r="S12126">
        <v>1</v>
      </c>
      <c r="T12126">
        <v>2</v>
      </c>
      <c r="U12126" t="b">
        <v>1</v>
      </c>
      <c r="V12126" t="s">
        <v>1242</v>
      </c>
      <c r="W12126" t="s">
        <v>7847</v>
      </c>
      <c r="X12126" t="s">
        <v>15314</v>
      </c>
      <c r="Y12126">
        <v>163</v>
      </c>
      <c r="Z12126">
        <v>163</v>
      </c>
      <c r="AA12126">
        <v>7</v>
      </c>
      <c r="AB12126">
        <v>7</v>
      </c>
      <c r="AC12126">
        <v>63</v>
      </c>
    </row>
    <row r="12127" spans="1:29">
      <c r="A12127">
        <v>13121</v>
      </c>
      <c r="B12127" t="s">
        <v>805</v>
      </c>
      <c r="C12127" t="s">
        <v>14068</v>
      </c>
      <c r="J12127" t="s">
        <v>1444</v>
      </c>
      <c r="K12127">
        <v>0</v>
      </c>
      <c r="N12127" t="b">
        <v>1</v>
      </c>
      <c r="O12127" t="b">
        <v>0</v>
      </c>
      <c r="P12127" t="b">
        <v>0</v>
      </c>
      <c r="Q12127">
        <v>8</v>
      </c>
      <c r="R12127">
        <v>8</v>
      </c>
      <c r="S12127">
        <v>1</v>
      </c>
      <c r="T12127">
        <v>2</v>
      </c>
      <c r="U12127" t="b">
        <v>1</v>
      </c>
      <c r="V12127" t="s">
        <v>1242</v>
      </c>
      <c r="W12127" t="s">
        <v>7847</v>
      </c>
      <c r="X12127" t="s">
        <v>15320</v>
      </c>
      <c r="Y12127">
        <v>163</v>
      </c>
      <c r="Z12127">
        <v>163</v>
      </c>
      <c r="AA12127">
        <v>8</v>
      </c>
      <c r="AB12127">
        <v>8</v>
      </c>
      <c r="AC12127">
        <v>63</v>
      </c>
    </row>
    <row r="12128" spans="1:29">
      <c r="A12128">
        <v>13122</v>
      </c>
      <c r="B12128" t="s">
        <v>1503</v>
      </c>
      <c r="C12128" t="s">
        <v>14097</v>
      </c>
      <c r="D12128" t="s">
        <v>14098</v>
      </c>
      <c r="E12128" t="s">
        <v>14099</v>
      </c>
      <c r="U12128" t="b">
        <v>1</v>
      </c>
      <c r="V12128" t="s">
        <v>1074</v>
      </c>
      <c r="W12128" t="s">
        <v>1507</v>
      </c>
      <c r="X12128" t="s">
        <v>16036</v>
      </c>
      <c r="Y12128">
        <v>2</v>
      </c>
      <c r="Z12128">
        <v>7</v>
      </c>
      <c r="AA12128">
        <v>11</v>
      </c>
      <c r="AB12128">
        <v>12</v>
      </c>
      <c r="AC12128">
        <v>4</v>
      </c>
    </row>
    <row r="12129" spans="1:29">
      <c r="A12129">
        <v>13123</v>
      </c>
      <c r="B12129" t="s">
        <v>827</v>
      </c>
      <c r="C12129" t="s">
        <v>14100</v>
      </c>
      <c r="U12129" t="b">
        <v>1</v>
      </c>
      <c r="V12129" t="s">
        <v>1074</v>
      </c>
      <c r="W12129" t="s">
        <v>1507</v>
      </c>
      <c r="X12129" t="s">
        <v>16037</v>
      </c>
      <c r="Y12129">
        <v>3</v>
      </c>
      <c r="Z12129">
        <v>7</v>
      </c>
      <c r="AA12129">
        <v>11</v>
      </c>
      <c r="AB12129">
        <v>12</v>
      </c>
      <c r="AC12129">
        <v>4</v>
      </c>
    </row>
    <row r="12130" spans="1:29">
      <c r="A12130">
        <v>13124</v>
      </c>
      <c r="B12130" t="s">
        <v>1508</v>
      </c>
      <c r="C12130" t="s">
        <v>14101</v>
      </c>
      <c r="U12130" t="b">
        <v>1</v>
      </c>
      <c r="V12130" t="s">
        <v>1074</v>
      </c>
      <c r="W12130" t="s">
        <v>1507</v>
      </c>
      <c r="X12130" t="s">
        <v>16038</v>
      </c>
      <c r="Y12130">
        <v>2</v>
      </c>
      <c r="Z12130">
        <v>7</v>
      </c>
      <c r="AA12130">
        <v>11</v>
      </c>
      <c r="AB12130">
        <v>11</v>
      </c>
      <c r="AC12130">
        <v>4</v>
      </c>
    </row>
    <row r="12131" spans="1:29">
      <c r="A12131">
        <v>13125</v>
      </c>
      <c r="B12131" t="s">
        <v>805</v>
      </c>
      <c r="C12131" t="s">
        <v>14102</v>
      </c>
      <c r="J12131" t="s">
        <v>1436</v>
      </c>
      <c r="K12131">
        <v>0</v>
      </c>
      <c r="N12131" t="b">
        <v>1</v>
      </c>
      <c r="O12131" t="b">
        <v>0</v>
      </c>
      <c r="P12131" t="b">
        <v>0</v>
      </c>
      <c r="Q12131">
        <v>2</v>
      </c>
      <c r="R12131">
        <v>2</v>
      </c>
      <c r="S12131">
        <v>7</v>
      </c>
      <c r="T12131">
        <v>2</v>
      </c>
      <c r="U12131" t="b">
        <v>1</v>
      </c>
      <c r="V12131" t="s">
        <v>1074</v>
      </c>
      <c r="W12131" t="s">
        <v>1507</v>
      </c>
      <c r="X12131" t="s">
        <v>16039</v>
      </c>
      <c r="Y12131">
        <v>3</v>
      </c>
      <c r="Z12131">
        <v>3</v>
      </c>
      <c r="AA12131">
        <v>11</v>
      </c>
      <c r="AB12131">
        <v>11</v>
      </c>
      <c r="AC12131">
        <v>4</v>
      </c>
    </row>
    <row r="12132" spans="1:29">
      <c r="A12132">
        <v>13126</v>
      </c>
      <c r="B12132" t="s">
        <v>1503</v>
      </c>
      <c r="C12132" t="s">
        <v>14105</v>
      </c>
      <c r="D12132" t="s">
        <v>14106</v>
      </c>
      <c r="E12132" t="s">
        <v>14107</v>
      </c>
      <c r="U12132" t="b">
        <v>1</v>
      </c>
      <c r="V12132" t="s">
        <v>1078</v>
      </c>
      <c r="W12132" t="s">
        <v>1713</v>
      </c>
      <c r="X12132" t="s">
        <v>16059</v>
      </c>
      <c r="Y12132">
        <v>58</v>
      </c>
      <c r="Z12132">
        <v>60</v>
      </c>
      <c r="AA12132">
        <v>5</v>
      </c>
      <c r="AB12132">
        <v>11</v>
      </c>
      <c r="AC12132">
        <v>7</v>
      </c>
    </row>
    <row r="12133" spans="1:29">
      <c r="A12133">
        <v>13128</v>
      </c>
      <c r="B12133" t="s">
        <v>1508</v>
      </c>
      <c r="C12133" t="s">
        <v>14108</v>
      </c>
      <c r="U12133" t="b">
        <v>1</v>
      </c>
      <c r="V12133" t="s">
        <v>1078</v>
      </c>
      <c r="W12133" t="s">
        <v>1713</v>
      </c>
      <c r="X12133" t="s">
        <v>16060</v>
      </c>
      <c r="Y12133">
        <v>59</v>
      </c>
      <c r="Z12133">
        <v>60</v>
      </c>
      <c r="AA12133">
        <v>5</v>
      </c>
      <c r="AB12133">
        <v>8</v>
      </c>
      <c r="AC12133">
        <v>7</v>
      </c>
    </row>
    <row r="12134" spans="1:29">
      <c r="A12134">
        <v>13129</v>
      </c>
      <c r="B12134" t="s">
        <v>805</v>
      </c>
      <c r="C12134" t="s">
        <v>14109</v>
      </c>
      <c r="J12134" t="s">
        <v>1438</v>
      </c>
      <c r="K12134">
        <v>0</v>
      </c>
      <c r="N12134" t="b">
        <v>1</v>
      </c>
      <c r="O12134" t="b">
        <v>0</v>
      </c>
      <c r="P12134" t="b">
        <v>0</v>
      </c>
      <c r="Q12134">
        <v>7</v>
      </c>
      <c r="R12134">
        <v>7</v>
      </c>
      <c r="S12134">
        <v>1</v>
      </c>
      <c r="T12134">
        <v>2</v>
      </c>
      <c r="U12134" t="b">
        <v>1</v>
      </c>
      <c r="V12134" t="s">
        <v>1078</v>
      </c>
      <c r="W12134" t="s">
        <v>1713</v>
      </c>
      <c r="X12134" t="s">
        <v>14853</v>
      </c>
      <c r="Y12134">
        <v>60</v>
      </c>
      <c r="Z12134">
        <v>60</v>
      </c>
      <c r="AA12134">
        <v>5</v>
      </c>
      <c r="AB12134">
        <v>5</v>
      </c>
      <c r="AC12134">
        <v>7</v>
      </c>
    </row>
    <row r="12135" spans="1:29">
      <c r="A12135">
        <v>13130</v>
      </c>
      <c r="B12135" t="s">
        <v>805</v>
      </c>
      <c r="C12135" t="s">
        <v>14110</v>
      </c>
      <c r="J12135" t="s">
        <v>1438</v>
      </c>
      <c r="K12135">
        <v>0</v>
      </c>
      <c r="N12135" t="b">
        <v>1</v>
      </c>
      <c r="O12135" t="b">
        <v>0</v>
      </c>
      <c r="P12135" t="b">
        <v>0</v>
      </c>
      <c r="Q12135">
        <v>7</v>
      </c>
      <c r="R12135">
        <v>7</v>
      </c>
      <c r="S12135">
        <v>1</v>
      </c>
      <c r="T12135">
        <v>2</v>
      </c>
      <c r="U12135" t="b">
        <v>1</v>
      </c>
      <c r="V12135" t="s">
        <v>1078</v>
      </c>
      <c r="W12135" t="s">
        <v>1713</v>
      </c>
      <c r="X12135" t="s">
        <v>14588</v>
      </c>
      <c r="Y12135">
        <v>60</v>
      </c>
      <c r="Z12135">
        <v>60</v>
      </c>
      <c r="AA12135">
        <v>6</v>
      </c>
      <c r="AB12135">
        <v>6</v>
      </c>
      <c r="AC12135">
        <v>7</v>
      </c>
    </row>
    <row r="12136" spans="1:29">
      <c r="A12136">
        <v>13131</v>
      </c>
      <c r="B12136" t="s">
        <v>805</v>
      </c>
      <c r="C12136" t="s">
        <v>14111</v>
      </c>
      <c r="J12136" t="s">
        <v>1444</v>
      </c>
      <c r="K12136">
        <v>0</v>
      </c>
      <c r="N12136" t="b">
        <v>1</v>
      </c>
      <c r="O12136" t="b">
        <v>0</v>
      </c>
      <c r="P12136" t="b">
        <v>0</v>
      </c>
      <c r="Q12136">
        <v>7</v>
      </c>
      <c r="R12136">
        <v>7</v>
      </c>
      <c r="S12136">
        <v>1</v>
      </c>
      <c r="T12136">
        <v>2</v>
      </c>
      <c r="U12136" t="b">
        <v>1</v>
      </c>
      <c r="V12136" t="s">
        <v>1078</v>
      </c>
      <c r="W12136" t="s">
        <v>1713</v>
      </c>
      <c r="X12136" t="s">
        <v>14901</v>
      </c>
      <c r="Y12136">
        <v>60</v>
      </c>
      <c r="Z12136">
        <v>60</v>
      </c>
      <c r="AA12136">
        <v>7</v>
      </c>
      <c r="AB12136">
        <v>7</v>
      </c>
      <c r="AC12136">
        <v>7</v>
      </c>
    </row>
    <row r="12137" spans="1:29">
      <c r="A12137">
        <v>13132</v>
      </c>
      <c r="B12137" t="s">
        <v>805</v>
      </c>
      <c r="C12137" t="s">
        <v>14112</v>
      </c>
      <c r="J12137" t="s">
        <v>1444</v>
      </c>
      <c r="K12137">
        <v>0</v>
      </c>
      <c r="N12137" t="b">
        <v>1</v>
      </c>
      <c r="O12137" t="b">
        <v>0</v>
      </c>
      <c r="P12137" t="b">
        <v>0</v>
      </c>
      <c r="Q12137">
        <v>7</v>
      </c>
      <c r="R12137">
        <v>7</v>
      </c>
      <c r="S12137">
        <v>1</v>
      </c>
      <c r="T12137">
        <v>2</v>
      </c>
      <c r="U12137" t="b">
        <v>1</v>
      </c>
      <c r="V12137" t="s">
        <v>1078</v>
      </c>
      <c r="W12137" t="s">
        <v>1713</v>
      </c>
      <c r="X12137" t="s">
        <v>14922</v>
      </c>
      <c r="Y12137">
        <v>60</v>
      </c>
      <c r="Z12137">
        <v>60</v>
      </c>
      <c r="AA12137">
        <v>8</v>
      </c>
      <c r="AB12137">
        <v>8</v>
      </c>
      <c r="AC12137">
        <v>7</v>
      </c>
    </row>
    <row r="12138" spans="1:29">
      <c r="A12138">
        <v>13133</v>
      </c>
      <c r="B12138" t="s">
        <v>805</v>
      </c>
      <c r="C12138" t="s">
        <v>14113</v>
      </c>
      <c r="J12138" t="s">
        <v>1438</v>
      </c>
      <c r="K12138">
        <v>0</v>
      </c>
      <c r="N12138" t="b">
        <v>1</v>
      </c>
      <c r="O12138" t="b">
        <v>0</v>
      </c>
      <c r="P12138" t="b">
        <v>0</v>
      </c>
      <c r="Q12138">
        <v>1</v>
      </c>
      <c r="R12138">
        <v>1</v>
      </c>
      <c r="S12138">
        <v>1</v>
      </c>
      <c r="T12138">
        <v>1</v>
      </c>
      <c r="U12138" t="b">
        <v>1</v>
      </c>
      <c r="V12138" t="s">
        <v>1077</v>
      </c>
      <c r="W12138" t="s">
        <v>1630</v>
      </c>
      <c r="X12138" t="s">
        <v>14789</v>
      </c>
      <c r="Y12138">
        <v>40</v>
      </c>
      <c r="Z12138">
        <v>40</v>
      </c>
      <c r="AA12138">
        <v>9</v>
      </c>
      <c r="AB12138">
        <v>9</v>
      </c>
      <c r="AC12138">
        <v>6</v>
      </c>
    </row>
    <row r="12139" spans="1:29">
      <c r="A12139">
        <v>13134</v>
      </c>
      <c r="B12139" t="s">
        <v>805</v>
      </c>
      <c r="C12139" t="s">
        <v>14114</v>
      </c>
      <c r="J12139" t="s">
        <v>1438</v>
      </c>
      <c r="K12139">
        <v>0</v>
      </c>
      <c r="N12139" t="b">
        <v>1</v>
      </c>
      <c r="O12139" t="b">
        <v>0</v>
      </c>
      <c r="P12139" t="b">
        <v>0</v>
      </c>
      <c r="Q12139">
        <v>1</v>
      </c>
      <c r="R12139">
        <v>1</v>
      </c>
      <c r="S12139">
        <v>1</v>
      </c>
      <c r="T12139">
        <v>1</v>
      </c>
      <c r="U12139" t="b">
        <v>1</v>
      </c>
      <c r="V12139" t="s">
        <v>1077</v>
      </c>
      <c r="W12139" t="s">
        <v>1630</v>
      </c>
      <c r="X12139" t="s">
        <v>14790</v>
      </c>
      <c r="Y12139">
        <v>41</v>
      </c>
      <c r="Z12139">
        <v>41</v>
      </c>
      <c r="AA12139">
        <v>9</v>
      </c>
      <c r="AB12139">
        <v>9</v>
      </c>
      <c r="AC12139">
        <v>6</v>
      </c>
    </row>
    <row r="12140" spans="1:29">
      <c r="A12140">
        <v>13135</v>
      </c>
      <c r="B12140" t="s">
        <v>805</v>
      </c>
      <c r="C12140" t="s">
        <v>14115</v>
      </c>
      <c r="J12140" t="s">
        <v>1440</v>
      </c>
      <c r="K12140">
        <v>0</v>
      </c>
      <c r="N12140" t="b">
        <v>1</v>
      </c>
      <c r="O12140" t="b">
        <v>0</v>
      </c>
      <c r="P12140" t="b">
        <v>0</v>
      </c>
      <c r="Q12140">
        <v>10</v>
      </c>
      <c r="R12140">
        <v>2</v>
      </c>
      <c r="S12140">
        <v>1</v>
      </c>
      <c r="T12140">
        <v>26</v>
      </c>
      <c r="U12140" t="b">
        <v>1</v>
      </c>
      <c r="V12140" t="s">
        <v>1077</v>
      </c>
      <c r="W12140" t="s">
        <v>1630</v>
      </c>
      <c r="X12140" t="s">
        <v>14797</v>
      </c>
      <c r="Y12140">
        <v>40</v>
      </c>
      <c r="Z12140">
        <v>40</v>
      </c>
      <c r="AA12140">
        <v>10</v>
      </c>
      <c r="AB12140">
        <v>10</v>
      </c>
      <c r="AC12140">
        <v>6</v>
      </c>
    </row>
    <row r="12141" spans="1:29">
      <c r="A12141">
        <v>13136</v>
      </c>
      <c r="B12141" t="s">
        <v>805</v>
      </c>
      <c r="C12141" t="s">
        <v>14116</v>
      </c>
      <c r="J12141" t="s">
        <v>1440</v>
      </c>
      <c r="K12141">
        <v>0</v>
      </c>
      <c r="N12141" t="b">
        <v>1</v>
      </c>
      <c r="O12141" t="b">
        <v>0</v>
      </c>
      <c r="P12141" t="b">
        <v>0</v>
      </c>
      <c r="Q12141">
        <v>10</v>
      </c>
      <c r="R12141">
        <v>2</v>
      </c>
      <c r="S12141">
        <v>1</v>
      </c>
      <c r="T12141">
        <v>26</v>
      </c>
      <c r="U12141" t="b">
        <v>1</v>
      </c>
      <c r="V12141" t="s">
        <v>1077</v>
      </c>
      <c r="W12141" t="s">
        <v>1630</v>
      </c>
      <c r="X12141" t="s">
        <v>14798</v>
      </c>
      <c r="Y12141">
        <v>41</v>
      </c>
      <c r="Z12141">
        <v>41</v>
      </c>
      <c r="AA12141">
        <v>10</v>
      </c>
      <c r="AB12141">
        <v>10</v>
      </c>
      <c r="AC12141">
        <v>6</v>
      </c>
    </row>
    <row r="12142" spans="1:29">
      <c r="A12142">
        <v>13137</v>
      </c>
      <c r="B12142" t="s">
        <v>805</v>
      </c>
      <c r="C12142" t="s">
        <v>14117</v>
      </c>
      <c r="J12142" t="s">
        <v>1436</v>
      </c>
      <c r="K12142">
        <v>0</v>
      </c>
      <c r="N12142" t="b">
        <v>1</v>
      </c>
      <c r="O12142" t="b">
        <v>0</v>
      </c>
      <c r="P12142" t="b">
        <v>0</v>
      </c>
      <c r="Q12142">
        <v>11</v>
      </c>
      <c r="R12142">
        <v>0</v>
      </c>
      <c r="S12142">
        <v>1</v>
      </c>
      <c r="T12142">
        <v>3</v>
      </c>
      <c r="U12142" t="b">
        <v>1</v>
      </c>
      <c r="V12142" t="s">
        <v>1081</v>
      </c>
      <c r="W12142" t="s">
        <v>2904</v>
      </c>
      <c r="X12142" t="s">
        <v>15394</v>
      </c>
      <c r="Y12142">
        <v>30</v>
      </c>
      <c r="Z12142">
        <v>30</v>
      </c>
      <c r="AA12142">
        <v>2</v>
      </c>
      <c r="AB12142">
        <v>2</v>
      </c>
      <c r="AC12142">
        <v>11</v>
      </c>
    </row>
    <row r="12143" spans="1:29">
      <c r="A12143">
        <v>13138</v>
      </c>
      <c r="B12143" t="s">
        <v>805</v>
      </c>
      <c r="C12143" t="s">
        <v>14118</v>
      </c>
      <c r="J12143" t="s">
        <v>1436</v>
      </c>
      <c r="K12143">
        <v>0</v>
      </c>
      <c r="N12143" t="b">
        <v>1</v>
      </c>
      <c r="O12143" t="b">
        <v>0</v>
      </c>
      <c r="P12143" t="b">
        <v>0</v>
      </c>
      <c r="Q12143">
        <v>11</v>
      </c>
      <c r="R12143">
        <v>0</v>
      </c>
      <c r="S12143">
        <v>1</v>
      </c>
      <c r="T12143">
        <v>3</v>
      </c>
      <c r="U12143" t="b">
        <v>1</v>
      </c>
      <c r="V12143" t="s">
        <v>1081</v>
      </c>
      <c r="W12143" t="s">
        <v>2904</v>
      </c>
      <c r="X12143" t="s">
        <v>14541</v>
      </c>
      <c r="Y12143">
        <v>30</v>
      </c>
      <c r="Z12143">
        <v>30</v>
      </c>
      <c r="AA12143">
        <v>3</v>
      </c>
      <c r="AB12143">
        <v>3</v>
      </c>
      <c r="AC12143">
        <v>11</v>
      </c>
    </row>
    <row r="12144" spans="1:29">
      <c r="A12144">
        <v>13139</v>
      </c>
      <c r="B12144" t="s">
        <v>805</v>
      </c>
      <c r="C12144" t="s">
        <v>14119</v>
      </c>
      <c r="J12144" t="s">
        <v>1436</v>
      </c>
      <c r="K12144">
        <v>0</v>
      </c>
      <c r="N12144" t="b">
        <v>1</v>
      </c>
      <c r="O12144" t="b">
        <v>0</v>
      </c>
      <c r="P12144" t="b">
        <v>0</v>
      </c>
      <c r="Q12144">
        <v>11</v>
      </c>
      <c r="R12144">
        <v>0</v>
      </c>
      <c r="S12144">
        <v>1</v>
      </c>
      <c r="T12144">
        <v>3</v>
      </c>
      <c r="U12144" t="b">
        <v>1</v>
      </c>
      <c r="V12144" t="s">
        <v>1081</v>
      </c>
      <c r="W12144" t="s">
        <v>2904</v>
      </c>
      <c r="X12144" t="s">
        <v>15395</v>
      </c>
      <c r="Y12144">
        <v>31</v>
      </c>
      <c r="Z12144">
        <v>31</v>
      </c>
      <c r="AA12144">
        <v>2</v>
      </c>
      <c r="AB12144">
        <v>2</v>
      </c>
      <c r="AC12144">
        <v>11</v>
      </c>
    </row>
    <row r="12145" spans="1:29">
      <c r="A12145">
        <v>13140</v>
      </c>
      <c r="B12145" t="s">
        <v>805</v>
      </c>
      <c r="C12145" t="s">
        <v>14120</v>
      </c>
      <c r="J12145" t="s">
        <v>1436</v>
      </c>
      <c r="K12145">
        <v>0</v>
      </c>
      <c r="N12145" t="b">
        <v>1</v>
      </c>
      <c r="O12145" t="b">
        <v>0</v>
      </c>
      <c r="P12145" t="b">
        <v>0</v>
      </c>
      <c r="Q12145">
        <v>11</v>
      </c>
      <c r="R12145">
        <v>0</v>
      </c>
      <c r="S12145">
        <v>1</v>
      </c>
      <c r="T12145">
        <v>3</v>
      </c>
      <c r="U12145" t="b">
        <v>1</v>
      </c>
      <c r="V12145" t="s">
        <v>1081</v>
      </c>
      <c r="W12145" t="s">
        <v>2904</v>
      </c>
      <c r="X12145" t="s">
        <v>14542</v>
      </c>
      <c r="Y12145">
        <v>31</v>
      </c>
      <c r="Z12145">
        <v>31</v>
      </c>
      <c r="AA12145">
        <v>3</v>
      </c>
      <c r="AB12145">
        <v>3</v>
      </c>
      <c r="AC12145">
        <v>11</v>
      </c>
    </row>
    <row r="12146" spans="1:29">
      <c r="A12146">
        <v>13141</v>
      </c>
      <c r="B12146" t="s">
        <v>805</v>
      </c>
      <c r="C12146" t="s">
        <v>14121</v>
      </c>
      <c r="J12146" t="s">
        <v>1436</v>
      </c>
      <c r="K12146">
        <v>0</v>
      </c>
      <c r="N12146" t="b">
        <v>1</v>
      </c>
      <c r="O12146" t="b">
        <v>0</v>
      </c>
      <c r="P12146" t="b">
        <v>0</v>
      </c>
      <c r="Q12146">
        <v>11</v>
      </c>
      <c r="R12146">
        <v>0</v>
      </c>
      <c r="S12146">
        <v>1</v>
      </c>
      <c r="T12146">
        <v>3</v>
      </c>
      <c r="U12146" t="b">
        <v>1</v>
      </c>
      <c r="V12146" t="s">
        <v>1081</v>
      </c>
      <c r="W12146" t="s">
        <v>2904</v>
      </c>
      <c r="X12146" t="s">
        <v>15396</v>
      </c>
      <c r="Y12146">
        <v>32</v>
      </c>
      <c r="Z12146">
        <v>32</v>
      </c>
      <c r="AA12146">
        <v>2</v>
      </c>
      <c r="AB12146">
        <v>2</v>
      </c>
      <c r="AC12146">
        <v>11</v>
      </c>
    </row>
    <row r="12147" spans="1:29">
      <c r="A12147">
        <v>13142</v>
      </c>
      <c r="B12147" t="s">
        <v>805</v>
      </c>
      <c r="C12147" t="s">
        <v>14122</v>
      </c>
      <c r="J12147" t="s">
        <v>1436</v>
      </c>
      <c r="K12147">
        <v>0</v>
      </c>
      <c r="N12147" t="b">
        <v>1</v>
      </c>
      <c r="O12147" t="b">
        <v>0</v>
      </c>
      <c r="P12147" t="b">
        <v>0</v>
      </c>
      <c r="Q12147">
        <v>11</v>
      </c>
      <c r="R12147">
        <v>0</v>
      </c>
      <c r="S12147">
        <v>1</v>
      </c>
      <c r="T12147">
        <v>3</v>
      </c>
      <c r="U12147" t="b">
        <v>1</v>
      </c>
      <c r="V12147" t="s">
        <v>1081</v>
      </c>
      <c r="W12147" t="s">
        <v>2904</v>
      </c>
      <c r="X12147" t="s">
        <v>15397</v>
      </c>
      <c r="Y12147">
        <v>32</v>
      </c>
      <c r="Z12147">
        <v>32</v>
      </c>
      <c r="AA12147">
        <v>3</v>
      </c>
      <c r="AB12147">
        <v>3</v>
      </c>
      <c r="AC12147">
        <v>11</v>
      </c>
    </row>
    <row r="12148" spans="1:29">
      <c r="A12148">
        <v>13143</v>
      </c>
      <c r="B12148" t="s">
        <v>805</v>
      </c>
      <c r="C12148" t="s">
        <v>14123</v>
      </c>
      <c r="J12148" t="s">
        <v>1436</v>
      </c>
      <c r="K12148">
        <v>0</v>
      </c>
      <c r="N12148" t="b">
        <v>1</v>
      </c>
      <c r="O12148" t="b">
        <v>0</v>
      </c>
      <c r="P12148" t="b">
        <v>0</v>
      </c>
      <c r="Q12148">
        <v>11</v>
      </c>
      <c r="R12148">
        <v>0</v>
      </c>
      <c r="S12148">
        <v>1</v>
      </c>
      <c r="T12148">
        <v>3</v>
      </c>
      <c r="U12148" t="b">
        <v>1</v>
      </c>
      <c r="V12148" t="s">
        <v>1081</v>
      </c>
      <c r="W12148" t="s">
        <v>2904</v>
      </c>
      <c r="X12148" t="s">
        <v>15398</v>
      </c>
      <c r="Y12148">
        <v>33</v>
      </c>
      <c r="Z12148">
        <v>33</v>
      </c>
      <c r="AA12148">
        <v>2</v>
      </c>
      <c r="AB12148">
        <v>2</v>
      </c>
      <c r="AC12148">
        <v>11</v>
      </c>
    </row>
    <row r="12149" spans="1:29">
      <c r="A12149">
        <v>13144</v>
      </c>
      <c r="B12149" t="s">
        <v>805</v>
      </c>
      <c r="C12149" t="s">
        <v>14124</v>
      </c>
      <c r="J12149" t="s">
        <v>1436</v>
      </c>
      <c r="K12149">
        <v>0</v>
      </c>
      <c r="N12149" t="b">
        <v>1</v>
      </c>
      <c r="O12149" t="b">
        <v>0</v>
      </c>
      <c r="P12149" t="b">
        <v>0</v>
      </c>
      <c r="Q12149">
        <v>11</v>
      </c>
      <c r="R12149">
        <v>0</v>
      </c>
      <c r="S12149">
        <v>1</v>
      </c>
      <c r="T12149">
        <v>3</v>
      </c>
      <c r="U12149" t="b">
        <v>1</v>
      </c>
      <c r="V12149" t="s">
        <v>1081</v>
      </c>
      <c r="W12149" t="s">
        <v>2904</v>
      </c>
      <c r="X12149" t="s">
        <v>15399</v>
      </c>
      <c r="Y12149">
        <v>33</v>
      </c>
      <c r="Z12149">
        <v>33</v>
      </c>
      <c r="AA12149">
        <v>3</v>
      </c>
      <c r="AB12149">
        <v>3</v>
      </c>
      <c r="AC12149">
        <v>11</v>
      </c>
    </row>
    <row r="12150" spans="1:29">
      <c r="A12150">
        <v>13145</v>
      </c>
      <c r="B12150" t="s">
        <v>805</v>
      </c>
      <c r="C12150" t="s">
        <v>14125</v>
      </c>
      <c r="J12150" t="s">
        <v>1436</v>
      </c>
      <c r="K12150">
        <v>0</v>
      </c>
      <c r="N12150" t="b">
        <v>1</v>
      </c>
      <c r="O12150" t="b">
        <v>0</v>
      </c>
      <c r="P12150" t="b">
        <v>0</v>
      </c>
      <c r="Q12150">
        <v>11</v>
      </c>
      <c r="R12150">
        <v>0</v>
      </c>
      <c r="S12150">
        <v>1</v>
      </c>
      <c r="T12150">
        <v>3</v>
      </c>
      <c r="U12150" t="b">
        <v>1</v>
      </c>
      <c r="V12150" t="s">
        <v>1081</v>
      </c>
      <c r="W12150" t="s">
        <v>2904</v>
      </c>
      <c r="X12150" t="s">
        <v>15400</v>
      </c>
      <c r="Y12150">
        <v>34</v>
      </c>
      <c r="Z12150">
        <v>34</v>
      </c>
      <c r="AA12150">
        <v>2</v>
      </c>
      <c r="AB12150">
        <v>2</v>
      </c>
      <c r="AC12150">
        <v>11</v>
      </c>
    </row>
    <row r="12151" spans="1:29">
      <c r="A12151">
        <v>13146</v>
      </c>
      <c r="B12151" t="s">
        <v>805</v>
      </c>
      <c r="C12151" t="s">
        <v>14126</v>
      </c>
      <c r="J12151" t="s">
        <v>1436</v>
      </c>
      <c r="K12151">
        <v>0</v>
      </c>
      <c r="N12151" t="b">
        <v>1</v>
      </c>
      <c r="O12151" t="b">
        <v>0</v>
      </c>
      <c r="P12151" t="b">
        <v>0</v>
      </c>
      <c r="Q12151">
        <v>11</v>
      </c>
      <c r="R12151">
        <v>0</v>
      </c>
      <c r="S12151">
        <v>1</v>
      </c>
      <c r="T12151">
        <v>3</v>
      </c>
      <c r="U12151" t="b">
        <v>1</v>
      </c>
      <c r="V12151" t="s">
        <v>1081</v>
      </c>
      <c r="W12151" t="s">
        <v>2904</v>
      </c>
      <c r="X12151" t="s">
        <v>14546</v>
      </c>
      <c r="Y12151">
        <v>34</v>
      </c>
      <c r="Z12151">
        <v>34</v>
      </c>
      <c r="AA12151">
        <v>3</v>
      </c>
      <c r="AB12151">
        <v>3</v>
      </c>
      <c r="AC12151">
        <v>11</v>
      </c>
    </row>
    <row r="12152" spans="1:29">
      <c r="A12152">
        <v>13147</v>
      </c>
      <c r="B12152" t="s">
        <v>805</v>
      </c>
      <c r="C12152" t="s">
        <v>14127</v>
      </c>
      <c r="J12152" t="s">
        <v>1436</v>
      </c>
      <c r="K12152">
        <v>0</v>
      </c>
      <c r="N12152" t="b">
        <v>1</v>
      </c>
      <c r="O12152" t="b">
        <v>0</v>
      </c>
      <c r="P12152" t="b">
        <v>0</v>
      </c>
      <c r="Q12152">
        <v>11</v>
      </c>
      <c r="R12152">
        <v>0</v>
      </c>
      <c r="S12152">
        <v>1</v>
      </c>
      <c r="T12152">
        <v>3</v>
      </c>
      <c r="U12152" t="b">
        <v>1</v>
      </c>
      <c r="V12152" t="s">
        <v>1081</v>
      </c>
      <c r="W12152" t="s">
        <v>2904</v>
      </c>
      <c r="X12152" t="s">
        <v>15401</v>
      </c>
      <c r="Y12152">
        <v>35</v>
      </c>
      <c r="Z12152">
        <v>35</v>
      </c>
      <c r="AA12152">
        <v>2</v>
      </c>
      <c r="AB12152">
        <v>2</v>
      </c>
      <c r="AC12152">
        <v>11</v>
      </c>
    </row>
    <row r="12153" spans="1:29">
      <c r="A12153">
        <v>13148</v>
      </c>
      <c r="B12153" t="s">
        <v>805</v>
      </c>
      <c r="C12153" t="s">
        <v>14128</v>
      </c>
      <c r="J12153" t="s">
        <v>1436</v>
      </c>
      <c r="K12153">
        <v>0</v>
      </c>
      <c r="N12153" t="b">
        <v>1</v>
      </c>
      <c r="O12153" t="b">
        <v>0</v>
      </c>
      <c r="P12153" t="b">
        <v>0</v>
      </c>
      <c r="Q12153">
        <v>11</v>
      </c>
      <c r="R12153">
        <v>0</v>
      </c>
      <c r="S12153">
        <v>1</v>
      </c>
      <c r="T12153">
        <v>3</v>
      </c>
      <c r="U12153" t="b">
        <v>1</v>
      </c>
      <c r="V12153" t="s">
        <v>1081</v>
      </c>
      <c r="W12153" t="s">
        <v>2904</v>
      </c>
      <c r="X12153" t="s">
        <v>14547</v>
      </c>
      <c r="Y12153">
        <v>35</v>
      </c>
      <c r="Z12153">
        <v>35</v>
      </c>
      <c r="AA12153">
        <v>3</v>
      </c>
      <c r="AB12153">
        <v>3</v>
      </c>
      <c r="AC12153">
        <v>11</v>
      </c>
    </row>
    <row r="12154" spans="1:29">
      <c r="A12154">
        <v>13149</v>
      </c>
      <c r="B12154" t="s">
        <v>805</v>
      </c>
      <c r="C12154" t="s">
        <v>14129</v>
      </c>
      <c r="J12154" t="s">
        <v>1436</v>
      </c>
      <c r="K12154">
        <v>0</v>
      </c>
      <c r="N12154" t="b">
        <v>1</v>
      </c>
      <c r="O12154" t="b">
        <v>0</v>
      </c>
      <c r="P12154" t="b">
        <v>0</v>
      </c>
      <c r="Q12154">
        <v>11</v>
      </c>
      <c r="R12154">
        <v>0</v>
      </c>
      <c r="S12154">
        <v>1</v>
      </c>
      <c r="T12154">
        <v>3</v>
      </c>
      <c r="U12154" t="b">
        <v>1</v>
      </c>
      <c r="V12154" t="s">
        <v>1081</v>
      </c>
      <c r="W12154" t="s">
        <v>2904</v>
      </c>
      <c r="X12154" t="s">
        <v>15402</v>
      </c>
      <c r="Y12154">
        <v>36</v>
      </c>
      <c r="Z12154">
        <v>36</v>
      </c>
      <c r="AA12154">
        <v>2</v>
      </c>
      <c r="AB12154">
        <v>2</v>
      </c>
      <c r="AC12154">
        <v>11</v>
      </c>
    </row>
    <row r="12155" spans="1:29">
      <c r="A12155">
        <v>13150</v>
      </c>
      <c r="B12155" t="s">
        <v>805</v>
      </c>
      <c r="C12155" t="s">
        <v>14130</v>
      </c>
      <c r="J12155" t="s">
        <v>1436</v>
      </c>
      <c r="K12155">
        <v>0</v>
      </c>
      <c r="N12155" t="b">
        <v>1</v>
      </c>
      <c r="O12155" t="b">
        <v>0</v>
      </c>
      <c r="P12155" t="b">
        <v>0</v>
      </c>
      <c r="Q12155">
        <v>11</v>
      </c>
      <c r="R12155">
        <v>0</v>
      </c>
      <c r="S12155">
        <v>1</v>
      </c>
      <c r="T12155">
        <v>3</v>
      </c>
      <c r="U12155" t="b">
        <v>1</v>
      </c>
      <c r="V12155" t="s">
        <v>1081</v>
      </c>
      <c r="W12155" t="s">
        <v>2904</v>
      </c>
      <c r="X12155" t="s">
        <v>14548</v>
      </c>
      <c r="Y12155">
        <v>36</v>
      </c>
      <c r="Z12155">
        <v>36</v>
      </c>
      <c r="AA12155">
        <v>3</v>
      </c>
      <c r="AB12155">
        <v>3</v>
      </c>
      <c r="AC12155">
        <v>11</v>
      </c>
    </row>
    <row r="12156" spans="1:29">
      <c r="A12156">
        <v>13151</v>
      </c>
      <c r="B12156" t="s">
        <v>805</v>
      </c>
      <c r="C12156" t="s">
        <v>14131</v>
      </c>
      <c r="J12156" t="s">
        <v>1436</v>
      </c>
      <c r="K12156">
        <v>0</v>
      </c>
      <c r="N12156" t="b">
        <v>1</v>
      </c>
      <c r="O12156" t="b">
        <v>0</v>
      </c>
      <c r="P12156" t="b">
        <v>0</v>
      </c>
      <c r="Q12156">
        <v>11</v>
      </c>
      <c r="R12156">
        <v>0</v>
      </c>
      <c r="S12156">
        <v>1</v>
      </c>
      <c r="T12156">
        <v>3</v>
      </c>
      <c r="U12156" t="b">
        <v>1</v>
      </c>
      <c r="V12156" t="s">
        <v>1081</v>
      </c>
      <c r="W12156" t="s">
        <v>2904</v>
      </c>
      <c r="X12156" t="s">
        <v>15403</v>
      </c>
      <c r="Y12156">
        <v>37</v>
      </c>
      <c r="Z12156">
        <v>37</v>
      </c>
      <c r="AA12156">
        <v>2</v>
      </c>
      <c r="AB12156">
        <v>2</v>
      </c>
      <c r="AC12156">
        <v>11</v>
      </c>
    </row>
    <row r="12157" spans="1:29">
      <c r="A12157">
        <v>13152</v>
      </c>
      <c r="B12157" t="s">
        <v>805</v>
      </c>
      <c r="C12157" t="s">
        <v>14132</v>
      </c>
      <c r="J12157" t="s">
        <v>1436</v>
      </c>
      <c r="K12157">
        <v>0</v>
      </c>
      <c r="N12157" t="b">
        <v>1</v>
      </c>
      <c r="O12157" t="b">
        <v>0</v>
      </c>
      <c r="P12157" t="b">
        <v>0</v>
      </c>
      <c r="Q12157">
        <v>11</v>
      </c>
      <c r="R12157">
        <v>0</v>
      </c>
      <c r="S12157">
        <v>1</v>
      </c>
      <c r="T12157">
        <v>3</v>
      </c>
      <c r="U12157" t="b">
        <v>1</v>
      </c>
      <c r="V12157" t="s">
        <v>1081</v>
      </c>
      <c r="W12157" t="s">
        <v>2904</v>
      </c>
      <c r="X12157" t="s">
        <v>14549</v>
      </c>
      <c r="Y12157">
        <v>37</v>
      </c>
      <c r="Z12157">
        <v>37</v>
      </c>
      <c r="AA12157">
        <v>3</v>
      </c>
      <c r="AB12157">
        <v>3</v>
      </c>
      <c r="AC12157">
        <v>11</v>
      </c>
    </row>
    <row r="12158" spans="1:29">
      <c r="A12158">
        <v>13153</v>
      </c>
      <c r="B12158" t="s">
        <v>805</v>
      </c>
      <c r="C12158" t="s">
        <v>14133</v>
      </c>
      <c r="J12158" t="s">
        <v>1436</v>
      </c>
      <c r="K12158">
        <v>0</v>
      </c>
      <c r="N12158" t="b">
        <v>1</v>
      </c>
      <c r="O12158" t="b">
        <v>0</v>
      </c>
      <c r="P12158" t="b">
        <v>0</v>
      </c>
      <c r="Q12158">
        <v>11</v>
      </c>
      <c r="R12158">
        <v>0</v>
      </c>
      <c r="S12158">
        <v>1</v>
      </c>
      <c r="T12158">
        <v>3</v>
      </c>
      <c r="U12158" t="b">
        <v>1</v>
      </c>
      <c r="V12158" t="s">
        <v>1081</v>
      </c>
      <c r="W12158" t="s">
        <v>2904</v>
      </c>
      <c r="X12158" t="s">
        <v>15405</v>
      </c>
      <c r="Y12158">
        <v>38</v>
      </c>
      <c r="Z12158">
        <v>38</v>
      </c>
      <c r="AA12158">
        <v>2</v>
      </c>
      <c r="AB12158">
        <v>2</v>
      </c>
      <c r="AC12158">
        <v>11</v>
      </c>
    </row>
    <row r="12159" spans="1:29">
      <c r="A12159">
        <v>13154</v>
      </c>
      <c r="B12159" t="s">
        <v>805</v>
      </c>
      <c r="C12159" t="s">
        <v>14134</v>
      </c>
      <c r="J12159" t="s">
        <v>1436</v>
      </c>
      <c r="K12159">
        <v>0</v>
      </c>
      <c r="N12159" t="b">
        <v>1</v>
      </c>
      <c r="O12159" t="b">
        <v>0</v>
      </c>
      <c r="P12159" t="b">
        <v>0</v>
      </c>
      <c r="Q12159">
        <v>11</v>
      </c>
      <c r="R12159">
        <v>0</v>
      </c>
      <c r="S12159">
        <v>1</v>
      </c>
      <c r="T12159">
        <v>3</v>
      </c>
      <c r="U12159" t="b">
        <v>1</v>
      </c>
      <c r="V12159" t="s">
        <v>1081</v>
      </c>
      <c r="W12159" t="s">
        <v>2904</v>
      </c>
      <c r="X12159" t="s">
        <v>15406</v>
      </c>
      <c r="Y12159">
        <v>38</v>
      </c>
      <c r="Z12159">
        <v>38</v>
      </c>
      <c r="AA12159">
        <v>3</v>
      </c>
      <c r="AB12159">
        <v>3</v>
      </c>
      <c r="AC12159">
        <v>11</v>
      </c>
    </row>
    <row r="12160" spans="1:29">
      <c r="A12160">
        <v>13155</v>
      </c>
      <c r="B12160" t="s">
        <v>805</v>
      </c>
      <c r="C12160" t="s">
        <v>14135</v>
      </c>
      <c r="J12160" t="s">
        <v>1436</v>
      </c>
      <c r="K12160">
        <v>0</v>
      </c>
      <c r="N12160" t="b">
        <v>1</v>
      </c>
      <c r="O12160" t="b">
        <v>0</v>
      </c>
      <c r="P12160" t="b">
        <v>0</v>
      </c>
      <c r="Q12160">
        <v>11</v>
      </c>
      <c r="R12160">
        <v>0</v>
      </c>
      <c r="S12160">
        <v>1</v>
      </c>
      <c r="T12160">
        <v>3</v>
      </c>
      <c r="U12160" t="b">
        <v>1</v>
      </c>
      <c r="V12160" t="s">
        <v>1081</v>
      </c>
      <c r="W12160" t="s">
        <v>2904</v>
      </c>
      <c r="X12160" t="s">
        <v>15407</v>
      </c>
      <c r="Y12160">
        <v>39</v>
      </c>
      <c r="Z12160">
        <v>39</v>
      </c>
      <c r="AA12160">
        <v>2</v>
      </c>
      <c r="AB12160">
        <v>2</v>
      </c>
      <c r="AC12160">
        <v>11</v>
      </c>
    </row>
    <row r="12161" spans="1:29">
      <c r="A12161">
        <v>13156</v>
      </c>
      <c r="B12161" t="s">
        <v>805</v>
      </c>
      <c r="C12161" t="s">
        <v>14136</v>
      </c>
      <c r="J12161" t="s">
        <v>1436</v>
      </c>
      <c r="K12161">
        <v>0</v>
      </c>
      <c r="N12161" t="b">
        <v>1</v>
      </c>
      <c r="O12161" t="b">
        <v>0</v>
      </c>
      <c r="P12161" t="b">
        <v>0</v>
      </c>
      <c r="Q12161">
        <v>11</v>
      </c>
      <c r="R12161">
        <v>0</v>
      </c>
      <c r="S12161">
        <v>1</v>
      </c>
      <c r="T12161">
        <v>3</v>
      </c>
      <c r="U12161" t="b">
        <v>1</v>
      </c>
      <c r="V12161" t="s">
        <v>1081</v>
      </c>
      <c r="W12161" t="s">
        <v>2904</v>
      </c>
      <c r="X12161" t="s">
        <v>15408</v>
      </c>
      <c r="Y12161">
        <v>39</v>
      </c>
      <c r="Z12161">
        <v>39</v>
      </c>
      <c r="AA12161">
        <v>3</v>
      </c>
      <c r="AB12161">
        <v>3</v>
      </c>
      <c r="AC12161">
        <v>11</v>
      </c>
    </row>
    <row r="12162" spans="1:29">
      <c r="A12162">
        <v>13157</v>
      </c>
      <c r="B12162" t="s">
        <v>805</v>
      </c>
      <c r="C12162" t="s">
        <v>14137</v>
      </c>
      <c r="J12162" t="s">
        <v>1438</v>
      </c>
      <c r="K12162">
        <v>0</v>
      </c>
      <c r="N12162" t="b">
        <v>1</v>
      </c>
      <c r="O12162" t="b">
        <v>0</v>
      </c>
      <c r="P12162" t="b">
        <v>0</v>
      </c>
      <c r="Q12162">
        <v>11</v>
      </c>
      <c r="R12162">
        <v>0</v>
      </c>
      <c r="S12162">
        <v>1</v>
      </c>
      <c r="T12162">
        <v>3</v>
      </c>
      <c r="U12162" t="b">
        <v>1</v>
      </c>
      <c r="V12162" t="s">
        <v>1081</v>
      </c>
      <c r="W12162" t="s">
        <v>2904</v>
      </c>
      <c r="X12162" t="s">
        <v>14806</v>
      </c>
      <c r="Y12162">
        <v>30</v>
      </c>
      <c r="Z12162">
        <v>30</v>
      </c>
      <c r="AA12162">
        <v>4</v>
      </c>
      <c r="AB12162">
        <v>4</v>
      </c>
      <c r="AC12162">
        <v>11</v>
      </c>
    </row>
    <row r="12163" spans="1:29">
      <c r="A12163">
        <v>13158</v>
      </c>
      <c r="B12163" t="s">
        <v>805</v>
      </c>
      <c r="C12163" t="s">
        <v>14138</v>
      </c>
      <c r="J12163" t="s">
        <v>1438</v>
      </c>
      <c r="K12163">
        <v>0</v>
      </c>
      <c r="N12163" t="b">
        <v>1</v>
      </c>
      <c r="O12163" t="b">
        <v>0</v>
      </c>
      <c r="P12163" t="b">
        <v>0</v>
      </c>
      <c r="Q12163">
        <v>11</v>
      </c>
      <c r="R12163">
        <v>0</v>
      </c>
      <c r="S12163">
        <v>1</v>
      </c>
      <c r="T12163">
        <v>3</v>
      </c>
      <c r="U12163" t="b">
        <v>1</v>
      </c>
      <c r="V12163" t="s">
        <v>1081</v>
      </c>
      <c r="W12163" t="s">
        <v>2904</v>
      </c>
      <c r="X12163" t="s">
        <v>14807</v>
      </c>
      <c r="Y12163">
        <v>31</v>
      </c>
      <c r="Z12163">
        <v>31</v>
      </c>
      <c r="AA12163">
        <v>4</v>
      </c>
      <c r="AB12163">
        <v>4</v>
      </c>
      <c r="AC12163">
        <v>11</v>
      </c>
    </row>
    <row r="12164" spans="1:29">
      <c r="A12164">
        <v>13159</v>
      </c>
      <c r="B12164" t="s">
        <v>805</v>
      </c>
      <c r="C12164" t="s">
        <v>14139</v>
      </c>
      <c r="J12164" t="s">
        <v>1438</v>
      </c>
      <c r="K12164">
        <v>0</v>
      </c>
      <c r="N12164" t="b">
        <v>1</v>
      </c>
      <c r="O12164" t="b">
        <v>0</v>
      </c>
      <c r="P12164" t="b">
        <v>0</v>
      </c>
      <c r="Q12164">
        <v>11</v>
      </c>
      <c r="R12164">
        <v>0</v>
      </c>
      <c r="S12164">
        <v>1</v>
      </c>
      <c r="T12164">
        <v>3</v>
      </c>
      <c r="U12164" t="b">
        <v>1</v>
      </c>
      <c r="V12164" t="s">
        <v>1081</v>
      </c>
      <c r="W12164" t="s">
        <v>2904</v>
      </c>
      <c r="X12164" t="s">
        <v>14830</v>
      </c>
      <c r="Y12164">
        <v>32</v>
      </c>
      <c r="Z12164">
        <v>32</v>
      </c>
      <c r="AA12164">
        <v>4</v>
      </c>
      <c r="AB12164">
        <v>4</v>
      </c>
      <c r="AC12164">
        <v>11</v>
      </c>
    </row>
    <row r="12165" spans="1:29">
      <c r="A12165">
        <v>13160</v>
      </c>
      <c r="B12165" t="s">
        <v>805</v>
      </c>
      <c r="C12165" t="s">
        <v>14140</v>
      </c>
      <c r="J12165" t="s">
        <v>1438</v>
      </c>
      <c r="K12165">
        <v>0</v>
      </c>
      <c r="N12165" t="b">
        <v>1</v>
      </c>
      <c r="O12165" t="b">
        <v>0</v>
      </c>
      <c r="P12165" t="b">
        <v>0</v>
      </c>
      <c r="Q12165">
        <v>11</v>
      </c>
      <c r="R12165">
        <v>0</v>
      </c>
      <c r="S12165">
        <v>1</v>
      </c>
      <c r="T12165">
        <v>3</v>
      </c>
      <c r="U12165" t="b">
        <v>1</v>
      </c>
      <c r="V12165" t="s">
        <v>1081</v>
      </c>
      <c r="W12165" t="s">
        <v>2904</v>
      </c>
      <c r="X12165" t="s">
        <v>14832</v>
      </c>
      <c r="Y12165">
        <v>33</v>
      </c>
      <c r="Z12165">
        <v>33</v>
      </c>
      <c r="AA12165">
        <v>4</v>
      </c>
      <c r="AB12165">
        <v>4</v>
      </c>
      <c r="AC12165">
        <v>11</v>
      </c>
    </row>
    <row r="12166" spans="1:29">
      <c r="A12166">
        <v>13161</v>
      </c>
      <c r="B12166" t="s">
        <v>805</v>
      </c>
      <c r="C12166" t="s">
        <v>14141</v>
      </c>
      <c r="J12166" t="s">
        <v>1438</v>
      </c>
      <c r="K12166">
        <v>0</v>
      </c>
      <c r="N12166" t="b">
        <v>1</v>
      </c>
      <c r="O12166" t="b">
        <v>0</v>
      </c>
      <c r="P12166" t="b">
        <v>0</v>
      </c>
      <c r="Q12166">
        <v>11</v>
      </c>
      <c r="R12166">
        <v>0</v>
      </c>
      <c r="S12166">
        <v>1</v>
      </c>
      <c r="T12166">
        <v>3</v>
      </c>
      <c r="U12166" t="b">
        <v>1</v>
      </c>
      <c r="V12166" t="s">
        <v>1081</v>
      </c>
      <c r="W12166" t="s">
        <v>2904</v>
      </c>
      <c r="X12166" t="s">
        <v>14834</v>
      </c>
      <c r="Y12166">
        <v>34</v>
      </c>
      <c r="Z12166">
        <v>34</v>
      </c>
      <c r="AA12166">
        <v>4</v>
      </c>
      <c r="AB12166">
        <v>4</v>
      </c>
      <c r="AC12166">
        <v>11</v>
      </c>
    </row>
    <row r="12167" spans="1:29">
      <c r="A12167">
        <v>13162</v>
      </c>
      <c r="B12167" t="s">
        <v>805</v>
      </c>
      <c r="C12167" t="s">
        <v>14142</v>
      </c>
      <c r="J12167" t="s">
        <v>1438</v>
      </c>
      <c r="K12167">
        <v>0</v>
      </c>
      <c r="N12167" t="b">
        <v>1</v>
      </c>
      <c r="O12167" t="b">
        <v>0</v>
      </c>
      <c r="P12167" t="b">
        <v>0</v>
      </c>
      <c r="Q12167">
        <v>11</v>
      </c>
      <c r="R12167">
        <v>0</v>
      </c>
      <c r="S12167">
        <v>1</v>
      </c>
      <c r="T12167">
        <v>3</v>
      </c>
      <c r="U12167" t="b">
        <v>1</v>
      </c>
      <c r="V12167" t="s">
        <v>1081</v>
      </c>
      <c r="W12167" t="s">
        <v>2904</v>
      </c>
      <c r="X12167" t="s">
        <v>14810</v>
      </c>
      <c r="Y12167">
        <v>35</v>
      </c>
      <c r="Z12167">
        <v>35</v>
      </c>
      <c r="AA12167">
        <v>4</v>
      </c>
      <c r="AB12167">
        <v>4</v>
      </c>
      <c r="AC12167">
        <v>11</v>
      </c>
    </row>
    <row r="12168" spans="1:29">
      <c r="A12168">
        <v>13163</v>
      </c>
      <c r="B12168" t="s">
        <v>805</v>
      </c>
      <c r="C12168" t="s">
        <v>14143</v>
      </c>
      <c r="J12168" t="s">
        <v>1438</v>
      </c>
      <c r="K12168">
        <v>0</v>
      </c>
      <c r="N12168" t="b">
        <v>1</v>
      </c>
      <c r="O12168" t="b">
        <v>0</v>
      </c>
      <c r="P12168" t="b">
        <v>0</v>
      </c>
      <c r="Q12168">
        <v>11</v>
      </c>
      <c r="R12168">
        <v>0</v>
      </c>
      <c r="S12168">
        <v>1</v>
      </c>
      <c r="T12168">
        <v>3</v>
      </c>
      <c r="U12168" t="b">
        <v>1</v>
      </c>
      <c r="V12168" t="s">
        <v>1081</v>
      </c>
      <c r="W12168" t="s">
        <v>2904</v>
      </c>
      <c r="X12168" t="s">
        <v>14812</v>
      </c>
      <c r="Y12168">
        <v>36</v>
      </c>
      <c r="Z12168">
        <v>36</v>
      </c>
      <c r="AA12168">
        <v>4</v>
      </c>
      <c r="AB12168">
        <v>4</v>
      </c>
      <c r="AC12168">
        <v>11</v>
      </c>
    </row>
    <row r="12169" spans="1:29">
      <c r="A12169">
        <v>13164</v>
      </c>
      <c r="B12169" t="s">
        <v>805</v>
      </c>
      <c r="C12169" t="s">
        <v>14144</v>
      </c>
      <c r="J12169" t="s">
        <v>1438</v>
      </c>
      <c r="K12169">
        <v>0</v>
      </c>
      <c r="N12169" t="b">
        <v>1</v>
      </c>
      <c r="O12169" t="b">
        <v>0</v>
      </c>
      <c r="P12169" t="b">
        <v>0</v>
      </c>
      <c r="Q12169">
        <v>11</v>
      </c>
      <c r="R12169">
        <v>0</v>
      </c>
      <c r="S12169">
        <v>1</v>
      </c>
      <c r="T12169">
        <v>3</v>
      </c>
      <c r="U12169" t="b">
        <v>1</v>
      </c>
      <c r="V12169" t="s">
        <v>1081</v>
      </c>
      <c r="W12169" t="s">
        <v>2904</v>
      </c>
      <c r="X12169" t="s">
        <v>15404</v>
      </c>
      <c r="Y12169">
        <v>37</v>
      </c>
      <c r="Z12169">
        <v>37</v>
      </c>
      <c r="AA12169">
        <v>4</v>
      </c>
      <c r="AB12169">
        <v>4</v>
      </c>
      <c r="AC12169">
        <v>11</v>
      </c>
    </row>
    <row r="12170" spans="1:29">
      <c r="A12170">
        <v>13165</v>
      </c>
      <c r="B12170" t="s">
        <v>805</v>
      </c>
      <c r="C12170" t="s">
        <v>14145</v>
      </c>
      <c r="J12170" t="s">
        <v>1438</v>
      </c>
      <c r="K12170">
        <v>0</v>
      </c>
      <c r="N12170" t="b">
        <v>1</v>
      </c>
      <c r="O12170" t="b">
        <v>0</v>
      </c>
      <c r="P12170" t="b">
        <v>0</v>
      </c>
      <c r="Q12170">
        <v>11</v>
      </c>
      <c r="R12170">
        <v>0</v>
      </c>
      <c r="S12170">
        <v>1</v>
      </c>
      <c r="T12170">
        <v>3</v>
      </c>
      <c r="U12170" t="b">
        <v>1</v>
      </c>
      <c r="V12170" t="s">
        <v>1081</v>
      </c>
      <c r="W12170" t="s">
        <v>2904</v>
      </c>
      <c r="X12170" t="s">
        <v>14814</v>
      </c>
      <c r="Y12170">
        <v>38</v>
      </c>
      <c r="Z12170">
        <v>38</v>
      </c>
      <c r="AA12170">
        <v>4</v>
      </c>
      <c r="AB12170">
        <v>4</v>
      </c>
      <c r="AC12170">
        <v>11</v>
      </c>
    </row>
    <row r="12171" spans="1:29">
      <c r="A12171">
        <v>13166</v>
      </c>
      <c r="B12171" t="s">
        <v>805</v>
      </c>
      <c r="C12171" t="s">
        <v>14146</v>
      </c>
      <c r="J12171" t="s">
        <v>1438</v>
      </c>
      <c r="K12171">
        <v>0</v>
      </c>
      <c r="N12171" t="b">
        <v>1</v>
      </c>
      <c r="O12171" t="b">
        <v>0</v>
      </c>
      <c r="P12171" t="b">
        <v>0</v>
      </c>
      <c r="Q12171">
        <v>11</v>
      </c>
      <c r="R12171">
        <v>0</v>
      </c>
      <c r="S12171">
        <v>1</v>
      </c>
      <c r="T12171">
        <v>3</v>
      </c>
      <c r="U12171" t="b">
        <v>1</v>
      </c>
      <c r="V12171" t="s">
        <v>1081</v>
      </c>
      <c r="W12171" t="s">
        <v>2904</v>
      </c>
      <c r="X12171" t="s">
        <v>14815</v>
      </c>
      <c r="Y12171">
        <v>39</v>
      </c>
      <c r="Z12171">
        <v>39</v>
      </c>
      <c r="AA12171">
        <v>4</v>
      </c>
      <c r="AB12171">
        <v>4</v>
      </c>
      <c r="AC12171">
        <v>11</v>
      </c>
    </row>
    <row r="12172" spans="1:29">
      <c r="A12172">
        <v>13167</v>
      </c>
      <c r="B12172" t="s">
        <v>805</v>
      </c>
      <c r="C12172" t="s">
        <v>14147</v>
      </c>
      <c r="J12172" t="s">
        <v>1444</v>
      </c>
      <c r="K12172">
        <v>0</v>
      </c>
      <c r="N12172" t="b">
        <v>1</v>
      </c>
      <c r="O12172" t="b">
        <v>0</v>
      </c>
      <c r="P12172" t="b">
        <v>0</v>
      </c>
      <c r="Q12172">
        <v>11</v>
      </c>
      <c r="R12172">
        <v>0</v>
      </c>
      <c r="S12172">
        <v>1</v>
      </c>
      <c r="T12172">
        <v>3</v>
      </c>
      <c r="U12172" t="b">
        <v>1</v>
      </c>
      <c r="V12172" t="s">
        <v>1081</v>
      </c>
      <c r="W12172" t="s">
        <v>2904</v>
      </c>
      <c r="X12172" t="s">
        <v>14622</v>
      </c>
      <c r="Y12172">
        <v>30</v>
      </c>
      <c r="Z12172">
        <v>30</v>
      </c>
      <c r="AA12172">
        <v>5</v>
      </c>
      <c r="AB12172">
        <v>5</v>
      </c>
      <c r="AC12172">
        <v>11</v>
      </c>
    </row>
    <row r="12173" spans="1:29">
      <c r="A12173">
        <v>13168</v>
      </c>
      <c r="B12173" t="s">
        <v>805</v>
      </c>
      <c r="C12173" t="s">
        <v>14148</v>
      </c>
      <c r="J12173" t="s">
        <v>1444</v>
      </c>
      <c r="K12173">
        <v>0</v>
      </c>
      <c r="N12173" t="b">
        <v>1</v>
      </c>
      <c r="O12173" t="b">
        <v>0</v>
      </c>
      <c r="P12173" t="b">
        <v>0</v>
      </c>
      <c r="Q12173">
        <v>11</v>
      </c>
      <c r="R12173">
        <v>0</v>
      </c>
      <c r="S12173">
        <v>1</v>
      </c>
      <c r="T12173">
        <v>3</v>
      </c>
      <c r="U12173" t="b">
        <v>1</v>
      </c>
      <c r="V12173" t="s">
        <v>1081</v>
      </c>
      <c r="W12173" t="s">
        <v>2904</v>
      </c>
      <c r="X12173" t="s">
        <v>14631</v>
      </c>
      <c r="Y12173">
        <v>30</v>
      </c>
      <c r="Z12173">
        <v>30</v>
      </c>
      <c r="AA12173">
        <v>6</v>
      </c>
      <c r="AB12173">
        <v>6</v>
      </c>
      <c r="AC12173">
        <v>11</v>
      </c>
    </row>
    <row r="12174" spans="1:29">
      <c r="A12174">
        <v>13169</v>
      </c>
      <c r="B12174" t="s">
        <v>805</v>
      </c>
      <c r="C12174" t="s">
        <v>14149</v>
      </c>
      <c r="J12174" t="s">
        <v>1444</v>
      </c>
      <c r="K12174">
        <v>0</v>
      </c>
      <c r="N12174" t="b">
        <v>1</v>
      </c>
      <c r="O12174" t="b">
        <v>0</v>
      </c>
      <c r="P12174" t="b">
        <v>0</v>
      </c>
      <c r="Q12174">
        <v>11</v>
      </c>
      <c r="R12174">
        <v>0</v>
      </c>
      <c r="S12174">
        <v>1</v>
      </c>
      <c r="T12174">
        <v>3</v>
      </c>
      <c r="U12174" t="b">
        <v>1</v>
      </c>
      <c r="V12174" t="s">
        <v>1081</v>
      </c>
      <c r="W12174" t="s">
        <v>2904</v>
      </c>
      <c r="X12174" t="s">
        <v>14637</v>
      </c>
      <c r="Y12174">
        <v>30</v>
      </c>
      <c r="Z12174">
        <v>30</v>
      </c>
      <c r="AA12174">
        <v>7</v>
      </c>
      <c r="AB12174">
        <v>7</v>
      </c>
      <c r="AC12174">
        <v>11</v>
      </c>
    </row>
    <row r="12175" spans="1:29">
      <c r="A12175">
        <v>13170</v>
      </c>
      <c r="B12175" t="s">
        <v>805</v>
      </c>
      <c r="C12175" t="s">
        <v>14150</v>
      </c>
      <c r="J12175" t="s">
        <v>1444</v>
      </c>
      <c r="K12175">
        <v>0</v>
      </c>
      <c r="N12175" t="b">
        <v>1</v>
      </c>
      <c r="O12175" t="b">
        <v>0</v>
      </c>
      <c r="P12175" t="b">
        <v>0</v>
      </c>
      <c r="Q12175">
        <v>11</v>
      </c>
      <c r="R12175">
        <v>0</v>
      </c>
      <c r="S12175">
        <v>1</v>
      </c>
      <c r="T12175">
        <v>3</v>
      </c>
      <c r="U12175" t="b">
        <v>1</v>
      </c>
      <c r="V12175" t="s">
        <v>1081</v>
      </c>
      <c r="W12175" t="s">
        <v>2904</v>
      </c>
      <c r="X12175" t="s">
        <v>14643</v>
      </c>
      <c r="Y12175">
        <v>30</v>
      </c>
      <c r="Z12175">
        <v>30</v>
      </c>
      <c r="AA12175">
        <v>8</v>
      </c>
      <c r="AB12175">
        <v>8</v>
      </c>
      <c r="AC12175">
        <v>11</v>
      </c>
    </row>
    <row r="12176" spans="1:29">
      <c r="A12176">
        <v>13171</v>
      </c>
      <c r="B12176" t="s">
        <v>805</v>
      </c>
      <c r="C12176" t="s">
        <v>14151</v>
      </c>
      <c r="J12176" t="s">
        <v>1444</v>
      </c>
      <c r="K12176">
        <v>0</v>
      </c>
      <c r="N12176" t="b">
        <v>1</v>
      </c>
      <c r="O12176" t="b">
        <v>0</v>
      </c>
      <c r="P12176" t="b">
        <v>0</v>
      </c>
      <c r="Q12176">
        <v>11</v>
      </c>
      <c r="R12176">
        <v>0</v>
      </c>
      <c r="S12176">
        <v>1</v>
      </c>
      <c r="T12176">
        <v>3</v>
      </c>
      <c r="U12176" t="b">
        <v>1</v>
      </c>
      <c r="V12176" t="s">
        <v>1081</v>
      </c>
      <c r="W12176" t="s">
        <v>2904</v>
      </c>
      <c r="X12176" t="s">
        <v>14808</v>
      </c>
      <c r="Y12176">
        <v>31</v>
      </c>
      <c r="Z12176">
        <v>31</v>
      </c>
      <c r="AA12176">
        <v>5</v>
      </c>
      <c r="AB12176">
        <v>5</v>
      </c>
      <c r="AC12176">
        <v>11</v>
      </c>
    </row>
    <row r="12177" spans="1:29">
      <c r="A12177">
        <v>13172</v>
      </c>
      <c r="B12177" t="s">
        <v>805</v>
      </c>
      <c r="C12177" t="s">
        <v>14152</v>
      </c>
      <c r="J12177" t="s">
        <v>1444</v>
      </c>
      <c r="K12177">
        <v>0</v>
      </c>
      <c r="N12177" t="b">
        <v>1</v>
      </c>
      <c r="O12177" t="b">
        <v>0</v>
      </c>
      <c r="P12177" t="b">
        <v>0</v>
      </c>
      <c r="Q12177">
        <v>11</v>
      </c>
      <c r="R12177">
        <v>0</v>
      </c>
      <c r="S12177">
        <v>1</v>
      </c>
      <c r="T12177">
        <v>3</v>
      </c>
      <c r="U12177" t="b">
        <v>1</v>
      </c>
      <c r="V12177" t="s">
        <v>1081</v>
      </c>
      <c r="W12177" t="s">
        <v>2904</v>
      </c>
      <c r="X12177" t="s">
        <v>14809</v>
      </c>
      <c r="Y12177">
        <v>31</v>
      </c>
      <c r="Z12177">
        <v>31</v>
      </c>
      <c r="AA12177">
        <v>6</v>
      </c>
      <c r="AB12177">
        <v>6</v>
      </c>
      <c r="AC12177">
        <v>11</v>
      </c>
    </row>
    <row r="12178" spans="1:29">
      <c r="A12178">
        <v>13173</v>
      </c>
      <c r="B12178" t="s">
        <v>805</v>
      </c>
      <c r="C12178" t="s">
        <v>14153</v>
      </c>
      <c r="J12178" t="s">
        <v>1444</v>
      </c>
      <c r="K12178">
        <v>0</v>
      </c>
      <c r="N12178" t="b">
        <v>1</v>
      </c>
      <c r="O12178" t="b">
        <v>0</v>
      </c>
      <c r="P12178" t="b">
        <v>0</v>
      </c>
      <c r="Q12178">
        <v>11</v>
      </c>
      <c r="R12178">
        <v>0</v>
      </c>
      <c r="S12178">
        <v>1</v>
      </c>
      <c r="T12178">
        <v>3</v>
      </c>
      <c r="U12178" t="b">
        <v>1</v>
      </c>
      <c r="V12178" t="s">
        <v>1081</v>
      </c>
      <c r="W12178" t="s">
        <v>2904</v>
      </c>
      <c r="X12178" t="s">
        <v>14770</v>
      </c>
      <c r="Y12178">
        <v>31</v>
      </c>
      <c r="Z12178">
        <v>31</v>
      </c>
      <c r="AA12178">
        <v>7</v>
      </c>
      <c r="AB12178">
        <v>7</v>
      </c>
      <c r="AC12178">
        <v>11</v>
      </c>
    </row>
    <row r="12179" spans="1:29">
      <c r="A12179">
        <v>13174</v>
      </c>
      <c r="B12179" t="s">
        <v>805</v>
      </c>
      <c r="C12179" t="s">
        <v>14154</v>
      </c>
      <c r="J12179" t="s">
        <v>1444</v>
      </c>
      <c r="K12179">
        <v>0</v>
      </c>
      <c r="N12179" t="b">
        <v>1</v>
      </c>
      <c r="O12179" t="b">
        <v>0</v>
      </c>
      <c r="P12179" t="b">
        <v>0</v>
      </c>
      <c r="Q12179">
        <v>11</v>
      </c>
      <c r="R12179">
        <v>0</v>
      </c>
      <c r="S12179">
        <v>1</v>
      </c>
      <c r="T12179">
        <v>3</v>
      </c>
      <c r="U12179" t="b">
        <v>1</v>
      </c>
      <c r="V12179" t="s">
        <v>1081</v>
      </c>
      <c r="W12179" t="s">
        <v>2904</v>
      </c>
      <c r="X12179" t="s">
        <v>14778</v>
      </c>
      <c r="Y12179">
        <v>31</v>
      </c>
      <c r="Z12179">
        <v>31</v>
      </c>
      <c r="AA12179">
        <v>8</v>
      </c>
      <c r="AB12179">
        <v>8</v>
      </c>
      <c r="AC12179">
        <v>11</v>
      </c>
    </row>
    <row r="12180" spans="1:29">
      <c r="A12180">
        <v>13175</v>
      </c>
      <c r="B12180" t="s">
        <v>805</v>
      </c>
      <c r="C12180" t="s">
        <v>14155</v>
      </c>
      <c r="J12180" t="s">
        <v>1444</v>
      </c>
      <c r="K12180">
        <v>0</v>
      </c>
      <c r="N12180" t="b">
        <v>1</v>
      </c>
      <c r="O12180" t="b">
        <v>0</v>
      </c>
      <c r="P12180" t="b">
        <v>0</v>
      </c>
      <c r="Q12180">
        <v>11</v>
      </c>
      <c r="R12180">
        <v>0</v>
      </c>
      <c r="S12180">
        <v>1</v>
      </c>
      <c r="T12180">
        <v>3</v>
      </c>
      <c r="U12180" t="b">
        <v>1</v>
      </c>
      <c r="V12180" t="s">
        <v>1081</v>
      </c>
      <c r="W12180" t="s">
        <v>2904</v>
      </c>
      <c r="X12180" t="s">
        <v>14831</v>
      </c>
      <c r="Y12180">
        <v>32</v>
      </c>
      <c r="Z12180">
        <v>32</v>
      </c>
      <c r="AA12180">
        <v>5</v>
      </c>
      <c r="AB12180">
        <v>5</v>
      </c>
      <c r="AC12180">
        <v>11</v>
      </c>
    </row>
    <row r="12181" spans="1:29">
      <c r="A12181">
        <v>13176</v>
      </c>
      <c r="B12181" t="s">
        <v>805</v>
      </c>
      <c r="C12181" t="s">
        <v>14156</v>
      </c>
      <c r="J12181" t="s">
        <v>1444</v>
      </c>
      <c r="K12181">
        <v>0</v>
      </c>
      <c r="N12181" t="b">
        <v>1</v>
      </c>
      <c r="O12181" t="b">
        <v>0</v>
      </c>
      <c r="P12181" t="b">
        <v>0</v>
      </c>
      <c r="Q12181">
        <v>11</v>
      </c>
      <c r="R12181">
        <v>0</v>
      </c>
      <c r="S12181">
        <v>1</v>
      </c>
      <c r="T12181">
        <v>3</v>
      </c>
      <c r="U12181" t="b">
        <v>1</v>
      </c>
      <c r="V12181" t="s">
        <v>1081</v>
      </c>
      <c r="W12181" t="s">
        <v>2904</v>
      </c>
      <c r="X12181" t="s">
        <v>14836</v>
      </c>
      <c r="Y12181">
        <v>32</v>
      </c>
      <c r="Z12181">
        <v>32</v>
      </c>
      <c r="AA12181">
        <v>6</v>
      </c>
      <c r="AB12181">
        <v>6</v>
      </c>
      <c r="AC12181">
        <v>11</v>
      </c>
    </row>
    <row r="12182" spans="1:29">
      <c r="A12182">
        <v>13177</v>
      </c>
      <c r="B12182" t="s">
        <v>805</v>
      </c>
      <c r="C12182" t="s">
        <v>14157</v>
      </c>
      <c r="J12182" t="s">
        <v>1444</v>
      </c>
      <c r="K12182">
        <v>0</v>
      </c>
      <c r="N12182" t="b">
        <v>1</v>
      </c>
      <c r="O12182" t="b">
        <v>0</v>
      </c>
      <c r="P12182" t="b">
        <v>0</v>
      </c>
      <c r="Q12182">
        <v>11</v>
      </c>
      <c r="R12182">
        <v>0</v>
      </c>
      <c r="S12182">
        <v>1</v>
      </c>
      <c r="T12182">
        <v>3</v>
      </c>
      <c r="U12182" t="b">
        <v>1</v>
      </c>
      <c r="V12182" t="s">
        <v>1081</v>
      </c>
      <c r="W12182" t="s">
        <v>2904</v>
      </c>
      <c r="X12182" t="s">
        <v>14771</v>
      </c>
      <c r="Y12182">
        <v>32</v>
      </c>
      <c r="Z12182">
        <v>32</v>
      </c>
      <c r="AA12182">
        <v>7</v>
      </c>
      <c r="AB12182">
        <v>7</v>
      </c>
      <c r="AC12182">
        <v>11</v>
      </c>
    </row>
    <row r="12183" spans="1:29">
      <c r="A12183">
        <v>13178</v>
      </c>
      <c r="B12183" t="s">
        <v>805</v>
      </c>
      <c r="C12183" t="s">
        <v>14158</v>
      </c>
      <c r="J12183" t="s">
        <v>1444</v>
      </c>
      <c r="K12183">
        <v>0</v>
      </c>
      <c r="N12183" t="b">
        <v>1</v>
      </c>
      <c r="O12183" t="b">
        <v>0</v>
      </c>
      <c r="P12183" t="b">
        <v>0</v>
      </c>
      <c r="Q12183">
        <v>11</v>
      </c>
      <c r="R12183">
        <v>0</v>
      </c>
      <c r="S12183">
        <v>1</v>
      </c>
      <c r="T12183">
        <v>3</v>
      </c>
      <c r="U12183" t="b">
        <v>1</v>
      </c>
      <c r="V12183" t="s">
        <v>1081</v>
      </c>
      <c r="W12183" t="s">
        <v>2904</v>
      </c>
      <c r="X12183" t="s">
        <v>14779</v>
      </c>
      <c r="Y12183">
        <v>32</v>
      </c>
      <c r="Z12183">
        <v>32</v>
      </c>
      <c r="AA12183">
        <v>8</v>
      </c>
      <c r="AB12183">
        <v>8</v>
      </c>
      <c r="AC12183">
        <v>11</v>
      </c>
    </row>
    <row r="12184" spans="1:29">
      <c r="A12184">
        <v>13179</v>
      </c>
      <c r="B12184" t="s">
        <v>805</v>
      </c>
      <c r="C12184" t="s">
        <v>14159</v>
      </c>
      <c r="J12184" t="s">
        <v>1444</v>
      </c>
      <c r="K12184">
        <v>0</v>
      </c>
      <c r="N12184" t="b">
        <v>1</v>
      </c>
      <c r="O12184" t="b">
        <v>0</v>
      </c>
      <c r="P12184" t="b">
        <v>0</v>
      </c>
      <c r="Q12184">
        <v>11</v>
      </c>
      <c r="R12184">
        <v>0</v>
      </c>
      <c r="S12184">
        <v>1</v>
      </c>
      <c r="T12184">
        <v>3</v>
      </c>
      <c r="U12184" t="b">
        <v>1</v>
      </c>
      <c r="V12184" t="s">
        <v>1081</v>
      </c>
      <c r="W12184" t="s">
        <v>2904</v>
      </c>
      <c r="X12184" t="s">
        <v>14833</v>
      </c>
      <c r="Y12184">
        <v>33</v>
      </c>
      <c r="Z12184">
        <v>33</v>
      </c>
      <c r="AA12184">
        <v>5</v>
      </c>
      <c r="AB12184">
        <v>5</v>
      </c>
      <c r="AC12184">
        <v>11</v>
      </c>
    </row>
    <row r="12185" spans="1:29">
      <c r="A12185">
        <v>13180</v>
      </c>
      <c r="B12185" t="s">
        <v>805</v>
      </c>
      <c r="C12185" t="s">
        <v>14160</v>
      </c>
      <c r="J12185" t="s">
        <v>1444</v>
      </c>
      <c r="K12185">
        <v>0</v>
      </c>
      <c r="N12185" t="b">
        <v>1</v>
      </c>
      <c r="O12185" t="b">
        <v>0</v>
      </c>
      <c r="P12185" t="b">
        <v>0</v>
      </c>
      <c r="Q12185">
        <v>11</v>
      </c>
      <c r="R12185">
        <v>0</v>
      </c>
      <c r="S12185">
        <v>1</v>
      </c>
      <c r="T12185">
        <v>3</v>
      </c>
      <c r="U12185" t="b">
        <v>1</v>
      </c>
      <c r="V12185" t="s">
        <v>1081</v>
      </c>
      <c r="W12185" t="s">
        <v>2904</v>
      </c>
      <c r="X12185" t="s">
        <v>14610</v>
      </c>
      <c r="Y12185">
        <v>33</v>
      </c>
      <c r="Z12185">
        <v>33</v>
      </c>
      <c r="AA12185">
        <v>6</v>
      </c>
      <c r="AB12185">
        <v>6</v>
      </c>
      <c r="AC12185">
        <v>11</v>
      </c>
    </row>
    <row r="12186" spans="1:29">
      <c r="A12186">
        <v>13181</v>
      </c>
      <c r="B12186" t="s">
        <v>805</v>
      </c>
      <c r="C12186" t="s">
        <v>14161</v>
      </c>
      <c r="J12186" t="s">
        <v>1444</v>
      </c>
      <c r="K12186">
        <v>0</v>
      </c>
      <c r="N12186" t="b">
        <v>1</v>
      </c>
      <c r="O12186" t="b">
        <v>0</v>
      </c>
      <c r="P12186" t="b">
        <v>0</v>
      </c>
      <c r="Q12186">
        <v>11</v>
      </c>
      <c r="R12186">
        <v>0</v>
      </c>
      <c r="S12186">
        <v>1</v>
      </c>
      <c r="T12186">
        <v>3</v>
      </c>
      <c r="U12186" t="b">
        <v>1</v>
      </c>
      <c r="V12186" t="s">
        <v>1081</v>
      </c>
      <c r="W12186" t="s">
        <v>2904</v>
      </c>
      <c r="X12186" t="s">
        <v>14772</v>
      </c>
      <c r="Y12186">
        <v>33</v>
      </c>
      <c r="Z12186">
        <v>33</v>
      </c>
      <c r="AA12186">
        <v>7</v>
      </c>
      <c r="AB12186">
        <v>7</v>
      </c>
      <c r="AC12186">
        <v>11</v>
      </c>
    </row>
    <row r="12187" spans="1:29">
      <c r="A12187">
        <v>13182</v>
      </c>
      <c r="B12187" t="s">
        <v>805</v>
      </c>
      <c r="C12187" t="s">
        <v>14162</v>
      </c>
      <c r="J12187" t="s">
        <v>1444</v>
      </c>
      <c r="K12187">
        <v>0</v>
      </c>
      <c r="N12187" t="b">
        <v>1</v>
      </c>
      <c r="O12187" t="b">
        <v>0</v>
      </c>
      <c r="P12187" t="b">
        <v>0</v>
      </c>
      <c r="Q12187">
        <v>11</v>
      </c>
      <c r="R12187">
        <v>0</v>
      </c>
      <c r="S12187">
        <v>1</v>
      </c>
      <c r="T12187">
        <v>3</v>
      </c>
      <c r="U12187" t="b">
        <v>1</v>
      </c>
      <c r="V12187" t="s">
        <v>1081</v>
      </c>
      <c r="W12187" t="s">
        <v>2904</v>
      </c>
      <c r="X12187" t="s">
        <v>14773</v>
      </c>
      <c r="Y12187">
        <v>33</v>
      </c>
      <c r="Z12187">
        <v>33</v>
      </c>
      <c r="AA12187">
        <v>8</v>
      </c>
      <c r="AB12187">
        <v>8</v>
      </c>
      <c r="AC12187">
        <v>11</v>
      </c>
    </row>
    <row r="12188" spans="1:29">
      <c r="A12188">
        <v>13183</v>
      </c>
      <c r="B12188" t="s">
        <v>805</v>
      </c>
      <c r="C12188" t="s">
        <v>14163</v>
      </c>
      <c r="J12188" t="s">
        <v>1444</v>
      </c>
      <c r="K12188">
        <v>0</v>
      </c>
      <c r="N12188" t="b">
        <v>1</v>
      </c>
      <c r="O12188" t="b">
        <v>0</v>
      </c>
      <c r="P12188" t="b">
        <v>0</v>
      </c>
      <c r="Q12188">
        <v>11</v>
      </c>
      <c r="R12188">
        <v>0</v>
      </c>
      <c r="S12188">
        <v>1</v>
      </c>
      <c r="T12188">
        <v>3</v>
      </c>
      <c r="U12188" t="b">
        <v>1</v>
      </c>
      <c r="V12188" t="s">
        <v>1081</v>
      </c>
      <c r="W12188" t="s">
        <v>2904</v>
      </c>
      <c r="X12188" t="s">
        <v>14835</v>
      </c>
      <c r="Y12188">
        <v>34</v>
      </c>
      <c r="Z12188">
        <v>34</v>
      </c>
      <c r="AA12188">
        <v>5</v>
      </c>
      <c r="AB12188">
        <v>5</v>
      </c>
      <c r="AC12188">
        <v>11</v>
      </c>
    </row>
    <row r="12189" spans="1:29">
      <c r="A12189">
        <v>13184</v>
      </c>
      <c r="B12189" t="s">
        <v>805</v>
      </c>
      <c r="C12189" t="s">
        <v>14164</v>
      </c>
      <c r="J12189" t="s">
        <v>1444</v>
      </c>
      <c r="K12189">
        <v>0</v>
      </c>
      <c r="N12189" t="b">
        <v>1</v>
      </c>
      <c r="O12189" t="b">
        <v>0</v>
      </c>
      <c r="P12189" t="b">
        <v>0</v>
      </c>
      <c r="Q12189">
        <v>11</v>
      </c>
      <c r="R12189">
        <v>0</v>
      </c>
      <c r="S12189">
        <v>1</v>
      </c>
      <c r="T12189">
        <v>3</v>
      </c>
      <c r="U12189" t="b">
        <v>1</v>
      </c>
      <c r="V12189" t="s">
        <v>1081</v>
      </c>
      <c r="W12189" t="s">
        <v>2904</v>
      </c>
      <c r="X12189" t="s">
        <v>14611</v>
      </c>
      <c r="Y12189">
        <v>34</v>
      </c>
      <c r="Z12189">
        <v>34</v>
      </c>
      <c r="AA12189">
        <v>6</v>
      </c>
      <c r="AB12189">
        <v>6</v>
      </c>
      <c r="AC12189">
        <v>11</v>
      </c>
    </row>
    <row r="12190" spans="1:29">
      <c r="A12190">
        <v>13185</v>
      </c>
      <c r="B12190" t="s">
        <v>805</v>
      </c>
      <c r="C12190" t="s">
        <v>14165</v>
      </c>
      <c r="J12190" t="s">
        <v>1444</v>
      </c>
      <c r="K12190">
        <v>0</v>
      </c>
      <c r="N12190" t="b">
        <v>1</v>
      </c>
      <c r="O12190" t="b">
        <v>0</v>
      </c>
      <c r="P12190" t="b">
        <v>0</v>
      </c>
      <c r="Q12190">
        <v>11</v>
      </c>
      <c r="R12190">
        <v>0</v>
      </c>
      <c r="S12190">
        <v>1</v>
      </c>
      <c r="T12190">
        <v>3</v>
      </c>
      <c r="U12190" t="b">
        <v>1</v>
      </c>
      <c r="V12190" t="s">
        <v>1081</v>
      </c>
      <c r="W12190" t="s">
        <v>2904</v>
      </c>
      <c r="X12190" t="s">
        <v>14775</v>
      </c>
      <c r="Y12190">
        <v>34</v>
      </c>
      <c r="Z12190">
        <v>34</v>
      </c>
      <c r="AA12190">
        <v>7</v>
      </c>
      <c r="AB12190">
        <v>7</v>
      </c>
      <c r="AC12190">
        <v>11</v>
      </c>
    </row>
    <row r="12191" spans="1:29">
      <c r="A12191">
        <v>13186</v>
      </c>
      <c r="B12191" t="s">
        <v>805</v>
      </c>
      <c r="C12191" t="s">
        <v>14166</v>
      </c>
      <c r="J12191" t="s">
        <v>1444</v>
      </c>
      <c r="K12191">
        <v>0</v>
      </c>
      <c r="N12191" t="b">
        <v>1</v>
      </c>
      <c r="O12191" t="b">
        <v>0</v>
      </c>
      <c r="P12191" t="b">
        <v>0</v>
      </c>
      <c r="Q12191">
        <v>11</v>
      </c>
      <c r="R12191">
        <v>0</v>
      </c>
      <c r="S12191">
        <v>1</v>
      </c>
      <c r="T12191">
        <v>3</v>
      </c>
      <c r="U12191" t="b">
        <v>1</v>
      </c>
      <c r="V12191" t="s">
        <v>1081</v>
      </c>
      <c r="W12191" t="s">
        <v>2904</v>
      </c>
      <c r="X12191" t="s">
        <v>14780</v>
      </c>
      <c r="Y12191">
        <v>34</v>
      </c>
      <c r="Z12191">
        <v>34</v>
      </c>
      <c r="AA12191">
        <v>8</v>
      </c>
      <c r="AB12191">
        <v>8</v>
      </c>
      <c r="AC12191">
        <v>11</v>
      </c>
    </row>
    <row r="12192" spans="1:29">
      <c r="A12192">
        <v>13187</v>
      </c>
      <c r="B12192" t="s">
        <v>805</v>
      </c>
      <c r="C12192" t="s">
        <v>14167</v>
      </c>
      <c r="J12192" t="s">
        <v>1444</v>
      </c>
      <c r="K12192">
        <v>0</v>
      </c>
      <c r="N12192" t="b">
        <v>1</v>
      </c>
      <c r="O12192" t="b">
        <v>0</v>
      </c>
      <c r="P12192" t="b">
        <v>0</v>
      </c>
      <c r="Q12192">
        <v>11</v>
      </c>
      <c r="R12192">
        <v>0</v>
      </c>
      <c r="S12192">
        <v>1</v>
      </c>
      <c r="T12192">
        <v>3</v>
      </c>
      <c r="U12192" t="b">
        <v>1</v>
      </c>
      <c r="V12192" t="s">
        <v>1081</v>
      </c>
      <c r="W12192" t="s">
        <v>2904</v>
      </c>
      <c r="X12192" t="s">
        <v>14811</v>
      </c>
      <c r="Y12192">
        <v>35</v>
      </c>
      <c r="Z12192">
        <v>35</v>
      </c>
      <c r="AA12192">
        <v>5</v>
      </c>
      <c r="AB12192">
        <v>5</v>
      </c>
      <c r="AC12192">
        <v>11</v>
      </c>
    </row>
    <row r="12193" spans="1:29">
      <c r="A12193">
        <v>13188</v>
      </c>
      <c r="B12193" t="s">
        <v>805</v>
      </c>
      <c r="C12193" t="s">
        <v>14168</v>
      </c>
      <c r="J12193" t="s">
        <v>1444</v>
      </c>
      <c r="K12193">
        <v>0</v>
      </c>
      <c r="N12193" t="b">
        <v>1</v>
      </c>
      <c r="O12193" t="b">
        <v>0</v>
      </c>
      <c r="P12193" t="b">
        <v>0</v>
      </c>
      <c r="Q12193">
        <v>11</v>
      </c>
      <c r="R12193">
        <v>0</v>
      </c>
      <c r="S12193">
        <v>1</v>
      </c>
      <c r="T12193">
        <v>3</v>
      </c>
      <c r="U12193" t="b">
        <v>1</v>
      </c>
      <c r="V12193" t="s">
        <v>1081</v>
      </c>
      <c r="W12193" t="s">
        <v>2904</v>
      </c>
      <c r="X12193" t="s">
        <v>14612</v>
      </c>
      <c r="Y12193">
        <v>35</v>
      </c>
      <c r="Z12193">
        <v>35</v>
      </c>
      <c r="AA12193">
        <v>6</v>
      </c>
      <c r="AB12193">
        <v>6</v>
      </c>
      <c r="AC12193">
        <v>11</v>
      </c>
    </row>
    <row r="12194" spans="1:29">
      <c r="A12194">
        <v>13189</v>
      </c>
      <c r="B12194" t="s">
        <v>805</v>
      </c>
      <c r="C12194" t="s">
        <v>14169</v>
      </c>
      <c r="J12194" t="s">
        <v>1444</v>
      </c>
      <c r="K12194">
        <v>0</v>
      </c>
      <c r="N12194" t="b">
        <v>1</v>
      </c>
      <c r="O12194" t="b">
        <v>0</v>
      </c>
      <c r="P12194" t="b">
        <v>0</v>
      </c>
      <c r="Q12194">
        <v>11</v>
      </c>
      <c r="R12194">
        <v>0</v>
      </c>
      <c r="S12194">
        <v>1</v>
      </c>
      <c r="T12194">
        <v>3</v>
      </c>
      <c r="U12194" t="b">
        <v>1</v>
      </c>
      <c r="V12194" t="s">
        <v>1081</v>
      </c>
      <c r="W12194" t="s">
        <v>2904</v>
      </c>
      <c r="X12194" t="s">
        <v>14776</v>
      </c>
      <c r="Y12194">
        <v>35</v>
      </c>
      <c r="Z12194">
        <v>35</v>
      </c>
      <c r="AA12194">
        <v>7</v>
      </c>
      <c r="AB12194">
        <v>7</v>
      </c>
      <c r="AC12194">
        <v>11</v>
      </c>
    </row>
    <row r="12195" spans="1:29">
      <c r="A12195">
        <v>13190</v>
      </c>
      <c r="B12195" t="s">
        <v>805</v>
      </c>
      <c r="C12195" t="s">
        <v>14170</v>
      </c>
      <c r="J12195" t="s">
        <v>1444</v>
      </c>
      <c r="K12195">
        <v>0</v>
      </c>
      <c r="N12195" t="b">
        <v>1</v>
      </c>
      <c r="O12195" t="b">
        <v>0</v>
      </c>
      <c r="P12195" t="b">
        <v>0</v>
      </c>
      <c r="Q12195">
        <v>11</v>
      </c>
      <c r="R12195">
        <v>0</v>
      </c>
      <c r="S12195">
        <v>1</v>
      </c>
      <c r="T12195">
        <v>3</v>
      </c>
      <c r="U12195" t="b">
        <v>1</v>
      </c>
      <c r="V12195" t="s">
        <v>1081</v>
      </c>
      <c r="W12195" t="s">
        <v>2904</v>
      </c>
      <c r="X12195" t="s">
        <v>14781</v>
      </c>
      <c r="Y12195">
        <v>35</v>
      </c>
      <c r="Z12195">
        <v>35</v>
      </c>
      <c r="AA12195">
        <v>8</v>
      </c>
      <c r="AB12195">
        <v>8</v>
      </c>
      <c r="AC12195">
        <v>11</v>
      </c>
    </row>
    <row r="12196" spans="1:29">
      <c r="A12196">
        <v>13191</v>
      </c>
      <c r="B12196" t="s">
        <v>805</v>
      </c>
      <c r="C12196" t="s">
        <v>14171</v>
      </c>
      <c r="J12196" t="s">
        <v>1444</v>
      </c>
      <c r="K12196">
        <v>0</v>
      </c>
      <c r="N12196" t="b">
        <v>1</v>
      </c>
      <c r="O12196" t="b">
        <v>0</v>
      </c>
      <c r="P12196" t="b">
        <v>0</v>
      </c>
      <c r="Q12196">
        <v>11</v>
      </c>
      <c r="R12196">
        <v>0</v>
      </c>
      <c r="S12196">
        <v>1</v>
      </c>
      <c r="T12196">
        <v>3</v>
      </c>
      <c r="U12196" t="b">
        <v>1</v>
      </c>
      <c r="V12196" t="s">
        <v>1081</v>
      </c>
      <c r="W12196" t="s">
        <v>2904</v>
      </c>
      <c r="X12196" t="s">
        <v>14813</v>
      </c>
      <c r="Y12196">
        <v>36</v>
      </c>
      <c r="Z12196">
        <v>36</v>
      </c>
      <c r="AA12196">
        <v>5</v>
      </c>
      <c r="AB12196">
        <v>5</v>
      </c>
      <c r="AC12196">
        <v>11</v>
      </c>
    </row>
    <row r="12197" spans="1:29">
      <c r="A12197">
        <v>13192</v>
      </c>
      <c r="B12197" t="s">
        <v>805</v>
      </c>
      <c r="C12197" t="s">
        <v>14172</v>
      </c>
      <c r="J12197" t="s">
        <v>1444</v>
      </c>
      <c r="K12197">
        <v>0</v>
      </c>
      <c r="N12197" t="b">
        <v>1</v>
      </c>
      <c r="O12197" t="b">
        <v>0</v>
      </c>
      <c r="P12197" t="b">
        <v>0</v>
      </c>
      <c r="Q12197">
        <v>11</v>
      </c>
      <c r="R12197">
        <v>0</v>
      </c>
      <c r="S12197">
        <v>1</v>
      </c>
      <c r="T12197">
        <v>3</v>
      </c>
      <c r="U12197" t="b">
        <v>1</v>
      </c>
      <c r="V12197" t="s">
        <v>1081</v>
      </c>
      <c r="W12197" t="s">
        <v>2904</v>
      </c>
      <c r="X12197" t="s">
        <v>14613</v>
      </c>
      <c r="Y12197">
        <v>36</v>
      </c>
      <c r="Z12197">
        <v>36</v>
      </c>
      <c r="AA12197">
        <v>6</v>
      </c>
      <c r="AB12197">
        <v>6</v>
      </c>
      <c r="AC12197">
        <v>11</v>
      </c>
    </row>
    <row r="12198" spans="1:29">
      <c r="A12198">
        <v>13193</v>
      </c>
      <c r="B12198" t="s">
        <v>805</v>
      </c>
      <c r="C12198" t="s">
        <v>14173</v>
      </c>
      <c r="J12198" t="s">
        <v>1444</v>
      </c>
      <c r="K12198">
        <v>0</v>
      </c>
      <c r="N12198" t="b">
        <v>1</v>
      </c>
      <c r="O12198" t="b">
        <v>0</v>
      </c>
      <c r="P12198" t="b">
        <v>0</v>
      </c>
      <c r="Q12198">
        <v>11</v>
      </c>
      <c r="R12198">
        <v>0</v>
      </c>
      <c r="S12198">
        <v>1</v>
      </c>
      <c r="T12198">
        <v>3</v>
      </c>
      <c r="U12198" t="b">
        <v>1</v>
      </c>
      <c r="V12198" t="s">
        <v>1081</v>
      </c>
      <c r="W12198" t="s">
        <v>2904</v>
      </c>
      <c r="X12198" t="s">
        <v>14777</v>
      </c>
      <c r="Y12198">
        <v>36</v>
      </c>
      <c r="Z12198">
        <v>36</v>
      </c>
      <c r="AA12198">
        <v>7</v>
      </c>
      <c r="AB12198">
        <v>7</v>
      </c>
      <c r="AC12198">
        <v>11</v>
      </c>
    </row>
    <row r="12199" spans="1:29">
      <c r="A12199">
        <v>13194</v>
      </c>
      <c r="B12199" t="s">
        <v>805</v>
      </c>
      <c r="C12199" t="s">
        <v>14174</v>
      </c>
      <c r="J12199" t="s">
        <v>1444</v>
      </c>
      <c r="K12199">
        <v>0</v>
      </c>
      <c r="N12199" t="b">
        <v>1</v>
      </c>
      <c r="O12199" t="b">
        <v>0</v>
      </c>
      <c r="P12199" t="b">
        <v>0</v>
      </c>
      <c r="Q12199">
        <v>11</v>
      </c>
      <c r="R12199">
        <v>0</v>
      </c>
      <c r="S12199">
        <v>1</v>
      </c>
      <c r="T12199">
        <v>3</v>
      </c>
      <c r="U12199" t="b">
        <v>1</v>
      </c>
      <c r="V12199" t="s">
        <v>1081</v>
      </c>
      <c r="W12199" t="s">
        <v>2904</v>
      </c>
      <c r="X12199" t="s">
        <v>14782</v>
      </c>
      <c r="Y12199">
        <v>36</v>
      </c>
      <c r="Z12199">
        <v>36</v>
      </c>
      <c r="AA12199">
        <v>8</v>
      </c>
      <c r="AB12199">
        <v>8</v>
      </c>
      <c r="AC12199">
        <v>11</v>
      </c>
    </row>
    <row r="12200" spans="1:29">
      <c r="A12200">
        <v>13195</v>
      </c>
      <c r="B12200" t="s">
        <v>805</v>
      </c>
      <c r="C12200" t="s">
        <v>14175</v>
      </c>
      <c r="J12200" t="s">
        <v>1444</v>
      </c>
      <c r="K12200">
        <v>0</v>
      </c>
      <c r="N12200" t="b">
        <v>1</v>
      </c>
      <c r="O12200" t="b">
        <v>0</v>
      </c>
      <c r="P12200" t="b">
        <v>0</v>
      </c>
      <c r="Q12200">
        <v>11</v>
      </c>
      <c r="R12200">
        <v>0</v>
      </c>
      <c r="S12200">
        <v>1</v>
      </c>
      <c r="T12200">
        <v>3</v>
      </c>
      <c r="U12200" t="b">
        <v>1</v>
      </c>
      <c r="V12200" t="s">
        <v>1081</v>
      </c>
      <c r="W12200" t="s">
        <v>2904</v>
      </c>
      <c r="X12200" t="s">
        <v>15635</v>
      </c>
      <c r="Y12200">
        <v>37</v>
      </c>
      <c r="Z12200">
        <v>37</v>
      </c>
      <c r="AA12200">
        <v>5</v>
      </c>
      <c r="AB12200">
        <v>5</v>
      </c>
      <c r="AC12200">
        <v>11</v>
      </c>
    </row>
    <row r="12201" spans="1:29">
      <c r="A12201">
        <v>13196</v>
      </c>
      <c r="B12201" t="s">
        <v>805</v>
      </c>
      <c r="C12201" t="s">
        <v>14176</v>
      </c>
      <c r="J12201" t="s">
        <v>1444</v>
      </c>
      <c r="K12201">
        <v>0</v>
      </c>
      <c r="N12201" t="b">
        <v>1</v>
      </c>
      <c r="O12201" t="b">
        <v>0</v>
      </c>
      <c r="P12201" t="b">
        <v>0</v>
      </c>
      <c r="Q12201">
        <v>11</v>
      </c>
      <c r="R12201">
        <v>0</v>
      </c>
      <c r="S12201">
        <v>1</v>
      </c>
      <c r="T12201">
        <v>3</v>
      </c>
      <c r="U12201" t="b">
        <v>1</v>
      </c>
      <c r="V12201" t="s">
        <v>1081</v>
      </c>
      <c r="W12201" t="s">
        <v>2904</v>
      </c>
      <c r="X12201" t="s">
        <v>14614</v>
      </c>
      <c r="Y12201">
        <v>37</v>
      </c>
      <c r="Z12201">
        <v>37</v>
      </c>
      <c r="AA12201">
        <v>6</v>
      </c>
      <c r="AB12201">
        <v>6</v>
      </c>
      <c r="AC12201">
        <v>11</v>
      </c>
    </row>
    <row r="12202" spans="1:29">
      <c r="A12202">
        <v>13197</v>
      </c>
      <c r="B12202" t="s">
        <v>805</v>
      </c>
      <c r="C12202" t="s">
        <v>14177</v>
      </c>
      <c r="J12202" t="s">
        <v>1444</v>
      </c>
      <c r="K12202">
        <v>0</v>
      </c>
      <c r="N12202" t="b">
        <v>1</v>
      </c>
      <c r="O12202" t="b">
        <v>0</v>
      </c>
      <c r="P12202" t="b">
        <v>0</v>
      </c>
      <c r="Q12202">
        <v>11</v>
      </c>
      <c r="R12202">
        <v>0</v>
      </c>
      <c r="S12202">
        <v>1</v>
      </c>
      <c r="T12202">
        <v>3</v>
      </c>
      <c r="U12202" t="b">
        <v>1</v>
      </c>
      <c r="V12202" t="s">
        <v>1081</v>
      </c>
      <c r="W12202" t="s">
        <v>2904</v>
      </c>
      <c r="X12202" t="s">
        <v>14664</v>
      </c>
      <c r="Y12202">
        <v>37</v>
      </c>
      <c r="Z12202">
        <v>37</v>
      </c>
      <c r="AA12202">
        <v>7</v>
      </c>
      <c r="AB12202">
        <v>7</v>
      </c>
      <c r="AC12202">
        <v>11</v>
      </c>
    </row>
    <row r="12203" spans="1:29">
      <c r="A12203">
        <v>13198</v>
      </c>
      <c r="B12203" t="s">
        <v>805</v>
      </c>
      <c r="C12203" t="s">
        <v>14178</v>
      </c>
      <c r="J12203" t="s">
        <v>1444</v>
      </c>
      <c r="K12203">
        <v>0</v>
      </c>
      <c r="N12203" t="b">
        <v>1</v>
      </c>
      <c r="O12203" t="b">
        <v>0</v>
      </c>
      <c r="P12203" t="b">
        <v>0</v>
      </c>
      <c r="Q12203">
        <v>11</v>
      </c>
      <c r="R12203">
        <v>0</v>
      </c>
      <c r="S12203">
        <v>1</v>
      </c>
      <c r="T12203">
        <v>3</v>
      </c>
      <c r="U12203" t="b">
        <v>1</v>
      </c>
      <c r="V12203" t="s">
        <v>1081</v>
      </c>
      <c r="W12203" t="s">
        <v>2904</v>
      </c>
      <c r="X12203" t="s">
        <v>14665</v>
      </c>
      <c r="Y12203">
        <v>37</v>
      </c>
      <c r="Z12203">
        <v>37</v>
      </c>
      <c r="AA12203">
        <v>8</v>
      </c>
      <c r="AB12203">
        <v>8</v>
      </c>
      <c r="AC12203">
        <v>11</v>
      </c>
    </row>
    <row r="12204" spans="1:29">
      <c r="A12204">
        <v>13199</v>
      </c>
      <c r="B12204" t="s">
        <v>805</v>
      </c>
      <c r="C12204" t="s">
        <v>14179</v>
      </c>
      <c r="J12204" t="s">
        <v>1444</v>
      </c>
      <c r="K12204">
        <v>0</v>
      </c>
      <c r="N12204" t="b">
        <v>1</v>
      </c>
      <c r="O12204" t="b">
        <v>0</v>
      </c>
      <c r="P12204" t="b">
        <v>0</v>
      </c>
      <c r="Q12204">
        <v>11</v>
      </c>
      <c r="R12204">
        <v>0</v>
      </c>
      <c r="S12204">
        <v>1</v>
      </c>
      <c r="T12204">
        <v>3</v>
      </c>
      <c r="U12204" t="b">
        <v>1</v>
      </c>
      <c r="V12204" t="s">
        <v>1081</v>
      </c>
      <c r="W12204" t="s">
        <v>2904</v>
      </c>
      <c r="X12204" t="s">
        <v>14732</v>
      </c>
      <c r="Y12204">
        <v>38</v>
      </c>
      <c r="Z12204">
        <v>38</v>
      </c>
      <c r="AA12204">
        <v>5</v>
      </c>
      <c r="AB12204">
        <v>5</v>
      </c>
      <c r="AC12204">
        <v>11</v>
      </c>
    </row>
    <row r="12205" spans="1:29">
      <c r="A12205">
        <v>13200</v>
      </c>
      <c r="B12205" t="s">
        <v>805</v>
      </c>
      <c r="C12205" t="s">
        <v>14180</v>
      </c>
      <c r="J12205" t="s">
        <v>1444</v>
      </c>
      <c r="K12205">
        <v>0</v>
      </c>
      <c r="N12205" t="b">
        <v>1</v>
      </c>
      <c r="O12205" t="b">
        <v>0</v>
      </c>
      <c r="P12205" t="b">
        <v>0</v>
      </c>
      <c r="Q12205">
        <v>11</v>
      </c>
      <c r="R12205">
        <v>0</v>
      </c>
      <c r="S12205">
        <v>1</v>
      </c>
      <c r="T12205">
        <v>3</v>
      </c>
      <c r="U12205" t="b">
        <v>1</v>
      </c>
      <c r="V12205" t="s">
        <v>1081</v>
      </c>
      <c r="W12205" t="s">
        <v>2904</v>
      </c>
      <c r="X12205" t="s">
        <v>14615</v>
      </c>
      <c r="Y12205">
        <v>38</v>
      </c>
      <c r="Z12205">
        <v>38</v>
      </c>
      <c r="AA12205">
        <v>6</v>
      </c>
      <c r="AB12205">
        <v>6</v>
      </c>
      <c r="AC12205">
        <v>11</v>
      </c>
    </row>
    <row r="12206" spans="1:29">
      <c r="A12206">
        <v>13201</v>
      </c>
      <c r="B12206" t="s">
        <v>805</v>
      </c>
      <c r="C12206" t="s">
        <v>14181</v>
      </c>
      <c r="J12206" t="s">
        <v>1444</v>
      </c>
      <c r="K12206">
        <v>0</v>
      </c>
      <c r="N12206" t="b">
        <v>1</v>
      </c>
      <c r="O12206" t="b">
        <v>0</v>
      </c>
      <c r="P12206" t="b">
        <v>0</v>
      </c>
      <c r="Q12206">
        <v>11</v>
      </c>
      <c r="R12206">
        <v>0</v>
      </c>
      <c r="S12206">
        <v>1</v>
      </c>
      <c r="T12206">
        <v>3</v>
      </c>
      <c r="U12206" t="b">
        <v>1</v>
      </c>
      <c r="V12206" t="s">
        <v>1081</v>
      </c>
      <c r="W12206" t="s">
        <v>2904</v>
      </c>
      <c r="X12206" t="s">
        <v>14747</v>
      </c>
      <c r="Y12206">
        <v>38</v>
      </c>
      <c r="Z12206">
        <v>38</v>
      </c>
      <c r="AA12206">
        <v>7</v>
      </c>
      <c r="AB12206">
        <v>7</v>
      </c>
      <c r="AC12206">
        <v>11</v>
      </c>
    </row>
    <row r="12207" spans="1:29">
      <c r="A12207">
        <v>13202</v>
      </c>
      <c r="B12207" t="s">
        <v>805</v>
      </c>
      <c r="C12207" t="s">
        <v>14182</v>
      </c>
      <c r="J12207" t="s">
        <v>1444</v>
      </c>
      <c r="K12207">
        <v>0</v>
      </c>
      <c r="N12207" t="b">
        <v>1</v>
      </c>
      <c r="O12207" t="b">
        <v>0</v>
      </c>
      <c r="P12207" t="b">
        <v>0</v>
      </c>
      <c r="Q12207">
        <v>11</v>
      </c>
      <c r="R12207">
        <v>0</v>
      </c>
      <c r="S12207">
        <v>1</v>
      </c>
      <c r="T12207">
        <v>3</v>
      </c>
      <c r="U12207" t="b">
        <v>1</v>
      </c>
      <c r="V12207" t="s">
        <v>1081</v>
      </c>
      <c r="W12207" t="s">
        <v>2904</v>
      </c>
      <c r="X12207" t="s">
        <v>14748</v>
      </c>
      <c r="Y12207">
        <v>38</v>
      </c>
      <c r="Z12207">
        <v>38</v>
      </c>
      <c r="AA12207">
        <v>8</v>
      </c>
      <c r="AB12207">
        <v>8</v>
      </c>
      <c r="AC12207">
        <v>11</v>
      </c>
    </row>
    <row r="12208" spans="1:29">
      <c r="A12208">
        <v>13203</v>
      </c>
      <c r="B12208" t="s">
        <v>805</v>
      </c>
      <c r="C12208" t="s">
        <v>14183</v>
      </c>
      <c r="J12208" t="s">
        <v>1444</v>
      </c>
      <c r="K12208">
        <v>0</v>
      </c>
      <c r="N12208" t="b">
        <v>1</v>
      </c>
      <c r="O12208" t="b">
        <v>0</v>
      </c>
      <c r="P12208" t="b">
        <v>0</v>
      </c>
      <c r="Q12208">
        <v>11</v>
      </c>
      <c r="R12208">
        <v>0</v>
      </c>
      <c r="S12208">
        <v>1</v>
      </c>
      <c r="T12208">
        <v>3</v>
      </c>
      <c r="U12208" t="b">
        <v>1</v>
      </c>
      <c r="V12208" t="s">
        <v>1081</v>
      </c>
      <c r="W12208" t="s">
        <v>2904</v>
      </c>
      <c r="X12208" t="s">
        <v>14733</v>
      </c>
      <c r="Y12208">
        <v>39</v>
      </c>
      <c r="Z12208">
        <v>39</v>
      </c>
      <c r="AA12208">
        <v>5</v>
      </c>
      <c r="AB12208">
        <v>5</v>
      </c>
      <c r="AC12208">
        <v>11</v>
      </c>
    </row>
    <row r="12209" spans="1:29">
      <c r="A12209">
        <v>13204</v>
      </c>
      <c r="B12209" t="s">
        <v>805</v>
      </c>
      <c r="C12209" t="s">
        <v>14184</v>
      </c>
      <c r="J12209" t="s">
        <v>1444</v>
      </c>
      <c r="K12209">
        <v>0</v>
      </c>
      <c r="N12209" t="b">
        <v>1</v>
      </c>
      <c r="O12209" t="b">
        <v>0</v>
      </c>
      <c r="P12209" t="b">
        <v>0</v>
      </c>
      <c r="Q12209">
        <v>11</v>
      </c>
      <c r="R12209">
        <v>0</v>
      </c>
      <c r="S12209">
        <v>1</v>
      </c>
      <c r="T12209">
        <v>3</v>
      </c>
      <c r="U12209" t="b">
        <v>1</v>
      </c>
      <c r="V12209" t="s">
        <v>1081</v>
      </c>
      <c r="W12209" t="s">
        <v>2904</v>
      </c>
      <c r="X12209" t="s">
        <v>14616</v>
      </c>
      <c r="Y12209">
        <v>39</v>
      </c>
      <c r="Z12209">
        <v>39</v>
      </c>
      <c r="AA12209">
        <v>6</v>
      </c>
      <c r="AB12209">
        <v>6</v>
      </c>
      <c r="AC12209">
        <v>11</v>
      </c>
    </row>
    <row r="12210" spans="1:29">
      <c r="A12210">
        <v>13205</v>
      </c>
      <c r="B12210" t="s">
        <v>805</v>
      </c>
      <c r="C12210" t="s">
        <v>14185</v>
      </c>
      <c r="J12210" t="s">
        <v>1444</v>
      </c>
      <c r="K12210">
        <v>0</v>
      </c>
      <c r="N12210" t="b">
        <v>1</v>
      </c>
      <c r="O12210" t="b">
        <v>0</v>
      </c>
      <c r="P12210" t="b">
        <v>0</v>
      </c>
      <c r="Q12210">
        <v>11</v>
      </c>
      <c r="R12210">
        <v>0</v>
      </c>
      <c r="S12210">
        <v>1</v>
      </c>
      <c r="T12210">
        <v>3</v>
      </c>
      <c r="U12210" t="b">
        <v>1</v>
      </c>
      <c r="V12210" t="s">
        <v>1081</v>
      </c>
      <c r="W12210" t="s">
        <v>2904</v>
      </c>
      <c r="X12210" t="s">
        <v>14667</v>
      </c>
      <c r="Y12210">
        <v>39</v>
      </c>
      <c r="Z12210">
        <v>39</v>
      </c>
      <c r="AA12210">
        <v>7</v>
      </c>
      <c r="AB12210">
        <v>7</v>
      </c>
      <c r="AC12210">
        <v>11</v>
      </c>
    </row>
    <row r="12211" spans="1:29">
      <c r="A12211">
        <v>13206</v>
      </c>
      <c r="B12211" t="s">
        <v>805</v>
      </c>
      <c r="C12211" t="s">
        <v>14186</v>
      </c>
      <c r="J12211" t="s">
        <v>1444</v>
      </c>
      <c r="K12211">
        <v>0</v>
      </c>
      <c r="N12211" t="b">
        <v>1</v>
      </c>
      <c r="O12211" t="b">
        <v>0</v>
      </c>
      <c r="P12211" t="b">
        <v>0</v>
      </c>
      <c r="Q12211">
        <v>11</v>
      </c>
      <c r="R12211">
        <v>0</v>
      </c>
      <c r="S12211">
        <v>1</v>
      </c>
      <c r="T12211">
        <v>3</v>
      </c>
      <c r="U12211" t="b">
        <v>1</v>
      </c>
      <c r="V12211" t="s">
        <v>1081</v>
      </c>
      <c r="W12211" t="s">
        <v>2904</v>
      </c>
      <c r="X12211" t="s">
        <v>14445</v>
      </c>
      <c r="Y12211">
        <v>39</v>
      </c>
      <c r="Z12211">
        <v>39</v>
      </c>
      <c r="AA12211">
        <v>8</v>
      </c>
      <c r="AB12211">
        <v>8</v>
      </c>
      <c r="AC12211">
        <v>11</v>
      </c>
    </row>
    <row r="12212" spans="1:29">
      <c r="A12212">
        <v>13207</v>
      </c>
      <c r="B12212" t="s">
        <v>805</v>
      </c>
      <c r="C12212" t="s">
        <v>14187</v>
      </c>
      <c r="J12212" t="s">
        <v>1458</v>
      </c>
      <c r="K12212">
        <v>0</v>
      </c>
      <c r="N12212" t="b">
        <v>1</v>
      </c>
      <c r="O12212" t="b">
        <v>0</v>
      </c>
      <c r="P12212" t="b">
        <v>0</v>
      </c>
      <c r="Q12212">
        <v>11</v>
      </c>
      <c r="R12212">
        <v>0</v>
      </c>
      <c r="S12212">
        <v>1</v>
      </c>
      <c r="T12212">
        <v>3</v>
      </c>
      <c r="U12212" t="b">
        <v>1</v>
      </c>
      <c r="V12212" t="s">
        <v>1081</v>
      </c>
      <c r="W12212" t="s">
        <v>2904</v>
      </c>
      <c r="X12212" t="s">
        <v>14651</v>
      </c>
      <c r="Y12212">
        <v>30</v>
      </c>
      <c r="Z12212">
        <v>30</v>
      </c>
      <c r="AA12212">
        <v>9</v>
      </c>
      <c r="AB12212">
        <v>9</v>
      </c>
      <c r="AC12212">
        <v>11</v>
      </c>
    </row>
    <row r="12213" spans="1:29">
      <c r="A12213">
        <v>13208</v>
      </c>
      <c r="B12213" t="s">
        <v>805</v>
      </c>
      <c r="C12213" t="s">
        <v>14188</v>
      </c>
      <c r="J12213" t="s">
        <v>1458</v>
      </c>
      <c r="K12213">
        <v>0</v>
      </c>
      <c r="N12213" t="b">
        <v>1</v>
      </c>
      <c r="O12213" t="b">
        <v>0</v>
      </c>
      <c r="P12213" t="b">
        <v>0</v>
      </c>
      <c r="Q12213">
        <v>11</v>
      </c>
      <c r="R12213">
        <v>0</v>
      </c>
      <c r="S12213">
        <v>1</v>
      </c>
      <c r="T12213">
        <v>3</v>
      </c>
      <c r="U12213" t="b">
        <v>1</v>
      </c>
      <c r="V12213" t="s">
        <v>1081</v>
      </c>
      <c r="W12213" t="s">
        <v>2904</v>
      </c>
      <c r="X12213" t="s">
        <v>14783</v>
      </c>
      <c r="Y12213">
        <v>31</v>
      </c>
      <c r="Z12213">
        <v>31</v>
      </c>
      <c r="AA12213">
        <v>9</v>
      </c>
      <c r="AB12213">
        <v>9</v>
      </c>
      <c r="AC12213">
        <v>11</v>
      </c>
    </row>
    <row r="12214" spans="1:29">
      <c r="A12214">
        <v>13209</v>
      </c>
      <c r="B12214" t="s">
        <v>805</v>
      </c>
      <c r="C12214" t="s">
        <v>14189</v>
      </c>
      <c r="J12214" t="s">
        <v>1458</v>
      </c>
      <c r="K12214">
        <v>0</v>
      </c>
      <c r="N12214" t="b">
        <v>1</v>
      </c>
      <c r="O12214" t="b">
        <v>0</v>
      </c>
      <c r="P12214" t="b">
        <v>0</v>
      </c>
      <c r="Q12214">
        <v>11</v>
      </c>
      <c r="R12214">
        <v>0</v>
      </c>
      <c r="S12214">
        <v>1</v>
      </c>
      <c r="T12214">
        <v>3</v>
      </c>
      <c r="U12214" t="b">
        <v>1</v>
      </c>
      <c r="V12214" t="s">
        <v>1081</v>
      </c>
      <c r="W12214" t="s">
        <v>2904</v>
      </c>
      <c r="X12214" t="s">
        <v>14784</v>
      </c>
      <c r="Y12214">
        <v>32</v>
      </c>
      <c r="Z12214">
        <v>32</v>
      </c>
      <c r="AA12214">
        <v>9</v>
      </c>
      <c r="AB12214">
        <v>9</v>
      </c>
      <c r="AC12214">
        <v>11</v>
      </c>
    </row>
    <row r="12215" spans="1:29">
      <c r="A12215">
        <v>13210</v>
      </c>
      <c r="B12215" t="s">
        <v>805</v>
      </c>
      <c r="C12215" t="s">
        <v>14190</v>
      </c>
      <c r="J12215" t="s">
        <v>1458</v>
      </c>
      <c r="K12215">
        <v>0</v>
      </c>
      <c r="N12215" t="b">
        <v>1</v>
      </c>
      <c r="O12215" t="b">
        <v>0</v>
      </c>
      <c r="P12215" t="b">
        <v>0</v>
      </c>
      <c r="Q12215">
        <v>11</v>
      </c>
      <c r="R12215">
        <v>0</v>
      </c>
      <c r="S12215">
        <v>1</v>
      </c>
      <c r="T12215">
        <v>3</v>
      </c>
      <c r="U12215" t="b">
        <v>1</v>
      </c>
      <c r="V12215" t="s">
        <v>1081</v>
      </c>
      <c r="W12215" t="s">
        <v>2904</v>
      </c>
      <c r="X12215" t="s">
        <v>14774</v>
      </c>
      <c r="Y12215">
        <v>33</v>
      </c>
      <c r="Z12215">
        <v>33</v>
      </c>
      <c r="AA12215">
        <v>9</v>
      </c>
      <c r="AB12215">
        <v>9</v>
      </c>
      <c r="AC12215">
        <v>11</v>
      </c>
    </row>
    <row r="12216" spans="1:29">
      <c r="A12216">
        <v>13211</v>
      </c>
      <c r="B12216" t="s">
        <v>805</v>
      </c>
      <c r="C12216" t="s">
        <v>14191</v>
      </c>
      <c r="J12216" t="s">
        <v>1458</v>
      </c>
      <c r="K12216">
        <v>0</v>
      </c>
      <c r="N12216" t="b">
        <v>1</v>
      </c>
      <c r="O12216" t="b">
        <v>0</v>
      </c>
      <c r="P12216" t="b">
        <v>0</v>
      </c>
      <c r="Q12216">
        <v>11</v>
      </c>
      <c r="R12216">
        <v>0</v>
      </c>
      <c r="S12216">
        <v>1</v>
      </c>
      <c r="T12216">
        <v>3</v>
      </c>
      <c r="U12216" t="b">
        <v>1</v>
      </c>
      <c r="V12216" t="s">
        <v>1081</v>
      </c>
      <c r="W12216" t="s">
        <v>2904</v>
      </c>
      <c r="X12216" t="s">
        <v>14785</v>
      </c>
      <c r="Y12216">
        <v>34</v>
      </c>
      <c r="Z12216">
        <v>34</v>
      </c>
      <c r="AA12216">
        <v>9</v>
      </c>
      <c r="AB12216">
        <v>9</v>
      </c>
      <c r="AC12216">
        <v>11</v>
      </c>
    </row>
    <row r="12217" spans="1:29">
      <c r="A12217">
        <v>13212</v>
      </c>
      <c r="B12217" t="s">
        <v>805</v>
      </c>
      <c r="C12217" t="s">
        <v>14192</v>
      </c>
      <c r="J12217" t="s">
        <v>1458</v>
      </c>
      <c r="K12217">
        <v>0</v>
      </c>
      <c r="N12217" t="b">
        <v>1</v>
      </c>
      <c r="O12217" t="b">
        <v>0</v>
      </c>
      <c r="P12217" t="b">
        <v>0</v>
      </c>
      <c r="Q12217">
        <v>11</v>
      </c>
      <c r="R12217">
        <v>0</v>
      </c>
      <c r="S12217">
        <v>1</v>
      </c>
      <c r="T12217">
        <v>3</v>
      </c>
      <c r="U12217" t="b">
        <v>1</v>
      </c>
      <c r="V12217" t="s">
        <v>1081</v>
      </c>
      <c r="W12217" t="s">
        <v>2904</v>
      </c>
      <c r="X12217" t="s">
        <v>14786</v>
      </c>
      <c r="Y12217">
        <v>35</v>
      </c>
      <c r="Z12217">
        <v>35</v>
      </c>
      <c r="AA12217">
        <v>9</v>
      </c>
      <c r="AB12217">
        <v>9</v>
      </c>
      <c r="AC12217">
        <v>11</v>
      </c>
    </row>
    <row r="12218" spans="1:29">
      <c r="A12218">
        <v>13213</v>
      </c>
      <c r="B12218" t="s">
        <v>805</v>
      </c>
      <c r="C12218" t="s">
        <v>14193</v>
      </c>
      <c r="J12218" t="s">
        <v>1458</v>
      </c>
      <c r="K12218">
        <v>0</v>
      </c>
      <c r="N12218" t="b">
        <v>1</v>
      </c>
      <c r="O12218" t="b">
        <v>0</v>
      </c>
      <c r="P12218" t="b">
        <v>0</v>
      </c>
      <c r="Q12218">
        <v>11</v>
      </c>
      <c r="R12218">
        <v>0</v>
      </c>
      <c r="S12218">
        <v>1</v>
      </c>
      <c r="T12218">
        <v>3</v>
      </c>
      <c r="U12218" t="b">
        <v>1</v>
      </c>
      <c r="V12218" t="s">
        <v>1081</v>
      </c>
      <c r="W12218" t="s">
        <v>2904</v>
      </c>
      <c r="X12218" t="s">
        <v>14787</v>
      </c>
      <c r="Y12218">
        <v>36</v>
      </c>
      <c r="Z12218">
        <v>36</v>
      </c>
      <c r="AA12218">
        <v>9</v>
      </c>
      <c r="AB12218">
        <v>9</v>
      </c>
      <c r="AC12218">
        <v>11</v>
      </c>
    </row>
    <row r="12219" spans="1:29">
      <c r="A12219">
        <v>13214</v>
      </c>
      <c r="B12219" t="s">
        <v>805</v>
      </c>
      <c r="C12219" t="s">
        <v>14194</v>
      </c>
      <c r="J12219" t="s">
        <v>1458</v>
      </c>
      <c r="K12219">
        <v>0</v>
      </c>
      <c r="N12219" t="b">
        <v>1</v>
      </c>
      <c r="O12219" t="b">
        <v>0</v>
      </c>
      <c r="P12219" t="b">
        <v>0</v>
      </c>
      <c r="Q12219">
        <v>11</v>
      </c>
      <c r="R12219">
        <v>0</v>
      </c>
      <c r="S12219">
        <v>1</v>
      </c>
      <c r="T12219">
        <v>3</v>
      </c>
      <c r="U12219" t="b">
        <v>1</v>
      </c>
      <c r="V12219" t="s">
        <v>1081</v>
      </c>
      <c r="W12219" t="s">
        <v>2904</v>
      </c>
      <c r="X12219" t="s">
        <v>14451</v>
      </c>
      <c r="Y12219">
        <v>37</v>
      </c>
      <c r="Z12219">
        <v>37</v>
      </c>
      <c r="AA12219">
        <v>9</v>
      </c>
      <c r="AB12219">
        <v>9</v>
      </c>
      <c r="AC12219">
        <v>11</v>
      </c>
    </row>
    <row r="12220" spans="1:29">
      <c r="A12220">
        <v>13215</v>
      </c>
      <c r="B12220" t="s">
        <v>805</v>
      </c>
      <c r="C12220" t="s">
        <v>14195</v>
      </c>
      <c r="J12220" t="s">
        <v>1458</v>
      </c>
      <c r="K12220">
        <v>0</v>
      </c>
      <c r="N12220" t="b">
        <v>1</v>
      </c>
      <c r="O12220" t="b">
        <v>0</v>
      </c>
      <c r="P12220" t="b">
        <v>0</v>
      </c>
      <c r="Q12220">
        <v>11</v>
      </c>
      <c r="R12220">
        <v>0</v>
      </c>
      <c r="S12220">
        <v>1</v>
      </c>
      <c r="T12220">
        <v>3</v>
      </c>
      <c r="U12220" t="b">
        <v>1</v>
      </c>
      <c r="V12220" t="s">
        <v>1081</v>
      </c>
      <c r="W12220" t="s">
        <v>2904</v>
      </c>
      <c r="X12220" t="s">
        <v>14788</v>
      </c>
      <c r="Y12220">
        <v>38</v>
      </c>
      <c r="Z12220">
        <v>38</v>
      </c>
      <c r="AA12220">
        <v>9</v>
      </c>
      <c r="AB12220">
        <v>9</v>
      </c>
      <c r="AC12220">
        <v>11</v>
      </c>
    </row>
    <row r="12221" spans="1:29">
      <c r="A12221">
        <v>13216</v>
      </c>
      <c r="B12221" t="s">
        <v>805</v>
      </c>
      <c r="C12221" t="s">
        <v>14196</v>
      </c>
      <c r="J12221" t="s">
        <v>1458</v>
      </c>
      <c r="K12221">
        <v>0</v>
      </c>
      <c r="N12221" t="b">
        <v>1</v>
      </c>
      <c r="O12221" t="b">
        <v>0</v>
      </c>
      <c r="P12221" t="b">
        <v>0</v>
      </c>
      <c r="Q12221">
        <v>11</v>
      </c>
      <c r="R12221">
        <v>0</v>
      </c>
      <c r="S12221">
        <v>1</v>
      </c>
      <c r="T12221">
        <v>3</v>
      </c>
      <c r="U12221" t="b">
        <v>1</v>
      </c>
      <c r="V12221" t="s">
        <v>1081</v>
      </c>
      <c r="W12221" t="s">
        <v>2904</v>
      </c>
      <c r="X12221" t="s">
        <v>14668</v>
      </c>
      <c r="Y12221">
        <v>39</v>
      </c>
      <c r="Z12221">
        <v>39</v>
      </c>
      <c r="AA12221">
        <v>9</v>
      </c>
      <c r="AB12221">
        <v>9</v>
      </c>
      <c r="AC12221">
        <v>11</v>
      </c>
    </row>
    <row r="12222" spans="1:29">
      <c r="A12222">
        <v>13217</v>
      </c>
      <c r="B12222" t="s">
        <v>805</v>
      </c>
      <c r="C12222" t="s">
        <v>14197</v>
      </c>
      <c r="J12222" t="s">
        <v>1444</v>
      </c>
      <c r="K12222">
        <v>0</v>
      </c>
      <c r="N12222" t="b">
        <v>0</v>
      </c>
      <c r="O12222" t="b">
        <v>1</v>
      </c>
      <c r="P12222" t="b">
        <v>0</v>
      </c>
      <c r="Q12222">
        <v>11</v>
      </c>
      <c r="R12222">
        <v>0</v>
      </c>
      <c r="S12222">
        <v>1</v>
      </c>
      <c r="T12222">
        <v>3</v>
      </c>
      <c r="U12222" t="b">
        <v>1</v>
      </c>
      <c r="V12222" t="s">
        <v>1081</v>
      </c>
      <c r="W12222" t="s">
        <v>2904</v>
      </c>
      <c r="X12222" t="s">
        <v>14662</v>
      </c>
      <c r="Y12222">
        <v>30</v>
      </c>
      <c r="Z12222">
        <v>30</v>
      </c>
      <c r="AA12222">
        <v>10</v>
      </c>
      <c r="AB12222">
        <v>10</v>
      </c>
      <c r="AC12222">
        <v>11</v>
      </c>
    </row>
    <row r="12223" spans="1:29">
      <c r="A12223">
        <v>13218</v>
      </c>
      <c r="B12223" t="s">
        <v>805</v>
      </c>
      <c r="C12223" t="s">
        <v>14198</v>
      </c>
      <c r="J12223" t="s">
        <v>1444</v>
      </c>
      <c r="K12223">
        <v>0</v>
      </c>
      <c r="N12223" t="b">
        <v>0</v>
      </c>
      <c r="O12223" t="b">
        <v>1</v>
      </c>
      <c r="P12223" t="b">
        <v>0</v>
      </c>
      <c r="Q12223">
        <v>11</v>
      </c>
      <c r="R12223">
        <v>0</v>
      </c>
      <c r="S12223">
        <v>1</v>
      </c>
      <c r="T12223">
        <v>3</v>
      </c>
      <c r="U12223" t="b">
        <v>1</v>
      </c>
      <c r="V12223" t="s">
        <v>1081</v>
      </c>
      <c r="W12223" t="s">
        <v>2904</v>
      </c>
      <c r="X12223" t="s">
        <v>15721</v>
      </c>
      <c r="Y12223">
        <v>30</v>
      </c>
      <c r="Z12223">
        <v>30</v>
      </c>
      <c r="AA12223">
        <v>11</v>
      </c>
      <c r="AB12223">
        <v>11</v>
      </c>
      <c r="AC12223">
        <v>11</v>
      </c>
    </row>
    <row r="12224" spans="1:29">
      <c r="A12224">
        <v>13219</v>
      </c>
      <c r="B12224" t="s">
        <v>805</v>
      </c>
      <c r="C12224" t="s">
        <v>14199</v>
      </c>
      <c r="J12224" t="s">
        <v>1444</v>
      </c>
      <c r="K12224">
        <v>0</v>
      </c>
      <c r="N12224" t="b">
        <v>0</v>
      </c>
      <c r="O12224" t="b">
        <v>1</v>
      </c>
      <c r="P12224" t="b">
        <v>0</v>
      </c>
      <c r="Q12224">
        <v>11</v>
      </c>
      <c r="R12224">
        <v>0</v>
      </c>
      <c r="S12224">
        <v>1</v>
      </c>
      <c r="T12224">
        <v>3</v>
      </c>
      <c r="U12224" t="b">
        <v>1</v>
      </c>
      <c r="V12224" t="s">
        <v>1081</v>
      </c>
      <c r="W12224" t="s">
        <v>2904</v>
      </c>
      <c r="X12224" t="s">
        <v>14791</v>
      </c>
      <c r="Y12224">
        <v>31</v>
      </c>
      <c r="Z12224">
        <v>31</v>
      </c>
      <c r="AA12224">
        <v>10</v>
      </c>
      <c r="AB12224">
        <v>10</v>
      </c>
      <c r="AC12224">
        <v>11</v>
      </c>
    </row>
    <row r="12225" spans="1:29">
      <c r="A12225">
        <v>13220</v>
      </c>
      <c r="B12225" t="s">
        <v>805</v>
      </c>
      <c r="C12225" t="s">
        <v>14200</v>
      </c>
      <c r="J12225" t="s">
        <v>1444</v>
      </c>
      <c r="K12225">
        <v>0</v>
      </c>
      <c r="N12225" t="b">
        <v>0</v>
      </c>
      <c r="O12225" t="b">
        <v>1</v>
      </c>
      <c r="P12225" t="b">
        <v>0</v>
      </c>
      <c r="Q12225">
        <v>11</v>
      </c>
      <c r="R12225">
        <v>0</v>
      </c>
      <c r="S12225">
        <v>1</v>
      </c>
      <c r="T12225">
        <v>3</v>
      </c>
      <c r="U12225" t="b">
        <v>1</v>
      </c>
      <c r="V12225" t="s">
        <v>1081</v>
      </c>
      <c r="W12225" t="s">
        <v>2904</v>
      </c>
      <c r="X12225" t="s">
        <v>15722</v>
      </c>
      <c r="Y12225">
        <v>31</v>
      </c>
      <c r="Z12225">
        <v>31</v>
      </c>
      <c r="AA12225">
        <v>11</v>
      </c>
      <c r="AB12225">
        <v>11</v>
      </c>
      <c r="AC12225">
        <v>11</v>
      </c>
    </row>
    <row r="12226" spans="1:29">
      <c r="A12226">
        <v>13221</v>
      </c>
      <c r="B12226" t="s">
        <v>805</v>
      </c>
      <c r="C12226" t="s">
        <v>14201</v>
      </c>
      <c r="J12226" t="s">
        <v>1444</v>
      </c>
      <c r="K12226">
        <v>0</v>
      </c>
      <c r="N12226" t="b">
        <v>0</v>
      </c>
      <c r="O12226" t="b">
        <v>1</v>
      </c>
      <c r="P12226" t="b">
        <v>0</v>
      </c>
      <c r="Q12226">
        <v>11</v>
      </c>
      <c r="R12226">
        <v>0</v>
      </c>
      <c r="S12226">
        <v>1</v>
      </c>
      <c r="T12226">
        <v>3</v>
      </c>
      <c r="U12226" t="b">
        <v>1</v>
      </c>
      <c r="V12226" t="s">
        <v>1081</v>
      </c>
      <c r="W12226" t="s">
        <v>2904</v>
      </c>
      <c r="X12226" t="s">
        <v>14663</v>
      </c>
      <c r="Y12226">
        <v>32</v>
      </c>
      <c r="Z12226">
        <v>32</v>
      </c>
      <c r="AA12226">
        <v>10</v>
      </c>
      <c r="AB12226">
        <v>10</v>
      </c>
      <c r="AC12226">
        <v>11</v>
      </c>
    </row>
    <row r="12227" spans="1:29">
      <c r="A12227">
        <v>13222</v>
      </c>
      <c r="B12227" t="s">
        <v>805</v>
      </c>
      <c r="C12227" t="s">
        <v>14202</v>
      </c>
      <c r="J12227" t="s">
        <v>1444</v>
      </c>
      <c r="K12227">
        <v>0</v>
      </c>
      <c r="N12227" t="b">
        <v>0</v>
      </c>
      <c r="O12227" t="b">
        <v>1</v>
      </c>
      <c r="P12227" t="b">
        <v>0</v>
      </c>
      <c r="Q12227">
        <v>11</v>
      </c>
      <c r="R12227">
        <v>0</v>
      </c>
      <c r="S12227">
        <v>1</v>
      </c>
      <c r="T12227">
        <v>3</v>
      </c>
      <c r="U12227" t="b">
        <v>1</v>
      </c>
      <c r="V12227" t="s">
        <v>1081</v>
      </c>
      <c r="W12227" t="s">
        <v>2904</v>
      </c>
      <c r="X12227" t="s">
        <v>15723</v>
      </c>
      <c r="Y12227">
        <v>32</v>
      </c>
      <c r="Z12227">
        <v>32</v>
      </c>
      <c r="AA12227">
        <v>11</v>
      </c>
      <c r="AB12227">
        <v>11</v>
      </c>
      <c r="AC12227">
        <v>11</v>
      </c>
    </row>
    <row r="12228" spans="1:29">
      <c r="A12228">
        <v>13223</v>
      </c>
      <c r="B12228" t="s">
        <v>805</v>
      </c>
      <c r="C12228" t="s">
        <v>14203</v>
      </c>
      <c r="J12228" t="s">
        <v>1444</v>
      </c>
      <c r="K12228">
        <v>0</v>
      </c>
      <c r="N12228" t="b">
        <v>0</v>
      </c>
      <c r="O12228" t="b">
        <v>1</v>
      </c>
      <c r="P12228" t="b">
        <v>0</v>
      </c>
      <c r="Q12228">
        <v>11</v>
      </c>
      <c r="R12228">
        <v>0</v>
      </c>
      <c r="S12228">
        <v>1</v>
      </c>
      <c r="T12228">
        <v>3</v>
      </c>
      <c r="U12228" t="b">
        <v>1</v>
      </c>
      <c r="V12228" t="s">
        <v>1081</v>
      </c>
      <c r="W12228" t="s">
        <v>2904</v>
      </c>
      <c r="X12228" t="s">
        <v>14792</v>
      </c>
      <c r="Y12228">
        <v>33</v>
      </c>
      <c r="Z12228">
        <v>33</v>
      </c>
      <c r="AA12228">
        <v>10</v>
      </c>
      <c r="AB12228">
        <v>10</v>
      </c>
      <c r="AC12228">
        <v>11</v>
      </c>
    </row>
    <row r="12229" spans="1:29">
      <c r="A12229">
        <v>13224</v>
      </c>
      <c r="B12229" t="s">
        <v>805</v>
      </c>
      <c r="C12229" t="s">
        <v>14204</v>
      </c>
      <c r="J12229" t="s">
        <v>1444</v>
      </c>
      <c r="K12229">
        <v>0</v>
      </c>
      <c r="N12229" t="b">
        <v>0</v>
      </c>
      <c r="O12229" t="b">
        <v>1</v>
      </c>
      <c r="P12229" t="b">
        <v>0</v>
      </c>
      <c r="Q12229">
        <v>11</v>
      </c>
      <c r="R12229">
        <v>0</v>
      </c>
      <c r="S12229">
        <v>1</v>
      </c>
      <c r="T12229">
        <v>3</v>
      </c>
      <c r="U12229" t="b">
        <v>1</v>
      </c>
      <c r="V12229" t="s">
        <v>1081</v>
      </c>
      <c r="W12229" t="s">
        <v>2904</v>
      </c>
      <c r="X12229" t="s">
        <v>15724</v>
      </c>
      <c r="Y12229">
        <v>33</v>
      </c>
      <c r="Z12229">
        <v>33</v>
      </c>
      <c r="AA12229">
        <v>11</v>
      </c>
      <c r="AB12229">
        <v>11</v>
      </c>
      <c r="AC12229">
        <v>11</v>
      </c>
    </row>
    <row r="12230" spans="1:29">
      <c r="A12230">
        <v>13225</v>
      </c>
      <c r="B12230" t="s">
        <v>805</v>
      </c>
      <c r="C12230" t="s">
        <v>14205</v>
      </c>
      <c r="J12230" t="s">
        <v>1444</v>
      </c>
      <c r="K12230">
        <v>0</v>
      </c>
      <c r="N12230" t="b">
        <v>0</v>
      </c>
      <c r="O12230" t="b">
        <v>1</v>
      </c>
      <c r="P12230" t="b">
        <v>0</v>
      </c>
      <c r="Q12230">
        <v>11</v>
      </c>
      <c r="R12230">
        <v>0</v>
      </c>
      <c r="S12230">
        <v>1</v>
      </c>
      <c r="T12230">
        <v>3</v>
      </c>
      <c r="U12230" t="b">
        <v>1</v>
      </c>
      <c r="V12230" t="s">
        <v>1081</v>
      </c>
      <c r="W12230" t="s">
        <v>2904</v>
      </c>
      <c r="X12230" t="s">
        <v>14793</v>
      </c>
      <c r="Y12230">
        <v>34</v>
      </c>
      <c r="Z12230">
        <v>34</v>
      </c>
      <c r="AA12230">
        <v>10</v>
      </c>
      <c r="AB12230">
        <v>10</v>
      </c>
      <c r="AC12230">
        <v>11</v>
      </c>
    </row>
    <row r="12231" spans="1:29">
      <c r="A12231">
        <v>13226</v>
      </c>
      <c r="B12231" t="s">
        <v>805</v>
      </c>
      <c r="C12231" t="s">
        <v>14206</v>
      </c>
      <c r="J12231" t="s">
        <v>1444</v>
      </c>
      <c r="K12231">
        <v>0</v>
      </c>
      <c r="N12231" t="b">
        <v>0</v>
      </c>
      <c r="O12231" t="b">
        <v>1</v>
      </c>
      <c r="P12231" t="b">
        <v>0</v>
      </c>
      <c r="Q12231">
        <v>11</v>
      </c>
      <c r="R12231">
        <v>0</v>
      </c>
      <c r="S12231">
        <v>1</v>
      </c>
      <c r="T12231">
        <v>3</v>
      </c>
      <c r="U12231" t="b">
        <v>1</v>
      </c>
      <c r="V12231" t="s">
        <v>1081</v>
      </c>
      <c r="W12231" t="s">
        <v>2904</v>
      </c>
      <c r="X12231" t="s">
        <v>16040</v>
      </c>
      <c r="Y12231">
        <v>34</v>
      </c>
      <c r="Z12231">
        <v>34</v>
      </c>
      <c r="AA12231">
        <v>11</v>
      </c>
      <c r="AB12231">
        <v>11</v>
      </c>
      <c r="AC12231">
        <v>11</v>
      </c>
    </row>
    <row r="12232" spans="1:29">
      <c r="A12232">
        <v>13227</v>
      </c>
      <c r="B12232" t="s">
        <v>805</v>
      </c>
      <c r="C12232" t="s">
        <v>14207</v>
      </c>
      <c r="J12232" t="s">
        <v>1444</v>
      </c>
      <c r="K12232">
        <v>0</v>
      </c>
      <c r="N12232" t="b">
        <v>0</v>
      </c>
      <c r="O12232" t="b">
        <v>1</v>
      </c>
      <c r="P12232" t="b">
        <v>0</v>
      </c>
      <c r="Q12232">
        <v>11</v>
      </c>
      <c r="R12232">
        <v>0</v>
      </c>
      <c r="S12232">
        <v>1</v>
      </c>
      <c r="T12232">
        <v>3</v>
      </c>
      <c r="U12232" t="b">
        <v>1</v>
      </c>
      <c r="V12232" t="s">
        <v>1081</v>
      </c>
      <c r="W12232" t="s">
        <v>2904</v>
      </c>
      <c r="X12232" t="s">
        <v>14794</v>
      </c>
      <c r="Y12232">
        <v>35</v>
      </c>
      <c r="Z12232">
        <v>35</v>
      </c>
      <c r="AA12232">
        <v>10</v>
      </c>
      <c r="AB12232">
        <v>10</v>
      </c>
      <c r="AC12232">
        <v>11</v>
      </c>
    </row>
    <row r="12233" spans="1:29">
      <c r="A12233">
        <v>13228</v>
      </c>
      <c r="B12233" t="s">
        <v>805</v>
      </c>
      <c r="C12233" t="s">
        <v>14208</v>
      </c>
      <c r="J12233" t="s">
        <v>1444</v>
      </c>
      <c r="K12233">
        <v>0</v>
      </c>
      <c r="N12233" t="b">
        <v>0</v>
      </c>
      <c r="O12233" t="b">
        <v>1</v>
      </c>
      <c r="P12233" t="b">
        <v>0</v>
      </c>
      <c r="Q12233">
        <v>11</v>
      </c>
      <c r="R12233">
        <v>0</v>
      </c>
      <c r="S12233">
        <v>1</v>
      </c>
      <c r="T12233">
        <v>3</v>
      </c>
      <c r="U12233" t="b">
        <v>1</v>
      </c>
      <c r="V12233" t="s">
        <v>1081</v>
      </c>
      <c r="W12233" t="s">
        <v>2904</v>
      </c>
      <c r="X12233" t="s">
        <v>15833</v>
      </c>
      <c r="Y12233">
        <v>35</v>
      </c>
      <c r="Z12233">
        <v>35</v>
      </c>
      <c r="AA12233">
        <v>11</v>
      </c>
      <c r="AB12233">
        <v>11</v>
      </c>
      <c r="AC12233">
        <v>11</v>
      </c>
    </row>
    <row r="12234" spans="1:29">
      <c r="A12234">
        <v>13229</v>
      </c>
      <c r="B12234" t="s">
        <v>805</v>
      </c>
      <c r="C12234" t="s">
        <v>14209</v>
      </c>
      <c r="J12234" t="s">
        <v>1444</v>
      </c>
      <c r="K12234">
        <v>0</v>
      </c>
      <c r="N12234" t="b">
        <v>0</v>
      </c>
      <c r="O12234" t="b">
        <v>1</v>
      </c>
      <c r="P12234" t="b">
        <v>0</v>
      </c>
      <c r="Q12234">
        <v>11</v>
      </c>
      <c r="R12234">
        <v>0</v>
      </c>
      <c r="S12234">
        <v>1</v>
      </c>
      <c r="T12234">
        <v>3</v>
      </c>
      <c r="U12234" t="b">
        <v>1</v>
      </c>
      <c r="V12234" t="s">
        <v>1081</v>
      </c>
      <c r="W12234" t="s">
        <v>2904</v>
      </c>
      <c r="X12234" t="s">
        <v>14795</v>
      </c>
      <c r="Y12234">
        <v>36</v>
      </c>
      <c r="Z12234">
        <v>36</v>
      </c>
      <c r="AA12234">
        <v>10</v>
      </c>
      <c r="AB12234">
        <v>10</v>
      </c>
      <c r="AC12234">
        <v>11</v>
      </c>
    </row>
    <row r="12235" spans="1:29">
      <c r="A12235">
        <v>13230</v>
      </c>
      <c r="B12235" t="s">
        <v>805</v>
      </c>
      <c r="C12235" t="s">
        <v>14210</v>
      </c>
      <c r="J12235" t="s">
        <v>1444</v>
      </c>
      <c r="K12235">
        <v>0</v>
      </c>
      <c r="N12235" t="b">
        <v>0</v>
      </c>
      <c r="O12235" t="b">
        <v>1</v>
      </c>
      <c r="P12235" t="b">
        <v>0</v>
      </c>
      <c r="Q12235">
        <v>11</v>
      </c>
      <c r="R12235">
        <v>0</v>
      </c>
      <c r="S12235">
        <v>1</v>
      </c>
      <c r="T12235">
        <v>3</v>
      </c>
      <c r="U12235" t="b">
        <v>1</v>
      </c>
      <c r="V12235" t="s">
        <v>1081</v>
      </c>
      <c r="W12235" t="s">
        <v>2904</v>
      </c>
      <c r="X12235" t="s">
        <v>15549</v>
      </c>
      <c r="Y12235">
        <v>36</v>
      </c>
      <c r="Z12235">
        <v>36</v>
      </c>
      <c r="AA12235">
        <v>11</v>
      </c>
      <c r="AB12235">
        <v>11</v>
      </c>
      <c r="AC12235">
        <v>11</v>
      </c>
    </row>
    <row r="12236" spans="1:29">
      <c r="A12236">
        <v>13231</v>
      </c>
      <c r="B12236" t="s">
        <v>805</v>
      </c>
      <c r="C12236" t="s">
        <v>14211</v>
      </c>
      <c r="J12236" t="s">
        <v>1444</v>
      </c>
      <c r="K12236">
        <v>0</v>
      </c>
      <c r="N12236" t="b">
        <v>0</v>
      </c>
      <c r="O12236" t="b">
        <v>1</v>
      </c>
      <c r="P12236" t="b">
        <v>0</v>
      </c>
      <c r="Q12236">
        <v>11</v>
      </c>
      <c r="R12236">
        <v>0</v>
      </c>
      <c r="S12236">
        <v>1</v>
      </c>
      <c r="T12236">
        <v>3</v>
      </c>
      <c r="U12236" t="b">
        <v>1</v>
      </c>
      <c r="V12236" t="s">
        <v>1081</v>
      </c>
      <c r="W12236" t="s">
        <v>2904</v>
      </c>
      <c r="X12236" t="s">
        <v>14666</v>
      </c>
      <c r="Y12236">
        <v>37</v>
      </c>
      <c r="Z12236">
        <v>37</v>
      </c>
      <c r="AA12236">
        <v>10</v>
      </c>
      <c r="AB12236">
        <v>10</v>
      </c>
      <c r="AC12236">
        <v>11</v>
      </c>
    </row>
    <row r="12237" spans="1:29">
      <c r="A12237">
        <v>13232</v>
      </c>
      <c r="B12237" t="s">
        <v>805</v>
      </c>
      <c r="C12237" t="s">
        <v>14212</v>
      </c>
      <c r="J12237" t="s">
        <v>1444</v>
      </c>
      <c r="K12237">
        <v>0</v>
      </c>
      <c r="N12237" t="b">
        <v>0</v>
      </c>
      <c r="O12237" t="b">
        <v>1</v>
      </c>
      <c r="P12237" t="b">
        <v>0</v>
      </c>
      <c r="Q12237">
        <v>11</v>
      </c>
      <c r="R12237">
        <v>0</v>
      </c>
      <c r="S12237">
        <v>1</v>
      </c>
      <c r="T12237">
        <v>3</v>
      </c>
      <c r="U12237" t="b">
        <v>1</v>
      </c>
      <c r="V12237" t="s">
        <v>1081</v>
      </c>
      <c r="W12237" t="s">
        <v>2904</v>
      </c>
      <c r="X12237" t="s">
        <v>16041</v>
      </c>
      <c r="Y12237">
        <v>37</v>
      </c>
      <c r="Z12237">
        <v>37</v>
      </c>
      <c r="AA12237">
        <v>11</v>
      </c>
      <c r="AB12237">
        <v>11</v>
      </c>
      <c r="AC12237">
        <v>11</v>
      </c>
    </row>
    <row r="12238" spans="1:29">
      <c r="A12238">
        <v>13233</v>
      </c>
      <c r="B12238" t="s">
        <v>805</v>
      </c>
      <c r="C12238" t="s">
        <v>14213</v>
      </c>
      <c r="J12238" t="s">
        <v>1444</v>
      </c>
      <c r="K12238">
        <v>0</v>
      </c>
      <c r="N12238" t="b">
        <v>0</v>
      </c>
      <c r="O12238" t="b">
        <v>1</v>
      </c>
      <c r="P12238" t="b">
        <v>0</v>
      </c>
      <c r="Q12238">
        <v>11</v>
      </c>
      <c r="R12238">
        <v>0</v>
      </c>
      <c r="S12238">
        <v>1</v>
      </c>
      <c r="T12238">
        <v>3</v>
      </c>
      <c r="U12238" t="b">
        <v>1</v>
      </c>
      <c r="V12238" t="s">
        <v>1081</v>
      </c>
      <c r="W12238" t="s">
        <v>2904</v>
      </c>
      <c r="X12238" t="s">
        <v>14796</v>
      </c>
      <c r="Y12238">
        <v>38</v>
      </c>
      <c r="Z12238">
        <v>38</v>
      </c>
      <c r="AA12238">
        <v>10</v>
      </c>
      <c r="AB12238">
        <v>10</v>
      </c>
      <c r="AC12238">
        <v>11</v>
      </c>
    </row>
    <row r="12239" spans="1:29">
      <c r="A12239">
        <v>13234</v>
      </c>
      <c r="B12239" t="s">
        <v>805</v>
      </c>
      <c r="C12239" t="s">
        <v>14214</v>
      </c>
      <c r="J12239" t="s">
        <v>1444</v>
      </c>
      <c r="K12239">
        <v>0</v>
      </c>
      <c r="N12239" t="b">
        <v>0</v>
      </c>
      <c r="O12239" t="b">
        <v>1</v>
      </c>
      <c r="P12239" t="b">
        <v>0</v>
      </c>
      <c r="Q12239">
        <v>11</v>
      </c>
      <c r="R12239">
        <v>0</v>
      </c>
      <c r="S12239">
        <v>1</v>
      </c>
      <c r="T12239">
        <v>3</v>
      </c>
      <c r="U12239" t="b">
        <v>1</v>
      </c>
      <c r="V12239" t="s">
        <v>1081</v>
      </c>
      <c r="W12239" t="s">
        <v>2904</v>
      </c>
      <c r="X12239" t="s">
        <v>16042</v>
      </c>
      <c r="Y12239">
        <v>38</v>
      </c>
      <c r="Z12239">
        <v>38</v>
      </c>
      <c r="AA12239">
        <v>11</v>
      </c>
      <c r="AB12239">
        <v>11</v>
      </c>
      <c r="AC12239">
        <v>11</v>
      </c>
    </row>
    <row r="12240" spans="1:29">
      <c r="A12240">
        <v>13235</v>
      </c>
      <c r="B12240" t="s">
        <v>805</v>
      </c>
      <c r="C12240" t="s">
        <v>14215</v>
      </c>
      <c r="J12240" t="s">
        <v>1444</v>
      </c>
      <c r="K12240">
        <v>0</v>
      </c>
      <c r="N12240" t="b">
        <v>0</v>
      </c>
      <c r="O12240" t="b">
        <v>1</v>
      </c>
      <c r="P12240" t="b">
        <v>0</v>
      </c>
      <c r="Q12240">
        <v>11</v>
      </c>
      <c r="R12240">
        <v>0</v>
      </c>
      <c r="S12240">
        <v>1</v>
      </c>
      <c r="T12240">
        <v>3</v>
      </c>
      <c r="U12240" t="b">
        <v>1</v>
      </c>
      <c r="V12240" t="s">
        <v>1081</v>
      </c>
      <c r="W12240" t="s">
        <v>2904</v>
      </c>
      <c r="X12240" t="s">
        <v>14669</v>
      </c>
      <c r="Y12240">
        <v>39</v>
      </c>
      <c r="Z12240">
        <v>39</v>
      </c>
      <c r="AA12240">
        <v>10</v>
      </c>
      <c r="AB12240">
        <v>10</v>
      </c>
      <c r="AC12240">
        <v>11</v>
      </c>
    </row>
    <row r="12241" spans="1:29">
      <c r="A12241">
        <v>13236</v>
      </c>
      <c r="B12241" t="s">
        <v>805</v>
      </c>
      <c r="C12241" t="s">
        <v>14216</v>
      </c>
      <c r="J12241" t="s">
        <v>1444</v>
      </c>
      <c r="K12241">
        <v>0</v>
      </c>
      <c r="N12241" t="b">
        <v>0</v>
      </c>
      <c r="O12241" t="b">
        <v>1</v>
      </c>
      <c r="P12241" t="b">
        <v>0</v>
      </c>
      <c r="Q12241">
        <v>11</v>
      </c>
      <c r="R12241">
        <v>0</v>
      </c>
      <c r="S12241">
        <v>1</v>
      </c>
      <c r="T12241">
        <v>3</v>
      </c>
      <c r="U12241" t="b">
        <v>1</v>
      </c>
      <c r="V12241" t="s">
        <v>1081</v>
      </c>
      <c r="W12241" t="s">
        <v>2904</v>
      </c>
      <c r="X12241" t="s">
        <v>14486</v>
      </c>
      <c r="Y12241">
        <v>39</v>
      </c>
      <c r="Z12241">
        <v>39</v>
      </c>
      <c r="AA12241">
        <v>11</v>
      </c>
      <c r="AB12241">
        <v>11</v>
      </c>
      <c r="AC12241">
        <v>11</v>
      </c>
    </row>
    <row r="12242" spans="1:29">
      <c r="A12242">
        <v>13237</v>
      </c>
      <c r="B12242" t="s">
        <v>805</v>
      </c>
      <c r="C12242" t="s">
        <v>14217</v>
      </c>
      <c r="J12242" t="s">
        <v>1436</v>
      </c>
      <c r="K12242">
        <v>0</v>
      </c>
      <c r="N12242" t="b">
        <v>1</v>
      </c>
      <c r="O12242" t="b">
        <v>0</v>
      </c>
      <c r="P12242" t="b">
        <v>0</v>
      </c>
      <c r="Q12242">
        <v>11</v>
      </c>
      <c r="R12242">
        <v>0</v>
      </c>
      <c r="S12242">
        <v>1</v>
      </c>
      <c r="T12242">
        <v>3</v>
      </c>
      <c r="U12242" t="b">
        <v>1</v>
      </c>
      <c r="V12242" t="s">
        <v>1081</v>
      </c>
      <c r="W12242" t="s">
        <v>2904</v>
      </c>
      <c r="X12242" t="s">
        <v>15689</v>
      </c>
      <c r="Y12242">
        <v>46</v>
      </c>
      <c r="Z12242">
        <v>46</v>
      </c>
      <c r="AA12242">
        <v>2</v>
      </c>
      <c r="AB12242">
        <v>2</v>
      </c>
      <c r="AC12242">
        <v>11</v>
      </c>
    </row>
    <row r="12243" spans="1:29">
      <c r="A12243">
        <v>13238</v>
      </c>
      <c r="B12243" t="s">
        <v>805</v>
      </c>
      <c r="C12243" t="s">
        <v>14218</v>
      </c>
      <c r="J12243" t="s">
        <v>1436</v>
      </c>
      <c r="K12243">
        <v>0</v>
      </c>
      <c r="N12243" t="b">
        <v>1</v>
      </c>
      <c r="O12243" t="b">
        <v>0</v>
      </c>
      <c r="P12243" t="b">
        <v>0</v>
      </c>
      <c r="Q12243">
        <v>11</v>
      </c>
      <c r="R12243">
        <v>0</v>
      </c>
      <c r="S12243">
        <v>1</v>
      </c>
      <c r="T12243">
        <v>3</v>
      </c>
      <c r="U12243" t="b">
        <v>1</v>
      </c>
      <c r="V12243" t="s">
        <v>1081</v>
      </c>
      <c r="W12243" t="s">
        <v>2904</v>
      </c>
      <c r="X12243" t="s">
        <v>15766</v>
      </c>
      <c r="Y12243">
        <v>46</v>
      </c>
      <c r="Z12243">
        <v>46</v>
      </c>
      <c r="AA12243">
        <v>3</v>
      </c>
      <c r="AB12243">
        <v>3</v>
      </c>
      <c r="AC12243">
        <v>11</v>
      </c>
    </row>
    <row r="12244" spans="1:29">
      <c r="A12244">
        <v>13239</v>
      </c>
      <c r="B12244" t="s">
        <v>805</v>
      </c>
      <c r="C12244" t="s">
        <v>14219</v>
      </c>
      <c r="J12244" t="s">
        <v>1436</v>
      </c>
      <c r="K12244">
        <v>0</v>
      </c>
      <c r="N12244" t="b">
        <v>1</v>
      </c>
      <c r="O12244" t="b">
        <v>0</v>
      </c>
      <c r="P12244" t="b">
        <v>0</v>
      </c>
      <c r="Q12244">
        <v>11</v>
      </c>
      <c r="R12244">
        <v>0</v>
      </c>
      <c r="S12244">
        <v>1</v>
      </c>
      <c r="T12244">
        <v>3</v>
      </c>
      <c r="U12244" t="b">
        <v>1</v>
      </c>
      <c r="V12244" t="s">
        <v>1081</v>
      </c>
      <c r="W12244" t="s">
        <v>2904</v>
      </c>
      <c r="X12244" t="s">
        <v>15690</v>
      </c>
      <c r="Y12244">
        <v>47</v>
      </c>
      <c r="Z12244">
        <v>47</v>
      </c>
      <c r="AA12244">
        <v>2</v>
      </c>
      <c r="AB12244">
        <v>2</v>
      </c>
      <c r="AC12244">
        <v>11</v>
      </c>
    </row>
    <row r="12245" spans="1:29">
      <c r="A12245">
        <v>13240</v>
      </c>
      <c r="B12245" t="s">
        <v>805</v>
      </c>
      <c r="C12245" t="s">
        <v>14220</v>
      </c>
      <c r="J12245" t="s">
        <v>1436</v>
      </c>
      <c r="K12245">
        <v>0</v>
      </c>
      <c r="N12245" t="b">
        <v>1</v>
      </c>
      <c r="O12245" t="b">
        <v>0</v>
      </c>
      <c r="P12245" t="b">
        <v>0</v>
      </c>
      <c r="Q12245">
        <v>11</v>
      </c>
      <c r="R12245">
        <v>0</v>
      </c>
      <c r="S12245">
        <v>1</v>
      </c>
      <c r="T12245">
        <v>3</v>
      </c>
      <c r="U12245" t="b">
        <v>1</v>
      </c>
      <c r="V12245" t="s">
        <v>1081</v>
      </c>
      <c r="W12245" t="s">
        <v>2904</v>
      </c>
      <c r="X12245" t="s">
        <v>14561</v>
      </c>
      <c r="Y12245">
        <v>47</v>
      </c>
      <c r="Z12245">
        <v>47</v>
      </c>
      <c r="AA12245">
        <v>3</v>
      </c>
      <c r="AB12245">
        <v>3</v>
      </c>
      <c r="AC12245">
        <v>11</v>
      </c>
    </row>
    <row r="12246" spans="1:29">
      <c r="A12246">
        <v>13241</v>
      </c>
      <c r="B12246" t="s">
        <v>805</v>
      </c>
      <c r="C12246" t="s">
        <v>14221</v>
      </c>
      <c r="J12246" t="s">
        <v>1436</v>
      </c>
      <c r="K12246">
        <v>0</v>
      </c>
      <c r="N12246" t="b">
        <v>1</v>
      </c>
      <c r="O12246" t="b">
        <v>0</v>
      </c>
      <c r="P12246" t="b">
        <v>0</v>
      </c>
      <c r="Q12246">
        <v>11</v>
      </c>
      <c r="R12246">
        <v>0</v>
      </c>
      <c r="S12246">
        <v>1</v>
      </c>
      <c r="T12246">
        <v>3</v>
      </c>
      <c r="U12246" t="b">
        <v>1</v>
      </c>
      <c r="V12246" t="s">
        <v>1081</v>
      </c>
      <c r="W12246" t="s">
        <v>2904</v>
      </c>
      <c r="X12246" t="s">
        <v>15334</v>
      </c>
      <c r="Y12246">
        <v>48</v>
      </c>
      <c r="Z12246">
        <v>48</v>
      </c>
      <c r="AA12246">
        <v>2</v>
      </c>
      <c r="AB12246">
        <v>2</v>
      </c>
      <c r="AC12246">
        <v>11</v>
      </c>
    </row>
    <row r="12247" spans="1:29">
      <c r="A12247">
        <v>13242</v>
      </c>
      <c r="B12247" t="s">
        <v>805</v>
      </c>
      <c r="C12247" t="s">
        <v>14222</v>
      </c>
      <c r="J12247" t="s">
        <v>1436</v>
      </c>
      <c r="K12247">
        <v>0</v>
      </c>
      <c r="N12247" t="b">
        <v>1</v>
      </c>
      <c r="O12247" t="b">
        <v>0</v>
      </c>
      <c r="P12247" t="b">
        <v>0</v>
      </c>
      <c r="Q12247">
        <v>11</v>
      </c>
      <c r="R12247">
        <v>0</v>
      </c>
      <c r="S12247">
        <v>1</v>
      </c>
      <c r="T12247">
        <v>3</v>
      </c>
      <c r="U12247" t="b">
        <v>1</v>
      </c>
      <c r="V12247" t="s">
        <v>1081</v>
      </c>
      <c r="W12247" t="s">
        <v>2904</v>
      </c>
      <c r="X12247" t="s">
        <v>14474</v>
      </c>
      <c r="Y12247">
        <v>48</v>
      </c>
      <c r="Z12247">
        <v>48</v>
      </c>
      <c r="AA12247">
        <v>3</v>
      </c>
      <c r="AB12247">
        <v>3</v>
      </c>
      <c r="AC12247">
        <v>11</v>
      </c>
    </row>
    <row r="12248" spans="1:29">
      <c r="A12248">
        <v>13243</v>
      </c>
      <c r="B12248" t="s">
        <v>805</v>
      </c>
      <c r="C12248" t="s">
        <v>14223</v>
      </c>
      <c r="J12248" t="s">
        <v>1438</v>
      </c>
      <c r="K12248">
        <v>0</v>
      </c>
      <c r="N12248" t="b">
        <v>1</v>
      </c>
      <c r="O12248" t="b">
        <v>0</v>
      </c>
      <c r="P12248" t="b">
        <v>0</v>
      </c>
      <c r="Q12248">
        <v>11</v>
      </c>
      <c r="R12248">
        <v>0</v>
      </c>
      <c r="S12248">
        <v>1</v>
      </c>
      <c r="T12248">
        <v>3</v>
      </c>
      <c r="U12248" t="b">
        <v>1</v>
      </c>
      <c r="V12248" t="s">
        <v>1081</v>
      </c>
      <c r="W12248" t="s">
        <v>2904</v>
      </c>
      <c r="X12248" t="s">
        <v>14822</v>
      </c>
      <c r="Y12248">
        <v>46</v>
      </c>
      <c r="Z12248">
        <v>46</v>
      </c>
      <c r="AA12248">
        <v>4</v>
      </c>
      <c r="AB12248">
        <v>4</v>
      </c>
      <c r="AC12248">
        <v>11</v>
      </c>
    </row>
    <row r="12249" spans="1:29">
      <c r="A12249">
        <v>13244</v>
      </c>
      <c r="B12249" t="s">
        <v>805</v>
      </c>
      <c r="C12249" t="s">
        <v>14224</v>
      </c>
      <c r="J12249" t="s">
        <v>1438</v>
      </c>
      <c r="K12249">
        <v>0</v>
      </c>
      <c r="N12249" t="b">
        <v>1</v>
      </c>
      <c r="O12249" t="b">
        <v>0</v>
      </c>
      <c r="P12249" t="b">
        <v>0</v>
      </c>
      <c r="Q12249">
        <v>11</v>
      </c>
      <c r="R12249">
        <v>0</v>
      </c>
      <c r="S12249">
        <v>1</v>
      </c>
      <c r="T12249">
        <v>3</v>
      </c>
      <c r="U12249" t="b">
        <v>1</v>
      </c>
      <c r="V12249" t="s">
        <v>1081</v>
      </c>
      <c r="W12249" t="s">
        <v>2904</v>
      </c>
      <c r="X12249" t="s">
        <v>14823</v>
      </c>
      <c r="Y12249">
        <v>47</v>
      </c>
      <c r="Z12249">
        <v>47</v>
      </c>
      <c r="AA12249">
        <v>4</v>
      </c>
      <c r="AB12249">
        <v>4</v>
      </c>
      <c r="AC12249">
        <v>11</v>
      </c>
    </row>
    <row r="12250" spans="1:29">
      <c r="A12250">
        <v>13245</v>
      </c>
      <c r="B12250" t="s">
        <v>805</v>
      </c>
      <c r="C12250" t="s">
        <v>14225</v>
      </c>
      <c r="J12250" t="s">
        <v>1438</v>
      </c>
      <c r="K12250">
        <v>0</v>
      </c>
      <c r="N12250" t="b">
        <v>1</v>
      </c>
      <c r="O12250" t="b">
        <v>0</v>
      </c>
      <c r="P12250" t="b">
        <v>0</v>
      </c>
      <c r="Q12250">
        <v>11</v>
      </c>
      <c r="R12250">
        <v>0</v>
      </c>
      <c r="S12250">
        <v>1</v>
      </c>
      <c r="T12250">
        <v>3</v>
      </c>
      <c r="U12250" t="b">
        <v>1</v>
      </c>
      <c r="V12250" t="s">
        <v>1081</v>
      </c>
      <c r="W12250" t="s">
        <v>2904</v>
      </c>
      <c r="X12250" t="s">
        <v>14824</v>
      </c>
      <c r="Y12250">
        <v>48</v>
      </c>
      <c r="Z12250">
        <v>48</v>
      </c>
      <c r="AA12250">
        <v>4</v>
      </c>
      <c r="AB12250">
        <v>4</v>
      </c>
      <c r="AC12250">
        <v>11</v>
      </c>
    </row>
    <row r="12251" spans="1:29">
      <c r="A12251">
        <v>13246</v>
      </c>
      <c r="B12251" t="s">
        <v>805</v>
      </c>
      <c r="C12251" t="s">
        <v>14226</v>
      </c>
      <c r="J12251" t="s">
        <v>1444</v>
      </c>
      <c r="K12251">
        <v>0</v>
      </c>
      <c r="N12251" t="b">
        <v>1</v>
      </c>
      <c r="O12251" t="b">
        <v>0</v>
      </c>
      <c r="P12251" t="b">
        <v>0</v>
      </c>
      <c r="Q12251">
        <v>11</v>
      </c>
      <c r="R12251">
        <v>1</v>
      </c>
      <c r="S12251">
        <v>1</v>
      </c>
      <c r="T12251">
        <v>1</v>
      </c>
      <c r="U12251" t="b">
        <v>1</v>
      </c>
      <c r="V12251" t="s">
        <v>1081</v>
      </c>
      <c r="W12251" t="s">
        <v>2904</v>
      </c>
      <c r="X12251" t="s">
        <v>14740</v>
      </c>
      <c r="Y12251">
        <v>46</v>
      </c>
      <c r="Z12251">
        <v>46</v>
      </c>
      <c r="AA12251">
        <v>5</v>
      </c>
      <c r="AB12251">
        <v>5</v>
      </c>
      <c r="AC12251">
        <v>11</v>
      </c>
    </row>
    <row r="12252" spans="1:29">
      <c r="A12252">
        <v>13247</v>
      </c>
      <c r="B12252" t="s">
        <v>805</v>
      </c>
      <c r="C12252" t="s">
        <v>14227</v>
      </c>
      <c r="J12252" t="s">
        <v>1444</v>
      </c>
      <c r="K12252">
        <v>0</v>
      </c>
      <c r="N12252" t="b">
        <v>1</v>
      </c>
      <c r="O12252" t="b">
        <v>0</v>
      </c>
      <c r="P12252" t="b">
        <v>0</v>
      </c>
      <c r="Q12252">
        <v>11</v>
      </c>
      <c r="R12252">
        <v>1</v>
      </c>
      <c r="S12252">
        <v>1</v>
      </c>
      <c r="T12252">
        <v>1</v>
      </c>
      <c r="U12252" t="b">
        <v>1</v>
      </c>
      <c r="V12252" t="s">
        <v>1081</v>
      </c>
      <c r="W12252" t="s">
        <v>2904</v>
      </c>
      <c r="X12252" t="s">
        <v>14741</v>
      </c>
      <c r="Y12252">
        <v>46</v>
      </c>
      <c r="Z12252">
        <v>46</v>
      </c>
      <c r="AA12252">
        <v>6</v>
      </c>
      <c r="AB12252">
        <v>6</v>
      </c>
      <c r="AC12252">
        <v>11</v>
      </c>
    </row>
    <row r="12253" spans="1:29">
      <c r="A12253">
        <v>13248</v>
      </c>
      <c r="B12253" t="s">
        <v>805</v>
      </c>
      <c r="C12253" t="s">
        <v>14228</v>
      </c>
      <c r="J12253" t="s">
        <v>1444</v>
      </c>
      <c r="K12253">
        <v>0</v>
      </c>
      <c r="N12253" t="b">
        <v>1</v>
      </c>
      <c r="O12253" t="b">
        <v>0</v>
      </c>
      <c r="P12253" t="b">
        <v>0</v>
      </c>
      <c r="Q12253">
        <v>11</v>
      </c>
      <c r="R12253">
        <v>1</v>
      </c>
      <c r="S12253">
        <v>1</v>
      </c>
      <c r="T12253">
        <v>1</v>
      </c>
      <c r="U12253" t="b">
        <v>1</v>
      </c>
      <c r="V12253" t="s">
        <v>1081</v>
      </c>
      <c r="W12253" t="s">
        <v>2904</v>
      </c>
      <c r="X12253" t="s">
        <v>14757</v>
      </c>
      <c r="Y12253">
        <v>46</v>
      </c>
      <c r="Z12253">
        <v>46</v>
      </c>
      <c r="AA12253">
        <v>7</v>
      </c>
      <c r="AB12253">
        <v>7</v>
      </c>
      <c r="AC12253">
        <v>11</v>
      </c>
    </row>
    <row r="12254" spans="1:29">
      <c r="A12254">
        <v>13249</v>
      </c>
      <c r="B12254" t="s">
        <v>805</v>
      </c>
      <c r="C12254" t="s">
        <v>14229</v>
      </c>
      <c r="J12254" t="s">
        <v>1444</v>
      </c>
      <c r="K12254">
        <v>0</v>
      </c>
      <c r="N12254" t="b">
        <v>1</v>
      </c>
      <c r="O12254" t="b">
        <v>0</v>
      </c>
      <c r="P12254" t="b">
        <v>0</v>
      </c>
      <c r="Q12254">
        <v>11</v>
      </c>
      <c r="R12254">
        <v>1</v>
      </c>
      <c r="S12254">
        <v>1</v>
      </c>
      <c r="T12254">
        <v>1</v>
      </c>
      <c r="U12254" t="b">
        <v>1</v>
      </c>
      <c r="V12254" t="s">
        <v>1081</v>
      </c>
      <c r="W12254" t="s">
        <v>2904</v>
      </c>
      <c r="X12254" t="s">
        <v>14758</v>
      </c>
      <c r="Y12254">
        <v>46</v>
      </c>
      <c r="Z12254">
        <v>46</v>
      </c>
      <c r="AA12254">
        <v>8</v>
      </c>
      <c r="AB12254">
        <v>8</v>
      </c>
      <c r="AC12254">
        <v>11</v>
      </c>
    </row>
    <row r="12255" spans="1:29">
      <c r="A12255">
        <v>13250</v>
      </c>
      <c r="B12255" t="s">
        <v>805</v>
      </c>
      <c r="C12255" t="s">
        <v>14230</v>
      </c>
      <c r="J12255" t="s">
        <v>1444</v>
      </c>
      <c r="K12255">
        <v>0</v>
      </c>
      <c r="N12255" t="b">
        <v>1</v>
      </c>
      <c r="O12255" t="b">
        <v>0</v>
      </c>
      <c r="P12255" t="b">
        <v>0</v>
      </c>
      <c r="Q12255">
        <v>11</v>
      </c>
      <c r="R12255">
        <v>1</v>
      </c>
      <c r="S12255">
        <v>1</v>
      </c>
      <c r="T12255">
        <v>1</v>
      </c>
      <c r="U12255" t="b">
        <v>1</v>
      </c>
      <c r="V12255" t="s">
        <v>1081</v>
      </c>
      <c r="W12255" t="s">
        <v>2904</v>
      </c>
      <c r="X12255" t="s">
        <v>14742</v>
      </c>
      <c r="Y12255">
        <v>47</v>
      </c>
      <c r="Z12255">
        <v>47</v>
      </c>
      <c r="AA12255">
        <v>5</v>
      </c>
      <c r="AB12255">
        <v>5</v>
      </c>
      <c r="AC12255">
        <v>11</v>
      </c>
    </row>
    <row r="12256" spans="1:29">
      <c r="A12256">
        <v>13251</v>
      </c>
      <c r="B12256" t="s">
        <v>805</v>
      </c>
      <c r="C12256" t="s">
        <v>14231</v>
      </c>
      <c r="J12256" t="s">
        <v>1444</v>
      </c>
      <c r="K12256">
        <v>0</v>
      </c>
      <c r="N12256" t="b">
        <v>1</v>
      </c>
      <c r="O12256" t="b">
        <v>0</v>
      </c>
      <c r="P12256" t="b">
        <v>0</v>
      </c>
      <c r="Q12256">
        <v>11</v>
      </c>
      <c r="R12256">
        <v>1</v>
      </c>
      <c r="S12256">
        <v>1</v>
      </c>
      <c r="T12256">
        <v>1</v>
      </c>
      <c r="U12256" t="b">
        <v>1</v>
      </c>
      <c r="V12256" t="s">
        <v>1081</v>
      </c>
      <c r="W12256" t="s">
        <v>2904</v>
      </c>
      <c r="X12256" t="s">
        <v>14562</v>
      </c>
      <c r="Y12256">
        <v>47</v>
      </c>
      <c r="Z12256">
        <v>47</v>
      </c>
      <c r="AA12256">
        <v>6</v>
      </c>
      <c r="AB12256">
        <v>6</v>
      </c>
      <c r="AC12256">
        <v>11</v>
      </c>
    </row>
    <row r="12257" spans="1:29">
      <c r="A12257">
        <v>13252</v>
      </c>
      <c r="B12257" t="s">
        <v>805</v>
      </c>
      <c r="C12257" t="s">
        <v>14232</v>
      </c>
      <c r="J12257" t="s">
        <v>1444</v>
      </c>
      <c r="K12257">
        <v>0</v>
      </c>
      <c r="N12257" t="b">
        <v>1</v>
      </c>
      <c r="O12257" t="b">
        <v>0</v>
      </c>
      <c r="P12257" t="b">
        <v>0</v>
      </c>
      <c r="Q12257">
        <v>11</v>
      </c>
      <c r="R12257">
        <v>1</v>
      </c>
      <c r="S12257">
        <v>1</v>
      </c>
      <c r="T12257">
        <v>1</v>
      </c>
      <c r="U12257" t="b">
        <v>1</v>
      </c>
      <c r="V12257" t="s">
        <v>1081</v>
      </c>
      <c r="W12257" t="s">
        <v>2904</v>
      </c>
      <c r="X12257" t="s">
        <v>14759</v>
      </c>
      <c r="Y12257">
        <v>47</v>
      </c>
      <c r="Z12257">
        <v>47</v>
      </c>
      <c r="AA12257">
        <v>7</v>
      </c>
      <c r="AB12257">
        <v>7</v>
      </c>
      <c r="AC12257">
        <v>11</v>
      </c>
    </row>
    <row r="12258" spans="1:29">
      <c r="A12258">
        <v>13253</v>
      </c>
      <c r="B12258" t="s">
        <v>805</v>
      </c>
      <c r="C12258" t="s">
        <v>14233</v>
      </c>
      <c r="J12258" t="s">
        <v>1444</v>
      </c>
      <c r="K12258">
        <v>0</v>
      </c>
      <c r="N12258" t="b">
        <v>1</v>
      </c>
      <c r="O12258" t="b">
        <v>0</v>
      </c>
      <c r="P12258" t="b">
        <v>0</v>
      </c>
      <c r="Q12258">
        <v>11</v>
      </c>
      <c r="R12258">
        <v>1</v>
      </c>
      <c r="S12258">
        <v>1</v>
      </c>
      <c r="T12258">
        <v>1</v>
      </c>
      <c r="U12258" t="b">
        <v>1</v>
      </c>
      <c r="V12258" t="s">
        <v>1081</v>
      </c>
      <c r="W12258" t="s">
        <v>2904</v>
      </c>
      <c r="X12258" t="s">
        <v>14760</v>
      </c>
      <c r="Y12258">
        <v>47</v>
      </c>
      <c r="Z12258">
        <v>47</v>
      </c>
      <c r="AA12258">
        <v>8</v>
      </c>
      <c r="AB12258">
        <v>8</v>
      </c>
      <c r="AC12258">
        <v>11</v>
      </c>
    </row>
    <row r="12259" spans="1:29">
      <c r="A12259">
        <v>13254</v>
      </c>
      <c r="B12259" t="s">
        <v>805</v>
      </c>
      <c r="C12259" t="s">
        <v>14234</v>
      </c>
      <c r="J12259" t="s">
        <v>1444</v>
      </c>
      <c r="K12259">
        <v>0</v>
      </c>
      <c r="N12259" t="b">
        <v>1</v>
      </c>
      <c r="O12259" t="b">
        <v>0</v>
      </c>
      <c r="P12259" t="b">
        <v>0</v>
      </c>
      <c r="Q12259">
        <v>11</v>
      </c>
      <c r="R12259">
        <v>1</v>
      </c>
      <c r="S12259">
        <v>1</v>
      </c>
      <c r="T12259">
        <v>1</v>
      </c>
      <c r="U12259" t="b">
        <v>1</v>
      </c>
      <c r="V12259" t="s">
        <v>1081</v>
      </c>
      <c r="W12259" t="s">
        <v>2904</v>
      </c>
      <c r="X12259" t="s">
        <v>14743</v>
      </c>
      <c r="Y12259">
        <v>48</v>
      </c>
      <c r="Z12259">
        <v>48</v>
      </c>
      <c r="AA12259">
        <v>5</v>
      </c>
      <c r="AB12259">
        <v>5</v>
      </c>
      <c r="AC12259">
        <v>11</v>
      </c>
    </row>
    <row r="12260" spans="1:29">
      <c r="A12260">
        <v>13255</v>
      </c>
      <c r="B12260" t="s">
        <v>805</v>
      </c>
      <c r="C12260" t="s">
        <v>14235</v>
      </c>
      <c r="J12260" t="s">
        <v>1444</v>
      </c>
      <c r="K12260">
        <v>0</v>
      </c>
      <c r="N12260" t="b">
        <v>1</v>
      </c>
      <c r="O12260" t="b">
        <v>0</v>
      </c>
      <c r="P12260" t="b">
        <v>0</v>
      </c>
      <c r="Q12260">
        <v>11</v>
      </c>
      <c r="R12260">
        <v>1</v>
      </c>
      <c r="S12260">
        <v>1</v>
      </c>
      <c r="T12260">
        <v>1</v>
      </c>
      <c r="U12260" t="b">
        <v>1</v>
      </c>
      <c r="V12260" t="s">
        <v>1081</v>
      </c>
      <c r="W12260" t="s">
        <v>2904</v>
      </c>
      <c r="X12260" t="s">
        <v>14475</v>
      </c>
      <c r="Y12260">
        <v>48</v>
      </c>
      <c r="Z12260">
        <v>48</v>
      </c>
      <c r="AA12260">
        <v>6</v>
      </c>
      <c r="AB12260">
        <v>6</v>
      </c>
      <c r="AC12260">
        <v>11</v>
      </c>
    </row>
    <row r="12261" spans="1:29">
      <c r="A12261">
        <v>13256</v>
      </c>
      <c r="B12261" t="s">
        <v>805</v>
      </c>
      <c r="C12261" t="s">
        <v>14236</v>
      </c>
      <c r="J12261" t="s">
        <v>1444</v>
      </c>
      <c r="K12261">
        <v>0</v>
      </c>
      <c r="N12261" t="b">
        <v>1</v>
      </c>
      <c r="O12261" t="b">
        <v>0</v>
      </c>
      <c r="P12261" t="b">
        <v>0</v>
      </c>
      <c r="Q12261">
        <v>11</v>
      </c>
      <c r="R12261">
        <v>1</v>
      </c>
      <c r="S12261">
        <v>1</v>
      </c>
      <c r="T12261">
        <v>1</v>
      </c>
      <c r="U12261" t="b">
        <v>1</v>
      </c>
      <c r="V12261" t="s">
        <v>1081</v>
      </c>
      <c r="W12261" t="s">
        <v>2904</v>
      </c>
      <c r="X12261" t="s">
        <v>14761</v>
      </c>
      <c r="Y12261">
        <v>48</v>
      </c>
      <c r="Z12261">
        <v>48</v>
      </c>
      <c r="AA12261">
        <v>7</v>
      </c>
      <c r="AB12261">
        <v>7</v>
      </c>
      <c r="AC12261">
        <v>11</v>
      </c>
    </row>
    <row r="12262" spans="1:29">
      <c r="A12262">
        <v>13257</v>
      </c>
      <c r="B12262" t="s">
        <v>805</v>
      </c>
      <c r="C12262" t="s">
        <v>14237</v>
      </c>
      <c r="J12262" t="s">
        <v>1444</v>
      </c>
      <c r="K12262">
        <v>0</v>
      </c>
      <c r="N12262" t="b">
        <v>1</v>
      </c>
      <c r="O12262" t="b">
        <v>0</v>
      </c>
      <c r="P12262" t="b">
        <v>0</v>
      </c>
      <c r="Q12262">
        <v>11</v>
      </c>
      <c r="R12262">
        <v>1</v>
      </c>
      <c r="S12262">
        <v>1</v>
      </c>
      <c r="T12262">
        <v>1</v>
      </c>
      <c r="U12262" t="b">
        <v>1</v>
      </c>
      <c r="V12262" t="s">
        <v>1081</v>
      </c>
      <c r="W12262" t="s">
        <v>2904</v>
      </c>
      <c r="X12262" t="s">
        <v>14762</v>
      </c>
      <c r="Y12262">
        <v>48</v>
      </c>
      <c r="Z12262">
        <v>48</v>
      </c>
      <c r="AA12262">
        <v>8</v>
      </c>
      <c r="AB12262">
        <v>8</v>
      </c>
      <c r="AC12262">
        <v>11</v>
      </c>
    </row>
    <row r="12263" spans="1:29">
      <c r="A12263">
        <v>13258</v>
      </c>
      <c r="B12263" t="s">
        <v>805</v>
      </c>
      <c r="C12263" t="s">
        <v>14238</v>
      </c>
      <c r="J12263" t="s">
        <v>1458</v>
      </c>
      <c r="K12263">
        <v>0</v>
      </c>
      <c r="N12263" t="b">
        <v>1</v>
      </c>
      <c r="O12263" t="b">
        <v>0</v>
      </c>
      <c r="P12263" t="b">
        <v>0</v>
      </c>
      <c r="Q12263">
        <v>11</v>
      </c>
      <c r="R12263">
        <v>1</v>
      </c>
      <c r="S12263">
        <v>1</v>
      </c>
      <c r="T12263">
        <v>3</v>
      </c>
      <c r="U12263" t="b">
        <v>1</v>
      </c>
      <c r="V12263" t="s">
        <v>1081</v>
      </c>
      <c r="W12263" t="s">
        <v>2904</v>
      </c>
      <c r="X12263" t="s">
        <v>15464</v>
      </c>
      <c r="Y12263">
        <v>46</v>
      </c>
      <c r="Z12263">
        <v>46</v>
      </c>
      <c r="AA12263">
        <v>9</v>
      </c>
      <c r="AB12263">
        <v>9</v>
      </c>
      <c r="AC12263">
        <v>11</v>
      </c>
    </row>
    <row r="12264" spans="1:29">
      <c r="A12264">
        <v>13259</v>
      </c>
      <c r="B12264" t="s">
        <v>805</v>
      </c>
      <c r="C12264" t="s">
        <v>14239</v>
      </c>
      <c r="J12264" t="s">
        <v>1458</v>
      </c>
      <c r="K12264">
        <v>0</v>
      </c>
      <c r="N12264" t="b">
        <v>1</v>
      </c>
      <c r="O12264" t="b">
        <v>0</v>
      </c>
      <c r="P12264" t="b">
        <v>0</v>
      </c>
      <c r="Q12264">
        <v>11</v>
      </c>
      <c r="R12264">
        <v>1</v>
      </c>
      <c r="S12264">
        <v>1</v>
      </c>
      <c r="T12264">
        <v>3</v>
      </c>
      <c r="U12264" t="b">
        <v>1</v>
      </c>
      <c r="V12264" t="s">
        <v>1081</v>
      </c>
      <c r="W12264" t="s">
        <v>2904</v>
      </c>
      <c r="X12264" t="s">
        <v>14563</v>
      </c>
      <c r="Y12264">
        <v>47</v>
      </c>
      <c r="Z12264">
        <v>47</v>
      </c>
      <c r="AA12264">
        <v>9</v>
      </c>
      <c r="AB12264">
        <v>9</v>
      </c>
      <c r="AC12264">
        <v>11</v>
      </c>
    </row>
    <row r="12265" spans="1:29">
      <c r="A12265">
        <v>13260</v>
      </c>
      <c r="B12265" t="s">
        <v>805</v>
      </c>
      <c r="C12265" t="s">
        <v>14240</v>
      </c>
      <c r="J12265" t="s">
        <v>1458</v>
      </c>
      <c r="K12265">
        <v>0</v>
      </c>
      <c r="N12265" t="b">
        <v>1</v>
      </c>
      <c r="O12265" t="b">
        <v>0</v>
      </c>
      <c r="P12265" t="b">
        <v>0</v>
      </c>
      <c r="Q12265">
        <v>11</v>
      </c>
      <c r="R12265">
        <v>1</v>
      </c>
      <c r="S12265">
        <v>1</v>
      </c>
      <c r="T12265">
        <v>3</v>
      </c>
      <c r="U12265" t="b">
        <v>1</v>
      </c>
      <c r="V12265" t="s">
        <v>1081</v>
      </c>
      <c r="W12265" t="s">
        <v>2904</v>
      </c>
      <c r="X12265" t="s">
        <v>14476</v>
      </c>
      <c r="Y12265">
        <v>48</v>
      </c>
      <c r="Z12265">
        <v>48</v>
      </c>
      <c r="AA12265">
        <v>9</v>
      </c>
      <c r="AB12265">
        <v>9</v>
      </c>
      <c r="AC12265">
        <v>11</v>
      </c>
    </row>
    <row r="12266" spans="1:29">
      <c r="A12266">
        <v>13261</v>
      </c>
      <c r="B12266" t="s">
        <v>805</v>
      </c>
      <c r="C12266" t="s">
        <v>14241</v>
      </c>
      <c r="J12266" t="s">
        <v>1444</v>
      </c>
      <c r="K12266">
        <v>0</v>
      </c>
      <c r="N12266" t="b">
        <v>0</v>
      </c>
      <c r="O12266" t="b">
        <v>1</v>
      </c>
      <c r="P12266" t="b">
        <v>0</v>
      </c>
      <c r="Q12266">
        <v>11</v>
      </c>
      <c r="R12266">
        <v>0</v>
      </c>
      <c r="S12266">
        <v>1</v>
      </c>
      <c r="T12266">
        <v>3</v>
      </c>
      <c r="U12266" t="b">
        <v>1</v>
      </c>
      <c r="V12266" t="s">
        <v>1081</v>
      </c>
      <c r="W12266" t="s">
        <v>2904</v>
      </c>
      <c r="X12266" t="s">
        <v>14680</v>
      </c>
      <c r="Y12266">
        <v>46</v>
      </c>
      <c r="Z12266">
        <v>46</v>
      </c>
      <c r="AA12266">
        <v>10</v>
      </c>
      <c r="AB12266">
        <v>10</v>
      </c>
      <c r="AC12266">
        <v>11</v>
      </c>
    </row>
    <row r="12267" spans="1:29">
      <c r="A12267">
        <v>13262</v>
      </c>
      <c r="B12267" t="s">
        <v>805</v>
      </c>
      <c r="C12267" t="s">
        <v>14242</v>
      </c>
      <c r="J12267" t="s">
        <v>1444</v>
      </c>
      <c r="K12267">
        <v>0</v>
      </c>
      <c r="N12267" t="b">
        <v>0</v>
      </c>
      <c r="O12267" t="b">
        <v>1</v>
      </c>
      <c r="P12267" t="b">
        <v>0</v>
      </c>
      <c r="Q12267">
        <v>11</v>
      </c>
      <c r="R12267">
        <v>0</v>
      </c>
      <c r="S12267">
        <v>1</v>
      </c>
      <c r="T12267">
        <v>3</v>
      </c>
      <c r="U12267" t="b">
        <v>1</v>
      </c>
      <c r="V12267" t="s">
        <v>1081</v>
      </c>
      <c r="W12267" t="s">
        <v>2904</v>
      </c>
      <c r="X12267" t="s">
        <v>15803</v>
      </c>
      <c r="Y12267">
        <v>46</v>
      </c>
      <c r="Z12267">
        <v>46</v>
      </c>
      <c r="AA12267">
        <v>11</v>
      </c>
      <c r="AB12267">
        <v>11</v>
      </c>
      <c r="AC12267">
        <v>11</v>
      </c>
    </row>
    <row r="12268" spans="1:29">
      <c r="A12268">
        <v>13263</v>
      </c>
      <c r="B12268" t="s">
        <v>805</v>
      </c>
      <c r="C12268" t="s">
        <v>14243</v>
      </c>
      <c r="J12268" t="s">
        <v>1444</v>
      </c>
      <c r="K12268">
        <v>0</v>
      </c>
      <c r="N12268" t="b">
        <v>0</v>
      </c>
      <c r="O12268" t="b">
        <v>1</v>
      </c>
      <c r="P12268" t="b">
        <v>0</v>
      </c>
      <c r="Q12268">
        <v>11</v>
      </c>
      <c r="R12268">
        <v>0</v>
      </c>
      <c r="S12268">
        <v>1</v>
      </c>
      <c r="T12268">
        <v>3</v>
      </c>
      <c r="U12268" t="b">
        <v>1</v>
      </c>
      <c r="V12268" t="s">
        <v>1081</v>
      </c>
      <c r="W12268" t="s">
        <v>2904</v>
      </c>
      <c r="X12268" t="s">
        <v>15774</v>
      </c>
      <c r="Y12268">
        <v>47</v>
      </c>
      <c r="Z12268">
        <v>47</v>
      </c>
      <c r="AA12268">
        <v>10</v>
      </c>
      <c r="AB12268">
        <v>10</v>
      </c>
      <c r="AC12268">
        <v>11</v>
      </c>
    </row>
    <row r="12269" spans="1:29">
      <c r="A12269">
        <v>13264</v>
      </c>
      <c r="B12269" t="s">
        <v>805</v>
      </c>
      <c r="C12269" t="s">
        <v>14244</v>
      </c>
      <c r="J12269" t="s">
        <v>1444</v>
      </c>
      <c r="K12269">
        <v>0</v>
      </c>
      <c r="N12269" t="b">
        <v>0</v>
      </c>
      <c r="O12269" t="b">
        <v>1</v>
      </c>
      <c r="P12269" t="b">
        <v>0</v>
      </c>
      <c r="Q12269">
        <v>11</v>
      </c>
      <c r="R12269">
        <v>0</v>
      </c>
      <c r="S12269">
        <v>1</v>
      </c>
      <c r="T12269">
        <v>3</v>
      </c>
      <c r="U12269" t="b">
        <v>1</v>
      </c>
      <c r="V12269" t="s">
        <v>1081</v>
      </c>
      <c r="W12269" t="s">
        <v>2904</v>
      </c>
      <c r="X12269" t="s">
        <v>16043</v>
      </c>
      <c r="Y12269">
        <v>47</v>
      </c>
      <c r="Z12269">
        <v>47</v>
      </c>
      <c r="AA12269">
        <v>11</v>
      </c>
      <c r="AB12269">
        <v>11</v>
      </c>
      <c r="AC12269">
        <v>11</v>
      </c>
    </row>
    <row r="12270" spans="1:29">
      <c r="A12270">
        <v>13265</v>
      </c>
      <c r="B12270" t="s">
        <v>805</v>
      </c>
      <c r="C12270" t="s">
        <v>14245</v>
      </c>
      <c r="J12270" t="s">
        <v>1444</v>
      </c>
      <c r="K12270">
        <v>0</v>
      </c>
      <c r="N12270" t="b">
        <v>0</v>
      </c>
      <c r="O12270" t="b">
        <v>1</v>
      </c>
      <c r="P12270" t="b">
        <v>0</v>
      </c>
      <c r="Q12270">
        <v>11</v>
      </c>
      <c r="R12270">
        <v>0</v>
      </c>
      <c r="S12270">
        <v>1</v>
      </c>
      <c r="T12270">
        <v>3</v>
      </c>
      <c r="U12270" t="b">
        <v>1</v>
      </c>
      <c r="V12270" t="s">
        <v>1081</v>
      </c>
      <c r="W12270" t="s">
        <v>2904</v>
      </c>
      <c r="X12270" t="s">
        <v>15773</v>
      </c>
      <c r="Y12270">
        <v>48</v>
      </c>
      <c r="Z12270">
        <v>48</v>
      </c>
      <c r="AA12270">
        <v>10</v>
      </c>
      <c r="AB12270">
        <v>10</v>
      </c>
      <c r="AC12270">
        <v>11</v>
      </c>
    </row>
    <row r="12271" spans="1:29">
      <c r="A12271">
        <v>13266</v>
      </c>
      <c r="B12271" t="s">
        <v>805</v>
      </c>
      <c r="C12271" t="s">
        <v>14246</v>
      </c>
      <c r="J12271" t="s">
        <v>1444</v>
      </c>
      <c r="K12271">
        <v>0</v>
      </c>
      <c r="N12271" t="b">
        <v>0</v>
      </c>
      <c r="O12271" t="b">
        <v>1</v>
      </c>
      <c r="P12271" t="b">
        <v>0</v>
      </c>
      <c r="Q12271">
        <v>11</v>
      </c>
      <c r="R12271">
        <v>0</v>
      </c>
      <c r="S12271">
        <v>1</v>
      </c>
      <c r="T12271">
        <v>3</v>
      </c>
      <c r="U12271" t="b">
        <v>1</v>
      </c>
      <c r="V12271" t="s">
        <v>1081</v>
      </c>
      <c r="W12271" t="s">
        <v>2904</v>
      </c>
      <c r="X12271" t="s">
        <v>16044</v>
      </c>
      <c r="Y12271">
        <v>48</v>
      </c>
      <c r="Z12271">
        <v>48</v>
      </c>
      <c r="AA12271">
        <v>11</v>
      </c>
      <c r="AB12271">
        <v>11</v>
      </c>
      <c r="AC12271">
        <v>11</v>
      </c>
    </row>
    <row r="12272" spans="1:29">
      <c r="A12272">
        <v>13267</v>
      </c>
      <c r="B12272" t="s">
        <v>805</v>
      </c>
      <c r="C12272" t="s">
        <v>14247</v>
      </c>
      <c r="J12272" t="s">
        <v>1436</v>
      </c>
      <c r="K12272">
        <v>0</v>
      </c>
      <c r="N12272" t="b">
        <v>1</v>
      </c>
      <c r="O12272" t="b">
        <v>0</v>
      </c>
      <c r="P12272" t="b">
        <v>0</v>
      </c>
      <c r="Q12272">
        <v>11</v>
      </c>
      <c r="R12272">
        <v>1</v>
      </c>
      <c r="S12272">
        <v>1</v>
      </c>
      <c r="T12272">
        <v>3</v>
      </c>
      <c r="U12272" t="b">
        <v>1</v>
      </c>
      <c r="V12272" t="s">
        <v>9069</v>
      </c>
      <c r="W12272" t="s">
        <v>12342</v>
      </c>
      <c r="X12272" t="s">
        <v>15395</v>
      </c>
      <c r="Y12272">
        <v>31</v>
      </c>
      <c r="Z12272">
        <v>31</v>
      </c>
      <c r="AA12272">
        <v>2</v>
      </c>
      <c r="AB12272">
        <v>2</v>
      </c>
      <c r="AC12272">
        <v>13</v>
      </c>
    </row>
    <row r="12273" spans="1:29">
      <c r="A12273">
        <v>13268</v>
      </c>
      <c r="B12273" t="s">
        <v>805</v>
      </c>
      <c r="C12273" t="s">
        <v>14248</v>
      </c>
      <c r="J12273" t="s">
        <v>1436</v>
      </c>
      <c r="K12273">
        <v>0</v>
      </c>
      <c r="N12273" t="b">
        <v>1</v>
      </c>
      <c r="O12273" t="b">
        <v>0</v>
      </c>
      <c r="P12273" t="b">
        <v>0</v>
      </c>
      <c r="Q12273">
        <v>11</v>
      </c>
      <c r="R12273">
        <v>1</v>
      </c>
      <c r="S12273">
        <v>1</v>
      </c>
      <c r="T12273">
        <v>3</v>
      </c>
      <c r="U12273" t="b">
        <v>1</v>
      </c>
      <c r="V12273" t="s">
        <v>9069</v>
      </c>
      <c r="W12273" t="s">
        <v>12342</v>
      </c>
      <c r="X12273" t="s">
        <v>14542</v>
      </c>
      <c r="Y12273">
        <v>31</v>
      </c>
      <c r="Z12273">
        <v>31</v>
      </c>
      <c r="AA12273">
        <v>3</v>
      </c>
      <c r="AB12273">
        <v>3</v>
      </c>
      <c r="AC12273">
        <v>13</v>
      </c>
    </row>
    <row r="12274" spans="1:29">
      <c r="A12274">
        <v>13269</v>
      </c>
      <c r="B12274" t="s">
        <v>805</v>
      </c>
      <c r="C12274" t="s">
        <v>14249</v>
      </c>
      <c r="J12274" t="s">
        <v>1436</v>
      </c>
      <c r="K12274">
        <v>0</v>
      </c>
      <c r="N12274" t="b">
        <v>1</v>
      </c>
      <c r="O12274" t="b">
        <v>0</v>
      </c>
      <c r="P12274" t="b">
        <v>0</v>
      </c>
      <c r="Q12274">
        <v>11</v>
      </c>
      <c r="R12274">
        <v>1</v>
      </c>
      <c r="S12274">
        <v>1</v>
      </c>
      <c r="T12274">
        <v>3</v>
      </c>
      <c r="U12274" t="b">
        <v>1</v>
      </c>
      <c r="V12274" t="s">
        <v>9069</v>
      </c>
      <c r="W12274" t="s">
        <v>12342</v>
      </c>
      <c r="X12274" t="s">
        <v>15396</v>
      </c>
      <c r="Y12274">
        <v>32</v>
      </c>
      <c r="Z12274">
        <v>32</v>
      </c>
      <c r="AA12274">
        <v>2</v>
      </c>
      <c r="AB12274">
        <v>2</v>
      </c>
      <c r="AC12274">
        <v>13</v>
      </c>
    </row>
    <row r="12275" spans="1:29">
      <c r="A12275">
        <v>13270</v>
      </c>
      <c r="B12275" t="s">
        <v>805</v>
      </c>
      <c r="C12275" t="s">
        <v>14250</v>
      </c>
      <c r="J12275" t="s">
        <v>1436</v>
      </c>
      <c r="K12275">
        <v>0</v>
      </c>
      <c r="N12275" t="b">
        <v>1</v>
      </c>
      <c r="O12275" t="b">
        <v>0</v>
      </c>
      <c r="P12275" t="b">
        <v>0</v>
      </c>
      <c r="Q12275">
        <v>11</v>
      </c>
      <c r="R12275">
        <v>1</v>
      </c>
      <c r="S12275">
        <v>1</v>
      </c>
      <c r="T12275">
        <v>3</v>
      </c>
      <c r="U12275" t="b">
        <v>1</v>
      </c>
      <c r="V12275" t="s">
        <v>9069</v>
      </c>
      <c r="W12275" t="s">
        <v>12342</v>
      </c>
      <c r="X12275" t="s">
        <v>15397</v>
      </c>
      <c r="Y12275">
        <v>32</v>
      </c>
      <c r="Z12275">
        <v>32</v>
      </c>
      <c r="AA12275">
        <v>3</v>
      </c>
      <c r="AB12275">
        <v>3</v>
      </c>
      <c r="AC12275">
        <v>13</v>
      </c>
    </row>
    <row r="12276" spans="1:29">
      <c r="A12276">
        <v>13271</v>
      </c>
      <c r="B12276" t="s">
        <v>805</v>
      </c>
      <c r="C12276" t="s">
        <v>14251</v>
      </c>
      <c r="J12276" t="s">
        <v>1436</v>
      </c>
      <c r="K12276">
        <v>0</v>
      </c>
      <c r="N12276" t="b">
        <v>1</v>
      </c>
      <c r="O12276" t="b">
        <v>0</v>
      </c>
      <c r="P12276" t="b">
        <v>0</v>
      </c>
      <c r="Q12276">
        <v>11</v>
      </c>
      <c r="R12276">
        <v>1</v>
      </c>
      <c r="S12276">
        <v>1</v>
      </c>
      <c r="T12276">
        <v>3</v>
      </c>
      <c r="U12276" t="b">
        <v>1</v>
      </c>
      <c r="V12276" t="s">
        <v>9069</v>
      </c>
      <c r="W12276" t="s">
        <v>12342</v>
      </c>
      <c r="X12276" t="s">
        <v>15398</v>
      </c>
      <c r="Y12276">
        <v>33</v>
      </c>
      <c r="Z12276">
        <v>33</v>
      </c>
      <c r="AA12276">
        <v>2</v>
      </c>
      <c r="AB12276">
        <v>2</v>
      </c>
      <c r="AC12276">
        <v>13</v>
      </c>
    </row>
    <row r="12277" spans="1:29">
      <c r="A12277">
        <v>13272</v>
      </c>
      <c r="B12277" t="s">
        <v>805</v>
      </c>
      <c r="C12277" t="s">
        <v>14252</v>
      </c>
      <c r="J12277" t="s">
        <v>1436</v>
      </c>
      <c r="K12277">
        <v>0</v>
      </c>
      <c r="N12277" t="b">
        <v>1</v>
      </c>
      <c r="O12277" t="b">
        <v>0</v>
      </c>
      <c r="P12277" t="b">
        <v>0</v>
      </c>
      <c r="Q12277">
        <v>11</v>
      </c>
      <c r="R12277">
        <v>1</v>
      </c>
      <c r="S12277">
        <v>1</v>
      </c>
      <c r="T12277">
        <v>3</v>
      </c>
      <c r="U12277" t="b">
        <v>1</v>
      </c>
      <c r="V12277" t="s">
        <v>9069</v>
      </c>
      <c r="W12277" t="s">
        <v>12342</v>
      </c>
      <c r="X12277" t="s">
        <v>15399</v>
      </c>
      <c r="Y12277">
        <v>33</v>
      </c>
      <c r="Z12277">
        <v>33</v>
      </c>
      <c r="AA12277">
        <v>3</v>
      </c>
      <c r="AB12277">
        <v>3</v>
      </c>
      <c r="AC12277">
        <v>13</v>
      </c>
    </row>
    <row r="12278" spans="1:29">
      <c r="A12278">
        <v>13273</v>
      </c>
      <c r="B12278" t="s">
        <v>805</v>
      </c>
      <c r="C12278" t="s">
        <v>14253</v>
      </c>
      <c r="J12278" t="s">
        <v>1436</v>
      </c>
      <c r="K12278">
        <v>0</v>
      </c>
      <c r="N12278" t="b">
        <v>1</v>
      </c>
      <c r="O12278" t="b">
        <v>0</v>
      </c>
      <c r="P12278" t="b">
        <v>0</v>
      </c>
      <c r="Q12278">
        <v>11</v>
      </c>
      <c r="R12278">
        <v>1</v>
      </c>
      <c r="S12278">
        <v>1</v>
      </c>
      <c r="T12278">
        <v>3</v>
      </c>
      <c r="U12278" t="b">
        <v>1</v>
      </c>
      <c r="V12278" t="s">
        <v>9069</v>
      </c>
      <c r="W12278" t="s">
        <v>12342</v>
      </c>
      <c r="X12278" t="s">
        <v>15400</v>
      </c>
      <c r="Y12278">
        <v>34</v>
      </c>
      <c r="Z12278">
        <v>34</v>
      </c>
      <c r="AA12278">
        <v>2</v>
      </c>
      <c r="AB12278">
        <v>2</v>
      </c>
      <c r="AC12278">
        <v>13</v>
      </c>
    </row>
    <row r="12279" spans="1:29">
      <c r="A12279">
        <v>13274</v>
      </c>
      <c r="B12279" t="s">
        <v>805</v>
      </c>
      <c r="C12279" t="s">
        <v>14254</v>
      </c>
      <c r="J12279" t="s">
        <v>1436</v>
      </c>
      <c r="K12279">
        <v>0</v>
      </c>
      <c r="N12279" t="b">
        <v>1</v>
      </c>
      <c r="O12279" t="b">
        <v>0</v>
      </c>
      <c r="P12279" t="b">
        <v>0</v>
      </c>
      <c r="Q12279">
        <v>11</v>
      </c>
      <c r="R12279">
        <v>1</v>
      </c>
      <c r="S12279">
        <v>1</v>
      </c>
      <c r="T12279">
        <v>3</v>
      </c>
      <c r="U12279" t="b">
        <v>1</v>
      </c>
      <c r="V12279" t="s">
        <v>9069</v>
      </c>
      <c r="W12279" t="s">
        <v>12342</v>
      </c>
      <c r="X12279" t="s">
        <v>14546</v>
      </c>
      <c r="Y12279">
        <v>34</v>
      </c>
      <c r="Z12279">
        <v>34</v>
      </c>
      <c r="AA12279">
        <v>3</v>
      </c>
      <c r="AB12279">
        <v>3</v>
      </c>
      <c r="AC12279">
        <v>13</v>
      </c>
    </row>
    <row r="12280" spans="1:29">
      <c r="A12280">
        <v>13275</v>
      </c>
      <c r="B12280" t="s">
        <v>805</v>
      </c>
      <c r="C12280" t="s">
        <v>14255</v>
      </c>
      <c r="J12280" t="s">
        <v>1436</v>
      </c>
      <c r="K12280">
        <v>0</v>
      </c>
      <c r="N12280" t="b">
        <v>1</v>
      </c>
      <c r="O12280" t="b">
        <v>0</v>
      </c>
      <c r="P12280" t="b">
        <v>0</v>
      </c>
      <c r="Q12280">
        <v>11</v>
      </c>
      <c r="R12280">
        <v>1</v>
      </c>
      <c r="S12280">
        <v>1</v>
      </c>
      <c r="T12280">
        <v>3</v>
      </c>
      <c r="U12280" t="b">
        <v>1</v>
      </c>
      <c r="V12280" t="s">
        <v>9069</v>
      </c>
      <c r="W12280" t="s">
        <v>12342</v>
      </c>
      <c r="X12280" t="s">
        <v>15401</v>
      </c>
      <c r="Y12280">
        <v>35</v>
      </c>
      <c r="Z12280">
        <v>35</v>
      </c>
      <c r="AA12280">
        <v>2</v>
      </c>
      <c r="AB12280">
        <v>2</v>
      </c>
      <c r="AC12280">
        <v>13</v>
      </c>
    </row>
    <row r="12281" spans="1:29">
      <c r="A12281">
        <v>13276</v>
      </c>
      <c r="B12281" t="s">
        <v>805</v>
      </c>
      <c r="C12281" t="s">
        <v>14256</v>
      </c>
      <c r="J12281" t="s">
        <v>1436</v>
      </c>
      <c r="K12281">
        <v>0</v>
      </c>
      <c r="N12281" t="b">
        <v>1</v>
      </c>
      <c r="O12281" t="b">
        <v>0</v>
      </c>
      <c r="P12281" t="b">
        <v>0</v>
      </c>
      <c r="Q12281">
        <v>11</v>
      </c>
      <c r="R12281">
        <v>1</v>
      </c>
      <c r="S12281">
        <v>1</v>
      </c>
      <c r="T12281">
        <v>3</v>
      </c>
      <c r="U12281" t="b">
        <v>1</v>
      </c>
      <c r="V12281" t="s">
        <v>9069</v>
      </c>
      <c r="W12281" t="s">
        <v>12342</v>
      </c>
      <c r="X12281" t="s">
        <v>14547</v>
      </c>
      <c r="Y12281">
        <v>35</v>
      </c>
      <c r="Z12281">
        <v>35</v>
      </c>
      <c r="AA12281">
        <v>3</v>
      </c>
      <c r="AB12281">
        <v>3</v>
      </c>
      <c r="AC12281">
        <v>13</v>
      </c>
    </row>
    <row r="12282" spans="1:29">
      <c r="A12282">
        <v>13277</v>
      </c>
      <c r="B12282" t="s">
        <v>805</v>
      </c>
      <c r="C12282" t="s">
        <v>14257</v>
      </c>
      <c r="J12282" t="s">
        <v>1436</v>
      </c>
      <c r="K12282">
        <v>0</v>
      </c>
      <c r="N12282" t="b">
        <v>1</v>
      </c>
      <c r="O12282" t="b">
        <v>0</v>
      </c>
      <c r="P12282" t="b">
        <v>0</v>
      </c>
      <c r="Q12282">
        <v>11</v>
      </c>
      <c r="R12282">
        <v>1</v>
      </c>
      <c r="S12282">
        <v>1</v>
      </c>
      <c r="T12282">
        <v>3</v>
      </c>
      <c r="U12282" t="b">
        <v>1</v>
      </c>
      <c r="V12282" t="s">
        <v>9069</v>
      </c>
      <c r="W12282" t="s">
        <v>12342</v>
      </c>
      <c r="X12282" t="s">
        <v>15402</v>
      </c>
      <c r="Y12282">
        <v>36</v>
      </c>
      <c r="Z12282">
        <v>36</v>
      </c>
      <c r="AA12282">
        <v>2</v>
      </c>
      <c r="AB12282">
        <v>2</v>
      </c>
      <c r="AC12282">
        <v>13</v>
      </c>
    </row>
    <row r="12283" spans="1:29">
      <c r="A12283">
        <v>13278</v>
      </c>
      <c r="B12283" t="s">
        <v>805</v>
      </c>
      <c r="C12283" t="s">
        <v>14258</v>
      </c>
      <c r="J12283" t="s">
        <v>1436</v>
      </c>
      <c r="K12283">
        <v>0</v>
      </c>
      <c r="N12283" t="b">
        <v>1</v>
      </c>
      <c r="O12283" t="b">
        <v>0</v>
      </c>
      <c r="P12283" t="b">
        <v>0</v>
      </c>
      <c r="Q12283">
        <v>11</v>
      </c>
      <c r="R12283">
        <v>1</v>
      </c>
      <c r="S12283">
        <v>1</v>
      </c>
      <c r="T12283">
        <v>3</v>
      </c>
      <c r="U12283" t="b">
        <v>1</v>
      </c>
      <c r="V12283" t="s">
        <v>9069</v>
      </c>
      <c r="W12283" t="s">
        <v>12342</v>
      </c>
      <c r="X12283" t="s">
        <v>14548</v>
      </c>
      <c r="Y12283">
        <v>36</v>
      </c>
      <c r="Z12283">
        <v>36</v>
      </c>
      <c r="AA12283">
        <v>3</v>
      </c>
      <c r="AB12283">
        <v>3</v>
      </c>
      <c r="AC12283">
        <v>13</v>
      </c>
    </row>
    <row r="12284" spans="1:29">
      <c r="A12284">
        <v>13279</v>
      </c>
      <c r="B12284" t="s">
        <v>805</v>
      </c>
      <c r="C12284" t="s">
        <v>14259</v>
      </c>
      <c r="J12284" t="s">
        <v>1436</v>
      </c>
      <c r="K12284">
        <v>0</v>
      </c>
      <c r="N12284" t="b">
        <v>1</v>
      </c>
      <c r="O12284" t="b">
        <v>0</v>
      </c>
      <c r="P12284" t="b">
        <v>0</v>
      </c>
      <c r="Q12284">
        <v>11</v>
      </c>
      <c r="R12284">
        <v>1</v>
      </c>
      <c r="S12284">
        <v>1</v>
      </c>
      <c r="T12284">
        <v>3</v>
      </c>
      <c r="U12284" t="b">
        <v>1</v>
      </c>
      <c r="V12284" t="s">
        <v>9069</v>
      </c>
      <c r="W12284" t="s">
        <v>12342</v>
      </c>
      <c r="X12284" t="s">
        <v>15403</v>
      </c>
      <c r="Y12284">
        <v>37</v>
      </c>
      <c r="Z12284">
        <v>37</v>
      </c>
      <c r="AA12284">
        <v>2</v>
      </c>
      <c r="AB12284">
        <v>2</v>
      </c>
      <c r="AC12284">
        <v>13</v>
      </c>
    </row>
    <row r="12285" spans="1:29">
      <c r="A12285">
        <v>13280</v>
      </c>
      <c r="B12285" t="s">
        <v>805</v>
      </c>
      <c r="C12285" t="s">
        <v>14260</v>
      </c>
      <c r="J12285" t="s">
        <v>1436</v>
      </c>
      <c r="K12285">
        <v>0</v>
      </c>
      <c r="N12285" t="b">
        <v>1</v>
      </c>
      <c r="O12285" t="b">
        <v>0</v>
      </c>
      <c r="P12285" t="b">
        <v>0</v>
      </c>
      <c r="Q12285">
        <v>11</v>
      </c>
      <c r="R12285">
        <v>1</v>
      </c>
      <c r="S12285">
        <v>1</v>
      </c>
      <c r="T12285">
        <v>3</v>
      </c>
      <c r="U12285" t="b">
        <v>1</v>
      </c>
      <c r="V12285" t="s">
        <v>9069</v>
      </c>
      <c r="W12285" t="s">
        <v>12342</v>
      </c>
      <c r="X12285" t="s">
        <v>14549</v>
      </c>
      <c r="Y12285">
        <v>37</v>
      </c>
      <c r="Z12285">
        <v>37</v>
      </c>
      <c r="AA12285">
        <v>3</v>
      </c>
      <c r="AB12285">
        <v>3</v>
      </c>
      <c r="AC12285">
        <v>13</v>
      </c>
    </row>
    <row r="12286" spans="1:29">
      <c r="A12286">
        <v>13281</v>
      </c>
      <c r="B12286" t="s">
        <v>805</v>
      </c>
      <c r="C12286" t="s">
        <v>14261</v>
      </c>
      <c r="J12286" t="s">
        <v>1436</v>
      </c>
      <c r="K12286">
        <v>0</v>
      </c>
      <c r="N12286" t="b">
        <v>1</v>
      </c>
      <c r="O12286" t="b">
        <v>0</v>
      </c>
      <c r="P12286" t="b">
        <v>0</v>
      </c>
      <c r="Q12286">
        <v>11</v>
      </c>
      <c r="R12286">
        <v>1</v>
      </c>
      <c r="S12286">
        <v>1</v>
      </c>
      <c r="T12286">
        <v>3</v>
      </c>
      <c r="U12286" t="b">
        <v>1</v>
      </c>
      <c r="V12286" t="s">
        <v>9069</v>
      </c>
      <c r="W12286" t="s">
        <v>12342</v>
      </c>
      <c r="X12286" t="s">
        <v>15405</v>
      </c>
      <c r="Y12286">
        <v>38</v>
      </c>
      <c r="Z12286">
        <v>38</v>
      </c>
      <c r="AA12286">
        <v>2</v>
      </c>
      <c r="AB12286">
        <v>2</v>
      </c>
      <c r="AC12286">
        <v>13</v>
      </c>
    </row>
    <row r="12287" spans="1:29">
      <c r="A12287">
        <v>13282</v>
      </c>
      <c r="B12287" t="s">
        <v>805</v>
      </c>
      <c r="C12287" t="s">
        <v>14262</v>
      </c>
      <c r="J12287" t="s">
        <v>1436</v>
      </c>
      <c r="K12287">
        <v>0</v>
      </c>
      <c r="N12287" t="b">
        <v>1</v>
      </c>
      <c r="O12287" t="b">
        <v>0</v>
      </c>
      <c r="P12287" t="b">
        <v>0</v>
      </c>
      <c r="Q12287">
        <v>11</v>
      </c>
      <c r="R12287">
        <v>1</v>
      </c>
      <c r="S12287">
        <v>1</v>
      </c>
      <c r="T12287">
        <v>3</v>
      </c>
      <c r="U12287" t="b">
        <v>1</v>
      </c>
      <c r="V12287" t="s">
        <v>9069</v>
      </c>
      <c r="W12287" t="s">
        <v>12342</v>
      </c>
      <c r="X12287" t="s">
        <v>15406</v>
      </c>
      <c r="Y12287">
        <v>38</v>
      </c>
      <c r="Z12287">
        <v>38</v>
      </c>
      <c r="AA12287">
        <v>3</v>
      </c>
      <c r="AB12287">
        <v>3</v>
      </c>
      <c r="AC12287">
        <v>13</v>
      </c>
    </row>
    <row r="12288" spans="1:29">
      <c r="A12288">
        <v>13283</v>
      </c>
      <c r="B12288" t="s">
        <v>805</v>
      </c>
      <c r="C12288" t="s">
        <v>14263</v>
      </c>
      <c r="J12288" t="s">
        <v>1436</v>
      </c>
      <c r="K12288">
        <v>0</v>
      </c>
      <c r="N12288" t="b">
        <v>1</v>
      </c>
      <c r="O12288" t="b">
        <v>0</v>
      </c>
      <c r="P12288" t="b">
        <v>0</v>
      </c>
      <c r="Q12288">
        <v>11</v>
      </c>
      <c r="R12288">
        <v>1</v>
      </c>
      <c r="S12288">
        <v>1</v>
      </c>
      <c r="T12288">
        <v>3</v>
      </c>
      <c r="U12288" t="b">
        <v>1</v>
      </c>
      <c r="V12288" t="s">
        <v>9069</v>
      </c>
      <c r="W12288" t="s">
        <v>12342</v>
      </c>
      <c r="X12288" t="s">
        <v>15407</v>
      </c>
      <c r="Y12288">
        <v>39</v>
      </c>
      <c r="Z12288">
        <v>39</v>
      </c>
      <c r="AA12288">
        <v>2</v>
      </c>
      <c r="AB12288">
        <v>2</v>
      </c>
      <c r="AC12288">
        <v>13</v>
      </c>
    </row>
    <row r="12289" spans="1:29">
      <c r="A12289">
        <v>13284</v>
      </c>
      <c r="B12289" t="s">
        <v>805</v>
      </c>
      <c r="C12289" t="s">
        <v>14264</v>
      </c>
      <c r="J12289" t="s">
        <v>1436</v>
      </c>
      <c r="K12289">
        <v>0</v>
      </c>
      <c r="N12289" t="b">
        <v>1</v>
      </c>
      <c r="O12289" t="b">
        <v>0</v>
      </c>
      <c r="P12289" t="b">
        <v>0</v>
      </c>
      <c r="Q12289">
        <v>11</v>
      </c>
      <c r="R12289">
        <v>1</v>
      </c>
      <c r="S12289">
        <v>1</v>
      </c>
      <c r="T12289">
        <v>3</v>
      </c>
      <c r="U12289" t="b">
        <v>1</v>
      </c>
      <c r="V12289" t="s">
        <v>9069</v>
      </c>
      <c r="W12289" t="s">
        <v>12342</v>
      </c>
      <c r="X12289" t="s">
        <v>15408</v>
      </c>
      <c r="Y12289">
        <v>39</v>
      </c>
      <c r="Z12289">
        <v>39</v>
      </c>
      <c r="AA12289">
        <v>3</v>
      </c>
      <c r="AB12289">
        <v>3</v>
      </c>
      <c r="AC12289">
        <v>13</v>
      </c>
    </row>
    <row r="12290" spans="1:29">
      <c r="A12290">
        <v>13285</v>
      </c>
      <c r="B12290" t="s">
        <v>805</v>
      </c>
      <c r="C12290" t="s">
        <v>14265</v>
      </c>
      <c r="J12290" t="s">
        <v>1436</v>
      </c>
      <c r="K12290">
        <v>0</v>
      </c>
      <c r="N12290" t="b">
        <v>1</v>
      </c>
      <c r="O12290" t="b">
        <v>0</v>
      </c>
      <c r="P12290" t="b">
        <v>0</v>
      </c>
      <c r="Q12290">
        <v>11</v>
      </c>
      <c r="R12290">
        <v>1</v>
      </c>
      <c r="S12290">
        <v>1</v>
      </c>
      <c r="T12290">
        <v>3</v>
      </c>
      <c r="U12290" t="b">
        <v>1</v>
      </c>
      <c r="V12290" t="s">
        <v>9069</v>
      </c>
      <c r="W12290" t="s">
        <v>12342</v>
      </c>
      <c r="X12290" t="s">
        <v>15409</v>
      </c>
      <c r="Y12290">
        <v>40</v>
      </c>
      <c r="Z12290">
        <v>40</v>
      </c>
      <c r="AA12290">
        <v>2</v>
      </c>
      <c r="AB12290">
        <v>2</v>
      </c>
      <c r="AC12290">
        <v>13</v>
      </c>
    </row>
    <row r="12291" spans="1:29">
      <c r="A12291">
        <v>13286</v>
      </c>
      <c r="B12291" t="s">
        <v>805</v>
      </c>
      <c r="C12291" t="s">
        <v>14266</v>
      </c>
      <c r="J12291" t="s">
        <v>1436</v>
      </c>
      <c r="K12291">
        <v>0</v>
      </c>
      <c r="N12291" t="b">
        <v>1</v>
      </c>
      <c r="O12291" t="b">
        <v>0</v>
      </c>
      <c r="P12291" t="b">
        <v>0</v>
      </c>
      <c r="Q12291">
        <v>11</v>
      </c>
      <c r="R12291">
        <v>1</v>
      </c>
      <c r="S12291">
        <v>1</v>
      </c>
      <c r="T12291">
        <v>3</v>
      </c>
      <c r="U12291" t="b">
        <v>1</v>
      </c>
      <c r="V12291" t="s">
        <v>9069</v>
      </c>
      <c r="W12291" t="s">
        <v>12342</v>
      </c>
      <c r="X12291" t="s">
        <v>15410</v>
      </c>
      <c r="Y12291">
        <v>40</v>
      </c>
      <c r="Z12291">
        <v>40</v>
      </c>
      <c r="AA12291">
        <v>3</v>
      </c>
      <c r="AB12291">
        <v>3</v>
      </c>
      <c r="AC12291">
        <v>13</v>
      </c>
    </row>
    <row r="12292" spans="1:29">
      <c r="A12292">
        <v>13287</v>
      </c>
      <c r="B12292" t="s">
        <v>805</v>
      </c>
      <c r="C12292" t="s">
        <v>14267</v>
      </c>
      <c r="J12292" t="s">
        <v>1438</v>
      </c>
      <c r="K12292">
        <v>0</v>
      </c>
      <c r="N12292" t="b">
        <v>1</v>
      </c>
      <c r="O12292" t="b">
        <v>0</v>
      </c>
      <c r="P12292" t="b">
        <v>0</v>
      </c>
      <c r="Q12292">
        <v>11</v>
      </c>
      <c r="R12292">
        <v>1</v>
      </c>
      <c r="S12292">
        <v>1</v>
      </c>
      <c r="T12292">
        <v>3</v>
      </c>
      <c r="U12292" t="b">
        <v>1</v>
      </c>
      <c r="V12292" t="s">
        <v>9069</v>
      </c>
      <c r="W12292" t="s">
        <v>12342</v>
      </c>
      <c r="X12292" t="s">
        <v>14807</v>
      </c>
      <c r="Y12292">
        <v>31</v>
      </c>
      <c r="Z12292">
        <v>31</v>
      </c>
      <c r="AA12292">
        <v>4</v>
      </c>
      <c r="AB12292">
        <v>4</v>
      </c>
      <c r="AC12292">
        <v>13</v>
      </c>
    </row>
    <row r="12293" spans="1:29">
      <c r="A12293">
        <v>13288</v>
      </c>
      <c r="B12293" t="s">
        <v>805</v>
      </c>
      <c r="C12293" t="s">
        <v>14268</v>
      </c>
      <c r="J12293" t="s">
        <v>1438</v>
      </c>
      <c r="K12293">
        <v>0</v>
      </c>
      <c r="N12293" t="b">
        <v>1</v>
      </c>
      <c r="O12293" t="b">
        <v>0</v>
      </c>
      <c r="P12293" t="b">
        <v>0</v>
      </c>
      <c r="Q12293">
        <v>11</v>
      </c>
      <c r="R12293">
        <v>1</v>
      </c>
      <c r="S12293">
        <v>1</v>
      </c>
      <c r="T12293">
        <v>3</v>
      </c>
      <c r="U12293" t="b">
        <v>1</v>
      </c>
      <c r="V12293" t="s">
        <v>9069</v>
      </c>
      <c r="W12293" t="s">
        <v>12342</v>
      </c>
      <c r="X12293" t="s">
        <v>14830</v>
      </c>
      <c r="Y12293">
        <v>32</v>
      </c>
      <c r="Z12293">
        <v>32</v>
      </c>
      <c r="AA12293">
        <v>4</v>
      </c>
      <c r="AB12293">
        <v>4</v>
      </c>
      <c r="AC12293">
        <v>13</v>
      </c>
    </row>
    <row r="12294" spans="1:29">
      <c r="A12294">
        <v>13289</v>
      </c>
      <c r="B12294" t="s">
        <v>805</v>
      </c>
      <c r="C12294" t="s">
        <v>14269</v>
      </c>
      <c r="J12294" t="s">
        <v>1438</v>
      </c>
      <c r="K12294">
        <v>0</v>
      </c>
      <c r="N12294" t="b">
        <v>1</v>
      </c>
      <c r="O12294" t="b">
        <v>0</v>
      </c>
      <c r="P12294" t="b">
        <v>0</v>
      </c>
      <c r="Q12294">
        <v>11</v>
      </c>
      <c r="R12294">
        <v>1</v>
      </c>
      <c r="S12294">
        <v>1</v>
      </c>
      <c r="T12294">
        <v>3</v>
      </c>
      <c r="U12294" t="b">
        <v>1</v>
      </c>
      <c r="V12294" t="s">
        <v>9069</v>
      </c>
      <c r="W12294" t="s">
        <v>12342</v>
      </c>
      <c r="X12294" t="s">
        <v>14832</v>
      </c>
      <c r="Y12294">
        <v>33</v>
      </c>
      <c r="Z12294">
        <v>33</v>
      </c>
      <c r="AA12294">
        <v>4</v>
      </c>
      <c r="AB12294">
        <v>4</v>
      </c>
      <c r="AC12294">
        <v>13</v>
      </c>
    </row>
    <row r="12295" spans="1:29">
      <c r="A12295">
        <v>13290</v>
      </c>
      <c r="B12295" t="s">
        <v>805</v>
      </c>
      <c r="C12295" t="s">
        <v>14270</v>
      </c>
      <c r="J12295" t="s">
        <v>1438</v>
      </c>
      <c r="K12295">
        <v>0</v>
      </c>
      <c r="N12295" t="b">
        <v>1</v>
      </c>
      <c r="O12295" t="b">
        <v>0</v>
      </c>
      <c r="P12295" t="b">
        <v>0</v>
      </c>
      <c r="Q12295">
        <v>11</v>
      </c>
      <c r="R12295">
        <v>1</v>
      </c>
      <c r="S12295">
        <v>1</v>
      </c>
      <c r="T12295">
        <v>3</v>
      </c>
      <c r="U12295" t="b">
        <v>1</v>
      </c>
      <c r="V12295" t="s">
        <v>9069</v>
      </c>
      <c r="W12295" t="s">
        <v>12342</v>
      </c>
      <c r="X12295" t="s">
        <v>14834</v>
      </c>
      <c r="Y12295">
        <v>34</v>
      </c>
      <c r="Z12295">
        <v>34</v>
      </c>
      <c r="AA12295">
        <v>4</v>
      </c>
      <c r="AB12295">
        <v>4</v>
      </c>
      <c r="AC12295">
        <v>13</v>
      </c>
    </row>
    <row r="12296" spans="1:29">
      <c r="A12296">
        <v>13291</v>
      </c>
      <c r="B12296" t="s">
        <v>805</v>
      </c>
      <c r="C12296" t="s">
        <v>14271</v>
      </c>
      <c r="J12296" t="s">
        <v>1438</v>
      </c>
      <c r="K12296">
        <v>0</v>
      </c>
      <c r="N12296" t="b">
        <v>1</v>
      </c>
      <c r="O12296" t="b">
        <v>0</v>
      </c>
      <c r="P12296" t="b">
        <v>0</v>
      </c>
      <c r="Q12296">
        <v>11</v>
      </c>
      <c r="R12296">
        <v>1</v>
      </c>
      <c r="S12296">
        <v>1</v>
      </c>
      <c r="T12296">
        <v>3</v>
      </c>
      <c r="U12296" t="b">
        <v>1</v>
      </c>
      <c r="V12296" t="s">
        <v>9069</v>
      </c>
      <c r="W12296" t="s">
        <v>12342</v>
      </c>
      <c r="X12296" t="s">
        <v>14810</v>
      </c>
      <c r="Y12296">
        <v>35</v>
      </c>
      <c r="Z12296">
        <v>35</v>
      </c>
      <c r="AA12296">
        <v>4</v>
      </c>
      <c r="AB12296">
        <v>4</v>
      </c>
      <c r="AC12296">
        <v>13</v>
      </c>
    </row>
    <row r="12297" spans="1:29">
      <c r="A12297">
        <v>13292</v>
      </c>
      <c r="B12297" t="s">
        <v>805</v>
      </c>
      <c r="C12297" t="s">
        <v>14272</v>
      </c>
      <c r="J12297" t="s">
        <v>1438</v>
      </c>
      <c r="K12297">
        <v>0</v>
      </c>
      <c r="N12297" t="b">
        <v>1</v>
      </c>
      <c r="O12297" t="b">
        <v>0</v>
      </c>
      <c r="P12297" t="b">
        <v>0</v>
      </c>
      <c r="Q12297">
        <v>11</v>
      </c>
      <c r="R12297">
        <v>1</v>
      </c>
      <c r="S12297">
        <v>1</v>
      </c>
      <c r="T12297">
        <v>3</v>
      </c>
      <c r="U12297" t="b">
        <v>1</v>
      </c>
      <c r="V12297" t="s">
        <v>9069</v>
      </c>
      <c r="W12297" t="s">
        <v>12342</v>
      </c>
      <c r="X12297" t="s">
        <v>14812</v>
      </c>
      <c r="Y12297">
        <v>36</v>
      </c>
      <c r="Z12297">
        <v>36</v>
      </c>
      <c r="AA12297">
        <v>4</v>
      </c>
      <c r="AB12297">
        <v>4</v>
      </c>
      <c r="AC12297">
        <v>13</v>
      </c>
    </row>
    <row r="12298" spans="1:29">
      <c r="A12298">
        <v>13293</v>
      </c>
      <c r="B12298" t="s">
        <v>805</v>
      </c>
      <c r="C12298" t="s">
        <v>14273</v>
      </c>
      <c r="J12298" t="s">
        <v>1438</v>
      </c>
      <c r="K12298">
        <v>0</v>
      </c>
      <c r="N12298" t="b">
        <v>1</v>
      </c>
      <c r="O12298" t="b">
        <v>0</v>
      </c>
      <c r="P12298" t="b">
        <v>0</v>
      </c>
      <c r="Q12298">
        <v>11</v>
      </c>
      <c r="R12298">
        <v>1</v>
      </c>
      <c r="S12298">
        <v>1</v>
      </c>
      <c r="T12298">
        <v>3</v>
      </c>
      <c r="U12298" t="b">
        <v>1</v>
      </c>
      <c r="V12298" t="s">
        <v>9069</v>
      </c>
      <c r="W12298" t="s">
        <v>12342</v>
      </c>
      <c r="X12298" t="s">
        <v>15404</v>
      </c>
      <c r="Y12298">
        <v>37</v>
      </c>
      <c r="Z12298">
        <v>37</v>
      </c>
      <c r="AA12298">
        <v>4</v>
      </c>
      <c r="AB12298">
        <v>4</v>
      </c>
      <c r="AC12298">
        <v>13</v>
      </c>
    </row>
    <row r="12299" spans="1:29">
      <c r="A12299">
        <v>13294</v>
      </c>
      <c r="B12299" t="s">
        <v>805</v>
      </c>
      <c r="C12299" t="s">
        <v>14274</v>
      </c>
      <c r="J12299" t="s">
        <v>1438</v>
      </c>
      <c r="K12299">
        <v>0</v>
      </c>
      <c r="N12299" t="b">
        <v>1</v>
      </c>
      <c r="O12299" t="b">
        <v>0</v>
      </c>
      <c r="P12299" t="b">
        <v>0</v>
      </c>
      <c r="Q12299">
        <v>11</v>
      </c>
      <c r="R12299">
        <v>1</v>
      </c>
      <c r="S12299">
        <v>1</v>
      </c>
      <c r="T12299">
        <v>3</v>
      </c>
      <c r="U12299" t="b">
        <v>1</v>
      </c>
      <c r="V12299" t="s">
        <v>9069</v>
      </c>
      <c r="W12299" t="s">
        <v>12342</v>
      </c>
      <c r="X12299" t="s">
        <v>14814</v>
      </c>
      <c r="Y12299">
        <v>38</v>
      </c>
      <c r="Z12299">
        <v>38</v>
      </c>
      <c r="AA12299">
        <v>4</v>
      </c>
      <c r="AB12299">
        <v>4</v>
      </c>
      <c r="AC12299">
        <v>13</v>
      </c>
    </row>
    <row r="12300" spans="1:29">
      <c r="A12300">
        <v>13295</v>
      </c>
      <c r="B12300" t="s">
        <v>805</v>
      </c>
      <c r="C12300" t="s">
        <v>14275</v>
      </c>
      <c r="J12300" t="s">
        <v>1438</v>
      </c>
      <c r="K12300">
        <v>0</v>
      </c>
      <c r="N12300" t="b">
        <v>1</v>
      </c>
      <c r="O12300" t="b">
        <v>0</v>
      </c>
      <c r="P12300" t="b">
        <v>0</v>
      </c>
      <c r="Q12300">
        <v>11</v>
      </c>
      <c r="R12300">
        <v>1</v>
      </c>
      <c r="S12300">
        <v>1</v>
      </c>
      <c r="T12300">
        <v>3</v>
      </c>
      <c r="U12300" t="b">
        <v>1</v>
      </c>
      <c r="V12300" t="s">
        <v>9069</v>
      </c>
      <c r="W12300" t="s">
        <v>12342</v>
      </c>
      <c r="X12300" t="s">
        <v>14815</v>
      </c>
      <c r="Y12300">
        <v>39</v>
      </c>
      <c r="Z12300">
        <v>39</v>
      </c>
      <c r="AA12300">
        <v>4</v>
      </c>
      <c r="AB12300">
        <v>4</v>
      </c>
      <c r="AC12300">
        <v>13</v>
      </c>
    </row>
    <row r="12301" spans="1:29">
      <c r="A12301">
        <v>13296</v>
      </c>
      <c r="B12301" t="s">
        <v>805</v>
      </c>
      <c r="C12301" t="s">
        <v>14276</v>
      </c>
      <c r="J12301" t="s">
        <v>1438</v>
      </c>
      <c r="K12301">
        <v>0</v>
      </c>
      <c r="N12301" t="b">
        <v>1</v>
      </c>
      <c r="O12301" t="b">
        <v>0</v>
      </c>
      <c r="P12301" t="b">
        <v>0</v>
      </c>
      <c r="Q12301">
        <v>11</v>
      </c>
      <c r="R12301">
        <v>1</v>
      </c>
      <c r="S12301">
        <v>1</v>
      </c>
      <c r="T12301">
        <v>3</v>
      </c>
      <c r="U12301" t="b">
        <v>1</v>
      </c>
      <c r="V12301" t="s">
        <v>9069</v>
      </c>
      <c r="W12301" t="s">
        <v>12342</v>
      </c>
      <c r="X12301" t="s">
        <v>14816</v>
      </c>
      <c r="Y12301">
        <v>40</v>
      </c>
      <c r="Z12301">
        <v>40</v>
      </c>
      <c r="AA12301">
        <v>4</v>
      </c>
      <c r="AB12301">
        <v>4</v>
      </c>
      <c r="AC12301">
        <v>13</v>
      </c>
    </row>
    <row r="12302" spans="1:29">
      <c r="A12302">
        <v>13297</v>
      </c>
      <c r="B12302" t="s">
        <v>805</v>
      </c>
      <c r="C12302" t="s">
        <v>14277</v>
      </c>
      <c r="J12302" t="s">
        <v>1444</v>
      </c>
      <c r="K12302">
        <v>0</v>
      </c>
      <c r="N12302" t="b">
        <v>1</v>
      </c>
      <c r="O12302" t="b">
        <v>0</v>
      </c>
      <c r="P12302" t="b">
        <v>0</v>
      </c>
      <c r="Q12302">
        <v>11</v>
      </c>
      <c r="R12302">
        <v>1</v>
      </c>
      <c r="S12302">
        <v>1</v>
      </c>
      <c r="T12302">
        <v>3</v>
      </c>
      <c r="U12302" t="b">
        <v>1</v>
      </c>
      <c r="V12302" t="s">
        <v>9069</v>
      </c>
      <c r="W12302" t="s">
        <v>12342</v>
      </c>
      <c r="X12302" t="s">
        <v>14808</v>
      </c>
      <c r="Y12302">
        <v>31</v>
      </c>
      <c r="Z12302">
        <v>31</v>
      </c>
      <c r="AA12302">
        <v>5</v>
      </c>
      <c r="AB12302">
        <v>5</v>
      </c>
      <c r="AC12302">
        <v>13</v>
      </c>
    </row>
    <row r="12303" spans="1:29">
      <c r="A12303">
        <v>13298</v>
      </c>
      <c r="B12303" t="s">
        <v>805</v>
      </c>
      <c r="C12303" t="s">
        <v>14278</v>
      </c>
      <c r="J12303" t="s">
        <v>1444</v>
      </c>
      <c r="K12303">
        <v>0</v>
      </c>
      <c r="N12303" t="b">
        <v>1</v>
      </c>
      <c r="O12303" t="b">
        <v>0</v>
      </c>
      <c r="P12303" t="b">
        <v>0</v>
      </c>
      <c r="Q12303">
        <v>11</v>
      </c>
      <c r="R12303">
        <v>1</v>
      </c>
      <c r="S12303">
        <v>1</v>
      </c>
      <c r="T12303">
        <v>3</v>
      </c>
      <c r="U12303" t="b">
        <v>1</v>
      </c>
      <c r="V12303" t="s">
        <v>9069</v>
      </c>
      <c r="W12303" t="s">
        <v>12342</v>
      </c>
      <c r="X12303" t="s">
        <v>14809</v>
      </c>
      <c r="Y12303">
        <v>31</v>
      </c>
      <c r="Z12303">
        <v>31</v>
      </c>
      <c r="AA12303">
        <v>6</v>
      </c>
      <c r="AB12303">
        <v>6</v>
      </c>
      <c r="AC12303">
        <v>13</v>
      </c>
    </row>
    <row r="12304" spans="1:29">
      <c r="A12304">
        <v>13299</v>
      </c>
      <c r="B12304" t="s">
        <v>805</v>
      </c>
      <c r="C12304" t="s">
        <v>14279</v>
      </c>
      <c r="J12304" t="s">
        <v>1444</v>
      </c>
      <c r="K12304">
        <v>0</v>
      </c>
      <c r="N12304" t="b">
        <v>1</v>
      </c>
      <c r="O12304" t="b">
        <v>0</v>
      </c>
      <c r="P12304" t="b">
        <v>0</v>
      </c>
      <c r="Q12304">
        <v>11</v>
      </c>
      <c r="R12304">
        <v>1</v>
      </c>
      <c r="S12304">
        <v>1</v>
      </c>
      <c r="T12304">
        <v>3</v>
      </c>
      <c r="U12304" t="b">
        <v>1</v>
      </c>
      <c r="V12304" t="s">
        <v>9069</v>
      </c>
      <c r="W12304" t="s">
        <v>12342</v>
      </c>
      <c r="X12304" t="s">
        <v>14770</v>
      </c>
      <c r="Y12304">
        <v>31</v>
      </c>
      <c r="Z12304">
        <v>31</v>
      </c>
      <c r="AA12304">
        <v>7</v>
      </c>
      <c r="AB12304">
        <v>7</v>
      </c>
      <c r="AC12304">
        <v>13</v>
      </c>
    </row>
    <row r="12305" spans="1:29">
      <c r="A12305">
        <v>13300</v>
      </c>
      <c r="B12305" t="s">
        <v>805</v>
      </c>
      <c r="C12305" t="s">
        <v>14280</v>
      </c>
      <c r="J12305" t="s">
        <v>1444</v>
      </c>
      <c r="K12305">
        <v>0</v>
      </c>
      <c r="N12305" t="b">
        <v>1</v>
      </c>
      <c r="O12305" t="b">
        <v>0</v>
      </c>
      <c r="P12305" t="b">
        <v>0</v>
      </c>
      <c r="Q12305">
        <v>11</v>
      </c>
      <c r="R12305">
        <v>1</v>
      </c>
      <c r="S12305">
        <v>1</v>
      </c>
      <c r="T12305">
        <v>3</v>
      </c>
      <c r="U12305" t="b">
        <v>1</v>
      </c>
      <c r="V12305" t="s">
        <v>9069</v>
      </c>
      <c r="W12305" t="s">
        <v>12342</v>
      </c>
      <c r="X12305" t="s">
        <v>14778</v>
      </c>
      <c r="Y12305">
        <v>31</v>
      </c>
      <c r="Z12305">
        <v>31</v>
      </c>
      <c r="AA12305">
        <v>8</v>
      </c>
      <c r="AB12305">
        <v>8</v>
      </c>
      <c r="AC12305">
        <v>13</v>
      </c>
    </row>
    <row r="12306" spans="1:29">
      <c r="A12306">
        <v>13301</v>
      </c>
      <c r="B12306" t="s">
        <v>805</v>
      </c>
      <c r="C12306" t="s">
        <v>14281</v>
      </c>
      <c r="J12306" t="s">
        <v>1444</v>
      </c>
      <c r="K12306">
        <v>0</v>
      </c>
      <c r="N12306" t="b">
        <v>1</v>
      </c>
      <c r="O12306" t="b">
        <v>0</v>
      </c>
      <c r="P12306" t="b">
        <v>0</v>
      </c>
      <c r="Q12306">
        <v>11</v>
      </c>
      <c r="R12306">
        <v>1</v>
      </c>
      <c r="S12306">
        <v>1</v>
      </c>
      <c r="T12306">
        <v>3</v>
      </c>
      <c r="U12306" t="b">
        <v>1</v>
      </c>
      <c r="V12306" t="s">
        <v>9069</v>
      </c>
      <c r="W12306" t="s">
        <v>12342</v>
      </c>
      <c r="X12306" t="s">
        <v>14831</v>
      </c>
      <c r="Y12306">
        <v>32</v>
      </c>
      <c r="Z12306">
        <v>32</v>
      </c>
      <c r="AA12306">
        <v>5</v>
      </c>
      <c r="AB12306">
        <v>5</v>
      </c>
      <c r="AC12306">
        <v>13</v>
      </c>
    </row>
    <row r="12307" spans="1:29">
      <c r="A12307">
        <v>13302</v>
      </c>
      <c r="B12307" t="s">
        <v>805</v>
      </c>
      <c r="C12307" t="s">
        <v>14282</v>
      </c>
      <c r="J12307" t="s">
        <v>1444</v>
      </c>
      <c r="K12307">
        <v>0</v>
      </c>
      <c r="N12307" t="b">
        <v>1</v>
      </c>
      <c r="O12307" t="b">
        <v>0</v>
      </c>
      <c r="P12307" t="b">
        <v>0</v>
      </c>
      <c r="Q12307">
        <v>11</v>
      </c>
      <c r="R12307">
        <v>1</v>
      </c>
      <c r="S12307">
        <v>1</v>
      </c>
      <c r="T12307">
        <v>3</v>
      </c>
      <c r="U12307" t="b">
        <v>1</v>
      </c>
      <c r="V12307" t="s">
        <v>9069</v>
      </c>
      <c r="W12307" t="s">
        <v>12342</v>
      </c>
      <c r="X12307" t="s">
        <v>14836</v>
      </c>
      <c r="Y12307">
        <v>32</v>
      </c>
      <c r="Z12307">
        <v>32</v>
      </c>
      <c r="AA12307">
        <v>6</v>
      </c>
      <c r="AB12307">
        <v>6</v>
      </c>
      <c r="AC12307">
        <v>13</v>
      </c>
    </row>
    <row r="12308" spans="1:29">
      <c r="A12308">
        <v>13303</v>
      </c>
      <c r="B12308" t="s">
        <v>805</v>
      </c>
      <c r="C12308" t="s">
        <v>14283</v>
      </c>
      <c r="J12308" t="s">
        <v>1444</v>
      </c>
      <c r="K12308">
        <v>0</v>
      </c>
      <c r="N12308" t="b">
        <v>1</v>
      </c>
      <c r="O12308" t="b">
        <v>0</v>
      </c>
      <c r="P12308" t="b">
        <v>0</v>
      </c>
      <c r="Q12308">
        <v>11</v>
      </c>
      <c r="R12308">
        <v>1</v>
      </c>
      <c r="S12308">
        <v>1</v>
      </c>
      <c r="T12308">
        <v>3</v>
      </c>
      <c r="U12308" t="b">
        <v>1</v>
      </c>
      <c r="V12308" t="s">
        <v>9069</v>
      </c>
      <c r="W12308" t="s">
        <v>12342</v>
      </c>
      <c r="X12308" t="s">
        <v>14771</v>
      </c>
      <c r="Y12308">
        <v>32</v>
      </c>
      <c r="Z12308">
        <v>32</v>
      </c>
      <c r="AA12308">
        <v>7</v>
      </c>
      <c r="AB12308">
        <v>7</v>
      </c>
      <c r="AC12308">
        <v>13</v>
      </c>
    </row>
    <row r="12309" spans="1:29">
      <c r="A12309">
        <v>13304</v>
      </c>
      <c r="B12309" t="s">
        <v>805</v>
      </c>
      <c r="C12309" t="s">
        <v>14284</v>
      </c>
      <c r="J12309" t="s">
        <v>1444</v>
      </c>
      <c r="K12309">
        <v>0</v>
      </c>
      <c r="N12309" t="b">
        <v>1</v>
      </c>
      <c r="O12309" t="b">
        <v>0</v>
      </c>
      <c r="P12309" t="b">
        <v>0</v>
      </c>
      <c r="Q12309">
        <v>11</v>
      </c>
      <c r="R12309">
        <v>1</v>
      </c>
      <c r="S12309">
        <v>1</v>
      </c>
      <c r="T12309">
        <v>3</v>
      </c>
      <c r="U12309" t="b">
        <v>1</v>
      </c>
      <c r="V12309" t="s">
        <v>9069</v>
      </c>
      <c r="W12309" t="s">
        <v>12342</v>
      </c>
      <c r="X12309" t="s">
        <v>14779</v>
      </c>
      <c r="Y12309">
        <v>32</v>
      </c>
      <c r="Z12309">
        <v>32</v>
      </c>
      <c r="AA12309">
        <v>8</v>
      </c>
      <c r="AB12309">
        <v>8</v>
      </c>
      <c r="AC12309">
        <v>13</v>
      </c>
    </row>
    <row r="12310" spans="1:29">
      <c r="A12310">
        <v>13305</v>
      </c>
      <c r="B12310" t="s">
        <v>805</v>
      </c>
      <c r="C12310" t="s">
        <v>14285</v>
      </c>
      <c r="J12310" t="s">
        <v>1444</v>
      </c>
      <c r="K12310">
        <v>0</v>
      </c>
      <c r="N12310" t="b">
        <v>1</v>
      </c>
      <c r="O12310" t="b">
        <v>0</v>
      </c>
      <c r="P12310" t="b">
        <v>0</v>
      </c>
      <c r="Q12310">
        <v>11</v>
      </c>
      <c r="R12310">
        <v>1</v>
      </c>
      <c r="S12310">
        <v>1</v>
      </c>
      <c r="T12310">
        <v>3</v>
      </c>
      <c r="U12310" t="b">
        <v>1</v>
      </c>
      <c r="V12310" t="s">
        <v>9069</v>
      </c>
      <c r="W12310" t="s">
        <v>12342</v>
      </c>
      <c r="X12310" t="s">
        <v>14833</v>
      </c>
      <c r="Y12310">
        <v>33</v>
      </c>
      <c r="Z12310">
        <v>33</v>
      </c>
      <c r="AA12310">
        <v>5</v>
      </c>
      <c r="AB12310">
        <v>5</v>
      </c>
      <c r="AC12310">
        <v>13</v>
      </c>
    </row>
    <row r="12311" spans="1:29">
      <c r="A12311">
        <v>13306</v>
      </c>
      <c r="B12311" t="s">
        <v>805</v>
      </c>
      <c r="C12311" t="s">
        <v>14286</v>
      </c>
      <c r="J12311" t="s">
        <v>1444</v>
      </c>
      <c r="K12311">
        <v>0</v>
      </c>
      <c r="N12311" t="b">
        <v>1</v>
      </c>
      <c r="O12311" t="b">
        <v>0</v>
      </c>
      <c r="P12311" t="b">
        <v>0</v>
      </c>
      <c r="Q12311">
        <v>11</v>
      </c>
      <c r="R12311">
        <v>1</v>
      </c>
      <c r="S12311">
        <v>1</v>
      </c>
      <c r="T12311">
        <v>3</v>
      </c>
      <c r="U12311" t="b">
        <v>1</v>
      </c>
      <c r="V12311" t="s">
        <v>9069</v>
      </c>
      <c r="W12311" t="s">
        <v>12342</v>
      </c>
      <c r="X12311" t="s">
        <v>14610</v>
      </c>
      <c r="Y12311">
        <v>33</v>
      </c>
      <c r="Z12311">
        <v>33</v>
      </c>
      <c r="AA12311">
        <v>6</v>
      </c>
      <c r="AB12311">
        <v>6</v>
      </c>
      <c r="AC12311">
        <v>13</v>
      </c>
    </row>
    <row r="12312" spans="1:29">
      <c r="A12312">
        <v>13307</v>
      </c>
      <c r="B12312" t="s">
        <v>805</v>
      </c>
      <c r="C12312" t="s">
        <v>14287</v>
      </c>
      <c r="J12312" t="s">
        <v>1444</v>
      </c>
      <c r="K12312">
        <v>0</v>
      </c>
      <c r="N12312" t="b">
        <v>1</v>
      </c>
      <c r="O12312" t="b">
        <v>0</v>
      </c>
      <c r="P12312" t="b">
        <v>0</v>
      </c>
      <c r="Q12312">
        <v>11</v>
      </c>
      <c r="R12312">
        <v>1</v>
      </c>
      <c r="S12312">
        <v>1</v>
      </c>
      <c r="T12312">
        <v>3</v>
      </c>
      <c r="U12312" t="b">
        <v>1</v>
      </c>
      <c r="V12312" t="s">
        <v>9069</v>
      </c>
      <c r="W12312" t="s">
        <v>12342</v>
      </c>
      <c r="X12312" t="s">
        <v>14772</v>
      </c>
      <c r="Y12312">
        <v>33</v>
      </c>
      <c r="Z12312">
        <v>33</v>
      </c>
      <c r="AA12312">
        <v>7</v>
      </c>
      <c r="AB12312">
        <v>7</v>
      </c>
      <c r="AC12312">
        <v>13</v>
      </c>
    </row>
    <row r="12313" spans="1:29">
      <c r="A12313">
        <v>13308</v>
      </c>
      <c r="B12313" t="s">
        <v>805</v>
      </c>
      <c r="C12313" t="s">
        <v>14288</v>
      </c>
      <c r="J12313" t="s">
        <v>1444</v>
      </c>
      <c r="K12313">
        <v>0</v>
      </c>
      <c r="N12313" t="b">
        <v>1</v>
      </c>
      <c r="O12313" t="b">
        <v>0</v>
      </c>
      <c r="P12313" t="b">
        <v>0</v>
      </c>
      <c r="Q12313">
        <v>11</v>
      </c>
      <c r="R12313">
        <v>1</v>
      </c>
      <c r="S12313">
        <v>1</v>
      </c>
      <c r="T12313">
        <v>3</v>
      </c>
      <c r="U12313" t="b">
        <v>1</v>
      </c>
      <c r="V12313" t="s">
        <v>9069</v>
      </c>
      <c r="W12313" t="s">
        <v>12342</v>
      </c>
      <c r="X12313" t="s">
        <v>14773</v>
      </c>
      <c r="Y12313">
        <v>33</v>
      </c>
      <c r="Z12313">
        <v>33</v>
      </c>
      <c r="AA12313">
        <v>8</v>
      </c>
      <c r="AB12313">
        <v>8</v>
      </c>
      <c r="AC12313">
        <v>13</v>
      </c>
    </row>
    <row r="12314" spans="1:29">
      <c r="A12314">
        <v>13309</v>
      </c>
      <c r="B12314" t="s">
        <v>805</v>
      </c>
      <c r="C12314" t="s">
        <v>14289</v>
      </c>
      <c r="J12314" t="s">
        <v>1444</v>
      </c>
      <c r="K12314">
        <v>0</v>
      </c>
      <c r="N12314" t="b">
        <v>1</v>
      </c>
      <c r="O12314" t="b">
        <v>0</v>
      </c>
      <c r="P12314" t="b">
        <v>0</v>
      </c>
      <c r="Q12314">
        <v>11</v>
      </c>
      <c r="R12314">
        <v>1</v>
      </c>
      <c r="S12314">
        <v>1</v>
      </c>
      <c r="T12314">
        <v>3</v>
      </c>
      <c r="U12314" t="b">
        <v>1</v>
      </c>
      <c r="V12314" t="s">
        <v>9069</v>
      </c>
      <c r="W12314" t="s">
        <v>12342</v>
      </c>
      <c r="X12314" t="s">
        <v>14835</v>
      </c>
      <c r="Y12314">
        <v>34</v>
      </c>
      <c r="Z12314">
        <v>34</v>
      </c>
      <c r="AA12314">
        <v>5</v>
      </c>
      <c r="AB12314">
        <v>5</v>
      </c>
      <c r="AC12314">
        <v>13</v>
      </c>
    </row>
    <row r="12315" spans="1:29">
      <c r="A12315">
        <v>13310</v>
      </c>
      <c r="B12315" t="s">
        <v>805</v>
      </c>
      <c r="C12315" t="s">
        <v>14290</v>
      </c>
      <c r="J12315" t="s">
        <v>1444</v>
      </c>
      <c r="K12315">
        <v>0</v>
      </c>
      <c r="N12315" t="b">
        <v>1</v>
      </c>
      <c r="O12315" t="b">
        <v>0</v>
      </c>
      <c r="P12315" t="b">
        <v>0</v>
      </c>
      <c r="Q12315">
        <v>11</v>
      </c>
      <c r="R12315">
        <v>1</v>
      </c>
      <c r="S12315">
        <v>1</v>
      </c>
      <c r="T12315">
        <v>3</v>
      </c>
      <c r="U12315" t="b">
        <v>1</v>
      </c>
      <c r="V12315" t="s">
        <v>9069</v>
      </c>
      <c r="W12315" t="s">
        <v>12342</v>
      </c>
      <c r="X12315" t="s">
        <v>14611</v>
      </c>
      <c r="Y12315">
        <v>34</v>
      </c>
      <c r="Z12315">
        <v>34</v>
      </c>
      <c r="AA12315">
        <v>6</v>
      </c>
      <c r="AB12315">
        <v>6</v>
      </c>
      <c r="AC12315">
        <v>13</v>
      </c>
    </row>
    <row r="12316" spans="1:29">
      <c r="A12316">
        <v>13311</v>
      </c>
      <c r="B12316" t="s">
        <v>805</v>
      </c>
      <c r="C12316" t="s">
        <v>14291</v>
      </c>
      <c r="J12316" t="s">
        <v>1444</v>
      </c>
      <c r="K12316">
        <v>0</v>
      </c>
      <c r="N12316" t="b">
        <v>1</v>
      </c>
      <c r="O12316" t="b">
        <v>0</v>
      </c>
      <c r="P12316" t="b">
        <v>0</v>
      </c>
      <c r="Q12316">
        <v>11</v>
      </c>
      <c r="R12316">
        <v>1</v>
      </c>
      <c r="S12316">
        <v>1</v>
      </c>
      <c r="T12316">
        <v>3</v>
      </c>
      <c r="U12316" t="b">
        <v>1</v>
      </c>
      <c r="V12316" t="s">
        <v>9069</v>
      </c>
      <c r="W12316" t="s">
        <v>12342</v>
      </c>
      <c r="X12316" t="s">
        <v>14775</v>
      </c>
      <c r="Y12316">
        <v>34</v>
      </c>
      <c r="Z12316">
        <v>34</v>
      </c>
      <c r="AA12316">
        <v>7</v>
      </c>
      <c r="AB12316">
        <v>7</v>
      </c>
      <c r="AC12316">
        <v>13</v>
      </c>
    </row>
    <row r="12317" spans="1:29">
      <c r="A12317">
        <v>13312</v>
      </c>
      <c r="B12317" t="s">
        <v>805</v>
      </c>
      <c r="C12317" t="s">
        <v>14292</v>
      </c>
      <c r="J12317" t="s">
        <v>1444</v>
      </c>
      <c r="K12317">
        <v>0</v>
      </c>
      <c r="N12317" t="b">
        <v>1</v>
      </c>
      <c r="O12317" t="b">
        <v>0</v>
      </c>
      <c r="P12317" t="b">
        <v>0</v>
      </c>
      <c r="Q12317">
        <v>11</v>
      </c>
      <c r="R12317">
        <v>1</v>
      </c>
      <c r="S12317">
        <v>1</v>
      </c>
      <c r="T12317">
        <v>3</v>
      </c>
      <c r="U12317" t="b">
        <v>1</v>
      </c>
      <c r="V12317" t="s">
        <v>9069</v>
      </c>
      <c r="W12317" t="s">
        <v>12342</v>
      </c>
      <c r="X12317" t="s">
        <v>14780</v>
      </c>
      <c r="Y12317">
        <v>34</v>
      </c>
      <c r="Z12317">
        <v>34</v>
      </c>
      <c r="AA12317">
        <v>8</v>
      </c>
      <c r="AB12317">
        <v>8</v>
      </c>
      <c r="AC12317">
        <v>13</v>
      </c>
    </row>
    <row r="12318" spans="1:29">
      <c r="A12318">
        <v>13313</v>
      </c>
      <c r="B12318" t="s">
        <v>805</v>
      </c>
      <c r="C12318" t="s">
        <v>14293</v>
      </c>
      <c r="J12318" t="s">
        <v>1444</v>
      </c>
      <c r="K12318">
        <v>0</v>
      </c>
      <c r="N12318" t="b">
        <v>1</v>
      </c>
      <c r="O12318" t="b">
        <v>0</v>
      </c>
      <c r="P12318" t="b">
        <v>0</v>
      </c>
      <c r="Q12318">
        <v>11</v>
      </c>
      <c r="R12318">
        <v>1</v>
      </c>
      <c r="S12318">
        <v>1</v>
      </c>
      <c r="T12318">
        <v>3</v>
      </c>
      <c r="U12318" t="b">
        <v>1</v>
      </c>
      <c r="V12318" t="s">
        <v>9069</v>
      </c>
      <c r="W12318" t="s">
        <v>12342</v>
      </c>
      <c r="X12318" t="s">
        <v>14811</v>
      </c>
      <c r="Y12318">
        <v>35</v>
      </c>
      <c r="Z12318">
        <v>35</v>
      </c>
      <c r="AA12318">
        <v>5</v>
      </c>
      <c r="AB12318">
        <v>5</v>
      </c>
      <c r="AC12318">
        <v>13</v>
      </c>
    </row>
    <row r="12319" spans="1:29">
      <c r="A12319">
        <v>13314</v>
      </c>
      <c r="B12319" t="s">
        <v>805</v>
      </c>
      <c r="C12319" t="s">
        <v>14294</v>
      </c>
      <c r="J12319" t="s">
        <v>1444</v>
      </c>
      <c r="K12319">
        <v>0</v>
      </c>
      <c r="N12319" t="b">
        <v>1</v>
      </c>
      <c r="O12319" t="b">
        <v>0</v>
      </c>
      <c r="P12319" t="b">
        <v>0</v>
      </c>
      <c r="Q12319">
        <v>11</v>
      </c>
      <c r="R12319">
        <v>1</v>
      </c>
      <c r="S12319">
        <v>1</v>
      </c>
      <c r="T12319">
        <v>3</v>
      </c>
      <c r="U12319" t="b">
        <v>1</v>
      </c>
      <c r="V12319" t="s">
        <v>9069</v>
      </c>
      <c r="W12319" t="s">
        <v>12342</v>
      </c>
      <c r="X12319" t="s">
        <v>14612</v>
      </c>
      <c r="Y12319">
        <v>35</v>
      </c>
      <c r="Z12319">
        <v>35</v>
      </c>
      <c r="AA12319">
        <v>6</v>
      </c>
      <c r="AB12319">
        <v>6</v>
      </c>
      <c r="AC12319">
        <v>13</v>
      </c>
    </row>
    <row r="12320" spans="1:29">
      <c r="A12320">
        <v>13315</v>
      </c>
      <c r="B12320" t="s">
        <v>805</v>
      </c>
      <c r="C12320" t="s">
        <v>14295</v>
      </c>
      <c r="J12320" t="s">
        <v>1444</v>
      </c>
      <c r="K12320">
        <v>0</v>
      </c>
      <c r="N12320" t="b">
        <v>1</v>
      </c>
      <c r="O12320" t="b">
        <v>0</v>
      </c>
      <c r="P12320" t="b">
        <v>0</v>
      </c>
      <c r="Q12320">
        <v>11</v>
      </c>
      <c r="R12320">
        <v>1</v>
      </c>
      <c r="S12320">
        <v>1</v>
      </c>
      <c r="T12320">
        <v>3</v>
      </c>
      <c r="U12320" t="b">
        <v>1</v>
      </c>
      <c r="V12320" t="s">
        <v>9069</v>
      </c>
      <c r="W12320" t="s">
        <v>12342</v>
      </c>
      <c r="X12320" t="s">
        <v>14776</v>
      </c>
      <c r="Y12320">
        <v>35</v>
      </c>
      <c r="Z12320">
        <v>35</v>
      </c>
      <c r="AA12320">
        <v>7</v>
      </c>
      <c r="AB12320">
        <v>7</v>
      </c>
      <c r="AC12320">
        <v>13</v>
      </c>
    </row>
    <row r="12321" spans="1:29">
      <c r="A12321">
        <v>13316</v>
      </c>
      <c r="B12321" t="s">
        <v>805</v>
      </c>
      <c r="C12321" t="s">
        <v>14296</v>
      </c>
      <c r="J12321" t="s">
        <v>1444</v>
      </c>
      <c r="K12321">
        <v>0</v>
      </c>
      <c r="N12321" t="b">
        <v>1</v>
      </c>
      <c r="O12321" t="b">
        <v>0</v>
      </c>
      <c r="P12321" t="b">
        <v>0</v>
      </c>
      <c r="Q12321">
        <v>11</v>
      </c>
      <c r="R12321">
        <v>1</v>
      </c>
      <c r="S12321">
        <v>1</v>
      </c>
      <c r="T12321">
        <v>3</v>
      </c>
      <c r="U12321" t="b">
        <v>1</v>
      </c>
      <c r="V12321" t="s">
        <v>9069</v>
      </c>
      <c r="W12321" t="s">
        <v>12342</v>
      </c>
      <c r="X12321" t="s">
        <v>14781</v>
      </c>
      <c r="Y12321">
        <v>35</v>
      </c>
      <c r="Z12321">
        <v>35</v>
      </c>
      <c r="AA12321">
        <v>8</v>
      </c>
      <c r="AB12321">
        <v>8</v>
      </c>
      <c r="AC12321">
        <v>13</v>
      </c>
    </row>
    <row r="12322" spans="1:29">
      <c r="A12322">
        <v>13317</v>
      </c>
      <c r="B12322" t="s">
        <v>805</v>
      </c>
      <c r="C12322" t="s">
        <v>14297</v>
      </c>
      <c r="J12322" t="s">
        <v>1444</v>
      </c>
      <c r="K12322">
        <v>0</v>
      </c>
      <c r="N12322" t="b">
        <v>1</v>
      </c>
      <c r="O12322" t="b">
        <v>0</v>
      </c>
      <c r="P12322" t="b">
        <v>0</v>
      </c>
      <c r="Q12322">
        <v>11</v>
      </c>
      <c r="R12322">
        <v>1</v>
      </c>
      <c r="S12322">
        <v>1</v>
      </c>
      <c r="T12322">
        <v>3</v>
      </c>
      <c r="U12322" t="b">
        <v>1</v>
      </c>
      <c r="V12322" t="s">
        <v>9069</v>
      </c>
      <c r="W12322" t="s">
        <v>12342</v>
      </c>
      <c r="X12322" t="s">
        <v>14813</v>
      </c>
      <c r="Y12322">
        <v>36</v>
      </c>
      <c r="Z12322">
        <v>36</v>
      </c>
      <c r="AA12322">
        <v>5</v>
      </c>
      <c r="AB12322">
        <v>5</v>
      </c>
      <c r="AC12322">
        <v>13</v>
      </c>
    </row>
    <row r="12323" spans="1:29">
      <c r="A12323">
        <v>13318</v>
      </c>
      <c r="B12323" t="s">
        <v>805</v>
      </c>
      <c r="C12323" t="s">
        <v>14298</v>
      </c>
      <c r="J12323" t="s">
        <v>1444</v>
      </c>
      <c r="K12323">
        <v>0</v>
      </c>
      <c r="N12323" t="b">
        <v>1</v>
      </c>
      <c r="O12323" t="b">
        <v>0</v>
      </c>
      <c r="P12323" t="b">
        <v>0</v>
      </c>
      <c r="Q12323">
        <v>11</v>
      </c>
      <c r="R12323">
        <v>1</v>
      </c>
      <c r="S12323">
        <v>1</v>
      </c>
      <c r="T12323">
        <v>3</v>
      </c>
      <c r="U12323" t="b">
        <v>1</v>
      </c>
      <c r="V12323" t="s">
        <v>9069</v>
      </c>
      <c r="W12323" t="s">
        <v>12342</v>
      </c>
      <c r="X12323" t="s">
        <v>14613</v>
      </c>
      <c r="Y12323">
        <v>36</v>
      </c>
      <c r="Z12323">
        <v>36</v>
      </c>
      <c r="AA12323">
        <v>6</v>
      </c>
      <c r="AB12323">
        <v>6</v>
      </c>
      <c r="AC12323">
        <v>13</v>
      </c>
    </row>
    <row r="12324" spans="1:29">
      <c r="A12324">
        <v>13319</v>
      </c>
      <c r="B12324" t="s">
        <v>805</v>
      </c>
      <c r="C12324" t="s">
        <v>14299</v>
      </c>
      <c r="J12324" t="s">
        <v>1444</v>
      </c>
      <c r="K12324">
        <v>0</v>
      </c>
      <c r="N12324" t="b">
        <v>1</v>
      </c>
      <c r="O12324" t="b">
        <v>0</v>
      </c>
      <c r="P12324" t="b">
        <v>0</v>
      </c>
      <c r="Q12324">
        <v>11</v>
      </c>
      <c r="R12324">
        <v>1</v>
      </c>
      <c r="S12324">
        <v>1</v>
      </c>
      <c r="T12324">
        <v>3</v>
      </c>
      <c r="U12324" t="b">
        <v>1</v>
      </c>
      <c r="V12324" t="s">
        <v>9069</v>
      </c>
      <c r="W12324" t="s">
        <v>12342</v>
      </c>
      <c r="X12324" t="s">
        <v>14777</v>
      </c>
      <c r="Y12324">
        <v>36</v>
      </c>
      <c r="Z12324">
        <v>36</v>
      </c>
      <c r="AA12324">
        <v>7</v>
      </c>
      <c r="AB12324">
        <v>7</v>
      </c>
      <c r="AC12324">
        <v>13</v>
      </c>
    </row>
    <row r="12325" spans="1:29">
      <c r="A12325">
        <v>13320</v>
      </c>
      <c r="B12325" t="s">
        <v>805</v>
      </c>
      <c r="C12325" t="s">
        <v>14300</v>
      </c>
      <c r="J12325" t="s">
        <v>1444</v>
      </c>
      <c r="K12325">
        <v>0</v>
      </c>
      <c r="N12325" t="b">
        <v>1</v>
      </c>
      <c r="O12325" t="b">
        <v>0</v>
      </c>
      <c r="P12325" t="b">
        <v>0</v>
      </c>
      <c r="Q12325">
        <v>11</v>
      </c>
      <c r="R12325">
        <v>1</v>
      </c>
      <c r="S12325">
        <v>1</v>
      </c>
      <c r="T12325">
        <v>3</v>
      </c>
      <c r="U12325" t="b">
        <v>1</v>
      </c>
      <c r="V12325" t="s">
        <v>9069</v>
      </c>
      <c r="W12325" t="s">
        <v>12342</v>
      </c>
      <c r="X12325" t="s">
        <v>14782</v>
      </c>
      <c r="Y12325">
        <v>36</v>
      </c>
      <c r="Z12325">
        <v>36</v>
      </c>
      <c r="AA12325">
        <v>8</v>
      </c>
      <c r="AB12325">
        <v>8</v>
      </c>
      <c r="AC12325">
        <v>13</v>
      </c>
    </row>
    <row r="12326" spans="1:29">
      <c r="A12326">
        <v>13321</v>
      </c>
      <c r="B12326" t="s">
        <v>805</v>
      </c>
      <c r="C12326" t="s">
        <v>14301</v>
      </c>
      <c r="J12326" t="s">
        <v>1444</v>
      </c>
      <c r="K12326">
        <v>0</v>
      </c>
      <c r="N12326" t="b">
        <v>1</v>
      </c>
      <c r="O12326" t="b">
        <v>0</v>
      </c>
      <c r="P12326" t="b">
        <v>0</v>
      </c>
      <c r="Q12326">
        <v>11</v>
      </c>
      <c r="R12326">
        <v>1</v>
      </c>
      <c r="S12326">
        <v>1</v>
      </c>
      <c r="T12326">
        <v>3</v>
      </c>
      <c r="U12326" t="b">
        <v>1</v>
      </c>
      <c r="V12326" t="s">
        <v>9069</v>
      </c>
      <c r="W12326" t="s">
        <v>12342</v>
      </c>
      <c r="X12326" t="s">
        <v>15635</v>
      </c>
      <c r="Y12326">
        <v>37</v>
      </c>
      <c r="Z12326">
        <v>37</v>
      </c>
      <c r="AA12326">
        <v>5</v>
      </c>
      <c r="AB12326">
        <v>5</v>
      </c>
      <c r="AC12326">
        <v>13</v>
      </c>
    </row>
    <row r="12327" spans="1:29">
      <c r="A12327">
        <v>13322</v>
      </c>
      <c r="B12327" t="s">
        <v>805</v>
      </c>
      <c r="C12327" t="s">
        <v>14302</v>
      </c>
      <c r="J12327" t="s">
        <v>1444</v>
      </c>
      <c r="K12327">
        <v>0</v>
      </c>
      <c r="N12327" t="b">
        <v>1</v>
      </c>
      <c r="O12327" t="b">
        <v>0</v>
      </c>
      <c r="P12327" t="b">
        <v>0</v>
      </c>
      <c r="Q12327">
        <v>11</v>
      </c>
      <c r="R12327">
        <v>1</v>
      </c>
      <c r="S12327">
        <v>1</v>
      </c>
      <c r="T12327">
        <v>3</v>
      </c>
      <c r="U12327" t="b">
        <v>1</v>
      </c>
      <c r="V12327" t="s">
        <v>9069</v>
      </c>
      <c r="W12327" t="s">
        <v>12342</v>
      </c>
      <c r="X12327" t="s">
        <v>14614</v>
      </c>
      <c r="Y12327">
        <v>37</v>
      </c>
      <c r="Z12327">
        <v>37</v>
      </c>
      <c r="AA12327">
        <v>6</v>
      </c>
      <c r="AB12327">
        <v>6</v>
      </c>
      <c r="AC12327">
        <v>13</v>
      </c>
    </row>
    <row r="12328" spans="1:29">
      <c r="A12328">
        <v>13323</v>
      </c>
      <c r="B12328" t="s">
        <v>805</v>
      </c>
      <c r="C12328" t="s">
        <v>14303</v>
      </c>
      <c r="J12328" t="s">
        <v>1444</v>
      </c>
      <c r="K12328">
        <v>0</v>
      </c>
      <c r="N12328" t="b">
        <v>1</v>
      </c>
      <c r="O12328" t="b">
        <v>0</v>
      </c>
      <c r="P12328" t="b">
        <v>0</v>
      </c>
      <c r="Q12328">
        <v>11</v>
      </c>
      <c r="R12328">
        <v>1</v>
      </c>
      <c r="S12328">
        <v>1</v>
      </c>
      <c r="T12328">
        <v>3</v>
      </c>
      <c r="U12328" t="b">
        <v>1</v>
      </c>
      <c r="V12328" t="s">
        <v>9069</v>
      </c>
      <c r="W12328" t="s">
        <v>12342</v>
      </c>
      <c r="X12328" t="s">
        <v>14664</v>
      </c>
      <c r="Y12328">
        <v>37</v>
      </c>
      <c r="Z12328">
        <v>37</v>
      </c>
      <c r="AA12328">
        <v>7</v>
      </c>
      <c r="AB12328">
        <v>7</v>
      </c>
      <c r="AC12328">
        <v>13</v>
      </c>
    </row>
    <row r="12329" spans="1:29">
      <c r="A12329">
        <v>13324</v>
      </c>
      <c r="B12329" t="s">
        <v>805</v>
      </c>
      <c r="C12329" t="s">
        <v>14304</v>
      </c>
      <c r="J12329" t="s">
        <v>1444</v>
      </c>
      <c r="K12329">
        <v>0</v>
      </c>
      <c r="N12329" t="b">
        <v>1</v>
      </c>
      <c r="O12329" t="b">
        <v>0</v>
      </c>
      <c r="P12329" t="b">
        <v>0</v>
      </c>
      <c r="Q12329">
        <v>11</v>
      </c>
      <c r="R12329">
        <v>1</v>
      </c>
      <c r="S12329">
        <v>1</v>
      </c>
      <c r="T12329">
        <v>3</v>
      </c>
      <c r="U12329" t="b">
        <v>1</v>
      </c>
      <c r="V12329" t="s">
        <v>9069</v>
      </c>
      <c r="W12329" t="s">
        <v>12342</v>
      </c>
      <c r="X12329" t="s">
        <v>14665</v>
      </c>
      <c r="Y12329">
        <v>37</v>
      </c>
      <c r="Z12329">
        <v>37</v>
      </c>
      <c r="AA12329">
        <v>8</v>
      </c>
      <c r="AB12329">
        <v>8</v>
      </c>
      <c r="AC12329">
        <v>13</v>
      </c>
    </row>
    <row r="12330" spans="1:29">
      <c r="A12330">
        <v>13325</v>
      </c>
      <c r="B12330" t="s">
        <v>805</v>
      </c>
      <c r="C12330" t="s">
        <v>14305</v>
      </c>
      <c r="J12330" t="s">
        <v>1444</v>
      </c>
      <c r="K12330">
        <v>0</v>
      </c>
      <c r="N12330" t="b">
        <v>1</v>
      </c>
      <c r="O12330" t="b">
        <v>0</v>
      </c>
      <c r="P12330" t="b">
        <v>0</v>
      </c>
      <c r="Q12330">
        <v>11</v>
      </c>
      <c r="R12330">
        <v>1</v>
      </c>
      <c r="S12330">
        <v>1</v>
      </c>
      <c r="T12330">
        <v>3</v>
      </c>
      <c r="U12330" t="b">
        <v>1</v>
      </c>
      <c r="V12330" t="s">
        <v>9069</v>
      </c>
      <c r="W12330" t="s">
        <v>12342</v>
      </c>
      <c r="X12330" t="s">
        <v>14732</v>
      </c>
      <c r="Y12330">
        <v>38</v>
      </c>
      <c r="Z12330">
        <v>38</v>
      </c>
      <c r="AA12330">
        <v>5</v>
      </c>
      <c r="AB12330">
        <v>5</v>
      </c>
      <c r="AC12330">
        <v>13</v>
      </c>
    </row>
    <row r="12331" spans="1:29">
      <c r="A12331">
        <v>13326</v>
      </c>
      <c r="B12331" t="s">
        <v>805</v>
      </c>
      <c r="C12331" t="s">
        <v>14306</v>
      </c>
      <c r="J12331" t="s">
        <v>1444</v>
      </c>
      <c r="K12331">
        <v>0</v>
      </c>
      <c r="N12331" t="b">
        <v>1</v>
      </c>
      <c r="O12331" t="b">
        <v>0</v>
      </c>
      <c r="P12331" t="b">
        <v>0</v>
      </c>
      <c r="Q12331">
        <v>11</v>
      </c>
      <c r="R12331">
        <v>1</v>
      </c>
      <c r="S12331">
        <v>1</v>
      </c>
      <c r="T12331">
        <v>3</v>
      </c>
      <c r="U12331" t="b">
        <v>1</v>
      </c>
      <c r="V12331" t="s">
        <v>9069</v>
      </c>
      <c r="W12331" t="s">
        <v>12342</v>
      </c>
      <c r="X12331" t="s">
        <v>14615</v>
      </c>
      <c r="Y12331">
        <v>38</v>
      </c>
      <c r="Z12331">
        <v>38</v>
      </c>
      <c r="AA12331">
        <v>6</v>
      </c>
      <c r="AB12331">
        <v>6</v>
      </c>
      <c r="AC12331">
        <v>13</v>
      </c>
    </row>
    <row r="12332" spans="1:29">
      <c r="A12332">
        <v>13327</v>
      </c>
      <c r="B12332" t="s">
        <v>805</v>
      </c>
      <c r="C12332" t="s">
        <v>14307</v>
      </c>
      <c r="J12332" t="s">
        <v>1444</v>
      </c>
      <c r="K12332">
        <v>0</v>
      </c>
      <c r="N12332" t="b">
        <v>1</v>
      </c>
      <c r="O12332" t="b">
        <v>0</v>
      </c>
      <c r="P12332" t="b">
        <v>0</v>
      </c>
      <c r="Q12332">
        <v>11</v>
      </c>
      <c r="R12332">
        <v>1</v>
      </c>
      <c r="S12332">
        <v>1</v>
      </c>
      <c r="T12332">
        <v>3</v>
      </c>
      <c r="U12332" t="b">
        <v>1</v>
      </c>
      <c r="V12332" t="s">
        <v>9069</v>
      </c>
      <c r="W12332" t="s">
        <v>12342</v>
      </c>
      <c r="X12332" t="s">
        <v>14747</v>
      </c>
      <c r="Y12332">
        <v>38</v>
      </c>
      <c r="Z12332">
        <v>38</v>
      </c>
      <c r="AA12332">
        <v>7</v>
      </c>
      <c r="AB12332">
        <v>7</v>
      </c>
      <c r="AC12332">
        <v>13</v>
      </c>
    </row>
    <row r="12333" spans="1:29">
      <c r="A12333">
        <v>13328</v>
      </c>
      <c r="B12333" t="s">
        <v>805</v>
      </c>
      <c r="C12333" t="s">
        <v>14308</v>
      </c>
      <c r="J12333" t="s">
        <v>1444</v>
      </c>
      <c r="K12333">
        <v>0</v>
      </c>
      <c r="N12333" t="b">
        <v>1</v>
      </c>
      <c r="O12333" t="b">
        <v>0</v>
      </c>
      <c r="P12333" t="b">
        <v>0</v>
      </c>
      <c r="Q12333">
        <v>11</v>
      </c>
      <c r="R12333">
        <v>1</v>
      </c>
      <c r="S12333">
        <v>1</v>
      </c>
      <c r="T12333">
        <v>3</v>
      </c>
      <c r="U12333" t="b">
        <v>1</v>
      </c>
      <c r="V12333" t="s">
        <v>9069</v>
      </c>
      <c r="W12333" t="s">
        <v>12342</v>
      </c>
      <c r="X12333" t="s">
        <v>14748</v>
      </c>
      <c r="Y12333">
        <v>38</v>
      </c>
      <c r="Z12333">
        <v>38</v>
      </c>
      <c r="AA12333">
        <v>8</v>
      </c>
      <c r="AB12333">
        <v>8</v>
      </c>
      <c r="AC12333">
        <v>13</v>
      </c>
    </row>
    <row r="12334" spans="1:29">
      <c r="A12334">
        <v>13329</v>
      </c>
      <c r="B12334" t="s">
        <v>805</v>
      </c>
      <c r="C12334" t="s">
        <v>14309</v>
      </c>
      <c r="J12334" t="s">
        <v>1444</v>
      </c>
      <c r="K12334">
        <v>0</v>
      </c>
      <c r="N12334" t="b">
        <v>1</v>
      </c>
      <c r="O12334" t="b">
        <v>0</v>
      </c>
      <c r="P12334" t="b">
        <v>0</v>
      </c>
      <c r="Q12334">
        <v>11</v>
      </c>
      <c r="R12334">
        <v>1</v>
      </c>
      <c r="S12334">
        <v>1</v>
      </c>
      <c r="T12334">
        <v>3</v>
      </c>
      <c r="U12334" t="b">
        <v>1</v>
      </c>
      <c r="V12334" t="s">
        <v>9069</v>
      </c>
      <c r="W12334" t="s">
        <v>12342</v>
      </c>
      <c r="X12334" t="s">
        <v>14733</v>
      </c>
      <c r="Y12334">
        <v>39</v>
      </c>
      <c r="Z12334">
        <v>39</v>
      </c>
      <c r="AA12334">
        <v>5</v>
      </c>
      <c r="AB12334">
        <v>5</v>
      </c>
      <c r="AC12334">
        <v>13</v>
      </c>
    </row>
    <row r="12335" spans="1:29">
      <c r="A12335">
        <v>13330</v>
      </c>
      <c r="B12335" t="s">
        <v>805</v>
      </c>
      <c r="C12335" t="s">
        <v>14310</v>
      </c>
      <c r="J12335" t="s">
        <v>1444</v>
      </c>
      <c r="K12335">
        <v>0</v>
      </c>
      <c r="N12335" t="b">
        <v>1</v>
      </c>
      <c r="O12335" t="b">
        <v>0</v>
      </c>
      <c r="P12335" t="b">
        <v>0</v>
      </c>
      <c r="Q12335">
        <v>11</v>
      </c>
      <c r="R12335">
        <v>1</v>
      </c>
      <c r="S12335">
        <v>1</v>
      </c>
      <c r="T12335">
        <v>3</v>
      </c>
      <c r="U12335" t="b">
        <v>1</v>
      </c>
      <c r="V12335" t="s">
        <v>9069</v>
      </c>
      <c r="W12335" t="s">
        <v>12342</v>
      </c>
      <c r="X12335" t="s">
        <v>14616</v>
      </c>
      <c r="Y12335">
        <v>39</v>
      </c>
      <c r="Z12335">
        <v>39</v>
      </c>
      <c r="AA12335">
        <v>6</v>
      </c>
      <c r="AB12335">
        <v>6</v>
      </c>
      <c r="AC12335">
        <v>13</v>
      </c>
    </row>
    <row r="12336" spans="1:29">
      <c r="A12336">
        <v>13331</v>
      </c>
      <c r="B12336" t="s">
        <v>805</v>
      </c>
      <c r="C12336" t="s">
        <v>14311</v>
      </c>
      <c r="J12336" t="s">
        <v>1444</v>
      </c>
      <c r="K12336">
        <v>0</v>
      </c>
      <c r="N12336" t="b">
        <v>1</v>
      </c>
      <c r="O12336" t="b">
        <v>0</v>
      </c>
      <c r="P12336" t="b">
        <v>0</v>
      </c>
      <c r="Q12336">
        <v>11</v>
      </c>
      <c r="R12336">
        <v>1</v>
      </c>
      <c r="S12336">
        <v>1</v>
      </c>
      <c r="T12336">
        <v>3</v>
      </c>
      <c r="U12336" t="b">
        <v>1</v>
      </c>
      <c r="V12336" t="s">
        <v>9069</v>
      </c>
      <c r="W12336" t="s">
        <v>12342</v>
      </c>
      <c r="X12336" t="s">
        <v>14667</v>
      </c>
      <c r="Y12336">
        <v>39</v>
      </c>
      <c r="Z12336">
        <v>39</v>
      </c>
      <c r="AA12336">
        <v>7</v>
      </c>
      <c r="AB12336">
        <v>7</v>
      </c>
      <c r="AC12336">
        <v>13</v>
      </c>
    </row>
    <row r="12337" spans="1:29">
      <c r="A12337">
        <v>13332</v>
      </c>
      <c r="B12337" t="s">
        <v>805</v>
      </c>
      <c r="C12337" t="s">
        <v>14312</v>
      </c>
      <c r="J12337" t="s">
        <v>1444</v>
      </c>
      <c r="K12337">
        <v>0</v>
      </c>
      <c r="N12337" t="b">
        <v>1</v>
      </c>
      <c r="O12337" t="b">
        <v>0</v>
      </c>
      <c r="P12337" t="b">
        <v>0</v>
      </c>
      <c r="Q12337">
        <v>11</v>
      </c>
      <c r="R12337">
        <v>1</v>
      </c>
      <c r="S12337">
        <v>1</v>
      </c>
      <c r="T12337">
        <v>3</v>
      </c>
      <c r="U12337" t="b">
        <v>1</v>
      </c>
      <c r="V12337" t="s">
        <v>9069</v>
      </c>
      <c r="W12337" t="s">
        <v>12342</v>
      </c>
      <c r="X12337" t="s">
        <v>14445</v>
      </c>
      <c r="Y12337">
        <v>39</v>
      </c>
      <c r="Z12337">
        <v>39</v>
      </c>
      <c r="AA12337">
        <v>8</v>
      </c>
      <c r="AB12337">
        <v>8</v>
      </c>
      <c r="AC12337">
        <v>13</v>
      </c>
    </row>
    <row r="12338" spans="1:29">
      <c r="A12338">
        <v>13333</v>
      </c>
      <c r="B12338" t="s">
        <v>805</v>
      </c>
      <c r="C12338" t="s">
        <v>14313</v>
      </c>
      <c r="J12338" t="s">
        <v>1444</v>
      </c>
      <c r="K12338">
        <v>0</v>
      </c>
      <c r="N12338" t="b">
        <v>1</v>
      </c>
      <c r="O12338" t="b">
        <v>0</v>
      </c>
      <c r="P12338" t="b">
        <v>0</v>
      </c>
      <c r="Q12338">
        <v>11</v>
      </c>
      <c r="R12338">
        <v>1</v>
      </c>
      <c r="S12338">
        <v>1</v>
      </c>
      <c r="T12338">
        <v>3</v>
      </c>
      <c r="U12338" t="b">
        <v>1</v>
      </c>
      <c r="V12338" t="s">
        <v>9069</v>
      </c>
      <c r="W12338" t="s">
        <v>12342</v>
      </c>
      <c r="X12338" t="s">
        <v>14553</v>
      </c>
      <c r="Y12338">
        <v>40</v>
      </c>
      <c r="Z12338">
        <v>40</v>
      </c>
      <c r="AA12338">
        <v>5</v>
      </c>
      <c r="AB12338">
        <v>5</v>
      </c>
      <c r="AC12338">
        <v>13</v>
      </c>
    </row>
    <row r="12339" spans="1:29">
      <c r="A12339">
        <v>13334</v>
      </c>
      <c r="B12339" t="s">
        <v>805</v>
      </c>
      <c r="C12339" t="s">
        <v>14314</v>
      </c>
      <c r="J12339" t="s">
        <v>1444</v>
      </c>
      <c r="K12339">
        <v>0</v>
      </c>
      <c r="N12339" t="b">
        <v>1</v>
      </c>
      <c r="O12339" t="b">
        <v>0</v>
      </c>
      <c r="P12339" t="b">
        <v>0</v>
      </c>
      <c r="Q12339">
        <v>11</v>
      </c>
      <c r="R12339">
        <v>1</v>
      </c>
      <c r="S12339">
        <v>1</v>
      </c>
      <c r="T12339">
        <v>3</v>
      </c>
      <c r="U12339" t="b">
        <v>1</v>
      </c>
      <c r="V12339" t="s">
        <v>9069</v>
      </c>
      <c r="W12339" t="s">
        <v>12342</v>
      </c>
      <c r="X12339" t="s">
        <v>14734</v>
      </c>
      <c r="Y12339">
        <v>40</v>
      </c>
      <c r="Z12339">
        <v>40</v>
      </c>
      <c r="AA12339">
        <v>6</v>
      </c>
      <c r="AB12339">
        <v>6</v>
      </c>
      <c r="AC12339">
        <v>13</v>
      </c>
    </row>
    <row r="12340" spans="1:29">
      <c r="A12340">
        <v>13335</v>
      </c>
      <c r="B12340" t="s">
        <v>805</v>
      </c>
      <c r="C12340" t="s">
        <v>14315</v>
      </c>
      <c r="J12340" t="s">
        <v>1444</v>
      </c>
      <c r="K12340">
        <v>0</v>
      </c>
      <c r="N12340" t="b">
        <v>1</v>
      </c>
      <c r="O12340" t="b">
        <v>0</v>
      </c>
      <c r="P12340" t="b">
        <v>0</v>
      </c>
      <c r="Q12340">
        <v>11</v>
      </c>
      <c r="R12340">
        <v>1</v>
      </c>
      <c r="S12340">
        <v>1</v>
      </c>
      <c r="T12340">
        <v>3</v>
      </c>
      <c r="U12340" t="b">
        <v>1</v>
      </c>
      <c r="V12340" t="s">
        <v>9069</v>
      </c>
      <c r="W12340" t="s">
        <v>12342</v>
      </c>
      <c r="X12340" t="s">
        <v>14749</v>
      </c>
      <c r="Y12340">
        <v>40</v>
      </c>
      <c r="Z12340">
        <v>40</v>
      </c>
      <c r="AA12340">
        <v>7</v>
      </c>
      <c r="AB12340">
        <v>7</v>
      </c>
      <c r="AC12340">
        <v>13</v>
      </c>
    </row>
    <row r="12341" spans="1:29">
      <c r="A12341">
        <v>13336</v>
      </c>
      <c r="B12341" t="s">
        <v>805</v>
      </c>
      <c r="C12341" t="s">
        <v>14316</v>
      </c>
      <c r="J12341" t="s">
        <v>1444</v>
      </c>
      <c r="K12341">
        <v>0</v>
      </c>
      <c r="N12341" t="b">
        <v>1</v>
      </c>
      <c r="O12341" t="b">
        <v>0</v>
      </c>
      <c r="P12341" t="b">
        <v>0</v>
      </c>
      <c r="Q12341">
        <v>11</v>
      </c>
      <c r="R12341">
        <v>1</v>
      </c>
      <c r="S12341">
        <v>1</v>
      </c>
      <c r="T12341">
        <v>3</v>
      </c>
      <c r="U12341" t="b">
        <v>1</v>
      </c>
      <c r="V12341" t="s">
        <v>9069</v>
      </c>
      <c r="W12341" t="s">
        <v>12342</v>
      </c>
      <c r="X12341" t="s">
        <v>14750</v>
      </c>
      <c r="Y12341">
        <v>40</v>
      </c>
      <c r="Z12341">
        <v>40</v>
      </c>
      <c r="AA12341">
        <v>8</v>
      </c>
      <c r="AB12341">
        <v>8</v>
      </c>
      <c r="AC12341">
        <v>13</v>
      </c>
    </row>
    <row r="12342" spans="1:29">
      <c r="A12342">
        <v>13337</v>
      </c>
      <c r="B12342" t="s">
        <v>805</v>
      </c>
      <c r="C12342" t="s">
        <v>14317</v>
      </c>
      <c r="J12342" t="s">
        <v>1458</v>
      </c>
      <c r="K12342">
        <v>0</v>
      </c>
      <c r="N12342" t="b">
        <v>1</v>
      </c>
      <c r="O12342" t="b">
        <v>0</v>
      </c>
      <c r="P12342" t="b">
        <v>0</v>
      </c>
      <c r="Q12342">
        <v>11</v>
      </c>
      <c r="R12342">
        <v>1</v>
      </c>
      <c r="S12342">
        <v>1</v>
      </c>
      <c r="T12342">
        <v>3</v>
      </c>
      <c r="U12342" t="b">
        <v>1</v>
      </c>
      <c r="V12342" t="s">
        <v>9069</v>
      </c>
      <c r="W12342" t="s">
        <v>12342</v>
      </c>
      <c r="X12342" t="s">
        <v>14783</v>
      </c>
      <c r="Y12342">
        <v>31</v>
      </c>
      <c r="Z12342">
        <v>31</v>
      </c>
      <c r="AA12342">
        <v>9</v>
      </c>
      <c r="AB12342">
        <v>9</v>
      </c>
      <c r="AC12342">
        <v>13</v>
      </c>
    </row>
    <row r="12343" spans="1:29">
      <c r="A12343">
        <v>13338</v>
      </c>
      <c r="B12343" t="s">
        <v>805</v>
      </c>
      <c r="C12343" t="s">
        <v>14318</v>
      </c>
      <c r="J12343" t="s">
        <v>1458</v>
      </c>
      <c r="K12343">
        <v>0</v>
      </c>
      <c r="N12343" t="b">
        <v>1</v>
      </c>
      <c r="O12343" t="b">
        <v>0</v>
      </c>
      <c r="P12343" t="b">
        <v>0</v>
      </c>
      <c r="Q12343">
        <v>11</v>
      </c>
      <c r="R12343">
        <v>1</v>
      </c>
      <c r="S12343">
        <v>1</v>
      </c>
      <c r="T12343">
        <v>3</v>
      </c>
      <c r="U12343" t="b">
        <v>1</v>
      </c>
      <c r="V12343" t="s">
        <v>9069</v>
      </c>
      <c r="W12343" t="s">
        <v>12342</v>
      </c>
      <c r="X12343" t="s">
        <v>14784</v>
      </c>
      <c r="Y12343">
        <v>32</v>
      </c>
      <c r="Z12343">
        <v>32</v>
      </c>
      <c r="AA12343">
        <v>9</v>
      </c>
      <c r="AB12343">
        <v>9</v>
      </c>
      <c r="AC12343">
        <v>13</v>
      </c>
    </row>
    <row r="12344" spans="1:29">
      <c r="A12344">
        <v>13339</v>
      </c>
      <c r="B12344" t="s">
        <v>805</v>
      </c>
      <c r="C12344" t="s">
        <v>14319</v>
      </c>
      <c r="J12344" t="s">
        <v>1458</v>
      </c>
      <c r="K12344">
        <v>0</v>
      </c>
      <c r="N12344" t="b">
        <v>1</v>
      </c>
      <c r="O12344" t="b">
        <v>0</v>
      </c>
      <c r="P12344" t="b">
        <v>0</v>
      </c>
      <c r="Q12344">
        <v>11</v>
      </c>
      <c r="R12344">
        <v>1</v>
      </c>
      <c r="S12344">
        <v>1</v>
      </c>
      <c r="T12344">
        <v>3</v>
      </c>
      <c r="U12344" t="b">
        <v>1</v>
      </c>
      <c r="V12344" t="s">
        <v>9069</v>
      </c>
      <c r="W12344" t="s">
        <v>12342</v>
      </c>
      <c r="X12344" t="s">
        <v>14774</v>
      </c>
      <c r="Y12344">
        <v>33</v>
      </c>
      <c r="Z12344">
        <v>33</v>
      </c>
      <c r="AA12344">
        <v>9</v>
      </c>
      <c r="AB12344">
        <v>9</v>
      </c>
      <c r="AC12344">
        <v>13</v>
      </c>
    </row>
    <row r="12345" spans="1:29">
      <c r="A12345">
        <v>13340</v>
      </c>
      <c r="B12345" t="s">
        <v>805</v>
      </c>
      <c r="C12345" t="s">
        <v>14320</v>
      </c>
      <c r="J12345" t="s">
        <v>1458</v>
      </c>
      <c r="K12345">
        <v>0</v>
      </c>
      <c r="N12345" t="b">
        <v>1</v>
      </c>
      <c r="O12345" t="b">
        <v>0</v>
      </c>
      <c r="P12345" t="b">
        <v>0</v>
      </c>
      <c r="Q12345">
        <v>11</v>
      </c>
      <c r="R12345">
        <v>1</v>
      </c>
      <c r="S12345">
        <v>1</v>
      </c>
      <c r="T12345">
        <v>3</v>
      </c>
      <c r="U12345" t="b">
        <v>1</v>
      </c>
      <c r="V12345" t="s">
        <v>9069</v>
      </c>
      <c r="W12345" t="s">
        <v>12342</v>
      </c>
      <c r="X12345" t="s">
        <v>14785</v>
      </c>
      <c r="Y12345">
        <v>34</v>
      </c>
      <c r="Z12345">
        <v>34</v>
      </c>
      <c r="AA12345">
        <v>9</v>
      </c>
      <c r="AB12345">
        <v>9</v>
      </c>
      <c r="AC12345">
        <v>13</v>
      </c>
    </row>
    <row r="12346" spans="1:29">
      <c r="A12346">
        <v>13341</v>
      </c>
      <c r="B12346" t="s">
        <v>805</v>
      </c>
      <c r="C12346" t="s">
        <v>14321</v>
      </c>
      <c r="J12346" t="s">
        <v>1458</v>
      </c>
      <c r="K12346">
        <v>0</v>
      </c>
      <c r="N12346" t="b">
        <v>1</v>
      </c>
      <c r="O12346" t="b">
        <v>0</v>
      </c>
      <c r="P12346" t="b">
        <v>0</v>
      </c>
      <c r="Q12346">
        <v>11</v>
      </c>
      <c r="R12346">
        <v>1</v>
      </c>
      <c r="S12346">
        <v>1</v>
      </c>
      <c r="T12346">
        <v>3</v>
      </c>
      <c r="U12346" t="b">
        <v>1</v>
      </c>
      <c r="V12346" t="s">
        <v>9069</v>
      </c>
      <c r="W12346" t="s">
        <v>12342</v>
      </c>
      <c r="X12346" t="s">
        <v>14786</v>
      </c>
      <c r="Y12346">
        <v>35</v>
      </c>
      <c r="Z12346">
        <v>35</v>
      </c>
      <c r="AA12346">
        <v>9</v>
      </c>
      <c r="AB12346">
        <v>9</v>
      </c>
      <c r="AC12346">
        <v>13</v>
      </c>
    </row>
    <row r="12347" spans="1:29">
      <c r="A12347">
        <v>13342</v>
      </c>
      <c r="B12347" t="s">
        <v>805</v>
      </c>
      <c r="C12347" t="s">
        <v>14322</v>
      </c>
      <c r="J12347" t="s">
        <v>1458</v>
      </c>
      <c r="K12347">
        <v>0</v>
      </c>
      <c r="N12347" t="b">
        <v>1</v>
      </c>
      <c r="O12347" t="b">
        <v>0</v>
      </c>
      <c r="P12347" t="b">
        <v>0</v>
      </c>
      <c r="Q12347">
        <v>11</v>
      </c>
      <c r="R12347">
        <v>1</v>
      </c>
      <c r="S12347">
        <v>1</v>
      </c>
      <c r="T12347">
        <v>3</v>
      </c>
      <c r="U12347" t="b">
        <v>1</v>
      </c>
      <c r="V12347" t="s">
        <v>9069</v>
      </c>
      <c r="W12347" t="s">
        <v>12342</v>
      </c>
      <c r="X12347" t="s">
        <v>14787</v>
      </c>
      <c r="Y12347">
        <v>36</v>
      </c>
      <c r="Z12347">
        <v>36</v>
      </c>
      <c r="AA12347">
        <v>9</v>
      </c>
      <c r="AB12347">
        <v>9</v>
      </c>
      <c r="AC12347">
        <v>13</v>
      </c>
    </row>
    <row r="12348" spans="1:29">
      <c r="A12348">
        <v>13343</v>
      </c>
      <c r="B12348" t="s">
        <v>805</v>
      </c>
      <c r="C12348" t="s">
        <v>14323</v>
      </c>
      <c r="J12348" t="s">
        <v>1458</v>
      </c>
      <c r="K12348">
        <v>0</v>
      </c>
      <c r="N12348" t="b">
        <v>1</v>
      </c>
      <c r="O12348" t="b">
        <v>0</v>
      </c>
      <c r="P12348" t="b">
        <v>0</v>
      </c>
      <c r="Q12348">
        <v>11</v>
      </c>
      <c r="R12348">
        <v>1</v>
      </c>
      <c r="S12348">
        <v>1</v>
      </c>
      <c r="T12348">
        <v>3</v>
      </c>
      <c r="U12348" t="b">
        <v>1</v>
      </c>
      <c r="V12348" t="s">
        <v>9069</v>
      </c>
      <c r="W12348" t="s">
        <v>12342</v>
      </c>
      <c r="X12348" t="s">
        <v>14451</v>
      </c>
      <c r="Y12348">
        <v>37</v>
      </c>
      <c r="Z12348">
        <v>37</v>
      </c>
      <c r="AA12348">
        <v>9</v>
      </c>
      <c r="AB12348">
        <v>9</v>
      </c>
      <c r="AC12348">
        <v>13</v>
      </c>
    </row>
    <row r="12349" spans="1:29">
      <c r="A12349">
        <v>13344</v>
      </c>
      <c r="B12349" t="s">
        <v>805</v>
      </c>
      <c r="C12349" t="s">
        <v>14324</v>
      </c>
      <c r="J12349" t="s">
        <v>1458</v>
      </c>
      <c r="K12349">
        <v>0</v>
      </c>
      <c r="N12349" t="b">
        <v>1</v>
      </c>
      <c r="O12349" t="b">
        <v>0</v>
      </c>
      <c r="P12349" t="b">
        <v>0</v>
      </c>
      <c r="Q12349">
        <v>11</v>
      </c>
      <c r="R12349">
        <v>1</v>
      </c>
      <c r="S12349">
        <v>1</v>
      </c>
      <c r="T12349">
        <v>3</v>
      </c>
      <c r="U12349" t="b">
        <v>1</v>
      </c>
      <c r="V12349" t="s">
        <v>9069</v>
      </c>
      <c r="W12349" t="s">
        <v>12342</v>
      </c>
      <c r="X12349" t="s">
        <v>14788</v>
      </c>
      <c r="Y12349">
        <v>38</v>
      </c>
      <c r="Z12349">
        <v>38</v>
      </c>
      <c r="AA12349">
        <v>9</v>
      </c>
      <c r="AB12349">
        <v>9</v>
      </c>
      <c r="AC12349">
        <v>13</v>
      </c>
    </row>
    <row r="12350" spans="1:29">
      <c r="A12350">
        <v>13345</v>
      </c>
      <c r="B12350" t="s">
        <v>805</v>
      </c>
      <c r="C12350" t="s">
        <v>14325</v>
      </c>
      <c r="J12350" t="s">
        <v>1458</v>
      </c>
      <c r="K12350">
        <v>0</v>
      </c>
      <c r="N12350" t="b">
        <v>1</v>
      </c>
      <c r="O12350" t="b">
        <v>0</v>
      </c>
      <c r="P12350" t="b">
        <v>0</v>
      </c>
      <c r="Q12350">
        <v>11</v>
      </c>
      <c r="R12350">
        <v>1</v>
      </c>
      <c r="S12350">
        <v>1</v>
      </c>
      <c r="T12350">
        <v>3</v>
      </c>
      <c r="U12350" t="b">
        <v>1</v>
      </c>
      <c r="V12350" t="s">
        <v>9069</v>
      </c>
      <c r="W12350" t="s">
        <v>12342</v>
      </c>
      <c r="X12350" t="s">
        <v>14668</v>
      </c>
      <c r="Y12350">
        <v>39</v>
      </c>
      <c r="Z12350">
        <v>39</v>
      </c>
      <c r="AA12350">
        <v>9</v>
      </c>
      <c r="AB12350">
        <v>9</v>
      </c>
      <c r="AC12350">
        <v>13</v>
      </c>
    </row>
    <row r="12351" spans="1:29">
      <c r="A12351">
        <v>13346</v>
      </c>
      <c r="B12351" t="s">
        <v>805</v>
      </c>
      <c r="C12351" t="s">
        <v>14326</v>
      </c>
      <c r="J12351" t="s">
        <v>1458</v>
      </c>
      <c r="K12351">
        <v>0</v>
      </c>
      <c r="N12351" t="b">
        <v>1</v>
      </c>
      <c r="O12351" t="b">
        <v>0</v>
      </c>
      <c r="P12351" t="b">
        <v>0</v>
      </c>
      <c r="Q12351">
        <v>11</v>
      </c>
      <c r="R12351">
        <v>1</v>
      </c>
      <c r="S12351">
        <v>1</v>
      </c>
      <c r="T12351">
        <v>3</v>
      </c>
      <c r="U12351" t="b">
        <v>1</v>
      </c>
      <c r="V12351" t="s">
        <v>9069</v>
      </c>
      <c r="W12351" t="s">
        <v>12342</v>
      </c>
      <c r="X12351" t="s">
        <v>14789</v>
      </c>
      <c r="Y12351">
        <v>40</v>
      </c>
      <c r="Z12351">
        <v>40</v>
      </c>
      <c r="AA12351">
        <v>9</v>
      </c>
      <c r="AB12351">
        <v>9</v>
      </c>
      <c r="AC12351">
        <v>13</v>
      </c>
    </row>
    <row r="12352" spans="1:29">
      <c r="A12352">
        <v>13347</v>
      </c>
      <c r="B12352" t="s">
        <v>805</v>
      </c>
      <c r="C12352" t="s">
        <v>14327</v>
      </c>
      <c r="J12352" t="s">
        <v>1444</v>
      </c>
      <c r="K12352">
        <v>0</v>
      </c>
      <c r="N12352" t="b">
        <v>0</v>
      </c>
      <c r="O12352" t="b">
        <v>1</v>
      </c>
      <c r="P12352" t="b">
        <v>0</v>
      </c>
      <c r="Q12352">
        <v>11</v>
      </c>
      <c r="R12352">
        <v>1</v>
      </c>
      <c r="S12352">
        <v>1</v>
      </c>
      <c r="T12352">
        <v>3</v>
      </c>
      <c r="U12352" t="b">
        <v>1</v>
      </c>
      <c r="V12352" t="s">
        <v>9069</v>
      </c>
      <c r="W12352" t="s">
        <v>12342</v>
      </c>
      <c r="X12352" t="s">
        <v>14791</v>
      </c>
      <c r="Y12352">
        <v>31</v>
      </c>
      <c r="Z12352">
        <v>31</v>
      </c>
      <c r="AA12352">
        <v>10</v>
      </c>
      <c r="AB12352">
        <v>10</v>
      </c>
      <c r="AC12352">
        <v>13</v>
      </c>
    </row>
    <row r="12353" spans="1:29">
      <c r="A12353">
        <v>13348</v>
      </c>
      <c r="B12353" t="s">
        <v>805</v>
      </c>
      <c r="C12353" t="s">
        <v>14328</v>
      </c>
      <c r="J12353" t="s">
        <v>1444</v>
      </c>
      <c r="K12353">
        <v>0</v>
      </c>
      <c r="N12353" t="b">
        <v>0</v>
      </c>
      <c r="O12353" t="b">
        <v>1</v>
      </c>
      <c r="P12353" t="b">
        <v>0</v>
      </c>
      <c r="Q12353">
        <v>11</v>
      </c>
      <c r="R12353">
        <v>1</v>
      </c>
      <c r="S12353">
        <v>1</v>
      </c>
      <c r="T12353">
        <v>3</v>
      </c>
      <c r="U12353" t="b">
        <v>1</v>
      </c>
      <c r="V12353" t="s">
        <v>9069</v>
      </c>
      <c r="W12353" t="s">
        <v>12342</v>
      </c>
      <c r="X12353" t="s">
        <v>15722</v>
      </c>
      <c r="Y12353">
        <v>31</v>
      </c>
      <c r="Z12353">
        <v>31</v>
      </c>
      <c r="AA12353">
        <v>11</v>
      </c>
      <c r="AB12353">
        <v>11</v>
      </c>
      <c r="AC12353">
        <v>13</v>
      </c>
    </row>
    <row r="12354" spans="1:29">
      <c r="A12354">
        <v>13349</v>
      </c>
      <c r="B12354" t="s">
        <v>805</v>
      </c>
      <c r="C12354" t="s">
        <v>14329</v>
      </c>
      <c r="J12354" t="s">
        <v>1444</v>
      </c>
      <c r="K12354">
        <v>0</v>
      </c>
      <c r="N12354" t="b">
        <v>0</v>
      </c>
      <c r="O12354" t="b">
        <v>1</v>
      </c>
      <c r="P12354" t="b">
        <v>0</v>
      </c>
      <c r="Q12354">
        <v>11</v>
      </c>
      <c r="R12354">
        <v>1</v>
      </c>
      <c r="S12354">
        <v>1</v>
      </c>
      <c r="T12354">
        <v>3</v>
      </c>
      <c r="U12354" t="b">
        <v>1</v>
      </c>
      <c r="V12354" t="s">
        <v>9069</v>
      </c>
      <c r="W12354" t="s">
        <v>12342</v>
      </c>
      <c r="X12354" t="s">
        <v>14663</v>
      </c>
      <c r="Y12354">
        <v>32</v>
      </c>
      <c r="Z12354">
        <v>32</v>
      </c>
      <c r="AA12354">
        <v>10</v>
      </c>
      <c r="AB12354">
        <v>10</v>
      </c>
      <c r="AC12354">
        <v>13</v>
      </c>
    </row>
    <row r="12355" spans="1:29">
      <c r="A12355">
        <v>13350</v>
      </c>
      <c r="B12355" t="s">
        <v>805</v>
      </c>
      <c r="C12355" t="s">
        <v>14330</v>
      </c>
      <c r="J12355" t="s">
        <v>1444</v>
      </c>
      <c r="K12355">
        <v>0</v>
      </c>
      <c r="N12355" t="b">
        <v>0</v>
      </c>
      <c r="O12355" t="b">
        <v>1</v>
      </c>
      <c r="P12355" t="b">
        <v>0</v>
      </c>
      <c r="Q12355">
        <v>11</v>
      </c>
      <c r="R12355">
        <v>1</v>
      </c>
      <c r="S12355">
        <v>1</v>
      </c>
      <c r="T12355">
        <v>3</v>
      </c>
      <c r="U12355" t="b">
        <v>1</v>
      </c>
      <c r="V12355" t="s">
        <v>9069</v>
      </c>
      <c r="W12355" t="s">
        <v>12342</v>
      </c>
      <c r="X12355" t="s">
        <v>15723</v>
      </c>
      <c r="Y12355">
        <v>32</v>
      </c>
      <c r="Z12355">
        <v>32</v>
      </c>
      <c r="AA12355">
        <v>11</v>
      </c>
      <c r="AB12355">
        <v>11</v>
      </c>
      <c r="AC12355">
        <v>13</v>
      </c>
    </row>
    <row r="12356" spans="1:29">
      <c r="A12356">
        <v>13351</v>
      </c>
      <c r="B12356" t="s">
        <v>805</v>
      </c>
      <c r="C12356" t="s">
        <v>14331</v>
      </c>
      <c r="J12356" t="s">
        <v>1444</v>
      </c>
      <c r="K12356">
        <v>0</v>
      </c>
      <c r="N12356" t="b">
        <v>0</v>
      </c>
      <c r="O12356" t="b">
        <v>1</v>
      </c>
      <c r="P12356" t="b">
        <v>0</v>
      </c>
      <c r="Q12356">
        <v>11</v>
      </c>
      <c r="R12356">
        <v>1</v>
      </c>
      <c r="S12356">
        <v>1</v>
      </c>
      <c r="T12356">
        <v>3</v>
      </c>
      <c r="U12356" t="b">
        <v>1</v>
      </c>
      <c r="V12356" t="s">
        <v>9069</v>
      </c>
      <c r="W12356" t="s">
        <v>12342</v>
      </c>
      <c r="X12356" t="s">
        <v>14792</v>
      </c>
      <c r="Y12356">
        <v>33</v>
      </c>
      <c r="Z12356">
        <v>33</v>
      </c>
      <c r="AA12356">
        <v>10</v>
      </c>
      <c r="AB12356">
        <v>10</v>
      </c>
      <c r="AC12356">
        <v>13</v>
      </c>
    </row>
    <row r="12357" spans="1:29">
      <c r="A12357">
        <v>13352</v>
      </c>
      <c r="B12357" t="s">
        <v>805</v>
      </c>
      <c r="C12357" t="s">
        <v>14332</v>
      </c>
      <c r="J12357" t="s">
        <v>1444</v>
      </c>
      <c r="K12357">
        <v>0</v>
      </c>
      <c r="N12357" t="b">
        <v>0</v>
      </c>
      <c r="O12357" t="b">
        <v>1</v>
      </c>
      <c r="P12357" t="b">
        <v>0</v>
      </c>
      <c r="Q12357">
        <v>11</v>
      </c>
      <c r="R12357">
        <v>1</v>
      </c>
      <c r="S12357">
        <v>1</v>
      </c>
      <c r="T12357">
        <v>3</v>
      </c>
      <c r="U12357" t="b">
        <v>1</v>
      </c>
      <c r="V12357" t="s">
        <v>9069</v>
      </c>
      <c r="W12357" t="s">
        <v>12342</v>
      </c>
      <c r="X12357" t="s">
        <v>15724</v>
      </c>
      <c r="Y12357">
        <v>33</v>
      </c>
      <c r="Z12357">
        <v>33</v>
      </c>
      <c r="AA12357">
        <v>11</v>
      </c>
      <c r="AB12357">
        <v>11</v>
      </c>
      <c r="AC12357">
        <v>13</v>
      </c>
    </row>
    <row r="12358" spans="1:29">
      <c r="A12358">
        <v>13353</v>
      </c>
      <c r="B12358" t="s">
        <v>805</v>
      </c>
      <c r="C12358" t="s">
        <v>14333</v>
      </c>
      <c r="J12358" t="s">
        <v>1444</v>
      </c>
      <c r="K12358">
        <v>0</v>
      </c>
      <c r="N12358" t="b">
        <v>0</v>
      </c>
      <c r="O12358" t="b">
        <v>1</v>
      </c>
      <c r="P12358" t="b">
        <v>0</v>
      </c>
      <c r="Q12358">
        <v>11</v>
      </c>
      <c r="R12358">
        <v>1</v>
      </c>
      <c r="S12358">
        <v>1</v>
      </c>
      <c r="T12358">
        <v>3</v>
      </c>
      <c r="U12358" t="b">
        <v>1</v>
      </c>
      <c r="V12358" t="s">
        <v>9069</v>
      </c>
      <c r="W12358" t="s">
        <v>12342</v>
      </c>
      <c r="X12358" t="s">
        <v>14793</v>
      </c>
      <c r="Y12358">
        <v>34</v>
      </c>
      <c r="Z12358">
        <v>34</v>
      </c>
      <c r="AA12358">
        <v>10</v>
      </c>
      <c r="AB12358">
        <v>10</v>
      </c>
      <c r="AC12358">
        <v>13</v>
      </c>
    </row>
    <row r="12359" spans="1:29">
      <c r="A12359">
        <v>13354</v>
      </c>
      <c r="B12359" t="s">
        <v>805</v>
      </c>
      <c r="C12359" t="s">
        <v>14334</v>
      </c>
      <c r="J12359" t="s">
        <v>1444</v>
      </c>
      <c r="K12359">
        <v>0</v>
      </c>
      <c r="N12359" t="b">
        <v>0</v>
      </c>
      <c r="O12359" t="b">
        <v>1</v>
      </c>
      <c r="P12359" t="b">
        <v>0</v>
      </c>
      <c r="Q12359">
        <v>11</v>
      </c>
      <c r="R12359">
        <v>1</v>
      </c>
      <c r="S12359">
        <v>1</v>
      </c>
      <c r="T12359">
        <v>3</v>
      </c>
      <c r="U12359" t="b">
        <v>1</v>
      </c>
      <c r="V12359" t="s">
        <v>9069</v>
      </c>
      <c r="W12359" t="s">
        <v>12342</v>
      </c>
      <c r="X12359" t="s">
        <v>16040</v>
      </c>
      <c r="Y12359">
        <v>34</v>
      </c>
      <c r="Z12359">
        <v>34</v>
      </c>
      <c r="AA12359">
        <v>11</v>
      </c>
      <c r="AB12359">
        <v>11</v>
      </c>
      <c r="AC12359">
        <v>13</v>
      </c>
    </row>
    <row r="12360" spans="1:29">
      <c r="A12360">
        <v>13355</v>
      </c>
      <c r="B12360" t="s">
        <v>805</v>
      </c>
      <c r="C12360" t="s">
        <v>14335</v>
      </c>
      <c r="J12360" t="s">
        <v>1444</v>
      </c>
      <c r="K12360">
        <v>0</v>
      </c>
      <c r="N12360" t="b">
        <v>0</v>
      </c>
      <c r="O12360" t="b">
        <v>1</v>
      </c>
      <c r="P12360" t="b">
        <v>0</v>
      </c>
      <c r="Q12360">
        <v>11</v>
      </c>
      <c r="R12360">
        <v>1</v>
      </c>
      <c r="S12360">
        <v>1</v>
      </c>
      <c r="T12360">
        <v>3</v>
      </c>
      <c r="U12360" t="b">
        <v>1</v>
      </c>
      <c r="V12360" t="s">
        <v>9069</v>
      </c>
      <c r="W12360" t="s">
        <v>12342</v>
      </c>
      <c r="X12360" t="s">
        <v>14794</v>
      </c>
      <c r="Y12360">
        <v>35</v>
      </c>
      <c r="Z12360">
        <v>35</v>
      </c>
      <c r="AA12360">
        <v>10</v>
      </c>
      <c r="AB12360">
        <v>10</v>
      </c>
      <c r="AC12360">
        <v>13</v>
      </c>
    </row>
    <row r="12361" spans="1:29">
      <c r="A12361">
        <v>13356</v>
      </c>
      <c r="B12361" t="s">
        <v>805</v>
      </c>
      <c r="C12361" t="s">
        <v>14336</v>
      </c>
      <c r="J12361" t="s">
        <v>1444</v>
      </c>
      <c r="K12361">
        <v>0</v>
      </c>
      <c r="N12361" t="b">
        <v>0</v>
      </c>
      <c r="O12361" t="b">
        <v>1</v>
      </c>
      <c r="P12361" t="b">
        <v>0</v>
      </c>
      <c r="Q12361">
        <v>11</v>
      </c>
      <c r="R12361">
        <v>1</v>
      </c>
      <c r="S12361">
        <v>1</v>
      </c>
      <c r="T12361">
        <v>3</v>
      </c>
      <c r="U12361" t="b">
        <v>1</v>
      </c>
      <c r="V12361" t="s">
        <v>9069</v>
      </c>
      <c r="W12361" t="s">
        <v>12342</v>
      </c>
      <c r="X12361" t="s">
        <v>15833</v>
      </c>
      <c r="Y12361">
        <v>35</v>
      </c>
      <c r="Z12361">
        <v>35</v>
      </c>
      <c r="AA12361">
        <v>11</v>
      </c>
      <c r="AB12361">
        <v>11</v>
      </c>
      <c r="AC12361">
        <v>13</v>
      </c>
    </row>
    <row r="12362" spans="1:29">
      <c r="A12362">
        <v>13357</v>
      </c>
      <c r="B12362" t="s">
        <v>805</v>
      </c>
      <c r="C12362" t="s">
        <v>14337</v>
      </c>
      <c r="J12362" t="s">
        <v>1444</v>
      </c>
      <c r="K12362">
        <v>0</v>
      </c>
      <c r="N12362" t="b">
        <v>0</v>
      </c>
      <c r="O12362" t="b">
        <v>1</v>
      </c>
      <c r="P12362" t="b">
        <v>0</v>
      </c>
      <c r="Q12362">
        <v>11</v>
      </c>
      <c r="R12362">
        <v>1</v>
      </c>
      <c r="S12362">
        <v>1</v>
      </c>
      <c r="T12362">
        <v>3</v>
      </c>
      <c r="U12362" t="b">
        <v>1</v>
      </c>
      <c r="V12362" t="s">
        <v>9069</v>
      </c>
      <c r="W12362" t="s">
        <v>12342</v>
      </c>
      <c r="X12362" t="s">
        <v>14795</v>
      </c>
      <c r="Y12362">
        <v>36</v>
      </c>
      <c r="Z12362">
        <v>36</v>
      </c>
      <c r="AA12362">
        <v>10</v>
      </c>
      <c r="AB12362">
        <v>10</v>
      </c>
      <c r="AC12362">
        <v>13</v>
      </c>
    </row>
    <row r="12363" spans="1:29">
      <c r="A12363">
        <v>13358</v>
      </c>
      <c r="B12363" t="s">
        <v>805</v>
      </c>
      <c r="C12363" t="s">
        <v>14338</v>
      </c>
      <c r="J12363" t="s">
        <v>1444</v>
      </c>
      <c r="K12363">
        <v>0</v>
      </c>
      <c r="N12363" t="b">
        <v>0</v>
      </c>
      <c r="O12363" t="b">
        <v>1</v>
      </c>
      <c r="P12363" t="b">
        <v>0</v>
      </c>
      <c r="Q12363">
        <v>11</v>
      </c>
      <c r="R12363">
        <v>1</v>
      </c>
      <c r="S12363">
        <v>1</v>
      </c>
      <c r="T12363">
        <v>3</v>
      </c>
      <c r="U12363" t="b">
        <v>1</v>
      </c>
      <c r="V12363" t="s">
        <v>9069</v>
      </c>
      <c r="W12363" t="s">
        <v>12342</v>
      </c>
      <c r="X12363" t="s">
        <v>15549</v>
      </c>
      <c r="Y12363">
        <v>36</v>
      </c>
      <c r="Z12363">
        <v>36</v>
      </c>
      <c r="AA12363">
        <v>11</v>
      </c>
      <c r="AB12363">
        <v>11</v>
      </c>
      <c r="AC12363">
        <v>13</v>
      </c>
    </row>
    <row r="12364" spans="1:29">
      <c r="A12364">
        <v>13359</v>
      </c>
      <c r="B12364" t="s">
        <v>805</v>
      </c>
      <c r="C12364" t="s">
        <v>14339</v>
      </c>
      <c r="J12364" t="s">
        <v>1444</v>
      </c>
      <c r="K12364">
        <v>0</v>
      </c>
      <c r="N12364" t="b">
        <v>0</v>
      </c>
      <c r="O12364" t="b">
        <v>1</v>
      </c>
      <c r="P12364" t="b">
        <v>0</v>
      </c>
      <c r="Q12364">
        <v>11</v>
      </c>
      <c r="R12364">
        <v>1</v>
      </c>
      <c r="S12364">
        <v>1</v>
      </c>
      <c r="T12364">
        <v>3</v>
      </c>
      <c r="U12364" t="b">
        <v>1</v>
      </c>
      <c r="V12364" t="s">
        <v>9069</v>
      </c>
      <c r="W12364" t="s">
        <v>12342</v>
      </c>
      <c r="X12364" t="s">
        <v>14666</v>
      </c>
      <c r="Y12364">
        <v>37</v>
      </c>
      <c r="Z12364">
        <v>37</v>
      </c>
      <c r="AA12364">
        <v>10</v>
      </c>
      <c r="AB12364">
        <v>10</v>
      </c>
      <c r="AC12364">
        <v>13</v>
      </c>
    </row>
    <row r="12365" spans="1:29">
      <c r="A12365">
        <v>13360</v>
      </c>
      <c r="B12365" t="s">
        <v>805</v>
      </c>
      <c r="C12365" t="s">
        <v>14340</v>
      </c>
      <c r="J12365" t="s">
        <v>1444</v>
      </c>
      <c r="K12365">
        <v>0</v>
      </c>
      <c r="N12365" t="b">
        <v>0</v>
      </c>
      <c r="O12365" t="b">
        <v>1</v>
      </c>
      <c r="P12365" t="b">
        <v>0</v>
      </c>
      <c r="Q12365">
        <v>11</v>
      </c>
      <c r="R12365">
        <v>1</v>
      </c>
      <c r="S12365">
        <v>1</v>
      </c>
      <c r="T12365">
        <v>3</v>
      </c>
      <c r="U12365" t="b">
        <v>1</v>
      </c>
      <c r="V12365" t="s">
        <v>9069</v>
      </c>
      <c r="W12365" t="s">
        <v>12342</v>
      </c>
      <c r="X12365" t="s">
        <v>16041</v>
      </c>
      <c r="Y12365">
        <v>37</v>
      </c>
      <c r="Z12365">
        <v>37</v>
      </c>
      <c r="AA12365">
        <v>11</v>
      </c>
      <c r="AB12365">
        <v>11</v>
      </c>
      <c r="AC12365">
        <v>13</v>
      </c>
    </row>
    <row r="12366" spans="1:29">
      <c r="A12366">
        <v>13361</v>
      </c>
      <c r="B12366" t="s">
        <v>805</v>
      </c>
      <c r="C12366" t="s">
        <v>14341</v>
      </c>
      <c r="J12366" t="s">
        <v>1444</v>
      </c>
      <c r="K12366">
        <v>0</v>
      </c>
      <c r="N12366" t="b">
        <v>0</v>
      </c>
      <c r="O12366" t="b">
        <v>1</v>
      </c>
      <c r="P12366" t="b">
        <v>0</v>
      </c>
      <c r="Q12366">
        <v>11</v>
      </c>
      <c r="R12366">
        <v>1</v>
      </c>
      <c r="S12366">
        <v>1</v>
      </c>
      <c r="T12366">
        <v>3</v>
      </c>
      <c r="U12366" t="b">
        <v>1</v>
      </c>
      <c r="V12366" t="s">
        <v>9069</v>
      </c>
      <c r="W12366" t="s">
        <v>12342</v>
      </c>
      <c r="X12366" t="s">
        <v>14796</v>
      </c>
      <c r="Y12366">
        <v>38</v>
      </c>
      <c r="Z12366">
        <v>38</v>
      </c>
      <c r="AA12366">
        <v>10</v>
      </c>
      <c r="AB12366">
        <v>10</v>
      </c>
      <c r="AC12366">
        <v>13</v>
      </c>
    </row>
    <row r="12367" spans="1:29">
      <c r="A12367">
        <v>13362</v>
      </c>
      <c r="B12367" t="s">
        <v>805</v>
      </c>
      <c r="C12367" t="s">
        <v>14342</v>
      </c>
      <c r="J12367" t="s">
        <v>1444</v>
      </c>
      <c r="K12367">
        <v>0</v>
      </c>
      <c r="N12367" t="b">
        <v>0</v>
      </c>
      <c r="O12367" t="b">
        <v>1</v>
      </c>
      <c r="P12367" t="b">
        <v>0</v>
      </c>
      <c r="Q12367">
        <v>11</v>
      </c>
      <c r="R12367">
        <v>1</v>
      </c>
      <c r="S12367">
        <v>1</v>
      </c>
      <c r="T12367">
        <v>3</v>
      </c>
      <c r="U12367" t="b">
        <v>1</v>
      </c>
      <c r="V12367" t="s">
        <v>9069</v>
      </c>
      <c r="W12367" t="s">
        <v>12342</v>
      </c>
      <c r="X12367" t="s">
        <v>16042</v>
      </c>
      <c r="Y12367">
        <v>38</v>
      </c>
      <c r="Z12367">
        <v>38</v>
      </c>
      <c r="AA12367">
        <v>11</v>
      </c>
      <c r="AB12367">
        <v>11</v>
      </c>
      <c r="AC12367">
        <v>13</v>
      </c>
    </row>
    <row r="12368" spans="1:29">
      <c r="A12368">
        <v>13363</v>
      </c>
      <c r="B12368" t="s">
        <v>805</v>
      </c>
      <c r="C12368" t="s">
        <v>14343</v>
      </c>
      <c r="J12368" t="s">
        <v>1444</v>
      </c>
      <c r="K12368">
        <v>0</v>
      </c>
      <c r="N12368" t="b">
        <v>0</v>
      </c>
      <c r="O12368" t="b">
        <v>1</v>
      </c>
      <c r="P12368" t="b">
        <v>0</v>
      </c>
      <c r="Q12368">
        <v>11</v>
      </c>
      <c r="R12368">
        <v>1</v>
      </c>
      <c r="S12368">
        <v>1</v>
      </c>
      <c r="T12368">
        <v>3</v>
      </c>
      <c r="U12368" t="b">
        <v>1</v>
      </c>
      <c r="V12368" t="s">
        <v>9069</v>
      </c>
      <c r="W12368" t="s">
        <v>12342</v>
      </c>
      <c r="X12368" t="s">
        <v>14669</v>
      </c>
      <c r="Y12368">
        <v>39</v>
      </c>
      <c r="Z12368">
        <v>39</v>
      </c>
      <c r="AA12368">
        <v>10</v>
      </c>
      <c r="AB12368">
        <v>10</v>
      </c>
      <c r="AC12368">
        <v>13</v>
      </c>
    </row>
    <row r="12369" spans="1:29">
      <c r="A12369">
        <v>13364</v>
      </c>
      <c r="B12369" t="s">
        <v>805</v>
      </c>
      <c r="C12369" t="s">
        <v>14344</v>
      </c>
      <c r="J12369" t="s">
        <v>1444</v>
      </c>
      <c r="K12369">
        <v>0</v>
      </c>
      <c r="N12369" t="b">
        <v>0</v>
      </c>
      <c r="O12369" t="b">
        <v>1</v>
      </c>
      <c r="P12369" t="b">
        <v>0</v>
      </c>
      <c r="Q12369">
        <v>11</v>
      </c>
      <c r="R12369">
        <v>1</v>
      </c>
      <c r="S12369">
        <v>1</v>
      </c>
      <c r="T12369">
        <v>3</v>
      </c>
      <c r="U12369" t="b">
        <v>1</v>
      </c>
      <c r="V12369" t="s">
        <v>9069</v>
      </c>
      <c r="W12369" t="s">
        <v>12342</v>
      </c>
      <c r="X12369" t="s">
        <v>14486</v>
      </c>
      <c r="Y12369">
        <v>39</v>
      </c>
      <c r="Z12369">
        <v>39</v>
      </c>
      <c r="AA12369">
        <v>11</v>
      </c>
      <c r="AB12369">
        <v>11</v>
      </c>
      <c r="AC12369">
        <v>13</v>
      </c>
    </row>
    <row r="12370" spans="1:29">
      <c r="A12370">
        <v>13365</v>
      </c>
      <c r="B12370" t="s">
        <v>805</v>
      </c>
      <c r="C12370" t="s">
        <v>14345</v>
      </c>
      <c r="J12370" t="s">
        <v>1444</v>
      </c>
      <c r="K12370">
        <v>0</v>
      </c>
      <c r="N12370" t="b">
        <v>0</v>
      </c>
      <c r="O12370" t="b">
        <v>1</v>
      </c>
      <c r="P12370" t="b">
        <v>0</v>
      </c>
      <c r="Q12370">
        <v>11</v>
      </c>
      <c r="R12370">
        <v>1</v>
      </c>
      <c r="S12370">
        <v>1</v>
      </c>
      <c r="T12370">
        <v>3</v>
      </c>
      <c r="U12370" t="b">
        <v>1</v>
      </c>
      <c r="V12370" t="s">
        <v>9069</v>
      </c>
      <c r="W12370" t="s">
        <v>12342</v>
      </c>
      <c r="X12370" t="s">
        <v>14797</v>
      </c>
      <c r="Y12370">
        <v>40</v>
      </c>
      <c r="Z12370">
        <v>40</v>
      </c>
      <c r="AA12370">
        <v>10</v>
      </c>
      <c r="AB12370">
        <v>10</v>
      </c>
      <c r="AC12370">
        <v>13</v>
      </c>
    </row>
    <row r="12371" spans="1:29">
      <c r="A12371">
        <v>13366</v>
      </c>
      <c r="B12371" t="s">
        <v>805</v>
      </c>
      <c r="C12371" t="s">
        <v>14346</v>
      </c>
      <c r="J12371" t="s">
        <v>1444</v>
      </c>
      <c r="K12371">
        <v>0</v>
      </c>
      <c r="N12371" t="b">
        <v>0</v>
      </c>
      <c r="O12371" t="b">
        <v>1</v>
      </c>
      <c r="P12371" t="b">
        <v>0</v>
      </c>
      <c r="Q12371">
        <v>11</v>
      </c>
      <c r="R12371">
        <v>1</v>
      </c>
      <c r="S12371">
        <v>1</v>
      </c>
      <c r="T12371">
        <v>3</v>
      </c>
      <c r="U12371" t="b">
        <v>1</v>
      </c>
      <c r="V12371" t="s">
        <v>9069</v>
      </c>
      <c r="W12371" t="s">
        <v>12342</v>
      </c>
      <c r="X12371" t="s">
        <v>16045</v>
      </c>
      <c r="Y12371">
        <v>40</v>
      </c>
      <c r="Z12371">
        <v>40</v>
      </c>
      <c r="AA12371">
        <v>11</v>
      </c>
      <c r="AB12371">
        <v>11</v>
      </c>
      <c r="AC12371">
        <v>13</v>
      </c>
    </row>
    <row r="12372" spans="1:29">
      <c r="A12372">
        <v>13367</v>
      </c>
      <c r="B12372" t="s">
        <v>805</v>
      </c>
      <c r="C12372" t="s">
        <v>14347</v>
      </c>
      <c r="J12372" t="s">
        <v>1436</v>
      </c>
      <c r="K12372">
        <v>0</v>
      </c>
      <c r="N12372" t="b">
        <v>1</v>
      </c>
      <c r="O12372" t="b">
        <v>0</v>
      </c>
      <c r="P12372" t="b">
        <v>0</v>
      </c>
      <c r="Q12372">
        <v>11</v>
      </c>
      <c r="R12372">
        <v>1</v>
      </c>
      <c r="S12372">
        <v>1</v>
      </c>
      <c r="T12372">
        <v>3</v>
      </c>
      <c r="U12372" t="b">
        <v>1</v>
      </c>
      <c r="V12372" t="s">
        <v>9069</v>
      </c>
      <c r="W12372" t="s">
        <v>12342</v>
      </c>
      <c r="X12372" t="s">
        <v>15690</v>
      </c>
      <c r="Y12372">
        <v>47</v>
      </c>
      <c r="Z12372">
        <v>47</v>
      </c>
      <c r="AA12372">
        <v>2</v>
      </c>
      <c r="AB12372">
        <v>2</v>
      </c>
      <c r="AC12372">
        <v>13</v>
      </c>
    </row>
    <row r="12373" spans="1:29">
      <c r="A12373">
        <v>13368</v>
      </c>
      <c r="B12373" t="s">
        <v>805</v>
      </c>
      <c r="C12373" t="s">
        <v>14348</v>
      </c>
      <c r="J12373" t="s">
        <v>1436</v>
      </c>
      <c r="K12373">
        <v>0</v>
      </c>
      <c r="N12373" t="b">
        <v>1</v>
      </c>
      <c r="O12373" t="b">
        <v>0</v>
      </c>
      <c r="P12373" t="b">
        <v>0</v>
      </c>
      <c r="Q12373">
        <v>11</v>
      </c>
      <c r="R12373">
        <v>1</v>
      </c>
      <c r="S12373">
        <v>1</v>
      </c>
      <c r="T12373">
        <v>3</v>
      </c>
      <c r="U12373" t="b">
        <v>1</v>
      </c>
      <c r="V12373" t="s">
        <v>9069</v>
      </c>
      <c r="W12373" t="s">
        <v>12342</v>
      </c>
      <c r="X12373" t="s">
        <v>14561</v>
      </c>
      <c r="Y12373">
        <v>47</v>
      </c>
      <c r="Z12373">
        <v>47</v>
      </c>
      <c r="AA12373">
        <v>3</v>
      </c>
      <c r="AB12373">
        <v>3</v>
      </c>
      <c r="AC12373">
        <v>13</v>
      </c>
    </row>
    <row r="12374" spans="1:29">
      <c r="A12374">
        <v>13369</v>
      </c>
      <c r="B12374" t="s">
        <v>805</v>
      </c>
      <c r="C12374" t="s">
        <v>14349</v>
      </c>
      <c r="J12374" t="s">
        <v>1436</v>
      </c>
      <c r="K12374">
        <v>0</v>
      </c>
      <c r="N12374" t="b">
        <v>1</v>
      </c>
      <c r="O12374" t="b">
        <v>0</v>
      </c>
      <c r="P12374" t="b">
        <v>0</v>
      </c>
      <c r="Q12374">
        <v>11</v>
      </c>
      <c r="R12374">
        <v>1</v>
      </c>
      <c r="S12374">
        <v>1</v>
      </c>
      <c r="T12374">
        <v>3</v>
      </c>
      <c r="U12374" t="b">
        <v>1</v>
      </c>
      <c r="V12374" t="s">
        <v>9069</v>
      </c>
      <c r="W12374" t="s">
        <v>12342</v>
      </c>
      <c r="X12374" t="s">
        <v>15334</v>
      </c>
      <c r="Y12374">
        <v>48</v>
      </c>
      <c r="Z12374">
        <v>48</v>
      </c>
      <c r="AA12374">
        <v>2</v>
      </c>
      <c r="AB12374">
        <v>2</v>
      </c>
      <c r="AC12374">
        <v>13</v>
      </c>
    </row>
    <row r="12375" spans="1:29">
      <c r="A12375">
        <v>13370</v>
      </c>
      <c r="B12375" t="s">
        <v>805</v>
      </c>
      <c r="C12375" t="s">
        <v>14350</v>
      </c>
      <c r="J12375" t="s">
        <v>1436</v>
      </c>
      <c r="K12375">
        <v>0</v>
      </c>
      <c r="N12375" t="b">
        <v>1</v>
      </c>
      <c r="O12375" t="b">
        <v>0</v>
      </c>
      <c r="P12375" t="b">
        <v>0</v>
      </c>
      <c r="Q12375">
        <v>11</v>
      </c>
      <c r="R12375">
        <v>1</v>
      </c>
      <c r="S12375">
        <v>1</v>
      </c>
      <c r="T12375">
        <v>3</v>
      </c>
      <c r="U12375" t="b">
        <v>1</v>
      </c>
      <c r="V12375" t="s">
        <v>9069</v>
      </c>
      <c r="W12375" t="s">
        <v>12342</v>
      </c>
      <c r="X12375" t="s">
        <v>14474</v>
      </c>
      <c r="Y12375">
        <v>48</v>
      </c>
      <c r="Z12375">
        <v>48</v>
      </c>
      <c r="AA12375">
        <v>3</v>
      </c>
      <c r="AB12375">
        <v>3</v>
      </c>
      <c r="AC12375">
        <v>13</v>
      </c>
    </row>
    <row r="12376" spans="1:29">
      <c r="A12376">
        <v>13371</v>
      </c>
      <c r="B12376" t="s">
        <v>805</v>
      </c>
      <c r="C12376" t="s">
        <v>14351</v>
      </c>
      <c r="J12376" t="s">
        <v>1436</v>
      </c>
      <c r="K12376">
        <v>0</v>
      </c>
      <c r="N12376" t="b">
        <v>1</v>
      </c>
      <c r="O12376" t="b">
        <v>0</v>
      </c>
      <c r="P12376" t="b">
        <v>0</v>
      </c>
      <c r="Q12376">
        <v>11</v>
      </c>
      <c r="R12376">
        <v>1</v>
      </c>
      <c r="S12376">
        <v>1</v>
      </c>
      <c r="T12376">
        <v>3</v>
      </c>
      <c r="U12376" t="b">
        <v>1</v>
      </c>
      <c r="V12376" t="s">
        <v>9069</v>
      </c>
      <c r="W12376" t="s">
        <v>12342</v>
      </c>
      <c r="X12376" t="s">
        <v>15335</v>
      </c>
      <c r="Y12376">
        <v>49</v>
      </c>
      <c r="Z12376">
        <v>49</v>
      </c>
      <c r="AA12376">
        <v>2</v>
      </c>
      <c r="AB12376">
        <v>2</v>
      </c>
      <c r="AC12376">
        <v>13</v>
      </c>
    </row>
    <row r="12377" spans="1:29">
      <c r="A12377">
        <v>13372</v>
      </c>
      <c r="B12377" t="s">
        <v>805</v>
      </c>
      <c r="C12377" t="s">
        <v>14352</v>
      </c>
      <c r="J12377" t="s">
        <v>1436</v>
      </c>
      <c r="K12377">
        <v>0</v>
      </c>
      <c r="N12377" t="b">
        <v>1</v>
      </c>
      <c r="O12377" t="b">
        <v>0</v>
      </c>
      <c r="P12377" t="b">
        <v>0</v>
      </c>
      <c r="Q12377">
        <v>11</v>
      </c>
      <c r="R12377">
        <v>1</v>
      </c>
      <c r="S12377">
        <v>1</v>
      </c>
      <c r="T12377">
        <v>3</v>
      </c>
      <c r="U12377" t="b">
        <v>1</v>
      </c>
      <c r="V12377" t="s">
        <v>9069</v>
      </c>
      <c r="W12377" t="s">
        <v>12342</v>
      </c>
      <c r="X12377" t="s">
        <v>14477</v>
      </c>
      <c r="Y12377">
        <v>49</v>
      </c>
      <c r="Z12377">
        <v>49</v>
      </c>
      <c r="AA12377">
        <v>3</v>
      </c>
      <c r="AB12377">
        <v>3</v>
      </c>
      <c r="AC12377">
        <v>13</v>
      </c>
    </row>
    <row r="12378" spans="1:29">
      <c r="A12378">
        <v>13373</v>
      </c>
      <c r="B12378" t="s">
        <v>805</v>
      </c>
      <c r="C12378" t="s">
        <v>14353</v>
      </c>
      <c r="J12378" t="s">
        <v>1438</v>
      </c>
      <c r="K12378">
        <v>0</v>
      </c>
      <c r="N12378" t="b">
        <v>1</v>
      </c>
      <c r="O12378" t="b">
        <v>0</v>
      </c>
      <c r="P12378" t="b">
        <v>0</v>
      </c>
      <c r="Q12378">
        <v>11</v>
      </c>
      <c r="R12378">
        <v>1</v>
      </c>
      <c r="S12378">
        <v>1</v>
      </c>
      <c r="T12378">
        <v>3</v>
      </c>
      <c r="U12378" t="b">
        <v>1</v>
      </c>
      <c r="V12378" t="s">
        <v>9069</v>
      </c>
      <c r="W12378" t="s">
        <v>12342</v>
      </c>
      <c r="X12378" t="s">
        <v>14823</v>
      </c>
      <c r="Y12378">
        <v>47</v>
      </c>
      <c r="Z12378">
        <v>47</v>
      </c>
      <c r="AA12378">
        <v>4</v>
      </c>
      <c r="AB12378">
        <v>4</v>
      </c>
      <c r="AC12378">
        <v>13</v>
      </c>
    </row>
    <row r="12379" spans="1:29">
      <c r="A12379">
        <v>13374</v>
      </c>
      <c r="B12379" t="s">
        <v>805</v>
      </c>
      <c r="C12379" t="s">
        <v>14354</v>
      </c>
      <c r="J12379" t="s">
        <v>1438</v>
      </c>
      <c r="K12379">
        <v>0</v>
      </c>
      <c r="N12379" t="b">
        <v>1</v>
      </c>
      <c r="O12379" t="b">
        <v>0</v>
      </c>
      <c r="P12379" t="b">
        <v>0</v>
      </c>
      <c r="Q12379">
        <v>11</v>
      </c>
      <c r="R12379">
        <v>1</v>
      </c>
      <c r="S12379">
        <v>1</v>
      </c>
      <c r="T12379">
        <v>3</v>
      </c>
      <c r="U12379" t="b">
        <v>1</v>
      </c>
      <c r="V12379" t="s">
        <v>9069</v>
      </c>
      <c r="W12379" t="s">
        <v>12342</v>
      </c>
      <c r="X12379" t="s">
        <v>14824</v>
      </c>
      <c r="Y12379">
        <v>48</v>
      </c>
      <c r="Z12379">
        <v>48</v>
      </c>
      <c r="AA12379">
        <v>4</v>
      </c>
      <c r="AB12379">
        <v>4</v>
      </c>
      <c r="AC12379">
        <v>13</v>
      </c>
    </row>
    <row r="12380" spans="1:29">
      <c r="A12380">
        <v>13375</v>
      </c>
      <c r="B12380" t="s">
        <v>805</v>
      </c>
      <c r="C12380" t="s">
        <v>14355</v>
      </c>
      <c r="J12380" t="s">
        <v>1438</v>
      </c>
      <c r="K12380">
        <v>0</v>
      </c>
      <c r="N12380" t="b">
        <v>1</v>
      </c>
      <c r="O12380" t="b">
        <v>0</v>
      </c>
      <c r="P12380" t="b">
        <v>0</v>
      </c>
      <c r="Q12380">
        <v>11</v>
      </c>
      <c r="R12380">
        <v>1</v>
      </c>
      <c r="S12380">
        <v>1</v>
      </c>
      <c r="T12380">
        <v>3</v>
      </c>
      <c r="U12380" t="b">
        <v>1</v>
      </c>
      <c r="V12380" t="s">
        <v>9069</v>
      </c>
      <c r="W12380" t="s">
        <v>12342</v>
      </c>
      <c r="X12380" t="s">
        <v>14825</v>
      </c>
      <c r="Y12380">
        <v>49</v>
      </c>
      <c r="Z12380">
        <v>49</v>
      </c>
      <c r="AA12380">
        <v>4</v>
      </c>
      <c r="AB12380">
        <v>4</v>
      </c>
      <c r="AC12380">
        <v>13</v>
      </c>
    </row>
    <row r="12381" spans="1:29">
      <c r="A12381">
        <v>13376</v>
      </c>
      <c r="B12381" t="s">
        <v>805</v>
      </c>
      <c r="C12381" t="s">
        <v>14356</v>
      </c>
      <c r="J12381" t="s">
        <v>1444</v>
      </c>
      <c r="K12381">
        <v>0</v>
      </c>
      <c r="N12381" t="b">
        <v>1</v>
      </c>
      <c r="O12381" t="b">
        <v>0</v>
      </c>
      <c r="P12381" t="b">
        <v>0</v>
      </c>
      <c r="Q12381">
        <v>11</v>
      </c>
      <c r="R12381">
        <v>1</v>
      </c>
      <c r="S12381">
        <v>1</v>
      </c>
      <c r="T12381">
        <v>3</v>
      </c>
      <c r="U12381" t="b">
        <v>1</v>
      </c>
      <c r="V12381" t="s">
        <v>9069</v>
      </c>
      <c r="W12381" t="s">
        <v>12342</v>
      </c>
      <c r="X12381" t="s">
        <v>14742</v>
      </c>
      <c r="Y12381">
        <v>47</v>
      </c>
      <c r="Z12381">
        <v>47</v>
      </c>
      <c r="AA12381">
        <v>5</v>
      </c>
      <c r="AB12381">
        <v>5</v>
      </c>
      <c r="AC12381">
        <v>13</v>
      </c>
    </row>
    <row r="12382" spans="1:29">
      <c r="A12382">
        <v>13377</v>
      </c>
      <c r="B12382" t="s">
        <v>805</v>
      </c>
      <c r="C12382" t="s">
        <v>14357</v>
      </c>
      <c r="J12382" t="s">
        <v>1444</v>
      </c>
      <c r="K12382">
        <v>0</v>
      </c>
      <c r="N12382" t="b">
        <v>1</v>
      </c>
      <c r="O12382" t="b">
        <v>0</v>
      </c>
      <c r="P12382" t="b">
        <v>0</v>
      </c>
      <c r="Q12382">
        <v>11</v>
      </c>
      <c r="R12382">
        <v>1</v>
      </c>
      <c r="S12382">
        <v>1</v>
      </c>
      <c r="T12382">
        <v>3</v>
      </c>
      <c r="U12382" t="b">
        <v>1</v>
      </c>
      <c r="V12382" t="s">
        <v>9069</v>
      </c>
      <c r="W12382" t="s">
        <v>12342</v>
      </c>
      <c r="X12382" t="s">
        <v>14562</v>
      </c>
      <c r="Y12382">
        <v>47</v>
      </c>
      <c r="Z12382">
        <v>47</v>
      </c>
      <c r="AA12382">
        <v>6</v>
      </c>
      <c r="AB12382">
        <v>6</v>
      </c>
      <c r="AC12382">
        <v>13</v>
      </c>
    </row>
    <row r="12383" spans="1:29">
      <c r="A12383">
        <v>13378</v>
      </c>
      <c r="B12383" t="s">
        <v>805</v>
      </c>
      <c r="C12383" t="s">
        <v>14358</v>
      </c>
      <c r="J12383" t="s">
        <v>1444</v>
      </c>
      <c r="K12383">
        <v>0</v>
      </c>
      <c r="N12383" t="b">
        <v>1</v>
      </c>
      <c r="O12383" t="b">
        <v>0</v>
      </c>
      <c r="P12383" t="b">
        <v>0</v>
      </c>
      <c r="Q12383">
        <v>11</v>
      </c>
      <c r="R12383">
        <v>1</v>
      </c>
      <c r="S12383">
        <v>1</v>
      </c>
      <c r="T12383">
        <v>3</v>
      </c>
      <c r="U12383" t="b">
        <v>1</v>
      </c>
      <c r="V12383" t="s">
        <v>9069</v>
      </c>
      <c r="W12383" t="s">
        <v>12342</v>
      </c>
      <c r="X12383" t="s">
        <v>14759</v>
      </c>
      <c r="Y12383">
        <v>47</v>
      </c>
      <c r="Z12383">
        <v>47</v>
      </c>
      <c r="AA12383">
        <v>7</v>
      </c>
      <c r="AB12383">
        <v>7</v>
      </c>
      <c r="AC12383">
        <v>13</v>
      </c>
    </row>
    <row r="12384" spans="1:29">
      <c r="A12384">
        <v>13379</v>
      </c>
      <c r="B12384" t="s">
        <v>805</v>
      </c>
      <c r="C12384" t="s">
        <v>14359</v>
      </c>
      <c r="J12384" t="s">
        <v>1444</v>
      </c>
      <c r="K12384">
        <v>0</v>
      </c>
      <c r="N12384" t="b">
        <v>1</v>
      </c>
      <c r="O12384" t="b">
        <v>0</v>
      </c>
      <c r="P12384" t="b">
        <v>0</v>
      </c>
      <c r="Q12384">
        <v>11</v>
      </c>
      <c r="R12384">
        <v>1</v>
      </c>
      <c r="S12384">
        <v>1</v>
      </c>
      <c r="T12384">
        <v>3</v>
      </c>
      <c r="U12384" t="b">
        <v>1</v>
      </c>
      <c r="V12384" t="s">
        <v>9069</v>
      </c>
      <c r="W12384" t="s">
        <v>12342</v>
      </c>
      <c r="X12384" t="s">
        <v>14760</v>
      </c>
      <c r="Y12384">
        <v>47</v>
      </c>
      <c r="Z12384">
        <v>47</v>
      </c>
      <c r="AA12384">
        <v>8</v>
      </c>
      <c r="AB12384">
        <v>8</v>
      </c>
      <c r="AC12384">
        <v>13</v>
      </c>
    </row>
    <row r="12385" spans="1:29">
      <c r="A12385">
        <v>13380</v>
      </c>
      <c r="B12385" t="s">
        <v>805</v>
      </c>
      <c r="C12385" t="s">
        <v>14360</v>
      </c>
      <c r="J12385" t="s">
        <v>1444</v>
      </c>
      <c r="K12385">
        <v>0</v>
      </c>
      <c r="N12385" t="b">
        <v>1</v>
      </c>
      <c r="O12385" t="b">
        <v>0</v>
      </c>
      <c r="P12385" t="b">
        <v>0</v>
      </c>
      <c r="Q12385">
        <v>11</v>
      </c>
      <c r="R12385">
        <v>1</v>
      </c>
      <c r="S12385">
        <v>1</v>
      </c>
      <c r="T12385">
        <v>3</v>
      </c>
      <c r="U12385" t="b">
        <v>1</v>
      </c>
      <c r="V12385" t="s">
        <v>9069</v>
      </c>
      <c r="W12385" t="s">
        <v>12342</v>
      </c>
      <c r="X12385" t="s">
        <v>14743</v>
      </c>
      <c r="Y12385">
        <v>48</v>
      </c>
      <c r="Z12385">
        <v>48</v>
      </c>
      <c r="AA12385">
        <v>5</v>
      </c>
      <c r="AB12385">
        <v>5</v>
      </c>
      <c r="AC12385">
        <v>13</v>
      </c>
    </row>
    <row r="12386" spans="1:29">
      <c r="A12386">
        <v>13381</v>
      </c>
      <c r="B12386" t="s">
        <v>805</v>
      </c>
      <c r="C12386" t="s">
        <v>14361</v>
      </c>
      <c r="J12386" t="s">
        <v>1444</v>
      </c>
      <c r="K12386">
        <v>0</v>
      </c>
      <c r="N12386" t="b">
        <v>1</v>
      </c>
      <c r="O12386" t="b">
        <v>0</v>
      </c>
      <c r="P12386" t="b">
        <v>0</v>
      </c>
      <c r="Q12386">
        <v>11</v>
      </c>
      <c r="R12386">
        <v>1</v>
      </c>
      <c r="S12386">
        <v>1</v>
      </c>
      <c r="T12386">
        <v>3</v>
      </c>
      <c r="U12386" t="b">
        <v>1</v>
      </c>
      <c r="V12386" t="s">
        <v>9069</v>
      </c>
      <c r="W12386" t="s">
        <v>12342</v>
      </c>
      <c r="X12386" t="s">
        <v>14475</v>
      </c>
      <c r="Y12386">
        <v>48</v>
      </c>
      <c r="Z12386">
        <v>48</v>
      </c>
      <c r="AA12386">
        <v>6</v>
      </c>
      <c r="AB12386">
        <v>6</v>
      </c>
      <c r="AC12386">
        <v>13</v>
      </c>
    </row>
    <row r="12387" spans="1:29">
      <c r="A12387">
        <v>13382</v>
      </c>
      <c r="B12387" t="s">
        <v>805</v>
      </c>
      <c r="C12387" t="s">
        <v>14362</v>
      </c>
      <c r="J12387" t="s">
        <v>1444</v>
      </c>
      <c r="K12387">
        <v>0</v>
      </c>
      <c r="N12387" t="b">
        <v>1</v>
      </c>
      <c r="O12387" t="b">
        <v>0</v>
      </c>
      <c r="P12387" t="b">
        <v>0</v>
      </c>
      <c r="Q12387">
        <v>11</v>
      </c>
      <c r="R12387">
        <v>1</v>
      </c>
      <c r="S12387">
        <v>1</v>
      </c>
      <c r="T12387">
        <v>3</v>
      </c>
      <c r="U12387" t="b">
        <v>1</v>
      </c>
      <c r="V12387" t="s">
        <v>9069</v>
      </c>
      <c r="W12387" t="s">
        <v>12342</v>
      </c>
      <c r="X12387" t="s">
        <v>14761</v>
      </c>
      <c r="Y12387">
        <v>48</v>
      </c>
      <c r="Z12387">
        <v>48</v>
      </c>
      <c r="AA12387">
        <v>7</v>
      </c>
      <c r="AB12387">
        <v>7</v>
      </c>
      <c r="AC12387">
        <v>13</v>
      </c>
    </row>
    <row r="12388" spans="1:29">
      <c r="A12388">
        <v>13383</v>
      </c>
      <c r="B12388" t="s">
        <v>805</v>
      </c>
      <c r="C12388" t="s">
        <v>14363</v>
      </c>
      <c r="J12388" t="s">
        <v>1444</v>
      </c>
      <c r="K12388">
        <v>0</v>
      </c>
      <c r="N12388" t="b">
        <v>1</v>
      </c>
      <c r="O12388" t="b">
        <v>0</v>
      </c>
      <c r="P12388" t="b">
        <v>0</v>
      </c>
      <c r="Q12388">
        <v>11</v>
      </c>
      <c r="R12388">
        <v>1</v>
      </c>
      <c r="S12388">
        <v>1</v>
      </c>
      <c r="T12388">
        <v>3</v>
      </c>
      <c r="U12388" t="b">
        <v>1</v>
      </c>
      <c r="V12388" t="s">
        <v>9069</v>
      </c>
      <c r="W12388" t="s">
        <v>12342</v>
      </c>
      <c r="X12388" t="s">
        <v>14762</v>
      </c>
      <c r="Y12388">
        <v>48</v>
      </c>
      <c r="Z12388">
        <v>48</v>
      </c>
      <c r="AA12388">
        <v>8</v>
      </c>
      <c r="AB12388">
        <v>8</v>
      </c>
      <c r="AC12388">
        <v>13</v>
      </c>
    </row>
    <row r="12389" spans="1:29">
      <c r="A12389">
        <v>13384</v>
      </c>
      <c r="B12389" t="s">
        <v>805</v>
      </c>
      <c r="C12389" t="s">
        <v>14364</v>
      </c>
      <c r="J12389" t="s">
        <v>1444</v>
      </c>
      <c r="K12389">
        <v>0</v>
      </c>
      <c r="N12389" t="b">
        <v>1</v>
      </c>
      <c r="O12389" t="b">
        <v>0</v>
      </c>
      <c r="P12389" t="b">
        <v>0</v>
      </c>
      <c r="Q12389">
        <v>11</v>
      </c>
      <c r="R12389">
        <v>1</v>
      </c>
      <c r="S12389">
        <v>1</v>
      </c>
      <c r="T12389">
        <v>3</v>
      </c>
      <c r="U12389" t="b">
        <v>1</v>
      </c>
      <c r="V12389" t="s">
        <v>9069</v>
      </c>
      <c r="W12389" t="s">
        <v>12342</v>
      </c>
      <c r="X12389" t="s">
        <v>14744</v>
      </c>
      <c r="Y12389">
        <v>49</v>
      </c>
      <c r="Z12389">
        <v>49</v>
      </c>
      <c r="AA12389">
        <v>5</v>
      </c>
      <c r="AB12389">
        <v>5</v>
      </c>
      <c r="AC12389">
        <v>13</v>
      </c>
    </row>
    <row r="12390" spans="1:29">
      <c r="A12390">
        <v>13385</v>
      </c>
      <c r="B12390" t="s">
        <v>805</v>
      </c>
      <c r="C12390" t="s">
        <v>14365</v>
      </c>
      <c r="J12390" t="s">
        <v>1444</v>
      </c>
      <c r="K12390">
        <v>0</v>
      </c>
      <c r="N12390" t="b">
        <v>1</v>
      </c>
      <c r="O12390" t="b">
        <v>0</v>
      </c>
      <c r="P12390" t="b">
        <v>0</v>
      </c>
      <c r="Q12390">
        <v>11</v>
      </c>
      <c r="R12390">
        <v>1</v>
      </c>
      <c r="S12390">
        <v>1</v>
      </c>
      <c r="T12390">
        <v>3</v>
      </c>
      <c r="U12390" t="b">
        <v>1</v>
      </c>
      <c r="V12390" t="s">
        <v>9069</v>
      </c>
      <c r="W12390" t="s">
        <v>12342</v>
      </c>
      <c r="X12390" t="s">
        <v>14478</v>
      </c>
      <c r="Y12390">
        <v>49</v>
      </c>
      <c r="Z12390">
        <v>49</v>
      </c>
      <c r="AA12390">
        <v>6</v>
      </c>
      <c r="AB12390">
        <v>6</v>
      </c>
      <c r="AC12390">
        <v>13</v>
      </c>
    </row>
    <row r="12391" spans="1:29">
      <c r="A12391">
        <v>13386</v>
      </c>
      <c r="B12391" t="s">
        <v>805</v>
      </c>
      <c r="C12391" t="s">
        <v>14366</v>
      </c>
      <c r="J12391" t="s">
        <v>1444</v>
      </c>
      <c r="K12391">
        <v>0</v>
      </c>
      <c r="N12391" t="b">
        <v>1</v>
      </c>
      <c r="O12391" t="b">
        <v>0</v>
      </c>
      <c r="P12391" t="b">
        <v>0</v>
      </c>
      <c r="Q12391">
        <v>11</v>
      </c>
      <c r="R12391">
        <v>1</v>
      </c>
      <c r="S12391">
        <v>1</v>
      </c>
      <c r="T12391">
        <v>3</v>
      </c>
      <c r="U12391" t="b">
        <v>1</v>
      </c>
      <c r="V12391" t="s">
        <v>9069</v>
      </c>
      <c r="W12391" t="s">
        <v>12342</v>
      </c>
      <c r="X12391" t="s">
        <v>14763</v>
      </c>
      <c r="Y12391">
        <v>49</v>
      </c>
      <c r="Z12391">
        <v>49</v>
      </c>
      <c r="AA12391">
        <v>7</v>
      </c>
      <c r="AB12391">
        <v>7</v>
      </c>
      <c r="AC12391">
        <v>13</v>
      </c>
    </row>
    <row r="12392" spans="1:29">
      <c r="A12392">
        <v>13387</v>
      </c>
      <c r="B12392" t="s">
        <v>805</v>
      </c>
      <c r="C12392" t="s">
        <v>14367</v>
      </c>
      <c r="J12392" t="s">
        <v>1444</v>
      </c>
      <c r="K12392">
        <v>0</v>
      </c>
      <c r="N12392" t="b">
        <v>1</v>
      </c>
      <c r="O12392" t="b">
        <v>0</v>
      </c>
      <c r="P12392" t="b">
        <v>0</v>
      </c>
      <c r="Q12392">
        <v>11</v>
      </c>
      <c r="R12392">
        <v>1</v>
      </c>
      <c r="S12392">
        <v>1</v>
      </c>
      <c r="T12392">
        <v>3</v>
      </c>
      <c r="U12392" t="b">
        <v>1</v>
      </c>
      <c r="V12392" t="s">
        <v>9069</v>
      </c>
      <c r="W12392" t="s">
        <v>12342</v>
      </c>
      <c r="X12392" t="s">
        <v>14764</v>
      </c>
      <c r="Y12392">
        <v>49</v>
      </c>
      <c r="Z12392">
        <v>49</v>
      </c>
      <c r="AA12392">
        <v>8</v>
      </c>
      <c r="AB12392">
        <v>8</v>
      </c>
      <c r="AC12392">
        <v>13</v>
      </c>
    </row>
    <row r="12393" spans="1:29">
      <c r="A12393">
        <v>13388</v>
      </c>
      <c r="B12393" t="s">
        <v>805</v>
      </c>
      <c r="C12393" t="s">
        <v>14368</v>
      </c>
      <c r="J12393" t="s">
        <v>1458</v>
      </c>
      <c r="K12393">
        <v>0</v>
      </c>
      <c r="N12393" t="b">
        <v>1</v>
      </c>
      <c r="O12393" t="b">
        <v>0</v>
      </c>
      <c r="P12393" t="b">
        <v>0</v>
      </c>
      <c r="Q12393">
        <v>11</v>
      </c>
      <c r="R12393">
        <v>1</v>
      </c>
      <c r="S12393">
        <v>1</v>
      </c>
      <c r="T12393">
        <v>3</v>
      </c>
      <c r="U12393" t="b">
        <v>1</v>
      </c>
      <c r="V12393" t="s">
        <v>9069</v>
      </c>
      <c r="W12393" t="s">
        <v>12342</v>
      </c>
      <c r="X12393" t="s">
        <v>14563</v>
      </c>
      <c r="Y12393">
        <v>47</v>
      </c>
      <c r="Z12393">
        <v>47</v>
      </c>
      <c r="AA12393">
        <v>9</v>
      </c>
      <c r="AB12393">
        <v>9</v>
      </c>
      <c r="AC12393">
        <v>13</v>
      </c>
    </row>
    <row r="12394" spans="1:29">
      <c r="A12394">
        <v>13389</v>
      </c>
      <c r="B12394" t="s">
        <v>805</v>
      </c>
      <c r="C12394" t="s">
        <v>14369</v>
      </c>
      <c r="J12394" t="s">
        <v>1458</v>
      </c>
      <c r="K12394">
        <v>0</v>
      </c>
      <c r="N12394" t="b">
        <v>1</v>
      </c>
      <c r="O12394" t="b">
        <v>0</v>
      </c>
      <c r="P12394" t="b">
        <v>0</v>
      </c>
      <c r="Q12394">
        <v>11</v>
      </c>
      <c r="R12394">
        <v>1</v>
      </c>
      <c r="S12394">
        <v>1</v>
      </c>
      <c r="T12394">
        <v>3</v>
      </c>
      <c r="U12394" t="b">
        <v>1</v>
      </c>
      <c r="V12394" t="s">
        <v>9069</v>
      </c>
      <c r="W12394" t="s">
        <v>12342</v>
      </c>
      <c r="X12394" t="s">
        <v>14476</v>
      </c>
      <c r="Y12394">
        <v>48</v>
      </c>
      <c r="Z12394">
        <v>48</v>
      </c>
      <c r="AA12394">
        <v>9</v>
      </c>
      <c r="AB12394">
        <v>9</v>
      </c>
      <c r="AC12394">
        <v>13</v>
      </c>
    </row>
    <row r="12395" spans="1:29">
      <c r="A12395">
        <v>13390</v>
      </c>
      <c r="B12395" t="s">
        <v>805</v>
      </c>
      <c r="C12395" t="s">
        <v>14370</v>
      </c>
      <c r="J12395" t="s">
        <v>1458</v>
      </c>
      <c r="K12395">
        <v>0</v>
      </c>
      <c r="N12395" t="b">
        <v>1</v>
      </c>
      <c r="O12395" t="b">
        <v>0</v>
      </c>
      <c r="P12395" t="b">
        <v>0</v>
      </c>
      <c r="Q12395">
        <v>11</v>
      </c>
      <c r="R12395">
        <v>1</v>
      </c>
      <c r="S12395">
        <v>1</v>
      </c>
      <c r="T12395">
        <v>3</v>
      </c>
      <c r="U12395" t="b">
        <v>1</v>
      </c>
      <c r="V12395" t="s">
        <v>9069</v>
      </c>
      <c r="W12395" t="s">
        <v>12342</v>
      </c>
      <c r="X12395" t="s">
        <v>14479</v>
      </c>
      <c r="Y12395">
        <v>49</v>
      </c>
      <c r="Z12395">
        <v>49</v>
      </c>
      <c r="AA12395">
        <v>9</v>
      </c>
      <c r="AB12395">
        <v>9</v>
      </c>
      <c r="AC12395">
        <v>13</v>
      </c>
    </row>
    <row r="12396" spans="1:29">
      <c r="A12396">
        <v>13391</v>
      </c>
      <c r="B12396" t="s">
        <v>805</v>
      </c>
      <c r="C12396" t="s">
        <v>14371</v>
      </c>
      <c r="J12396" t="s">
        <v>1444</v>
      </c>
      <c r="K12396">
        <v>0</v>
      </c>
      <c r="N12396" t="b">
        <v>0</v>
      </c>
      <c r="O12396" t="b">
        <v>1</v>
      </c>
      <c r="P12396" t="b">
        <v>0</v>
      </c>
      <c r="Q12396">
        <v>11</v>
      </c>
      <c r="R12396">
        <v>1</v>
      </c>
      <c r="S12396">
        <v>1</v>
      </c>
      <c r="T12396">
        <v>3</v>
      </c>
      <c r="U12396" t="b">
        <v>1</v>
      </c>
      <c r="V12396" t="s">
        <v>9069</v>
      </c>
      <c r="W12396" t="s">
        <v>12342</v>
      </c>
      <c r="X12396" t="s">
        <v>15774</v>
      </c>
      <c r="Y12396">
        <v>47</v>
      </c>
      <c r="Z12396">
        <v>47</v>
      </c>
      <c r="AA12396">
        <v>10</v>
      </c>
      <c r="AB12396">
        <v>10</v>
      </c>
      <c r="AC12396">
        <v>13</v>
      </c>
    </row>
    <row r="12397" spans="1:29">
      <c r="A12397">
        <v>13392</v>
      </c>
      <c r="B12397" t="s">
        <v>805</v>
      </c>
      <c r="C12397" t="s">
        <v>14372</v>
      </c>
      <c r="J12397" t="s">
        <v>1444</v>
      </c>
      <c r="K12397">
        <v>0</v>
      </c>
      <c r="N12397" t="b">
        <v>0</v>
      </c>
      <c r="O12397" t="b">
        <v>1</v>
      </c>
      <c r="P12397" t="b">
        <v>0</v>
      </c>
      <c r="Q12397">
        <v>11</v>
      </c>
      <c r="R12397">
        <v>1</v>
      </c>
      <c r="S12397">
        <v>1</v>
      </c>
      <c r="T12397">
        <v>3</v>
      </c>
      <c r="U12397" t="b">
        <v>1</v>
      </c>
      <c r="V12397" t="s">
        <v>9069</v>
      </c>
      <c r="W12397" t="s">
        <v>12342</v>
      </c>
      <c r="X12397" t="s">
        <v>16043</v>
      </c>
      <c r="Y12397">
        <v>47</v>
      </c>
      <c r="Z12397">
        <v>47</v>
      </c>
      <c r="AA12397">
        <v>11</v>
      </c>
      <c r="AB12397">
        <v>11</v>
      </c>
      <c r="AC12397">
        <v>13</v>
      </c>
    </row>
    <row r="12398" spans="1:29">
      <c r="A12398">
        <v>13393</v>
      </c>
      <c r="B12398" t="s">
        <v>805</v>
      </c>
      <c r="C12398" t="s">
        <v>14373</v>
      </c>
      <c r="J12398" t="s">
        <v>1444</v>
      </c>
      <c r="K12398">
        <v>0</v>
      </c>
      <c r="N12398" t="b">
        <v>0</v>
      </c>
      <c r="O12398" t="b">
        <v>1</v>
      </c>
      <c r="P12398" t="b">
        <v>0</v>
      </c>
      <c r="Q12398">
        <v>11</v>
      </c>
      <c r="R12398">
        <v>1</v>
      </c>
      <c r="S12398">
        <v>1</v>
      </c>
      <c r="T12398">
        <v>3</v>
      </c>
      <c r="U12398" t="b">
        <v>1</v>
      </c>
      <c r="V12398" t="s">
        <v>9069</v>
      </c>
      <c r="W12398" t="s">
        <v>12342</v>
      </c>
      <c r="X12398" t="s">
        <v>15773</v>
      </c>
      <c r="Y12398">
        <v>48</v>
      </c>
      <c r="Z12398">
        <v>48</v>
      </c>
      <c r="AA12398">
        <v>10</v>
      </c>
      <c r="AB12398">
        <v>10</v>
      </c>
      <c r="AC12398">
        <v>13</v>
      </c>
    </row>
    <row r="12399" spans="1:29">
      <c r="A12399">
        <v>13394</v>
      </c>
      <c r="B12399" t="s">
        <v>805</v>
      </c>
      <c r="C12399" t="s">
        <v>14374</v>
      </c>
      <c r="J12399" t="s">
        <v>1444</v>
      </c>
      <c r="K12399">
        <v>0</v>
      </c>
      <c r="N12399" t="b">
        <v>0</v>
      </c>
      <c r="O12399" t="b">
        <v>1</v>
      </c>
      <c r="P12399" t="b">
        <v>0</v>
      </c>
      <c r="Q12399">
        <v>11</v>
      </c>
      <c r="R12399">
        <v>1</v>
      </c>
      <c r="S12399">
        <v>1</v>
      </c>
      <c r="T12399">
        <v>3</v>
      </c>
      <c r="U12399" t="b">
        <v>1</v>
      </c>
      <c r="V12399" t="s">
        <v>9069</v>
      </c>
      <c r="W12399" t="s">
        <v>12342</v>
      </c>
      <c r="X12399" t="s">
        <v>16044</v>
      </c>
      <c r="Y12399">
        <v>48</v>
      </c>
      <c r="Z12399">
        <v>48</v>
      </c>
      <c r="AA12399">
        <v>11</v>
      </c>
      <c r="AB12399">
        <v>11</v>
      </c>
      <c r="AC12399">
        <v>13</v>
      </c>
    </row>
    <row r="12400" spans="1:29">
      <c r="A12400">
        <v>13395</v>
      </c>
      <c r="B12400" t="s">
        <v>805</v>
      </c>
      <c r="C12400" t="s">
        <v>14375</v>
      </c>
      <c r="J12400" t="s">
        <v>1444</v>
      </c>
      <c r="K12400">
        <v>0</v>
      </c>
      <c r="N12400" t="b">
        <v>0</v>
      </c>
      <c r="O12400" t="b">
        <v>1</v>
      </c>
      <c r="P12400" t="b">
        <v>0</v>
      </c>
      <c r="Q12400">
        <v>11</v>
      </c>
      <c r="R12400">
        <v>1</v>
      </c>
      <c r="S12400">
        <v>1</v>
      </c>
      <c r="T12400">
        <v>3</v>
      </c>
      <c r="U12400" t="b">
        <v>1</v>
      </c>
      <c r="V12400" t="s">
        <v>9069</v>
      </c>
      <c r="W12400" t="s">
        <v>12342</v>
      </c>
      <c r="X12400" t="s">
        <v>15386</v>
      </c>
      <c r="Y12400">
        <v>49</v>
      </c>
      <c r="Z12400">
        <v>49</v>
      </c>
      <c r="AA12400">
        <v>10</v>
      </c>
      <c r="AB12400">
        <v>10</v>
      </c>
      <c r="AC12400">
        <v>13</v>
      </c>
    </row>
    <row r="12401" spans="1:29">
      <c r="A12401">
        <v>13396</v>
      </c>
      <c r="B12401" t="s">
        <v>805</v>
      </c>
      <c r="C12401" t="s">
        <v>14376</v>
      </c>
      <c r="J12401" t="s">
        <v>1444</v>
      </c>
      <c r="K12401">
        <v>0</v>
      </c>
      <c r="N12401" t="b">
        <v>0</v>
      </c>
      <c r="O12401" t="b">
        <v>1</v>
      </c>
      <c r="P12401" t="b">
        <v>0</v>
      </c>
      <c r="Q12401">
        <v>11</v>
      </c>
      <c r="R12401">
        <v>1</v>
      </c>
      <c r="S12401">
        <v>1</v>
      </c>
      <c r="T12401">
        <v>3</v>
      </c>
      <c r="U12401" t="b">
        <v>1</v>
      </c>
      <c r="V12401" t="s">
        <v>9069</v>
      </c>
      <c r="W12401" t="s">
        <v>12342</v>
      </c>
      <c r="X12401" t="s">
        <v>15387</v>
      </c>
      <c r="Y12401">
        <v>49</v>
      </c>
      <c r="Z12401">
        <v>49</v>
      </c>
      <c r="AA12401">
        <v>11</v>
      </c>
      <c r="AB12401">
        <v>11</v>
      </c>
      <c r="AC12401">
        <v>13</v>
      </c>
    </row>
    <row r="12402" spans="1:29">
      <c r="A12402">
        <v>13397</v>
      </c>
      <c r="B12402" t="s">
        <v>827</v>
      </c>
      <c r="C12402" t="s">
        <v>14379</v>
      </c>
      <c r="U12402" t="b">
        <v>1</v>
      </c>
      <c r="V12402" t="s">
        <v>1078</v>
      </c>
      <c r="W12402" t="s">
        <v>1713</v>
      </c>
      <c r="X12402" t="s">
        <v>16061</v>
      </c>
      <c r="Y12402">
        <v>11</v>
      </c>
      <c r="Z12402">
        <v>60</v>
      </c>
      <c r="AA12402">
        <v>2</v>
      </c>
      <c r="AB12402">
        <v>10</v>
      </c>
      <c r="AC12402">
        <v>7</v>
      </c>
    </row>
    <row r="12403" spans="1:29">
      <c r="A12403">
        <v>13398</v>
      </c>
      <c r="B12403" t="s">
        <v>805</v>
      </c>
      <c r="C12403" t="s">
        <v>14415</v>
      </c>
      <c r="J12403" t="s">
        <v>1444</v>
      </c>
      <c r="K12403">
        <v>0</v>
      </c>
      <c r="N12403" t="b">
        <v>0</v>
      </c>
      <c r="O12403" t="b">
        <v>1</v>
      </c>
      <c r="P12403" t="b">
        <v>0</v>
      </c>
      <c r="Q12403">
        <v>9</v>
      </c>
      <c r="R12403">
        <v>1</v>
      </c>
      <c r="S12403">
        <v>1</v>
      </c>
      <c r="T12403">
        <v>3</v>
      </c>
      <c r="U12403" t="b">
        <v>1</v>
      </c>
      <c r="V12403" t="s">
        <v>1104</v>
      </c>
      <c r="W12403" t="s">
        <v>7461</v>
      </c>
      <c r="X12403" t="s">
        <v>14697</v>
      </c>
      <c r="Y12403">
        <v>24</v>
      </c>
      <c r="Z12403">
        <v>24</v>
      </c>
      <c r="AA12403">
        <v>3</v>
      </c>
      <c r="AB12403">
        <v>3</v>
      </c>
      <c r="AC12403">
        <v>58</v>
      </c>
    </row>
    <row r="12404" spans="1:29">
      <c r="A12404">
        <v>13399</v>
      </c>
      <c r="B12404" t="s">
        <v>805</v>
      </c>
      <c r="C12404" t="s">
        <v>14416</v>
      </c>
      <c r="J12404" t="s">
        <v>1444</v>
      </c>
      <c r="K12404">
        <v>0</v>
      </c>
      <c r="N12404" t="b">
        <v>1</v>
      </c>
      <c r="O12404" t="b">
        <v>0</v>
      </c>
      <c r="P12404" t="b">
        <v>0</v>
      </c>
      <c r="Q12404">
        <v>9</v>
      </c>
      <c r="R12404">
        <v>1</v>
      </c>
      <c r="S12404">
        <v>1</v>
      </c>
      <c r="T12404">
        <v>3</v>
      </c>
      <c r="U12404" t="b">
        <v>1</v>
      </c>
      <c r="V12404" t="s">
        <v>1104</v>
      </c>
      <c r="W12404" t="s">
        <v>7461</v>
      </c>
      <c r="X12404" t="s">
        <v>14533</v>
      </c>
      <c r="Y12404">
        <v>24</v>
      </c>
      <c r="Z12404">
        <v>24</v>
      </c>
      <c r="AA12404">
        <v>4</v>
      </c>
      <c r="AB12404">
        <v>4</v>
      </c>
      <c r="AC12404">
        <v>58</v>
      </c>
    </row>
    <row r="12405" spans="1:29">
      <c r="A12405">
        <v>13400</v>
      </c>
      <c r="B12405" t="s">
        <v>805</v>
      </c>
      <c r="C12405" t="s">
        <v>14417</v>
      </c>
      <c r="J12405" t="s">
        <v>1444</v>
      </c>
      <c r="K12405">
        <v>0</v>
      </c>
      <c r="N12405" t="b">
        <v>1</v>
      </c>
      <c r="O12405" t="b">
        <v>0</v>
      </c>
      <c r="P12405" t="b">
        <v>0</v>
      </c>
      <c r="Q12405">
        <v>9</v>
      </c>
      <c r="R12405">
        <v>1</v>
      </c>
      <c r="S12405">
        <v>1</v>
      </c>
      <c r="T12405">
        <v>3</v>
      </c>
      <c r="U12405" t="b">
        <v>1</v>
      </c>
      <c r="V12405" t="s">
        <v>1104</v>
      </c>
      <c r="W12405" t="s">
        <v>7461</v>
      </c>
      <c r="X12405" t="s">
        <v>14698</v>
      </c>
      <c r="Y12405">
        <v>24</v>
      </c>
      <c r="Z12405">
        <v>24</v>
      </c>
      <c r="AA12405">
        <v>5</v>
      </c>
      <c r="AB12405">
        <v>5</v>
      </c>
      <c r="AC12405">
        <v>58</v>
      </c>
    </row>
    <row r="12406" spans="1:29">
      <c r="A12406">
        <v>13401</v>
      </c>
      <c r="B12406" t="s">
        <v>805</v>
      </c>
      <c r="C12406" t="s">
        <v>14418</v>
      </c>
      <c r="J12406" t="s">
        <v>1444</v>
      </c>
      <c r="K12406">
        <v>0</v>
      </c>
      <c r="N12406" t="b">
        <v>0</v>
      </c>
      <c r="O12406" t="b">
        <v>1</v>
      </c>
      <c r="P12406" t="b">
        <v>0</v>
      </c>
      <c r="Q12406">
        <v>9</v>
      </c>
      <c r="R12406">
        <v>1</v>
      </c>
      <c r="S12406">
        <v>1</v>
      </c>
      <c r="T12406">
        <v>3</v>
      </c>
      <c r="U12406" t="b">
        <v>1</v>
      </c>
      <c r="V12406" t="s">
        <v>1104</v>
      </c>
      <c r="W12406" t="s">
        <v>7461</v>
      </c>
      <c r="X12406" t="s">
        <v>14627</v>
      </c>
      <c r="Y12406">
        <v>24</v>
      </c>
      <c r="Z12406">
        <v>24</v>
      </c>
      <c r="AA12406">
        <v>6</v>
      </c>
      <c r="AB12406">
        <v>6</v>
      </c>
      <c r="AC12406">
        <v>58</v>
      </c>
    </row>
    <row r="12407" spans="1:29">
      <c r="A12407">
        <v>13402</v>
      </c>
      <c r="B12407" t="s">
        <v>805</v>
      </c>
      <c r="C12407" t="s">
        <v>14419</v>
      </c>
      <c r="J12407" t="s">
        <v>1444</v>
      </c>
      <c r="K12407">
        <v>0</v>
      </c>
      <c r="N12407" t="b">
        <v>0</v>
      </c>
      <c r="O12407" t="b">
        <v>1</v>
      </c>
      <c r="P12407" t="b">
        <v>0</v>
      </c>
      <c r="Q12407">
        <v>9</v>
      </c>
      <c r="R12407">
        <v>1</v>
      </c>
      <c r="S12407">
        <v>1</v>
      </c>
      <c r="T12407">
        <v>3</v>
      </c>
      <c r="U12407" t="b">
        <v>1</v>
      </c>
      <c r="V12407" t="s">
        <v>1104</v>
      </c>
      <c r="W12407" t="s">
        <v>7461</v>
      </c>
      <c r="X12407" t="s">
        <v>14489</v>
      </c>
      <c r="Y12407">
        <v>24</v>
      </c>
      <c r="Z12407">
        <v>24</v>
      </c>
      <c r="AA12407">
        <v>7</v>
      </c>
      <c r="AB12407">
        <v>7</v>
      </c>
      <c r="AC12407">
        <v>58</v>
      </c>
    </row>
    <row r="12408" spans="1:29">
      <c r="A12408">
        <v>13403</v>
      </c>
      <c r="B12408" t="s">
        <v>805</v>
      </c>
      <c r="C12408" t="s">
        <v>14420</v>
      </c>
      <c r="J12408" t="s">
        <v>1462</v>
      </c>
      <c r="K12408">
        <v>0</v>
      </c>
      <c r="N12408" t="b">
        <v>0</v>
      </c>
      <c r="O12408" t="b">
        <v>1</v>
      </c>
      <c r="P12408" t="b">
        <v>0</v>
      </c>
      <c r="Q12408">
        <v>9</v>
      </c>
      <c r="R12408">
        <v>1</v>
      </c>
      <c r="S12408">
        <v>1</v>
      </c>
      <c r="T12408">
        <v>3</v>
      </c>
      <c r="U12408" t="b">
        <v>1</v>
      </c>
      <c r="V12408" t="s">
        <v>1104</v>
      </c>
      <c r="W12408" t="s">
        <v>7461</v>
      </c>
      <c r="X12408" t="s">
        <v>14446</v>
      </c>
      <c r="Y12408">
        <v>24</v>
      </c>
      <c r="Z12408">
        <v>24</v>
      </c>
      <c r="AA12408">
        <v>8</v>
      </c>
      <c r="AB12408">
        <v>8</v>
      </c>
      <c r="AC12408">
        <v>58</v>
      </c>
    </row>
    <row r="12409" spans="1:29">
      <c r="A12409">
        <v>13404</v>
      </c>
      <c r="B12409" t="s">
        <v>805</v>
      </c>
      <c r="C12409" t="s">
        <v>14421</v>
      </c>
      <c r="J12409" t="s">
        <v>1444</v>
      </c>
      <c r="K12409">
        <v>0</v>
      </c>
      <c r="N12409" t="b">
        <v>0</v>
      </c>
      <c r="O12409" t="b">
        <v>1</v>
      </c>
      <c r="P12409" t="b">
        <v>0</v>
      </c>
      <c r="Q12409">
        <v>9</v>
      </c>
      <c r="R12409">
        <v>1</v>
      </c>
      <c r="S12409">
        <v>1</v>
      </c>
      <c r="T12409">
        <v>3</v>
      </c>
      <c r="U12409" t="b">
        <v>1</v>
      </c>
      <c r="V12409" t="s">
        <v>1104</v>
      </c>
      <c r="W12409" t="s">
        <v>7461</v>
      </c>
      <c r="X12409" t="s">
        <v>14648</v>
      </c>
      <c r="Y12409">
        <v>24</v>
      </c>
      <c r="Z12409">
        <v>24</v>
      </c>
      <c r="AA12409">
        <v>9</v>
      </c>
      <c r="AB12409">
        <v>9</v>
      </c>
      <c r="AC12409">
        <v>58</v>
      </c>
    </row>
    <row r="12410" spans="1:29">
      <c r="A12410">
        <v>13405</v>
      </c>
      <c r="B12410" t="s">
        <v>805</v>
      </c>
      <c r="C12410" t="s">
        <v>14422</v>
      </c>
      <c r="J12410" t="s">
        <v>1444</v>
      </c>
      <c r="K12410">
        <v>0</v>
      </c>
      <c r="N12410" t="b">
        <v>1</v>
      </c>
      <c r="O12410" t="b">
        <v>0</v>
      </c>
      <c r="P12410" t="b">
        <v>0</v>
      </c>
      <c r="Q12410">
        <v>9</v>
      </c>
      <c r="R12410">
        <v>1</v>
      </c>
      <c r="S12410">
        <v>1</v>
      </c>
      <c r="T12410">
        <v>35</v>
      </c>
      <c r="U12410" t="b">
        <v>1</v>
      </c>
      <c r="V12410" t="s">
        <v>1104</v>
      </c>
      <c r="W12410" t="s">
        <v>7461</v>
      </c>
      <c r="X12410" t="s">
        <v>14765</v>
      </c>
      <c r="Y12410">
        <v>50</v>
      </c>
      <c r="Z12410">
        <v>50</v>
      </c>
      <c r="AA12410">
        <v>7</v>
      </c>
      <c r="AB12410">
        <v>7</v>
      </c>
      <c r="AC12410">
        <v>58</v>
      </c>
    </row>
    <row r="12411" spans="1:29">
      <c r="A12411">
        <v>13406</v>
      </c>
      <c r="B12411" t="s">
        <v>805</v>
      </c>
      <c r="C12411" t="s">
        <v>14423</v>
      </c>
      <c r="J12411" t="s">
        <v>1444</v>
      </c>
      <c r="K12411">
        <v>0</v>
      </c>
      <c r="N12411" t="b">
        <v>1</v>
      </c>
      <c r="O12411" t="b">
        <v>0</v>
      </c>
      <c r="P12411" t="b">
        <v>0</v>
      </c>
      <c r="Q12411">
        <v>9</v>
      </c>
      <c r="R12411">
        <v>1</v>
      </c>
      <c r="S12411">
        <v>1</v>
      </c>
      <c r="T12411">
        <v>35</v>
      </c>
      <c r="U12411" t="b">
        <v>1</v>
      </c>
      <c r="V12411" t="s">
        <v>1104</v>
      </c>
      <c r="W12411" t="s">
        <v>7461</v>
      </c>
      <c r="X12411" t="s">
        <v>14766</v>
      </c>
      <c r="Y12411">
        <v>51</v>
      </c>
      <c r="Z12411">
        <v>51</v>
      </c>
      <c r="AA12411">
        <v>7</v>
      </c>
      <c r="AB12411">
        <v>7</v>
      </c>
      <c r="AC12411">
        <v>58</v>
      </c>
    </row>
    <row r="12412" spans="1:29">
      <c r="A12412">
        <v>13407</v>
      </c>
      <c r="B12412" t="s">
        <v>805</v>
      </c>
      <c r="C12412" t="s">
        <v>14424</v>
      </c>
      <c r="J12412" t="s">
        <v>1466</v>
      </c>
      <c r="K12412">
        <v>0</v>
      </c>
      <c r="N12412" t="b">
        <v>0</v>
      </c>
      <c r="O12412" t="b">
        <v>1</v>
      </c>
      <c r="P12412" t="b">
        <v>0</v>
      </c>
      <c r="Q12412">
        <v>9</v>
      </c>
      <c r="R12412">
        <v>1</v>
      </c>
      <c r="S12412">
        <v>1</v>
      </c>
      <c r="T12412">
        <v>35</v>
      </c>
      <c r="U12412" t="b">
        <v>1</v>
      </c>
      <c r="V12412" t="s">
        <v>1104</v>
      </c>
      <c r="W12412" t="s">
        <v>7461</v>
      </c>
      <c r="X12412" t="s">
        <v>14837</v>
      </c>
      <c r="Y12412">
        <v>52</v>
      </c>
      <c r="Z12412">
        <v>52</v>
      </c>
      <c r="AA12412">
        <v>7</v>
      </c>
      <c r="AB12412">
        <v>7</v>
      </c>
      <c r="AC12412">
        <v>58</v>
      </c>
    </row>
    <row r="12413" spans="1:29">
      <c r="A12413">
        <v>13426</v>
      </c>
      <c r="B12413" t="s">
        <v>805</v>
      </c>
      <c r="C12413" t="s">
        <v>14498</v>
      </c>
      <c r="J12413" t="s">
        <v>1444</v>
      </c>
      <c r="K12413">
        <v>0</v>
      </c>
      <c r="N12413" t="b">
        <v>0</v>
      </c>
      <c r="O12413" t="b">
        <v>1</v>
      </c>
      <c r="P12413" t="b">
        <v>0</v>
      </c>
      <c r="Q12413">
        <v>8</v>
      </c>
      <c r="R12413">
        <v>1</v>
      </c>
      <c r="S12413">
        <v>1</v>
      </c>
      <c r="T12413">
        <v>2</v>
      </c>
      <c r="V12413" t="s">
        <v>670</v>
      </c>
      <c r="W12413" t="s">
        <v>7579</v>
      </c>
      <c r="X12413" t="s">
        <v>14493</v>
      </c>
      <c r="Y12413">
        <v>51</v>
      </c>
      <c r="Z12413">
        <v>51</v>
      </c>
      <c r="AA12413">
        <v>8</v>
      </c>
      <c r="AB12413">
        <v>8</v>
      </c>
      <c r="AC12413">
        <v>59</v>
      </c>
    </row>
    <row r="12414" spans="1:29">
      <c r="A12414">
        <v>13427</v>
      </c>
      <c r="B12414" t="s">
        <v>805</v>
      </c>
      <c r="C12414" t="s">
        <v>14499</v>
      </c>
      <c r="J12414" t="s">
        <v>1444</v>
      </c>
      <c r="K12414">
        <v>0</v>
      </c>
      <c r="N12414" t="b">
        <v>0</v>
      </c>
      <c r="O12414" t="b">
        <v>1</v>
      </c>
      <c r="P12414" t="b">
        <v>0</v>
      </c>
      <c r="Q12414">
        <v>8</v>
      </c>
      <c r="R12414">
        <v>1</v>
      </c>
      <c r="S12414">
        <v>1</v>
      </c>
      <c r="T12414">
        <v>2</v>
      </c>
      <c r="V12414" t="s">
        <v>670</v>
      </c>
      <c r="W12414" t="s">
        <v>7579</v>
      </c>
      <c r="X12414" t="s">
        <v>14494</v>
      </c>
      <c r="Y12414">
        <v>52</v>
      </c>
      <c r="Z12414">
        <v>52</v>
      </c>
      <c r="AA12414">
        <v>8</v>
      </c>
      <c r="AB12414">
        <v>8</v>
      </c>
      <c r="AC12414">
        <v>59</v>
      </c>
    </row>
    <row r="12415" spans="1:29">
      <c r="A12415">
        <v>13428</v>
      </c>
      <c r="B12415" t="s">
        <v>805</v>
      </c>
      <c r="C12415" t="s">
        <v>14500</v>
      </c>
      <c r="J12415" t="s">
        <v>1444</v>
      </c>
      <c r="K12415">
        <v>0</v>
      </c>
      <c r="N12415" t="b">
        <v>0</v>
      </c>
      <c r="O12415" t="b">
        <v>1</v>
      </c>
      <c r="P12415" t="b">
        <v>0</v>
      </c>
      <c r="Q12415">
        <v>8</v>
      </c>
      <c r="R12415">
        <v>1</v>
      </c>
      <c r="S12415">
        <v>1</v>
      </c>
      <c r="T12415">
        <v>2</v>
      </c>
      <c r="V12415" t="s">
        <v>670</v>
      </c>
      <c r="W12415" t="s">
        <v>7579</v>
      </c>
      <c r="X12415" t="s">
        <v>14495</v>
      </c>
      <c r="Y12415">
        <v>53</v>
      </c>
      <c r="Z12415">
        <v>53</v>
      </c>
      <c r="AA12415">
        <v>8</v>
      </c>
      <c r="AB12415">
        <v>8</v>
      </c>
      <c r="AC12415">
        <v>59</v>
      </c>
    </row>
    <row r="12416" spans="1:29">
      <c r="A12416">
        <v>13429</v>
      </c>
      <c r="B12416" t="s">
        <v>805</v>
      </c>
      <c r="C12416" t="s">
        <v>14501</v>
      </c>
      <c r="J12416" t="s">
        <v>1444</v>
      </c>
      <c r="K12416">
        <v>0</v>
      </c>
      <c r="N12416" t="b">
        <v>0</v>
      </c>
      <c r="O12416" t="b">
        <v>1</v>
      </c>
      <c r="P12416" t="b">
        <v>0</v>
      </c>
      <c r="Q12416">
        <v>8</v>
      </c>
      <c r="R12416">
        <v>1</v>
      </c>
      <c r="S12416">
        <v>1</v>
      </c>
      <c r="T12416">
        <v>2</v>
      </c>
      <c r="V12416" t="s">
        <v>670</v>
      </c>
      <c r="W12416" t="s">
        <v>7579</v>
      </c>
      <c r="X12416" t="s">
        <v>14496</v>
      </c>
      <c r="Y12416">
        <v>54</v>
      </c>
      <c r="Z12416">
        <v>54</v>
      </c>
      <c r="AA12416">
        <v>8</v>
      </c>
      <c r="AB12416">
        <v>8</v>
      </c>
      <c r="AC12416">
        <v>59</v>
      </c>
    </row>
    <row r="12417" spans="1:29">
      <c r="A12417">
        <v>13430</v>
      </c>
      <c r="B12417" t="s">
        <v>805</v>
      </c>
      <c r="C12417" t="s">
        <v>14502</v>
      </c>
      <c r="J12417" t="s">
        <v>1444</v>
      </c>
      <c r="K12417">
        <v>0</v>
      </c>
      <c r="N12417" t="b">
        <v>0</v>
      </c>
      <c r="O12417" t="b">
        <v>1</v>
      </c>
      <c r="P12417" t="b">
        <v>0</v>
      </c>
      <c r="Q12417">
        <v>8</v>
      </c>
      <c r="R12417">
        <v>1</v>
      </c>
      <c r="S12417">
        <v>1</v>
      </c>
      <c r="T12417">
        <v>2</v>
      </c>
      <c r="V12417" t="s">
        <v>670</v>
      </c>
      <c r="W12417" t="s">
        <v>7579</v>
      </c>
      <c r="X12417" t="s">
        <v>14497</v>
      </c>
      <c r="Y12417">
        <v>55</v>
      </c>
      <c r="Z12417">
        <v>55</v>
      </c>
      <c r="AA12417">
        <v>8</v>
      </c>
      <c r="AB12417">
        <v>8</v>
      </c>
      <c r="AC12417">
        <v>59</v>
      </c>
    </row>
    <row r="12418" spans="1:29">
      <c r="A12418">
        <v>13431</v>
      </c>
      <c r="B12418" t="s">
        <v>805</v>
      </c>
      <c r="C12418" t="s">
        <v>14503</v>
      </c>
      <c r="J12418" t="s">
        <v>1444</v>
      </c>
      <c r="K12418">
        <v>0</v>
      </c>
      <c r="N12418" t="b">
        <v>0</v>
      </c>
      <c r="O12418" t="b">
        <v>1</v>
      </c>
      <c r="P12418" t="b">
        <v>0</v>
      </c>
      <c r="Q12418">
        <v>8</v>
      </c>
      <c r="R12418">
        <v>1</v>
      </c>
      <c r="S12418">
        <v>1</v>
      </c>
      <c r="T12418">
        <v>2</v>
      </c>
      <c r="V12418" t="s">
        <v>670</v>
      </c>
      <c r="W12418" t="s">
        <v>7579</v>
      </c>
      <c r="X12418" t="s">
        <v>14918</v>
      </c>
      <c r="Y12418">
        <v>56</v>
      </c>
      <c r="Z12418">
        <v>56</v>
      </c>
      <c r="AA12418">
        <v>8</v>
      </c>
      <c r="AB12418">
        <v>8</v>
      </c>
      <c r="AC12418">
        <v>59</v>
      </c>
    </row>
    <row r="12419" spans="1:29">
      <c r="A12419">
        <v>13432</v>
      </c>
      <c r="B12419" t="s">
        <v>805</v>
      </c>
      <c r="C12419" t="s">
        <v>14504</v>
      </c>
      <c r="J12419" t="s">
        <v>1436</v>
      </c>
      <c r="K12419">
        <v>0</v>
      </c>
      <c r="N12419" t="b">
        <v>1</v>
      </c>
      <c r="O12419" t="b">
        <v>0</v>
      </c>
      <c r="P12419" t="b">
        <v>0</v>
      </c>
      <c r="Q12419">
        <v>10</v>
      </c>
      <c r="R12419">
        <v>0</v>
      </c>
      <c r="S12419">
        <v>1</v>
      </c>
      <c r="T12419">
        <v>9</v>
      </c>
      <c r="V12419" t="s">
        <v>1074</v>
      </c>
      <c r="W12419" t="s">
        <v>1507</v>
      </c>
      <c r="X12419" t="s">
        <v>14474</v>
      </c>
      <c r="Y12419">
        <v>48</v>
      </c>
      <c r="Z12419">
        <v>48</v>
      </c>
      <c r="AA12419">
        <v>3</v>
      </c>
      <c r="AB12419">
        <v>3</v>
      </c>
      <c r="AC12419">
        <v>4</v>
      </c>
    </row>
    <row r="12420" spans="1:29">
      <c r="A12420">
        <v>13433</v>
      </c>
      <c r="B12420" t="s">
        <v>805</v>
      </c>
      <c r="C12420" t="s">
        <v>14505</v>
      </c>
      <c r="J12420" t="s">
        <v>1436</v>
      </c>
      <c r="K12420">
        <v>0</v>
      </c>
      <c r="N12420" t="b">
        <v>1</v>
      </c>
      <c r="O12420" t="b">
        <v>0</v>
      </c>
      <c r="P12420" t="b">
        <v>0</v>
      </c>
      <c r="Q12420">
        <v>10</v>
      </c>
      <c r="R12420">
        <v>0</v>
      </c>
      <c r="S12420">
        <v>1</v>
      </c>
      <c r="T12420">
        <v>9</v>
      </c>
      <c r="V12420" t="s">
        <v>1074</v>
      </c>
      <c r="W12420" t="s">
        <v>1507</v>
      </c>
      <c r="X12420" t="s">
        <v>14475</v>
      </c>
      <c r="Y12420">
        <v>48</v>
      </c>
      <c r="Z12420">
        <v>48</v>
      </c>
      <c r="AA12420">
        <v>6</v>
      </c>
      <c r="AB12420">
        <v>6</v>
      </c>
      <c r="AC12420">
        <v>4</v>
      </c>
    </row>
    <row r="12421" spans="1:29">
      <c r="A12421">
        <v>13434</v>
      </c>
      <c r="B12421" t="s">
        <v>805</v>
      </c>
      <c r="C12421" t="s">
        <v>14506</v>
      </c>
      <c r="J12421" t="s">
        <v>1436</v>
      </c>
      <c r="K12421">
        <v>0</v>
      </c>
      <c r="N12421" t="b">
        <v>1</v>
      </c>
      <c r="O12421" t="b">
        <v>0</v>
      </c>
      <c r="P12421" t="b">
        <v>0</v>
      </c>
      <c r="Q12421">
        <v>10</v>
      </c>
      <c r="R12421">
        <v>0</v>
      </c>
      <c r="S12421">
        <v>1</v>
      </c>
      <c r="T12421">
        <v>9</v>
      </c>
      <c r="V12421" t="s">
        <v>1074</v>
      </c>
      <c r="W12421" t="s">
        <v>1507</v>
      </c>
      <c r="X12421" t="s">
        <v>14476</v>
      </c>
      <c r="Y12421">
        <v>48</v>
      </c>
      <c r="Z12421">
        <v>48</v>
      </c>
      <c r="AA12421">
        <v>9</v>
      </c>
      <c r="AB12421">
        <v>9</v>
      </c>
      <c r="AC12421">
        <v>4</v>
      </c>
    </row>
    <row r="12422" spans="1:29">
      <c r="A12422">
        <v>13435</v>
      </c>
      <c r="B12422" t="s">
        <v>805</v>
      </c>
      <c r="C12422" t="s">
        <v>14507</v>
      </c>
      <c r="J12422" t="s">
        <v>1436</v>
      </c>
      <c r="K12422">
        <v>0</v>
      </c>
      <c r="N12422" t="b">
        <v>1</v>
      </c>
      <c r="O12422" t="b">
        <v>0</v>
      </c>
      <c r="P12422" t="b">
        <v>0</v>
      </c>
      <c r="Q12422">
        <v>10</v>
      </c>
      <c r="R12422">
        <v>0</v>
      </c>
      <c r="S12422">
        <v>1</v>
      </c>
      <c r="T12422">
        <v>9</v>
      </c>
      <c r="V12422" t="s">
        <v>1074</v>
      </c>
      <c r="W12422" t="s">
        <v>1507</v>
      </c>
      <c r="X12422" t="s">
        <v>14477</v>
      </c>
      <c r="Y12422">
        <v>49</v>
      </c>
      <c r="Z12422">
        <v>49</v>
      </c>
      <c r="AA12422">
        <v>3</v>
      </c>
      <c r="AB12422">
        <v>3</v>
      </c>
      <c r="AC12422">
        <v>4</v>
      </c>
    </row>
    <row r="12423" spans="1:29">
      <c r="A12423">
        <v>13436</v>
      </c>
      <c r="B12423" t="s">
        <v>805</v>
      </c>
      <c r="C12423" t="s">
        <v>14508</v>
      </c>
      <c r="J12423" t="s">
        <v>1436</v>
      </c>
      <c r="K12423">
        <v>0</v>
      </c>
      <c r="N12423" t="b">
        <v>1</v>
      </c>
      <c r="O12423" t="b">
        <v>0</v>
      </c>
      <c r="P12423" t="b">
        <v>0</v>
      </c>
      <c r="Q12423">
        <v>10</v>
      </c>
      <c r="R12423">
        <v>0</v>
      </c>
      <c r="S12423">
        <v>1</v>
      </c>
      <c r="T12423">
        <v>9</v>
      </c>
      <c r="V12423" t="s">
        <v>1074</v>
      </c>
      <c r="W12423" t="s">
        <v>1507</v>
      </c>
      <c r="X12423" t="s">
        <v>14478</v>
      </c>
      <c r="Y12423">
        <v>49</v>
      </c>
      <c r="Z12423">
        <v>49</v>
      </c>
      <c r="AA12423">
        <v>6</v>
      </c>
      <c r="AB12423">
        <v>6</v>
      </c>
      <c r="AC12423">
        <v>4</v>
      </c>
    </row>
    <row r="12424" spans="1:29">
      <c r="A12424">
        <v>13437</v>
      </c>
      <c r="B12424" t="s">
        <v>805</v>
      </c>
      <c r="C12424" t="s">
        <v>14509</v>
      </c>
      <c r="J12424" t="s">
        <v>1436</v>
      </c>
      <c r="K12424">
        <v>0</v>
      </c>
      <c r="N12424" t="b">
        <v>1</v>
      </c>
      <c r="O12424" t="b">
        <v>0</v>
      </c>
      <c r="P12424" t="b">
        <v>0</v>
      </c>
      <c r="Q12424">
        <v>10</v>
      </c>
      <c r="R12424">
        <v>0</v>
      </c>
      <c r="S12424">
        <v>1</v>
      </c>
      <c r="T12424">
        <v>9</v>
      </c>
      <c r="V12424" t="s">
        <v>1074</v>
      </c>
      <c r="W12424" t="s">
        <v>1507</v>
      </c>
      <c r="X12424" t="s">
        <v>14479</v>
      </c>
      <c r="Y12424">
        <v>49</v>
      </c>
      <c r="Z12424">
        <v>49</v>
      </c>
      <c r="AA12424">
        <v>9</v>
      </c>
      <c r="AB12424">
        <v>9</v>
      </c>
      <c r="AC12424">
        <v>4</v>
      </c>
    </row>
    <row r="12425" spans="1:29">
      <c r="A12425">
        <v>13438</v>
      </c>
      <c r="B12425" t="s">
        <v>805</v>
      </c>
      <c r="C12425" t="s">
        <v>14510</v>
      </c>
      <c r="J12425" t="s">
        <v>1436</v>
      </c>
      <c r="K12425">
        <v>0</v>
      </c>
      <c r="N12425" t="b">
        <v>1</v>
      </c>
      <c r="O12425" t="b">
        <v>0</v>
      </c>
      <c r="P12425" t="b">
        <v>0</v>
      </c>
      <c r="Q12425">
        <v>10</v>
      </c>
      <c r="R12425">
        <v>0</v>
      </c>
      <c r="S12425">
        <v>1</v>
      </c>
      <c r="T12425">
        <v>9</v>
      </c>
      <c r="V12425" t="s">
        <v>1074</v>
      </c>
      <c r="W12425" t="s">
        <v>1507</v>
      </c>
      <c r="X12425" t="s">
        <v>14480</v>
      </c>
      <c r="Y12425">
        <v>50</v>
      </c>
      <c r="Z12425">
        <v>50</v>
      </c>
      <c r="AA12425">
        <v>3</v>
      </c>
      <c r="AB12425">
        <v>3</v>
      </c>
      <c r="AC12425">
        <v>4</v>
      </c>
    </row>
    <row r="12426" spans="1:29">
      <c r="A12426">
        <v>13439</v>
      </c>
      <c r="B12426" t="s">
        <v>805</v>
      </c>
      <c r="C12426" t="s">
        <v>14511</v>
      </c>
      <c r="J12426" t="s">
        <v>1436</v>
      </c>
      <c r="K12426">
        <v>0</v>
      </c>
      <c r="N12426" t="b">
        <v>1</v>
      </c>
      <c r="O12426" t="b">
        <v>0</v>
      </c>
      <c r="P12426" t="b">
        <v>0</v>
      </c>
      <c r="Q12426">
        <v>10</v>
      </c>
      <c r="R12426">
        <v>0</v>
      </c>
      <c r="S12426">
        <v>1</v>
      </c>
      <c r="T12426">
        <v>9</v>
      </c>
      <c r="V12426" t="s">
        <v>1074</v>
      </c>
      <c r="W12426" t="s">
        <v>1507</v>
      </c>
      <c r="X12426" t="s">
        <v>14481</v>
      </c>
      <c r="Y12426">
        <v>50</v>
      </c>
      <c r="Z12426">
        <v>50</v>
      </c>
      <c r="AA12426">
        <v>6</v>
      </c>
      <c r="AB12426">
        <v>6</v>
      </c>
      <c r="AC12426">
        <v>4</v>
      </c>
    </row>
    <row r="12427" spans="1:29">
      <c r="A12427">
        <v>13440</v>
      </c>
      <c r="B12427" t="s">
        <v>805</v>
      </c>
      <c r="C12427" t="s">
        <v>14512</v>
      </c>
      <c r="J12427" t="s">
        <v>1436</v>
      </c>
      <c r="K12427">
        <v>0</v>
      </c>
      <c r="N12427" t="b">
        <v>1</v>
      </c>
      <c r="O12427" t="b">
        <v>0</v>
      </c>
      <c r="P12427" t="b">
        <v>0</v>
      </c>
      <c r="Q12427">
        <v>10</v>
      </c>
      <c r="R12427">
        <v>0</v>
      </c>
      <c r="S12427">
        <v>1</v>
      </c>
      <c r="T12427">
        <v>9</v>
      </c>
      <c r="V12427" t="s">
        <v>1074</v>
      </c>
      <c r="W12427" t="s">
        <v>1507</v>
      </c>
      <c r="X12427" t="s">
        <v>14482</v>
      </c>
      <c r="Y12427">
        <v>50</v>
      </c>
      <c r="Z12427">
        <v>50</v>
      </c>
      <c r="AA12427">
        <v>9</v>
      </c>
      <c r="AB12427">
        <v>9</v>
      </c>
      <c r="AC12427">
        <v>4</v>
      </c>
    </row>
    <row r="12428" spans="1:29">
      <c r="A12428">
        <v>13441</v>
      </c>
      <c r="B12428" t="s">
        <v>805</v>
      </c>
      <c r="C12428" t="s">
        <v>14513</v>
      </c>
      <c r="J12428" t="s">
        <v>1436</v>
      </c>
      <c r="K12428">
        <v>0</v>
      </c>
      <c r="N12428" t="b">
        <v>1</v>
      </c>
      <c r="O12428" t="b">
        <v>0</v>
      </c>
      <c r="P12428" t="b">
        <v>0</v>
      </c>
      <c r="Q12428">
        <v>10</v>
      </c>
      <c r="R12428">
        <v>0</v>
      </c>
      <c r="S12428">
        <v>1</v>
      </c>
      <c r="T12428">
        <v>9</v>
      </c>
      <c r="V12428" t="s">
        <v>1074</v>
      </c>
      <c r="W12428" t="s">
        <v>1507</v>
      </c>
      <c r="X12428" t="s">
        <v>14483</v>
      </c>
      <c r="Y12428">
        <v>51</v>
      </c>
      <c r="Z12428">
        <v>51</v>
      </c>
      <c r="AA12428">
        <v>3</v>
      </c>
      <c r="AB12428">
        <v>3</v>
      </c>
      <c r="AC12428">
        <v>4</v>
      </c>
    </row>
    <row r="12429" spans="1:29">
      <c r="A12429">
        <v>13442</v>
      </c>
      <c r="B12429" t="s">
        <v>805</v>
      </c>
      <c r="C12429" t="s">
        <v>14514</v>
      </c>
      <c r="J12429" t="s">
        <v>1436</v>
      </c>
      <c r="K12429">
        <v>0</v>
      </c>
      <c r="N12429" t="b">
        <v>1</v>
      </c>
      <c r="O12429" t="b">
        <v>0</v>
      </c>
      <c r="P12429" t="b">
        <v>0</v>
      </c>
      <c r="Q12429">
        <v>10</v>
      </c>
      <c r="R12429">
        <v>0</v>
      </c>
      <c r="S12429">
        <v>1</v>
      </c>
      <c r="T12429">
        <v>9</v>
      </c>
      <c r="V12429" t="s">
        <v>1074</v>
      </c>
      <c r="W12429" t="s">
        <v>1507</v>
      </c>
      <c r="X12429" t="s">
        <v>14484</v>
      </c>
      <c r="Y12429">
        <v>51</v>
      </c>
      <c r="Z12429">
        <v>51</v>
      </c>
      <c r="AA12429">
        <v>6</v>
      </c>
      <c r="AB12429">
        <v>6</v>
      </c>
      <c r="AC12429">
        <v>4</v>
      </c>
    </row>
    <row r="12430" spans="1:29">
      <c r="A12430">
        <v>13443</v>
      </c>
      <c r="B12430" t="s">
        <v>805</v>
      </c>
      <c r="C12430" t="s">
        <v>14515</v>
      </c>
      <c r="J12430" t="s">
        <v>1436</v>
      </c>
      <c r="K12430">
        <v>0</v>
      </c>
      <c r="N12430" t="b">
        <v>1</v>
      </c>
      <c r="O12430" t="b">
        <v>0</v>
      </c>
      <c r="P12430" t="b">
        <v>0</v>
      </c>
      <c r="Q12430">
        <v>10</v>
      </c>
      <c r="R12430">
        <v>0</v>
      </c>
      <c r="S12430">
        <v>1</v>
      </c>
      <c r="T12430">
        <v>9</v>
      </c>
      <c r="V12430" t="s">
        <v>1074</v>
      </c>
      <c r="W12430" t="s">
        <v>1507</v>
      </c>
      <c r="X12430" t="s">
        <v>14485</v>
      </c>
      <c r="Y12430">
        <v>51</v>
      </c>
      <c r="Z12430">
        <v>51</v>
      </c>
      <c r="AA12430">
        <v>9</v>
      </c>
      <c r="AB12430">
        <v>9</v>
      </c>
      <c r="AC12430">
        <v>4</v>
      </c>
    </row>
    <row r="12431" spans="1:29">
      <c r="A12431">
        <v>13444</v>
      </c>
      <c r="B12431" t="s">
        <v>1503</v>
      </c>
      <c r="C12431" t="s">
        <v>16062</v>
      </c>
      <c r="D12431" t="s">
        <v>16063</v>
      </c>
      <c r="E12431" t="s">
        <v>16064</v>
      </c>
      <c r="V12431" t="s">
        <v>670</v>
      </c>
      <c r="W12431" t="s">
        <v>7579</v>
      </c>
      <c r="X12431" t="s">
        <v>16065</v>
      </c>
      <c r="Y12431">
        <v>12</v>
      </c>
      <c r="Z12431">
        <v>65</v>
      </c>
      <c r="AA12431">
        <v>11</v>
      </c>
      <c r="AB12431">
        <v>13</v>
      </c>
      <c r="AC12431">
        <v>59</v>
      </c>
    </row>
    <row r="12432" spans="1:29">
      <c r="A12432">
        <v>13445</v>
      </c>
      <c r="B12432" t="s">
        <v>827</v>
      </c>
      <c r="C12432" t="s">
        <v>16066</v>
      </c>
      <c r="V12432" t="s">
        <v>670</v>
      </c>
      <c r="W12432" t="s">
        <v>7579</v>
      </c>
      <c r="X12432" t="s">
        <v>16067</v>
      </c>
      <c r="Y12432">
        <v>12</v>
      </c>
      <c r="Z12432">
        <v>65</v>
      </c>
      <c r="AA12432">
        <v>11</v>
      </c>
      <c r="AB12432">
        <v>12</v>
      </c>
      <c r="AC12432">
        <v>59</v>
      </c>
    </row>
    <row r="12433" spans="1:29">
      <c r="A12433">
        <v>13446</v>
      </c>
      <c r="B12433" t="s">
        <v>1508</v>
      </c>
      <c r="C12433" t="s">
        <v>16068</v>
      </c>
      <c r="V12433" t="s">
        <v>670</v>
      </c>
      <c r="W12433" t="s">
        <v>7579</v>
      </c>
      <c r="X12433" t="s">
        <v>16069</v>
      </c>
      <c r="Y12433">
        <v>13</v>
      </c>
      <c r="Z12433">
        <v>65</v>
      </c>
      <c r="AA12433">
        <v>11</v>
      </c>
      <c r="AB12433">
        <v>13</v>
      </c>
      <c r="AC12433">
        <v>59</v>
      </c>
    </row>
    <row r="12434" spans="1:29">
      <c r="A12434">
        <v>13450</v>
      </c>
      <c r="B12434" t="s">
        <v>805</v>
      </c>
      <c r="C12434" t="s">
        <v>16070</v>
      </c>
      <c r="J12434" t="s">
        <v>1444</v>
      </c>
      <c r="K12434">
        <v>0</v>
      </c>
      <c r="N12434" t="b">
        <v>1</v>
      </c>
      <c r="O12434" t="b">
        <v>1</v>
      </c>
      <c r="P12434" t="b">
        <v>0</v>
      </c>
      <c r="Q12434">
        <v>3</v>
      </c>
      <c r="R12434">
        <v>3</v>
      </c>
      <c r="S12434">
        <v>1</v>
      </c>
      <c r="T12434">
        <v>1</v>
      </c>
      <c r="V12434" t="s">
        <v>670</v>
      </c>
      <c r="W12434" t="s">
        <v>7579</v>
      </c>
      <c r="X12434" t="s">
        <v>14525</v>
      </c>
      <c r="Y12434">
        <v>15</v>
      </c>
      <c r="Z12434">
        <v>15</v>
      </c>
      <c r="AA12434">
        <v>11</v>
      </c>
      <c r="AB12434">
        <v>11</v>
      </c>
      <c r="AC12434">
        <v>59</v>
      </c>
    </row>
    <row r="12435" spans="1:29">
      <c r="A12435">
        <v>13451</v>
      </c>
      <c r="B12435" t="s">
        <v>805</v>
      </c>
      <c r="C12435" t="s">
        <v>16071</v>
      </c>
      <c r="J12435" t="s">
        <v>1444</v>
      </c>
      <c r="K12435">
        <v>0</v>
      </c>
      <c r="N12435" t="b">
        <v>1</v>
      </c>
      <c r="O12435" t="b">
        <v>1</v>
      </c>
      <c r="P12435" t="b">
        <v>0</v>
      </c>
      <c r="Q12435">
        <v>3</v>
      </c>
      <c r="R12435">
        <v>3</v>
      </c>
      <c r="S12435">
        <v>1</v>
      </c>
      <c r="T12435">
        <v>1</v>
      </c>
      <c r="V12435" t="s">
        <v>670</v>
      </c>
      <c r="W12435" t="s">
        <v>7579</v>
      </c>
      <c r="X12435" t="s">
        <v>15425</v>
      </c>
      <c r="Y12435">
        <v>15</v>
      </c>
      <c r="Z12435">
        <v>15</v>
      </c>
      <c r="AA12435">
        <v>12</v>
      </c>
      <c r="AB12435">
        <v>12</v>
      </c>
      <c r="AC12435">
        <v>59</v>
      </c>
    </row>
    <row r="12436" spans="1:29">
      <c r="A12436">
        <v>13452</v>
      </c>
      <c r="B12436" t="s">
        <v>805</v>
      </c>
      <c r="C12436" t="s">
        <v>16072</v>
      </c>
      <c r="J12436" t="s">
        <v>1444</v>
      </c>
      <c r="K12436">
        <v>0</v>
      </c>
      <c r="N12436" t="b">
        <v>1</v>
      </c>
      <c r="O12436" t="b">
        <v>1</v>
      </c>
      <c r="P12436" t="b">
        <v>0</v>
      </c>
      <c r="Q12436">
        <v>3</v>
      </c>
      <c r="R12436">
        <v>3</v>
      </c>
      <c r="S12436">
        <v>1</v>
      </c>
      <c r="T12436">
        <v>1</v>
      </c>
      <c r="V12436" t="s">
        <v>670</v>
      </c>
      <c r="W12436" t="s">
        <v>7579</v>
      </c>
      <c r="X12436" t="s">
        <v>15358</v>
      </c>
      <c r="Y12436">
        <v>16</v>
      </c>
      <c r="Z12436">
        <v>16</v>
      </c>
      <c r="AA12436">
        <v>11</v>
      </c>
      <c r="AB12436">
        <v>11</v>
      </c>
      <c r="AC12436">
        <v>59</v>
      </c>
    </row>
    <row r="12437" spans="1:29">
      <c r="A12437">
        <v>13453</v>
      </c>
      <c r="B12437" t="s">
        <v>805</v>
      </c>
      <c r="C12437" t="s">
        <v>16073</v>
      </c>
      <c r="J12437" t="s">
        <v>1444</v>
      </c>
      <c r="K12437">
        <v>0</v>
      </c>
      <c r="N12437" t="b">
        <v>1</v>
      </c>
      <c r="O12437" t="b">
        <v>1</v>
      </c>
      <c r="P12437" t="b">
        <v>0</v>
      </c>
      <c r="Q12437">
        <v>3</v>
      </c>
      <c r="R12437">
        <v>3</v>
      </c>
      <c r="S12437">
        <v>1</v>
      </c>
      <c r="T12437">
        <v>1</v>
      </c>
      <c r="V12437" t="s">
        <v>670</v>
      </c>
      <c r="W12437" t="s">
        <v>7579</v>
      </c>
      <c r="X12437" t="s">
        <v>15426</v>
      </c>
      <c r="Y12437">
        <v>16</v>
      </c>
      <c r="Z12437">
        <v>16</v>
      </c>
      <c r="AA12437">
        <v>12</v>
      </c>
      <c r="AB12437">
        <v>12</v>
      </c>
      <c r="AC12437">
        <v>59</v>
      </c>
    </row>
    <row r="12438" spans="1:29">
      <c r="A12438">
        <v>13454</v>
      </c>
      <c r="B12438" t="s">
        <v>805</v>
      </c>
      <c r="C12438" t="s">
        <v>16074</v>
      </c>
      <c r="J12438" t="s">
        <v>1444</v>
      </c>
      <c r="K12438">
        <v>0</v>
      </c>
      <c r="N12438" t="b">
        <v>1</v>
      </c>
      <c r="O12438" t="b">
        <v>1</v>
      </c>
      <c r="P12438" t="b">
        <v>0</v>
      </c>
      <c r="Q12438">
        <v>3</v>
      </c>
      <c r="R12438">
        <v>3</v>
      </c>
      <c r="S12438">
        <v>1</v>
      </c>
      <c r="T12438">
        <v>1</v>
      </c>
      <c r="V12438" t="s">
        <v>670</v>
      </c>
      <c r="W12438" t="s">
        <v>7579</v>
      </c>
      <c r="X12438" t="s">
        <v>14528</v>
      </c>
      <c r="Y12438">
        <v>17</v>
      </c>
      <c r="Z12438">
        <v>17</v>
      </c>
      <c r="AA12438">
        <v>11</v>
      </c>
      <c r="AB12438">
        <v>11</v>
      </c>
      <c r="AC12438">
        <v>59</v>
      </c>
    </row>
    <row r="12439" spans="1:29">
      <c r="A12439">
        <v>13455</v>
      </c>
      <c r="B12439" t="s">
        <v>805</v>
      </c>
      <c r="C12439" t="s">
        <v>16075</v>
      </c>
      <c r="J12439" t="s">
        <v>1444</v>
      </c>
      <c r="K12439">
        <v>0</v>
      </c>
      <c r="N12439" t="b">
        <v>1</v>
      </c>
      <c r="O12439" t="b">
        <v>1</v>
      </c>
      <c r="P12439" t="b">
        <v>0</v>
      </c>
      <c r="Q12439">
        <v>3</v>
      </c>
      <c r="R12439">
        <v>3</v>
      </c>
      <c r="S12439">
        <v>1</v>
      </c>
      <c r="T12439">
        <v>1</v>
      </c>
      <c r="V12439" t="s">
        <v>670</v>
      </c>
      <c r="W12439" t="s">
        <v>7579</v>
      </c>
      <c r="X12439" t="s">
        <v>15427</v>
      </c>
      <c r="Y12439">
        <v>17</v>
      </c>
      <c r="Z12439">
        <v>17</v>
      </c>
      <c r="AA12439">
        <v>12</v>
      </c>
      <c r="AB12439">
        <v>12</v>
      </c>
      <c r="AC12439">
        <v>59</v>
      </c>
    </row>
    <row r="12440" spans="1:29">
      <c r="A12440">
        <v>13456</v>
      </c>
      <c r="B12440" t="s">
        <v>805</v>
      </c>
      <c r="C12440" t="s">
        <v>16076</v>
      </c>
      <c r="J12440" t="s">
        <v>1444</v>
      </c>
      <c r="K12440">
        <v>0</v>
      </c>
      <c r="N12440" t="b">
        <v>1</v>
      </c>
      <c r="O12440" t="b">
        <v>1</v>
      </c>
      <c r="P12440" t="b">
        <v>0</v>
      </c>
      <c r="Q12440">
        <v>3</v>
      </c>
      <c r="R12440">
        <v>3</v>
      </c>
      <c r="S12440">
        <v>1</v>
      </c>
      <c r="T12440">
        <v>1</v>
      </c>
      <c r="V12440" t="s">
        <v>670</v>
      </c>
      <c r="W12440" t="s">
        <v>7579</v>
      </c>
      <c r="X12440" t="s">
        <v>15359</v>
      </c>
      <c r="Y12440">
        <v>18</v>
      </c>
      <c r="Z12440">
        <v>18</v>
      </c>
      <c r="AA12440">
        <v>11</v>
      </c>
      <c r="AB12440">
        <v>11</v>
      </c>
      <c r="AC12440">
        <v>59</v>
      </c>
    </row>
    <row r="12441" spans="1:29">
      <c r="A12441">
        <v>13457</v>
      </c>
      <c r="B12441" t="s">
        <v>805</v>
      </c>
      <c r="C12441" t="s">
        <v>16077</v>
      </c>
      <c r="J12441" t="s">
        <v>1444</v>
      </c>
      <c r="K12441">
        <v>0</v>
      </c>
      <c r="N12441" t="b">
        <v>1</v>
      </c>
      <c r="O12441" t="b">
        <v>1</v>
      </c>
      <c r="P12441" t="b">
        <v>0</v>
      </c>
      <c r="Q12441">
        <v>3</v>
      </c>
      <c r="R12441">
        <v>3</v>
      </c>
      <c r="S12441">
        <v>1</v>
      </c>
      <c r="T12441">
        <v>1</v>
      </c>
      <c r="V12441" t="s">
        <v>670</v>
      </c>
      <c r="W12441" t="s">
        <v>7579</v>
      </c>
      <c r="X12441" t="s">
        <v>15428</v>
      </c>
      <c r="Y12441">
        <v>18</v>
      </c>
      <c r="Z12441">
        <v>18</v>
      </c>
      <c r="AA12441">
        <v>12</v>
      </c>
      <c r="AB12441">
        <v>12</v>
      </c>
      <c r="AC12441">
        <v>59</v>
      </c>
    </row>
    <row r="12442" spans="1:29">
      <c r="A12442">
        <v>13458</v>
      </c>
      <c r="B12442" t="s">
        <v>805</v>
      </c>
      <c r="C12442" t="s">
        <v>16078</v>
      </c>
      <c r="J12442" t="s">
        <v>1444</v>
      </c>
      <c r="K12442">
        <v>0</v>
      </c>
      <c r="N12442" t="b">
        <v>1</v>
      </c>
      <c r="O12442" t="b">
        <v>1</v>
      </c>
      <c r="P12442" t="b">
        <v>0</v>
      </c>
      <c r="Q12442">
        <v>3</v>
      </c>
      <c r="R12442">
        <v>3</v>
      </c>
      <c r="S12442">
        <v>1</v>
      </c>
      <c r="T12442">
        <v>1</v>
      </c>
      <c r="V12442" t="s">
        <v>670</v>
      </c>
      <c r="W12442" t="s">
        <v>7579</v>
      </c>
      <c r="X12442" t="s">
        <v>15360</v>
      </c>
      <c r="Y12442">
        <v>19</v>
      </c>
      <c r="Z12442">
        <v>19</v>
      </c>
      <c r="AA12442">
        <v>11</v>
      </c>
      <c r="AB12442">
        <v>11</v>
      </c>
      <c r="AC12442">
        <v>59</v>
      </c>
    </row>
    <row r="12443" spans="1:29">
      <c r="A12443">
        <v>13459</v>
      </c>
      <c r="B12443" t="s">
        <v>805</v>
      </c>
      <c r="C12443" t="s">
        <v>16079</v>
      </c>
      <c r="J12443" t="s">
        <v>1444</v>
      </c>
      <c r="K12443">
        <v>0</v>
      </c>
      <c r="N12443" t="b">
        <v>1</v>
      </c>
      <c r="O12443" t="b">
        <v>1</v>
      </c>
      <c r="P12443" t="b">
        <v>0</v>
      </c>
      <c r="Q12443">
        <v>3</v>
      </c>
      <c r="R12443">
        <v>3</v>
      </c>
      <c r="S12443">
        <v>1</v>
      </c>
      <c r="T12443">
        <v>1</v>
      </c>
      <c r="V12443" t="s">
        <v>670</v>
      </c>
      <c r="W12443" t="s">
        <v>7579</v>
      </c>
      <c r="X12443" t="s">
        <v>15429</v>
      </c>
      <c r="Y12443">
        <v>19</v>
      </c>
      <c r="Z12443">
        <v>19</v>
      </c>
      <c r="AA12443">
        <v>12</v>
      </c>
      <c r="AB12443">
        <v>12</v>
      </c>
      <c r="AC12443">
        <v>59</v>
      </c>
    </row>
    <row r="12444" spans="1:29">
      <c r="A12444">
        <v>13460</v>
      </c>
      <c r="B12444" t="s">
        <v>805</v>
      </c>
      <c r="C12444" t="s">
        <v>16080</v>
      </c>
      <c r="J12444" t="s">
        <v>1444</v>
      </c>
      <c r="K12444">
        <v>0</v>
      </c>
      <c r="N12444" t="b">
        <v>1</v>
      </c>
      <c r="O12444" t="b">
        <v>1</v>
      </c>
      <c r="P12444" t="b">
        <v>0</v>
      </c>
      <c r="Q12444">
        <v>3</v>
      </c>
      <c r="R12444">
        <v>3</v>
      </c>
      <c r="S12444">
        <v>1</v>
      </c>
      <c r="T12444">
        <v>1</v>
      </c>
      <c r="V12444" t="s">
        <v>670</v>
      </c>
      <c r="W12444" t="s">
        <v>7579</v>
      </c>
      <c r="X12444" t="s">
        <v>15361</v>
      </c>
      <c r="Y12444">
        <v>20</v>
      </c>
      <c r="Z12444">
        <v>20</v>
      </c>
      <c r="AA12444">
        <v>11</v>
      </c>
      <c r="AB12444">
        <v>11</v>
      </c>
      <c r="AC12444">
        <v>59</v>
      </c>
    </row>
    <row r="12445" spans="1:29">
      <c r="A12445">
        <v>13461</v>
      </c>
      <c r="B12445" t="s">
        <v>805</v>
      </c>
      <c r="C12445" t="s">
        <v>16081</v>
      </c>
      <c r="J12445" t="s">
        <v>1444</v>
      </c>
      <c r="K12445">
        <v>0</v>
      </c>
      <c r="N12445" t="b">
        <v>1</v>
      </c>
      <c r="O12445" t="b">
        <v>1</v>
      </c>
      <c r="P12445" t="b">
        <v>0</v>
      </c>
      <c r="Q12445">
        <v>3</v>
      </c>
      <c r="R12445">
        <v>3</v>
      </c>
      <c r="S12445">
        <v>1</v>
      </c>
      <c r="T12445">
        <v>1</v>
      </c>
      <c r="V12445" t="s">
        <v>670</v>
      </c>
      <c r="W12445" t="s">
        <v>7579</v>
      </c>
      <c r="X12445" t="s">
        <v>15430</v>
      </c>
      <c r="Y12445">
        <v>20</v>
      </c>
      <c r="Z12445">
        <v>20</v>
      </c>
      <c r="AA12445">
        <v>12</v>
      </c>
      <c r="AB12445">
        <v>12</v>
      </c>
      <c r="AC12445">
        <v>59</v>
      </c>
    </row>
    <row r="12446" spans="1:29">
      <c r="A12446">
        <v>13462</v>
      </c>
      <c r="B12446" t="s">
        <v>805</v>
      </c>
      <c r="C12446" t="s">
        <v>16082</v>
      </c>
      <c r="J12446" t="s">
        <v>1444</v>
      </c>
      <c r="K12446">
        <v>0</v>
      </c>
      <c r="N12446" t="b">
        <v>1</v>
      </c>
      <c r="O12446" t="b">
        <v>1</v>
      </c>
      <c r="P12446" t="b">
        <v>0</v>
      </c>
      <c r="Q12446">
        <v>3</v>
      </c>
      <c r="R12446">
        <v>3</v>
      </c>
      <c r="S12446">
        <v>1</v>
      </c>
      <c r="T12446">
        <v>1</v>
      </c>
      <c r="V12446" t="s">
        <v>670</v>
      </c>
      <c r="W12446" t="s">
        <v>7579</v>
      </c>
      <c r="X12446" t="s">
        <v>15362</v>
      </c>
      <c r="Y12446">
        <v>21</v>
      </c>
      <c r="Z12446">
        <v>21</v>
      </c>
      <c r="AA12446">
        <v>11</v>
      </c>
      <c r="AB12446">
        <v>11</v>
      </c>
      <c r="AC12446">
        <v>59</v>
      </c>
    </row>
    <row r="12447" spans="1:29">
      <c r="A12447">
        <v>13463</v>
      </c>
      <c r="B12447" t="s">
        <v>805</v>
      </c>
      <c r="C12447" t="s">
        <v>16083</v>
      </c>
      <c r="J12447" t="s">
        <v>1444</v>
      </c>
      <c r="K12447">
        <v>0</v>
      </c>
      <c r="N12447" t="b">
        <v>1</v>
      </c>
      <c r="O12447" t="b">
        <v>1</v>
      </c>
      <c r="P12447" t="b">
        <v>0</v>
      </c>
      <c r="Q12447">
        <v>3</v>
      </c>
      <c r="R12447">
        <v>3</v>
      </c>
      <c r="S12447">
        <v>1</v>
      </c>
      <c r="T12447">
        <v>1</v>
      </c>
      <c r="V12447" t="s">
        <v>670</v>
      </c>
      <c r="W12447" t="s">
        <v>7579</v>
      </c>
      <c r="X12447" t="s">
        <v>15431</v>
      </c>
      <c r="Y12447">
        <v>21</v>
      </c>
      <c r="Z12447">
        <v>21</v>
      </c>
      <c r="AA12447">
        <v>12</v>
      </c>
      <c r="AB12447">
        <v>12</v>
      </c>
      <c r="AC12447">
        <v>59</v>
      </c>
    </row>
    <row r="12448" spans="1:29">
      <c r="A12448">
        <v>13464</v>
      </c>
      <c r="B12448" t="s">
        <v>805</v>
      </c>
      <c r="C12448" t="s">
        <v>16084</v>
      </c>
      <c r="J12448" t="s">
        <v>1444</v>
      </c>
      <c r="K12448">
        <v>0</v>
      </c>
      <c r="N12448" t="b">
        <v>1</v>
      </c>
      <c r="O12448" t="b">
        <v>1</v>
      </c>
      <c r="P12448" t="b">
        <v>0</v>
      </c>
      <c r="Q12448">
        <v>3</v>
      </c>
      <c r="R12448">
        <v>3</v>
      </c>
      <c r="S12448">
        <v>1</v>
      </c>
      <c r="T12448">
        <v>1</v>
      </c>
      <c r="V12448" t="s">
        <v>670</v>
      </c>
      <c r="W12448" t="s">
        <v>7579</v>
      </c>
      <c r="X12448" t="s">
        <v>15363</v>
      </c>
      <c r="Y12448">
        <v>22</v>
      </c>
      <c r="Z12448">
        <v>22</v>
      </c>
      <c r="AA12448">
        <v>11</v>
      </c>
      <c r="AB12448">
        <v>11</v>
      </c>
      <c r="AC12448">
        <v>59</v>
      </c>
    </row>
    <row r="12449" spans="1:29">
      <c r="A12449">
        <v>13465</v>
      </c>
      <c r="B12449" t="s">
        <v>805</v>
      </c>
      <c r="C12449" t="s">
        <v>16085</v>
      </c>
      <c r="J12449" t="s">
        <v>1444</v>
      </c>
      <c r="K12449">
        <v>0</v>
      </c>
      <c r="N12449" t="b">
        <v>1</v>
      </c>
      <c r="O12449" t="b">
        <v>1</v>
      </c>
      <c r="P12449" t="b">
        <v>0</v>
      </c>
      <c r="Q12449">
        <v>3</v>
      </c>
      <c r="R12449">
        <v>3</v>
      </c>
      <c r="S12449">
        <v>1</v>
      </c>
      <c r="T12449">
        <v>1</v>
      </c>
      <c r="V12449" t="s">
        <v>670</v>
      </c>
      <c r="W12449" t="s">
        <v>7579</v>
      </c>
      <c r="X12449" t="s">
        <v>15432</v>
      </c>
      <c r="Y12449">
        <v>22</v>
      </c>
      <c r="Z12449">
        <v>22</v>
      </c>
      <c r="AA12449">
        <v>12</v>
      </c>
      <c r="AB12449">
        <v>12</v>
      </c>
      <c r="AC12449">
        <v>59</v>
      </c>
    </row>
    <row r="12450" spans="1:29">
      <c r="A12450">
        <v>13466</v>
      </c>
      <c r="B12450" t="s">
        <v>805</v>
      </c>
      <c r="C12450" t="s">
        <v>16086</v>
      </c>
      <c r="J12450" t="s">
        <v>1444</v>
      </c>
      <c r="K12450">
        <v>0</v>
      </c>
      <c r="N12450" t="b">
        <v>1</v>
      </c>
      <c r="O12450" t="b">
        <v>1</v>
      </c>
      <c r="P12450" t="b">
        <v>0</v>
      </c>
      <c r="Q12450">
        <v>3</v>
      </c>
      <c r="R12450">
        <v>3</v>
      </c>
      <c r="S12450">
        <v>1</v>
      </c>
      <c r="T12450">
        <v>1</v>
      </c>
      <c r="V12450" t="s">
        <v>670</v>
      </c>
      <c r="W12450" t="s">
        <v>7579</v>
      </c>
      <c r="X12450" t="s">
        <v>15364</v>
      </c>
      <c r="Y12450">
        <v>23</v>
      </c>
      <c r="Z12450">
        <v>23</v>
      </c>
      <c r="AA12450">
        <v>11</v>
      </c>
      <c r="AB12450">
        <v>11</v>
      </c>
      <c r="AC12450">
        <v>59</v>
      </c>
    </row>
    <row r="12451" spans="1:29">
      <c r="A12451">
        <v>13467</v>
      </c>
      <c r="B12451" t="s">
        <v>805</v>
      </c>
      <c r="C12451" t="s">
        <v>16087</v>
      </c>
      <c r="J12451" t="s">
        <v>1444</v>
      </c>
      <c r="K12451">
        <v>0</v>
      </c>
      <c r="N12451" t="b">
        <v>1</v>
      </c>
      <c r="O12451" t="b">
        <v>1</v>
      </c>
      <c r="P12451" t="b">
        <v>0</v>
      </c>
      <c r="Q12451">
        <v>3</v>
      </c>
      <c r="R12451">
        <v>3</v>
      </c>
      <c r="S12451">
        <v>1</v>
      </c>
      <c r="T12451">
        <v>1</v>
      </c>
      <c r="V12451" t="s">
        <v>670</v>
      </c>
      <c r="W12451" t="s">
        <v>7579</v>
      </c>
      <c r="X12451" t="s">
        <v>15726</v>
      </c>
      <c r="Y12451">
        <v>23</v>
      </c>
      <c r="Z12451">
        <v>23</v>
      </c>
      <c r="AA12451">
        <v>12</v>
      </c>
      <c r="AB12451">
        <v>12</v>
      </c>
      <c r="AC12451">
        <v>59</v>
      </c>
    </row>
    <row r="12452" spans="1:29">
      <c r="A12452">
        <v>13468</v>
      </c>
      <c r="B12452" t="s">
        <v>805</v>
      </c>
      <c r="C12452" t="s">
        <v>16088</v>
      </c>
      <c r="J12452" t="s">
        <v>1444</v>
      </c>
      <c r="K12452">
        <v>0</v>
      </c>
      <c r="N12452" t="b">
        <v>1</v>
      </c>
      <c r="O12452" t="b">
        <v>1</v>
      </c>
      <c r="P12452" t="b">
        <v>0</v>
      </c>
      <c r="Q12452">
        <v>3</v>
      </c>
      <c r="R12452">
        <v>3</v>
      </c>
      <c r="S12452">
        <v>1</v>
      </c>
      <c r="T12452">
        <v>1</v>
      </c>
      <c r="V12452" t="s">
        <v>670</v>
      </c>
      <c r="W12452" t="s">
        <v>7579</v>
      </c>
      <c r="X12452" t="s">
        <v>15365</v>
      </c>
      <c r="Y12452">
        <v>24</v>
      </c>
      <c r="Z12452">
        <v>24</v>
      </c>
      <c r="AA12452">
        <v>11</v>
      </c>
      <c r="AB12452">
        <v>11</v>
      </c>
      <c r="AC12452">
        <v>59</v>
      </c>
    </row>
    <row r="12453" spans="1:29">
      <c r="A12453">
        <v>13469</v>
      </c>
      <c r="B12453" t="s">
        <v>805</v>
      </c>
      <c r="C12453" t="s">
        <v>16089</v>
      </c>
      <c r="J12453" t="s">
        <v>1444</v>
      </c>
      <c r="K12453">
        <v>0</v>
      </c>
      <c r="N12453" t="b">
        <v>1</v>
      </c>
      <c r="O12453" t="b">
        <v>1</v>
      </c>
      <c r="P12453" t="b">
        <v>0</v>
      </c>
      <c r="Q12453">
        <v>3</v>
      </c>
      <c r="R12453">
        <v>3</v>
      </c>
      <c r="S12453">
        <v>1</v>
      </c>
      <c r="T12453">
        <v>1</v>
      </c>
      <c r="V12453" t="s">
        <v>670</v>
      </c>
      <c r="W12453" t="s">
        <v>7579</v>
      </c>
      <c r="X12453" t="s">
        <v>15727</v>
      </c>
      <c r="Y12453">
        <v>24</v>
      </c>
      <c r="Z12453">
        <v>24</v>
      </c>
      <c r="AA12453">
        <v>12</v>
      </c>
      <c r="AB12453">
        <v>12</v>
      </c>
      <c r="AC12453">
        <v>59</v>
      </c>
    </row>
    <row r="12454" spans="1:29">
      <c r="A12454">
        <v>13470</v>
      </c>
      <c r="B12454" t="s">
        <v>805</v>
      </c>
      <c r="C12454" t="s">
        <v>16090</v>
      </c>
      <c r="J12454" t="s">
        <v>1444</v>
      </c>
      <c r="K12454">
        <v>0</v>
      </c>
      <c r="N12454" t="b">
        <v>1</v>
      </c>
      <c r="O12454" t="b">
        <v>1</v>
      </c>
      <c r="P12454" t="b">
        <v>0</v>
      </c>
      <c r="Q12454">
        <v>3</v>
      </c>
      <c r="R12454">
        <v>3</v>
      </c>
      <c r="S12454">
        <v>1</v>
      </c>
      <c r="T12454">
        <v>1</v>
      </c>
      <c r="V12454" t="s">
        <v>670</v>
      </c>
      <c r="W12454" t="s">
        <v>7579</v>
      </c>
      <c r="X12454" t="s">
        <v>15366</v>
      </c>
      <c r="Y12454">
        <v>25</v>
      </c>
      <c r="Z12454">
        <v>25</v>
      </c>
      <c r="AA12454">
        <v>11</v>
      </c>
      <c r="AB12454">
        <v>11</v>
      </c>
      <c r="AC12454">
        <v>59</v>
      </c>
    </row>
    <row r="12455" spans="1:29">
      <c r="A12455">
        <v>13471</v>
      </c>
      <c r="B12455" t="s">
        <v>805</v>
      </c>
      <c r="C12455" t="s">
        <v>16091</v>
      </c>
      <c r="J12455" t="s">
        <v>1444</v>
      </c>
      <c r="K12455">
        <v>0</v>
      </c>
      <c r="N12455" t="b">
        <v>1</v>
      </c>
      <c r="O12455" t="b">
        <v>1</v>
      </c>
      <c r="P12455" t="b">
        <v>0</v>
      </c>
      <c r="Q12455">
        <v>3</v>
      </c>
      <c r="R12455">
        <v>3</v>
      </c>
      <c r="S12455">
        <v>1</v>
      </c>
      <c r="T12455">
        <v>1</v>
      </c>
      <c r="V12455" t="s">
        <v>670</v>
      </c>
      <c r="W12455" t="s">
        <v>7579</v>
      </c>
      <c r="X12455" t="s">
        <v>15728</v>
      </c>
      <c r="Y12455">
        <v>25</v>
      </c>
      <c r="Z12455">
        <v>25</v>
      </c>
      <c r="AA12455">
        <v>12</v>
      </c>
      <c r="AB12455">
        <v>12</v>
      </c>
      <c r="AC12455">
        <v>59</v>
      </c>
    </row>
    <row r="12456" spans="1:29">
      <c r="A12456">
        <v>13472</v>
      </c>
      <c r="B12456" t="s">
        <v>805</v>
      </c>
      <c r="C12456" t="s">
        <v>16092</v>
      </c>
      <c r="J12456" t="s">
        <v>1444</v>
      </c>
      <c r="K12456">
        <v>0</v>
      </c>
      <c r="N12456" t="b">
        <v>1</v>
      </c>
      <c r="O12456" t="b">
        <v>1</v>
      </c>
      <c r="P12456" t="b">
        <v>0</v>
      </c>
      <c r="Q12456">
        <v>3</v>
      </c>
      <c r="R12456">
        <v>3</v>
      </c>
      <c r="S12456">
        <v>1</v>
      </c>
      <c r="T12456">
        <v>1</v>
      </c>
      <c r="V12456" t="s">
        <v>670</v>
      </c>
      <c r="W12456" t="s">
        <v>7579</v>
      </c>
      <c r="X12456" t="s">
        <v>15367</v>
      </c>
      <c r="Y12456">
        <v>26</v>
      </c>
      <c r="Z12456">
        <v>26</v>
      </c>
      <c r="AA12456">
        <v>11</v>
      </c>
      <c r="AB12456">
        <v>11</v>
      </c>
      <c r="AC12456">
        <v>59</v>
      </c>
    </row>
    <row r="12457" spans="1:29">
      <c r="A12457">
        <v>13473</v>
      </c>
      <c r="B12457" t="s">
        <v>805</v>
      </c>
      <c r="C12457" t="s">
        <v>16093</v>
      </c>
      <c r="J12457" t="s">
        <v>1444</v>
      </c>
      <c r="K12457">
        <v>0</v>
      </c>
      <c r="N12457" t="b">
        <v>1</v>
      </c>
      <c r="O12457" t="b">
        <v>1</v>
      </c>
      <c r="P12457" t="b">
        <v>0</v>
      </c>
      <c r="Q12457">
        <v>3</v>
      </c>
      <c r="R12457">
        <v>3</v>
      </c>
      <c r="S12457">
        <v>1</v>
      </c>
      <c r="T12457">
        <v>1</v>
      </c>
      <c r="V12457" t="s">
        <v>670</v>
      </c>
      <c r="W12457" t="s">
        <v>7579</v>
      </c>
      <c r="X12457" t="s">
        <v>15729</v>
      </c>
      <c r="Y12457">
        <v>26</v>
      </c>
      <c r="Z12457">
        <v>26</v>
      </c>
      <c r="AA12457">
        <v>12</v>
      </c>
      <c r="AB12457">
        <v>12</v>
      </c>
      <c r="AC12457">
        <v>59</v>
      </c>
    </row>
    <row r="12458" spans="1:29">
      <c r="A12458">
        <v>13474</v>
      </c>
      <c r="B12458" t="s">
        <v>805</v>
      </c>
      <c r="C12458" t="s">
        <v>16094</v>
      </c>
      <c r="J12458" t="s">
        <v>1444</v>
      </c>
      <c r="K12458">
        <v>0</v>
      </c>
      <c r="N12458" t="b">
        <v>1</v>
      </c>
      <c r="O12458" t="b">
        <v>1</v>
      </c>
      <c r="P12458" t="b">
        <v>0</v>
      </c>
      <c r="Q12458">
        <v>3</v>
      </c>
      <c r="R12458">
        <v>3</v>
      </c>
      <c r="S12458">
        <v>1</v>
      </c>
      <c r="T12458">
        <v>1</v>
      </c>
      <c r="V12458" t="s">
        <v>670</v>
      </c>
      <c r="W12458" t="s">
        <v>7579</v>
      </c>
      <c r="X12458" t="s">
        <v>15368</v>
      </c>
      <c r="Y12458">
        <v>27</v>
      </c>
      <c r="Z12458">
        <v>27</v>
      </c>
      <c r="AA12458">
        <v>11</v>
      </c>
      <c r="AB12458">
        <v>11</v>
      </c>
      <c r="AC12458">
        <v>59</v>
      </c>
    </row>
    <row r="12459" spans="1:29">
      <c r="A12459">
        <v>13475</v>
      </c>
      <c r="B12459" t="s">
        <v>805</v>
      </c>
      <c r="C12459" t="s">
        <v>16095</v>
      </c>
      <c r="J12459" t="s">
        <v>1444</v>
      </c>
      <c r="K12459">
        <v>0</v>
      </c>
      <c r="N12459" t="b">
        <v>1</v>
      </c>
      <c r="O12459" t="b">
        <v>1</v>
      </c>
      <c r="P12459" t="b">
        <v>0</v>
      </c>
      <c r="Q12459">
        <v>3</v>
      </c>
      <c r="R12459">
        <v>3</v>
      </c>
      <c r="S12459">
        <v>1</v>
      </c>
      <c r="T12459">
        <v>1</v>
      </c>
      <c r="V12459" t="s">
        <v>670</v>
      </c>
      <c r="W12459" t="s">
        <v>7579</v>
      </c>
      <c r="X12459" t="s">
        <v>15730</v>
      </c>
      <c r="Y12459">
        <v>27</v>
      </c>
      <c r="Z12459">
        <v>27</v>
      </c>
      <c r="AA12459">
        <v>12</v>
      </c>
      <c r="AB12459">
        <v>12</v>
      </c>
      <c r="AC12459">
        <v>59</v>
      </c>
    </row>
    <row r="12460" spans="1:29">
      <c r="A12460">
        <v>13476</v>
      </c>
      <c r="B12460" t="s">
        <v>805</v>
      </c>
      <c r="C12460" t="s">
        <v>16096</v>
      </c>
      <c r="J12460" t="s">
        <v>1444</v>
      </c>
      <c r="K12460">
        <v>0</v>
      </c>
      <c r="N12460" t="b">
        <v>1</v>
      </c>
      <c r="O12460" t="b">
        <v>1</v>
      </c>
      <c r="P12460" t="b">
        <v>0</v>
      </c>
      <c r="Q12460">
        <v>3</v>
      </c>
      <c r="R12460">
        <v>3</v>
      </c>
      <c r="S12460">
        <v>1</v>
      </c>
      <c r="T12460">
        <v>1</v>
      </c>
      <c r="V12460" t="s">
        <v>670</v>
      </c>
      <c r="W12460" t="s">
        <v>7579</v>
      </c>
      <c r="X12460" t="s">
        <v>15369</v>
      </c>
      <c r="Y12460">
        <v>28</v>
      </c>
      <c r="Z12460">
        <v>28</v>
      </c>
      <c r="AA12460">
        <v>11</v>
      </c>
      <c r="AB12460">
        <v>11</v>
      </c>
      <c r="AC12460">
        <v>59</v>
      </c>
    </row>
    <row r="12461" spans="1:29">
      <c r="A12461">
        <v>13477</v>
      </c>
      <c r="B12461" t="s">
        <v>805</v>
      </c>
      <c r="C12461" t="s">
        <v>16097</v>
      </c>
      <c r="J12461" t="s">
        <v>1444</v>
      </c>
      <c r="K12461">
        <v>0</v>
      </c>
      <c r="N12461" t="b">
        <v>1</v>
      </c>
      <c r="O12461" t="b">
        <v>1</v>
      </c>
      <c r="P12461" t="b">
        <v>0</v>
      </c>
      <c r="Q12461">
        <v>3</v>
      </c>
      <c r="R12461">
        <v>3</v>
      </c>
      <c r="S12461">
        <v>1</v>
      </c>
      <c r="T12461">
        <v>1</v>
      </c>
      <c r="V12461" t="s">
        <v>670</v>
      </c>
      <c r="W12461" t="s">
        <v>7579</v>
      </c>
      <c r="X12461" t="s">
        <v>15731</v>
      </c>
      <c r="Y12461">
        <v>28</v>
      </c>
      <c r="Z12461">
        <v>28</v>
      </c>
      <c r="AA12461">
        <v>12</v>
      </c>
      <c r="AB12461">
        <v>12</v>
      </c>
      <c r="AC12461">
        <v>59</v>
      </c>
    </row>
    <row r="12462" spans="1:29">
      <c r="A12462">
        <v>13478</v>
      </c>
      <c r="B12462" t="s">
        <v>805</v>
      </c>
      <c r="C12462" t="s">
        <v>16098</v>
      </c>
      <c r="J12462" t="s">
        <v>1444</v>
      </c>
      <c r="K12462">
        <v>0</v>
      </c>
      <c r="N12462" t="b">
        <v>1</v>
      </c>
      <c r="O12462" t="b">
        <v>1</v>
      </c>
      <c r="P12462" t="b">
        <v>0</v>
      </c>
      <c r="Q12462">
        <v>3</v>
      </c>
      <c r="R12462">
        <v>3</v>
      </c>
      <c r="S12462">
        <v>1</v>
      </c>
      <c r="T12462">
        <v>1</v>
      </c>
      <c r="V12462" t="s">
        <v>670</v>
      </c>
      <c r="W12462" t="s">
        <v>7579</v>
      </c>
      <c r="X12462" t="s">
        <v>15370</v>
      </c>
      <c r="Y12462">
        <v>29</v>
      </c>
      <c r="Z12462">
        <v>29</v>
      </c>
      <c r="AA12462">
        <v>11</v>
      </c>
      <c r="AB12462">
        <v>11</v>
      </c>
      <c r="AC12462">
        <v>59</v>
      </c>
    </row>
    <row r="12463" spans="1:29">
      <c r="A12463">
        <v>13479</v>
      </c>
      <c r="B12463" t="s">
        <v>805</v>
      </c>
      <c r="C12463" t="s">
        <v>16099</v>
      </c>
      <c r="J12463" t="s">
        <v>1444</v>
      </c>
      <c r="K12463">
        <v>0</v>
      </c>
      <c r="N12463" t="b">
        <v>1</v>
      </c>
      <c r="O12463" t="b">
        <v>1</v>
      </c>
      <c r="P12463" t="b">
        <v>0</v>
      </c>
      <c r="Q12463">
        <v>3</v>
      </c>
      <c r="R12463">
        <v>3</v>
      </c>
      <c r="S12463">
        <v>1</v>
      </c>
      <c r="T12463">
        <v>1</v>
      </c>
      <c r="V12463" t="s">
        <v>670</v>
      </c>
      <c r="W12463" t="s">
        <v>7579</v>
      </c>
      <c r="X12463" t="s">
        <v>15732</v>
      </c>
      <c r="Y12463">
        <v>29</v>
      </c>
      <c r="Z12463">
        <v>29</v>
      </c>
      <c r="AA12463">
        <v>12</v>
      </c>
      <c r="AB12463">
        <v>12</v>
      </c>
      <c r="AC12463">
        <v>59</v>
      </c>
    </row>
    <row r="12464" spans="1:29">
      <c r="A12464">
        <v>13480</v>
      </c>
      <c r="B12464" t="s">
        <v>805</v>
      </c>
      <c r="C12464" t="s">
        <v>16100</v>
      </c>
      <c r="J12464" t="s">
        <v>1444</v>
      </c>
      <c r="K12464">
        <v>0</v>
      </c>
      <c r="N12464" t="b">
        <v>1</v>
      </c>
      <c r="O12464" t="b">
        <v>1</v>
      </c>
      <c r="P12464" t="b">
        <v>0</v>
      </c>
      <c r="Q12464">
        <v>3</v>
      </c>
      <c r="R12464">
        <v>3</v>
      </c>
      <c r="S12464">
        <v>1</v>
      </c>
      <c r="T12464">
        <v>1</v>
      </c>
      <c r="V12464" t="s">
        <v>670</v>
      </c>
      <c r="W12464" t="s">
        <v>7579</v>
      </c>
      <c r="X12464" t="s">
        <v>15721</v>
      </c>
      <c r="Y12464">
        <v>30</v>
      </c>
      <c r="Z12464">
        <v>30</v>
      </c>
      <c r="AA12464">
        <v>11</v>
      </c>
      <c r="AB12464">
        <v>11</v>
      </c>
      <c r="AC12464">
        <v>59</v>
      </c>
    </row>
    <row r="12465" spans="1:29">
      <c r="A12465">
        <v>13481</v>
      </c>
      <c r="B12465" t="s">
        <v>805</v>
      </c>
      <c r="C12465" t="s">
        <v>16101</v>
      </c>
      <c r="J12465" t="s">
        <v>1444</v>
      </c>
      <c r="K12465">
        <v>0</v>
      </c>
      <c r="N12465" t="b">
        <v>1</v>
      </c>
      <c r="O12465" t="b">
        <v>1</v>
      </c>
      <c r="P12465" t="b">
        <v>0</v>
      </c>
      <c r="Q12465">
        <v>3</v>
      </c>
      <c r="R12465">
        <v>3</v>
      </c>
      <c r="S12465">
        <v>1</v>
      </c>
      <c r="T12465">
        <v>1</v>
      </c>
      <c r="V12465" t="s">
        <v>670</v>
      </c>
      <c r="W12465" t="s">
        <v>7579</v>
      </c>
      <c r="X12465" t="s">
        <v>15733</v>
      </c>
      <c r="Y12465">
        <v>30</v>
      </c>
      <c r="Z12465">
        <v>30</v>
      </c>
      <c r="AA12465">
        <v>12</v>
      </c>
      <c r="AB12465">
        <v>12</v>
      </c>
      <c r="AC12465">
        <v>59</v>
      </c>
    </row>
    <row r="12466" spans="1:29">
      <c r="A12466">
        <v>13482</v>
      </c>
      <c r="B12466" t="s">
        <v>805</v>
      </c>
      <c r="C12466" t="s">
        <v>16102</v>
      </c>
      <c r="J12466" t="s">
        <v>1444</v>
      </c>
      <c r="K12466">
        <v>0</v>
      </c>
      <c r="N12466" t="b">
        <v>1</v>
      </c>
      <c r="O12466" t="b">
        <v>1</v>
      </c>
      <c r="P12466" t="b">
        <v>0</v>
      </c>
      <c r="Q12466">
        <v>3</v>
      </c>
      <c r="R12466">
        <v>3</v>
      </c>
      <c r="S12466">
        <v>1</v>
      </c>
      <c r="T12466">
        <v>1</v>
      </c>
      <c r="V12466" t="s">
        <v>670</v>
      </c>
      <c r="W12466" t="s">
        <v>7579</v>
      </c>
      <c r="X12466" t="s">
        <v>15722</v>
      </c>
      <c r="Y12466">
        <v>31</v>
      </c>
      <c r="Z12466">
        <v>31</v>
      </c>
      <c r="AA12466">
        <v>11</v>
      </c>
      <c r="AB12466">
        <v>11</v>
      </c>
      <c r="AC12466">
        <v>59</v>
      </c>
    </row>
    <row r="12467" spans="1:29">
      <c r="A12467">
        <v>13483</v>
      </c>
      <c r="B12467" t="s">
        <v>805</v>
      </c>
      <c r="C12467" t="s">
        <v>16103</v>
      </c>
      <c r="J12467" t="s">
        <v>1444</v>
      </c>
      <c r="K12467">
        <v>0</v>
      </c>
      <c r="N12467" t="b">
        <v>1</v>
      </c>
      <c r="O12467" t="b">
        <v>1</v>
      </c>
      <c r="P12467" t="b">
        <v>0</v>
      </c>
      <c r="Q12467">
        <v>3</v>
      </c>
      <c r="R12467">
        <v>3</v>
      </c>
      <c r="S12467">
        <v>1</v>
      </c>
      <c r="T12467">
        <v>1</v>
      </c>
      <c r="V12467" t="s">
        <v>670</v>
      </c>
      <c r="W12467" t="s">
        <v>7579</v>
      </c>
      <c r="X12467" t="s">
        <v>15734</v>
      </c>
      <c r="Y12467">
        <v>31</v>
      </c>
      <c r="Z12467">
        <v>31</v>
      </c>
      <c r="AA12467">
        <v>12</v>
      </c>
      <c r="AB12467">
        <v>12</v>
      </c>
      <c r="AC12467">
        <v>59</v>
      </c>
    </row>
    <row r="12468" spans="1:29">
      <c r="A12468">
        <v>13484</v>
      </c>
      <c r="B12468" t="s">
        <v>805</v>
      </c>
      <c r="C12468" t="s">
        <v>16104</v>
      </c>
      <c r="J12468" t="s">
        <v>1444</v>
      </c>
      <c r="K12468">
        <v>0</v>
      </c>
      <c r="N12468" t="b">
        <v>1</v>
      </c>
      <c r="O12468" t="b">
        <v>1</v>
      </c>
      <c r="P12468" t="b">
        <v>0</v>
      </c>
      <c r="Q12468">
        <v>3</v>
      </c>
      <c r="R12468">
        <v>3</v>
      </c>
      <c r="S12468">
        <v>1</v>
      </c>
      <c r="T12468">
        <v>1</v>
      </c>
      <c r="V12468" t="s">
        <v>670</v>
      </c>
      <c r="W12468" t="s">
        <v>7579</v>
      </c>
      <c r="X12468" t="s">
        <v>15723</v>
      </c>
      <c r="Y12468">
        <v>32</v>
      </c>
      <c r="Z12468">
        <v>32</v>
      </c>
      <c r="AA12468">
        <v>11</v>
      </c>
      <c r="AB12468">
        <v>11</v>
      </c>
      <c r="AC12468">
        <v>59</v>
      </c>
    </row>
    <row r="12469" spans="1:29">
      <c r="A12469">
        <v>13485</v>
      </c>
      <c r="B12469" t="s">
        <v>805</v>
      </c>
      <c r="C12469" t="s">
        <v>16105</v>
      </c>
      <c r="J12469" t="s">
        <v>1444</v>
      </c>
      <c r="K12469">
        <v>0</v>
      </c>
      <c r="N12469" t="b">
        <v>1</v>
      </c>
      <c r="O12469" t="b">
        <v>1</v>
      </c>
      <c r="P12469" t="b">
        <v>0</v>
      </c>
      <c r="Q12469">
        <v>3</v>
      </c>
      <c r="R12469">
        <v>3</v>
      </c>
      <c r="S12469">
        <v>1</v>
      </c>
      <c r="T12469">
        <v>1</v>
      </c>
      <c r="V12469" t="s">
        <v>670</v>
      </c>
      <c r="W12469" t="s">
        <v>7579</v>
      </c>
      <c r="X12469" t="s">
        <v>15735</v>
      </c>
      <c r="Y12469">
        <v>32</v>
      </c>
      <c r="Z12469">
        <v>32</v>
      </c>
      <c r="AA12469">
        <v>12</v>
      </c>
      <c r="AB12469">
        <v>12</v>
      </c>
      <c r="AC12469">
        <v>59</v>
      </c>
    </row>
    <row r="12470" spans="1:29">
      <c r="A12470">
        <v>13486</v>
      </c>
      <c r="B12470" t="s">
        <v>805</v>
      </c>
      <c r="C12470" t="s">
        <v>16106</v>
      </c>
      <c r="J12470" t="s">
        <v>1444</v>
      </c>
      <c r="K12470">
        <v>0</v>
      </c>
      <c r="N12470" t="b">
        <v>1</v>
      </c>
      <c r="O12470" t="b">
        <v>1</v>
      </c>
      <c r="P12470" t="b">
        <v>0</v>
      </c>
      <c r="Q12470">
        <v>3</v>
      </c>
      <c r="R12470">
        <v>3</v>
      </c>
      <c r="S12470">
        <v>1</v>
      </c>
      <c r="T12470">
        <v>1</v>
      </c>
      <c r="V12470" t="s">
        <v>670</v>
      </c>
      <c r="W12470" t="s">
        <v>7579</v>
      </c>
      <c r="X12470" t="s">
        <v>15724</v>
      </c>
      <c r="Y12470">
        <v>33</v>
      </c>
      <c r="Z12470">
        <v>33</v>
      </c>
      <c r="AA12470">
        <v>11</v>
      </c>
      <c r="AB12470">
        <v>11</v>
      </c>
      <c r="AC12470">
        <v>59</v>
      </c>
    </row>
    <row r="12471" spans="1:29">
      <c r="A12471">
        <v>13487</v>
      </c>
      <c r="B12471" t="s">
        <v>805</v>
      </c>
      <c r="C12471" t="s">
        <v>16107</v>
      </c>
      <c r="J12471" t="s">
        <v>1444</v>
      </c>
      <c r="K12471">
        <v>0</v>
      </c>
      <c r="N12471" t="b">
        <v>1</v>
      </c>
      <c r="O12471" t="b">
        <v>1</v>
      </c>
      <c r="P12471" t="b">
        <v>0</v>
      </c>
      <c r="Q12471">
        <v>3</v>
      </c>
      <c r="R12471">
        <v>3</v>
      </c>
      <c r="S12471">
        <v>1</v>
      </c>
      <c r="T12471">
        <v>1</v>
      </c>
      <c r="V12471" t="s">
        <v>670</v>
      </c>
      <c r="W12471" t="s">
        <v>7579</v>
      </c>
      <c r="X12471" t="s">
        <v>15736</v>
      </c>
      <c r="Y12471">
        <v>33</v>
      </c>
      <c r="Z12471">
        <v>33</v>
      </c>
      <c r="AA12471">
        <v>12</v>
      </c>
      <c r="AB12471">
        <v>12</v>
      </c>
      <c r="AC12471">
        <v>59</v>
      </c>
    </row>
    <row r="12472" spans="1:29">
      <c r="A12472">
        <v>13488</v>
      </c>
      <c r="B12472" t="s">
        <v>805</v>
      </c>
      <c r="C12472" t="s">
        <v>16108</v>
      </c>
      <c r="J12472" t="s">
        <v>1444</v>
      </c>
      <c r="K12472">
        <v>0</v>
      </c>
      <c r="N12472" t="b">
        <v>1</v>
      </c>
      <c r="O12472" t="b">
        <v>1</v>
      </c>
      <c r="P12472" t="b">
        <v>0</v>
      </c>
      <c r="Q12472">
        <v>3</v>
      </c>
      <c r="R12472">
        <v>3</v>
      </c>
      <c r="S12472">
        <v>1</v>
      </c>
      <c r="T12472">
        <v>1</v>
      </c>
      <c r="V12472" t="s">
        <v>670</v>
      </c>
      <c r="W12472" t="s">
        <v>7579</v>
      </c>
      <c r="X12472" t="s">
        <v>16040</v>
      </c>
      <c r="Y12472">
        <v>34</v>
      </c>
      <c r="Z12472">
        <v>34</v>
      </c>
      <c r="AA12472">
        <v>11</v>
      </c>
      <c r="AB12472">
        <v>11</v>
      </c>
      <c r="AC12472">
        <v>59</v>
      </c>
    </row>
    <row r="12473" spans="1:29">
      <c r="A12473">
        <v>13489</v>
      </c>
      <c r="B12473" t="s">
        <v>805</v>
      </c>
      <c r="C12473" t="s">
        <v>16109</v>
      </c>
      <c r="J12473" t="s">
        <v>1444</v>
      </c>
      <c r="K12473">
        <v>0</v>
      </c>
      <c r="N12473" t="b">
        <v>1</v>
      </c>
      <c r="O12473" t="b">
        <v>1</v>
      </c>
      <c r="P12473" t="b">
        <v>0</v>
      </c>
      <c r="Q12473">
        <v>3</v>
      </c>
      <c r="R12473">
        <v>3</v>
      </c>
      <c r="S12473">
        <v>1</v>
      </c>
      <c r="T12473">
        <v>1</v>
      </c>
      <c r="V12473" t="s">
        <v>670</v>
      </c>
      <c r="W12473" t="s">
        <v>7579</v>
      </c>
      <c r="X12473" t="s">
        <v>16110</v>
      </c>
      <c r="Y12473">
        <v>34</v>
      </c>
      <c r="Z12473">
        <v>34</v>
      </c>
      <c r="AA12473">
        <v>12</v>
      </c>
      <c r="AB12473">
        <v>12</v>
      </c>
      <c r="AC12473">
        <v>59</v>
      </c>
    </row>
    <row r="12474" spans="1:29">
      <c r="A12474">
        <v>13490</v>
      </c>
      <c r="B12474" t="s">
        <v>805</v>
      </c>
      <c r="C12474" t="s">
        <v>16111</v>
      </c>
      <c r="J12474" t="s">
        <v>1444</v>
      </c>
      <c r="K12474">
        <v>0</v>
      </c>
      <c r="N12474" t="b">
        <v>1</v>
      </c>
      <c r="O12474" t="b">
        <v>1</v>
      </c>
      <c r="P12474" t="b">
        <v>0</v>
      </c>
      <c r="Q12474">
        <v>3</v>
      </c>
      <c r="R12474">
        <v>3</v>
      </c>
      <c r="S12474">
        <v>1</v>
      </c>
      <c r="T12474">
        <v>1</v>
      </c>
      <c r="V12474" t="s">
        <v>670</v>
      </c>
      <c r="W12474" t="s">
        <v>7579</v>
      </c>
      <c r="X12474" t="s">
        <v>15833</v>
      </c>
      <c r="Y12474">
        <v>35</v>
      </c>
      <c r="Z12474">
        <v>35</v>
      </c>
      <c r="AA12474">
        <v>11</v>
      </c>
      <c r="AB12474">
        <v>11</v>
      </c>
      <c r="AC12474">
        <v>59</v>
      </c>
    </row>
    <row r="12475" spans="1:29">
      <c r="A12475">
        <v>13491</v>
      </c>
      <c r="B12475" t="s">
        <v>805</v>
      </c>
      <c r="C12475" t="s">
        <v>16112</v>
      </c>
      <c r="J12475" t="s">
        <v>1444</v>
      </c>
      <c r="K12475">
        <v>0</v>
      </c>
      <c r="N12475" t="b">
        <v>1</v>
      </c>
      <c r="O12475" t="b">
        <v>1</v>
      </c>
      <c r="P12475" t="b">
        <v>0</v>
      </c>
      <c r="Q12475">
        <v>3</v>
      </c>
      <c r="R12475">
        <v>3</v>
      </c>
      <c r="S12475">
        <v>1</v>
      </c>
      <c r="T12475">
        <v>1</v>
      </c>
      <c r="V12475" t="s">
        <v>670</v>
      </c>
      <c r="W12475" t="s">
        <v>7579</v>
      </c>
      <c r="X12475" t="s">
        <v>16113</v>
      </c>
      <c r="Y12475">
        <v>35</v>
      </c>
      <c r="Z12475">
        <v>35</v>
      </c>
      <c r="AA12475">
        <v>12</v>
      </c>
      <c r="AB12475">
        <v>12</v>
      </c>
      <c r="AC12475">
        <v>59</v>
      </c>
    </row>
    <row r="12476" spans="1:29">
      <c r="A12476">
        <v>13492</v>
      </c>
      <c r="B12476" t="s">
        <v>805</v>
      </c>
      <c r="C12476" t="s">
        <v>16114</v>
      </c>
      <c r="J12476" t="s">
        <v>1444</v>
      </c>
      <c r="K12476">
        <v>0</v>
      </c>
      <c r="N12476" t="b">
        <v>1</v>
      </c>
      <c r="O12476" t="b">
        <v>1</v>
      </c>
      <c r="P12476" t="b">
        <v>0</v>
      </c>
      <c r="Q12476">
        <v>3</v>
      </c>
      <c r="R12476">
        <v>3</v>
      </c>
      <c r="S12476">
        <v>1</v>
      </c>
      <c r="T12476">
        <v>1</v>
      </c>
      <c r="V12476" t="s">
        <v>670</v>
      </c>
      <c r="W12476" t="s">
        <v>7579</v>
      </c>
      <c r="X12476" t="s">
        <v>15549</v>
      </c>
      <c r="Y12476">
        <v>36</v>
      </c>
      <c r="Z12476">
        <v>36</v>
      </c>
      <c r="AA12476">
        <v>11</v>
      </c>
      <c r="AB12476">
        <v>11</v>
      </c>
      <c r="AC12476">
        <v>59</v>
      </c>
    </row>
    <row r="12477" spans="1:29">
      <c r="A12477">
        <v>13493</v>
      </c>
      <c r="B12477" t="s">
        <v>805</v>
      </c>
      <c r="C12477" t="s">
        <v>16115</v>
      </c>
      <c r="J12477" t="s">
        <v>1444</v>
      </c>
      <c r="K12477">
        <v>0</v>
      </c>
      <c r="N12477" t="b">
        <v>1</v>
      </c>
      <c r="O12477" t="b">
        <v>1</v>
      </c>
      <c r="P12477" t="b">
        <v>0</v>
      </c>
      <c r="Q12477">
        <v>3</v>
      </c>
      <c r="R12477">
        <v>3</v>
      </c>
      <c r="S12477">
        <v>1</v>
      </c>
      <c r="T12477">
        <v>1</v>
      </c>
      <c r="V12477" t="s">
        <v>670</v>
      </c>
      <c r="W12477" t="s">
        <v>7579</v>
      </c>
      <c r="X12477" t="s">
        <v>16116</v>
      </c>
      <c r="Y12477">
        <v>36</v>
      </c>
      <c r="Z12477">
        <v>36</v>
      </c>
      <c r="AA12477">
        <v>12</v>
      </c>
      <c r="AB12477">
        <v>12</v>
      </c>
      <c r="AC12477">
        <v>59</v>
      </c>
    </row>
    <row r="12478" spans="1:29">
      <c r="A12478">
        <v>13494</v>
      </c>
      <c r="B12478" t="s">
        <v>805</v>
      </c>
      <c r="C12478" t="s">
        <v>16117</v>
      </c>
      <c r="J12478" t="s">
        <v>1444</v>
      </c>
      <c r="K12478">
        <v>0</v>
      </c>
      <c r="N12478" t="b">
        <v>1</v>
      </c>
      <c r="O12478" t="b">
        <v>1</v>
      </c>
      <c r="P12478" t="b">
        <v>0</v>
      </c>
      <c r="Q12478">
        <v>3</v>
      </c>
      <c r="R12478">
        <v>3</v>
      </c>
      <c r="S12478">
        <v>1</v>
      </c>
      <c r="T12478">
        <v>1</v>
      </c>
      <c r="V12478" t="s">
        <v>670</v>
      </c>
      <c r="W12478" t="s">
        <v>7579</v>
      </c>
      <c r="X12478" t="s">
        <v>16041</v>
      </c>
      <c r="Y12478">
        <v>37</v>
      </c>
      <c r="Z12478">
        <v>37</v>
      </c>
      <c r="AA12478">
        <v>11</v>
      </c>
      <c r="AB12478">
        <v>11</v>
      </c>
      <c r="AC12478">
        <v>59</v>
      </c>
    </row>
    <row r="12479" spans="1:29">
      <c r="A12479">
        <v>13495</v>
      </c>
      <c r="B12479" t="s">
        <v>805</v>
      </c>
      <c r="C12479" t="s">
        <v>16118</v>
      </c>
      <c r="J12479" t="s">
        <v>1444</v>
      </c>
      <c r="K12479">
        <v>0</v>
      </c>
      <c r="N12479" t="b">
        <v>1</v>
      </c>
      <c r="O12479" t="b">
        <v>1</v>
      </c>
      <c r="P12479" t="b">
        <v>0</v>
      </c>
      <c r="Q12479">
        <v>3</v>
      </c>
      <c r="R12479">
        <v>3</v>
      </c>
      <c r="S12479">
        <v>1</v>
      </c>
      <c r="T12479">
        <v>1</v>
      </c>
      <c r="V12479" t="s">
        <v>670</v>
      </c>
      <c r="W12479" t="s">
        <v>7579</v>
      </c>
      <c r="X12479" t="s">
        <v>16119</v>
      </c>
      <c r="Y12479">
        <v>37</v>
      </c>
      <c r="Z12479">
        <v>37</v>
      </c>
      <c r="AA12479">
        <v>12</v>
      </c>
      <c r="AB12479">
        <v>12</v>
      </c>
      <c r="AC12479">
        <v>59</v>
      </c>
    </row>
    <row r="12480" spans="1:29">
      <c r="A12480">
        <v>13496</v>
      </c>
      <c r="B12480" t="s">
        <v>805</v>
      </c>
      <c r="C12480" t="s">
        <v>16120</v>
      </c>
      <c r="J12480" t="s">
        <v>1444</v>
      </c>
      <c r="K12480">
        <v>0</v>
      </c>
      <c r="N12480" t="b">
        <v>1</v>
      </c>
      <c r="O12480" t="b">
        <v>1</v>
      </c>
      <c r="P12480" t="b">
        <v>0</v>
      </c>
      <c r="Q12480">
        <v>3</v>
      </c>
      <c r="R12480">
        <v>3</v>
      </c>
      <c r="S12480">
        <v>1</v>
      </c>
      <c r="T12480">
        <v>1</v>
      </c>
      <c r="V12480" t="s">
        <v>670</v>
      </c>
      <c r="W12480" t="s">
        <v>7579</v>
      </c>
      <c r="X12480" t="s">
        <v>16042</v>
      </c>
      <c r="Y12480">
        <v>38</v>
      </c>
      <c r="Z12480">
        <v>38</v>
      </c>
      <c r="AA12480">
        <v>11</v>
      </c>
      <c r="AB12480">
        <v>11</v>
      </c>
      <c r="AC12480">
        <v>59</v>
      </c>
    </row>
    <row r="12481" spans="1:29">
      <c r="A12481">
        <v>13497</v>
      </c>
      <c r="B12481" t="s">
        <v>805</v>
      </c>
      <c r="C12481" t="s">
        <v>16121</v>
      </c>
      <c r="J12481" t="s">
        <v>1444</v>
      </c>
      <c r="K12481">
        <v>0</v>
      </c>
      <c r="N12481" t="b">
        <v>1</v>
      </c>
      <c r="O12481" t="b">
        <v>1</v>
      </c>
      <c r="P12481" t="b">
        <v>0</v>
      </c>
      <c r="Q12481">
        <v>3</v>
      </c>
      <c r="R12481">
        <v>3</v>
      </c>
      <c r="S12481">
        <v>1</v>
      </c>
      <c r="T12481">
        <v>1</v>
      </c>
      <c r="V12481" t="s">
        <v>670</v>
      </c>
      <c r="W12481" t="s">
        <v>7579</v>
      </c>
      <c r="X12481" t="s">
        <v>16122</v>
      </c>
      <c r="Y12481">
        <v>38</v>
      </c>
      <c r="Z12481">
        <v>38</v>
      </c>
      <c r="AA12481">
        <v>12</v>
      </c>
      <c r="AB12481">
        <v>12</v>
      </c>
      <c r="AC12481">
        <v>59</v>
      </c>
    </row>
    <row r="12482" spans="1:29">
      <c r="A12482">
        <v>13498</v>
      </c>
      <c r="B12482" t="s">
        <v>805</v>
      </c>
      <c r="C12482" t="s">
        <v>16123</v>
      </c>
      <c r="J12482" t="s">
        <v>1444</v>
      </c>
      <c r="K12482">
        <v>0</v>
      </c>
      <c r="N12482" t="b">
        <v>1</v>
      </c>
      <c r="O12482" t="b">
        <v>1</v>
      </c>
      <c r="P12482" t="b">
        <v>0</v>
      </c>
      <c r="Q12482">
        <v>3</v>
      </c>
      <c r="R12482">
        <v>3</v>
      </c>
      <c r="S12482">
        <v>1</v>
      </c>
      <c r="T12482">
        <v>1</v>
      </c>
      <c r="V12482" t="s">
        <v>670</v>
      </c>
      <c r="W12482" t="s">
        <v>7579</v>
      </c>
      <c r="X12482" t="s">
        <v>14486</v>
      </c>
      <c r="Y12482">
        <v>39</v>
      </c>
      <c r="Z12482">
        <v>39</v>
      </c>
      <c r="AA12482">
        <v>11</v>
      </c>
      <c r="AB12482">
        <v>11</v>
      </c>
      <c r="AC12482">
        <v>59</v>
      </c>
    </row>
    <row r="12483" spans="1:29">
      <c r="A12483">
        <v>13499</v>
      </c>
      <c r="B12483" t="s">
        <v>805</v>
      </c>
      <c r="C12483" t="s">
        <v>16124</v>
      </c>
      <c r="J12483" t="s">
        <v>1444</v>
      </c>
      <c r="K12483">
        <v>0</v>
      </c>
      <c r="N12483" t="b">
        <v>1</v>
      </c>
      <c r="O12483" t="b">
        <v>1</v>
      </c>
      <c r="P12483" t="b">
        <v>0</v>
      </c>
      <c r="Q12483">
        <v>3</v>
      </c>
      <c r="R12483">
        <v>3</v>
      </c>
      <c r="S12483">
        <v>1</v>
      </c>
      <c r="T12483">
        <v>1</v>
      </c>
      <c r="V12483" t="s">
        <v>670</v>
      </c>
      <c r="W12483" t="s">
        <v>7579</v>
      </c>
      <c r="X12483" t="s">
        <v>16125</v>
      </c>
      <c r="Y12483">
        <v>39</v>
      </c>
      <c r="Z12483">
        <v>39</v>
      </c>
      <c r="AA12483">
        <v>12</v>
      </c>
      <c r="AB12483">
        <v>12</v>
      </c>
      <c r="AC12483">
        <v>59</v>
      </c>
    </row>
    <row r="12484" spans="1:29">
      <c r="A12484">
        <v>13500</v>
      </c>
      <c r="B12484" t="s">
        <v>805</v>
      </c>
      <c r="C12484" t="s">
        <v>16126</v>
      </c>
      <c r="J12484" t="s">
        <v>1444</v>
      </c>
      <c r="K12484">
        <v>0</v>
      </c>
      <c r="N12484" t="b">
        <v>1</v>
      </c>
      <c r="O12484" t="b">
        <v>1</v>
      </c>
      <c r="P12484" t="b">
        <v>0</v>
      </c>
      <c r="Q12484">
        <v>3</v>
      </c>
      <c r="R12484">
        <v>3</v>
      </c>
      <c r="S12484">
        <v>1</v>
      </c>
      <c r="T12484">
        <v>1</v>
      </c>
      <c r="V12484" t="s">
        <v>670</v>
      </c>
      <c r="W12484" t="s">
        <v>7579</v>
      </c>
      <c r="X12484" t="s">
        <v>16045</v>
      </c>
      <c r="Y12484">
        <v>40</v>
      </c>
      <c r="Z12484">
        <v>40</v>
      </c>
      <c r="AA12484">
        <v>11</v>
      </c>
      <c r="AB12484">
        <v>11</v>
      </c>
      <c r="AC12484">
        <v>59</v>
      </c>
    </row>
    <row r="12485" spans="1:29">
      <c r="A12485">
        <v>13501</v>
      </c>
      <c r="B12485" t="s">
        <v>805</v>
      </c>
      <c r="C12485" t="s">
        <v>16127</v>
      </c>
      <c r="J12485" t="s">
        <v>1444</v>
      </c>
      <c r="K12485">
        <v>0</v>
      </c>
      <c r="N12485" t="b">
        <v>1</v>
      </c>
      <c r="O12485" t="b">
        <v>1</v>
      </c>
      <c r="P12485" t="b">
        <v>0</v>
      </c>
      <c r="Q12485">
        <v>3</v>
      </c>
      <c r="R12485">
        <v>3</v>
      </c>
      <c r="S12485">
        <v>1</v>
      </c>
      <c r="T12485">
        <v>1</v>
      </c>
      <c r="V12485" t="s">
        <v>670</v>
      </c>
      <c r="W12485" t="s">
        <v>7579</v>
      </c>
      <c r="X12485" t="s">
        <v>16128</v>
      </c>
      <c r="Y12485">
        <v>40</v>
      </c>
      <c r="Z12485">
        <v>40</v>
      </c>
      <c r="AA12485">
        <v>12</v>
      </c>
      <c r="AB12485">
        <v>12</v>
      </c>
      <c r="AC12485">
        <v>59</v>
      </c>
    </row>
    <row r="12486" spans="1:29">
      <c r="A12486">
        <v>13502</v>
      </c>
      <c r="B12486" t="s">
        <v>805</v>
      </c>
      <c r="C12486" t="s">
        <v>16129</v>
      </c>
      <c r="J12486" t="s">
        <v>1444</v>
      </c>
      <c r="K12486">
        <v>0</v>
      </c>
      <c r="N12486" t="b">
        <v>1</v>
      </c>
      <c r="O12486" t="b">
        <v>1</v>
      </c>
      <c r="P12486" t="b">
        <v>0</v>
      </c>
      <c r="Q12486">
        <v>3</v>
      </c>
      <c r="R12486">
        <v>3</v>
      </c>
      <c r="S12486">
        <v>1</v>
      </c>
      <c r="T12486">
        <v>1</v>
      </c>
      <c r="V12486" t="s">
        <v>670</v>
      </c>
      <c r="W12486" t="s">
        <v>7579</v>
      </c>
      <c r="X12486" t="s">
        <v>15382</v>
      </c>
      <c r="Y12486">
        <v>41</v>
      </c>
      <c r="Z12486">
        <v>41</v>
      </c>
      <c r="AA12486">
        <v>11</v>
      </c>
      <c r="AB12486">
        <v>11</v>
      </c>
      <c r="AC12486">
        <v>59</v>
      </c>
    </row>
    <row r="12487" spans="1:29">
      <c r="A12487">
        <v>13503</v>
      </c>
      <c r="B12487" t="s">
        <v>805</v>
      </c>
      <c r="C12487" t="s">
        <v>16130</v>
      </c>
      <c r="J12487" t="s">
        <v>1444</v>
      </c>
      <c r="K12487">
        <v>0</v>
      </c>
      <c r="N12487" t="b">
        <v>1</v>
      </c>
      <c r="O12487" t="b">
        <v>1</v>
      </c>
      <c r="P12487" t="b">
        <v>0</v>
      </c>
      <c r="Q12487">
        <v>3</v>
      </c>
      <c r="R12487">
        <v>3</v>
      </c>
      <c r="S12487">
        <v>1</v>
      </c>
      <c r="T12487">
        <v>1</v>
      </c>
      <c r="V12487" t="s">
        <v>670</v>
      </c>
      <c r="W12487" t="s">
        <v>7579</v>
      </c>
      <c r="X12487" t="s">
        <v>16131</v>
      </c>
      <c r="Y12487">
        <v>41</v>
      </c>
      <c r="Z12487">
        <v>41</v>
      </c>
      <c r="AA12487">
        <v>12</v>
      </c>
      <c r="AB12487">
        <v>12</v>
      </c>
      <c r="AC12487">
        <v>59</v>
      </c>
    </row>
    <row r="12488" spans="1:29">
      <c r="A12488">
        <v>13504</v>
      </c>
      <c r="B12488" t="s">
        <v>805</v>
      </c>
      <c r="C12488" t="s">
        <v>16132</v>
      </c>
      <c r="J12488" t="s">
        <v>1444</v>
      </c>
      <c r="K12488">
        <v>0</v>
      </c>
      <c r="N12488" t="b">
        <v>1</v>
      </c>
      <c r="O12488" t="b">
        <v>1</v>
      </c>
      <c r="P12488" t="b">
        <v>0</v>
      </c>
      <c r="Q12488">
        <v>3</v>
      </c>
      <c r="R12488">
        <v>3</v>
      </c>
      <c r="S12488">
        <v>1</v>
      </c>
      <c r="T12488">
        <v>1</v>
      </c>
      <c r="V12488" t="s">
        <v>670</v>
      </c>
      <c r="W12488" t="s">
        <v>7579</v>
      </c>
      <c r="X12488" t="s">
        <v>15383</v>
      </c>
      <c r="Y12488">
        <v>42</v>
      </c>
      <c r="Z12488">
        <v>42</v>
      </c>
      <c r="AA12488">
        <v>11</v>
      </c>
      <c r="AB12488">
        <v>11</v>
      </c>
      <c r="AC12488">
        <v>59</v>
      </c>
    </row>
    <row r="12489" spans="1:29">
      <c r="A12489">
        <v>13505</v>
      </c>
      <c r="B12489" t="s">
        <v>805</v>
      </c>
      <c r="C12489" t="s">
        <v>16133</v>
      </c>
      <c r="J12489" t="s">
        <v>1444</v>
      </c>
      <c r="K12489">
        <v>0</v>
      </c>
      <c r="N12489" t="b">
        <v>1</v>
      </c>
      <c r="O12489" t="b">
        <v>1</v>
      </c>
      <c r="P12489" t="b">
        <v>0</v>
      </c>
      <c r="Q12489">
        <v>3</v>
      </c>
      <c r="R12489">
        <v>3</v>
      </c>
      <c r="S12489">
        <v>1</v>
      </c>
      <c r="T12489">
        <v>1</v>
      </c>
      <c r="V12489" t="s">
        <v>670</v>
      </c>
      <c r="W12489" t="s">
        <v>7579</v>
      </c>
      <c r="X12489" t="s">
        <v>16134</v>
      </c>
      <c r="Y12489">
        <v>42</v>
      </c>
      <c r="Z12489">
        <v>42</v>
      </c>
      <c r="AA12489">
        <v>12</v>
      </c>
      <c r="AB12489">
        <v>12</v>
      </c>
      <c r="AC12489">
        <v>59</v>
      </c>
    </row>
    <row r="12490" spans="1:29">
      <c r="A12490">
        <v>13506</v>
      </c>
      <c r="B12490" t="s">
        <v>805</v>
      </c>
      <c r="C12490" t="s">
        <v>16135</v>
      </c>
      <c r="J12490" t="s">
        <v>1444</v>
      </c>
      <c r="K12490">
        <v>0</v>
      </c>
      <c r="N12490" t="b">
        <v>1</v>
      </c>
      <c r="O12490" t="b">
        <v>1</v>
      </c>
      <c r="P12490" t="b">
        <v>0</v>
      </c>
      <c r="Q12490">
        <v>3</v>
      </c>
      <c r="R12490">
        <v>3</v>
      </c>
      <c r="S12490">
        <v>1</v>
      </c>
      <c r="T12490">
        <v>1</v>
      </c>
      <c r="V12490" t="s">
        <v>670</v>
      </c>
      <c r="W12490" t="s">
        <v>7579</v>
      </c>
      <c r="X12490" t="s">
        <v>15384</v>
      </c>
      <c r="Y12490">
        <v>43</v>
      </c>
      <c r="Z12490">
        <v>43</v>
      </c>
      <c r="AA12490">
        <v>11</v>
      </c>
      <c r="AB12490">
        <v>11</v>
      </c>
      <c r="AC12490">
        <v>59</v>
      </c>
    </row>
    <row r="12491" spans="1:29">
      <c r="A12491">
        <v>13507</v>
      </c>
      <c r="B12491" t="s">
        <v>805</v>
      </c>
      <c r="C12491" t="s">
        <v>16136</v>
      </c>
      <c r="J12491" t="s">
        <v>1444</v>
      </c>
      <c r="K12491">
        <v>0</v>
      </c>
      <c r="N12491" t="b">
        <v>1</v>
      </c>
      <c r="O12491" t="b">
        <v>1</v>
      </c>
      <c r="P12491" t="b">
        <v>0</v>
      </c>
      <c r="Q12491">
        <v>3</v>
      </c>
      <c r="R12491">
        <v>3</v>
      </c>
      <c r="S12491">
        <v>1</v>
      </c>
      <c r="T12491">
        <v>1</v>
      </c>
      <c r="V12491" t="s">
        <v>670</v>
      </c>
      <c r="W12491" t="s">
        <v>7579</v>
      </c>
      <c r="X12491" t="s">
        <v>16137</v>
      </c>
      <c r="Y12491">
        <v>43</v>
      </c>
      <c r="Z12491">
        <v>43</v>
      </c>
      <c r="AA12491">
        <v>12</v>
      </c>
      <c r="AB12491">
        <v>12</v>
      </c>
      <c r="AC12491">
        <v>59</v>
      </c>
    </row>
    <row r="12492" spans="1:29">
      <c r="A12492">
        <v>13508</v>
      </c>
      <c r="B12492" t="s">
        <v>805</v>
      </c>
      <c r="C12492" t="s">
        <v>16138</v>
      </c>
      <c r="J12492" t="s">
        <v>1444</v>
      </c>
      <c r="K12492">
        <v>0</v>
      </c>
      <c r="N12492" t="b">
        <v>1</v>
      </c>
      <c r="O12492" t="b">
        <v>1</v>
      </c>
      <c r="P12492" t="b">
        <v>0</v>
      </c>
      <c r="Q12492">
        <v>3</v>
      </c>
      <c r="R12492">
        <v>3</v>
      </c>
      <c r="S12492">
        <v>1</v>
      </c>
      <c r="T12492">
        <v>1</v>
      </c>
      <c r="V12492" t="s">
        <v>670</v>
      </c>
      <c r="W12492" t="s">
        <v>7579</v>
      </c>
      <c r="X12492" t="s">
        <v>14560</v>
      </c>
      <c r="Y12492">
        <v>44</v>
      </c>
      <c r="Z12492">
        <v>44</v>
      </c>
      <c r="AA12492">
        <v>11</v>
      </c>
      <c r="AB12492">
        <v>11</v>
      </c>
      <c r="AC12492">
        <v>59</v>
      </c>
    </row>
    <row r="12493" spans="1:29">
      <c r="A12493">
        <v>13509</v>
      </c>
      <c r="B12493" t="s">
        <v>805</v>
      </c>
      <c r="C12493" t="s">
        <v>16139</v>
      </c>
      <c r="J12493" t="s">
        <v>1444</v>
      </c>
      <c r="K12493">
        <v>0</v>
      </c>
      <c r="N12493" t="b">
        <v>1</v>
      </c>
      <c r="O12493" t="b">
        <v>1</v>
      </c>
      <c r="P12493" t="b">
        <v>0</v>
      </c>
      <c r="Q12493">
        <v>3</v>
      </c>
      <c r="R12493">
        <v>3</v>
      </c>
      <c r="S12493">
        <v>1</v>
      </c>
      <c r="T12493">
        <v>1</v>
      </c>
      <c r="V12493" t="s">
        <v>670</v>
      </c>
      <c r="W12493" t="s">
        <v>7579</v>
      </c>
      <c r="X12493" t="s">
        <v>16140</v>
      </c>
      <c r="Y12493">
        <v>44</v>
      </c>
      <c r="Z12493">
        <v>44</v>
      </c>
      <c r="AA12493">
        <v>12</v>
      </c>
      <c r="AB12493">
        <v>12</v>
      </c>
      <c r="AC12493">
        <v>59</v>
      </c>
    </row>
    <row r="12494" spans="1:29">
      <c r="A12494">
        <v>13510</v>
      </c>
      <c r="B12494" t="s">
        <v>805</v>
      </c>
      <c r="C12494" t="s">
        <v>16141</v>
      </c>
      <c r="J12494" t="s">
        <v>1444</v>
      </c>
      <c r="K12494">
        <v>0</v>
      </c>
      <c r="N12494" t="b">
        <v>1</v>
      </c>
      <c r="O12494" t="b">
        <v>1</v>
      </c>
      <c r="P12494" t="b">
        <v>0</v>
      </c>
      <c r="Q12494">
        <v>3</v>
      </c>
      <c r="R12494">
        <v>3</v>
      </c>
      <c r="S12494">
        <v>1</v>
      </c>
      <c r="T12494">
        <v>1</v>
      </c>
      <c r="V12494" t="s">
        <v>670</v>
      </c>
      <c r="W12494" t="s">
        <v>7579</v>
      </c>
      <c r="X12494" t="s">
        <v>15385</v>
      </c>
      <c r="Y12494">
        <v>45</v>
      </c>
      <c r="Z12494">
        <v>45</v>
      </c>
      <c r="AA12494">
        <v>11</v>
      </c>
      <c r="AB12494">
        <v>11</v>
      </c>
      <c r="AC12494">
        <v>59</v>
      </c>
    </row>
    <row r="12495" spans="1:29">
      <c r="A12495">
        <v>13511</v>
      </c>
      <c r="B12495" t="s">
        <v>805</v>
      </c>
      <c r="C12495" t="s">
        <v>16142</v>
      </c>
      <c r="J12495" t="s">
        <v>1444</v>
      </c>
      <c r="K12495">
        <v>0</v>
      </c>
      <c r="N12495" t="b">
        <v>1</v>
      </c>
      <c r="O12495" t="b">
        <v>1</v>
      </c>
      <c r="P12495" t="b">
        <v>0</v>
      </c>
      <c r="Q12495">
        <v>3</v>
      </c>
      <c r="R12495">
        <v>3</v>
      </c>
      <c r="S12495">
        <v>1</v>
      </c>
      <c r="T12495">
        <v>1</v>
      </c>
      <c r="V12495" t="s">
        <v>670</v>
      </c>
      <c r="W12495" t="s">
        <v>7579</v>
      </c>
      <c r="X12495" t="s">
        <v>16143</v>
      </c>
      <c r="Y12495">
        <v>45</v>
      </c>
      <c r="Z12495">
        <v>45</v>
      </c>
      <c r="AA12495">
        <v>12</v>
      </c>
      <c r="AB12495">
        <v>12</v>
      </c>
      <c r="AC12495">
        <v>59</v>
      </c>
    </row>
    <row r="12496" spans="1:29">
      <c r="A12496">
        <v>13512</v>
      </c>
      <c r="B12496" t="s">
        <v>805</v>
      </c>
      <c r="C12496" t="s">
        <v>16144</v>
      </c>
      <c r="J12496" t="s">
        <v>1444</v>
      </c>
      <c r="K12496">
        <v>0</v>
      </c>
      <c r="N12496" t="b">
        <v>1</v>
      </c>
      <c r="O12496" t="b">
        <v>1</v>
      </c>
      <c r="P12496" t="b">
        <v>0</v>
      </c>
      <c r="Q12496">
        <v>3</v>
      </c>
      <c r="R12496">
        <v>3</v>
      </c>
      <c r="S12496">
        <v>1</v>
      </c>
      <c r="T12496">
        <v>1</v>
      </c>
      <c r="V12496" t="s">
        <v>670</v>
      </c>
      <c r="W12496" t="s">
        <v>7579</v>
      </c>
      <c r="X12496" t="s">
        <v>15803</v>
      </c>
      <c r="Y12496">
        <v>46</v>
      </c>
      <c r="Z12496">
        <v>46</v>
      </c>
      <c r="AA12496">
        <v>11</v>
      </c>
      <c r="AB12496">
        <v>11</v>
      </c>
      <c r="AC12496">
        <v>59</v>
      </c>
    </row>
    <row r="12497" spans="1:29">
      <c r="A12497">
        <v>13513</v>
      </c>
      <c r="B12497" t="s">
        <v>805</v>
      </c>
      <c r="C12497" t="s">
        <v>16145</v>
      </c>
      <c r="J12497" t="s">
        <v>1444</v>
      </c>
      <c r="K12497">
        <v>0</v>
      </c>
      <c r="N12497" t="b">
        <v>1</v>
      </c>
      <c r="O12497" t="b">
        <v>1</v>
      </c>
      <c r="P12497" t="b">
        <v>0</v>
      </c>
      <c r="Q12497">
        <v>3</v>
      </c>
      <c r="R12497">
        <v>3</v>
      </c>
      <c r="S12497">
        <v>1</v>
      </c>
      <c r="T12497">
        <v>1</v>
      </c>
      <c r="V12497" t="s">
        <v>670</v>
      </c>
      <c r="W12497" t="s">
        <v>7579</v>
      </c>
      <c r="X12497" t="s">
        <v>16146</v>
      </c>
      <c r="Y12497">
        <v>46</v>
      </c>
      <c r="Z12497">
        <v>46</v>
      </c>
      <c r="AA12497">
        <v>12</v>
      </c>
      <c r="AB12497">
        <v>12</v>
      </c>
      <c r="AC12497">
        <v>59</v>
      </c>
    </row>
    <row r="12498" spans="1:29">
      <c r="A12498">
        <v>13514</v>
      </c>
      <c r="B12498" t="s">
        <v>805</v>
      </c>
      <c r="C12498" t="s">
        <v>16147</v>
      </c>
      <c r="J12498" t="s">
        <v>1444</v>
      </c>
      <c r="K12498">
        <v>0</v>
      </c>
      <c r="N12498" t="b">
        <v>1</v>
      </c>
      <c r="O12498" t="b">
        <v>1</v>
      </c>
      <c r="P12498" t="b">
        <v>0</v>
      </c>
      <c r="Q12498">
        <v>3</v>
      </c>
      <c r="R12498">
        <v>3</v>
      </c>
      <c r="S12498">
        <v>1</v>
      </c>
      <c r="T12498">
        <v>1</v>
      </c>
      <c r="V12498" t="s">
        <v>670</v>
      </c>
      <c r="W12498" t="s">
        <v>7579</v>
      </c>
      <c r="X12498" t="s">
        <v>16043</v>
      </c>
      <c r="Y12498">
        <v>47</v>
      </c>
      <c r="Z12498">
        <v>47</v>
      </c>
      <c r="AA12498">
        <v>11</v>
      </c>
      <c r="AB12498">
        <v>11</v>
      </c>
      <c r="AC12498">
        <v>59</v>
      </c>
    </row>
    <row r="12499" spans="1:29">
      <c r="A12499">
        <v>13515</v>
      </c>
      <c r="B12499" t="s">
        <v>805</v>
      </c>
      <c r="C12499" t="s">
        <v>16148</v>
      </c>
      <c r="J12499" t="s">
        <v>1444</v>
      </c>
      <c r="K12499">
        <v>0</v>
      </c>
      <c r="N12499" t="b">
        <v>1</v>
      </c>
      <c r="O12499" t="b">
        <v>1</v>
      </c>
      <c r="P12499" t="b">
        <v>0</v>
      </c>
      <c r="Q12499">
        <v>3</v>
      </c>
      <c r="R12499">
        <v>3</v>
      </c>
      <c r="S12499">
        <v>1</v>
      </c>
      <c r="T12499">
        <v>1</v>
      </c>
      <c r="V12499" t="s">
        <v>670</v>
      </c>
      <c r="W12499" t="s">
        <v>7579</v>
      </c>
      <c r="X12499" t="s">
        <v>16149</v>
      </c>
      <c r="Y12499">
        <v>47</v>
      </c>
      <c r="Z12499">
        <v>47</v>
      </c>
      <c r="AA12499">
        <v>12</v>
      </c>
      <c r="AB12499">
        <v>12</v>
      </c>
      <c r="AC12499">
        <v>59</v>
      </c>
    </row>
    <row r="12500" spans="1:29">
      <c r="A12500">
        <v>13516</v>
      </c>
      <c r="B12500" t="s">
        <v>805</v>
      </c>
      <c r="C12500" t="s">
        <v>16150</v>
      </c>
      <c r="J12500" t="s">
        <v>1444</v>
      </c>
      <c r="K12500">
        <v>0</v>
      </c>
      <c r="N12500" t="b">
        <v>1</v>
      </c>
      <c r="O12500" t="b">
        <v>1</v>
      </c>
      <c r="P12500" t="b">
        <v>0</v>
      </c>
      <c r="Q12500">
        <v>3</v>
      </c>
      <c r="R12500">
        <v>3</v>
      </c>
      <c r="S12500">
        <v>1</v>
      </c>
      <c r="T12500">
        <v>1</v>
      </c>
      <c r="V12500" t="s">
        <v>670</v>
      </c>
      <c r="W12500" t="s">
        <v>7579</v>
      </c>
      <c r="X12500" t="s">
        <v>15387</v>
      </c>
      <c r="Y12500">
        <v>49</v>
      </c>
      <c r="Z12500">
        <v>49</v>
      </c>
      <c r="AA12500">
        <v>11</v>
      </c>
      <c r="AB12500">
        <v>11</v>
      </c>
      <c r="AC12500">
        <v>59</v>
      </c>
    </row>
    <row r="12501" spans="1:29">
      <c r="A12501">
        <v>13517</v>
      </c>
      <c r="B12501" t="s">
        <v>805</v>
      </c>
      <c r="C12501" t="s">
        <v>16151</v>
      </c>
      <c r="J12501" t="s">
        <v>1444</v>
      </c>
      <c r="K12501">
        <v>0</v>
      </c>
      <c r="N12501" t="b">
        <v>1</v>
      </c>
      <c r="O12501" t="b">
        <v>1</v>
      </c>
      <c r="P12501" t="b">
        <v>0</v>
      </c>
      <c r="Q12501">
        <v>3</v>
      </c>
      <c r="R12501">
        <v>3</v>
      </c>
      <c r="S12501">
        <v>1</v>
      </c>
      <c r="T12501">
        <v>1</v>
      </c>
      <c r="V12501" t="s">
        <v>670</v>
      </c>
      <c r="W12501" t="s">
        <v>7579</v>
      </c>
      <c r="X12501" t="s">
        <v>16152</v>
      </c>
      <c r="Y12501">
        <v>49</v>
      </c>
      <c r="Z12501">
        <v>49</v>
      </c>
      <c r="AA12501">
        <v>12</v>
      </c>
      <c r="AB12501">
        <v>12</v>
      </c>
      <c r="AC12501">
        <v>59</v>
      </c>
    </row>
    <row r="12502" spans="1:29">
      <c r="A12502">
        <v>13518</v>
      </c>
      <c r="B12502" t="s">
        <v>805</v>
      </c>
      <c r="C12502" t="s">
        <v>16153</v>
      </c>
      <c r="J12502" t="s">
        <v>1444</v>
      </c>
      <c r="K12502">
        <v>0</v>
      </c>
      <c r="N12502" t="b">
        <v>1</v>
      </c>
      <c r="O12502" t="b">
        <v>1</v>
      </c>
      <c r="P12502" t="b">
        <v>0</v>
      </c>
      <c r="Q12502">
        <v>3</v>
      </c>
      <c r="R12502">
        <v>3</v>
      </c>
      <c r="S12502">
        <v>1</v>
      </c>
      <c r="T12502">
        <v>1</v>
      </c>
      <c r="V12502" t="s">
        <v>670</v>
      </c>
      <c r="W12502" t="s">
        <v>7579</v>
      </c>
      <c r="X12502" t="s">
        <v>16154</v>
      </c>
      <c r="Y12502">
        <v>51</v>
      </c>
      <c r="Z12502">
        <v>51</v>
      </c>
      <c r="AA12502">
        <v>11</v>
      </c>
      <c r="AB12502">
        <v>11</v>
      </c>
      <c r="AC12502">
        <v>59</v>
      </c>
    </row>
    <row r="12503" spans="1:29">
      <c r="A12503">
        <v>13519</v>
      </c>
      <c r="B12503" t="s">
        <v>805</v>
      </c>
      <c r="C12503" t="s">
        <v>16155</v>
      </c>
      <c r="J12503" t="s">
        <v>1444</v>
      </c>
      <c r="K12503">
        <v>0</v>
      </c>
      <c r="N12503" t="b">
        <v>1</v>
      </c>
      <c r="O12503" t="b">
        <v>1</v>
      </c>
      <c r="P12503" t="b">
        <v>0</v>
      </c>
      <c r="Q12503">
        <v>3</v>
      </c>
      <c r="R12503">
        <v>3</v>
      </c>
      <c r="S12503">
        <v>1</v>
      </c>
      <c r="T12503">
        <v>1</v>
      </c>
      <c r="V12503" t="s">
        <v>670</v>
      </c>
      <c r="W12503" t="s">
        <v>7579</v>
      </c>
      <c r="X12503" t="s">
        <v>16156</v>
      </c>
      <c r="Y12503">
        <v>52</v>
      </c>
      <c r="Z12503">
        <v>52</v>
      </c>
      <c r="AA12503">
        <v>11</v>
      </c>
      <c r="AB12503">
        <v>11</v>
      </c>
      <c r="AC12503">
        <v>59</v>
      </c>
    </row>
    <row r="12504" spans="1:29">
      <c r="A12504">
        <v>13520</v>
      </c>
      <c r="B12504" t="s">
        <v>805</v>
      </c>
      <c r="C12504" t="s">
        <v>16157</v>
      </c>
      <c r="J12504" t="s">
        <v>1444</v>
      </c>
      <c r="K12504">
        <v>0</v>
      </c>
      <c r="N12504" t="b">
        <v>1</v>
      </c>
      <c r="O12504" t="b">
        <v>1</v>
      </c>
      <c r="P12504" t="b">
        <v>0</v>
      </c>
      <c r="Q12504">
        <v>3</v>
      </c>
      <c r="R12504">
        <v>3</v>
      </c>
      <c r="S12504">
        <v>1</v>
      </c>
      <c r="T12504">
        <v>1</v>
      </c>
      <c r="V12504" t="s">
        <v>670</v>
      </c>
      <c r="W12504" t="s">
        <v>7579</v>
      </c>
      <c r="X12504" t="s">
        <v>16158</v>
      </c>
      <c r="Y12504">
        <v>53</v>
      </c>
      <c r="Z12504">
        <v>53</v>
      </c>
      <c r="AA12504">
        <v>11</v>
      </c>
      <c r="AB12504">
        <v>11</v>
      </c>
      <c r="AC12504">
        <v>59</v>
      </c>
    </row>
    <row r="12505" spans="1:29">
      <c r="A12505">
        <v>13521</v>
      </c>
      <c r="B12505" t="s">
        <v>805</v>
      </c>
      <c r="C12505" t="s">
        <v>16159</v>
      </c>
      <c r="J12505" t="s">
        <v>1444</v>
      </c>
      <c r="K12505">
        <v>0</v>
      </c>
      <c r="N12505" t="b">
        <v>1</v>
      </c>
      <c r="O12505" t="b">
        <v>1</v>
      </c>
      <c r="P12505" t="b">
        <v>0</v>
      </c>
      <c r="Q12505">
        <v>3</v>
      </c>
      <c r="R12505">
        <v>3</v>
      </c>
      <c r="S12505">
        <v>1</v>
      </c>
      <c r="T12505">
        <v>1</v>
      </c>
      <c r="V12505" t="s">
        <v>670</v>
      </c>
      <c r="W12505" t="s">
        <v>7579</v>
      </c>
      <c r="X12505" t="s">
        <v>16160</v>
      </c>
      <c r="Y12505">
        <v>54</v>
      </c>
      <c r="Z12505">
        <v>54</v>
      </c>
      <c r="AA12505">
        <v>11</v>
      </c>
      <c r="AB12505">
        <v>11</v>
      </c>
      <c r="AC12505">
        <v>59</v>
      </c>
    </row>
    <row r="12506" spans="1:29">
      <c r="A12506">
        <v>13522</v>
      </c>
      <c r="B12506" t="s">
        <v>805</v>
      </c>
      <c r="C12506" t="s">
        <v>16161</v>
      </c>
      <c r="J12506" t="s">
        <v>1444</v>
      </c>
      <c r="K12506">
        <v>0</v>
      </c>
      <c r="N12506" t="b">
        <v>1</v>
      </c>
      <c r="O12506" t="b">
        <v>1</v>
      </c>
      <c r="P12506" t="b">
        <v>0</v>
      </c>
      <c r="Q12506">
        <v>3</v>
      </c>
      <c r="R12506">
        <v>3</v>
      </c>
      <c r="S12506">
        <v>1</v>
      </c>
      <c r="T12506">
        <v>1</v>
      </c>
      <c r="V12506" t="s">
        <v>670</v>
      </c>
      <c r="W12506" t="s">
        <v>7579</v>
      </c>
      <c r="X12506" t="s">
        <v>16162</v>
      </c>
      <c r="Y12506">
        <v>55</v>
      </c>
      <c r="Z12506">
        <v>55</v>
      </c>
      <c r="AA12506">
        <v>11</v>
      </c>
      <c r="AB12506">
        <v>11</v>
      </c>
      <c r="AC12506">
        <v>59</v>
      </c>
    </row>
    <row r="12507" spans="1:29">
      <c r="A12507">
        <v>13523</v>
      </c>
      <c r="B12507" t="s">
        <v>805</v>
      </c>
      <c r="C12507" t="s">
        <v>16163</v>
      </c>
      <c r="J12507" t="s">
        <v>1444</v>
      </c>
      <c r="K12507">
        <v>0</v>
      </c>
      <c r="N12507" t="b">
        <v>1</v>
      </c>
      <c r="O12507" t="b">
        <v>1</v>
      </c>
      <c r="P12507" t="b">
        <v>0</v>
      </c>
      <c r="Q12507">
        <v>3</v>
      </c>
      <c r="R12507">
        <v>3</v>
      </c>
      <c r="S12507">
        <v>1</v>
      </c>
      <c r="T12507">
        <v>1</v>
      </c>
      <c r="V12507" t="s">
        <v>670</v>
      </c>
      <c r="W12507" t="s">
        <v>7579</v>
      </c>
      <c r="X12507" t="s">
        <v>16164</v>
      </c>
      <c r="Y12507">
        <v>56</v>
      </c>
      <c r="Z12507">
        <v>56</v>
      </c>
      <c r="AA12507">
        <v>11</v>
      </c>
      <c r="AB12507">
        <v>11</v>
      </c>
      <c r="AC12507">
        <v>59</v>
      </c>
    </row>
    <row r="12508" spans="1:29">
      <c r="A12508">
        <v>13524</v>
      </c>
      <c r="B12508" t="s">
        <v>805</v>
      </c>
      <c r="C12508" t="s">
        <v>16165</v>
      </c>
      <c r="J12508" t="s">
        <v>1444</v>
      </c>
      <c r="K12508">
        <v>0</v>
      </c>
      <c r="N12508" t="b">
        <v>1</v>
      </c>
      <c r="O12508" t="b">
        <v>1</v>
      </c>
      <c r="P12508" t="b">
        <v>0</v>
      </c>
      <c r="Q12508">
        <v>3</v>
      </c>
      <c r="R12508">
        <v>3</v>
      </c>
      <c r="S12508">
        <v>1</v>
      </c>
      <c r="T12508">
        <v>1</v>
      </c>
      <c r="V12508" t="s">
        <v>670</v>
      </c>
      <c r="W12508" t="s">
        <v>7579</v>
      </c>
      <c r="X12508" t="s">
        <v>16166</v>
      </c>
      <c r="Y12508">
        <v>57</v>
      </c>
      <c r="Z12508">
        <v>57</v>
      </c>
      <c r="AA12508">
        <v>11</v>
      </c>
      <c r="AB12508">
        <v>11</v>
      </c>
      <c r="AC12508">
        <v>59</v>
      </c>
    </row>
    <row r="12509" spans="1:29">
      <c r="A12509">
        <v>13525</v>
      </c>
      <c r="B12509" t="s">
        <v>805</v>
      </c>
      <c r="C12509" t="s">
        <v>16167</v>
      </c>
      <c r="J12509" t="s">
        <v>1444</v>
      </c>
      <c r="K12509">
        <v>0</v>
      </c>
      <c r="N12509" t="b">
        <v>1</v>
      </c>
      <c r="O12509" t="b">
        <v>1</v>
      </c>
      <c r="P12509" t="b">
        <v>0</v>
      </c>
      <c r="Q12509">
        <v>3</v>
      </c>
      <c r="R12509">
        <v>3</v>
      </c>
      <c r="S12509">
        <v>1</v>
      </c>
      <c r="T12509">
        <v>1</v>
      </c>
      <c r="V12509" t="s">
        <v>670</v>
      </c>
      <c r="W12509" t="s">
        <v>7579</v>
      </c>
      <c r="X12509" t="s">
        <v>16168</v>
      </c>
      <c r="Y12509">
        <v>58</v>
      </c>
      <c r="Z12509">
        <v>58</v>
      </c>
      <c r="AA12509">
        <v>11</v>
      </c>
      <c r="AB12509">
        <v>11</v>
      </c>
      <c r="AC12509">
        <v>59</v>
      </c>
    </row>
    <row r="12510" spans="1:29">
      <c r="A12510">
        <v>13526</v>
      </c>
      <c r="B12510" t="s">
        <v>805</v>
      </c>
      <c r="C12510" t="s">
        <v>16169</v>
      </c>
      <c r="J12510" t="s">
        <v>1444</v>
      </c>
      <c r="K12510">
        <v>0</v>
      </c>
      <c r="N12510" t="b">
        <v>1</v>
      </c>
      <c r="O12510" t="b">
        <v>1</v>
      </c>
      <c r="P12510" t="b">
        <v>0</v>
      </c>
      <c r="Q12510">
        <v>3</v>
      </c>
      <c r="R12510">
        <v>3</v>
      </c>
      <c r="S12510">
        <v>1</v>
      </c>
      <c r="T12510">
        <v>1</v>
      </c>
      <c r="V12510" t="s">
        <v>670</v>
      </c>
      <c r="W12510" t="s">
        <v>7579</v>
      </c>
      <c r="X12510" t="s">
        <v>16170</v>
      </c>
      <c r="Y12510">
        <v>59</v>
      </c>
      <c r="Z12510">
        <v>59</v>
      </c>
      <c r="AA12510">
        <v>11</v>
      </c>
      <c r="AB12510">
        <v>11</v>
      </c>
      <c r="AC12510">
        <v>59</v>
      </c>
    </row>
    <row r="12511" spans="1:29">
      <c r="A12511">
        <v>13527</v>
      </c>
      <c r="B12511" t="s">
        <v>805</v>
      </c>
      <c r="C12511" t="s">
        <v>16171</v>
      </c>
      <c r="J12511" t="s">
        <v>1444</v>
      </c>
      <c r="K12511">
        <v>0</v>
      </c>
      <c r="N12511" t="b">
        <v>1</v>
      </c>
      <c r="O12511" t="b">
        <v>1</v>
      </c>
      <c r="P12511" t="b">
        <v>0</v>
      </c>
      <c r="Q12511">
        <v>3</v>
      </c>
      <c r="R12511">
        <v>3</v>
      </c>
      <c r="S12511">
        <v>1</v>
      </c>
      <c r="T12511">
        <v>1</v>
      </c>
      <c r="V12511" t="s">
        <v>670</v>
      </c>
      <c r="W12511" t="s">
        <v>7579</v>
      </c>
      <c r="X12511" t="s">
        <v>16172</v>
      </c>
      <c r="Y12511">
        <v>60</v>
      </c>
      <c r="Z12511">
        <v>60</v>
      </c>
      <c r="AA12511">
        <v>11</v>
      </c>
      <c r="AB12511">
        <v>11</v>
      </c>
      <c r="AC12511">
        <v>59</v>
      </c>
    </row>
    <row r="12512" spans="1:29">
      <c r="A12512">
        <v>13528</v>
      </c>
      <c r="B12512" t="s">
        <v>805</v>
      </c>
      <c r="C12512" t="s">
        <v>16173</v>
      </c>
      <c r="J12512" t="s">
        <v>1444</v>
      </c>
      <c r="K12512">
        <v>0</v>
      </c>
      <c r="N12512" t="b">
        <v>1</v>
      </c>
      <c r="O12512" t="b">
        <v>1</v>
      </c>
      <c r="P12512" t="b">
        <v>0</v>
      </c>
      <c r="Q12512">
        <v>3</v>
      </c>
      <c r="R12512">
        <v>3</v>
      </c>
      <c r="S12512">
        <v>1</v>
      </c>
      <c r="T12512">
        <v>1</v>
      </c>
      <c r="V12512" t="s">
        <v>670</v>
      </c>
      <c r="W12512" t="s">
        <v>7579</v>
      </c>
      <c r="X12512" t="s">
        <v>16174</v>
      </c>
      <c r="Y12512">
        <v>61</v>
      </c>
      <c r="Z12512">
        <v>61</v>
      </c>
      <c r="AA12512">
        <v>11</v>
      </c>
      <c r="AB12512">
        <v>11</v>
      </c>
      <c r="AC12512">
        <v>59</v>
      </c>
    </row>
    <row r="12513" spans="1:29">
      <c r="A12513">
        <v>13529</v>
      </c>
      <c r="B12513" t="s">
        <v>805</v>
      </c>
      <c r="C12513" t="s">
        <v>16175</v>
      </c>
      <c r="J12513" t="s">
        <v>1444</v>
      </c>
      <c r="K12513">
        <v>0</v>
      </c>
      <c r="N12513" t="b">
        <v>1</v>
      </c>
      <c r="O12513" t="b">
        <v>1</v>
      </c>
      <c r="P12513" t="b">
        <v>0</v>
      </c>
      <c r="Q12513">
        <v>3</v>
      </c>
      <c r="R12513">
        <v>3</v>
      </c>
      <c r="S12513">
        <v>1</v>
      </c>
      <c r="T12513">
        <v>1</v>
      </c>
      <c r="V12513" t="s">
        <v>670</v>
      </c>
      <c r="W12513" t="s">
        <v>7579</v>
      </c>
      <c r="X12513" t="s">
        <v>16176</v>
      </c>
      <c r="Y12513">
        <v>62</v>
      </c>
      <c r="Z12513">
        <v>62</v>
      </c>
      <c r="AA12513">
        <v>11</v>
      </c>
      <c r="AB12513">
        <v>11</v>
      </c>
      <c r="AC12513">
        <v>59</v>
      </c>
    </row>
    <row r="12514" spans="1:29">
      <c r="A12514">
        <v>13530</v>
      </c>
      <c r="B12514" t="s">
        <v>805</v>
      </c>
      <c r="C12514" t="s">
        <v>16177</v>
      </c>
      <c r="J12514" t="s">
        <v>1444</v>
      </c>
      <c r="K12514">
        <v>0</v>
      </c>
      <c r="N12514" t="b">
        <v>1</v>
      </c>
      <c r="O12514" t="b">
        <v>1</v>
      </c>
      <c r="P12514" t="b">
        <v>0</v>
      </c>
      <c r="Q12514">
        <v>3</v>
      </c>
      <c r="R12514">
        <v>3</v>
      </c>
      <c r="S12514">
        <v>1</v>
      </c>
      <c r="T12514">
        <v>1</v>
      </c>
      <c r="V12514" t="s">
        <v>670</v>
      </c>
      <c r="W12514" t="s">
        <v>7579</v>
      </c>
      <c r="X12514" t="s">
        <v>16178</v>
      </c>
      <c r="Y12514">
        <v>63</v>
      </c>
      <c r="Z12514">
        <v>63</v>
      </c>
      <c r="AA12514">
        <v>11</v>
      </c>
      <c r="AB12514">
        <v>11</v>
      </c>
      <c r="AC12514">
        <v>59</v>
      </c>
    </row>
    <row r="12515" spans="1:29">
      <c r="A12515">
        <v>13531</v>
      </c>
      <c r="B12515" t="s">
        <v>805</v>
      </c>
      <c r="C12515" t="s">
        <v>16179</v>
      </c>
      <c r="J12515" t="s">
        <v>1444</v>
      </c>
      <c r="K12515">
        <v>0</v>
      </c>
      <c r="N12515" t="b">
        <v>0</v>
      </c>
      <c r="O12515" t="b">
        <v>1</v>
      </c>
      <c r="P12515" t="b">
        <v>0</v>
      </c>
      <c r="Q12515">
        <v>3</v>
      </c>
      <c r="R12515">
        <v>3</v>
      </c>
      <c r="S12515">
        <v>1</v>
      </c>
      <c r="T12515">
        <v>1</v>
      </c>
      <c r="V12515" t="s">
        <v>670</v>
      </c>
      <c r="W12515" t="s">
        <v>7579</v>
      </c>
      <c r="X12515" t="s">
        <v>16180</v>
      </c>
      <c r="Y12515">
        <v>65</v>
      </c>
      <c r="Z12515">
        <v>65</v>
      </c>
      <c r="AA12515">
        <v>11</v>
      </c>
      <c r="AB12515">
        <v>11</v>
      </c>
      <c r="AC12515">
        <v>59</v>
      </c>
    </row>
    <row r="12516" spans="1:29">
      <c r="A12516">
        <v>13532</v>
      </c>
      <c r="B12516" t="s">
        <v>805</v>
      </c>
      <c r="C12516" t="s">
        <v>16181</v>
      </c>
      <c r="J12516" t="s">
        <v>1444</v>
      </c>
      <c r="K12516">
        <v>0</v>
      </c>
      <c r="N12516" t="b">
        <v>0</v>
      </c>
      <c r="O12516" t="b">
        <v>1</v>
      </c>
      <c r="P12516" t="b">
        <v>0</v>
      </c>
      <c r="Q12516">
        <v>3</v>
      </c>
      <c r="R12516">
        <v>3</v>
      </c>
      <c r="S12516">
        <v>1</v>
      </c>
      <c r="T12516">
        <v>1</v>
      </c>
      <c r="V12516" t="s">
        <v>670</v>
      </c>
      <c r="W12516" t="s">
        <v>7579</v>
      </c>
      <c r="X12516" t="s">
        <v>16182</v>
      </c>
      <c r="Y12516">
        <v>65</v>
      </c>
      <c r="Z12516">
        <v>65</v>
      </c>
      <c r="AA12516">
        <v>12</v>
      </c>
      <c r="AB12516">
        <v>12</v>
      </c>
      <c r="AC12516">
        <v>59</v>
      </c>
    </row>
    <row r="12517" spans="1:29">
      <c r="A12517">
        <v>13533</v>
      </c>
      <c r="B12517" t="s">
        <v>1503</v>
      </c>
      <c r="C12517" t="s">
        <v>16183</v>
      </c>
      <c r="D12517" t="s">
        <v>16184</v>
      </c>
      <c r="E12517" t="s">
        <v>16185</v>
      </c>
      <c r="V12517" t="s">
        <v>753</v>
      </c>
      <c r="W12517" t="s">
        <v>6073</v>
      </c>
      <c r="X12517" t="s">
        <v>16186</v>
      </c>
      <c r="Y12517">
        <v>12</v>
      </c>
      <c r="Z12517">
        <v>62</v>
      </c>
      <c r="AA12517">
        <v>11</v>
      </c>
      <c r="AB12517">
        <v>14</v>
      </c>
      <c r="AC12517">
        <v>45</v>
      </c>
    </row>
    <row r="12518" spans="1:29">
      <c r="A12518">
        <v>13534</v>
      </c>
      <c r="B12518" t="s">
        <v>827</v>
      </c>
      <c r="C12518" t="s">
        <v>16187</v>
      </c>
      <c r="V12518" t="s">
        <v>753</v>
      </c>
      <c r="W12518" t="s">
        <v>6073</v>
      </c>
      <c r="X12518" t="s">
        <v>16188</v>
      </c>
      <c r="Y12518">
        <v>12</v>
      </c>
      <c r="Z12518">
        <v>62</v>
      </c>
      <c r="AA12518">
        <v>11</v>
      </c>
      <c r="AB12518">
        <v>13</v>
      </c>
      <c r="AC12518">
        <v>45</v>
      </c>
    </row>
    <row r="12519" spans="1:29">
      <c r="A12519">
        <v>13535</v>
      </c>
      <c r="B12519" t="s">
        <v>1508</v>
      </c>
      <c r="C12519" t="s">
        <v>16189</v>
      </c>
      <c r="V12519" t="s">
        <v>753</v>
      </c>
      <c r="W12519" t="s">
        <v>6073</v>
      </c>
      <c r="X12519" t="s">
        <v>16190</v>
      </c>
      <c r="Y12519">
        <v>13</v>
      </c>
      <c r="Z12519">
        <v>62</v>
      </c>
      <c r="AA12519">
        <v>11</v>
      </c>
      <c r="AB12519">
        <v>14</v>
      </c>
      <c r="AC12519">
        <v>45</v>
      </c>
    </row>
    <row r="12520" spans="1:29">
      <c r="A12520">
        <v>13536</v>
      </c>
      <c r="B12520" t="s">
        <v>805</v>
      </c>
      <c r="C12520" t="s">
        <v>16191</v>
      </c>
      <c r="J12520" t="s">
        <v>1444</v>
      </c>
      <c r="K12520">
        <v>0</v>
      </c>
      <c r="N12520" t="b">
        <v>1</v>
      </c>
      <c r="O12520" t="b">
        <v>1</v>
      </c>
      <c r="P12520" t="b">
        <v>0</v>
      </c>
      <c r="Q12520">
        <v>4</v>
      </c>
      <c r="R12520">
        <v>4</v>
      </c>
      <c r="S12520">
        <v>1</v>
      </c>
      <c r="T12520">
        <v>1</v>
      </c>
      <c r="V12520" t="s">
        <v>753</v>
      </c>
      <c r="W12520" t="s">
        <v>6073</v>
      </c>
      <c r="X12520" t="s">
        <v>15358</v>
      </c>
      <c r="Y12520">
        <v>16</v>
      </c>
      <c r="Z12520">
        <v>16</v>
      </c>
      <c r="AA12520">
        <v>11</v>
      </c>
      <c r="AB12520">
        <v>11</v>
      </c>
      <c r="AC12520">
        <v>45</v>
      </c>
    </row>
    <row r="12521" spans="1:29">
      <c r="A12521">
        <v>13537</v>
      </c>
      <c r="B12521" t="s">
        <v>805</v>
      </c>
      <c r="C12521" t="s">
        <v>16192</v>
      </c>
      <c r="J12521" t="s">
        <v>1444</v>
      </c>
      <c r="K12521">
        <v>0</v>
      </c>
      <c r="N12521" t="b">
        <v>1</v>
      </c>
      <c r="O12521" t="b">
        <v>1</v>
      </c>
      <c r="P12521" t="b">
        <v>0</v>
      </c>
      <c r="Q12521">
        <v>4</v>
      </c>
      <c r="R12521">
        <v>4</v>
      </c>
      <c r="S12521">
        <v>1</v>
      </c>
      <c r="T12521">
        <v>1</v>
      </c>
      <c r="V12521" t="s">
        <v>753</v>
      </c>
      <c r="W12521" t="s">
        <v>6073</v>
      </c>
      <c r="X12521" t="s">
        <v>15426</v>
      </c>
      <c r="Y12521">
        <v>16</v>
      </c>
      <c r="Z12521">
        <v>16</v>
      </c>
      <c r="AA12521">
        <v>12</v>
      </c>
      <c r="AB12521">
        <v>12</v>
      </c>
      <c r="AC12521">
        <v>45</v>
      </c>
    </row>
    <row r="12522" spans="1:29">
      <c r="A12522">
        <v>13538</v>
      </c>
      <c r="B12522" t="s">
        <v>805</v>
      </c>
      <c r="C12522" t="s">
        <v>16193</v>
      </c>
      <c r="J12522" t="s">
        <v>1444</v>
      </c>
      <c r="K12522">
        <v>0</v>
      </c>
      <c r="N12522" t="b">
        <v>1</v>
      </c>
      <c r="O12522" t="b">
        <v>1</v>
      </c>
      <c r="P12522" t="b">
        <v>0</v>
      </c>
      <c r="Q12522">
        <v>4</v>
      </c>
      <c r="R12522">
        <v>4</v>
      </c>
      <c r="S12522">
        <v>1</v>
      </c>
      <c r="T12522">
        <v>1</v>
      </c>
      <c r="V12522" t="s">
        <v>753</v>
      </c>
      <c r="W12522" t="s">
        <v>6073</v>
      </c>
      <c r="X12522" t="s">
        <v>14528</v>
      </c>
      <c r="Y12522">
        <v>17</v>
      </c>
      <c r="Z12522">
        <v>17</v>
      </c>
      <c r="AA12522">
        <v>11</v>
      </c>
      <c r="AB12522">
        <v>11</v>
      </c>
      <c r="AC12522">
        <v>45</v>
      </c>
    </row>
    <row r="12523" spans="1:29">
      <c r="A12523">
        <v>13539</v>
      </c>
      <c r="B12523" t="s">
        <v>805</v>
      </c>
      <c r="C12523" t="s">
        <v>16194</v>
      </c>
      <c r="J12523" t="s">
        <v>1444</v>
      </c>
      <c r="K12523">
        <v>0</v>
      </c>
      <c r="N12523" t="b">
        <v>1</v>
      </c>
      <c r="O12523" t="b">
        <v>1</v>
      </c>
      <c r="P12523" t="b">
        <v>0</v>
      </c>
      <c r="Q12523">
        <v>4</v>
      </c>
      <c r="R12523">
        <v>4</v>
      </c>
      <c r="S12523">
        <v>1</v>
      </c>
      <c r="T12523">
        <v>1</v>
      </c>
      <c r="V12523" t="s">
        <v>753</v>
      </c>
      <c r="W12523" t="s">
        <v>6073</v>
      </c>
      <c r="X12523" t="s">
        <v>15427</v>
      </c>
      <c r="Y12523">
        <v>17</v>
      </c>
      <c r="Z12523">
        <v>17</v>
      </c>
      <c r="AA12523">
        <v>12</v>
      </c>
      <c r="AB12523">
        <v>12</v>
      </c>
      <c r="AC12523">
        <v>45</v>
      </c>
    </row>
    <row r="12524" spans="1:29">
      <c r="A12524">
        <v>13540</v>
      </c>
      <c r="B12524" t="s">
        <v>805</v>
      </c>
      <c r="C12524" t="s">
        <v>16195</v>
      </c>
      <c r="J12524" t="s">
        <v>1444</v>
      </c>
      <c r="K12524">
        <v>0</v>
      </c>
      <c r="N12524" t="b">
        <v>1</v>
      </c>
      <c r="O12524" t="b">
        <v>1</v>
      </c>
      <c r="P12524" t="b">
        <v>0</v>
      </c>
      <c r="Q12524">
        <v>4</v>
      </c>
      <c r="R12524">
        <v>4</v>
      </c>
      <c r="S12524">
        <v>1</v>
      </c>
      <c r="T12524">
        <v>1</v>
      </c>
      <c r="V12524" t="s">
        <v>753</v>
      </c>
      <c r="W12524" t="s">
        <v>6073</v>
      </c>
      <c r="X12524" t="s">
        <v>15359</v>
      </c>
      <c r="Y12524">
        <v>18</v>
      </c>
      <c r="Z12524">
        <v>18</v>
      </c>
      <c r="AA12524">
        <v>11</v>
      </c>
      <c r="AB12524">
        <v>11</v>
      </c>
      <c r="AC12524">
        <v>45</v>
      </c>
    </row>
    <row r="12525" spans="1:29">
      <c r="A12525">
        <v>13541</v>
      </c>
      <c r="B12525" t="s">
        <v>805</v>
      </c>
      <c r="C12525" t="s">
        <v>16196</v>
      </c>
      <c r="J12525" t="s">
        <v>1444</v>
      </c>
      <c r="K12525">
        <v>0</v>
      </c>
      <c r="N12525" t="b">
        <v>1</v>
      </c>
      <c r="O12525" t="b">
        <v>1</v>
      </c>
      <c r="P12525" t="b">
        <v>0</v>
      </c>
      <c r="Q12525">
        <v>4</v>
      </c>
      <c r="R12525">
        <v>4</v>
      </c>
      <c r="S12525">
        <v>1</v>
      </c>
      <c r="T12525">
        <v>1</v>
      </c>
      <c r="V12525" t="s">
        <v>753</v>
      </c>
      <c r="W12525" t="s">
        <v>6073</v>
      </c>
      <c r="X12525" t="s">
        <v>15428</v>
      </c>
      <c r="Y12525">
        <v>18</v>
      </c>
      <c r="Z12525">
        <v>18</v>
      </c>
      <c r="AA12525">
        <v>12</v>
      </c>
      <c r="AB12525">
        <v>12</v>
      </c>
      <c r="AC12525">
        <v>45</v>
      </c>
    </row>
    <row r="12526" spans="1:29">
      <c r="A12526">
        <v>13542</v>
      </c>
      <c r="B12526" t="s">
        <v>805</v>
      </c>
      <c r="C12526" t="s">
        <v>16197</v>
      </c>
      <c r="J12526" t="s">
        <v>1444</v>
      </c>
      <c r="K12526">
        <v>0</v>
      </c>
      <c r="N12526" t="b">
        <v>1</v>
      </c>
      <c r="O12526" t="b">
        <v>1</v>
      </c>
      <c r="P12526" t="b">
        <v>0</v>
      </c>
      <c r="Q12526">
        <v>4</v>
      </c>
      <c r="R12526">
        <v>4</v>
      </c>
      <c r="S12526">
        <v>1</v>
      </c>
      <c r="T12526">
        <v>1</v>
      </c>
      <c r="V12526" t="s">
        <v>753</v>
      </c>
      <c r="W12526" t="s">
        <v>6073</v>
      </c>
      <c r="X12526" t="s">
        <v>15360</v>
      </c>
      <c r="Y12526">
        <v>19</v>
      </c>
      <c r="Z12526">
        <v>19</v>
      </c>
      <c r="AA12526">
        <v>11</v>
      </c>
      <c r="AB12526">
        <v>11</v>
      </c>
      <c r="AC12526">
        <v>45</v>
      </c>
    </row>
    <row r="12527" spans="1:29">
      <c r="A12527">
        <v>13543</v>
      </c>
      <c r="B12527" t="s">
        <v>805</v>
      </c>
      <c r="C12527" t="s">
        <v>16198</v>
      </c>
      <c r="J12527" t="s">
        <v>1444</v>
      </c>
      <c r="K12527">
        <v>0</v>
      </c>
      <c r="N12527" t="b">
        <v>1</v>
      </c>
      <c r="O12527" t="b">
        <v>1</v>
      </c>
      <c r="P12527" t="b">
        <v>0</v>
      </c>
      <c r="Q12527">
        <v>4</v>
      </c>
      <c r="R12527">
        <v>4</v>
      </c>
      <c r="S12527">
        <v>1</v>
      </c>
      <c r="T12527">
        <v>1</v>
      </c>
      <c r="V12527" t="s">
        <v>753</v>
      </c>
      <c r="W12527" t="s">
        <v>6073</v>
      </c>
      <c r="X12527" t="s">
        <v>15429</v>
      </c>
      <c r="Y12527">
        <v>19</v>
      </c>
      <c r="Z12527">
        <v>19</v>
      </c>
      <c r="AA12527">
        <v>12</v>
      </c>
      <c r="AB12527">
        <v>12</v>
      </c>
      <c r="AC12527">
        <v>45</v>
      </c>
    </row>
    <row r="12528" spans="1:29">
      <c r="A12528">
        <v>13544</v>
      </c>
      <c r="B12528" t="s">
        <v>805</v>
      </c>
      <c r="C12528" t="s">
        <v>16199</v>
      </c>
      <c r="J12528" t="s">
        <v>1444</v>
      </c>
      <c r="K12528">
        <v>0</v>
      </c>
      <c r="N12528" t="b">
        <v>1</v>
      </c>
      <c r="O12528" t="b">
        <v>1</v>
      </c>
      <c r="P12528" t="b">
        <v>0</v>
      </c>
      <c r="Q12528">
        <v>4</v>
      </c>
      <c r="R12528">
        <v>4</v>
      </c>
      <c r="S12528">
        <v>1</v>
      </c>
      <c r="T12528">
        <v>1</v>
      </c>
      <c r="V12528" t="s">
        <v>753</v>
      </c>
      <c r="W12528" t="s">
        <v>6073</v>
      </c>
      <c r="X12528" t="s">
        <v>15361</v>
      </c>
      <c r="Y12528">
        <v>20</v>
      </c>
      <c r="Z12528">
        <v>20</v>
      </c>
      <c r="AA12528">
        <v>11</v>
      </c>
      <c r="AB12528">
        <v>11</v>
      </c>
      <c r="AC12528">
        <v>45</v>
      </c>
    </row>
    <row r="12529" spans="1:29">
      <c r="A12529">
        <v>13545</v>
      </c>
      <c r="B12529" t="s">
        <v>805</v>
      </c>
      <c r="C12529" t="s">
        <v>16200</v>
      </c>
      <c r="J12529" t="s">
        <v>1444</v>
      </c>
      <c r="K12529">
        <v>0</v>
      </c>
      <c r="N12529" t="b">
        <v>1</v>
      </c>
      <c r="O12529" t="b">
        <v>1</v>
      </c>
      <c r="P12529" t="b">
        <v>0</v>
      </c>
      <c r="Q12529">
        <v>4</v>
      </c>
      <c r="R12529">
        <v>4</v>
      </c>
      <c r="S12529">
        <v>1</v>
      </c>
      <c r="T12529">
        <v>1</v>
      </c>
      <c r="V12529" t="s">
        <v>753</v>
      </c>
      <c r="W12529" t="s">
        <v>6073</v>
      </c>
      <c r="X12529" t="s">
        <v>15430</v>
      </c>
      <c r="Y12529">
        <v>20</v>
      </c>
      <c r="Z12529">
        <v>20</v>
      </c>
      <c r="AA12529">
        <v>12</v>
      </c>
      <c r="AB12529">
        <v>12</v>
      </c>
      <c r="AC12529">
        <v>45</v>
      </c>
    </row>
    <row r="12530" spans="1:29">
      <c r="A12530">
        <v>13546</v>
      </c>
      <c r="B12530" t="s">
        <v>805</v>
      </c>
      <c r="C12530" t="s">
        <v>16201</v>
      </c>
      <c r="J12530" t="s">
        <v>1444</v>
      </c>
      <c r="K12530">
        <v>0</v>
      </c>
      <c r="N12530" t="b">
        <v>1</v>
      </c>
      <c r="O12530" t="b">
        <v>1</v>
      </c>
      <c r="P12530" t="b">
        <v>0</v>
      </c>
      <c r="Q12530">
        <v>4</v>
      </c>
      <c r="R12530">
        <v>4</v>
      </c>
      <c r="S12530">
        <v>1</v>
      </c>
      <c r="T12530">
        <v>1</v>
      </c>
      <c r="V12530" t="s">
        <v>753</v>
      </c>
      <c r="W12530" t="s">
        <v>6073</v>
      </c>
      <c r="X12530" t="s">
        <v>15362</v>
      </c>
      <c r="Y12530">
        <v>21</v>
      </c>
      <c r="Z12530">
        <v>21</v>
      </c>
      <c r="AA12530">
        <v>11</v>
      </c>
      <c r="AB12530">
        <v>11</v>
      </c>
      <c r="AC12530">
        <v>45</v>
      </c>
    </row>
    <row r="12531" spans="1:29">
      <c r="A12531">
        <v>13547</v>
      </c>
      <c r="B12531" t="s">
        <v>805</v>
      </c>
      <c r="C12531" t="s">
        <v>16202</v>
      </c>
      <c r="J12531" t="s">
        <v>1444</v>
      </c>
      <c r="K12531">
        <v>0</v>
      </c>
      <c r="N12531" t="b">
        <v>1</v>
      </c>
      <c r="O12531" t="b">
        <v>1</v>
      </c>
      <c r="P12531" t="b">
        <v>0</v>
      </c>
      <c r="Q12531">
        <v>4</v>
      </c>
      <c r="R12531">
        <v>4</v>
      </c>
      <c r="S12531">
        <v>1</v>
      </c>
      <c r="T12531">
        <v>1</v>
      </c>
      <c r="V12531" t="s">
        <v>753</v>
      </c>
      <c r="W12531" t="s">
        <v>6073</v>
      </c>
      <c r="X12531" t="s">
        <v>15431</v>
      </c>
      <c r="Y12531">
        <v>21</v>
      </c>
      <c r="Z12531">
        <v>21</v>
      </c>
      <c r="AA12531">
        <v>12</v>
      </c>
      <c r="AB12531">
        <v>12</v>
      </c>
      <c r="AC12531">
        <v>45</v>
      </c>
    </row>
    <row r="12532" spans="1:29">
      <c r="A12532">
        <v>13548</v>
      </c>
      <c r="B12532" t="s">
        <v>805</v>
      </c>
      <c r="C12532" t="s">
        <v>16203</v>
      </c>
      <c r="J12532" t="s">
        <v>1444</v>
      </c>
      <c r="K12532">
        <v>0</v>
      </c>
      <c r="N12532" t="b">
        <v>1</v>
      </c>
      <c r="O12532" t="b">
        <v>1</v>
      </c>
      <c r="P12532" t="b">
        <v>0</v>
      </c>
      <c r="Q12532">
        <v>4</v>
      </c>
      <c r="R12532">
        <v>4</v>
      </c>
      <c r="S12532">
        <v>1</v>
      </c>
      <c r="T12532">
        <v>1</v>
      </c>
      <c r="V12532" t="s">
        <v>753</v>
      </c>
      <c r="W12532" t="s">
        <v>6073</v>
      </c>
      <c r="X12532" t="s">
        <v>15363</v>
      </c>
      <c r="Y12532">
        <v>22</v>
      </c>
      <c r="Z12532">
        <v>22</v>
      </c>
      <c r="AA12532">
        <v>11</v>
      </c>
      <c r="AB12532">
        <v>11</v>
      </c>
      <c r="AC12532">
        <v>45</v>
      </c>
    </row>
    <row r="12533" spans="1:29">
      <c r="A12533">
        <v>13549</v>
      </c>
      <c r="B12533" t="s">
        <v>805</v>
      </c>
      <c r="C12533" t="s">
        <v>16204</v>
      </c>
      <c r="J12533" t="s">
        <v>1444</v>
      </c>
      <c r="K12533">
        <v>0</v>
      </c>
      <c r="N12533" t="b">
        <v>1</v>
      </c>
      <c r="O12533" t="b">
        <v>1</v>
      </c>
      <c r="P12533" t="b">
        <v>0</v>
      </c>
      <c r="Q12533">
        <v>4</v>
      </c>
      <c r="R12533">
        <v>4</v>
      </c>
      <c r="S12533">
        <v>1</v>
      </c>
      <c r="T12533">
        <v>1</v>
      </c>
      <c r="V12533" t="s">
        <v>753</v>
      </c>
      <c r="W12533" t="s">
        <v>6073</v>
      </c>
      <c r="X12533" t="s">
        <v>15432</v>
      </c>
      <c r="Y12533">
        <v>22</v>
      </c>
      <c r="Z12533">
        <v>22</v>
      </c>
      <c r="AA12533">
        <v>12</v>
      </c>
      <c r="AB12533">
        <v>12</v>
      </c>
      <c r="AC12533">
        <v>45</v>
      </c>
    </row>
    <row r="12534" spans="1:29">
      <c r="A12534">
        <v>13550</v>
      </c>
      <c r="B12534" t="s">
        <v>805</v>
      </c>
      <c r="C12534" t="s">
        <v>16205</v>
      </c>
      <c r="J12534" t="s">
        <v>1444</v>
      </c>
      <c r="K12534">
        <v>0</v>
      </c>
      <c r="N12534" t="b">
        <v>1</v>
      </c>
      <c r="O12534" t="b">
        <v>1</v>
      </c>
      <c r="P12534" t="b">
        <v>0</v>
      </c>
      <c r="Q12534">
        <v>4</v>
      </c>
      <c r="R12534">
        <v>4</v>
      </c>
      <c r="S12534">
        <v>1</v>
      </c>
      <c r="T12534">
        <v>1</v>
      </c>
      <c r="V12534" t="s">
        <v>753</v>
      </c>
      <c r="W12534" t="s">
        <v>6073</v>
      </c>
      <c r="X12534" t="s">
        <v>15364</v>
      </c>
      <c r="Y12534">
        <v>23</v>
      </c>
      <c r="Z12534">
        <v>23</v>
      </c>
      <c r="AA12534">
        <v>11</v>
      </c>
      <c r="AB12534">
        <v>11</v>
      </c>
      <c r="AC12534">
        <v>45</v>
      </c>
    </row>
    <row r="12535" spans="1:29">
      <c r="A12535">
        <v>13551</v>
      </c>
      <c r="B12535" t="s">
        <v>805</v>
      </c>
      <c r="C12535" t="s">
        <v>16206</v>
      </c>
      <c r="J12535" t="s">
        <v>1444</v>
      </c>
      <c r="K12535">
        <v>0</v>
      </c>
      <c r="N12535" t="b">
        <v>1</v>
      </c>
      <c r="O12535" t="b">
        <v>1</v>
      </c>
      <c r="P12535" t="b">
        <v>0</v>
      </c>
      <c r="Q12535">
        <v>4</v>
      </c>
      <c r="R12535">
        <v>4</v>
      </c>
      <c r="S12535">
        <v>1</v>
      </c>
      <c r="T12535">
        <v>1</v>
      </c>
      <c r="V12535" t="s">
        <v>753</v>
      </c>
      <c r="W12535" t="s">
        <v>6073</v>
      </c>
      <c r="X12535" t="s">
        <v>15726</v>
      </c>
      <c r="Y12535">
        <v>23</v>
      </c>
      <c r="Z12535">
        <v>23</v>
      </c>
      <c r="AA12535">
        <v>12</v>
      </c>
      <c r="AB12535">
        <v>12</v>
      </c>
      <c r="AC12535">
        <v>45</v>
      </c>
    </row>
    <row r="12536" spans="1:29">
      <c r="A12536">
        <v>13552</v>
      </c>
      <c r="B12536" t="s">
        <v>805</v>
      </c>
      <c r="C12536" t="s">
        <v>16207</v>
      </c>
      <c r="J12536" t="s">
        <v>1444</v>
      </c>
      <c r="K12536">
        <v>0</v>
      </c>
      <c r="N12536" t="b">
        <v>1</v>
      </c>
      <c r="O12536" t="b">
        <v>1</v>
      </c>
      <c r="P12536" t="b">
        <v>0</v>
      </c>
      <c r="Q12536">
        <v>4</v>
      </c>
      <c r="R12536">
        <v>4</v>
      </c>
      <c r="S12536">
        <v>1</v>
      </c>
      <c r="T12536">
        <v>1</v>
      </c>
      <c r="V12536" t="s">
        <v>753</v>
      </c>
      <c r="W12536" t="s">
        <v>6073</v>
      </c>
      <c r="X12536" t="s">
        <v>15365</v>
      </c>
      <c r="Y12536">
        <v>24</v>
      </c>
      <c r="Z12536">
        <v>24</v>
      </c>
      <c r="AA12536">
        <v>11</v>
      </c>
      <c r="AB12536">
        <v>11</v>
      </c>
      <c r="AC12536">
        <v>45</v>
      </c>
    </row>
    <row r="12537" spans="1:29">
      <c r="A12537">
        <v>13553</v>
      </c>
      <c r="B12537" t="s">
        <v>805</v>
      </c>
      <c r="C12537" t="s">
        <v>16208</v>
      </c>
      <c r="J12537" t="s">
        <v>1444</v>
      </c>
      <c r="K12537">
        <v>0</v>
      </c>
      <c r="N12537" t="b">
        <v>1</v>
      </c>
      <c r="O12537" t="b">
        <v>1</v>
      </c>
      <c r="P12537" t="b">
        <v>0</v>
      </c>
      <c r="Q12537">
        <v>4</v>
      </c>
      <c r="R12537">
        <v>4</v>
      </c>
      <c r="S12537">
        <v>1</v>
      </c>
      <c r="T12537">
        <v>1</v>
      </c>
      <c r="V12537" t="s">
        <v>753</v>
      </c>
      <c r="W12537" t="s">
        <v>6073</v>
      </c>
      <c r="X12537" t="s">
        <v>15727</v>
      </c>
      <c r="Y12537">
        <v>24</v>
      </c>
      <c r="Z12537">
        <v>24</v>
      </c>
      <c r="AA12537">
        <v>12</v>
      </c>
      <c r="AB12537">
        <v>12</v>
      </c>
      <c r="AC12537">
        <v>45</v>
      </c>
    </row>
    <row r="12538" spans="1:29">
      <c r="A12538">
        <v>13554</v>
      </c>
      <c r="B12538" t="s">
        <v>805</v>
      </c>
      <c r="C12538" t="s">
        <v>16209</v>
      </c>
      <c r="J12538" t="s">
        <v>1444</v>
      </c>
      <c r="K12538">
        <v>0</v>
      </c>
      <c r="N12538" t="b">
        <v>1</v>
      </c>
      <c r="O12538" t="b">
        <v>1</v>
      </c>
      <c r="P12538" t="b">
        <v>0</v>
      </c>
      <c r="Q12538">
        <v>4</v>
      </c>
      <c r="R12538">
        <v>4</v>
      </c>
      <c r="S12538">
        <v>1</v>
      </c>
      <c r="T12538">
        <v>1</v>
      </c>
      <c r="V12538" t="s">
        <v>753</v>
      </c>
      <c r="W12538" t="s">
        <v>6073</v>
      </c>
      <c r="X12538" t="s">
        <v>15366</v>
      </c>
      <c r="Y12538">
        <v>25</v>
      </c>
      <c r="Z12538">
        <v>25</v>
      </c>
      <c r="AA12538">
        <v>11</v>
      </c>
      <c r="AB12538">
        <v>11</v>
      </c>
      <c r="AC12538">
        <v>45</v>
      </c>
    </row>
    <row r="12539" spans="1:29">
      <c r="A12539">
        <v>13555</v>
      </c>
      <c r="B12539" t="s">
        <v>805</v>
      </c>
      <c r="C12539" t="s">
        <v>16210</v>
      </c>
      <c r="J12539" t="s">
        <v>1444</v>
      </c>
      <c r="K12539">
        <v>0</v>
      </c>
      <c r="N12539" t="b">
        <v>1</v>
      </c>
      <c r="O12539" t="b">
        <v>1</v>
      </c>
      <c r="P12539" t="b">
        <v>0</v>
      </c>
      <c r="Q12539">
        <v>4</v>
      </c>
      <c r="R12539">
        <v>4</v>
      </c>
      <c r="S12539">
        <v>1</v>
      </c>
      <c r="T12539">
        <v>1</v>
      </c>
      <c r="V12539" t="s">
        <v>753</v>
      </c>
      <c r="W12539" t="s">
        <v>6073</v>
      </c>
      <c r="X12539" t="s">
        <v>15728</v>
      </c>
      <c r="Y12539">
        <v>25</v>
      </c>
      <c r="Z12539">
        <v>25</v>
      </c>
      <c r="AA12539">
        <v>12</v>
      </c>
      <c r="AB12539">
        <v>12</v>
      </c>
      <c r="AC12539">
        <v>45</v>
      </c>
    </row>
    <row r="12540" spans="1:29">
      <c r="A12540">
        <v>13556</v>
      </c>
      <c r="B12540" t="s">
        <v>805</v>
      </c>
      <c r="C12540" t="s">
        <v>16211</v>
      </c>
      <c r="J12540" t="s">
        <v>1444</v>
      </c>
      <c r="K12540">
        <v>0</v>
      </c>
      <c r="N12540" t="b">
        <v>1</v>
      </c>
      <c r="O12540" t="b">
        <v>1</v>
      </c>
      <c r="P12540" t="b">
        <v>0</v>
      </c>
      <c r="Q12540">
        <v>4</v>
      </c>
      <c r="R12540">
        <v>4</v>
      </c>
      <c r="S12540">
        <v>1</v>
      </c>
      <c r="T12540">
        <v>1</v>
      </c>
      <c r="V12540" t="s">
        <v>753</v>
      </c>
      <c r="W12540" t="s">
        <v>6073</v>
      </c>
      <c r="X12540" t="s">
        <v>15367</v>
      </c>
      <c r="Y12540">
        <v>26</v>
      </c>
      <c r="Z12540">
        <v>26</v>
      </c>
      <c r="AA12540">
        <v>11</v>
      </c>
      <c r="AB12540">
        <v>11</v>
      </c>
      <c r="AC12540">
        <v>45</v>
      </c>
    </row>
    <row r="12541" spans="1:29">
      <c r="A12541">
        <v>13557</v>
      </c>
      <c r="B12541" t="s">
        <v>805</v>
      </c>
      <c r="C12541" t="s">
        <v>16212</v>
      </c>
      <c r="J12541" t="s">
        <v>1444</v>
      </c>
      <c r="K12541">
        <v>0</v>
      </c>
      <c r="N12541" t="b">
        <v>1</v>
      </c>
      <c r="O12541" t="b">
        <v>1</v>
      </c>
      <c r="P12541" t="b">
        <v>0</v>
      </c>
      <c r="Q12541">
        <v>4</v>
      </c>
      <c r="R12541">
        <v>4</v>
      </c>
      <c r="S12541">
        <v>1</v>
      </c>
      <c r="T12541">
        <v>1</v>
      </c>
      <c r="V12541" t="s">
        <v>753</v>
      </c>
      <c r="W12541" t="s">
        <v>6073</v>
      </c>
      <c r="X12541" t="s">
        <v>15729</v>
      </c>
      <c r="Y12541">
        <v>26</v>
      </c>
      <c r="Z12541">
        <v>26</v>
      </c>
      <c r="AA12541">
        <v>12</v>
      </c>
      <c r="AB12541">
        <v>12</v>
      </c>
      <c r="AC12541">
        <v>45</v>
      </c>
    </row>
    <row r="12542" spans="1:29">
      <c r="A12542">
        <v>13558</v>
      </c>
      <c r="B12542" t="s">
        <v>805</v>
      </c>
      <c r="C12542" t="s">
        <v>16213</v>
      </c>
      <c r="J12542" t="s">
        <v>1444</v>
      </c>
      <c r="K12542">
        <v>0</v>
      </c>
      <c r="N12542" t="b">
        <v>1</v>
      </c>
      <c r="O12542" t="b">
        <v>1</v>
      </c>
      <c r="P12542" t="b">
        <v>0</v>
      </c>
      <c r="Q12542">
        <v>4</v>
      </c>
      <c r="R12542">
        <v>4</v>
      </c>
      <c r="S12542">
        <v>1</v>
      </c>
      <c r="T12542">
        <v>1</v>
      </c>
      <c r="V12542" t="s">
        <v>753</v>
      </c>
      <c r="W12542" t="s">
        <v>6073</v>
      </c>
      <c r="X12542" t="s">
        <v>15368</v>
      </c>
      <c r="Y12542">
        <v>27</v>
      </c>
      <c r="Z12542">
        <v>27</v>
      </c>
      <c r="AA12542">
        <v>11</v>
      </c>
      <c r="AB12542">
        <v>11</v>
      </c>
      <c r="AC12542">
        <v>45</v>
      </c>
    </row>
    <row r="12543" spans="1:29">
      <c r="A12543">
        <v>13559</v>
      </c>
      <c r="B12543" t="s">
        <v>805</v>
      </c>
      <c r="C12543" t="s">
        <v>16214</v>
      </c>
      <c r="J12543" t="s">
        <v>1444</v>
      </c>
      <c r="K12543">
        <v>0</v>
      </c>
      <c r="N12543" t="b">
        <v>1</v>
      </c>
      <c r="O12543" t="b">
        <v>1</v>
      </c>
      <c r="P12543" t="b">
        <v>0</v>
      </c>
      <c r="Q12543">
        <v>4</v>
      </c>
      <c r="R12543">
        <v>4</v>
      </c>
      <c r="S12543">
        <v>1</v>
      </c>
      <c r="T12543">
        <v>1</v>
      </c>
      <c r="V12543" t="s">
        <v>753</v>
      </c>
      <c r="W12543" t="s">
        <v>6073</v>
      </c>
      <c r="X12543" t="s">
        <v>15730</v>
      </c>
      <c r="Y12543">
        <v>27</v>
      </c>
      <c r="Z12543">
        <v>27</v>
      </c>
      <c r="AA12543">
        <v>12</v>
      </c>
      <c r="AB12543">
        <v>12</v>
      </c>
      <c r="AC12543">
        <v>45</v>
      </c>
    </row>
    <row r="12544" spans="1:29">
      <c r="A12544">
        <v>13560</v>
      </c>
      <c r="B12544" t="s">
        <v>805</v>
      </c>
      <c r="C12544" t="s">
        <v>16215</v>
      </c>
      <c r="J12544" t="s">
        <v>1444</v>
      </c>
      <c r="K12544">
        <v>0</v>
      </c>
      <c r="N12544" t="b">
        <v>1</v>
      </c>
      <c r="O12544" t="b">
        <v>1</v>
      </c>
      <c r="P12544" t="b">
        <v>0</v>
      </c>
      <c r="Q12544">
        <v>4</v>
      </c>
      <c r="R12544">
        <v>4</v>
      </c>
      <c r="S12544">
        <v>1</v>
      </c>
      <c r="T12544">
        <v>1</v>
      </c>
      <c r="V12544" t="s">
        <v>753</v>
      </c>
      <c r="W12544" t="s">
        <v>6073</v>
      </c>
      <c r="X12544" t="s">
        <v>15369</v>
      </c>
      <c r="Y12544">
        <v>28</v>
      </c>
      <c r="Z12544">
        <v>28</v>
      </c>
      <c r="AA12544">
        <v>11</v>
      </c>
      <c r="AB12544">
        <v>11</v>
      </c>
      <c r="AC12544">
        <v>45</v>
      </c>
    </row>
    <row r="12545" spans="1:29">
      <c r="A12545">
        <v>13561</v>
      </c>
      <c r="B12545" t="s">
        <v>805</v>
      </c>
      <c r="C12545" t="s">
        <v>16216</v>
      </c>
      <c r="J12545" t="s">
        <v>1444</v>
      </c>
      <c r="K12545">
        <v>0</v>
      </c>
      <c r="N12545" t="b">
        <v>1</v>
      </c>
      <c r="O12545" t="b">
        <v>1</v>
      </c>
      <c r="P12545" t="b">
        <v>0</v>
      </c>
      <c r="Q12545">
        <v>4</v>
      </c>
      <c r="R12545">
        <v>4</v>
      </c>
      <c r="S12545">
        <v>1</v>
      </c>
      <c r="T12545">
        <v>1</v>
      </c>
      <c r="V12545" t="s">
        <v>753</v>
      </c>
      <c r="W12545" t="s">
        <v>6073</v>
      </c>
      <c r="X12545" t="s">
        <v>15731</v>
      </c>
      <c r="Y12545">
        <v>28</v>
      </c>
      <c r="Z12545">
        <v>28</v>
      </c>
      <c r="AA12545">
        <v>12</v>
      </c>
      <c r="AB12545">
        <v>12</v>
      </c>
      <c r="AC12545">
        <v>45</v>
      </c>
    </row>
    <row r="12546" spans="1:29">
      <c r="A12546">
        <v>13562</v>
      </c>
      <c r="B12546" t="s">
        <v>805</v>
      </c>
      <c r="C12546" t="s">
        <v>16217</v>
      </c>
      <c r="J12546" t="s">
        <v>1444</v>
      </c>
      <c r="K12546">
        <v>0</v>
      </c>
      <c r="N12546" t="b">
        <v>1</v>
      </c>
      <c r="O12546" t="b">
        <v>1</v>
      </c>
      <c r="P12546" t="b">
        <v>0</v>
      </c>
      <c r="Q12546">
        <v>4</v>
      </c>
      <c r="R12546">
        <v>4</v>
      </c>
      <c r="S12546">
        <v>1</v>
      </c>
      <c r="T12546">
        <v>1</v>
      </c>
      <c r="V12546" t="s">
        <v>753</v>
      </c>
      <c r="W12546" t="s">
        <v>6073</v>
      </c>
      <c r="X12546" t="s">
        <v>15370</v>
      </c>
      <c r="Y12546">
        <v>29</v>
      </c>
      <c r="Z12546">
        <v>29</v>
      </c>
      <c r="AA12546">
        <v>11</v>
      </c>
      <c r="AB12546">
        <v>11</v>
      </c>
      <c r="AC12546">
        <v>45</v>
      </c>
    </row>
    <row r="12547" spans="1:29">
      <c r="A12547">
        <v>13563</v>
      </c>
      <c r="B12547" t="s">
        <v>805</v>
      </c>
      <c r="C12547" t="s">
        <v>16218</v>
      </c>
      <c r="J12547" t="s">
        <v>1444</v>
      </c>
      <c r="K12547">
        <v>0</v>
      </c>
      <c r="N12547" t="b">
        <v>1</v>
      </c>
      <c r="O12547" t="b">
        <v>1</v>
      </c>
      <c r="P12547" t="b">
        <v>0</v>
      </c>
      <c r="Q12547">
        <v>4</v>
      </c>
      <c r="R12547">
        <v>4</v>
      </c>
      <c r="S12547">
        <v>1</v>
      </c>
      <c r="T12547">
        <v>1</v>
      </c>
      <c r="V12547" t="s">
        <v>753</v>
      </c>
      <c r="W12547" t="s">
        <v>6073</v>
      </c>
      <c r="X12547" t="s">
        <v>15732</v>
      </c>
      <c r="Y12547">
        <v>29</v>
      </c>
      <c r="Z12547">
        <v>29</v>
      </c>
      <c r="AA12547">
        <v>12</v>
      </c>
      <c r="AB12547">
        <v>12</v>
      </c>
      <c r="AC12547">
        <v>45</v>
      </c>
    </row>
    <row r="12548" spans="1:29">
      <c r="A12548">
        <v>13564</v>
      </c>
      <c r="B12548" t="s">
        <v>805</v>
      </c>
      <c r="C12548" t="s">
        <v>16219</v>
      </c>
      <c r="J12548" t="s">
        <v>1444</v>
      </c>
      <c r="K12548">
        <v>0</v>
      </c>
      <c r="N12548" t="b">
        <v>1</v>
      </c>
      <c r="O12548" t="b">
        <v>1</v>
      </c>
      <c r="P12548" t="b">
        <v>0</v>
      </c>
      <c r="Q12548">
        <v>4</v>
      </c>
      <c r="R12548">
        <v>4</v>
      </c>
      <c r="S12548">
        <v>1</v>
      </c>
      <c r="T12548">
        <v>1</v>
      </c>
      <c r="V12548" t="s">
        <v>753</v>
      </c>
      <c r="W12548" t="s">
        <v>6073</v>
      </c>
      <c r="X12548" t="s">
        <v>15721</v>
      </c>
      <c r="Y12548">
        <v>30</v>
      </c>
      <c r="Z12548">
        <v>30</v>
      </c>
      <c r="AA12548">
        <v>11</v>
      </c>
      <c r="AB12548">
        <v>11</v>
      </c>
      <c r="AC12548">
        <v>45</v>
      </c>
    </row>
    <row r="12549" spans="1:29">
      <c r="A12549">
        <v>13565</v>
      </c>
      <c r="B12549" t="s">
        <v>805</v>
      </c>
      <c r="C12549" t="s">
        <v>16220</v>
      </c>
      <c r="J12549" t="s">
        <v>1444</v>
      </c>
      <c r="K12549">
        <v>0</v>
      </c>
      <c r="N12549" t="b">
        <v>1</v>
      </c>
      <c r="O12549" t="b">
        <v>1</v>
      </c>
      <c r="P12549" t="b">
        <v>0</v>
      </c>
      <c r="Q12549">
        <v>4</v>
      </c>
      <c r="R12549">
        <v>4</v>
      </c>
      <c r="S12549">
        <v>1</v>
      </c>
      <c r="T12549">
        <v>1</v>
      </c>
      <c r="V12549" t="s">
        <v>753</v>
      </c>
      <c r="W12549" t="s">
        <v>6073</v>
      </c>
      <c r="X12549" t="s">
        <v>15733</v>
      </c>
      <c r="Y12549">
        <v>30</v>
      </c>
      <c r="Z12549">
        <v>30</v>
      </c>
      <c r="AA12549">
        <v>12</v>
      </c>
      <c r="AB12549">
        <v>12</v>
      </c>
      <c r="AC12549">
        <v>45</v>
      </c>
    </row>
    <row r="12550" spans="1:29">
      <c r="A12550">
        <v>13566</v>
      </c>
      <c r="B12550" t="s">
        <v>805</v>
      </c>
      <c r="C12550" t="s">
        <v>16221</v>
      </c>
      <c r="J12550" t="s">
        <v>1444</v>
      </c>
      <c r="K12550">
        <v>0</v>
      </c>
      <c r="N12550" t="b">
        <v>1</v>
      </c>
      <c r="O12550" t="b">
        <v>1</v>
      </c>
      <c r="P12550" t="b">
        <v>0</v>
      </c>
      <c r="Q12550">
        <v>4</v>
      </c>
      <c r="R12550">
        <v>4</v>
      </c>
      <c r="S12550">
        <v>1</v>
      </c>
      <c r="T12550">
        <v>1</v>
      </c>
      <c r="V12550" t="s">
        <v>753</v>
      </c>
      <c r="W12550" t="s">
        <v>6073</v>
      </c>
      <c r="X12550" t="s">
        <v>15722</v>
      </c>
      <c r="Y12550">
        <v>31</v>
      </c>
      <c r="Z12550">
        <v>31</v>
      </c>
      <c r="AA12550">
        <v>11</v>
      </c>
      <c r="AB12550">
        <v>11</v>
      </c>
      <c r="AC12550">
        <v>45</v>
      </c>
    </row>
    <row r="12551" spans="1:29">
      <c r="A12551">
        <v>13567</v>
      </c>
      <c r="B12551" t="s">
        <v>805</v>
      </c>
      <c r="C12551" t="s">
        <v>16222</v>
      </c>
      <c r="J12551" t="s">
        <v>1444</v>
      </c>
      <c r="K12551">
        <v>0</v>
      </c>
      <c r="N12551" t="b">
        <v>1</v>
      </c>
      <c r="O12551" t="b">
        <v>1</v>
      </c>
      <c r="P12551" t="b">
        <v>0</v>
      </c>
      <c r="Q12551">
        <v>4</v>
      </c>
      <c r="R12551">
        <v>4</v>
      </c>
      <c r="S12551">
        <v>1</v>
      </c>
      <c r="T12551">
        <v>1</v>
      </c>
      <c r="V12551" t="s">
        <v>753</v>
      </c>
      <c r="W12551" t="s">
        <v>6073</v>
      </c>
      <c r="X12551" t="s">
        <v>15734</v>
      </c>
      <c r="Y12551">
        <v>31</v>
      </c>
      <c r="Z12551">
        <v>31</v>
      </c>
      <c r="AA12551">
        <v>12</v>
      </c>
      <c r="AB12551">
        <v>12</v>
      </c>
      <c r="AC12551">
        <v>45</v>
      </c>
    </row>
    <row r="12552" spans="1:29">
      <c r="A12552">
        <v>13568</v>
      </c>
      <c r="B12552" t="s">
        <v>805</v>
      </c>
      <c r="C12552" t="s">
        <v>16223</v>
      </c>
      <c r="J12552" t="s">
        <v>1444</v>
      </c>
      <c r="K12552">
        <v>0</v>
      </c>
      <c r="N12552" t="b">
        <v>1</v>
      </c>
      <c r="O12552" t="b">
        <v>1</v>
      </c>
      <c r="P12552" t="b">
        <v>0</v>
      </c>
      <c r="Q12552">
        <v>4</v>
      </c>
      <c r="R12552">
        <v>4</v>
      </c>
      <c r="S12552">
        <v>1</v>
      </c>
      <c r="T12552">
        <v>1</v>
      </c>
      <c r="V12552" t="s">
        <v>753</v>
      </c>
      <c r="W12552" t="s">
        <v>6073</v>
      </c>
      <c r="X12552" t="s">
        <v>15723</v>
      </c>
      <c r="Y12552">
        <v>32</v>
      </c>
      <c r="Z12552">
        <v>32</v>
      </c>
      <c r="AA12552">
        <v>11</v>
      </c>
      <c r="AB12552">
        <v>11</v>
      </c>
      <c r="AC12552">
        <v>45</v>
      </c>
    </row>
    <row r="12553" spans="1:29">
      <c r="A12553">
        <v>13569</v>
      </c>
      <c r="B12553" t="s">
        <v>805</v>
      </c>
      <c r="C12553" t="s">
        <v>16224</v>
      </c>
      <c r="J12553" t="s">
        <v>1444</v>
      </c>
      <c r="K12553">
        <v>0</v>
      </c>
      <c r="N12553" t="b">
        <v>1</v>
      </c>
      <c r="O12553" t="b">
        <v>1</v>
      </c>
      <c r="P12553" t="b">
        <v>0</v>
      </c>
      <c r="Q12553">
        <v>4</v>
      </c>
      <c r="R12553">
        <v>4</v>
      </c>
      <c r="S12553">
        <v>1</v>
      </c>
      <c r="T12553">
        <v>1</v>
      </c>
      <c r="V12553" t="s">
        <v>753</v>
      </c>
      <c r="W12553" t="s">
        <v>6073</v>
      </c>
      <c r="X12553" t="s">
        <v>15735</v>
      </c>
      <c r="Y12553">
        <v>32</v>
      </c>
      <c r="Z12553">
        <v>32</v>
      </c>
      <c r="AA12553">
        <v>12</v>
      </c>
      <c r="AB12553">
        <v>12</v>
      </c>
      <c r="AC12553">
        <v>45</v>
      </c>
    </row>
    <row r="12554" spans="1:29">
      <c r="A12554">
        <v>13570</v>
      </c>
      <c r="B12554" t="s">
        <v>805</v>
      </c>
      <c r="C12554" t="s">
        <v>16225</v>
      </c>
      <c r="J12554" t="s">
        <v>1444</v>
      </c>
      <c r="K12554">
        <v>0</v>
      </c>
      <c r="N12554" t="b">
        <v>1</v>
      </c>
      <c r="O12554" t="b">
        <v>1</v>
      </c>
      <c r="P12554" t="b">
        <v>0</v>
      </c>
      <c r="Q12554">
        <v>4</v>
      </c>
      <c r="R12554">
        <v>4</v>
      </c>
      <c r="S12554">
        <v>1</v>
      </c>
      <c r="T12554">
        <v>1</v>
      </c>
      <c r="V12554" t="s">
        <v>753</v>
      </c>
      <c r="W12554" t="s">
        <v>6073</v>
      </c>
      <c r="X12554" t="s">
        <v>15724</v>
      </c>
      <c r="Y12554">
        <v>33</v>
      </c>
      <c r="Z12554">
        <v>33</v>
      </c>
      <c r="AA12554">
        <v>11</v>
      </c>
      <c r="AB12554">
        <v>11</v>
      </c>
      <c r="AC12554">
        <v>45</v>
      </c>
    </row>
    <row r="12555" spans="1:29">
      <c r="A12555">
        <v>13571</v>
      </c>
      <c r="B12555" t="s">
        <v>805</v>
      </c>
      <c r="C12555" t="s">
        <v>16226</v>
      </c>
      <c r="J12555" t="s">
        <v>1444</v>
      </c>
      <c r="K12555">
        <v>0</v>
      </c>
      <c r="N12555" t="b">
        <v>1</v>
      </c>
      <c r="O12555" t="b">
        <v>1</v>
      </c>
      <c r="P12555" t="b">
        <v>0</v>
      </c>
      <c r="Q12555">
        <v>4</v>
      </c>
      <c r="R12555">
        <v>4</v>
      </c>
      <c r="S12555">
        <v>1</v>
      </c>
      <c r="T12555">
        <v>1</v>
      </c>
      <c r="V12555" t="s">
        <v>753</v>
      </c>
      <c r="W12555" t="s">
        <v>6073</v>
      </c>
      <c r="X12555" t="s">
        <v>15736</v>
      </c>
      <c r="Y12555">
        <v>33</v>
      </c>
      <c r="Z12555">
        <v>33</v>
      </c>
      <c r="AA12555">
        <v>12</v>
      </c>
      <c r="AB12555">
        <v>12</v>
      </c>
      <c r="AC12555">
        <v>45</v>
      </c>
    </row>
    <row r="12556" spans="1:29">
      <c r="A12556">
        <v>13572</v>
      </c>
      <c r="B12556" t="s">
        <v>805</v>
      </c>
      <c r="C12556" t="s">
        <v>16227</v>
      </c>
      <c r="J12556" t="s">
        <v>1444</v>
      </c>
      <c r="K12556">
        <v>0</v>
      </c>
      <c r="N12556" t="b">
        <v>1</v>
      </c>
      <c r="O12556" t="b">
        <v>1</v>
      </c>
      <c r="P12556" t="b">
        <v>0</v>
      </c>
      <c r="Q12556">
        <v>4</v>
      </c>
      <c r="R12556">
        <v>4</v>
      </c>
      <c r="S12556">
        <v>1</v>
      </c>
      <c r="T12556">
        <v>1</v>
      </c>
      <c r="V12556" t="s">
        <v>753</v>
      </c>
      <c r="W12556" t="s">
        <v>6073</v>
      </c>
      <c r="X12556" t="s">
        <v>16040</v>
      </c>
      <c r="Y12556">
        <v>34</v>
      </c>
      <c r="Z12556">
        <v>34</v>
      </c>
      <c r="AA12556">
        <v>11</v>
      </c>
      <c r="AB12556">
        <v>11</v>
      </c>
      <c r="AC12556">
        <v>45</v>
      </c>
    </row>
    <row r="12557" spans="1:29">
      <c r="A12557">
        <v>13573</v>
      </c>
      <c r="B12557" t="s">
        <v>805</v>
      </c>
      <c r="C12557" t="s">
        <v>16228</v>
      </c>
      <c r="J12557" t="s">
        <v>1444</v>
      </c>
      <c r="K12557">
        <v>0</v>
      </c>
      <c r="N12557" t="b">
        <v>1</v>
      </c>
      <c r="O12557" t="b">
        <v>1</v>
      </c>
      <c r="P12557" t="b">
        <v>0</v>
      </c>
      <c r="Q12557">
        <v>4</v>
      </c>
      <c r="R12557">
        <v>4</v>
      </c>
      <c r="S12557">
        <v>1</v>
      </c>
      <c r="T12557">
        <v>1</v>
      </c>
      <c r="V12557" t="s">
        <v>753</v>
      </c>
      <c r="W12557" t="s">
        <v>6073</v>
      </c>
      <c r="X12557" t="s">
        <v>16110</v>
      </c>
      <c r="Y12557">
        <v>34</v>
      </c>
      <c r="Z12557">
        <v>34</v>
      </c>
      <c r="AA12557">
        <v>12</v>
      </c>
      <c r="AB12557">
        <v>12</v>
      </c>
      <c r="AC12557">
        <v>45</v>
      </c>
    </row>
    <row r="12558" spans="1:29">
      <c r="A12558">
        <v>13574</v>
      </c>
      <c r="B12558" t="s">
        <v>805</v>
      </c>
      <c r="C12558" t="s">
        <v>16229</v>
      </c>
      <c r="J12558" t="s">
        <v>1444</v>
      </c>
      <c r="K12558">
        <v>0</v>
      </c>
      <c r="N12558" t="b">
        <v>1</v>
      </c>
      <c r="O12558" t="b">
        <v>1</v>
      </c>
      <c r="P12558" t="b">
        <v>0</v>
      </c>
      <c r="Q12558">
        <v>4</v>
      </c>
      <c r="R12558">
        <v>4</v>
      </c>
      <c r="S12558">
        <v>1</v>
      </c>
      <c r="T12558">
        <v>1</v>
      </c>
      <c r="V12558" t="s">
        <v>753</v>
      </c>
      <c r="W12558" t="s">
        <v>6073</v>
      </c>
      <c r="X12558" t="s">
        <v>15833</v>
      </c>
      <c r="Y12558">
        <v>35</v>
      </c>
      <c r="Z12558">
        <v>35</v>
      </c>
      <c r="AA12558">
        <v>11</v>
      </c>
      <c r="AB12558">
        <v>11</v>
      </c>
      <c r="AC12558">
        <v>45</v>
      </c>
    </row>
    <row r="12559" spans="1:29">
      <c r="A12559">
        <v>13575</v>
      </c>
      <c r="B12559" t="s">
        <v>805</v>
      </c>
      <c r="C12559" t="s">
        <v>16230</v>
      </c>
      <c r="J12559" t="s">
        <v>1444</v>
      </c>
      <c r="K12559">
        <v>0</v>
      </c>
      <c r="N12559" t="b">
        <v>1</v>
      </c>
      <c r="O12559" t="b">
        <v>1</v>
      </c>
      <c r="P12559" t="b">
        <v>0</v>
      </c>
      <c r="Q12559">
        <v>4</v>
      </c>
      <c r="R12559">
        <v>4</v>
      </c>
      <c r="S12559">
        <v>1</v>
      </c>
      <c r="T12559">
        <v>1</v>
      </c>
      <c r="V12559" t="s">
        <v>753</v>
      </c>
      <c r="W12559" t="s">
        <v>6073</v>
      </c>
      <c r="X12559" t="s">
        <v>16113</v>
      </c>
      <c r="Y12559">
        <v>35</v>
      </c>
      <c r="Z12559">
        <v>35</v>
      </c>
      <c r="AA12559">
        <v>12</v>
      </c>
      <c r="AB12559">
        <v>12</v>
      </c>
      <c r="AC12559">
        <v>45</v>
      </c>
    </row>
    <row r="12560" spans="1:29">
      <c r="A12560">
        <v>13576</v>
      </c>
      <c r="B12560" t="s">
        <v>805</v>
      </c>
      <c r="C12560" t="s">
        <v>16231</v>
      </c>
      <c r="J12560" t="s">
        <v>1444</v>
      </c>
      <c r="K12560">
        <v>0</v>
      </c>
      <c r="N12560" t="b">
        <v>1</v>
      </c>
      <c r="O12560" t="b">
        <v>1</v>
      </c>
      <c r="P12560" t="b">
        <v>0</v>
      </c>
      <c r="Q12560">
        <v>4</v>
      </c>
      <c r="R12560">
        <v>4</v>
      </c>
      <c r="S12560">
        <v>1</v>
      </c>
      <c r="T12560">
        <v>1</v>
      </c>
      <c r="V12560" t="s">
        <v>753</v>
      </c>
      <c r="W12560" t="s">
        <v>6073</v>
      </c>
      <c r="X12560" t="s">
        <v>15549</v>
      </c>
      <c r="Y12560">
        <v>36</v>
      </c>
      <c r="Z12560">
        <v>36</v>
      </c>
      <c r="AA12560">
        <v>11</v>
      </c>
      <c r="AB12560">
        <v>11</v>
      </c>
      <c r="AC12560">
        <v>45</v>
      </c>
    </row>
    <row r="12561" spans="1:29">
      <c r="A12561">
        <v>13577</v>
      </c>
      <c r="B12561" t="s">
        <v>805</v>
      </c>
      <c r="C12561" t="s">
        <v>16232</v>
      </c>
      <c r="J12561" t="s">
        <v>1444</v>
      </c>
      <c r="K12561">
        <v>0</v>
      </c>
      <c r="N12561" t="b">
        <v>1</v>
      </c>
      <c r="O12561" t="b">
        <v>1</v>
      </c>
      <c r="P12561" t="b">
        <v>0</v>
      </c>
      <c r="Q12561">
        <v>4</v>
      </c>
      <c r="R12561">
        <v>4</v>
      </c>
      <c r="S12561">
        <v>1</v>
      </c>
      <c r="T12561">
        <v>1</v>
      </c>
      <c r="V12561" t="s">
        <v>753</v>
      </c>
      <c r="W12561" t="s">
        <v>6073</v>
      </c>
      <c r="X12561" t="s">
        <v>16116</v>
      </c>
      <c r="Y12561">
        <v>36</v>
      </c>
      <c r="Z12561">
        <v>36</v>
      </c>
      <c r="AA12561">
        <v>12</v>
      </c>
      <c r="AB12561">
        <v>12</v>
      </c>
      <c r="AC12561">
        <v>45</v>
      </c>
    </row>
    <row r="12562" spans="1:29">
      <c r="A12562">
        <v>13578</v>
      </c>
      <c r="B12562" t="s">
        <v>805</v>
      </c>
      <c r="C12562" t="s">
        <v>16233</v>
      </c>
      <c r="J12562" t="s">
        <v>1444</v>
      </c>
      <c r="K12562">
        <v>0</v>
      </c>
      <c r="N12562" t="b">
        <v>1</v>
      </c>
      <c r="O12562" t="b">
        <v>1</v>
      </c>
      <c r="P12562" t="b">
        <v>0</v>
      </c>
      <c r="Q12562">
        <v>4</v>
      </c>
      <c r="R12562">
        <v>4</v>
      </c>
      <c r="S12562">
        <v>1</v>
      </c>
      <c r="T12562">
        <v>1</v>
      </c>
      <c r="V12562" t="s">
        <v>753</v>
      </c>
      <c r="W12562" t="s">
        <v>6073</v>
      </c>
      <c r="X12562" t="s">
        <v>16041</v>
      </c>
      <c r="Y12562">
        <v>37</v>
      </c>
      <c r="Z12562">
        <v>37</v>
      </c>
      <c r="AA12562">
        <v>11</v>
      </c>
      <c r="AB12562">
        <v>11</v>
      </c>
      <c r="AC12562">
        <v>45</v>
      </c>
    </row>
    <row r="12563" spans="1:29">
      <c r="A12563">
        <v>13579</v>
      </c>
      <c r="B12563" t="s">
        <v>805</v>
      </c>
      <c r="C12563" t="s">
        <v>16234</v>
      </c>
      <c r="J12563" t="s">
        <v>1444</v>
      </c>
      <c r="K12563">
        <v>0</v>
      </c>
      <c r="N12563" t="b">
        <v>1</v>
      </c>
      <c r="O12563" t="b">
        <v>1</v>
      </c>
      <c r="P12563" t="b">
        <v>0</v>
      </c>
      <c r="Q12563">
        <v>4</v>
      </c>
      <c r="R12563">
        <v>4</v>
      </c>
      <c r="S12563">
        <v>1</v>
      </c>
      <c r="T12563">
        <v>1</v>
      </c>
      <c r="V12563" t="s">
        <v>753</v>
      </c>
      <c r="W12563" t="s">
        <v>6073</v>
      </c>
      <c r="X12563" t="s">
        <v>16119</v>
      </c>
      <c r="Y12563">
        <v>37</v>
      </c>
      <c r="Z12563">
        <v>37</v>
      </c>
      <c r="AA12563">
        <v>12</v>
      </c>
      <c r="AB12563">
        <v>12</v>
      </c>
      <c r="AC12563">
        <v>45</v>
      </c>
    </row>
    <row r="12564" spans="1:29">
      <c r="A12564">
        <v>13580</v>
      </c>
      <c r="B12564" t="s">
        <v>805</v>
      </c>
      <c r="C12564" t="s">
        <v>16235</v>
      </c>
      <c r="J12564" t="s">
        <v>1444</v>
      </c>
      <c r="K12564">
        <v>0</v>
      </c>
      <c r="N12564" t="b">
        <v>1</v>
      </c>
      <c r="O12564" t="b">
        <v>1</v>
      </c>
      <c r="P12564" t="b">
        <v>0</v>
      </c>
      <c r="Q12564">
        <v>4</v>
      </c>
      <c r="R12564">
        <v>4</v>
      </c>
      <c r="S12564">
        <v>1</v>
      </c>
      <c r="T12564">
        <v>1</v>
      </c>
      <c r="V12564" t="s">
        <v>753</v>
      </c>
      <c r="W12564" t="s">
        <v>6073</v>
      </c>
      <c r="X12564" t="s">
        <v>16042</v>
      </c>
      <c r="Y12564">
        <v>38</v>
      </c>
      <c r="Z12564">
        <v>38</v>
      </c>
      <c r="AA12564">
        <v>11</v>
      </c>
      <c r="AB12564">
        <v>11</v>
      </c>
      <c r="AC12564">
        <v>45</v>
      </c>
    </row>
    <row r="12565" spans="1:29">
      <c r="A12565">
        <v>13581</v>
      </c>
      <c r="B12565" t="s">
        <v>805</v>
      </c>
      <c r="C12565" t="s">
        <v>16236</v>
      </c>
      <c r="J12565" t="s">
        <v>1444</v>
      </c>
      <c r="K12565">
        <v>0</v>
      </c>
      <c r="N12565" t="b">
        <v>1</v>
      </c>
      <c r="O12565" t="b">
        <v>1</v>
      </c>
      <c r="P12565" t="b">
        <v>0</v>
      </c>
      <c r="Q12565">
        <v>4</v>
      </c>
      <c r="R12565">
        <v>4</v>
      </c>
      <c r="S12565">
        <v>1</v>
      </c>
      <c r="T12565">
        <v>1</v>
      </c>
      <c r="V12565" t="s">
        <v>753</v>
      </c>
      <c r="W12565" t="s">
        <v>6073</v>
      </c>
      <c r="X12565" t="s">
        <v>16122</v>
      </c>
      <c r="Y12565">
        <v>38</v>
      </c>
      <c r="Z12565">
        <v>38</v>
      </c>
      <c r="AA12565">
        <v>12</v>
      </c>
      <c r="AB12565">
        <v>12</v>
      </c>
      <c r="AC12565">
        <v>45</v>
      </c>
    </row>
    <row r="12566" spans="1:29">
      <c r="A12566">
        <v>13582</v>
      </c>
      <c r="B12566" t="s">
        <v>805</v>
      </c>
      <c r="C12566" t="s">
        <v>16237</v>
      </c>
      <c r="J12566" t="s">
        <v>1444</v>
      </c>
      <c r="K12566">
        <v>0</v>
      </c>
      <c r="N12566" t="b">
        <v>1</v>
      </c>
      <c r="O12566" t="b">
        <v>1</v>
      </c>
      <c r="P12566" t="b">
        <v>0</v>
      </c>
      <c r="Q12566">
        <v>4</v>
      </c>
      <c r="R12566">
        <v>4</v>
      </c>
      <c r="S12566">
        <v>1</v>
      </c>
      <c r="T12566">
        <v>1</v>
      </c>
      <c r="V12566" t="s">
        <v>753</v>
      </c>
      <c r="W12566" t="s">
        <v>6073</v>
      </c>
      <c r="X12566" t="s">
        <v>14486</v>
      </c>
      <c r="Y12566">
        <v>39</v>
      </c>
      <c r="Z12566">
        <v>39</v>
      </c>
      <c r="AA12566">
        <v>11</v>
      </c>
      <c r="AB12566">
        <v>11</v>
      </c>
      <c r="AC12566">
        <v>45</v>
      </c>
    </row>
    <row r="12567" spans="1:29">
      <c r="A12567">
        <v>13583</v>
      </c>
      <c r="B12567" t="s">
        <v>805</v>
      </c>
      <c r="C12567" t="s">
        <v>16238</v>
      </c>
      <c r="J12567" t="s">
        <v>1444</v>
      </c>
      <c r="K12567">
        <v>0</v>
      </c>
      <c r="N12567" t="b">
        <v>1</v>
      </c>
      <c r="O12567" t="b">
        <v>1</v>
      </c>
      <c r="P12567" t="b">
        <v>0</v>
      </c>
      <c r="Q12567">
        <v>4</v>
      </c>
      <c r="R12567">
        <v>4</v>
      </c>
      <c r="S12567">
        <v>1</v>
      </c>
      <c r="T12567">
        <v>1</v>
      </c>
      <c r="V12567" t="s">
        <v>753</v>
      </c>
      <c r="W12567" t="s">
        <v>6073</v>
      </c>
      <c r="X12567" t="s">
        <v>16125</v>
      </c>
      <c r="Y12567">
        <v>39</v>
      </c>
      <c r="Z12567">
        <v>39</v>
      </c>
      <c r="AA12567">
        <v>12</v>
      </c>
      <c r="AB12567">
        <v>12</v>
      </c>
      <c r="AC12567">
        <v>45</v>
      </c>
    </row>
    <row r="12568" spans="1:29">
      <c r="A12568">
        <v>13584</v>
      </c>
      <c r="B12568" t="s">
        <v>805</v>
      </c>
      <c r="C12568" t="s">
        <v>16239</v>
      </c>
      <c r="J12568" t="s">
        <v>1444</v>
      </c>
      <c r="K12568">
        <v>0</v>
      </c>
      <c r="N12568" t="b">
        <v>1</v>
      </c>
      <c r="O12568" t="b">
        <v>1</v>
      </c>
      <c r="P12568" t="b">
        <v>0</v>
      </c>
      <c r="Q12568">
        <v>4</v>
      </c>
      <c r="R12568">
        <v>4</v>
      </c>
      <c r="S12568">
        <v>1</v>
      </c>
      <c r="T12568">
        <v>1</v>
      </c>
      <c r="V12568" t="s">
        <v>753</v>
      </c>
      <c r="W12568" t="s">
        <v>6073</v>
      </c>
      <c r="X12568" t="s">
        <v>16045</v>
      </c>
      <c r="Y12568">
        <v>40</v>
      </c>
      <c r="Z12568">
        <v>40</v>
      </c>
      <c r="AA12568">
        <v>11</v>
      </c>
      <c r="AB12568">
        <v>11</v>
      </c>
      <c r="AC12568">
        <v>45</v>
      </c>
    </row>
    <row r="12569" spans="1:29">
      <c r="A12569">
        <v>13585</v>
      </c>
      <c r="B12569" t="s">
        <v>805</v>
      </c>
      <c r="C12569" t="s">
        <v>16240</v>
      </c>
      <c r="J12569" t="s">
        <v>1444</v>
      </c>
      <c r="K12569">
        <v>0</v>
      </c>
      <c r="N12569" t="b">
        <v>1</v>
      </c>
      <c r="O12569" t="b">
        <v>1</v>
      </c>
      <c r="P12569" t="b">
        <v>0</v>
      </c>
      <c r="Q12569">
        <v>4</v>
      </c>
      <c r="R12569">
        <v>4</v>
      </c>
      <c r="S12569">
        <v>1</v>
      </c>
      <c r="T12569">
        <v>1</v>
      </c>
      <c r="V12569" t="s">
        <v>753</v>
      </c>
      <c r="W12569" t="s">
        <v>6073</v>
      </c>
      <c r="X12569" t="s">
        <v>16128</v>
      </c>
      <c r="Y12569">
        <v>40</v>
      </c>
      <c r="Z12569">
        <v>40</v>
      </c>
      <c r="AA12569">
        <v>12</v>
      </c>
      <c r="AB12569">
        <v>12</v>
      </c>
      <c r="AC12569">
        <v>45</v>
      </c>
    </row>
    <row r="12570" spans="1:29">
      <c r="A12570">
        <v>13586</v>
      </c>
      <c r="B12570" t="s">
        <v>805</v>
      </c>
      <c r="C12570" t="s">
        <v>16241</v>
      </c>
      <c r="J12570" t="s">
        <v>1444</v>
      </c>
      <c r="K12570">
        <v>0</v>
      </c>
      <c r="N12570" t="b">
        <v>1</v>
      </c>
      <c r="O12570" t="b">
        <v>1</v>
      </c>
      <c r="P12570" t="b">
        <v>0</v>
      </c>
      <c r="Q12570">
        <v>4</v>
      </c>
      <c r="R12570">
        <v>4</v>
      </c>
      <c r="S12570">
        <v>1</v>
      </c>
      <c r="T12570">
        <v>1</v>
      </c>
      <c r="V12570" t="s">
        <v>753</v>
      </c>
      <c r="W12570" t="s">
        <v>6073</v>
      </c>
      <c r="X12570" t="s">
        <v>15382</v>
      </c>
      <c r="Y12570">
        <v>41</v>
      </c>
      <c r="Z12570">
        <v>41</v>
      </c>
      <c r="AA12570">
        <v>11</v>
      </c>
      <c r="AB12570">
        <v>11</v>
      </c>
      <c r="AC12570">
        <v>45</v>
      </c>
    </row>
    <row r="12571" spans="1:29">
      <c r="A12571">
        <v>13587</v>
      </c>
      <c r="B12571" t="s">
        <v>805</v>
      </c>
      <c r="C12571" t="s">
        <v>16242</v>
      </c>
      <c r="J12571" t="s">
        <v>1444</v>
      </c>
      <c r="K12571">
        <v>0</v>
      </c>
      <c r="N12571" t="b">
        <v>1</v>
      </c>
      <c r="O12571" t="b">
        <v>1</v>
      </c>
      <c r="P12571" t="b">
        <v>0</v>
      </c>
      <c r="Q12571">
        <v>4</v>
      </c>
      <c r="R12571">
        <v>4</v>
      </c>
      <c r="S12571">
        <v>1</v>
      </c>
      <c r="T12571">
        <v>1</v>
      </c>
      <c r="V12571" t="s">
        <v>753</v>
      </c>
      <c r="W12571" t="s">
        <v>6073</v>
      </c>
      <c r="X12571" t="s">
        <v>16131</v>
      </c>
      <c r="Y12571">
        <v>41</v>
      </c>
      <c r="Z12571">
        <v>41</v>
      </c>
      <c r="AA12571">
        <v>12</v>
      </c>
      <c r="AB12571">
        <v>12</v>
      </c>
      <c r="AC12571">
        <v>45</v>
      </c>
    </row>
    <row r="12572" spans="1:29">
      <c r="A12572">
        <v>13588</v>
      </c>
      <c r="B12572" t="s">
        <v>805</v>
      </c>
      <c r="C12572" t="s">
        <v>16243</v>
      </c>
      <c r="J12572" t="s">
        <v>1444</v>
      </c>
      <c r="K12572">
        <v>0</v>
      </c>
      <c r="N12572" t="b">
        <v>1</v>
      </c>
      <c r="O12572" t="b">
        <v>1</v>
      </c>
      <c r="P12572" t="b">
        <v>0</v>
      </c>
      <c r="Q12572">
        <v>4</v>
      </c>
      <c r="R12572">
        <v>4</v>
      </c>
      <c r="S12572">
        <v>1</v>
      </c>
      <c r="T12572">
        <v>1</v>
      </c>
      <c r="V12572" t="s">
        <v>753</v>
      </c>
      <c r="W12572" t="s">
        <v>6073</v>
      </c>
      <c r="X12572" t="s">
        <v>15383</v>
      </c>
      <c r="Y12572">
        <v>42</v>
      </c>
      <c r="Z12572">
        <v>42</v>
      </c>
      <c r="AA12572">
        <v>11</v>
      </c>
      <c r="AB12572">
        <v>11</v>
      </c>
      <c r="AC12572">
        <v>45</v>
      </c>
    </row>
    <row r="12573" spans="1:29">
      <c r="A12573">
        <v>13589</v>
      </c>
      <c r="B12573" t="s">
        <v>805</v>
      </c>
      <c r="C12573" t="s">
        <v>16244</v>
      </c>
      <c r="J12573" t="s">
        <v>1444</v>
      </c>
      <c r="K12573">
        <v>0</v>
      </c>
      <c r="N12573" t="b">
        <v>1</v>
      </c>
      <c r="O12573" t="b">
        <v>1</v>
      </c>
      <c r="P12573" t="b">
        <v>0</v>
      </c>
      <c r="Q12573">
        <v>4</v>
      </c>
      <c r="R12573">
        <v>4</v>
      </c>
      <c r="S12573">
        <v>1</v>
      </c>
      <c r="T12573">
        <v>1</v>
      </c>
      <c r="V12573" t="s">
        <v>753</v>
      </c>
      <c r="W12573" t="s">
        <v>6073</v>
      </c>
      <c r="X12573" t="s">
        <v>16134</v>
      </c>
      <c r="Y12573">
        <v>42</v>
      </c>
      <c r="Z12573">
        <v>42</v>
      </c>
      <c r="AA12573">
        <v>12</v>
      </c>
      <c r="AB12573">
        <v>12</v>
      </c>
      <c r="AC12573">
        <v>45</v>
      </c>
    </row>
    <row r="12574" spans="1:29">
      <c r="A12574">
        <v>13590</v>
      </c>
      <c r="B12574" t="s">
        <v>805</v>
      </c>
      <c r="C12574" t="s">
        <v>16245</v>
      </c>
      <c r="J12574" t="s">
        <v>1444</v>
      </c>
      <c r="K12574">
        <v>0</v>
      </c>
      <c r="N12574" t="b">
        <v>1</v>
      </c>
      <c r="O12574" t="b">
        <v>1</v>
      </c>
      <c r="P12574" t="b">
        <v>0</v>
      </c>
      <c r="Q12574">
        <v>4</v>
      </c>
      <c r="R12574">
        <v>4</v>
      </c>
      <c r="S12574">
        <v>1</v>
      </c>
      <c r="T12574">
        <v>1</v>
      </c>
      <c r="V12574" t="s">
        <v>753</v>
      </c>
      <c r="W12574" t="s">
        <v>6073</v>
      </c>
      <c r="X12574" t="s">
        <v>15384</v>
      </c>
      <c r="Y12574">
        <v>43</v>
      </c>
      <c r="Z12574">
        <v>43</v>
      </c>
      <c r="AA12574">
        <v>11</v>
      </c>
      <c r="AB12574">
        <v>11</v>
      </c>
      <c r="AC12574">
        <v>45</v>
      </c>
    </row>
    <row r="12575" spans="1:29">
      <c r="A12575">
        <v>13591</v>
      </c>
      <c r="B12575" t="s">
        <v>805</v>
      </c>
      <c r="C12575" t="s">
        <v>16246</v>
      </c>
      <c r="J12575" t="s">
        <v>1444</v>
      </c>
      <c r="K12575">
        <v>0</v>
      </c>
      <c r="N12575" t="b">
        <v>1</v>
      </c>
      <c r="O12575" t="b">
        <v>1</v>
      </c>
      <c r="P12575" t="b">
        <v>0</v>
      </c>
      <c r="Q12575">
        <v>4</v>
      </c>
      <c r="R12575">
        <v>4</v>
      </c>
      <c r="S12575">
        <v>1</v>
      </c>
      <c r="T12575">
        <v>1</v>
      </c>
      <c r="V12575" t="s">
        <v>753</v>
      </c>
      <c r="W12575" t="s">
        <v>6073</v>
      </c>
      <c r="X12575" t="s">
        <v>16137</v>
      </c>
      <c r="Y12575">
        <v>43</v>
      </c>
      <c r="Z12575">
        <v>43</v>
      </c>
      <c r="AA12575">
        <v>12</v>
      </c>
      <c r="AB12575">
        <v>12</v>
      </c>
      <c r="AC12575">
        <v>45</v>
      </c>
    </row>
    <row r="12576" spans="1:29">
      <c r="A12576">
        <v>13592</v>
      </c>
      <c r="B12576" t="s">
        <v>805</v>
      </c>
      <c r="C12576" t="s">
        <v>16247</v>
      </c>
      <c r="J12576" t="s">
        <v>1444</v>
      </c>
      <c r="K12576">
        <v>0</v>
      </c>
      <c r="N12576" t="b">
        <v>1</v>
      </c>
      <c r="O12576" t="b">
        <v>1</v>
      </c>
      <c r="P12576" t="b">
        <v>0</v>
      </c>
      <c r="Q12576">
        <v>4</v>
      </c>
      <c r="R12576">
        <v>4</v>
      </c>
      <c r="S12576">
        <v>1</v>
      </c>
      <c r="T12576">
        <v>1</v>
      </c>
      <c r="V12576" t="s">
        <v>753</v>
      </c>
      <c r="W12576" t="s">
        <v>6073</v>
      </c>
      <c r="X12576" t="s">
        <v>14560</v>
      </c>
      <c r="Y12576">
        <v>44</v>
      </c>
      <c r="Z12576">
        <v>44</v>
      </c>
      <c r="AA12576">
        <v>11</v>
      </c>
      <c r="AB12576">
        <v>11</v>
      </c>
      <c r="AC12576">
        <v>45</v>
      </c>
    </row>
    <row r="12577" spans="1:29">
      <c r="A12577">
        <v>13593</v>
      </c>
      <c r="B12577" t="s">
        <v>805</v>
      </c>
      <c r="C12577" t="s">
        <v>16248</v>
      </c>
      <c r="J12577" t="s">
        <v>1444</v>
      </c>
      <c r="K12577">
        <v>0</v>
      </c>
      <c r="N12577" t="b">
        <v>1</v>
      </c>
      <c r="O12577" t="b">
        <v>1</v>
      </c>
      <c r="P12577" t="b">
        <v>0</v>
      </c>
      <c r="Q12577">
        <v>4</v>
      </c>
      <c r="R12577">
        <v>4</v>
      </c>
      <c r="S12577">
        <v>1</v>
      </c>
      <c r="T12577">
        <v>1</v>
      </c>
      <c r="V12577" t="s">
        <v>753</v>
      </c>
      <c r="W12577" t="s">
        <v>6073</v>
      </c>
      <c r="X12577" t="s">
        <v>16140</v>
      </c>
      <c r="Y12577">
        <v>44</v>
      </c>
      <c r="Z12577">
        <v>44</v>
      </c>
      <c r="AA12577">
        <v>12</v>
      </c>
      <c r="AB12577">
        <v>12</v>
      </c>
      <c r="AC12577">
        <v>45</v>
      </c>
    </row>
    <row r="12578" spans="1:29">
      <c r="A12578">
        <v>13594</v>
      </c>
      <c r="B12578" t="s">
        <v>805</v>
      </c>
      <c r="C12578" t="s">
        <v>16249</v>
      </c>
      <c r="J12578" t="s">
        <v>1444</v>
      </c>
      <c r="K12578">
        <v>0</v>
      </c>
      <c r="N12578" t="b">
        <v>1</v>
      </c>
      <c r="O12578" t="b">
        <v>1</v>
      </c>
      <c r="P12578" t="b">
        <v>0</v>
      </c>
      <c r="Q12578">
        <v>4</v>
      </c>
      <c r="R12578">
        <v>4</v>
      </c>
      <c r="S12578">
        <v>1</v>
      </c>
      <c r="T12578">
        <v>1</v>
      </c>
      <c r="V12578" t="s">
        <v>753</v>
      </c>
      <c r="W12578" t="s">
        <v>6073</v>
      </c>
      <c r="X12578" t="s">
        <v>15385</v>
      </c>
      <c r="Y12578">
        <v>45</v>
      </c>
      <c r="Z12578">
        <v>45</v>
      </c>
      <c r="AA12578">
        <v>11</v>
      </c>
      <c r="AB12578">
        <v>11</v>
      </c>
      <c r="AC12578">
        <v>45</v>
      </c>
    </row>
    <row r="12579" spans="1:29">
      <c r="A12579">
        <v>13595</v>
      </c>
      <c r="B12579" t="s">
        <v>805</v>
      </c>
      <c r="C12579" t="s">
        <v>16250</v>
      </c>
      <c r="J12579" t="s">
        <v>1444</v>
      </c>
      <c r="K12579">
        <v>0</v>
      </c>
      <c r="N12579" t="b">
        <v>1</v>
      </c>
      <c r="O12579" t="b">
        <v>1</v>
      </c>
      <c r="P12579" t="b">
        <v>0</v>
      </c>
      <c r="Q12579">
        <v>4</v>
      </c>
      <c r="R12579">
        <v>4</v>
      </c>
      <c r="S12579">
        <v>1</v>
      </c>
      <c r="T12579">
        <v>1</v>
      </c>
      <c r="V12579" t="s">
        <v>753</v>
      </c>
      <c r="W12579" t="s">
        <v>6073</v>
      </c>
      <c r="X12579" t="s">
        <v>16143</v>
      </c>
      <c r="Y12579">
        <v>45</v>
      </c>
      <c r="Z12579">
        <v>45</v>
      </c>
      <c r="AA12579">
        <v>12</v>
      </c>
      <c r="AB12579">
        <v>12</v>
      </c>
      <c r="AC12579">
        <v>45</v>
      </c>
    </row>
    <row r="12580" spans="1:29">
      <c r="A12580">
        <v>13596</v>
      </c>
      <c r="B12580" t="s">
        <v>805</v>
      </c>
      <c r="C12580" t="s">
        <v>16251</v>
      </c>
      <c r="J12580" t="s">
        <v>1444</v>
      </c>
      <c r="K12580">
        <v>0</v>
      </c>
      <c r="N12580" t="b">
        <v>1</v>
      </c>
      <c r="O12580" t="b">
        <v>1</v>
      </c>
      <c r="P12580" t="b">
        <v>0</v>
      </c>
      <c r="Q12580">
        <v>4</v>
      </c>
      <c r="R12580">
        <v>4</v>
      </c>
      <c r="S12580">
        <v>1</v>
      </c>
      <c r="T12580">
        <v>1</v>
      </c>
      <c r="V12580" t="s">
        <v>753</v>
      </c>
      <c r="W12580" t="s">
        <v>6073</v>
      </c>
      <c r="X12580" t="s">
        <v>15803</v>
      </c>
      <c r="Y12580">
        <v>46</v>
      </c>
      <c r="Z12580">
        <v>46</v>
      </c>
      <c r="AA12580">
        <v>11</v>
      </c>
      <c r="AB12580">
        <v>11</v>
      </c>
      <c r="AC12580">
        <v>45</v>
      </c>
    </row>
    <row r="12581" spans="1:29">
      <c r="A12581">
        <v>13597</v>
      </c>
      <c r="B12581" t="s">
        <v>805</v>
      </c>
      <c r="C12581" t="s">
        <v>16252</v>
      </c>
      <c r="J12581" t="s">
        <v>1444</v>
      </c>
      <c r="K12581">
        <v>0</v>
      </c>
      <c r="N12581" t="b">
        <v>1</v>
      </c>
      <c r="O12581" t="b">
        <v>1</v>
      </c>
      <c r="P12581" t="b">
        <v>0</v>
      </c>
      <c r="Q12581">
        <v>4</v>
      </c>
      <c r="R12581">
        <v>4</v>
      </c>
      <c r="S12581">
        <v>1</v>
      </c>
      <c r="T12581">
        <v>1</v>
      </c>
      <c r="V12581" t="s">
        <v>753</v>
      </c>
      <c r="W12581" t="s">
        <v>6073</v>
      </c>
      <c r="X12581" t="s">
        <v>16146</v>
      </c>
      <c r="Y12581">
        <v>46</v>
      </c>
      <c r="Z12581">
        <v>46</v>
      </c>
      <c r="AA12581">
        <v>12</v>
      </c>
      <c r="AB12581">
        <v>12</v>
      </c>
      <c r="AC12581">
        <v>45</v>
      </c>
    </row>
    <row r="12582" spans="1:29">
      <c r="A12582">
        <v>13598</v>
      </c>
      <c r="B12582" t="s">
        <v>805</v>
      </c>
      <c r="C12582" t="s">
        <v>16253</v>
      </c>
      <c r="J12582" t="s">
        <v>1444</v>
      </c>
      <c r="K12582">
        <v>0</v>
      </c>
      <c r="N12582" t="b">
        <v>1</v>
      </c>
      <c r="O12582" t="b">
        <v>1</v>
      </c>
      <c r="P12582" t="b">
        <v>0</v>
      </c>
      <c r="Q12582">
        <v>4</v>
      </c>
      <c r="R12582">
        <v>4</v>
      </c>
      <c r="S12582">
        <v>1</v>
      </c>
      <c r="T12582">
        <v>1</v>
      </c>
      <c r="V12582" t="s">
        <v>753</v>
      </c>
      <c r="W12582" t="s">
        <v>6073</v>
      </c>
      <c r="X12582" t="s">
        <v>16043</v>
      </c>
      <c r="Y12582">
        <v>47</v>
      </c>
      <c r="Z12582">
        <v>47</v>
      </c>
      <c r="AA12582">
        <v>11</v>
      </c>
      <c r="AB12582">
        <v>11</v>
      </c>
      <c r="AC12582">
        <v>45</v>
      </c>
    </row>
    <row r="12583" spans="1:29">
      <c r="A12583">
        <v>13599</v>
      </c>
      <c r="B12583" t="s">
        <v>805</v>
      </c>
      <c r="C12583" t="s">
        <v>16254</v>
      </c>
      <c r="J12583" t="s">
        <v>1444</v>
      </c>
      <c r="K12583">
        <v>0</v>
      </c>
      <c r="N12583" t="b">
        <v>1</v>
      </c>
      <c r="O12583" t="b">
        <v>1</v>
      </c>
      <c r="P12583" t="b">
        <v>0</v>
      </c>
      <c r="Q12583">
        <v>4</v>
      </c>
      <c r="R12583">
        <v>4</v>
      </c>
      <c r="S12583">
        <v>1</v>
      </c>
      <c r="T12583">
        <v>1</v>
      </c>
      <c r="V12583" t="s">
        <v>753</v>
      </c>
      <c r="W12583" t="s">
        <v>6073</v>
      </c>
      <c r="X12583" t="s">
        <v>16149</v>
      </c>
      <c r="Y12583">
        <v>47</v>
      </c>
      <c r="Z12583">
        <v>47</v>
      </c>
      <c r="AA12583">
        <v>12</v>
      </c>
      <c r="AB12583">
        <v>12</v>
      </c>
      <c r="AC12583">
        <v>45</v>
      </c>
    </row>
    <row r="12584" spans="1:29">
      <c r="A12584">
        <v>13600</v>
      </c>
      <c r="B12584" t="s">
        <v>805</v>
      </c>
      <c r="C12584" t="s">
        <v>16255</v>
      </c>
      <c r="J12584" t="s">
        <v>1444</v>
      </c>
      <c r="K12584">
        <v>0</v>
      </c>
      <c r="N12584" t="b">
        <v>1</v>
      </c>
      <c r="O12584" t="b">
        <v>1</v>
      </c>
      <c r="P12584" t="b">
        <v>0</v>
      </c>
      <c r="Q12584">
        <v>4</v>
      </c>
      <c r="R12584">
        <v>4</v>
      </c>
      <c r="S12584">
        <v>1</v>
      </c>
      <c r="T12584">
        <v>1</v>
      </c>
      <c r="V12584" t="s">
        <v>753</v>
      </c>
      <c r="W12584" t="s">
        <v>6073</v>
      </c>
      <c r="X12584" t="s">
        <v>16044</v>
      </c>
      <c r="Y12584">
        <v>48</v>
      </c>
      <c r="Z12584">
        <v>48</v>
      </c>
      <c r="AA12584">
        <v>11</v>
      </c>
      <c r="AB12584">
        <v>11</v>
      </c>
      <c r="AC12584">
        <v>45</v>
      </c>
    </row>
    <row r="12585" spans="1:29">
      <c r="A12585">
        <v>13601</v>
      </c>
      <c r="B12585" t="s">
        <v>805</v>
      </c>
      <c r="C12585" t="s">
        <v>16256</v>
      </c>
      <c r="J12585" t="s">
        <v>1444</v>
      </c>
      <c r="K12585">
        <v>0</v>
      </c>
      <c r="N12585" t="b">
        <v>1</v>
      </c>
      <c r="O12585" t="b">
        <v>1</v>
      </c>
      <c r="P12585" t="b">
        <v>0</v>
      </c>
      <c r="Q12585">
        <v>4</v>
      </c>
      <c r="R12585">
        <v>4</v>
      </c>
      <c r="S12585">
        <v>1</v>
      </c>
      <c r="T12585">
        <v>1</v>
      </c>
      <c r="V12585" t="s">
        <v>753</v>
      </c>
      <c r="W12585" t="s">
        <v>6073</v>
      </c>
      <c r="X12585" t="s">
        <v>15387</v>
      </c>
      <c r="Y12585">
        <v>49</v>
      </c>
      <c r="Z12585">
        <v>49</v>
      </c>
      <c r="AA12585">
        <v>11</v>
      </c>
      <c r="AB12585">
        <v>11</v>
      </c>
      <c r="AC12585">
        <v>45</v>
      </c>
    </row>
    <row r="12586" spans="1:29">
      <c r="A12586">
        <v>13602</v>
      </c>
      <c r="B12586" t="s">
        <v>805</v>
      </c>
      <c r="C12586" t="s">
        <v>16257</v>
      </c>
      <c r="J12586" t="s">
        <v>1444</v>
      </c>
      <c r="K12586">
        <v>0</v>
      </c>
      <c r="N12586" t="b">
        <v>1</v>
      </c>
      <c r="O12586" t="b">
        <v>1</v>
      </c>
      <c r="P12586" t="b">
        <v>0</v>
      </c>
      <c r="Q12586">
        <v>4</v>
      </c>
      <c r="R12586">
        <v>4</v>
      </c>
      <c r="S12586">
        <v>1</v>
      </c>
      <c r="T12586">
        <v>1</v>
      </c>
      <c r="V12586" t="s">
        <v>753</v>
      </c>
      <c r="W12586" t="s">
        <v>6073</v>
      </c>
      <c r="X12586" t="s">
        <v>15805</v>
      </c>
      <c r="Y12586">
        <v>50</v>
      </c>
      <c r="Z12586">
        <v>50</v>
      </c>
      <c r="AA12586">
        <v>11</v>
      </c>
      <c r="AB12586">
        <v>11</v>
      </c>
      <c r="AC12586">
        <v>45</v>
      </c>
    </row>
    <row r="12587" spans="1:29">
      <c r="A12587">
        <v>13603</v>
      </c>
      <c r="B12587" t="s">
        <v>805</v>
      </c>
      <c r="C12587" t="s">
        <v>16258</v>
      </c>
      <c r="J12587" t="s">
        <v>1444</v>
      </c>
      <c r="K12587">
        <v>0</v>
      </c>
      <c r="N12587" t="b">
        <v>1</v>
      </c>
      <c r="O12587" t="b">
        <v>1</v>
      </c>
      <c r="P12587" t="b">
        <v>0</v>
      </c>
      <c r="Q12587">
        <v>4</v>
      </c>
      <c r="R12587">
        <v>4</v>
      </c>
      <c r="S12587">
        <v>1</v>
      </c>
      <c r="T12587">
        <v>1</v>
      </c>
      <c r="V12587" t="s">
        <v>753</v>
      </c>
      <c r="W12587" t="s">
        <v>6073</v>
      </c>
      <c r="X12587" t="s">
        <v>16154</v>
      </c>
      <c r="Y12587">
        <v>51</v>
      </c>
      <c r="Z12587">
        <v>51</v>
      </c>
      <c r="AA12587">
        <v>11</v>
      </c>
      <c r="AB12587">
        <v>11</v>
      </c>
      <c r="AC12587">
        <v>45</v>
      </c>
    </row>
    <row r="12588" spans="1:29">
      <c r="A12588">
        <v>13604</v>
      </c>
      <c r="B12588" t="s">
        <v>805</v>
      </c>
      <c r="C12588" t="s">
        <v>16259</v>
      </c>
      <c r="J12588" t="s">
        <v>1444</v>
      </c>
      <c r="K12588">
        <v>0</v>
      </c>
      <c r="N12588" t="b">
        <v>1</v>
      </c>
      <c r="O12588" t="b">
        <v>1</v>
      </c>
      <c r="P12588" t="b">
        <v>0</v>
      </c>
      <c r="Q12588">
        <v>4</v>
      </c>
      <c r="R12588">
        <v>4</v>
      </c>
      <c r="S12588">
        <v>1</v>
      </c>
      <c r="T12588">
        <v>1</v>
      </c>
      <c r="V12588" t="s">
        <v>753</v>
      </c>
      <c r="W12588" t="s">
        <v>6073</v>
      </c>
      <c r="X12588" t="s">
        <v>16156</v>
      </c>
      <c r="Y12588">
        <v>52</v>
      </c>
      <c r="Z12588">
        <v>52</v>
      </c>
      <c r="AA12588">
        <v>11</v>
      </c>
      <c r="AB12588">
        <v>11</v>
      </c>
      <c r="AC12588">
        <v>45</v>
      </c>
    </row>
    <row r="12589" spans="1:29">
      <c r="A12589">
        <v>13605</v>
      </c>
      <c r="B12589" t="s">
        <v>805</v>
      </c>
      <c r="C12589" t="s">
        <v>16260</v>
      </c>
      <c r="J12589" t="s">
        <v>1444</v>
      </c>
      <c r="K12589">
        <v>0</v>
      </c>
      <c r="N12589" t="b">
        <v>1</v>
      </c>
      <c r="O12589" t="b">
        <v>1</v>
      </c>
      <c r="P12589" t="b">
        <v>0</v>
      </c>
      <c r="Q12589">
        <v>4</v>
      </c>
      <c r="R12589">
        <v>4</v>
      </c>
      <c r="S12589">
        <v>1</v>
      </c>
      <c r="T12589">
        <v>1</v>
      </c>
      <c r="V12589" t="s">
        <v>753</v>
      </c>
      <c r="W12589" t="s">
        <v>6073</v>
      </c>
      <c r="X12589" t="s">
        <v>16158</v>
      </c>
      <c r="Y12589">
        <v>53</v>
      </c>
      <c r="Z12589">
        <v>53</v>
      </c>
      <c r="AA12589">
        <v>11</v>
      </c>
      <c r="AB12589">
        <v>11</v>
      </c>
      <c r="AC12589">
        <v>45</v>
      </c>
    </row>
    <row r="12590" spans="1:29">
      <c r="A12590">
        <v>13606</v>
      </c>
      <c r="B12590" t="s">
        <v>805</v>
      </c>
      <c r="C12590" t="s">
        <v>16261</v>
      </c>
      <c r="J12590" t="s">
        <v>1444</v>
      </c>
      <c r="K12590">
        <v>0</v>
      </c>
      <c r="N12590" t="b">
        <v>1</v>
      </c>
      <c r="O12590" t="b">
        <v>1</v>
      </c>
      <c r="P12590" t="b">
        <v>0</v>
      </c>
      <c r="Q12590">
        <v>4</v>
      </c>
      <c r="R12590">
        <v>4</v>
      </c>
      <c r="S12590">
        <v>1</v>
      </c>
      <c r="T12590">
        <v>1</v>
      </c>
      <c r="V12590" t="s">
        <v>753</v>
      </c>
      <c r="W12590" t="s">
        <v>6073</v>
      </c>
      <c r="X12590" t="s">
        <v>16160</v>
      </c>
      <c r="Y12590">
        <v>54</v>
      </c>
      <c r="Z12590">
        <v>54</v>
      </c>
      <c r="AA12590">
        <v>11</v>
      </c>
      <c r="AB12590">
        <v>11</v>
      </c>
      <c r="AC12590">
        <v>45</v>
      </c>
    </row>
    <row r="12591" spans="1:29">
      <c r="A12591">
        <v>13607</v>
      </c>
      <c r="B12591" t="s">
        <v>805</v>
      </c>
      <c r="C12591" t="s">
        <v>16262</v>
      </c>
      <c r="J12591" t="s">
        <v>1444</v>
      </c>
      <c r="K12591">
        <v>0</v>
      </c>
      <c r="N12591" t="b">
        <v>1</v>
      </c>
      <c r="O12591" t="b">
        <v>1</v>
      </c>
      <c r="P12591" t="b">
        <v>0</v>
      </c>
      <c r="Q12591">
        <v>4</v>
      </c>
      <c r="R12591">
        <v>4</v>
      </c>
      <c r="S12591">
        <v>1</v>
      </c>
      <c r="T12591">
        <v>1</v>
      </c>
      <c r="V12591" t="s">
        <v>753</v>
      </c>
      <c r="W12591" t="s">
        <v>6073</v>
      </c>
      <c r="X12591" t="s">
        <v>16162</v>
      </c>
      <c r="Y12591">
        <v>55</v>
      </c>
      <c r="Z12591">
        <v>55</v>
      </c>
      <c r="AA12591">
        <v>11</v>
      </c>
      <c r="AB12591">
        <v>11</v>
      </c>
      <c r="AC12591">
        <v>45</v>
      </c>
    </row>
    <row r="12592" spans="1:29">
      <c r="A12592">
        <v>13608</v>
      </c>
      <c r="B12592" t="s">
        <v>805</v>
      </c>
      <c r="C12592" t="s">
        <v>16263</v>
      </c>
      <c r="J12592" t="s">
        <v>1444</v>
      </c>
      <c r="K12592">
        <v>0</v>
      </c>
      <c r="N12592" t="b">
        <v>1</v>
      </c>
      <c r="O12592" t="b">
        <v>1</v>
      </c>
      <c r="P12592" t="b">
        <v>0</v>
      </c>
      <c r="Q12592">
        <v>4</v>
      </c>
      <c r="R12592">
        <v>4</v>
      </c>
      <c r="S12592">
        <v>1</v>
      </c>
      <c r="T12592">
        <v>1</v>
      </c>
      <c r="V12592" t="s">
        <v>753</v>
      </c>
      <c r="W12592" t="s">
        <v>6073</v>
      </c>
      <c r="X12592" t="s">
        <v>16164</v>
      </c>
      <c r="Y12592">
        <v>56</v>
      </c>
      <c r="Z12592">
        <v>56</v>
      </c>
      <c r="AA12592">
        <v>11</v>
      </c>
      <c r="AB12592">
        <v>11</v>
      </c>
      <c r="AC12592">
        <v>45</v>
      </c>
    </row>
    <row r="12593" spans="1:29">
      <c r="A12593">
        <v>13609</v>
      </c>
      <c r="B12593" t="s">
        <v>805</v>
      </c>
      <c r="C12593" t="s">
        <v>16264</v>
      </c>
      <c r="J12593" t="s">
        <v>1444</v>
      </c>
      <c r="K12593">
        <v>0</v>
      </c>
      <c r="N12593" t="b">
        <v>1</v>
      </c>
      <c r="O12593" t="b">
        <v>1</v>
      </c>
      <c r="P12593" t="b">
        <v>0</v>
      </c>
      <c r="Q12593">
        <v>4</v>
      </c>
      <c r="R12593">
        <v>4</v>
      </c>
      <c r="S12593">
        <v>1</v>
      </c>
      <c r="T12593">
        <v>1</v>
      </c>
      <c r="V12593" t="s">
        <v>753</v>
      </c>
      <c r="W12593" t="s">
        <v>6073</v>
      </c>
      <c r="X12593" t="s">
        <v>16166</v>
      </c>
      <c r="Y12593">
        <v>57</v>
      </c>
      <c r="Z12593">
        <v>57</v>
      </c>
      <c r="AA12593">
        <v>11</v>
      </c>
      <c r="AB12593">
        <v>11</v>
      </c>
      <c r="AC12593">
        <v>45</v>
      </c>
    </row>
    <row r="12594" spans="1:29">
      <c r="A12594">
        <v>13610</v>
      </c>
      <c r="B12594" t="s">
        <v>805</v>
      </c>
      <c r="C12594" t="s">
        <v>16265</v>
      </c>
      <c r="J12594" t="s">
        <v>1444</v>
      </c>
      <c r="K12594">
        <v>0</v>
      </c>
      <c r="N12594" t="b">
        <v>1</v>
      </c>
      <c r="O12594" t="b">
        <v>1</v>
      </c>
      <c r="P12594" t="b">
        <v>0</v>
      </c>
      <c r="Q12594">
        <v>4</v>
      </c>
      <c r="R12594">
        <v>4</v>
      </c>
      <c r="S12594">
        <v>1</v>
      </c>
      <c r="T12594">
        <v>1</v>
      </c>
      <c r="V12594" t="s">
        <v>753</v>
      </c>
      <c r="W12594" t="s">
        <v>6073</v>
      </c>
      <c r="X12594" t="s">
        <v>16168</v>
      </c>
      <c r="Y12594">
        <v>58</v>
      </c>
      <c r="Z12594">
        <v>58</v>
      </c>
      <c r="AA12594">
        <v>11</v>
      </c>
      <c r="AB12594">
        <v>11</v>
      </c>
      <c r="AC12594">
        <v>45</v>
      </c>
    </row>
    <row r="12595" spans="1:29">
      <c r="A12595">
        <v>13611</v>
      </c>
      <c r="B12595" t="s">
        <v>805</v>
      </c>
      <c r="C12595" t="s">
        <v>16266</v>
      </c>
      <c r="J12595" t="s">
        <v>1444</v>
      </c>
      <c r="K12595">
        <v>0</v>
      </c>
      <c r="N12595" t="b">
        <v>0</v>
      </c>
      <c r="O12595" t="b">
        <v>1</v>
      </c>
      <c r="P12595" t="b">
        <v>0</v>
      </c>
      <c r="Q12595">
        <v>4</v>
      </c>
      <c r="R12595">
        <v>4</v>
      </c>
      <c r="S12595">
        <v>1</v>
      </c>
      <c r="T12595">
        <v>1</v>
      </c>
      <c r="V12595" t="s">
        <v>753</v>
      </c>
      <c r="W12595" t="s">
        <v>6073</v>
      </c>
      <c r="X12595" t="s">
        <v>16176</v>
      </c>
      <c r="Y12595">
        <v>62</v>
      </c>
      <c r="Z12595">
        <v>62</v>
      </c>
      <c r="AA12595">
        <v>11</v>
      </c>
      <c r="AB12595">
        <v>11</v>
      </c>
      <c r="AC12595">
        <v>45</v>
      </c>
    </row>
    <row r="12596" spans="1:29">
      <c r="A12596">
        <v>13612</v>
      </c>
      <c r="B12596" t="s">
        <v>805</v>
      </c>
      <c r="C12596" t="s">
        <v>16267</v>
      </c>
      <c r="J12596" t="s">
        <v>1444</v>
      </c>
      <c r="K12596">
        <v>0</v>
      </c>
      <c r="N12596" t="b">
        <v>0</v>
      </c>
      <c r="O12596" t="b">
        <v>1</v>
      </c>
      <c r="P12596" t="b">
        <v>0</v>
      </c>
      <c r="Q12596">
        <v>4</v>
      </c>
      <c r="R12596">
        <v>4</v>
      </c>
      <c r="S12596">
        <v>1</v>
      </c>
      <c r="T12596">
        <v>1</v>
      </c>
      <c r="V12596" t="s">
        <v>753</v>
      </c>
      <c r="W12596" t="s">
        <v>6073</v>
      </c>
      <c r="X12596" t="s">
        <v>16268</v>
      </c>
      <c r="Y12596">
        <v>62</v>
      </c>
      <c r="Z12596">
        <v>62</v>
      </c>
      <c r="AA12596">
        <v>12</v>
      </c>
      <c r="AB12596">
        <v>12</v>
      </c>
      <c r="AC12596">
        <v>45</v>
      </c>
    </row>
    <row r="12597" spans="1:29">
      <c r="A12597">
        <v>13613</v>
      </c>
      <c r="B12597" t="s">
        <v>805</v>
      </c>
      <c r="C12597" t="s">
        <v>16270</v>
      </c>
      <c r="J12597" t="s">
        <v>1436</v>
      </c>
      <c r="K12597">
        <v>0</v>
      </c>
      <c r="N12597" t="b">
        <v>1</v>
      </c>
      <c r="O12597" t="b">
        <v>0</v>
      </c>
      <c r="P12597" t="b">
        <v>0</v>
      </c>
      <c r="Q12597">
        <v>8</v>
      </c>
      <c r="R12597">
        <v>1</v>
      </c>
      <c r="S12597">
        <v>1</v>
      </c>
      <c r="T12597">
        <v>2</v>
      </c>
      <c r="V12597" t="s">
        <v>670</v>
      </c>
      <c r="W12597" t="s">
        <v>7579</v>
      </c>
      <c r="X12597" t="s">
        <v>15337</v>
      </c>
      <c r="Y12597">
        <v>51</v>
      </c>
      <c r="Z12597">
        <v>51</v>
      </c>
      <c r="AA12597">
        <v>2</v>
      </c>
      <c r="AB12597">
        <v>2</v>
      </c>
      <c r="AC12597">
        <v>59</v>
      </c>
    </row>
    <row r="12598" spans="1:29">
      <c r="A12598">
        <v>13614</v>
      </c>
      <c r="B12598" t="s">
        <v>805</v>
      </c>
      <c r="C12598" t="s">
        <v>16271</v>
      </c>
      <c r="J12598" t="s">
        <v>1436</v>
      </c>
      <c r="K12598">
        <v>0</v>
      </c>
      <c r="N12598" t="b">
        <v>1</v>
      </c>
      <c r="O12598" t="b">
        <v>0</v>
      </c>
      <c r="P12598" t="b">
        <v>0</v>
      </c>
      <c r="Q12598">
        <v>8</v>
      </c>
      <c r="R12598">
        <v>1</v>
      </c>
      <c r="S12598">
        <v>1</v>
      </c>
      <c r="T12598">
        <v>2</v>
      </c>
      <c r="V12598" t="s">
        <v>670</v>
      </c>
      <c r="W12598" t="s">
        <v>7579</v>
      </c>
      <c r="X12598" t="s">
        <v>15338</v>
      </c>
      <c r="Y12598">
        <v>52</v>
      </c>
      <c r="Z12598">
        <v>52</v>
      </c>
      <c r="AA12598">
        <v>2</v>
      </c>
      <c r="AB12598">
        <v>2</v>
      </c>
      <c r="AC12598">
        <v>59</v>
      </c>
    </row>
    <row r="12599" spans="1:29">
      <c r="A12599">
        <v>13615</v>
      </c>
      <c r="B12599" t="s">
        <v>805</v>
      </c>
      <c r="C12599" t="s">
        <v>16272</v>
      </c>
      <c r="J12599" t="s">
        <v>1436</v>
      </c>
      <c r="K12599">
        <v>0</v>
      </c>
      <c r="N12599" t="b">
        <v>1</v>
      </c>
      <c r="O12599" t="b">
        <v>0</v>
      </c>
      <c r="P12599" t="b">
        <v>0</v>
      </c>
      <c r="Q12599">
        <v>8</v>
      </c>
      <c r="R12599">
        <v>1</v>
      </c>
      <c r="S12599">
        <v>1</v>
      </c>
      <c r="T12599">
        <v>2</v>
      </c>
      <c r="V12599" t="s">
        <v>670</v>
      </c>
      <c r="W12599" t="s">
        <v>7579</v>
      </c>
      <c r="X12599" t="s">
        <v>15414</v>
      </c>
      <c r="Y12599">
        <v>53</v>
      </c>
      <c r="Z12599">
        <v>53</v>
      </c>
      <c r="AA12599">
        <v>2</v>
      </c>
      <c r="AB12599">
        <v>2</v>
      </c>
      <c r="AC12599">
        <v>59</v>
      </c>
    </row>
    <row r="12600" spans="1:29">
      <c r="A12600">
        <v>13616</v>
      </c>
      <c r="B12600" t="s">
        <v>805</v>
      </c>
      <c r="C12600" t="s">
        <v>16273</v>
      </c>
      <c r="J12600" t="s">
        <v>1436</v>
      </c>
      <c r="K12600">
        <v>0</v>
      </c>
      <c r="N12600" t="b">
        <v>1</v>
      </c>
      <c r="O12600" t="b">
        <v>0</v>
      </c>
      <c r="P12600" t="b">
        <v>0</v>
      </c>
      <c r="Q12600">
        <v>8</v>
      </c>
      <c r="R12600">
        <v>1</v>
      </c>
      <c r="S12600">
        <v>1</v>
      </c>
      <c r="T12600">
        <v>2</v>
      </c>
      <c r="V12600" t="s">
        <v>670</v>
      </c>
      <c r="W12600" t="s">
        <v>7579</v>
      </c>
      <c r="X12600" t="s">
        <v>15415</v>
      </c>
      <c r="Y12600">
        <v>54</v>
      </c>
      <c r="Z12600">
        <v>54</v>
      </c>
      <c r="AA12600">
        <v>2</v>
      </c>
      <c r="AB12600">
        <v>2</v>
      </c>
      <c r="AC12600">
        <v>59</v>
      </c>
    </row>
    <row r="12601" spans="1:29">
      <c r="A12601">
        <v>13617</v>
      </c>
      <c r="B12601" t="s">
        <v>805</v>
      </c>
      <c r="C12601" t="s">
        <v>16274</v>
      </c>
      <c r="J12601" t="s">
        <v>1436</v>
      </c>
      <c r="K12601">
        <v>0</v>
      </c>
      <c r="N12601" t="b">
        <v>1</v>
      </c>
      <c r="O12601" t="b">
        <v>0</v>
      </c>
      <c r="P12601" t="b">
        <v>0</v>
      </c>
      <c r="Q12601">
        <v>8</v>
      </c>
      <c r="R12601">
        <v>1</v>
      </c>
      <c r="S12601">
        <v>1</v>
      </c>
      <c r="T12601">
        <v>2</v>
      </c>
      <c r="V12601" t="s">
        <v>670</v>
      </c>
      <c r="W12601" t="s">
        <v>7579</v>
      </c>
      <c r="X12601" t="s">
        <v>15416</v>
      </c>
      <c r="Y12601">
        <v>55</v>
      </c>
      <c r="Z12601">
        <v>55</v>
      </c>
      <c r="AA12601">
        <v>2</v>
      </c>
      <c r="AB12601">
        <v>2</v>
      </c>
      <c r="AC12601">
        <v>59</v>
      </c>
    </row>
    <row r="12602" spans="1:29">
      <c r="A12602">
        <v>13618</v>
      </c>
      <c r="B12602" t="s">
        <v>805</v>
      </c>
      <c r="C12602" t="s">
        <v>16275</v>
      </c>
      <c r="J12602" t="s">
        <v>1436</v>
      </c>
      <c r="K12602">
        <v>0</v>
      </c>
      <c r="N12602" t="b">
        <v>1</v>
      </c>
      <c r="O12602" t="b">
        <v>0</v>
      </c>
      <c r="P12602" t="b">
        <v>0</v>
      </c>
      <c r="Q12602">
        <v>8</v>
      </c>
      <c r="R12602">
        <v>1</v>
      </c>
      <c r="S12602">
        <v>1</v>
      </c>
      <c r="T12602">
        <v>2</v>
      </c>
      <c r="V12602" t="s">
        <v>670</v>
      </c>
      <c r="W12602" t="s">
        <v>7579</v>
      </c>
      <c r="X12602" t="s">
        <v>15418</v>
      </c>
      <c r="Y12602">
        <v>56</v>
      </c>
      <c r="Z12602">
        <v>56</v>
      </c>
      <c r="AA12602">
        <v>2</v>
      </c>
      <c r="AB12602">
        <v>2</v>
      </c>
      <c r="AC12602">
        <v>59</v>
      </c>
    </row>
    <row r="12603" spans="1:29">
      <c r="A12603">
        <v>13619</v>
      </c>
      <c r="B12603" t="s">
        <v>805</v>
      </c>
      <c r="C12603" t="s">
        <v>16276</v>
      </c>
      <c r="J12603" t="s">
        <v>1444</v>
      </c>
      <c r="K12603">
        <v>0</v>
      </c>
      <c r="N12603" t="b">
        <v>1</v>
      </c>
      <c r="O12603" t="b">
        <v>0</v>
      </c>
      <c r="P12603" t="b">
        <v>0</v>
      </c>
      <c r="Q12603">
        <v>8</v>
      </c>
      <c r="R12603">
        <v>1</v>
      </c>
      <c r="S12603">
        <v>1</v>
      </c>
      <c r="T12603">
        <v>2</v>
      </c>
      <c r="V12603" t="s">
        <v>670</v>
      </c>
      <c r="W12603" t="s">
        <v>7579</v>
      </c>
      <c r="X12603" t="s">
        <v>14746</v>
      </c>
      <c r="Y12603">
        <v>51</v>
      </c>
      <c r="Z12603">
        <v>51</v>
      </c>
      <c r="AA12603">
        <v>5</v>
      </c>
      <c r="AB12603">
        <v>5</v>
      </c>
      <c r="AC12603">
        <v>59</v>
      </c>
    </row>
    <row r="12604" spans="1:29">
      <c r="A12604">
        <v>13620</v>
      </c>
      <c r="B12604" t="s">
        <v>805</v>
      </c>
      <c r="C12604" t="s">
        <v>16277</v>
      </c>
      <c r="J12604" t="s">
        <v>1444</v>
      </c>
      <c r="K12604">
        <v>0</v>
      </c>
      <c r="N12604" t="b">
        <v>1</v>
      </c>
      <c r="O12604" t="b">
        <v>0</v>
      </c>
      <c r="P12604" t="b">
        <v>0</v>
      </c>
      <c r="Q12604">
        <v>8</v>
      </c>
      <c r="R12604">
        <v>1</v>
      </c>
      <c r="S12604">
        <v>1</v>
      </c>
      <c r="T12604">
        <v>2</v>
      </c>
      <c r="V12604" t="s">
        <v>670</v>
      </c>
      <c r="W12604" t="s">
        <v>7579</v>
      </c>
      <c r="X12604" t="s">
        <v>14829</v>
      </c>
      <c r="Y12604">
        <v>52</v>
      </c>
      <c r="Z12604">
        <v>52</v>
      </c>
      <c r="AA12604">
        <v>5</v>
      </c>
      <c r="AB12604">
        <v>5</v>
      </c>
      <c r="AC12604">
        <v>59</v>
      </c>
    </row>
    <row r="12605" spans="1:29">
      <c r="A12605">
        <v>13621</v>
      </c>
      <c r="B12605" t="s">
        <v>805</v>
      </c>
      <c r="C12605" t="s">
        <v>16278</v>
      </c>
      <c r="J12605" t="s">
        <v>1444</v>
      </c>
      <c r="K12605">
        <v>0</v>
      </c>
      <c r="N12605" t="b">
        <v>1</v>
      </c>
      <c r="O12605" t="b">
        <v>0</v>
      </c>
      <c r="P12605" t="b">
        <v>0</v>
      </c>
      <c r="Q12605">
        <v>8</v>
      </c>
      <c r="R12605">
        <v>1</v>
      </c>
      <c r="S12605">
        <v>1</v>
      </c>
      <c r="T12605">
        <v>2</v>
      </c>
      <c r="V12605" t="s">
        <v>670</v>
      </c>
      <c r="W12605" t="s">
        <v>7579</v>
      </c>
      <c r="X12605" t="s">
        <v>14839</v>
      </c>
      <c r="Y12605">
        <v>53</v>
      </c>
      <c r="Z12605">
        <v>53</v>
      </c>
      <c r="AA12605">
        <v>5</v>
      </c>
      <c r="AB12605">
        <v>5</v>
      </c>
      <c r="AC12605">
        <v>59</v>
      </c>
    </row>
    <row r="12606" spans="1:29">
      <c r="A12606">
        <v>13622</v>
      </c>
      <c r="B12606" t="s">
        <v>805</v>
      </c>
      <c r="C12606" t="s">
        <v>16279</v>
      </c>
      <c r="J12606" t="s">
        <v>1444</v>
      </c>
      <c r="K12606">
        <v>0</v>
      </c>
      <c r="N12606" t="b">
        <v>1</v>
      </c>
      <c r="O12606" t="b">
        <v>0</v>
      </c>
      <c r="P12606" t="b">
        <v>0</v>
      </c>
      <c r="Q12606">
        <v>8</v>
      </c>
      <c r="R12606">
        <v>1</v>
      </c>
      <c r="S12606">
        <v>1</v>
      </c>
      <c r="T12606">
        <v>2</v>
      </c>
      <c r="V12606" t="s">
        <v>670</v>
      </c>
      <c r="W12606" t="s">
        <v>7579</v>
      </c>
      <c r="X12606" t="s">
        <v>14842</v>
      </c>
      <c r="Y12606">
        <v>54</v>
      </c>
      <c r="Z12606">
        <v>54</v>
      </c>
      <c r="AA12606">
        <v>5</v>
      </c>
      <c r="AB12606">
        <v>5</v>
      </c>
      <c r="AC12606">
        <v>59</v>
      </c>
    </row>
    <row r="12607" spans="1:29">
      <c r="A12607">
        <v>13623</v>
      </c>
      <c r="B12607" t="s">
        <v>805</v>
      </c>
      <c r="C12607" t="s">
        <v>16280</v>
      </c>
      <c r="J12607" t="s">
        <v>1444</v>
      </c>
      <c r="K12607">
        <v>0</v>
      </c>
      <c r="N12607" t="b">
        <v>1</v>
      </c>
      <c r="O12607" t="b">
        <v>0</v>
      </c>
      <c r="P12607" t="b">
        <v>0</v>
      </c>
      <c r="Q12607">
        <v>8</v>
      </c>
      <c r="R12607">
        <v>1</v>
      </c>
      <c r="S12607">
        <v>1</v>
      </c>
      <c r="T12607">
        <v>2</v>
      </c>
      <c r="V12607" t="s">
        <v>670</v>
      </c>
      <c r="W12607" t="s">
        <v>7579</v>
      </c>
      <c r="X12607" t="s">
        <v>15642</v>
      </c>
      <c r="Y12607">
        <v>55</v>
      </c>
      <c r="Z12607">
        <v>55</v>
      </c>
      <c r="AA12607">
        <v>5</v>
      </c>
      <c r="AB12607">
        <v>5</v>
      </c>
      <c r="AC12607">
        <v>59</v>
      </c>
    </row>
    <row r="12608" spans="1:29">
      <c r="A12608">
        <v>13624</v>
      </c>
      <c r="B12608" t="s">
        <v>805</v>
      </c>
      <c r="C12608" t="s">
        <v>16281</v>
      </c>
      <c r="J12608" t="s">
        <v>1444</v>
      </c>
      <c r="K12608">
        <v>0</v>
      </c>
      <c r="N12608" t="b">
        <v>1</v>
      </c>
      <c r="O12608" t="b">
        <v>0</v>
      </c>
      <c r="P12608" t="b">
        <v>0</v>
      </c>
      <c r="Q12608">
        <v>8</v>
      </c>
      <c r="R12608">
        <v>1</v>
      </c>
      <c r="S12608">
        <v>1</v>
      </c>
      <c r="T12608">
        <v>2</v>
      </c>
      <c r="V12608" t="s">
        <v>670</v>
      </c>
      <c r="W12608" t="s">
        <v>7579</v>
      </c>
      <c r="X12608" t="s">
        <v>14845</v>
      </c>
      <c r="Y12608">
        <v>56</v>
      </c>
      <c r="Z12608">
        <v>56</v>
      </c>
      <c r="AA12608">
        <v>5</v>
      </c>
      <c r="AB12608">
        <v>5</v>
      </c>
      <c r="AC12608">
        <v>59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65"/>
  <sheetViews>
    <sheetView showGridLines="0" zoomScaleNormal="100" workbookViewId="0">
      <selection activeCell="E19" sqref="E19"/>
    </sheetView>
  </sheetViews>
  <sheetFormatPr defaultColWidth="0" defaultRowHeight="12.75" zeroHeight="1"/>
  <cols>
    <col min="1" max="1" width="1.77734375" style="12" customWidth="1"/>
    <col min="2" max="2" width="10.5546875" style="12" customWidth="1"/>
    <col min="3" max="4" width="9.6640625" style="12" customWidth="1"/>
    <col min="5" max="5" width="10" style="12" customWidth="1"/>
    <col min="6" max="7" width="9.6640625" style="12" customWidth="1"/>
    <col min="8" max="8" width="17.77734375" style="12" customWidth="1"/>
    <col min="9" max="9" width="15.77734375" style="12" customWidth="1"/>
    <col min="10" max="10" width="13" style="12" customWidth="1"/>
    <col min="11" max="11" width="2.5546875" style="12" hidden="1" customWidth="1"/>
    <col min="12" max="12" width="8.44140625" style="12" hidden="1" customWidth="1"/>
    <col min="13" max="13" width="11.21875" style="12" hidden="1" customWidth="1"/>
    <col min="14" max="14" width="10.44140625" style="12" hidden="1" customWidth="1"/>
    <col min="15" max="15" width="7.88671875" style="12" hidden="1" customWidth="1"/>
    <col min="16" max="16" width="8.5546875" style="12" hidden="1" customWidth="1"/>
    <col min="17" max="17" width="34.5546875" style="12" bestFit="1" customWidth="1"/>
    <col min="18" max="18" width="8.88671875" style="12" hidden="1" customWidth="1"/>
    <col min="19" max="19" width="0" style="12" hidden="1" customWidth="1"/>
    <col min="20" max="20" width="8.88671875" style="12" hidden="1" customWidth="1"/>
    <col min="21" max="16384" width="10.6640625" style="12" hidden="1"/>
  </cols>
  <sheetData>
    <row r="1" spans="1:17">
      <c r="B1" s="1" t="s">
        <v>12355</v>
      </c>
      <c r="C1" s="134"/>
      <c r="D1" s="134"/>
      <c r="E1" s="134"/>
      <c r="F1" s="134"/>
      <c r="G1" s="134"/>
      <c r="H1" s="134"/>
      <c r="I1" s="1880" t="str">
        <f>IF((DATEDIF(F10,I10,"m")+1)&lt;&gt;COUNTA(H19:H30),"WARNING: Verify that bed days available reported below and/or cost report begin and end dates listed on Form 1 are correct.","")</f>
        <v>WARNING: Verify that bed days available reported below and/or cost report begin and end dates listed on Form 1 are correct.</v>
      </c>
      <c r="J1" s="1880"/>
      <c r="K1" s="134"/>
    </row>
    <row r="2" spans="1:17" ht="12.75" customHeight="1">
      <c r="B2" s="1" t="s">
        <v>12356</v>
      </c>
      <c r="C2" s="134"/>
      <c r="D2" s="134"/>
      <c r="E2" s="134"/>
      <c r="F2" s="134"/>
      <c r="G2" s="134"/>
      <c r="H2" s="134"/>
      <c r="I2" s="1880"/>
      <c r="J2" s="1880"/>
      <c r="K2" s="134"/>
      <c r="Q2" s="1370" t="str">
        <f>IF(OR(I1="WARNING: Verify that bed days available reported below and/or cost report begin and end dates listed on Form 1 are correct.",Q42="WARNING: Incomplete",Q60="WARNING: Incomplete"),"INCOMPLETE","")</f>
        <v>INCOMPLETE</v>
      </c>
    </row>
    <row r="3" spans="1:17">
      <c r="B3" s="1" t="s">
        <v>12357</v>
      </c>
      <c r="C3" s="134"/>
      <c r="D3" s="134"/>
      <c r="E3" s="134"/>
      <c r="F3" s="134"/>
      <c r="G3" s="134"/>
      <c r="H3" s="134"/>
      <c r="I3" s="1880"/>
      <c r="J3" s="1880"/>
      <c r="K3" s="134"/>
    </row>
    <row r="4" spans="1:17">
      <c r="B4" s="1" t="s">
        <v>12358</v>
      </c>
      <c r="C4" s="134"/>
      <c r="D4" s="134"/>
      <c r="E4" s="134"/>
      <c r="F4" s="134"/>
      <c r="G4" s="134"/>
      <c r="H4" s="134"/>
      <c r="I4" s="1880"/>
      <c r="J4" s="1880"/>
      <c r="K4" s="134"/>
    </row>
    <row r="5" spans="1:17" ht="15">
      <c r="B5" s="134"/>
      <c r="C5" s="134"/>
      <c r="D5" s="134"/>
      <c r="E5" s="135"/>
      <c r="F5" s="134"/>
      <c r="G5" s="134"/>
      <c r="H5" s="134"/>
      <c r="I5" s="1880"/>
      <c r="J5" s="1880"/>
      <c r="K5" s="5"/>
      <c r="L5" s="5"/>
      <c r="M5" s="5"/>
      <c r="N5" s="5"/>
      <c r="O5" s="5"/>
      <c r="P5" s="5"/>
    </row>
    <row r="6" spans="1:17" ht="15">
      <c r="B6" s="134" t="s">
        <v>94</v>
      </c>
      <c r="C6" s="134"/>
      <c r="D6" s="134"/>
      <c r="E6" s="135"/>
      <c r="F6" s="134"/>
      <c r="G6" s="134"/>
      <c r="H6" s="134"/>
      <c r="I6" s="1880"/>
      <c r="J6" s="1880"/>
      <c r="K6" s="5"/>
      <c r="L6" s="5"/>
      <c r="M6" s="5"/>
      <c r="N6" s="5"/>
      <c r="O6" s="5"/>
      <c r="P6" s="5"/>
    </row>
    <row r="7" spans="1:17" ht="15.75" thickBot="1">
      <c r="A7" s="1752"/>
      <c r="B7" s="1878" t="s">
        <v>14439</v>
      </c>
      <c r="C7" s="1878"/>
      <c r="D7" s="1878"/>
      <c r="J7" s="16"/>
      <c r="K7" s="5"/>
      <c r="L7" s="5"/>
      <c r="M7" s="5"/>
      <c r="N7" s="5"/>
      <c r="O7" s="5"/>
      <c r="P7" s="5"/>
    </row>
    <row r="8" spans="1:17" ht="17.100000000000001" customHeight="1" thickTop="1">
      <c r="B8" s="136" t="s">
        <v>6</v>
      </c>
      <c r="C8" s="137"/>
      <c r="D8" s="137">
        <f>Facility_Name</f>
        <v>0</v>
      </c>
      <c r="E8" s="137"/>
      <c r="F8" s="137"/>
      <c r="G8" s="137"/>
      <c r="H8" s="137"/>
      <c r="I8" s="137"/>
      <c r="J8" s="139"/>
    </row>
    <row r="9" spans="1:17" ht="17.100000000000001" customHeight="1">
      <c r="B9" s="141" t="s">
        <v>7</v>
      </c>
      <c r="C9" s="142"/>
      <c r="D9" s="142" t="str">
        <f>IF(Facility_DBA = 0, "", Facility_DBA)</f>
        <v/>
      </c>
      <c r="E9" s="142"/>
      <c r="F9" s="142"/>
      <c r="G9" s="142"/>
      <c r="H9" s="142"/>
      <c r="I9" s="142"/>
      <c r="J9" s="143"/>
    </row>
    <row r="10" spans="1:17" ht="17.100000000000001" customHeight="1" thickBot="1">
      <c r="B10" s="144" t="s">
        <v>24</v>
      </c>
      <c r="C10" s="145"/>
      <c r="D10" s="145">
        <f>Provider_Number</f>
        <v>0</v>
      </c>
      <c r="E10" s="219" t="s">
        <v>95</v>
      </c>
      <c r="F10" s="1435">
        <f>Facility_FYB</f>
        <v>0</v>
      </c>
      <c r="G10" s="145"/>
      <c r="H10" s="219" t="s">
        <v>53</v>
      </c>
      <c r="I10" s="1435">
        <f>Facility_FYE</f>
        <v>0</v>
      </c>
      <c r="J10" s="146"/>
    </row>
    <row r="11" spans="1:17" ht="15" hidden="1" customHeight="1" thickTop="1" thickBot="1">
      <c r="B11" s="220" t="s">
        <v>1486</v>
      </c>
      <c r="C11" s="221" t="s">
        <v>1487</v>
      </c>
      <c r="D11" s="221" t="s">
        <v>1488</v>
      </c>
      <c r="E11" s="221" t="s">
        <v>1489</v>
      </c>
      <c r="F11" s="221" t="s">
        <v>1490</v>
      </c>
      <c r="G11" s="221" t="s">
        <v>1491</v>
      </c>
      <c r="H11" s="221" t="s">
        <v>1492</v>
      </c>
      <c r="I11" s="222" t="s">
        <v>1493</v>
      </c>
      <c r="J11" s="222" t="s">
        <v>1494</v>
      </c>
    </row>
    <row r="12" spans="1:17" ht="15" customHeight="1" thickTop="1">
      <c r="B12" s="223"/>
      <c r="C12" s="224"/>
      <c r="D12" s="179"/>
      <c r="E12" s="1797"/>
      <c r="F12" s="1798"/>
      <c r="G12" s="1833" t="str">
        <f>TEXT(F10,"mm/dd/yyyy")</f>
        <v>01/00/1900</v>
      </c>
      <c r="H12" s="1798"/>
      <c r="I12" s="1799" t="s">
        <v>87</v>
      </c>
      <c r="J12" s="1791">
        <f>_D000179</f>
        <v>0</v>
      </c>
      <c r="K12" s="167">
        <v>1</v>
      </c>
    </row>
    <row r="13" spans="1:17" ht="15" customHeight="1">
      <c r="B13" s="156"/>
      <c r="C13" s="474"/>
      <c r="D13" s="5"/>
      <c r="E13" s="1800"/>
      <c r="F13" s="1795" t="s">
        <v>16053</v>
      </c>
      <c r="G13" s="1796" t="str">
        <f>TEXT(_D013133,"mm/dd/yyyy")</f>
        <v>01/00/1900</v>
      </c>
      <c r="H13" s="1801"/>
      <c r="I13" s="1802" t="s">
        <v>14089</v>
      </c>
      <c r="J13" s="1792">
        <f>_D013135</f>
        <v>0</v>
      </c>
      <c r="K13" s="167"/>
      <c r="L13" s="1434">
        <f>IFERROR(DATEVALUE(G13),0)-1</f>
        <v>-1</v>
      </c>
      <c r="O13" s="1835"/>
    </row>
    <row r="14" spans="1:17" ht="15" customHeight="1">
      <c r="B14" s="156"/>
      <c r="C14" s="474"/>
      <c r="D14" s="5"/>
      <c r="E14" s="1800"/>
      <c r="F14" s="1795" t="s">
        <v>16053</v>
      </c>
      <c r="G14" s="1796" t="str">
        <f>TEXT(_D013134,"mm/dd/yyyy")</f>
        <v>01/00/1900</v>
      </c>
      <c r="H14" s="1801"/>
      <c r="I14" s="1802" t="s">
        <v>14089</v>
      </c>
      <c r="J14" s="1792">
        <f>_D013136</f>
        <v>0</v>
      </c>
      <c r="K14" s="167"/>
      <c r="L14" s="1434">
        <f>IFERROR(DATEVALUE(G14),0)-1</f>
        <v>-1</v>
      </c>
      <c r="O14" s="1835"/>
    </row>
    <row r="15" spans="1:17" ht="15" customHeight="1" thickBot="1">
      <c r="B15" s="1793"/>
      <c r="C15" s="1144"/>
      <c r="D15" s="1319"/>
      <c r="E15" s="1803"/>
      <c r="F15" s="1804" t="s">
        <v>16053</v>
      </c>
      <c r="G15" s="1805" t="str">
        <f>TEXT(_D000182,"mm/dd/yyyy")</f>
        <v>01/00/1900</v>
      </c>
      <c r="H15" s="1806"/>
      <c r="I15" s="1807" t="s">
        <v>14089</v>
      </c>
      <c r="J15" s="1792">
        <f>_D000183</f>
        <v>0</v>
      </c>
      <c r="K15" s="167"/>
      <c r="L15" s="1434">
        <f>IFERROR(DATEVALUE(G15),0)-1</f>
        <v>-1</v>
      </c>
    </row>
    <row r="16" spans="1:17" ht="15" customHeight="1" thickTop="1">
      <c r="B16" s="1790" t="s">
        <v>96</v>
      </c>
      <c r="C16" s="474"/>
      <c r="D16" s="5"/>
      <c r="E16" s="5"/>
      <c r="F16" s="5"/>
      <c r="G16" s="1834" t="str">
        <f>TEXT(I10,"mm/dd/yyyy")</f>
        <v>01/00/1900</v>
      </c>
      <c r="H16" s="5"/>
      <c r="I16" s="1794" t="s">
        <v>88</v>
      </c>
      <c r="J16" s="1792">
        <f>_D000187</f>
        <v>0</v>
      </c>
      <c r="K16" s="167"/>
      <c r="L16" s="1434">
        <f>IFERROR(DATEVALUE(G16),0)</f>
        <v>0</v>
      </c>
    </row>
    <row r="17" spans="2:17" ht="15" customHeight="1">
      <c r="B17" s="226" t="s">
        <v>59</v>
      </c>
      <c r="C17" s="227" t="s">
        <v>60</v>
      </c>
      <c r="D17" s="227" t="s">
        <v>61</v>
      </c>
      <c r="E17" s="227" t="s">
        <v>62</v>
      </c>
      <c r="F17" s="227" t="s">
        <v>63</v>
      </c>
      <c r="G17" s="227" t="s">
        <v>97</v>
      </c>
      <c r="H17" s="227" t="s">
        <v>98</v>
      </c>
      <c r="I17" s="228" t="s">
        <v>99</v>
      </c>
      <c r="J17" s="229" t="s">
        <v>100</v>
      </c>
      <c r="K17" s="167">
        <v>2</v>
      </c>
      <c r="L17" s="230"/>
      <c r="M17" s="1842" t="str">
        <f>G12</f>
        <v>01/00/1900</v>
      </c>
      <c r="N17" s="1845" t="str">
        <f>G13</f>
        <v>01/00/1900</v>
      </c>
      <c r="O17" s="1845" t="str">
        <f>G14</f>
        <v>01/00/1900</v>
      </c>
      <c r="P17" s="1845" t="str">
        <f>G15</f>
        <v>01/00/1900</v>
      </c>
    </row>
    <row r="18" spans="2:17" ht="42" customHeight="1">
      <c r="B18" s="231" t="s">
        <v>101</v>
      </c>
      <c r="C18" s="232" t="s">
        <v>13164</v>
      </c>
      <c r="D18" s="232" t="s">
        <v>13165</v>
      </c>
      <c r="E18" s="232" t="s">
        <v>13166</v>
      </c>
      <c r="F18" s="232" t="s">
        <v>13167</v>
      </c>
      <c r="G18" s="232" t="s">
        <v>13168</v>
      </c>
      <c r="H18" s="232" t="s">
        <v>13169</v>
      </c>
      <c r="I18" s="233" t="s">
        <v>13170</v>
      </c>
      <c r="J18" s="234" t="s">
        <v>13171</v>
      </c>
      <c r="K18" s="167">
        <v>3</v>
      </c>
      <c r="M18" s="1843" t="str" cm="1">
        <f t="array" ref="M18">TEXT(MIN(IF(L13:L16&gt;0,L13:L16)),"mm/dd/yyyy")</f>
        <v>01/00/1900</v>
      </c>
      <c r="N18" s="1843" t="str" cm="1">
        <f t="array" ref="N18">TEXT(MIN(IF(L14:L16&gt;0,L14:L16)),"mm/dd/yyyy")</f>
        <v>01/00/1900</v>
      </c>
      <c r="O18" s="1843" t="str" cm="1">
        <f t="array" ref="O18">TEXT(MIN(IF(L15:L16&gt;0,L15:L16)),"mm/dd/yyyy")</f>
        <v>01/00/1900</v>
      </c>
      <c r="P18" s="1844" t="str">
        <f>G16</f>
        <v>01/00/1900</v>
      </c>
    </row>
    <row r="19" spans="2:17" ht="17.100000000000001" customHeight="1">
      <c r="B19" s="1839" t="str">
        <f>IFERROR(DATEVALUE(IF(EDATE($F$10,ROW()-19)&lt;=$I$10,TEXT(EDATE($F$10,ROW()-19),"mm/dd/yyyy"),"")),"")</f>
        <v/>
      </c>
      <c r="C19" s="1464"/>
      <c r="D19" s="1465"/>
      <c r="E19" s="1465"/>
      <c r="F19" s="1465"/>
      <c r="G19" s="1466">
        <f>SUM(C19:F19)</f>
        <v>0</v>
      </c>
      <c r="H19" s="1464">
        <f>IFERROR(SUM(M19:P19),0)</f>
        <v>0</v>
      </c>
      <c r="I19" s="1431">
        <f t="shared" ref="I19:I21" si="0">IFERROR(IF(H19=0,0,ROUND(G19/H19,4)),"")</f>
        <v>0</v>
      </c>
      <c r="J19" s="1473"/>
      <c r="K19" s="167">
        <v>4</v>
      </c>
      <c r="L19" s="1841" t="str">
        <f>TEXT(IFERROR(MIN(EOMONTH(B19,0),$I$10),""),"mm/dd/yyyy")</f>
        <v/>
      </c>
      <c r="M19" s="1836">
        <f>IFERROR(IF(IF(DATEVALUE(M$18)&lt;DATEVALUE($L19),DATEVALUE(M$18),DATEVALUE($L19))-IF(DATEVALUE(M$17)&lt;$B19,$B19,DATEVALUE(M$17))&gt;0,IF(DATEVALUE(M$18)&lt;DATEVALUE($L19),DATEVALUE(M$18),DATEVALUE($L19))-IF(DATEVALUE(M$17)&lt;$B19,$B19,DATEVALUE(M$17))+1,0),0)*$J$12</f>
        <v>0</v>
      </c>
      <c r="N19" s="1836">
        <f>IFERROR(IF(IF(DATEVALUE(N$18)&lt;DATEVALUE($L19),DATEVALUE(N$18),DATEVALUE($L19))-IF(DATEVALUE(N$17)&lt;$B19,$B19,DATEVALUE(N$17))&gt;0,IF(DATEVALUE(N$18)&lt;DATEVALUE($L19),DATEVALUE(N$18),DATEVALUE($L19))-IF(DATEVALUE(N$17)&lt;$B19,$B19,DATEVALUE(N$17))+1,0),0)*$J$13</f>
        <v>0</v>
      </c>
      <c r="O19" s="1836">
        <f>IFERROR(IF(IF(DATEVALUE(O$18)&lt;DATEVALUE($L19),DATEVALUE(O$18),DATEVALUE($L19))-IF(DATEVALUE(O$17)&lt;$B19,$B19,DATEVALUE(O$17))&gt;0,IF(DATEVALUE(O$18)&lt;DATEVALUE($L19),DATEVALUE(O$18),DATEVALUE($L19))-IF(DATEVALUE(O$17)&lt;$B19,$B19,DATEVALUE(O$17))+1,0),0)*$J$14</f>
        <v>0</v>
      </c>
      <c r="P19" s="1836">
        <f>IFERROR(IF(IF(DATEVALUE(P$18)&lt;DATEVALUE($L19),DATEVALUE(P$18),DATEVALUE($L19))-IF(DATEVALUE(P$17)&lt;$B19,$B19,DATEVALUE(P$17))&gt;0,IF(DATEVALUE(P$18)&lt;DATEVALUE($L19),DATEVALUE(P$18),DATEVALUE($L19))-IF(DATEVALUE(P$17)&lt;$B19,$B19,DATEVALUE(P$17))+1,0),0)*$J$15</f>
        <v>0</v>
      </c>
      <c r="Q19" s="1837"/>
    </row>
    <row r="20" spans="2:17" ht="17.100000000000001" customHeight="1">
      <c r="B20" s="1840" t="str">
        <f t="shared" ref="B20:B30" si="1">IFERROR(DATEVALUE(IF(EDATE($F$10,ROW()-19)&lt;=$I$10,TEXT(EDATE($F$10,ROW()-19),"mm/dd/yyyy"),"")),"")</f>
        <v/>
      </c>
      <c r="C20" s="1467"/>
      <c r="D20" s="1468"/>
      <c r="E20" s="1468"/>
      <c r="F20" s="1468"/>
      <c r="G20" s="1469">
        <f>SUM(C20:F20)</f>
        <v>0</v>
      </c>
      <c r="H20" s="1467">
        <f t="shared" ref="H20:H30" si="2">IFERROR(SUM(M20:P20),0)</f>
        <v>0</v>
      </c>
      <c r="I20" s="1431">
        <f t="shared" si="0"/>
        <v>0</v>
      </c>
      <c r="J20" s="1474"/>
      <c r="K20" s="167">
        <v>5</v>
      </c>
      <c r="L20" s="1841" t="str">
        <f t="shared" ref="L20:L30" si="3">TEXT(IFERROR(MIN(EOMONTH(B20,0),$I$10),""),"mm/dd/yyyy")</f>
        <v/>
      </c>
      <c r="M20" s="1836">
        <f t="shared" ref="M20:M30" si="4">IFERROR(IF(IF(DATEVALUE(M$18)&lt;DATEVALUE($L20),DATEVALUE(M$18),DATEVALUE($L20))-IF(DATEVALUE(M$17)&lt;$B20,$B20,DATEVALUE(M$17))&gt;0,IF(DATEVALUE(M$18)&lt;DATEVALUE($L20),DATEVALUE(M$18),DATEVALUE($L20))-IF(DATEVALUE(M$17)&lt;$B20,$B20,DATEVALUE(M$17))+1,0),0)*$J$12</f>
        <v>0</v>
      </c>
      <c r="N20" s="1836">
        <f t="shared" ref="N20:N30" si="5">IFERROR(IF(IF(DATEVALUE(N$18)&lt;DATEVALUE($L20),DATEVALUE(N$18),DATEVALUE($L20))-IF(DATEVALUE(N$17)&lt;$B20,$B20,DATEVALUE(N$17))&gt;0,IF(DATEVALUE(N$18)&lt;DATEVALUE($L20),DATEVALUE(N$18),DATEVALUE($L20))-IF(DATEVALUE(N$17)&lt;$B20,$B20,DATEVALUE(N$17))+1,0),0)*$J$13</f>
        <v>0</v>
      </c>
      <c r="O20" s="1836">
        <f t="shared" ref="O20:O30" si="6">IFERROR(IF(IF(DATEVALUE(O$18)&lt;DATEVALUE($L20),DATEVALUE(O$18),DATEVALUE($L20))-IF(DATEVALUE(O$17)&lt;$B20,$B20,DATEVALUE(O$17))&gt;0,IF(DATEVALUE(O$18)&lt;DATEVALUE($L20),DATEVALUE(O$18),DATEVALUE($L20))-IF(DATEVALUE(O$17)&lt;$B20,$B20,DATEVALUE(O$17))+1,0),0)*$J$14</f>
        <v>0</v>
      </c>
      <c r="P20" s="1836">
        <f t="shared" ref="P20:P30" si="7">IFERROR(IF(IF(DATEVALUE(P$18)&lt;DATEVALUE($L20),DATEVALUE(P$18),DATEVALUE($L20))-IF(DATEVALUE(P$17)&lt;$B20,$B20,DATEVALUE(P$17))&gt;0,IF(DATEVALUE(P$18)&lt;DATEVALUE($L20),DATEVALUE(P$18),DATEVALUE($L20))-IF(DATEVALUE(P$17)&lt;$B20,$B20,DATEVALUE(P$17))+1,0),0)*$J$15</f>
        <v>0</v>
      </c>
      <c r="Q20" s="1837"/>
    </row>
    <row r="21" spans="2:17" ht="17.100000000000001" customHeight="1">
      <c r="B21" s="1840" t="str">
        <f t="shared" si="1"/>
        <v/>
      </c>
      <c r="C21" s="1467"/>
      <c r="D21" s="1468"/>
      <c r="E21" s="1468"/>
      <c r="F21" s="1468"/>
      <c r="G21" s="1469">
        <f t="shared" ref="G21:G30" si="8">SUM(C21:F21)</f>
        <v>0</v>
      </c>
      <c r="H21" s="1467">
        <f t="shared" si="2"/>
        <v>0</v>
      </c>
      <c r="I21" s="1431">
        <f t="shared" si="0"/>
        <v>0</v>
      </c>
      <c r="J21" s="1474"/>
      <c r="K21" s="167">
        <v>6</v>
      </c>
      <c r="L21" s="1841" t="str">
        <f t="shared" si="3"/>
        <v/>
      </c>
      <c r="M21" s="1836">
        <f t="shared" si="4"/>
        <v>0</v>
      </c>
      <c r="N21" s="1836">
        <f t="shared" si="5"/>
        <v>0</v>
      </c>
      <c r="O21" s="1836">
        <f t="shared" si="6"/>
        <v>0</v>
      </c>
      <c r="P21" s="1836">
        <f t="shared" si="7"/>
        <v>0</v>
      </c>
      <c r="Q21" s="1837"/>
    </row>
    <row r="22" spans="2:17" ht="17.100000000000001" customHeight="1">
      <c r="B22" s="1840" t="str">
        <f t="shared" si="1"/>
        <v/>
      </c>
      <c r="C22" s="1467"/>
      <c r="D22" s="1468"/>
      <c r="E22" s="1468"/>
      <c r="F22" s="1468"/>
      <c r="G22" s="1469">
        <f t="shared" si="8"/>
        <v>0</v>
      </c>
      <c r="H22" s="1467">
        <f t="shared" si="2"/>
        <v>0</v>
      </c>
      <c r="I22" s="1431">
        <f>IFERROR(IF(H22=0,0,ROUND(G22/H22,4)),"")</f>
        <v>0</v>
      </c>
      <c r="J22" s="1474"/>
      <c r="K22" s="167">
        <v>7</v>
      </c>
      <c r="L22" s="1841" t="str">
        <f t="shared" si="3"/>
        <v/>
      </c>
      <c r="M22" s="1836">
        <f t="shared" si="4"/>
        <v>0</v>
      </c>
      <c r="N22" s="1836">
        <f t="shared" si="5"/>
        <v>0</v>
      </c>
      <c r="O22" s="1836">
        <f t="shared" si="6"/>
        <v>0</v>
      </c>
      <c r="P22" s="1836">
        <f t="shared" si="7"/>
        <v>0</v>
      </c>
      <c r="Q22" s="1837"/>
    </row>
    <row r="23" spans="2:17" ht="17.100000000000001" customHeight="1">
      <c r="B23" s="1840" t="str">
        <f t="shared" si="1"/>
        <v/>
      </c>
      <c r="C23" s="1467"/>
      <c r="D23" s="1468"/>
      <c r="E23" s="1468"/>
      <c r="F23" s="1468"/>
      <c r="G23" s="1469">
        <f t="shared" si="8"/>
        <v>0</v>
      </c>
      <c r="H23" s="1467">
        <f t="shared" si="2"/>
        <v>0</v>
      </c>
      <c r="I23" s="1431">
        <f t="shared" ref="I23:I30" si="9">IFERROR(IF(H23=0,0,ROUND(G23/H23,4)),"")</f>
        <v>0</v>
      </c>
      <c r="J23" s="1474"/>
      <c r="K23" s="167">
        <v>8</v>
      </c>
      <c r="L23" s="1841" t="str">
        <f t="shared" si="3"/>
        <v/>
      </c>
      <c r="M23" s="1836">
        <f t="shared" si="4"/>
        <v>0</v>
      </c>
      <c r="N23" s="1836">
        <f t="shared" si="5"/>
        <v>0</v>
      </c>
      <c r="O23" s="1836">
        <f t="shared" si="6"/>
        <v>0</v>
      </c>
      <c r="P23" s="1836">
        <f t="shared" si="7"/>
        <v>0</v>
      </c>
      <c r="Q23" s="1837"/>
    </row>
    <row r="24" spans="2:17" ht="17.100000000000001" customHeight="1">
      <c r="B24" s="1840" t="str">
        <f t="shared" si="1"/>
        <v/>
      </c>
      <c r="C24" s="1467"/>
      <c r="D24" s="1468"/>
      <c r="E24" s="1468"/>
      <c r="F24" s="1468"/>
      <c r="G24" s="1469">
        <f t="shared" si="8"/>
        <v>0</v>
      </c>
      <c r="H24" s="1467">
        <f t="shared" si="2"/>
        <v>0</v>
      </c>
      <c r="I24" s="1431">
        <f t="shared" si="9"/>
        <v>0</v>
      </c>
      <c r="J24" s="1474"/>
      <c r="K24" s="167">
        <v>9</v>
      </c>
      <c r="L24" s="1841" t="str">
        <f t="shared" si="3"/>
        <v/>
      </c>
      <c r="M24" s="1836">
        <f t="shared" si="4"/>
        <v>0</v>
      </c>
      <c r="N24" s="1836">
        <f t="shared" si="5"/>
        <v>0</v>
      </c>
      <c r="O24" s="1836">
        <f t="shared" si="6"/>
        <v>0</v>
      </c>
      <c r="P24" s="1836">
        <f t="shared" si="7"/>
        <v>0</v>
      </c>
      <c r="Q24" s="1837"/>
    </row>
    <row r="25" spans="2:17" ht="17.100000000000001" customHeight="1">
      <c r="B25" s="1840" t="str">
        <f t="shared" si="1"/>
        <v/>
      </c>
      <c r="C25" s="1467"/>
      <c r="D25" s="1468"/>
      <c r="E25" s="1468"/>
      <c r="F25" s="1468"/>
      <c r="G25" s="1469">
        <f t="shared" si="8"/>
        <v>0</v>
      </c>
      <c r="H25" s="1467">
        <f t="shared" si="2"/>
        <v>0</v>
      </c>
      <c r="I25" s="1431">
        <f t="shared" si="9"/>
        <v>0</v>
      </c>
      <c r="J25" s="1474"/>
      <c r="K25" s="167">
        <v>10</v>
      </c>
      <c r="L25" s="1841" t="str">
        <f t="shared" si="3"/>
        <v/>
      </c>
      <c r="M25" s="1836">
        <f t="shared" si="4"/>
        <v>0</v>
      </c>
      <c r="N25" s="1836">
        <f t="shared" si="5"/>
        <v>0</v>
      </c>
      <c r="O25" s="1836">
        <f t="shared" si="6"/>
        <v>0</v>
      </c>
      <c r="P25" s="1836">
        <f t="shared" si="7"/>
        <v>0</v>
      </c>
      <c r="Q25" s="1837"/>
    </row>
    <row r="26" spans="2:17" ht="17.100000000000001" customHeight="1">
      <c r="B26" s="1840" t="str">
        <f t="shared" si="1"/>
        <v/>
      </c>
      <c r="C26" s="1467"/>
      <c r="D26" s="1468"/>
      <c r="E26" s="1468"/>
      <c r="F26" s="1468"/>
      <c r="G26" s="1469">
        <f t="shared" si="8"/>
        <v>0</v>
      </c>
      <c r="H26" s="1467">
        <f t="shared" si="2"/>
        <v>0</v>
      </c>
      <c r="I26" s="1431">
        <f t="shared" si="9"/>
        <v>0</v>
      </c>
      <c r="J26" s="1474"/>
      <c r="K26" s="167">
        <v>11</v>
      </c>
      <c r="L26" s="1841" t="str">
        <f t="shared" si="3"/>
        <v/>
      </c>
      <c r="M26" s="1836">
        <f t="shared" si="4"/>
        <v>0</v>
      </c>
      <c r="N26" s="1836">
        <f t="shared" si="5"/>
        <v>0</v>
      </c>
      <c r="O26" s="1836">
        <f t="shared" si="6"/>
        <v>0</v>
      </c>
      <c r="P26" s="1836">
        <f t="shared" si="7"/>
        <v>0</v>
      </c>
      <c r="Q26" s="1837"/>
    </row>
    <row r="27" spans="2:17" ht="17.100000000000001" customHeight="1">
      <c r="B27" s="1840" t="str">
        <f t="shared" si="1"/>
        <v/>
      </c>
      <c r="C27" s="1467"/>
      <c r="D27" s="1468"/>
      <c r="E27" s="1468"/>
      <c r="F27" s="1468"/>
      <c r="G27" s="1469">
        <f t="shared" si="8"/>
        <v>0</v>
      </c>
      <c r="H27" s="1467">
        <f t="shared" si="2"/>
        <v>0</v>
      </c>
      <c r="I27" s="1431">
        <f t="shared" si="9"/>
        <v>0</v>
      </c>
      <c r="J27" s="1474"/>
      <c r="K27" s="167">
        <v>12</v>
      </c>
      <c r="L27" s="1841" t="str">
        <f t="shared" si="3"/>
        <v/>
      </c>
      <c r="M27" s="1836">
        <f t="shared" si="4"/>
        <v>0</v>
      </c>
      <c r="N27" s="1836">
        <f t="shared" si="5"/>
        <v>0</v>
      </c>
      <c r="O27" s="1836">
        <f t="shared" si="6"/>
        <v>0</v>
      </c>
      <c r="P27" s="1836">
        <f t="shared" si="7"/>
        <v>0</v>
      </c>
      <c r="Q27" s="1837"/>
    </row>
    <row r="28" spans="2:17" ht="17.100000000000001" customHeight="1">
      <c r="B28" s="1840" t="str">
        <f t="shared" si="1"/>
        <v/>
      </c>
      <c r="C28" s="1467"/>
      <c r="D28" s="1468"/>
      <c r="E28" s="1468"/>
      <c r="F28" s="1468"/>
      <c r="G28" s="1469">
        <f t="shared" si="8"/>
        <v>0</v>
      </c>
      <c r="H28" s="1467">
        <f t="shared" si="2"/>
        <v>0</v>
      </c>
      <c r="I28" s="1431">
        <f t="shared" si="9"/>
        <v>0</v>
      </c>
      <c r="J28" s="1474"/>
      <c r="K28" s="167">
        <v>13</v>
      </c>
      <c r="L28" s="1841" t="str">
        <f t="shared" si="3"/>
        <v/>
      </c>
      <c r="M28" s="1836">
        <f t="shared" si="4"/>
        <v>0</v>
      </c>
      <c r="N28" s="1836">
        <f t="shared" si="5"/>
        <v>0</v>
      </c>
      <c r="O28" s="1836">
        <f t="shared" si="6"/>
        <v>0</v>
      </c>
      <c r="P28" s="1836">
        <f t="shared" si="7"/>
        <v>0</v>
      </c>
      <c r="Q28" s="1837"/>
    </row>
    <row r="29" spans="2:17" ht="17.100000000000001" customHeight="1">
      <c r="B29" s="1840" t="str">
        <f t="shared" si="1"/>
        <v/>
      </c>
      <c r="C29" s="1467"/>
      <c r="D29" s="1468"/>
      <c r="E29" s="1468"/>
      <c r="F29" s="1468"/>
      <c r="G29" s="1469">
        <f t="shared" si="8"/>
        <v>0</v>
      </c>
      <c r="H29" s="1467">
        <f t="shared" si="2"/>
        <v>0</v>
      </c>
      <c r="I29" s="1431">
        <f t="shared" si="9"/>
        <v>0</v>
      </c>
      <c r="J29" s="1474"/>
      <c r="K29" s="167">
        <v>14</v>
      </c>
      <c r="L29" s="1841" t="str">
        <f t="shared" si="3"/>
        <v/>
      </c>
      <c r="M29" s="1836">
        <f t="shared" si="4"/>
        <v>0</v>
      </c>
      <c r="N29" s="1836">
        <f t="shared" si="5"/>
        <v>0</v>
      </c>
      <c r="O29" s="1836">
        <f t="shared" si="6"/>
        <v>0</v>
      </c>
      <c r="P29" s="1836">
        <f t="shared" si="7"/>
        <v>0</v>
      </c>
      <c r="Q29" s="1837"/>
    </row>
    <row r="30" spans="2:17" ht="17.100000000000001" customHeight="1">
      <c r="B30" s="1840" t="str">
        <f t="shared" si="1"/>
        <v/>
      </c>
      <c r="C30" s="1467"/>
      <c r="D30" s="1468"/>
      <c r="E30" s="1468"/>
      <c r="F30" s="1468"/>
      <c r="G30" s="1469">
        <f t="shared" si="8"/>
        <v>0</v>
      </c>
      <c r="H30" s="1467">
        <f t="shared" si="2"/>
        <v>0</v>
      </c>
      <c r="I30" s="1431">
        <f t="shared" si="9"/>
        <v>0</v>
      </c>
      <c r="J30" s="1474"/>
      <c r="K30" s="167">
        <v>15</v>
      </c>
      <c r="L30" s="1841" t="str">
        <f t="shared" si="3"/>
        <v/>
      </c>
      <c r="M30" s="1836">
        <f t="shared" si="4"/>
        <v>0</v>
      </c>
      <c r="N30" s="1836">
        <f t="shared" si="5"/>
        <v>0</v>
      </c>
      <c r="O30" s="1836">
        <f t="shared" si="6"/>
        <v>0</v>
      </c>
      <c r="P30" s="1836">
        <f t="shared" si="7"/>
        <v>0</v>
      </c>
      <c r="Q30" s="1837"/>
    </row>
    <row r="31" spans="2:17" ht="17.100000000000001" customHeight="1">
      <c r="B31" s="235"/>
      <c r="C31" s="900"/>
      <c r="D31" s="900"/>
      <c r="E31" s="900"/>
      <c r="F31" s="900"/>
      <c r="G31" s="900"/>
      <c r="H31" s="1470"/>
      <c r="I31" s="236"/>
      <c r="J31" s="1475"/>
      <c r="K31" s="167">
        <v>16</v>
      </c>
    </row>
    <row r="32" spans="2:17" ht="17.100000000000001" customHeight="1" thickBot="1">
      <c r="B32" s="237" t="s">
        <v>102</v>
      </c>
      <c r="C32" s="1471">
        <f t="shared" ref="C32:H32" si="10">SUM(C19:C30)</f>
        <v>0</v>
      </c>
      <c r="D32" s="1472">
        <f t="shared" si="10"/>
        <v>0</v>
      </c>
      <c r="E32" s="1472">
        <f t="shared" si="10"/>
        <v>0</v>
      </c>
      <c r="F32" s="1472">
        <f t="shared" si="10"/>
        <v>0</v>
      </c>
      <c r="G32" s="1471">
        <f t="shared" si="10"/>
        <v>0</v>
      </c>
      <c r="H32" s="1471">
        <f t="shared" si="10"/>
        <v>0</v>
      </c>
      <c r="I32" s="1432">
        <f>IF(H32=0,0,ROUND(G32/H32,4))</f>
        <v>0</v>
      </c>
      <c r="J32" s="1476">
        <f>SUM(J19:J30)</f>
        <v>0</v>
      </c>
      <c r="K32" s="167">
        <v>17</v>
      </c>
    </row>
    <row r="33" spans="2:17" ht="15" customHeight="1" thickTop="1">
      <c r="B33" s="238"/>
      <c r="C33" s="239"/>
      <c r="D33" s="239"/>
      <c r="E33" s="239"/>
      <c r="F33" s="239"/>
      <c r="G33" s="239"/>
      <c r="H33" s="239"/>
      <c r="I33" s="239"/>
      <c r="J33" s="225"/>
      <c r="K33" s="167">
        <v>18</v>
      </c>
      <c r="N33" s="1836"/>
      <c r="P33" s="1837"/>
    </row>
    <row r="34" spans="2:17" ht="15" customHeight="1">
      <c r="B34" s="1808" t="s">
        <v>103</v>
      </c>
      <c r="C34" s="153"/>
      <c r="D34" s="153"/>
      <c r="E34" s="153"/>
      <c r="F34" s="153"/>
      <c r="G34" s="153"/>
      <c r="H34" s="153"/>
      <c r="I34" s="153"/>
      <c r="J34" s="158"/>
      <c r="K34" s="167">
        <v>19</v>
      </c>
      <c r="P34" s="1837"/>
    </row>
    <row r="35" spans="2:17" ht="26.25" customHeight="1">
      <c r="B35" s="1893" t="s">
        <v>16282</v>
      </c>
      <c r="C35" s="1894"/>
      <c r="D35" s="1894"/>
      <c r="E35" s="1894"/>
      <c r="F35" s="1894"/>
      <c r="G35" s="1894"/>
      <c r="H35" s="1894"/>
      <c r="I35" s="1894"/>
      <c r="J35" s="1896"/>
      <c r="K35" s="167">
        <v>20</v>
      </c>
      <c r="O35" s="1837"/>
      <c r="P35" s="1837"/>
    </row>
    <row r="36" spans="2:17" ht="26.25" customHeight="1" thickBot="1">
      <c r="B36" s="1897"/>
      <c r="C36" s="1898"/>
      <c r="D36" s="1898"/>
      <c r="E36" s="1898"/>
      <c r="F36" s="1898"/>
      <c r="G36" s="1898"/>
      <c r="H36" s="1898"/>
      <c r="I36" s="1898"/>
      <c r="J36" s="1899"/>
      <c r="K36" s="167">
        <v>21</v>
      </c>
    </row>
    <row r="37" spans="2:17" ht="15" customHeight="1" thickTop="1">
      <c r="B37" s="240" t="s">
        <v>104</v>
      </c>
      <c r="C37" s="241"/>
      <c r="D37" s="185"/>
      <c r="E37" s="185"/>
      <c r="F37" s="185"/>
      <c r="G37" s="185"/>
      <c r="H37" s="185"/>
      <c r="I37" s="185"/>
      <c r="J37" s="177"/>
      <c r="K37" s="167">
        <v>22</v>
      </c>
      <c r="P37" s="1837"/>
    </row>
    <row r="38" spans="2:17" ht="25.5">
      <c r="B38" s="242" t="s">
        <v>13172</v>
      </c>
      <c r="C38" s="163"/>
      <c r="D38" s="163"/>
      <c r="E38" s="163"/>
      <c r="F38" s="163"/>
      <c r="G38" s="163"/>
      <c r="H38" s="163"/>
      <c r="I38" s="163"/>
      <c r="J38" s="164"/>
      <c r="K38" s="167">
        <v>23</v>
      </c>
    </row>
    <row r="39" spans="2:17">
      <c r="B39" s="157"/>
      <c r="J39" s="158"/>
      <c r="K39" s="167">
        <v>24</v>
      </c>
    </row>
    <row r="40" spans="2:17">
      <c r="B40" s="157"/>
      <c r="E40" s="243" t="s">
        <v>1171</v>
      </c>
      <c r="F40" s="244"/>
      <c r="J40" s="158"/>
      <c r="K40" s="167">
        <v>25</v>
      </c>
    </row>
    <row r="41" spans="2:17" ht="25.5">
      <c r="B41" s="157"/>
      <c r="E41" s="1317" t="s">
        <v>1068</v>
      </c>
      <c r="F41" s="245" t="s">
        <v>22</v>
      </c>
      <c r="G41" s="1317" t="s">
        <v>1498</v>
      </c>
      <c r="H41" s="1318" t="s">
        <v>1859</v>
      </c>
      <c r="J41" s="246"/>
      <c r="K41" s="167">
        <v>26</v>
      </c>
    </row>
    <row r="42" spans="2:17" ht="17.100000000000001" customHeight="1">
      <c r="B42" s="157"/>
      <c r="E42" s="1437"/>
      <c r="F42" s="1437"/>
      <c r="G42" s="1477"/>
      <c r="H42" s="1477"/>
      <c r="J42" s="246"/>
      <c r="K42" s="167">
        <v>27</v>
      </c>
      <c r="Q42" s="1370" t="str">
        <f>IF(OR(E42="",F42="",G42="",H42=""),"WARNING: Incomplete","")</f>
        <v>WARNING: Incomplete</v>
      </c>
    </row>
    <row r="43" spans="2:17" ht="17.100000000000001" customHeight="1">
      <c r="B43" s="157"/>
      <c r="E43" s="1437"/>
      <c r="F43" s="1437"/>
      <c r="G43" s="1477"/>
      <c r="H43" s="1477"/>
      <c r="J43" s="246"/>
      <c r="K43" s="167">
        <v>28</v>
      </c>
    </row>
    <row r="44" spans="2:17" ht="17.100000000000001" customHeight="1">
      <c r="B44" s="157"/>
      <c r="E44" s="1437"/>
      <c r="F44" s="1437"/>
      <c r="G44" s="1477"/>
      <c r="H44" s="1477"/>
      <c r="J44" s="246"/>
      <c r="K44" s="167">
        <v>29</v>
      </c>
    </row>
    <row r="45" spans="2:17" ht="17.100000000000001" customHeight="1">
      <c r="B45" s="157"/>
      <c r="E45" s="1437"/>
      <c r="F45" s="1437"/>
      <c r="G45" s="1477"/>
      <c r="H45" s="1477"/>
      <c r="J45" s="246"/>
      <c r="K45" s="167">
        <v>30</v>
      </c>
    </row>
    <row r="46" spans="2:17" ht="17.100000000000001" customHeight="1">
      <c r="B46" s="157"/>
      <c r="E46" s="1437"/>
      <c r="F46" s="1437"/>
      <c r="G46" s="1477"/>
      <c r="H46" s="1477"/>
      <c r="J46" s="246"/>
      <c r="K46" s="167">
        <v>31</v>
      </c>
    </row>
    <row r="47" spans="2:17" ht="17.100000000000001" customHeight="1">
      <c r="B47" s="157"/>
      <c r="E47" s="1437"/>
      <c r="F47" s="1437"/>
      <c r="G47" s="1477"/>
      <c r="H47" s="1477"/>
      <c r="J47" s="246"/>
      <c r="K47" s="167">
        <v>32</v>
      </c>
    </row>
    <row r="48" spans="2:17" ht="17.100000000000001" customHeight="1">
      <c r="B48" s="157"/>
      <c r="E48" s="1437"/>
      <c r="F48" s="1437"/>
      <c r="G48" s="1477"/>
      <c r="H48" s="1477"/>
      <c r="J48" s="246"/>
      <c r="K48" s="167">
        <v>33</v>
      </c>
    </row>
    <row r="49" spans="2:18" ht="17.100000000000001" customHeight="1">
      <c r="B49" s="157"/>
      <c r="E49" s="1437"/>
      <c r="F49" s="1437"/>
      <c r="G49" s="1477"/>
      <c r="H49" s="1477"/>
      <c r="J49" s="246"/>
      <c r="K49" s="167">
        <v>34</v>
      </c>
    </row>
    <row r="50" spans="2:18" ht="17.100000000000001" customHeight="1">
      <c r="B50" s="157"/>
      <c r="E50" s="1437"/>
      <c r="F50" s="1437"/>
      <c r="G50" s="1477"/>
      <c r="H50" s="1477"/>
      <c r="J50" s="246"/>
      <c r="K50" s="167">
        <v>35</v>
      </c>
    </row>
    <row r="51" spans="2:18" ht="17.100000000000001" customHeight="1">
      <c r="B51" s="157"/>
      <c r="E51" s="1437"/>
      <c r="F51" s="1437"/>
      <c r="G51" s="1477"/>
      <c r="H51" s="1477"/>
      <c r="J51" s="246"/>
      <c r="K51" s="167">
        <v>36</v>
      </c>
    </row>
    <row r="52" spans="2:18" ht="17.100000000000001" customHeight="1">
      <c r="B52" s="157"/>
      <c r="E52" s="1437"/>
      <c r="F52" s="1437"/>
      <c r="G52" s="1477"/>
      <c r="H52" s="1477"/>
      <c r="J52" s="246"/>
      <c r="K52" s="167">
        <v>37</v>
      </c>
    </row>
    <row r="53" spans="2:18" ht="17.100000000000001" customHeight="1">
      <c r="B53" s="157"/>
      <c r="E53" s="1437"/>
      <c r="F53" s="1437"/>
      <c r="G53" s="1477"/>
      <c r="H53" s="1477"/>
      <c r="J53" s="246"/>
      <c r="K53" s="167">
        <v>38</v>
      </c>
    </row>
    <row r="54" spans="2:18" ht="17.100000000000001" customHeight="1">
      <c r="B54" s="157"/>
      <c r="E54" s="1437"/>
      <c r="F54" s="1437"/>
      <c r="G54" s="1477"/>
      <c r="H54" s="1477"/>
      <c r="J54" s="246"/>
      <c r="K54" s="167">
        <v>39</v>
      </c>
    </row>
    <row r="55" spans="2:18" s="1320" customFormat="1" ht="17.100000000000001" customHeight="1" thickBot="1">
      <c r="B55" s="1179"/>
      <c r="E55" s="1438"/>
      <c r="F55" s="1438"/>
      <c r="G55" s="1478"/>
      <c r="H55" s="1478"/>
      <c r="J55" s="1321"/>
      <c r="K55" s="167">
        <v>40</v>
      </c>
      <c r="L55" s="12"/>
      <c r="M55" s="12"/>
      <c r="N55" s="12"/>
      <c r="O55" s="12"/>
      <c r="P55" s="12"/>
      <c r="Q55" s="12"/>
      <c r="R55" s="12"/>
    </row>
    <row r="56" spans="2:18" ht="15.75" thickTop="1">
      <c r="B56" s="1354" t="s">
        <v>14078</v>
      </c>
      <c r="C56" s="1355"/>
      <c r="D56" s="1355"/>
      <c r="E56" s="1355"/>
      <c r="F56" s="1355"/>
      <c r="G56" s="1355"/>
      <c r="H56" s="1355"/>
      <c r="I56" s="1355"/>
      <c r="J56" s="1356"/>
    </row>
    <row r="57" spans="2:18">
      <c r="B57" s="1893" t="s">
        <v>14077</v>
      </c>
      <c r="C57" s="1894"/>
      <c r="D57" s="1894"/>
      <c r="E57" s="1894"/>
      <c r="F57" s="1894"/>
      <c r="G57" s="1894"/>
      <c r="H57" s="1894"/>
      <c r="I57" s="1894"/>
      <c r="J57" s="1895"/>
    </row>
    <row r="58" spans="2:18">
      <c r="B58" s="1352"/>
      <c r="C58" s="1353"/>
      <c r="D58" s="1353"/>
      <c r="E58" s="1357" t="s">
        <v>1171</v>
      </c>
      <c r="F58" s="1358"/>
      <c r="I58" s="1353"/>
      <c r="J58" s="1359"/>
    </row>
    <row r="59" spans="2:18" ht="25.5">
      <c r="B59" s="1352"/>
      <c r="C59" s="1353"/>
      <c r="D59" s="1353"/>
      <c r="E59" s="1360" t="s">
        <v>1068</v>
      </c>
      <c r="F59" s="1361" t="s">
        <v>22</v>
      </c>
      <c r="G59" s="1360" t="s">
        <v>1498</v>
      </c>
      <c r="H59" s="1318" t="s">
        <v>1859</v>
      </c>
      <c r="I59" s="1353"/>
      <c r="J59" s="1359"/>
    </row>
    <row r="60" spans="2:18" ht="17.100000000000001" customHeight="1">
      <c r="B60" s="157"/>
      <c r="E60" s="1437"/>
      <c r="F60" s="1437"/>
      <c r="G60" s="1477"/>
      <c r="H60" s="1477"/>
      <c r="J60" s="1362"/>
      <c r="K60" s="167">
        <v>41</v>
      </c>
      <c r="Q60" s="1370" t="str">
        <f>IF(OR(E60="",F60="",G60="",H60=""),"WARNING: Incomplete","")</f>
        <v>WARNING: Incomplete</v>
      </c>
    </row>
    <row r="61" spans="2:18" s="1320" customFormat="1" ht="15.75" thickBot="1">
      <c r="B61" s="1179"/>
      <c r="C61" s="1319"/>
      <c r="D61" s="1319"/>
      <c r="E61" s="1319"/>
      <c r="F61" s="1319"/>
      <c r="G61" s="1319"/>
      <c r="H61" s="1319"/>
      <c r="I61" s="1319"/>
      <c r="J61" s="1363"/>
      <c r="K61" s="12"/>
      <c r="L61" s="12"/>
      <c r="M61" s="12"/>
      <c r="N61" s="12"/>
      <c r="O61" s="12"/>
      <c r="P61" s="12"/>
      <c r="Q61" s="12"/>
      <c r="R61" s="12"/>
    </row>
    <row r="62" spans="2:18" ht="13.5" thickTop="1"/>
    <row r="63" spans="2:18"/>
    <row r="64" spans="2:18"/>
    <row r="65"/>
  </sheetData>
  <sheetProtection algorithmName="SHA-512" hashValue="xbv8j9M/AjbW9u0Pqxbl2OaQXzRmZ+e+s8G0WSt4lYNX7F1eXDt6eY4SgDQi7seKQrN94+si0vexOtEA0Vdo3w==" saltValue="4RZk960d09fkMF5i4PBaUQ==" spinCount="100000" sheet="1" objects="1" scenarios="1"/>
  <mergeCells count="4">
    <mergeCell ref="B57:J57"/>
    <mergeCell ref="I1:J6"/>
    <mergeCell ref="B7:D7"/>
    <mergeCell ref="B35:J36"/>
  </mergeCells>
  <hyperlinks>
    <hyperlink ref="B7" location="Checklist!A1" display="Click here to go back to the instructions" xr:uid="{829FAEB6-1D00-42BA-B659-2FA41A87525F}"/>
  </hyperlinks>
  <printOptions horizontalCentered="1"/>
  <pageMargins left="0.25" right="0.25" top="0.75" bottom="0.75" header="0.3" footer="0.3"/>
  <pageSetup scale="74" orientation="portrait" r:id="rId1"/>
  <headerFooter alignWithMargins="0">
    <oddFooter>&amp;C&amp;10&amp;A Page &amp;P of &amp;N</oddFooter>
  </headerFooter>
  <rowBreaks count="1" manualBreakCount="1">
    <brk id="36" min="1" max="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7">
    <tabColor rgb="FFFF0000"/>
  </sheetPr>
  <dimension ref="A1:B24"/>
  <sheetViews>
    <sheetView workbookViewId="0"/>
  </sheetViews>
  <sheetFormatPr defaultRowHeight="15"/>
  <sheetData>
    <row r="1" spans="1:2">
      <c r="A1" s="1758" t="s">
        <v>1478</v>
      </c>
      <c r="B1" s="1758" t="s">
        <v>1479</v>
      </c>
    </row>
    <row r="2" spans="1:2">
      <c r="A2" t="s">
        <v>1432</v>
      </c>
      <c r="B2" t="s">
        <v>1433</v>
      </c>
    </row>
    <row r="3" spans="1:2">
      <c r="A3" t="s">
        <v>1434</v>
      </c>
      <c r="B3" t="s">
        <v>1435</v>
      </c>
    </row>
    <row r="4" spans="1:2">
      <c r="A4" t="s">
        <v>1436</v>
      </c>
      <c r="B4" t="s">
        <v>1437</v>
      </c>
    </row>
    <row r="5" spans="1:2">
      <c r="A5" t="s">
        <v>1438</v>
      </c>
      <c r="B5" t="s">
        <v>1439</v>
      </c>
    </row>
    <row r="6" spans="1:2">
      <c r="A6" t="s">
        <v>1440</v>
      </c>
      <c r="B6" t="s">
        <v>1441</v>
      </c>
    </row>
    <row r="7" spans="1:2">
      <c r="A7" t="s">
        <v>1442</v>
      </c>
      <c r="B7" t="s">
        <v>1443</v>
      </c>
    </row>
    <row r="8" spans="1:2">
      <c r="A8" t="s">
        <v>1444</v>
      </c>
      <c r="B8" t="s">
        <v>1445</v>
      </c>
    </row>
    <row r="9" spans="1:2">
      <c r="A9" t="s">
        <v>1446</v>
      </c>
      <c r="B9" t="s">
        <v>1447</v>
      </c>
    </row>
    <row r="10" spans="1:2">
      <c r="A10" t="s">
        <v>1448</v>
      </c>
      <c r="B10" t="s">
        <v>1449</v>
      </c>
    </row>
    <row r="11" spans="1:2">
      <c r="A11" t="s">
        <v>1450</v>
      </c>
      <c r="B11" t="s">
        <v>1451</v>
      </c>
    </row>
    <row r="12" spans="1:2">
      <c r="A12" t="s">
        <v>1452</v>
      </c>
      <c r="B12" t="s">
        <v>1453</v>
      </c>
    </row>
    <row r="13" spans="1:2">
      <c r="A13" t="s">
        <v>1454</v>
      </c>
      <c r="B13" t="s">
        <v>1455</v>
      </c>
    </row>
    <row r="14" spans="1:2">
      <c r="A14" t="s">
        <v>1456</v>
      </c>
      <c r="B14" t="s">
        <v>1457</v>
      </c>
    </row>
    <row r="15" spans="1:2">
      <c r="A15" t="s">
        <v>1458</v>
      </c>
      <c r="B15" t="s">
        <v>1459</v>
      </c>
    </row>
    <row r="16" spans="1:2">
      <c r="A16" t="s">
        <v>1460</v>
      </c>
      <c r="B16" t="s">
        <v>1461</v>
      </c>
    </row>
    <row r="17" spans="1:2">
      <c r="A17" t="s">
        <v>1462</v>
      </c>
      <c r="B17" t="s">
        <v>1463</v>
      </c>
    </row>
    <row r="18" spans="1:2">
      <c r="A18" t="s">
        <v>1464</v>
      </c>
      <c r="B18" t="s">
        <v>1465</v>
      </c>
    </row>
    <row r="19" spans="1:2">
      <c r="A19" t="s">
        <v>1466</v>
      </c>
      <c r="B19" t="s">
        <v>1467</v>
      </c>
    </row>
    <row r="20" spans="1:2">
      <c r="A20" t="s">
        <v>1468</v>
      </c>
      <c r="B20" t="s">
        <v>1469</v>
      </c>
    </row>
    <row r="21" spans="1:2">
      <c r="A21" t="s">
        <v>1470</v>
      </c>
      <c r="B21" t="s">
        <v>1471</v>
      </c>
    </row>
    <row r="22" spans="1:2">
      <c r="A22" t="s">
        <v>1472</v>
      </c>
      <c r="B22" t="s">
        <v>1473</v>
      </c>
    </row>
    <row r="23" spans="1:2">
      <c r="A23" t="s">
        <v>1474</v>
      </c>
      <c r="B23" t="s">
        <v>1475</v>
      </c>
    </row>
    <row r="24" spans="1:2">
      <c r="A24" t="s">
        <v>1476</v>
      </c>
      <c r="B24" t="s">
        <v>1477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47"/>
  <sheetViews>
    <sheetView showGridLines="0" topLeftCell="C1" zoomScaleNormal="100" zoomScalePageLayoutView="64" workbookViewId="0">
      <selection activeCell="H20" sqref="H20"/>
    </sheetView>
  </sheetViews>
  <sheetFormatPr defaultColWidth="0" defaultRowHeight="12.75"/>
  <cols>
    <col min="1" max="1" width="1.77734375" style="250" customWidth="1"/>
    <col min="2" max="2" width="4.77734375" style="250" customWidth="1"/>
    <col min="3" max="3" width="10.33203125" style="250" customWidth="1"/>
    <col min="4" max="4" width="6.88671875" style="250" customWidth="1"/>
    <col min="5" max="5" width="8.88671875" style="250" customWidth="1"/>
    <col min="6" max="6" width="16.109375" style="250" customWidth="1"/>
    <col min="7" max="8" width="14.109375" style="250" customWidth="1"/>
    <col min="9" max="10" width="29" style="250" customWidth="1"/>
    <col min="11" max="11" width="3" style="250" hidden="1" customWidth="1"/>
    <col min="12" max="12" width="1.88671875" style="250" customWidth="1"/>
    <col min="13" max="13" width="9.88671875" style="250" hidden="1" customWidth="1"/>
    <col min="14" max="15" width="8.88671875" style="250" hidden="1" customWidth="1"/>
    <col min="16" max="16" width="33.21875" style="250" bestFit="1" customWidth="1"/>
    <col min="17" max="16384" width="9.88671875" style="250" hidden="1"/>
  </cols>
  <sheetData>
    <row r="1" spans="1:15">
      <c r="B1" s="1" t="s">
        <v>12355</v>
      </c>
      <c r="C1" s="247"/>
      <c r="D1" s="247"/>
      <c r="E1" s="247"/>
      <c r="F1" s="247"/>
      <c r="G1" s="247"/>
      <c r="H1" s="247"/>
      <c r="I1" s="247"/>
      <c r="J1" s="1848" t="str">
        <f>IF(P21&lt;&gt;"","INCOMPLETE","")</f>
        <v>INCOMPLETE</v>
      </c>
      <c r="K1" s="247"/>
    </row>
    <row r="2" spans="1:15">
      <c r="B2" s="1" t="s">
        <v>12356</v>
      </c>
      <c r="C2" s="247"/>
      <c r="D2" s="247"/>
      <c r="E2" s="247"/>
      <c r="F2" s="247"/>
      <c r="G2" s="247"/>
      <c r="H2" s="247"/>
      <c r="I2" s="247"/>
      <c r="J2" s="247"/>
      <c r="K2" s="247"/>
    </row>
    <row r="3" spans="1:15">
      <c r="B3" s="1" t="s">
        <v>12357</v>
      </c>
      <c r="C3" s="247"/>
      <c r="D3" s="247"/>
      <c r="E3" s="247"/>
      <c r="F3" s="247"/>
      <c r="G3" s="247"/>
      <c r="H3" s="247"/>
      <c r="I3" s="247"/>
      <c r="J3" s="247"/>
      <c r="K3" s="247"/>
    </row>
    <row r="4" spans="1:15">
      <c r="B4" s="1" t="s">
        <v>12358</v>
      </c>
      <c r="C4" s="247"/>
      <c r="D4" s="247"/>
      <c r="E4" s="247"/>
      <c r="F4" s="247"/>
      <c r="G4" s="247"/>
      <c r="H4" s="247"/>
      <c r="I4" s="247"/>
      <c r="J4" s="247"/>
      <c r="K4" s="247"/>
    </row>
    <row r="5" spans="1:15" ht="15">
      <c r="B5" s="247"/>
      <c r="C5" s="247"/>
      <c r="D5" s="247"/>
      <c r="E5" s="248"/>
      <c r="F5" s="247"/>
      <c r="G5" s="247"/>
      <c r="H5" s="247"/>
      <c r="I5" s="247"/>
      <c r="J5" s="248"/>
      <c r="K5" s="249"/>
      <c r="L5" s="249"/>
    </row>
    <row r="6" spans="1:15" ht="15">
      <c r="B6" s="247" t="s">
        <v>105</v>
      </c>
      <c r="C6" s="247"/>
      <c r="D6" s="247"/>
      <c r="E6" s="248"/>
      <c r="F6" s="247"/>
      <c r="G6" s="247"/>
      <c r="H6" s="247"/>
      <c r="I6" s="247"/>
      <c r="J6" s="248"/>
      <c r="K6" s="249"/>
      <c r="L6" s="249"/>
    </row>
    <row r="7" spans="1:15" ht="15.75" thickBot="1">
      <c r="A7" s="1752"/>
      <c r="B7" s="1878" t="s">
        <v>14439</v>
      </c>
      <c r="C7" s="1878"/>
      <c r="D7" s="1878"/>
      <c r="E7" s="1878"/>
      <c r="J7" s="16"/>
      <c r="K7" s="249"/>
      <c r="L7" s="249"/>
    </row>
    <row r="8" spans="1:15" ht="18" customHeight="1" thickTop="1">
      <c r="B8" s="251" t="s">
        <v>6</v>
      </c>
      <c r="C8" s="252"/>
      <c r="D8" s="252">
        <f>Facility_Name</f>
        <v>0</v>
      </c>
      <c r="E8" s="252"/>
      <c r="F8" s="252"/>
      <c r="G8" s="252"/>
      <c r="H8" s="252"/>
      <c r="I8" s="252"/>
      <c r="J8" s="253"/>
      <c r="K8" s="249"/>
      <c r="L8" s="249"/>
    </row>
    <row r="9" spans="1:15" ht="18" customHeight="1">
      <c r="B9" s="254" t="s">
        <v>7</v>
      </c>
      <c r="C9" s="255"/>
      <c r="D9" s="255" t="str">
        <f>IF(Facility_DBA = 0, "", Facility_DBA)</f>
        <v/>
      </c>
      <c r="E9" s="255"/>
      <c r="F9" s="255"/>
      <c r="G9" s="255"/>
      <c r="H9" s="256"/>
      <c r="I9" s="256"/>
      <c r="J9" s="257"/>
      <c r="K9" s="249"/>
      <c r="L9" s="249"/>
    </row>
    <row r="10" spans="1:15" ht="18" customHeight="1" thickBot="1">
      <c r="B10" s="258" t="s">
        <v>24</v>
      </c>
      <c r="C10" s="259"/>
      <c r="D10" s="259">
        <f>Provider_Number</f>
        <v>0</v>
      </c>
      <c r="E10" s="259"/>
      <c r="F10" s="260" t="s">
        <v>95</v>
      </c>
      <c r="G10" s="1439">
        <f>Facility_FYB</f>
        <v>0</v>
      </c>
      <c r="H10" s="261"/>
      <c r="I10" s="262" t="s">
        <v>752</v>
      </c>
      <c r="J10" s="1440">
        <f>Facility_FYE</f>
        <v>0</v>
      </c>
      <c r="K10" s="249"/>
      <c r="L10" s="249"/>
    </row>
    <row r="11" spans="1:15" ht="15" hidden="1" customHeight="1" thickTop="1" thickBot="1">
      <c r="B11" s="263" t="s">
        <v>1486</v>
      </c>
      <c r="C11" s="264" t="s">
        <v>1487</v>
      </c>
      <c r="D11" s="264" t="s">
        <v>1488</v>
      </c>
      <c r="E11" s="264" t="s">
        <v>1489</v>
      </c>
      <c r="F11" s="264" t="s">
        <v>1490</v>
      </c>
      <c r="G11" s="264" t="s">
        <v>1491</v>
      </c>
      <c r="H11" s="264" t="s">
        <v>1492</v>
      </c>
      <c r="I11" s="264" t="s">
        <v>1493</v>
      </c>
      <c r="J11" s="265" t="s">
        <v>1494</v>
      </c>
      <c r="K11" s="249"/>
      <c r="L11" s="249"/>
    </row>
    <row r="12" spans="1:15" ht="15" customHeight="1" thickTop="1">
      <c r="B12" s="266"/>
      <c r="F12" s="267"/>
      <c r="G12" s="247" t="s">
        <v>59</v>
      </c>
      <c r="H12" s="268" t="s">
        <v>60</v>
      </c>
      <c r="I12" s="268" t="s">
        <v>61</v>
      </c>
      <c r="J12" s="269" t="s">
        <v>62</v>
      </c>
      <c r="K12" s="270">
        <v>1</v>
      </c>
      <c r="L12" s="249"/>
    </row>
    <row r="13" spans="1:15" ht="38.25">
      <c r="B13" s="271" t="s">
        <v>108</v>
      </c>
      <c r="C13" s="272"/>
      <c r="D13" s="272"/>
      <c r="E13" s="272"/>
      <c r="F13" s="273"/>
      <c r="G13" s="274" t="s">
        <v>1247</v>
      </c>
      <c r="H13" s="275" t="s">
        <v>1248</v>
      </c>
      <c r="I13" s="275" t="s">
        <v>1249</v>
      </c>
      <c r="J13" s="276" t="s">
        <v>13173</v>
      </c>
      <c r="K13" s="270">
        <v>2</v>
      </c>
      <c r="L13" s="249"/>
    </row>
    <row r="14" spans="1:15" ht="15">
      <c r="B14" s="277" t="s">
        <v>110</v>
      </c>
      <c r="C14" s="278"/>
      <c r="F14" s="267"/>
      <c r="G14" s="279"/>
      <c r="H14" s="280"/>
      <c r="I14" s="281"/>
      <c r="J14" s="282"/>
      <c r="K14" s="270">
        <v>3</v>
      </c>
      <c r="L14" s="249"/>
      <c r="O14" s="283"/>
    </row>
    <row r="15" spans="1:15" ht="19.149999999999999" customHeight="1">
      <c r="B15" s="284" t="s">
        <v>1363</v>
      </c>
      <c r="C15" s="285" t="s">
        <v>111</v>
      </c>
      <c r="D15" s="286"/>
      <c r="E15" s="286"/>
      <c r="F15" s="287"/>
      <c r="G15" s="1479"/>
      <c r="H15" s="1480"/>
      <c r="I15" s="288"/>
      <c r="J15" s="282"/>
      <c r="K15" s="270">
        <v>4</v>
      </c>
      <c r="L15" s="249"/>
    </row>
    <row r="16" spans="1:15" ht="19.149999999999999" customHeight="1">
      <c r="B16" s="289" t="s">
        <v>1364</v>
      </c>
      <c r="C16" s="290" t="s">
        <v>112</v>
      </c>
      <c r="G16" s="1481"/>
      <c r="H16" s="1481"/>
      <c r="I16" s="288"/>
      <c r="J16" s="282"/>
      <c r="K16" s="270">
        <v>5</v>
      </c>
      <c r="L16" s="249"/>
    </row>
    <row r="17" spans="2:16" ht="19.149999999999999" customHeight="1">
      <c r="B17" s="291" t="s">
        <v>1365</v>
      </c>
      <c r="C17" s="292" t="s">
        <v>113</v>
      </c>
      <c r="D17" s="293"/>
      <c r="E17" s="293"/>
      <c r="F17" s="293"/>
      <c r="G17" s="1481"/>
      <c r="H17" s="1481"/>
      <c r="I17" s="288"/>
      <c r="J17" s="282"/>
      <c r="K17" s="270">
        <v>6</v>
      </c>
      <c r="L17" s="249"/>
    </row>
    <row r="18" spans="2:16" ht="19.149999999999999" customHeight="1">
      <c r="B18" s="291" t="s">
        <v>1364</v>
      </c>
      <c r="C18" s="292" t="s">
        <v>112</v>
      </c>
      <c r="D18" s="293"/>
      <c r="E18" s="293"/>
      <c r="F18" s="293"/>
      <c r="G18" s="1481"/>
      <c r="H18" s="1481"/>
      <c r="I18" s="288"/>
      <c r="J18" s="282"/>
      <c r="K18" s="270">
        <v>7</v>
      </c>
      <c r="L18" s="249"/>
    </row>
    <row r="19" spans="2:16" ht="19.149999999999999" customHeight="1">
      <c r="B19" s="291" t="s">
        <v>1366</v>
      </c>
      <c r="C19" s="292" t="s">
        <v>114</v>
      </c>
      <c r="D19" s="293"/>
      <c r="E19" s="293"/>
      <c r="F19" s="293"/>
      <c r="G19" s="1481"/>
      <c r="H19" s="1481"/>
      <c r="I19" s="288"/>
      <c r="J19" s="282"/>
      <c r="K19" s="270">
        <v>8</v>
      </c>
      <c r="L19" s="249"/>
    </row>
    <row r="20" spans="2:16" ht="19.149999999999999" customHeight="1" thickBot="1">
      <c r="B20" s="294" t="s">
        <v>1364</v>
      </c>
      <c r="C20" s="292" t="s">
        <v>112</v>
      </c>
      <c r="D20" s="293"/>
      <c r="E20" s="293"/>
      <c r="F20" s="293"/>
      <c r="G20" s="1481"/>
      <c r="H20" s="1481"/>
      <c r="I20" s="288"/>
      <c r="J20" s="282"/>
      <c r="K20" s="270">
        <v>9</v>
      </c>
      <c r="L20" s="249"/>
    </row>
    <row r="21" spans="2:16" ht="19.149999999999999" customHeight="1">
      <c r="B21" s="289" t="s">
        <v>1367</v>
      </c>
      <c r="C21" s="295" t="s">
        <v>116</v>
      </c>
      <c r="D21" s="295"/>
      <c r="E21" s="295"/>
      <c r="F21" s="295"/>
      <c r="G21" s="1482">
        <f>G15+G16+G17+G18+G19+G20</f>
        <v>0</v>
      </c>
      <c r="H21" s="1482">
        <f>H15+H16+H17+H18+H19+H20</f>
        <v>0</v>
      </c>
      <c r="I21" s="288"/>
      <c r="J21" s="282"/>
      <c r="K21" s="270">
        <v>10</v>
      </c>
      <c r="L21" s="249"/>
      <c r="P21" s="1371" t="str">
        <f>IF(_D000382=0,"INCOMPLETE: Column 2 must be completed.","")</f>
        <v>INCOMPLETE: Column 2 must be completed.</v>
      </c>
    </row>
    <row r="22" spans="2:16" ht="19.149999999999999" customHeight="1" thickBot="1">
      <c r="B22" s="291" t="s">
        <v>1368</v>
      </c>
      <c r="C22" s="293" t="s">
        <v>940</v>
      </c>
      <c r="D22" s="293"/>
      <c r="E22" s="293"/>
      <c r="F22" s="293"/>
      <c r="G22" s="1483">
        <f>+'Form 6'!D157</f>
        <v>0</v>
      </c>
      <c r="H22" s="296"/>
      <c r="I22" s="288"/>
      <c r="J22" s="282"/>
      <c r="K22" s="270">
        <v>11</v>
      </c>
      <c r="L22" s="249"/>
    </row>
    <row r="23" spans="2:16" ht="19.149999999999999" customHeight="1" thickBot="1">
      <c r="B23" s="297" t="s">
        <v>1369</v>
      </c>
      <c r="C23" s="295" t="s">
        <v>119</v>
      </c>
      <c r="D23" s="295"/>
      <c r="E23" s="295"/>
      <c r="F23" s="295"/>
      <c r="G23" s="1484">
        <f>+G21-G22</f>
        <v>0</v>
      </c>
      <c r="H23" s="298"/>
      <c r="I23" s="299"/>
      <c r="J23" s="300"/>
      <c r="K23" s="270">
        <v>12</v>
      </c>
      <c r="L23" s="249"/>
    </row>
    <row r="24" spans="2:16" ht="19.149999999999999" customHeight="1">
      <c r="B24" s="301" t="s">
        <v>120</v>
      </c>
      <c r="C24" s="302"/>
      <c r="D24" s="302"/>
      <c r="E24" s="302"/>
      <c r="F24" s="302"/>
      <c r="G24" s="279"/>
      <c r="H24" s="303"/>
      <c r="I24" s="304"/>
      <c r="J24" s="305"/>
      <c r="K24" s="270">
        <v>13</v>
      </c>
      <c r="L24" s="249"/>
    </row>
    <row r="25" spans="2:16" ht="19.149999999999999" customHeight="1">
      <c r="B25" s="289" t="s">
        <v>1370</v>
      </c>
      <c r="C25" s="250" t="s">
        <v>122</v>
      </c>
      <c r="G25" s="1485"/>
      <c r="H25" s="1485"/>
      <c r="I25" s="1485"/>
      <c r="J25" s="1486"/>
      <c r="K25" s="270">
        <v>14</v>
      </c>
      <c r="L25" s="249"/>
    </row>
    <row r="26" spans="2:16" ht="19.149999999999999" customHeight="1">
      <c r="B26" s="291" t="s">
        <v>1371</v>
      </c>
      <c r="C26" s="293" t="s">
        <v>123</v>
      </c>
      <c r="D26" s="293"/>
      <c r="E26" s="293"/>
      <c r="F26" s="293"/>
      <c r="G26" s="1487"/>
      <c r="H26" s="1487"/>
      <c r="I26" s="1487"/>
      <c r="J26" s="1488"/>
      <c r="K26" s="270">
        <v>15</v>
      </c>
      <c r="L26" s="249"/>
    </row>
    <row r="27" spans="2:16" ht="19.149999999999999" customHeight="1">
      <c r="B27" s="291" t="s">
        <v>1372</v>
      </c>
      <c r="C27" s="293" t="s">
        <v>125</v>
      </c>
      <c r="D27" s="293"/>
      <c r="E27" s="293"/>
      <c r="F27" s="293"/>
      <c r="G27" s="1487"/>
      <c r="H27" s="1487"/>
      <c r="I27" s="1487"/>
      <c r="J27" s="1488"/>
      <c r="K27" s="270">
        <v>16</v>
      </c>
      <c r="L27" s="249"/>
    </row>
    <row r="28" spans="2:16" ht="19.149999999999999" customHeight="1">
      <c r="B28" s="291" t="s">
        <v>91</v>
      </c>
      <c r="C28" s="293" t="s">
        <v>127</v>
      </c>
      <c r="D28" s="293"/>
      <c r="E28" s="293"/>
      <c r="F28" s="293"/>
      <c r="G28" s="1487"/>
      <c r="H28" s="1487"/>
      <c r="I28" s="1487"/>
      <c r="J28" s="1488"/>
      <c r="K28" s="270">
        <v>17</v>
      </c>
      <c r="L28" s="249"/>
    </row>
    <row r="29" spans="2:16" ht="19.149999999999999" customHeight="1">
      <c r="B29" s="291" t="s">
        <v>92</v>
      </c>
      <c r="C29" s="293" t="s">
        <v>129</v>
      </c>
      <c r="D29" s="293"/>
      <c r="E29" s="293"/>
      <c r="F29" s="293"/>
      <c r="G29" s="1487"/>
      <c r="H29" s="1487"/>
      <c r="I29" s="1487"/>
      <c r="J29" s="1488"/>
      <c r="K29" s="270">
        <v>18</v>
      </c>
      <c r="L29" s="249"/>
    </row>
    <row r="30" spans="2:16" ht="19.149999999999999" customHeight="1">
      <c r="B30" s="291" t="s">
        <v>1373</v>
      </c>
      <c r="C30" s="293" t="s">
        <v>131</v>
      </c>
      <c r="D30" s="293"/>
      <c r="E30" s="293"/>
      <c r="F30" s="293"/>
      <c r="G30" s="1487"/>
      <c r="H30" s="1487"/>
      <c r="I30" s="1487"/>
      <c r="J30" s="1488"/>
      <c r="K30" s="270">
        <v>19</v>
      </c>
      <c r="L30" s="249"/>
    </row>
    <row r="31" spans="2:16" ht="19.149999999999999" customHeight="1">
      <c r="B31" s="291" t="s">
        <v>1374</v>
      </c>
      <c r="C31" s="293" t="s">
        <v>133</v>
      </c>
      <c r="D31" s="293"/>
      <c r="E31" s="293"/>
      <c r="F31" s="293"/>
      <c r="G31" s="1487"/>
      <c r="H31" s="1487"/>
      <c r="I31" s="1487"/>
      <c r="J31" s="1488"/>
      <c r="K31" s="270">
        <v>20</v>
      </c>
      <c r="L31" s="249"/>
    </row>
    <row r="32" spans="2:16" ht="26.1" customHeight="1">
      <c r="B32" s="291" t="s">
        <v>1375</v>
      </c>
      <c r="C32" s="1900" t="s">
        <v>135</v>
      </c>
      <c r="D32" s="1900"/>
      <c r="E32" s="1900"/>
      <c r="F32" s="1901"/>
      <c r="G32" s="1487"/>
      <c r="H32" s="1487"/>
      <c r="I32" s="1487"/>
      <c r="J32" s="1488"/>
      <c r="K32" s="270">
        <v>21</v>
      </c>
      <c r="L32" s="249"/>
    </row>
    <row r="33" spans="2:12" ht="19.149999999999999" customHeight="1">
      <c r="B33" s="291" t="s">
        <v>1376</v>
      </c>
      <c r="C33" s="293" t="s">
        <v>137</v>
      </c>
      <c r="D33" s="306"/>
      <c r="E33" s="306"/>
      <c r="F33" s="306"/>
      <c r="G33" s="1489">
        <f>+'Schedule 1'!F54</f>
        <v>0</v>
      </c>
      <c r="H33" s="1489">
        <f>+'Schedule 1'!G54</f>
        <v>0</v>
      </c>
      <c r="I33" s="1489">
        <f>+'Schedule 1'!H54</f>
        <v>0</v>
      </c>
      <c r="J33" s="1488"/>
      <c r="K33" s="270">
        <v>22</v>
      </c>
      <c r="L33" s="249"/>
    </row>
    <row r="34" spans="2:12" ht="19.149999999999999" customHeight="1">
      <c r="B34" s="291" t="s">
        <v>1377</v>
      </c>
      <c r="C34" s="293" t="s">
        <v>139</v>
      </c>
      <c r="D34" s="293"/>
      <c r="E34" s="293"/>
      <c r="F34" s="293"/>
      <c r="G34" s="1487"/>
      <c r="H34" s="1487"/>
      <c r="I34" s="1487"/>
      <c r="J34" s="1488"/>
      <c r="K34" s="270">
        <v>23</v>
      </c>
      <c r="L34" s="249"/>
    </row>
    <row r="35" spans="2:12" ht="19.149999999999999" customHeight="1">
      <c r="B35" s="291" t="s">
        <v>1378</v>
      </c>
      <c r="C35" s="293" t="s">
        <v>141</v>
      </c>
      <c r="D35" s="293"/>
      <c r="E35" s="293"/>
      <c r="F35" s="293"/>
      <c r="G35" s="1487"/>
      <c r="H35" s="1487"/>
      <c r="I35" s="1487"/>
      <c r="J35" s="1488"/>
      <c r="K35" s="270">
        <v>24</v>
      </c>
      <c r="L35" s="249"/>
    </row>
    <row r="36" spans="2:12" ht="19.149999999999999" customHeight="1">
      <c r="B36" s="291" t="s">
        <v>1379</v>
      </c>
      <c r="C36" s="293" t="s">
        <v>143</v>
      </c>
      <c r="D36" s="293"/>
      <c r="E36" s="293"/>
      <c r="F36" s="293"/>
      <c r="G36" s="1487"/>
      <c r="H36" s="1487"/>
      <c r="I36" s="1487"/>
      <c r="J36" s="1488"/>
      <c r="K36" s="270">
        <v>25</v>
      </c>
      <c r="L36" s="249"/>
    </row>
    <row r="37" spans="2:12" ht="19.149999999999999" customHeight="1">
      <c r="B37" s="291" t="s">
        <v>1380</v>
      </c>
      <c r="C37" s="293" t="s">
        <v>145</v>
      </c>
      <c r="D37" s="293"/>
      <c r="E37" s="293"/>
      <c r="F37" s="293"/>
      <c r="G37" s="1487"/>
      <c r="H37" s="1487"/>
      <c r="I37" s="1487"/>
      <c r="J37" s="1488"/>
      <c r="K37" s="270">
        <v>26</v>
      </c>
      <c r="L37" s="249"/>
    </row>
    <row r="38" spans="2:12" ht="19.149999999999999" customHeight="1">
      <c r="B38" s="291" t="s">
        <v>1381</v>
      </c>
      <c r="C38" s="293" t="s">
        <v>147</v>
      </c>
      <c r="D38" s="293"/>
      <c r="E38" s="293"/>
      <c r="F38" s="293"/>
      <c r="G38" s="1487"/>
      <c r="H38" s="1487"/>
      <c r="I38" s="1487"/>
      <c r="J38" s="1488"/>
      <c r="K38" s="270">
        <v>27</v>
      </c>
      <c r="L38" s="249"/>
    </row>
    <row r="39" spans="2:12" ht="19.149999999999999" customHeight="1">
      <c r="B39" s="291" t="s">
        <v>1382</v>
      </c>
      <c r="C39" s="293" t="s">
        <v>149</v>
      </c>
      <c r="D39" s="293"/>
      <c r="E39" s="293"/>
      <c r="F39" s="293"/>
      <c r="G39" s="1487"/>
      <c r="H39" s="1487"/>
      <c r="I39" s="1487"/>
      <c r="J39" s="1488"/>
      <c r="K39" s="270">
        <v>28</v>
      </c>
      <c r="L39" s="249"/>
    </row>
    <row r="40" spans="2:12" ht="19.149999999999999" customHeight="1">
      <c r="B40" s="291" t="s">
        <v>1383</v>
      </c>
      <c r="C40" s="293" t="s">
        <v>151</v>
      </c>
      <c r="D40" s="293"/>
      <c r="E40" s="293"/>
      <c r="F40" s="293"/>
      <c r="G40" s="1487"/>
      <c r="H40" s="1487"/>
      <c r="I40" s="1487"/>
      <c r="J40" s="1490"/>
      <c r="K40" s="270">
        <v>29</v>
      </c>
      <c r="L40" s="249"/>
    </row>
    <row r="41" spans="2:12" ht="19.149999999999999" customHeight="1">
      <c r="B41" s="307" t="s">
        <v>1384</v>
      </c>
      <c r="C41" s="293" t="s">
        <v>153</v>
      </c>
      <c r="D41" s="293"/>
      <c r="E41" s="293"/>
      <c r="F41" s="293"/>
      <c r="G41" s="1487"/>
      <c r="H41" s="1487"/>
      <c r="I41" s="1491"/>
      <c r="J41" s="1492"/>
      <c r="K41" s="270">
        <v>30</v>
      </c>
      <c r="L41" s="249"/>
    </row>
    <row r="42" spans="2:12" ht="19.149999999999999" customHeight="1" thickBot="1">
      <c r="B42" s="289" t="s">
        <v>1385</v>
      </c>
      <c r="C42" s="293" t="s">
        <v>155</v>
      </c>
      <c r="D42" s="293"/>
      <c r="E42" s="293"/>
      <c r="F42" s="293"/>
      <c r="G42" s="1487"/>
      <c r="H42" s="1493"/>
      <c r="I42" s="1494"/>
      <c r="J42" s="1495"/>
      <c r="K42" s="270">
        <v>31</v>
      </c>
      <c r="L42" s="249"/>
    </row>
    <row r="43" spans="2:12" ht="19.149999999999999" customHeight="1" thickBot="1">
      <c r="B43" s="297" t="s">
        <v>1386</v>
      </c>
      <c r="C43" s="295" t="s">
        <v>157</v>
      </c>
      <c r="D43" s="295"/>
      <c r="E43" s="295"/>
      <c r="F43" s="295"/>
      <c r="G43" s="1496">
        <f>SUM(G25:G42)</f>
        <v>0</v>
      </c>
      <c r="H43" s="1497">
        <f>SUM(H25:H42)</f>
        <v>0</v>
      </c>
      <c r="I43" s="288"/>
      <c r="J43" s="282"/>
      <c r="K43" s="270">
        <v>32</v>
      </c>
      <c r="L43" s="249"/>
    </row>
    <row r="44" spans="2:12" ht="19.149999999999999" customHeight="1" thickBot="1">
      <c r="B44" s="308" t="s">
        <v>1387</v>
      </c>
      <c r="C44" s="309" t="s">
        <v>159</v>
      </c>
      <c r="D44" s="310"/>
      <c r="E44" s="310"/>
      <c r="F44" s="310"/>
      <c r="G44" s="1498">
        <f>+G23+G43</f>
        <v>0</v>
      </c>
      <c r="H44" s="311"/>
      <c r="I44" s="312"/>
      <c r="J44" s="313"/>
      <c r="K44" s="270">
        <v>33</v>
      </c>
      <c r="L44" s="249"/>
    </row>
    <row r="45" spans="2:12" ht="21.95" customHeight="1" thickTop="1">
      <c r="B45" s="249"/>
      <c r="C45" s="249"/>
      <c r="D45" s="249"/>
      <c r="E45" s="249"/>
      <c r="F45" s="249"/>
      <c r="G45" s="249"/>
      <c r="H45" s="249"/>
      <c r="I45" s="249"/>
      <c r="J45" s="249"/>
      <c r="K45" s="249"/>
      <c r="L45" s="249"/>
    </row>
    <row r="46" spans="2:12" ht="15" customHeight="1">
      <c r="B46" s="247"/>
      <c r="C46" s="248"/>
      <c r="D46" s="247"/>
      <c r="E46" s="247"/>
      <c r="F46" s="247"/>
      <c r="G46" s="247"/>
      <c r="H46" s="248"/>
      <c r="I46" s="248"/>
      <c r="J46" s="248"/>
      <c r="K46" s="249"/>
      <c r="L46" s="249"/>
    </row>
    <row r="47" spans="2:12" ht="15">
      <c r="B47" s="249"/>
      <c r="C47" s="249"/>
      <c r="D47" s="249"/>
      <c r="E47" s="249"/>
      <c r="F47" s="249"/>
      <c r="G47" s="249"/>
      <c r="H47" s="249"/>
      <c r="I47" s="249"/>
      <c r="J47" s="249"/>
    </row>
  </sheetData>
  <sheetProtection algorithmName="SHA-512" hashValue="2t2iI8Q0RIc6K0/lDo9+Iu2P23BwSOwBSvqRLj9xjb01xUaT59OPahI7xlvCtpQR+RL9PUjpLGhtulgvc0TOkA==" saltValue="KrToz5rJ0WvdvJ10EW3+BQ==" spinCount="100000" sheet="1" objects="1" scenarios="1"/>
  <mergeCells count="2">
    <mergeCell ref="C32:F32"/>
    <mergeCell ref="B7:E7"/>
  </mergeCells>
  <hyperlinks>
    <hyperlink ref="B7" location="Checklist!A1" display="Click here to go back to the instructions" xr:uid="{5714FDEB-76A8-499B-85B0-DF278C5351E4}"/>
  </hyperlinks>
  <printOptions horizontalCentered="1"/>
  <pageMargins left="0.25" right="0.25" top="0.75" bottom="0.75" header="0.3" footer="0.3"/>
  <pageSetup scale="63" fitToHeight="0" orientation="portrait" r:id="rId1"/>
  <headerFooter alignWithMargins="0">
    <oddFooter>&amp;C&amp;10&amp;A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220"/>
  <sheetViews>
    <sheetView showGridLines="0" zoomScaleNormal="100" workbookViewId="0">
      <selection activeCell="D15" sqref="D15"/>
    </sheetView>
  </sheetViews>
  <sheetFormatPr defaultColWidth="0" defaultRowHeight="12.75" zeroHeight="1"/>
  <cols>
    <col min="1" max="1" width="1.77734375" style="314" customWidth="1"/>
    <col min="2" max="2" width="5.6640625" style="314" customWidth="1"/>
    <col min="3" max="3" width="28.21875" style="314" customWidth="1"/>
    <col min="4" max="4" width="10.5546875" style="314" customWidth="1"/>
    <col min="5" max="5" width="12.77734375" style="314" customWidth="1"/>
    <col min="6" max="6" width="10.5546875" style="314" customWidth="1"/>
    <col min="7" max="8" width="11.77734375" style="314" customWidth="1"/>
    <col min="9" max="9" width="2.109375" style="315" hidden="1" customWidth="1"/>
    <col min="10" max="10" width="1.6640625" style="314" customWidth="1"/>
    <col min="11" max="11" width="41.109375" style="1421" bestFit="1" customWidth="1"/>
    <col min="12" max="12" width="11.6640625" style="314" hidden="1" customWidth="1"/>
    <col min="13" max="16" width="8.6640625" style="314" hidden="1" customWidth="1"/>
    <col min="17" max="16384" width="12.6640625" style="314" hidden="1"/>
  </cols>
  <sheetData>
    <row r="1" spans="1:12" s="315" customFormat="1" ht="11.25">
      <c r="B1" s="1191" t="s">
        <v>12355</v>
      </c>
      <c r="C1" s="1191"/>
      <c r="D1" s="1191"/>
      <c r="E1" s="1191"/>
      <c r="F1" s="1191"/>
      <c r="G1" s="1902" t="str">
        <f>IF(COUNTIF(K:K,"WARNING: Negative Allowable Expense Noted")&lt;&gt;0,"INCOMPLETE: Please review for negative costs and correct as appropriate","")</f>
        <v/>
      </c>
      <c r="H1" s="1902"/>
      <c r="I1" s="318"/>
      <c r="J1" s="318"/>
      <c r="K1" s="1419"/>
    </row>
    <row r="2" spans="1:12" s="315" customFormat="1" ht="11.25">
      <c r="B2" s="1191" t="s">
        <v>12356</v>
      </c>
      <c r="C2" s="1191"/>
      <c r="D2" s="1191"/>
      <c r="E2" s="1191"/>
      <c r="F2" s="1191"/>
      <c r="G2" s="1902"/>
      <c r="H2" s="1902"/>
      <c r="I2" s="318"/>
      <c r="J2" s="318"/>
      <c r="K2" s="1419"/>
    </row>
    <row r="3" spans="1:12" s="315" customFormat="1" ht="11.25">
      <c r="B3" s="1191" t="s">
        <v>12357</v>
      </c>
      <c r="C3" s="1191"/>
      <c r="D3" s="1191"/>
      <c r="E3" s="1191"/>
      <c r="F3" s="1191"/>
      <c r="G3" s="1902"/>
      <c r="H3" s="1902"/>
      <c r="I3" s="318"/>
      <c r="J3" s="318"/>
      <c r="K3" s="1419"/>
    </row>
    <row r="4" spans="1:12" s="315" customFormat="1" ht="11.25">
      <c r="B4" s="1191" t="s">
        <v>12358</v>
      </c>
      <c r="C4" s="1191"/>
      <c r="D4" s="1191"/>
      <c r="E4" s="1191"/>
      <c r="F4" s="1191"/>
      <c r="G4" s="1902"/>
      <c r="H4" s="1902"/>
      <c r="I4" s="318"/>
      <c r="J4" s="318"/>
      <c r="K4" s="1419"/>
    </row>
    <row r="5" spans="1:12" s="315" customFormat="1" ht="11.25">
      <c r="G5" s="1902"/>
      <c r="H5" s="1902"/>
      <c r="I5" s="318"/>
      <c r="J5" s="318"/>
      <c r="K5" s="1419"/>
    </row>
    <row r="6" spans="1:12" s="315" customFormat="1" ht="11.25">
      <c r="B6" s="316" t="s">
        <v>1145</v>
      </c>
      <c r="C6" s="316"/>
      <c r="D6" s="316"/>
      <c r="E6" s="317"/>
      <c r="F6" s="316"/>
      <c r="G6" s="1902"/>
      <c r="H6" s="1902"/>
      <c r="I6" s="318"/>
      <c r="J6" s="318"/>
      <c r="K6" s="1419"/>
      <c r="L6" s="318"/>
    </row>
    <row r="7" spans="1:12" s="315" customFormat="1" ht="13.5" thickBot="1">
      <c r="A7" s="1752"/>
      <c r="B7" s="1878" t="s">
        <v>14439</v>
      </c>
      <c r="C7" s="1878"/>
      <c r="D7" s="316"/>
      <c r="E7" s="317"/>
      <c r="F7" s="316"/>
      <c r="G7" s="316"/>
      <c r="H7" s="17"/>
      <c r="I7" s="318"/>
      <c r="J7" s="318"/>
      <c r="K7" s="1419"/>
      <c r="L7" s="318"/>
    </row>
    <row r="8" spans="1:12" ht="15" customHeight="1" thickTop="1">
      <c r="B8" s="319" t="s">
        <v>6</v>
      </c>
      <c r="C8" s="320"/>
      <c r="D8" s="321">
        <f>Facility_Name</f>
        <v>0</v>
      </c>
      <c r="E8" s="320"/>
      <c r="F8" s="320"/>
      <c r="G8" s="320"/>
      <c r="H8" s="322"/>
      <c r="I8" s="318"/>
      <c r="J8"/>
      <c r="K8" s="1420"/>
      <c r="L8"/>
    </row>
    <row r="9" spans="1:12" ht="15" customHeight="1">
      <c r="B9" s="323" t="s">
        <v>7</v>
      </c>
      <c r="C9" s="324"/>
      <c r="D9" s="325" t="str">
        <f>IF(Facility_DBA = 0, "", Facility_DBA)</f>
        <v/>
      </c>
      <c r="E9" s="324"/>
      <c r="F9" s="324"/>
      <c r="G9" s="324"/>
      <c r="H9" s="326"/>
      <c r="I9" s="318"/>
      <c r="J9"/>
      <c r="K9" s="1420"/>
      <c r="L9"/>
    </row>
    <row r="10" spans="1:12" ht="15" customHeight="1" thickBot="1">
      <c r="B10" s="327" t="s">
        <v>24</v>
      </c>
      <c r="C10" s="328"/>
      <c r="D10" s="329">
        <f>Provider_Number</f>
        <v>0</v>
      </c>
      <c r="E10" s="328" t="s">
        <v>95</v>
      </c>
      <c r="F10" s="1441">
        <f>Facility_FYB</f>
        <v>0</v>
      </c>
      <c r="G10" s="330" t="s">
        <v>53</v>
      </c>
      <c r="H10" s="1442">
        <f>Facility_FYE</f>
        <v>0</v>
      </c>
      <c r="I10" s="318"/>
      <c r="J10"/>
      <c r="K10" s="1420"/>
      <c r="L10"/>
    </row>
    <row r="11" spans="1:12" s="315" customFormat="1" hidden="1" thickTop="1" thickBot="1">
      <c r="B11" s="331" t="s">
        <v>1486</v>
      </c>
      <c r="C11" s="332" t="s">
        <v>1487</v>
      </c>
      <c r="D11" s="332" t="s">
        <v>1488</v>
      </c>
      <c r="E11" s="332" t="s">
        <v>1489</v>
      </c>
      <c r="F11" s="333" t="s">
        <v>1490</v>
      </c>
      <c r="G11" s="332" t="s">
        <v>1491</v>
      </c>
      <c r="H11" s="334" t="s">
        <v>1492</v>
      </c>
      <c r="I11" s="318"/>
      <c r="J11" s="318"/>
      <c r="K11" s="1419"/>
      <c r="L11" s="318"/>
    </row>
    <row r="12" spans="1:12" ht="15" customHeight="1" thickTop="1">
      <c r="B12" s="335"/>
      <c r="C12" s="336"/>
      <c r="D12" s="337" t="s">
        <v>59</v>
      </c>
      <c r="E12" s="337" t="s">
        <v>60</v>
      </c>
      <c r="F12" s="337" t="s">
        <v>61</v>
      </c>
      <c r="G12" s="338" t="s">
        <v>62</v>
      </c>
      <c r="H12" s="339" t="s">
        <v>63</v>
      </c>
      <c r="I12" s="340">
        <v>1</v>
      </c>
      <c r="J12"/>
      <c r="K12" s="1420"/>
      <c r="L12"/>
    </row>
    <row r="13" spans="1:12" ht="22.5">
      <c r="B13" s="341" t="s">
        <v>13174</v>
      </c>
      <c r="C13" s="342" t="s">
        <v>161</v>
      </c>
      <c r="D13" s="343" t="s">
        <v>13175</v>
      </c>
      <c r="E13" s="343" t="s">
        <v>1242</v>
      </c>
      <c r="F13" s="343" t="s">
        <v>1243</v>
      </c>
      <c r="G13" s="342" t="s">
        <v>160</v>
      </c>
      <c r="H13" s="344" t="s">
        <v>1244</v>
      </c>
      <c r="I13" s="340">
        <v>2</v>
      </c>
      <c r="J13"/>
      <c r="K13" s="1420"/>
      <c r="L13"/>
    </row>
    <row r="14" spans="1:12" ht="15" customHeight="1">
      <c r="B14" s="345" t="s">
        <v>1289</v>
      </c>
      <c r="C14" s="346" t="s">
        <v>162</v>
      </c>
      <c r="D14" s="347"/>
      <c r="E14" s="348"/>
      <c r="F14" s="348"/>
      <c r="G14" s="348"/>
      <c r="H14" s="349"/>
      <c r="I14" s="340">
        <v>3</v>
      </c>
      <c r="J14"/>
      <c r="K14" s="1420"/>
      <c r="L14"/>
    </row>
    <row r="15" spans="1:12" ht="15" customHeight="1">
      <c r="B15" s="350" t="s">
        <v>948</v>
      </c>
      <c r="C15" s="351" t="s">
        <v>163</v>
      </c>
      <c r="D15" s="1499"/>
      <c r="E15" s="1499"/>
      <c r="F15" s="1500">
        <f>+D15+E15</f>
        <v>0</v>
      </c>
      <c r="G15" s="1499"/>
      <c r="H15" s="1501">
        <f>+F15+G15</f>
        <v>0</v>
      </c>
      <c r="I15" s="340">
        <v>4</v>
      </c>
      <c r="J15"/>
      <c r="K15" s="1420" t="str">
        <f>IF(H15&lt;0,"WARNING: Negative Allowable Expense Noted","")</f>
        <v/>
      </c>
      <c r="L15"/>
    </row>
    <row r="16" spans="1:12" ht="15" customHeight="1">
      <c r="B16" s="350" t="s">
        <v>949</v>
      </c>
      <c r="C16" s="351" t="s">
        <v>164</v>
      </c>
      <c r="D16" s="1499"/>
      <c r="E16" s="1499"/>
      <c r="F16" s="1500">
        <f>+D16+E16</f>
        <v>0</v>
      </c>
      <c r="G16" s="1499"/>
      <c r="H16" s="1501">
        <f>+F16+G16</f>
        <v>0</v>
      </c>
      <c r="I16" s="340">
        <v>5</v>
      </c>
      <c r="J16"/>
      <c r="K16" s="1420" t="str">
        <f t="shared" ref="K16:K79" si="0">IF(H16&lt;0,"WARNING: Negative Allowable Expense Noted","")</f>
        <v/>
      </c>
      <c r="L16"/>
    </row>
    <row r="17" spans="2:15" ht="15" customHeight="1">
      <c r="B17" s="350" t="s">
        <v>950</v>
      </c>
      <c r="C17" s="351" t="s">
        <v>165</v>
      </c>
      <c r="D17" s="1499"/>
      <c r="E17" s="1499"/>
      <c r="F17" s="1500">
        <f t="shared" ref="F17:F31" si="1">+D17+E17</f>
        <v>0</v>
      </c>
      <c r="G17" s="1499"/>
      <c r="H17" s="1501">
        <f t="shared" ref="H17:H31" si="2">+F17+G17</f>
        <v>0</v>
      </c>
      <c r="I17" s="340">
        <v>6</v>
      </c>
      <c r="J17"/>
      <c r="K17" s="1420" t="str">
        <f t="shared" si="0"/>
        <v/>
      </c>
      <c r="L17"/>
    </row>
    <row r="18" spans="2:15" ht="15" customHeight="1">
      <c r="B18" s="350" t="s">
        <v>951</v>
      </c>
      <c r="C18" s="351" t="s">
        <v>166</v>
      </c>
      <c r="D18" s="1499"/>
      <c r="E18" s="1499"/>
      <c r="F18" s="1500">
        <f t="shared" si="1"/>
        <v>0</v>
      </c>
      <c r="G18" s="1499"/>
      <c r="H18" s="1501">
        <f t="shared" si="2"/>
        <v>0</v>
      </c>
      <c r="I18" s="340">
        <v>7</v>
      </c>
      <c r="J18"/>
      <c r="K18" s="1420" t="str">
        <f t="shared" si="0"/>
        <v/>
      </c>
      <c r="L18"/>
    </row>
    <row r="19" spans="2:15" ht="15" customHeight="1">
      <c r="B19" s="350" t="s">
        <v>1272</v>
      </c>
      <c r="C19" s="351" t="s">
        <v>167</v>
      </c>
      <c r="D19" s="1499"/>
      <c r="E19" s="1499"/>
      <c r="F19" s="1500">
        <f t="shared" si="1"/>
        <v>0</v>
      </c>
      <c r="G19" s="1499"/>
      <c r="H19" s="1501">
        <f t="shared" si="2"/>
        <v>0</v>
      </c>
      <c r="I19" s="340">
        <v>8</v>
      </c>
      <c r="J19"/>
      <c r="K19" s="1420" t="str">
        <f t="shared" si="0"/>
        <v/>
      </c>
      <c r="L19"/>
    </row>
    <row r="20" spans="2:15" ht="15" customHeight="1">
      <c r="B20" s="350" t="s">
        <v>1273</v>
      </c>
      <c r="C20" s="351" t="s">
        <v>168</v>
      </c>
      <c r="D20" s="1499"/>
      <c r="E20" s="1499"/>
      <c r="F20" s="1500">
        <f t="shared" si="1"/>
        <v>0</v>
      </c>
      <c r="G20" s="1499"/>
      <c r="H20" s="1501">
        <f t="shared" si="2"/>
        <v>0</v>
      </c>
      <c r="I20" s="340">
        <v>9</v>
      </c>
      <c r="J20"/>
      <c r="K20" s="1420" t="str">
        <f t="shared" si="0"/>
        <v/>
      </c>
      <c r="L20"/>
    </row>
    <row r="21" spans="2:15" ht="15" customHeight="1">
      <c r="B21" s="350" t="s">
        <v>1274</v>
      </c>
      <c r="C21" s="351" t="s">
        <v>169</v>
      </c>
      <c r="D21" s="1499"/>
      <c r="E21" s="1499"/>
      <c r="F21" s="1500">
        <f t="shared" si="1"/>
        <v>0</v>
      </c>
      <c r="G21" s="1499"/>
      <c r="H21" s="1501">
        <f t="shared" si="2"/>
        <v>0</v>
      </c>
      <c r="I21" s="340">
        <v>10</v>
      </c>
      <c r="J21"/>
      <c r="K21" s="1420" t="str">
        <f t="shared" si="0"/>
        <v/>
      </c>
      <c r="L21"/>
      <c r="O21"/>
    </row>
    <row r="22" spans="2:15" ht="15" customHeight="1">
      <c r="B22" s="350" t="s">
        <v>1275</v>
      </c>
      <c r="C22" s="351" t="s">
        <v>170</v>
      </c>
      <c r="D22" s="1499"/>
      <c r="E22" s="1499"/>
      <c r="F22" s="1500">
        <f t="shared" si="1"/>
        <v>0</v>
      </c>
      <c r="G22" s="1499"/>
      <c r="H22" s="1501">
        <f t="shared" si="2"/>
        <v>0</v>
      </c>
      <c r="I22" s="340">
        <v>11</v>
      </c>
      <c r="J22"/>
      <c r="K22" s="1420" t="str">
        <f t="shared" si="0"/>
        <v/>
      </c>
      <c r="L22"/>
      <c r="O22"/>
    </row>
    <row r="23" spans="2:15" ht="15" customHeight="1">
      <c r="B23" s="350" t="s">
        <v>1276</v>
      </c>
      <c r="C23" s="351" t="s">
        <v>171</v>
      </c>
      <c r="D23" s="1499"/>
      <c r="E23" s="1499"/>
      <c r="F23" s="1500">
        <f t="shared" si="1"/>
        <v>0</v>
      </c>
      <c r="G23" s="1499"/>
      <c r="H23" s="1501">
        <f t="shared" si="2"/>
        <v>0</v>
      </c>
      <c r="I23" s="340">
        <v>12</v>
      </c>
      <c r="J23"/>
      <c r="K23" s="1420" t="str">
        <f t="shared" si="0"/>
        <v/>
      </c>
      <c r="L23"/>
    </row>
    <row r="24" spans="2:15" ht="15" customHeight="1">
      <c r="B24" s="350" t="s">
        <v>1277</v>
      </c>
      <c r="C24" s="351" t="s">
        <v>172</v>
      </c>
      <c r="D24" s="1499"/>
      <c r="E24" s="1499"/>
      <c r="F24" s="1500">
        <f t="shared" si="1"/>
        <v>0</v>
      </c>
      <c r="G24" s="1499"/>
      <c r="H24" s="1501">
        <f t="shared" si="2"/>
        <v>0</v>
      </c>
      <c r="I24" s="340">
        <v>13</v>
      </c>
      <c r="J24"/>
      <c r="K24" s="1420" t="str">
        <f t="shared" si="0"/>
        <v/>
      </c>
      <c r="L24"/>
    </row>
    <row r="25" spans="2:15" ht="15" customHeight="1">
      <c r="B25" s="350" t="s">
        <v>1278</v>
      </c>
      <c r="C25" s="351" t="s">
        <v>173</v>
      </c>
      <c r="D25" s="1499"/>
      <c r="E25" s="1499"/>
      <c r="F25" s="1500">
        <f t="shared" si="1"/>
        <v>0</v>
      </c>
      <c r="G25" s="1499"/>
      <c r="H25" s="1501">
        <f t="shared" si="2"/>
        <v>0</v>
      </c>
      <c r="I25" s="340">
        <v>14</v>
      </c>
      <c r="J25"/>
      <c r="K25" s="1420" t="str">
        <f t="shared" si="0"/>
        <v/>
      </c>
      <c r="L25"/>
    </row>
    <row r="26" spans="2:15" ht="15" customHeight="1">
      <c r="B26" s="350" t="s">
        <v>1279</v>
      </c>
      <c r="C26" s="351" t="s">
        <v>174</v>
      </c>
      <c r="D26" s="1499"/>
      <c r="E26" s="1499"/>
      <c r="F26" s="1500">
        <f t="shared" si="1"/>
        <v>0</v>
      </c>
      <c r="G26" s="1499"/>
      <c r="H26" s="1501">
        <f t="shared" si="2"/>
        <v>0</v>
      </c>
      <c r="I26" s="340">
        <v>15</v>
      </c>
      <c r="J26"/>
      <c r="K26" s="1420" t="str">
        <f t="shared" si="0"/>
        <v/>
      </c>
      <c r="L26"/>
    </row>
    <row r="27" spans="2:15" ht="15" customHeight="1">
      <c r="B27" s="350" t="s">
        <v>1280</v>
      </c>
      <c r="C27" s="351" t="s">
        <v>175</v>
      </c>
      <c r="D27" s="1499"/>
      <c r="E27" s="1499"/>
      <c r="F27" s="1500">
        <f t="shared" si="1"/>
        <v>0</v>
      </c>
      <c r="G27" s="1499"/>
      <c r="H27" s="1501">
        <f t="shared" si="2"/>
        <v>0</v>
      </c>
      <c r="I27" s="340">
        <v>16</v>
      </c>
      <c r="J27"/>
      <c r="K27" s="1420" t="str">
        <f t="shared" si="0"/>
        <v/>
      </c>
    </row>
    <row r="28" spans="2:15" ht="15" customHeight="1">
      <c r="B28" s="350" t="s">
        <v>688</v>
      </c>
      <c r="C28" s="351" t="s">
        <v>176</v>
      </c>
      <c r="D28" s="1499"/>
      <c r="E28" s="1499"/>
      <c r="F28" s="1500">
        <f t="shared" si="1"/>
        <v>0</v>
      </c>
      <c r="G28" s="1499"/>
      <c r="H28" s="1501">
        <f t="shared" si="2"/>
        <v>0</v>
      </c>
      <c r="I28" s="340">
        <v>17</v>
      </c>
      <c r="J28"/>
      <c r="K28" s="1420" t="str">
        <f t="shared" si="0"/>
        <v/>
      </c>
    </row>
    <row r="29" spans="2:15" ht="15" customHeight="1">
      <c r="B29" s="350" t="s">
        <v>689</v>
      </c>
      <c r="C29" s="351" t="s">
        <v>177</v>
      </c>
      <c r="D29" s="1499"/>
      <c r="E29" s="1499"/>
      <c r="F29" s="1500">
        <f t="shared" si="1"/>
        <v>0</v>
      </c>
      <c r="G29" s="1499"/>
      <c r="H29" s="1501">
        <f t="shared" si="2"/>
        <v>0</v>
      </c>
      <c r="I29" s="340">
        <v>18</v>
      </c>
      <c r="J29"/>
      <c r="K29" s="1420" t="str">
        <f t="shared" si="0"/>
        <v/>
      </c>
    </row>
    <row r="30" spans="2:15" ht="15" customHeight="1">
      <c r="B30" s="350" t="s">
        <v>1281</v>
      </c>
      <c r="C30" s="351" t="s">
        <v>178</v>
      </c>
      <c r="D30" s="1499"/>
      <c r="E30" s="1499"/>
      <c r="F30" s="1500">
        <f t="shared" si="1"/>
        <v>0</v>
      </c>
      <c r="G30" s="1499"/>
      <c r="H30" s="1501">
        <f t="shared" si="2"/>
        <v>0</v>
      </c>
      <c r="I30" s="340">
        <v>19</v>
      </c>
      <c r="J30"/>
      <c r="K30" s="1420" t="str">
        <f t="shared" si="0"/>
        <v/>
      </c>
    </row>
    <row r="31" spans="2:15" ht="15" customHeight="1">
      <c r="B31" s="350" t="s">
        <v>690</v>
      </c>
      <c r="C31" s="351" t="s">
        <v>179</v>
      </c>
      <c r="D31" s="1499"/>
      <c r="E31" s="1499"/>
      <c r="F31" s="1500">
        <f t="shared" si="1"/>
        <v>0</v>
      </c>
      <c r="G31" s="1499"/>
      <c r="H31" s="1501">
        <f t="shared" si="2"/>
        <v>0</v>
      </c>
      <c r="I31" s="340">
        <v>20</v>
      </c>
      <c r="J31"/>
      <c r="K31" s="1420" t="str">
        <f t="shared" si="0"/>
        <v/>
      </c>
    </row>
    <row r="32" spans="2:15" ht="15" customHeight="1">
      <c r="B32" s="350" t="s">
        <v>1282</v>
      </c>
      <c r="C32" s="351" t="s">
        <v>1172</v>
      </c>
      <c r="D32" s="1499"/>
      <c r="E32" s="1499"/>
      <c r="F32" s="1500">
        <f>+D32+E32</f>
        <v>0</v>
      </c>
      <c r="G32" s="1499"/>
      <c r="H32" s="1501">
        <f>+F32+G32</f>
        <v>0</v>
      </c>
      <c r="I32" s="340">
        <v>39</v>
      </c>
      <c r="J32" s="357"/>
      <c r="K32" s="1420" t="str">
        <f t="shared" si="0"/>
        <v/>
      </c>
    </row>
    <row r="33" spans="2:12" ht="15" customHeight="1">
      <c r="B33" s="350" t="s">
        <v>1287</v>
      </c>
      <c r="C33" s="351" t="s">
        <v>1173</v>
      </c>
      <c r="D33" s="1499"/>
      <c r="E33" s="1499"/>
      <c r="F33" s="1500">
        <f>+D33+E33</f>
        <v>0</v>
      </c>
      <c r="G33" s="1499"/>
      <c r="H33" s="1501">
        <f>+F33+G33</f>
        <v>0</v>
      </c>
      <c r="I33" s="340">
        <v>40</v>
      </c>
      <c r="J33" s="357"/>
      <c r="K33" s="1420" t="str">
        <f t="shared" si="0"/>
        <v/>
      </c>
    </row>
    <row r="34" spans="2:12" ht="15" customHeight="1">
      <c r="B34" s="350" t="s">
        <v>14404</v>
      </c>
      <c r="C34" s="351" t="s">
        <v>1174</v>
      </c>
      <c r="D34" s="1499"/>
      <c r="E34" s="1499"/>
      <c r="F34" s="1500">
        <f>+D34+E34</f>
        <v>0</v>
      </c>
      <c r="G34" s="1499"/>
      <c r="H34" s="1501">
        <f>+F34+G34</f>
        <v>0</v>
      </c>
      <c r="I34" s="340">
        <v>41</v>
      </c>
      <c r="J34" s="357"/>
      <c r="K34" s="1420" t="str">
        <f t="shared" si="0"/>
        <v/>
      </c>
    </row>
    <row r="35" spans="2:12" ht="26.45" customHeight="1" thickBot="1">
      <c r="B35" s="350" t="s">
        <v>14405</v>
      </c>
      <c r="C35" s="352" t="s">
        <v>180</v>
      </c>
      <c r="D35" s="1502">
        <f>'Schedule 2'!D38</f>
        <v>0</v>
      </c>
      <c r="E35" s="1502">
        <f>'Schedule 2'!E38</f>
        <v>0</v>
      </c>
      <c r="F35" s="1502">
        <f>'Schedule 2'!F38</f>
        <v>0</v>
      </c>
      <c r="G35" s="1502">
        <f>'Schedule 2'!G38</f>
        <v>0</v>
      </c>
      <c r="H35" s="1503">
        <f>'Schedule 2'!H38</f>
        <v>0</v>
      </c>
      <c r="I35" s="340">
        <v>21</v>
      </c>
      <c r="J35"/>
      <c r="K35" s="1420" t="str">
        <f t="shared" si="0"/>
        <v/>
      </c>
    </row>
    <row r="36" spans="2:12" ht="15" customHeight="1" thickTop="1" thickBot="1">
      <c r="B36" s="353" t="s">
        <v>14406</v>
      </c>
      <c r="C36" s="354" t="s">
        <v>181</v>
      </c>
      <c r="D36" s="1504">
        <f>SUM(D15:D35)</f>
        <v>0</v>
      </c>
      <c r="E36" s="1504">
        <f>SUM(E15:E35)</f>
        <v>0</v>
      </c>
      <c r="F36" s="1504">
        <f>SUM(F15:F35)</f>
        <v>0</v>
      </c>
      <c r="G36" s="1504">
        <f>SUM(G15:G35)</f>
        <v>0</v>
      </c>
      <c r="H36" s="1505">
        <f>SUM(H15:H35)</f>
        <v>0</v>
      </c>
      <c r="I36" s="340">
        <v>22</v>
      </c>
      <c r="J36"/>
      <c r="K36" s="1420" t="str">
        <f t="shared" si="0"/>
        <v/>
      </c>
    </row>
    <row r="37" spans="2:12" ht="15" customHeight="1" thickTop="1">
      <c r="B37" s="355" t="s">
        <v>1288</v>
      </c>
      <c r="C37" s="356" t="s">
        <v>182</v>
      </c>
      <c r="D37" s="1506"/>
      <c r="E37" s="1507"/>
      <c r="F37" s="1507"/>
      <c r="G37" s="1507"/>
      <c r="H37" s="1508"/>
      <c r="I37" s="340">
        <v>23</v>
      </c>
      <c r="J37" s="357"/>
      <c r="K37" s="1420" t="str">
        <f t="shared" si="0"/>
        <v/>
      </c>
    </row>
    <row r="38" spans="2:12" ht="15" customHeight="1">
      <c r="B38" s="350" t="s">
        <v>952</v>
      </c>
      <c r="C38" s="351" t="s">
        <v>183</v>
      </c>
      <c r="D38" s="1499"/>
      <c r="E38" s="1499"/>
      <c r="F38" s="1500">
        <f>+D38+E38</f>
        <v>0</v>
      </c>
      <c r="G38" s="1499"/>
      <c r="H38" s="1501">
        <f>+F38+G38</f>
        <v>0</v>
      </c>
      <c r="I38" s="340">
        <v>24</v>
      </c>
      <c r="J38" s="357"/>
      <c r="K38" s="1420" t="str">
        <f t="shared" si="0"/>
        <v/>
      </c>
      <c r="L38"/>
    </row>
    <row r="39" spans="2:12" ht="15" customHeight="1">
      <c r="B39" s="350" t="s">
        <v>953</v>
      </c>
      <c r="C39" s="351" t="s">
        <v>184</v>
      </c>
      <c r="D39" s="1499"/>
      <c r="E39" s="1499"/>
      <c r="F39" s="1500">
        <f>+D39+E39</f>
        <v>0</v>
      </c>
      <c r="G39" s="1499"/>
      <c r="H39" s="1501">
        <f>+F39+G39</f>
        <v>0</v>
      </c>
      <c r="I39" s="340">
        <v>25</v>
      </c>
      <c r="J39" s="357"/>
      <c r="K39" s="1420" t="str">
        <f t="shared" si="0"/>
        <v/>
      </c>
      <c r="L39"/>
    </row>
    <row r="40" spans="2:12" ht="15" customHeight="1">
      <c r="B40" s="350" t="s">
        <v>954</v>
      </c>
      <c r="C40" s="351" t="s">
        <v>185</v>
      </c>
      <c r="D40" s="1499"/>
      <c r="E40" s="1499"/>
      <c r="F40" s="1500">
        <f t="shared" ref="F40:F52" si="3">+D40+E40</f>
        <v>0</v>
      </c>
      <c r="G40" s="1499"/>
      <c r="H40" s="1501">
        <f t="shared" ref="H40:H53" si="4">+F40+G40</f>
        <v>0</v>
      </c>
      <c r="I40" s="340">
        <v>26</v>
      </c>
      <c r="J40" s="357"/>
      <c r="K40" s="1420" t="str">
        <f t="shared" si="0"/>
        <v/>
      </c>
      <c r="L40"/>
    </row>
    <row r="41" spans="2:12" ht="15" customHeight="1">
      <c r="B41" s="350" t="s">
        <v>955</v>
      </c>
      <c r="C41" s="351" t="s">
        <v>186</v>
      </c>
      <c r="D41" s="1499"/>
      <c r="E41" s="1499"/>
      <c r="F41" s="1500">
        <f t="shared" si="3"/>
        <v>0</v>
      </c>
      <c r="G41" s="1499"/>
      <c r="H41" s="1501">
        <f t="shared" si="4"/>
        <v>0</v>
      </c>
      <c r="I41" s="340">
        <v>27</v>
      </c>
      <c r="J41" s="357"/>
      <c r="K41" s="1420" t="str">
        <f t="shared" si="0"/>
        <v/>
      </c>
    </row>
    <row r="42" spans="2:12" ht="15" customHeight="1">
      <c r="B42" s="350" t="s">
        <v>956</v>
      </c>
      <c r="C42" s="351" t="s">
        <v>187</v>
      </c>
      <c r="D42" s="1499"/>
      <c r="E42" s="1499"/>
      <c r="F42" s="1500">
        <f t="shared" si="3"/>
        <v>0</v>
      </c>
      <c r="G42" s="1499"/>
      <c r="H42" s="1501">
        <f t="shared" si="4"/>
        <v>0</v>
      </c>
      <c r="I42" s="340">
        <v>28</v>
      </c>
      <c r="J42" s="357"/>
      <c r="K42" s="1420" t="str">
        <f t="shared" si="0"/>
        <v/>
      </c>
      <c r="L42"/>
    </row>
    <row r="43" spans="2:12" ht="15" customHeight="1">
      <c r="B43" s="350" t="s">
        <v>957</v>
      </c>
      <c r="C43" s="351" t="s">
        <v>188</v>
      </c>
      <c r="D43" s="1499"/>
      <c r="E43" s="1499"/>
      <c r="F43" s="1500">
        <f t="shared" si="3"/>
        <v>0</v>
      </c>
      <c r="G43" s="1499"/>
      <c r="H43" s="1501">
        <f t="shared" si="4"/>
        <v>0</v>
      </c>
      <c r="I43" s="340">
        <v>29</v>
      </c>
      <c r="J43" s="357"/>
      <c r="K43" s="1420" t="str">
        <f t="shared" si="0"/>
        <v/>
      </c>
      <c r="L43"/>
    </row>
    <row r="44" spans="2:12" ht="15" customHeight="1">
      <c r="B44" s="350" t="s">
        <v>958</v>
      </c>
      <c r="C44" s="351" t="s">
        <v>189</v>
      </c>
      <c r="D44" s="1499"/>
      <c r="E44" s="1499"/>
      <c r="F44" s="1500">
        <f t="shared" si="3"/>
        <v>0</v>
      </c>
      <c r="G44" s="1499"/>
      <c r="H44" s="1501">
        <f t="shared" si="4"/>
        <v>0</v>
      </c>
      <c r="I44" s="340">
        <v>30</v>
      </c>
      <c r="J44" s="357"/>
      <c r="K44" s="1420" t="str">
        <f t="shared" si="0"/>
        <v/>
      </c>
      <c r="L44"/>
    </row>
    <row r="45" spans="2:12" ht="15" customHeight="1">
      <c r="B45" s="350" t="s">
        <v>959</v>
      </c>
      <c r="C45" s="351" t="s">
        <v>190</v>
      </c>
      <c r="D45" s="1499"/>
      <c r="E45" s="1499"/>
      <c r="F45" s="1500">
        <f t="shared" si="3"/>
        <v>0</v>
      </c>
      <c r="G45" s="1499"/>
      <c r="H45" s="1501">
        <f t="shared" si="4"/>
        <v>0</v>
      </c>
      <c r="I45" s="340">
        <v>31</v>
      </c>
      <c r="J45" s="357"/>
      <c r="K45" s="1420" t="str">
        <f t="shared" si="0"/>
        <v/>
      </c>
    </row>
    <row r="46" spans="2:12" ht="15" customHeight="1">
      <c r="B46" s="350" t="s">
        <v>960</v>
      </c>
      <c r="C46" s="351" t="s">
        <v>191</v>
      </c>
      <c r="D46" s="1499"/>
      <c r="E46" s="1499"/>
      <c r="F46" s="1500">
        <f t="shared" si="3"/>
        <v>0</v>
      </c>
      <c r="G46" s="1499"/>
      <c r="H46" s="1501">
        <f t="shared" si="4"/>
        <v>0</v>
      </c>
      <c r="I46" s="340">
        <v>32</v>
      </c>
      <c r="J46" s="357"/>
      <c r="K46" s="1420" t="str">
        <f t="shared" si="0"/>
        <v/>
      </c>
      <c r="L46"/>
    </row>
    <row r="47" spans="2:12" ht="15" customHeight="1">
      <c r="B47" s="350" t="s">
        <v>961</v>
      </c>
      <c r="C47" s="351" t="s">
        <v>192</v>
      </c>
      <c r="D47" s="1499"/>
      <c r="E47" s="1499"/>
      <c r="F47" s="1500">
        <f t="shared" si="3"/>
        <v>0</v>
      </c>
      <c r="G47" s="1499"/>
      <c r="H47" s="1501">
        <f t="shared" si="4"/>
        <v>0</v>
      </c>
      <c r="I47" s="340">
        <v>33</v>
      </c>
      <c r="J47" s="357"/>
      <c r="K47" s="1420" t="str">
        <f t="shared" si="0"/>
        <v/>
      </c>
      <c r="L47"/>
    </row>
    <row r="48" spans="2:12" ht="15" customHeight="1">
      <c r="B48" s="350" t="s">
        <v>962</v>
      </c>
      <c r="C48" s="351" t="s">
        <v>193</v>
      </c>
      <c r="D48" s="1499"/>
      <c r="E48" s="1499"/>
      <c r="F48" s="1500">
        <f t="shared" si="3"/>
        <v>0</v>
      </c>
      <c r="G48" s="1499"/>
      <c r="H48" s="1501">
        <f t="shared" si="4"/>
        <v>0</v>
      </c>
      <c r="I48" s="340">
        <v>34</v>
      </c>
      <c r="J48" s="357"/>
      <c r="K48" s="1420" t="str">
        <f t="shared" si="0"/>
        <v/>
      </c>
      <c r="L48"/>
    </row>
    <row r="49" spans="2:12" ht="15" customHeight="1">
      <c r="B49" s="350" t="s">
        <v>963</v>
      </c>
      <c r="C49" s="351" t="s">
        <v>194</v>
      </c>
      <c r="D49" s="1499"/>
      <c r="E49" s="1499"/>
      <c r="F49" s="1500">
        <f t="shared" si="3"/>
        <v>0</v>
      </c>
      <c r="G49" s="1499"/>
      <c r="H49" s="1501">
        <f t="shared" si="4"/>
        <v>0</v>
      </c>
      <c r="I49" s="340">
        <v>35</v>
      </c>
      <c r="J49" s="357"/>
      <c r="K49" s="1420" t="str">
        <f t="shared" si="0"/>
        <v/>
      </c>
    </row>
    <row r="50" spans="2:12" ht="15" customHeight="1">
      <c r="B50" s="350" t="s">
        <v>964</v>
      </c>
      <c r="C50" s="351" t="s">
        <v>195</v>
      </c>
      <c r="D50" s="1499"/>
      <c r="E50" s="1499"/>
      <c r="F50" s="1500">
        <f t="shared" si="3"/>
        <v>0</v>
      </c>
      <c r="G50" s="1499"/>
      <c r="H50" s="1501">
        <f t="shared" si="4"/>
        <v>0</v>
      </c>
      <c r="I50" s="340">
        <v>36</v>
      </c>
      <c r="J50" s="357"/>
      <c r="K50" s="1420" t="str">
        <f t="shared" si="0"/>
        <v/>
      </c>
    </row>
    <row r="51" spans="2:12" ht="15" customHeight="1">
      <c r="B51" s="350" t="s">
        <v>965</v>
      </c>
      <c r="C51" s="351" t="s">
        <v>196</v>
      </c>
      <c r="D51" s="1499"/>
      <c r="E51" s="1499"/>
      <c r="F51" s="1500">
        <f t="shared" si="3"/>
        <v>0</v>
      </c>
      <c r="G51" s="1499"/>
      <c r="H51" s="1501">
        <f t="shared" si="4"/>
        <v>0</v>
      </c>
      <c r="I51" s="340">
        <v>37</v>
      </c>
      <c r="J51" s="357"/>
      <c r="K51" s="1420" t="str">
        <f t="shared" si="0"/>
        <v/>
      </c>
    </row>
    <row r="52" spans="2:12" ht="15" customHeight="1">
      <c r="B52" s="350" t="s">
        <v>691</v>
      </c>
      <c r="C52" s="351" t="s">
        <v>197</v>
      </c>
      <c r="D52" s="1499"/>
      <c r="E52" s="1499"/>
      <c r="F52" s="1500">
        <f t="shared" si="3"/>
        <v>0</v>
      </c>
      <c r="G52" s="1499"/>
      <c r="H52" s="1501">
        <f t="shared" si="4"/>
        <v>0</v>
      </c>
      <c r="I52" s="340">
        <v>38</v>
      </c>
      <c r="J52" s="357"/>
      <c r="K52" s="1420" t="str">
        <f t="shared" si="0"/>
        <v/>
      </c>
    </row>
    <row r="53" spans="2:12" ht="24.4" customHeight="1">
      <c r="B53" s="350" t="s">
        <v>966</v>
      </c>
      <c r="C53" s="352" t="s">
        <v>198</v>
      </c>
      <c r="D53" s="1502">
        <f>+'Schedule 3'!D37</f>
        <v>0</v>
      </c>
      <c r="E53" s="1502">
        <f>+'Schedule 3'!E37</f>
        <v>0</v>
      </c>
      <c r="F53" s="1502">
        <f>'Schedule 3'!F37</f>
        <v>0</v>
      </c>
      <c r="G53" s="1502">
        <f>+'Schedule 3'!G37</f>
        <v>0</v>
      </c>
      <c r="H53" s="1509">
        <f t="shared" si="4"/>
        <v>0</v>
      </c>
      <c r="I53" s="340">
        <v>42</v>
      </c>
      <c r="J53" s="357"/>
      <c r="K53" s="1420" t="str">
        <f t="shared" si="0"/>
        <v/>
      </c>
    </row>
    <row r="54" spans="2:12" ht="15" customHeight="1" thickBot="1">
      <c r="B54" s="358" t="s">
        <v>967</v>
      </c>
      <c r="C54" s="359" t="s">
        <v>199</v>
      </c>
      <c r="D54" s="1510">
        <f>SUM(D38:D53)</f>
        <v>0</v>
      </c>
      <c r="E54" s="1510">
        <f>SUM(E38:E53)</f>
        <v>0</v>
      </c>
      <c r="F54" s="1510">
        <f>SUM(F38:F53)</f>
        <v>0</v>
      </c>
      <c r="G54" s="1510">
        <f>SUM(G38:G53)</f>
        <v>0</v>
      </c>
      <c r="H54" s="1511">
        <f>SUM(H38:H53)</f>
        <v>0</v>
      </c>
      <c r="I54" s="340">
        <v>43</v>
      </c>
      <c r="J54" s="357"/>
      <c r="K54" s="1420" t="str">
        <f t="shared" si="0"/>
        <v/>
      </c>
    </row>
    <row r="55" spans="2:12" ht="15" customHeight="1" thickTop="1">
      <c r="B55" s="355" t="s">
        <v>1286</v>
      </c>
      <c r="C55" s="356" t="s">
        <v>201</v>
      </c>
      <c r="D55" s="1506"/>
      <c r="E55" s="1507"/>
      <c r="F55" s="1507"/>
      <c r="G55" s="1507"/>
      <c r="H55" s="1508"/>
      <c r="I55" s="340">
        <v>44</v>
      </c>
      <c r="J55" s="357"/>
      <c r="K55" s="1420" t="str">
        <f t="shared" si="0"/>
        <v/>
      </c>
    </row>
    <row r="56" spans="2:12" ht="15" customHeight="1">
      <c r="B56" s="350" t="s">
        <v>968</v>
      </c>
      <c r="C56" s="351" t="s">
        <v>203</v>
      </c>
      <c r="D56" s="1499"/>
      <c r="E56" s="1499"/>
      <c r="F56" s="1500">
        <f>+D56+E56</f>
        <v>0</v>
      </c>
      <c r="G56" s="1499"/>
      <c r="H56" s="1501">
        <f>+F56+G56</f>
        <v>0</v>
      </c>
      <c r="I56" s="340">
        <v>45</v>
      </c>
      <c r="J56" s="357"/>
      <c r="K56" s="1420" t="str">
        <f t="shared" si="0"/>
        <v/>
      </c>
      <c r="L56"/>
    </row>
    <row r="57" spans="2:12" ht="15" customHeight="1">
      <c r="B57" s="350" t="s">
        <v>969</v>
      </c>
      <c r="C57" s="351" t="s">
        <v>205</v>
      </c>
      <c r="D57" s="1499"/>
      <c r="E57" s="1499"/>
      <c r="F57" s="1500">
        <f>+D57+E57</f>
        <v>0</v>
      </c>
      <c r="G57" s="1499"/>
      <c r="H57" s="1501">
        <f>+F57+G57</f>
        <v>0</v>
      </c>
      <c r="I57" s="340">
        <v>46</v>
      </c>
      <c r="J57" s="357"/>
      <c r="K57" s="1420" t="str">
        <f t="shared" si="0"/>
        <v/>
      </c>
    </row>
    <row r="58" spans="2:12" ht="15" customHeight="1">
      <c r="B58" s="350" t="s">
        <v>970</v>
      </c>
      <c r="C58" s="351" t="s">
        <v>207</v>
      </c>
      <c r="D58" s="1499"/>
      <c r="E58" s="1499"/>
      <c r="F58" s="1500">
        <f t="shared" ref="F58:F70" si="5">+D58+E58</f>
        <v>0</v>
      </c>
      <c r="G58" s="1499"/>
      <c r="H58" s="1501">
        <f t="shared" ref="H58:H70" si="6">+F58+G58</f>
        <v>0</v>
      </c>
      <c r="I58" s="340">
        <v>47</v>
      </c>
      <c r="J58" s="357"/>
      <c r="K58" s="1420" t="str">
        <f t="shared" si="0"/>
        <v/>
      </c>
      <c r="L58"/>
    </row>
    <row r="59" spans="2:12" ht="21.2" customHeight="1">
      <c r="B59" s="350" t="s">
        <v>971</v>
      </c>
      <c r="C59" s="352" t="s">
        <v>209</v>
      </c>
      <c r="D59" s="1499"/>
      <c r="E59" s="1499"/>
      <c r="F59" s="1500">
        <f t="shared" si="5"/>
        <v>0</v>
      </c>
      <c r="G59" s="1499"/>
      <c r="H59" s="1501">
        <f t="shared" si="6"/>
        <v>0</v>
      </c>
      <c r="I59" s="340">
        <v>48</v>
      </c>
      <c r="J59" s="357"/>
      <c r="K59" s="1420" t="str">
        <f t="shared" si="0"/>
        <v/>
      </c>
      <c r="L59"/>
    </row>
    <row r="60" spans="2:12" ht="15" customHeight="1">
      <c r="B60" s="350" t="s">
        <v>972</v>
      </c>
      <c r="C60" s="351" t="s">
        <v>211</v>
      </c>
      <c r="D60" s="1499"/>
      <c r="E60" s="1499"/>
      <c r="F60" s="1500">
        <f t="shared" si="5"/>
        <v>0</v>
      </c>
      <c r="G60" s="1499"/>
      <c r="H60" s="1501">
        <f t="shared" si="6"/>
        <v>0</v>
      </c>
      <c r="I60" s="340">
        <v>49</v>
      </c>
      <c r="J60" s="357"/>
      <c r="K60" s="1420" t="str">
        <f t="shared" si="0"/>
        <v/>
      </c>
      <c r="L60"/>
    </row>
    <row r="61" spans="2:12" ht="15" customHeight="1">
      <c r="B61" s="350" t="s">
        <v>973</v>
      </c>
      <c r="C61" s="351" t="s">
        <v>213</v>
      </c>
      <c r="D61" s="1499"/>
      <c r="E61" s="1499"/>
      <c r="F61" s="1500">
        <f t="shared" si="5"/>
        <v>0</v>
      </c>
      <c r="G61" s="1499"/>
      <c r="H61" s="1501">
        <f t="shared" si="6"/>
        <v>0</v>
      </c>
      <c r="I61" s="340">
        <v>50</v>
      </c>
      <c r="J61" s="357"/>
      <c r="K61" s="1420" t="str">
        <f t="shared" si="0"/>
        <v/>
      </c>
      <c r="L61"/>
    </row>
    <row r="62" spans="2:12" ht="15" customHeight="1">
      <c r="B62" s="350" t="s">
        <v>974</v>
      </c>
      <c r="C62" s="351" t="s">
        <v>215</v>
      </c>
      <c r="D62" s="1499"/>
      <c r="E62" s="1499"/>
      <c r="F62" s="1500">
        <f t="shared" si="5"/>
        <v>0</v>
      </c>
      <c r="G62" s="1499"/>
      <c r="H62" s="1501">
        <f t="shared" si="6"/>
        <v>0</v>
      </c>
      <c r="I62" s="340">
        <v>51</v>
      </c>
      <c r="J62" s="357"/>
      <c r="K62" s="1420" t="str">
        <f t="shared" si="0"/>
        <v/>
      </c>
      <c r="L62"/>
    </row>
    <row r="63" spans="2:12" ht="15" customHeight="1">
      <c r="B63" s="350" t="s">
        <v>975</v>
      </c>
      <c r="C63" s="351" t="s">
        <v>217</v>
      </c>
      <c r="D63" s="1499"/>
      <c r="E63" s="1499"/>
      <c r="F63" s="1500">
        <f t="shared" si="5"/>
        <v>0</v>
      </c>
      <c r="G63" s="1499"/>
      <c r="H63" s="1501">
        <f t="shared" si="6"/>
        <v>0</v>
      </c>
      <c r="I63" s="340">
        <v>52</v>
      </c>
      <c r="J63" s="357"/>
      <c r="K63" s="1420" t="str">
        <f t="shared" si="0"/>
        <v/>
      </c>
    </row>
    <row r="64" spans="2:12" ht="15" customHeight="1">
      <c r="B64" s="350" t="s">
        <v>976</v>
      </c>
      <c r="C64" s="351" t="s">
        <v>219</v>
      </c>
      <c r="D64" s="1499"/>
      <c r="E64" s="1499"/>
      <c r="F64" s="1500">
        <f t="shared" si="5"/>
        <v>0</v>
      </c>
      <c r="G64" s="1499"/>
      <c r="H64" s="1501">
        <f t="shared" si="6"/>
        <v>0</v>
      </c>
      <c r="I64" s="340">
        <v>53</v>
      </c>
      <c r="J64" s="357"/>
      <c r="K64" s="1420" t="str">
        <f t="shared" si="0"/>
        <v/>
      </c>
    </row>
    <row r="65" spans="2:11" ht="15" customHeight="1">
      <c r="B65" s="350" t="s">
        <v>977</v>
      </c>
      <c r="C65" s="351" t="s">
        <v>221</v>
      </c>
      <c r="D65" s="1499"/>
      <c r="E65" s="1499"/>
      <c r="F65" s="1500">
        <f t="shared" si="5"/>
        <v>0</v>
      </c>
      <c r="G65" s="1499"/>
      <c r="H65" s="1501">
        <f t="shared" si="6"/>
        <v>0</v>
      </c>
      <c r="I65" s="340">
        <v>54</v>
      </c>
      <c r="J65" s="357"/>
      <c r="K65" s="1420" t="str">
        <f t="shared" si="0"/>
        <v/>
      </c>
    </row>
    <row r="66" spans="2:11" ht="15" customHeight="1">
      <c r="B66" s="350" t="s">
        <v>978</v>
      </c>
      <c r="C66" s="351" t="s">
        <v>223</v>
      </c>
      <c r="D66" s="1499"/>
      <c r="E66" s="1499"/>
      <c r="F66" s="1500">
        <f t="shared" si="5"/>
        <v>0</v>
      </c>
      <c r="G66" s="1499"/>
      <c r="H66" s="1501">
        <f t="shared" si="6"/>
        <v>0</v>
      </c>
      <c r="I66" s="340">
        <v>55</v>
      </c>
      <c r="J66" s="357"/>
      <c r="K66" s="1420" t="str">
        <f t="shared" si="0"/>
        <v/>
      </c>
    </row>
    <row r="67" spans="2:11" ht="15" customHeight="1">
      <c r="B67" s="350" t="s">
        <v>979</v>
      </c>
      <c r="C67" s="351" t="s">
        <v>225</v>
      </c>
      <c r="D67" s="1499"/>
      <c r="E67" s="1499"/>
      <c r="F67" s="1500">
        <f t="shared" si="5"/>
        <v>0</v>
      </c>
      <c r="G67" s="1499"/>
      <c r="H67" s="1501">
        <f t="shared" si="6"/>
        <v>0</v>
      </c>
      <c r="I67" s="340">
        <v>56</v>
      </c>
      <c r="J67" s="357"/>
      <c r="K67" s="1420" t="str">
        <f t="shared" si="0"/>
        <v/>
      </c>
    </row>
    <row r="68" spans="2:11" ht="15" customHeight="1">
      <c r="B68" s="350" t="s">
        <v>980</v>
      </c>
      <c r="C68" s="351" t="s">
        <v>227</v>
      </c>
      <c r="D68" s="1499"/>
      <c r="E68" s="1499"/>
      <c r="F68" s="1500">
        <f t="shared" si="5"/>
        <v>0</v>
      </c>
      <c r="G68" s="1499"/>
      <c r="H68" s="1501">
        <f t="shared" si="6"/>
        <v>0</v>
      </c>
      <c r="I68" s="340">
        <v>57</v>
      </c>
      <c r="J68" s="357"/>
      <c r="K68" s="1420" t="str">
        <f t="shared" si="0"/>
        <v/>
      </c>
    </row>
    <row r="69" spans="2:11" ht="15" customHeight="1">
      <c r="B69" s="350" t="s">
        <v>981</v>
      </c>
      <c r="C69" s="351" t="s">
        <v>229</v>
      </c>
      <c r="D69" s="1499"/>
      <c r="E69" s="1499"/>
      <c r="F69" s="1500">
        <f t="shared" si="5"/>
        <v>0</v>
      </c>
      <c r="G69" s="1499"/>
      <c r="H69" s="1501">
        <f t="shared" si="6"/>
        <v>0</v>
      </c>
      <c r="I69" s="340">
        <v>58</v>
      </c>
      <c r="J69" s="357"/>
      <c r="K69" s="1420" t="str">
        <f t="shared" si="0"/>
        <v/>
      </c>
    </row>
    <row r="70" spans="2:11" ht="15" customHeight="1">
      <c r="B70" s="350" t="s">
        <v>982</v>
      </c>
      <c r="C70" s="351" t="s">
        <v>231</v>
      </c>
      <c r="D70" s="1499"/>
      <c r="E70" s="1499"/>
      <c r="F70" s="1500">
        <f t="shared" si="5"/>
        <v>0</v>
      </c>
      <c r="G70" s="1499"/>
      <c r="H70" s="1501">
        <f t="shared" si="6"/>
        <v>0</v>
      </c>
      <c r="I70" s="340">
        <v>59</v>
      </c>
      <c r="J70" s="357"/>
      <c r="K70" s="1420" t="str">
        <f t="shared" si="0"/>
        <v/>
      </c>
    </row>
    <row r="71" spans="2:11" ht="15" customHeight="1">
      <c r="B71" s="350" t="s">
        <v>983</v>
      </c>
      <c r="C71" s="351" t="s">
        <v>233</v>
      </c>
      <c r="D71" s="1499"/>
      <c r="E71" s="1499"/>
      <c r="F71" s="1500">
        <f t="shared" ref="F71:F76" si="7">+D71+E71</f>
        <v>0</v>
      </c>
      <c r="G71" s="1499"/>
      <c r="H71" s="1501">
        <f t="shared" ref="H71:H76" si="8">+F71+G71</f>
        <v>0</v>
      </c>
      <c r="I71" s="340">
        <v>60</v>
      </c>
      <c r="J71" s="357"/>
      <c r="K71" s="1420" t="str">
        <f t="shared" si="0"/>
        <v/>
      </c>
    </row>
    <row r="72" spans="2:11" ht="15" customHeight="1">
      <c r="B72" s="350" t="s">
        <v>984</v>
      </c>
      <c r="C72" s="351" t="s">
        <v>235</v>
      </c>
      <c r="D72" s="1499"/>
      <c r="E72" s="1499"/>
      <c r="F72" s="1500">
        <f t="shared" si="7"/>
        <v>0</v>
      </c>
      <c r="G72" s="1499"/>
      <c r="H72" s="1501">
        <f t="shared" si="8"/>
        <v>0</v>
      </c>
      <c r="I72" s="340">
        <v>61</v>
      </c>
      <c r="J72" s="357"/>
      <c r="K72" s="1420" t="str">
        <f t="shared" si="0"/>
        <v/>
      </c>
    </row>
    <row r="73" spans="2:11" ht="15" customHeight="1">
      <c r="B73" s="350" t="s">
        <v>985</v>
      </c>
      <c r="C73" s="351" t="s">
        <v>237</v>
      </c>
      <c r="D73" s="1499"/>
      <c r="E73" s="1499"/>
      <c r="F73" s="1500">
        <f t="shared" si="7"/>
        <v>0</v>
      </c>
      <c r="G73" s="1499"/>
      <c r="H73" s="1501">
        <f t="shared" si="8"/>
        <v>0</v>
      </c>
      <c r="I73" s="340">
        <v>62</v>
      </c>
      <c r="J73" s="357"/>
      <c r="K73" s="1420" t="str">
        <f t="shared" si="0"/>
        <v/>
      </c>
    </row>
    <row r="74" spans="2:11" ht="15" customHeight="1">
      <c r="B74" s="350" t="s">
        <v>986</v>
      </c>
      <c r="C74" s="351" t="s">
        <v>239</v>
      </c>
      <c r="D74" s="1499"/>
      <c r="E74" s="1499"/>
      <c r="F74" s="1500">
        <f t="shared" si="7"/>
        <v>0</v>
      </c>
      <c r="G74" s="1499"/>
      <c r="H74" s="1501">
        <f t="shared" si="8"/>
        <v>0</v>
      </c>
      <c r="I74" s="340">
        <v>63</v>
      </c>
      <c r="J74" s="357"/>
      <c r="K74" s="1420" t="str">
        <f t="shared" si="0"/>
        <v/>
      </c>
    </row>
    <row r="75" spans="2:11" ht="15" customHeight="1">
      <c r="B75" s="350" t="s">
        <v>987</v>
      </c>
      <c r="C75" s="351" t="s">
        <v>241</v>
      </c>
      <c r="D75" s="1499"/>
      <c r="E75" s="1499"/>
      <c r="F75" s="1500">
        <f t="shared" si="7"/>
        <v>0</v>
      </c>
      <c r="G75" s="1499"/>
      <c r="H75" s="1501">
        <f t="shared" si="8"/>
        <v>0</v>
      </c>
      <c r="I75" s="340">
        <v>64</v>
      </c>
      <c r="J75" s="357"/>
      <c r="K75" s="1420" t="str">
        <f t="shared" si="0"/>
        <v/>
      </c>
    </row>
    <row r="76" spans="2:11" ht="15" customHeight="1">
      <c r="B76" s="350" t="s">
        <v>692</v>
      </c>
      <c r="C76" s="351" t="s">
        <v>243</v>
      </c>
      <c r="D76" s="1499"/>
      <c r="E76" s="1499"/>
      <c r="F76" s="1500">
        <f t="shared" si="7"/>
        <v>0</v>
      </c>
      <c r="G76" s="1499"/>
      <c r="H76" s="1501">
        <f t="shared" si="8"/>
        <v>0</v>
      </c>
      <c r="I76" s="340">
        <v>65</v>
      </c>
      <c r="J76" s="357"/>
      <c r="K76" s="1420" t="str">
        <f t="shared" si="0"/>
        <v/>
      </c>
    </row>
    <row r="77" spans="2:11" ht="27.2" customHeight="1" thickBot="1">
      <c r="B77" s="350" t="s">
        <v>988</v>
      </c>
      <c r="C77" s="352" t="s">
        <v>245</v>
      </c>
      <c r="D77" s="1502">
        <f>'Schedule 4'!D38</f>
        <v>0</v>
      </c>
      <c r="E77" s="1502">
        <f>'Schedule 4'!E38</f>
        <v>0</v>
      </c>
      <c r="F77" s="1502">
        <f>'Schedule 4'!F38</f>
        <v>0</v>
      </c>
      <c r="G77" s="1502">
        <f>'Schedule 4'!G38</f>
        <v>0</v>
      </c>
      <c r="H77" s="1503">
        <f>'Schedule 4'!H38</f>
        <v>0</v>
      </c>
      <c r="I77" s="340">
        <v>66</v>
      </c>
      <c r="J77" s="357"/>
      <c r="K77" s="1420" t="str">
        <f t="shared" si="0"/>
        <v/>
      </c>
    </row>
    <row r="78" spans="2:11" ht="15" customHeight="1" thickTop="1" thickBot="1">
      <c r="B78" s="353" t="s">
        <v>989</v>
      </c>
      <c r="C78" s="354" t="s">
        <v>247</v>
      </c>
      <c r="D78" s="1504">
        <f>SUM(D56:D77)</f>
        <v>0</v>
      </c>
      <c r="E78" s="1504">
        <f>SUM(E56:E77)</f>
        <v>0</v>
      </c>
      <c r="F78" s="1504">
        <f>SUM(F56:F77)</f>
        <v>0</v>
      </c>
      <c r="G78" s="1504">
        <f>SUM(G56:G77)</f>
        <v>0</v>
      </c>
      <c r="H78" s="1505">
        <f>SUM(H56:H77)</f>
        <v>0</v>
      </c>
      <c r="I78" s="340">
        <v>67</v>
      </c>
      <c r="J78" s="357"/>
      <c r="K78" s="1420" t="str">
        <f t="shared" si="0"/>
        <v/>
      </c>
    </row>
    <row r="79" spans="2:11" ht="12.95" customHeight="1" thickTop="1">
      <c r="B79" s="355" t="s">
        <v>1290</v>
      </c>
      <c r="C79" s="356" t="s">
        <v>249</v>
      </c>
      <c r="D79" s="1506"/>
      <c r="E79" s="1507"/>
      <c r="F79" s="1507"/>
      <c r="G79" s="1507"/>
      <c r="H79" s="1508"/>
      <c r="I79" s="340">
        <v>68</v>
      </c>
      <c r="J79" s="357"/>
      <c r="K79" s="1420" t="str">
        <f t="shared" si="0"/>
        <v/>
      </c>
    </row>
    <row r="80" spans="2:11" ht="12.95" customHeight="1">
      <c r="B80" s="350" t="s">
        <v>990</v>
      </c>
      <c r="C80" s="351" t="s">
        <v>251</v>
      </c>
      <c r="D80" s="1499"/>
      <c r="E80" s="1499"/>
      <c r="F80" s="1500">
        <f>+D80+E80</f>
        <v>0</v>
      </c>
      <c r="G80" s="1499"/>
      <c r="H80" s="1501">
        <f>+F80+G80</f>
        <v>0</v>
      </c>
      <c r="I80" s="340">
        <v>69</v>
      </c>
      <c r="J80" s="357"/>
      <c r="K80" s="1420" t="str">
        <f t="shared" ref="K80:K143" si="9">IF(H80&lt;0,"WARNING: Negative Allowable Expense Noted","")</f>
        <v/>
      </c>
    </row>
    <row r="81" spans="2:12" ht="12.95" customHeight="1">
      <c r="B81" s="350" t="s">
        <v>991</v>
      </c>
      <c r="C81" s="351" t="s">
        <v>253</v>
      </c>
      <c r="D81" s="1499"/>
      <c r="E81" s="1499"/>
      <c r="F81" s="1500">
        <f>+D81+E81</f>
        <v>0</v>
      </c>
      <c r="G81" s="1499"/>
      <c r="H81" s="1501">
        <f>+F81+G81</f>
        <v>0</v>
      </c>
      <c r="I81" s="340">
        <v>70</v>
      </c>
      <c r="J81" s="357"/>
      <c r="K81" s="1420" t="str">
        <f t="shared" si="9"/>
        <v/>
      </c>
    </row>
    <row r="82" spans="2:12" ht="12.95" customHeight="1">
      <c r="B82" s="350" t="s">
        <v>992</v>
      </c>
      <c r="C82" s="351" t="s">
        <v>255</v>
      </c>
      <c r="D82" s="1499"/>
      <c r="E82" s="1499"/>
      <c r="F82" s="1500">
        <f t="shared" ref="F82:F124" si="10">+D82+E82</f>
        <v>0</v>
      </c>
      <c r="G82" s="1499"/>
      <c r="H82" s="1501">
        <f t="shared" ref="H82:H124" si="11">+F82+G82</f>
        <v>0</v>
      </c>
      <c r="I82" s="340">
        <v>71</v>
      </c>
      <c r="J82" s="357"/>
      <c r="K82" s="1420" t="str">
        <f t="shared" si="9"/>
        <v/>
      </c>
    </row>
    <row r="83" spans="2:12" ht="12.95" customHeight="1">
      <c r="B83" s="350" t="s">
        <v>993</v>
      </c>
      <c r="C83" s="351" t="s">
        <v>257</v>
      </c>
      <c r="D83" s="1499"/>
      <c r="E83" s="1499"/>
      <c r="F83" s="1500">
        <f t="shared" si="10"/>
        <v>0</v>
      </c>
      <c r="G83" s="1499"/>
      <c r="H83" s="1501">
        <f t="shared" si="11"/>
        <v>0</v>
      </c>
      <c r="I83" s="340">
        <v>72</v>
      </c>
      <c r="J83" s="357"/>
      <c r="K83" s="1420" t="str">
        <f t="shared" si="9"/>
        <v/>
      </c>
    </row>
    <row r="84" spans="2:12" ht="12.95" customHeight="1">
      <c r="B84" s="350" t="s">
        <v>994</v>
      </c>
      <c r="C84" s="351" t="s">
        <v>259</v>
      </c>
      <c r="D84" s="1499"/>
      <c r="E84" s="1499"/>
      <c r="F84" s="1500">
        <f t="shared" si="10"/>
        <v>0</v>
      </c>
      <c r="G84" s="1499"/>
      <c r="H84" s="1501">
        <f t="shared" si="11"/>
        <v>0</v>
      </c>
      <c r="I84" s="340">
        <v>73</v>
      </c>
      <c r="J84" s="357"/>
      <c r="K84" s="1420" t="str">
        <f t="shared" si="9"/>
        <v/>
      </c>
      <c r="L84"/>
    </row>
    <row r="85" spans="2:12" ht="12.95" customHeight="1">
      <c r="B85" s="350" t="s">
        <v>995</v>
      </c>
      <c r="C85" s="351" t="s">
        <v>261</v>
      </c>
      <c r="D85" s="1499"/>
      <c r="E85" s="1499"/>
      <c r="F85" s="1500">
        <f t="shared" si="10"/>
        <v>0</v>
      </c>
      <c r="G85" s="1499"/>
      <c r="H85" s="1501">
        <f t="shared" si="11"/>
        <v>0</v>
      </c>
      <c r="I85" s="340">
        <v>74</v>
      </c>
      <c r="J85" s="357"/>
      <c r="K85" s="1420" t="str">
        <f t="shared" si="9"/>
        <v/>
      </c>
    </row>
    <row r="86" spans="2:12" ht="12.95" customHeight="1">
      <c r="B86" s="350" t="s">
        <v>996</v>
      </c>
      <c r="C86" s="351" t="s">
        <v>263</v>
      </c>
      <c r="D86" s="1499"/>
      <c r="E86" s="1499"/>
      <c r="F86" s="1500">
        <f t="shared" si="10"/>
        <v>0</v>
      </c>
      <c r="G86" s="1499"/>
      <c r="H86" s="1501">
        <f t="shared" si="11"/>
        <v>0</v>
      </c>
      <c r="I86" s="340">
        <v>75</v>
      </c>
      <c r="J86" s="357"/>
      <c r="K86" s="1420" t="str">
        <f t="shared" si="9"/>
        <v/>
      </c>
      <c r="L86"/>
    </row>
    <row r="87" spans="2:12" ht="12.95" customHeight="1">
      <c r="B87" s="350" t="s">
        <v>693</v>
      </c>
      <c r="C87" s="351" t="s">
        <v>265</v>
      </c>
      <c r="D87" s="1499"/>
      <c r="E87" s="1499"/>
      <c r="F87" s="1500">
        <f t="shared" si="10"/>
        <v>0</v>
      </c>
      <c r="G87" s="1499"/>
      <c r="H87" s="1501">
        <f t="shared" si="11"/>
        <v>0</v>
      </c>
      <c r="I87" s="340">
        <v>76</v>
      </c>
      <c r="J87" s="357"/>
      <c r="K87" s="1420" t="str">
        <f t="shared" si="9"/>
        <v/>
      </c>
    </row>
    <row r="88" spans="2:12" ht="12.95" customHeight="1">
      <c r="B88" s="350" t="s">
        <v>997</v>
      </c>
      <c r="C88" s="351" t="s">
        <v>267</v>
      </c>
      <c r="D88" s="1499"/>
      <c r="E88" s="1499"/>
      <c r="F88" s="1500">
        <f t="shared" si="10"/>
        <v>0</v>
      </c>
      <c r="G88" s="1499"/>
      <c r="H88" s="1501">
        <f t="shared" si="11"/>
        <v>0</v>
      </c>
      <c r="I88" s="340">
        <v>77</v>
      </c>
      <c r="J88" s="357"/>
      <c r="K88" s="1420" t="str">
        <f t="shared" si="9"/>
        <v/>
      </c>
    </row>
    <row r="89" spans="2:12" ht="12.95" customHeight="1">
      <c r="B89" s="350" t="s">
        <v>998</v>
      </c>
      <c r="C89" s="351" t="s">
        <v>269</v>
      </c>
      <c r="D89" s="1499"/>
      <c r="E89" s="1499"/>
      <c r="F89" s="1500">
        <f t="shared" si="10"/>
        <v>0</v>
      </c>
      <c r="G89" s="1499"/>
      <c r="H89" s="1501">
        <f t="shared" si="11"/>
        <v>0</v>
      </c>
      <c r="I89" s="340">
        <v>78</v>
      </c>
      <c r="J89" s="357"/>
      <c r="K89" s="1420" t="str">
        <f t="shared" si="9"/>
        <v/>
      </c>
    </row>
    <row r="90" spans="2:12" ht="12.95" customHeight="1">
      <c r="B90" s="350" t="s">
        <v>999</v>
      </c>
      <c r="C90" s="351" t="s">
        <v>271</v>
      </c>
      <c r="D90" s="1499"/>
      <c r="E90" s="1499"/>
      <c r="F90" s="1500">
        <f t="shared" si="10"/>
        <v>0</v>
      </c>
      <c r="G90" s="1499"/>
      <c r="H90" s="1501">
        <f t="shared" si="11"/>
        <v>0</v>
      </c>
      <c r="I90" s="340">
        <v>79</v>
      </c>
      <c r="J90" s="357"/>
      <c r="K90" s="1420" t="str">
        <f t="shared" si="9"/>
        <v/>
      </c>
    </row>
    <row r="91" spans="2:12" ht="12.95" customHeight="1">
      <c r="B91" s="350" t="s">
        <v>1000</v>
      </c>
      <c r="C91" s="351" t="s">
        <v>273</v>
      </c>
      <c r="D91" s="1499"/>
      <c r="E91" s="1499"/>
      <c r="F91" s="1500">
        <f t="shared" si="10"/>
        <v>0</v>
      </c>
      <c r="G91" s="1499"/>
      <c r="H91" s="1501">
        <f t="shared" si="11"/>
        <v>0</v>
      </c>
      <c r="I91" s="340">
        <v>80</v>
      </c>
      <c r="J91" s="357"/>
      <c r="K91" s="1420" t="str">
        <f t="shared" si="9"/>
        <v/>
      </c>
    </row>
    <row r="92" spans="2:12" ht="12.95" customHeight="1">
      <c r="B92" s="350" t="s">
        <v>1001</v>
      </c>
      <c r="C92" s="351" t="s">
        <v>275</v>
      </c>
      <c r="D92" s="1499"/>
      <c r="E92" s="1499"/>
      <c r="F92" s="1500">
        <f t="shared" si="10"/>
        <v>0</v>
      </c>
      <c r="G92" s="1499"/>
      <c r="H92" s="1501">
        <f t="shared" si="11"/>
        <v>0</v>
      </c>
      <c r="I92" s="340">
        <v>81</v>
      </c>
      <c r="J92" s="357"/>
      <c r="K92" s="1420" t="str">
        <f t="shared" si="9"/>
        <v/>
      </c>
    </row>
    <row r="93" spans="2:12" ht="12.95" customHeight="1">
      <c r="B93" s="350" t="s">
        <v>1002</v>
      </c>
      <c r="C93" s="351" t="s">
        <v>277</v>
      </c>
      <c r="D93" s="1499"/>
      <c r="E93" s="1499"/>
      <c r="F93" s="1500">
        <f t="shared" si="10"/>
        <v>0</v>
      </c>
      <c r="G93" s="1499"/>
      <c r="H93" s="1501">
        <f t="shared" si="11"/>
        <v>0</v>
      </c>
      <c r="I93" s="340">
        <v>82</v>
      </c>
      <c r="J93" s="357"/>
      <c r="K93" s="1420" t="str">
        <f t="shared" si="9"/>
        <v/>
      </c>
      <c r="L93"/>
    </row>
    <row r="94" spans="2:12" ht="12.95" customHeight="1">
      <c r="B94" s="350" t="s">
        <v>694</v>
      </c>
      <c r="C94" s="351" t="s">
        <v>279</v>
      </c>
      <c r="D94" s="1499"/>
      <c r="E94" s="1499"/>
      <c r="F94" s="1500">
        <f t="shared" si="10"/>
        <v>0</v>
      </c>
      <c r="G94" s="1499"/>
      <c r="H94" s="1501">
        <f t="shared" si="11"/>
        <v>0</v>
      </c>
      <c r="I94" s="340">
        <v>83</v>
      </c>
      <c r="J94" s="357"/>
      <c r="K94" s="1420" t="str">
        <f t="shared" si="9"/>
        <v/>
      </c>
      <c r="L94"/>
    </row>
    <row r="95" spans="2:12" ht="12.95" customHeight="1">
      <c r="B95" s="350" t="s">
        <v>1003</v>
      </c>
      <c r="C95" s="351" t="s">
        <v>281</v>
      </c>
      <c r="D95" s="1499"/>
      <c r="E95" s="1499"/>
      <c r="F95" s="1500">
        <f t="shared" si="10"/>
        <v>0</v>
      </c>
      <c r="G95" s="1499"/>
      <c r="H95" s="1501">
        <f t="shared" si="11"/>
        <v>0</v>
      </c>
      <c r="I95" s="340">
        <v>84</v>
      </c>
      <c r="J95" s="357"/>
      <c r="K95" s="1420" t="str">
        <f t="shared" si="9"/>
        <v/>
      </c>
    </row>
    <row r="96" spans="2:12" ht="12.95" customHeight="1">
      <c r="B96" s="350" t="s">
        <v>1004</v>
      </c>
      <c r="C96" s="351" t="s">
        <v>283</v>
      </c>
      <c r="D96" s="1499"/>
      <c r="E96" s="1499"/>
      <c r="F96" s="1500">
        <f t="shared" si="10"/>
        <v>0</v>
      </c>
      <c r="G96" s="1499"/>
      <c r="H96" s="1501">
        <f t="shared" si="11"/>
        <v>0</v>
      </c>
      <c r="I96" s="340">
        <v>85</v>
      </c>
      <c r="J96" s="357"/>
      <c r="K96" s="1420" t="str">
        <f t="shared" si="9"/>
        <v/>
      </c>
    </row>
    <row r="97" spans="2:11" ht="12.95" customHeight="1">
      <c r="B97" s="350" t="s">
        <v>1005</v>
      </c>
      <c r="C97" s="351" t="s">
        <v>285</v>
      </c>
      <c r="D97" s="1499"/>
      <c r="E97" s="1499"/>
      <c r="F97" s="1500">
        <f t="shared" si="10"/>
        <v>0</v>
      </c>
      <c r="G97" s="1499"/>
      <c r="H97" s="1501">
        <f t="shared" si="11"/>
        <v>0</v>
      </c>
      <c r="I97" s="340">
        <v>86</v>
      </c>
      <c r="J97" s="357"/>
      <c r="K97" s="1420" t="str">
        <f t="shared" si="9"/>
        <v/>
      </c>
    </row>
    <row r="98" spans="2:11" ht="12.95" customHeight="1">
      <c r="B98" s="350" t="s">
        <v>1006</v>
      </c>
      <c r="C98" s="351" t="s">
        <v>287</v>
      </c>
      <c r="D98" s="1499"/>
      <c r="E98" s="1499"/>
      <c r="F98" s="1500">
        <f t="shared" si="10"/>
        <v>0</v>
      </c>
      <c r="G98" s="1499"/>
      <c r="H98" s="1501">
        <f t="shared" si="11"/>
        <v>0</v>
      </c>
      <c r="I98" s="340">
        <v>87</v>
      </c>
      <c r="J98" s="357"/>
      <c r="K98" s="1420" t="str">
        <f t="shared" si="9"/>
        <v/>
      </c>
    </row>
    <row r="99" spans="2:11" ht="12.95" customHeight="1">
      <c r="B99" s="350" t="s">
        <v>1007</v>
      </c>
      <c r="C99" s="351" t="s">
        <v>289</v>
      </c>
      <c r="D99" s="1499"/>
      <c r="E99" s="1499"/>
      <c r="F99" s="1500">
        <f t="shared" si="10"/>
        <v>0</v>
      </c>
      <c r="G99" s="1499"/>
      <c r="H99" s="1501">
        <f t="shared" si="11"/>
        <v>0</v>
      </c>
      <c r="I99" s="340">
        <v>88</v>
      </c>
      <c r="J99" s="357"/>
      <c r="K99" s="1420" t="str">
        <f t="shared" si="9"/>
        <v/>
      </c>
    </row>
    <row r="100" spans="2:11" ht="12.95" customHeight="1">
      <c r="B100" s="350" t="s">
        <v>1008</v>
      </c>
      <c r="C100" s="351" t="s">
        <v>291</v>
      </c>
      <c r="D100" s="1499"/>
      <c r="E100" s="1499"/>
      <c r="F100" s="1500">
        <f t="shared" si="10"/>
        <v>0</v>
      </c>
      <c r="G100" s="1499"/>
      <c r="H100" s="1501">
        <f t="shared" si="11"/>
        <v>0</v>
      </c>
      <c r="I100" s="340">
        <v>89</v>
      </c>
      <c r="J100" s="357"/>
      <c r="K100" s="1420" t="str">
        <f t="shared" si="9"/>
        <v/>
      </c>
    </row>
    <row r="101" spans="2:11" ht="12.95" customHeight="1">
      <c r="B101" s="350" t="s">
        <v>695</v>
      </c>
      <c r="C101" s="351" t="s">
        <v>293</v>
      </c>
      <c r="D101" s="1499"/>
      <c r="E101" s="1499"/>
      <c r="F101" s="1500">
        <f t="shared" si="10"/>
        <v>0</v>
      </c>
      <c r="G101" s="1499"/>
      <c r="H101" s="1501">
        <f t="shared" si="11"/>
        <v>0</v>
      </c>
      <c r="I101" s="340">
        <v>90</v>
      </c>
      <c r="J101" s="357"/>
      <c r="K101" s="1420" t="str">
        <f t="shared" si="9"/>
        <v/>
      </c>
    </row>
    <row r="102" spans="2:11" ht="12.95" customHeight="1">
      <c r="B102" s="350" t="s">
        <v>1009</v>
      </c>
      <c r="C102" s="351" t="s">
        <v>295</v>
      </c>
      <c r="D102" s="1499"/>
      <c r="E102" s="1499"/>
      <c r="F102" s="1500">
        <f t="shared" si="10"/>
        <v>0</v>
      </c>
      <c r="G102" s="1499"/>
      <c r="H102" s="1501">
        <f t="shared" si="11"/>
        <v>0</v>
      </c>
      <c r="I102" s="340">
        <v>91</v>
      </c>
      <c r="J102" s="357"/>
      <c r="K102" s="1420" t="str">
        <f t="shared" si="9"/>
        <v/>
      </c>
    </row>
    <row r="103" spans="2:11" ht="12.95" customHeight="1">
      <c r="B103" s="350" t="s">
        <v>1010</v>
      </c>
      <c r="C103" s="351" t="s">
        <v>297</v>
      </c>
      <c r="D103" s="1499"/>
      <c r="E103" s="1499"/>
      <c r="F103" s="1500">
        <f t="shared" si="10"/>
        <v>0</v>
      </c>
      <c r="G103" s="1499"/>
      <c r="H103" s="1501">
        <f t="shared" si="11"/>
        <v>0</v>
      </c>
      <c r="I103" s="340">
        <v>92</v>
      </c>
      <c r="J103" s="357"/>
      <c r="K103" s="1420" t="str">
        <f t="shared" si="9"/>
        <v/>
      </c>
    </row>
    <row r="104" spans="2:11" ht="12.95" customHeight="1">
      <c r="B104" s="350" t="s">
        <v>1011</v>
      </c>
      <c r="C104" s="351" t="s">
        <v>299</v>
      </c>
      <c r="D104" s="1499"/>
      <c r="E104" s="1499"/>
      <c r="F104" s="1500">
        <f t="shared" si="10"/>
        <v>0</v>
      </c>
      <c r="G104" s="1499"/>
      <c r="H104" s="1501">
        <f t="shared" si="11"/>
        <v>0</v>
      </c>
      <c r="I104" s="340">
        <v>93</v>
      </c>
      <c r="J104" s="357"/>
      <c r="K104" s="1420" t="str">
        <f t="shared" si="9"/>
        <v/>
      </c>
    </row>
    <row r="105" spans="2:11" ht="12.95" customHeight="1">
      <c r="B105" s="350" t="s">
        <v>1012</v>
      </c>
      <c r="C105" s="351" t="s">
        <v>301</v>
      </c>
      <c r="D105" s="1499"/>
      <c r="E105" s="1499"/>
      <c r="F105" s="1500">
        <f t="shared" si="10"/>
        <v>0</v>
      </c>
      <c r="G105" s="1499"/>
      <c r="H105" s="1501">
        <f t="shared" si="11"/>
        <v>0</v>
      </c>
      <c r="I105" s="340">
        <v>94</v>
      </c>
      <c r="J105" s="357"/>
      <c r="K105" s="1420" t="str">
        <f t="shared" si="9"/>
        <v/>
      </c>
    </row>
    <row r="106" spans="2:11" ht="12.95" customHeight="1">
      <c r="B106" s="350" t="s">
        <v>1013</v>
      </c>
      <c r="C106" s="351" t="s">
        <v>303</v>
      </c>
      <c r="D106" s="1499"/>
      <c r="E106" s="1499"/>
      <c r="F106" s="1500">
        <f t="shared" si="10"/>
        <v>0</v>
      </c>
      <c r="G106" s="1499"/>
      <c r="H106" s="1501">
        <f t="shared" si="11"/>
        <v>0</v>
      </c>
      <c r="I106" s="340">
        <v>95</v>
      </c>
      <c r="J106" s="357"/>
      <c r="K106" s="1420" t="str">
        <f t="shared" si="9"/>
        <v/>
      </c>
    </row>
    <row r="107" spans="2:11" ht="12.95" customHeight="1">
      <c r="B107" s="350" t="s">
        <v>1014</v>
      </c>
      <c r="C107" s="351" t="s">
        <v>305</v>
      </c>
      <c r="D107" s="1499"/>
      <c r="E107" s="1499"/>
      <c r="F107" s="1500">
        <f t="shared" si="10"/>
        <v>0</v>
      </c>
      <c r="G107" s="1499"/>
      <c r="H107" s="1501">
        <f t="shared" si="11"/>
        <v>0</v>
      </c>
      <c r="I107" s="340">
        <v>96</v>
      </c>
      <c r="J107" s="357"/>
      <c r="K107" s="1420" t="str">
        <f t="shared" si="9"/>
        <v/>
      </c>
    </row>
    <row r="108" spans="2:11" ht="12.95" customHeight="1">
      <c r="B108" s="350" t="s">
        <v>696</v>
      </c>
      <c r="C108" s="351" t="s">
        <v>307</v>
      </c>
      <c r="D108" s="1499"/>
      <c r="E108" s="1499"/>
      <c r="F108" s="1500">
        <f t="shared" si="10"/>
        <v>0</v>
      </c>
      <c r="G108" s="1499"/>
      <c r="H108" s="1501">
        <f t="shared" si="11"/>
        <v>0</v>
      </c>
      <c r="I108" s="340">
        <v>97</v>
      </c>
      <c r="J108" s="357"/>
      <c r="K108" s="1420" t="str">
        <f t="shared" si="9"/>
        <v/>
      </c>
    </row>
    <row r="109" spans="2:11" ht="12.95" customHeight="1">
      <c r="B109" s="350" t="s">
        <v>697</v>
      </c>
      <c r="C109" s="351" t="s">
        <v>309</v>
      </c>
      <c r="D109" s="1499"/>
      <c r="E109" s="1499"/>
      <c r="F109" s="1500">
        <f t="shared" si="10"/>
        <v>0</v>
      </c>
      <c r="G109" s="1499"/>
      <c r="H109" s="1501">
        <f t="shared" si="11"/>
        <v>0</v>
      </c>
      <c r="I109" s="340">
        <v>98</v>
      </c>
      <c r="J109" s="357"/>
      <c r="K109" s="1420" t="str">
        <f t="shared" si="9"/>
        <v/>
      </c>
    </row>
    <row r="110" spans="2:11" ht="12.95" customHeight="1">
      <c r="B110" s="350" t="s">
        <v>1015</v>
      </c>
      <c r="C110" s="351" t="s">
        <v>311</v>
      </c>
      <c r="D110" s="1499"/>
      <c r="E110" s="1499"/>
      <c r="F110" s="1500">
        <f t="shared" si="10"/>
        <v>0</v>
      </c>
      <c r="G110" s="1499"/>
      <c r="H110" s="1501">
        <f t="shared" si="11"/>
        <v>0</v>
      </c>
      <c r="I110" s="340">
        <v>99</v>
      </c>
      <c r="J110" s="357"/>
      <c r="K110" s="1420" t="str">
        <f t="shared" si="9"/>
        <v/>
      </c>
    </row>
    <row r="111" spans="2:11" ht="12.95" customHeight="1">
      <c r="B111" s="350" t="s">
        <v>698</v>
      </c>
      <c r="C111" s="351" t="s">
        <v>313</v>
      </c>
      <c r="D111" s="1499"/>
      <c r="E111" s="1499"/>
      <c r="F111" s="1500">
        <f t="shared" si="10"/>
        <v>0</v>
      </c>
      <c r="G111" s="1499"/>
      <c r="H111" s="1501">
        <f t="shared" si="11"/>
        <v>0</v>
      </c>
      <c r="I111" s="340">
        <v>100</v>
      </c>
      <c r="J111" s="357"/>
      <c r="K111" s="1420" t="str">
        <f t="shared" si="9"/>
        <v/>
      </c>
    </row>
    <row r="112" spans="2:11" ht="12.95" customHeight="1">
      <c r="B112" s="350" t="s">
        <v>1016</v>
      </c>
      <c r="C112" s="351" t="s">
        <v>315</v>
      </c>
      <c r="D112" s="1499"/>
      <c r="E112" s="1499"/>
      <c r="F112" s="1500">
        <f t="shared" si="10"/>
        <v>0</v>
      </c>
      <c r="G112" s="1499"/>
      <c r="H112" s="1501">
        <f t="shared" si="11"/>
        <v>0</v>
      </c>
      <c r="I112" s="340">
        <v>101</v>
      </c>
      <c r="J112" s="357"/>
      <c r="K112" s="1420" t="str">
        <f t="shared" si="9"/>
        <v/>
      </c>
    </row>
    <row r="113" spans="2:11" ht="12.95" customHeight="1">
      <c r="B113" s="350" t="s">
        <v>1017</v>
      </c>
      <c r="C113" s="351" t="s">
        <v>317</v>
      </c>
      <c r="D113" s="1499"/>
      <c r="E113" s="1499"/>
      <c r="F113" s="1500">
        <f t="shared" si="10"/>
        <v>0</v>
      </c>
      <c r="G113" s="1499"/>
      <c r="H113" s="1501">
        <f t="shared" si="11"/>
        <v>0</v>
      </c>
      <c r="I113" s="340">
        <v>102</v>
      </c>
      <c r="J113" s="357"/>
      <c r="K113" s="1420" t="str">
        <f t="shared" si="9"/>
        <v/>
      </c>
    </row>
    <row r="114" spans="2:11" ht="12.95" customHeight="1">
      <c r="B114" s="350" t="s">
        <v>699</v>
      </c>
      <c r="C114" s="351" t="s">
        <v>319</v>
      </c>
      <c r="D114" s="1499"/>
      <c r="E114" s="1499"/>
      <c r="F114" s="1500">
        <f t="shared" si="10"/>
        <v>0</v>
      </c>
      <c r="G114" s="1499"/>
      <c r="H114" s="1501">
        <f t="shared" si="11"/>
        <v>0</v>
      </c>
      <c r="I114" s="340">
        <v>103</v>
      </c>
      <c r="J114" s="357"/>
      <c r="K114" s="1420" t="str">
        <f t="shared" si="9"/>
        <v/>
      </c>
    </row>
    <row r="115" spans="2:11" ht="12.95" customHeight="1">
      <c r="B115" s="350" t="s">
        <v>700</v>
      </c>
      <c r="C115" s="351" t="s">
        <v>321</v>
      </c>
      <c r="D115" s="1499"/>
      <c r="E115" s="1499"/>
      <c r="F115" s="1500">
        <f t="shared" si="10"/>
        <v>0</v>
      </c>
      <c r="G115" s="1499"/>
      <c r="H115" s="1501">
        <f t="shared" si="11"/>
        <v>0</v>
      </c>
      <c r="I115" s="340">
        <v>104</v>
      </c>
      <c r="J115" s="357"/>
      <c r="K115" s="1420" t="str">
        <f t="shared" si="9"/>
        <v/>
      </c>
    </row>
    <row r="116" spans="2:11" ht="12.95" customHeight="1">
      <c r="B116" s="350" t="s">
        <v>1018</v>
      </c>
      <c r="C116" s="351" t="s">
        <v>323</v>
      </c>
      <c r="D116" s="1502">
        <f>+'Schedule 5'!E95</f>
        <v>0</v>
      </c>
      <c r="E116" s="1502">
        <f>+'Schedule 5'!F95</f>
        <v>0</v>
      </c>
      <c r="F116" s="1502">
        <f>+'Schedule 5'!G95</f>
        <v>0</v>
      </c>
      <c r="G116" s="1502">
        <f>+'Schedule 5'!H95</f>
        <v>0</v>
      </c>
      <c r="H116" s="1503">
        <f>+'Schedule 5'!I95</f>
        <v>0</v>
      </c>
      <c r="I116" s="340">
        <v>105</v>
      </c>
      <c r="J116" s="357"/>
      <c r="K116" s="1420"/>
    </row>
    <row r="117" spans="2:11" ht="12.95" customHeight="1">
      <c r="B117" s="350" t="s">
        <v>701</v>
      </c>
      <c r="C117" s="351" t="s">
        <v>325</v>
      </c>
      <c r="D117" s="1499"/>
      <c r="E117" s="1499"/>
      <c r="F117" s="1500">
        <f t="shared" si="10"/>
        <v>0</v>
      </c>
      <c r="G117" s="1499"/>
      <c r="H117" s="1501">
        <f t="shared" si="11"/>
        <v>0</v>
      </c>
      <c r="I117" s="340">
        <v>106</v>
      </c>
      <c r="J117" s="357"/>
      <c r="K117" s="1420" t="str">
        <f t="shared" si="9"/>
        <v/>
      </c>
    </row>
    <row r="118" spans="2:11" ht="12.95" customHeight="1">
      <c r="B118" s="350" t="s">
        <v>1019</v>
      </c>
      <c r="C118" s="351" t="s">
        <v>327</v>
      </c>
      <c r="D118" s="1499"/>
      <c r="E118" s="1499"/>
      <c r="F118" s="1500">
        <f t="shared" si="10"/>
        <v>0</v>
      </c>
      <c r="G118" s="1499"/>
      <c r="H118" s="1501">
        <f t="shared" si="11"/>
        <v>0</v>
      </c>
      <c r="I118" s="340">
        <v>107</v>
      </c>
      <c r="J118" s="357"/>
      <c r="K118" s="1420" t="str">
        <f t="shared" si="9"/>
        <v/>
      </c>
    </row>
    <row r="119" spans="2:11" ht="12.95" customHeight="1">
      <c r="B119" s="350" t="s">
        <v>702</v>
      </c>
      <c r="C119" s="351" t="s">
        <v>329</v>
      </c>
      <c r="D119" s="1499"/>
      <c r="E119" s="1499"/>
      <c r="F119" s="1500">
        <f t="shared" si="10"/>
        <v>0</v>
      </c>
      <c r="G119" s="1499"/>
      <c r="H119" s="1501">
        <f t="shared" si="11"/>
        <v>0</v>
      </c>
      <c r="I119" s="340">
        <v>108</v>
      </c>
      <c r="J119" s="357"/>
      <c r="K119" s="1420" t="str">
        <f t="shared" si="9"/>
        <v/>
      </c>
    </row>
    <row r="120" spans="2:11" ht="12.95" customHeight="1">
      <c r="B120" s="350" t="s">
        <v>1020</v>
      </c>
      <c r="C120" s="351" t="s">
        <v>331</v>
      </c>
      <c r="D120" s="1499"/>
      <c r="E120" s="1499"/>
      <c r="F120" s="1500">
        <f t="shared" si="10"/>
        <v>0</v>
      </c>
      <c r="G120" s="1499"/>
      <c r="H120" s="1501">
        <f t="shared" si="11"/>
        <v>0</v>
      </c>
      <c r="I120" s="340">
        <v>109</v>
      </c>
      <c r="J120" s="357"/>
      <c r="K120" s="1420" t="str">
        <f t="shared" si="9"/>
        <v/>
      </c>
    </row>
    <row r="121" spans="2:11" ht="12.95" customHeight="1">
      <c r="B121" s="350" t="s">
        <v>703</v>
      </c>
      <c r="C121" s="351" t="s">
        <v>333</v>
      </c>
      <c r="D121" s="1499"/>
      <c r="E121" s="1499"/>
      <c r="F121" s="1500">
        <f t="shared" si="10"/>
        <v>0</v>
      </c>
      <c r="G121" s="1499"/>
      <c r="H121" s="1501">
        <f t="shared" si="11"/>
        <v>0</v>
      </c>
      <c r="I121" s="340">
        <v>110</v>
      </c>
      <c r="J121" s="357"/>
      <c r="K121" s="1420" t="str">
        <f t="shared" si="9"/>
        <v/>
      </c>
    </row>
    <row r="122" spans="2:11" ht="12.95" customHeight="1">
      <c r="B122" s="350" t="s">
        <v>704</v>
      </c>
      <c r="C122" s="351" t="s">
        <v>335</v>
      </c>
      <c r="D122" s="1499"/>
      <c r="E122" s="1499"/>
      <c r="F122" s="1500">
        <f t="shared" si="10"/>
        <v>0</v>
      </c>
      <c r="G122" s="1499"/>
      <c r="H122" s="1501">
        <f t="shared" si="11"/>
        <v>0</v>
      </c>
      <c r="I122" s="340">
        <v>111</v>
      </c>
      <c r="J122" s="357"/>
      <c r="K122" s="1420" t="str">
        <f t="shared" si="9"/>
        <v/>
      </c>
    </row>
    <row r="123" spans="2:11" ht="12.95" customHeight="1">
      <c r="B123" s="350" t="s">
        <v>1021</v>
      </c>
      <c r="C123" s="351" t="s">
        <v>337</v>
      </c>
      <c r="D123" s="1499"/>
      <c r="E123" s="1499"/>
      <c r="F123" s="1500">
        <f t="shared" si="10"/>
        <v>0</v>
      </c>
      <c r="G123" s="1499"/>
      <c r="H123" s="1501">
        <f t="shared" si="11"/>
        <v>0</v>
      </c>
      <c r="I123" s="340">
        <v>112</v>
      </c>
      <c r="J123" s="357"/>
      <c r="K123" s="1420" t="str">
        <f t="shared" si="9"/>
        <v/>
      </c>
    </row>
    <row r="124" spans="2:11" ht="12.95" customHeight="1">
      <c r="B124" s="350" t="s">
        <v>705</v>
      </c>
      <c r="C124" s="351" t="s">
        <v>339</v>
      </c>
      <c r="D124" s="1499"/>
      <c r="E124" s="1499"/>
      <c r="F124" s="1500">
        <f t="shared" si="10"/>
        <v>0</v>
      </c>
      <c r="G124" s="1499"/>
      <c r="H124" s="1501">
        <f t="shared" si="11"/>
        <v>0</v>
      </c>
      <c r="I124" s="340">
        <v>113</v>
      </c>
      <c r="J124" s="357"/>
      <c r="K124" s="1420" t="str">
        <f t="shared" si="9"/>
        <v/>
      </c>
    </row>
    <row r="125" spans="2:11" ht="12.95" customHeight="1">
      <c r="B125" s="350" t="s">
        <v>1022</v>
      </c>
      <c r="C125" s="351" t="s">
        <v>341</v>
      </c>
      <c r="D125" s="1499"/>
      <c r="E125" s="1499"/>
      <c r="F125" s="1500">
        <f>+D125+E125</f>
        <v>0</v>
      </c>
      <c r="G125" s="1499"/>
      <c r="H125" s="1501">
        <f>+F125+G125</f>
        <v>0</v>
      </c>
      <c r="I125" s="340">
        <v>114</v>
      </c>
      <c r="J125" s="357"/>
      <c r="K125" s="1420" t="str">
        <f t="shared" si="9"/>
        <v/>
      </c>
    </row>
    <row r="126" spans="2:11" ht="26.45" customHeight="1" thickBot="1">
      <c r="B126" s="350" t="s">
        <v>1023</v>
      </c>
      <c r="C126" s="352" t="s">
        <v>343</v>
      </c>
      <c r="D126" s="1512">
        <f>'Schedule 6'!D62</f>
        <v>0</v>
      </c>
      <c r="E126" s="1502">
        <f>'Schedule 6'!E62</f>
        <v>0</v>
      </c>
      <c r="F126" s="1502">
        <f>'Schedule 6'!F62</f>
        <v>0</v>
      </c>
      <c r="G126" s="1502">
        <f>'Schedule 6'!G62</f>
        <v>0</v>
      </c>
      <c r="H126" s="1503">
        <f>'Schedule 6'!H62</f>
        <v>0</v>
      </c>
      <c r="I126" s="340">
        <v>115</v>
      </c>
      <c r="J126" s="357"/>
      <c r="K126" s="1420" t="str">
        <f t="shared" si="9"/>
        <v/>
      </c>
    </row>
    <row r="127" spans="2:11" ht="12.95" customHeight="1" thickTop="1" thickBot="1">
      <c r="B127" s="353" t="s">
        <v>1024</v>
      </c>
      <c r="C127" s="354" t="s">
        <v>345</v>
      </c>
      <c r="D127" s="1504">
        <f>SUM(D80:D126)</f>
        <v>0</v>
      </c>
      <c r="E127" s="1504">
        <f>SUM(E80:E126)</f>
        <v>0</v>
      </c>
      <c r="F127" s="1504">
        <f>SUM(F80:F126)</f>
        <v>0</v>
      </c>
      <c r="G127" s="1504">
        <f>SUM(G80:G126)</f>
        <v>0</v>
      </c>
      <c r="H127" s="1505">
        <f>SUM(H80:H126)</f>
        <v>0</v>
      </c>
      <c r="I127" s="340">
        <v>116</v>
      </c>
      <c r="J127" s="357"/>
      <c r="K127" s="1420" t="str">
        <f t="shared" si="9"/>
        <v/>
      </c>
    </row>
    <row r="128" spans="2:11" ht="15" customHeight="1" thickTop="1">
      <c r="B128" s="355" t="s">
        <v>1291</v>
      </c>
      <c r="C128" s="356" t="s">
        <v>346</v>
      </c>
      <c r="D128" s="1506"/>
      <c r="E128" s="1507"/>
      <c r="F128" s="1507"/>
      <c r="G128" s="1507"/>
      <c r="H128" s="1508"/>
      <c r="I128" s="340">
        <v>117</v>
      </c>
      <c r="J128" s="357"/>
      <c r="K128" s="1420" t="str">
        <f t="shared" si="9"/>
        <v/>
      </c>
    </row>
    <row r="129" spans="2:12" ht="15" customHeight="1">
      <c r="B129" s="350" t="s">
        <v>1025</v>
      </c>
      <c r="C129" s="351" t="s">
        <v>347</v>
      </c>
      <c r="D129" s="1499"/>
      <c r="E129" s="1499"/>
      <c r="F129" s="1500">
        <f t="shared" ref="F129:F135" si="12">+D129+E129</f>
        <v>0</v>
      </c>
      <c r="G129" s="1499"/>
      <c r="H129" s="1501">
        <f t="shared" ref="H129:H135" si="13">+F129+G129</f>
        <v>0</v>
      </c>
      <c r="I129" s="340">
        <v>118</v>
      </c>
      <c r="J129" s="357"/>
      <c r="K129" s="1420" t="str">
        <f t="shared" si="9"/>
        <v/>
      </c>
      <c r="L129"/>
    </row>
    <row r="130" spans="2:12" ht="15" customHeight="1">
      <c r="B130" s="350" t="s">
        <v>1026</v>
      </c>
      <c r="C130" s="351" t="s">
        <v>348</v>
      </c>
      <c r="D130" s="1499"/>
      <c r="E130" s="1499"/>
      <c r="F130" s="1500">
        <f t="shared" si="12"/>
        <v>0</v>
      </c>
      <c r="G130" s="1499"/>
      <c r="H130" s="1501">
        <f t="shared" si="13"/>
        <v>0</v>
      </c>
      <c r="I130" s="340">
        <v>119</v>
      </c>
      <c r="J130" s="357"/>
      <c r="K130" s="1420" t="str">
        <f t="shared" si="9"/>
        <v/>
      </c>
    </row>
    <row r="131" spans="2:12" ht="15" customHeight="1">
      <c r="B131" s="350" t="s">
        <v>1027</v>
      </c>
      <c r="C131" s="351" t="s">
        <v>349</v>
      </c>
      <c r="D131" s="1499"/>
      <c r="E131" s="1499"/>
      <c r="F131" s="1500">
        <f t="shared" si="12"/>
        <v>0</v>
      </c>
      <c r="G131" s="1499"/>
      <c r="H131" s="1501">
        <f t="shared" si="13"/>
        <v>0</v>
      </c>
      <c r="I131" s="340">
        <v>120</v>
      </c>
      <c r="J131" s="357"/>
      <c r="K131" s="1420" t="str">
        <f t="shared" si="9"/>
        <v/>
      </c>
    </row>
    <row r="132" spans="2:12" ht="15" customHeight="1">
      <c r="B132" s="350" t="s">
        <v>706</v>
      </c>
      <c r="C132" s="351" t="s">
        <v>350</v>
      </c>
      <c r="D132" s="1499"/>
      <c r="E132" s="1499"/>
      <c r="F132" s="1500">
        <f t="shared" si="12"/>
        <v>0</v>
      </c>
      <c r="G132" s="1499"/>
      <c r="H132" s="1501">
        <f t="shared" si="13"/>
        <v>0</v>
      </c>
      <c r="I132" s="340">
        <v>121</v>
      </c>
      <c r="J132" s="357"/>
      <c r="K132" s="1420" t="str">
        <f t="shared" si="9"/>
        <v/>
      </c>
      <c r="L132"/>
    </row>
    <row r="133" spans="2:12" ht="15" customHeight="1">
      <c r="B133" s="350" t="s">
        <v>707</v>
      </c>
      <c r="C133" s="351" t="s">
        <v>351</v>
      </c>
      <c r="D133" s="1499"/>
      <c r="E133" s="1499"/>
      <c r="F133" s="1500">
        <f t="shared" si="12"/>
        <v>0</v>
      </c>
      <c r="G133" s="1499"/>
      <c r="H133" s="1501">
        <f t="shared" si="13"/>
        <v>0</v>
      </c>
      <c r="I133" s="340">
        <v>122</v>
      </c>
      <c r="J133" s="357"/>
      <c r="K133" s="1420" t="str">
        <f t="shared" si="9"/>
        <v/>
      </c>
      <c r="L133"/>
    </row>
    <row r="134" spans="2:12" ht="15" customHeight="1">
      <c r="B134" s="350" t="s">
        <v>1028</v>
      </c>
      <c r="C134" s="351" t="s">
        <v>352</v>
      </c>
      <c r="D134" s="1499"/>
      <c r="E134" s="1499"/>
      <c r="F134" s="1500">
        <f t="shared" si="12"/>
        <v>0</v>
      </c>
      <c r="G134" s="1499"/>
      <c r="H134" s="1501">
        <f t="shared" si="13"/>
        <v>0</v>
      </c>
      <c r="I134" s="340">
        <v>123</v>
      </c>
      <c r="J134" s="357"/>
      <c r="K134" s="1420" t="str">
        <f t="shared" si="9"/>
        <v/>
      </c>
    </row>
    <row r="135" spans="2:12" ht="15" customHeight="1">
      <c r="B135" s="350" t="s">
        <v>1029</v>
      </c>
      <c r="C135" s="351" t="s">
        <v>353</v>
      </c>
      <c r="D135" s="1499"/>
      <c r="E135" s="1499"/>
      <c r="F135" s="1500">
        <f t="shared" si="12"/>
        <v>0</v>
      </c>
      <c r="G135" s="1499"/>
      <c r="H135" s="1501">
        <f t="shared" si="13"/>
        <v>0</v>
      </c>
      <c r="I135" s="340">
        <v>124</v>
      </c>
      <c r="J135" s="357"/>
      <c r="K135" s="1420" t="str">
        <f t="shared" si="9"/>
        <v/>
      </c>
    </row>
    <row r="136" spans="2:12" ht="26.45" customHeight="1" thickBot="1">
      <c r="B136" s="350" t="s">
        <v>1030</v>
      </c>
      <c r="C136" s="352" t="s">
        <v>354</v>
      </c>
      <c r="D136" s="1502">
        <f>'Schedule 7'!D36</f>
        <v>0</v>
      </c>
      <c r="E136" s="1502">
        <f>'Schedule 7'!E36</f>
        <v>0</v>
      </c>
      <c r="F136" s="1502">
        <f>'Schedule 7'!F36</f>
        <v>0</v>
      </c>
      <c r="G136" s="1502">
        <f>'Schedule 7'!G36</f>
        <v>0</v>
      </c>
      <c r="H136" s="1503">
        <f>'Schedule 7'!H36</f>
        <v>0</v>
      </c>
      <c r="I136" s="340">
        <v>125</v>
      </c>
      <c r="J136" s="357"/>
      <c r="K136" s="1420" t="str">
        <f t="shared" si="9"/>
        <v/>
      </c>
    </row>
    <row r="137" spans="2:12" ht="15" customHeight="1" thickTop="1" thickBot="1">
      <c r="B137" s="353" t="s">
        <v>1031</v>
      </c>
      <c r="C137" s="354" t="s">
        <v>355</v>
      </c>
      <c r="D137" s="1504">
        <f>SUM(D129:D136)</f>
        <v>0</v>
      </c>
      <c r="E137" s="1504">
        <f>SUM(E129:E136)</f>
        <v>0</v>
      </c>
      <c r="F137" s="1504">
        <f>SUM(F129:F136)</f>
        <v>0</v>
      </c>
      <c r="G137" s="1504">
        <f>SUM(G129:G136)</f>
        <v>0</v>
      </c>
      <c r="H137" s="1505">
        <f>SUM(H129:H136)</f>
        <v>0</v>
      </c>
      <c r="I137" s="340">
        <v>126</v>
      </c>
      <c r="J137" s="357"/>
      <c r="K137" s="1420" t="str">
        <f t="shared" si="9"/>
        <v/>
      </c>
      <c r="L137"/>
    </row>
    <row r="138" spans="2:12" ht="15" customHeight="1" thickTop="1">
      <c r="B138" s="355" t="s">
        <v>1292</v>
      </c>
      <c r="C138" s="356" t="s">
        <v>356</v>
      </c>
      <c r="D138" s="1506"/>
      <c r="E138" s="1507"/>
      <c r="F138" s="1507"/>
      <c r="G138" s="1507"/>
      <c r="H138" s="1508"/>
      <c r="I138" s="340">
        <v>127</v>
      </c>
      <c r="J138" s="357"/>
      <c r="K138" s="1420" t="str">
        <f t="shared" si="9"/>
        <v/>
      </c>
    </row>
    <row r="139" spans="2:12" ht="15" customHeight="1">
      <c r="B139" s="350" t="s">
        <v>1032</v>
      </c>
      <c r="C139" s="351" t="s">
        <v>357</v>
      </c>
      <c r="D139" s="1499"/>
      <c r="E139" s="1499"/>
      <c r="F139" s="1500">
        <f>+D139+E139</f>
        <v>0</v>
      </c>
      <c r="G139" s="1513">
        <f t="shared" ref="G139:G153" si="14">-F139</f>
        <v>0</v>
      </c>
      <c r="H139" s="1514"/>
      <c r="I139" s="340">
        <v>128</v>
      </c>
      <c r="J139" s="357"/>
      <c r="K139" s="1420" t="str">
        <f t="shared" si="9"/>
        <v/>
      </c>
    </row>
    <row r="140" spans="2:12" ht="15" customHeight="1">
      <c r="B140" s="350" t="s">
        <v>1033</v>
      </c>
      <c r="C140" s="351" t="s">
        <v>358</v>
      </c>
      <c r="D140" s="1499"/>
      <c r="E140" s="1499"/>
      <c r="F140" s="1500">
        <f>+D140+E140</f>
        <v>0</v>
      </c>
      <c r="G140" s="1513">
        <f t="shared" si="14"/>
        <v>0</v>
      </c>
      <c r="H140" s="1514"/>
      <c r="I140" s="340">
        <v>129</v>
      </c>
      <c r="J140" s="357"/>
      <c r="K140" s="1420" t="str">
        <f t="shared" si="9"/>
        <v/>
      </c>
    </row>
    <row r="141" spans="2:12" ht="15" customHeight="1">
      <c r="B141" s="350" t="s">
        <v>1034</v>
      </c>
      <c r="C141" s="351" t="s">
        <v>359</v>
      </c>
      <c r="D141" s="1499"/>
      <c r="E141" s="1499"/>
      <c r="F141" s="1500">
        <f t="shared" ref="F141:F152" si="15">+D141+E141</f>
        <v>0</v>
      </c>
      <c r="G141" s="1513">
        <f t="shared" si="14"/>
        <v>0</v>
      </c>
      <c r="H141" s="1514"/>
      <c r="I141" s="340">
        <v>130</v>
      </c>
      <c r="J141" s="357"/>
      <c r="K141" s="1420" t="str">
        <f t="shared" si="9"/>
        <v/>
      </c>
    </row>
    <row r="142" spans="2:12" ht="15" customHeight="1">
      <c r="B142" s="350" t="s">
        <v>1035</v>
      </c>
      <c r="C142" s="351" t="s">
        <v>360</v>
      </c>
      <c r="D142" s="1499"/>
      <c r="E142" s="1499"/>
      <c r="F142" s="1500">
        <f t="shared" si="15"/>
        <v>0</v>
      </c>
      <c r="G142" s="1513">
        <f t="shared" si="14"/>
        <v>0</v>
      </c>
      <c r="H142" s="1514"/>
      <c r="I142" s="340">
        <v>131</v>
      </c>
      <c r="J142" s="357"/>
      <c r="K142" s="1420" t="str">
        <f t="shared" si="9"/>
        <v/>
      </c>
    </row>
    <row r="143" spans="2:12" ht="15" customHeight="1">
      <c r="B143" s="350" t="s">
        <v>1036</v>
      </c>
      <c r="C143" s="351" t="s">
        <v>361</v>
      </c>
      <c r="D143" s="1499"/>
      <c r="E143" s="1499"/>
      <c r="F143" s="1500">
        <f t="shared" si="15"/>
        <v>0</v>
      </c>
      <c r="G143" s="1513">
        <f t="shared" si="14"/>
        <v>0</v>
      </c>
      <c r="H143" s="1514"/>
      <c r="I143" s="340">
        <v>132</v>
      </c>
      <c r="J143" s="357"/>
      <c r="K143" s="1420" t="str">
        <f t="shared" si="9"/>
        <v/>
      </c>
    </row>
    <row r="144" spans="2:12" ht="15" customHeight="1">
      <c r="B144" s="350" t="s">
        <v>1037</v>
      </c>
      <c r="C144" s="351" t="s">
        <v>362</v>
      </c>
      <c r="D144" s="1499"/>
      <c r="E144" s="1499"/>
      <c r="F144" s="1500">
        <f t="shared" si="15"/>
        <v>0</v>
      </c>
      <c r="G144" s="1513">
        <f t="shared" si="14"/>
        <v>0</v>
      </c>
      <c r="H144" s="1514"/>
      <c r="I144" s="340">
        <v>133</v>
      </c>
      <c r="J144" s="357"/>
      <c r="K144" s="1420" t="str">
        <f t="shared" ref="K144:K157" si="16">IF(H144&lt;0,"WARNING: Negative Allowable Expense Noted","")</f>
        <v/>
      </c>
    </row>
    <row r="145" spans="2:12" ht="15" customHeight="1">
      <c r="B145" s="350" t="s">
        <v>1038</v>
      </c>
      <c r="C145" s="351" t="s">
        <v>363</v>
      </c>
      <c r="D145" s="1499"/>
      <c r="E145" s="1499"/>
      <c r="F145" s="1500">
        <f t="shared" si="15"/>
        <v>0</v>
      </c>
      <c r="G145" s="1513">
        <f t="shared" si="14"/>
        <v>0</v>
      </c>
      <c r="H145" s="1514"/>
      <c r="I145" s="340">
        <v>134</v>
      </c>
      <c r="J145" s="357"/>
      <c r="K145" s="1420" t="str">
        <f t="shared" si="16"/>
        <v/>
      </c>
    </row>
    <row r="146" spans="2:12" ht="15" customHeight="1">
      <c r="B146" s="350" t="s">
        <v>1039</v>
      </c>
      <c r="C146" s="351" t="s">
        <v>364</v>
      </c>
      <c r="D146" s="1499"/>
      <c r="E146" s="1499"/>
      <c r="F146" s="1500">
        <f t="shared" si="15"/>
        <v>0</v>
      </c>
      <c r="G146" s="1513">
        <f t="shared" si="14"/>
        <v>0</v>
      </c>
      <c r="H146" s="1514"/>
      <c r="I146" s="340">
        <v>135</v>
      </c>
      <c r="J146" s="357"/>
      <c r="K146" s="1420" t="str">
        <f t="shared" si="16"/>
        <v/>
      </c>
    </row>
    <row r="147" spans="2:12" ht="15" customHeight="1">
      <c r="B147" s="350" t="s">
        <v>1040</v>
      </c>
      <c r="C147" s="351" t="s">
        <v>365</v>
      </c>
      <c r="D147" s="1499"/>
      <c r="E147" s="1499"/>
      <c r="F147" s="1500">
        <f t="shared" si="15"/>
        <v>0</v>
      </c>
      <c r="G147" s="1513">
        <f t="shared" si="14"/>
        <v>0</v>
      </c>
      <c r="H147" s="1514"/>
      <c r="I147" s="340">
        <v>136</v>
      </c>
      <c r="J147" s="357"/>
      <c r="K147" s="1420" t="str">
        <f t="shared" si="16"/>
        <v/>
      </c>
    </row>
    <row r="148" spans="2:12" ht="15" customHeight="1">
      <c r="B148" s="350" t="s">
        <v>1041</v>
      </c>
      <c r="C148" s="351" t="s">
        <v>366</v>
      </c>
      <c r="D148" s="1499"/>
      <c r="E148" s="1499"/>
      <c r="F148" s="1500">
        <f t="shared" si="15"/>
        <v>0</v>
      </c>
      <c r="G148" s="1513">
        <f>-F148</f>
        <v>0</v>
      </c>
      <c r="H148" s="1514"/>
      <c r="I148" s="340">
        <v>137</v>
      </c>
      <c r="J148" s="357"/>
      <c r="K148" s="1420" t="str">
        <f t="shared" si="16"/>
        <v/>
      </c>
    </row>
    <row r="149" spans="2:12" ht="15" customHeight="1">
      <c r="B149" s="350" t="s">
        <v>1042</v>
      </c>
      <c r="C149" s="351" t="s">
        <v>367</v>
      </c>
      <c r="D149" s="1502">
        <f>+'Schedule 8'!E43</f>
        <v>0</v>
      </c>
      <c r="E149" s="1502">
        <f>+'Schedule 8'!F43</f>
        <v>0</v>
      </c>
      <c r="F149" s="1502">
        <f>+'Schedule 8'!G43</f>
        <v>0</v>
      </c>
      <c r="G149" s="1513">
        <f>-F149</f>
        <v>0</v>
      </c>
      <c r="H149" s="1514"/>
      <c r="I149" s="340">
        <v>138</v>
      </c>
      <c r="J149" s="357"/>
      <c r="K149" s="1420" t="str">
        <f t="shared" si="16"/>
        <v/>
      </c>
    </row>
    <row r="150" spans="2:12" ht="15" customHeight="1">
      <c r="B150" s="350" t="s">
        <v>1043</v>
      </c>
      <c r="C150" s="351" t="s">
        <v>368</v>
      </c>
      <c r="D150" s="1499"/>
      <c r="E150" s="1499"/>
      <c r="F150" s="1500">
        <f t="shared" si="15"/>
        <v>0</v>
      </c>
      <c r="G150" s="1513">
        <f t="shared" si="14"/>
        <v>0</v>
      </c>
      <c r="H150" s="1514"/>
      <c r="I150" s="340">
        <v>139</v>
      </c>
      <c r="J150" s="357"/>
      <c r="K150" s="1420" t="str">
        <f t="shared" si="16"/>
        <v/>
      </c>
    </row>
    <row r="151" spans="2:12" ht="15" customHeight="1">
      <c r="B151" s="350" t="s">
        <v>1044</v>
      </c>
      <c r="C151" s="351" t="s">
        <v>369</v>
      </c>
      <c r="D151" s="1499"/>
      <c r="E151" s="1499"/>
      <c r="F151" s="1500">
        <f t="shared" si="15"/>
        <v>0</v>
      </c>
      <c r="G151" s="1513">
        <f t="shared" si="14"/>
        <v>0</v>
      </c>
      <c r="H151" s="1514"/>
      <c r="I151" s="340">
        <v>140</v>
      </c>
      <c r="J151" s="357"/>
      <c r="K151" s="1420" t="str">
        <f t="shared" si="16"/>
        <v/>
      </c>
    </row>
    <row r="152" spans="2:12" ht="15" customHeight="1">
      <c r="B152" s="350" t="s">
        <v>1045</v>
      </c>
      <c r="C152" s="351" t="s">
        <v>370</v>
      </c>
      <c r="D152" s="1499"/>
      <c r="E152" s="1499"/>
      <c r="F152" s="1500">
        <f t="shared" si="15"/>
        <v>0</v>
      </c>
      <c r="G152" s="1513">
        <f t="shared" si="14"/>
        <v>0</v>
      </c>
      <c r="H152" s="1514"/>
      <c r="I152" s="340">
        <v>141</v>
      </c>
      <c r="J152" s="357"/>
      <c r="K152" s="1420" t="str">
        <f t="shared" si="16"/>
        <v/>
      </c>
    </row>
    <row r="153" spans="2:12" ht="15" customHeight="1" thickBot="1">
      <c r="B153" s="350" t="s">
        <v>1046</v>
      </c>
      <c r="C153" s="351" t="s">
        <v>371</v>
      </c>
      <c r="D153" s="1499"/>
      <c r="E153" s="1499"/>
      <c r="F153" s="1500">
        <f>+D153+E153</f>
        <v>0</v>
      </c>
      <c r="G153" s="1513">
        <f t="shared" si="14"/>
        <v>0</v>
      </c>
      <c r="H153" s="1514"/>
      <c r="I153" s="340">
        <v>142</v>
      </c>
      <c r="J153" s="357"/>
      <c r="K153" s="1420" t="str">
        <f t="shared" si="16"/>
        <v/>
      </c>
    </row>
    <row r="154" spans="2:12" ht="15" customHeight="1" thickTop="1" thickBot="1">
      <c r="B154" s="353" t="s">
        <v>1047</v>
      </c>
      <c r="C154" s="354" t="s">
        <v>372</v>
      </c>
      <c r="D154" s="1504">
        <f>SUM(D139:D153)</f>
        <v>0</v>
      </c>
      <c r="E154" s="1504">
        <f>SUM(E139:E153)</f>
        <v>0</v>
      </c>
      <c r="F154" s="1504">
        <f>SUM(F139:F153)</f>
        <v>0</v>
      </c>
      <c r="G154" s="1504">
        <f>SUM(G139:G153)</f>
        <v>0</v>
      </c>
      <c r="H154" s="1515"/>
      <c r="I154" s="340">
        <v>143</v>
      </c>
      <c r="J154" s="357"/>
      <c r="K154" s="1420" t="str">
        <f t="shared" si="16"/>
        <v/>
      </c>
    </row>
    <row r="155" spans="2:12" ht="18" customHeight="1" thickTop="1">
      <c r="B155" s="360" t="s">
        <v>1293</v>
      </c>
      <c r="C155" s="361" t="s">
        <v>936</v>
      </c>
      <c r="D155" s="1516">
        <f>+D154+D137+D127+D78+D54+D36</f>
        <v>0</v>
      </c>
      <c r="E155" s="1516">
        <f>+E154+E137+E127+E78+E54+E36</f>
        <v>0</v>
      </c>
      <c r="F155" s="1517">
        <f>+D155+E155</f>
        <v>0</v>
      </c>
      <c r="G155" s="1516">
        <f>+G154+G137+G127+G78+G54+G36</f>
        <v>0</v>
      </c>
      <c r="H155" s="1518">
        <f>+F155+G155</f>
        <v>0</v>
      </c>
      <c r="I155" s="340">
        <v>144</v>
      </c>
      <c r="J155" s="357"/>
      <c r="K155" s="1420" t="str">
        <f t="shared" si="16"/>
        <v/>
      </c>
    </row>
    <row r="156" spans="2:12" ht="18" customHeight="1" thickBot="1">
      <c r="B156" s="362" t="s">
        <v>1294</v>
      </c>
      <c r="C156" s="363" t="s">
        <v>373</v>
      </c>
      <c r="D156" s="1519">
        <f>'Form 19'!D33</f>
        <v>0</v>
      </c>
      <c r="E156" s="1519">
        <f>'Form 19'!E33</f>
        <v>0</v>
      </c>
      <c r="F156" s="1519">
        <f>'Form 19'!F33</f>
        <v>0</v>
      </c>
      <c r="G156" s="1519">
        <f>'Form 19'!G33</f>
        <v>0</v>
      </c>
      <c r="H156" s="1520">
        <f>'Form 19'!H33</f>
        <v>0</v>
      </c>
      <c r="I156" s="340">
        <v>145</v>
      </c>
      <c r="J156" s="357"/>
      <c r="K156" s="1420" t="str">
        <f t="shared" si="16"/>
        <v/>
      </c>
    </row>
    <row r="157" spans="2:12" ht="18" customHeight="1" thickTop="1">
      <c r="B157" s="364" t="s">
        <v>1295</v>
      </c>
      <c r="C157" s="365" t="s">
        <v>374</v>
      </c>
      <c r="D157" s="1521">
        <f>+D155+D156</f>
        <v>0</v>
      </c>
      <c r="E157" s="1521">
        <f>+E155+E156</f>
        <v>0</v>
      </c>
      <c r="F157" s="1521">
        <f>+F155+F156</f>
        <v>0</v>
      </c>
      <c r="G157" s="1521">
        <f>+G155+G156</f>
        <v>0</v>
      </c>
      <c r="H157" s="1522">
        <f>+H155+H156</f>
        <v>0</v>
      </c>
      <c r="I157" s="340">
        <v>146</v>
      </c>
      <c r="J157" s="357"/>
      <c r="K157" s="1420" t="str">
        <f t="shared" si="16"/>
        <v/>
      </c>
    </row>
    <row r="158" spans="2:12" ht="12.2" customHeight="1">
      <c r="B158" s="366" t="s">
        <v>1296</v>
      </c>
      <c r="C158" s="346" t="s">
        <v>375</v>
      </c>
      <c r="D158" s="1523"/>
      <c r="E158" s="1524"/>
      <c r="F158" s="1524"/>
      <c r="G158" s="1524"/>
      <c r="H158" s="1501"/>
      <c r="I158" s="340">
        <v>147</v>
      </c>
      <c r="J158" s="357"/>
    </row>
    <row r="159" spans="2:12" ht="12.2" customHeight="1" thickBot="1">
      <c r="B159" s="367"/>
      <c r="C159" s="368" t="s">
        <v>376</v>
      </c>
      <c r="D159" s="1525"/>
      <c r="E159" s="1526"/>
      <c r="F159" s="1526"/>
      <c r="G159" s="1526"/>
      <c r="H159" s="1527">
        <f>+'Form 3'!F37</f>
        <v>0</v>
      </c>
      <c r="I159" s="340">
        <v>148</v>
      </c>
      <c r="J159" s="357"/>
      <c r="K159" s="1420"/>
      <c r="L159"/>
    </row>
    <row r="160" spans="2:12" ht="12.2" customHeight="1" thickTop="1">
      <c r="B160" s="369"/>
      <c r="C160" s="370"/>
      <c r="D160" s="370"/>
      <c r="E160" s="370"/>
      <c r="F160" s="370"/>
      <c r="G160" s="371" t="s">
        <v>76</v>
      </c>
      <c r="H160" s="372" t="s">
        <v>77</v>
      </c>
      <c r="I160" s="340">
        <v>149</v>
      </c>
      <c r="J160"/>
    </row>
    <row r="161" spans="2:12" ht="45">
      <c r="B161" s="373" t="s">
        <v>1271</v>
      </c>
      <c r="C161" s="374"/>
      <c r="D161" s="374"/>
      <c r="E161" s="374"/>
      <c r="F161" s="374"/>
      <c r="G161" s="343" t="s">
        <v>13176</v>
      </c>
      <c r="H161" s="344" t="s">
        <v>13177</v>
      </c>
      <c r="I161" s="340">
        <v>150</v>
      </c>
      <c r="J161"/>
    </row>
    <row r="162" spans="2:12" ht="15" customHeight="1">
      <c r="B162" s="375" t="s">
        <v>1388</v>
      </c>
      <c r="C162" s="376" t="s">
        <v>377</v>
      </c>
      <c r="D162" s="318"/>
      <c r="E162" s="318"/>
      <c r="F162" s="318"/>
      <c r="G162" s="1528">
        <f>H36</f>
        <v>0</v>
      </c>
      <c r="H162" s="381">
        <f>IF(H$159=0,0,ROUND(G162/H$159,2))</f>
        <v>0</v>
      </c>
      <c r="I162" s="340">
        <v>151</v>
      </c>
      <c r="J162"/>
    </row>
    <row r="163" spans="2:12" ht="15" customHeight="1">
      <c r="B163" s="350" t="s">
        <v>378</v>
      </c>
      <c r="C163" s="351" t="s">
        <v>379</v>
      </c>
      <c r="D163" s="377"/>
      <c r="E163" s="377"/>
      <c r="F163" s="377"/>
      <c r="G163" s="1500">
        <f>+H54</f>
        <v>0</v>
      </c>
      <c r="H163" s="382">
        <f t="shared" ref="H163:H166" si="17">IF(H$159=0,0,ROUND(G163/H$159,2))</f>
        <v>0</v>
      </c>
      <c r="I163" s="340">
        <v>152</v>
      </c>
      <c r="J163"/>
    </row>
    <row r="164" spans="2:12" ht="15" customHeight="1">
      <c r="B164" s="350" t="s">
        <v>380</v>
      </c>
      <c r="C164" s="351" t="s">
        <v>14402</v>
      </c>
      <c r="D164" s="377"/>
      <c r="E164" s="377"/>
      <c r="F164" s="377"/>
      <c r="G164" s="1500">
        <f>+H78</f>
        <v>0</v>
      </c>
      <c r="H164" s="382">
        <f>IF(Percentage_of_Occupancy &gt; 0.8,IF(H$159=0,0,ROUND(G164/H$159,2)),_D002884)</f>
        <v>0</v>
      </c>
      <c r="I164" s="340">
        <v>153</v>
      </c>
      <c r="J164"/>
    </row>
    <row r="165" spans="2:12" ht="15" customHeight="1">
      <c r="B165" s="350" t="s">
        <v>381</v>
      </c>
      <c r="C165" s="351" t="s">
        <v>14401</v>
      </c>
      <c r="D165" s="377"/>
      <c r="E165" s="377"/>
      <c r="F165" s="377"/>
      <c r="G165" s="1500">
        <f>+H127</f>
        <v>0</v>
      </c>
      <c r="H165" s="382">
        <f>IF(Percentage_of_Occupancy &gt; 0.8,IF(H$159=0,0,ROUND(G165/H$159,2)),_D002885)</f>
        <v>0</v>
      </c>
      <c r="I165" s="340">
        <v>154</v>
      </c>
      <c r="J165"/>
    </row>
    <row r="166" spans="2:12" ht="15" customHeight="1">
      <c r="B166" s="350" t="s">
        <v>382</v>
      </c>
      <c r="C166" s="351" t="s">
        <v>383</v>
      </c>
      <c r="D166" s="377"/>
      <c r="E166" s="377"/>
      <c r="F166" s="377"/>
      <c r="G166" s="1500">
        <f>+H137</f>
        <v>0</v>
      </c>
      <c r="H166" s="382">
        <f t="shared" si="17"/>
        <v>0</v>
      </c>
      <c r="I166" s="340">
        <v>155</v>
      </c>
      <c r="J166"/>
    </row>
    <row r="167" spans="2:12" ht="15" customHeight="1" thickBot="1">
      <c r="B167" s="378" t="s">
        <v>384</v>
      </c>
      <c r="C167" s="379" t="s">
        <v>937</v>
      </c>
      <c r="D167" s="329"/>
      <c r="E167" s="329"/>
      <c r="F167" s="329"/>
      <c r="G167" s="1510">
        <f>SUM(G162:G166)</f>
        <v>0</v>
      </c>
      <c r="H167" s="383">
        <f>ROUND(SUM(H162:H166),2)</f>
        <v>0</v>
      </c>
      <c r="I167" s="340">
        <v>156</v>
      </c>
      <c r="J167"/>
    </row>
    <row r="168" spans="2:12" ht="16.5" thickTop="1">
      <c r="B168" s="380"/>
      <c r="C168" s="380"/>
      <c r="D168" s="380"/>
      <c r="E168" s="380"/>
      <c r="F168" s="380"/>
      <c r="G168" s="380"/>
      <c r="H168" s="380"/>
      <c r="I168" s="318"/>
      <c r="J168"/>
      <c r="K168" s="1420"/>
      <c r="L168"/>
    </row>
    <row r="169" spans="2:12">
      <c r="B169" s="318"/>
      <c r="C169" s="318"/>
      <c r="D169" s="318"/>
      <c r="E169" s="318"/>
      <c r="F169" s="318"/>
      <c r="G169" s="318"/>
      <c r="H169" s="318"/>
    </row>
    <row r="170" spans="2:12">
      <c r="B170" s="318"/>
      <c r="C170" s="318"/>
      <c r="D170" s="318"/>
      <c r="E170" s="318"/>
      <c r="F170" s="318"/>
      <c r="G170" s="318"/>
      <c r="H170" s="318"/>
    </row>
    <row r="171" spans="2:12" hidden="1">
      <c r="B171" s="318"/>
      <c r="C171" s="318"/>
      <c r="D171" s="318"/>
      <c r="E171" s="318"/>
      <c r="F171" s="318"/>
      <c r="G171" s="318"/>
      <c r="H171" s="318"/>
    </row>
    <row r="172" spans="2:12" hidden="1">
      <c r="B172" s="318"/>
      <c r="C172" s="318"/>
      <c r="D172" s="318"/>
      <c r="E172" s="318"/>
      <c r="F172" s="318"/>
      <c r="G172" s="318"/>
      <c r="H172" s="318"/>
    </row>
    <row r="173" spans="2:12" hidden="1">
      <c r="B173" s="318"/>
      <c r="C173" s="318"/>
      <c r="D173" s="318"/>
      <c r="E173" s="318"/>
      <c r="F173" s="318"/>
      <c r="G173" s="318"/>
      <c r="H173" s="318"/>
    </row>
    <row r="174" spans="2:12" hidden="1">
      <c r="B174" s="318"/>
      <c r="C174" s="318"/>
      <c r="D174" s="318"/>
      <c r="E174" s="318"/>
      <c r="F174" s="318"/>
      <c r="G174" s="318"/>
      <c r="H174" s="318"/>
    </row>
    <row r="175" spans="2:12" hidden="1">
      <c r="B175" s="318"/>
      <c r="C175" s="318"/>
      <c r="D175" s="318"/>
      <c r="E175" s="318"/>
      <c r="F175" s="318"/>
      <c r="G175" s="318"/>
      <c r="H175" s="318"/>
    </row>
    <row r="176" spans="2:12" hidden="1">
      <c r="B176" s="318"/>
      <c r="C176" s="318"/>
      <c r="D176" s="318"/>
      <c r="E176" s="318"/>
      <c r="F176" s="318"/>
      <c r="G176" s="318"/>
      <c r="H176" s="318"/>
    </row>
    <row r="177" spans="2:8" hidden="1">
      <c r="B177" s="318"/>
      <c r="C177" s="318"/>
      <c r="D177" s="318"/>
      <c r="E177" s="318"/>
      <c r="F177" s="318"/>
      <c r="G177" s="318"/>
      <c r="H177" s="318"/>
    </row>
    <row r="178" spans="2:8" hidden="1">
      <c r="B178" s="318"/>
      <c r="C178" s="318"/>
      <c r="D178" s="318"/>
      <c r="E178" s="318"/>
      <c r="F178" s="318"/>
      <c r="G178" s="318"/>
      <c r="H178" s="318"/>
    </row>
    <row r="179" spans="2:8" hidden="1">
      <c r="B179" s="318"/>
      <c r="C179" s="318"/>
      <c r="D179" s="318"/>
      <c r="E179" s="318"/>
      <c r="F179" s="318"/>
      <c r="G179" s="318"/>
      <c r="H179" s="318"/>
    </row>
    <row r="180" spans="2:8" hidden="1">
      <c r="B180" s="318"/>
      <c r="C180" s="318"/>
      <c r="D180" s="318"/>
      <c r="E180" s="318"/>
      <c r="F180" s="318"/>
      <c r="G180" s="318"/>
      <c r="H180" s="318"/>
    </row>
    <row r="181" spans="2:8" hidden="1">
      <c r="B181" s="318"/>
      <c r="C181" s="318"/>
      <c r="D181" s="318"/>
      <c r="E181" s="318"/>
      <c r="F181" s="318"/>
      <c r="G181" s="318"/>
      <c r="H181" s="318"/>
    </row>
    <row r="182" spans="2:8" hidden="1">
      <c r="B182" s="318"/>
      <c r="C182" s="318"/>
      <c r="D182" s="318"/>
      <c r="E182" s="318"/>
      <c r="F182" s="318"/>
      <c r="G182" s="318"/>
      <c r="H182" s="318"/>
    </row>
    <row r="183" spans="2:8" hidden="1">
      <c r="B183" s="318"/>
      <c r="C183" s="318"/>
      <c r="D183" s="318"/>
      <c r="E183" s="318"/>
      <c r="F183" s="318"/>
      <c r="G183" s="318"/>
      <c r="H183" s="318"/>
    </row>
    <row r="184" spans="2:8" hidden="1">
      <c r="B184" s="318"/>
      <c r="C184" s="318"/>
      <c r="D184" s="318"/>
      <c r="E184" s="318"/>
      <c r="F184" s="318"/>
      <c r="G184" s="318"/>
      <c r="H184" s="318"/>
    </row>
    <row r="185" spans="2:8" hidden="1">
      <c r="B185" s="318"/>
      <c r="C185" s="318"/>
      <c r="D185" s="318"/>
      <c r="E185" s="318"/>
      <c r="F185" s="318"/>
      <c r="G185" s="318"/>
      <c r="H185" s="318"/>
    </row>
    <row r="186" spans="2:8" hidden="1">
      <c r="B186" s="318"/>
      <c r="C186" s="318"/>
      <c r="D186" s="318"/>
      <c r="E186" s="318"/>
      <c r="F186" s="318"/>
      <c r="G186" s="318"/>
      <c r="H186" s="318"/>
    </row>
    <row r="187" spans="2:8" hidden="1">
      <c r="B187" s="318"/>
      <c r="C187" s="318"/>
      <c r="D187" s="318"/>
      <c r="E187" s="318"/>
      <c r="F187" s="318"/>
      <c r="G187" s="318"/>
      <c r="H187" s="318"/>
    </row>
    <row r="188" spans="2:8" hidden="1">
      <c r="B188" s="318"/>
      <c r="C188" s="318"/>
      <c r="D188" s="318"/>
      <c r="E188" s="318"/>
      <c r="F188" s="318"/>
      <c r="G188" s="318"/>
      <c r="H188" s="318"/>
    </row>
    <row r="189" spans="2:8" hidden="1">
      <c r="B189" s="318"/>
      <c r="C189" s="318"/>
      <c r="D189" s="318"/>
      <c r="E189" s="318"/>
      <c r="F189" s="318"/>
      <c r="G189" s="318"/>
      <c r="H189" s="318"/>
    </row>
    <row r="190" spans="2:8" hidden="1">
      <c r="B190" s="318"/>
      <c r="C190" s="318"/>
      <c r="D190" s="318"/>
      <c r="E190" s="318"/>
      <c r="F190" s="318"/>
      <c r="G190" s="318"/>
      <c r="H190" s="318"/>
    </row>
    <row r="191" spans="2:8" hidden="1">
      <c r="B191" s="318"/>
      <c r="C191" s="318"/>
      <c r="D191" s="318"/>
      <c r="E191" s="318"/>
      <c r="F191" s="318"/>
      <c r="G191" s="318"/>
      <c r="H191" s="318"/>
    </row>
    <row r="192" spans="2:8" hidden="1">
      <c r="B192" s="318"/>
      <c r="C192" s="318"/>
      <c r="D192" s="318"/>
      <c r="E192" s="318"/>
      <c r="F192" s="318"/>
      <c r="G192" s="318"/>
      <c r="H192" s="318"/>
    </row>
    <row r="193" spans="2:8" hidden="1">
      <c r="B193" s="318"/>
      <c r="C193" s="318"/>
      <c r="D193" s="318"/>
      <c r="E193" s="318"/>
      <c r="F193" s="318"/>
      <c r="G193" s="318"/>
      <c r="H193" s="318"/>
    </row>
    <row r="194" spans="2:8" hidden="1">
      <c r="B194" s="318"/>
      <c r="C194" s="318"/>
      <c r="D194" s="318"/>
      <c r="E194" s="318"/>
      <c r="F194" s="318"/>
      <c r="G194" s="318"/>
      <c r="H194" s="318"/>
    </row>
    <row r="195" spans="2:8" hidden="1">
      <c r="B195" s="318"/>
      <c r="C195" s="318"/>
      <c r="D195" s="318"/>
      <c r="E195" s="318"/>
      <c r="F195" s="318"/>
      <c r="G195" s="318"/>
      <c r="H195" s="318"/>
    </row>
    <row r="196" spans="2:8" hidden="1">
      <c r="B196" s="318"/>
      <c r="C196" s="318"/>
      <c r="D196" s="318"/>
      <c r="E196" s="318"/>
      <c r="F196" s="318"/>
      <c r="G196" s="318"/>
      <c r="H196" s="318"/>
    </row>
    <row r="197" spans="2:8" hidden="1">
      <c r="B197" s="318"/>
      <c r="C197" s="318"/>
      <c r="D197" s="318"/>
      <c r="E197" s="318"/>
      <c r="F197" s="318"/>
      <c r="G197" s="318"/>
      <c r="H197" s="318"/>
    </row>
    <row r="198" spans="2:8" hidden="1">
      <c r="B198" s="318"/>
      <c r="C198" s="318"/>
      <c r="D198" s="318"/>
      <c r="E198" s="318"/>
      <c r="F198" s="318"/>
      <c r="G198" s="318"/>
      <c r="H198" s="318"/>
    </row>
    <row r="199" spans="2:8" hidden="1">
      <c r="B199" s="318"/>
      <c r="C199" s="318"/>
      <c r="D199" s="318"/>
      <c r="E199" s="318"/>
      <c r="F199" s="318"/>
      <c r="G199" s="318"/>
      <c r="H199" s="318"/>
    </row>
    <row r="200" spans="2:8" hidden="1">
      <c r="B200" s="318"/>
      <c r="C200" s="318"/>
      <c r="D200" s="318"/>
      <c r="E200" s="318"/>
      <c r="F200" s="318"/>
      <c r="G200" s="318"/>
      <c r="H200" s="318"/>
    </row>
    <row r="201" spans="2:8" hidden="1">
      <c r="B201" s="318"/>
      <c r="C201" s="318"/>
      <c r="D201" s="318"/>
      <c r="E201" s="318"/>
      <c r="F201" s="318"/>
      <c r="G201" s="318"/>
      <c r="H201" s="318"/>
    </row>
    <row r="202" spans="2:8" hidden="1">
      <c r="B202" s="318"/>
      <c r="C202" s="318"/>
      <c r="D202" s="318"/>
      <c r="E202" s="318"/>
      <c r="F202" s="318"/>
      <c r="G202" s="318"/>
      <c r="H202" s="318"/>
    </row>
    <row r="203" spans="2:8" hidden="1">
      <c r="B203" s="318"/>
      <c r="C203" s="318"/>
      <c r="D203" s="318"/>
      <c r="E203" s="318"/>
      <c r="F203" s="318"/>
      <c r="G203" s="318"/>
      <c r="H203" s="318"/>
    </row>
    <row r="204" spans="2:8" hidden="1">
      <c r="B204" s="318"/>
      <c r="C204" s="318"/>
      <c r="D204" s="318"/>
      <c r="E204" s="318"/>
      <c r="F204" s="318"/>
      <c r="G204" s="318"/>
      <c r="H204" s="318"/>
    </row>
    <row r="205" spans="2:8" hidden="1">
      <c r="B205" s="318"/>
      <c r="C205" s="318"/>
      <c r="D205" s="318"/>
      <c r="E205" s="318"/>
      <c r="F205" s="318"/>
      <c r="G205" s="318"/>
      <c r="H205" s="318"/>
    </row>
    <row r="206" spans="2:8" hidden="1">
      <c r="B206" s="318"/>
      <c r="C206" s="318"/>
      <c r="D206" s="318"/>
      <c r="E206" s="318"/>
      <c r="F206" s="318"/>
      <c r="G206" s="318"/>
      <c r="H206" s="318"/>
    </row>
    <row r="207" spans="2:8" hidden="1">
      <c r="B207" s="318"/>
      <c r="C207" s="318"/>
      <c r="D207" s="318"/>
      <c r="E207" s="318"/>
      <c r="F207" s="318"/>
      <c r="G207" s="318"/>
      <c r="H207" s="318"/>
    </row>
    <row r="208" spans="2:8" hidden="1">
      <c r="B208" s="318"/>
      <c r="C208" s="318"/>
      <c r="D208" s="318"/>
      <c r="E208" s="318"/>
      <c r="F208" s="318"/>
      <c r="G208" s="318"/>
      <c r="H208" s="318"/>
    </row>
    <row r="209" spans="2:8" hidden="1">
      <c r="B209" s="318"/>
      <c r="C209" s="318"/>
      <c r="D209" s="318"/>
      <c r="E209" s="318"/>
      <c r="F209" s="318"/>
      <c r="G209" s="318"/>
      <c r="H209" s="318"/>
    </row>
    <row r="210" spans="2:8" hidden="1">
      <c r="B210" s="318"/>
      <c r="C210" s="318"/>
      <c r="D210" s="318"/>
      <c r="E210" s="318"/>
      <c r="F210" s="318"/>
      <c r="G210" s="318"/>
      <c r="H210" s="318"/>
    </row>
    <row r="211" spans="2:8" hidden="1">
      <c r="B211" s="318"/>
      <c r="C211" s="318"/>
      <c r="D211" s="318"/>
      <c r="E211" s="318"/>
      <c r="F211" s="318"/>
      <c r="G211" s="318"/>
      <c r="H211" s="318"/>
    </row>
    <row r="212" spans="2:8" hidden="1">
      <c r="B212" s="318"/>
      <c r="C212" s="318"/>
      <c r="D212" s="318"/>
      <c r="E212" s="318"/>
      <c r="F212" s="318"/>
      <c r="G212" s="318"/>
      <c r="H212" s="318"/>
    </row>
    <row r="213" spans="2:8" hidden="1">
      <c r="B213" s="318"/>
      <c r="C213" s="318"/>
      <c r="D213" s="318"/>
      <c r="E213" s="318"/>
      <c r="F213" s="318"/>
      <c r="G213" s="318"/>
      <c r="H213" s="318"/>
    </row>
    <row r="214" spans="2:8" hidden="1">
      <c r="B214" s="318"/>
      <c r="C214" s="318"/>
      <c r="D214" s="318"/>
      <c r="E214" s="318"/>
      <c r="F214" s="318"/>
      <c r="G214" s="318"/>
      <c r="H214" s="318"/>
    </row>
    <row r="215" spans="2:8" hidden="1">
      <c r="B215" s="318"/>
      <c r="C215" s="318"/>
      <c r="D215" s="318"/>
      <c r="E215" s="318"/>
      <c r="F215" s="318"/>
      <c r="G215" s="318"/>
      <c r="H215" s="318"/>
    </row>
    <row r="216" spans="2:8" hidden="1">
      <c r="B216" s="318"/>
      <c r="C216" s="318"/>
      <c r="D216" s="318"/>
      <c r="E216" s="318"/>
      <c r="F216" s="318"/>
      <c r="G216" s="318"/>
      <c r="H216" s="318"/>
    </row>
    <row r="217" spans="2:8" hidden="1">
      <c r="B217" s="318"/>
      <c r="C217" s="318"/>
      <c r="D217" s="318"/>
      <c r="E217" s="318"/>
      <c r="F217" s="318"/>
      <c r="G217" s="318"/>
      <c r="H217" s="318"/>
    </row>
    <row r="218" spans="2:8"/>
    <row r="219" spans="2:8"/>
    <row r="220" spans="2:8"/>
  </sheetData>
  <sheetProtection algorithmName="SHA-512" hashValue="Yc95Y8hHRFjJl/8qB4NMxI6SoIu7EDR4/8mRmaBsKECVLfVoKLZuxMVv9H+3xdxIWOeVf0wS302noKRcHZn1Og==" saltValue="rKP7/iAI3iRzpSQzgknzgw==" spinCount="100000" sheet="1" objects="1" scenarios="1"/>
  <mergeCells count="2">
    <mergeCell ref="G1:H6"/>
    <mergeCell ref="B7:C7"/>
  </mergeCells>
  <hyperlinks>
    <hyperlink ref="B7" location="Checklist!A1" display="Click here to go back to the instructions" xr:uid="{9D844D93-BF73-4C30-A073-78F43F6095BE}"/>
  </hyperlinks>
  <printOptions horizontalCentered="1"/>
  <pageMargins left="0.25" right="0.25" top="0.75" bottom="0.75" header="0.3" footer="0.3"/>
  <pageSetup scale="74" fitToHeight="4" orientation="portrait" r:id="rId1"/>
  <headerFooter alignWithMargins="0">
    <oddFooter>&amp;C&amp;10&amp;A Page &amp;P of &amp;N</oddFooter>
  </headerFooter>
  <rowBreaks count="3" manualBreakCount="3">
    <brk id="54" min="1" max="7" man="1"/>
    <brk id="78" min="1" max="7" man="1"/>
    <brk id="127" min="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12706</vt:i4>
      </vt:variant>
    </vt:vector>
  </HeadingPairs>
  <TitlesOfParts>
    <vt:vector size="12771" baseType="lpstr">
      <vt:lpstr>Notes to Spreadsheet</vt:lpstr>
      <vt:lpstr>Checklist</vt:lpstr>
      <vt:lpstr>Form 1</vt:lpstr>
      <vt:lpstr>Form 2</vt:lpstr>
      <vt:lpstr>Form 3</vt:lpstr>
      <vt:lpstr>Form 4</vt:lpstr>
      <vt:lpstr>Form 5</vt:lpstr>
      <vt:lpstr>Form 6</vt:lpstr>
      <vt:lpstr>Form 7 1 of 2</vt:lpstr>
      <vt:lpstr>Form 7 2 of 2</vt:lpstr>
      <vt:lpstr>Form 7-1 1 of 2</vt:lpstr>
      <vt:lpstr>Form 7-1 2 of 2</vt:lpstr>
      <vt:lpstr>Form 8-1</vt:lpstr>
      <vt:lpstr>Form 8-2</vt:lpstr>
      <vt:lpstr>Form 9</vt:lpstr>
      <vt:lpstr>Form 10</vt:lpstr>
      <vt:lpstr>Form 11</vt:lpstr>
      <vt:lpstr>Form 12</vt:lpstr>
      <vt:lpstr>Form 13</vt:lpstr>
      <vt:lpstr>Form 14</vt:lpstr>
      <vt:lpstr>Form 15</vt:lpstr>
      <vt:lpstr>Form 15-2</vt:lpstr>
      <vt:lpstr>Form 15-3</vt:lpstr>
      <vt:lpstr>Form 15-4</vt:lpstr>
      <vt:lpstr>Form 15-5</vt:lpstr>
      <vt:lpstr>Form 15-6</vt:lpstr>
      <vt:lpstr>Form 15-7</vt:lpstr>
      <vt:lpstr>Form 15-8</vt:lpstr>
      <vt:lpstr>Form 15-9</vt:lpstr>
      <vt:lpstr>Form 15-10</vt:lpstr>
      <vt:lpstr>Form 16</vt:lpstr>
      <vt:lpstr>Form 17</vt:lpstr>
      <vt:lpstr>Form 17-2</vt:lpstr>
      <vt:lpstr>Form 17-3</vt:lpstr>
      <vt:lpstr>Form 18</vt:lpstr>
      <vt:lpstr>Form 18-2</vt:lpstr>
      <vt:lpstr>Form 18-3</vt:lpstr>
      <vt:lpstr>Form 19</vt:lpstr>
      <vt:lpstr>Schedule 1</vt:lpstr>
      <vt:lpstr>Schedule 2</vt:lpstr>
      <vt:lpstr>Schedule 3</vt:lpstr>
      <vt:lpstr>Schedule 4</vt:lpstr>
      <vt:lpstr>Schedule 5</vt:lpstr>
      <vt:lpstr>Schedule 6</vt:lpstr>
      <vt:lpstr>Schedule 7</vt:lpstr>
      <vt:lpstr>Schedule 8</vt:lpstr>
      <vt:lpstr>Schedule 9</vt:lpstr>
      <vt:lpstr>Schedule 10</vt:lpstr>
      <vt:lpstr>Schedule 11</vt:lpstr>
      <vt:lpstr>Schedule 11-2</vt:lpstr>
      <vt:lpstr>Schedule 11-3</vt:lpstr>
      <vt:lpstr>Schedule 12</vt:lpstr>
      <vt:lpstr>Schedule 12-2</vt:lpstr>
      <vt:lpstr>Schedule 12-3</vt:lpstr>
      <vt:lpstr>Schedule 13</vt:lpstr>
      <vt:lpstr>Schedule 13A</vt:lpstr>
      <vt:lpstr>Schedule 14</vt:lpstr>
      <vt:lpstr>Schedule 15</vt:lpstr>
      <vt:lpstr>Schedule 16</vt:lpstr>
      <vt:lpstr>Schedule 17</vt:lpstr>
      <vt:lpstr>GL or WTB</vt:lpstr>
      <vt:lpstr>Reclassifications</vt:lpstr>
      <vt:lpstr>Adjustments</vt:lpstr>
      <vt:lpstr>DOM Adjustments</vt:lpstr>
      <vt:lpstr>Change Log</vt:lpstr>
      <vt:lpstr>_C000003</vt:lpstr>
      <vt:lpstr>_C000027</vt:lpstr>
      <vt:lpstr>_C000033</vt:lpstr>
      <vt:lpstr>_C000040</vt:lpstr>
      <vt:lpstr>_C000084</vt:lpstr>
      <vt:lpstr>_C000095</vt:lpstr>
      <vt:lpstr>_C000102</vt:lpstr>
      <vt:lpstr>_C000112</vt:lpstr>
      <vt:lpstr>_C000367</vt:lpstr>
      <vt:lpstr>_C000461</vt:lpstr>
      <vt:lpstr>_C001151</vt:lpstr>
      <vt:lpstr>_C001274</vt:lpstr>
      <vt:lpstr>_C001292</vt:lpstr>
      <vt:lpstr>_C001325</vt:lpstr>
      <vt:lpstr>_C001379</vt:lpstr>
      <vt:lpstr>_C001722</vt:lpstr>
      <vt:lpstr>_C001726</vt:lpstr>
      <vt:lpstr>_C001849</vt:lpstr>
      <vt:lpstr>_C001876</vt:lpstr>
      <vt:lpstr>_C001880</vt:lpstr>
      <vt:lpstr>_C002003</vt:lpstr>
      <vt:lpstr>_C002030</vt:lpstr>
      <vt:lpstr>_C002163</vt:lpstr>
      <vt:lpstr>_C002294</vt:lpstr>
      <vt:lpstr>_C002445</vt:lpstr>
      <vt:lpstr>_C002615</vt:lpstr>
      <vt:lpstr>_C002642</vt:lpstr>
      <vt:lpstr>_C002658</vt:lpstr>
      <vt:lpstr>_C002674</vt:lpstr>
      <vt:lpstr>_C002690</vt:lpstr>
      <vt:lpstr>_C002706</vt:lpstr>
      <vt:lpstr>_C002867</vt:lpstr>
      <vt:lpstr>_C002889</vt:lpstr>
      <vt:lpstr>_C002894</vt:lpstr>
      <vt:lpstr>_C002920</vt:lpstr>
      <vt:lpstr>_C002927</vt:lpstr>
      <vt:lpstr>_C002937</vt:lpstr>
      <vt:lpstr>_C002941</vt:lpstr>
      <vt:lpstr>_C002950</vt:lpstr>
      <vt:lpstr>_C002973</vt:lpstr>
      <vt:lpstr>_C003034</vt:lpstr>
      <vt:lpstr>_C003097</vt:lpstr>
      <vt:lpstr>_C003268</vt:lpstr>
      <vt:lpstr>_C003275</vt:lpstr>
      <vt:lpstr>_C003460</vt:lpstr>
      <vt:lpstr>_C003470</vt:lpstr>
      <vt:lpstr>_C003615</vt:lpstr>
      <vt:lpstr>_C003698</vt:lpstr>
      <vt:lpstr>_C003799</vt:lpstr>
      <vt:lpstr>_C003950</vt:lpstr>
      <vt:lpstr>_C004112</vt:lpstr>
      <vt:lpstr>_C004274</vt:lpstr>
      <vt:lpstr>_C004439</vt:lpstr>
      <vt:lpstr>_C004910</vt:lpstr>
      <vt:lpstr>_C005133</vt:lpstr>
      <vt:lpstr>_C005196</vt:lpstr>
      <vt:lpstr>_C005378</vt:lpstr>
      <vt:lpstr>_C005541</vt:lpstr>
      <vt:lpstr>_C005600</vt:lpstr>
      <vt:lpstr>_C005692</vt:lpstr>
      <vt:lpstr>_C006031</vt:lpstr>
      <vt:lpstr>_C006117</vt:lpstr>
      <vt:lpstr>_C006418</vt:lpstr>
      <vt:lpstr>_C006542</vt:lpstr>
      <vt:lpstr>_C006731</vt:lpstr>
      <vt:lpstr>_C006748</vt:lpstr>
      <vt:lpstr>_C006799</vt:lpstr>
      <vt:lpstr>_C007302</vt:lpstr>
      <vt:lpstr>_C007805</vt:lpstr>
      <vt:lpstr>_C007809</vt:lpstr>
      <vt:lpstr>_C007950</vt:lpstr>
      <vt:lpstr>_C007968</vt:lpstr>
      <vt:lpstr>_C008001</vt:lpstr>
      <vt:lpstr>_C008083</vt:lpstr>
      <vt:lpstr>_C008312</vt:lpstr>
      <vt:lpstr>_C008317</vt:lpstr>
      <vt:lpstr>_C008347</vt:lpstr>
      <vt:lpstr>_C008376</vt:lpstr>
      <vt:lpstr>_C008433</vt:lpstr>
      <vt:lpstr>_C008488</vt:lpstr>
      <vt:lpstr>_C008516</vt:lpstr>
      <vt:lpstr>_C008545</vt:lpstr>
      <vt:lpstr>_C008602</vt:lpstr>
      <vt:lpstr>_C008657</vt:lpstr>
      <vt:lpstr>_C008685</vt:lpstr>
      <vt:lpstr>_C008714</vt:lpstr>
      <vt:lpstr>_C008771</vt:lpstr>
      <vt:lpstr>_C008826</vt:lpstr>
      <vt:lpstr>_C008854</vt:lpstr>
      <vt:lpstr>_C008883</vt:lpstr>
      <vt:lpstr>_C008940</vt:lpstr>
      <vt:lpstr>_C008995</vt:lpstr>
      <vt:lpstr>_C009023</vt:lpstr>
      <vt:lpstr>_C009052</vt:lpstr>
      <vt:lpstr>_C009109</vt:lpstr>
      <vt:lpstr>_C009164</vt:lpstr>
      <vt:lpstr>_C009192</vt:lpstr>
      <vt:lpstr>_C009221</vt:lpstr>
      <vt:lpstr>_C009278</vt:lpstr>
      <vt:lpstr>_C009333</vt:lpstr>
      <vt:lpstr>_C009361</vt:lpstr>
      <vt:lpstr>_C009390</vt:lpstr>
      <vt:lpstr>_C009446</vt:lpstr>
      <vt:lpstr>_C009504</vt:lpstr>
      <vt:lpstr>_C009532</vt:lpstr>
      <vt:lpstr>_C009561</vt:lpstr>
      <vt:lpstr>_C009618</vt:lpstr>
      <vt:lpstr>_C009673</vt:lpstr>
      <vt:lpstr>_C009701</vt:lpstr>
      <vt:lpstr>_C009730</vt:lpstr>
      <vt:lpstr>_C009787</vt:lpstr>
      <vt:lpstr>_C009842</vt:lpstr>
      <vt:lpstr>_C009846</vt:lpstr>
      <vt:lpstr>_C010015</vt:lpstr>
      <vt:lpstr>_C010021</vt:lpstr>
      <vt:lpstr>_C010156</vt:lpstr>
      <vt:lpstr>_C010160</vt:lpstr>
      <vt:lpstr>_C010329</vt:lpstr>
      <vt:lpstr>_C010337</vt:lpstr>
      <vt:lpstr>_C010471</vt:lpstr>
      <vt:lpstr>_C010554</vt:lpstr>
      <vt:lpstr>_C010637</vt:lpstr>
      <vt:lpstr>_C010729</vt:lpstr>
      <vt:lpstr>_C010821</vt:lpstr>
      <vt:lpstr>_C011158</vt:lpstr>
      <vt:lpstr>_C011814</vt:lpstr>
      <vt:lpstr>_C013123</vt:lpstr>
      <vt:lpstr>_C013397</vt:lpstr>
      <vt:lpstr>_C013445</vt:lpstr>
      <vt:lpstr>_C013534</vt:lpstr>
      <vt:lpstr>_D000007</vt:lpstr>
      <vt:lpstr>_D000008</vt:lpstr>
      <vt:lpstr>_D000009</vt:lpstr>
      <vt:lpstr>_D000010</vt:lpstr>
      <vt:lpstr>_D000011</vt:lpstr>
      <vt:lpstr>_D000012</vt:lpstr>
      <vt:lpstr>_D000013</vt:lpstr>
      <vt:lpstr>_D000014</vt:lpstr>
      <vt:lpstr>_D000017</vt:lpstr>
      <vt:lpstr>_D000018</vt:lpstr>
      <vt:lpstr>_D000019</vt:lpstr>
      <vt:lpstr>_D000020</vt:lpstr>
      <vt:lpstr>_D000021</vt:lpstr>
      <vt:lpstr>_D000022</vt:lpstr>
      <vt:lpstr>_D000023</vt:lpstr>
      <vt:lpstr>_D000024</vt:lpstr>
      <vt:lpstr>_D000029</vt:lpstr>
      <vt:lpstr>_D000030</vt:lpstr>
      <vt:lpstr>_D000031</vt:lpstr>
      <vt:lpstr>_D000035</vt:lpstr>
      <vt:lpstr>_D000036</vt:lpstr>
      <vt:lpstr>_D000037</vt:lpstr>
      <vt:lpstr>_D000038</vt:lpstr>
      <vt:lpstr>_D000042</vt:lpstr>
      <vt:lpstr>_D000043</vt:lpstr>
      <vt:lpstr>_D000044</vt:lpstr>
      <vt:lpstr>_D000045</vt:lpstr>
      <vt:lpstr>_D000046</vt:lpstr>
      <vt:lpstr>_D000047</vt:lpstr>
      <vt:lpstr>_D000048</vt:lpstr>
      <vt:lpstr>_D000049</vt:lpstr>
      <vt:lpstr>_D000050</vt:lpstr>
      <vt:lpstr>_D000051</vt:lpstr>
      <vt:lpstr>_D000052</vt:lpstr>
      <vt:lpstr>_D000053</vt:lpstr>
      <vt:lpstr>_D000054</vt:lpstr>
      <vt:lpstr>_D000055</vt:lpstr>
      <vt:lpstr>_D000056</vt:lpstr>
      <vt:lpstr>_D000057</vt:lpstr>
      <vt:lpstr>_D000058</vt:lpstr>
      <vt:lpstr>_D000059</vt:lpstr>
      <vt:lpstr>_D000060</vt:lpstr>
      <vt:lpstr>_D000061</vt:lpstr>
      <vt:lpstr>_D000062</vt:lpstr>
      <vt:lpstr>_D000063</vt:lpstr>
      <vt:lpstr>_D000064</vt:lpstr>
      <vt:lpstr>_D000065</vt:lpstr>
      <vt:lpstr>_D000066</vt:lpstr>
      <vt:lpstr>_D000067</vt:lpstr>
      <vt:lpstr>_D000068</vt:lpstr>
      <vt:lpstr>_D000069</vt:lpstr>
      <vt:lpstr>_D000070</vt:lpstr>
      <vt:lpstr>_D000071</vt:lpstr>
      <vt:lpstr>_D000072</vt:lpstr>
      <vt:lpstr>_D000073</vt:lpstr>
      <vt:lpstr>_D000074</vt:lpstr>
      <vt:lpstr>_D000075</vt:lpstr>
      <vt:lpstr>_D000076</vt:lpstr>
      <vt:lpstr>_D000077</vt:lpstr>
      <vt:lpstr>_D000078</vt:lpstr>
      <vt:lpstr>_D000079</vt:lpstr>
      <vt:lpstr>_D000080</vt:lpstr>
      <vt:lpstr>_D000081</vt:lpstr>
      <vt:lpstr>_D000082</vt:lpstr>
      <vt:lpstr>_D000086</vt:lpstr>
      <vt:lpstr>_D000087</vt:lpstr>
      <vt:lpstr>_D000088</vt:lpstr>
      <vt:lpstr>_D000089</vt:lpstr>
      <vt:lpstr>_D000090</vt:lpstr>
      <vt:lpstr>_D000091</vt:lpstr>
      <vt:lpstr>_D000097</vt:lpstr>
      <vt:lpstr>_D000098</vt:lpstr>
      <vt:lpstr>_D000099</vt:lpstr>
      <vt:lpstr>_D000100</vt:lpstr>
      <vt:lpstr>_D000104</vt:lpstr>
      <vt:lpstr>_D000104_</vt:lpstr>
      <vt:lpstr>_D000104__</vt:lpstr>
      <vt:lpstr>_D000104___</vt:lpstr>
      <vt:lpstr>_D000108</vt:lpstr>
      <vt:lpstr>_D000109</vt:lpstr>
      <vt:lpstr>_D000110</vt:lpstr>
      <vt:lpstr>_D000114</vt:lpstr>
      <vt:lpstr>_D000115</vt:lpstr>
      <vt:lpstr>_D000116</vt:lpstr>
      <vt:lpstr>_D000117</vt:lpstr>
      <vt:lpstr>_D000118</vt:lpstr>
      <vt:lpstr>_D000119</vt:lpstr>
      <vt:lpstr>_D000120</vt:lpstr>
      <vt:lpstr>_D000121</vt:lpstr>
      <vt:lpstr>_D000122</vt:lpstr>
      <vt:lpstr>_D000123</vt:lpstr>
      <vt:lpstr>_D000124</vt:lpstr>
      <vt:lpstr>_D000125</vt:lpstr>
      <vt:lpstr>_D000126</vt:lpstr>
      <vt:lpstr>_D000127</vt:lpstr>
      <vt:lpstr>_D000128</vt:lpstr>
      <vt:lpstr>_D000129</vt:lpstr>
      <vt:lpstr>_D000130</vt:lpstr>
      <vt:lpstr>_D000131</vt:lpstr>
      <vt:lpstr>_D000132</vt:lpstr>
      <vt:lpstr>_D000133</vt:lpstr>
      <vt:lpstr>_D000134</vt:lpstr>
      <vt:lpstr>_D000135</vt:lpstr>
      <vt:lpstr>_D000136</vt:lpstr>
      <vt:lpstr>_D000137</vt:lpstr>
      <vt:lpstr>_D000138</vt:lpstr>
      <vt:lpstr>_D000139</vt:lpstr>
      <vt:lpstr>_D000140</vt:lpstr>
      <vt:lpstr>_D000141</vt:lpstr>
      <vt:lpstr>_D000142</vt:lpstr>
      <vt:lpstr>_D000143</vt:lpstr>
      <vt:lpstr>_D000144</vt:lpstr>
      <vt:lpstr>_D000145</vt:lpstr>
      <vt:lpstr>_D000146</vt:lpstr>
      <vt:lpstr>_D000147</vt:lpstr>
      <vt:lpstr>_D000148</vt:lpstr>
      <vt:lpstr>_D000149</vt:lpstr>
      <vt:lpstr>_D000150</vt:lpstr>
      <vt:lpstr>_D000151</vt:lpstr>
      <vt:lpstr>_D000152</vt:lpstr>
      <vt:lpstr>_D000153</vt:lpstr>
      <vt:lpstr>_D000154</vt:lpstr>
      <vt:lpstr>_D000155</vt:lpstr>
      <vt:lpstr>_D000156</vt:lpstr>
      <vt:lpstr>_D000157</vt:lpstr>
      <vt:lpstr>_D000158</vt:lpstr>
      <vt:lpstr>_D000159</vt:lpstr>
      <vt:lpstr>_D000160</vt:lpstr>
      <vt:lpstr>_D000161</vt:lpstr>
      <vt:lpstr>_D000162</vt:lpstr>
      <vt:lpstr>_D000163</vt:lpstr>
      <vt:lpstr>_D000164</vt:lpstr>
      <vt:lpstr>_D000165</vt:lpstr>
      <vt:lpstr>_D000166</vt:lpstr>
      <vt:lpstr>_D000167</vt:lpstr>
      <vt:lpstr>_D000168</vt:lpstr>
      <vt:lpstr>_D000169</vt:lpstr>
      <vt:lpstr>_D000170</vt:lpstr>
      <vt:lpstr>_D000171</vt:lpstr>
      <vt:lpstr>_D000172</vt:lpstr>
      <vt:lpstr>_D000173</vt:lpstr>
      <vt:lpstr>_D000174</vt:lpstr>
      <vt:lpstr>_D000175</vt:lpstr>
      <vt:lpstr>_D000176</vt:lpstr>
      <vt:lpstr>_D000177</vt:lpstr>
      <vt:lpstr>_D000178</vt:lpstr>
      <vt:lpstr>_D000179</vt:lpstr>
      <vt:lpstr>_D000180</vt:lpstr>
      <vt:lpstr>_D000181</vt:lpstr>
      <vt:lpstr>_D000182</vt:lpstr>
      <vt:lpstr>_D000183</vt:lpstr>
      <vt:lpstr>_D000184</vt:lpstr>
      <vt:lpstr>_D000185</vt:lpstr>
      <vt:lpstr>_D000186</vt:lpstr>
      <vt:lpstr>_D000187</vt:lpstr>
      <vt:lpstr>_D000188</vt:lpstr>
      <vt:lpstr>_D000189</vt:lpstr>
      <vt:lpstr>_D000190</vt:lpstr>
      <vt:lpstr>_D000194</vt:lpstr>
      <vt:lpstr>_D000195</vt:lpstr>
      <vt:lpstr>_D000196</vt:lpstr>
      <vt:lpstr>_D000197</vt:lpstr>
      <vt:lpstr>_D000198</vt:lpstr>
      <vt:lpstr>_D000199</vt:lpstr>
      <vt:lpstr>_D000200</vt:lpstr>
      <vt:lpstr>_D000201</vt:lpstr>
      <vt:lpstr>_D000202</vt:lpstr>
      <vt:lpstr>_D000203</vt:lpstr>
      <vt:lpstr>_D000204</vt:lpstr>
      <vt:lpstr>_D000205</vt:lpstr>
      <vt:lpstr>_D000206</vt:lpstr>
      <vt:lpstr>_D000207</vt:lpstr>
      <vt:lpstr>_D000208</vt:lpstr>
      <vt:lpstr>_D000209</vt:lpstr>
      <vt:lpstr>_D000210</vt:lpstr>
      <vt:lpstr>_D000211</vt:lpstr>
      <vt:lpstr>_D000212</vt:lpstr>
      <vt:lpstr>_D000213</vt:lpstr>
      <vt:lpstr>_D000214</vt:lpstr>
      <vt:lpstr>_D000215</vt:lpstr>
      <vt:lpstr>_D000216</vt:lpstr>
      <vt:lpstr>_D000217</vt:lpstr>
      <vt:lpstr>_D000218</vt:lpstr>
      <vt:lpstr>_D000219</vt:lpstr>
      <vt:lpstr>_D000220</vt:lpstr>
      <vt:lpstr>_D000221</vt:lpstr>
      <vt:lpstr>_D000222</vt:lpstr>
      <vt:lpstr>_D000223</vt:lpstr>
      <vt:lpstr>_D000224</vt:lpstr>
      <vt:lpstr>_D000225</vt:lpstr>
      <vt:lpstr>_D000226</vt:lpstr>
      <vt:lpstr>_D000227</vt:lpstr>
      <vt:lpstr>_D000228</vt:lpstr>
      <vt:lpstr>_D000229</vt:lpstr>
      <vt:lpstr>_D000230</vt:lpstr>
      <vt:lpstr>_D000231</vt:lpstr>
      <vt:lpstr>_D000232</vt:lpstr>
      <vt:lpstr>_D000233</vt:lpstr>
      <vt:lpstr>_D000234</vt:lpstr>
      <vt:lpstr>_D000235</vt:lpstr>
      <vt:lpstr>_D000236</vt:lpstr>
      <vt:lpstr>_D000237</vt:lpstr>
      <vt:lpstr>_D000238</vt:lpstr>
      <vt:lpstr>_D000239</vt:lpstr>
      <vt:lpstr>_D000240</vt:lpstr>
      <vt:lpstr>_D000241</vt:lpstr>
      <vt:lpstr>_D000242</vt:lpstr>
      <vt:lpstr>_D000243</vt:lpstr>
      <vt:lpstr>_D000244</vt:lpstr>
      <vt:lpstr>_D000245</vt:lpstr>
      <vt:lpstr>_D000246</vt:lpstr>
      <vt:lpstr>_D000247</vt:lpstr>
      <vt:lpstr>_D000248</vt:lpstr>
      <vt:lpstr>_D000249</vt:lpstr>
      <vt:lpstr>_D000250</vt:lpstr>
      <vt:lpstr>_D000251</vt:lpstr>
      <vt:lpstr>_D000252</vt:lpstr>
      <vt:lpstr>_D000253</vt:lpstr>
      <vt:lpstr>_D000254</vt:lpstr>
      <vt:lpstr>_D000255</vt:lpstr>
      <vt:lpstr>_D000256</vt:lpstr>
      <vt:lpstr>_D000257</vt:lpstr>
      <vt:lpstr>_D000258</vt:lpstr>
      <vt:lpstr>_D000259</vt:lpstr>
      <vt:lpstr>_D000260</vt:lpstr>
      <vt:lpstr>_D000261</vt:lpstr>
      <vt:lpstr>_D000262</vt:lpstr>
      <vt:lpstr>_D000263</vt:lpstr>
      <vt:lpstr>_D000264</vt:lpstr>
      <vt:lpstr>_D000265</vt:lpstr>
      <vt:lpstr>_D000266</vt:lpstr>
      <vt:lpstr>_D000267</vt:lpstr>
      <vt:lpstr>_D000268</vt:lpstr>
      <vt:lpstr>_D000269</vt:lpstr>
      <vt:lpstr>_D000270</vt:lpstr>
      <vt:lpstr>_D000271</vt:lpstr>
      <vt:lpstr>_D000272</vt:lpstr>
      <vt:lpstr>_D000273</vt:lpstr>
      <vt:lpstr>_D000274</vt:lpstr>
      <vt:lpstr>_D000275</vt:lpstr>
      <vt:lpstr>_D000276</vt:lpstr>
      <vt:lpstr>_D000277</vt:lpstr>
      <vt:lpstr>_D000278</vt:lpstr>
      <vt:lpstr>_D000279</vt:lpstr>
      <vt:lpstr>_D000280</vt:lpstr>
      <vt:lpstr>_D000281</vt:lpstr>
      <vt:lpstr>_D000282</vt:lpstr>
      <vt:lpstr>_D000283</vt:lpstr>
      <vt:lpstr>_D000284</vt:lpstr>
      <vt:lpstr>_D000285</vt:lpstr>
      <vt:lpstr>_D000286</vt:lpstr>
      <vt:lpstr>_D000287</vt:lpstr>
      <vt:lpstr>_D000288</vt:lpstr>
      <vt:lpstr>_D000289</vt:lpstr>
      <vt:lpstr>_D000290</vt:lpstr>
      <vt:lpstr>_D000291</vt:lpstr>
      <vt:lpstr>_D000292</vt:lpstr>
      <vt:lpstr>_D000293</vt:lpstr>
      <vt:lpstr>_D000294</vt:lpstr>
      <vt:lpstr>_D000295</vt:lpstr>
      <vt:lpstr>_D000296</vt:lpstr>
      <vt:lpstr>_D000297</vt:lpstr>
      <vt:lpstr>_D000298</vt:lpstr>
      <vt:lpstr>_D000299</vt:lpstr>
      <vt:lpstr>_D000300</vt:lpstr>
      <vt:lpstr>_D000301</vt:lpstr>
      <vt:lpstr>_D000302</vt:lpstr>
      <vt:lpstr>_D000303</vt:lpstr>
      <vt:lpstr>_D000304</vt:lpstr>
      <vt:lpstr>_D000305</vt:lpstr>
      <vt:lpstr>_D000306</vt:lpstr>
      <vt:lpstr>_D000307</vt:lpstr>
      <vt:lpstr>_D000309</vt:lpstr>
      <vt:lpstr>_D000310</vt:lpstr>
      <vt:lpstr>_D000311</vt:lpstr>
      <vt:lpstr>_D000312</vt:lpstr>
      <vt:lpstr>_D000313</vt:lpstr>
      <vt:lpstr>_D000314</vt:lpstr>
      <vt:lpstr>_D000315</vt:lpstr>
      <vt:lpstr>_D000316</vt:lpstr>
      <vt:lpstr>_D000317</vt:lpstr>
      <vt:lpstr>_D000318</vt:lpstr>
      <vt:lpstr>_D000319</vt:lpstr>
      <vt:lpstr>_D000320</vt:lpstr>
      <vt:lpstr>_D000321</vt:lpstr>
      <vt:lpstr>_D000322</vt:lpstr>
      <vt:lpstr>_D000323</vt:lpstr>
      <vt:lpstr>_D000324</vt:lpstr>
      <vt:lpstr>_D000325</vt:lpstr>
      <vt:lpstr>_D000326</vt:lpstr>
      <vt:lpstr>_D000327</vt:lpstr>
      <vt:lpstr>_D000328</vt:lpstr>
      <vt:lpstr>_D000329</vt:lpstr>
      <vt:lpstr>_D000330</vt:lpstr>
      <vt:lpstr>_D000331</vt:lpstr>
      <vt:lpstr>_D000332</vt:lpstr>
      <vt:lpstr>_D000333</vt:lpstr>
      <vt:lpstr>_D000334</vt:lpstr>
      <vt:lpstr>_D000335</vt:lpstr>
      <vt:lpstr>_D000336</vt:lpstr>
      <vt:lpstr>_D000337</vt:lpstr>
      <vt:lpstr>_D000338</vt:lpstr>
      <vt:lpstr>_D000339</vt:lpstr>
      <vt:lpstr>_D000340</vt:lpstr>
      <vt:lpstr>_D000341</vt:lpstr>
      <vt:lpstr>_D000342</vt:lpstr>
      <vt:lpstr>_D000343</vt:lpstr>
      <vt:lpstr>_D000344</vt:lpstr>
      <vt:lpstr>_D000345</vt:lpstr>
      <vt:lpstr>_D000346</vt:lpstr>
      <vt:lpstr>_D000347</vt:lpstr>
      <vt:lpstr>_D000348</vt:lpstr>
      <vt:lpstr>_D000349</vt:lpstr>
      <vt:lpstr>_D000350</vt:lpstr>
      <vt:lpstr>_D000351</vt:lpstr>
      <vt:lpstr>_D000352</vt:lpstr>
      <vt:lpstr>_D000353</vt:lpstr>
      <vt:lpstr>_D000354</vt:lpstr>
      <vt:lpstr>_D000355</vt:lpstr>
      <vt:lpstr>_D000356</vt:lpstr>
      <vt:lpstr>_D000357</vt:lpstr>
      <vt:lpstr>_D000358</vt:lpstr>
      <vt:lpstr>_D000359</vt:lpstr>
      <vt:lpstr>_D000360</vt:lpstr>
      <vt:lpstr>_D000361</vt:lpstr>
      <vt:lpstr>_D000362</vt:lpstr>
      <vt:lpstr>_D000363</vt:lpstr>
      <vt:lpstr>_D000364</vt:lpstr>
      <vt:lpstr>_D000365</vt:lpstr>
      <vt:lpstr>_D000369</vt:lpstr>
      <vt:lpstr>_D000370</vt:lpstr>
      <vt:lpstr>_D000371</vt:lpstr>
      <vt:lpstr>_D000372</vt:lpstr>
      <vt:lpstr>_D000373</vt:lpstr>
      <vt:lpstr>_D000374</vt:lpstr>
      <vt:lpstr>_D000375</vt:lpstr>
      <vt:lpstr>_D000376</vt:lpstr>
      <vt:lpstr>_D000377</vt:lpstr>
      <vt:lpstr>_D000378</vt:lpstr>
      <vt:lpstr>_D000379</vt:lpstr>
      <vt:lpstr>_D000380</vt:lpstr>
      <vt:lpstr>_D000381</vt:lpstr>
      <vt:lpstr>_D000382</vt:lpstr>
      <vt:lpstr>_D000383</vt:lpstr>
      <vt:lpstr>_D000384</vt:lpstr>
      <vt:lpstr>_D000385</vt:lpstr>
      <vt:lpstr>_D000386</vt:lpstr>
      <vt:lpstr>_D000387</vt:lpstr>
      <vt:lpstr>_D000388</vt:lpstr>
      <vt:lpstr>_D000389</vt:lpstr>
      <vt:lpstr>_D000390</vt:lpstr>
      <vt:lpstr>_D000391</vt:lpstr>
      <vt:lpstr>_D000392</vt:lpstr>
      <vt:lpstr>_D000393</vt:lpstr>
      <vt:lpstr>_D000394</vt:lpstr>
      <vt:lpstr>_D000395</vt:lpstr>
      <vt:lpstr>_D000396</vt:lpstr>
      <vt:lpstr>_D000397</vt:lpstr>
      <vt:lpstr>_D000398</vt:lpstr>
      <vt:lpstr>_D000399</vt:lpstr>
      <vt:lpstr>_D000400</vt:lpstr>
      <vt:lpstr>_D000401</vt:lpstr>
      <vt:lpstr>_D000402</vt:lpstr>
      <vt:lpstr>_D000403</vt:lpstr>
      <vt:lpstr>_D000404</vt:lpstr>
      <vt:lpstr>_D000405</vt:lpstr>
      <vt:lpstr>_D000406</vt:lpstr>
      <vt:lpstr>_D000407</vt:lpstr>
      <vt:lpstr>_D000408</vt:lpstr>
      <vt:lpstr>_D000409</vt:lpstr>
      <vt:lpstr>_D000410</vt:lpstr>
      <vt:lpstr>_D000411</vt:lpstr>
      <vt:lpstr>_D000412</vt:lpstr>
      <vt:lpstr>_D000413</vt:lpstr>
      <vt:lpstr>_D000414</vt:lpstr>
      <vt:lpstr>_D000415</vt:lpstr>
      <vt:lpstr>_D000416</vt:lpstr>
      <vt:lpstr>_D000417</vt:lpstr>
      <vt:lpstr>_D000418</vt:lpstr>
      <vt:lpstr>_D000419</vt:lpstr>
      <vt:lpstr>_D000420</vt:lpstr>
      <vt:lpstr>_D000421</vt:lpstr>
      <vt:lpstr>_D000422</vt:lpstr>
      <vt:lpstr>_D000423</vt:lpstr>
      <vt:lpstr>_D000424</vt:lpstr>
      <vt:lpstr>_D000425</vt:lpstr>
      <vt:lpstr>_D000426</vt:lpstr>
      <vt:lpstr>_D000427</vt:lpstr>
      <vt:lpstr>_D000428</vt:lpstr>
      <vt:lpstr>_D000429</vt:lpstr>
      <vt:lpstr>_D000430</vt:lpstr>
      <vt:lpstr>_D000431</vt:lpstr>
      <vt:lpstr>_D000432</vt:lpstr>
      <vt:lpstr>_D000433</vt:lpstr>
      <vt:lpstr>_D000434</vt:lpstr>
      <vt:lpstr>_D000435</vt:lpstr>
      <vt:lpstr>_D000436</vt:lpstr>
      <vt:lpstr>_D000437</vt:lpstr>
      <vt:lpstr>_D000438</vt:lpstr>
      <vt:lpstr>_D000439</vt:lpstr>
      <vt:lpstr>_D000440</vt:lpstr>
      <vt:lpstr>_D000441</vt:lpstr>
      <vt:lpstr>_D000442</vt:lpstr>
      <vt:lpstr>_D000443</vt:lpstr>
      <vt:lpstr>_D000444</vt:lpstr>
      <vt:lpstr>_D000445</vt:lpstr>
      <vt:lpstr>_D000446</vt:lpstr>
      <vt:lpstr>_D000447</vt:lpstr>
      <vt:lpstr>_D000448</vt:lpstr>
      <vt:lpstr>_D000449</vt:lpstr>
      <vt:lpstr>_D000450</vt:lpstr>
      <vt:lpstr>_D000451</vt:lpstr>
      <vt:lpstr>_D000452</vt:lpstr>
      <vt:lpstr>_D000453</vt:lpstr>
      <vt:lpstr>_D000454</vt:lpstr>
      <vt:lpstr>_D000455</vt:lpstr>
      <vt:lpstr>_D000456</vt:lpstr>
      <vt:lpstr>_D000457</vt:lpstr>
      <vt:lpstr>_D000458</vt:lpstr>
      <vt:lpstr>_D000459</vt:lpstr>
      <vt:lpstr>_D000463</vt:lpstr>
      <vt:lpstr>_D000464</vt:lpstr>
      <vt:lpstr>_D000465</vt:lpstr>
      <vt:lpstr>_D000466</vt:lpstr>
      <vt:lpstr>_D000467</vt:lpstr>
      <vt:lpstr>_D000468</vt:lpstr>
      <vt:lpstr>_D000469</vt:lpstr>
      <vt:lpstr>_D000470</vt:lpstr>
      <vt:lpstr>_D000471</vt:lpstr>
      <vt:lpstr>_D000472</vt:lpstr>
      <vt:lpstr>_D000473</vt:lpstr>
      <vt:lpstr>_D000474</vt:lpstr>
      <vt:lpstr>_D000475</vt:lpstr>
      <vt:lpstr>_D000476</vt:lpstr>
      <vt:lpstr>_D000477</vt:lpstr>
      <vt:lpstr>_D000478</vt:lpstr>
      <vt:lpstr>_D000479</vt:lpstr>
      <vt:lpstr>_D000480</vt:lpstr>
      <vt:lpstr>_D000481</vt:lpstr>
      <vt:lpstr>_D000482</vt:lpstr>
      <vt:lpstr>_D000483</vt:lpstr>
      <vt:lpstr>_D000484</vt:lpstr>
      <vt:lpstr>_D000485</vt:lpstr>
      <vt:lpstr>_D000486</vt:lpstr>
      <vt:lpstr>_D000487</vt:lpstr>
      <vt:lpstr>_D000488</vt:lpstr>
      <vt:lpstr>_D000489</vt:lpstr>
      <vt:lpstr>_D000490</vt:lpstr>
      <vt:lpstr>_D000491</vt:lpstr>
      <vt:lpstr>_D000492</vt:lpstr>
      <vt:lpstr>_D000493</vt:lpstr>
      <vt:lpstr>_D000494</vt:lpstr>
      <vt:lpstr>_D000495</vt:lpstr>
      <vt:lpstr>_D000496</vt:lpstr>
      <vt:lpstr>_D000497</vt:lpstr>
      <vt:lpstr>_D000498</vt:lpstr>
      <vt:lpstr>_D000499</vt:lpstr>
      <vt:lpstr>_D000500</vt:lpstr>
      <vt:lpstr>_D000501</vt:lpstr>
      <vt:lpstr>_D000502</vt:lpstr>
      <vt:lpstr>_D000503</vt:lpstr>
      <vt:lpstr>_D000504</vt:lpstr>
      <vt:lpstr>_D000505</vt:lpstr>
      <vt:lpstr>_D000506</vt:lpstr>
      <vt:lpstr>_D000507</vt:lpstr>
      <vt:lpstr>_D000508</vt:lpstr>
      <vt:lpstr>_D000509</vt:lpstr>
      <vt:lpstr>_D000510</vt:lpstr>
      <vt:lpstr>_D000511</vt:lpstr>
      <vt:lpstr>_D000512</vt:lpstr>
      <vt:lpstr>_D000513</vt:lpstr>
      <vt:lpstr>_D000514</vt:lpstr>
      <vt:lpstr>_D000515</vt:lpstr>
      <vt:lpstr>_D000516</vt:lpstr>
      <vt:lpstr>_D000517</vt:lpstr>
      <vt:lpstr>_D000518</vt:lpstr>
      <vt:lpstr>_D000519</vt:lpstr>
      <vt:lpstr>_D000520</vt:lpstr>
      <vt:lpstr>_D000521</vt:lpstr>
      <vt:lpstr>_D000522</vt:lpstr>
      <vt:lpstr>_D000523</vt:lpstr>
      <vt:lpstr>_D000524</vt:lpstr>
      <vt:lpstr>_D000525</vt:lpstr>
      <vt:lpstr>_D000526</vt:lpstr>
      <vt:lpstr>_D000527</vt:lpstr>
      <vt:lpstr>_D000528</vt:lpstr>
      <vt:lpstr>_D000529</vt:lpstr>
      <vt:lpstr>_D000530</vt:lpstr>
      <vt:lpstr>_D000531</vt:lpstr>
      <vt:lpstr>_D000532</vt:lpstr>
      <vt:lpstr>_D000533</vt:lpstr>
      <vt:lpstr>_D000534</vt:lpstr>
      <vt:lpstr>_D000535</vt:lpstr>
      <vt:lpstr>_D000536</vt:lpstr>
      <vt:lpstr>_D000537</vt:lpstr>
      <vt:lpstr>_D000538</vt:lpstr>
      <vt:lpstr>_D000539</vt:lpstr>
      <vt:lpstr>_D000540</vt:lpstr>
      <vt:lpstr>_D000541</vt:lpstr>
      <vt:lpstr>_D000542</vt:lpstr>
      <vt:lpstr>_D000543</vt:lpstr>
      <vt:lpstr>_D000544</vt:lpstr>
      <vt:lpstr>_D000545</vt:lpstr>
      <vt:lpstr>_D000546</vt:lpstr>
      <vt:lpstr>_D000547</vt:lpstr>
      <vt:lpstr>_D000548</vt:lpstr>
      <vt:lpstr>_D000549</vt:lpstr>
      <vt:lpstr>_D000550</vt:lpstr>
      <vt:lpstr>_D000551</vt:lpstr>
      <vt:lpstr>_D000552</vt:lpstr>
      <vt:lpstr>_D000553</vt:lpstr>
      <vt:lpstr>_D000554</vt:lpstr>
      <vt:lpstr>_D000555</vt:lpstr>
      <vt:lpstr>_D000556</vt:lpstr>
      <vt:lpstr>_D000557</vt:lpstr>
      <vt:lpstr>_D000558</vt:lpstr>
      <vt:lpstr>_D000559</vt:lpstr>
      <vt:lpstr>_D000560</vt:lpstr>
      <vt:lpstr>_D000561</vt:lpstr>
      <vt:lpstr>_D000562</vt:lpstr>
      <vt:lpstr>_D000563</vt:lpstr>
      <vt:lpstr>_D000564</vt:lpstr>
      <vt:lpstr>_D000565</vt:lpstr>
      <vt:lpstr>_D000566</vt:lpstr>
      <vt:lpstr>_D000567</vt:lpstr>
      <vt:lpstr>_D000568</vt:lpstr>
      <vt:lpstr>_D000569</vt:lpstr>
      <vt:lpstr>_D000570</vt:lpstr>
      <vt:lpstr>_D000571</vt:lpstr>
      <vt:lpstr>_D000572</vt:lpstr>
      <vt:lpstr>_D000573</vt:lpstr>
      <vt:lpstr>_D000574</vt:lpstr>
      <vt:lpstr>_D000575</vt:lpstr>
      <vt:lpstr>_D000576</vt:lpstr>
      <vt:lpstr>_D000577</vt:lpstr>
      <vt:lpstr>_D000578</vt:lpstr>
      <vt:lpstr>_D000579</vt:lpstr>
      <vt:lpstr>_D000580</vt:lpstr>
      <vt:lpstr>_D000581</vt:lpstr>
      <vt:lpstr>_D000582</vt:lpstr>
      <vt:lpstr>_D000583</vt:lpstr>
      <vt:lpstr>_D000584</vt:lpstr>
      <vt:lpstr>_D000585</vt:lpstr>
      <vt:lpstr>_D000586</vt:lpstr>
      <vt:lpstr>_D000587</vt:lpstr>
      <vt:lpstr>_D000588</vt:lpstr>
      <vt:lpstr>_D000589</vt:lpstr>
      <vt:lpstr>_D000590</vt:lpstr>
      <vt:lpstr>_D000591</vt:lpstr>
      <vt:lpstr>_D000592</vt:lpstr>
      <vt:lpstr>_D000593</vt:lpstr>
      <vt:lpstr>_D000594</vt:lpstr>
      <vt:lpstr>_D000595</vt:lpstr>
      <vt:lpstr>_D000596</vt:lpstr>
      <vt:lpstr>_D000597</vt:lpstr>
      <vt:lpstr>_D000598</vt:lpstr>
      <vt:lpstr>_D000599</vt:lpstr>
      <vt:lpstr>_D000600</vt:lpstr>
      <vt:lpstr>_D000601</vt:lpstr>
      <vt:lpstr>_D000602</vt:lpstr>
      <vt:lpstr>_D000603</vt:lpstr>
      <vt:lpstr>_D000604</vt:lpstr>
      <vt:lpstr>_D000605</vt:lpstr>
      <vt:lpstr>_D000606</vt:lpstr>
      <vt:lpstr>_D000607</vt:lpstr>
      <vt:lpstr>_D000608</vt:lpstr>
      <vt:lpstr>_D000609</vt:lpstr>
      <vt:lpstr>_D000610</vt:lpstr>
      <vt:lpstr>_D000611</vt:lpstr>
      <vt:lpstr>_D000612</vt:lpstr>
      <vt:lpstr>_D000613</vt:lpstr>
      <vt:lpstr>_D000614</vt:lpstr>
      <vt:lpstr>_D000615</vt:lpstr>
      <vt:lpstr>_D000616</vt:lpstr>
      <vt:lpstr>_D000617</vt:lpstr>
      <vt:lpstr>_D000618</vt:lpstr>
      <vt:lpstr>_D000619</vt:lpstr>
      <vt:lpstr>_D000620</vt:lpstr>
      <vt:lpstr>_D000621</vt:lpstr>
      <vt:lpstr>_D000622</vt:lpstr>
      <vt:lpstr>_D000623</vt:lpstr>
      <vt:lpstr>_D000624</vt:lpstr>
      <vt:lpstr>_D000625</vt:lpstr>
      <vt:lpstr>_D000626</vt:lpstr>
      <vt:lpstr>_D000627</vt:lpstr>
      <vt:lpstr>_D000628</vt:lpstr>
      <vt:lpstr>_D000629</vt:lpstr>
      <vt:lpstr>_D000630</vt:lpstr>
      <vt:lpstr>_D000631</vt:lpstr>
      <vt:lpstr>_D000632</vt:lpstr>
      <vt:lpstr>_D000633</vt:lpstr>
      <vt:lpstr>_D000634</vt:lpstr>
      <vt:lpstr>_D000635</vt:lpstr>
      <vt:lpstr>_D000636</vt:lpstr>
      <vt:lpstr>_D000637</vt:lpstr>
      <vt:lpstr>_D000638</vt:lpstr>
      <vt:lpstr>_D000639</vt:lpstr>
      <vt:lpstr>_D000640</vt:lpstr>
      <vt:lpstr>_D000641</vt:lpstr>
      <vt:lpstr>_D000642</vt:lpstr>
      <vt:lpstr>_D000643</vt:lpstr>
      <vt:lpstr>_D000644</vt:lpstr>
      <vt:lpstr>_D000645</vt:lpstr>
      <vt:lpstr>_D000646</vt:lpstr>
      <vt:lpstr>_D000647</vt:lpstr>
      <vt:lpstr>_D000648</vt:lpstr>
      <vt:lpstr>_D000649</vt:lpstr>
      <vt:lpstr>_D000650</vt:lpstr>
      <vt:lpstr>_D000651</vt:lpstr>
      <vt:lpstr>_D000652</vt:lpstr>
      <vt:lpstr>_D000653</vt:lpstr>
      <vt:lpstr>_D000654</vt:lpstr>
      <vt:lpstr>_D000655</vt:lpstr>
      <vt:lpstr>_D000656</vt:lpstr>
      <vt:lpstr>_D000657</vt:lpstr>
      <vt:lpstr>_D000658</vt:lpstr>
      <vt:lpstr>_D000659</vt:lpstr>
      <vt:lpstr>_D000660</vt:lpstr>
      <vt:lpstr>_D000661</vt:lpstr>
      <vt:lpstr>_D000662</vt:lpstr>
      <vt:lpstr>_D000663</vt:lpstr>
      <vt:lpstr>_D000664</vt:lpstr>
      <vt:lpstr>_D000665</vt:lpstr>
      <vt:lpstr>_D000666</vt:lpstr>
      <vt:lpstr>_D000667</vt:lpstr>
      <vt:lpstr>_D000668</vt:lpstr>
      <vt:lpstr>_D000669</vt:lpstr>
      <vt:lpstr>_D000670</vt:lpstr>
      <vt:lpstr>_D000671</vt:lpstr>
      <vt:lpstr>_D000672</vt:lpstr>
      <vt:lpstr>_D000673</vt:lpstr>
      <vt:lpstr>_D000674</vt:lpstr>
      <vt:lpstr>_D000675</vt:lpstr>
      <vt:lpstr>_D000676</vt:lpstr>
      <vt:lpstr>_D000677</vt:lpstr>
      <vt:lpstr>_D000678</vt:lpstr>
      <vt:lpstr>_D000679</vt:lpstr>
      <vt:lpstr>_D000680</vt:lpstr>
      <vt:lpstr>_D000681</vt:lpstr>
      <vt:lpstr>_D000682</vt:lpstr>
      <vt:lpstr>_D000683</vt:lpstr>
      <vt:lpstr>_D000684</vt:lpstr>
      <vt:lpstr>_D000685</vt:lpstr>
      <vt:lpstr>_D000686</vt:lpstr>
      <vt:lpstr>_D000687</vt:lpstr>
      <vt:lpstr>_D000688</vt:lpstr>
      <vt:lpstr>_D000689</vt:lpstr>
      <vt:lpstr>_D000690</vt:lpstr>
      <vt:lpstr>_D000691</vt:lpstr>
      <vt:lpstr>_D000692</vt:lpstr>
      <vt:lpstr>_D000693</vt:lpstr>
      <vt:lpstr>_D000694</vt:lpstr>
      <vt:lpstr>_D000695</vt:lpstr>
      <vt:lpstr>_D000696</vt:lpstr>
      <vt:lpstr>_D000697</vt:lpstr>
      <vt:lpstr>_D000698</vt:lpstr>
      <vt:lpstr>_D000699</vt:lpstr>
      <vt:lpstr>_D000700</vt:lpstr>
      <vt:lpstr>_D000701</vt:lpstr>
      <vt:lpstr>_D000702</vt:lpstr>
      <vt:lpstr>_D000703</vt:lpstr>
      <vt:lpstr>_D000704</vt:lpstr>
      <vt:lpstr>_D000705</vt:lpstr>
      <vt:lpstr>_D000706</vt:lpstr>
      <vt:lpstr>_D000707</vt:lpstr>
      <vt:lpstr>_D000708</vt:lpstr>
      <vt:lpstr>_D000709</vt:lpstr>
      <vt:lpstr>_D000710</vt:lpstr>
      <vt:lpstr>_D000711</vt:lpstr>
      <vt:lpstr>_D000712</vt:lpstr>
      <vt:lpstr>_D000713</vt:lpstr>
      <vt:lpstr>_D000714</vt:lpstr>
      <vt:lpstr>_D000715</vt:lpstr>
      <vt:lpstr>_D000716</vt:lpstr>
      <vt:lpstr>_D000717</vt:lpstr>
      <vt:lpstr>_D000718</vt:lpstr>
      <vt:lpstr>_D000719</vt:lpstr>
      <vt:lpstr>_D000720</vt:lpstr>
      <vt:lpstr>_D000721</vt:lpstr>
      <vt:lpstr>_D000722</vt:lpstr>
      <vt:lpstr>_D000723</vt:lpstr>
      <vt:lpstr>_D000724</vt:lpstr>
      <vt:lpstr>_D000725</vt:lpstr>
      <vt:lpstr>_D000726</vt:lpstr>
      <vt:lpstr>_D000727</vt:lpstr>
      <vt:lpstr>_D000728</vt:lpstr>
      <vt:lpstr>_D000729</vt:lpstr>
      <vt:lpstr>_D000730</vt:lpstr>
      <vt:lpstr>_D000731</vt:lpstr>
      <vt:lpstr>_D000732</vt:lpstr>
      <vt:lpstr>_D000733</vt:lpstr>
      <vt:lpstr>_D000734</vt:lpstr>
      <vt:lpstr>_D000735</vt:lpstr>
      <vt:lpstr>_D000736</vt:lpstr>
      <vt:lpstr>_D000737</vt:lpstr>
      <vt:lpstr>_D000738</vt:lpstr>
      <vt:lpstr>_D000739</vt:lpstr>
      <vt:lpstr>_D000740</vt:lpstr>
      <vt:lpstr>_D000741</vt:lpstr>
      <vt:lpstr>_D000742</vt:lpstr>
      <vt:lpstr>_D000743</vt:lpstr>
      <vt:lpstr>_D000744</vt:lpstr>
      <vt:lpstr>_D000745</vt:lpstr>
      <vt:lpstr>_D000746</vt:lpstr>
      <vt:lpstr>_D000747</vt:lpstr>
      <vt:lpstr>_D000748</vt:lpstr>
      <vt:lpstr>_D000749</vt:lpstr>
      <vt:lpstr>_D000750</vt:lpstr>
      <vt:lpstr>_D000751</vt:lpstr>
      <vt:lpstr>_D000752</vt:lpstr>
      <vt:lpstr>_D000753</vt:lpstr>
      <vt:lpstr>_D000754</vt:lpstr>
      <vt:lpstr>_D000755</vt:lpstr>
      <vt:lpstr>_D000756</vt:lpstr>
      <vt:lpstr>_D000757</vt:lpstr>
      <vt:lpstr>_D000758</vt:lpstr>
      <vt:lpstr>_D000759</vt:lpstr>
      <vt:lpstr>_D000760</vt:lpstr>
      <vt:lpstr>_D000761</vt:lpstr>
      <vt:lpstr>_D000762</vt:lpstr>
      <vt:lpstr>_D000763</vt:lpstr>
      <vt:lpstr>_D000764</vt:lpstr>
      <vt:lpstr>_D000765</vt:lpstr>
      <vt:lpstr>_D000766</vt:lpstr>
      <vt:lpstr>_D000767</vt:lpstr>
      <vt:lpstr>_D000768</vt:lpstr>
      <vt:lpstr>_D000769</vt:lpstr>
      <vt:lpstr>_D000770</vt:lpstr>
      <vt:lpstr>_D000771</vt:lpstr>
      <vt:lpstr>_D000772</vt:lpstr>
      <vt:lpstr>_D000773</vt:lpstr>
      <vt:lpstr>_D000774</vt:lpstr>
      <vt:lpstr>_D000775</vt:lpstr>
      <vt:lpstr>_D000776</vt:lpstr>
      <vt:lpstr>_D000777</vt:lpstr>
      <vt:lpstr>_D000778</vt:lpstr>
      <vt:lpstr>_D000779</vt:lpstr>
      <vt:lpstr>_D000780</vt:lpstr>
      <vt:lpstr>_D000781</vt:lpstr>
      <vt:lpstr>_D000782</vt:lpstr>
      <vt:lpstr>_D000783</vt:lpstr>
      <vt:lpstr>_D000784</vt:lpstr>
      <vt:lpstr>_D000785</vt:lpstr>
      <vt:lpstr>_D000786</vt:lpstr>
      <vt:lpstr>_D000787</vt:lpstr>
      <vt:lpstr>_D000788</vt:lpstr>
      <vt:lpstr>_D000789</vt:lpstr>
      <vt:lpstr>_D000790</vt:lpstr>
      <vt:lpstr>_D000791</vt:lpstr>
      <vt:lpstr>_D000792</vt:lpstr>
      <vt:lpstr>_D000793</vt:lpstr>
      <vt:lpstr>_D000794</vt:lpstr>
      <vt:lpstr>_D000795</vt:lpstr>
      <vt:lpstr>_D000796</vt:lpstr>
      <vt:lpstr>_D000797</vt:lpstr>
      <vt:lpstr>_D000798</vt:lpstr>
      <vt:lpstr>_D000799</vt:lpstr>
      <vt:lpstr>_D000800</vt:lpstr>
      <vt:lpstr>_D000801</vt:lpstr>
      <vt:lpstr>_D000802</vt:lpstr>
      <vt:lpstr>_D000803</vt:lpstr>
      <vt:lpstr>_D000804</vt:lpstr>
      <vt:lpstr>_D000805</vt:lpstr>
      <vt:lpstr>_D000806</vt:lpstr>
      <vt:lpstr>_D000807</vt:lpstr>
      <vt:lpstr>_D000808</vt:lpstr>
      <vt:lpstr>_D000809</vt:lpstr>
      <vt:lpstr>_D000810</vt:lpstr>
      <vt:lpstr>_D000811</vt:lpstr>
      <vt:lpstr>_D000812</vt:lpstr>
      <vt:lpstr>_D000813</vt:lpstr>
      <vt:lpstr>_D000814</vt:lpstr>
      <vt:lpstr>_D000815</vt:lpstr>
      <vt:lpstr>_D000816</vt:lpstr>
      <vt:lpstr>_D000817</vt:lpstr>
      <vt:lpstr>_D000818</vt:lpstr>
      <vt:lpstr>_D000819</vt:lpstr>
      <vt:lpstr>_D000820</vt:lpstr>
      <vt:lpstr>_D000821</vt:lpstr>
      <vt:lpstr>_D000822</vt:lpstr>
      <vt:lpstr>_D000823</vt:lpstr>
      <vt:lpstr>_D000824</vt:lpstr>
      <vt:lpstr>_D000825</vt:lpstr>
      <vt:lpstr>_D000826</vt:lpstr>
      <vt:lpstr>_D000827</vt:lpstr>
      <vt:lpstr>_D000828</vt:lpstr>
      <vt:lpstr>_D000829</vt:lpstr>
      <vt:lpstr>_D000830</vt:lpstr>
      <vt:lpstr>_D000831</vt:lpstr>
      <vt:lpstr>_D000832</vt:lpstr>
      <vt:lpstr>_D000833</vt:lpstr>
      <vt:lpstr>_D000834</vt:lpstr>
      <vt:lpstr>_D000835</vt:lpstr>
      <vt:lpstr>_D000836</vt:lpstr>
      <vt:lpstr>_D000837</vt:lpstr>
      <vt:lpstr>_D000838</vt:lpstr>
      <vt:lpstr>_D000839</vt:lpstr>
      <vt:lpstr>_D000840</vt:lpstr>
      <vt:lpstr>_D000841</vt:lpstr>
      <vt:lpstr>_D000842</vt:lpstr>
      <vt:lpstr>_D000843</vt:lpstr>
      <vt:lpstr>_D000844</vt:lpstr>
      <vt:lpstr>_D000845</vt:lpstr>
      <vt:lpstr>_D000846</vt:lpstr>
      <vt:lpstr>_D000847</vt:lpstr>
      <vt:lpstr>_D000848</vt:lpstr>
      <vt:lpstr>_D000849</vt:lpstr>
      <vt:lpstr>_D000850</vt:lpstr>
      <vt:lpstr>_D000851</vt:lpstr>
      <vt:lpstr>_D000852</vt:lpstr>
      <vt:lpstr>_D000853</vt:lpstr>
      <vt:lpstr>_D000854</vt:lpstr>
      <vt:lpstr>_D000855</vt:lpstr>
      <vt:lpstr>_D000856</vt:lpstr>
      <vt:lpstr>_D000857</vt:lpstr>
      <vt:lpstr>_D000858</vt:lpstr>
      <vt:lpstr>_D000859</vt:lpstr>
      <vt:lpstr>_D000860</vt:lpstr>
      <vt:lpstr>_D000861</vt:lpstr>
      <vt:lpstr>_D000862</vt:lpstr>
      <vt:lpstr>_D000863</vt:lpstr>
      <vt:lpstr>_D000864</vt:lpstr>
      <vt:lpstr>_D000865</vt:lpstr>
      <vt:lpstr>_D000866</vt:lpstr>
      <vt:lpstr>_D000867</vt:lpstr>
      <vt:lpstr>_D000868</vt:lpstr>
      <vt:lpstr>_D000869</vt:lpstr>
      <vt:lpstr>_D000870</vt:lpstr>
      <vt:lpstr>_D000871</vt:lpstr>
      <vt:lpstr>_D000872</vt:lpstr>
      <vt:lpstr>_D000873</vt:lpstr>
      <vt:lpstr>_D000874</vt:lpstr>
      <vt:lpstr>_D000875</vt:lpstr>
      <vt:lpstr>_D000876</vt:lpstr>
      <vt:lpstr>_D000877</vt:lpstr>
      <vt:lpstr>_D000878</vt:lpstr>
      <vt:lpstr>_D000879</vt:lpstr>
      <vt:lpstr>_D000880</vt:lpstr>
      <vt:lpstr>_D000881</vt:lpstr>
      <vt:lpstr>_D000882</vt:lpstr>
      <vt:lpstr>_D000883</vt:lpstr>
      <vt:lpstr>_D000884</vt:lpstr>
      <vt:lpstr>_D000885</vt:lpstr>
      <vt:lpstr>_D000886</vt:lpstr>
      <vt:lpstr>_D000887</vt:lpstr>
      <vt:lpstr>_D000888</vt:lpstr>
      <vt:lpstr>_D000889</vt:lpstr>
      <vt:lpstr>_D000890</vt:lpstr>
      <vt:lpstr>_D000891</vt:lpstr>
      <vt:lpstr>_D000892</vt:lpstr>
      <vt:lpstr>_D000893</vt:lpstr>
      <vt:lpstr>_D000894</vt:lpstr>
      <vt:lpstr>_D000895</vt:lpstr>
      <vt:lpstr>_D000896</vt:lpstr>
      <vt:lpstr>_D000897</vt:lpstr>
      <vt:lpstr>_D000898</vt:lpstr>
      <vt:lpstr>_D000899</vt:lpstr>
      <vt:lpstr>_D000900</vt:lpstr>
      <vt:lpstr>_D000901</vt:lpstr>
      <vt:lpstr>_D000902</vt:lpstr>
      <vt:lpstr>_D000903</vt:lpstr>
      <vt:lpstr>_D000904</vt:lpstr>
      <vt:lpstr>_D000905</vt:lpstr>
      <vt:lpstr>_D000906</vt:lpstr>
      <vt:lpstr>_D000907</vt:lpstr>
      <vt:lpstr>_D000908</vt:lpstr>
      <vt:lpstr>_D000909</vt:lpstr>
      <vt:lpstr>_D000910</vt:lpstr>
      <vt:lpstr>_D000911</vt:lpstr>
      <vt:lpstr>_D000912</vt:lpstr>
      <vt:lpstr>_D000913</vt:lpstr>
      <vt:lpstr>_D000914</vt:lpstr>
      <vt:lpstr>_D000915</vt:lpstr>
      <vt:lpstr>_D000916</vt:lpstr>
      <vt:lpstr>_D000917</vt:lpstr>
      <vt:lpstr>_D000918</vt:lpstr>
      <vt:lpstr>_D000919</vt:lpstr>
      <vt:lpstr>_D000920</vt:lpstr>
      <vt:lpstr>_D000921</vt:lpstr>
      <vt:lpstr>_D000922</vt:lpstr>
      <vt:lpstr>_D000923</vt:lpstr>
      <vt:lpstr>_D000924</vt:lpstr>
      <vt:lpstr>_D000925</vt:lpstr>
      <vt:lpstr>_D000926</vt:lpstr>
      <vt:lpstr>_D000927</vt:lpstr>
      <vt:lpstr>_D000928</vt:lpstr>
      <vt:lpstr>_D000929</vt:lpstr>
      <vt:lpstr>_D000930</vt:lpstr>
      <vt:lpstr>_D000931</vt:lpstr>
      <vt:lpstr>_D000932</vt:lpstr>
      <vt:lpstr>_D000933</vt:lpstr>
      <vt:lpstr>_D000934</vt:lpstr>
      <vt:lpstr>_D000935</vt:lpstr>
      <vt:lpstr>_D000936</vt:lpstr>
      <vt:lpstr>_D000937</vt:lpstr>
      <vt:lpstr>_D000938</vt:lpstr>
      <vt:lpstr>_D000939</vt:lpstr>
      <vt:lpstr>_D000940</vt:lpstr>
      <vt:lpstr>_D000941</vt:lpstr>
      <vt:lpstr>_D000942</vt:lpstr>
      <vt:lpstr>_D000943</vt:lpstr>
      <vt:lpstr>_D000944</vt:lpstr>
      <vt:lpstr>_D000945</vt:lpstr>
      <vt:lpstr>_D000946</vt:lpstr>
      <vt:lpstr>_D000947</vt:lpstr>
      <vt:lpstr>_D000948</vt:lpstr>
      <vt:lpstr>_D000949</vt:lpstr>
      <vt:lpstr>_D000950</vt:lpstr>
      <vt:lpstr>_D000951</vt:lpstr>
      <vt:lpstr>_D000952</vt:lpstr>
      <vt:lpstr>_D000953</vt:lpstr>
      <vt:lpstr>_D000954</vt:lpstr>
      <vt:lpstr>_D000955</vt:lpstr>
      <vt:lpstr>_D000956</vt:lpstr>
      <vt:lpstr>_D000957</vt:lpstr>
      <vt:lpstr>_D000958</vt:lpstr>
      <vt:lpstr>_D000959</vt:lpstr>
      <vt:lpstr>_D000960</vt:lpstr>
      <vt:lpstr>_D000961</vt:lpstr>
      <vt:lpstr>_D000962</vt:lpstr>
      <vt:lpstr>_D000963</vt:lpstr>
      <vt:lpstr>_D000964</vt:lpstr>
      <vt:lpstr>_D000965</vt:lpstr>
      <vt:lpstr>_D000966</vt:lpstr>
      <vt:lpstr>_D000967</vt:lpstr>
      <vt:lpstr>_D000968</vt:lpstr>
      <vt:lpstr>_D000969</vt:lpstr>
      <vt:lpstr>_D000970</vt:lpstr>
      <vt:lpstr>_D000971</vt:lpstr>
      <vt:lpstr>_D000972</vt:lpstr>
      <vt:lpstr>_D000973</vt:lpstr>
      <vt:lpstr>_D000974</vt:lpstr>
      <vt:lpstr>_D000975</vt:lpstr>
      <vt:lpstr>_D000976</vt:lpstr>
      <vt:lpstr>_D000977</vt:lpstr>
      <vt:lpstr>_D000978</vt:lpstr>
      <vt:lpstr>_D000979</vt:lpstr>
      <vt:lpstr>_D000980</vt:lpstr>
      <vt:lpstr>_D000981</vt:lpstr>
      <vt:lpstr>_D000982</vt:lpstr>
      <vt:lpstr>_D000983</vt:lpstr>
      <vt:lpstr>_D000984</vt:lpstr>
      <vt:lpstr>_D000985</vt:lpstr>
      <vt:lpstr>_D000986</vt:lpstr>
      <vt:lpstr>_D000987</vt:lpstr>
      <vt:lpstr>_D000988</vt:lpstr>
      <vt:lpstr>_D000989</vt:lpstr>
      <vt:lpstr>_D000990</vt:lpstr>
      <vt:lpstr>_D000991</vt:lpstr>
      <vt:lpstr>_D000992</vt:lpstr>
      <vt:lpstr>_D000993</vt:lpstr>
      <vt:lpstr>_D000994</vt:lpstr>
      <vt:lpstr>_D000995</vt:lpstr>
      <vt:lpstr>_D000996</vt:lpstr>
      <vt:lpstr>_D000997</vt:lpstr>
      <vt:lpstr>_D000998</vt:lpstr>
      <vt:lpstr>_D000999</vt:lpstr>
      <vt:lpstr>_D001000</vt:lpstr>
      <vt:lpstr>_D001001</vt:lpstr>
      <vt:lpstr>_D001002</vt:lpstr>
      <vt:lpstr>_D001003</vt:lpstr>
      <vt:lpstr>_D001004</vt:lpstr>
      <vt:lpstr>_D001005</vt:lpstr>
      <vt:lpstr>_D001006</vt:lpstr>
      <vt:lpstr>_D001007</vt:lpstr>
      <vt:lpstr>_D001008</vt:lpstr>
      <vt:lpstr>_D001009</vt:lpstr>
      <vt:lpstr>_D001010</vt:lpstr>
      <vt:lpstr>_D001011</vt:lpstr>
      <vt:lpstr>_D001012</vt:lpstr>
      <vt:lpstr>_D001013</vt:lpstr>
      <vt:lpstr>_D001014</vt:lpstr>
      <vt:lpstr>_D001015</vt:lpstr>
      <vt:lpstr>_D001016</vt:lpstr>
      <vt:lpstr>_D001017</vt:lpstr>
      <vt:lpstr>_D001018</vt:lpstr>
      <vt:lpstr>_D001019</vt:lpstr>
      <vt:lpstr>_D001020</vt:lpstr>
      <vt:lpstr>_D001021</vt:lpstr>
      <vt:lpstr>_D001022</vt:lpstr>
      <vt:lpstr>_D001023</vt:lpstr>
      <vt:lpstr>_D001024</vt:lpstr>
      <vt:lpstr>_D001025</vt:lpstr>
      <vt:lpstr>_D001026</vt:lpstr>
      <vt:lpstr>_D001027</vt:lpstr>
      <vt:lpstr>_D001028</vt:lpstr>
      <vt:lpstr>_D001029</vt:lpstr>
      <vt:lpstr>_D001030</vt:lpstr>
      <vt:lpstr>_D001031</vt:lpstr>
      <vt:lpstr>_D001032</vt:lpstr>
      <vt:lpstr>_D001033</vt:lpstr>
      <vt:lpstr>_D001034</vt:lpstr>
      <vt:lpstr>_D001035</vt:lpstr>
      <vt:lpstr>_D001036</vt:lpstr>
      <vt:lpstr>_D001037</vt:lpstr>
      <vt:lpstr>_D001038</vt:lpstr>
      <vt:lpstr>_D001039</vt:lpstr>
      <vt:lpstr>_D001040</vt:lpstr>
      <vt:lpstr>_D001041</vt:lpstr>
      <vt:lpstr>_D001042</vt:lpstr>
      <vt:lpstr>_D001043</vt:lpstr>
      <vt:lpstr>_D001044</vt:lpstr>
      <vt:lpstr>_D001045</vt:lpstr>
      <vt:lpstr>_D001046</vt:lpstr>
      <vt:lpstr>_D001047</vt:lpstr>
      <vt:lpstr>_D001048</vt:lpstr>
      <vt:lpstr>_D001049</vt:lpstr>
      <vt:lpstr>_D001050</vt:lpstr>
      <vt:lpstr>_D001051</vt:lpstr>
      <vt:lpstr>_D001052</vt:lpstr>
      <vt:lpstr>_D001053</vt:lpstr>
      <vt:lpstr>_D001054</vt:lpstr>
      <vt:lpstr>_D001055</vt:lpstr>
      <vt:lpstr>_D001056</vt:lpstr>
      <vt:lpstr>_D001057</vt:lpstr>
      <vt:lpstr>_D001058</vt:lpstr>
      <vt:lpstr>_D001059</vt:lpstr>
      <vt:lpstr>_D001060</vt:lpstr>
      <vt:lpstr>_D001061</vt:lpstr>
      <vt:lpstr>_D001062</vt:lpstr>
      <vt:lpstr>_D001063</vt:lpstr>
      <vt:lpstr>_D001064</vt:lpstr>
      <vt:lpstr>_D001065</vt:lpstr>
      <vt:lpstr>_D001066</vt:lpstr>
      <vt:lpstr>_D001067</vt:lpstr>
      <vt:lpstr>_D001068</vt:lpstr>
      <vt:lpstr>_D001069</vt:lpstr>
      <vt:lpstr>_D001070</vt:lpstr>
      <vt:lpstr>_D001071</vt:lpstr>
      <vt:lpstr>_D001072</vt:lpstr>
      <vt:lpstr>_D001073</vt:lpstr>
      <vt:lpstr>_D001074</vt:lpstr>
      <vt:lpstr>_D001075</vt:lpstr>
      <vt:lpstr>_D001076</vt:lpstr>
      <vt:lpstr>_D001077</vt:lpstr>
      <vt:lpstr>_D001078</vt:lpstr>
      <vt:lpstr>_D001079</vt:lpstr>
      <vt:lpstr>_D001080</vt:lpstr>
      <vt:lpstr>_D001081</vt:lpstr>
      <vt:lpstr>_D001082</vt:lpstr>
      <vt:lpstr>_D001083</vt:lpstr>
      <vt:lpstr>_D001084</vt:lpstr>
      <vt:lpstr>_D001085</vt:lpstr>
      <vt:lpstr>_D001086</vt:lpstr>
      <vt:lpstr>_D001087</vt:lpstr>
      <vt:lpstr>_D001088</vt:lpstr>
      <vt:lpstr>_D001089</vt:lpstr>
      <vt:lpstr>_D001090</vt:lpstr>
      <vt:lpstr>_D001091</vt:lpstr>
      <vt:lpstr>_D001092</vt:lpstr>
      <vt:lpstr>_D001093</vt:lpstr>
      <vt:lpstr>_D001094</vt:lpstr>
      <vt:lpstr>_D001095</vt:lpstr>
      <vt:lpstr>_D001096</vt:lpstr>
      <vt:lpstr>_D001097</vt:lpstr>
      <vt:lpstr>_D001098</vt:lpstr>
      <vt:lpstr>_D001099</vt:lpstr>
      <vt:lpstr>_D001100</vt:lpstr>
      <vt:lpstr>_D001101</vt:lpstr>
      <vt:lpstr>_D001102</vt:lpstr>
      <vt:lpstr>_D001103</vt:lpstr>
      <vt:lpstr>_D001104</vt:lpstr>
      <vt:lpstr>_D001105</vt:lpstr>
      <vt:lpstr>_D001106</vt:lpstr>
      <vt:lpstr>_D001107</vt:lpstr>
      <vt:lpstr>_D001108</vt:lpstr>
      <vt:lpstr>_D001109</vt:lpstr>
      <vt:lpstr>_D001110</vt:lpstr>
      <vt:lpstr>_D001111</vt:lpstr>
      <vt:lpstr>_D001112</vt:lpstr>
      <vt:lpstr>_D001113</vt:lpstr>
      <vt:lpstr>_D001114</vt:lpstr>
      <vt:lpstr>_D001115</vt:lpstr>
      <vt:lpstr>_D001116</vt:lpstr>
      <vt:lpstr>_D001117</vt:lpstr>
      <vt:lpstr>_D001118</vt:lpstr>
      <vt:lpstr>_D001119</vt:lpstr>
      <vt:lpstr>_D001120</vt:lpstr>
      <vt:lpstr>_D001121</vt:lpstr>
      <vt:lpstr>_D001122</vt:lpstr>
      <vt:lpstr>_D001123</vt:lpstr>
      <vt:lpstr>_D001124</vt:lpstr>
      <vt:lpstr>_D001125</vt:lpstr>
      <vt:lpstr>_D001126</vt:lpstr>
      <vt:lpstr>_D001127</vt:lpstr>
      <vt:lpstr>_D001128</vt:lpstr>
      <vt:lpstr>_D001129</vt:lpstr>
      <vt:lpstr>_D001130</vt:lpstr>
      <vt:lpstr>_D001131</vt:lpstr>
      <vt:lpstr>_D001132</vt:lpstr>
      <vt:lpstr>_D001133</vt:lpstr>
      <vt:lpstr>_D001134</vt:lpstr>
      <vt:lpstr>_D001135</vt:lpstr>
      <vt:lpstr>_D001136</vt:lpstr>
      <vt:lpstr>_D001137</vt:lpstr>
      <vt:lpstr>_D001138</vt:lpstr>
      <vt:lpstr>_D001139</vt:lpstr>
      <vt:lpstr>_D001140</vt:lpstr>
      <vt:lpstr>_D001141</vt:lpstr>
      <vt:lpstr>_D001142</vt:lpstr>
      <vt:lpstr>_D001143</vt:lpstr>
      <vt:lpstr>_D001144</vt:lpstr>
      <vt:lpstr>_D001145</vt:lpstr>
      <vt:lpstr>_D001146</vt:lpstr>
      <vt:lpstr>_D001147</vt:lpstr>
      <vt:lpstr>_D001148</vt:lpstr>
      <vt:lpstr>_D001149</vt:lpstr>
      <vt:lpstr>_D001153</vt:lpstr>
      <vt:lpstr>_D001154</vt:lpstr>
      <vt:lpstr>_D001155</vt:lpstr>
      <vt:lpstr>_D001156</vt:lpstr>
      <vt:lpstr>_D001157</vt:lpstr>
      <vt:lpstr>_D001158</vt:lpstr>
      <vt:lpstr>_D001159</vt:lpstr>
      <vt:lpstr>_D001160</vt:lpstr>
      <vt:lpstr>_D001161</vt:lpstr>
      <vt:lpstr>_D001162</vt:lpstr>
      <vt:lpstr>_D001163</vt:lpstr>
      <vt:lpstr>_D001164</vt:lpstr>
      <vt:lpstr>_D001165</vt:lpstr>
      <vt:lpstr>_D001166</vt:lpstr>
      <vt:lpstr>_D001167</vt:lpstr>
      <vt:lpstr>_D001168</vt:lpstr>
      <vt:lpstr>_D001169</vt:lpstr>
      <vt:lpstr>_D001170</vt:lpstr>
      <vt:lpstr>_D001171</vt:lpstr>
      <vt:lpstr>_D001172</vt:lpstr>
      <vt:lpstr>_D001173</vt:lpstr>
      <vt:lpstr>_D001174</vt:lpstr>
      <vt:lpstr>_D001175</vt:lpstr>
      <vt:lpstr>_D001176</vt:lpstr>
      <vt:lpstr>_D001177</vt:lpstr>
      <vt:lpstr>_D001178</vt:lpstr>
      <vt:lpstr>_D001179</vt:lpstr>
      <vt:lpstr>_D001180</vt:lpstr>
      <vt:lpstr>_D001181</vt:lpstr>
      <vt:lpstr>_D001182</vt:lpstr>
      <vt:lpstr>_D001183</vt:lpstr>
      <vt:lpstr>_D001184</vt:lpstr>
      <vt:lpstr>_D001185</vt:lpstr>
      <vt:lpstr>_D001186</vt:lpstr>
      <vt:lpstr>_D001187</vt:lpstr>
      <vt:lpstr>_D001188</vt:lpstr>
      <vt:lpstr>_D001189</vt:lpstr>
      <vt:lpstr>_D001190</vt:lpstr>
      <vt:lpstr>_D001191</vt:lpstr>
      <vt:lpstr>_D001192</vt:lpstr>
      <vt:lpstr>_D001193</vt:lpstr>
      <vt:lpstr>_D001194</vt:lpstr>
      <vt:lpstr>_D001195</vt:lpstr>
      <vt:lpstr>_D001196</vt:lpstr>
      <vt:lpstr>_D001197</vt:lpstr>
      <vt:lpstr>_D001198</vt:lpstr>
      <vt:lpstr>_D001199</vt:lpstr>
      <vt:lpstr>_D001200</vt:lpstr>
      <vt:lpstr>_D001201</vt:lpstr>
      <vt:lpstr>_D001202</vt:lpstr>
      <vt:lpstr>_D001203</vt:lpstr>
      <vt:lpstr>_D001204</vt:lpstr>
      <vt:lpstr>_D001205</vt:lpstr>
      <vt:lpstr>_D001206</vt:lpstr>
      <vt:lpstr>_D001207</vt:lpstr>
      <vt:lpstr>_D001208</vt:lpstr>
      <vt:lpstr>_D001209</vt:lpstr>
      <vt:lpstr>_D001210</vt:lpstr>
      <vt:lpstr>_D001211</vt:lpstr>
      <vt:lpstr>_D001212</vt:lpstr>
      <vt:lpstr>_D001213</vt:lpstr>
      <vt:lpstr>_D001214</vt:lpstr>
      <vt:lpstr>_D001215</vt:lpstr>
      <vt:lpstr>_D001216</vt:lpstr>
      <vt:lpstr>_D001217</vt:lpstr>
      <vt:lpstr>_D001218</vt:lpstr>
      <vt:lpstr>_D001219</vt:lpstr>
      <vt:lpstr>_D001220</vt:lpstr>
      <vt:lpstr>_D001221</vt:lpstr>
      <vt:lpstr>_D001222</vt:lpstr>
      <vt:lpstr>_D001223</vt:lpstr>
      <vt:lpstr>_D001224</vt:lpstr>
      <vt:lpstr>_D001225</vt:lpstr>
      <vt:lpstr>_D001226</vt:lpstr>
      <vt:lpstr>_D001227</vt:lpstr>
      <vt:lpstr>_D001228</vt:lpstr>
      <vt:lpstr>_D001229</vt:lpstr>
      <vt:lpstr>_D001230</vt:lpstr>
      <vt:lpstr>_D001231</vt:lpstr>
      <vt:lpstr>_D001232</vt:lpstr>
      <vt:lpstr>_D001233</vt:lpstr>
      <vt:lpstr>_D001234</vt:lpstr>
      <vt:lpstr>_D001235</vt:lpstr>
      <vt:lpstr>_D001236</vt:lpstr>
      <vt:lpstr>_D001237</vt:lpstr>
      <vt:lpstr>_D001238</vt:lpstr>
      <vt:lpstr>_D001239</vt:lpstr>
      <vt:lpstr>_D001240</vt:lpstr>
      <vt:lpstr>_D001241</vt:lpstr>
      <vt:lpstr>_D001242</vt:lpstr>
      <vt:lpstr>_D001243</vt:lpstr>
      <vt:lpstr>_D001244</vt:lpstr>
      <vt:lpstr>_D001245</vt:lpstr>
      <vt:lpstr>_D001246</vt:lpstr>
      <vt:lpstr>_D001247</vt:lpstr>
      <vt:lpstr>_D001248</vt:lpstr>
      <vt:lpstr>_D001249</vt:lpstr>
      <vt:lpstr>_D001250</vt:lpstr>
      <vt:lpstr>_D001251</vt:lpstr>
      <vt:lpstr>_D001252</vt:lpstr>
      <vt:lpstr>_D001268</vt:lpstr>
      <vt:lpstr>_D001269</vt:lpstr>
      <vt:lpstr>_D001270</vt:lpstr>
      <vt:lpstr>_D001271</vt:lpstr>
      <vt:lpstr>_D001272</vt:lpstr>
      <vt:lpstr>_D001276</vt:lpstr>
      <vt:lpstr>_D001277</vt:lpstr>
      <vt:lpstr>_D001278</vt:lpstr>
      <vt:lpstr>_D001279</vt:lpstr>
      <vt:lpstr>_D001280</vt:lpstr>
      <vt:lpstr>_D001281</vt:lpstr>
      <vt:lpstr>_D001282</vt:lpstr>
      <vt:lpstr>_D001283</vt:lpstr>
      <vt:lpstr>_D001284</vt:lpstr>
      <vt:lpstr>_D001285</vt:lpstr>
      <vt:lpstr>_D001286</vt:lpstr>
      <vt:lpstr>_D001287</vt:lpstr>
      <vt:lpstr>_D001288</vt:lpstr>
      <vt:lpstr>_D001289</vt:lpstr>
      <vt:lpstr>_D001290</vt:lpstr>
      <vt:lpstr>_D001294</vt:lpstr>
      <vt:lpstr>_D001295</vt:lpstr>
      <vt:lpstr>_D001296</vt:lpstr>
      <vt:lpstr>_D001297</vt:lpstr>
      <vt:lpstr>_D001298</vt:lpstr>
      <vt:lpstr>_D001299</vt:lpstr>
      <vt:lpstr>_D001300</vt:lpstr>
      <vt:lpstr>_D001301</vt:lpstr>
      <vt:lpstr>_D001302</vt:lpstr>
      <vt:lpstr>_D001303</vt:lpstr>
      <vt:lpstr>_D001304</vt:lpstr>
      <vt:lpstr>_D001305</vt:lpstr>
      <vt:lpstr>_D001306</vt:lpstr>
      <vt:lpstr>_D001307</vt:lpstr>
      <vt:lpstr>_D001308</vt:lpstr>
      <vt:lpstr>_D001309</vt:lpstr>
      <vt:lpstr>_D001310</vt:lpstr>
      <vt:lpstr>_D001311</vt:lpstr>
      <vt:lpstr>_D001312</vt:lpstr>
      <vt:lpstr>_D001313</vt:lpstr>
      <vt:lpstr>_D001314</vt:lpstr>
      <vt:lpstr>_D001315</vt:lpstr>
      <vt:lpstr>_D001316</vt:lpstr>
      <vt:lpstr>_D001317</vt:lpstr>
      <vt:lpstr>_D001318</vt:lpstr>
      <vt:lpstr>_D001319</vt:lpstr>
      <vt:lpstr>_D001320</vt:lpstr>
      <vt:lpstr>_D001321</vt:lpstr>
      <vt:lpstr>_D001322</vt:lpstr>
      <vt:lpstr>_D001323</vt:lpstr>
      <vt:lpstr>_D001327</vt:lpstr>
      <vt:lpstr>_D001328</vt:lpstr>
      <vt:lpstr>_D001329</vt:lpstr>
      <vt:lpstr>_D001330</vt:lpstr>
      <vt:lpstr>_D001331</vt:lpstr>
      <vt:lpstr>_D001332</vt:lpstr>
      <vt:lpstr>_D001333</vt:lpstr>
      <vt:lpstr>_D001334</vt:lpstr>
      <vt:lpstr>_D001335</vt:lpstr>
      <vt:lpstr>_D001336</vt:lpstr>
      <vt:lpstr>_D001337</vt:lpstr>
      <vt:lpstr>_D001338</vt:lpstr>
      <vt:lpstr>_D001339</vt:lpstr>
      <vt:lpstr>_D001340</vt:lpstr>
      <vt:lpstr>_D001341</vt:lpstr>
      <vt:lpstr>_D001342</vt:lpstr>
      <vt:lpstr>_D001343</vt:lpstr>
      <vt:lpstr>_D001344</vt:lpstr>
      <vt:lpstr>_D001345</vt:lpstr>
      <vt:lpstr>_D001346</vt:lpstr>
      <vt:lpstr>_D001347</vt:lpstr>
      <vt:lpstr>_D001348</vt:lpstr>
      <vt:lpstr>_D001349</vt:lpstr>
      <vt:lpstr>_D001350</vt:lpstr>
      <vt:lpstr>_D001351</vt:lpstr>
      <vt:lpstr>_D001352</vt:lpstr>
      <vt:lpstr>_D001353</vt:lpstr>
      <vt:lpstr>_D001354</vt:lpstr>
      <vt:lpstr>_D001355</vt:lpstr>
      <vt:lpstr>_D001356</vt:lpstr>
      <vt:lpstr>_D001357</vt:lpstr>
      <vt:lpstr>_D001358</vt:lpstr>
      <vt:lpstr>_D001359</vt:lpstr>
      <vt:lpstr>_D001360</vt:lpstr>
      <vt:lpstr>_D001361</vt:lpstr>
      <vt:lpstr>_D001362</vt:lpstr>
      <vt:lpstr>_D001363</vt:lpstr>
      <vt:lpstr>_D001364</vt:lpstr>
      <vt:lpstr>_D001365</vt:lpstr>
      <vt:lpstr>_D001366</vt:lpstr>
      <vt:lpstr>_D001367</vt:lpstr>
      <vt:lpstr>_D001368</vt:lpstr>
      <vt:lpstr>_D001369</vt:lpstr>
      <vt:lpstr>_D001370</vt:lpstr>
      <vt:lpstr>_D001371</vt:lpstr>
      <vt:lpstr>_D001372</vt:lpstr>
      <vt:lpstr>_D001373</vt:lpstr>
      <vt:lpstr>_D001374</vt:lpstr>
      <vt:lpstr>_D001375</vt:lpstr>
      <vt:lpstr>_D001376</vt:lpstr>
      <vt:lpstr>_D001377</vt:lpstr>
      <vt:lpstr>_D001493</vt:lpstr>
      <vt:lpstr>_D001494</vt:lpstr>
      <vt:lpstr>_D001495</vt:lpstr>
      <vt:lpstr>_D001496</vt:lpstr>
      <vt:lpstr>_D001497</vt:lpstr>
      <vt:lpstr>_D001498</vt:lpstr>
      <vt:lpstr>_D001499</vt:lpstr>
      <vt:lpstr>_D001500</vt:lpstr>
      <vt:lpstr>_D001501</vt:lpstr>
      <vt:lpstr>_D001502</vt:lpstr>
      <vt:lpstr>_D001503</vt:lpstr>
      <vt:lpstr>_D001504</vt:lpstr>
      <vt:lpstr>_D001505</vt:lpstr>
      <vt:lpstr>_D001506</vt:lpstr>
      <vt:lpstr>_D001507</vt:lpstr>
      <vt:lpstr>_D001508</vt:lpstr>
      <vt:lpstr>_D001509</vt:lpstr>
      <vt:lpstr>_D001510</vt:lpstr>
      <vt:lpstr>_D001511</vt:lpstr>
      <vt:lpstr>_D001512</vt:lpstr>
      <vt:lpstr>_D001513</vt:lpstr>
      <vt:lpstr>_D001514</vt:lpstr>
      <vt:lpstr>_D001515</vt:lpstr>
      <vt:lpstr>_D001516</vt:lpstr>
      <vt:lpstr>_D001517</vt:lpstr>
      <vt:lpstr>_D001518</vt:lpstr>
      <vt:lpstr>_D001519</vt:lpstr>
      <vt:lpstr>_D001520</vt:lpstr>
      <vt:lpstr>_D001523</vt:lpstr>
      <vt:lpstr>_D001524</vt:lpstr>
      <vt:lpstr>_D001525</vt:lpstr>
      <vt:lpstr>_D001526</vt:lpstr>
      <vt:lpstr>_D001527</vt:lpstr>
      <vt:lpstr>_D001528</vt:lpstr>
      <vt:lpstr>_D001529</vt:lpstr>
      <vt:lpstr>_D001530</vt:lpstr>
      <vt:lpstr>_D001531</vt:lpstr>
      <vt:lpstr>_D001532</vt:lpstr>
      <vt:lpstr>_D001533</vt:lpstr>
      <vt:lpstr>_D001534</vt:lpstr>
      <vt:lpstr>_D001535</vt:lpstr>
      <vt:lpstr>_D001536</vt:lpstr>
      <vt:lpstr>_D001537</vt:lpstr>
      <vt:lpstr>_D001538</vt:lpstr>
      <vt:lpstr>_D001540</vt:lpstr>
      <vt:lpstr>_D001541</vt:lpstr>
      <vt:lpstr>_D001542</vt:lpstr>
      <vt:lpstr>_D001543</vt:lpstr>
      <vt:lpstr>_D001544</vt:lpstr>
      <vt:lpstr>_D001545</vt:lpstr>
      <vt:lpstr>_D001546</vt:lpstr>
      <vt:lpstr>_D001547</vt:lpstr>
      <vt:lpstr>_D001548</vt:lpstr>
      <vt:lpstr>_D001549</vt:lpstr>
      <vt:lpstr>_D001550</vt:lpstr>
      <vt:lpstr>_D001551</vt:lpstr>
      <vt:lpstr>_D001552</vt:lpstr>
      <vt:lpstr>_D001553</vt:lpstr>
      <vt:lpstr>_D001554</vt:lpstr>
      <vt:lpstr>_D001555</vt:lpstr>
      <vt:lpstr>_D001556</vt:lpstr>
      <vt:lpstr>_D001557</vt:lpstr>
      <vt:lpstr>_D001558</vt:lpstr>
      <vt:lpstr>_D001559</vt:lpstr>
      <vt:lpstr>_D001560</vt:lpstr>
      <vt:lpstr>_D001561</vt:lpstr>
      <vt:lpstr>_D001562</vt:lpstr>
      <vt:lpstr>_D001563</vt:lpstr>
      <vt:lpstr>_D001564</vt:lpstr>
      <vt:lpstr>_D001565</vt:lpstr>
      <vt:lpstr>_D001566</vt:lpstr>
      <vt:lpstr>_D001567</vt:lpstr>
      <vt:lpstr>_D001568</vt:lpstr>
      <vt:lpstr>_D001569</vt:lpstr>
      <vt:lpstr>_D001570</vt:lpstr>
      <vt:lpstr>_D001571</vt:lpstr>
      <vt:lpstr>_D001572</vt:lpstr>
      <vt:lpstr>_D001573</vt:lpstr>
      <vt:lpstr>_D001574</vt:lpstr>
      <vt:lpstr>_D001575</vt:lpstr>
      <vt:lpstr>_D001576</vt:lpstr>
      <vt:lpstr>_D001577</vt:lpstr>
      <vt:lpstr>_D001578</vt:lpstr>
      <vt:lpstr>_D001579</vt:lpstr>
      <vt:lpstr>_D001580</vt:lpstr>
      <vt:lpstr>_D001581</vt:lpstr>
      <vt:lpstr>_D001582</vt:lpstr>
      <vt:lpstr>_D001583</vt:lpstr>
      <vt:lpstr>_D001584</vt:lpstr>
      <vt:lpstr>_D001585</vt:lpstr>
      <vt:lpstr>_D001586</vt:lpstr>
      <vt:lpstr>_D001587</vt:lpstr>
      <vt:lpstr>_D001588</vt:lpstr>
      <vt:lpstr>_D001589</vt:lpstr>
      <vt:lpstr>_D001590</vt:lpstr>
      <vt:lpstr>_D001591</vt:lpstr>
      <vt:lpstr>_D001592</vt:lpstr>
      <vt:lpstr>_D001593</vt:lpstr>
      <vt:lpstr>_D001594</vt:lpstr>
      <vt:lpstr>_D001595</vt:lpstr>
      <vt:lpstr>_D001596</vt:lpstr>
      <vt:lpstr>_D001601</vt:lpstr>
      <vt:lpstr>_D001602</vt:lpstr>
      <vt:lpstr>_D001603</vt:lpstr>
      <vt:lpstr>_D001604</vt:lpstr>
      <vt:lpstr>_D001605</vt:lpstr>
      <vt:lpstr>_D001606</vt:lpstr>
      <vt:lpstr>_D001607</vt:lpstr>
      <vt:lpstr>_D001608</vt:lpstr>
      <vt:lpstr>_D001609</vt:lpstr>
      <vt:lpstr>_D001610</vt:lpstr>
      <vt:lpstr>_D001611</vt:lpstr>
      <vt:lpstr>_D001612</vt:lpstr>
      <vt:lpstr>_D001613</vt:lpstr>
      <vt:lpstr>_D001614</vt:lpstr>
      <vt:lpstr>_D001615</vt:lpstr>
      <vt:lpstr>_D001616</vt:lpstr>
      <vt:lpstr>_D001617</vt:lpstr>
      <vt:lpstr>_D001618</vt:lpstr>
      <vt:lpstr>_D001620</vt:lpstr>
      <vt:lpstr>_D001621</vt:lpstr>
      <vt:lpstr>_D001622</vt:lpstr>
      <vt:lpstr>_D001623</vt:lpstr>
      <vt:lpstr>_D001624</vt:lpstr>
      <vt:lpstr>_D001625</vt:lpstr>
      <vt:lpstr>_D001626</vt:lpstr>
      <vt:lpstr>_D001627</vt:lpstr>
      <vt:lpstr>_D001628</vt:lpstr>
      <vt:lpstr>_D001629</vt:lpstr>
      <vt:lpstr>_D001630</vt:lpstr>
      <vt:lpstr>_D001631</vt:lpstr>
      <vt:lpstr>_D001632</vt:lpstr>
      <vt:lpstr>_D001633</vt:lpstr>
      <vt:lpstr>_D001634</vt:lpstr>
      <vt:lpstr>_D001635</vt:lpstr>
      <vt:lpstr>_D001636</vt:lpstr>
      <vt:lpstr>_D001637</vt:lpstr>
      <vt:lpstr>_D001638</vt:lpstr>
      <vt:lpstr>_D001639</vt:lpstr>
      <vt:lpstr>_D001640</vt:lpstr>
      <vt:lpstr>_D001641</vt:lpstr>
      <vt:lpstr>_D001642</vt:lpstr>
      <vt:lpstr>_D001643</vt:lpstr>
      <vt:lpstr>_D001644</vt:lpstr>
      <vt:lpstr>_D001645</vt:lpstr>
      <vt:lpstr>_D001646</vt:lpstr>
      <vt:lpstr>_D001647</vt:lpstr>
      <vt:lpstr>_D001648</vt:lpstr>
      <vt:lpstr>_D001651</vt:lpstr>
      <vt:lpstr>_D001652</vt:lpstr>
      <vt:lpstr>_D001653</vt:lpstr>
      <vt:lpstr>_D001654</vt:lpstr>
      <vt:lpstr>_D001655</vt:lpstr>
      <vt:lpstr>_D001656</vt:lpstr>
      <vt:lpstr>_D001659</vt:lpstr>
      <vt:lpstr>_D001660</vt:lpstr>
      <vt:lpstr>_D001661</vt:lpstr>
      <vt:lpstr>_D001662</vt:lpstr>
      <vt:lpstr>_D001663</vt:lpstr>
      <vt:lpstr>_D001664</vt:lpstr>
      <vt:lpstr>_D001665</vt:lpstr>
      <vt:lpstr>_D001666</vt:lpstr>
      <vt:lpstr>_D001668</vt:lpstr>
      <vt:lpstr>_D001669</vt:lpstr>
      <vt:lpstr>_D001670</vt:lpstr>
      <vt:lpstr>_D001671</vt:lpstr>
      <vt:lpstr>_D001672</vt:lpstr>
      <vt:lpstr>_D001673</vt:lpstr>
      <vt:lpstr>_D001674</vt:lpstr>
      <vt:lpstr>_D001675</vt:lpstr>
      <vt:lpstr>_D001676</vt:lpstr>
      <vt:lpstr>_D001677</vt:lpstr>
      <vt:lpstr>_D001678</vt:lpstr>
      <vt:lpstr>_D001683</vt:lpstr>
      <vt:lpstr>_D001684</vt:lpstr>
      <vt:lpstr>_D001685</vt:lpstr>
      <vt:lpstr>_D001686</vt:lpstr>
      <vt:lpstr>_D001687</vt:lpstr>
      <vt:lpstr>_D001688</vt:lpstr>
      <vt:lpstr>_D001689</vt:lpstr>
      <vt:lpstr>_D001690</vt:lpstr>
      <vt:lpstr>_D001691</vt:lpstr>
      <vt:lpstr>_D001692</vt:lpstr>
      <vt:lpstr>_D001693</vt:lpstr>
      <vt:lpstr>_D001694</vt:lpstr>
      <vt:lpstr>_D001695</vt:lpstr>
      <vt:lpstr>_D001696</vt:lpstr>
      <vt:lpstr>_D001698</vt:lpstr>
      <vt:lpstr>_D001699</vt:lpstr>
      <vt:lpstr>_D001700</vt:lpstr>
      <vt:lpstr>_D001701</vt:lpstr>
      <vt:lpstr>_D001702</vt:lpstr>
      <vt:lpstr>_D001703</vt:lpstr>
      <vt:lpstr>_D001704</vt:lpstr>
      <vt:lpstr>_D001707</vt:lpstr>
      <vt:lpstr>_D001708</vt:lpstr>
      <vt:lpstr>_D001709</vt:lpstr>
      <vt:lpstr>_D001710</vt:lpstr>
      <vt:lpstr>_D001711</vt:lpstr>
      <vt:lpstr>_D001712</vt:lpstr>
      <vt:lpstr>_D001713</vt:lpstr>
      <vt:lpstr>_D001714</vt:lpstr>
      <vt:lpstr>_D001715</vt:lpstr>
      <vt:lpstr>_D001716</vt:lpstr>
      <vt:lpstr>_D001717</vt:lpstr>
      <vt:lpstr>_D001718</vt:lpstr>
      <vt:lpstr>_D001724</vt:lpstr>
      <vt:lpstr>_D001728</vt:lpstr>
      <vt:lpstr>_D001729</vt:lpstr>
      <vt:lpstr>_D001730</vt:lpstr>
      <vt:lpstr>_D001731</vt:lpstr>
      <vt:lpstr>_D001732</vt:lpstr>
      <vt:lpstr>_D001733</vt:lpstr>
      <vt:lpstr>_D001734</vt:lpstr>
      <vt:lpstr>_D001735</vt:lpstr>
      <vt:lpstr>_D001736</vt:lpstr>
      <vt:lpstr>_D001737</vt:lpstr>
      <vt:lpstr>_D001738</vt:lpstr>
      <vt:lpstr>_D001739</vt:lpstr>
      <vt:lpstr>_D001740</vt:lpstr>
      <vt:lpstr>_D001741</vt:lpstr>
      <vt:lpstr>_D001742</vt:lpstr>
      <vt:lpstr>_D001743</vt:lpstr>
      <vt:lpstr>_D001744</vt:lpstr>
      <vt:lpstr>_D001745</vt:lpstr>
      <vt:lpstr>_D001746</vt:lpstr>
      <vt:lpstr>_D001747</vt:lpstr>
      <vt:lpstr>_D001748</vt:lpstr>
      <vt:lpstr>_D001749</vt:lpstr>
      <vt:lpstr>_D001750</vt:lpstr>
      <vt:lpstr>_D001751</vt:lpstr>
      <vt:lpstr>_D001752</vt:lpstr>
      <vt:lpstr>_D001753</vt:lpstr>
      <vt:lpstr>_D001754</vt:lpstr>
      <vt:lpstr>_D001755</vt:lpstr>
      <vt:lpstr>_D001756</vt:lpstr>
      <vt:lpstr>_D001757</vt:lpstr>
      <vt:lpstr>_D001758</vt:lpstr>
      <vt:lpstr>_D001759</vt:lpstr>
      <vt:lpstr>_D001760</vt:lpstr>
      <vt:lpstr>_D001761</vt:lpstr>
      <vt:lpstr>_D001762</vt:lpstr>
      <vt:lpstr>_D001763</vt:lpstr>
      <vt:lpstr>_D001764</vt:lpstr>
      <vt:lpstr>_D001765</vt:lpstr>
      <vt:lpstr>_D001766</vt:lpstr>
      <vt:lpstr>_D001767</vt:lpstr>
      <vt:lpstr>_D001768</vt:lpstr>
      <vt:lpstr>_D001769</vt:lpstr>
      <vt:lpstr>_D001770</vt:lpstr>
      <vt:lpstr>_D001771</vt:lpstr>
      <vt:lpstr>_D001772</vt:lpstr>
      <vt:lpstr>_D001773</vt:lpstr>
      <vt:lpstr>_D001774</vt:lpstr>
      <vt:lpstr>_D001775</vt:lpstr>
      <vt:lpstr>_D001776</vt:lpstr>
      <vt:lpstr>_D001777</vt:lpstr>
      <vt:lpstr>_D001778</vt:lpstr>
      <vt:lpstr>_D001779</vt:lpstr>
      <vt:lpstr>_D001780</vt:lpstr>
      <vt:lpstr>_D001781</vt:lpstr>
      <vt:lpstr>_D001782</vt:lpstr>
      <vt:lpstr>_D001783</vt:lpstr>
      <vt:lpstr>_D001784</vt:lpstr>
      <vt:lpstr>_D001785</vt:lpstr>
      <vt:lpstr>_D001786</vt:lpstr>
      <vt:lpstr>_D001787</vt:lpstr>
      <vt:lpstr>_D001788</vt:lpstr>
      <vt:lpstr>_D001789</vt:lpstr>
      <vt:lpstr>_D001790</vt:lpstr>
      <vt:lpstr>_D001791</vt:lpstr>
      <vt:lpstr>_D001792</vt:lpstr>
      <vt:lpstr>_D001793</vt:lpstr>
      <vt:lpstr>_D001794</vt:lpstr>
      <vt:lpstr>_D001795</vt:lpstr>
      <vt:lpstr>_D001796</vt:lpstr>
      <vt:lpstr>_D001797</vt:lpstr>
      <vt:lpstr>_D001798</vt:lpstr>
      <vt:lpstr>_D001799</vt:lpstr>
      <vt:lpstr>_D001800</vt:lpstr>
      <vt:lpstr>_D001801</vt:lpstr>
      <vt:lpstr>_D001802</vt:lpstr>
      <vt:lpstr>_D001803</vt:lpstr>
      <vt:lpstr>_D001804</vt:lpstr>
      <vt:lpstr>_D001805</vt:lpstr>
      <vt:lpstr>_D001806</vt:lpstr>
      <vt:lpstr>_D001807</vt:lpstr>
      <vt:lpstr>_D001808</vt:lpstr>
      <vt:lpstr>_D001809</vt:lpstr>
      <vt:lpstr>_D001810</vt:lpstr>
      <vt:lpstr>_D001811</vt:lpstr>
      <vt:lpstr>_D001812</vt:lpstr>
      <vt:lpstr>_D001813</vt:lpstr>
      <vt:lpstr>_D001814</vt:lpstr>
      <vt:lpstr>_D001815</vt:lpstr>
      <vt:lpstr>_D001816</vt:lpstr>
      <vt:lpstr>_D001817</vt:lpstr>
      <vt:lpstr>_D001818</vt:lpstr>
      <vt:lpstr>_D001819</vt:lpstr>
      <vt:lpstr>_D001820</vt:lpstr>
      <vt:lpstr>_D001821</vt:lpstr>
      <vt:lpstr>_D001822</vt:lpstr>
      <vt:lpstr>_D001823</vt:lpstr>
      <vt:lpstr>_D001824</vt:lpstr>
      <vt:lpstr>_D001825</vt:lpstr>
      <vt:lpstr>_D001826</vt:lpstr>
      <vt:lpstr>_D001827</vt:lpstr>
      <vt:lpstr>_D001828</vt:lpstr>
      <vt:lpstr>_D001829</vt:lpstr>
      <vt:lpstr>_D001830</vt:lpstr>
      <vt:lpstr>_D001831</vt:lpstr>
      <vt:lpstr>_D001832</vt:lpstr>
      <vt:lpstr>_D001833</vt:lpstr>
      <vt:lpstr>_D001834</vt:lpstr>
      <vt:lpstr>_D001835</vt:lpstr>
      <vt:lpstr>_D001836</vt:lpstr>
      <vt:lpstr>_D001837</vt:lpstr>
      <vt:lpstr>_D001838</vt:lpstr>
      <vt:lpstr>_D001839</vt:lpstr>
      <vt:lpstr>_D001840</vt:lpstr>
      <vt:lpstr>_D001841</vt:lpstr>
      <vt:lpstr>_D001842</vt:lpstr>
      <vt:lpstr>_D001843</vt:lpstr>
      <vt:lpstr>_D001844</vt:lpstr>
      <vt:lpstr>_D001845</vt:lpstr>
      <vt:lpstr>_D001846</vt:lpstr>
      <vt:lpstr>_D001847</vt:lpstr>
      <vt:lpstr>_D001851</vt:lpstr>
      <vt:lpstr>_D001852</vt:lpstr>
      <vt:lpstr>_D001853</vt:lpstr>
      <vt:lpstr>_D001854</vt:lpstr>
      <vt:lpstr>_D001855</vt:lpstr>
      <vt:lpstr>_D001856</vt:lpstr>
      <vt:lpstr>_D001857</vt:lpstr>
      <vt:lpstr>_D001858</vt:lpstr>
      <vt:lpstr>_D001859</vt:lpstr>
      <vt:lpstr>_D001860</vt:lpstr>
      <vt:lpstr>_D001861</vt:lpstr>
      <vt:lpstr>_D001862</vt:lpstr>
      <vt:lpstr>_D001863</vt:lpstr>
      <vt:lpstr>_D001864</vt:lpstr>
      <vt:lpstr>_D001865</vt:lpstr>
      <vt:lpstr>_D001866</vt:lpstr>
      <vt:lpstr>_D001867</vt:lpstr>
      <vt:lpstr>_D001868</vt:lpstr>
      <vt:lpstr>_D001869</vt:lpstr>
      <vt:lpstr>_D001870</vt:lpstr>
      <vt:lpstr>_D001871</vt:lpstr>
      <vt:lpstr>_D001872</vt:lpstr>
      <vt:lpstr>_D001873</vt:lpstr>
      <vt:lpstr>_D001874</vt:lpstr>
      <vt:lpstr>_D001878</vt:lpstr>
      <vt:lpstr>_D001882</vt:lpstr>
      <vt:lpstr>_D001883</vt:lpstr>
      <vt:lpstr>_D001884</vt:lpstr>
      <vt:lpstr>_D001885</vt:lpstr>
      <vt:lpstr>_D001886</vt:lpstr>
      <vt:lpstr>_D001887</vt:lpstr>
      <vt:lpstr>_D001888</vt:lpstr>
      <vt:lpstr>_D001889</vt:lpstr>
      <vt:lpstr>_D001890</vt:lpstr>
      <vt:lpstr>_D001891</vt:lpstr>
      <vt:lpstr>_D001892</vt:lpstr>
      <vt:lpstr>_D001893</vt:lpstr>
      <vt:lpstr>_D001894</vt:lpstr>
      <vt:lpstr>_D001895</vt:lpstr>
      <vt:lpstr>_D001896</vt:lpstr>
      <vt:lpstr>_D001897</vt:lpstr>
      <vt:lpstr>_D001898</vt:lpstr>
      <vt:lpstr>_D001899</vt:lpstr>
      <vt:lpstr>_D001900</vt:lpstr>
      <vt:lpstr>_D001901</vt:lpstr>
      <vt:lpstr>_D001902</vt:lpstr>
      <vt:lpstr>_D001903</vt:lpstr>
      <vt:lpstr>_D001904</vt:lpstr>
      <vt:lpstr>_D001905</vt:lpstr>
      <vt:lpstr>_D001906</vt:lpstr>
      <vt:lpstr>_D001907</vt:lpstr>
      <vt:lpstr>_D001908</vt:lpstr>
      <vt:lpstr>_D001909</vt:lpstr>
      <vt:lpstr>_D001910</vt:lpstr>
      <vt:lpstr>_D001911</vt:lpstr>
      <vt:lpstr>_D001912</vt:lpstr>
      <vt:lpstr>_D001913</vt:lpstr>
      <vt:lpstr>_D001914</vt:lpstr>
      <vt:lpstr>_D001915</vt:lpstr>
      <vt:lpstr>_D001916</vt:lpstr>
      <vt:lpstr>_D001917</vt:lpstr>
      <vt:lpstr>_D001918</vt:lpstr>
      <vt:lpstr>_D001919</vt:lpstr>
      <vt:lpstr>_D001920</vt:lpstr>
      <vt:lpstr>_D001921</vt:lpstr>
      <vt:lpstr>_D001922</vt:lpstr>
      <vt:lpstr>_D001923</vt:lpstr>
      <vt:lpstr>_D001924</vt:lpstr>
      <vt:lpstr>_D001925</vt:lpstr>
      <vt:lpstr>_D001926</vt:lpstr>
      <vt:lpstr>_D001927</vt:lpstr>
      <vt:lpstr>_D001928</vt:lpstr>
      <vt:lpstr>_D001929</vt:lpstr>
      <vt:lpstr>_D001930</vt:lpstr>
      <vt:lpstr>_D001931</vt:lpstr>
      <vt:lpstr>_D001932</vt:lpstr>
      <vt:lpstr>_D001933</vt:lpstr>
      <vt:lpstr>_D001934</vt:lpstr>
      <vt:lpstr>_D001935</vt:lpstr>
      <vt:lpstr>_D001936</vt:lpstr>
      <vt:lpstr>_D001937</vt:lpstr>
      <vt:lpstr>_D001938</vt:lpstr>
      <vt:lpstr>_D001939</vt:lpstr>
      <vt:lpstr>_D001940</vt:lpstr>
      <vt:lpstr>_D001941</vt:lpstr>
      <vt:lpstr>_D001942</vt:lpstr>
      <vt:lpstr>_D001943</vt:lpstr>
      <vt:lpstr>_D001944</vt:lpstr>
      <vt:lpstr>_D001945</vt:lpstr>
      <vt:lpstr>_D001946</vt:lpstr>
      <vt:lpstr>_D001947</vt:lpstr>
      <vt:lpstr>_D001948</vt:lpstr>
      <vt:lpstr>_D001949</vt:lpstr>
      <vt:lpstr>_D001950</vt:lpstr>
      <vt:lpstr>_D001951</vt:lpstr>
      <vt:lpstr>_D001952</vt:lpstr>
      <vt:lpstr>_D001953</vt:lpstr>
      <vt:lpstr>_D001954</vt:lpstr>
      <vt:lpstr>_D001955</vt:lpstr>
      <vt:lpstr>_D001956</vt:lpstr>
      <vt:lpstr>_D001957</vt:lpstr>
      <vt:lpstr>_D001958</vt:lpstr>
      <vt:lpstr>_D001959</vt:lpstr>
      <vt:lpstr>_D001960</vt:lpstr>
      <vt:lpstr>_D001961</vt:lpstr>
      <vt:lpstr>_D001962</vt:lpstr>
      <vt:lpstr>_D001963</vt:lpstr>
      <vt:lpstr>_D001964</vt:lpstr>
      <vt:lpstr>_D001965</vt:lpstr>
      <vt:lpstr>_D001966</vt:lpstr>
      <vt:lpstr>_D001967</vt:lpstr>
      <vt:lpstr>_D001968</vt:lpstr>
      <vt:lpstr>_D001969</vt:lpstr>
      <vt:lpstr>_D001970</vt:lpstr>
      <vt:lpstr>_D001971</vt:lpstr>
      <vt:lpstr>_D001972</vt:lpstr>
      <vt:lpstr>_D001973</vt:lpstr>
      <vt:lpstr>_D001974</vt:lpstr>
      <vt:lpstr>_D001975</vt:lpstr>
      <vt:lpstr>_D001976</vt:lpstr>
      <vt:lpstr>_D001977</vt:lpstr>
      <vt:lpstr>_D001978</vt:lpstr>
      <vt:lpstr>_D001979</vt:lpstr>
      <vt:lpstr>_D001980</vt:lpstr>
      <vt:lpstr>_D001981</vt:lpstr>
      <vt:lpstr>_D001982</vt:lpstr>
      <vt:lpstr>_D001983</vt:lpstr>
      <vt:lpstr>_D001984</vt:lpstr>
      <vt:lpstr>_D001985</vt:lpstr>
      <vt:lpstr>_D001986</vt:lpstr>
      <vt:lpstr>_D001987</vt:lpstr>
      <vt:lpstr>_D001988</vt:lpstr>
      <vt:lpstr>_D001989</vt:lpstr>
      <vt:lpstr>_D001990</vt:lpstr>
      <vt:lpstr>_D001991</vt:lpstr>
      <vt:lpstr>_D001992</vt:lpstr>
      <vt:lpstr>_D001993</vt:lpstr>
      <vt:lpstr>_D001994</vt:lpstr>
      <vt:lpstr>_D001995</vt:lpstr>
      <vt:lpstr>_D001996</vt:lpstr>
      <vt:lpstr>_D001997</vt:lpstr>
      <vt:lpstr>_D001998</vt:lpstr>
      <vt:lpstr>_D001999</vt:lpstr>
      <vt:lpstr>_D002000</vt:lpstr>
      <vt:lpstr>_D002001</vt:lpstr>
      <vt:lpstr>_D002005</vt:lpstr>
      <vt:lpstr>_D002006</vt:lpstr>
      <vt:lpstr>_D002007</vt:lpstr>
      <vt:lpstr>_D002008</vt:lpstr>
      <vt:lpstr>_D002009</vt:lpstr>
      <vt:lpstr>_D002010</vt:lpstr>
      <vt:lpstr>_D002011</vt:lpstr>
      <vt:lpstr>_D002012</vt:lpstr>
      <vt:lpstr>_D002013</vt:lpstr>
      <vt:lpstr>_D002014</vt:lpstr>
      <vt:lpstr>_D002015</vt:lpstr>
      <vt:lpstr>_D002016</vt:lpstr>
      <vt:lpstr>_D002017</vt:lpstr>
      <vt:lpstr>_D002018</vt:lpstr>
      <vt:lpstr>_D002019</vt:lpstr>
      <vt:lpstr>_D002020</vt:lpstr>
      <vt:lpstr>_D002021</vt:lpstr>
      <vt:lpstr>_D002022</vt:lpstr>
      <vt:lpstr>_D002023</vt:lpstr>
      <vt:lpstr>_D002024</vt:lpstr>
      <vt:lpstr>_D002025</vt:lpstr>
      <vt:lpstr>_D002026</vt:lpstr>
      <vt:lpstr>_D002027</vt:lpstr>
      <vt:lpstr>_D002028</vt:lpstr>
      <vt:lpstr>_D002032</vt:lpstr>
      <vt:lpstr>_D002033</vt:lpstr>
      <vt:lpstr>_D002034</vt:lpstr>
      <vt:lpstr>_D002035</vt:lpstr>
      <vt:lpstr>_D002036</vt:lpstr>
      <vt:lpstr>_D002037</vt:lpstr>
      <vt:lpstr>_D002038</vt:lpstr>
      <vt:lpstr>_D002039</vt:lpstr>
      <vt:lpstr>_D002040</vt:lpstr>
      <vt:lpstr>_D002041</vt:lpstr>
      <vt:lpstr>_D002042</vt:lpstr>
      <vt:lpstr>_D002043</vt:lpstr>
      <vt:lpstr>_D002044</vt:lpstr>
      <vt:lpstr>_D002045</vt:lpstr>
      <vt:lpstr>_D002046</vt:lpstr>
      <vt:lpstr>_D002047</vt:lpstr>
      <vt:lpstr>_D002048</vt:lpstr>
      <vt:lpstr>_D002049</vt:lpstr>
      <vt:lpstr>_D002050</vt:lpstr>
      <vt:lpstr>_D002051</vt:lpstr>
      <vt:lpstr>_D002052</vt:lpstr>
      <vt:lpstr>_D002053</vt:lpstr>
      <vt:lpstr>_D002054</vt:lpstr>
      <vt:lpstr>_D002055</vt:lpstr>
      <vt:lpstr>_D002056</vt:lpstr>
      <vt:lpstr>_D002057</vt:lpstr>
      <vt:lpstr>_D002058</vt:lpstr>
      <vt:lpstr>_D002059</vt:lpstr>
      <vt:lpstr>_D002060</vt:lpstr>
      <vt:lpstr>_D002061</vt:lpstr>
      <vt:lpstr>_D002062</vt:lpstr>
      <vt:lpstr>_D002063</vt:lpstr>
      <vt:lpstr>_D002064</vt:lpstr>
      <vt:lpstr>_D002065</vt:lpstr>
      <vt:lpstr>_D002066</vt:lpstr>
      <vt:lpstr>_D002067</vt:lpstr>
      <vt:lpstr>_D002068</vt:lpstr>
      <vt:lpstr>_D002069</vt:lpstr>
      <vt:lpstr>_D002070</vt:lpstr>
      <vt:lpstr>_D002071</vt:lpstr>
      <vt:lpstr>_D002072</vt:lpstr>
      <vt:lpstr>_D002073</vt:lpstr>
      <vt:lpstr>_D002074</vt:lpstr>
      <vt:lpstr>_D002075</vt:lpstr>
      <vt:lpstr>_D002076</vt:lpstr>
      <vt:lpstr>_D002077</vt:lpstr>
      <vt:lpstr>_D002078</vt:lpstr>
      <vt:lpstr>_D002079</vt:lpstr>
      <vt:lpstr>_D002080</vt:lpstr>
      <vt:lpstr>_D002081</vt:lpstr>
      <vt:lpstr>_D002082</vt:lpstr>
      <vt:lpstr>_D002083</vt:lpstr>
      <vt:lpstr>_D002084</vt:lpstr>
      <vt:lpstr>_D002085</vt:lpstr>
      <vt:lpstr>_D002086</vt:lpstr>
      <vt:lpstr>_D002087</vt:lpstr>
      <vt:lpstr>_D002088</vt:lpstr>
      <vt:lpstr>_D002089</vt:lpstr>
      <vt:lpstr>_D002090</vt:lpstr>
      <vt:lpstr>_D002091</vt:lpstr>
      <vt:lpstr>_D002092</vt:lpstr>
      <vt:lpstr>_D002093</vt:lpstr>
      <vt:lpstr>_D002094</vt:lpstr>
      <vt:lpstr>_D002095</vt:lpstr>
      <vt:lpstr>_D002096</vt:lpstr>
      <vt:lpstr>_D002097</vt:lpstr>
      <vt:lpstr>_D002098</vt:lpstr>
      <vt:lpstr>_D002099</vt:lpstr>
      <vt:lpstr>_D002100</vt:lpstr>
      <vt:lpstr>_D002101</vt:lpstr>
      <vt:lpstr>_D002102</vt:lpstr>
      <vt:lpstr>_D002103</vt:lpstr>
      <vt:lpstr>_D002104</vt:lpstr>
      <vt:lpstr>_D002105</vt:lpstr>
      <vt:lpstr>_D002106</vt:lpstr>
      <vt:lpstr>_D002107</vt:lpstr>
      <vt:lpstr>_D002108</vt:lpstr>
      <vt:lpstr>_D002109</vt:lpstr>
      <vt:lpstr>_D002110</vt:lpstr>
      <vt:lpstr>_D002111</vt:lpstr>
      <vt:lpstr>_D002112</vt:lpstr>
      <vt:lpstr>_D002113</vt:lpstr>
      <vt:lpstr>_D002114</vt:lpstr>
      <vt:lpstr>_D002115</vt:lpstr>
      <vt:lpstr>_D002116</vt:lpstr>
      <vt:lpstr>_D002117</vt:lpstr>
      <vt:lpstr>_D002118</vt:lpstr>
      <vt:lpstr>_D002119</vt:lpstr>
      <vt:lpstr>_D002120</vt:lpstr>
      <vt:lpstr>_D002121</vt:lpstr>
      <vt:lpstr>_D002122</vt:lpstr>
      <vt:lpstr>_D002123</vt:lpstr>
      <vt:lpstr>_D002124</vt:lpstr>
      <vt:lpstr>_D002125</vt:lpstr>
      <vt:lpstr>_D002126</vt:lpstr>
      <vt:lpstr>_D002127</vt:lpstr>
      <vt:lpstr>_D002128</vt:lpstr>
      <vt:lpstr>_D002129</vt:lpstr>
      <vt:lpstr>_D002130</vt:lpstr>
      <vt:lpstr>_D002131</vt:lpstr>
      <vt:lpstr>_D002132</vt:lpstr>
      <vt:lpstr>_D002133</vt:lpstr>
      <vt:lpstr>_D002134</vt:lpstr>
      <vt:lpstr>_D002135</vt:lpstr>
      <vt:lpstr>_D002136</vt:lpstr>
      <vt:lpstr>_D002137</vt:lpstr>
      <vt:lpstr>_D002138</vt:lpstr>
      <vt:lpstr>_D002139</vt:lpstr>
      <vt:lpstr>_D002140</vt:lpstr>
      <vt:lpstr>_D002141</vt:lpstr>
      <vt:lpstr>_D002142</vt:lpstr>
      <vt:lpstr>_D002143</vt:lpstr>
      <vt:lpstr>_D002144</vt:lpstr>
      <vt:lpstr>_D002145</vt:lpstr>
      <vt:lpstr>_D002146</vt:lpstr>
      <vt:lpstr>_D002147</vt:lpstr>
      <vt:lpstr>_D002148</vt:lpstr>
      <vt:lpstr>_D002149</vt:lpstr>
      <vt:lpstr>_D002150</vt:lpstr>
      <vt:lpstr>_D002151</vt:lpstr>
      <vt:lpstr>_D002152</vt:lpstr>
      <vt:lpstr>_D002153</vt:lpstr>
      <vt:lpstr>_D002154</vt:lpstr>
      <vt:lpstr>_D002155</vt:lpstr>
      <vt:lpstr>_D002156</vt:lpstr>
      <vt:lpstr>_D002157</vt:lpstr>
      <vt:lpstr>_D002158</vt:lpstr>
      <vt:lpstr>_D002159</vt:lpstr>
      <vt:lpstr>_D002160</vt:lpstr>
      <vt:lpstr>_D002165</vt:lpstr>
      <vt:lpstr>_D002166</vt:lpstr>
      <vt:lpstr>_D002167</vt:lpstr>
      <vt:lpstr>_D002168</vt:lpstr>
      <vt:lpstr>_D002169</vt:lpstr>
      <vt:lpstr>_D002170</vt:lpstr>
      <vt:lpstr>_D002171</vt:lpstr>
      <vt:lpstr>_D002172</vt:lpstr>
      <vt:lpstr>_D002173</vt:lpstr>
      <vt:lpstr>_D002174</vt:lpstr>
      <vt:lpstr>_D002175</vt:lpstr>
      <vt:lpstr>_D002176</vt:lpstr>
      <vt:lpstr>_D002177</vt:lpstr>
      <vt:lpstr>_D002178</vt:lpstr>
      <vt:lpstr>_D002179</vt:lpstr>
      <vt:lpstr>_D002180</vt:lpstr>
      <vt:lpstr>_D002181</vt:lpstr>
      <vt:lpstr>_D002182</vt:lpstr>
      <vt:lpstr>_D002183</vt:lpstr>
      <vt:lpstr>_D002184</vt:lpstr>
      <vt:lpstr>_D002185</vt:lpstr>
      <vt:lpstr>_D002186</vt:lpstr>
      <vt:lpstr>_D002187</vt:lpstr>
      <vt:lpstr>_D002188</vt:lpstr>
      <vt:lpstr>_D002189</vt:lpstr>
      <vt:lpstr>_D002190</vt:lpstr>
      <vt:lpstr>_D002191</vt:lpstr>
      <vt:lpstr>_D002192</vt:lpstr>
      <vt:lpstr>_D002193</vt:lpstr>
      <vt:lpstr>_D002194</vt:lpstr>
      <vt:lpstr>_D002195</vt:lpstr>
      <vt:lpstr>_D002196</vt:lpstr>
      <vt:lpstr>_D002197</vt:lpstr>
      <vt:lpstr>_D002198</vt:lpstr>
      <vt:lpstr>_D002199</vt:lpstr>
      <vt:lpstr>_D002200</vt:lpstr>
      <vt:lpstr>_D002201</vt:lpstr>
      <vt:lpstr>_D002202</vt:lpstr>
      <vt:lpstr>_D002203</vt:lpstr>
      <vt:lpstr>_D002204</vt:lpstr>
      <vt:lpstr>_D002205</vt:lpstr>
      <vt:lpstr>_D002206</vt:lpstr>
      <vt:lpstr>_D002207</vt:lpstr>
      <vt:lpstr>_D002208</vt:lpstr>
      <vt:lpstr>_D002209</vt:lpstr>
      <vt:lpstr>_D002210</vt:lpstr>
      <vt:lpstr>_D002211</vt:lpstr>
      <vt:lpstr>_D002212</vt:lpstr>
      <vt:lpstr>_D002213</vt:lpstr>
      <vt:lpstr>_D002214</vt:lpstr>
      <vt:lpstr>_D002215</vt:lpstr>
      <vt:lpstr>_D002216</vt:lpstr>
      <vt:lpstr>_D002217</vt:lpstr>
      <vt:lpstr>_D002218</vt:lpstr>
      <vt:lpstr>_D002219</vt:lpstr>
      <vt:lpstr>_D002220</vt:lpstr>
      <vt:lpstr>_D002221</vt:lpstr>
      <vt:lpstr>_D002222</vt:lpstr>
      <vt:lpstr>_D002223</vt:lpstr>
      <vt:lpstr>_D002224</vt:lpstr>
      <vt:lpstr>_D002225</vt:lpstr>
      <vt:lpstr>_D002226</vt:lpstr>
      <vt:lpstr>_D002227</vt:lpstr>
      <vt:lpstr>_D002228</vt:lpstr>
      <vt:lpstr>_D002229</vt:lpstr>
      <vt:lpstr>_D002230</vt:lpstr>
      <vt:lpstr>_D002231</vt:lpstr>
      <vt:lpstr>_D002232</vt:lpstr>
      <vt:lpstr>_D002233</vt:lpstr>
      <vt:lpstr>_D002234</vt:lpstr>
      <vt:lpstr>_D002235</vt:lpstr>
      <vt:lpstr>_D002236</vt:lpstr>
      <vt:lpstr>_D002237</vt:lpstr>
      <vt:lpstr>_D002238</vt:lpstr>
      <vt:lpstr>_D002239</vt:lpstr>
      <vt:lpstr>_D002240</vt:lpstr>
      <vt:lpstr>_D002241</vt:lpstr>
      <vt:lpstr>_D002242</vt:lpstr>
      <vt:lpstr>_D002243</vt:lpstr>
      <vt:lpstr>_D002244</vt:lpstr>
      <vt:lpstr>_D002245</vt:lpstr>
      <vt:lpstr>_D002246</vt:lpstr>
      <vt:lpstr>_D002247</vt:lpstr>
      <vt:lpstr>_D002248</vt:lpstr>
      <vt:lpstr>_D002249</vt:lpstr>
      <vt:lpstr>_D002250</vt:lpstr>
      <vt:lpstr>_D002251</vt:lpstr>
      <vt:lpstr>_D002252</vt:lpstr>
      <vt:lpstr>_D002253</vt:lpstr>
      <vt:lpstr>_D002254</vt:lpstr>
      <vt:lpstr>_D002255</vt:lpstr>
      <vt:lpstr>_D002256</vt:lpstr>
      <vt:lpstr>_D002257</vt:lpstr>
      <vt:lpstr>_D002258</vt:lpstr>
      <vt:lpstr>_D002259</vt:lpstr>
      <vt:lpstr>_D002260</vt:lpstr>
      <vt:lpstr>_D002261</vt:lpstr>
      <vt:lpstr>_D002262</vt:lpstr>
      <vt:lpstr>_D002263</vt:lpstr>
      <vt:lpstr>_D002264</vt:lpstr>
      <vt:lpstr>_D002265</vt:lpstr>
      <vt:lpstr>_D002266</vt:lpstr>
      <vt:lpstr>_D002267</vt:lpstr>
      <vt:lpstr>_D002268</vt:lpstr>
      <vt:lpstr>_D002269</vt:lpstr>
      <vt:lpstr>_D002270</vt:lpstr>
      <vt:lpstr>_D002271</vt:lpstr>
      <vt:lpstr>_D002272</vt:lpstr>
      <vt:lpstr>_D002273</vt:lpstr>
      <vt:lpstr>_D002274</vt:lpstr>
      <vt:lpstr>_D002275</vt:lpstr>
      <vt:lpstr>_D002276</vt:lpstr>
      <vt:lpstr>_D002277</vt:lpstr>
      <vt:lpstr>_D002278</vt:lpstr>
      <vt:lpstr>_D002279</vt:lpstr>
      <vt:lpstr>_D002280</vt:lpstr>
      <vt:lpstr>_D002281</vt:lpstr>
      <vt:lpstr>_D002282</vt:lpstr>
      <vt:lpstr>_D002283</vt:lpstr>
      <vt:lpstr>_D002284</vt:lpstr>
      <vt:lpstr>_D002285</vt:lpstr>
      <vt:lpstr>_D002286</vt:lpstr>
      <vt:lpstr>_D002287</vt:lpstr>
      <vt:lpstr>_D002288</vt:lpstr>
      <vt:lpstr>_D002289</vt:lpstr>
      <vt:lpstr>_D002290</vt:lpstr>
      <vt:lpstr>_D002291</vt:lpstr>
      <vt:lpstr>_D002292</vt:lpstr>
      <vt:lpstr>_D002296</vt:lpstr>
      <vt:lpstr>_D002297</vt:lpstr>
      <vt:lpstr>_D002298</vt:lpstr>
      <vt:lpstr>_D002299</vt:lpstr>
      <vt:lpstr>_D002300</vt:lpstr>
      <vt:lpstr>_D002301</vt:lpstr>
      <vt:lpstr>_D002302</vt:lpstr>
      <vt:lpstr>_D002303</vt:lpstr>
      <vt:lpstr>_D002304</vt:lpstr>
      <vt:lpstr>_D002305</vt:lpstr>
      <vt:lpstr>_D002306</vt:lpstr>
      <vt:lpstr>_D002307</vt:lpstr>
      <vt:lpstr>_D002308</vt:lpstr>
      <vt:lpstr>_D002309</vt:lpstr>
      <vt:lpstr>_D002310</vt:lpstr>
      <vt:lpstr>_D002311</vt:lpstr>
      <vt:lpstr>_D002312</vt:lpstr>
      <vt:lpstr>_D002313</vt:lpstr>
      <vt:lpstr>_D002314</vt:lpstr>
      <vt:lpstr>_D002315</vt:lpstr>
      <vt:lpstr>_D002316</vt:lpstr>
      <vt:lpstr>_D002317</vt:lpstr>
      <vt:lpstr>_D002318</vt:lpstr>
      <vt:lpstr>_D002319</vt:lpstr>
      <vt:lpstr>_D002320</vt:lpstr>
      <vt:lpstr>_D002321</vt:lpstr>
      <vt:lpstr>_D002322</vt:lpstr>
      <vt:lpstr>_D002323</vt:lpstr>
      <vt:lpstr>_D002324</vt:lpstr>
      <vt:lpstr>_D002325</vt:lpstr>
      <vt:lpstr>_D002326</vt:lpstr>
      <vt:lpstr>_D002327</vt:lpstr>
      <vt:lpstr>_D002328</vt:lpstr>
      <vt:lpstr>_D002329</vt:lpstr>
      <vt:lpstr>_D002330</vt:lpstr>
      <vt:lpstr>_D002331</vt:lpstr>
      <vt:lpstr>_D002332</vt:lpstr>
      <vt:lpstr>_D002333</vt:lpstr>
      <vt:lpstr>_D002334</vt:lpstr>
      <vt:lpstr>_D002335</vt:lpstr>
      <vt:lpstr>_D002336</vt:lpstr>
      <vt:lpstr>_D002337</vt:lpstr>
      <vt:lpstr>_D002338</vt:lpstr>
      <vt:lpstr>_D002339</vt:lpstr>
      <vt:lpstr>_D002340</vt:lpstr>
      <vt:lpstr>_D002341</vt:lpstr>
      <vt:lpstr>_D002342</vt:lpstr>
      <vt:lpstr>_D002343</vt:lpstr>
      <vt:lpstr>_D002346</vt:lpstr>
      <vt:lpstr>_D002347</vt:lpstr>
      <vt:lpstr>_D002348</vt:lpstr>
      <vt:lpstr>_D002349</vt:lpstr>
      <vt:lpstr>_D002350</vt:lpstr>
      <vt:lpstr>_D002351</vt:lpstr>
      <vt:lpstr>_D002352</vt:lpstr>
      <vt:lpstr>_D002353</vt:lpstr>
      <vt:lpstr>_D002354</vt:lpstr>
      <vt:lpstr>_D002355</vt:lpstr>
      <vt:lpstr>_D002356</vt:lpstr>
      <vt:lpstr>_D002357</vt:lpstr>
      <vt:lpstr>_D002358</vt:lpstr>
      <vt:lpstr>_D002359</vt:lpstr>
      <vt:lpstr>_D002360</vt:lpstr>
      <vt:lpstr>_D002361</vt:lpstr>
      <vt:lpstr>_D002362</vt:lpstr>
      <vt:lpstr>_D002363</vt:lpstr>
      <vt:lpstr>_D002364</vt:lpstr>
      <vt:lpstr>_D002365</vt:lpstr>
      <vt:lpstr>_D002366</vt:lpstr>
      <vt:lpstr>_D002367</vt:lpstr>
      <vt:lpstr>_D002368</vt:lpstr>
      <vt:lpstr>_D002369</vt:lpstr>
      <vt:lpstr>_D002370</vt:lpstr>
      <vt:lpstr>_D002371</vt:lpstr>
      <vt:lpstr>_D002372</vt:lpstr>
      <vt:lpstr>_D002373</vt:lpstr>
      <vt:lpstr>_D002374</vt:lpstr>
      <vt:lpstr>_D002375</vt:lpstr>
      <vt:lpstr>_D002376</vt:lpstr>
      <vt:lpstr>_D002377</vt:lpstr>
      <vt:lpstr>_D002378</vt:lpstr>
      <vt:lpstr>_D002379</vt:lpstr>
      <vt:lpstr>_D002380</vt:lpstr>
      <vt:lpstr>_D002381</vt:lpstr>
      <vt:lpstr>_D002382</vt:lpstr>
      <vt:lpstr>_D002383</vt:lpstr>
      <vt:lpstr>_D002384</vt:lpstr>
      <vt:lpstr>_D002385</vt:lpstr>
      <vt:lpstr>_D002386</vt:lpstr>
      <vt:lpstr>_D002387</vt:lpstr>
      <vt:lpstr>_D002388</vt:lpstr>
      <vt:lpstr>_D002389</vt:lpstr>
      <vt:lpstr>_D002390</vt:lpstr>
      <vt:lpstr>_D002391</vt:lpstr>
      <vt:lpstr>_D002392</vt:lpstr>
      <vt:lpstr>_D002393</vt:lpstr>
      <vt:lpstr>_D002394</vt:lpstr>
      <vt:lpstr>_D002395</vt:lpstr>
      <vt:lpstr>_D002396</vt:lpstr>
      <vt:lpstr>_D002397</vt:lpstr>
      <vt:lpstr>_D002398</vt:lpstr>
      <vt:lpstr>_D002399</vt:lpstr>
      <vt:lpstr>_D002400</vt:lpstr>
      <vt:lpstr>_D002401</vt:lpstr>
      <vt:lpstr>_D002402</vt:lpstr>
      <vt:lpstr>_D002403</vt:lpstr>
      <vt:lpstr>_D002404</vt:lpstr>
      <vt:lpstr>_D002405</vt:lpstr>
      <vt:lpstr>_D002406</vt:lpstr>
      <vt:lpstr>_D002407</vt:lpstr>
      <vt:lpstr>_D002408</vt:lpstr>
      <vt:lpstr>_D002409</vt:lpstr>
      <vt:lpstr>_D002410</vt:lpstr>
      <vt:lpstr>_D002411</vt:lpstr>
      <vt:lpstr>_D002412</vt:lpstr>
      <vt:lpstr>_D002413</vt:lpstr>
      <vt:lpstr>_D002414</vt:lpstr>
      <vt:lpstr>_D002415</vt:lpstr>
      <vt:lpstr>_D002416</vt:lpstr>
      <vt:lpstr>_D002417</vt:lpstr>
      <vt:lpstr>_D002418</vt:lpstr>
      <vt:lpstr>_D002419</vt:lpstr>
      <vt:lpstr>_D002420</vt:lpstr>
      <vt:lpstr>_D002421</vt:lpstr>
      <vt:lpstr>_D002422</vt:lpstr>
      <vt:lpstr>_D002423</vt:lpstr>
      <vt:lpstr>_D002424</vt:lpstr>
      <vt:lpstr>_D002425</vt:lpstr>
      <vt:lpstr>_D002426</vt:lpstr>
      <vt:lpstr>_D002427</vt:lpstr>
      <vt:lpstr>_D002428</vt:lpstr>
      <vt:lpstr>_D002429</vt:lpstr>
      <vt:lpstr>_D002430</vt:lpstr>
      <vt:lpstr>_D002431</vt:lpstr>
      <vt:lpstr>_D002432</vt:lpstr>
      <vt:lpstr>_D002433</vt:lpstr>
      <vt:lpstr>_D002434</vt:lpstr>
      <vt:lpstr>_D002435</vt:lpstr>
      <vt:lpstr>_D002436</vt:lpstr>
      <vt:lpstr>_D002437</vt:lpstr>
      <vt:lpstr>_D002438</vt:lpstr>
      <vt:lpstr>_D002439</vt:lpstr>
      <vt:lpstr>_D002440</vt:lpstr>
      <vt:lpstr>_D002441</vt:lpstr>
      <vt:lpstr>_D002442</vt:lpstr>
      <vt:lpstr>_D002443</vt:lpstr>
      <vt:lpstr>_D002447</vt:lpstr>
      <vt:lpstr>_D002448</vt:lpstr>
      <vt:lpstr>_D002495</vt:lpstr>
      <vt:lpstr>_D002496</vt:lpstr>
      <vt:lpstr>_D002497</vt:lpstr>
      <vt:lpstr>_D002498</vt:lpstr>
      <vt:lpstr>_D002499</vt:lpstr>
      <vt:lpstr>_D002520</vt:lpstr>
      <vt:lpstr>_D002521</vt:lpstr>
      <vt:lpstr>_D002522</vt:lpstr>
      <vt:lpstr>_D002523</vt:lpstr>
      <vt:lpstr>_D002524</vt:lpstr>
      <vt:lpstr>_D002525</vt:lpstr>
      <vt:lpstr>_D002526</vt:lpstr>
      <vt:lpstr>_D002527</vt:lpstr>
      <vt:lpstr>_D002528</vt:lpstr>
      <vt:lpstr>_D002529</vt:lpstr>
      <vt:lpstr>_D002530</vt:lpstr>
      <vt:lpstr>_D002531</vt:lpstr>
      <vt:lpstr>_D002532</vt:lpstr>
      <vt:lpstr>_D002533</vt:lpstr>
      <vt:lpstr>_D002534</vt:lpstr>
      <vt:lpstr>_D002535</vt:lpstr>
      <vt:lpstr>_D002536</vt:lpstr>
      <vt:lpstr>_D002537</vt:lpstr>
      <vt:lpstr>_D002538</vt:lpstr>
      <vt:lpstr>_D002539</vt:lpstr>
      <vt:lpstr>_D002540</vt:lpstr>
      <vt:lpstr>_D002541</vt:lpstr>
      <vt:lpstr>_D002542</vt:lpstr>
      <vt:lpstr>_D002543</vt:lpstr>
      <vt:lpstr>_D002544</vt:lpstr>
      <vt:lpstr>_D002545</vt:lpstr>
      <vt:lpstr>_D002546</vt:lpstr>
      <vt:lpstr>_D002547</vt:lpstr>
      <vt:lpstr>_D002548</vt:lpstr>
      <vt:lpstr>_D002549</vt:lpstr>
      <vt:lpstr>_D002550</vt:lpstr>
      <vt:lpstr>_D002551</vt:lpstr>
      <vt:lpstr>_D002552</vt:lpstr>
      <vt:lpstr>_D002553</vt:lpstr>
      <vt:lpstr>_D002554</vt:lpstr>
      <vt:lpstr>_D002555</vt:lpstr>
      <vt:lpstr>_D002556</vt:lpstr>
      <vt:lpstr>_D002557</vt:lpstr>
      <vt:lpstr>_D002558</vt:lpstr>
      <vt:lpstr>_D002559</vt:lpstr>
      <vt:lpstr>_D002560</vt:lpstr>
      <vt:lpstr>_D002561</vt:lpstr>
      <vt:lpstr>_D002562</vt:lpstr>
      <vt:lpstr>_D002563</vt:lpstr>
      <vt:lpstr>_D002564</vt:lpstr>
      <vt:lpstr>_D002565</vt:lpstr>
      <vt:lpstr>_D002566</vt:lpstr>
      <vt:lpstr>_D002567</vt:lpstr>
      <vt:lpstr>_D002568</vt:lpstr>
      <vt:lpstr>_D002569</vt:lpstr>
      <vt:lpstr>_D002570</vt:lpstr>
      <vt:lpstr>_D002571</vt:lpstr>
      <vt:lpstr>_D002572</vt:lpstr>
      <vt:lpstr>_D002573</vt:lpstr>
      <vt:lpstr>_D002574</vt:lpstr>
      <vt:lpstr>_D002575</vt:lpstr>
      <vt:lpstr>_D002576</vt:lpstr>
      <vt:lpstr>_D002580</vt:lpstr>
      <vt:lpstr>_D002581</vt:lpstr>
      <vt:lpstr>_D002582</vt:lpstr>
      <vt:lpstr>_D002583</vt:lpstr>
      <vt:lpstr>_D002584</vt:lpstr>
      <vt:lpstr>_D002585</vt:lpstr>
      <vt:lpstr>_D002586</vt:lpstr>
      <vt:lpstr>_D002587</vt:lpstr>
      <vt:lpstr>_D002588</vt:lpstr>
      <vt:lpstr>_D002589</vt:lpstr>
      <vt:lpstr>_D002590</vt:lpstr>
      <vt:lpstr>_D002591</vt:lpstr>
      <vt:lpstr>_D002592</vt:lpstr>
      <vt:lpstr>_D002593</vt:lpstr>
      <vt:lpstr>_D002594</vt:lpstr>
      <vt:lpstr>_D002595</vt:lpstr>
      <vt:lpstr>_D002596</vt:lpstr>
      <vt:lpstr>_D002597</vt:lpstr>
      <vt:lpstr>_D002598</vt:lpstr>
      <vt:lpstr>_D002599</vt:lpstr>
      <vt:lpstr>_D002603</vt:lpstr>
      <vt:lpstr>_D002604</vt:lpstr>
      <vt:lpstr>_D002605</vt:lpstr>
      <vt:lpstr>_D002606</vt:lpstr>
      <vt:lpstr>_D002607</vt:lpstr>
      <vt:lpstr>_D002608</vt:lpstr>
      <vt:lpstr>_D002609</vt:lpstr>
      <vt:lpstr>_D002610</vt:lpstr>
      <vt:lpstr>_D002617</vt:lpstr>
      <vt:lpstr>_D002618</vt:lpstr>
      <vt:lpstr>_D002619</vt:lpstr>
      <vt:lpstr>_D002620</vt:lpstr>
      <vt:lpstr>_D002621</vt:lpstr>
      <vt:lpstr>_D002622</vt:lpstr>
      <vt:lpstr>_D002623</vt:lpstr>
      <vt:lpstr>_D002624</vt:lpstr>
      <vt:lpstr>_D002625</vt:lpstr>
      <vt:lpstr>_D002626</vt:lpstr>
      <vt:lpstr>_D002627</vt:lpstr>
      <vt:lpstr>_D002628</vt:lpstr>
      <vt:lpstr>_D002629</vt:lpstr>
      <vt:lpstr>_D002630</vt:lpstr>
      <vt:lpstr>_D002631</vt:lpstr>
      <vt:lpstr>_D002632</vt:lpstr>
      <vt:lpstr>_D002633</vt:lpstr>
      <vt:lpstr>_D002635</vt:lpstr>
      <vt:lpstr>_D002636</vt:lpstr>
      <vt:lpstr>_D002637</vt:lpstr>
      <vt:lpstr>_D002638</vt:lpstr>
      <vt:lpstr>_D002639</vt:lpstr>
      <vt:lpstr>_D002640</vt:lpstr>
      <vt:lpstr>_D002644</vt:lpstr>
      <vt:lpstr>_D002645</vt:lpstr>
      <vt:lpstr>_D002646</vt:lpstr>
      <vt:lpstr>_D002647</vt:lpstr>
      <vt:lpstr>_D002648</vt:lpstr>
      <vt:lpstr>_D002649</vt:lpstr>
      <vt:lpstr>_D002650</vt:lpstr>
      <vt:lpstr>_D002651</vt:lpstr>
      <vt:lpstr>_D002652</vt:lpstr>
      <vt:lpstr>_D002653</vt:lpstr>
      <vt:lpstr>_D002654</vt:lpstr>
      <vt:lpstr>_D002655</vt:lpstr>
      <vt:lpstr>_D002656</vt:lpstr>
      <vt:lpstr>_D002660</vt:lpstr>
      <vt:lpstr>_D002661</vt:lpstr>
      <vt:lpstr>_D002662</vt:lpstr>
      <vt:lpstr>_D002663</vt:lpstr>
      <vt:lpstr>_D002664</vt:lpstr>
      <vt:lpstr>_D002665</vt:lpstr>
      <vt:lpstr>_D002666</vt:lpstr>
      <vt:lpstr>_D002667</vt:lpstr>
      <vt:lpstr>_D002668</vt:lpstr>
      <vt:lpstr>_D002669</vt:lpstr>
      <vt:lpstr>_D002670</vt:lpstr>
      <vt:lpstr>_D002671</vt:lpstr>
      <vt:lpstr>_D002672</vt:lpstr>
      <vt:lpstr>_D002676</vt:lpstr>
      <vt:lpstr>_D002677</vt:lpstr>
      <vt:lpstr>_D002678</vt:lpstr>
      <vt:lpstr>_D002679</vt:lpstr>
      <vt:lpstr>_D002680</vt:lpstr>
      <vt:lpstr>_D002681</vt:lpstr>
      <vt:lpstr>_D002682</vt:lpstr>
      <vt:lpstr>_D002683</vt:lpstr>
      <vt:lpstr>_D002684</vt:lpstr>
      <vt:lpstr>_D002685</vt:lpstr>
      <vt:lpstr>_D002686</vt:lpstr>
      <vt:lpstr>_D002687</vt:lpstr>
      <vt:lpstr>_D002688</vt:lpstr>
      <vt:lpstr>_D002692</vt:lpstr>
      <vt:lpstr>_D002693</vt:lpstr>
      <vt:lpstr>_D002694</vt:lpstr>
      <vt:lpstr>_D002695</vt:lpstr>
      <vt:lpstr>_D002696</vt:lpstr>
      <vt:lpstr>_D002697</vt:lpstr>
      <vt:lpstr>_D002698</vt:lpstr>
      <vt:lpstr>_D002699</vt:lpstr>
      <vt:lpstr>_D002700</vt:lpstr>
      <vt:lpstr>_D002701</vt:lpstr>
      <vt:lpstr>_D002702</vt:lpstr>
      <vt:lpstr>_D002703</vt:lpstr>
      <vt:lpstr>_D002704</vt:lpstr>
      <vt:lpstr>_D002708</vt:lpstr>
      <vt:lpstr>_D002709</vt:lpstr>
      <vt:lpstr>_D002710</vt:lpstr>
      <vt:lpstr>_D002711</vt:lpstr>
      <vt:lpstr>_D002712</vt:lpstr>
      <vt:lpstr>_D002713</vt:lpstr>
      <vt:lpstr>_D002714</vt:lpstr>
      <vt:lpstr>_D002715</vt:lpstr>
      <vt:lpstr>_D002716</vt:lpstr>
      <vt:lpstr>_D002717</vt:lpstr>
      <vt:lpstr>_D002718</vt:lpstr>
      <vt:lpstr>_D002719</vt:lpstr>
      <vt:lpstr>_D002720</vt:lpstr>
      <vt:lpstr>_D002721</vt:lpstr>
      <vt:lpstr>_D002722</vt:lpstr>
      <vt:lpstr>_D002723</vt:lpstr>
      <vt:lpstr>_D002724</vt:lpstr>
      <vt:lpstr>_D002725</vt:lpstr>
      <vt:lpstr>_D002726</vt:lpstr>
      <vt:lpstr>_D002727</vt:lpstr>
      <vt:lpstr>_D002728</vt:lpstr>
      <vt:lpstr>_D002729</vt:lpstr>
      <vt:lpstr>_D002730</vt:lpstr>
      <vt:lpstr>_D002731</vt:lpstr>
      <vt:lpstr>_D002732</vt:lpstr>
      <vt:lpstr>_D002733</vt:lpstr>
      <vt:lpstr>_D002734</vt:lpstr>
      <vt:lpstr>_D002735</vt:lpstr>
      <vt:lpstr>_D002736</vt:lpstr>
      <vt:lpstr>_D002737</vt:lpstr>
      <vt:lpstr>_D002738</vt:lpstr>
      <vt:lpstr>_D002739</vt:lpstr>
      <vt:lpstr>_D002740</vt:lpstr>
      <vt:lpstr>_D002741</vt:lpstr>
      <vt:lpstr>_D002742</vt:lpstr>
      <vt:lpstr>_D002743</vt:lpstr>
      <vt:lpstr>_D002744</vt:lpstr>
      <vt:lpstr>_D002745</vt:lpstr>
      <vt:lpstr>_D002746</vt:lpstr>
      <vt:lpstr>_D002747</vt:lpstr>
      <vt:lpstr>_D002748</vt:lpstr>
      <vt:lpstr>_D002749</vt:lpstr>
      <vt:lpstr>_D002750</vt:lpstr>
      <vt:lpstr>_D002751</vt:lpstr>
      <vt:lpstr>_D002752</vt:lpstr>
      <vt:lpstr>_D002753</vt:lpstr>
      <vt:lpstr>_D002754</vt:lpstr>
      <vt:lpstr>_D002755</vt:lpstr>
      <vt:lpstr>_D002756</vt:lpstr>
      <vt:lpstr>_D002757</vt:lpstr>
      <vt:lpstr>_D002758</vt:lpstr>
      <vt:lpstr>_D002759</vt:lpstr>
      <vt:lpstr>_D002760</vt:lpstr>
      <vt:lpstr>_D002761</vt:lpstr>
      <vt:lpstr>_D002762</vt:lpstr>
      <vt:lpstr>_D002763</vt:lpstr>
      <vt:lpstr>_D002764</vt:lpstr>
      <vt:lpstr>_D002765</vt:lpstr>
      <vt:lpstr>_D002766</vt:lpstr>
      <vt:lpstr>_D002767</vt:lpstr>
      <vt:lpstr>_D002768</vt:lpstr>
      <vt:lpstr>_D002769</vt:lpstr>
      <vt:lpstr>_D002770</vt:lpstr>
      <vt:lpstr>_D002771</vt:lpstr>
      <vt:lpstr>_D002772</vt:lpstr>
      <vt:lpstr>_D002773</vt:lpstr>
      <vt:lpstr>_D002774</vt:lpstr>
      <vt:lpstr>_D002775</vt:lpstr>
      <vt:lpstr>_D002776</vt:lpstr>
      <vt:lpstr>_D002777</vt:lpstr>
      <vt:lpstr>_D002778</vt:lpstr>
      <vt:lpstr>_D002779</vt:lpstr>
      <vt:lpstr>_D002780</vt:lpstr>
      <vt:lpstr>_D002781</vt:lpstr>
      <vt:lpstr>_D002782</vt:lpstr>
      <vt:lpstr>_D002783</vt:lpstr>
      <vt:lpstr>_D002784</vt:lpstr>
      <vt:lpstr>_D002785</vt:lpstr>
      <vt:lpstr>_D002786</vt:lpstr>
      <vt:lpstr>_D002787</vt:lpstr>
      <vt:lpstr>_D002788</vt:lpstr>
      <vt:lpstr>_D002789</vt:lpstr>
      <vt:lpstr>_D002790</vt:lpstr>
      <vt:lpstr>_D002791</vt:lpstr>
      <vt:lpstr>_D002792</vt:lpstr>
      <vt:lpstr>_D002793</vt:lpstr>
      <vt:lpstr>_D002794</vt:lpstr>
      <vt:lpstr>_D002795</vt:lpstr>
      <vt:lpstr>_D002796</vt:lpstr>
      <vt:lpstr>_D002797</vt:lpstr>
      <vt:lpstr>_D002798</vt:lpstr>
      <vt:lpstr>_D002799</vt:lpstr>
      <vt:lpstr>_D002800</vt:lpstr>
      <vt:lpstr>_D002801</vt:lpstr>
      <vt:lpstr>_D002802</vt:lpstr>
      <vt:lpstr>_D002805</vt:lpstr>
      <vt:lpstr>_D002806</vt:lpstr>
      <vt:lpstr>_D002807</vt:lpstr>
      <vt:lpstr>_D002808</vt:lpstr>
      <vt:lpstr>_D002809</vt:lpstr>
      <vt:lpstr>_D002810</vt:lpstr>
      <vt:lpstr>_D002811</vt:lpstr>
      <vt:lpstr>_D002812</vt:lpstr>
      <vt:lpstr>_D002813</vt:lpstr>
      <vt:lpstr>_D002814</vt:lpstr>
      <vt:lpstr>_D002815</vt:lpstr>
      <vt:lpstr>_D002816</vt:lpstr>
      <vt:lpstr>_D002817</vt:lpstr>
      <vt:lpstr>_D002818</vt:lpstr>
      <vt:lpstr>_D002819</vt:lpstr>
      <vt:lpstr>_D002820</vt:lpstr>
      <vt:lpstr>_D002821</vt:lpstr>
      <vt:lpstr>_D002822</vt:lpstr>
      <vt:lpstr>_D002823</vt:lpstr>
      <vt:lpstr>_D002824</vt:lpstr>
      <vt:lpstr>_D002825</vt:lpstr>
      <vt:lpstr>_D002826</vt:lpstr>
      <vt:lpstr>_D002827</vt:lpstr>
      <vt:lpstr>_D002828</vt:lpstr>
      <vt:lpstr>_D002829</vt:lpstr>
      <vt:lpstr>_D002830</vt:lpstr>
      <vt:lpstr>_D002831</vt:lpstr>
      <vt:lpstr>_D002832</vt:lpstr>
      <vt:lpstr>_D002833</vt:lpstr>
      <vt:lpstr>_D002834</vt:lpstr>
      <vt:lpstr>_D002835</vt:lpstr>
      <vt:lpstr>_D002836</vt:lpstr>
      <vt:lpstr>_D002837</vt:lpstr>
      <vt:lpstr>_D002838</vt:lpstr>
      <vt:lpstr>_D002839</vt:lpstr>
      <vt:lpstr>_D002840</vt:lpstr>
      <vt:lpstr>_D002841</vt:lpstr>
      <vt:lpstr>_D002842</vt:lpstr>
      <vt:lpstr>_D002843</vt:lpstr>
      <vt:lpstr>_D002844</vt:lpstr>
      <vt:lpstr>_D002845</vt:lpstr>
      <vt:lpstr>_D002846</vt:lpstr>
      <vt:lpstr>_D002847</vt:lpstr>
      <vt:lpstr>_D002848</vt:lpstr>
      <vt:lpstr>_D002849</vt:lpstr>
      <vt:lpstr>_D002850</vt:lpstr>
      <vt:lpstr>_D002851</vt:lpstr>
      <vt:lpstr>_D002852</vt:lpstr>
      <vt:lpstr>_D002853</vt:lpstr>
      <vt:lpstr>_D002854</vt:lpstr>
      <vt:lpstr>_D002855</vt:lpstr>
      <vt:lpstr>_D002856</vt:lpstr>
      <vt:lpstr>_D002857</vt:lpstr>
      <vt:lpstr>_D002858</vt:lpstr>
      <vt:lpstr>_D002859</vt:lpstr>
      <vt:lpstr>_D002860</vt:lpstr>
      <vt:lpstr>_D002861</vt:lpstr>
      <vt:lpstr>_D002862</vt:lpstr>
      <vt:lpstr>_D002863</vt:lpstr>
      <vt:lpstr>_D002865</vt:lpstr>
      <vt:lpstr>_D002869</vt:lpstr>
      <vt:lpstr>_D002870</vt:lpstr>
      <vt:lpstr>_D002871</vt:lpstr>
      <vt:lpstr>_D002872</vt:lpstr>
      <vt:lpstr>_D002873</vt:lpstr>
      <vt:lpstr>_D002874</vt:lpstr>
      <vt:lpstr>_D002875</vt:lpstr>
      <vt:lpstr>_D002876</vt:lpstr>
      <vt:lpstr>_D002877</vt:lpstr>
      <vt:lpstr>_D002878</vt:lpstr>
      <vt:lpstr>_D002879</vt:lpstr>
      <vt:lpstr>_D002880</vt:lpstr>
      <vt:lpstr>_D002881</vt:lpstr>
      <vt:lpstr>_D002882</vt:lpstr>
      <vt:lpstr>_D002883</vt:lpstr>
      <vt:lpstr>_D002884</vt:lpstr>
      <vt:lpstr>_D002885</vt:lpstr>
      <vt:lpstr>_D002886</vt:lpstr>
      <vt:lpstr>_D002887</vt:lpstr>
      <vt:lpstr>_D002891</vt:lpstr>
      <vt:lpstr>_D002892</vt:lpstr>
      <vt:lpstr>_D002896</vt:lpstr>
      <vt:lpstr>_D002897</vt:lpstr>
      <vt:lpstr>_D002898</vt:lpstr>
      <vt:lpstr>_D002899</vt:lpstr>
      <vt:lpstr>_D002900</vt:lpstr>
      <vt:lpstr>_D002901</vt:lpstr>
      <vt:lpstr>_D002902</vt:lpstr>
      <vt:lpstr>_D002903</vt:lpstr>
      <vt:lpstr>_D002904</vt:lpstr>
      <vt:lpstr>_D002905</vt:lpstr>
      <vt:lpstr>_D002906</vt:lpstr>
      <vt:lpstr>_D002907</vt:lpstr>
      <vt:lpstr>_D002908</vt:lpstr>
      <vt:lpstr>_D002909</vt:lpstr>
      <vt:lpstr>_D002910</vt:lpstr>
      <vt:lpstr>_D002911</vt:lpstr>
      <vt:lpstr>_D002912</vt:lpstr>
      <vt:lpstr>_D002913</vt:lpstr>
      <vt:lpstr>_D002914</vt:lpstr>
      <vt:lpstr>_D002915</vt:lpstr>
      <vt:lpstr>_D002916</vt:lpstr>
      <vt:lpstr>_D002917</vt:lpstr>
      <vt:lpstr>_D002918</vt:lpstr>
      <vt:lpstr>_D002922</vt:lpstr>
      <vt:lpstr>_D002939</vt:lpstr>
      <vt:lpstr>_D002943</vt:lpstr>
      <vt:lpstr>_D002944</vt:lpstr>
      <vt:lpstr>_D002952</vt:lpstr>
      <vt:lpstr>_D002953</vt:lpstr>
      <vt:lpstr>_D002954</vt:lpstr>
      <vt:lpstr>_D002955</vt:lpstr>
      <vt:lpstr>_D002956</vt:lpstr>
      <vt:lpstr>_D002957</vt:lpstr>
      <vt:lpstr>_D002958</vt:lpstr>
      <vt:lpstr>_D002959</vt:lpstr>
      <vt:lpstr>_D002960</vt:lpstr>
      <vt:lpstr>_D002961</vt:lpstr>
      <vt:lpstr>_D002962</vt:lpstr>
      <vt:lpstr>_D002963</vt:lpstr>
      <vt:lpstr>_D002964</vt:lpstr>
      <vt:lpstr>_D002965</vt:lpstr>
      <vt:lpstr>_D002966</vt:lpstr>
      <vt:lpstr>_D002967</vt:lpstr>
      <vt:lpstr>_D002968</vt:lpstr>
      <vt:lpstr>_D002969</vt:lpstr>
      <vt:lpstr>_D002970</vt:lpstr>
      <vt:lpstr>_D002971</vt:lpstr>
      <vt:lpstr>_D002975</vt:lpstr>
      <vt:lpstr>_D002976</vt:lpstr>
      <vt:lpstr>_D002977</vt:lpstr>
      <vt:lpstr>_D002978</vt:lpstr>
      <vt:lpstr>_D002979</vt:lpstr>
      <vt:lpstr>_D002980</vt:lpstr>
      <vt:lpstr>_D002981</vt:lpstr>
      <vt:lpstr>_D002982</vt:lpstr>
      <vt:lpstr>_D002983</vt:lpstr>
      <vt:lpstr>_D002984</vt:lpstr>
      <vt:lpstr>_D002985</vt:lpstr>
      <vt:lpstr>_D002986</vt:lpstr>
      <vt:lpstr>_D002987</vt:lpstr>
      <vt:lpstr>_D002988</vt:lpstr>
      <vt:lpstr>_D002989</vt:lpstr>
      <vt:lpstr>_D002990</vt:lpstr>
      <vt:lpstr>_D002991</vt:lpstr>
      <vt:lpstr>_D002992</vt:lpstr>
      <vt:lpstr>_D002993</vt:lpstr>
      <vt:lpstr>_D002994</vt:lpstr>
      <vt:lpstr>_D002995</vt:lpstr>
      <vt:lpstr>_D002996</vt:lpstr>
      <vt:lpstr>_D002997</vt:lpstr>
      <vt:lpstr>_D002998</vt:lpstr>
      <vt:lpstr>_D002999</vt:lpstr>
      <vt:lpstr>_D003000</vt:lpstr>
      <vt:lpstr>_D003001</vt:lpstr>
      <vt:lpstr>_D003002</vt:lpstr>
      <vt:lpstr>_D003003</vt:lpstr>
      <vt:lpstr>_D003004</vt:lpstr>
      <vt:lpstr>_D003005</vt:lpstr>
      <vt:lpstr>_D003006</vt:lpstr>
      <vt:lpstr>_D003007</vt:lpstr>
      <vt:lpstr>_D003008</vt:lpstr>
      <vt:lpstr>_D003009</vt:lpstr>
      <vt:lpstr>_D003010</vt:lpstr>
      <vt:lpstr>_D003011</vt:lpstr>
      <vt:lpstr>_D003012</vt:lpstr>
      <vt:lpstr>_D003013</vt:lpstr>
      <vt:lpstr>_D003014</vt:lpstr>
      <vt:lpstr>_D003015</vt:lpstr>
      <vt:lpstr>_D003016</vt:lpstr>
      <vt:lpstr>_D003017</vt:lpstr>
      <vt:lpstr>_D003018</vt:lpstr>
      <vt:lpstr>_D003019</vt:lpstr>
      <vt:lpstr>_D003020</vt:lpstr>
      <vt:lpstr>_D003021</vt:lpstr>
      <vt:lpstr>_D003022</vt:lpstr>
      <vt:lpstr>_D003023</vt:lpstr>
      <vt:lpstr>_D003024</vt:lpstr>
      <vt:lpstr>_D003025</vt:lpstr>
      <vt:lpstr>_D003026</vt:lpstr>
      <vt:lpstr>_D003027</vt:lpstr>
      <vt:lpstr>_D003028</vt:lpstr>
      <vt:lpstr>_D003036</vt:lpstr>
      <vt:lpstr>_D003037</vt:lpstr>
      <vt:lpstr>_D003038</vt:lpstr>
      <vt:lpstr>_D003039</vt:lpstr>
      <vt:lpstr>_D003040</vt:lpstr>
      <vt:lpstr>_D003041</vt:lpstr>
      <vt:lpstr>_D003042</vt:lpstr>
      <vt:lpstr>_D003043</vt:lpstr>
      <vt:lpstr>_D003044</vt:lpstr>
      <vt:lpstr>_D003045</vt:lpstr>
      <vt:lpstr>_D003046</vt:lpstr>
      <vt:lpstr>_D003047</vt:lpstr>
      <vt:lpstr>_D003048</vt:lpstr>
      <vt:lpstr>_D003049</vt:lpstr>
      <vt:lpstr>_D003050</vt:lpstr>
      <vt:lpstr>_D003051</vt:lpstr>
      <vt:lpstr>_D003052</vt:lpstr>
      <vt:lpstr>_D003053</vt:lpstr>
      <vt:lpstr>_D003054</vt:lpstr>
      <vt:lpstr>_D003055</vt:lpstr>
      <vt:lpstr>_D003056</vt:lpstr>
      <vt:lpstr>_D003057</vt:lpstr>
      <vt:lpstr>_D003061</vt:lpstr>
      <vt:lpstr>_D003062</vt:lpstr>
      <vt:lpstr>_D003063</vt:lpstr>
      <vt:lpstr>_D003064</vt:lpstr>
      <vt:lpstr>_D003065</vt:lpstr>
      <vt:lpstr>_D003066</vt:lpstr>
      <vt:lpstr>_D003067</vt:lpstr>
      <vt:lpstr>_D003068</vt:lpstr>
      <vt:lpstr>_D003069</vt:lpstr>
      <vt:lpstr>_D003070</vt:lpstr>
      <vt:lpstr>_D003071</vt:lpstr>
      <vt:lpstr>_D003072</vt:lpstr>
      <vt:lpstr>_D003073</vt:lpstr>
      <vt:lpstr>_D003074</vt:lpstr>
      <vt:lpstr>_D003075</vt:lpstr>
      <vt:lpstr>_D003076</vt:lpstr>
      <vt:lpstr>_D003077</vt:lpstr>
      <vt:lpstr>_D003078</vt:lpstr>
      <vt:lpstr>_D003079</vt:lpstr>
      <vt:lpstr>_D003080</vt:lpstr>
      <vt:lpstr>_D003081</vt:lpstr>
      <vt:lpstr>_D003082</vt:lpstr>
      <vt:lpstr>_D003086</vt:lpstr>
      <vt:lpstr>_D003087</vt:lpstr>
      <vt:lpstr>_D003099</vt:lpstr>
      <vt:lpstr>_D003100</vt:lpstr>
      <vt:lpstr>_D003101</vt:lpstr>
      <vt:lpstr>_D003102</vt:lpstr>
      <vt:lpstr>_D003103</vt:lpstr>
      <vt:lpstr>_D003154</vt:lpstr>
      <vt:lpstr>_D003155</vt:lpstr>
      <vt:lpstr>_D003156</vt:lpstr>
      <vt:lpstr>_D003157</vt:lpstr>
      <vt:lpstr>_D003158</vt:lpstr>
      <vt:lpstr>_D003159</vt:lpstr>
      <vt:lpstr>_D003160</vt:lpstr>
      <vt:lpstr>_D003161</vt:lpstr>
      <vt:lpstr>_D003162</vt:lpstr>
      <vt:lpstr>_D003163</vt:lpstr>
      <vt:lpstr>_D003164</vt:lpstr>
      <vt:lpstr>_D003165</vt:lpstr>
      <vt:lpstr>_D003166</vt:lpstr>
      <vt:lpstr>_D003167</vt:lpstr>
      <vt:lpstr>_D003168</vt:lpstr>
      <vt:lpstr>_D003169</vt:lpstr>
      <vt:lpstr>_D003170</vt:lpstr>
      <vt:lpstr>_D003171</vt:lpstr>
      <vt:lpstr>_D003172</vt:lpstr>
      <vt:lpstr>_D003173</vt:lpstr>
      <vt:lpstr>_D003174</vt:lpstr>
      <vt:lpstr>_D003175</vt:lpstr>
      <vt:lpstr>_D003176</vt:lpstr>
      <vt:lpstr>_D003177</vt:lpstr>
      <vt:lpstr>_D003178</vt:lpstr>
      <vt:lpstr>_D003179</vt:lpstr>
      <vt:lpstr>_D003180</vt:lpstr>
      <vt:lpstr>_D003181</vt:lpstr>
      <vt:lpstr>_D003182</vt:lpstr>
      <vt:lpstr>_D003183</vt:lpstr>
      <vt:lpstr>_D003184</vt:lpstr>
      <vt:lpstr>_D003185</vt:lpstr>
      <vt:lpstr>_D003186</vt:lpstr>
      <vt:lpstr>_D003187</vt:lpstr>
      <vt:lpstr>_D003188</vt:lpstr>
      <vt:lpstr>_D003189</vt:lpstr>
      <vt:lpstr>_D003190</vt:lpstr>
      <vt:lpstr>_D003191</vt:lpstr>
      <vt:lpstr>_D003192</vt:lpstr>
      <vt:lpstr>_D003193</vt:lpstr>
      <vt:lpstr>_D003194</vt:lpstr>
      <vt:lpstr>_D003195</vt:lpstr>
      <vt:lpstr>_D003196</vt:lpstr>
      <vt:lpstr>_D003197</vt:lpstr>
      <vt:lpstr>_D003198</vt:lpstr>
      <vt:lpstr>_D003199</vt:lpstr>
      <vt:lpstr>_D003200</vt:lpstr>
      <vt:lpstr>_D003201</vt:lpstr>
      <vt:lpstr>_D003202</vt:lpstr>
      <vt:lpstr>_D003203</vt:lpstr>
      <vt:lpstr>_D003204</vt:lpstr>
      <vt:lpstr>_D003205</vt:lpstr>
      <vt:lpstr>_D003206</vt:lpstr>
      <vt:lpstr>_D003207</vt:lpstr>
      <vt:lpstr>_D003208</vt:lpstr>
      <vt:lpstr>_D003209</vt:lpstr>
      <vt:lpstr>_D003210</vt:lpstr>
      <vt:lpstr>_D003211</vt:lpstr>
      <vt:lpstr>_D003212</vt:lpstr>
      <vt:lpstr>_D003213</vt:lpstr>
      <vt:lpstr>_D003214</vt:lpstr>
      <vt:lpstr>_D003215</vt:lpstr>
      <vt:lpstr>_D003216</vt:lpstr>
      <vt:lpstr>_D003217</vt:lpstr>
      <vt:lpstr>_D003218</vt:lpstr>
      <vt:lpstr>_D003219</vt:lpstr>
      <vt:lpstr>_D003220</vt:lpstr>
      <vt:lpstr>_D003221</vt:lpstr>
      <vt:lpstr>_D003222</vt:lpstr>
      <vt:lpstr>_D003223</vt:lpstr>
      <vt:lpstr>_D003224</vt:lpstr>
      <vt:lpstr>_D003225</vt:lpstr>
      <vt:lpstr>_D003226</vt:lpstr>
      <vt:lpstr>_D003227</vt:lpstr>
      <vt:lpstr>_D003228</vt:lpstr>
      <vt:lpstr>_D003229</vt:lpstr>
      <vt:lpstr>_D003230</vt:lpstr>
      <vt:lpstr>_D003231</vt:lpstr>
      <vt:lpstr>_D003232</vt:lpstr>
      <vt:lpstr>_D003233</vt:lpstr>
      <vt:lpstr>_D003234</vt:lpstr>
      <vt:lpstr>_D003235</vt:lpstr>
      <vt:lpstr>_D003236</vt:lpstr>
      <vt:lpstr>_D003237</vt:lpstr>
      <vt:lpstr>_D003238</vt:lpstr>
      <vt:lpstr>_D003239</vt:lpstr>
      <vt:lpstr>_D003240</vt:lpstr>
      <vt:lpstr>_D003241</vt:lpstr>
      <vt:lpstr>_D003242</vt:lpstr>
      <vt:lpstr>_D003243</vt:lpstr>
      <vt:lpstr>_D003244</vt:lpstr>
      <vt:lpstr>_D003245</vt:lpstr>
      <vt:lpstr>_D003246</vt:lpstr>
      <vt:lpstr>_D003247</vt:lpstr>
      <vt:lpstr>_D003248</vt:lpstr>
      <vt:lpstr>_D003249</vt:lpstr>
      <vt:lpstr>_D003250</vt:lpstr>
      <vt:lpstr>_D003251</vt:lpstr>
      <vt:lpstr>_D003252</vt:lpstr>
      <vt:lpstr>_D003253</vt:lpstr>
      <vt:lpstr>_D003254</vt:lpstr>
      <vt:lpstr>_D003255</vt:lpstr>
      <vt:lpstr>_D003256</vt:lpstr>
      <vt:lpstr>_D003257</vt:lpstr>
      <vt:lpstr>_D003258</vt:lpstr>
      <vt:lpstr>_D003259</vt:lpstr>
      <vt:lpstr>_D003260</vt:lpstr>
      <vt:lpstr>_D003261</vt:lpstr>
      <vt:lpstr>_D003262</vt:lpstr>
      <vt:lpstr>_D003263</vt:lpstr>
      <vt:lpstr>_D003264</vt:lpstr>
      <vt:lpstr>_D003265</vt:lpstr>
      <vt:lpstr>_D003266</vt:lpstr>
      <vt:lpstr>_D003270</vt:lpstr>
      <vt:lpstr>_D003293</vt:lpstr>
      <vt:lpstr>_D003294</vt:lpstr>
      <vt:lpstr>_D003295</vt:lpstr>
      <vt:lpstr>_D003296</vt:lpstr>
      <vt:lpstr>_D003297</vt:lpstr>
      <vt:lpstr>_D003298</vt:lpstr>
      <vt:lpstr>_D003299</vt:lpstr>
      <vt:lpstr>_D003300</vt:lpstr>
      <vt:lpstr>_D003301</vt:lpstr>
      <vt:lpstr>_D003302</vt:lpstr>
      <vt:lpstr>_D003303</vt:lpstr>
      <vt:lpstr>_D003304</vt:lpstr>
      <vt:lpstr>_D003305</vt:lpstr>
      <vt:lpstr>_D003306</vt:lpstr>
      <vt:lpstr>_D003307</vt:lpstr>
      <vt:lpstr>_D003308</vt:lpstr>
      <vt:lpstr>_D003309</vt:lpstr>
      <vt:lpstr>_D003310</vt:lpstr>
      <vt:lpstr>_D003311</vt:lpstr>
      <vt:lpstr>_D003312</vt:lpstr>
      <vt:lpstr>_D003313</vt:lpstr>
      <vt:lpstr>_D003314</vt:lpstr>
      <vt:lpstr>_D003315</vt:lpstr>
      <vt:lpstr>_D003316</vt:lpstr>
      <vt:lpstr>_D003317</vt:lpstr>
      <vt:lpstr>_D003318</vt:lpstr>
      <vt:lpstr>_D003319</vt:lpstr>
      <vt:lpstr>_D003320</vt:lpstr>
      <vt:lpstr>_D003321</vt:lpstr>
      <vt:lpstr>_D003322</vt:lpstr>
      <vt:lpstr>_D003323</vt:lpstr>
      <vt:lpstr>_D003324</vt:lpstr>
      <vt:lpstr>_D003325</vt:lpstr>
      <vt:lpstr>_D003326</vt:lpstr>
      <vt:lpstr>_D003327</vt:lpstr>
      <vt:lpstr>_D003328</vt:lpstr>
      <vt:lpstr>_D003329</vt:lpstr>
      <vt:lpstr>_D003330</vt:lpstr>
      <vt:lpstr>_D003331</vt:lpstr>
      <vt:lpstr>_D003332</vt:lpstr>
      <vt:lpstr>_D003333</vt:lpstr>
      <vt:lpstr>_D003334</vt:lpstr>
      <vt:lpstr>_D003335</vt:lpstr>
      <vt:lpstr>_D003336</vt:lpstr>
      <vt:lpstr>_D003337</vt:lpstr>
      <vt:lpstr>_D003338</vt:lpstr>
      <vt:lpstr>_D003339</vt:lpstr>
      <vt:lpstr>_D003340</vt:lpstr>
      <vt:lpstr>_D003341</vt:lpstr>
      <vt:lpstr>_D003342</vt:lpstr>
      <vt:lpstr>_D003343</vt:lpstr>
      <vt:lpstr>_D003344</vt:lpstr>
      <vt:lpstr>_D003345</vt:lpstr>
      <vt:lpstr>_D003346</vt:lpstr>
      <vt:lpstr>_D003347</vt:lpstr>
      <vt:lpstr>_D003348</vt:lpstr>
      <vt:lpstr>_D003349</vt:lpstr>
      <vt:lpstr>_D003350</vt:lpstr>
      <vt:lpstr>_D003351</vt:lpstr>
      <vt:lpstr>_D003352</vt:lpstr>
      <vt:lpstr>_D003353</vt:lpstr>
      <vt:lpstr>_D003354</vt:lpstr>
      <vt:lpstr>_D003355</vt:lpstr>
      <vt:lpstr>_D003356</vt:lpstr>
      <vt:lpstr>_D003357</vt:lpstr>
      <vt:lpstr>_D003358</vt:lpstr>
      <vt:lpstr>_D003359</vt:lpstr>
      <vt:lpstr>_D003360</vt:lpstr>
      <vt:lpstr>_D003361</vt:lpstr>
      <vt:lpstr>_D003362</vt:lpstr>
      <vt:lpstr>_D003363</vt:lpstr>
      <vt:lpstr>_D003364</vt:lpstr>
      <vt:lpstr>_D003365</vt:lpstr>
      <vt:lpstr>_D003366</vt:lpstr>
      <vt:lpstr>_D003367</vt:lpstr>
      <vt:lpstr>_D003368</vt:lpstr>
      <vt:lpstr>_D003369</vt:lpstr>
      <vt:lpstr>_D003370</vt:lpstr>
      <vt:lpstr>_D003371</vt:lpstr>
      <vt:lpstr>_D003372</vt:lpstr>
      <vt:lpstr>_D003373</vt:lpstr>
      <vt:lpstr>_D003374</vt:lpstr>
      <vt:lpstr>_D003375</vt:lpstr>
      <vt:lpstr>_D003376</vt:lpstr>
      <vt:lpstr>_D003377</vt:lpstr>
      <vt:lpstr>_D003378</vt:lpstr>
      <vt:lpstr>_D003379</vt:lpstr>
      <vt:lpstr>_D003380</vt:lpstr>
      <vt:lpstr>_D003381</vt:lpstr>
      <vt:lpstr>_D003382</vt:lpstr>
      <vt:lpstr>_D003383</vt:lpstr>
      <vt:lpstr>_D003384</vt:lpstr>
      <vt:lpstr>_D003385</vt:lpstr>
      <vt:lpstr>_D003386</vt:lpstr>
      <vt:lpstr>_D003387</vt:lpstr>
      <vt:lpstr>_D003388</vt:lpstr>
      <vt:lpstr>_D003389</vt:lpstr>
      <vt:lpstr>_D003390</vt:lpstr>
      <vt:lpstr>_D003391</vt:lpstr>
      <vt:lpstr>_D003392</vt:lpstr>
      <vt:lpstr>_D003393</vt:lpstr>
      <vt:lpstr>_D003394</vt:lpstr>
      <vt:lpstr>_D003395</vt:lpstr>
      <vt:lpstr>_D003396</vt:lpstr>
      <vt:lpstr>_D003397</vt:lpstr>
      <vt:lpstr>_D003398</vt:lpstr>
      <vt:lpstr>_D003399</vt:lpstr>
      <vt:lpstr>_D003400</vt:lpstr>
      <vt:lpstr>_D003401</vt:lpstr>
      <vt:lpstr>_D003402</vt:lpstr>
      <vt:lpstr>_D003403</vt:lpstr>
      <vt:lpstr>_D003404</vt:lpstr>
      <vt:lpstr>_D003405</vt:lpstr>
      <vt:lpstr>_D003406</vt:lpstr>
      <vt:lpstr>_D003407</vt:lpstr>
      <vt:lpstr>_D003408</vt:lpstr>
      <vt:lpstr>_D003409</vt:lpstr>
      <vt:lpstr>_D003410</vt:lpstr>
      <vt:lpstr>_D003411</vt:lpstr>
      <vt:lpstr>_D003412</vt:lpstr>
      <vt:lpstr>_D003413</vt:lpstr>
      <vt:lpstr>_D003414</vt:lpstr>
      <vt:lpstr>_D003415</vt:lpstr>
      <vt:lpstr>_D003416</vt:lpstr>
      <vt:lpstr>_D003417</vt:lpstr>
      <vt:lpstr>_D003418</vt:lpstr>
      <vt:lpstr>_D003419</vt:lpstr>
      <vt:lpstr>_D003420</vt:lpstr>
      <vt:lpstr>_D003421</vt:lpstr>
      <vt:lpstr>_D003422</vt:lpstr>
      <vt:lpstr>_D003423</vt:lpstr>
      <vt:lpstr>_D003424</vt:lpstr>
      <vt:lpstr>_D003425</vt:lpstr>
      <vt:lpstr>_D003426</vt:lpstr>
      <vt:lpstr>_D003427</vt:lpstr>
      <vt:lpstr>_D003428</vt:lpstr>
      <vt:lpstr>_D003429</vt:lpstr>
      <vt:lpstr>_D003430</vt:lpstr>
      <vt:lpstr>_D003431</vt:lpstr>
      <vt:lpstr>_D003432</vt:lpstr>
      <vt:lpstr>_D003433</vt:lpstr>
      <vt:lpstr>_D003434</vt:lpstr>
      <vt:lpstr>_D003435</vt:lpstr>
      <vt:lpstr>_D003436</vt:lpstr>
      <vt:lpstr>_D003437</vt:lpstr>
      <vt:lpstr>_D003438</vt:lpstr>
      <vt:lpstr>_D003439</vt:lpstr>
      <vt:lpstr>_D003440</vt:lpstr>
      <vt:lpstr>_D003441</vt:lpstr>
      <vt:lpstr>_D003442</vt:lpstr>
      <vt:lpstr>_D003443</vt:lpstr>
      <vt:lpstr>_D003444</vt:lpstr>
      <vt:lpstr>_D003445</vt:lpstr>
      <vt:lpstr>_D003446</vt:lpstr>
      <vt:lpstr>_D003447</vt:lpstr>
      <vt:lpstr>_D003448</vt:lpstr>
      <vt:lpstr>_D003449</vt:lpstr>
      <vt:lpstr>_D003450</vt:lpstr>
      <vt:lpstr>_D003451</vt:lpstr>
      <vt:lpstr>_D003452</vt:lpstr>
      <vt:lpstr>_D003453</vt:lpstr>
      <vt:lpstr>_D003454</vt:lpstr>
      <vt:lpstr>_D003455</vt:lpstr>
      <vt:lpstr>_D003456</vt:lpstr>
      <vt:lpstr>_D003457</vt:lpstr>
      <vt:lpstr>_D003458</vt:lpstr>
      <vt:lpstr>_D003462</vt:lpstr>
      <vt:lpstr>_D003463</vt:lpstr>
      <vt:lpstr>_D003464</vt:lpstr>
      <vt:lpstr>_D003472</vt:lpstr>
      <vt:lpstr>_D003473</vt:lpstr>
      <vt:lpstr>_D003474</vt:lpstr>
      <vt:lpstr>_D003475</vt:lpstr>
      <vt:lpstr>_D003476</vt:lpstr>
      <vt:lpstr>_D003477</vt:lpstr>
      <vt:lpstr>_D003478</vt:lpstr>
      <vt:lpstr>_D003479</vt:lpstr>
      <vt:lpstr>_D003480</vt:lpstr>
      <vt:lpstr>_D003481</vt:lpstr>
      <vt:lpstr>_D003482</vt:lpstr>
      <vt:lpstr>_D003483</vt:lpstr>
      <vt:lpstr>_D003484</vt:lpstr>
      <vt:lpstr>_D003485</vt:lpstr>
      <vt:lpstr>_D003486</vt:lpstr>
      <vt:lpstr>_D003487</vt:lpstr>
      <vt:lpstr>_D003488</vt:lpstr>
      <vt:lpstr>_D003489</vt:lpstr>
      <vt:lpstr>_D003490</vt:lpstr>
      <vt:lpstr>_D003491</vt:lpstr>
      <vt:lpstr>_D003492</vt:lpstr>
      <vt:lpstr>_D003493</vt:lpstr>
      <vt:lpstr>_D003494</vt:lpstr>
      <vt:lpstr>_D003495</vt:lpstr>
      <vt:lpstr>_D003496</vt:lpstr>
      <vt:lpstr>_D003497</vt:lpstr>
      <vt:lpstr>_D003505</vt:lpstr>
      <vt:lpstr>_D003506</vt:lpstr>
      <vt:lpstr>_D003507</vt:lpstr>
      <vt:lpstr>_D003508</vt:lpstr>
      <vt:lpstr>_D003509</vt:lpstr>
      <vt:lpstr>_D003510</vt:lpstr>
      <vt:lpstr>_D003511</vt:lpstr>
      <vt:lpstr>_D003512</vt:lpstr>
      <vt:lpstr>_D003513</vt:lpstr>
      <vt:lpstr>_D003514</vt:lpstr>
      <vt:lpstr>_D003515</vt:lpstr>
      <vt:lpstr>_D003516</vt:lpstr>
      <vt:lpstr>_D003517</vt:lpstr>
      <vt:lpstr>_D003518</vt:lpstr>
      <vt:lpstr>_D003519</vt:lpstr>
      <vt:lpstr>_D003520</vt:lpstr>
      <vt:lpstr>_D003521</vt:lpstr>
      <vt:lpstr>_D003522</vt:lpstr>
      <vt:lpstr>_D003523</vt:lpstr>
      <vt:lpstr>_D003524</vt:lpstr>
      <vt:lpstr>_D003525</vt:lpstr>
      <vt:lpstr>_D003526</vt:lpstr>
      <vt:lpstr>_D003527</vt:lpstr>
      <vt:lpstr>_D003528</vt:lpstr>
      <vt:lpstr>_D003529</vt:lpstr>
      <vt:lpstr>_D003537</vt:lpstr>
      <vt:lpstr>_D003538</vt:lpstr>
      <vt:lpstr>_D003539</vt:lpstr>
      <vt:lpstr>_D003540</vt:lpstr>
      <vt:lpstr>_D003541</vt:lpstr>
      <vt:lpstr>_D003542</vt:lpstr>
      <vt:lpstr>_D003543</vt:lpstr>
      <vt:lpstr>_D003544</vt:lpstr>
      <vt:lpstr>_D003545</vt:lpstr>
      <vt:lpstr>_D003546</vt:lpstr>
      <vt:lpstr>_D003547</vt:lpstr>
      <vt:lpstr>_D003548</vt:lpstr>
      <vt:lpstr>_D003549</vt:lpstr>
      <vt:lpstr>_D003550</vt:lpstr>
      <vt:lpstr>_D003551</vt:lpstr>
      <vt:lpstr>_D003552</vt:lpstr>
      <vt:lpstr>_D003553</vt:lpstr>
      <vt:lpstr>_D003554</vt:lpstr>
      <vt:lpstr>_D003555</vt:lpstr>
      <vt:lpstr>_D003556</vt:lpstr>
      <vt:lpstr>_D003557</vt:lpstr>
      <vt:lpstr>_D003558</vt:lpstr>
      <vt:lpstr>_D003559</vt:lpstr>
      <vt:lpstr>_D003560</vt:lpstr>
      <vt:lpstr>_D003561</vt:lpstr>
      <vt:lpstr>_D003569</vt:lpstr>
      <vt:lpstr>_D003570</vt:lpstr>
      <vt:lpstr>_D003571</vt:lpstr>
      <vt:lpstr>_D003572</vt:lpstr>
      <vt:lpstr>_D003573</vt:lpstr>
      <vt:lpstr>_D003574</vt:lpstr>
      <vt:lpstr>_D003575</vt:lpstr>
      <vt:lpstr>_D003576</vt:lpstr>
      <vt:lpstr>_D003577</vt:lpstr>
      <vt:lpstr>_D003578</vt:lpstr>
      <vt:lpstr>_D003579</vt:lpstr>
      <vt:lpstr>_D003580</vt:lpstr>
      <vt:lpstr>_D003581</vt:lpstr>
      <vt:lpstr>_D003582</vt:lpstr>
      <vt:lpstr>_D003583</vt:lpstr>
      <vt:lpstr>_D003584</vt:lpstr>
      <vt:lpstr>_D003585</vt:lpstr>
      <vt:lpstr>_D003586</vt:lpstr>
      <vt:lpstr>_D003587</vt:lpstr>
      <vt:lpstr>_D003588</vt:lpstr>
      <vt:lpstr>_D003589</vt:lpstr>
      <vt:lpstr>_D003590</vt:lpstr>
      <vt:lpstr>_D003591</vt:lpstr>
      <vt:lpstr>_D003592</vt:lpstr>
      <vt:lpstr>_D003593</vt:lpstr>
      <vt:lpstr>_D003601</vt:lpstr>
      <vt:lpstr>_D003602</vt:lpstr>
      <vt:lpstr>_D003603</vt:lpstr>
      <vt:lpstr>_D003617</vt:lpstr>
      <vt:lpstr>_D003618</vt:lpstr>
      <vt:lpstr>_D003619</vt:lpstr>
      <vt:lpstr>_D003620</vt:lpstr>
      <vt:lpstr>_D003621</vt:lpstr>
      <vt:lpstr>_D003622</vt:lpstr>
      <vt:lpstr>_D003623</vt:lpstr>
      <vt:lpstr>_D003624</vt:lpstr>
      <vt:lpstr>_D003625</vt:lpstr>
      <vt:lpstr>_D003626</vt:lpstr>
      <vt:lpstr>_D003627</vt:lpstr>
      <vt:lpstr>_D003628</vt:lpstr>
      <vt:lpstr>_D003629</vt:lpstr>
      <vt:lpstr>_D003630</vt:lpstr>
      <vt:lpstr>_D003631</vt:lpstr>
      <vt:lpstr>_D003632</vt:lpstr>
      <vt:lpstr>_D003633</vt:lpstr>
      <vt:lpstr>_D003634</vt:lpstr>
      <vt:lpstr>_D003635</vt:lpstr>
      <vt:lpstr>_D003636</vt:lpstr>
      <vt:lpstr>_D003637</vt:lpstr>
      <vt:lpstr>_D003638</vt:lpstr>
      <vt:lpstr>_D003639</vt:lpstr>
      <vt:lpstr>_D003640</vt:lpstr>
      <vt:lpstr>_D003641</vt:lpstr>
      <vt:lpstr>_D003642</vt:lpstr>
      <vt:lpstr>_D003643</vt:lpstr>
      <vt:lpstr>_D003644</vt:lpstr>
      <vt:lpstr>_D003645</vt:lpstr>
      <vt:lpstr>_D003646</vt:lpstr>
      <vt:lpstr>_D003647</vt:lpstr>
      <vt:lpstr>_D003648</vt:lpstr>
      <vt:lpstr>_D003649</vt:lpstr>
      <vt:lpstr>_D003650</vt:lpstr>
      <vt:lpstr>_D003651</vt:lpstr>
      <vt:lpstr>_D003652</vt:lpstr>
      <vt:lpstr>_D003653</vt:lpstr>
      <vt:lpstr>_D003654</vt:lpstr>
      <vt:lpstr>_D003655</vt:lpstr>
      <vt:lpstr>_D003656</vt:lpstr>
      <vt:lpstr>_D003657</vt:lpstr>
      <vt:lpstr>_D003658</vt:lpstr>
      <vt:lpstr>_D003659</vt:lpstr>
      <vt:lpstr>_D003660</vt:lpstr>
      <vt:lpstr>_D003661</vt:lpstr>
      <vt:lpstr>_D003662</vt:lpstr>
      <vt:lpstr>_D003663</vt:lpstr>
      <vt:lpstr>_D003664</vt:lpstr>
      <vt:lpstr>_D003665</vt:lpstr>
      <vt:lpstr>_D003666</vt:lpstr>
      <vt:lpstr>_D003667</vt:lpstr>
      <vt:lpstr>_D003668</vt:lpstr>
      <vt:lpstr>_D003669</vt:lpstr>
      <vt:lpstr>_D003670</vt:lpstr>
      <vt:lpstr>_D003671</vt:lpstr>
      <vt:lpstr>_D003672</vt:lpstr>
      <vt:lpstr>_D003673</vt:lpstr>
      <vt:lpstr>_D003674</vt:lpstr>
      <vt:lpstr>_D003675</vt:lpstr>
      <vt:lpstr>_D003676</vt:lpstr>
      <vt:lpstr>_D003677</vt:lpstr>
      <vt:lpstr>_D003678</vt:lpstr>
      <vt:lpstr>_D003679</vt:lpstr>
      <vt:lpstr>_D003680</vt:lpstr>
      <vt:lpstr>_D003681</vt:lpstr>
      <vt:lpstr>_D003682</vt:lpstr>
      <vt:lpstr>_D003683</vt:lpstr>
      <vt:lpstr>_D003684</vt:lpstr>
      <vt:lpstr>_D003685</vt:lpstr>
      <vt:lpstr>_D003686</vt:lpstr>
      <vt:lpstr>_D003687</vt:lpstr>
      <vt:lpstr>_D003688</vt:lpstr>
      <vt:lpstr>_D003689</vt:lpstr>
      <vt:lpstr>_D003690</vt:lpstr>
      <vt:lpstr>_D003691</vt:lpstr>
      <vt:lpstr>_D003692</vt:lpstr>
      <vt:lpstr>_D003693</vt:lpstr>
      <vt:lpstr>_D003694</vt:lpstr>
      <vt:lpstr>_D003695</vt:lpstr>
      <vt:lpstr>_D003696</vt:lpstr>
      <vt:lpstr>_D003700</vt:lpstr>
      <vt:lpstr>_D003701</vt:lpstr>
      <vt:lpstr>_D003702</vt:lpstr>
      <vt:lpstr>_D003703</vt:lpstr>
      <vt:lpstr>_D003704</vt:lpstr>
      <vt:lpstr>_D003705</vt:lpstr>
      <vt:lpstr>_D003706</vt:lpstr>
      <vt:lpstr>_D003707</vt:lpstr>
      <vt:lpstr>_D003708</vt:lpstr>
      <vt:lpstr>_D003709</vt:lpstr>
      <vt:lpstr>_D003710</vt:lpstr>
      <vt:lpstr>_D003711</vt:lpstr>
      <vt:lpstr>_D003712</vt:lpstr>
      <vt:lpstr>_D003713</vt:lpstr>
      <vt:lpstr>_D003714</vt:lpstr>
      <vt:lpstr>_D003715</vt:lpstr>
      <vt:lpstr>_D003716</vt:lpstr>
      <vt:lpstr>_D003717</vt:lpstr>
      <vt:lpstr>_D003718</vt:lpstr>
      <vt:lpstr>_D003719</vt:lpstr>
      <vt:lpstr>_D003720</vt:lpstr>
      <vt:lpstr>_D003721</vt:lpstr>
      <vt:lpstr>_D003722</vt:lpstr>
      <vt:lpstr>_D003723</vt:lpstr>
      <vt:lpstr>_D003724</vt:lpstr>
      <vt:lpstr>_D003725</vt:lpstr>
      <vt:lpstr>_D003726</vt:lpstr>
      <vt:lpstr>_D003727</vt:lpstr>
      <vt:lpstr>_D003728</vt:lpstr>
      <vt:lpstr>_D003729</vt:lpstr>
      <vt:lpstr>_D003730</vt:lpstr>
      <vt:lpstr>_D003731</vt:lpstr>
      <vt:lpstr>_D003732</vt:lpstr>
      <vt:lpstr>_D003733</vt:lpstr>
      <vt:lpstr>_D003734</vt:lpstr>
      <vt:lpstr>_D003735</vt:lpstr>
      <vt:lpstr>_D003736</vt:lpstr>
      <vt:lpstr>_D003737</vt:lpstr>
      <vt:lpstr>_D003738</vt:lpstr>
      <vt:lpstr>_D003739</vt:lpstr>
      <vt:lpstr>_D003740</vt:lpstr>
      <vt:lpstr>_D003741</vt:lpstr>
      <vt:lpstr>_D003742</vt:lpstr>
      <vt:lpstr>_D003743</vt:lpstr>
      <vt:lpstr>_D003744</vt:lpstr>
      <vt:lpstr>_D003745</vt:lpstr>
      <vt:lpstr>_D003746</vt:lpstr>
      <vt:lpstr>_D003747</vt:lpstr>
      <vt:lpstr>_D003748</vt:lpstr>
      <vt:lpstr>_D003749</vt:lpstr>
      <vt:lpstr>_D003750</vt:lpstr>
      <vt:lpstr>_D003751</vt:lpstr>
      <vt:lpstr>_D003752</vt:lpstr>
      <vt:lpstr>_D003753</vt:lpstr>
      <vt:lpstr>_D003754</vt:lpstr>
      <vt:lpstr>_D003755</vt:lpstr>
      <vt:lpstr>_D003756</vt:lpstr>
      <vt:lpstr>_D003757</vt:lpstr>
      <vt:lpstr>_D003758</vt:lpstr>
      <vt:lpstr>_D003759</vt:lpstr>
      <vt:lpstr>_D003760</vt:lpstr>
      <vt:lpstr>_D003761</vt:lpstr>
      <vt:lpstr>_D003762</vt:lpstr>
      <vt:lpstr>_D003763</vt:lpstr>
      <vt:lpstr>_D003764</vt:lpstr>
      <vt:lpstr>_D003765</vt:lpstr>
      <vt:lpstr>_D003766</vt:lpstr>
      <vt:lpstr>_D003767</vt:lpstr>
      <vt:lpstr>_D003768</vt:lpstr>
      <vt:lpstr>_D003769</vt:lpstr>
      <vt:lpstr>_D003770</vt:lpstr>
      <vt:lpstr>_D003771</vt:lpstr>
      <vt:lpstr>_D003772</vt:lpstr>
      <vt:lpstr>_D003773</vt:lpstr>
      <vt:lpstr>_D003774</vt:lpstr>
      <vt:lpstr>_D003775</vt:lpstr>
      <vt:lpstr>_D003776</vt:lpstr>
      <vt:lpstr>_D003777</vt:lpstr>
      <vt:lpstr>_D003778</vt:lpstr>
      <vt:lpstr>_D003779</vt:lpstr>
      <vt:lpstr>_D003780</vt:lpstr>
      <vt:lpstr>_D003781</vt:lpstr>
      <vt:lpstr>_D003782</vt:lpstr>
      <vt:lpstr>_D003783</vt:lpstr>
      <vt:lpstr>_D003784</vt:lpstr>
      <vt:lpstr>_D003785</vt:lpstr>
      <vt:lpstr>_D003786</vt:lpstr>
      <vt:lpstr>_D003787</vt:lpstr>
      <vt:lpstr>_D003788</vt:lpstr>
      <vt:lpstr>_D003789</vt:lpstr>
      <vt:lpstr>_D003790</vt:lpstr>
      <vt:lpstr>_D003791</vt:lpstr>
      <vt:lpstr>_D003792</vt:lpstr>
      <vt:lpstr>_D003793</vt:lpstr>
      <vt:lpstr>_D003794</vt:lpstr>
      <vt:lpstr>_D003795</vt:lpstr>
      <vt:lpstr>_D003796</vt:lpstr>
      <vt:lpstr>_D003797</vt:lpstr>
      <vt:lpstr>_D003946</vt:lpstr>
      <vt:lpstr>_D003947</vt:lpstr>
      <vt:lpstr>_D003948</vt:lpstr>
      <vt:lpstr>_D003952</vt:lpstr>
      <vt:lpstr>_D003953</vt:lpstr>
      <vt:lpstr>_D003954</vt:lpstr>
      <vt:lpstr>_D003955</vt:lpstr>
      <vt:lpstr>_D003956</vt:lpstr>
      <vt:lpstr>_D003957</vt:lpstr>
      <vt:lpstr>_D003958</vt:lpstr>
      <vt:lpstr>_D003959</vt:lpstr>
      <vt:lpstr>_D003960</vt:lpstr>
      <vt:lpstr>_D003961</vt:lpstr>
      <vt:lpstr>_D003962</vt:lpstr>
      <vt:lpstr>_D003963</vt:lpstr>
      <vt:lpstr>_D003964</vt:lpstr>
      <vt:lpstr>_D003965</vt:lpstr>
      <vt:lpstr>_D003966</vt:lpstr>
      <vt:lpstr>_D003967</vt:lpstr>
      <vt:lpstr>_D003968</vt:lpstr>
      <vt:lpstr>_D003969</vt:lpstr>
      <vt:lpstr>_D003970</vt:lpstr>
      <vt:lpstr>_D003971</vt:lpstr>
      <vt:lpstr>_D003972</vt:lpstr>
      <vt:lpstr>_D003973</vt:lpstr>
      <vt:lpstr>_D003974</vt:lpstr>
      <vt:lpstr>_D003975</vt:lpstr>
      <vt:lpstr>_D003976</vt:lpstr>
      <vt:lpstr>_D003977</vt:lpstr>
      <vt:lpstr>_D003978</vt:lpstr>
      <vt:lpstr>_D003979</vt:lpstr>
      <vt:lpstr>_D003980</vt:lpstr>
      <vt:lpstr>_D003981</vt:lpstr>
      <vt:lpstr>_D003982</vt:lpstr>
      <vt:lpstr>_D003983</vt:lpstr>
      <vt:lpstr>_D003984</vt:lpstr>
      <vt:lpstr>_D003985</vt:lpstr>
      <vt:lpstr>_D003986</vt:lpstr>
      <vt:lpstr>_D003987</vt:lpstr>
      <vt:lpstr>_D003988</vt:lpstr>
      <vt:lpstr>_D003989</vt:lpstr>
      <vt:lpstr>_D003990</vt:lpstr>
      <vt:lpstr>_D003991</vt:lpstr>
      <vt:lpstr>_D003992</vt:lpstr>
      <vt:lpstr>_D003993</vt:lpstr>
      <vt:lpstr>_D003994</vt:lpstr>
      <vt:lpstr>_D003995</vt:lpstr>
      <vt:lpstr>_D003996</vt:lpstr>
      <vt:lpstr>_D003997</vt:lpstr>
      <vt:lpstr>_D003998</vt:lpstr>
      <vt:lpstr>_D003999</vt:lpstr>
      <vt:lpstr>_D004000</vt:lpstr>
      <vt:lpstr>_D004001</vt:lpstr>
      <vt:lpstr>_D004002</vt:lpstr>
      <vt:lpstr>_D004003</vt:lpstr>
      <vt:lpstr>_D004004</vt:lpstr>
      <vt:lpstr>_D004005</vt:lpstr>
      <vt:lpstr>_D004006</vt:lpstr>
      <vt:lpstr>_D004007</vt:lpstr>
      <vt:lpstr>_D004008</vt:lpstr>
      <vt:lpstr>_D004009</vt:lpstr>
      <vt:lpstr>_D004010</vt:lpstr>
      <vt:lpstr>_D004011</vt:lpstr>
      <vt:lpstr>_D004012</vt:lpstr>
      <vt:lpstr>_D004013</vt:lpstr>
      <vt:lpstr>_D004014</vt:lpstr>
      <vt:lpstr>_D004015</vt:lpstr>
      <vt:lpstr>_D004016</vt:lpstr>
      <vt:lpstr>_D004017</vt:lpstr>
      <vt:lpstr>_D004018</vt:lpstr>
      <vt:lpstr>_D004019</vt:lpstr>
      <vt:lpstr>_D004020</vt:lpstr>
      <vt:lpstr>_D004021</vt:lpstr>
      <vt:lpstr>_D004022</vt:lpstr>
      <vt:lpstr>_D004023</vt:lpstr>
      <vt:lpstr>_D004024</vt:lpstr>
      <vt:lpstr>_D004025</vt:lpstr>
      <vt:lpstr>_D004026</vt:lpstr>
      <vt:lpstr>_D004027</vt:lpstr>
      <vt:lpstr>_D004028</vt:lpstr>
      <vt:lpstr>_D004029</vt:lpstr>
      <vt:lpstr>_D004030</vt:lpstr>
      <vt:lpstr>_D004031</vt:lpstr>
      <vt:lpstr>_D004032</vt:lpstr>
      <vt:lpstr>_D004033</vt:lpstr>
      <vt:lpstr>_D004034</vt:lpstr>
      <vt:lpstr>_D004035</vt:lpstr>
      <vt:lpstr>_D004036</vt:lpstr>
      <vt:lpstr>_D004037</vt:lpstr>
      <vt:lpstr>_D004038</vt:lpstr>
      <vt:lpstr>_D004039</vt:lpstr>
      <vt:lpstr>_D004040</vt:lpstr>
      <vt:lpstr>_D004041</vt:lpstr>
      <vt:lpstr>_D004042</vt:lpstr>
      <vt:lpstr>_D004043</vt:lpstr>
      <vt:lpstr>_D004044</vt:lpstr>
      <vt:lpstr>_D004045</vt:lpstr>
      <vt:lpstr>_D004046</vt:lpstr>
      <vt:lpstr>_D004047</vt:lpstr>
      <vt:lpstr>_D004048</vt:lpstr>
      <vt:lpstr>_D004049</vt:lpstr>
      <vt:lpstr>_D004050</vt:lpstr>
      <vt:lpstr>_D004051</vt:lpstr>
      <vt:lpstr>_D004052</vt:lpstr>
      <vt:lpstr>_D004053</vt:lpstr>
      <vt:lpstr>_D004054</vt:lpstr>
      <vt:lpstr>_D004055</vt:lpstr>
      <vt:lpstr>_D004056</vt:lpstr>
      <vt:lpstr>_D004057</vt:lpstr>
      <vt:lpstr>_D004058</vt:lpstr>
      <vt:lpstr>_D004059</vt:lpstr>
      <vt:lpstr>_D004060</vt:lpstr>
      <vt:lpstr>_D004061</vt:lpstr>
      <vt:lpstr>_D004062</vt:lpstr>
      <vt:lpstr>_D004063</vt:lpstr>
      <vt:lpstr>_D004064</vt:lpstr>
      <vt:lpstr>_D004065</vt:lpstr>
      <vt:lpstr>_D004066</vt:lpstr>
      <vt:lpstr>_D004067</vt:lpstr>
      <vt:lpstr>_D004068</vt:lpstr>
      <vt:lpstr>_D004069</vt:lpstr>
      <vt:lpstr>_D004070</vt:lpstr>
      <vt:lpstr>_D004071</vt:lpstr>
      <vt:lpstr>_D004072</vt:lpstr>
      <vt:lpstr>_D004073</vt:lpstr>
      <vt:lpstr>_D004074</vt:lpstr>
      <vt:lpstr>_D004075</vt:lpstr>
      <vt:lpstr>_D004076</vt:lpstr>
      <vt:lpstr>_D004077</vt:lpstr>
      <vt:lpstr>_D004078</vt:lpstr>
      <vt:lpstr>_D004079</vt:lpstr>
      <vt:lpstr>_D004080</vt:lpstr>
      <vt:lpstr>_D004081</vt:lpstr>
      <vt:lpstr>_D004082</vt:lpstr>
      <vt:lpstr>_D004083</vt:lpstr>
      <vt:lpstr>_D004084</vt:lpstr>
      <vt:lpstr>_D004085</vt:lpstr>
      <vt:lpstr>_D004086</vt:lpstr>
      <vt:lpstr>_D004087</vt:lpstr>
      <vt:lpstr>_D004088</vt:lpstr>
      <vt:lpstr>_D004089</vt:lpstr>
      <vt:lpstr>_D004090</vt:lpstr>
      <vt:lpstr>_D004091</vt:lpstr>
      <vt:lpstr>_D004092</vt:lpstr>
      <vt:lpstr>_D004093</vt:lpstr>
      <vt:lpstr>_D004094</vt:lpstr>
      <vt:lpstr>_D004095</vt:lpstr>
      <vt:lpstr>_D004096</vt:lpstr>
      <vt:lpstr>_D004097</vt:lpstr>
      <vt:lpstr>_D004098</vt:lpstr>
      <vt:lpstr>_D004099</vt:lpstr>
      <vt:lpstr>_D004100</vt:lpstr>
      <vt:lpstr>_D004101</vt:lpstr>
      <vt:lpstr>_D004102</vt:lpstr>
      <vt:lpstr>_D004103</vt:lpstr>
      <vt:lpstr>_D004104</vt:lpstr>
      <vt:lpstr>_D004105</vt:lpstr>
      <vt:lpstr>_D004106</vt:lpstr>
      <vt:lpstr>_D004107</vt:lpstr>
      <vt:lpstr>_D004108</vt:lpstr>
      <vt:lpstr>_D004109</vt:lpstr>
      <vt:lpstr>_D004110</vt:lpstr>
      <vt:lpstr>_D004114</vt:lpstr>
      <vt:lpstr>_D004115</vt:lpstr>
      <vt:lpstr>_D004116</vt:lpstr>
      <vt:lpstr>_D004117</vt:lpstr>
      <vt:lpstr>_D004118</vt:lpstr>
      <vt:lpstr>_D004119</vt:lpstr>
      <vt:lpstr>_D004120</vt:lpstr>
      <vt:lpstr>_D004121</vt:lpstr>
      <vt:lpstr>_D004122</vt:lpstr>
      <vt:lpstr>_D004123</vt:lpstr>
      <vt:lpstr>_D004124</vt:lpstr>
      <vt:lpstr>_D004125</vt:lpstr>
      <vt:lpstr>_D004126</vt:lpstr>
      <vt:lpstr>_D004127</vt:lpstr>
      <vt:lpstr>_D004128</vt:lpstr>
      <vt:lpstr>_D004129</vt:lpstr>
      <vt:lpstr>_D004130</vt:lpstr>
      <vt:lpstr>_D004131</vt:lpstr>
      <vt:lpstr>_D004132</vt:lpstr>
      <vt:lpstr>_D004133</vt:lpstr>
      <vt:lpstr>_D004134</vt:lpstr>
      <vt:lpstr>_D004135</vt:lpstr>
      <vt:lpstr>_D004136</vt:lpstr>
      <vt:lpstr>_D004137</vt:lpstr>
      <vt:lpstr>_D004138</vt:lpstr>
      <vt:lpstr>_D004139</vt:lpstr>
      <vt:lpstr>_D004140</vt:lpstr>
      <vt:lpstr>_D004141</vt:lpstr>
      <vt:lpstr>_D004142</vt:lpstr>
      <vt:lpstr>_D004143</vt:lpstr>
      <vt:lpstr>_D004144</vt:lpstr>
      <vt:lpstr>_D004145</vt:lpstr>
      <vt:lpstr>_D004146</vt:lpstr>
      <vt:lpstr>_D004147</vt:lpstr>
      <vt:lpstr>_D004148</vt:lpstr>
      <vt:lpstr>_D004149</vt:lpstr>
      <vt:lpstr>_D004150</vt:lpstr>
      <vt:lpstr>_D004151</vt:lpstr>
      <vt:lpstr>_D004152</vt:lpstr>
      <vt:lpstr>_D004153</vt:lpstr>
      <vt:lpstr>_D004154</vt:lpstr>
      <vt:lpstr>_D004155</vt:lpstr>
      <vt:lpstr>_D004156</vt:lpstr>
      <vt:lpstr>_D004157</vt:lpstr>
      <vt:lpstr>_D004158</vt:lpstr>
      <vt:lpstr>_D004159</vt:lpstr>
      <vt:lpstr>_D004160</vt:lpstr>
      <vt:lpstr>_D004161</vt:lpstr>
      <vt:lpstr>_D004162</vt:lpstr>
      <vt:lpstr>_D004163</vt:lpstr>
      <vt:lpstr>_D004164</vt:lpstr>
      <vt:lpstr>_D004165</vt:lpstr>
      <vt:lpstr>_D004166</vt:lpstr>
      <vt:lpstr>_D004167</vt:lpstr>
      <vt:lpstr>_D004168</vt:lpstr>
      <vt:lpstr>_D004169</vt:lpstr>
      <vt:lpstr>_D004170</vt:lpstr>
      <vt:lpstr>_D004171</vt:lpstr>
      <vt:lpstr>_D004172</vt:lpstr>
      <vt:lpstr>_D004173</vt:lpstr>
      <vt:lpstr>_D004174</vt:lpstr>
      <vt:lpstr>_D004175</vt:lpstr>
      <vt:lpstr>_D004176</vt:lpstr>
      <vt:lpstr>_D004177</vt:lpstr>
      <vt:lpstr>_D004178</vt:lpstr>
      <vt:lpstr>_D004179</vt:lpstr>
      <vt:lpstr>_D004180</vt:lpstr>
      <vt:lpstr>_D004181</vt:lpstr>
      <vt:lpstr>_D004182</vt:lpstr>
      <vt:lpstr>_D004183</vt:lpstr>
      <vt:lpstr>_D004184</vt:lpstr>
      <vt:lpstr>_D004185</vt:lpstr>
      <vt:lpstr>_D004186</vt:lpstr>
      <vt:lpstr>_D004187</vt:lpstr>
      <vt:lpstr>_D004188</vt:lpstr>
      <vt:lpstr>_D004189</vt:lpstr>
      <vt:lpstr>_D004190</vt:lpstr>
      <vt:lpstr>_D004191</vt:lpstr>
      <vt:lpstr>_D004192</vt:lpstr>
      <vt:lpstr>_D004193</vt:lpstr>
      <vt:lpstr>_D004194</vt:lpstr>
      <vt:lpstr>_D004195</vt:lpstr>
      <vt:lpstr>_D004196</vt:lpstr>
      <vt:lpstr>_D004197</vt:lpstr>
      <vt:lpstr>_D004198</vt:lpstr>
      <vt:lpstr>_D004199</vt:lpstr>
      <vt:lpstr>_D004200</vt:lpstr>
      <vt:lpstr>_D004201</vt:lpstr>
      <vt:lpstr>_D004202</vt:lpstr>
      <vt:lpstr>_D004203</vt:lpstr>
      <vt:lpstr>_D004204</vt:lpstr>
      <vt:lpstr>_D004205</vt:lpstr>
      <vt:lpstr>_D004206</vt:lpstr>
      <vt:lpstr>_D004207</vt:lpstr>
      <vt:lpstr>_D004208</vt:lpstr>
      <vt:lpstr>_D004209</vt:lpstr>
      <vt:lpstr>_D004210</vt:lpstr>
      <vt:lpstr>_D004211</vt:lpstr>
      <vt:lpstr>_D004212</vt:lpstr>
      <vt:lpstr>_D004213</vt:lpstr>
      <vt:lpstr>_D004214</vt:lpstr>
      <vt:lpstr>_D004215</vt:lpstr>
      <vt:lpstr>_D004216</vt:lpstr>
      <vt:lpstr>_D004217</vt:lpstr>
      <vt:lpstr>_D004218</vt:lpstr>
      <vt:lpstr>_D004219</vt:lpstr>
      <vt:lpstr>_D004220</vt:lpstr>
      <vt:lpstr>_D004221</vt:lpstr>
      <vt:lpstr>_D004222</vt:lpstr>
      <vt:lpstr>_D004223</vt:lpstr>
      <vt:lpstr>_D004224</vt:lpstr>
      <vt:lpstr>_D004225</vt:lpstr>
      <vt:lpstr>_D004226</vt:lpstr>
      <vt:lpstr>_D004227</vt:lpstr>
      <vt:lpstr>_D004228</vt:lpstr>
      <vt:lpstr>_D004229</vt:lpstr>
      <vt:lpstr>_D004230</vt:lpstr>
      <vt:lpstr>_D004231</vt:lpstr>
      <vt:lpstr>_D004232</vt:lpstr>
      <vt:lpstr>_D004233</vt:lpstr>
      <vt:lpstr>_D004234</vt:lpstr>
      <vt:lpstr>_D004235</vt:lpstr>
      <vt:lpstr>_D004236</vt:lpstr>
      <vt:lpstr>_D004237</vt:lpstr>
      <vt:lpstr>_D004238</vt:lpstr>
      <vt:lpstr>_D004239</vt:lpstr>
      <vt:lpstr>_D004240</vt:lpstr>
      <vt:lpstr>_D004241</vt:lpstr>
      <vt:lpstr>_D004242</vt:lpstr>
      <vt:lpstr>_D004243</vt:lpstr>
      <vt:lpstr>_D004244</vt:lpstr>
      <vt:lpstr>_D004245</vt:lpstr>
      <vt:lpstr>_D004246</vt:lpstr>
      <vt:lpstr>_D004247</vt:lpstr>
      <vt:lpstr>_D004248</vt:lpstr>
      <vt:lpstr>_D004249</vt:lpstr>
      <vt:lpstr>_D004250</vt:lpstr>
      <vt:lpstr>_D004251</vt:lpstr>
      <vt:lpstr>_D004252</vt:lpstr>
      <vt:lpstr>_D004253</vt:lpstr>
      <vt:lpstr>_D004254</vt:lpstr>
      <vt:lpstr>_D004255</vt:lpstr>
      <vt:lpstr>_D004256</vt:lpstr>
      <vt:lpstr>_D004257</vt:lpstr>
      <vt:lpstr>_D004258</vt:lpstr>
      <vt:lpstr>_D004259</vt:lpstr>
      <vt:lpstr>_D004260</vt:lpstr>
      <vt:lpstr>_D004261</vt:lpstr>
      <vt:lpstr>_D004262</vt:lpstr>
      <vt:lpstr>_D004263</vt:lpstr>
      <vt:lpstr>_D004264</vt:lpstr>
      <vt:lpstr>_D004265</vt:lpstr>
      <vt:lpstr>_D004266</vt:lpstr>
      <vt:lpstr>_D004267</vt:lpstr>
      <vt:lpstr>_D004268</vt:lpstr>
      <vt:lpstr>_D004269</vt:lpstr>
      <vt:lpstr>_D004270</vt:lpstr>
      <vt:lpstr>_D004271</vt:lpstr>
      <vt:lpstr>_D004272</vt:lpstr>
      <vt:lpstr>_D004276</vt:lpstr>
      <vt:lpstr>_D004277</vt:lpstr>
      <vt:lpstr>_D004278</vt:lpstr>
      <vt:lpstr>_D004279</vt:lpstr>
      <vt:lpstr>_D004280</vt:lpstr>
      <vt:lpstr>_D004281</vt:lpstr>
      <vt:lpstr>_D004282</vt:lpstr>
      <vt:lpstr>_D004283</vt:lpstr>
      <vt:lpstr>_D004284</vt:lpstr>
      <vt:lpstr>_D004285</vt:lpstr>
      <vt:lpstr>_D004286</vt:lpstr>
      <vt:lpstr>_D004287</vt:lpstr>
      <vt:lpstr>_D004288</vt:lpstr>
      <vt:lpstr>_D004289</vt:lpstr>
      <vt:lpstr>_D004290</vt:lpstr>
      <vt:lpstr>_D004291</vt:lpstr>
      <vt:lpstr>_D004292</vt:lpstr>
      <vt:lpstr>_D004293</vt:lpstr>
      <vt:lpstr>_D004294</vt:lpstr>
      <vt:lpstr>_D004295</vt:lpstr>
      <vt:lpstr>_D004296</vt:lpstr>
      <vt:lpstr>_D004297</vt:lpstr>
      <vt:lpstr>_D004298</vt:lpstr>
      <vt:lpstr>_D004299</vt:lpstr>
      <vt:lpstr>_D004300</vt:lpstr>
      <vt:lpstr>_D004301</vt:lpstr>
      <vt:lpstr>_D004302</vt:lpstr>
      <vt:lpstr>_D004303</vt:lpstr>
      <vt:lpstr>_D004304</vt:lpstr>
      <vt:lpstr>_D004305</vt:lpstr>
      <vt:lpstr>_D004306</vt:lpstr>
      <vt:lpstr>_D004307</vt:lpstr>
      <vt:lpstr>_D004308</vt:lpstr>
      <vt:lpstr>_D004309</vt:lpstr>
      <vt:lpstr>_D004310</vt:lpstr>
      <vt:lpstr>_D004311</vt:lpstr>
      <vt:lpstr>_D004312</vt:lpstr>
      <vt:lpstr>_D004313</vt:lpstr>
      <vt:lpstr>_D004314</vt:lpstr>
      <vt:lpstr>_D004315</vt:lpstr>
      <vt:lpstr>_D004316</vt:lpstr>
      <vt:lpstr>_D004317</vt:lpstr>
      <vt:lpstr>_D004318</vt:lpstr>
      <vt:lpstr>_D004319</vt:lpstr>
      <vt:lpstr>_D004320</vt:lpstr>
      <vt:lpstr>_D004321</vt:lpstr>
      <vt:lpstr>_D004322</vt:lpstr>
      <vt:lpstr>_D004323</vt:lpstr>
      <vt:lpstr>_D004324</vt:lpstr>
      <vt:lpstr>_D004325</vt:lpstr>
      <vt:lpstr>_D004326</vt:lpstr>
      <vt:lpstr>_D004327</vt:lpstr>
      <vt:lpstr>_D004328</vt:lpstr>
      <vt:lpstr>_D004329</vt:lpstr>
      <vt:lpstr>_D004330</vt:lpstr>
      <vt:lpstr>_D004331</vt:lpstr>
      <vt:lpstr>_D004332</vt:lpstr>
      <vt:lpstr>_D004333</vt:lpstr>
      <vt:lpstr>_D004334</vt:lpstr>
      <vt:lpstr>_D004335</vt:lpstr>
      <vt:lpstr>_D004336</vt:lpstr>
      <vt:lpstr>_D004337</vt:lpstr>
      <vt:lpstr>_D004338</vt:lpstr>
      <vt:lpstr>_D004339</vt:lpstr>
      <vt:lpstr>_D004340</vt:lpstr>
      <vt:lpstr>_D004341</vt:lpstr>
      <vt:lpstr>_D004342</vt:lpstr>
      <vt:lpstr>_D004343</vt:lpstr>
      <vt:lpstr>_D004344</vt:lpstr>
      <vt:lpstr>_D004345</vt:lpstr>
      <vt:lpstr>_D004346</vt:lpstr>
      <vt:lpstr>_D004347</vt:lpstr>
      <vt:lpstr>_D004348</vt:lpstr>
      <vt:lpstr>_D004349</vt:lpstr>
      <vt:lpstr>_D004350</vt:lpstr>
      <vt:lpstr>_D004351</vt:lpstr>
      <vt:lpstr>_D004352</vt:lpstr>
      <vt:lpstr>_D004353</vt:lpstr>
      <vt:lpstr>_D004354</vt:lpstr>
      <vt:lpstr>_D004355</vt:lpstr>
      <vt:lpstr>_D004356</vt:lpstr>
      <vt:lpstr>_D004357</vt:lpstr>
      <vt:lpstr>_D004358</vt:lpstr>
      <vt:lpstr>_D004359</vt:lpstr>
      <vt:lpstr>_D004360</vt:lpstr>
      <vt:lpstr>_D004361</vt:lpstr>
      <vt:lpstr>_D004362</vt:lpstr>
      <vt:lpstr>_D004363</vt:lpstr>
      <vt:lpstr>_D004364</vt:lpstr>
      <vt:lpstr>_D004365</vt:lpstr>
      <vt:lpstr>_D004366</vt:lpstr>
      <vt:lpstr>_D004367</vt:lpstr>
      <vt:lpstr>_D004368</vt:lpstr>
      <vt:lpstr>_D004369</vt:lpstr>
      <vt:lpstr>_D004370</vt:lpstr>
      <vt:lpstr>_D004371</vt:lpstr>
      <vt:lpstr>_D004372</vt:lpstr>
      <vt:lpstr>_D004373</vt:lpstr>
      <vt:lpstr>_D004374</vt:lpstr>
      <vt:lpstr>_D004375</vt:lpstr>
      <vt:lpstr>_D004376</vt:lpstr>
      <vt:lpstr>_D004377</vt:lpstr>
      <vt:lpstr>_D004378</vt:lpstr>
      <vt:lpstr>_D004379</vt:lpstr>
      <vt:lpstr>_D004380</vt:lpstr>
      <vt:lpstr>_D004381</vt:lpstr>
      <vt:lpstr>_D004382</vt:lpstr>
      <vt:lpstr>_D004383</vt:lpstr>
      <vt:lpstr>_D004384</vt:lpstr>
      <vt:lpstr>_D004385</vt:lpstr>
      <vt:lpstr>_D004386</vt:lpstr>
      <vt:lpstr>_D004387</vt:lpstr>
      <vt:lpstr>_D004388</vt:lpstr>
      <vt:lpstr>_D004389</vt:lpstr>
      <vt:lpstr>_D004390</vt:lpstr>
      <vt:lpstr>_D004391</vt:lpstr>
      <vt:lpstr>_D004392</vt:lpstr>
      <vt:lpstr>_D004393</vt:lpstr>
      <vt:lpstr>_D004394</vt:lpstr>
      <vt:lpstr>_D004395</vt:lpstr>
      <vt:lpstr>_D004396</vt:lpstr>
      <vt:lpstr>_D004397</vt:lpstr>
      <vt:lpstr>_D004398</vt:lpstr>
      <vt:lpstr>_D004399</vt:lpstr>
      <vt:lpstr>_D004400</vt:lpstr>
      <vt:lpstr>_D004401</vt:lpstr>
      <vt:lpstr>_D004402</vt:lpstr>
      <vt:lpstr>_D004403</vt:lpstr>
      <vt:lpstr>_D004404</vt:lpstr>
      <vt:lpstr>_D004405</vt:lpstr>
      <vt:lpstr>_D004406</vt:lpstr>
      <vt:lpstr>_D004407</vt:lpstr>
      <vt:lpstr>_D004408</vt:lpstr>
      <vt:lpstr>_D004409</vt:lpstr>
      <vt:lpstr>_D004410</vt:lpstr>
      <vt:lpstr>_D004411</vt:lpstr>
      <vt:lpstr>_D004412</vt:lpstr>
      <vt:lpstr>_D004413</vt:lpstr>
      <vt:lpstr>_D004414</vt:lpstr>
      <vt:lpstr>_D004415</vt:lpstr>
      <vt:lpstr>_D004416</vt:lpstr>
      <vt:lpstr>_D004417</vt:lpstr>
      <vt:lpstr>_D004418</vt:lpstr>
      <vt:lpstr>_D004419</vt:lpstr>
      <vt:lpstr>_D004420</vt:lpstr>
      <vt:lpstr>_D004421</vt:lpstr>
      <vt:lpstr>_D004422</vt:lpstr>
      <vt:lpstr>_D004423</vt:lpstr>
      <vt:lpstr>_D004424</vt:lpstr>
      <vt:lpstr>_D004425</vt:lpstr>
      <vt:lpstr>_D004426</vt:lpstr>
      <vt:lpstr>_D004427</vt:lpstr>
      <vt:lpstr>_D004428</vt:lpstr>
      <vt:lpstr>_D004429</vt:lpstr>
      <vt:lpstr>_D004430</vt:lpstr>
      <vt:lpstr>_D004431</vt:lpstr>
      <vt:lpstr>_D004432</vt:lpstr>
      <vt:lpstr>_D004433</vt:lpstr>
      <vt:lpstr>_D004434</vt:lpstr>
      <vt:lpstr>_D004441</vt:lpstr>
      <vt:lpstr>_D004442</vt:lpstr>
      <vt:lpstr>_D004443</vt:lpstr>
      <vt:lpstr>_D004444</vt:lpstr>
      <vt:lpstr>_D004445</vt:lpstr>
      <vt:lpstr>_D004446</vt:lpstr>
      <vt:lpstr>_D004447</vt:lpstr>
      <vt:lpstr>_D004448</vt:lpstr>
      <vt:lpstr>_D004449</vt:lpstr>
      <vt:lpstr>_D004450</vt:lpstr>
      <vt:lpstr>_D004451</vt:lpstr>
      <vt:lpstr>_D004452</vt:lpstr>
      <vt:lpstr>_D004453</vt:lpstr>
      <vt:lpstr>_D004454</vt:lpstr>
      <vt:lpstr>_D004455</vt:lpstr>
      <vt:lpstr>_D004456</vt:lpstr>
      <vt:lpstr>_D004457</vt:lpstr>
      <vt:lpstr>_D004458</vt:lpstr>
      <vt:lpstr>_D004459</vt:lpstr>
      <vt:lpstr>_D004460</vt:lpstr>
      <vt:lpstr>_D004461</vt:lpstr>
      <vt:lpstr>_D004462</vt:lpstr>
      <vt:lpstr>_D004463</vt:lpstr>
      <vt:lpstr>_D004464</vt:lpstr>
      <vt:lpstr>_D004465</vt:lpstr>
      <vt:lpstr>_D004466</vt:lpstr>
      <vt:lpstr>_D004467</vt:lpstr>
      <vt:lpstr>_D004468</vt:lpstr>
      <vt:lpstr>_D004469</vt:lpstr>
      <vt:lpstr>_D004470</vt:lpstr>
      <vt:lpstr>_D004471</vt:lpstr>
      <vt:lpstr>_D004472</vt:lpstr>
      <vt:lpstr>_D004473</vt:lpstr>
      <vt:lpstr>_D004474</vt:lpstr>
      <vt:lpstr>_D004475</vt:lpstr>
      <vt:lpstr>_D004476</vt:lpstr>
      <vt:lpstr>_D004477</vt:lpstr>
      <vt:lpstr>_D004478</vt:lpstr>
      <vt:lpstr>_D004479</vt:lpstr>
      <vt:lpstr>_D004480</vt:lpstr>
      <vt:lpstr>_D004481</vt:lpstr>
      <vt:lpstr>_D004482</vt:lpstr>
      <vt:lpstr>_D004483</vt:lpstr>
      <vt:lpstr>_D004484</vt:lpstr>
      <vt:lpstr>_D004485</vt:lpstr>
      <vt:lpstr>_D004486</vt:lpstr>
      <vt:lpstr>_D004487</vt:lpstr>
      <vt:lpstr>_D004488</vt:lpstr>
      <vt:lpstr>_D004489</vt:lpstr>
      <vt:lpstr>_D004490</vt:lpstr>
      <vt:lpstr>_D004491</vt:lpstr>
      <vt:lpstr>_D004492</vt:lpstr>
      <vt:lpstr>_D004493</vt:lpstr>
      <vt:lpstr>_D004494</vt:lpstr>
      <vt:lpstr>_D004495</vt:lpstr>
      <vt:lpstr>_D004496</vt:lpstr>
      <vt:lpstr>_D004497</vt:lpstr>
      <vt:lpstr>_D004498</vt:lpstr>
      <vt:lpstr>_D004499</vt:lpstr>
      <vt:lpstr>_D004500</vt:lpstr>
      <vt:lpstr>_D004501</vt:lpstr>
      <vt:lpstr>_D004502</vt:lpstr>
      <vt:lpstr>_D004503</vt:lpstr>
      <vt:lpstr>_D004504</vt:lpstr>
      <vt:lpstr>_D004505</vt:lpstr>
      <vt:lpstr>_D004506</vt:lpstr>
      <vt:lpstr>_D004507</vt:lpstr>
      <vt:lpstr>_D004508</vt:lpstr>
      <vt:lpstr>_D004509</vt:lpstr>
      <vt:lpstr>_D004510</vt:lpstr>
      <vt:lpstr>_D004511</vt:lpstr>
      <vt:lpstr>_D004512</vt:lpstr>
      <vt:lpstr>_D004513</vt:lpstr>
      <vt:lpstr>_D004514</vt:lpstr>
      <vt:lpstr>_D004515</vt:lpstr>
      <vt:lpstr>_D004516</vt:lpstr>
      <vt:lpstr>_D004517</vt:lpstr>
      <vt:lpstr>_D004518</vt:lpstr>
      <vt:lpstr>_D004519</vt:lpstr>
      <vt:lpstr>_D004520</vt:lpstr>
      <vt:lpstr>_D004521</vt:lpstr>
      <vt:lpstr>_D004522</vt:lpstr>
      <vt:lpstr>_D004523</vt:lpstr>
      <vt:lpstr>_D004524</vt:lpstr>
      <vt:lpstr>_D004525</vt:lpstr>
      <vt:lpstr>_D004526</vt:lpstr>
      <vt:lpstr>_D004527</vt:lpstr>
      <vt:lpstr>_D004528</vt:lpstr>
      <vt:lpstr>_D004529</vt:lpstr>
      <vt:lpstr>_D004530</vt:lpstr>
      <vt:lpstr>_D004531</vt:lpstr>
      <vt:lpstr>_D004532</vt:lpstr>
      <vt:lpstr>_D004533</vt:lpstr>
      <vt:lpstr>_D004534</vt:lpstr>
      <vt:lpstr>_D004535</vt:lpstr>
      <vt:lpstr>_D004536</vt:lpstr>
      <vt:lpstr>_D004537</vt:lpstr>
      <vt:lpstr>_D004538</vt:lpstr>
      <vt:lpstr>_D004539</vt:lpstr>
      <vt:lpstr>_D004540</vt:lpstr>
      <vt:lpstr>_D004541</vt:lpstr>
      <vt:lpstr>_D004542</vt:lpstr>
      <vt:lpstr>_D004543</vt:lpstr>
      <vt:lpstr>_D004544</vt:lpstr>
      <vt:lpstr>_D004545</vt:lpstr>
      <vt:lpstr>_D004546</vt:lpstr>
      <vt:lpstr>_D004547</vt:lpstr>
      <vt:lpstr>_D004548</vt:lpstr>
      <vt:lpstr>_D004549</vt:lpstr>
      <vt:lpstr>_D004550</vt:lpstr>
      <vt:lpstr>_D004551</vt:lpstr>
      <vt:lpstr>_D004552</vt:lpstr>
      <vt:lpstr>_D004553</vt:lpstr>
      <vt:lpstr>_D004554</vt:lpstr>
      <vt:lpstr>_D004555</vt:lpstr>
      <vt:lpstr>_D004556</vt:lpstr>
      <vt:lpstr>_D004557</vt:lpstr>
      <vt:lpstr>_D004558</vt:lpstr>
      <vt:lpstr>_D004559</vt:lpstr>
      <vt:lpstr>_D004560</vt:lpstr>
      <vt:lpstr>_D004561</vt:lpstr>
      <vt:lpstr>_D004562</vt:lpstr>
      <vt:lpstr>_D004563</vt:lpstr>
      <vt:lpstr>_D004564</vt:lpstr>
      <vt:lpstr>_D004565</vt:lpstr>
      <vt:lpstr>_D004566</vt:lpstr>
      <vt:lpstr>_D004567</vt:lpstr>
      <vt:lpstr>_D004568</vt:lpstr>
      <vt:lpstr>_D004569</vt:lpstr>
      <vt:lpstr>_D004570</vt:lpstr>
      <vt:lpstr>_D004571</vt:lpstr>
      <vt:lpstr>_D004572</vt:lpstr>
      <vt:lpstr>_D004573</vt:lpstr>
      <vt:lpstr>_D004574</vt:lpstr>
      <vt:lpstr>_D004575</vt:lpstr>
      <vt:lpstr>_D004576</vt:lpstr>
      <vt:lpstr>_D004577</vt:lpstr>
      <vt:lpstr>_D004578</vt:lpstr>
      <vt:lpstr>_D004579</vt:lpstr>
      <vt:lpstr>_D004580</vt:lpstr>
      <vt:lpstr>_D004581</vt:lpstr>
      <vt:lpstr>_D004582</vt:lpstr>
      <vt:lpstr>_D004583</vt:lpstr>
      <vt:lpstr>_D004584</vt:lpstr>
      <vt:lpstr>_D004585</vt:lpstr>
      <vt:lpstr>_D004586</vt:lpstr>
      <vt:lpstr>_D004587</vt:lpstr>
      <vt:lpstr>_D004588</vt:lpstr>
      <vt:lpstr>_D004589</vt:lpstr>
      <vt:lpstr>_D004590</vt:lpstr>
      <vt:lpstr>_D004591</vt:lpstr>
      <vt:lpstr>_D004592</vt:lpstr>
      <vt:lpstr>_D004593</vt:lpstr>
      <vt:lpstr>_D004594</vt:lpstr>
      <vt:lpstr>_D004595</vt:lpstr>
      <vt:lpstr>_D004596</vt:lpstr>
      <vt:lpstr>_D004597</vt:lpstr>
      <vt:lpstr>_D004598</vt:lpstr>
      <vt:lpstr>_D004599</vt:lpstr>
      <vt:lpstr>_D004600</vt:lpstr>
      <vt:lpstr>_D004601</vt:lpstr>
      <vt:lpstr>_D004602</vt:lpstr>
      <vt:lpstr>_D004603</vt:lpstr>
      <vt:lpstr>_D004604</vt:lpstr>
      <vt:lpstr>_D004605</vt:lpstr>
      <vt:lpstr>_D004606</vt:lpstr>
      <vt:lpstr>_D004607</vt:lpstr>
      <vt:lpstr>_D004608</vt:lpstr>
      <vt:lpstr>_D004609</vt:lpstr>
      <vt:lpstr>_D004610</vt:lpstr>
      <vt:lpstr>_D004611</vt:lpstr>
      <vt:lpstr>_D004612</vt:lpstr>
      <vt:lpstr>_D004613</vt:lpstr>
      <vt:lpstr>_D004614</vt:lpstr>
      <vt:lpstr>_D004615</vt:lpstr>
      <vt:lpstr>_D004616</vt:lpstr>
      <vt:lpstr>_D004617</vt:lpstr>
      <vt:lpstr>_D004618</vt:lpstr>
      <vt:lpstr>_D004619</vt:lpstr>
      <vt:lpstr>_D004620</vt:lpstr>
      <vt:lpstr>_D004621</vt:lpstr>
      <vt:lpstr>_D004622</vt:lpstr>
      <vt:lpstr>_D004623</vt:lpstr>
      <vt:lpstr>_D004624</vt:lpstr>
      <vt:lpstr>_D004625</vt:lpstr>
      <vt:lpstr>_D004626</vt:lpstr>
      <vt:lpstr>_D004627</vt:lpstr>
      <vt:lpstr>_D004628</vt:lpstr>
      <vt:lpstr>_D004629</vt:lpstr>
      <vt:lpstr>_D004630</vt:lpstr>
      <vt:lpstr>_D004631</vt:lpstr>
      <vt:lpstr>_D004632</vt:lpstr>
      <vt:lpstr>_D004633</vt:lpstr>
      <vt:lpstr>_D004634</vt:lpstr>
      <vt:lpstr>_D004635</vt:lpstr>
      <vt:lpstr>_D004636</vt:lpstr>
      <vt:lpstr>_D004637</vt:lpstr>
      <vt:lpstr>_D004638</vt:lpstr>
      <vt:lpstr>_D004639</vt:lpstr>
      <vt:lpstr>_D004640</vt:lpstr>
      <vt:lpstr>_D004641</vt:lpstr>
      <vt:lpstr>_D004642</vt:lpstr>
      <vt:lpstr>_D004643</vt:lpstr>
      <vt:lpstr>_D004644</vt:lpstr>
      <vt:lpstr>_D004645</vt:lpstr>
      <vt:lpstr>_D004646</vt:lpstr>
      <vt:lpstr>_D004647</vt:lpstr>
      <vt:lpstr>_D004648</vt:lpstr>
      <vt:lpstr>_D004649</vt:lpstr>
      <vt:lpstr>_D004650</vt:lpstr>
      <vt:lpstr>_D004651</vt:lpstr>
      <vt:lpstr>_D004652</vt:lpstr>
      <vt:lpstr>_D004653</vt:lpstr>
      <vt:lpstr>_D004654</vt:lpstr>
      <vt:lpstr>_D004655</vt:lpstr>
      <vt:lpstr>_D004656</vt:lpstr>
      <vt:lpstr>_D004657</vt:lpstr>
      <vt:lpstr>_D004658</vt:lpstr>
      <vt:lpstr>_D004659</vt:lpstr>
      <vt:lpstr>_D004660</vt:lpstr>
      <vt:lpstr>_D004661</vt:lpstr>
      <vt:lpstr>_D004662</vt:lpstr>
      <vt:lpstr>_D004663</vt:lpstr>
      <vt:lpstr>_D004664</vt:lpstr>
      <vt:lpstr>_D004665</vt:lpstr>
      <vt:lpstr>_D004666</vt:lpstr>
      <vt:lpstr>_D004667</vt:lpstr>
      <vt:lpstr>_D004668</vt:lpstr>
      <vt:lpstr>_D004669</vt:lpstr>
      <vt:lpstr>_D004670</vt:lpstr>
      <vt:lpstr>_D004671</vt:lpstr>
      <vt:lpstr>_D004672</vt:lpstr>
      <vt:lpstr>_D004673</vt:lpstr>
      <vt:lpstr>_D004674</vt:lpstr>
      <vt:lpstr>_D004675</vt:lpstr>
      <vt:lpstr>_D004676</vt:lpstr>
      <vt:lpstr>_D004677</vt:lpstr>
      <vt:lpstr>_D004678</vt:lpstr>
      <vt:lpstr>_D004679</vt:lpstr>
      <vt:lpstr>_D004680</vt:lpstr>
      <vt:lpstr>_D004681</vt:lpstr>
      <vt:lpstr>_D004682</vt:lpstr>
      <vt:lpstr>_D004683</vt:lpstr>
      <vt:lpstr>_D004684</vt:lpstr>
      <vt:lpstr>_D004685</vt:lpstr>
      <vt:lpstr>_D004686</vt:lpstr>
      <vt:lpstr>_D004687</vt:lpstr>
      <vt:lpstr>_D004688</vt:lpstr>
      <vt:lpstr>_D004689</vt:lpstr>
      <vt:lpstr>_D004690</vt:lpstr>
      <vt:lpstr>_D004691</vt:lpstr>
      <vt:lpstr>_D004692</vt:lpstr>
      <vt:lpstr>_D004693</vt:lpstr>
      <vt:lpstr>_D004694</vt:lpstr>
      <vt:lpstr>_D004695</vt:lpstr>
      <vt:lpstr>_D004696</vt:lpstr>
      <vt:lpstr>_D004697</vt:lpstr>
      <vt:lpstr>_D004698</vt:lpstr>
      <vt:lpstr>_D004699</vt:lpstr>
      <vt:lpstr>_D004700</vt:lpstr>
      <vt:lpstr>_D004701</vt:lpstr>
      <vt:lpstr>_D004702</vt:lpstr>
      <vt:lpstr>_D004703</vt:lpstr>
      <vt:lpstr>_D004704</vt:lpstr>
      <vt:lpstr>_D004705</vt:lpstr>
      <vt:lpstr>_D004706</vt:lpstr>
      <vt:lpstr>_D004707</vt:lpstr>
      <vt:lpstr>_D004708</vt:lpstr>
      <vt:lpstr>_D004709</vt:lpstr>
      <vt:lpstr>_D004710</vt:lpstr>
      <vt:lpstr>_D004711</vt:lpstr>
      <vt:lpstr>_D004712</vt:lpstr>
      <vt:lpstr>_D004713</vt:lpstr>
      <vt:lpstr>_D004714</vt:lpstr>
      <vt:lpstr>_D004715</vt:lpstr>
      <vt:lpstr>_D004716</vt:lpstr>
      <vt:lpstr>_D004717</vt:lpstr>
      <vt:lpstr>_D004718</vt:lpstr>
      <vt:lpstr>_D004719</vt:lpstr>
      <vt:lpstr>_D004720</vt:lpstr>
      <vt:lpstr>_D004721</vt:lpstr>
      <vt:lpstr>_D004722</vt:lpstr>
      <vt:lpstr>_D004723</vt:lpstr>
      <vt:lpstr>_D004724</vt:lpstr>
      <vt:lpstr>_D004725</vt:lpstr>
      <vt:lpstr>_D004726</vt:lpstr>
      <vt:lpstr>_D004727</vt:lpstr>
      <vt:lpstr>_D004728</vt:lpstr>
      <vt:lpstr>_D004729</vt:lpstr>
      <vt:lpstr>_D004730</vt:lpstr>
      <vt:lpstr>_D004731</vt:lpstr>
      <vt:lpstr>_D004732</vt:lpstr>
      <vt:lpstr>_D004733</vt:lpstr>
      <vt:lpstr>_D004734</vt:lpstr>
      <vt:lpstr>_D004735</vt:lpstr>
      <vt:lpstr>_D004736</vt:lpstr>
      <vt:lpstr>_D004737</vt:lpstr>
      <vt:lpstr>_D004738</vt:lpstr>
      <vt:lpstr>_D004739</vt:lpstr>
      <vt:lpstr>_D004740</vt:lpstr>
      <vt:lpstr>_D004741</vt:lpstr>
      <vt:lpstr>_D004742</vt:lpstr>
      <vt:lpstr>_D004743</vt:lpstr>
      <vt:lpstr>_D004744</vt:lpstr>
      <vt:lpstr>_D004745</vt:lpstr>
      <vt:lpstr>_D004746</vt:lpstr>
      <vt:lpstr>_D004747</vt:lpstr>
      <vt:lpstr>_D004748</vt:lpstr>
      <vt:lpstr>_D004749</vt:lpstr>
      <vt:lpstr>_D004750</vt:lpstr>
      <vt:lpstr>_D004751</vt:lpstr>
      <vt:lpstr>_D004752</vt:lpstr>
      <vt:lpstr>_D004753</vt:lpstr>
      <vt:lpstr>_D004754</vt:lpstr>
      <vt:lpstr>_D004755</vt:lpstr>
      <vt:lpstr>_D004756</vt:lpstr>
      <vt:lpstr>_D004757</vt:lpstr>
      <vt:lpstr>_D004758</vt:lpstr>
      <vt:lpstr>_D004759</vt:lpstr>
      <vt:lpstr>_D004760</vt:lpstr>
      <vt:lpstr>_D004761</vt:lpstr>
      <vt:lpstr>_D004762</vt:lpstr>
      <vt:lpstr>_D004763</vt:lpstr>
      <vt:lpstr>_D004764</vt:lpstr>
      <vt:lpstr>_D004765</vt:lpstr>
      <vt:lpstr>_D004766</vt:lpstr>
      <vt:lpstr>_D004767</vt:lpstr>
      <vt:lpstr>_D004768</vt:lpstr>
      <vt:lpstr>_D004769</vt:lpstr>
      <vt:lpstr>_D004770</vt:lpstr>
      <vt:lpstr>_D004771</vt:lpstr>
      <vt:lpstr>_D004772</vt:lpstr>
      <vt:lpstr>_D004773</vt:lpstr>
      <vt:lpstr>_D004774</vt:lpstr>
      <vt:lpstr>_D004775</vt:lpstr>
      <vt:lpstr>_D004776</vt:lpstr>
      <vt:lpstr>_D004777</vt:lpstr>
      <vt:lpstr>_D004778</vt:lpstr>
      <vt:lpstr>_D004779</vt:lpstr>
      <vt:lpstr>_D004780</vt:lpstr>
      <vt:lpstr>_D004781</vt:lpstr>
      <vt:lpstr>_D004782</vt:lpstr>
      <vt:lpstr>_D004783</vt:lpstr>
      <vt:lpstr>_D004784</vt:lpstr>
      <vt:lpstr>_D004785</vt:lpstr>
      <vt:lpstr>_D004786</vt:lpstr>
      <vt:lpstr>_D004787</vt:lpstr>
      <vt:lpstr>_D004788</vt:lpstr>
      <vt:lpstr>_D004789</vt:lpstr>
      <vt:lpstr>_D004790</vt:lpstr>
      <vt:lpstr>_D004791</vt:lpstr>
      <vt:lpstr>_D004792</vt:lpstr>
      <vt:lpstr>_D004793</vt:lpstr>
      <vt:lpstr>_D004794</vt:lpstr>
      <vt:lpstr>_D004795</vt:lpstr>
      <vt:lpstr>_D004796</vt:lpstr>
      <vt:lpstr>_D004797</vt:lpstr>
      <vt:lpstr>_D004798</vt:lpstr>
      <vt:lpstr>_D004799</vt:lpstr>
      <vt:lpstr>_D004800</vt:lpstr>
      <vt:lpstr>_D004801</vt:lpstr>
      <vt:lpstr>_D004802</vt:lpstr>
      <vt:lpstr>_D004803</vt:lpstr>
      <vt:lpstr>_D004804</vt:lpstr>
      <vt:lpstr>_D004805</vt:lpstr>
      <vt:lpstr>_D004806</vt:lpstr>
      <vt:lpstr>_D004807</vt:lpstr>
      <vt:lpstr>_D004808</vt:lpstr>
      <vt:lpstr>_D004809</vt:lpstr>
      <vt:lpstr>_D004810</vt:lpstr>
      <vt:lpstr>_D004811</vt:lpstr>
      <vt:lpstr>_D004812</vt:lpstr>
      <vt:lpstr>_D004813</vt:lpstr>
      <vt:lpstr>_D004814</vt:lpstr>
      <vt:lpstr>_D004815</vt:lpstr>
      <vt:lpstr>_D004816</vt:lpstr>
      <vt:lpstr>_D004817</vt:lpstr>
      <vt:lpstr>_D004818</vt:lpstr>
      <vt:lpstr>_D004819</vt:lpstr>
      <vt:lpstr>_D004820</vt:lpstr>
      <vt:lpstr>_D004821</vt:lpstr>
      <vt:lpstr>_D004822</vt:lpstr>
      <vt:lpstr>_D004823</vt:lpstr>
      <vt:lpstr>_D004824</vt:lpstr>
      <vt:lpstr>_D004825</vt:lpstr>
      <vt:lpstr>_D004826</vt:lpstr>
      <vt:lpstr>_D004827</vt:lpstr>
      <vt:lpstr>_D004828</vt:lpstr>
      <vt:lpstr>_D004829</vt:lpstr>
      <vt:lpstr>_D004830</vt:lpstr>
      <vt:lpstr>_D004831</vt:lpstr>
      <vt:lpstr>_D004832</vt:lpstr>
      <vt:lpstr>_D004833</vt:lpstr>
      <vt:lpstr>_D004834</vt:lpstr>
      <vt:lpstr>_D004835</vt:lpstr>
      <vt:lpstr>_D004836</vt:lpstr>
      <vt:lpstr>_D004837</vt:lpstr>
      <vt:lpstr>_D004838</vt:lpstr>
      <vt:lpstr>_D004839</vt:lpstr>
      <vt:lpstr>_D004840</vt:lpstr>
      <vt:lpstr>_D004841</vt:lpstr>
      <vt:lpstr>_D004842</vt:lpstr>
      <vt:lpstr>_D004843</vt:lpstr>
      <vt:lpstr>_D004844</vt:lpstr>
      <vt:lpstr>_D004845</vt:lpstr>
      <vt:lpstr>_D004846</vt:lpstr>
      <vt:lpstr>_D004847</vt:lpstr>
      <vt:lpstr>_D004848</vt:lpstr>
      <vt:lpstr>_D004849</vt:lpstr>
      <vt:lpstr>_D004850</vt:lpstr>
      <vt:lpstr>_D004851</vt:lpstr>
      <vt:lpstr>_D004852</vt:lpstr>
      <vt:lpstr>_D004853</vt:lpstr>
      <vt:lpstr>_D004854</vt:lpstr>
      <vt:lpstr>_D004855</vt:lpstr>
      <vt:lpstr>_D004856</vt:lpstr>
      <vt:lpstr>_D004857</vt:lpstr>
      <vt:lpstr>_D004858</vt:lpstr>
      <vt:lpstr>_D004859</vt:lpstr>
      <vt:lpstr>_D004860</vt:lpstr>
      <vt:lpstr>_D004861</vt:lpstr>
      <vt:lpstr>_D004862</vt:lpstr>
      <vt:lpstr>_D004863</vt:lpstr>
      <vt:lpstr>_D004864</vt:lpstr>
      <vt:lpstr>_D004865</vt:lpstr>
      <vt:lpstr>_D004866</vt:lpstr>
      <vt:lpstr>_D004867</vt:lpstr>
      <vt:lpstr>_D004868</vt:lpstr>
      <vt:lpstr>_D004869</vt:lpstr>
      <vt:lpstr>_D004870</vt:lpstr>
      <vt:lpstr>_D004871</vt:lpstr>
      <vt:lpstr>_D004872</vt:lpstr>
      <vt:lpstr>_D004873</vt:lpstr>
      <vt:lpstr>_D004874</vt:lpstr>
      <vt:lpstr>_D004875</vt:lpstr>
      <vt:lpstr>_D004876</vt:lpstr>
      <vt:lpstr>_D004877</vt:lpstr>
      <vt:lpstr>_D004878</vt:lpstr>
      <vt:lpstr>_D004879</vt:lpstr>
      <vt:lpstr>_D004880</vt:lpstr>
      <vt:lpstr>_D004881</vt:lpstr>
      <vt:lpstr>_D004882</vt:lpstr>
      <vt:lpstr>_D004883</vt:lpstr>
      <vt:lpstr>_D004884</vt:lpstr>
      <vt:lpstr>_D004885</vt:lpstr>
      <vt:lpstr>_D004886</vt:lpstr>
      <vt:lpstr>_D004887</vt:lpstr>
      <vt:lpstr>_D004888</vt:lpstr>
      <vt:lpstr>_D004889</vt:lpstr>
      <vt:lpstr>_D004890</vt:lpstr>
      <vt:lpstr>_D004891</vt:lpstr>
      <vt:lpstr>_D004892</vt:lpstr>
      <vt:lpstr>_D004893</vt:lpstr>
      <vt:lpstr>_D004894</vt:lpstr>
      <vt:lpstr>_D004895</vt:lpstr>
      <vt:lpstr>_D004896</vt:lpstr>
      <vt:lpstr>_D004897</vt:lpstr>
      <vt:lpstr>_D004898</vt:lpstr>
      <vt:lpstr>_D004899</vt:lpstr>
      <vt:lpstr>_D004900</vt:lpstr>
      <vt:lpstr>_D004901</vt:lpstr>
      <vt:lpstr>_D004902</vt:lpstr>
      <vt:lpstr>_D004904</vt:lpstr>
      <vt:lpstr>_D004905</vt:lpstr>
      <vt:lpstr>_D004906</vt:lpstr>
      <vt:lpstr>_D004907</vt:lpstr>
      <vt:lpstr>_D004908</vt:lpstr>
      <vt:lpstr>_D004912</vt:lpstr>
      <vt:lpstr>_D004913</vt:lpstr>
      <vt:lpstr>_D004914</vt:lpstr>
      <vt:lpstr>_D004915</vt:lpstr>
      <vt:lpstr>_D004916</vt:lpstr>
      <vt:lpstr>_D004917</vt:lpstr>
      <vt:lpstr>_D004918</vt:lpstr>
      <vt:lpstr>_D004919</vt:lpstr>
      <vt:lpstr>_D004920</vt:lpstr>
      <vt:lpstr>_D004921</vt:lpstr>
      <vt:lpstr>_D004922</vt:lpstr>
      <vt:lpstr>_D004923</vt:lpstr>
      <vt:lpstr>_D004924</vt:lpstr>
      <vt:lpstr>_D004925</vt:lpstr>
      <vt:lpstr>_D004926</vt:lpstr>
      <vt:lpstr>_D004927</vt:lpstr>
      <vt:lpstr>_D004928</vt:lpstr>
      <vt:lpstr>_D004929</vt:lpstr>
      <vt:lpstr>_D004930</vt:lpstr>
      <vt:lpstr>_D004931</vt:lpstr>
      <vt:lpstr>_D004934</vt:lpstr>
      <vt:lpstr>_D004935</vt:lpstr>
      <vt:lpstr>_D004936</vt:lpstr>
      <vt:lpstr>_D004937</vt:lpstr>
      <vt:lpstr>_D004938</vt:lpstr>
      <vt:lpstr>_D004939</vt:lpstr>
      <vt:lpstr>_D004940</vt:lpstr>
      <vt:lpstr>_D004941</vt:lpstr>
      <vt:lpstr>_D004942</vt:lpstr>
      <vt:lpstr>_D004943</vt:lpstr>
      <vt:lpstr>_D004944</vt:lpstr>
      <vt:lpstr>_D004945</vt:lpstr>
      <vt:lpstr>_D004946</vt:lpstr>
      <vt:lpstr>_D004947</vt:lpstr>
      <vt:lpstr>_D004948</vt:lpstr>
      <vt:lpstr>_D004949</vt:lpstr>
      <vt:lpstr>_D004950</vt:lpstr>
      <vt:lpstr>_D004951</vt:lpstr>
      <vt:lpstr>_D004952</vt:lpstr>
      <vt:lpstr>_D004953</vt:lpstr>
      <vt:lpstr>_D004954</vt:lpstr>
      <vt:lpstr>_D004955</vt:lpstr>
      <vt:lpstr>_D004956</vt:lpstr>
      <vt:lpstr>_D004957</vt:lpstr>
      <vt:lpstr>_D004958</vt:lpstr>
      <vt:lpstr>_D004959</vt:lpstr>
      <vt:lpstr>_D004960</vt:lpstr>
      <vt:lpstr>_D004961</vt:lpstr>
      <vt:lpstr>_D004962</vt:lpstr>
      <vt:lpstr>_D004963</vt:lpstr>
      <vt:lpstr>_D004964</vt:lpstr>
      <vt:lpstr>_D004965</vt:lpstr>
      <vt:lpstr>_D004966</vt:lpstr>
      <vt:lpstr>_D004967</vt:lpstr>
      <vt:lpstr>_D004968</vt:lpstr>
      <vt:lpstr>_D004969</vt:lpstr>
      <vt:lpstr>_D004970</vt:lpstr>
      <vt:lpstr>_D004971</vt:lpstr>
      <vt:lpstr>_D004972</vt:lpstr>
      <vt:lpstr>_D004973</vt:lpstr>
      <vt:lpstr>_D004974</vt:lpstr>
      <vt:lpstr>_D004975</vt:lpstr>
      <vt:lpstr>_D004976</vt:lpstr>
      <vt:lpstr>_D004977</vt:lpstr>
      <vt:lpstr>_D004978</vt:lpstr>
      <vt:lpstr>_D004979</vt:lpstr>
      <vt:lpstr>_D004980</vt:lpstr>
      <vt:lpstr>_D004981</vt:lpstr>
      <vt:lpstr>_D004982</vt:lpstr>
      <vt:lpstr>_D004983</vt:lpstr>
      <vt:lpstr>_D004984</vt:lpstr>
      <vt:lpstr>_D004985</vt:lpstr>
      <vt:lpstr>_D004986</vt:lpstr>
      <vt:lpstr>_D004987</vt:lpstr>
      <vt:lpstr>_D004988</vt:lpstr>
      <vt:lpstr>_D004989</vt:lpstr>
      <vt:lpstr>_D004990</vt:lpstr>
      <vt:lpstr>_D004991</vt:lpstr>
      <vt:lpstr>_D004992</vt:lpstr>
      <vt:lpstr>_D004993</vt:lpstr>
      <vt:lpstr>_D004994</vt:lpstr>
      <vt:lpstr>_D004995</vt:lpstr>
      <vt:lpstr>_D004996</vt:lpstr>
      <vt:lpstr>_D004997</vt:lpstr>
      <vt:lpstr>_D004998</vt:lpstr>
      <vt:lpstr>_D004999</vt:lpstr>
      <vt:lpstr>_D005000</vt:lpstr>
      <vt:lpstr>_D005001</vt:lpstr>
      <vt:lpstr>_D005002</vt:lpstr>
      <vt:lpstr>_D005003</vt:lpstr>
      <vt:lpstr>_D005004</vt:lpstr>
      <vt:lpstr>_D005005</vt:lpstr>
      <vt:lpstr>_D005006</vt:lpstr>
      <vt:lpstr>_D005007</vt:lpstr>
      <vt:lpstr>_D005011</vt:lpstr>
      <vt:lpstr>_D005012</vt:lpstr>
      <vt:lpstr>_D005013</vt:lpstr>
      <vt:lpstr>_D005014</vt:lpstr>
      <vt:lpstr>_D005015</vt:lpstr>
      <vt:lpstr>_D005016</vt:lpstr>
      <vt:lpstr>_D005017</vt:lpstr>
      <vt:lpstr>_D005018</vt:lpstr>
      <vt:lpstr>_D005019</vt:lpstr>
      <vt:lpstr>_D005020</vt:lpstr>
      <vt:lpstr>_D005021</vt:lpstr>
      <vt:lpstr>_D005022</vt:lpstr>
      <vt:lpstr>_D005023</vt:lpstr>
      <vt:lpstr>_D005024</vt:lpstr>
      <vt:lpstr>_D005025</vt:lpstr>
      <vt:lpstr>_D005026</vt:lpstr>
      <vt:lpstr>_D005027</vt:lpstr>
      <vt:lpstr>_D005028</vt:lpstr>
      <vt:lpstr>_D005029</vt:lpstr>
      <vt:lpstr>_D005030</vt:lpstr>
      <vt:lpstr>_D005031</vt:lpstr>
      <vt:lpstr>_D005032</vt:lpstr>
      <vt:lpstr>_D005033</vt:lpstr>
      <vt:lpstr>_D005034</vt:lpstr>
      <vt:lpstr>_D005035</vt:lpstr>
      <vt:lpstr>_D005036</vt:lpstr>
      <vt:lpstr>_D005037</vt:lpstr>
      <vt:lpstr>_D005038</vt:lpstr>
      <vt:lpstr>_D005039</vt:lpstr>
      <vt:lpstr>_D005040</vt:lpstr>
      <vt:lpstr>_D005041</vt:lpstr>
      <vt:lpstr>_D005042</vt:lpstr>
      <vt:lpstr>_D005043</vt:lpstr>
      <vt:lpstr>_D005044</vt:lpstr>
      <vt:lpstr>_D005045</vt:lpstr>
      <vt:lpstr>_D005046</vt:lpstr>
      <vt:lpstr>_D005047</vt:lpstr>
      <vt:lpstr>_D005048</vt:lpstr>
      <vt:lpstr>_D005049</vt:lpstr>
      <vt:lpstr>_D005050</vt:lpstr>
      <vt:lpstr>_D005051</vt:lpstr>
      <vt:lpstr>_D005052</vt:lpstr>
      <vt:lpstr>_D005053</vt:lpstr>
      <vt:lpstr>_D005054</vt:lpstr>
      <vt:lpstr>_D005055</vt:lpstr>
      <vt:lpstr>_D005056</vt:lpstr>
      <vt:lpstr>_D005057</vt:lpstr>
      <vt:lpstr>_D005058</vt:lpstr>
      <vt:lpstr>_D005059</vt:lpstr>
      <vt:lpstr>_D005060</vt:lpstr>
      <vt:lpstr>_D005061</vt:lpstr>
      <vt:lpstr>_D005062</vt:lpstr>
      <vt:lpstr>_D005063</vt:lpstr>
      <vt:lpstr>_D005064</vt:lpstr>
      <vt:lpstr>_D005065</vt:lpstr>
      <vt:lpstr>_D005066</vt:lpstr>
      <vt:lpstr>_D005067</vt:lpstr>
      <vt:lpstr>_D005068</vt:lpstr>
      <vt:lpstr>_D005069</vt:lpstr>
      <vt:lpstr>_D005070</vt:lpstr>
      <vt:lpstr>_D005071</vt:lpstr>
      <vt:lpstr>_D005072</vt:lpstr>
      <vt:lpstr>_D005073</vt:lpstr>
      <vt:lpstr>_D005074</vt:lpstr>
      <vt:lpstr>_D005075</vt:lpstr>
      <vt:lpstr>_D005076</vt:lpstr>
      <vt:lpstr>_D005077</vt:lpstr>
      <vt:lpstr>_D005078</vt:lpstr>
      <vt:lpstr>_D005079</vt:lpstr>
      <vt:lpstr>_D005080</vt:lpstr>
      <vt:lpstr>_D005081</vt:lpstr>
      <vt:lpstr>_D005082</vt:lpstr>
      <vt:lpstr>_D005083</vt:lpstr>
      <vt:lpstr>_D005084</vt:lpstr>
      <vt:lpstr>_D005085</vt:lpstr>
      <vt:lpstr>_D005086</vt:lpstr>
      <vt:lpstr>_D005087</vt:lpstr>
      <vt:lpstr>_D005088</vt:lpstr>
      <vt:lpstr>_D005089</vt:lpstr>
      <vt:lpstr>_D005090</vt:lpstr>
      <vt:lpstr>_D005091</vt:lpstr>
      <vt:lpstr>_D005092</vt:lpstr>
      <vt:lpstr>_D005093</vt:lpstr>
      <vt:lpstr>_D005094</vt:lpstr>
      <vt:lpstr>_D005095</vt:lpstr>
      <vt:lpstr>_D005096</vt:lpstr>
      <vt:lpstr>_D005097</vt:lpstr>
      <vt:lpstr>_D005098</vt:lpstr>
      <vt:lpstr>_D005099</vt:lpstr>
      <vt:lpstr>_D005100</vt:lpstr>
      <vt:lpstr>_D005101</vt:lpstr>
      <vt:lpstr>_D005102</vt:lpstr>
      <vt:lpstr>_D005103</vt:lpstr>
      <vt:lpstr>_D005104</vt:lpstr>
      <vt:lpstr>_D005105</vt:lpstr>
      <vt:lpstr>_D005106</vt:lpstr>
      <vt:lpstr>_D005107</vt:lpstr>
      <vt:lpstr>_D005108</vt:lpstr>
      <vt:lpstr>_D005109</vt:lpstr>
      <vt:lpstr>_D005110</vt:lpstr>
      <vt:lpstr>_D005111</vt:lpstr>
      <vt:lpstr>_D005112</vt:lpstr>
      <vt:lpstr>_D005113</vt:lpstr>
      <vt:lpstr>_D005114</vt:lpstr>
      <vt:lpstr>_D005115</vt:lpstr>
      <vt:lpstr>_D005116</vt:lpstr>
      <vt:lpstr>_D005117</vt:lpstr>
      <vt:lpstr>_D005118</vt:lpstr>
      <vt:lpstr>_D005119</vt:lpstr>
      <vt:lpstr>_D005120</vt:lpstr>
      <vt:lpstr>_D005121</vt:lpstr>
      <vt:lpstr>_D005122</vt:lpstr>
      <vt:lpstr>_D005123</vt:lpstr>
      <vt:lpstr>_D005124</vt:lpstr>
      <vt:lpstr>_D005125</vt:lpstr>
      <vt:lpstr>_D005126</vt:lpstr>
      <vt:lpstr>_D005127</vt:lpstr>
      <vt:lpstr>_D005128</vt:lpstr>
      <vt:lpstr>_D005129</vt:lpstr>
      <vt:lpstr>_D005130</vt:lpstr>
      <vt:lpstr>_D005131</vt:lpstr>
      <vt:lpstr>_D005135</vt:lpstr>
      <vt:lpstr>_D005136</vt:lpstr>
      <vt:lpstr>_D005137</vt:lpstr>
      <vt:lpstr>_D005138</vt:lpstr>
      <vt:lpstr>_D005139</vt:lpstr>
      <vt:lpstr>_D005140</vt:lpstr>
      <vt:lpstr>_D005141</vt:lpstr>
      <vt:lpstr>_D005142</vt:lpstr>
      <vt:lpstr>_D005143</vt:lpstr>
      <vt:lpstr>_D005144</vt:lpstr>
      <vt:lpstr>_D005145</vt:lpstr>
      <vt:lpstr>_D005146</vt:lpstr>
      <vt:lpstr>_D005147</vt:lpstr>
      <vt:lpstr>_D005148</vt:lpstr>
      <vt:lpstr>_D005150</vt:lpstr>
      <vt:lpstr>_D005151</vt:lpstr>
      <vt:lpstr>_D005152</vt:lpstr>
      <vt:lpstr>_D005153</vt:lpstr>
      <vt:lpstr>_D005154</vt:lpstr>
      <vt:lpstr>_D005155</vt:lpstr>
      <vt:lpstr>_D005156</vt:lpstr>
      <vt:lpstr>_D005157</vt:lpstr>
      <vt:lpstr>_D005158</vt:lpstr>
      <vt:lpstr>_D005159</vt:lpstr>
      <vt:lpstr>_D005160</vt:lpstr>
      <vt:lpstr>_D005161</vt:lpstr>
      <vt:lpstr>_D005162</vt:lpstr>
      <vt:lpstr>_D005163</vt:lpstr>
      <vt:lpstr>_D005164</vt:lpstr>
      <vt:lpstr>_D005165</vt:lpstr>
      <vt:lpstr>_D005166</vt:lpstr>
      <vt:lpstr>_D005167</vt:lpstr>
      <vt:lpstr>_D005168</vt:lpstr>
      <vt:lpstr>_D005170</vt:lpstr>
      <vt:lpstr>_D005171</vt:lpstr>
      <vt:lpstr>_D005172</vt:lpstr>
      <vt:lpstr>_D005173</vt:lpstr>
      <vt:lpstr>_D005174</vt:lpstr>
      <vt:lpstr>_D005175</vt:lpstr>
      <vt:lpstr>_D005176</vt:lpstr>
      <vt:lpstr>_D005177</vt:lpstr>
      <vt:lpstr>_D005178</vt:lpstr>
      <vt:lpstr>_D005180</vt:lpstr>
      <vt:lpstr>_D005181</vt:lpstr>
      <vt:lpstr>_D005182</vt:lpstr>
      <vt:lpstr>_D005183</vt:lpstr>
      <vt:lpstr>_D005184</vt:lpstr>
      <vt:lpstr>_D005185</vt:lpstr>
      <vt:lpstr>_D005186</vt:lpstr>
      <vt:lpstr>_D005187</vt:lpstr>
      <vt:lpstr>_D005188</vt:lpstr>
      <vt:lpstr>_D005190</vt:lpstr>
      <vt:lpstr>_D005191</vt:lpstr>
      <vt:lpstr>_D005192</vt:lpstr>
      <vt:lpstr>_D005193</vt:lpstr>
      <vt:lpstr>_D005194</vt:lpstr>
      <vt:lpstr>_D005198</vt:lpstr>
      <vt:lpstr>_D005199</vt:lpstr>
      <vt:lpstr>_D005200</vt:lpstr>
      <vt:lpstr>_D005201</vt:lpstr>
      <vt:lpstr>_D005202</vt:lpstr>
      <vt:lpstr>_D005203</vt:lpstr>
      <vt:lpstr>_D005204</vt:lpstr>
      <vt:lpstr>_D005205</vt:lpstr>
      <vt:lpstr>_D005206</vt:lpstr>
      <vt:lpstr>_D005207</vt:lpstr>
      <vt:lpstr>_D005208</vt:lpstr>
      <vt:lpstr>_D005209</vt:lpstr>
      <vt:lpstr>_D005210</vt:lpstr>
      <vt:lpstr>_D005211</vt:lpstr>
      <vt:lpstr>_D005212</vt:lpstr>
      <vt:lpstr>_D005213</vt:lpstr>
      <vt:lpstr>_D005214</vt:lpstr>
      <vt:lpstr>_D005215</vt:lpstr>
      <vt:lpstr>_D005216</vt:lpstr>
      <vt:lpstr>_D005217</vt:lpstr>
      <vt:lpstr>_D005218</vt:lpstr>
      <vt:lpstr>_D005219</vt:lpstr>
      <vt:lpstr>_D005220</vt:lpstr>
      <vt:lpstr>_D005221</vt:lpstr>
      <vt:lpstr>_D005222</vt:lpstr>
      <vt:lpstr>_D005223</vt:lpstr>
      <vt:lpstr>_D005224</vt:lpstr>
      <vt:lpstr>_D005225</vt:lpstr>
      <vt:lpstr>_D005226</vt:lpstr>
      <vt:lpstr>_D005227</vt:lpstr>
      <vt:lpstr>_D005228</vt:lpstr>
      <vt:lpstr>_D005229</vt:lpstr>
      <vt:lpstr>_D005230</vt:lpstr>
      <vt:lpstr>_D005231</vt:lpstr>
      <vt:lpstr>_D005232</vt:lpstr>
      <vt:lpstr>_D005233</vt:lpstr>
      <vt:lpstr>_D005234</vt:lpstr>
      <vt:lpstr>_D005235</vt:lpstr>
      <vt:lpstr>_D005236</vt:lpstr>
      <vt:lpstr>_D005237</vt:lpstr>
      <vt:lpstr>_D005238</vt:lpstr>
      <vt:lpstr>_D005239</vt:lpstr>
      <vt:lpstr>_D005240</vt:lpstr>
      <vt:lpstr>_D005241</vt:lpstr>
      <vt:lpstr>_D005242</vt:lpstr>
      <vt:lpstr>_D005243</vt:lpstr>
      <vt:lpstr>_D005244</vt:lpstr>
      <vt:lpstr>_D005245</vt:lpstr>
      <vt:lpstr>_D005246</vt:lpstr>
      <vt:lpstr>_D005247</vt:lpstr>
      <vt:lpstr>_D005248</vt:lpstr>
      <vt:lpstr>_D005249</vt:lpstr>
      <vt:lpstr>_D005250</vt:lpstr>
      <vt:lpstr>_D005251</vt:lpstr>
      <vt:lpstr>_D005252</vt:lpstr>
      <vt:lpstr>_D005253</vt:lpstr>
      <vt:lpstr>_D005254</vt:lpstr>
      <vt:lpstr>_D005255</vt:lpstr>
      <vt:lpstr>_D005256</vt:lpstr>
      <vt:lpstr>_D005257</vt:lpstr>
      <vt:lpstr>_D005258</vt:lpstr>
      <vt:lpstr>_D005259</vt:lpstr>
      <vt:lpstr>_D005260</vt:lpstr>
      <vt:lpstr>_D005261</vt:lpstr>
      <vt:lpstr>_D005262</vt:lpstr>
      <vt:lpstr>_D005263</vt:lpstr>
      <vt:lpstr>_D005264</vt:lpstr>
      <vt:lpstr>_D005265</vt:lpstr>
      <vt:lpstr>_D005266</vt:lpstr>
      <vt:lpstr>_D005267</vt:lpstr>
      <vt:lpstr>_D005268</vt:lpstr>
      <vt:lpstr>_D005269</vt:lpstr>
      <vt:lpstr>_D005270</vt:lpstr>
      <vt:lpstr>_D005271</vt:lpstr>
      <vt:lpstr>_D005272</vt:lpstr>
      <vt:lpstr>_D005273</vt:lpstr>
      <vt:lpstr>_D005274</vt:lpstr>
      <vt:lpstr>_D005275</vt:lpstr>
      <vt:lpstr>_D005276</vt:lpstr>
      <vt:lpstr>_D005277</vt:lpstr>
      <vt:lpstr>_D005278</vt:lpstr>
      <vt:lpstr>_D005279</vt:lpstr>
      <vt:lpstr>_D005280</vt:lpstr>
      <vt:lpstr>_D005281</vt:lpstr>
      <vt:lpstr>_D005282</vt:lpstr>
      <vt:lpstr>_D005283</vt:lpstr>
      <vt:lpstr>_D005284</vt:lpstr>
      <vt:lpstr>_D005285</vt:lpstr>
      <vt:lpstr>_D005286</vt:lpstr>
      <vt:lpstr>_D005287</vt:lpstr>
      <vt:lpstr>_D005288</vt:lpstr>
      <vt:lpstr>_D005289</vt:lpstr>
      <vt:lpstr>_D005290</vt:lpstr>
      <vt:lpstr>_D005291</vt:lpstr>
      <vt:lpstr>_D005292</vt:lpstr>
      <vt:lpstr>_D005293</vt:lpstr>
      <vt:lpstr>_D005294</vt:lpstr>
      <vt:lpstr>_D005295</vt:lpstr>
      <vt:lpstr>_D005296</vt:lpstr>
      <vt:lpstr>_D005297</vt:lpstr>
      <vt:lpstr>_D005298</vt:lpstr>
      <vt:lpstr>_D005299</vt:lpstr>
      <vt:lpstr>_D005300</vt:lpstr>
      <vt:lpstr>_D005301</vt:lpstr>
      <vt:lpstr>_D005302</vt:lpstr>
      <vt:lpstr>_D005303</vt:lpstr>
      <vt:lpstr>_D005304</vt:lpstr>
      <vt:lpstr>_D005305</vt:lpstr>
      <vt:lpstr>_D005306</vt:lpstr>
      <vt:lpstr>_D005307</vt:lpstr>
      <vt:lpstr>_D005308</vt:lpstr>
      <vt:lpstr>_D005309</vt:lpstr>
      <vt:lpstr>_D005310</vt:lpstr>
      <vt:lpstr>_D005311</vt:lpstr>
      <vt:lpstr>_D005312</vt:lpstr>
      <vt:lpstr>_D005313</vt:lpstr>
      <vt:lpstr>_D005314</vt:lpstr>
      <vt:lpstr>_D005315</vt:lpstr>
      <vt:lpstr>_D005316</vt:lpstr>
      <vt:lpstr>_D005317</vt:lpstr>
      <vt:lpstr>_D005318</vt:lpstr>
      <vt:lpstr>_D005319</vt:lpstr>
      <vt:lpstr>_D005320</vt:lpstr>
      <vt:lpstr>_D005321</vt:lpstr>
      <vt:lpstr>_D005322</vt:lpstr>
      <vt:lpstr>_D005323</vt:lpstr>
      <vt:lpstr>_D005324</vt:lpstr>
      <vt:lpstr>_D005325</vt:lpstr>
      <vt:lpstr>_D005326</vt:lpstr>
      <vt:lpstr>_D005327</vt:lpstr>
      <vt:lpstr>_D005328</vt:lpstr>
      <vt:lpstr>_D005329</vt:lpstr>
      <vt:lpstr>_D005330</vt:lpstr>
      <vt:lpstr>_D005331</vt:lpstr>
      <vt:lpstr>_D005332</vt:lpstr>
      <vt:lpstr>_D005333</vt:lpstr>
      <vt:lpstr>_D005334</vt:lpstr>
      <vt:lpstr>_D005335</vt:lpstr>
      <vt:lpstr>_D005336</vt:lpstr>
      <vt:lpstr>_D005337</vt:lpstr>
      <vt:lpstr>_D005338</vt:lpstr>
      <vt:lpstr>_D005339</vt:lpstr>
      <vt:lpstr>_D005340</vt:lpstr>
      <vt:lpstr>_D005341</vt:lpstr>
      <vt:lpstr>_D005342</vt:lpstr>
      <vt:lpstr>_D005343</vt:lpstr>
      <vt:lpstr>_D005344</vt:lpstr>
      <vt:lpstr>_D005345</vt:lpstr>
      <vt:lpstr>_D005346</vt:lpstr>
      <vt:lpstr>_D005347</vt:lpstr>
      <vt:lpstr>_D005348</vt:lpstr>
      <vt:lpstr>_D005349</vt:lpstr>
      <vt:lpstr>_D005350</vt:lpstr>
      <vt:lpstr>_D005351</vt:lpstr>
      <vt:lpstr>_D005352</vt:lpstr>
      <vt:lpstr>_D005353</vt:lpstr>
      <vt:lpstr>_D005354</vt:lpstr>
      <vt:lpstr>_D005355</vt:lpstr>
      <vt:lpstr>_D005356</vt:lpstr>
      <vt:lpstr>_D005357</vt:lpstr>
      <vt:lpstr>_D005358</vt:lpstr>
      <vt:lpstr>_D005359</vt:lpstr>
      <vt:lpstr>_D005360</vt:lpstr>
      <vt:lpstr>_D005361</vt:lpstr>
      <vt:lpstr>_D005362</vt:lpstr>
      <vt:lpstr>_D005363</vt:lpstr>
      <vt:lpstr>_D005364</vt:lpstr>
      <vt:lpstr>_D005365</vt:lpstr>
      <vt:lpstr>_D005366</vt:lpstr>
      <vt:lpstr>_D005367</vt:lpstr>
      <vt:lpstr>_D005368</vt:lpstr>
      <vt:lpstr>_D005369</vt:lpstr>
      <vt:lpstr>_D005370</vt:lpstr>
      <vt:lpstr>_D005371</vt:lpstr>
      <vt:lpstr>_D005372</vt:lpstr>
      <vt:lpstr>_D005373</vt:lpstr>
      <vt:lpstr>_D005374</vt:lpstr>
      <vt:lpstr>_D005375</vt:lpstr>
      <vt:lpstr>_D005376</vt:lpstr>
      <vt:lpstr>_D005380</vt:lpstr>
      <vt:lpstr>_D005381</vt:lpstr>
      <vt:lpstr>_D005382</vt:lpstr>
      <vt:lpstr>_D005383</vt:lpstr>
      <vt:lpstr>_D005384</vt:lpstr>
      <vt:lpstr>_D005385</vt:lpstr>
      <vt:lpstr>_D005386</vt:lpstr>
      <vt:lpstr>_D005387</vt:lpstr>
      <vt:lpstr>_D005388</vt:lpstr>
      <vt:lpstr>_D005389</vt:lpstr>
      <vt:lpstr>_D005390</vt:lpstr>
      <vt:lpstr>_D005391</vt:lpstr>
      <vt:lpstr>_D005392</vt:lpstr>
      <vt:lpstr>_D005393</vt:lpstr>
      <vt:lpstr>_D005394</vt:lpstr>
      <vt:lpstr>_D005395</vt:lpstr>
      <vt:lpstr>_D005396</vt:lpstr>
      <vt:lpstr>_D005397</vt:lpstr>
      <vt:lpstr>_D005398</vt:lpstr>
      <vt:lpstr>_D005399</vt:lpstr>
      <vt:lpstr>_D005400</vt:lpstr>
      <vt:lpstr>_D005401</vt:lpstr>
      <vt:lpstr>_D005402</vt:lpstr>
      <vt:lpstr>_D005403</vt:lpstr>
      <vt:lpstr>_D005404</vt:lpstr>
      <vt:lpstr>_D005405</vt:lpstr>
      <vt:lpstr>_D005406</vt:lpstr>
      <vt:lpstr>_D005407</vt:lpstr>
      <vt:lpstr>_D005408</vt:lpstr>
      <vt:lpstr>_D005409</vt:lpstr>
      <vt:lpstr>_D005410</vt:lpstr>
      <vt:lpstr>_D005411</vt:lpstr>
      <vt:lpstr>_D005412</vt:lpstr>
      <vt:lpstr>_D005413</vt:lpstr>
      <vt:lpstr>_D005414</vt:lpstr>
      <vt:lpstr>_D005415</vt:lpstr>
      <vt:lpstr>_D005416</vt:lpstr>
      <vt:lpstr>_D005417</vt:lpstr>
      <vt:lpstr>_D005418</vt:lpstr>
      <vt:lpstr>_D005419</vt:lpstr>
      <vt:lpstr>_D005420</vt:lpstr>
      <vt:lpstr>_D005421</vt:lpstr>
      <vt:lpstr>_D005422</vt:lpstr>
      <vt:lpstr>_D005423</vt:lpstr>
      <vt:lpstr>_D005424</vt:lpstr>
      <vt:lpstr>_D005425</vt:lpstr>
      <vt:lpstr>_D005426</vt:lpstr>
      <vt:lpstr>_D005427</vt:lpstr>
      <vt:lpstr>_D005428</vt:lpstr>
      <vt:lpstr>_D005429</vt:lpstr>
      <vt:lpstr>_D005430</vt:lpstr>
      <vt:lpstr>_D005431</vt:lpstr>
      <vt:lpstr>_D005432</vt:lpstr>
      <vt:lpstr>_D005433</vt:lpstr>
      <vt:lpstr>_D005434</vt:lpstr>
      <vt:lpstr>_D005435</vt:lpstr>
      <vt:lpstr>_D005436</vt:lpstr>
      <vt:lpstr>_D005437</vt:lpstr>
      <vt:lpstr>_D005438</vt:lpstr>
      <vt:lpstr>_D005439</vt:lpstr>
      <vt:lpstr>_D005440</vt:lpstr>
      <vt:lpstr>_D005441</vt:lpstr>
      <vt:lpstr>_D005442</vt:lpstr>
      <vt:lpstr>_D005443</vt:lpstr>
      <vt:lpstr>_D005444</vt:lpstr>
      <vt:lpstr>_D005445</vt:lpstr>
      <vt:lpstr>_D005446</vt:lpstr>
      <vt:lpstr>_D005447</vt:lpstr>
      <vt:lpstr>_D005448</vt:lpstr>
      <vt:lpstr>_D005449</vt:lpstr>
      <vt:lpstr>_D005450</vt:lpstr>
      <vt:lpstr>_D005451</vt:lpstr>
      <vt:lpstr>_D005452</vt:lpstr>
      <vt:lpstr>_D005453</vt:lpstr>
      <vt:lpstr>_D005454</vt:lpstr>
      <vt:lpstr>_D005455</vt:lpstr>
      <vt:lpstr>_D005456</vt:lpstr>
      <vt:lpstr>_D005457</vt:lpstr>
      <vt:lpstr>_D005458</vt:lpstr>
      <vt:lpstr>_D005459</vt:lpstr>
      <vt:lpstr>_D005460</vt:lpstr>
      <vt:lpstr>_D005461</vt:lpstr>
      <vt:lpstr>_D005462</vt:lpstr>
      <vt:lpstr>_D005463</vt:lpstr>
      <vt:lpstr>_D005464</vt:lpstr>
      <vt:lpstr>_D005465</vt:lpstr>
      <vt:lpstr>_D005466</vt:lpstr>
      <vt:lpstr>_D005467</vt:lpstr>
      <vt:lpstr>_D005468</vt:lpstr>
      <vt:lpstr>_D005469</vt:lpstr>
      <vt:lpstr>_D005470</vt:lpstr>
      <vt:lpstr>_D005471</vt:lpstr>
      <vt:lpstr>_D005472</vt:lpstr>
      <vt:lpstr>_D005473</vt:lpstr>
      <vt:lpstr>_D005474</vt:lpstr>
      <vt:lpstr>_D005475</vt:lpstr>
      <vt:lpstr>_D005476</vt:lpstr>
      <vt:lpstr>_D005477</vt:lpstr>
      <vt:lpstr>_D005478</vt:lpstr>
      <vt:lpstr>_D005479</vt:lpstr>
      <vt:lpstr>_D005480</vt:lpstr>
      <vt:lpstr>_D005481</vt:lpstr>
      <vt:lpstr>_D005482</vt:lpstr>
      <vt:lpstr>_D005483</vt:lpstr>
      <vt:lpstr>_D005484</vt:lpstr>
      <vt:lpstr>_D005485</vt:lpstr>
      <vt:lpstr>_D005486</vt:lpstr>
      <vt:lpstr>_D005487</vt:lpstr>
      <vt:lpstr>_D005488</vt:lpstr>
      <vt:lpstr>_D005489</vt:lpstr>
      <vt:lpstr>_D005490</vt:lpstr>
      <vt:lpstr>_D005491</vt:lpstr>
      <vt:lpstr>_D005492</vt:lpstr>
      <vt:lpstr>_D005493</vt:lpstr>
      <vt:lpstr>_D005494</vt:lpstr>
      <vt:lpstr>_D005495</vt:lpstr>
      <vt:lpstr>_D005496</vt:lpstr>
      <vt:lpstr>_D005497</vt:lpstr>
      <vt:lpstr>_D005498</vt:lpstr>
      <vt:lpstr>_D005499</vt:lpstr>
      <vt:lpstr>_D005500</vt:lpstr>
      <vt:lpstr>_D005501</vt:lpstr>
      <vt:lpstr>_D005502</vt:lpstr>
      <vt:lpstr>_D005503</vt:lpstr>
      <vt:lpstr>_D005504</vt:lpstr>
      <vt:lpstr>_D005505</vt:lpstr>
      <vt:lpstr>_D005506</vt:lpstr>
      <vt:lpstr>_D005507</vt:lpstr>
      <vt:lpstr>_D005508</vt:lpstr>
      <vt:lpstr>_D005509</vt:lpstr>
      <vt:lpstr>_D005510</vt:lpstr>
      <vt:lpstr>_D005511</vt:lpstr>
      <vt:lpstr>_D005512</vt:lpstr>
      <vt:lpstr>_D005513</vt:lpstr>
      <vt:lpstr>_D005514</vt:lpstr>
      <vt:lpstr>_D005515</vt:lpstr>
      <vt:lpstr>_D005516</vt:lpstr>
      <vt:lpstr>_D005517</vt:lpstr>
      <vt:lpstr>_D005518</vt:lpstr>
      <vt:lpstr>_D005519</vt:lpstr>
      <vt:lpstr>_D005520</vt:lpstr>
      <vt:lpstr>_D005521</vt:lpstr>
      <vt:lpstr>_D005522</vt:lpstr>
      <vt:lpstr>_D005523</vt:lpstr>
      <vt:lpstr>_D005524</vt:lpstr>
      <vt:lpstr>_D005525</vt:lpstr>
      <vt:lpstr>_D005526</vt:lpstr>
      <vt:lpstr>_D005527</vt:lpstr>
      <vt:lpstr>_D005528</vt:lpstr>
      <vt:lpstr>_D005529</vt:lpstr>
      <vt:lpstr>_D005530</vt:lpstr>
      <vt:lpstr>_D005531</vt:lpstr>
      <vt:lpstr>_D005532</vt:lpstr>
      <vt:lpstr>_D005533</vt:lpstr>
      <vt:lpstr>_D005534</vt:lpstr>
      <vt:lpstr>_D005535</vt:lpstr>
      <vt:lpstr>_D005536</vt:lpstr>
      <vt:lpstr>_D005537</vt:lpstr>
      <vt:lpstr>_D005538</vt:lpstr>
      <vt:lpstr>_D005539</vt:lpstr>
      <vt:lpstr>_D005543</vt:lpstr>
      <vt:lpstr>_D005544</vt:lpstr>
      <vt:lpstr>_D005545</vt:lpstr>
      <vt:lpstr>_D005546</vt:lpstr>
      <vt:lpstr>_D005547</vt:lpstr>
      <vt:lpstr>_D005548</vt:lpstr>
      <vt:lpstr>_D005549</vt:lpstr>
      <vt:lpstr>_D005550</vt:lpstr>
      <vt:lpstr>_D005551</vt:lpstr>
      <vt:lpstr>_D005552</vt:lpstr>
      <vt:lpstr>_D005553</vt:lpstr>
      <vt:lpstr>_D005554</vt:lpstr>
      <vt:lpstr>_D005555</vt:lpstr>
      <vt:lpstr>_D005556</vt:lpstr>
      <vt:lpstr>_D005557</vt:lpstr>
      <vt:lpstr>_D005558</vt:lpstr>
      <vt:lpstr>_D005559</vt:lpstr>
      <vt:lpstr>_D005560</vt:lpstr>
      <vt:lpstr>_D005561</vt:lpstr>
      <vt:lpstr>_D005562</vt:lpstr>
      <vt:lpstr>_D005563</vt:lpstr>
      <vt:lpstr>_D005564</vt:lpstr>
      <vt:lpstr>_D005565</vt:lpstr>
      <vt:lpstr>_D005566</vt:lpstr>
      <vt:lpstr>_D005567</vt:lpstr>
      <vt:lpstr>_D005568</vt:lpstr>
      <vt:lpstr>_D005569</vt:lpstr>
      <vt:lpstr>_D005570</vt:lpstr>
      <vt:lpstr>_D005571</vt:lpstr>
      <vt:lpstr>_D005572</vt:lpstr>
      <vt:lpstr>_D005573</vt:lpstr>
      <vt:lpstr>_D005574</vt:lpstr>
      <vt:lpstr>_D005575</vt:lpstr>
      <vt:lpstr>_D005576</vt:lpstr>
      <vt:lpstr>_D005577</vt:lpstr>
      <vt:lpstr>_D005578</vt:lpstr>
      <vt:lpstr>_D005579</vt:lpstr>
      <vt:lpstr>_D005580</vt:lpstr>
      <vt:lpstr>_D005581</vt:lpstr>
      <vt:lpstr>_D005582</vt:lpstr>
      <vt:lpstr>_D005583</vt:lpstr>
      <vt:lpstr>_D005584</vt:lpstr>
      <vt:lpstr>_D005585</vt:lpstr>
      <vt:lpstr>_D005586</vt:lpstr>
      <vt:lpstr>_D005587</vt:lpstr>
      <vt:lpstr>_D005588</vt:lpstr>
      <vt:lpstr>_D005589</vt:lpstr>
      <vt:lpstr>_D005590</vt:lpstr>
      <vt:lpstr>_D005591</vt:lpstr>
      <vt:lpstr>_D005592</vt:lpstr>
      <vt:lpstr>_D005593</vt:lpstr>
      <vt:lpstr>_D005594</vt:lpstr>
      <vt:lpstr>_D005595</vt:lpstr>
      <vt:lpstr>_D005596</vt:lpstr>
      <vt:lpstr>_D005597</vt:lpstr>
      <vt:lpstr>_D005598</vt:lpstr>
      <vt:lpstr>_D005602</vt:lpstr>
      <vt:lpstr>_D005603</vt:lpstr>
      <vt:lpstr>_D005604</vt:lpstr>
      <vt:lpstr>_D005605</vt:lpstr>
      <vt:lpstr>_D005606</vt:lpstr>
      <vt:lpstr>_D005607</vt:lpstr>
      <vt:lpstr>_D005608</vt:lpstr>
      <vt:lpstr>_D005609</vt:lpstr>
      <vt:lpstr>_D005610</vt:lpstr>
      <vt:lpstr>_D005611</vt:lpstr>
      <vt:lpstr>_D005612</vt:lpstr>
      <vt:lpstr>_D005613</vt:lpstr>
      <vt:lpstr>_D005614</vt:lpstr>
      <vt:lpstr>_D005615</vt:lpstr>
      <vt:lpstr>_D005616</vt:lpstr>
      <vt:lpstr>_D005617</vt:lpstr>
      <vt:lpstr>_D005618</vt:lpstr>
      <vt:lpstr>_D005619</vt:lpstr>
      <vt:lpstr>_D005620</vt:lpstr>
      <vt:lpstr>_D005621</vt:lpstr>
      <vt:lpstr>_D005622</vt:lpstr>
      <vt:lpstr>_D005623</vt:lpstr>
      <vt:lpstr>_D005624</vt:lpstr>
      <vt:lpstr>_D005625</vt:lpstr>
      <vt:lpstr>_D005626</vt:lpstr>
      <vt:lpstr>_D005627</vt:lpstr>
      <vt:lpstr>_D005628</vt:lpstr>
      <vt:lpstr>_D005629</vt:lpstr>
      <vt:lpstr>_D005630</vt:lpstr>
      <vt:lpstr>_D005631</vt:lpstr>
      <vt:lpstr>_D005632</vt:lpstr>
      <vt:lpstr>_D005633</vt:lpstr>
      <vt:lpstr>_D005634</vt:lpstr>
      <vt:lpstr>_D005635</vt:lpstr>
      <vt:lpstr>_D005636</vt:lpstr>
      <vt:lpstr>_D005637</vt:lpstr>
      <vt:lpstr>_D005638</vt:lpstr>
      <vt:lpstr>_D005639</vt:lpstr>
      <vt:lpstr>_D005640</vt:lpstr>
      <vt:lpstr>_D005641</vt:lpstr>
      <vt:lpstr>_D005642</vt:lpstr>
      <vt:lpstr>_D005643</vt:lpstr>
      <vt:lpstr>_D005644</vt:lpstr>
      <vt:lpstr>_D005645</vt:lpstr>
      <vt:lpstr>_D005646</vt:lpstr>
      <vt:lpstr>_D005647</vt:lpstr>
      <vt:lpstr>_D005648</vt:lpstr>
      <vt:lpstr>_D005649</vt:lpstr>
      <vt:lpstr>_D005650</vt:lpstr>
      <vt:lpstr>_D005651</vt:lpstr>
      <vt:lpstr>_D005652</vt:lpstr>
      <vt:lpstr>_D005653</vt:lpstr>
      <vt:lpstr>_D005654</vt:lpstr>
      <vt:lpstr>_D005655</vt:lpstr>
      <vt:lpstr>_D005656</vt:lpstr>
      <vt:lpstr>_D005657</vt:lpstr>
      <vt:lpstr>_D005658</vt:lpstr>
      <vt:lpstr>_D005659</vt:lpstr>
      <vt:lpstr>_D005660</vt:lpstr>
      <vt:lpstr>_D005661</vt:lpstr>
      <vt:lpstr>_D005662</vt:lpstr>
      <vt:lpstr>_D005663</vt:lpstr>
      <vt:lpstr>_D005664</vt:lpstr>
      <vt:lpstr>_D005665</vt:lpstr>
      <vt:lpstr>_D005666</vt:lpstr>
      <vt:lpstr>_D005667</vt:lpstr>
      <vt:lpstr>_D005668</vt:lpstr>
      <vt:lpstr>_D005669</vt:lpstr>
      <vt:lpstr>_D005670</vt:lpstr>
      <vt:lpstr>_D005671</vt:lpstr>
      <vt:lpstr>_D005672</vt:lpstr>
      <vt:lpstr>_D005673</vt:lpstr>
      <vt:lpstr>_D005674</vt:lpstr>
      <vt:lpstr>_D005675</vt:lpstr>
      <vt:lpstr>_D005676</vt:lpstr>
      <vt:lpstr>_D005677</vt:lpstr>
      <vt:lpstr>_D005678</vt:lpstr>
      <vt:lpstr>_D005679</vt:lpstr>
      <vt:lpstr>_D005680</vt:lpstr>
      <vt:lpstr>_D005681</vt:lpstr>
      <vt:lpstr>_D005682</vt:lpstr>
      <vt:lpstr>_D005683</vt:lpstr>
      <vt:lpstr>_D005684</vt:lpstr>
      <vt:lpstr>_D005685</vt:lpstr>
      <vt:lpstr>_D005686</vt:lpstr>
      <vt:lpstr>_D005687</vt:lpstr>
      <vt:lpstr>_D005688</vt:lpstr>
      <vt:lpstr>_D005689</vt:lpstr>
      <vt:lpstr>_D005690</vt:lpstr>
      <vt:lpstr>_D005694</vt:lpstr>
      <vt:lpstr>_D005695</vt:lpstr>
      <vt:lpstr>_D005696</vt:lpstr>
      <vt:lpstr>_D005697</vt:lpstr>
      <vt:lpstr>_D005698</vt:lpstr>
      <vt:lpstr>_D005699</vt:lpstr>
      <vt:lpstr>_D005700</vt:lpstr>
      <vt:lpstr>_D005701</vt:lpstr>
      <vt:lpstr>_D005702</vt:lpstr>
      <vt:lpstr>_D005703</vt:lpstr>
      <vt:lpstr>_D005704</vt:lpstr>
      <vt:lpstr>_D005705</vt:lpstr>
      <vt:lpstr>_D005706</vt:lpstr>
      <vt:lpstr>_D005707</vt:lpstr>
      <vt:lpstr>_D005708</vt:lpstr>
      <vt:lpstr>_D005709</vt:lpstr>
      <vt:lpstr>_D005710</vt:lpstr>
      <vt:lpstr>_D005711</vt:lpstr>
      <vt:lpstr>_D005712</vt:lpstr>
      <vt:lpstr>_D005713</vt:lpstr>
      <vt:lpstr>_D005714</vt:lpstr>
      <vt:lpstr>_D005715</vt:lpstr>
      <vt:lpstr>_D005716</vt:lpstr>
      <vt:lpstr>_D005717</vt:lpstr>
      <vt:lpstr>_D005718</vt:lpstr>
      <vt:lpstr>_D005719</vt:lpstr>
      <vt:lpstr>_D005720</vt:lpstr>
      <vt:lpstr>_D005721</vt:lpstr>
      <vt:lpstr>_D005722</vt:lpstr>
      <vt:lpstr>_D005723</vt:lpstr>
      <vt:lpstr>_D005724</vt:lpstr>
      <vt:lpstr>_D005725</vt:lpstr>
      <vt:lpstr>_D005726</vt:lpstr>
      <vt:lpstr>_D005727</vt:lpstr>
      <vt:lpstr>_D005728</vt:lpstr>
      <vt:lpstr>_D005729</vt:lpstr>
      <vt:lpstr>_D005730</vt:lpstr>
      <vt:lpstr>_D005731</vt:lpstr>
      <vt:lpstr>_D005732</vt:lpstr>
      <vt:lpstr>_D005733</vt:lpstr>
      <vt:lpstr>_D005734</vt:lpstr>
      <vt:lpstr>_D005735</vt:lpstr>
      <vt:lpstr>_D005736</vt:lpstr>
      <vt:lpstr>_D005737</vt:lpstr>
      <vt:lpstr>_D005738</vt:lpstr>
      <vt:lpstr>_D005739</vt:lpstr>
      <vt:lpstr>_D005740</vt:lpstr>
      <vt:lpstr>_D005741</vt:lpstr>
      <vt:lpstr>_D005742</vt:lpstr>
      <vt:lpstr>_D005743</vt:lpstr>
      <vt:lpstr>_D005760</vt:lpstr>
      <vt:lpstr>_D005761</vt:lpstr>
      <vt:lpstr>_D005762</vt:lpstr>
      <vt:lpstr>_D005763</vt:lpstr>
      <vt:lpstr>_D005764</vt:lpstr>
      <vt:lpstr>_D005765</vt:lpstr>
      <vt:lpstr>_D005766</vt:lpstr>
      <vt:lpstr>_D005767</vt:lpstr>
      <vt:lpstr>_D005768</vt:lpstr>
      <vt:lpstr>_D005769</vt:lpstr>
      <vt:lpstr>_D005770</vt:lpstr>
      <vt:lpstr>_D005771</vt:lpstr>
      <vt:lpstr>_D005772</vt:lpstr>
      <vt:lpstr>_D005773</vt:lpstr>
      <vt:lpstr>_D005774</vt:lpstr>
      <vt:lpstr>_D005775</vt:lpstr>
      <vt:lpstr>_D005776</vt:lpstr>
      <vt:lpstr>_D005777</vt:lpstr>
      <vt:lpstr>_D005778</vt:lpstr>
      <vt:lpstr>_D005779</vt:lpstr>
      <vt:lpstr>_D005780</vt:lpstr>
      <vt:lpstr>_D005781</vt:lpstr>
      <vt:lpstr>_D005782</vt:lpstr>
      <vt:lpstr>_D005783</vt:lpstr>
      <vt:lpstr>_D005784</vt:lpstr>
      <vt:lpstr>_D005785</vt:lpstr>
      <vt:lpstr>_D005786</vt:lpstr>
      <vt:lpstr>_D005787</vt:lpstr>
      <vt:lpstr>_D005788</vt:lpstr>
      <vt:lpstr>_D005789</vt:lpstr>
      <vt:lpstr>_D005790</vt:lpstr>
      <vt:lpstr>_D005791</vt:lpstr>
      <vt:lpstr>_D005792</vt:lpstr>
      <vt:lpstr>_D005793</vt:lpstr>
      <vt:lpstr>_D005794</vt:lpstr>
      <vt:lpstr>_D005795</vt:lpstr>
      <vt:lpstr>_D005796</vt:lpstr>
      <vt:lpstr>_D005797</vt:lpstr>
      <vt:lpstr>_D005798</vt:lpstr>
      <vt:lpstr>_D005799</vt:lpstr>
      <vt:lpstr>_D005800</vt:lpstr>
      <vt:lpstr>_D005801</vt:lpstr>
      <vt:lpstr>_D005802</vt:lpstr>
      <vt:lpstr>_D005803</vt:lpstr>
      <vt:lpstr>_D005804</vt:lpstr>
      <vt:lpstr>_D005805</vt:lpstr>
      <vt:lpstr>_D005806</vt:lpstr>
      <vt:lpstr>_D005807</vt:lpstr>
      <vt:lpstr>_D005808</vt:lpstr>
      <vt:lpstr>_D005809</vt:lpstr>
      <vt:lpstr>_D005810</vt:lpstr>
      <vt:lpstr>_D005811</vt:lpstr>
      <vt:lpstr>_D005812</vt:lpstr>
      <vt:lpstr>_D005813</vt:lpstr>
      <vt:lpstr>_D005814</vt:lpstr>
      <vt:lpstr>_D005815</vt:lpstr>
      <vt:lpstr>_D005816</vt:lpstr>
      <vt:lpstr>_D005817</vt:lpstr>
      <vt:lpstr>_D005818</vt:lpstr>
      <vt:lpstr>_D005819</vt:lpstr>
      <vt:lpstr>_D005820</vt:lpstr>
      <vt:lpstr>_D005821</vt:lpstr>
      <vt:lpstr>_D005822</vt:lpstr>
      <vt:lpstr>_D005823</vt:lpstr>
      <vt:lpstr>_D005824</vt:lpstr>
      <vt:lpstr>_D005825</vt:lpstr>
      <vt:lpstr>_D005826</vt:lpstr>
      <vt:lpstr>_D005827</vt:lpstr>
      <vt:lpstr>_D005828</vt:lpstr>
      <vt:lpstr>_D005829</vt:lpstr>
      <vt:lpstr>_D005830</vt:lpstr>
      <vt:lpstr>_D005831</vt:lpstr>
      <vt:lpstr>_D005832</vt:lpstr>
      <vt:lpstr>_D005833</vt:lpstr>
      <vt:lpstr>_D005834</vt:lpstr>
      <vt:lpstr>_D005835</vt:lpstr>
      <vt:lpstr>_D005836</vt:lpstr>
      <vt:lpstr>_D005837</vt:lpstr>
      <vt:lpstr>_D005838</vt:lpstr>
      <vt:lpstr>_D005839</vt:lpstr>
      <vt:lpstr>_D005840</vt:lpstr>
      <vt:lpstr>_D005841</vt:lpstr>
      <vt:lpstr>_D005842</vt:lpstr>
      <vt:lpstr>_D005843</vt:lpstr>
      <vt:lpstr>_D005844</vt:lpstr>
      <vt:lpstr>_D005845</vt:lpstr>
      <vt:lpstr>_D005846</vt:lpstr>
      <vt:lpstr>_D005847</vt:lpstr>
      <vt:lpstr>_D005848</vt:lpstr>
      <vt:lpstr>_D005849</vt:lpstr>
      <vt:lpstr>_D005850</vt:lpstr>
      <vt:lpstr>_D005851</vt:lpstr>
      <vt:lpstr>_D005852</vt:lpstr>
      <vt:lpstr>_D005853</vt:lpstr>
      <vt:lpstr>_D005854</vt:lpstr>
      <vt:lpstr>_D005855</vt:lpstr>
      <vt:lpstr>_D005856</vt:lpstr>
      <vt:lpstr>_D005857</vt:lpstr>
      <vt:lpstr>_D005858</vt:lpstr>
      <vt:lpstr>_D005859</vt:lpstr>
      <vt:lpstr>_D005860</vt:lpstr>
      <vt:lpstr>_D005861</vt:lpstr>
      <vt:lpstr>_D005862</vt:lpstr>
      <vt:lpstr>_D005863</vt:lpstr>
      <vt:lpstr>_D005864</vt:lpstr>
      <vt:lpstr>_D005865</vt:lpstr>
      <vt:lpstr>_D005866</vt:lpstr>
      <vt:lpstr>_D005867</vt:lpstr>
      <vt:lpstr>_D005868</vt:lpstr>
      <vt:lpstr>_D005869</vt:lpstr>
      <vt:lpstr>_D005870</vt:lpstr>
      <vt:lpstr>_D005871</vt:lpstr>
      <vt:lpstr>_D005872</vt:lpstr>
      <vt:lpstr>_D005873</vt:lpstr>
      <vt:lpstr>_D005874</vt:lpstr>
      <vt:lpstr>_D005875</vt:lpstr>
      <vt:lpstr>_D005876</vt:lpstr>
      <vt:lpstr>_D005877</vt:lpstr>
      <vt:lpstr>_D005878</vt:lpstr>
      <vt:lpstr>_D005879</vt:lpstr>
      <vt:lpstr>_D005880</vt:lpstr>
      <vt:lpstr>_D005881</vt:lpstr>
      <vt:lpstr>_D005882</vt:lpstr>
      <vt:lpstr>_D005883</vt:lpstr>
      <vt:lpstr>_D005884</vt:lpstr>
      <vt:lpstr>_D005885</vt:lpstr>
      <vt:lpstr>_D005886</vt:lpstr>
      <vt:lpstr>_D005887</vt:lpstr>
      <vt:lpstr>_D005888</vt:lpstr>
      <vt:lpstr>_D005889</vt:lpstr>
      <vt:lpstr>_D005890</vt:lpstr>
      <vt:lpstr>_D005891</vt:lpstr>
      <vt:lpstr>_D005892</vt:lpstr>
      <vt:lpstr>_D005893</vt:lpstr>
      <vt:lpstr>_D005894</vt:lpstr>
      <vt:lpstr>_D005895</vt:lpstr>
      <vt:lpstr>_D005896</vt:lpstr>
      <vt:lpstr>_D005897</vt:lpstr>
      <vt:lpstr>_D005898</vt:lpstr>
      <vt:lpstr>_D005899</vt:lpstr>
      <vt:lpstr>_D005900</vt:lpstr>
      <vt:lpstr>_D005901</vt:lpstr>
      <vt:lpstr>_D005902</vt:lpstr>
      <vt:lpstr>_D005903</vt:lpstr>
      <vt:lpstr>_D005904</vt:lpstr>
      <vt:lpstr>_D005905</vt:lpstr>
      <vt:lpstr>_D005906</vt:lpstr>
      <vt:lpstr>_D005907</vt:lpstr>
      <vt:lpstr>_D005908</vt:lpstr>
      <vt:lpstr>_D005909</vt:lpstr>
      <vt:lpstr>_D005958</vt:lpstr>
      <vt:lpstr>_D005959</vt:lpstr>
      <vt:lpstr>_D005960</vt:lpstr>
      <vt:lpstr>_D005961</vt:lpstr>
      <vt:lpstr>_D005962</vt:lpstr>
      <vt:lpstr>_D005963</vt:lpstr>
      <vt:lpstr>_D005964</vt:lpstr>
      <vt:lpstr>_D005965</vt:lpstr>
      <vt:lpstr>_D005966</vt:lpstr>
      <vt:lpstr>_D005967</vt:lpstr>
      <vt:lpstr>_D005968</vt:lpstr>
      <vt:lpstr>_D005969</vt:lpstr>
      <vt:lpstr>_D005970</vt:lpstr>
      <vt:lpstr>_D005971</vt:lpstr>
      <vt:lpstr>_D005972</vt:lpstr>
      <vt:lpstr>_D005973</vt:lpstr>
      <vt:lpstr>_D005974</vt:lpstr>
      <vt:lpstr>_D005975</vt:lpstr>
      <vt:lpstr>_D005976</vt:lpstr>
      <vt:lpstr>_D005977</vt:lpstr>
      <vt:lpstr>_D005978</vt:lpstr>
      <vt:lpstr>_D005979</vt:lpstr>
      <vt:lpstr>_D005980</vt:lpstr>
      <vt:lpstr>_D005981</vt:lpstr>
      <vt:lpstr>_D005982</vt:lpstr>
      <vt:lpstr>_D005983</vt:lpstr>
      <vt:lpstr>_D005984</vt:lpstr>
      <vt:lpstr>_D005985</vt:lpstr>
      <vt:lpstr>_D005986</vt:lpstr>
      <vt:lpstr>_D005987</vt:lpstr>
      <vt:lpstr>_D005988</vt:lpstr>
      <vt:lpstr>_D005989</vt:lpstr>
      <vt:lpstr>_D005990</vt:lpstr>
      <vt:lpstr>_D005991</vt:lpstr>
      <vt:lpstr>_D005992</vt:lpstr>
      <vt:lpstr>_D005993</vt:lpstr>
      <vt:lpstr>_D005994</vt:lpstr>
      <vt:lpstr>_D005995</vt:lpstr>
      <vt:lpstr>_D005996</vt:lpstr>
      <vt:lpstr>_D005997</vt:lpstr>
      <vt:lpstr>_D005998</vt:lpstr>
      <vt:lpstr>_D005999</vt:lpstr>
      <vt:lpstr>_D006000</vt:lpstr>
      <vt:lpstr>_D006001</vt:lpstr>
      <vt:lpstr>_D006002</vt:lpstr>
      <vt:lpstr>_D006003</vt:lpstr>
      <vt:lpstr>_D006004</vt:lpstr>
      <vt:lpstr>_D006005</vt:lpstr>
      <vt:lpstr>_D006006</vt:lpstr>
      <vt:lpstr>_D006007</vt:lpstr>
      <vt:lpstr>_D006024</vt:lpstr>
      <vt:lpstr>_D006025</vt:lpstr>
      <vt:lpstr>_D006026</vt:lpstr>
      <vt:lpstr>_D006027</vt:lpstr>
      <vt:lpstr>_D006033</vt:lpstr>
      <vt:lpstr>_D006034</vt:lpstr>
      <vt:lpstr>_D006035</vt:lpstr>
      <vt:lpstr>_D006036</vt:lpstr>
      <vt:lpstr>_D006037</vt:lpstr>
      <vt:lpstr>_D006038</vt:lpstr>
      <vt:lpstr>_D006039</vt:lpstr>
      <vt:lpstr>_D006040</vt:lpstr>
      <vt:lpstr>_D006041</vt:lpstr>
      <vt:lpstr>_D006042</vt:lpstr>
      <vt:lpstr>_D006043</vt:lpstr>
      <vt:lpstr>_D006044</vt:lpstr>
      <vt:lpstr>_D006045</vt:lpstr>
      <vt:lpstr>_D006046</vt:lpstr>
      <vt:lpstr>_D006047</vt:lpstr>
      <vt:lpstr>_D006048</vt:lpstr>
      <vt:lpstr>_D006049</vt:lpstr>
      <vt:lpstr>_D006050</vt:lpstr>
      <vt:lpstr>_D006051</vt:lpstr>
      <vt:lpstr>_D006052</vt:lpstr>
      <vt:lpstr>_D006053</vt:lpstr>
      <vt:lpstr>_D006054</vt:lpstr>
      <vt:lpstr>_D006055</vt:lpstr>
      <vt:lpstr>_D006056</vt:lpstr>
      <vt:lpstr>_D006057</vt:lpstr>
      <vt:lpstr>_D006058</vt:lpstr>
      <vt:lpstr>_D006059</vt:lpstr>
      <vt:lpstr>_D006060</vt:lpstr>
      <vt:lpstr>_D006061</vt:lpstr>
      <vt:lpstr>_D006062</vt:lpstr>
      <vt:lpstr>_D006063</vt:lpstr>
      <vt:lpstr>_D006064</vt:lpstr>
      <vt:lpstr>_D006065</vt:lpstr>
      <vt:lpstr>_D006066</vt:lpstr>
      <vt:lpstr>_D006067</vt:lpstr>
      <vt:lpstr>_D006068</vt:lpstr>
      <vt:lpstr>_D006069</vt:lpstr>
      <vt:lpstr>_D006070</vt:lpstr>
      <vt:lpstr>_D006071</vt:lpstr>
      <vt:lpstr>_D006072</vt:lpstr>
      <vt:lpstr>_D006073</vt:lpstr>
      <vt:lpstr>_D006074</vt:lpstr>
      <vt:lpstr>_D006075</vt:lpstr>
      <vt:lpstr>_D006076</vt:lpstr>
      <vt:lpstr>_D006077</vt:lpstr>
      <vt:lpstr>_D006078</vt:lpstr>
      <vt:lpstr>_D006079</vt:lpstr>
      <vt:lpstr>_D006080</vt:lpstr>
      <vt:lpstr>_D006081</vt:lpstr>
      <vt:lpstr>_D006082</vt:lpstr>
      <vt:lpstr>_D006083</vt:lpstr>
      <vt:lpstr>_D006084</vt:lpstr>
      <vt:lpstr>_D006085</vt:lpstr>
      <vt:lpstr>_D006086</vt:lpstr>
      <vt:lpstr>_D006087</vt:lpstr>
      <vt:lpstr>_D006088</vt:lpstr>
      <vt:lpstr>_D006089</vt:lpstr>
      <vt:lpstr>_D006090</vt:lpstr>
      <vt:lpstr>_D006091</vt:lpstr>
      <vt:lpstr>_D006092</vt:lpstr>
      <vt:lpstr>_D006093</vt:lpstr>
      <vt:lpstr>_D006094</vt:lpstr>
      <vt:lpstr>_D006095</vt:lpstr>
      <vt:lpstr>_D006096</vt:lpstr>
      <vt:lpstr>_D006097</vt:lpstr>
      <vt:lpstr>_D006098</vt:lpstr>
      <vt:lpstr>_D006099</vt:lpstr>
      <vt:lpstr>_D006100</vt:lpstr>
      <vt:lpstr>_D006101</vt:lpstr>
      <vt:lpstr>_D006102</vt:lpstr>
      <vt:lpstr>_D006103</vt:lpstr>
      <vt:lpstr>_D006104</vt:lpstr>
      <vt:lpstr>_D006105</vt:lpstr>
      <vt:lpstr>_D006106</vt:lpstr>
      <vt:lpstr>_D006107</vt:lpstr>
      <vt:lpstr>_D006108</vt:lpstr>
      <vt:lpstr>_D006109</vt:lpstr>
      <vt:lpstr>_D006110</vt:lpstr>
      <vt:lpstr>_D006111</vt:lpstr>
      <vt:lpstr>_D006112</vt:lpstr>
      <vt:lpstr>_D006120</vt:lpstr>
      <vt:lpstr>_D006121</vt:lpstr>
      <vt:lpstr>_D006122</vt:lpstr>
      <vt:lpstr>_D006123</vt:lpstr>
      <vt:lpstr>_D006124</vt:lpstr>
      <vt:lpstr>_D006125</vt:lpstr>
      <vt:lpstr>_D006126</vt:lpstr>
      <vt:lpstr>_D006127</vt:lpstr>
      <vt:lpstr>_D006128</vt:lpstr>
      <vt:lpstr>_D006129</vt:lpstr>
      <vt:lpstr>_D006130</vt:lpstr>
      <vt:lpstr>_D006131</vt:lpstr>
      <vt:lpstr>_D006132</vt:lpstr>
      <vt:lpstr>_D006133</vt:lpstr>
      <vt:lpstr>_D006134</vt:lpstr>
      <vt:lpstr>_D006135</vt:lpstr>
      <vt:lpstr>_D006136</vt:lpstr>
      <vt:lpstr>_D006137</vt:lpstr>
      <vt:lpstr>_D006138</vt:lpstr>
      <vt:lpstr>_D006139</vt:lpstr>
      <vt:lpstr>_D006140</vt:lpstr>
      <vt:lpstr>_D006141</vt:lpstr>
      <vt:lpstr>_D006142</vt:lpstr>
      <vt:lpstr>_D006143</vt:lpstr>
      <vt:lpstr>_D006144</vt:lpstr>
      <vt:lpstr>_D006145</vt:lpstr>
      <vt:lpstr>_D006146</vt:lpstr>
      <vt:lpstr>_D006147</vt:lpstr>
      <vt:lpstr>_D006148</vt:lpstr>
      <vt:lpstr>_D006149</vt:lpstr>
      <vt:lpstr>_D006150</vt:lpstr>
      <vt:lpstr>_D006151</vt:lpstr>
      <vt:lpstr>_D006152</vt:lpstr>
      <vt:lpstr>_D006153</vt:lpstr>
      <vt:lpstr>_D006154</vt:lpstr>
      <vt:lpstr>_D006155</vt:lpstr>
      <vt:lpstr>_D006156</vt:lpstr>
      <vt:lpstr>_D006157</vt:lpstr>
      <vt:lpstr>_D006158</vt:lpstr>
      <vt:lpstr>_D006159</vt:lpstr>
      <vt:lpstr>_D006160</vt:lpstr>
      <vt:lpstr>_D006161</vt:lpstr>
      <vt:lpstr>_D006162</vt:lpstr>
      <vt:lpstr>_D006163</vt:lpstr>
      <vt:lpstr>_D006164</vt:lpstr>
      <vt:lpstr>_D006165</vt:lpstr>
      <vt:lpstr>_D006166</vt:lpstr>
      <vt:lpstr>_D006167</vt:lpstr>
      <vt:lpstr>_D006168</vt:lpstr>
      <vt:lpstr>_D006169</vt:lpstr>
      <vt:lpstr>_D006170</vt:lpstr>
      <vt:lpstr>_D006171</vt:lpstr>
      <vt:lpstr>_D006172</vt:lpstr>
      <vt:lpstr>_D006173</vt:lpstr>
      <vt:lpstr>_D006174</vt:lpstr>
      <vt:lpstr>_D006175</vt:lpstr>
      <vt:lpstr>_D006176</vt:lpstr>
      <vt:lpstr>_D006177</vt:lpstr>
      <vt:lpstr>_D006178</vt:lpstr>
      <vt:lpstr>_D006179</vt:lpstr>
      <vt:lpstr>_D006180</vt:lpstr>
      <vt:lpstr>_D006181</vt:lpstr>
      <vt:lpstr>_D006182</vt:lpstr>
      <vt:lpstr>_D006183</vt:lpstr>
      <vt:lpstr>_D006184</vt:lpstr>
      <vt:lpstr>_D006185</vt:lpstr>
      <vt:lpstr>_D006186</vt:lpstr>
      <vt:lpstr>_D006187</vt:lpstr>
      <vt:lpstr>_D006188</vt:lpstr>
      <vt:lpstr>_D006189</vt:lpstr>
      <vt:lpstr>_D006202</vt:lpstr>
      <vt:lpstr>_D006203</vt:lpstr>
      <vt:lpstr>_D006204</vt:lpstr>
      <vt:lpstr>_D006205</vt:lpstr>
      <vt:lpstr>_D006206</vt:lpstr>
      <vt:lpstr>_D006207</vt:lpstr>
      <vt:lpstr>_D006208</vt:lpstr>
      <vt:lpstr>_D006209</vt:lpstr>
      <vt:lpstr>_D006210</vt:lpstr>
      <vt:lpstr>_D006211</vt:lpstr>
      <vt:lpstr>_D006212</vt:lpstr>
      <vt:lpstr>_D006213</vt:lpstr>
      <vt:lpstr>_D006214</vt:lpstr>
      <vt:lpstr>_D006215</vt:lpstr>
      <vt:lpstr>_D006216</vt:lpstr>
      <vt:lpstr>_D006217</vt:lpstr>
      <vt:lpstr>_D006218</vt:lpstr>
      <vt:lpstr>_D006219</vt:lpstr>
      <vt:lpstr>_D006220</vt:lpstr>
      <vt:lpstr>_D006221</vt:lpstr>
      <vt:lpstr>_D006222</vt:lpstr>
      <vt:lpstr>_D006223</vt:lpstr>
      <vt:lpstr>_D006224</vt:lpstr>
      <vt:lpstr>_D006225</vt:lpstr>
      <vt:lpstr>_D006226</vt:lpstr>
      <vt:lpstr>_D006227</vt:lpstr>
      <vt:lpstr>_D006228</vt:lpstr>
      <vt:lpstr>_D006229</vt:lpstr>
      <vt:lpstr>_D006230</vt:lpstr>
      <vt:lpstr>_D006231</vt:lpstr>
      <vt:lpstr>_D006232</vt:lpstr>
      <vt:lpstr>_D006233</vt:lpstr>
      <vt:lpstr>_D006234</vt:lpstr>
      <vt:lpstr>_D006235</vt:lpstr>
      <vt:lpstr>_D006236</vt:lpstr>
      <vt:lpstr>_D006237</vt:lpstr>
      <vt:lpstr>_D006238</vt:lpstr>
      <vt:lpstr>_D006239</vt:lpstr>
      <vt:lpstr>_D006240</vt:lpstr>
      <vt:lpstr>_D006241</vt:lpstr>
      <vt:lpstr>_D006242</vt:lpstr>
      <vt:lpstr>_D006243</vt:lpstr>
      <vt:lpstr>_D006244</vt:lpstr>
      <vt:lpstr>_D006245</vt:lpstr>
      <vt:lpstr>_D006246</vt:lpstr>
      <vt:lpstr>_D006247</vt:lpstr>
      <vt:lpstr>_D006248</vt:lpstr>
      <vt:lpstr>_D006249</vt:lpstr>
      <vt:lpstr>_D006250</vt:lpstr>
      <vt:lpstr>_D006251</vt:lpstr>
      <vt:lpstr>_D006252</vt:lpstr>
      <vt:lpstr>_D006253</vt:lpstr>
      <vt:lpstr>_D006266</vt:lpstr>
      <vt:lpstr>_D006267</vt:lpstr>
      <vt:lpstr>_D006268</vt:lpstr>
      <vt:lpstr>_D006269</vt:lpstr>
      <vt:lpstr>_D006270</vt:lpstr>
      <vt:lpstr>_D006271</vt:lpstr>
      <vt:lpstr>_D006272</vt:lpstr>
      <vt:lpstr>_D006273</vt:lpstr>
      <vt:lpstr>_D006274</vt:lpstr>
      <vt:lpstr>_D006275</vt:lpstr>
      <vt:lpstr>_D006276</vt:lpstr>
      <vt:lpstr>_D006277</vt:lpstr>
      <vt:lpstr>_D006278</vt:lpstr>
      <vt:lpstr>_D006279</vt:lpstr>
      <vt:lpstr>_D006280</vt:lpstr>
      <vt:lpstr>_D006281</vt:lpstr>
      <vt:lpstr>_D006282</vt:lpstr>
      <vt:lpstr>_D006283</vt:lpstr>
      <vt:lpstr>_D006284</vt:lpstr>
      <vt:lpstr>_D006285</vt:lpstr>
      <vt:lpstr>_D006286</vt:lpstr>
      <vt:lpstr>_D006287</vt:lpstr>
      <vt:lpstr>_D006288</vt:lpstr>
      <vt:lpstr>_D006289</vt:lpstr>
      <vt:lpstr>_D006290</vt:lpstr>
      <vt:lpstr>_D006291</vt:lpstr>
      <vt:lpstr>_D006292</vt:lpstr>
      <vt:lpstr>_D006293</vt:lpstr>
      <vt:lpstr>_D006294</vt:lpstr>
      <vt:lpstr>_D006295</vt:lpstr>
      <vt:lpstr>_D006296</vt:lpstr>
      <vt:lpstr>_D006297</vt:lpstr>
      <vt:lpstr>_D006298</vt:lpstr>
      <vt:lpstr>_D006299</vt:lpstr>
      <vt:lpstr>_D006300</vt:lpstr>
      <vt:lpstr>_D006307</vt:lpstr>
      <vt:lpstr>_D006308</vt:lpstr>
      <vt:lpstr>_D006309</vt:lpstr>
      <vt:lpstr>_D006310</vt:lpstr>
      <vt:lpstr>_D006311</vt:lpstr>
      <vt:lpstr>_D006312</vt:lpstr>
      <vt:lpstr>_D006313</vt:lpstr>
      <vt:lpstr>_D006314</vt:lpstr>
      <vt:lpstr>_D006315</vt:lpstr>
      <vt:lpstr>_D006316</vt:lpstr>
      <vt:lpstr>_D006317</vt:lpstr>
      <vt:lpstr>_D006318</vt:lpstr>
      <vt:lpstr>_D006319</vt:lpstr>
      <vt:lpstr>_D006320</vt:lpstr>
      <vt:lpstr>_D006321</vt:lpstr>
      <vt:lpstr>_D006322</vt:lpstr>
      <vt:lpstr>_D006323</vt:lpstr>
      <vt:lpstr>_D006324</vt:lpstr>
      <vt:lpstr>_D006325</vt:lpstr>
      <vt:lpstr>_D006326</vt:lpstr>
      <vt:lpstr>_D006327</vt:lpstr>
      <vt:lpstr>_D006328</vt:lpstr>
      <vt:lpstr>_D006329</vt:lpstr>
      <vt:lpstr>_D006330</vt:lpstr>
      <vt:lpstr>_D006331</vt:lpstr>
      <vt:lpstr>_D006332</vt:lpstr>
      <vt:lpstr>_D006333</vt:lpstr>
      <vt:lpstr>_D006334</vt:lpstr>
      <vt:lpstr>_D006335</vt:lpstr>
      <vt:lpstr>_D006336</vt:lpstr>
      <vt:lpstr>_D006337</vt:lpstr>
      <vt:lpstr>_D006338</vt:lpstr>
      <vt:lpstr>_D006339</vt:lpstr>
      <vt:lpstr>_D006340</vt:lpstr>
      <vt:lpstr>_D006341</vt:lpstr>
      <vt:lpstr>_D006342</vt:lpstr>
      <vt:lpstr>_D006343</vt:lpstr>
      <vt:lpstr>_D006344</vt:lpstr>
      <vt:lpstr>_D006345</vt:lpstr>
      <vt:lpstr>_D006346</vt:lpstr>
      <vt:lpstr>_D006347</vt:lpstr>
      <vt:lpstr>_D006348</vt:lpstr>
      <vt:lpstr>_D006355</vt:lpstr>
      <vt:lpstr>_D006356</vt:lpstr>
      <vt:lpstr>_D006357</vt:lpstr>
      <vt:lpstr>_D006358</vt:lpstr>
      <vt:lpstr>_D006359</vt:lpstr>
      <vt:lpstr>_D006360</vt:lpstr>
      <vt:lpstr>_D006361</vt:lpstr>
      <vt:lpstr>_D006362</vt:lpstr>
      <vt:lpstr>_D006363</vt:lpstr>
      <vt:lpstr>_D006364</vt:lpstr>
      <vt:lpstr>_D006365</vt:lpstr>
      <vt:lpstr>_D006366</vt:lpstr>
      <vt:lpstr>_D006367</vt:lpstr>
      <vt:lpstr>_D006368</vt:lpstr>
      <vt:lpstr>_D006369</vt:lpstr>
      <vt:lpstr>_D006370</vt:lpstr>
      <vt:lpstr>_D006371</vt:lpstr>
      <vt:lpstr>_D006372</vt:lpstr>
      <vt:lpstr>_D006373</vt:lpstr>
      <vt:lpstr>_D006374</vt:lpstr>
      <vt:lpstr>_D006375</vt:lpstr>
      <vt:lpstr>_D006376</vt:lpstr>
      <vt:lpstr>_D006377</vt:lpstr>
      <vt:lpstr>_D006378</vt:lpstr>
      <vt:lpstr>_D006379</vt:lpstr>
      <vt:lpstr>_D006380</vt:lpstr>
      <vt:lpstr>_D006381</vt:lpstr>
      <vt:lpstr>_D006382</vt:lpstr>
      <vt:lpstr>_D006383</vt:lpstr>
      <vt:lpstr>_D006384</vt:lpstr>
      <vt:lpstr>_D006385</vt:lpstr>
      <vt:lpstr>_D006386</vt:lpstr>
      <vt:lpstr>_D006387</vt:lpstr>
      <vt:lpstr>_D006388</vt:lpstr>
      <vt:lpstr>_D006389</vt:lpstr>
      <vt:lpstr>_D006390</vt:lpstr>
      <vt:lpstr>_D006391</vt:lpstr>
      <vt:lpstr>_D006392</vt:lpstr>
      <vt:lpstr>_D006393</vt:lpstr>
      <vt:lpstr>_D006394</vt:lpstr>
      <vt:lpstr>_D006395</vt:lpstr>
      <vt:lpstr>_D006402</vt:lpstr>
      <vt:lpstr>_D006403</vt:lpstr>
      <vt:lpstr>_D006404</vt:lpstr>
      <vt:lpstr>_D006405</vt:lpstr>
      <vt:lpstr>_D006406</vt:lpstr>
      <vt:lpstr>_D006407</vt:lpstr>
      <vt:lpstr>_D006408</vt:lpstr>
      <vt:lpstr>_D006409</vt:lpstr>
      <vt:lpstr>_D006410</vt:lpstr>
      <vt:lpstr>_D006411</vt:lpstr>
      <vt:lpstr>_D006412</vt:lpstr>
      <vt:lpstr>_D006413</vt:lpstr>
      <vt:lpstr>_D006414</vt:lpstr>
      <vt:lpstr>_D006415</vt:lpstr>
      <vt:lpstr>_D006416</vt:lpstr>
      <vt:lpstr>_D006420</vt:lpstr>
      <vt:lpstr>_D006421</vt:lpstr>
      <vt:lpstr>_D006422</vt:lpstr>
      <vt:lpstr>_D006423</vt:lpstr>
      <vt:lpstr>_D006424</vt:lpstr>
      <vt:lpstr>_D006425</vt:lpstr>
      <vt:lpstr>_D006426</vt:lpstr>
      <vt:lpstr>_D006427</vt:lpstr>
      <vt:lpstr>_D006428</vt:lpstr>
      <vt:lpstr>_D006429</vt:lpstr>
      <vt:lpstr>_D006430</vt:lpstr>
      <vt:lpstr>_D006431</vt:lpstr>
      <vt:lpstr>_D006432</vt:lpstr>
      <vt:lpstr>_D006433</vt:lpstr>
      <vt:lpstr>_D006434</vt:lpstr>
      <vt:lpstr>_D006435</vt:lpstr>
      <vt:lpstr>_D006436</vt:lpstr>
      <vt:lpstr>_D006437</vt:lpstr>
      <vt:lpstr>_D006438</vt:lpstr>
      <vt:lpstr>_D006439</vt:lpstr>
      <vt:lpstr>_D006440</vt:lpstr>
      <vt:lpstr>_D006441</vt:lpstr>
      <vt:lpstr>_D006442</vt:lpstr>
      <vt:lpstr>_D006443</vt:lpstr>
      <vt:lpstr>_D006444</vt:lpstr>
      <vt:lpstr>_D006446</vt:lpstr>
      <vt:lpstr>_D006447</vt:lpstr>
      <vt:lpstr>_D006448</vt:lpstr>
      <vt:lpstr>_D006449</vt:lpstr>
      <vt:lpstr>_D006450</vt:lpstr>
      <vt:lpstr>_D006451</vt:lpstr>
      <vt:lpstr>_D006452</vt:lpstr>
      <vt:lpstr>_D006453</vt:lpstr>
      <vt:lpstr>_D006454</vt:lpstr>
      <vt:lpstr>_D006455</vt:lpstr>
      <vt:lpstr>_D006456</vt:lpstr>
      <vt:lpstr>_D006457</vt:lpstr>
      <vt:lpstr>_D006458</vt:lpstr>
      <vt:lpstr>_D006459</vt:lpstr>
      <vt:lpstr>_D006460</vt:lpstr>
      <vt:lpstr>_D006461</vt:lpstr>
      <vt:lpstr>_D006462</vt:lpstr>
      <vt:lpstr>_D006463</vt:lpstr>
      <vt:lpstr>_D006464</vt:lpstr>
      <vt:lpstr>_D006465</vt:lpstr>
      <vt:lpstr>_D006466</vt:lpstr>
      <vt:lpstr>_D006467</vt:lpstr>
      <vt:lpstr>_D006468</vt:lpstr>
      <vt:lpstr>_D006469</vt:lpstr>
      <vt:lpstr>_D006470</vt:lpstr>
      <vt:lpstr>_D006471</vt:lpstr>
      <vt:lpstr>_D006472</vt:lpstr>
      <vt:lpstr>_D006473</vt:lpstr>
      <vt:lpstr>_D006474</vt:lpstr>
      <vt:lpstr>_D006475</vt:lpstr>
      <vt:lpstr>_D006476</vt:lpstr>
      <vt:lpstr>_D006477</vt:lpstr>
      <vt:lpstr>_D006482</vt:lpstr>
      <vt:lpstr>_D006483</vt:lpstr>
      <vt:lpstr>_D006484</vt:lpstr>
      <vt:lpstr>_D006486</vt:lpstr>
      <vt:lpstr>_D006487</vt:lpstr>
      <vt:lpstr>_D006488</vt:lpstr>
      <vt:lpstr>_D006489</vt:lpstr>
      <vt:lpstr>_D006490</vt:lpstr>
      <vt:lpstr>_D006491</vt:lpstr>
      <vt:lpstr>_D006492</vt:lpstr>
      <vt:lpstr>_D006493</vt:lpstr>
      <vt:lpstr>_D006494</vt:lpstr>
      <vt:lpstr>_D006495</vt:lpstr>
      <vt:lpstr>_D006497</vt:lpstr>
      <vt:lpstr>_D006498</vt:lpstr>
      <vt:lpstr>_D006499</vt:lpstr>
      <vt:lpstr>_D006500</vt:lpstr>
      <vt:lpstr>_D006501</vt:lpstr>
      <vt:lpstr>_D006502</vt:lpstr>
      <vt:lpstr>_D006503</vt:lpstr>
      <vt:lpstr>_D006504</vt:lpstr>
      <vt:lpstr>_D006505</vt:lpstr>
      <vt:lpstr>_D006506</vt:lpstr>
      <vt:lpstr>_D006508</vt:lpstr>
      <vt:lpstr>_D006509</vt:lpstr>
      <vt:lpstr>_D006510</vt:lpstr>
      <vt:lpstr>_D006511</vt:lpstr>
      <vt:lpstr>_D006512</vt:lpstr>
      <vt:lpstr>_D006513</vt:lpstr>
      <vt:lpstr>_D006514</vt:lpstr>
      <vt:lpstr>_D006515</vt:lpstr>
      <vt:lpstr>_D006516</vt:lpstr>
      <vt:lpstr>_D006517</vt:lpstr>
      <vt:lpstr>_D006518</vt:lpstr>
      <vt:lpstr>_D006519</vt:lpstr>
      <vt:lpstr>_D006520</vt:lpstr>
      <vt:lpstr>_D006521</vt:lpstr>
      <vt:lpstr>_D006522</vt:lpstr>
      <vt:lpstr>_D006523</vt:lpstr>
      <vt:lpstr>_D006524</vt:lpstr>
      <vt:lpstr>_D006525</vt:lpstr>
      <vt:lpstr>_D006526</vt:lpstr>
      <vt:lpstr>_D006527</vt:lpstr>
      <vt:lpstr>_D006528</vt:lpstr>
      <vt:lpstr>_D006529</vt:lpstr>
      <vt:lpstr>_D006530</vt:lpstr>
      <vt:lpstr>_D006531</vt:lpstr>
      <vt:lpstr>_D006532</vt:lpstr>
      <vt:lpstr>_D006533</vt:lpstr>
      <vt:lpstr>_D006534</vt:lpstr>
      <vt:lpstr>_D006535</vt:lpstr>
      <vt:lpstr>_D006536</vt:lpstr>
      <vt:lpstr>_D006537</vt:lpstr>
      <vt:lpstr>_D006538</vt:lpstr>
      <vt:lpstr>_D006539</vt:lpstr>
      <vt:lpstr>_D006540</vt:lpstr>
      <vt:lpstr>_D006544</vt:lpstr>
      <vt:lpstr>_D006545</vt:lpstr>
      <vt:lpstr>_D006546</vt:lpstr>
      <vt:lpstr>_D006547</vt:lpstr>
      <vt:lpstr>_D006548</vt:lpstr>
      <vt:lpstr>_D006549</vt:lpstr>
      <vt:lpstr>_D006550</vt:lpstr>
      <vt:lpstr>_D006551</vt:lpstr>
      <vt:lpstr>_D006552</vt:lpstr>
      <vt:lpstr>_D006553</vt:lpstr>
      <vt:lpstr>_D006554</vt:lpstr>
      <vt:lpstr>_D006555</vt:lpstr>
      <vt:lpstr>_D006556</vt:lpstr>
      <vt:lpstr>_D006557</vt:lpstr>
      <vt:lpstr>_D006558</vt:lpstr>
      <vt:lpstr>_D006559</vt:lpstr>
      <vt:lpstr>_D006560</vt:lpstr>
      <vt:lpstr>_D006561</vt:lpstr>
      <vt:lpstr>_D006562</vt:lpstr>
      <vt:lpstr>_D006563</vt:lpstr>
      <vt:lpstr>_D006564</vt:lpstr>
      <vt:lpstr>_D006565</vt:lpstr>
      <vt:lpstr>_D006566</vt:lpstr>
      <vt:lpstr>_D006567</vt:lpstr>
      <vt:lpstr>_D006568</vt:lpstr>
      <vt:lpstr>_D006569</vt:lpstr>
      <vt:lpstr>_D006570</vt:lpstr>
      <vt:lpstr>_D006571</vt:lpstr>
      <vt:lpstr>_D006572</vt:lpstr>
      <vt:lpstr>_D006573</vt:lpstr>
      <vt:lpstr>_D006574</vt:lpstr>
      <vt:lpstr>_D006575</vt:lpstr>
      <vt:lpstr>_D006576</vt:lpstr>
      <vt:lpstr>_D006577</vt:lpstr>
      <vt:lpstr>_D006578</vt:lpstr>
      <vt:lpstr>_D006579</vt:lpstr>
      <vt:lpstr>_D006580</vt:lpstr>
      <vt:lpstr>_D006581</vt:lpstr>
      <vt:lpstr>_D006582</vt:lpstr>
      <vt:lpstr>_D006583</vt:lpstr>
      <vt:lpstr>_D006584</vt:lpstr>
      <vt:lpstr>_D006585</vt:lpstr>
      <vt:lpstr>_D006586</vt:lpstr>
      <vt:lpstr>_D006587</vt:lpstr>
      <vt:lpstr>_D006588</vt:lpstr>
      <vt:lpstr>_D006589</vt:lpstr>
      <vt:lpstr>_D006590</vt:lpstr>
      <vt:lpstr>_D006591</vt:lpstr>
      <vt:lpstr>_D006592</vt:lpstr>
      <vt:lpstr>_D006593</vt:lpstr>
      <vt:lpstr>_D006594</vt:lpstr>
      <vt:lpstr>_D006595</vt:lpstr>
      <vt:lpstr>_D006596</vt:lpstr>
      <vt:lpstr>_D006597</vt:lpstr>
      <vt:lpstr>_D006598</vt:lpstr>
      <vt:lpstr>_D006599</vt:lpstr>
      <vt:lpstr>_D006600</vt:lpstr>
      <vt:lpstr>_D006601</vt:lpstr>
      <vt:lpstr>_D006602</vt:lpstr>
      <vt:lpstr>_D006603</vt:lpstr>
      <vt:lpstr>_D006604</vt:lpstr>
      <vt:lpstr>_D006605</vt:lpstr>
      <vt:lpstr>_D006606</vt:lpstr>
      <vt:lpstr>_D006607</vt:lpstr>
      <vt:lpstr>_D006608</vt:lpstr>
      <vt:lpstr>_D006609</vt:lpstr>
      <vt:lpstr>_D006610</vt:lpstr>
      <vt:lpstr>_D006611</vt:lpstr>
      <vt:lpstr>_D006612</vt:lpstr>
      <vt:lpstr>_D006613</vt:lpstr>
      <vt:lpstr>_D006614</vt:lpstr>
      <vt:lpstr>_D006615</vt:lpstr>
      <vt:lpstr>_D006616</vt:lpstr>
      <vt:lpstr>_D006617</vt:lpstr>
      <vt:lpstr>_D006618</vt:lpstr>
      <vt:lpstr>_D006619</vt:lpstr>
      <vt:lpstr>_D006620</vt:lpstr>
      <vt:lpstr>_D006621</vt:lpstr>
      <vt:lpstr>_D006622</vt:lpstr>
      <vt:lpstr>_D006623</vt:lpstr>
      <vt:lpstr>_D006624</vt:lpstr>
      <vt:lpstr>_D006625</vt:lpstr>
      <vt:lpstr>_D006626</vt:lpstr>
      <vt:lpstr>_D006627</vt:lpstr>
      <vt:lpstr>_D006628</vt:lpstr>
      <vt:lpstr>_D006629</vt:lpstr>
      <vt:lpstr>_D006630</vt:lpstr>
      <vt:lpstr>_D006631</vt:lpstr>
      <vt:lpstr>_D006632</vt:lpstr>
      <vt:lpstr>_D006633</vt:lpstr>
      <vt:lpstr>_D006634</vt:lpstr>
      <vt:lpstr>_D006635</vt:lpstr>
      <vt:lpstr>_D006636</vt:lpstr>
      <vt:lpstr>_D006637</vt:lpstr>
      <vt:lpstr>_D006638</vt:lpstr>
      <vt:lpstr>_D006639</vt:lpstr>
      <vt:lpstr>_D006640</vt:lpstr>
      <vt:lpstr>_D006641</vt:lpstr>
      <vt:lpstr>_D006642</vt:lpstr>
      <vt:lpstr>_D006643</vt:lpstr>
      <vt:lpstr>_D006644</vt:lpstr>
      <vt:lpstr>_D006645</vt:lpstr>
      <vt:lpstr>_D006646</vt:lpstr>
      <vt:lpstr>_D006647</vt:lpstr>
      <vt:lpstr>_D006648</vt:lpstr>
      <vt:lpstr>_D006649</vt:lpstr>
      <vt:lpstr>_D006650</vt:lpstr>
      <vt:lpstr>_D006651</vt:lpstr>
      <vt:lpstr>_D006652</vt:lpstr>
      <vt:lpstr>_D006653</vt:lpstr>
      <vt:lpstr>_D006654</vt:lpstr>
      <vt:lpstr>_D006655</vt:lpstr>
      <vt:lpstr>_D006656</vt:lpstr>
      <vt:lpstr>_D006657</vt:lpstr>
      <vt:lpstr>_D006658</vt:lpstr>
      <vt:lpstr>_D006659</vt:lpstr>
      <vt:lpstr>_D006660</vt:lpstr>
      <vt:lpstr>_D006661</vt:lpstr>
      <vt:lpstr>_D006662</vt:lpstr>
      <vt:lpstr>_D006663</vt:lpstr>
      <vt:lpstr>_D006664</vt:lpstr>
      <vt:lpstr>_D006665</vt:lpstr>
      <vt:lpstr>_D006666</vt:lpstr>
      <vt:lpstr>_D006667</vt:lpstr>
      <vt:lpstr>_D006668</vt:lpstr>
      <vt:lpstr>_D006669</vt:lpstr>
      <vt:lpstr>_D006670</vt:lpstr>
      <vt:lpstr>_D006671</vt:lpstr>
      <vt:lpstr>_D006672</vt:lpstr>
      <vt:lpstr>_D006673</vt:lpstr>
      <vt:lpstr>_D006674</vt:lpstr>
      <vt:lpstr>_D006675</vt:lpstr>
      <vt:lpstr>_D006676</vt:lpstr>
      <vt:lpstr>_D006677</vt:lpstr>
      <vt:lpstr>_D006678</vt:lpstr>
      <vt:lpstr>_D006679</vt:lpstr>
      <vt:lpstr>_D006680</vt:lpstr>
      <vt:lpstr>_D006681</vt:lpstr>
      <vt:lpstr>_D006682</vt:lpstr>
      <vt:lpstr>_D006683</vt:lpstr>
      <vt:lpstr>_D006684</vt:lpstr>
      <vt:lpstr>_D006685</vt:lpstr>
      <vt:lpstr>_D006686</vt:lpstr>
      <vt:lpstr>_D006687</vt:lpstr>
      <vt:lpstr>_D006688</vt:lpstr>
      <vt:lpstr>_D006689</vt:lpstr>
      <vt:lpstr>_D006690</vt:lpstr>
      <vt:lpstr>_D006691</vt:lpstr>
      <vt:lpstr>_D006692</vt:lpstr>
      <vt:lpstr>_D006693</vt:lpstr>
      <vt:lpstr>_D006694</vt:lpstr>
      <vt:lpstr>_D006695</vt:lpstr>
      <vt:lpstr>_D006696</vt:lpstr>
      <vt:lpstr>_D006697</vt:lpstr>
      <vt:lpstr>_D006698</vt:lpstr>
      <vt:lpstr>_D006699</vt:lpstr>
      <vt:lpstr>_D006700</vt:lpstr>
      <vt:lpstr>_D006701</vt:lpstr>
      <vt:lpstr>_D006702</vt:lpstr>
      <vt:lpstr>_D006703</vt:lpstr>
      <vt:lpstr>_D006704</vt:lpstr>
      <vt:lpstr>_D006705</vt:lpstr>
      <vt:lpstr>_D006706</vt:lpstr>
      <vt:lpstr>_D006707</vt:lpstr>
      <vt:lpstr>_D006708</vt:lpstr>
      <vt:lpstr>_D006709</vt:lpstr>
      <vt:lpstr>_D006710</vt:lpstr>
      <vt:lpstr>_D006711</vt:lpstr>
      <vt:lpstr>_D006712</vt:lpstr>
      <vt:lpstr>_D006713</vt:lpstr>
      <vt:lpstr>_D006714</vt:lpstr>
      <vt:lpstr>_D006715</vt:lpstr>
      <vt:lpstr>_D006716</vt:lpstr>
      <vt:lpstr>_D006717</vt:lpstr>
      <vt:lpstr>_D006718</vt:lpstr>
      <vt:lpstr>_D006719</vt:lpstr>
      <vt:lpstr>_D006720</vt:lpstr>
      <vt:lpstr>_D006721</vt:lpstr>
      <vt:lpstr>_D006722</vt:lpstr>
      <vt:lpstr>_D006723</vt:lpstr>
      <vt:lpstr>_D006724</vt:lpstr>
      <vt:lpstr>_D006725</vt:lpstr>
      <vt:lpstr>_D006726</vt:lpstr>
      <vt:lpstr>_D006727</vt:lpstr>
      <vt:lpstr>_D006728</vt:lpstr>
      <vt:lpstr>_D006729</vt:lpstr>
      <vt:lpstr>_D006733</vt:lpstr>
      <vt:lpstr>_D006734</vt:lpstr>
      <vt:lpstr>_D006735</vt:lpstr>
      <vt:lpstr>_D006736</vt:lpstr>
      <vt:lpstr>_D006737</vt:lpstr>
      <vt:lpstr>_D006738</vt:lpstr>
      <vt:lpstr>_D006739</vt:lpstr>
      <vt:lpstr>_D006740</vt:lpstr>
      <vt:lpstr>_D006741</vt:lpstr>
      <vt:lpstr>_D006742</vt:lpstr>
      <vt:lpstr>_D006743</vt:lpstr>
      <vt:lpstr>_D006744</vt:lpstr>
      <vt:lpstr>_D006745</vt:lpstr>
      <vt:lpstr>_D006746</vt:lpstr>
      <vt:lpstr>_D006750</vt:lpstr>
      <vt:lpstr>_D006751</vt:lpstr>
      <vt:lpstr>_D006752</vt:lpstr>
      <vt:lpstr>_D006753</vt:lpstr>
      <vt:lpstr>_D006754</vt:lpstr>
      <vt:lpstr>_D006755</vt:lpstr>
      <vt:lpstr>_D006756</vt:lpstr>
      <vt:lpstr>_D006757</vt:lpstr>
      <vt:lpstr>_D006758</vt:lpstr>
      <vt:lpstr>_D006759</vt:lpstr>
      <vt:lpstr>_D006760</vt:lpstr>
      <vt:lpstr>_D006761</vt:lpstr>
      <vt:lpstr>_D006762</vt:lpstr>
      <vt:lpstr>_D006763</vt:lpstr>
      <vt:lpstr>_D006764</vt:lpstr>
      <vt:lpstr>_D006765</vt:lpstr>
      <vt:lpstr>_D006766</vt:lpstr>
      <vt:lpstr>_D006767</vt:lpstr>
      <vt:lpstr>_D006768</vt:lpstr>
      <vt:lpstr>_D006769</vt:lpstr>
      <vt:lpstr>_D006770</vt:lpstr>
      <vt:lpstr>_D006771</vt:lpstr>
      <vt:lpstr>_D006772</vt:lpstr>
      <vt:lpstr>_D006773</vt:lpstr>
      <vt:lpstr>_D006774</vt:lpstr>
      <vt:lpstr>_D006775</vt:lpstr>
      <vt:lpstr>_D006776</vt:lpstr>
      <vt:lpstr>_D006777</vt:lpstr>
      <vt:lpstr>_D006778</vt:lpstr>
      <vt:lpstr>_D006779</vt:lpstr>
      <vt:lpstr>_D006780</vt:lpstr>
      <vt:lpstr>_D006781</vt:lpstr>
      <vt:lpstr>_D006782</vt:lpstr>
      <vt:lpstr>_D006783</vt:lpstr>
      <vt:lpstr>_D006784</vt:lpstr>
      <vt:lpstr>_D006785</vt:lpstr>
      <vt:lpstr>_D006786</vt:lpstr>
      <vt:lpstr>_D006787</vt:lpstr>
      <vt:lpstr>_D006788</vt:lpstr>
      <vt:lpstr>_D006789</vt:lpstr>
      <vt:lpstr>_D006790</vt:lpstr>
      <vt:lpstr>_D006791</vt:lpstr>
      <vt:lpstr>_D006792</vt:lpstr>
      <vt:lpstr>_D006793</vt:lpstr>
      <vt:lpstr>_D006794</vt:lpstr>
      <vt:lpstr>_D006795</vt:lpstr>
      <vt:lpstr>_D006796</vt:lpstr>
      <vt:lpstr>_D006797</vt:lpstr>
      <vt:lpstr>_D006801</vt:lpstr>
      <vt:lpstr>_D006802</vt:lpstr>
      <vt:lpstr>_D006803</vt:lpstr>
      <vt:lpstr>_D006804</vt:lpstr>
      <vt:lpstr>_D006805</vt:lpstr>
      <vt:lpstr>_D006806</vt:lpstr>
      <vt:lpstr>_D006807</vt:lpstr>
      <vt:lpstr>_D006808</vt:lpstr>
      <vt:lpstr>_D006809</vt:lpstr>
      <vt:lpstr>_D006810</vt:lpstr>
      <vt:lpstr>_D006811</vt:lpstr>
      <vt:lpstr>_D006812</vt:lpstr>
      <vt:lpstr>_D006813</vt:lpstr>
      <vt:lpstr>_D006814</vt:lpstr>
      <vt:lpstr>_D006815</vt:lpstr>
      <vt:lpstr>_D006816</vt:lpstr>
      <vt:lpstr>_D006817</vt:lpstr>
      <vt:lpstr>_D006818</vt:lpstr>
      <vt:lpstr>_D006819</vt:lpstr>
      <vt:lpstr>_D006820</vt:lpstr>
      <vt:lpstr>_D006821</vt:lpstr>
      <vt:lpstr>_D006822</vt:lpstr>
      <vt:lpstr>_D006823</vt:lpstr>
      <vt:lpstr>_D006824</vt:lpstr>
      <vt:lpstr>_D006825</vt:lpstr>
      <vt:lpstr>_D006826</vt:lpstr>
      <vt:lpstr>_D006827</vt:lpstr>
      <vt:lpstr>_D006828</vt:lpstr>
      <vt:lpstr>_D006829</vt:lpstr>
      <vt:lpstr>_D006830</vt:lpstr>
      <vt:lpstr>_D006831</vt:lpstr>
      <vt:lpstr>_D006832</vt:lpstr>
      <vt:lpstr>_D006833</vt:lpstr>
      <vt:lpstr>_D006834</vt:lpstr>
      <vt:lpstr>_D006835</vt:lpstr>
      <vt:lpstr>_D006836</vt:lpstr>
      <vt:lpstr>_D006837</vt:lpstr>
      <vt:lpstr>_D006838</vt:lpstr>
      <vt:lpstr>_D006839</vt:lpstr>
      <vt:lpstr>_D006840</vt:lpstr>
      <vt:lpstr>_D006841</vt:lpstr>
      <vt:lpstr>_D006842</vt:lpstr>
      <vt:lpstr>_D006843</vt:lpstr>
      <vt:lpstr>_D006844</vt:lpstr>
      <vt:lpstr>_D006845</vt:lpstr>
      <vt:lpstr>_D006846</vt:lpstr>
      <vt:lpstr>_D006847</vt:lpstr>
      <vt:lpstr>_D006848</vt:lpstr>
      <vt:lpstr>_D006849</vt:lpstr>
      <vt:lpstr>_D006850</vt:lpstr>
      <vt:lpstr>_D006851</vt:lpstr>
      <vt:lpstr>_D006852</vt:lpstr>
      <vt:lpstr>_D006853</vt:lpstr>
      <vt:lpstr>_D006854</vt:lpstr>
      <vt:lpstr>_D006855</vt:lpstr>
      <vt:lpstr>_D006856</vt:lpstr>
      <vt:lpstr>_D006857</vt:lpstr>
      <vt:lpstr>_D006858</vt:lpstr>
      <vt:lpstr>_D006859</vt:lpstr>
      <vt:lpstr>_D006860</vt:lpstr>
      <vt:lpstr>_D006861</vt:lpstr>
      <vt:lpstr>_D006862</vt:lpstr>
      <vt:lpstr>_D006863</vt:lpstr>
      <vt:lpstr>_D006864</vt:lpstr>
      <vt:lpstr>_D006865</vt:lpstr>
      <vt:lpstr>_D006866</vt:lpstr>
      <vt:lpstr>_D006867</vt:lpstr>
      <vt:lpstr>_D006868</vt:lpstr>
      <vt:lpstr>_D006869</vt:lpstr>
      <vt:lpstr>_D006870</vt:lpstr>
      <vt:lpstr>_D006871</vt:lpstr>
      <vt:lpstr>_D006872</vt:lpstr>
      <vt:lpstr>_D006873</vt:lpstr>
      <vt:lpstr>_D006874</vt:lpstr>
      <vt:lpstr>_D006875</vt:lpstr>
      <vt:lpstr>_D006876</vt:lpstr>
      <vt:lpstr>_D006877</vt:lpstr>
      <vt:lpstr>_D006878</vt:lpstr>
      <vt:lpstr>_D006879</vt:lpstr>
      <vt:lpstr>_D006880</vt:lpstr>
      <vt:lpstr>_D006881</vt:lpstr>
      <vt:lpstr>_D006882</vt:lpstr>
      <vt:lpstr>_D006883</vt:lpstr>
      <vt:lpstr>_D006884</vt:lpstr>
      <vt:lpstr>_D006885</vt:lpstr>
      <vt:lpstr>_D006886</vt:lpstr>
      <vt:lpstr>_D006887</vt:lpstr>
      <vt:lpstr>_D006888</vt:lpstr>
      <vt:lpstr>_D006889</vt:lpstr>
      <vt:lpstr>_D006890</vt:lpstr>
      <vt:lpstr>_D006891</vt:lpstr>
      <vt:lpstr>_D006892</vt:lpstr>
      <vt:lpstr>_D006893</vt:lpstr>
      <vt:lpstr>_D006894</vt:lpstr>
      <vt:lpstr>_D006895</vt:lpstr>
      <vt:lpstr>_D006896</vt:lpstr>
      <vt:lpstr>_D006897</vt:lpstr>
      <vt:lpstr>_D006898</vt:lpstr>
      <vt:lpstr>_D006899</vt:lpstr>
      <vt:lpstr>_D006900</vt:lpstr>
      <vt:lpstr>_D006901</vt:lpstr>
      <vt:lpstr>_D006902</vt:lpstr>
      <vt:lpstr>_D006903</vt:lpstr>
      <vt:lpstr>_D006904</vt:lpstr>
      <vt:lpstr>_D006905</vt:lpstr>
      <vt:lpstr>_D006906</vt:lpstr>
      <vt:lpstr>_D006907</vt:lpstr>
      <vt:lpstr>_D006908</vt:lpstr>
      <vt:lpstr>_D006909</vt:lpstr>
      <vt:lpstr>_D006910</vt:lpstr>
      <vt:lpstr>_D006911</vt:lpstr>
      <vt:lpstr>_D006912</vt:lpstr>
      <vt:lpstr>_D006913</vt:lpstr>
      <vt:lpstr>_D006914</vt:lpstr>
      <vt:lpstr>_D006915</vt:lpstr>
      <vt:lpstr>_D006916</vt:lpstr>
      <vt:lpstr>_D006917</vt:lpstr>
      <vt:lpstr>_D006918</vt:lpstr>
      <vt:lpstr>_D006919</vt:lpstr>
      <vt:lpstr>_D006920</vt:lpstr>
      <vt:lpstr>_D006921</vt:lpstr>
      <vt:lpstr>_D006922</vt:lpstr>
      <vt:lpstr>_D006923</vt:lpstr>
      <vt:lpstr>_D006924</vt:lpstr>
      <vt:lpstr>_D006925</vt:lpstr>
      <vt:lpstr>_D006926</vt:lpstr>
      <vt:lpstr>_D006927</vt:lpstr>
      <vt:lpstr>_D006928</vt:lpstr>
      <vt:lpstr>_D006929</vt:lpstr>
      <vt:lpstr>_D006930</vt:lpstr>
      <vt:lpstr>_D006931</vt:lpstr>
      <vt:lpstr>_D006932</vt:lpstr>
      <vt:lpstr>_D006933</vt:lpstr>
      <vt:lpstr>_D006934</vt:lpstr>
      <vt:lpstr>_D006935</vt:lpstr>
      <vt:lpstr>_D006936</vt:lpstr>
      <vt:lpstr>_D006937</vt:lpstr>
      <vt:lpstr>_D006938</vt:lpstr>
      <vt:lpstr>_D006939</vt:lpstr>
      <vt:lpstr>_D006940</vt:lpstr>
      <vt:lpstr>_D006941</vt:lpstr>
      <vt:lpstr>_D006942</vt:lpstr>
      <vt:lpstr>_D006943</vt:lpstr>
      <vt:lpstr>_D006944</vt:lpstr>
      <vt:lpstr>_D006945</vt:lpstr>
      <vt:lpstr>_D006946</vt:lpstr>
      <vt:lpstr>_D006947</vt:lpstr>
      <vt:lpstr>_D006948</vt:lpstr>
      <vt:lpstr>_D006949</vt:lpstr>
      <vt:lpstr>_D006950</vt:lpstr>
      <vt:lpstr>_D006951</vt:lpstr>
      <vt:lpstr>_D006952</vt:lpstr>
      <vt:lpstr>_D006953</vt:lpstr>
      <vt:lpstr>_D006954</vt:lpstr>
      <vt:lpstr>_D006955</vt:lpstr>
      <vt:lpstr>_D006956</vt:lpstr>
      <vt:lpstr>_D006957</vt:lpstr>
      <vt:lpstr>_D006958</vt:lpstr>
      <vt:lpstr>_D006959</vt:lpstr>
      <vt:lpstr>_D006960</vt:lpstr>
      <vt:lpstr>_D006961</vt:lpstr>
      <vt:lpstr>_D006962</vt:lpstr>
      <vt:lpstr>_D006963</vt:lpstr>
      <vt:lpstr>_D006964</vt:lpstr>
      <vt:lpstr>_D006965</vt:lpstr>
      <vt:lpstr>_D006966</vt:lpstr>
      <vt:lpstr>_D006967</vt:lpstr>
      <vt:lpstr>_D006968</vt:lpstr>
      <vt:lpstr>_D006969</vt:lpstr>
      <vt:lpstr>_D006970</vt:lpstr>
      <vt:lpstr>_D006971</vt:lpstr>
      <vt:lpstr>_D006972</vt:lpstr>
      <vt:lpstr>_D006973</vt:lpstr>
      <vt:lpstr>_D006974</vt:lpstr>
      <vt:lpstr>_D006975</vt:lpstr>
      <vt:lpstr>_D006976</vt:lpstr>
      <vt:lpstr>_D006977</vt:lpstr>
      <vt:lpstr>_D006978</vt:lpstr>
      <vt:lpstr>_D006979</vt:lpstr>
      <vt:lpstr>_D006980</vt:lpstr>
      <vt:lpstr>_D006981</vt:lpstr>
      <vt:lpstr>_D006982</vt:lpstr>
      <vt:lpstr>_D006983</vt:lpstr>
      <vt:lpstr>_D006984</vt:lpstr>
      <vt:lpstr>_D006985</vt:lpstr>
      <vt:lpstr>_D006986</vt:lpstr>
      <vt:lpstr>_D006987</vt:lpstr>
      <vt:lpstr>_D006988</vt:lpstr>
      <vt:lpstr>_D006989</vt:lpstr>
      <vt:lpstr>_D006990</vt:lpstr>
      <vt:lpstr>_D006991</vt:lpstr>
      <vt:lpstr>_D006992</vt:lpstr>
      <vt:lpstr>_D006993</vt:lpstr>
      <vt:lpstr>_D006994</vt:lpstr>
      <vt:lpstr>_D006995</vt:lpstr>
      <vt:lpstr>_D006996</vt:lpstr>
      <vt:lpstr>_D006997</vt:lpstr>
      <vt:lpstr>_D006998</vt:lpstr>
      <vt:lpstr>_D006999</vt:lpstr>
      <vt:lpstr>_D007000</vt:lpstr>
      <vt:lpstr>_D007001</vt:lpstr>
      <vt:lpstr>_D007002</vt:lpstr>
      <vt:lpstr>_D007003</vt:lpstr>
      <vt:lpstr>_D007004</vt:lpstr>
      <vt:lpstr>_D007005</vt:lpstr>
      <vt:lpstr>_D007006</vt:lpstr>
      <vt:lpstr>_D007007</vt:lpstr>
      <vt:lpstr>_D007008</vt:lpstr>
      <vt:lpstr>_D007009</vt:lpstr>
      <vt:lpstr>_D007010</vt:lpstr>
      <vt:lpstr>_D007011</vt:lpstr>
      <vt:lpstr>_D007012</vt:lpstr>
      <vt:lpstr>_D007013</vt:lpstr>
      <vt:lpstr>_D007014</vt:lpstr>
      <vt:lpstr>_D007015</vt:lpstr>
      <vt:lpstr>_D007016</vt:lpstr>
      <vt:lpstr>_D007017</vt:lpstr>
      <vt:lpstr>_D007018</vt:lpstr>
      <vt:lpstr>_D007019</vt:lpstr>
      <vt:lpstr>_D007020</vt:lpstr>
      <vt:lpstr>_D007021</vt:lpstr>
      <vt:lpstr>_D007022</vt:lpstr>
      <vt:lpstr>_D007023</vt:lpstr>
      <vt:lpstr>_D007024</vt:lpstr>
      <vt:lpstr>_D007025</vt:lpstr>
      <vt:lpstr>_D007026</vt:lpstr>
      <vt:lpstr>_D007027</vt:lpstr>
      <vt:lpstr>_D007028</vt:lpstr>
      <vt:lpstr>_D007029</vt:lpstr>
      <vt:lpstr>_D007030</vt:lpstr>
      <vt:lpstr>_D007031</vt:lpstr>
      <vt:lpstr>_D007032</vt:lpstr>
      <vt:lpstr>_D007033</vt:lpstr>
      <vt:lpstr>_D007034</vt:lpstr>
      <vt:lpstr>_D007035</vt:lpstr>
      <vt:lpstr>_D007036</vt:lpstr>
      <vt:lpstr>_D007037</vt:lpstr>
      <vt:lpstr>_D007038</vt:lpstr>
      <vt:lpstr>_D007039</vt:lpstr>
      <vt:lpstr>_D007040</vt:lpstr>
      <vt:lpstr>_D007041</vt:lpstr>
      <vt:lpstr>_D007042</vt:lpstr>
      <vt:lpstr>_D007043</vt:lpstr>
      <vt:lpstr>_D007044</vt:lpstr>
      <vt:lpstr>_D007045</vt:lpstr>
      <vt:lpstr>_D007046</vt:lpstr>
      <vt:lpstr>_D007047</vt:lpstr>
      <vt:lpstr>_D007048</vt:lpstr>
      <vt:lpstr>_D007049</vt:lpstr>
      <vt:lpstr>_D007050</vt:lpstr>
      <vt:lpstr>_D007051</vt:lpstr>
      <vt:lpstr>_D007052</vt:lpstr>
      <vt:lpstr>_D007053</vt:lpstr>
      <vt:lpstr>_D007054</vt:lpstr>
      <vt:lpstr>_D007055</vt:lpstr>
      <vt:lpstr>_D007056</vt:lpstr>
      <vt:lpstr>_D007057</vt:lpstr>
      <vt:lpstr>_D007058</vt:lpstr>
      <vt:lpstr>_D007059</vt:lpstr>
      <vt:lpstr>_D007060</vt:lpstr>
      <vt:lpstr>_D007061</vt:lpstr>
      <vt:lpstr>_D007062</vt:lpstr>
      <vt:lpstr>_D007063</vt:lpstr>
      <vt:lpstr>_D007064</vt:lpstr>
      <vt:lpstr>_D007065</vt:lpstr>
      <vt:lpstr>_D007066</vt:lpstr>
      <vt:lpstr>_D007067</vt:lpstr>
      <vt:lpstr>_D007068</vt:lpstr>
      <vt:lpstr>_D007069</vt:lpstr>
      <vt:lpstr>_D007070</vt:lpstr>
      <vt:lpstr>_D007071</vt:lpstr>
      <vt:lpstr>_D007072</vt:lpstr>
      <vt:lpstr>_D007073</vt:lpstr>
      <vt:lpstr>_D007074</vt:lpstr>
      <vt:lpstr>_D007075</vt:lpstr>
      <vt:lpstr>_D007076</vt:lpstr>
      <vt:lpstr>_D007077</vt:lpstr>
      <vt:lpstr>_D007078</vt:lpstr>
      <vt:lpstr>_D007079</vt:lpstr>
      <vt:lpstr>_D007080</vt:lpstr>
      <vt:lpstr>_D007081</vt:lpstr>
      <vt:lpstr>_D007082</vt:lpstr>
      <vt:lpstr>_D007083</vt:lpstr>
      <vt:lpstr>_D007084</vt:lpstr>
      <vt:lpstr>_D007085</vt:lpstr>
      <vt:lpstr>_D007086</vt:lpstr>
      <vt:lpstr>_D007087</vt:lpstr>
      <vt:lpstr>_D007088</vt:lpstr>
      <vt:lpstr>_D007089</vt:lpstr>
      <vt:lpstr>_D007090</vt:lpstr>
      <vt:lpstr>_D007091</vt:lpstr>
      <vt:lpstr>_D007092</vt:lpstr>
      <vt:lpstr>_D007093</vt:lpstr>
      <vt:lpstr>_D007094</vt:lpstr>
      <vt:lpstr>_D007095</vt:lpstr>
      <vt:lpstr>_D007096</vt:lpstr>
      <vt:lpstr>_D007097</vt:lpstr>
      <vt:lpstr>_D007098</vt:lpstr>
      <vt:lpstr>_D007099</vt:lpstr>
      <vt:lpstr>_D007100</vt:lpstr>
      <vt:lpstr>_D007101</vt:lpstr>
      <vt:lpstr>_D007102</vt:lpstr>
      <vt:lpstr>_D007103</vt:lpstr>
      <vt:lpstr>_D007104</vt:lpstr>
      <vt:lpstr>_D007105</vt:lpstr>
      <vt:lpstr>_D007106</vt:lpstr>
      <vt:lpstr>_D007107</vt:lpstr>
      <vt:lpstr>_D007108</vt:lpstr>
      <vt:lpstr>_D007109</vt:lpstr>
      <vt:lpstr>_D007110</vt:lpstr>
      <vt:lpstr>_D007111</vt:lpstr>
      <vt:lpstr>_D007112</vt:lpstr>
      <vt:lpstr>_D007113</vt:lpstr>
      <vt:lpstr>_D007114</vt:lpstr>
      <vt:lpstr>_D007115</vt:lpstr>
      <vt:lpstr>_D007116</vt:lpstr>
      <vt:lpstr>_D007117</vt:lpstr>
      <vt:lpstr>_D007118</vt:lpstr>
      <vt:lpstr>_D007119</vt:lpstr>
      <vt:lpstr>_D007120</vt:lpstr>
      <vt:lpstr>_D007133</vt:lpstr>
      <vt:lpstr>_D007134</vt:lpstr>
      <vt:lpstr>_D007135</vt:lpstr>
      <vt:lpstr>_D007136</vt:lpstr>
      <vt:lpstr>_D007137</vt:lpstr>
      <vt:lpstr>_D007138</vt:lpstr>
      <vt:lpstr>_D007139</vt:lpstr>
      <vt:lpstr>_D007140</vt:lpstr>
      <vt:lpstr>_D007141</vt:lpstr>
      <vt:lpstr>_D007142</vt:lpstr>
      <vt:lpstr>_D007143</vt:lpstr>
      <vt:lpstr>_D007144</vt:lpstr>
      <vt:lpstr>_D007145</vt:lpstr>
      <vt:lpstr>_D007146</vt:lpstr>
      <vt:lpstr>_D007147</vt:lpstr>
      <vt:lpstr>_D007148</vt:lpstr>
      <vt:lpstr>_D007149</vt:lpstr>
      <vt:lpstr>_D007150</vt:lpstr>
      <vt:lpstr>_D007151</vt:lpstr>
      <vt:lpstr>_D007152</vt:lpstr>
      <vt:lpstr>_D007153</vt:lpstr>
      <vt:lpstr>_D007154</vt:lpstr>
      <vt:lpstr>_D007155</vt:lpstr>
      <vt:lpstr>_D007156</vt:lpstr>
      <vt:lpstr>_D007157</vt:lpstr>
      <vt:lpstr>_D007158</vt:lpstr>
      <vt:lpstr>_D007159</vt:lpstr>
      <vt:lpstr>_D007160</vt:lpstr>
      <vt:lpstr>_D007161</vt:lpstr>
      <vt:lpstr>_D007162</vt:lpstr>
      <vt:lpstr>_D007163</vt:lpstr>
      <vt:lpstr>_D007164</vt:lpstr>
      <vt:lpstr>_D007165</vt:lpstr>
      <vt:lpstr>_D007166</vt:lpstr>
      <vt:lpstr>_D007167</vt:lpstr>
      <vt:lpstr>_D007168</vt:lpstr>
      <vt:lpstr>_D007169</vt:lpstr>
      <vt:lpstr>_D007170</vt:lpstr>
      <vt:lpstr>_D007171</vt:lpstr>
      <vt:lpstr>_D007172</vt:lpstr>
      <vt:lpstr>_D007173</vt:lpstr>
      <vt:lpstr>_D007174</vt:lpstr>
      <vt:lpstr>_D007175</vt:lpstr>
      <vt:lpstr>_D007176</vt:lpstr>
      <vt:lpstr>_D007177</vt:lpstr>
      <vt:lpstr>_D007178</vt:lpstr>
      <vt:lpstr>_D007179</vt:lpstr>
      <vt:lpstr>_D007180</vt:lpstr>
      <vt:lpstr>_D007181</vt:lpstr>
      <vt:lpstr>_D007182</vt:lpstr>
      <vt:lpstr>_D007183</vt:lpstr>
      <vt:lpstr>_D007184</vt:lpstr>
      <vt:lpstr>_D007185</vt:lpstr>
      <vt:lpstr>_D007186</vt:lpstr>
      <vt:lpstr>_D007187</vt:lpstr>
      <vt:lpstr>_D007188</vt:lpstr>
      <vt:lpstr>_D007189</vt:lpstr>
      <vt:lpstr>_D007190</vt:lpstr>
      <vt:lpstr>_D007191</vt:lpstr>
      <vt:lpstr>_D007192</vt:lpstr>
      <vt:lpstr>_D007193</vt:lpstr>
      <vt:lpstr>_D007194</vt:lpstr>
      <vt:lpstr>_D007195</vt:lpstr>
      <vt:lpstr>_D007196</vt:lpstr>
      <vt:lpstr>_D007197</vt:lpstr>
      <vt:lpstr>_D007198</vt:lpstr>
      <vt:lpstr>_D007199</vt:lpstr>
      <vt:lpstr>_D007200</vt:lpstr>
      <vt:lpstr>_D007201</vt:lpstr>
      <vt:lpstr>_D007202</vt:lpstr>
      <vt:lpstr>_D007203</vt:lpstr>
      <vt:lpstr>_D007204</vt:lpstr>
      <vt:lpstr>_D007205</vt:lpstr>
      <vt:lpstr>_D007206</vt:lpstr>
      <vt:lpstr>_D007207</vt:lpstr>
      <vt:lpstr>_D007208</vt:lpstr>
      <vt:lpstr>_D007209</vt:lpstr>
      <vt:lpstr>_D007210</vt:lpstr>
      <vt:lpstr>_D007211</vt:lpstr>
      <vt:lpstr>_D007212</vt:lpstr>
      <vt:lpstr>_D007213</vt:lpstr>
      <vt:lpstr>_D007214</vt:lpstr>
      <vt:lpstr>_D007215</vt:lpstr>
      <vt:lpstr>_D007216</vt:lpstr>
      <vt:lpstr>_D007217</vt:lpstr>
      <vt:lpstr>_D007218</vt:lpstr>
      <vt:lpstr>_D007219</vt:lpstr>
      <vt:lpstr>_D007220</vt:lpstr>
      <vt:lpstr>_D007221</vt:lpstr>
      <vt:lpstr>_D007222</vt:lpstr>
      <vt:lpstr>_D007223</vt:lpstr>
      <vt:lpstr>_D007224</vt:lpstr>
      <vt:lpstr>_D007225</vt:lpstr>
      <vt:lpstr>_D007226</vt:lpstr>
      <vt:lpstr>_D007227</vt:lpstr>
      <vt:lpstr>_D007228</vt:lpstr>
      <vt:lpstr>_D007229</vt:lpstr>
      <vt:lpstr>_D007230</vt:lpstr>
      <vt:lpstr>_D007231</vt:lpstr>
      <vt:lpstr>_D007232</vt:lpstr>
      <vt:lpstr>_D007233</vt:lpstr>
      <vt:lpstr>_D007234</vt:lpstr>
      <vt:lpstr>_D007235</vt:lpstr>
      <vt:lpstr>_D007236</vt:lpstr>
      <vt:lpstr>_D007237</vt:lpstr>
      <vt:lpstr>_D007238</vt:lpstr>
      <vt:lpstr>_D007239</vt:lpstr>
      <vt:lpstr>_D007240</vt:lpstr>
      <vt:lpstr>_D007241</vt:lpstr>
      <vt:lpstr>_D007242</vt:lpstr>
      <vt:lpstr>_D007243</vt:lpstr>
      <vt:lpstr>_D007244</vt:lpstr>
      <vt:lpstr>_D007245</vt:lpstr>
      <vt:lpstr>_D007246</vt:lpstr>
      <vt:lpstr>_D007247</vt:lpstr>
      <vt:lpstr>_D007248</vt:lpstr>
      <vt:lpstr>_D007249</vt:lpstr>
      <vt:lpstr>_D007250</vt:lpstr>
      <vt:lpstr>_D007251</vt:lpstr>
      <vt:lpstr>_D007252</vt:lpstr>
      <vt:lpstr>_D007253</vt:lpstr>
      <vt:lpstr>_D007254</vt:lpstr>
      <vt:lpstr>_D007255</vt:lpstr>
      <vt:lpstr>_D007256</vt:lpstr>
      <vt:lpstr>_D007257</vt:lpstr>
      <vt:lpstr>_D007258</vt:lpstr>
      <vt:lpstr>_D007259</vt:lpstr>
      <vt:lpstr>_D007260</vt:lpstr>
      <vt:lpstr>_D007261</vt:lpstr>
      <vt:lpstr>_D007262</vt:lpstr>
      <vt:lpstr>_D007263</vt:lpstr>
      <vt:lpstr>_D007264</vt:lpstr>
      <vt:lpstr>_D007265</vt:lpstr>
      <vt:lpstr>_D007266</vt:lpstr>
      <vt:lpstr>_D007267</vt:lpstr>
      <vt:lpstr>_D007268</vt:lpstr>
      <vt:lpstr>_D007269</vt:lpstr>
      <vt:lpstr>_D007270</vt:lpstr>
      <vt:lpstr>_D007271</vt:lpstr>
      <vt:lpstr>_D007272</vt:lpstr>
      <vt:lpstr>_D007273</vt:lpstr>
      <vt:lpstr>_D007274</vt:lpstr>
      <vt:lpstr>_D007275</vt:lpstr>
      <vt:lpstr>_D007276</vt:lpstr>
      <vt:lpstr>_D007277</vt:lpstr>
      <vt:lpstr>_D007278</vt:lpstr>
      <vt:lpstr>_D007279</vt:lpstr>
      <vt:lpstr>_D007280</vt:lpstr>
      <vt:lpstr>_D007281</vt:lpstr>
      <vt:lpstr>_D007282</vt:lpstr>
      <vt:lpstr>_D007283</vt:lpstr>
      <vt:lpstr>_D007284</vt:lpstr>
      <vt:lpstr>_D007285</vt:lpstr>
      <vt:lpstr>_D007286</vt:lpstr>
      <vt:lpstr>_D007287</vt:lpstr>
      <vt:lpstr>_D007288</vt:lpstr>
      <vt:lpstr>_D007289</vt:lpstr>
      <vt:lpstr>_D007290</vt:lpstr>
      <vt:lpstr>_D007291</vt:lpstr>
      <vt:lpstr>_D007292</vt:lpstr>
      <vt:lpstr>_D007299</vt:lpstr>
      <vt:lpstr>_D007300</vt:lpstr>
      <vt:lpstr>_D007304</vt:lpstr>
      <vt:lpstr>_D007305</vt:lpstr>
      <vt:lpstr>_D007306</vt:lpstr>
      <vt:lpstr>_D007307</vt:lpstr>
      <vt:lpstr>_D007308</vt:lpstr>
      <vt:lpstr>_D007309</vt:lpstr>
      <vt:lpstr>_D007310</vt:lpstr>
      <vt:lpstr>_D007311</vt:lpstr>
      <vt:lpstr>_D007312</vt:lpstr>
      <vt:lpstr>_D007313</vt:lpstr>
      <vt:lpstr>_D007314</vt:lpstr>
      <vt:lpstr>_D007315</vt:lpstr>
      <vt:lpstr>_D007316</vt:lpstr>
      <vt:lpstr>_D007317</vt:lpstr>
      <vt:lpstr>_D007318</vt:lpstr>
      <vt:lpstr>_D007319</vt:lpstr>
      <vt:lpstr>_D007320</vt:lpstr>
      <vt:lpstr>_D007321</vt:lpstr>
      <vt:lpstr>_D007322</vt:lpstr>
      <vt:lpstr>_D007323</vt:lpstr>
      <vt:lpstr>_D007324</vt:lpstr>
      <vt:lpstr>_D007325</vt:lpstr>
      <vt:lpstr>_D007326</vt:lpstr>
      <vt:lpstr>_D007327</vt:lpstr>
      <vt:lpstr>_D007328</vt:lpstr>
      <vt:lpstr>_D007329</vt:lpstr>
      <vt:lpstr>_D007330</vt:lpstr>
      <vt:lpstr>_D007331</vt:lpstr>
      <vt:lpstr>_D007332</vt:lpstr>
      <vt:lpstr>_D007333</vt:lpstr>
      <vt:lpstr>_D007334</vt:lpstr>
      <vt:lpstr>_D007335</vt:lpstr>
      <vt:lpstr>_D007336</vt:lpstr>
      <vt:lpstr>_D007337</vt:lpstr>
      <vt:lpstr>_D007338</vt:lpstr>
      <vt:lpstr>_D007339</vt:lpstr>
      <vt:lpstr>_D007340</vt:lpstr>
      <vt:lpstr>_D007341</vt:lpstr>
      <vt:lpstr>_D007342</vt:lpstr>
      <vt:lpstr>_D007343</vt:lpstr>
      <vt:lpstr>_D007344</vt:lpstr>
      <vt:lpstr>_D007345</vt:lpstr>
      <vt:lpstr>_D007346</vt:lpstr>
      <vt:lpstr>_D007347</vt:lpstr>
      <vt:lpstr>_D007348</vt:lpstr>
      <vt:lpstr>_D007349</vt:lpstr>
      <vt:lpstr>_D007350</vt:lpstr>
      <vt:lpstr>_D007351</vt:lpstr>
      <vt:lpstr>_D007352</vt:lpstr>
      <vt:lpstr>_D007353</vt:lpstr>
      <vt:lpstr>_D007354</vt:lpstr>
      <vt:lpstr>_D007355</vt:lpstr>
      <vt:lpstr>_D007356</vt:lpstr>
      <vt:lpstr>_D007357</vt:lpstr>
      <vt:lpstr>_D007358</vt:lpstr>
      <vt:lpstr>_D007359</vt:lpstr>
      <vt:lpstr>_D007360</vt:lpstr>
      <vt:lpstr>_D007361</vt:lpstr>
      <vt:lpstr>_D007362</vt:lpstr>
      <vt:lpstr>_D007363</vt:lpstr>
      <vt:lpstr>_D007364</vt:lpstr>
      <vt:lpstr>_D007365</vt:lpstr>
      <vt:lpstr>_D007366</vt:lpstr>
      <vt:lpstr>_D007367</vt:lpstr>
      <vt:lpstr>_D007368</vt:lpstr>
      <vt:lpstr>_D007369</vt:lpstr>
      <vt:lpstr>_D007370</vt:lpstr>
      <vt:lpstr>_D007371</vt:lpstr>
      <vt:lpstr>_D007372</vt:lpstr>
      <vt:lpstr>_D007373</vt:lpstr>
      <vt:lpstr>_D007374</vt:lpstr>
      <vt:lpstr>_D007375</vt:lpstr>
      <vt:lpstr>_D007376</vt:lpstr>
      <vt:lpstr>_D007377</vt:lpstr>
      <vt:lpstr>_D007378</vt:lpstr>
      <vt:lpstr>_D007379</vt:lpstr>
      <vt:lpstr>_D007380</vt:lpstr>
      <vt:lpstr>_D007381</vt:lpstr>
      <vt:lpstr>_D007382</vt:lpstr>
      <vt:lpstr>_D007383</vt:lpstr>
      <vt:lpstr>_D007384</vt:lpstr>
      <vt:lpstr>_D007385</vt:lpstr>
      <vt:lpstr>_D007386</vt:lpstr>
      <vt:lpstr>_D007387</vt:lpstr>
      <vt:lpstr>_D007388</vt:lpstr>
      <vt:lpstr>_D007389</vt:lpstr>
      <vt:lpstr>_D007390</vt:lpstr>
      <vt:lpstr>_D007391</vt:lpstr>
      <vt:lpstr>_D007392</vt:lpstr>
      <vt:lpstr>_D007393</vt:lpstr>
      <vt:lpstr>_D007394</vt:lpstr>
      <vt:lpstr>_D007395</vt:lpstr>
      <vt:lpstr>_D007396</vt:lpstr>
      <vt:lpstr>_D007397</vt:lpstr>
      <vt:lpstr>_D007398</vt:lpstr>
      <vt:lpstr>_D007399</vt:lpstr>
      <vt:lpstr>_D007400</vt:lpstr>
      <vt:lpstr>_D007401</vt:lpstr>
      <vt:lpstr>_D007402</vt:lpstr>
      <vt:lpstr>_D007403</vt:lpstr>
      <vt:lpstr>_D007404</vt:lpstr>
      <vt:lpstr>_D007405</vt:lpstr>
      <vt:lpstr>_D007406</vt:lpstr>
      <vt:lpstr>_D007407</vt:lpstr>
      <vt:lpstr>_D007408</vt:lpstr>
      <vt:lpstr>_D007409</vt:lpstr>
      <vt:lpstr>_D007410</vt:lpstr>
      <vt:lpstr>_D007411</vt:lpstr>
      <vt:lpstr>_D007412</vt:lpstr>
      <vt:lpstr>_D007413</vt:lpstr>
      <vt:lpstr>_D007414</vt:lpstr>
      <vt:lpstr>_D007415</vt:lpstr>
      <vt:lpstr>_D007416</vt:lpstr>
      <vt:lpstr>_D007417</vt:lpstr>
      <vt:lpstr>_D007418</vt:lpstr>
      <vt:lpstr>_D007419</vt:lpstr>
      <vt:lpstr>_D007420</vt:lpstr>
      <vt:lpstr>_D007421</vt:lpstr>
      <vt:lpstr>_D007422</vt:lpstr>
      <vt:lpstr>_D007423</vt:lpstr>
      <vt:lpstr>_D007424</vt:lpstr>
      <vt:lpstr>_D007425</vt:lpstr>
      <vt:lpstr>_D007426</vt:lpstr>
      <vt:lpstr>_D007427</vt:lpstr>
      <vt:lpstr>_D007428</vt:lpstr>
      <vt:lpstr>_D007429</vt:lpstr>
      <vt:lpstr>_D007430</vt:lpstr>
      <vt:lpstr>_D007431</vt:lpstr>
      <vt:lpstr>_D007432</vt:lpstr>
      <vt:lpstr>_D007433</vt:lpstr>
      <vt:lpstr>_D007434</vt:lpstr>
      <vt:lpstr>_D007435</vt:lpstr>
      <vt:lpstr>_D007436</vt:lpstr>
      <vt:lpstr>_D007437</vt:lpstr>
      <vt:lpstr>_D007438</vt:lpstr>
      <vt:lpstr>_D007439</vt:lpstr>
      <vt:lpstr>_D007440</vt:lpstr>
      <vt:lpstr>_D007441</vt:lpstr>
      <vt:lpstr>_D007442</vt:lpstr>
      <vt:lpstr>_D007443</vt:lpstr>
      <vt:lpstr>_D007444</vt:lpstr>
      <vt:lpstr>_D007445</vt:lpstr>
      <vt:lpstr>_D007446</vt:lpstr>
      <vt:lpstr>_D007447</vt:lpstr>
      <vt:lpstr>_D007448</vt:lpstr>
      <vt:lpstr>_D007449</vt:lpstr>
      <vt:lpstr>_D007450</vt:lpstr>
      <vt:lpstr>_D007451</vt:lpstr>
      <vt:lpstr>_D007452</vt:lpstr>
      <vt:lpstr>_D007453</vt:lpstr>
      <vt:lpstr>_D007454</vt:lpstr>
      <vt:lpstr>_D007455</vt:lpstr>
      <vt:lpstr>_D007456</vt:lpstr>
      <vt:lpstr>_D007457</vt:lpstr>
      <vt:lpstr>_D007458</vt:lpstr>
      <vt:lpstr>_D007459</vt:lpstr>
      <vt:lpstr>_D007460</vt:lpstr>
      <vt:lpstr>_D007461</vt:lpstr>
      <vt:lpstr>_D007462</vt:lpstr>
      <vt:lpstr>_D007463</vt:lpstr>
      <vt:lpstr>_D007464</vt:lpstr>
      <vt:lpstr>_D007465</vt:lpstr>
      <vt:lpstr>_D007466</vt:lpstr>
      <vt:lpstr>_D007467</vt:lpstr>
      <vt:lpstr>_D007468</vt:lpstr>
      <vt:lpstr>_D007469</vt:lpstr>
      <vt:lpstr>_D007470</vt:lpstr>
      <vt:lpstr>_D007471</vt:lpstr>
      <vt:lpstr>_D007472</vt:lpstr>
      <vt:lpstr>_D007473</vt:lpstr>
      <vt:lpstr>_D007474</vt:lpstr>
      <vt:lpstr>_D007475</vt:lpstr>
      <vt:lpstr>_D007476</vt:lpstr>
      <vt:lpstr>_D007477</vt:lpstr>
      <vt:lpstr>_D007478</vt:lpstr>
      <vt:lpstr>_D007479</vt:lpstr>
      <vt:lpstr>_D007480</vt:lpstr>
      <vt:lpstr>_D007481</vt:lpstr>
      <vt:lpstr>_D007482</vt:lpstr>
      <vt:lpstr>_D007483</vt:lpstr>
      <vt:lpstr>_D007484</vt:lpstr>
      <vt:lpstr>_D007485</vt:lpstr>
      <vt:lpstr>_D007486</vt:lpstr>
      <vt:lpstr>_D007487</vt:lpstr>
      <vt:lpstr>_D007488</vt:lpstr>
      <vt:lpstr>_D007489</vt:lpstr>
      <vt:lpstr>_D007490</vt:lpstr>
      <vt:lpstr>_D007491</vt:lpstr>
      <vt:lpstr>_D007492</vt:lpstr>
      <vt:lpstr>_D007493</vt:lpstr>
      <vt:lpstr>_D007494</vt:lpstr>
      <vt:lpstr>_D007495</vt:lpstr>
      <vt:lpstr>_D007496</vt:lpstr>
      <vt:lpstr>_D007497</vt:lpstr>
      <vt:lpstr>_D007498</vt:lpstr>
      <vt:lpstr>_D007499</vt:lpstr>
      <vt:lpstr>_D007500</vt:lpstr>
      <vt:lpstr>_D007501</vt:lpstr>
      <vt:lpstr>_D007502</vt:lpstr>
      <vt:lpstr>_D007503</vt:lpstr>
      <vt:lpstr>_D007504</vt:lpstr>
      <vt:lpstr>_D007505</vt:lpstr>
      <vt:lpstr>_D007506</vt:lpstr>
      <vt:lpstr>_D007507</vt:lpstr>
      <vt:lpstr>_D007508</vt:lpstr>
      <vt:lpstr>_D007509</vt:lpstr>
      <vt:lpstr>_D007510</vt:lpstr>
      <vt:lpstr>_D007511</vt:lpstr>
      <vt:lpstr>_D007512</vt:lpstr>
      <vt:lpstr>_D007513</vt:lpstr>
      <vt:lpstr>_D007514</vt:lpstr>
      <vt:lpstr>_D007515</vt:lpstr>
      <vt:lpstr>_D007516</vt:lpstr>
      <vt:lpstr>_D007517</vt:lpstr>
      <vt:lpstr>_D007518</vt:lpstr>
      <vt:lpstr>_D007519</vt:lpstr>
      <vt:lpstr>_D007520</vt:lpstr>
      <vt:lpstr>_D007521</vt:lpstr>
      <vt:lpstr>_D007522</vt:lpstr>
      <vt:lpstr>_D007523</vt:lpstr>
      <vt:lpstr>_D007524</vt:lpstr>
      <vt:lpstr>_D007525</vt:lpstr>
      <vt:lpstr>_D007526</vt:lpstr>
      <vt:lpstr>_D007527</vt:lpstr>
      <vt:lpstr>_D007528</vt:lpstr>
      <vt:lpstr>_D007529</vt:lpstr>
      <vt:lpstr>_D007530</vt:lpstr>
      <vt:lpstr>_D007531</vt:lpstr>
      <vt:lpstr>_D007532</vt:lpstr>
      <vt:lpstr>_D007533</vt:lpstr>
      <vt:lpstr>_D007534</vt:lpstr>
      <vt:lpstr>_D007535</vt:lpstr>
      <vt:lpstr>_D007536</vt:lpstr>
      <vt:lpstr>_D007537</vt:lpstr>
      <vt:lpstr>_D007538</vt:lpstr>
      <vt:lpstr>_D007539</vt:lpstr>
      <vt:lpstr>_D007540</vt:lpstr>
      <vt:lpstr>_D007541</vt:lpstr>
      <vt:lpstr>_D007542</vt:lpstr>
      <vt:lpstr>_D007543</vt:lpstr>
      <vt:lpstr>_D007544</vt:lpstr>
      <vt:lpstr>_D007545</vt:lpstr>
      <vt:lpstr>_D007546</vt:lpstr>
      <vt:lpstr>_D007547</vt:lpstr>
      <vt:lpstr>_D007548</vt:lpstr>
      <vt:lpstr>_D007549</vt:lpstr>
      <vt:lpstr>_D007550</vt:lpstr>
      <vt:lpstr>_D007551</vt:lpstr>
      <vt:lpstr>_D007552</vt:lpstr>
      <vt:lpstr>_D007553</vt:lpstr>
      <vt:lpstr>_D007554</vt:lpstr>
      <vt:lpstr>_D007555</vt:lpstr>
      <vt:lpstr>_D007556</vt:lpstr>
      <vt:lpstr>_D007557</vt:lpstr>
      <vt:lpstr>_D007558</vt:lpstr>
      <vt:lpstr>_D007559</vt:lpstr>
      <vt:lpstr>_D007560</vt:lpstr>
      <vt:lpstr>_D007561</vt:lpstr>
      <vt:lpstr>_D007562</vt:lpstr>
      <vt:lpstr>_D007563</vt:lpstr>
      <vt:lpstr>_D007564</vt:lpstr>
      <vt:lpstr>_D007565</vt:lpstr>
      <vt:lpstr>_D007566</vt:lpstr>
      <vt:lpstr>_D007567</vt:lpstr>
      <vt:lpstr>_D007568</vt:lpstr>
      <vt:lpstr>_D007569</vt:lpstr>
      <vt:lpstr>_D007570</vt:lpstr>
      <vt:lpstr>_D007571</vt:lpstr>
      <vt:lpstr>_D007572</vt:lpstr>
      <vt:lpstr>_D007573</vt:lpstr>
      <vt:lpstr>_D007574</vt:lpstr>
      <vt:lpstr>_D007575</vt:lpstr>
      <vt:lpstr>_D007576</vt:lpstr>
      <vt:lpstr>_D007577</vt:lpstr>
      <vt:lpstr>_D007578</vt:lpstr>
      <vt:lpstr>_D007579</vt:lpstr>
      <vt:lpstr>_D007580</vt:lpstr>
      <vt:lpstr>_D007581</vt:lpstr>
      <vt:lpstr>_D007582</vt:lpstr>
      <vt:lpstr>_D007583</vt:lpstr>
      <vt:lpstr>_D007584</vt:lpstr>
      <vt:lpstr>_D007585</vt:lpstr>
      <vt:lpstr>_D007586</vt:lpstr>
      <vt:lpstr>_D007587</vt:lpstr>
      <vt:lpstr>_D007588</vt:lpstr>
      <vt:lpstr>_D007589</vt:lpstr>
      <vt:lpstr>_D007590</vt:lpstr>
      <vt:lpstr>_D007591</vt:lpstr>
      <vt:lpstr>_D007592</vt:lpstr>
      <vt:lpstr>_D007593</vt:lpstr>
      <vt:lpstr>_D007594</vt:lpstr>
      <vt:lpstr>_D007595</vt:lpstr>
      <vt:lpstr>_D007596</vt:lpstr>
      <vt:lpstr>_D007597</vt:lpstr>
      <vt:lpstr>_D007598</vt:lpstr>
      <vt:lpstr>_D007599</vt:lpstr>
      <vt:lpstr>_D007600</vt:lpstr>
      <vt:lpstr>_D007601</vt:lpstr>
      <vt:lpstr>_D007602</vt:lpstr>
      <vt:lpstr>_D007603</vt:lpstr>
      <vt:lpstr>_D007604</vt:lpstr>
      <vt:lpstr>_D007605</vt:lpstr>
      <vt:lpstr>_D007606</vt:lpstr>
      <vt:lpstr>_D007607</vt:lpstr>
      <vt:lpstr>_D007608</vt:lpstr>
      <vt:lpstr>_D007609</vt:lpstr>
      <vt:lpstr>_D007610</vt:lpstr>
      <vt:lpstr>_D007611</vt:lpstr>
      <vt:lpstr>_D007612</vt:lpstr>
      <vt:lpstr>_D007613</vt:lpstr>
      <vt:lpstr>_D007614</vt:lpstr>
      <vt:lpstr>_D007615</vt:lpstr>
      <vt:lpstr>_D007616</vt:lpstr>
      <vt:lpstr>_D007617</vt:lpstr>
      <vt:lpstr>_D007618</vt:lpstr>
      <vt:lpstr>_D007619</vt:lpstr>
      <vt:lpstr>_D007620</vt:lpstr>
      <vt:lpstr>_D007621</vt:lpstr>
      <vt:lpstr>_D007622</vt:lpstr>
      <vt:lpstr>_D007623</vt:lpstr>
      <vt:lpstr>_D007636</vt:lpstr>
      <vt:lpstr>_D007637</vt:lpstr>
      <vt:lpstr>_D007638</vt:lpstr>
      <vt:lpstr>_D007639</vt:lpstr>
      <vt:lpstr>_D007640</vt:lpstr>
      <vt:lpstr>_D007641</vt:lpstr>
      <vt:lpstr>_D007642</vt:lpstr>
      <vt:lpstr>_D007643</vt:lpstr>
      <vt:lpstr>_D007644</vt:lpstr>
      <vt:lpstr>_D007645</vt:lpstr>
      <vt:lpstr>_D007646</vt:lpstr>
      <vt:lpstr>_D007647</vt:lpstr>
      <vt:lpstr>_D007648</vt:lpstr>
      <vt:lpstr>_D007649</vt:lpstr>
      <vt:lpstr>_D007650</vt:lpstr>
      <vt:lpstr>_D007651</vt:lpstr>
      <vt:lpstr>_D007652</vt:lpstr>
      <vt:lpstr>_D007653</vt:lpstr>
      <vt:lpstr>_D007654</vt:lpstr>
      <vt:lpstr>_D007655</vt:lpstr>
      <vt:lpstr>_D007656</vt:lpstr>
      <vt:lpstr>_D007657</vt:lpstr>
      <vt:lpstr>_D007658</vt:lpstr>
      <vt:lpstr>_D007659</vt:lpstr>
      <vt:lpstr>_D007660</vt:lpstr>
      <vt:lpstr>_D007661</vt:lpstr>
      <vt:lpstr>_D007662</vt:lpstr>
      <vt:lpstr>_D007663</vt:lpstr>
      <vt:lpstr>_D007664</vt:lpstr>
      <vt:lpstr>_D007665</vt:lpstr>
      <vt:lpstr>_D007666</vt:lpstr>
      <vt:lpstr>_D007667</vt:lpstr>
      <vt:lpstr>_D007668</vt:lpstr>
      <vt:lpstr>_D007669</vt:lpstr>
      <vt:lpstr>_D007670</vt:lpstr>
      <vt:lpstr>_D007671</vt:lpstr>
      <vt:lpstr>_D007672</vt:lpstr>
      <vt:lpstr>_D007673</vt:lpstr>
      <vt:lpstr>_D007674</vt:lpstr>
      <vt:lpstr>_D007675</vt:lpstr>
      <vt:lpstr>_D007676</vt:lpstr>
      <vt:lpstr>_D007677</vt:lpstr>
      <vt:lpstr>_D007678</vt:lpstr>
      <vt:lpstr>_D007679</vt:lpstr>
      <vt:lpstr>_D007680</vt:lpstr>
      <vt:lpstr>_D007681</vt:lpstr>
      <vt:lpstr>_D007682</vt:lpstr>
      <vt:lpstr>_D007683</vt:lpstr>
      <vt:lpstr>_D007684</vt:lpstr>
      <vt:lpstr>_D007685</vt:lpstr>
      <vt:lpstr>_D007686</vt:lpstr>
      <vt:lpstr>_D007687</vt:lpstr>
      <vt:lpstr>_D007688</vt:lpstr>
      <vt:lpstr>_D007689</vt:lpstr>
      <vt:lpstr>_D007690</vt:lpstr>
      <vt:lpstr>_D007691</vt:lpstr>
      <vt:lpstr>_D007692</vt:lpstr>
      <vt:lpstr>_D007693</vt:lpstr>
      <vt:lpstr>_D007694</vt:lpstr>
      <vt:lpstr>_D007695</vt:lpstr>
      <vt:lpstr>_D007696</vt:lpstr>
      <vt:lpstr>_D007697</vt:lpstr>
      <vt:lpstr>_D007698</vt:lpstr>
      <vt:lpstr>_D007699</vt:lpstr>
      <vt:lpstr>_D007700</vt:lpstr>
      <vt:lpstr>_D007701</vt:lpstr>
      <vt:lpstr>_D007702</vt:lpstr>
      <vt:lpstr>_D007703</vt:lpstr>
      <vt:lpstr>_D007704</vt:lpstr>
      <vt:lpstr>_D007705</vt:lpstr>
      <vt:lpstr>_D007706</vt:lpstr>
      <vt:lpstr>_D007707</vt:lpstr>
      <vt:lpstr>_D007708</vt:lpstr>
      <vt:lpstr>_D007709</vt:lpstr>
      <vt:lpstr>_D007710</vt:lpstr>
      <vt:lpstr>_D007711</vt:lpstr>
      <vt:lpstr>_D007712</vt:lpstr>
      <vt:lpstr>_D007713</vt:lpstr>
      <vt:lpstr>_D007714</vt:lpstr>
      <vt:lpstr>_D007715</vt:lpstr>
      <vt:lpstr>_D007716</vt:lpstr>
      <vt:lpstr>_D007717</vt:lpstr>
      <vt:lpstr>_D007718</vt:lpstr>
      <vt:lpstr>_D007719</vt:lpstr>
      <vt:lpstr>_D007720</vt:lpstr>
      <vt:lpstr>_D007721</vt:lpstr>
      <vt:lpstr>_D007722</vt:lpstr>
      <vt:lpstr>_D007723</vt:lpstr>
      <vt:lpstr>_D007724</vt:lpstr>
      <vt:lpstr>_D007725</vt:lpstr>
      <vt:lpstr>_D007726</vt:lpstr>
      <vt:lpstr>_D007727</vt:lpstr>
      <vt:lpstr>_D007728</vt:lpstr>
      <vt:lpstr>_D007729</vt:lpstr>
      <vt:lpstr>_D007730</vt:lpstr>
      <vt:lpstr>_D007731</vt:lpstr>
      <vt:lpstr>_D007732</vt:lpstr>
      <vt:lpstr>_D007733</vt:lpstr>
      <vt:lpstr>_D007734</vt:lpstr>
      <vt:lpstr>_D007735</vt:lpstr>
      <vt:lpstr>_D007736</vt:lpstr>
      <vt:lpstr>_D007737</vt:lpstr>
      <vt:lpstr>_D007738</vt:lpstr>
      <vt:lpstr>_D007739</vt:lpstr>
      <vt:lpstr>_D007740</vt:lpstr>
      <vt:lpstr>_D007741</vt:lpstr>
      <vt:lpstr>_D007742</vt:lpstr>
      <vt:lpstr>_D007743</vt:lpstr>
      <vt:lpstr>_D007744</vt:lpstr>
      <vt:lpstr>_D007745</vt:lpstr>
      <vt:lpstr>_D007746</vt:lpstr>
      <vt:lpstr>_D007747</vt:lpstr>
      <vt:lpstr>_D007748</vt:lpstr>
      <vt:lpstr>_D007749</vt:lpstr>
      <vt:lpstr>_D007750</vt:lpstr>
      <vt:lpstr>_D007751</vt:lpstr>
      <vt:lpstr>_D007752</vt:lpstr>
      <vt:lpstr>_D007753</vt:lpstr>
      <vt:lpstr>_D007754</vt:lpstr>
      <vt:lpstr>_D007755</vt:lpstr>
      <vt:lpstr>_D007756</vt:lpstr>
      <vt:lpstr>_D007757</vt:lpstr>
      <vt:lpstr>_D007758</vt:lpstr>
      <vt:lpstr>_D007759</vt:lpstr>
      <vt:lpstr>_D007760</vt:lpstr>
      <vt:lpstr>_D007761</vt:lpstr>
      <vt:lpstr>_D007762</vt:lpstr>
      <vt:lpstr>_D007763</vt:lpstr>
      <vt:lpstr>_D007764</vt:lpstr>
      <vt:lpstr>_D007765</vt:lpstr>
      <vt:lpstr>_D007766</vt:lpstr>
      <vt:lpstr>_D007767</vt:lpstr>
      <vt:lpstr>_D007768</vt:lpstr>
      <vt:lpstr>_D007769</vt:lpstr>
      <vt:lpstr>_D007770</vt:lpstr>
      <vt:lpstr>_D007771</vt:lpstr>
      <vt:lpstr>_D007772</vt:lpstr>
      <vt:lpstr>_D007773</vt:lpstr>
      <vt:lpstr>_D007774</vt:lpstr>
      <vt:lpstr>_D007775</vt:lpstr>
      <vt:lpstr>_D007776</vt:lpstr>
      <vt:lpstr>_D007777</vt:lpstr>
      <vt:lpstr>_D007778</vt:lpstr>
      <vt:lpstr>_D007779</vt:lpstr>
      <vt:lpstr>_D007780</vt:lpstr>
      <vt:lpstr>_D007781</vt:lpstr>
      <vt:lpstr>_D007782</vt:lpstr>
      <vt:lpstr>_D007783</vt:lpstr>
      <vt:lpstr>_D007784</vt:lpstr>
      <vt:lpstr>_D007785</vt:lpstr>
      <vt:lpstr>_D007786</vt:lpstr>
      <vt:lpstr>_D007787</vt:lpstr>
      <vt:lpstr>_D007788</vt:lpstr>
      <vt:lpstr>_D007789</vt:lpstr>
      <vt:lpstr>_D007790</vt:lpstr>
      <vt:lpstr>_D007791</vt:lpstr>
      <vt:lpstr>_D007792</vt:lpstr>
      <vt:lpstr>_D007793</vt:lpstr>
      <vt:lpstr>_D007794</vt:lpstr>
      <vt:lpstr>_D007795</vt:lpstr>
      <vt:lpstr>_D007802</vt:lpstr>
      <vt:lpstr>_D007803</vt:lpstr>
      <vt:lpstr>_D007807</vt:lpstr>
      <vt:lpstr>_D007811</vt:lpstr>
      <vt:lpstr>_D007812</vt:lpstr>
      <vt:lpstr>_D007813</vt:lpstr>
      <vt:lpstr>_D007814</vt:lpstr>
      <vt:lpstr>_D007815</vt:lpstr>
      <vt:lpstr>_D007816</vt:lpstr>
      <vt:lpstr>_D007817</vt:lpstr>
      <vt:lpstr>_D007818</vt:lpstr>
      <vt:lpstr>_D007819</vt:lpstr>
      <vt:lpstr>_D007820</vt:lpstr>
      <vt:lpstr>_D007821</vt:lpstr>
      <vt:lpstr>_D007822</vt:lpstr>
      <vt:lpstr>_D007823</vt:lpstr>
      <vt:lpstr>_D007824</vt:lpstr>
      <vt:lpstr>_D007825</vt:lpstr>
      <vt:lpstr>_D007826</vt:lpstr>
      <vt:lpstr>_D007827</vt:lpstr>
      <vt:lpstr>_D007828</vt:lpstr>
      <vt:lpstr>_D007829</vt:lpstr>
      <vt:lpstr>_D007830</vt:lpstr>
      <vt:lpstr>_D007831</vt:lpstr>
      <vt:lpstr>_D007832</vt:lpstr>
      <vt:lpstr>_D007833</vt:lpstr>
      <vt:lpstr>_D007834</vt:lpstr>
      <vt:lpstr>_D007835</vt:lpstr>
      <vt:lpstr>_D007836</vt:lpstr>
      <vt:lpstr>_D007837</vt:lpstr>
      <vt:lpstr>_D007838</vt:lpstr>
      <vt:lpstr>_D007839</vt:lpstr>
      <vt:lpstr>_D007840</vt:lpstr>
      <vt:lpstr>_D007841</vt:lpstr>
      <vt:lpstr>_D007842</vt:lpstr>
      <vt:lpstr>_D007843</vt:lpstr>
      <vt:lpstr>_D007844</vt:lpstr>
      <vt:lpstr>_D007845</vt:lpstr>
      <vt:lpstr>_D007846</vt:lpstr>
      <vt:lpstr>_D007847</vt:lpstr>
      <vt:lpstr>_D007848</vt:lpstr>
      <vt:lpstr>_D007849</vt:lpstr>
      <vt:lpstr>_D007850</vt:lpstr>
      <vt:lpstr>_D007851</vt:lpstr>
      <vt:lpstr>_D007852</vt:lpstr>
      <vt:lpstr>_D007853</vt:lpstr>
      <vt:lpstr>_D007854</vt:lpstr>
      <vt:lpstr>_D007855</vt:lpstr>
      <vt:lpstr>_D007856</vt:lpstr>
      <vt:lpstr>_D007857</vt:lpstr>
      <vt:lpstr>_D007858</vt:lpstr>
      <vt:lpstr>_D007859</vt:lpstr>
      <vt:lpstr>_D007860</vt:lpstr>
      <vt:lpstr>_D007861</vt:lpstr>
      <vt:lpstr>_D007862</vt:lpstr>
      <vt:lpstr>_D007863</vt:lpstr>
      <vt:lpstr>_D007864</vt:lpstr>
      <vt:lpstr>_D007865</vt:lpstr>
      <vt:lpstr>_D007866</vt:lpstr>
      <vt:lpstr>_D007867</vt:lpstr>
      <vt:lpstr>_D007868</vt:lpstr>
      <vt:lpstr>_D007869</vt:lpstr>
      <vt:lpstr>_D007870</vt:lpstr>
      <vt:lpstr>_D007871</vt:lpstr>
      <vt:lpstr>_D007872</vt:lpstr>
      <vt:lpstr>_D007873</vt:lpstr>
      <vt:lpstr>_D007874</vt:lpstr>
      <vt:lpstr>_D007875</vt:lpstr>
      <vt:lpstr>_D007876</vt:lpstr>
      <vt:lpstr>_D007877</vt:lpstr>
      <vt:lpstr>_D007878</vt:lpstr>
      <vt:lpstr>_D007879</vt:lpstr>
      <vt:lpstr>_D007880</vt:lpstr>
      <vt:lpstr>_D007881</vt:lpstr>
      <vt:lpstr>_D007882</vt:lpstr>
      <vt:lpstr>_D007883</vt:lpstr>
      <vt:lpstr>_D007884</vt:lpstr>
      <vt:lpstr>_D007885</vt:lpstr>
      <vt:lpstr>_D007886</vt:lpstr>
      <vt:lpstr>_D007887</vt:lpstr>
      <vt:lpstr>_D007888</vt:lpstr>
      <vt:lpstr>_D007889</vt:lpstr>
      <vt:lpstr>_D007890</vt:lpstr>
      <vt:lpstr>_D007891</vt:lpstr>
      <vt:lpstr>_D007892</vt:lpstr>
      <vt:lpstr>_D007893</vt:lpstr>
      <vt:lpstr>_D007894</vt:lpstr>
      <vt:lpstr>_D007895</vt:lpstr>
      <vt:lpstr>_D007896</vt:lpstr>
      <vt:lpstr>_D007897</vt:lpstr>
      <vt:lpstr>_D007898</vt:lpstr>
      <vt:lpstr>_D007899</vt:lpstr>
      <vt:lpstr>_D007900</vt:lpstr>
      <vt:lpstr>_D007901</vt:lpstr>
      <vt:lpstr>_D007902</vt:lpstr>
      <vt:lpstr>_D007903</vt:lpstr>
      <vt:lpstr>_D007904</vt:lpstr>
      <vt:lpstr>_D007905</vt:lpstr>
      <vt:lpstr>_D007906</vt:lpstr>
      <vt:lpstr>_D007907</vt:lpstr>
      <vt:lpstr>_D007908</vt:lpstr>
      <vt:lpstr>_D007909</vt:lpstr>
      <vt:lpstr>_D007910</vt:lpstr>
      <vt:lpstr>_D007926</vt:lpstr>
      <vt:lpstr>_D007927</vt:lpstr>
      <vt:lpstr>_D007928</vt:lpstr>
      <vt:lpstr>_D007929</vt:lpstr>
      <vt:lpstr>_D007930</vt:lpstr>
      <vt:lpstr>_D007931</vt:lpstr>
      <vt:lpstr>_D007932</vt:lpstr>
      <vt:lpstr>_D007933</vt:lpstr>
      <vt:lpstr>_D007934</vt:lpstr>
      <vt:lpstr>_D007935</vt:lpstr>
      <vt:lpstr>_D007936</vt:lpstr>
      <vt:lpstr>_D007937</vt:lpstr>
      <vt:lpstr>_D007938</vt:lpstr>
      <vt:lpstr>_D007939</vt:lpstr>
      <vt:lpstr>_D007940</vt:lpstr>
      <vt:lpstr>_D007944</vt:lpstr>
      <vt:lpstr>_D007945</vt:lpstr>
      <vt:lpstr>_D007946</vt:lpstr>
      <vt:lpstr>_D007947</vt:lpstr>
      <vt:lpstr>_D007948</vt:lpstr>
      <vt:lpstr>_D007952</vt:lpstr>
      <vt:lpstr>_D007953</vt:lpstr>
      <vt:lpstr>_D007954</vt:lpstr>
      <vt:lpstr>_D007955</vt:lpstr>
      <vt:lpstr>_D007956</vt:lpstr>
      <vt:lpstr>_D007957</vt:lpstr>
      <vt:lpstr>_D007958</vt:lpstr>
      <vt:lpstr>_D007959</vt:lpstr>
      <vt:lpstr>_D007960</vt:lpstr>
      <vt:lpstr>_D007961</vt:lpstr>
      <vt:lpstr>_D007962</vt:lpstr>
      <vt:lpstr>_D007963</vt:lpstr>
      <vt:lpstr>_D007964</vt:lpstr>
      <vt:lpstr>_D007965</vt:lpstr>
      <vt:lpstr>_D007966</vt:lpstr>
      <vt:lpstr>_D007970</vt:lpstr>
      <vt:lpstr>_D007971</vt:lpstr>
      <vt:lpstr>_D007972</vt:lpstr>
      <vt:lpstr>_D007973</vt:lpstr>
      <vt:lpstr>_D007974</vt:lpstr>
      <vt:lpstr>_D007975</vt:lpstr>
      <vt:lpstr>_D007976</vt:lpstr>
      <vt:lpstr>_D007977</vt:lpstr>
      <vt:lpstr>_D007978</vt:lpstr>
      <vt:lpstr>_D007979</vt:lpstr>
      <vt:lpstr>_D007980</vt:lpstr>
      <vt:lpstr>_D007981</vt:lpstr>
      <vt:lpstr>_D007982</vt:lpstr>
      <vt:lpstr>_D007983</vt:lpstr>
      <vt:lpstr>_D007984</vt:lpstr>
      <vt:lpstr>_D007985</vt:lpstr>
      <vt:lpstr>_D007986</vt:lpstr>
      <vt:lpstr>_D007987</vt:lpstr>
      <vt:lpstr>_D007988</vt:lpstr>
      <vt:lpstr>_D007989</vt:lpstr>
      <vt:lpstr>_D007990</vt:lpstr>
      <vt:lpstr>_D007991</vt:lpstr>
      <vt:lpstr>_D007992</vt:lpstr>
      <vt:lpstr>_D007993</vt:lpstr>
      <vt:lpstr>_D007994</vt:lpstr>
      <vt:lpstr>_D007995</vt:lpstr>
      <vt:lpstr>_D007996</vt:lpstr>
      <vt:lpstr>_D007997</vt:lpstr>
      <vt:lpstr>_D007998</vt:lpstr>
      <vt:lpstr>_D007999</vt:lpstr>
      <vt:lpstr>_D008031</vt:lpstr>
      <vt:lpstr>_D008032</vt:lpstr>
      <vt:lpstr>_D008033</vt:lpstr>
      <vt:lpstr>_D008034</vt:lpstr>
      <vt:lpstr>_D008035</vt:lpstr>
      <vt:lpstr>_D008036</vt:lpstr>
      <vt:lpstr>_D008037</vt:lpstr>
      <vt:lpstr>_D008038</vt:lpstr>
      <vt:lpstr>_D008039</vt:lpstr>
      <vt:lpstr>_D008040</vt:lpstr>
      <vt:lpstr>_D008041</vt:lpstr>
      <vt:lpstr>_D008042</vt:lpstr>
      <vt:lpstr>_D008043</vt:lpstr>
      <vt:lpstr>_D008044</vt:lpstr>
      <vt:lpstr>_D008045</vt:lpstr>
      <vt:lpstr>_D008046</vt:lpstr>
      <vt:lpstr>_D008047</vt:lpstr>
      <vt:lpstr>_D008048</vt:lpstr>
      <vt:lpstr>_D008049</vt:lpstr>
      <vt:lpstr>_D008050</vt:lpstr>
      <vt:lpstr>_D008051</vt:lpstr>
      <vt:lpstr>_D008052</vt:lpstr>
      <vt:lpstr>_D008053</vt:lpstr>
      <vt:lpstr>_D008054</vt:lpstr>
      <vt:lpstr>_D008055</vt:lpstr>
      <vt:lpstr>_D008056</vt:lpstr>
      <vt:lpstr>_D008057</vt:lpstr>
      <vt:lpstr>_D008058</vt:lpstr>
      <vt:lpstr>_D008059</vt:lpstr>
      <vt:lpstr>_D008060</vt:lpstr>
      <vt:lpstr>_D008061</vt:lpstr>
      <vt:lpstr>_D008062</vt:lpstr>
      <vt:lpstr>_D008063</vt:lpstr>
      <vt:lpstr>_D008064</vt:lpstr>
      <vt:lpstr>_D008065</vt:lpstr>
      <vt:lpstr>_D008066</vt:lpstr>
      <vt:lpstr>_D008067</vt:lpstr>
      <vt:lpstr>_D008068</vt:lpstr>
      <vt:lpstr>_D008069</vt:lpstr>
      <vt:lpstr>_D008070</vt:lpstr>
      <vt:lpstr>_D008071</vt:lpstr>
      <vt:lpstr>_D008072</vt:lpstr>
      <vt:lpstr>_D008073</vt:lpstr>
      <vt:lpstr>_D008074</vt:lpstr>
      <vt:lpstr>_D008075</vt:lpstr>
      <vt:lpstr>_D008076</vt:lpstr>
      <vt:lpstr>_D008077</vt:lpstr>
      <vt:lpstr>_D008078</vt:lpstr>
      <vt:lpstr>_D008079</vt:lpstr>
      <vt:lpstr>_D008080</vt:lpstr>
      <vt:lpstr>_D008081</vt:lpstr>
      <vt:lpstr>_D008085</vt:lpstr>
      <vt:lpstr>_D008086</vt:lpstr>
      <vt:lpstr>_D008087</vt:lpstr>
      <vt:lpstr>_D008088</vt:lpstr>
      <vt:lpstr>_D008089</vt:lpstr>
      <vt:lpstr>_D008090</vt:lpstr>
      <vt:lpstr>_D008091</vt:lpstr>
      <vt:lpstr>_D008092</vt:lpstr>
      <vt:lpstr>_D008093</vt:lpstr>
      <vt:lpstr>_D008094</vt:lpstr>
      <vt:lpstr>_D008095</vt:lpstr>
      <vt:lpstr>_D008096</vt:lpstr>
      <vt:lpstr>_D008097</vt:lpstr>
      <vt:lpstr>_D008098</vt:lpstr>
      <vt:lpstr>_D008099</vt:lpstr>
      <vt:lpstr>_D008100</vt:lpstr>
      <vt:lpstr>_D008101</vt:lpstr>
      <vt:lpstr>_D008102</vt:lpstr>
      <vt:lpstr>_D008103</vt:lpstr>
      <vt:lpstr>_D008104</vt:lpstr>
      <vt:lpstr>_D008105</vt:lpstr>
      <vt:lpstr>_D008106</vt:lpstr>
      <vt:lpstr>_D008107</vt:lpstr>
      <vt:lpstr>_D008108</vt:lpstr>
      <vt:lpstr>_D008109</vt:lpstr>
      <vt:lpstr>_D008110</vt:lpstr>
      <vt:lpstr>_D008111</vt:lpstr>
      <vt:lpstr>_D008112</vt:lpstr>
      <vt:lpstr>_D008115</vt:lpstr>
      <vt:lpstr>_D008116</vt:lpstr>
      <vt:lpstr>_D008117</vt:lpstr>
      <vt:lpstr>_D008118</vt:lpstr>
      <vt:lpstr>_D008119</vt:lpstr>
      <vt:lpstr>_D008120</vt:lpstr>
      <vt:lpstr>_D008121</vt:lpstr>
      <vt:lpstr>_D008122</vt:lpstr>
      <vt:lpstr>_D008123</vt:lpstr>
      <vt:lpstr>_D008124</vt:lpstr>
      <vt:lpstr>_D008125</vt:lpstr>
      <vt:lpstr>_D008126</vt:lpstr>
      <vt:lpstr>_D008127</vt:lpstr>
      <vt:lpstr>_D008128</vt:lpstr>
      <vt:lpstr>_D008129</vt:lpstr>
      <vt:lpstr>_D008130</vt:lpstr>
      <vt:lpstr>_D008132</vt:lpstr>
      <vt:lpstr>_D008133</vt:lpstr>
      <vt:lpstr>_D008134</vt:lpstr>
      <vt:lpstr>_D008135</vt:lpstr>
      <vt:lpstr>_D008136</vt:lpstr>
      <vt:lpstr>_D008137</vt:lpstr>
      <vt:lpstr>_D008138</vt:lpstr>
      <vt:lpstr>_D008139</vt:lpstr>
      <vt:lpstr>_D008140</vt:lpstr>
      <vt:lpstr>_D008141</vt:lpstr>
      <vt:lpstr>_D008142</vt:lpstr>
      <vt:lpstr>_D008143</vt:lpstr>
      <vt:lpstr>_D008144</vt:lpstr>
      <vt:lpstr>_D008145</vt:lpstr>
      <vt:lpstr>_D008146</vt:lpstr>
      <vt:lpstr>_D008147</vt:lpstr>
      <vt:lpstr>_D008148</vt:lpstr>
      <vt:lpstr>_D008149</vt:lpstr>
      <vt:lpstr>_D008150</vt:lpstr>
      <vt:lpstr>_D008151</vt:lpstr>
      <vt:lpstr>_D008152</vt:lpstr>
      <vt:lpstr>_D008153</vt:lpstr>
      <vt:lpstr>_D008154</vt:lpstr>
      <vt:lpstr>_D008155</vt:lpstr>
      <vt:lpstr>_D008156</vt:lpstr>
      <vt:lpstr>_D008157</vt:lpstr>
      <vt:lpstr>_D008158</vt:lpstr>
      <vt:lpstr>_D008159</vt:lpstr>
      <vt:lpstr>_D008160</vt:lpstr>
      <vt:lpstr>_D008161</vt:lpstr>
      <vt:lpstr>_D008162</vt:lpstr>
      <vt:lpstr>_D008163</vt:lpstr>
      <vt:lpstr>_D008164</vt:lpstr>
      <vt:lpstr>_D008165</vt:lpstr>
      <vt:lpstr>_D008166</vt:lpstr>
      <vt:lpstr>_D008167</vt:lpstr>
      <vt:lpstr>_D008168</vt:lpstr>
      <vt:lpstr>_D008169</vt:lpstr>
      <vt:lpstr>_D008170</vt:lpstr>
      <vt:lpstr>_D008171</vt:lpstr>
      <vt:lpstr>_D008172</vt:lpstr>
      <vt:lpstr>_D008173</vt:lpstr>
      <vt:lpstr>_D008174</vt:lpstr>
      <vt:lpstr>_D008175</vt:lpstr>
      <vt:lpstr>_D008176</vt:lpstr>
      <vt:lpstr>_D008177</vt:lpstr>
      <vt:lpstr>_D008178</vt:lpstr>
      <vt:lpstr>_D008179</vt:lpstr>
      <vt:lpstr>_D008180</vt:lpstr>
      <vt:lpstr>_D008181</vt:lpstr>
      <vt:lpstr>_D008182</vt:lpstr>
      <vt:lpstr>_D008183</vt:lpstr>
      <vt:lpstr>_D008184</vt:lpstr>
      <vt:lpstr>_D008185</vt:lpstr>
      <vt:lpstr>_D008186</vt:lpstr>
      <vt:lpstr>_D008187</vt:lpstr>
      <vt:lpstr>_D008188</vt:lpstr>
      <vt:lpstr>_D008193</vt:lpstr>
      <vt:lpstr>_D008194</vt:lpstr>
      <vt:lpstr>_D008195</vt:lpstr>
      <vt:lpstr>_D008196</vt:lpstr>
      <vt:lpstr>_D008197</vt:lpstr>
      <vt:lpstr>_D008198</vt:lpstr>
      <vt:lpstr>_D008199</vt:lpstr>
      <vt:lpstr>_D008200</vt:lpstr>
      <vt:lpstr>_D008201</vt:lpstr>
      <vt:lpstr>_D008202</vt:lpstr>
      <vt:lpstr>_D008203</vt:lpstr>
      <vt:lpstr>_D008204</vt:lpstr>
      <vt:lpstr>_D008205</vt:lpstr>
      <vt:lpstr>_D008206</vt:lpstr>
      <vt:lpstr>_D008207</vt:lpstr>
      <vt:lpstr>_D008208</vt:lpstr>
      <vt:lpstr>_D008209</vt:lpstr>
      <vt:lpstr>_D008210</vt:lpstr>
      <vt:lpstr>_D008212</vt:lpstr>
      <vt:lpstr>_D008213</vt:lpstr>
      <vt:lpstr>_D008214</vt:lpstr>
      <vt:lpstr>_D008215</vt:lpstr>
      <vt:lpstr>_D008216</vt:lpstr>
      <vt:lpstr>_D008217</vt:lpstr>
      <vt:lpstr>_D008218</vt:lpstr>
      <vt:lpstr>_D008219</vt:lpstr>
      <vt:lpstr>_D008220</vt:lpstr>
      <vt:lpstr>_D008221</vt:lpstr>
      <vt:lpstr>_D008222</vt:lpstr>
      <vt:lpstr>_D008223</vt:lpstr>
      <vt:lpstr>_D008224</vt:lpstr>
      <vt:lpstr>_D008225</vt:lpstr>
      <vt:lpstr>_D008226</vt:lpstr>
      <vt:lpstr>_D008227</vt:lpstr>
      <vt:lpstr>_D008228</vt:lpstr>
      <vt:lpstr>_D008229</vt:lpstr>
      <vt:lpstr>_D008230</vt:lpstr>
      <vt:lpstr>_D008231</vt:lpstr>
      <vt:lpstr>_D008232</vt:lpstr>
      <vt:lpstr>_D008233</vt:lpstr>
      <vt:lpstr>_D008234</vt:lpstr>
      <vt:lpstr>_D008235</vt:lpstr>
      <vt:lpstr>_D008236</vt:lpstr>
      <vt:lpstr>_D008237</vt:lpstr>
      <vt:lpstr>_D008238</vt:lpstr>
      <vt:lpstr>_D008239</vt:lpstr>
      <vt:lpstr>_D008240</vt:lpstr>
      <vt:lpstr>_D008243</vt:lpstr>
      <vt:lpstr>_D008244</vt:lpstr>
      <vt:lpstr>_D008245</vt:lpstr>
      <vt:lpstr>_D008246</vt:lpstr>
      <vt:lpstr>_D008247</vt:lpstr>
      <vt:lpstr>_D008248</vt:lpstr>
      <vt:lpstr>_D008251</vt:lpstr>
      <vt:lpstr>_D008252</vt:lpstr>
      <vt:lpstr>_D008253</vt:lpstr>
      <vt:lpstr>_D008254</vt:lpstr>
      <vt:lpstr>_D008255</vt:lpstr>
      <vt:lpstr>_D008256</vt:lpstr>
      <vt:lpstr>_D008257</vt:lpstr>
      <vt:lpstr>_D008258</vt:lpstr>
      <vt:lpstr>_D008260</vt:lpstr>
      <vt:lpstr>_D008261</vt:lpstr>
      <vt:lpstr>_D008262</vt:lpstr>
      <vt:lpstr>_D008263</vt:lpstr>
      <vt:lpstr>_D008264</vt:lpstr>
      <vt:lpstr>_D008265</vt:lpstr>
      <vt:lpstr>_D008266</vt:lpstr>
      <vt:lpstr>_D008267</vt:lpstr>
      <vt:lpstr>_D008268</vt:lpstr>
      <vt:lpstr>_D008269</vt:lpstr>
      <vt:lpstr>_D008270</vt:lpstr>
      <vt:lpstr>_D008275</vt:lpstr>
      <vt:lpstr>_D008276</vt:lpstr>
      <vt:lpstr>_D008277</vt:lpstr>
      <vt:lpstr>_D008278</vt:lpstr>
      <vt:lpstr>_D008279</vt:lpstr>
      <vt:lpstr>_D008280</vt:lpstr>
      <vt:lpstr>_D008281</vt:lpstr>
      <vt:lpstr>_D008282</vt:lpstr>
      <vt:lpstr>_D008283</vt:lpstr>
      <vt:lpstr>_D008284</vt:lpstr>
      <vt:lpstr>_D008285</vt:lpstr>
      <vt:lpstr>_D008286</vt:lpstr>
      <vt:lpstr>_D008287</vt:lpstr>
      <vt:lpstr>_D008288</vt:lpstr>
      <vt:lpstr>_D008290</vt:lpstr>
      <vt:lpstr>_D008291</vt:lpstr>
      <vt:lpstr>_D008292</vt:lpstr>
      <vt:lpstr>_D008293</vt:lpstr>
      <vt:lpstr>_D008294</vt:lpstr>
      <vt:lpstr>_D008295</vt:lpstr>
      <vt:lpstr>_D008296</vt:lpstr>
      <vt:lpstr>_D008299</vt:lpstr>
      <vt:lpstr>_D008300</vt:lpstr>
      <vt:lpstr>_D008301</vt:lpstr>
      <vt:lpstr>_D008302</vt:lpstr>
      <vt:lpstr>_D008303</vt:lpstr>
      <vt:lpstr>_D008304</vt:lpstr>
      <vt:lpstr>_D008305</vt:lpstr>
      <vt:lpstr>_D008306</vt:lpstr>
      <vt:lpstr>_D008307</vt:lpstr>
      <vt:lpstr>_D008308</vt:lpstr>
      <vt:lpstr>_D008309</vt:lpstr>
      <vt:lpstr>_D008310</vt:lpstr>
      <vt:lpstr>_D008314</vt:lpstr>
      <vt:lpstr>_D008315</vt:lpstr>
      <vt:lpstr>_D008319</vt:lpstr>
      <vt:lpstr>_D008320</vt:lpstr>
      <vt:lpstr>_D008321</vt:lpstr>
      <vt:lpstr>_D008322</vt:lpstr>
      <vt:lpstr>_D008323</vt:lpstr>
      <vt:lpstr>_D008324</vt:lpstr>
      <vt:lpstr>_D008325</vt:lpstr>
      <vt:lpstr>_D008326</vt:lpstr>
      <vt:lpstr>_D008327</vt:lpstr>
      <vt:lpstr>_D008328</vt:lpstr>
      <vt:lpstr>_D008329</vt:lpstr>
      <vt:lpstr>_D008330</vt:lpstr>
      <vt:lpstr>_D008331</vt:lpstr>
      <vt:lpstr>_D008332</vt:lpstr>
      <vt:lpstr>_D008333</vt:lpstr>
      <vt:lpstr>_D008334</vt:lpstr>
      <vt:lpstr>_D008335</vt:lpstr>
      <vt:lpstr>_D008336</vt:lpstr>
      <vt:lpstr>_D008337</vt:lpstr>
      <vt:lpstr>_D008338</vt:lpstr>
      <vt:lpstr>_D008339</vt:lpstr>
      <vt:lpstr>_D008340</vt:lpstr>
      <vt:lpstr>_D008341</vt:lpstr>
      <vt:lpstr>_D008349</vt:lpstr>
      <vt:lpstr>_D008350</vt:lpstr>
      <vt:lpstr>_D008351</vt:lpstr>
      <vt:lpstr>_D008352</vt:lpstr>
      <vt:lpstr>_D008353</vt:lpstr>
      <vt:lpstr>_D008354</vt:lpstr>
      <vt:lpstr>_D008355</vt:lpstr>
      <vt:lpstr>_D008356</vt:lpstr>
      <vt:lpstr>_D008357</vt:lpstr>
      <vt:lpstr>_D008358</vt:lpstr>
      <vt:lpstr>_D008359</vt:lpstr>
      <vt:lpstr>_D008360</vt:lpstr>
      <vt:lpstr>_D008361</vt:lpstr>
      <vt:lpstr>_D008362</vt:lpstr>
      <vt:lpstr>_D008363</vt:lpstr>
      <vt:lpstr>_D008364</vt:lpstr>
      <vt:lpstr>_D008365</vt:lpstr>
      <vt:lpstr>_D008366</vt:lpstr>
      <vt:lpstr>_D008367</vt:lpstr>
      <vt:lpstr>_D008368</vt:lpstr>
      <vt:lpstr>_D008369</vt:lpstr>
      <vt:lpstr>_D008370</vt:lpstr>
      <vt:lpstr>_D008371</vt:lpstr>
      <vt:lpstr>_D008372</vt:lpstr>
      <vt:lpstr>_D008373</vt:lpstr>
      <vt:lpstr>_D008374</vt:lpstr>
      <vt:lpstr>_D008378</vt:lpstr>
      <vt:lpstr>_D008379</vt:lpstr>
      <vt:lpstr>_D008380</vt:lpstr>
      <vt:lpstr>_D008381</vt:lpstr>
      <vt:lpstr>_D008382</vt:lpstr>
      <vt:lpstr>_D008383</vt:lpstr>
      <vt:lpstr>_D008384</vt:lpstr>
      <vt:lpstr>_D008385</vt:lpstr>
      <vt:lpstr>_D008386</vt:lpstr>
      <vt:lpstr>_D008387</vt:lpstr>
      <vt:lpstr>_D008388</vt:lpstr>
      <vt:lpstr>_D008389</vt:lpstr>
      <vt:lpstr>_D008390</vt:lpstr>
      <vt:lpstr>_D008391</vt:lpstr>
      <vt:lpstr>_D008392</vt:lpstr>
      <vt:lpstr>_D008393</vt:lpstr>
      <vt:lpstr>_D008394</vt:lpstr>
      <vt:lpstr>_D008395</vt:lpstr>
      <vt:lpstr>_D008396</vt:lpstr>
      <vt:lpstr>_D008397</vt:lpstr>
      <vt:lpstr>_D008398</vt:lpstr>
      <vt:lpstr>_D008399</vt:lpstr>
      <vt:lpstr>_D008400</vt:lpstr>
      <vt:lpstr>_D008401</vt:lpstr>
      <vt:lpstr>_D008402</vt:lpstr>
      <vt:lpstr>_D008403</vt:lpstr>
      <vt:lpstr>_D008404</vt:lpstr>
      <vt:lpstr>_D008405</vt:lpstr>
      <vt:lpstr>_D008406</vt:lpstr>
      <vt:lpstr>_D008407</vt:lpstr>
      <vt:lpstr>_D008408</vt:lpstr>
      <vt:lpstr>_D008409</vt:lpstr>
      <vt:lpstr>_D008410</vt:lpstr>
      <vt:lpstr>_D008411</vt:lpstr>
      <vt:lpstr>_D008412</vt:lpstr>
      <vt:lpstr>_D008413</vt:lpstr>
      <vt:lpstr>_D008414</vt:lpstr>
      <vt:lpstr>_D008415</vt:lpstr>
      <vt:lpstr>_D008416</vt:lpstr>
      <vt:lpstr>_D008417</vt:lpstr>
      <vt:lpstr>_D008418</vt:lpstr>
      <vt:lpstr>_D008419</vt:lpstr>
      <vt:lpstr>_D008420</vt:lpstr>
      <vt:lpstr>_D008421</vt:lpstr>
      <vt:lpstr>_D008422</vt:lpstr>
      <vt:lpstr>_D008423</vt:lpstr>
      <vt:lpstr>_D008424</vt:lpstr>
      <vt:lpstr>_D008425</vt:lpstr>
      <vt:lpstr>_D008426</vt:lpstr>
      <vt:lpstr>_D008427</vt:lpstr>
      <vt:lpstr>_D008428</vt:lpstr>
      <vt:lpstr>_D008429</vt:lpstr>
      <vt:lpstr>_D008430</vt:lpstr>
      <vt:lpstr>_D008431</vt:lpstr>
      <vt:lpstr>_D008435</vt:lpstr>
      <vt:lpstr>_D008436</vt:lpstr>
      <vt:lpstr>_D008437</vt:lpstr>
      <vt:lpstr>_D008438</vt:lpstr>
      <vt:lpstr>_D008439</vt:lpstr>
      <vt:lpstr>_D008440</vt:lpstr>
      <vt:lpstr>_D008441</vt:lpstr>
      <vt:lpstr>_D008442</vt:lpstr>
      <vt:lpstr>_D008443</vt:lpstr>
      <vt:lpstr>_D008444</vt:lpstr>
      <vt:lpstr>_D008445</vt:lpstr>
      <vt:lpstr>_D008446</vt:lpstr>
      <vt:lpstr>_D008447</vt:lpstr>
      <vt:lpstr>_D008448</vt:lpstr>
      <vt:lpstr>_D008449</vt:lpstr>
      <vt:lpstr>_D008450</vt:lpstr>
      <vt:lpstr>_D008451</vt:lpstr>
      <vt:lpstr>_D008452</vt:lpstr>
      <vt:lpstr>_D008453</vt:lpstr>
      <vt:lpstr>_D008454</vt:lpstr>
      <vt:lpstr>_D008455</vt:lpstr>
      <vt:lpstr>_D008456</vt:lpstr>
      <vt:lpstr>_D008457</vt:lpstr>
      <vt:lpstr>_D008458</vt:lpstr>
      <vt:lpstr>_D008459</vt:lpstr>
      <vt:lpstr>_D008460</vt:lpstr>
      <vt:lpstr>_D008461</vt:lpstr>
      <vt:lpstr>_D008462</vt:lpstr>
      <vt:lpstr>_D008463</vt:lpstr>
      <vt:lpstr>_D008464</vt:lpstr>
      <vt:lpstr>_D008465</vt:lpstr>
      <vt:lpstr>_D008466</vt:lpstr>
      <vt:lpstr>_D008467</vt:lpstr>
      <vt:lpstr>_D008468</vt:lpstr>
      <vt:lpstr>_D008469</vt:lpstr>
      <vt:lpstr>_D008470</vt:lpstr>
      <vt:lpstr>_D008471</vt:lpstr>
      <vt:lpstr>_D008472</vt:lpstr>
      <vt:lpstr>_D008473</vt:lpstr>
      <vt:lpstr>_D008474</vt:lpstr>
      <vt:lpstr>_D008475</vt:lpstr>
      <vt:lpstr>_D008476</vt:lpstr>
      <vt:lpstr>_D008477</vt:lpstr>
      <vt:lpstr>_D008478</vt:lpstr>
      <vt:lpstr>_D008479</vt:lpstr>
      <vt:lpstr>_D008480</vt:lpstr>
      <vt:lpstr>_D008481</vt:lpstr>
      <vt:lpstr>_D008482</vt:lpstr>
      <vt:lpstr>_D008483</vt:lpstr>
      <vt:lpstr>_D008484</vt:lpstr>
      <vt:lpstr>_D008485</vt:lpstr>
      <vt:lpstr>_D008490</vt:lpstr>
      <vt:lpstr>_D008491</vt:lpstr>
      <vt:lpstr>_D008492</vt:lpstr>
      <vt:lpstr>_D008493</vt:lpstr>
      <vt:lpstr>_D008494</vt:lpstr>
      <vt:lpstr>_D008495</vt:lpstr>
      <vt:lpstr>_D008496</vt:lpstr>
      <vt:lpstr>_D008497</vt:lpstr>
      <vt:lpstr>_D008498</vt:lpstr>
      <vt:lpstr>_D008499</vt:lpstr>
      <vt:lpstr>_D008500</vt:lpstr>
      <vt:lpstr>_D008501</vt:lpstr>
      <vt:lpstr>_D008502</vt:lpstr>
      <vt:lpstr>_D008503</vt:lpstr>
      <vt:lpstr>_D008504</vt:lpstr>
      <vt:lpstr>_D008505</vt:lpstr>
      <vt:lpstr>_D008506</vt:lpstr>
      <vt:lpstr>_D008507</vt:lpstr>
      <vt:lpstr>_D008508</vt:lpstr>
      <vt:lpstr>_D008509</vt:lpstr>
      <vt:lpstr>_D008510</vt:lpstr>
      <vt:lpstr>_D008511</vt:lpstr>
      <vt:lpstr>_D008512</vt:lpstr>
      <vt:lpstr>_D008513</vt:lpstr>
      <vt:lpstr>_D008514</vt:lpstr>
      <vt:lpstr>_D008518</vt:lpstr>
      <vt:lpstr>_D008519</vt:lpstr>
      <vt:lpstr>_D008520</vt:lpstr>
      <vt:lpstr>_D008521</vt:lpstr>
      <vt:lpstr>_D008522</vt:lpstr>
      <vt:lpstr>_D008523</vt:lpstr>
      <vt:lpstr>_D008524</vt:lpstr>
      <vt:lpstr>_D008525</vt:lpstr>
      <vt:lpstr>_D008526</vt:lpstr>
      <vt:lpstr>_D008527</vt:lpstr>
      <vt:lpstr>_D008528</vt:lpstr>
      <vt:lpstr>_D008529</vt:lpstr>
      <vt:lpstr>_D008530</vt:lpstr>
      <vt:lpstr>_D008531</vt:lpstr>
      <vt:lpstr>_D008532</vt:lpstr>
      <vt:lpstr>_D008533</vt:lpstr>
      <vt:lpstr>_D008534</vt:lpstr>
      <vt:lpstr>_D008535</vt:lpstr>
      <vt:lpstr>_D008536</vt:lpstr>
      <vt:lpstr>_D008537</vt:lpstr>
      <vt:lpstr>_D008538</vt:lpstr>
      <vt:lpstr>_D008539</vt:lpstr>
      <vt:lpstr>_D008540</vt:lpstr>
      <vt:lpstr>_D008541</vt:lpstr>
      <vt:lpstr>_D008542</vt:lpstr>
      <vt:lpstr>_D008543</vt:lpstr>
      <vt:lpstr>_D008547</vt:lpstr>
      <vt:lpstr>_D008548</vt:lpstr>
      <vt:lpstr>_D008549</vt:lpstr>
      <vt:lpstr>_D008550</vt:lpstr>
      <vt:lpstr>_D008551</vt:lpstr>
      <vt:lpstr>_D008552</vt:lpstr>
      <vt:lpstr>_D008553</vt:lpstr>
      <vt:lpstr>_D008554</vt:lpstr>
      <vt:lpstr>_D008555</vt:lpstr>
      <vt:lpstr>_D008556</vt:lpstr>
      <vt:lpstr>_D008557</vt:lpstr>
      <vt:lpstr>_D008558</vt:lpstr>
      <vt:lpstr>_D008559</vt:lpstr>
      <vt:lpstr>_D008560</vt:lpstr>
      <vt:lpstr>_D008561</vt:lpstr>
      <vt:lpstr>_D008562</vt:lpstr>
      <vt:lpstr>_D008563</vt:lpstr>
      <vt:lpstr>_D008564</vt:lpstr>
      <vt:lpstr>_D008565</vt:lpstr>
      <vt:lpstr>_D008566</vt:lpstr>
      <vt:lpstr>_D008567</vt:lpstr>
      <vt:lpstr>_D008568</vt:lpstr>
      <vt:lpstr>_D008569</vt:lpstr>
      <vt:lpstr>_D008570</vt:lpstr>
      <vt:lpstr>_D008571</vt:lpstr>
      <vt:lpstr>_D008572</vt:lpstr>
      <vt:lpstr>_D008573</vt:lpstr>
      <vt:lpstr>_D008574</vt:lpstr>
      <vt:lpstr>_D008575</vt:lpstr>
      <vt:lpstr>_D008576</vt:lpstr>
      <vt:lpstr>_D008577</vt:lpstr>
      <vt:lpstr>_D008578</vt:lpstr>
      <vt:lpstr>_D008579</vt:lpstr>
      <vt:lpstr>_D008580</vt:lpstr>
      <vt:lpstr>_D008581</vt:lpstr>
      <vt:lpstr>_D008582</vt:lpstr>
      <vt:lpstr>_D008583</vt:lpstr>
      <vt:lpstr>_D008584</vt:lpstr>
      <vt:lpstr>_D008585</vt:lpstr>
      <vt:lpstr>_D008586</vt:lpstr>
      <vt:lpstr>_D008587</vt:lpstr>
      <vt:lpstr>_D008588</vt:lpstr>
      <vt:lpstr>_D008589</vt:lpstr>
      <vt:lpstr>_D008590</vt:lpstr>
      <vt:lpstr>_D008591</vt:lpstr>
      <vt:lpstr>_D008592</vt:lpstr>
      <vt:lpstr>_D008593</vt:lpstr>
      <vt:lpstr>_D008594</vt:lpstr>
      <vt:lpstr>_D008595</vt:lpstr>
      <vt:lpstr>_D008596</vt:lpstr>
      <vt:lpstr>_D008597</vt:lpstr>
      <vt:lpstr>_D008598</vt:lpstr>
      <vt:lpstr>_D008599</vt:lpstr>
      <vt:lpstr>_D008600</vt:lpstr>
      <vt:lpstr>_D008604</vt:lpstr>
      <vt:lpstr>_D008605</vt:lpstr>
      <vt:lpstr>_D008606</vt:lpstr>
      <vt:lpstr>_D008607</vt:lpstr>
      <vt:lpstr>_D008608</vt:lpstr>
      <vt:lpstr>_D008609</vt:lpstr>
      <vt:lpstr>_D008610</vt:lpstr>
      <vt:lpstr>_D008611</vt:lpstr>
      <vt:lpstr>_D008612</vt:lpstr>
      <vt:lpstr>_D008613</vt:lpstr>
      <vt:lpstr>_D008614</vt:lpstr>
      <vt:lpstr>_D008615</vt:lpstr>
      <vt:lpstr>_D008616</vt:lpstr>
      <vt:lpstr>_D008617</vt:lpstr>
      <vt:lpstr>_D008618</vt:lpstr>
      <vt:lpstr>_D008619</vt:lpstr>
      <vt:lpstr>_D008620</vt:lpstr>
      <vt:lpstr>_D008621</vt:lpstr>
      <vt:lpstr>_D008622</vt:lpstr>
      <vt:lpstr>_D008623</vt:lpstr>
      <vt:lpstr>_D008624</vt:lpstr>
      <vt:lpstr>_D008625</vt:lpstr>
      <vt:lpstr>_D008626</vt:lpstr>
      <vt:lpstr>_D008627</vt:lpstr>
      <vt:lpstr>_D008628</vt:lpstr>
      <vt:lpstr>_D008629</vt:lpstr>
      <vt:lpstr>_D008630</vt:lpstr>
      <vt:lpstr>_D008631</vt:lpstr>
      <vt:lpstr>_D008632</vt:lpstr>
      <vt:lpstr>_D008633</vt:lpstr>
      <vt:lpstr>_D008634</vt:lpstr>
      <vt:lpstr>_D008635</vt:lpstr>
      <vt:lpstr>_D008636</vt:lpstr>
      <vt:lpstr>_D008637</vt:lpstr>
      <vt:lpstr>_D008638</vt:lpstr>
      <vt:lpstr>_D008639</vt:lpstr>
      <vt:lpstr>_D008640</vt:lpstr>
      <vt:lpstr>_D008641</vt:lpstr>
      <vt:lpstr>_D008642</vt:lpstr>
      <vt:lpstr>_D008643</vt:lpstr>
      <vt:lpstr>_D008644</vt:lpstr>
      <vt:lpstr>_D008645</vt:lpstr>
      <vt:lpstr>_D008646</vt:lpstr>
      <vt:lpstr>_D008647</vt:lpstr>
      <vt:lpstr>_D008648</vt:lpstr>
      <vt:lpstr>_D008649</vt:lpstr>
      <vt:lpstr>_D008650</vt:lpstr>
      <vt:lpstr>_D008651</vt:lpstr>
      <vt:lpstr>_D008652</vt:lpstr>
      <vt:lpstr>_D008653</vt:lpstr>
      <vt:lpstr>_D008654</vt:lpstr>
      <vt:lpstr>_D008655</vt:lpstr>
      <vt:lpstr>_D008659</vt:lpstr>
      <vt:lpstr>_D008660</vt:lpstr>
      <vt:lpstr>_D008661</vt:lpstr>
      <vt:lpstr>_D008662</vt:lpstr>
      <vt:lpstr>_D008663</vt:lpstr>
      <vt:lpstr>_D008664</vt:lpstr>
      <vt:lpstr>_D008665</vt:lpstr>
      <vt:lpstr>_D008666</vt:lpstr>
      <vt:lpstr>_D008667</vt:lpstr>
      <vt:lpstr>_D008668</vt:lpstr>
      <vt:lpstr>_D008669</vt:lpstr>
      <vt:lpstr>_D008670</vt:lpstr>
      <vt:lpstr>_D008671</vt:lpstr>
      <vt:lpstr>_D008672</vt:lpstr>
      <vt:lpstr>_D008673</vt:lpstr>
      <vt:lpstr>_D008674</vt:lpstr>
      <vt:lpstr>_D008675</vt:lpstr>
      <vt:lpstr>_D008676</vt:lpstr>
      <vt:lpstr>_D008677</vt:lpstr>
      <vt:lpstr>_D008678</vt:lpstr>
      <vt:lpstr>_D008679</vt:lpstr>
      <vt:lpstr>_D008680</vt:lpstr>
      <vt:lpstr>_D008681</vt:lpstr>
      <vt:lpstr>_D008682</vt:lpstr>
      <vt:lpstr>_D008683</vt:lpstr>
      <vt:lpstr>_D008687</vt:lpstr>
      <vt:lpstr>_D008688</vt:lpstr>
      <vt:lpstr>_D008689</vt:lpstr>
      <vt:lpstr>_D008690</vt:lpstr>
      <vt:lpstr>_D008691</vt:lpstr>
      <vt:lpstr>_D008692</vt:lpstr>
      <vt:lpstr>_D008693</vt:lpstr>
      <vt:lpstr>_D008694</vt:lpstr>
      <vt:lpstr>_D008695</vt:lpstr>
      <vt:lpstr>_D008696</vt:lpstr>
      <vt:lpstr>_D008697</vt:lpstr>
      <vt:lpstr>_D008698</vt:lpstr>
      <vt:lpstr>_D008699</vt:lpstr>
      <vt:lpstr>_D008700</vt:lpstr>
      <vt:lpstr>_D008701</vt:lpstr>
      <vt:lpstr>_D008702</vt:lpstr>
      <vt:lpstr>_D008703</vt:lpstr>
      <vt:lpstr>_D008704</vt:lpstr>
      <vt:lpstr>_D008705</vt:lpstr>
      <vt:lpstr>_D008706</vt:lpstr>
      <vt:lpstr>_D008707</vt:lpstr>
      <vt:lpstr>_D008708</vt:lpstr>
      <vt:lpstr>_D008709</vt:lpstr>
      <vt:lpstr>_D008710</vt:lpstr>
      <vt:lpstr>_D008711</vt:lpstr>
      <vt:lpstr>_D008712</vt:lpstr>
      <vt:lpstr>_D008716</vt:lpstr>
      <vt:lpstr>_D008717</vt:lpstr>
      <vt:lpstr>_D008718</vt:lpstr>
      <vt:lpstr>_D008719</vt:lpstr>
      <vt:lpstr>_D008720</vt:lpstr>
      <vt:lpstr>_D008721</vt:lpstr>
      <vt:lpstr>_D008722</vt:lpstr>
      <vt:lpstr>_D008723</vt:lpstr>
      <vt:lpstr>_D008724</vt:lpstr>
      <vt:lpstr>_D008725</vt:lpstr>
      <vt:lpstr>_D008726</vt:lpstr>
      <vt:lpstr>_D008727</vt:lpstr>
      <vt:lpstr>_D008728</vt:lpstr>
      <vt:lpstr>_D008729</vt:lpstr>
      <vt:lpstr>_D008730</vt:lpstr>
      <vt:lpstr>_D008731</vt:lpstr>
      <vt:lpstr>_D008732</vt:lpstr>
      <vt:lpstr>_D008733</vt:lpstr>
      <vt:lpstr>_D008734</vt:lpstr>
      <vt:lpstr>_D008735</vt:lpstr>
      <vt:lpstr>_D008736</vt:lpstr>
      <vt:lpstr>_D008737</vt:lpstr>
      <vt:lpstr>_D008738</vt:lpstr>
      <vt:lpstr>_D008739</vt:lpstr>
      <vt:lpstr>_D008740</vt:lpstr>
      <vt:lpstr>_D008741</vt:lpstr>
      <vt:lpstr>_D008742</vt:lpstr>
      <vt:lpstr>_D008743</vt:lpstr>
      <vt:lpstr>_D008744</vt:lpstr>
      <vt:lpstr>_D008745</vt:lpstr>
      <vt:lpstr>_D008746</vt:lpstr>
      <vt:lpstr>_D008747</vt:lpstr>
      <vt:lpstr>_D008748</vt:lpstr>
      <vt:lpstr>_D008749</vt:lpstr>
      <vt:lpstr>_D008750</vt:lpstr>
      <vt:lpstr>_D008751</vt:lpstr>
      <vt:lpstr>_D008752</vt:lpstr>
      <vt:lpstr>_D008753</vt:lpstr>
      <vt:lpstr>_D008754</vt:lpstr>
      <vt:lpstr>_D008755</vt:lpstr>
      <vt:lpstr>_D008756</vt:lpstr>
      <vt:lpstr>_D008757</vt:lpstr>
      <vt:lpstr>_D008758</vt:lpstr>
      <vt:lpstr>_D008759</vt:lpstr>
      <vt:lpstr>_D008760</vt:lpstr>
      <vt:lpstr>_D008761</vt:lpstr>
      <vt:lpstr>_D008762</vt:lpstr>
      <vt:lpstr>_D008763</vt:lpstr>
      <vt:lpstr>_D008764</vt:lpstr>
      <vt:lpstr>_D008765</vt:lpstr>
      <vt:lpstr>_D008766</vt:lpstr>
      <vt:lpstr>_D008767</vt:lpstr>
      <vt:lpstr>_D008768</vt:lpstr>
      <vt:lpstr>_D008769</vt:lpstr>
      <vt:lpstr>_D008773</vt:lpstr>
      <vt:lpstr>_D008774</vt:lpstr>
      <vt:lpstr>_D008775</vt:lpstr>
      <vt:lpstr>_D008776</vt:lpstr>
      <vt:lpstr>_D008777</vt:lpstr>
      <vt:lpstr>_D008778</vt:lpstr>
      <vt:lpstr>_D008779</vt:lpstr>
      <vt:lpstr>_D008780</vt:lpstr>
      <vt:lpstr>_D008781</vt:lpstr>
      <vt:lpstr>_D008782</vt:lpstr>
      <vt:lpstr>_D008783</vt:lpstr>
      <vt:lpstr>_D008784</vt:lpstr>
      <vt:lpstr>_D008785</vt:lpstr>
      <vt:lpstr>_D008786</vt:lpstr>
      <vt:lpstr>_D008787</vt:lpstr>
      <vt:lpstr>_D008788</vt:lpstr>
      <vt:lpstr>_D008789</vt:lpstr>
      <vt:lpstr>_D008790</vt:lpstr>
      <vt:lpstr>_D008791</vt:lpstr>
      <vt:lpstr>_D008792</vt:lpstr>
      <vt:lpstr>_D008793</vt:lpstr>
      <vt:lpstr>_D008794</vt:lpstr>
      <vt:lpstr>_D008795</vt:lpstr>
      <vt:lpstr>_D008796</vt:lpstr>
      <vt:lpstr>_D008797</vt:lpstr>
      <vt:lpstr>_D008798</vt:lpstr>
      <vt:lpstr>_D008799</vt:lpstr>
      <vt:lpstr>_D008800</vt:lpstr>
      <vt:lpstr>_D008801</vt:lpstr>
      <vt:lpstr>_D008802</vt:lpstr>
      <vt:lpstr>_D008803</vt:lpstr>
      <vt:lpstr>_D008804</vt:lpstr>
      <vt:lpstr>_D008805</vt:lpstr>
      <vt:lpstr>_D008806</vt:lpstr>
      <vt:lpstr>_D008807</vt:lpstr>
      <vt:lpstr>_D008808</vt:lpstr>
      <vt:lpstr>_D008809</vt:lpstr>
      <vt:lpstr>_D008810</vt:lpstr>
      <vt:lpstr>_D008811</vt:lpstr>
      <vt:lpstr>_D008812</vt:lpstr>
      <vt:lpstr>_D008813</vt:lpstr>
      <vt:lpstr>_D008814</vt:lpstr>
      <vt:lpstr>_D008815</vt:lpstr>
      <vt:lpstr>_D008816</vt:lpstr>
      <vt:lpstr>_D008817</vt:lpstr>
      <vt:lpstr>_D008818</vt:lpstr>
      <vt:lpstr>_D008819</vt:lpstr>
      <vt:lpstr>_D008820</vt:lpstr>
      <vt:lpstr>_D008821</vt:lpstr>
      <vt:lpstr>_D008822</vt:lpstr>
      <vt:lpstr>_D008823</vt:lpstr>
      <vt:lpstr>_D008824</vt:lpstr>
      <vt:lpstr>_D008828</vt:lpstr>
      <vt:lpstr>_D008829</vt:lpstr>
      <vt:lpstr>_D008830</vt:lpstr>
      <vt:lpstr>_D008831</vt:lpstr>
      <vt:lpstr>_D008832</vt:lpstr>
      <vt:lpstr>_D008833</vt:lpstr>
      <vt:lpstr>_D008834</vt:lpstr>
      <vt:lpstr>_D008835</vt:lpstr>
      <vt:lpstr>_D008836</vt:lpstr>
      <vt:lpstr>_D008837</vt:lpstr>
      <vt:lpstr>_D008838</vt:lpstr>
      <vt:lpstr>_D008839</vt:lpstr>
      <vt:lpstr>_D008840</vt:lpstr>
      <vt:lpstr>_D008841</vt:lpstr>
      <vt:lpstr>_D008842</vt:lpstr>
      <vt:lpstr>_D008843</vt:lpstr>
      <vt:lpstr>_D008844</vt:lpstr>
      <vt:lpstr>_D008845</vt:lpstr>
      <vt:lpstr>_D008846</vt:lpstr>
      <vt:lpstr>_D008847</vt:lpstr>
      <vt:lpstr>_D008848</vt:lpstr>
      <vt:lpstr>_D008849</vt:lpstr>
      <vt:lpstr>_D008850</vt:lpstr>
      <vt:lpstr>_D008851</vt:lpstr>
      <vt:lpstr>_D008852</vt:lpstr>
      <vt:lpstr>_D008856</vt:lpstr>
      <vt:lpstr>_D008857</vt:lpstr>
      <vt:lpstr>_D008858</vt:lpstr>
      <vt:lpstr>_D008859</vt:lpstr>
      <vt:lpstr>_D008860</vt:lpstr>
      <vt:lpstr>_D008861</vt:lpstr>
      <vt:lpstr>_D008862</vt:lpstr>
      <vt:lpstr>_D008863</vt:lpstr>
      <vt:lpstr>_D008864</vt:lpstr>
      <vt:lpstr>_D008865</vt:lpstr>
      <vt:lpstr>_D008866</vt:lpstr>
      <vt:lpstr>_D008867</vt:lpstr>
      <vt:lpstr>_D008868</vt:lpstr>
      <vt:lpstr>_D008869</vt:lpstr>
      <vt:lpstr>_D008870</vt:lpstr>
      <vt:lpstr>_D008871</vt:lpstr>
      <vt:lpstr>_D008872</vt:lpstr>
      <vt:lpstr>_D008873</vt:lpstr>
      <vt:lpstr>_D008874</vt:lpstr>
      <vt:lpstr>_D008875</vt:lpstr>
      <vt:lpstr>_D008876</vt:lpstr>
      <vt:lpstr>_D008877</vt:lpstr>
      <vt:lpstr>_D008878</vt:lpstr>
      <vt:lpstr>_D008879</vt:lpstr>
      <vt:lpstr>_D008880</vt:lpstr>
      <vt:lpstr>_D008881</vt:lpstr>
      <vt:lpstr>_D008885</vt:lpstr>
      <vt:lpstr>_D008886</vt:lpstr>
      <vt:lpstr>_D008887</vt:lpstr>
      <vt:lpstr>_D008888</vt:lpstr>
      <vt:lpstr>_D008889</vt:lpstr>
      <vt:lpstr>_D008890</vt:lpstr>
      <vt:lpstr>_D008891</vt:lpstr>
      <vt:lpstr>_D008892</vt:lpstr>
      <vt:lpstr>_D008893</vt:lpstr>
      <vt:lpstr>_D008894</vt:lpstr>
      <vt:lpstr>_D008895</vt:lpstr>
      <vt:lpstr>_D008896</vt:lpstr>
      <vt:lpstr>_D008897</vt:lpstr>
      <vt:lpstr>_D008898</vt:lpstr>
      <vt:lpstr>_D008899</vt:lpstr>
      <vt:lpstr>_D008900</vt:lpstr>
      <vt:lpstr>_D008901</vt:lpstr>
      <vt:lpstr>_D008902</vt:lpstr>
      <vt:lpstr>_D008903</vt:lpstr>
      <vt:lpstr>_D008904</vt:lpstr>
      <vt:lpstr>_D008905</vt:lpstr>
      <vt:lpstr>_D008906</vt:lpstr>
      <vt:lpstr>_D008907</vt:lpstr>
      <vt:lpstr>_D008908</vt:lpstr>
      <vt:lpstr>_D008909</vt:lpstr>
      <vt:lpstr>_D008910</vt:lpstr>
      <vt:lpstr>_D008911</vt:lpstr>
      <vt:lpstr>_D008912</vt:lpstr>
      <vt:lpstr>_D008913</vt:lpstr>
      <vt:lpstr>_D008914</vt:lpstr>
      <vt:lpstr>_D008915</vt:lpstr>
      <vt:lpstr>_D008916</vt:lpstr>
      <vt:lpstr>_D008917</vt:lpstr>
      <vt:lpstr>_D008918</vt:lpstr>
      <vt:lpstr>_D008919</vt:lpstr>
      <vt:lpstr>_D008920</vt:lpstr>
      <vt:lpstr>_D008921</vt:lpstr>
      <vt:lpstr>_D008922</vt:lpstr>
      <vt:lpstr>_D008923</vt:lpstr>
      <vt:lpstr>_D008924</vt:lpstr>
      <vt:lpstr>_D008925</vt:lpstr>
      <vt:lpstr>_D008926</vt:lpstr>
      <vt:lpstr>_D008927</vt:lpstr>
      <vt:lpstr>_D008928</vt:lpstr>
      <vt:lpstr>_D008929</vt:lpstr>
      <vt:lpstr>_D008930</vt:lpstr>
      <vt:lpstr>_D008931</vt:lpstr>
      <vt:lpstr>_D008932</vt:lpstr>
      <vt:lpstr>_D008933</vt:lpstr>
      <vt:lpstr>_D008934</vt:lpstr>
      <vt:lpstr>_D008935</vt:lpstr>
      <vt:lpstr>_D008936</vt:lpstr>
      <vt:lpstr>_D008937</vt:lpstr>
      <vt:lpstr>_D008938</vt:lpstr>
      <vt:lpstr>_D008942</vt:lpstr>
      <vt:lpstr>_D008943</vt:lpstr>
      <vt:lpstr>_D008944</vt:lpstr>
      <vt:lpstr>_D008945</vt:lpstr>
      <vt:lpstr>_D008946</vt:lpstr>
      <vt:lpstr>_D008947</vt:lpstr>
      <vt:lpstr>_D008948</vt:lpstr>
      <vt:lpstr>_D008949</vt:lpstr>
      <vt:lpstr>_D008950</vt:lpstr>
      <vt:lpstr>_D008951</vt:lpstr>
      <vt:lpstr>_D008952</vt:lpstr>
      <vt:lpstr>_D008953</vt:lpstr>
      <vt:lpstr>_D008954</vt:lpstr>
      <vt:lpstr>_D008955</vt:lpstr>
      <vt:lpstr>_D008956</vt:lpstr>
      <vt:lpstr>_D008957</vt:lpstr>
      <vt:lpstr>_D008958</vt:lpstr>
      <vt:lpstr>_D008959</vt:lpstr>
      <vt:lpstr>_D008960</vt:lpstr>
      <vt:lpstr>_D008961</vt:lpstr>
      <vt:lpstr>_D008962</vt:lpstr>
      <vt:lpstr>_D008963</vt:lpstr>
      <vt:lpstr>_D008964</vt:lpstr>
      <vt:lpstr>_D008965</vt:lpstr>
      <vt:lpstr>_D008966</vt:lpstr>
      <vt:lpstr>_D008967</vt:lpstr>
      <vt:lpstr>_D008968</vt:lpstr>
      <vt:lpstr>_D008969</vt:lpstr>
      <vt:lpstr>_D008970</vt:lpstr>
      <vt:lpstr>_D008971</vt:lpstr>
      <vt:lpstr>_D008972</vt:lpstr>
      <vt:lpstr>_D008973</vt:lpstr>
      <vt:lpstr>_D008974</vt:lpstr>
      <vt:lpstr>_D008975</vt:lpstr>
      <vt:lpstr>_D008976</vt:lpstr>
      <vt:lpstr>_D008977</vt:lpstr>
      <vt:lpstr>_D008978</vt:lpstr>
      <vt:lpstr>_D008979</vt:lpstr>
      <vt:lpstr>_D008980</vt:lpstr>
      <vt:lpstr>_D008981</vt:lpstr>
      <vt:lpstr>_D008982</vt:lpstr>
      <vt:lpstr>_D008983</vt:lpstr>
      <vt:lpstr>_D008984</vt:lpstr>
      <vt:lpstr>_D008985</vt:lpstr>
      <vt:lpstr>_D008986</vt:lpstr>
      <vt:lpstr>_D008987</vt:lpstr>
      <vt:lpstr>_D008988</vt:lpstr>
      <vt:lpstr>_D008989</vt:lpstr>
      <vt:lpstr>_D008990</vt:lpstr>
      <vt:lpstr>_D008991</vt:lpstr>
      <vt:lpstr>_D008992</vt:lpstr>
      <vt:lpstr>_D008993</vt:lpstr>
      <vt:lpstr>_D008997</vt:lpstr>
      <vt:lpstr>_D008998</vt:lpstr>
      <vt:lpstr>_D008999</vt:lpstr>
      <vt:lpstr>_D009000</vt:lpstr>
      <vt:lpstr>_D009001</vt:lpstr>
      <vt:lpstr>_D009002</vt:lpstr>
      <vt:lpstr>_D009003</vt:lpstr>
      <vt:lpstr>_D009004</vt:lpstr>
      <vt:lpstr>_D009005</vt:lpstr>
      <vt:lpstr>_D009006</vt:lpstr>
      <vt:lpstr>_D009007</vt:lpstr>
      <vt:lpstr>_D009008</vt:lpstr>
      <vt:lpstr>_D009009</vt:lpstr>
      <vt:lpstr>_D009010</vt:lpstr>
      <vt:lpstr>_D009011</vt:lpstr>
      <vt:lpstr>_D009012</vt:lpstr>
      <vt:lpstr>_D009013</vt:lpstr>
      <vt:lpstr>_D009014</vt:lpstr>
      <vt:lpstr>_D009015</vt:lpstr>
      <vt:lpstr>_D009016</vt:lpstr>
      <vt:lpstr>_D009017</vt:lpstr>
      <vt:lpstr>_D009018</vt:lpstr>
      <vt:lpstr>_D009019</vt:lpstr>
      <vt:lpstr>_D009020</vt:lpstr>
      <vt:lpstr>_D009021</vt:lpstr>
      <vt:lpstr>_D009025</vt:lpstr>
      <vt:lpstr>_D009026</vt:lpstr>
      <vt:lpstr>_D009027</vt:lpstr>
      <vt:lpstr>_D009028</vt:lpstr>
      <vt:lpstr>_D009029</vt:lpstr>
      <vt:lpstr>_D009030</vt:lpstr>
      <vt:lpstr>_D009031</vt:lpstr>
      <vt:lpstr>_D009032</vt:lpstr>
      <vt:lpstr>_D009033</vt:lpstr>
      <vt:lpstr>_D009034</vt:lpstr>
      <vt:lpstr>_D009035</vt:lpstr>
      <vt:lpstr>_D009036</vt:lpstr>
      <vt:lpstr>_D009037</vt:lpstr>
      <vt:lpstr>_D009038</vt:lpstr>
      <vt:lpstr>_D009039</vt:lpstr>
      <vt:lpstr>_D009040</vt:lpstr>
      <vt:lpstr>_D009041</vt:lpstr>
      <vt:lpstr>_D009042</vt:lpstr>
      <vt:lpstr>_D009043</vt:lpstr>
      <vt:lpstr>_D009044</vt:lpstr>
      <vt:lpstr>_D009045</vt:lpstr>
      <vt:lpstr>_D009046</vt:lpstr>
      <vt:lpstr>_D009047</vt:lpstr>
      <vt:lpstr>_D009048</vt:lpstr>
      <vt:lpstr>_D009049</vt:lpstr>
      <vt:lpstr>_D009050</vt:lpstr>
      <vt:lpstr>_D009054</vt:lpstr>
      <vt:lpstr>_D009055</vt:lpstr>
      <vt:lpstr>_D009056</vt:lpstr>
      <vt:lpstr>_D009057</vt:lpstr>
      <vt:lpstr>_D009058</vt:lpstr>
      <vt:lpstr>_D009059</vt:lpstr>
      <vt:lpstr>_D009060</vt:lpstr>
      <vt:lpstr>_D009061</vt:lpstr>
      <vt:lpstr>_D009062</vt:lpstr>
      <vt:lpstr>_D009063</vt:lpstr>
      <vt:lpstr>_D009064</vt:lpstr>
      <vt:lpstr>_D009065</vt:lpstr>
      <vt:lpstr>_D009066</vt:lpstr>
      <vt:lpstr>_D009067</vt:lpstr>
      <vt:lpstr>_D009068</vt:lpstr>
      <vt:lpstr>_D009069</vt:lpstr>
      <vt:lpstr>_D009070</vt:lpstr>
      <vt:lpstr>_D009071</vt:lpstr>
      <vt:lpstr>_D009072</vt:lpstr>
      <vt:lpstr>_D009073</vt:lpstr>
      <vt:lpstr>_D009074</vt:lpstr>
      <vt:lpstr>_D009075</vt:lpstr>
      <vt:lpstr>_D009076</vt:lpstr>
      <vt:lpstr>_D009077</vt:lpstr>
      <vt:lpstr>_D009078</vt:lpstr>
      <vt:lpstr>_D009079</vt:lpstr>
      <vt:lpstr>_D009080</vt:lpstr>
      <vt:lpstr>_D009081</vt:lpstr>
      <vt:lpstr>_D009082</vt:lpstr>
      <vt:lpstr>_D009083</vt:lpstr>
      <vt:lpstr>_D009084</vt:lpstr>
      <vt:lpstr>_D009085</vt:lpstr>
      <vt:lpstr>_D009086</vt:lpstr>
      <vt:lpstr>_D009087</vt:lpstr>
      <vt:lpstr>_D009088</vt:lpstr>
      <vt:lpstr>_D009089</vt:lpstr>
      <vt:lpstr>_D009090</vt:lpstr>
      <vt:lpstr>_D009091</vt:lpstr>
      <vt:lpstr>_D009092</vt:lpstr>
      <vt:lpstr>_D009093</vt:lpstr>
      <vt:lpstr>_D009094</vt:lpstr>
      <vt:lpstr>_D009095</vt:lpstr>
      <vt:lpstr>_D009096</vt:lpstr>
      <vt:lpstr>_D009097</vt:lpstr>
      <vt:lpstr>_D009098</vt:lpstr>
      <vt:lpstr>_D009099</vt:lpstr>
      <vt:lpstr>_D009100</vt:lpstr>
      <vt:lpstr>_D009101</vt:lpstr>
      <vt:lpstr>_D009102</vt:lpstr>
      <vt:lpstr>_D009103</vt:lpstr>
      <vt:lpstr>_D009104</vt:lpstr>
      <vt:lpstr>_D009105</vt:lpstr>
      <vt:lpstr>_D009106</vt:lpstr>
      <vt:lpstr>_D009107</vt:lpstr>
      <vt:lpstr>_D009111</vt:lpstr>
      <vt:lpstr>_D009112</vt:lpstr>
      <vt:lpstr>_D009113</vt:lpstr>
      <vt:lpstr>_D009114</vt:lpstr>
      <vt:lpstr>_D009115</vt:lpstr>
      <vt:lpstr>_D009116</vt:lpstr>
      <vt:lpstr>_D009117</vt:lpstr>
      <vt:lpstr>_D009118</vt:lpstr>
      <vt:lpstr>_D009119</vt:lpstr>
      <vt:lpstr>_D009120</vt:lpstr>
      <vt:lpstr>_D009121</vt:lpstr>
      <vt:lpstr>_D009122</vt:lpstr>
      <vt:lpstr>_D009123</vt:lpstr>
      <vt:lpstr>_D009124</vt:lpstr>
      <vt:lpstr>_D009125</vt:lpstr>
      <vt:lpstr>_D009126</vt:lpstr>
      <vt:lpstr>_D009127</vt:lpstr>
      <vt:lpstr>_D009128</vt:lpstr>
      <vt:lpstr>_D009129</vt:lpstr>
      <vt:lpstr>_D009130</vt:lpstr>
      <vt:lpstr>_D009131</vt:lpstr>
      <vt:lpstr>_D009132</vt:lpstr>
      <vt:lpstr>_D009133</vt:lpstr>
      <vt:lpstr>_D009134</vt:lpstr>
      <vt:lpstr>_D009135</vt:lpstr>
      <vt:lpstr>_D009136</vt:lpstr>
      <vt:lpstr>_D009137</vt:lpstr>
      <vt:lpstr>_D009138</vt:lpstr>
      <vt:lpstr>_D009139</vt:lpstr>
      <vt:lpstr>_D009140</vt:lpstr>
      <vt:lpstr>_D009141</vt:lpstr>
      <vt:lpstr>_D009142</vt:lpstr>
      <vt:lpstr>_D009143</vt:lpstr>
      <vt:lpstr>_D009144</vt:lpstr>
      <vt:lpstr>_D009145</vt:lpstr>
      <vt:lpstr>_D009146</vt:lpstr>
      <vt:lpstr>_D009147</vt:lpstr>
      <vt:lpstr>_D009148</vt:lpstr>
      <vt:lpstr>_D009149</vt:lpstr>
      <vt:lpstr>_D009150</vt:lpstr>
      <vt:lpstr>_D009151</vt:lpstr>
      <vt:lpstr>_D009152</vt:lpstr>
      <vt:lpstr>_D009153</vt:lpstr>
      <vt:lpstr>_D009154</vt:lpstr>
      <vt:lpstr>_D009155</vt:lpstr>
      <vt:lpstr>_D009156</vt:lpstr>
      <vt:lpstr>_D009157</vt:lpstr>
      <vt:lpstr>_D009158</vt:lpstr>
      <vt:lpstr>_D009159</vt:lpstr>
      <vt:lpstr>_D009160</vt:lpstr>
      <vt:lpstr>_D009161</vt:lpstr>
      <vt:lpstr>_D009162</vt:lpstr>
      <vt:lpstr>_D009166</vt:lpstr>
      <vt:lpstr>_D009167</vt:lpstr>
      <vt:lpstr>_D009168</vt:lpstr>
      <vt:lpstr>_D009169</vt:lpstr>
      <vt:lpstr>_D009170</vt:lpstr>
      <vt:lpstr>_D009171</vt:lpstr>
      <vt:lpstr>_D009172</vt:lpstr>
      <vt:lpstr>_D009173</vt:lpstr>
      <vt:lpstr>_D009174</vt:lpstr>
      <vt:lpstr>_D009175</vt:lpstr>
      <vt:lpstr>_D009176</vt:lpstr>
      <vt:lpstr>_D009177</vt:lpstr>
      <vt:lpstr>_D009178</vt:lpstr>
      <vt:lpstr>_D009179</vt:lpstr>
      <vt:lpstr>_D009180</vt:lpstr>
      <vt:lpstr>_D009181</vt:lpstr>
      <vt:lpstr>_D009182</vt:lpstr>
      <vt:lpstr>_D009183</vt:lpstr>
      <vt:lpstr>_D009184</vt:lpstr>
      <vt:lpstr>_D009185</vt:lpstr>
      <vt:lpstr>_D009186</vt:lpstr>
      <vt:lpstr>_D009187</vt:lpstr>
      <vt:lpstr>_D009188</vt:lpstr>
      <vt:lpstr>_D009189</vt:lpstr>
      <vt:lpstr>_D009190</vt:lpstr>
      <vt:lpstr>_D009194</vt:lpstr>
      <vt:lpstr>_D009195</vt:lpstr>
      <vt:lpstr>_D009196</vt:lpstr>
      <vt:lpstr>_D009197</vt:lpstr>
      <vt:lpstr>_D009198</vt:lpstr>
      <vt:lpstr>_D009199</vt:lpstr>
      <vt:lpstr>_D009200</vt:lpstr>
      <vt:lpstr>_D009201</vt:lpstr>
      <vt:lpstr>_D009202</vt:lpstr>
      <vt:lpstr>_D009203</vt:lpstr>
      <vt:lpstr>_D009204</vt:lpstr>
      <vt:lpstr>_D009205</vt:lpstr>
      <vt:lpstr>_D009206</vt:lpstr>
      <vt:lpstr>_D009207</vt:lpstr>
      <vt:lpstr>_D009208</vt:lpstr>
      <vt:lpstr>_D009209</vt:lpstr>
      <vt:lpstr>_D009210</vt:lpstr>
      <vt:lpstr>_D009211</vt:lpstr>
      <vt:lpstr>_D009212</vt:lpstr>
      <vt:lpstr>_D009213</vt:lpstr>
      <vt:lpstr>_D009214</vt:lpstr>
      <vt:lpstr>_D009215</vt:lpstr>
      <vt:lpstr>_D009216</vt:lpstr>
      <vt:lpstr>_D009217</vt:lpstr>
      <vt:lpstr>_D009218</vt:lpstr>
      <vt:lpstr>_D009219</vt:lpstr>
      <vt:lpstr>_D009223</vt:lpstr>
      <vt:lpstr>_D009224</vt:lpstr>
      <vt:lpstr>_D009225</vt:lpstr>
      <vt:lpstr>_D009226</vt:lpstr>
      <vt:lpstr>_D009227</vt:lpstr>
      <vt:lpstr>_D009228</vt:lpstr>
      <vt:lpstr>_D009229</vt:lpstr>
      <vt:lpstr>_D009230</vt:lpstr>
      <vt:lpstr>_D009231</vt:lpstr>
      <vt:lpstr>_D009232</vt:lpstr>
      <vt:lpstr>_D009233</vt:lpstr>
      <vt:lpstr>_D009234</vt:lpstr>
      <vt:lpstr>_D009235</vt:lpstr>
      <vt:lpstr>_D009236</vt:lpstr>
      <vt:lpstr>_D009237</vt:lpstr>
      <vt:lpstr>_D009238</vt:lpstr>
      <vt:lpstr>_D009239</vt:lpstr>
      <vt:lpstr>_D009240</vt:lpstr>
      <vt:lpstr>_D009241</vt:lpstr>
      <vt:lpstr>_D009242</vt:lpstr>
      <vt:lpstr>_D009243</vt:lpstr>
      <vt:lpstr>_D009244</vt:lpstr>
      <vt:lpstr>_D009245</vt:lpstr>
      <vt:lpstr>_D009246</vt:lpstr>
      <vt:lpstr>_D009247</vt:lpstr>
      <vt:lpstr>_D009248</vt:lpstr>
      <vt:lpstr>_D009249</vt:lpstr>
      <vt:lpstr>_D009250</vt:lpstr>
      <vt:lpstr>_D009251</vt:lpstr>
      <vt:lpstr>_D009252</vt:lpstr>
      <vt:lpstr>_D009253</vt:lpstr>
      <vt:lpstr>_D009254</vt:lpstr>
      <vt:lpstr>_D009255</vt:lpstr>
      <vt:lpstr>_D009256</vt:lpstr>
      <vt:lpstr>_D009257</vt:lpstr>
      <vt:lpstr>_D009258</vt:lpstr>
      <vt:lpstr>_D009259</vt:lpstr>
      <vt:lpstr>_D009260</vt:lpstr>
      <vt:lpstr>_D009261</vt:lpstr>
      <vt:lpstr>_D009262</vt:lpstr>
      <vt:lpstr>_D009263</vt:lpstr>
      <vt:lpstr>_D009264</vt:lpstr>
      <vt:lpstr>_D009265</vt:lpstr>
      <vt:lpstr>_D009266</vt:lpstr>
      <vt:lpstr>_D009267</vt:lpstr>
      <vt:lpstr>_D009268</vt:lpstr>
      <vt:lpstr>_D009269</vt:lpstr>
      <vt:lpstr>_D009270</vt:lpstr>
      <vt:lpstr>_D009271</vt:lpstr>
      <vt:lpstr>_D009272</vt:lpstr>
      <vt:lpstr>_D009273</vt:lpstr>
      <vt:lpstr>_D009274</vt:lpstr>
      <vt:lpstr>_D009275</vt:lpstr>
      <vt:lpstr>_D009276</vt:lpstr>
      <vt:lpstr>_D009280</vt:lpstr>
      <vt:lpstr>_D009281</vt:lpstr>
      <vt:lpstr>_D009282</vt:lpstr>
      <vt:lpstr>_D009283</vt:lpstr>
      <vt:lpstr>_D009284</vt:lpstr>
      <vt:lpstr>_D009285</vt:lpstr>
      <vt:lpstr>_D009286</vt:lpstr>
      <vt:lpstr>_D009287</vt:lpstr>
      <vt:lpstr>_D009288</vt:lpstr>
      <vt:lpstr>_D009289</vt:lpstr>
      <vt:lpstr>_D009290</vt:lpstr>
      <vt:lpstr>_D009291</vt:lpstr>
      <vt:lpstr>_D009292</vt:lpstr>
      <vt:lpstr>_D009293</vt:lpstr>
      <vt:lpstr>_D009294</vt:lpstr>
      <vt:lpstr>_D009295</vt:lpstr>
      <vt:lpstr>_D009296</vt:lpstr>
      <vt:lpstr>_D009297</vt:lpstr>
      <vt:lpstr>_D009298</vt:lpstr>
      <vt:lpstr>_D009299</vt:lpstr>
      <vt:lpstr>_D009300</vt:lpstr>
      <vt:lpstr>_D009301</vt:lpstr>
      <vt:lpstr>_D009302</vt:lpstr>
      <vt:lpstr>_D009303</vt:lpstr>
      <vt:lpstr>_D009304</vt:lpstr>
      <vt:lpstr>_D009305</vt:lpstr>
      <vt:lpstr>_D009306</vt:lpstr>
      <vt:lpstr>_D009307</vt:lpstr>
      <vt:lpstr>_D009308</vt:lpstr>
      <vt:lpstr>_D009309</vt:lpstr>
      <vt:lpstr>_D009310</vt:lpstr>
      <vt:lpstr>_D009311</vt:lpstr>
      <vt:lpstr>_D009312</vt:lpstr>
      <vt:lpstr>_D009313</vt:lpstr>
      <vt:lpstr>_D009314</vt:lpstr>
      <vt:lpstr>_D009315</vt:lpstr>
      <vt:lpstr>_D009316</vt:lpstr>
      <vt:lpstr>_D009317</vt:lpstr>
      <vt:lpstr>_D009318</vt:lpstr>
      <vt:lpstr>_D009319</vt:lpstr>
      <vt:lpstr>_D009320</vt:lpstr>
      <vt:lpstr>_D009321</vt:lpstr>
      <vt:lpstr>_D009322</vt:lpstr>
      <vt:lpstr>_D009323</vt:lpstr>
      <vt:lpstr>_D009324</vt:lpstr>
      <vt:lpstr>_D009325</vt:lpstr>
      <vt:lpstr>_D009326</vt:lpstr>
      <vt:lpstr>_D009327</vt:lpstr>
      <vt:lpstr>_D009328</vt:lpstr>
      <vt:lpstr>_D009329</vt:lpstr>
      <vt:lpstr>_D009330</vt:lpstr>
      <vt:lpstr>_D009331</vt:lpstr>
      <vt:lpstr>_D009335</vt:lpstr>
      <vt:lpstr>_D009336</vt:lpstr>
      <vt:lpstr>_D009337</vt:lpstr>
      <vt:lpstr>_D009338</vt:lpstr>
      <vt:lpstr>_D009339</vt:lpstr>
      <vt:lpstr>_D009340</vt:lpstr>
      <vt:lpstr>_D009341</vt:lpstr>
      <vt:lpstr>_D009342</vt:lpstr>
      <vt:lpstr>_D009343</vt:lpstr>
      <vt:lpstr>_D009344</vt:lpstr>
      <vt:lpstr>_D009345</vt:lpstr>
      <vt:lpstr>_D009346</vt:lpstr>
      <vt:lpstr>_D009347</vt:lpstr>
      <vt:lpstr>_D009348</vt:lpstr>
      <vt:lpstr>_D009349</vt:lpstr>
      <vt:lpstr>_D009350</vt:lpstr>
      <vt:lpstr>_D009351</vt:lpstr>
      <vt:lpstr>_D009352</vt:lpstr>
      <vt:lpstr>_D009353</vt:lpstr>
      <vt:lpstr>_D009354</vt:lpstr>
      <vt:lpstr>_D009355</vt:lpstr>
      <vt:lpstr>_D009356</vt:lpstr>
      <vt:lpstr>_D009357</vt:lpstr>
      <vt:lpstr>_D009358</vt:lpstr>
      <vt:lpstr>_D009359</vt:lpstr>
      <vt:lpstr>_D009363</vt:lpstr>
      <vt:lpstr>_D009364</vt:lpstr>
      <vt:lpstr>_D009365</vt:lpstr>
      <vt:lpstr>_D009366</vt:lpstr>
      <vt:lpstr>_D009367</vt:lpstr>
      <vt:lpstr>_D009368</vt:lpstr>
      <vt:lpstr>_D009369</vt:lpstr>
      <vt:lpstr>_D009370</vt:lpstr>
      <vt:lpstr>_D009371</vt:lpstr>
      <vt:lpstr>_D009372</vt:lpstr>
      <vt:lpstr>_D009373</vt:lpstr>
      <vt:lpstr>_D009374</vt:lpstr>
      <vt:lpstr>_D009375</vt:lpstr>
      <vt:lpstr>_D009376</vt:lpstr>
      <vt:lpstr>_D009377</vt:lpstr>
      <vt:lpstr>_D009378</vt:lpstr>
      <vt:lpstr>_D009379</vt:lpstr>
      <vt:lpstr>_D009380</vt:lpstr>
      <vt:lpstr>_D009381</vt:lpstr>
      <vt:lpstr>_D009382</vt:lpstr>
      <vt:lpstr>_D009383</vt:lpstr>
      <vt:lpstr>_D009384</vt:lpstr>
      <vt:lpstr>_D009385</vt:lpstr>
      <vt:lpstr>_D009386</vt:lpstr>
      <vt:lpstr>_D009387</vt:lpstr>
      <vt:lpstr>_D009388</vt:lpstr>
      <vt:lpstr>_D009392</vt:lpstr>
      <vt:lpstr>_D009393</vt:lpstr>
      <vt:lpstr>_D009394</vt:lpstr>
      <vt:lpstr>_D009395</vt:lpstr>
      <vt:lpstr>_D009396</vt:lpstr>
      <vt:lpstr>_D009397</vt:lpstr>
      <vt:lpstr>_D009398</vt:lpstr>
      <vt:lpstr>_D009399</vt:lpstr>
      <vt:lpstr>_D009400</vt:lpstr>
      <vt:lpstr>_D009401</vt:lpstr>
      <vt:lpstr>_D009402</vt:lpstr>
      <vt:lpstr>_D009403</vt:lpstr>
      <vt:lpstr>_D009404</vt:lpstr>
      <vt:lpstr>_D009405</vt:lpstr>
      <vt:lpstr>_D009406</vt:lpstr>
      <vt:lpstr>_D009407</vt:lpstr>
      <vt:lpstr>_D009408</vt:lpstr>
      <vt:lpstr>_D009409</vt:lpstr>
      <vt:lpstr>_D009410</vt:lpstr>
      <vt:lpstr>_D009411</vt:lpstr>
      <vt:lpstr>_D009412</vt:lpstr>
      <vt:lpstr>_D009413</vt:lpstr>
      <vt:lpstr>_D009414</vt:lpstr>
      <vt:lpstr>_D009415</vt:lpstr>
      <vt:lpstr>_D009416</vt:lpstr>
      <vt:lpstr>_D009417</vt:lpstr>
      <vt:lpstr>_D009418</vt:lpstr>
      <vt:lpstr>_D009419</vt:lpstr>
      <vt:lpstr>_D009420</vt:lpstr>
      <vt:lpstr>_D009421</vt:lpstr>
      <vt:lpstr>_D009422</vt:lpstr>
      <vt:lpstr>_D009423</vt:lpstr>
      <vt:lpstr>_D009424</vt:lpstr>
      <vt:lpstr>_D009425</vt:lpstr>
      <vt:lpstr>_D009426</vt:lpstr>
      <vt:lpstr>_D009427</vt:lpstr>
      <vt:lpstr>_D009428</vt:lpstr>
      <vt:lpstr>_D009429</vt:lpstr>
      <vt:lpstr>_D009430</vt:lpstr>
      <vt:lpstr>_D009431</vt:lpstr>
      <vt:lpstr>_D009432</vt:lpstr>
      <vt:lpstr>_D009433</vt:lpstr>
      <vt:lpstr>_D009434</vt:lpstr>
      <vt:lpstr>_D009435</vt:lpstr>
      <vt:lpstr>_D009436</vt:lpstr>
      <vt:lpstr>_D009437</vt:lpstr>
      <vt:lpstr>_D009438</vt:lpstr>
      <vt:lpstr>_D009439</vt:lpstr>
      <vt:lpstr>_D009440</vt:lpstr>
      <vt:lpstr>_D009441</vt:lpstr>
      <vt:lpstr>_D009442</vt:lpstr>
      <vt:lpstr>_D009443</vt:lpstr>
      <vt:lpstr>_D009444</vt:lpstr>
      <vt:lpstr>_D009445</vt:lpstr>
      <vt:lpstr>_D009449</vt:lpstr>
      <vt:lpstr>_D009450</vt:lpstr>
      <vt:lpstr>_D009451</vt:lpstr>
      <vt:lpstr>_D009452</vt:lpstr>
      <vt:lpstr>_D009453</vt:lpstr>
      <vt:lpstr>_D009454</vt:lpstr>
      <vt:lpstr>_D009455</vt:lpstr>
      <vt:lpstr>_D009456</vt:lpstr>
      <vt:lpstr>_D009457</vt:lpstr>
      <vt:lpstr>_D009458</vt:lpstr>
      <vt:lpstr>_D009459</vt:lpstr>
      <vt:lpstr>_D009460</vt:lpstr>
      <vt:lpstr>_D009461</vt:lpstr>
      <vt:lpstr>_D009462</vt:lpstr>
      <vt:lpstr>_D009463</vt:lpstr>
      <vt:lpstr>_D009464</vt:lpstr>
      <vt:lpstr>_D009465</vt:lpstr>
      <vt:lpstr>_D009466</vt:lpstr>
      <vt:lpstr>_D009467</vt:lpstr>
      <vt:lpstr>_D009468</vt:lpstr>
      <vt:lpstr>_D009469</vt:lpstr>
      <vt:lpstr>_D009470</vt:lpstr>
      <vt:lpstr>_D009471</vt:lpstr>
      <vt:lpstr>_D009472</vt:lpstr>
      <vt:lpstr>_D009473</vt:lpstr>
      <vt:lpstr>_D009474</vt:lpstr>
      <vt:lpstr>_D009475</vt:lpstr>
      <vt:lpstr>_D009476</vt:lpstr>
      <vt:lpstr>_D009477</vt:lpstr>
      <vt:lpstr>_D009478</vt:lpstr>
      <vt:lpstr>_D009479</vt:lpstr>
      <vt:lpstr>_D009480</vt:lpstr>
      <vt:lpstr>_D009481</vt:lpstr>
      <vt:lpstr>_D009482</vt:lpstr>
      <vt:lpstr>_D009483</vt:lpstr>
      <vt:lpstr>_D009484</vt:lpstr>
      <vt:lpstr>_D009485</vt:lpstr>
      <vt:lpstr>_D009486</vt:lpstr>
      <vt:lpstr>_D009487</vt:lpstr>
      <vt:lpstr>_D009488</vt:lpstr>
      <vt:lpstr>_D009489</vt:lpstr>
      <vt:lpstr>_D009490</vt:lpstr>
      <vt:lpstr>_D009491</vt:lpstr>
      <vt:lpstr>_D009492</vt:lpstr>
      <vt:lpstr>_D009493</vt:lpstr>
      <vt:lpstr>_D009494</vt:lpstr>
      <vt:lpstr>_D009495</vt:lpstr>
      <vt:lpstr>_D009496</vt:lpstr>
      <vt:lpstr>_D009497</vt:lpstr>
      <vt:lpstr>_D009498</vt:lpstr>
      <vt:lpstr>_D009499</vt:lpstr>
      <vt:lpstr>_D009500</vt:lpstr>
      <vt:lpstr>_D009501</vt:lpstr>
      <vt:lpstr>_D009502</vt:lpstr>
      <vt:lpstr>_D009506</vt:lpstr>
      <vt:lpstr>_D009507</vt:lpstr>
      <vt:lpstr>_D009508</vt:lpstr>
      <vt:lpstr>_D009509</vt:lpstr>
      <vt:lpstr>_D009510</vt:lpstr>
      <vt:lpstr>_D009511</vt:lpstr>
      <vt:lpstr>_D009512</vt:lpstr>
      <vt:lpstr>_D009513</vt:lpstr>
      <vt:lpstr>_D009514</vt:lpstr>
      <vt:lpstr>_D009515</vt:lpstr>
      <vt:lpstr>_D009516</vt:lpstr>
      <vt:lpstr>_D009517</vt:lpstr>
      <vt:lpstr>_D009518</vt:lpstr>
      <vt:lpstr>_D009519</vt:lpstr>
      <vt:lpstr>_D009520</vt:lpstr>
      <vt:lpstr>_D009521</vt:lpstr>
      <vt:lpstr>_D009522</vt:lpstr>
      <vt:lpstr>_D009523</vt:lpstr>
      <vt:lpstr>_D009524</vt:lpstr>
      <vt:lpstr>_D009525</vt:lpstr>
      <vt:lpstr>_D009526</vt:lpstr>
      <vt:lpstr>_D009527</vt:lpstr>
      <vt:lpstr>_D009528</vt:lpstr>
      <vt:lpstr>_D009529</vt:lpstr>
      <vt:lpstr>_D009530</vt:lpstr>
      <vt:lpstr>_D009534</vt:lpstr>
      <vt:lpstr>_D009535</vt:lpstr>
      <vt:lpstr>_D009536</vt:lpstr>
      <vt:lpstr>_D009537</vt:lpstr>
      <vt:lpstr>_D009538</vt:lpstr>
      <vt:lpstr>_D009539</vt:lpstr>
      <vt:lpstr>_D009540</vt:lpstr>
      <vt:lpstr>_D009541</vt:lpstr>
      <vt:lpstr>_D009542</vt:lpstr>
      <vt:lpstr>_D009543</vt:lpstr>
      <vt:lpstr>_D009544</vt:lpstr>
      <vt:lpstr>_D009545</vt:lpstr>
      <vt:lpstr>_D009546</vt:lpstr>
      <vt:lpstr>_D009547</vt:lpstr>
      <vt:lpstr>_D009548</vt:lpstr>
      <vt:lpstr>_D009549</vt:lpstr>
      <vt:lpstr>_D009550</vt:lpstr>
      <vt:lpstr>_D009551</vt:lpstr>
      <vt:lpstr>_D009552</vt:lpstr>
      <vt:lpstr>_D009553</vt:lpstr>
      <vt:lpstr>_D009554</vt:lpstr>
      <vt:lpstr>_D009555</vt:lpstr>
      <vt:lpstr>_D009556</vt:lpstr>
      <vt:lpstr>_D009557</vt:lpstr>
      <vt:lpstr>_D009558</vt:lpstr>
      <vt:lpstr>_D009559</vt:lpstr>
      <vt:lpstr>_D009563</vt:lpstr>
      <vt:lpstr>_D009564</vt:lpstr>
      <vt:lpstr>_D009565</vt:lpstr>
      <vt:lpstr>_D009566</vt:lpstr>
      <vt:lpstr>_D009567</vt:lpstr>
      <vt:lpstr>_D009568</vt:lpstr>
      <vt:lpstr>_D009569</vt:lpstr>
      <vt:lpstr>_D009570</vt:lpstr>
      <vt:lpstr>_D009571</vt:lpstr>
      <vt:lpstr>_D009572</vt:lpstr>
      <vt:lpstr>_D009573</vt:lpstr>
      <vt:lpstr>_D009574</vt:lpstr>
      <vt:lpstr>_D009575</vt:lpstr>
      <vt:lpstr>_D009576</vt:lpstr>
      <vt:lpstr>_D009577</vt:lpstr>
      <vt:lpstr>_D009578</vt:lpstr>
      <vt:lpstr>_D009579</vt:lpstr>
      <vt:lpstr>_D009580</vt:lpstr>
      <vt:lpstr>_D009581</vt:lpstr>
      <vt:lpstr>_D009582</vt:lpstr>
      <vt:lpstr>_D009583</vt:lpstr>
      <vt:lpstr>_D009584</vt:lpstr>
      <vt:lpstr>_D009585</vt:lpstr>
      <vt:lpstr>_D009586</vt:lpstr>
      <vt:lpstr>_D009587</vt:lpstr>
      <vt:lpstr>_D009588</vt:lpstr>
      <vt:lpstr>_D009589</vt:lpstr>
      <vt:lpstr>_D009590</vt:lpstr>
      <vt:lpstr>_D009591</vt:lpstr>
      <vt:lpstr>_D009592</vt:lpstr>
      <vt:lpstr>_D009593</vt:lpstr>
      <vt:lpstr>_D009594</vt:lpstr>
      <vt:lpstr>_D009595</vt:lpstr>
      <vt:lpstr>_D009596</vt:lpstr>
      <vt:lpstr>_D009597</vt:lpstr>
      <vt:lpstr>_D009598</vt:lpstr>
      <vt:lpstr>_D009599</vt:lpstr>
      <vt:lpstr>_D009600</vt:lpstr>
      <vt:lpstr>_D009601</vt:lpstr>
      <vt:lpstr>_D009602</vt:lpstr>
      <vt:lpstr>_D009603</vt:lpstr>
      <vt:lpstr>_D009604</vt:lpstr>
      <vt:lpstr>_D009605</vt:lpstr>
      <vt:lpstr>_D009606</vt:lpstr>
      <vt:lpstr>_D009607</vt:lpstr>
      <vt:lpstr>_D009608</vt:lpstr>
      <vt:lpstr>_D009609</vt:lpstr>
      <vt:lpstr>_D009610</vt:lpstr>
      <vt:lpstr>_D009611</vt:lpstr>
      <vt:lpstr>_D009612</vt:lpstr>
      <vt:lpstr>_D009613</vt:lpstr>
      <vt:lpstr>_D009614</vt:lpstr>
      <vt:lpstr>_D009615</vt:lpstr>
      <vt:lpstr>_D009616</vt:lpstr>
      <vt:lpstr>_D009620</vt:lpstr>
      <vt:lpstr>_D009621</vt:lpstr>
      <vt:lpstr>_D009622</vt:lpstr>
      <vt:lpstr>_D009623</vt:lpstr>
      <vt:lpstr>_D009624</vt:lpstr>
      <vt:lpstr>_D009625</vt:lpstr>
      <vt:lpstr>_D009626</vt:lpstr>
      <vt:lpstr>_D009627</vt:lpstr>
      <vt:lpstr>_D009628</vt:lpstr>
      <vt:lpstr>_D009629</vt:lpstr>
      <vt:lpstr>_D009630</vt:lpstr>
      <vt:lpstr>_D009631</vt:lpstr>
      <vt:lpstr>_D009632</vt:lpstr>
      <vt:lpstr>_D009633</vt:lpstr>
      <vt:lpstr>_D009634</vt:lpstr>
      <vt:lpstr>_D009635</vt:lpstr>
      <vt:lpstr>_D009636</vt:lpstr>
      <vt:lpstr>_D009637</vt:lpstr>
      <vt:lpstr>_D009638</vt:lpstr>
      <vt:lpstr>_D009639</vt:lpstr>
      <vt:lpstr>_D009640</vt:lpstr>
      <vt:lpstr>_D009641</vt:lpstr>
      <vt:lpstr>_D009642</vt:lpstr>
      <vt:lpstr>_D009643</vt:lpstr>
      <vt:lpstr>_D009644</vt:lpstr>
      <vt:lpstr>_D009645</vt:lpstr>
      <vt:lpstr>_D009646</vt:lpstr>
      <vt:lpstr>_D009647</vt:lpstr>
      <vt:lpstr>_D009648</vt:lpstr>
      <vt:lpstr>_D009649</vt:lpstr>
      <vt:lpstr>_D009650</vt:lpstr>
      <vt:lpstr>_D009651</vt:lpstr>
      <vt:lpstr>_D009652</vt:lpstr>
      <vt:lpstr>_D009653</vt:lpstr>
      <vt:lpstr>_D009654</vt:lpstr>
      <vt:lpstr>_D009655</vt:lpstr>
      <vt:lpstr>_D009656</vt:lpstr>
      <vt:lpstr>_D009657</vt:lpstr>
      <vt:lpstr>_D009658</vt:lpstr>
      <vt:lpstr>_D009659</vt:lpstr>
      <vt:lpstr>_D009660</vt:lpstr>
      <vt:lpstr>_D009661</vt:lpstr>
      <vt:lpstr>_D009662</vt:lpstr>
      <vt:lpstr>_D009663</vt:lpstr>
      <vt:lpstr>_D009664</vt:lpstr>
      <vt:lpstr>_D009665</vt:lpstr>
      <vt:lpstr>_D009666</vt:lpstr>
      <vt:lpstr>_D009667</vt:lpstr>
      <vt:lpstr>_D009668</vt:lpstr>
      <vt:lpstr>_D009669</vt:lpstr>
      <vt:lpstr>_D009670</vt:lpstr>
      <vt:lpstr>_D009671</vt:lpstr>
      <vt:lpstr>_D009675</vt:lpstr>
      <vt:lpstr>_D009676</vt:lpstr>
      <vt:lpstr>_D009677</vt:lpstr>
      <vt:lpstr>_D009678</vt:lpstr>
      <vt:lpstr>_D009679</vt:lpstr>
      <vt:lpstr>_D009680</vt:lpstr>
      <vt:lpstr>_D009681</vt:lpstr>
      <vt:lpstr>_D009682</vt:lpstr>
      <vt:lpstr>_D009683</vt:lpstr>
      <vt:lpstr>_D009684</vt:lpstr>
      <vt:lpstr>_D009685</vt:lpstr>
      <vt:lpstr>_D009686</vt:lpstr>
      <vt:lpstr>_D009687</vt:lpstr>
      <vt:lpstr>_D009688</vt:lpstr>
      <vt:lpstr>_D009689</vt:lpstr>
      <vt:lpstr>_D009690</vt:lpstr>
      <vt:lpstr>_D009691</vt:lpstr>
      <vt:lpstr>_D009692</vt:lpstr>
      <vt:lpstr>_D009693</vt:lpstr>
      <vt:lpstr>_D009694</vt:lpstr>
      <vt:lpstr>_D009695</vt:lpstr>
      <vt:lpstr>_D009696</vt:lpstr>
      <vt:lpstr>_D009697</vt:lpstr>
      <vt:lpstr>_D009698</vt:lpstr>
      <vt:lpstr>_D009699</vt:lpstr>
      <vt:lpstr>_D009703</vt:lpstr>
      <vt:lpstr>_D009704</vt:lpstr>
      <vt:lpstr>_D009705</vt:lpstr>
      <vt:lpstr>_D009706</vt:lpstr>
      <vt:lpstr>_D009707</vt:lpstr>
      <vt:lpstr>_D009708</vt:lpstr>
      <vt:lpstr>_D009709</vt:lpstr>
      <vt:lpstr>_D009710</vt:lpstr>
      <vt:lpstr>_D009711</vt:lpstr>
      <vt:lpstr>_D009712</vt:lpstr>
      <vt:lpstr>_D009713</vt:lpstr>
      <vt:lpstr>_D009714</vt:lpstr>
      <vt:lpstr>_D009715</vt:lpstr>
      <vt:lpstr>_D009716</vt:lpstr>
      <vt:lpstr>_D009717</vt:lpstr>
      <vt:lpstr>_D009718</vt:lpstr>
      <vt:lpstr>_D009719</vt:lpstr>
      <vt:lpstr>_D009720</vt:lpstr>
      <vt:lpstr>_D009721</vt:lpstr>
      <vt:lpstr>_D009722</vt:lpstr>
      <vt:lpstr>_D009723</vt:lpstr>
      <vt:lpstr>_D009724</vt:lpstr>
      <vt:lpstr>_D009725</vt:lpstr>
      <vt:lpstr>_D009726</vt:lpstr>
      <vt:lpstr>_D009727</vt:lpstr>
      <vt:lpstr>_D009728</vt:lpstr>
      <vt:lpstr>_D009732</vt:lpstr>
      <vt:lpstr>_D009733</vt:lpstr>
      <vt:lpstr>_D009734</vt:lpstr>
      <vt:lpstr>_D009735</vt:lpstr>
      <vt:lpstr>_D009736</vt:lpstr>
      <vt:lpstr>_D009737</vt:lpstr>
      <vt:lpstr>_D009738</vt:lpstr>
      <vt:lpstr>_D009739</vt:lpstr>
      <vt:lpstr>_D009740</vt:lpstr>
      <vt:lpstr>_D009741</vt:lpstr>
      <vt:lpstr>_D009742</vt:lpstr>
      <vt:lpstr>_D009743</vt:lpstr>
      <vt:lpstr>_D009744</vt:lpstr>
      <vt:lpstr>_D009745</vt:lpstr>
      <vt:lpstr>_D009746</vt:lpstr>
      <vt:lpstr>_D009747</vt:lpstr>
      <vt:lpstr>_D009748</vt:lpstr>
      <vt:lpstr>_D009749</vt:lpstr>
      <vt:lpstr>_D009750</vt:lpstr>
      <vt:lpstr>_D009751</vt:lpstr>
      <vt:lpstr>_D009752</vt:lpstr>
      <vt:lpstr>_D009753</vt:lpstr>
      <vt:lpstr>_D009754</vt:lpstr>
      <vt:lpstr>_D009755</vt:lpstr>
      <vt:lpstr>_D009756</vt:lpstr>
      <vt:lpstr>_D009757</vt:lpstr>
      <vt:lpstr>_D009758</vt:lpstr>
      <vt:lpstr>_D009759</vt:lpstr>
      <vt:lpstr>_D009760</vt:lpstr>
      <vt:lpstr>_D009761</vt:lpstr>
      <vt:lpstr>_D009762</vt:lpstr>
      <vt:lpstr>_D009763</vt:lpstr>
      <vt:lpstr>_D009764</vt:lpstr>
      <vt:lpstr>_D009765</vt:lpstr>
      <vt:lpstr>_D009766</vt:lpstr>
      <vt:lpstr>_D009767</vt:lpstr>
      <vt:lpstr>_D009768</vt:lpstr>
      <vt:lpstr>_D009769</vt:lpstr>
      <vt:lpstr>_D009770</vt:lpstr>
      <vt:lpstr>_D009771</vt:lpstr>
      <vt:lpstr>_D009772</vt:lpstr>
      <vt:lpstr>_D009773</vt:lpstr>
      <vt:lpstr>_D009774</vt:lpstr>
      <vt:lpstr>_D009775</vt:lpstr>
      <vt:lpstr>_D009776</vt:lpstr>
      <vt:lpstr>_D009777</vt:lpstr>
      <vt:lpstr>_D009778</vt:lpstr>
      <vt:lpstr>_D009779</vt:lpstr>
      <vt:lpstr>_D009780</vt:lpstr>
      <vt:lpstr>_D009781</vt:lpstr>
      <vt:lpstr>_D009782</vt:lpstr>
      <vt:lpstr>_D009783</vt:lpstr>
      <vt:lpstr>_D009784</vt:lpstr>
      <vt:lpstr>_D009785</vt:lpstr>
      <vt:lpstr>_D009789</vt:lpstr>
      <vt:lpstr>_D009790</vt:lpstr>
      <vt:lpstr>_D009791</vt:lpstr>
      <vt:lpstr>_D009792</vt:lpstr>
      <vt:lpstr>_D009793</vt:lpstr>
      <vt:lpstr>_D009794</vt:lpstr>
      <vt:lpstr>_D009795</vt:lpstr>
      <vt:lpstr>_D009796</vt:lpstr>
      <vt:lpstr>_D009797</vt:lpstr>
      <vt:lpstr>_D009798</vt:lpstr>
      <vt:lpstr>_D009799</vt:lpstr>
      <vt:lpstr>_D009800</vt:lpstr>
      <vt:lpstr>_D009801</vt:lpstr>
      <vt:lpstr>_D009802</vt:lpstr>
      <vt:lpstr>_D009803</vt:lpstr>
      <vt:lpstr>_D009804</vt:lpstr>
      <vt:lpstr>_D009805</vt:lpstr>
      <vt:lpstr>_D009806</vt:lpstr>
      <vt:lpstr>_D009807</vt:lpstr>
      <vt:lpstr>_D009808</vt:lpstr>
      <vt:lpstr>_D009809</vt:lpstr>
      <vt:lpstr>_D009810</vt:lpstr>
      <vt:lpstr>_D009811</vt:lpstr>
      <vt:lpstr>_D009812</vt:lpstr>
      <vt:lpstr>_D009813</vt:lpstr>
      <vt:lpstr>_D009814</vt:lpstr>
      <vt:lpstr>_D009815</vt:lpstr>
      <vt:lpstr>_D009816</vt:lpstr>
      <vt:lpstr>_D009817</vt:lpstr>
      <vt:lpstr>_D009818</vt:lpstr>
      <vt:lpstr>_D009819</vt:lpstr>
      <vt:lpstr>_D009820</vt:lpstr>
      <vt:lpstr>_D009821</vt:lpstr>
      <vt:lpstr>_D009822</vt:lpstr>
      <vt:lpstr>_D009823</vt:lpstr>
      <vt:lpstr>_D009824</vt:lpstr>
      <vt:lpstr>_D009825</vt:lpstr>
      <vt:lpstr>_D009826</vt:lpstr>
      <vt:lpstr>_D009827</vt:lpstr>
      <vt:lpstr>_D009828</vt:lpstr>
      <vt:lpstr>_D009829</vt:lpstr>
      <vt:lpstr>_D009830</vt:lpstr>
      <vt:lpstr>_D009831</vt:lpstr>
      <vt:lpstr>_D009832</vt:lpstr>
      <vt:lpstr>_D009833</vt:lpstr>
      <vt:lpstr>_D009834</vt:lpstr>
      <vt:lpstr>_D009835</vt:lpstr>
      <vt:lpstr>_D009836</vt:lpstr>
      <vt:lpstr>_D009837</vt:lpstr>
      <vt:lpstr>_D009838</vt:lpstr>
      <vt:lpstr>_D009839</vt:lpstr>
      <vt:lpstr>_D009840</vt:lpstr>
      <vt:lpstr>_D009844</vt:lpstr>
      <vt:lpstr>_D009848</vt:lpstr>
      <vt:lpstr>_D009849</vt:lpstr>
      <vt:lpstr>_D009850</vt:lpstr>
      <vt:lpstr>_D009851</vt:lpstr>
      <vt:lpstr>_D009852</vt:lpstr>
      <vt:lpstr>_D009853</vt:lpstr>
      <vt:lpstr>_D009854</vt:lpstr>
      <vt:lpstr>_D009855</vt:lpstr>
      <vt:lpstr>_D009856</vt:lpstr>
      <vt:lpstr>_D009857</vt:lpstr>
      <vt:lpstr>_D009858</vt:lpstr>
      <vt:lpstr>_D009859</vt:lpstr>
      <vt:lpstr>_D009860</vt:lpstr>
      <vt:lpstr>_D009861</vt:lpstr>
      <vt:lpstr>_D009862</vt:lpstr>
      <vt:lpstr>_D009863</vt:lpstr>
      <vt:lpstr>_D009864</vt:lpstr>
      <vt:lpstr>_D009865</vt:lpstr>
      <vt:lpstr>_D009866</vt:lpstr>
      <vt:lpstr>_D009867</vt:lpstr>
      <vt:lpstr>_D009868</vt:lpstr>
      <vt:lpstr>_D009869</vt:lpstr>
      <vt:lpstr>_D009870</vt:lpstr>
      <vt:lpstr>_D009871</vt:lpstr>
      <vt:lpstr>_D009872</vt:lpstr>
      <vt:lpstr>_D009873</vt:lpstr>
      <vt:lpstr>_D009874</vt:lpstr>
      <vt:lpstr>_D009875</vt:lpstr>
      <vt:lpstr>_D009876</vt:lpstr>
      <vt:lpstr>_D009877</vt:lpstr>
      <vt:lpstr>_D009878</vt:lpstr>
      <vt:lpstr>_D009879</vt:lpstr>
      <vt:lpstr>_D009880</vt:lpstr>
      <vt:lpstr>_D009881</vt:lpstr>
      <vt:lpstr>_D009882</vt:lpstr>
      <vt:lpstr>_D009883</vt:lpstr>
      <vt:lpstr>_D009884</vt:lpstr>
      <vt:lpstr>_D009885</vt:lpstr>
      <vt:lpstr>_D009886</vt:lpstr>
      <vt:lpstr>_D009887</vt:lpstr>
      <vt:lpstr>_D009888</vt:lpstr>
      <vt:lpstr>_D009889</vt:lpstr>
      <vt:lpstr>_D009890</vt:lpstr>
      <vt:lpstr>_D009891</vt:lpstr>
      <vt:lpstr>_D009892</vt:lpstr>
      <vt:lpstr>_D009893</vt:lpstr>
      <vt:lpstr>_D009894</vt:lpstr>
      <vt:lpstr>_D009895</vt:lpstr>
      <vt:lpstr>_D009896</vt:lpstr>
      <vt:lpstr>_D009897</vt:lpstr>
      <vt:lpstr>_D009898</vt:lpstr>
      <vt:lpstr>_D009899</vt:lpstr>
      <vt:lpstr>_D009900</vt:lpstr>
      <vt:lpstr>_D009901</vt:lpstr>
      <vt:lpstr>_D009902</vt:lpstr>
      <vt:lpstr>_D009903</vt:lpstr>
      <vt:lpstr>_D009904</vt:lpstr>
      <vt:lpstr>_D009905</vt:lpstr>
      <vt:lpstr>_D009906</vt:lpstr>
      <vt:lpstr>_D009907</vt:lpstr>
      <vt:lpstr>_D009908</vt:lpstr>
      <vt:lpstr>_D009909</vt:lpstr>
      <vt:lpstr>_D009910</vt:lpstr>
      <vt:lpstr>_D009911</vt:lpstr>
      <vt:lpstr>_D009912</vt:lpstr>
      <vt:lpstr>_D009913</vt:lpstr>
      <vt:lpstr>_D009914</vt:lpstr>
      <vt:lpstr>_D009915</vt:lpstr>
      <vt:lpstr>_D009916</vt:lpstr>
      <vt:lpstr>_D009917</vt:lpstr>
      <vt:lpstr>_D009918</vt:lpstr>
      <vt:lpstr>_D009919</vt:lpstr>
      <vt:lpstr>_D009920</vt:lpstr>
      <vt:lpstr>_D009921</vt:lpstr>
      <vt:lpstr>_D009922</vt:lpstr>
      <vt:lpstr>_D009923</vt:lpstr>
      <vt:lpstr>_D009924</vt:lpstr>
      <vt:lpstr>_D009925</vt:lpstr>
      <vt:lpstr>_D009926</vt:lpstr>
      <vt:lpstr>_D009927</vt:lpstr>
      <vt:lpstr>_D009928</vt:lpstr>
      <vt:lpstr>_D009929</vt:lpstr>
      <vt:lpstr>_D009930</vt:lpstr>
      <vt:lpstr>_D009931</vt:lpstr>
      <vt:lpstr>_D009932</vt:lpstr>
      <vt:lpstr>_D009933</vt:lpstr>
      <vt:lpstr>_D009934</vt:lpstr>
      <vt:lpstr>_D009935</vt:lpstr>
      <vt:lpstr>_D009936</vt:lpstr>
      <vt:lpstr>_D009937</vt:lpstr>
      <vt:lpstr>_D009938</vt:lpstr>
      <vt:lpstr>_D009939</vt:lpstr>
      <vt:lpstr>_D009940</vt:lpstr>
      <vt:lpstr>_D009941</vt:lpstr>
      <vt:lpstr>_D009942</vt:lpstr>
      <vt:lpstr>_D009943</vt:lpstr>
      <vt:lpstr>_D009944</vt:lpstr>
      <vt:lpstr>_D009945</vt:lpstr>
      <vt:lpstr>_D009946</vt:lpstr>
      <vt:lpstr>_D009947</vt:lpstr>
      <vt:lpstr>_D009948</vt:lpstr>
      <vt:lpstr>_D009949</vt:lpstr>
      <vt:lpstr>_D009950</vt:lpstr>
      <vt:lpstr>_D009951</vt:lpstr>
      <vt:lpstr>_D009952</vt:lpstr>
      <vt:lpstr>_D009953</vt:lpstr>
      <vt:lpstr>_D009954</vt:lpstr>
      <vt:lpstr>_D009955</vt:lpstr>
      <vt:lpstr>_D009956</vt:lpstr>
      <vt:lpstr>_D009957</vt:lpstr>
      <vt:lpstr>_D009958</vt:lpstr>
      <vt:lpstr>_D009959</vt:lpstr>
      <vt:lpstr>_D009960</vt:lpstr>
      <vt:lpstr>_D009961</vt:lpstr>
      <vt:lpstr>_D009962</vt:lpstr>
      <vt:lpstr>_D009963</vt:lpstr>
      <vt:lpstr>_D009964</vt:lpstr>
      <vt:lpstr>_D009965</vt:lpstr>
      <vt:lpstr>_D009966</vt:lpstr>
      <vt:lpstr>_D009967</vt:lpstr>
      <vt:lpstr>_D009968</vt:lpstr>
      <vt:lpstr>_D009969</vt:lpstr>
      <vt:lpstr>_D009970</vt:lpstr>
      <vt:lpstr>_D009971</vt:lpstr>
      <vt:lpstr>_D009972</vt:lpstr>
      <vt:lpstr>_D009973</vt:lpstr>
      <vt:lpstr>_D009974</vt:lpstr>
      <vt:lpstr>_D009975</vt:lpstr>
      <vt:lpstr>_D009976</vt:lpstr>
      <vt:lpstr>_D009977</vt:lpstr>
      <vt:lpstr>_D009978</vt:lpstr>
      <vt:lpstr>_D009979</vt:lpstr>
      <vt:lpstr>_D009980</vt:lpstr>
      <vt:lpstr>_D009981</vt:lpstr>
      <vt:lpstr>_D009982</vt:lpstr>
      <vt:lpstr>_D009983</vt:lpstr>
      <vt:lpstr>_D009984</vt:lpstr>
      <vt:lpstr>_D009985</vt:lpstr>
      <vt:lpstr>_D009986</vt:lpstr>
      <vt:lpstr>_D009987</vt:lpstr>
      <vt:lpstr>_D009988</vt:lpstr>
      <vt:lpstr>_D009989</vt:lpstr>
      <vt:lpstr>_D009990</vt:lpstr>
      <vt:lpstr>_D009991</vt:lpstr>
      <vt:lpstr>_D009992</vt:lpstr>
      <vt:lpstr>_D009993</vt:lpstr>
      <vt:lpstr>_D009994</vt:lpstr>
      <vt:lpstr>_D009995</vt:lpstr>
      <vt:lpstr>_D009996</vt:lpstr>
      <vt:lpstr>_D009997</vt:lpstr>
      <vt:lpstr>_D009998</vt:lpstr>
      <vt:lpstr>_D009999</vt:lpstr>
      <vt:lpstr>_D010000</vt:lpstr>
      <vt:lpstr>_D010001</vt:lpstr>
      <vt:lpstr>_D010002</vt:lpstr>
      <vt:lpstr>_D010003</vt:lpstr>
      <vt:lpstr>_D010004</vt:lpstr>
      <vt:lpstr>_D010005</vt:lpstr>
      <vt:lpstr>_D010006</vt:lpstr>
      <vt:lpstr>_D010007</vt:lpstr>
      <vt:lpstr>_D010008</vt:lpstr>
      <vt:lpstr>_D010009</vt:lpstr>
      <vt:lpstr>_D010010</vt:lpstr>
      <vt:lpstr>_D010011</vt:lpstr>
      <vt:lpstr>_D010012</vt:lpstr>
      <vt:lpstr>_D010013</vt:lpstr>
      <vt:lpstr>_D010017</vt:lpstr>
      <vt:lpstr>_D010018</vt:lpstr>
      <vt:lpstr>_D010019</vt:lpstr>
      <vt:lpstr>_D010023</vt:lpstr>
      <vt:lpstr>_D010024</vt:lpstr>
      <vt:lpstr>_D010025</vt:lpstr>
      <vt:lpstr>_D010026</vt:lpstr>
      <vt:lpstr>_D010027</vt:lpstr>
      <vt:lpstr>_D010028</vt:lpstr>
      <vt:lpstr>_D010029</vt:lpstr>
      <vt:lpstr>_D010030</vt:lpstr>
      <vt:lpstr>_D010031</vt:lpstr>
      <vt:lpstr>_D010032</vt:lpstr>
      <vt:lpstr>_D010033</vt:lpstr>
      <vt:lpstr>_D010034</vt:lpstr>
      <vt:lpstr>_D010035</vt:lpstr>
      <vt:lpstr>_D010036</vt:lpstr>
      <vt:lpstr>_D010037</vt:lpstr>
      <vt:lpstr>_D010038</vt:lpstr>
      <vt:lpstr>_D010039</vt:lpstr>
      <vt:lpstr>_D010040</vt:lpstr>
      <vt:lpstr>_D010041</vt:lpstr>
      <vt:lpstr>_D010042</vt:lpstr>
      <vt:lpstr>_D010043</vt:lpstr>
      <vt:lpstr>_D010044</vt:lpstr>
      <vt:lpstr>_D010045</vt:lpstr>
      <vt:lpstr>_D010046</vt:lpstr>
      <vt:lpstr>_D010047</vt:lpstr>
      <vt:lpstr>_D010048</vt:lpstr>
      <vt:lpstr>_D010056</vt:lpstr>
      <vt:lpstr>_D010057</vt:lpstr>
      <vt:lpstr>_D010058</vt:lpstr>
      <vt:lpstr>_D010059</vt:lpstr>
      <vt:lpstr>_D010060</vt:lpstr>
      <vt:lpstr>_D010061</vt:lpstr>
      <vt:lpstr>_D010062</vt:lpstr>
      <vt:lpstr>_D010063</vt:lpstr>
      <vt:lpstr>_D010064</vt:lpstr>
      <vt:lpstr>_D010065</vt:lpstr>
      <vt:lpstr>_D010066</vt:lpstr>
      <vt:lpstr>_D010067</vt:lpstr>
      <vt:lpstr>_D010068</vt:lpstr>
      <vt:lpstr>_D010069</vt:lpstr>
      <vt:lpstr>_D010070</vt:lpstr>
      <vt:lpstr>_D010071</vt:lpstr>
      <vt:lpstr>_D010072</vt:lpstr>
      <vt:lpstr>_D010073</vt:lpstr>
      <vt:lpstr>_D010074</vt:lpstr>
      <vt:lpstr>_D010075</vt:lpstr>
      <vt:lpstr>_D010076</vt:lpstr>
      <vt:lpstr>_D010077</vt:lpstr>
      <vt:lpstr>_D010078</vt:lpstr>
      <vt:lpstr>_D010079</vt:lpstr>
      <vt:lpstr>_D010080</vt:lpstr>
      <vt:lpstr>_D010088</vt:lpstr>
      <vt:lpstr>_D010089</vt:lpstr>
      <vt:lpstr>_D010090</vt:lpstr>
      <vt:lpstr>_D010091</vt:lpstr>
      <vt:lpstr>_D010092</vt:lpstr>
      <vt:lpstr>_D010093</vt:lpstr>
      <vt:lpstr>_D010094</vt:lpstr>
      <vt:lpstr>_D010095</vt:lpstr>
      <vt:lpstr>_D010096</vt:lpstr>
      <vt:lpstr>_D010097</vt:lpstr>
      <vt:lpstr>_D010098</vt:lpstr>
      <vt:lpstr>_D010099</vt:lpstr>
      <vt:lpstr>_D010100</vt:lpstr>
      <vt:lpstr>_D010101</vt:lpstr>
      <vt:lpstr>_D010102</vt:lpstr>
      <vt:lpstr>_D010103</vt:lpstr>
      <vt:lpstr>_D010104</vt:lpstr>
      <vt:lpstr>_D010105</vt:lpstr>
      <vt:lpstr>_D010106</vt:lpstr>
      <vt:lpstr>_D010107</vt:lpstr>
      <vt:lpstr>_D010108</vt:lpstr>
      <vt:lpstr>_D010109</vt:lpstr>
      <vt:lpstr>_D010110</vt:lpstr>
      <vt:lpstr>_D010111</vt:lpstr>
      <vt:lpstr>_D010112</vt:lpstr>
      <vt:lpstr>_D010120</vt:lpstr>
      <vt:lpstr>_D010121</vt:lpstr>
      <vt:lpstr>_D010122</vt:lpstr>
      <vt:lpstr>_D010123</vt:lpstr>
      <vt:lpstr>_D010124</vt:lpstr>
      <vt:lpstr>_D010125</vt:lpstr>
      <vt:lpstr>_D010126</vt:lpstr>
      <vt:lpstr>_D010127</vt:lpstr>
      <vt:lpstr>_D010128</vt:lpstr>
      <vt:lpstr>_D010129</vt:lpstr>
      <vt:lpstr>_D010130</vt:lpstr>
      <vt:lpstr>_D010131</vt:lpstr>
      <vt:lpstr>_D010132</vt:lpstr>
      <vt:lpstr>_D010133</vt:lpstr>
      <vt:lpstr>_D010134</vt:lpstr>
      <vt:lpstr>_D010135</vt:lpstr>
      <vt:lpstr>_D010136</vt:lpstr>
      <vt:lpstr>_D010137</vt:lpstr>
      <vt:lpstr>_D010138</vt:lpstr>
      <vt:lpstr>_D010139</vt:lpstr>
      <vt:lpstr>_D010140</vt:lpstr>
      <vt:lpstr>_D010141</vt:lpstr>
      <vt:lpstr>_D010142</vt:lpstr>
      <vt:lpstr>_D010143</vt:lpstr>
      <vt:lpstr>_D010144</vt:lpstr>
      <vt:lpstr>_D010152</vt:lpstr>
      <vt:lpstr>_D010153</vt:lpstr>
      <vt:lpstr>_D010154</vt:lpstr>
      <vt:lpstr>_D010158</vt:lpstr>
      <vt:lpstr>_D010162</vt:lpstr>
      <vt:lpstr>_D010163</vt:lpstr>
      <vt:lpstr>_D010164</vt:lpstr>
      <vt:lpstr>_D010165</vt:lpstr>
      <vt:lpstr>_D010166</vt:lpstr>
      <vt:lpstr>_D010167</vt:lpstr>
      <vt:lpstr>_D010168</vt:lpstr>
      <vt:lpstr>_D010169</vt:lpstr>
      <vt:lpstr>_D010170</vt:lpstr>
      <vt:lpstr>_D010171</vt:lpstr>
      <vt:lpstr>_D010172</vt:lpstr>
      <vt:lpstr>_D010173</vt:lpstr>
      <vt:lpstr>_D010174</vt:lpstr>
      <vt:lpstr>_D010175</vt:lpstr>
      <vt:lpstr>_D010176</vt:lpstr>
      <vt:lpstr>_D010177</vt:lpstr>
      <vt:lpstr>_D010178</vt:lpstr>
      <vt:lpstr>_D010179</vt:lpstr>
      <vt:lpstr>_D010180</vt:lpstr>
      <vt:lpstr>_D010181</vt:lpstr>
      <vt:lpstr>_D010182</vt:lpstr>
      <vt:lpstr>_D010183</vt:lpstr>
      <vt:lpstr>_D010184</vt:lpstr>
      <vt:lpstr>_D010185</vt:lpstr>
      <vt:lpstr>_D010186</vt:lpstr>
      <vt:lpstr>_D010187</vt:lpstr>
      <vt:lpstr>_D010188</vt:lpstr>
      <vt:lpstr>_D010189</vt:lpstr>
      <vt:lpstr>_D010190</vt:lpstr>
      <vt:lpstr>_D010191</vt:lpstr>
      <vt:lpstr>_D010192</vt:lpstr>
      <vt:lpstr>_D010193</vt:lpstr>
      <vt:lpstr>_D010194</vt:lpstr>
      <vt:lpstr>_D010195</vt:lpstr>
      <vt:lpstr>_D010196</vt:lpstr>
      <vt:lpstr>_D010197</vt:lpstr>
      <vt:lpstr>_D010198</vt:lpstr>
      <vt:lpstr>_D010199</vt:lpstr>
      <vt:lpstr>_D010200</vt:lpstr>
      <vt:lpstr>_D010201</vt:lpstr>
      <vt:lpstr>_D010202</vt:lpstr>
      <vt:lpstr>_D010203</vt:lpstr>
      <vt:lpstr>_D010204</vt:lpstr>
      <vt:lpstr>_D010205</vt:lpstr>
      <vt:lpstr>_D010206</vt:lpstr>
      <vt:lpstr>_D010207</vt:lpstr>
      <vt:lpstr>_D010208</vt:lpstr>
      <vt:lpstr>_D010209</vt:lpstr>
      <vt:lpstr>_D010210</vt:lpstr>
      <vt:lpstr>_D010211</vt:lpstr>
      <vt:lpstr>_D010212</vt:lpstr>
      <vt:lpstr>_D010213</vt:lpstr>
      <vt:lpstr>_D010214</vt:lpstr>
      <vt:lpstr>_D010215</vt:lpstr>
      <vt:lpstr>_D010216</vt:lpstr>
      <vt:lpstr>_D010217</vt:lpstr>
      <vt:lpstr>_D010218</vt:lpstr>
      <vt:lpstr>_D010219</vt:lpstr>
      <vt:lpstr>_D010220</vt:lpstr>
      <vt:lpstr>_D010221</vt:lpstr>
      <vt:lpstr>_D010222</vt:lpstr>
      <vt:lpstr>_D010223</vt:lpstr>
      <vt:lpstr>_D010224</vt:lpstr>
      <vt:lpstr>_D010225</vt:lpstr>
      <vt:lpstr>_D010226</vt:lpstr>
      <vt:lpstr>_D010227</vt:lpstr>
      <vt:lpstr>_D010228</vt:lpstr>
      <vt:lpstr>_D010229</vt:lpstr>
      <vt:lpstr>_D010230</vt:lpstr>
      <vt:lpstr>_D010231</vt:lpstr>
      <vt:lpstr>_D010232</vt:lpstr>
      <vt:lpstr>_D010233</vt:lpstr>
      <vt:lpstr>_D010234</vt:lpstr>
      <vt:lpstr>_D010235</vt:lpstr>
      <vt:lpstr>_D010236</vt:lpstr>
      <vt:lpstr>_D010237</vt:lpstr>
      <vt:lpstr>_D010238</vt:lpstr>
      <vt:lpstr>_D010239</vt:lpstr>
      <vt:lpstr>_D010240</vt:lpstr>
      <vt:lpstr>_D010241</vt:lpstr>
      <vt:lpstr>_D010242</vt:lpstr>
      <vt:lpstr>_D010243</vt:lpstr>
      <vt:lpstr>_D010244</vt:lpstr>
      <vt:lpstr>_D010245</vt:lpstr>
      <vt:lpstr>_D010246</vt:lpstr>
      <vt:lpstr>_D010247</vt:lpstr>
      <vt:lpstr>_D010248</vt:lpstr>
      <vt:lpstr>_D010249</vt:lpstr>
      <vt:lpstr>_D010250</vt:lpstr>
      <vt:lpstr>_D010251</vt:lpstr>
      <vt:lpstr>_D010252</vt:lpstr>
      <vt:lpstr>_D010253</vt:lpstr>
      <vt:lpstr>_D010254</vt:lpstr>
      <vt:lpstr>_D010255</vt:lpstr>
      <vt:lpstr>_D010256</vt:lpstr>
      <vt:lpstr>_D010257</vt:lpstr>
      <vt:lpstr>_D010258</vt:lpstr>
      <vt:lpstr>_D010259</vt:lpstr>
      <vt:lpstr>_D010260</vt:lpstr>
      <vt:lpstr>_D010261</vt:lpstr>
      <vt:lpstr>_D010262</vt:lpstr>
      <vt:lpstr>_D010263</vt:lpstr>
      <vt:lpstr>_D010264</vt:lpstr>
      <vt:lpstr>_D010265</vt:lpstr>
      <vt:lpstr>_D010266</vt:lpstr>
      <vt:lpstr>_D010267</vt:lpstr>
      <vt:lpstr>_D010268</vt:lpstr>
      <vt:lpstr>_D010269</vt:lpstr>
      <vt:lpstr>_D010270</vt:lpstr>
      <vt:lpstr>_D010271</vt:lpstr>
      <vt:lpstr>_D010272</vt:lpstr>
      <vt:lpstr>_D010273</vt:lpstr>
      <vt:lpstr>_D010274</vt:lpstr>
      <vt:lpstr>_D010275</vt:lpstr>
      <vt:lpstr>_D010276</vt:lpstr>
      <vt:lpstr>_D010277</vt:lpstr>
      <vt:lpstr>_D010278</vt:lpstr>
      <vt:lpstr>_D010279</vt:lpstr>
      <vt:lpstr>_D010280</vt:lpstr>
      <vt:lpstr>_D010281</vt:lpstr>
      <vt:lpstr>_D010282</vt:lpstr>
      <vt:lpstr>_D010283</vt:lpstr>
      <vt:lpstr>_D010284</vt:lpstr>
      <vt:lpstr>_D010285</vt:lpstr>
      <vt:lpstr>_D010286</vt:lpstr>
      <vt:lpstr>_D010287</vt:lpstr>
      <vt:lpstr>_D010288</vt:lpstr>
      <vt:lpstr>_D010289</vt:lpstr>
      <vt:lpstr>_D010290</vt:lpstr>
      <vt:lpstr>_D010291</vt:lpstr>
      <vt:lpstr>_D010292</vt:lpstr>
      <vt:lpstr>_D010293</vt:lpstr>
      <vt:lpstr>_D010294</vt:lpstr>
      <vt:lpstr>_D010295</vt:lpstr>
      <vt:lpstr>_D010296</vt:lpstr>
      <vt:lpstr>_D010297</vt:lpstr>
      <vt:lpstr>_D010298</vt:lpstr>
      <vt:lpstr>_D010299</vt:lpstr>
      <vt:lpstr>_D010300</vt:lpstr>
      <vt:lpstr>_D010301</vt:lpstr>
      <vt:lpstr>_D010302</vt:lpstr>
      <vt:lpstr>_D010303</vt:lpstr>
      <vt:lpstr>_D010304</vt:lpstr>
      <vt:lpstr>_D010305</vt:lpstr>
      <vt:lpstr>_D010306</vt:lpstr>
      <vt:lpstr>_D010307</vt:lpstr>
      <vt:lpstr>_D010308</vt:lpstr>
      <vt:lpstr>_D010309</vt:lpstr>
      <vt:lpstr>_D010310</vt:lpstr>
      <vt:lpstr>_D010311</vt:lpstr>
      <vt:lpstr>_D010312</vt:lpstr>
      <vt:lpstr>_D010313</vt:lpstr>
      <vt:lpstr>_D010314</vt:lpstr>
      <vt:lpstr>_D010315</vt:lpstr>
      <vt:lpstr>_D010316</vt:lpstr>
      <vt:lpstr>_D010317</vt:lpstr>
      <vt:lpstr>_D010318</vt:lpstr>
      <vt:lpstr>_D010319</vt:lpstr>
      <vt:lpstr>_D010320</vt:lpstr>
      <vt:lpstr>_D010321</vt:lpstr>
      <vt:lpstr>_D010322</vt:lpstr>
      <vt:lpstr>_D010323</vt:lpstr>
      <vt:lpstr>_D010324</vt:lpstr>
      <vt:lpstr>_D010325</vt:lpstr>
      <vt:lpstr>_D010326</vt:lpstr>
      <vt:lpstr>_D010327</vt:lpstr>
      <vt:lpstr>_D010331</vt:lpstr>
      <vt:lpstr>_D010332</vt:lpstr>
      <vt:lpstr>_D010333</vt:lpstr>
      <vt:lpstr>_D010338</vt:lpstr>
      <vt:lpstr>_D010339</vt:lpstr>
      <vt:lpstr>_D010340</vt:lpstr>
      <vt:lpstr>_D010341</vt:lpstr>
      <vt:lpstr>_D010342</vt:lpstr>
      <vt:lpstr>_D010343</vt:lpstr>
      <vt:lpstr>_D010344</vt:lpstr>
      <vt:lpstr>_D010345</vt:lpstr>
      <vt:lpstr>_D010346</vt:lpstr>
      <vt:lpstr>_D010347</vt:lpstr>
      <vt:lpstr>_D010348</vt:lpstr>
      <vt:lpstr>_D010349</vt:lpstr>
      <vt:lpstr>_D010350</vt:lpstr>
      <vt:lpstr>_D010351</vt:lpstr>
      <vt:lpstr>_D010352</vt:lpstr>
      <vt:lpstr>_D010353</vt:lpstr>
      <vt:lpstr>_D010354</vt:lpstr>
      <vt:lpstr>_D010355</vt:lpstr>
      <vt:lpstr>_D010356</vt:lpstr>
      <vt:lpstr>_D010357</vt:lpstr>
      <vt:lpstr>_D010358</vt:lpstr>
      <vt:lpstr>_D010359</vt:lpstr>
      <vt:lpstr>_D010360</vt:lpstr>
      <vt:lpstr>_D010361</vt:lpstr>
      <vt:lpstr>_D010362</vt:lpstr>
      <vt:lpstr>_D010363</vt:lpstr>
      <vt:lpstr>_D010371</vt:lpstr>
      <vt:lpstr>_D010372</vt:lpstr>
      <vt:lpstr>_D010373</vt:lpstr>
      <vt:lpstr>_D010374</vt:lpstr>
      <vt:lpstr>_D010375</vt:lpstr>
      <vt:lpstr>_D010376</vt:lpstr>
      <vt:lpstr>_D010377</vt:lpstr>
      <vt:lpstr>_D010378</vt:lpstr>
      <vt:lpstr>_D010379</vt:lpstr>
      <vt:lpstr>_D010380</vt:lpstr>
      <vt:lpstr>_D010381</vt:lpstr>
      <vt:lpstr>_D010382</vt:lpstr>
      <vt:lpstr>_D010383</vt:lpstr>
      <vt:lpstr>_D010384</vt:lpstr>
      <vt:lpstr>_D010385</vt:lpstr>
      <vt:lpstr>_D010386</vt:lpstr>
      <vt:lpstr>_D010387</vt:lpstr>
      <vt:lpstr>_D010388</vt:lpstr>
      <vt:lpstr>_D010389</vt:lpstr>
      <vt:lpstr>_D010390</vt:lpstr>
      <vt:lpstr>_D010391</vt:lpstr>
      <vt:lpstr>_D010392</vt:lpstr>
      <vt:lpstr>_D010393</vt:lpstr>
      <vt:lpstr>_D010394</vt:lpstr>
      <vt:lpstr>_D010395</vt:lpstr>
      <vt:lpstr>_D010403</vt:lpstr>
      <vt:lpstr>_D010404</vt:lpstr>
      <vt:lpstr>_D010405</vt:lpstr>
      <vt:lpstr>_D010406</vt:lpstr>
      <vt:lpstr>_D010407</vt:lpstr>
      <vt:lpstr>_D010408</vt:lpstr>
      <vt:lpstr>_D010409</vt:lpstr>
      <vt:lpstr>_D010410</vt:lpstr>
      <vt:lpstr>_D010411</vt:lpstr>
      <vt:lpstr>_D010412</vt:lpstr>
      <vt:lpstr>_D010413</vt:lpstr>
      <vt:lpstr>_D010414</vt:lpstr>
      <vt:lpstr>_D010415</vt:lpstr>
      <vt:lpstr>_D010416</vt:lpstr>
      <vt:lpstr>_D010417</vt:lpstr>
      <vt:lpstr>_D010418</vt:lpstr>
      <vt:lpstr>_D010419</vt:lpstr>
      <vt:lpstr>_D010420</vt:lpstr>
      <vt:lpstr>_D010421</vt:lpstr>
      <vt:lpstr>_D010422</vt:lpstr>
      <vt:lpstr>_D010423</vt:lpstr>
      <vt:lpstr>_D010424</vt:lpstr>
      <vt:lpstr>_D010425</vt:lpstr>
      <vt:lpstr>_D010426</vt:lpstr>
      <vt:lpstr>_D010427</vt:lpstr>
      <vt:lpstr>_D010435</vt:lpstr>
      <vt:lpstr>_D010436</vt:lpstr>
      <vt:lpstr>_D010437</vt:lpstr>
      <vt:lpstr>_D010438</vt:lpstr>
      <vt:lpstr>_D010439</vt:lpstr>
      <vt:lpstr>_D010440</vt:lpstr>
      <vt:lpstr>_D010441</vt:lpstr>
      <vt:lpstr>_D010442</vt:lpstr>
      <vt:lpstr>_D010443</vt:lpstr>
      <vt:lpstr>_D010444</vt:lpstr>
      <vt:lpstr>_D010445</vt:lpstr>
      <vt:lpstr>_D010446</vt:lpstr>
      <vt:lpstr>_D010447</vt:lpstr>
      <vt:lpstr>_D010448</vt:lpstr>
      <vt:lpstr>_D010449</vt:lpstr>
      <vt:lpstr>_D010450</vt:lpstr>
      <vt:lpstr>_D010451</vt:lpstr>
      <vt:lpstr>_D010452</vt:lpstr>
      <vt:lpstr>_D010453</vt:lpstr>
      <vt:lpstr>_D010454</vt:lpstr>
      <vt:lpstr>_D010455</vt:lpstr>
      <vt:lpstr>_D010456</vt:lpstr>
      <vt:lpstr>_D010457</vt:lpstr>
      <vt:lpstr>_D010458</vt:lpstr>
      <vt:lpstr>_D010459</vt:lpstr>
      <vt:lpstr>_D010467</vt:lpstr>
      <vt:lpstr>_D010468</vt:lpstr>
      <vt:lpstr>_D010469</vt:lpstr>
      <vt:lpstr>_D010473</vt:lpstr>
      <vt:lpstr>_D010474</vt:lpstr>
      <vt:lpstr>_D010475</vt:lpstr>
      <vt:lpstr>_D010476</vt:lpstr>
      <vt:lpstr>_D010477</vt:lpstr>
      <vt:lpstr>_D010478</vt:lpstr>
      <vt:lpstr>_D010479</vt:lpstr>
      <vt:lpstr>_D010480</vt:lpstr>
      <vt:lpstr>_D010481</vt:lpstr>
      <vt:lpstr>_D010482</vt:lpstr>
      <vt:lpstr>_D010483</vt:lpstr>
      <vt:lpstr>_D010484</vt:lpstr>
      <vt:lpstr>_D010485</vt:lpstr>
      <vt:lpstr>_D010486</vt:lpstr>
      <vt:lpstr>_D010487</vt:lpstr>
      <vt:lpstr>_D010488</vt:lpstr>
      <vt:lpstr>_D010489</vt:lpstr>
      <vt:lpstr>_D010490</vt:lpstr>
      <vt:lpstr>_D010491</vt:lpstr>
      <vt:lpstr>_D010492</vt:lpstr>
      <vt:lpstr>_D010493</vt:lpstr>
      <vt:lpstr>_D010494</vt:lpstr>
      <vt:lpstr>_D010495</vt:lpstr>
      <vt:lpstr>_D010496</vt:lpstr>
      <vt:lpstr>_D010497</vt:lpstr>
      <vt:lpstr>_D010498</vt:lpstr>
      <vt:lpstr>_D010499</vt:lpstr>
      <vt:lpstr>_D010500</vt:lpstr>
      <vt:lpstr>_D010501</vt:lpstr>
      <vt:lpstr>_D010502</vt:lpstr>
      <vt:lpstr>_D010503</vt:lpstr>
      <vt:lpstr>_D010504</vt:lpstr>
      <vt:lpstr>_D010505</vt:lpstr>
      <vt:lpstr>_D010506</vt:lpstr>
      <vt:lpstr>_D010507</vt:lpstr>
      <vt:lpstr>_D010508</vt:lpstr>
      <vt:lpstr>_D010509</vt:lpstr>
      <vt:lpstr>_D010510</vt:lpstr>
      <vt:lpstr>_D010511</vt:lpstr>
      <vt:lpstr>_D010512</vt:lpstr>
      <vt:lpstr>_D010513</vt:lpstr>
      <vt:lpstr>_D010514</vt:lpstr>
      <vt:lpstr>_D010515</vt:lpstr>
      <vt:lpstr>_D010516</vt:lpstr>
      <vt:lpstr>_D010517</vt:lpstr>
      <vt:lpstr>_D010518</vt:lpstr>
      <vt:lpstr>_D010519</vt:lpstr>
      <vt:lpstr>_D010520</vt:lpstr>
      <vt:lpstr>_D010521</vt:lpstr>
      <vt:lpstr>_D010522</vt:lpstr>
      <vt:lpstr>_D010523</vt:lpstr>
      <vt:lpstr>_D010524</vt:lpstr>
      <vt:lpstr>_D010525</vt:lpstr>
      <vt:lpstr>_D010526</vt:lpstr>
      <vt:lpstr>_D010527</vt:lpstr>
      <vt:lpstr>_D010528</vt:lpstr>
      <vt:lpstr>_D010529</vt:lpstr>
      <vt:lpstr>_D010530</vt:lpstr>
      <vt:lpstr>_D010531</vt:lpstr>
      <vt:lpstr>_D010532</vt:lpstr>
      <vt:lpstr>_D010533</vt:lpstr>
      <vt:lpstr>_D010534</vt:lpstr>
      <vt:lpstr>_D010535</vt:lpstr>
      <vt:lpstr>_D010536</vt:lpstr>
      <vt:lpstr>_D010537</vt:lpstr>
      <vt:lpstr>_D010538</vt:lpstr>
      <vt:lpstr>_D010539</vt:lpstr>
      <vt:lpstr>_D010540</vt:lpstr>
      <vt:lpstr>_D010541</vt:lpstr>
      <vt:lpstr>_D010542</vt:lpstr>
      <vt:lpstr>_D010543</vt:lpstr>
      <vt:lpstr>_D010544</vt:lpstr>
      <vt:lpstr>_D010545</vt:lpstr>
      <vt:lpstr>_D010546</vt:lpstr>
      <vt:lpstr>_D010547</vt:lpstr>
      <vt:lpstr>_D010548</vt:lpstr>
      <vt:lpstr>_D010549</vt:lpstr>
      <vt:lpstr>_D010550</vt:lpstr>
      <vt:lpstr>_D010551</vt:lpstr>
      <vt:lpstr>_D010552</vt:lpstr>
      <vt:lpstr>_D010556</vt:lpstr>
      <vt:lpstr>_D010557</vt:lpstr>
      <vt:lpstr>_D010558</vt:lpstr>
      <vt:lpstr>_D010559</vt:lpstr>
      <vt:lpstr>_D010560</vt:lpstr>
      <vt:lpstr>_D010561</vt:lpstr>
      <vt:lpstr>_D010562</vt:lpstr>
      <vt:lpstr>_D010563</vt:lpstr>
      <vt:lpstr>_D010564</vt:lpstr>
      <vt:lpstr>_D010565</vt:lpstr>
      <vt:lpstr>_D010566</vt:lpstr>
      <vt:lpstr>_D010567</vt:lpstr>
      <vt:lpstr>_D010568</vt:lpstr>
      <vt:lpstr>_D010569</vt:lpstr>
      <vt:lpstr>_D010570</vt:lpstr>
      <vt:lpstr>_D010571</vt:lpstr>
      <vt:lpstr>_D010572</vt:lpstr>
      <vt:lpstr>_D010573</vt:lpstr>
      <vt:lpstr>_D010574</vt:lpstr>
      <vt:lpstr>_D010575</vt:lpstr>
      <vt:lpstr>_D010576</vt:lpstr>
      <vt:lpstr>_D010577</vt:lpstr>
      <vt:lpstr>_D010578</vt:lpstr>
      <vt:lpstr>_D010579</vt:lpstr>
      <vt:lpstr>_D010580</vt:lpstr>
      <vt:lpstr>_D010581</vt:lpstr>
      <vt:lpstr>_D010582</vt:lpstr>
      <vt:lpstr>_D010583</vt:lpstr>
      <vt:lpstr>_D010584</vt:lpstr>
      <vt:lpstr>_D010585</vt:lpstr>
      <vt:lpstr>_D010586</vt:lpstr>
      <vt:lpstr>_D010587</vt:lpstr>
      <vt:lpstr>_D010588</vt:lpstr>
      <vt:lpstr>_D010589</vt:lpstr>
      <vt:lpstr>_D010590</vt:lpstr>
      <vt:lpstr>_D010591</vt:lpstr>
      <vt:lpstr>_D010592</vt:lpstr>
      <vt:lpstr>_D010593</vt:lpstr>
      <vt:lpstr>_D010594</vt:lpstr>
      <vt:lpstr>_D010595</vt:lpstr>
      <vt:lpstr>_D010596</vt:lpstr>
      <vt:lpstr>_D010597</vt:lpstr>
      <vt:lpstr>_D010598</vt:lpstr>
      <vt:lpstr>_D010599</vt:lpstr>
      <vt:lpstr>_D010600</vt:lpstr>
      <vt:lpstr>_D010601</vt:lpstr>
      <vt:lpstr>_D010602</vt:lpstr>
      <vt:lpstr>_D010603</vt:lpstr>
      <vt:lpstr>_D010604</vt:lpstr>
      <vt:lpstr>_D010605</vt:lpstr>
      <vt:lpstr>_D010606</vt:lpstr>
      <vt:lpstr>_D010607</vt:lpstr>
      <vt:lpstr>_D010608</vt:lpstr>
      <vt:lpstr>_D010609</vt:lpstr>
      <vt:lpstr>_D010610</vt:lpstr>
      <vt:lpstr>_D010611</vt:lpstr>
      <vt:lpstr>_D010612</vt:lpstr>
      <vt:lpstr>_D010613</vt:lpstr>
      <vt:lpstr>_D010614</vt:lpstr>
      <vt:lpstr>_D010615</vt:lpstr>
      <vt:lpstr>_D010616</vt:lpstr>
      <vt:lpstr>_D010617</vt:lpstr>
      <vt:lpstr>_D010618</vt:lpstr>
      <vt:lpstr>_D010619</vt:lpstr>
      <vt:lpstr>_D010620</vt:lpstr>
      <vt:lpstr>_D010621</vt:lpstr>
      <vt:lpstr>_D010622</vt:lpstr>
      <vt:lpstr>_D010623</vt:lpstr>
      <vt:lpstr>_D010624</vt:lpstr>
      <vt:lpstr>_D010625</vt:lpstr>
      <vt:lpstr>_D010626</vt:lpstr>
      <vt:lpstr>_D010627</vt:lpstr>
      <vt:lpstr>_D010628</vt:lpstr>
      <vt:lpstr>_D010629</vt:lpstr>
      <vt:lpstr>_D010630</vt:lpstr>
      <vt:lpstr>_D010631</vt:lpstr>
      <vt:lpstr>_D010632</vt:lpstr>
      <vt:lpstr>_D010633</vt:lpstr>
      <vt:lpstr>_D010634</vt:lpstr>
      <vt:lpstr>_D010635</vt:lpstr>
      <vt:lpstr>_D010639</vt:lpstr>
      <vt:lpstr>_D010640</vt:lpstr>
      <vt:lpstr>_D010641</vt:lpstr>
      <vt:lpstr>_D010642</vt:lpstr>
      <vt:lpstr>_D010643</vt:lpstr>
      <vt:lpstr>_D010644</vt:lpstr>
      <vt:lpstr>_D010645</vt:lpstr>
      <vt:lpstr>_D010646</vt:lpstr>
      <vt:lpstr>_D010647</vt:lpstr>
      <vt:lpstr>_D010648</vt:lpstr>
      <vt:lpstr>_D010649</vt:lpstr>
      <vt:lpstr>_D010650</vt:lpstr>
      <vt:lpstr>_D010651</vt:lpstr>
      <vt:lpstr>_D010652</vt:lpstr>
      <vt:lpstr>_D010653</vt:lpstr>
      <vt:lpstr>_D010654</vt:lpstr>
      <vt:lpstr>_D010655</vt:lpstr>
      <vt:lpstr>_D010656</vt:lpstr>
      <vt:lpstr>_D010657</vt:lpstr>
      <vt:lpstr>_D010658</vt:lpstr>
      <vt:lpstr>_D010659</vt:lpstr>
      <vt:lpstr>_D010660</vt:lpstr>
      <vt:lpstr>_D010661</vt:lpstr>
      <vt:lpstr>_D010662</vt:lpstr>
      <vt:lpstr>_D010663</vt:lpstr>
      <vt:lpstr>_D010664</vt:lpstr>
      <vt:lpstr>_D010665</vt:lpstr>
      <vt:lpstr>_D010666</vt:lpstr>
      <vt:lpstr>_D010667</vt:lpstr>
      <vt:lpstr>_D010668</vt:lpstr>
      <vt:lpstr>_D010669</vt:lpstr>
      <vt:lpstr>_D010670</vt:lpstr>
      <vt:lpstr>_D010671</vt:lpstr>
      <vt:lpstr>_D010672</vt:lpstr>
      <vt:lpstr>_D010673</vt:lpstr>
      <vt:lpstr>_D010674</vt:lpstr>
      <vt:lpstr>_D010675</vt:lpstr>
      <vt:lpstr>_D010676</vt:lpstr>
      <vt:lpstr>_D010677</vt:lpstr>
      <vt:lpstr>_D010678</vt:lpstr>
      <vt:lpstr>_D010679</vt:lpstr>
      <vt:lpstr>_D010680</vt:lpstr>
      <vt:lpstr>_D010681</vt:lpstr>
      <vt:lpstr>_D010682</vt:lpstr>
      <vt:lpstr>_D010683</vt:lpstr>
      <vt:lpstr>_D010684</vt:lpstr>
      <vt:lpstr>_D010685</vt:lpstr>
      <vt:lpstr>_D010686</vt:lpstr>
      <vt:lpstr>_D010687</vt:lpstr>
      <vt:lpstr>_D010688</vt:lpstr>
      <vt:lpstr>_D010689</vt:lpstr>
      <vt:lpstr>_D010690</vt:lpstr>
      <vt:lpstr>_D010691</vt:lpstr>
      <vt:lpstr>_D010692</vt:lpstr>
      <vt:lpstr>_D010693</vt:lpstr>
      <vt:lpstr>_D010694</vt:lpstr>
      <vt:lpstr>_D010695</vt:lpstr>
      <vt:lpstr>_D010696</vt:lpstr>
      <vt:lpstr>_D010697</vt:lpstr>
      <vt:lpstr>_D010698</vt:lpstr>
      <vt:lpstr>_D010699</vt:lpstr>
      <vt:lpstr>_D010700</vt:lpstr>
      <vt:lpstr>_D010701</vt:lpstr>
      <vt:lpstr>_D010702</vt:lpstr>
      <vt:lpstr>_D010703</vt:lpstr>
      <vt:lpstr>_D010704</vt:lpstr>
      <vt:lpstr>_D010705</vt:lpstr>
      <vt:lpstr>_D010706</vt:lpstr>
      <vt:lpstr>_D010707</vt:lpstr>
      <vt:lpstr>_D010708</vt:lpstr>
      <vt:lpstr>_D010709</vt:lpstr>
      <vt:lpstr>_D010710</vt:lpstr>
      <vt:lpstr>_D010711</vt:lpstr>
      <vt:lpstr>_D010712</vt:lpstr>
      <vt:lpstr>_D010713</vt:lpstr>
      <vt:lpstr>_D010714</vt:lpstr>
      <vt:lpstr>_D010715</vt:lpstr>
      <vt:lpstr>_D010716</vt:lpstr>
      <vt:lpstr>_D010717</vt:lpstr>
      <vt:lpstr>_D010718</vt:lpstr>
      <vt:lpstr>_D010719</vt:lpstr>
      <vt:lpstr>_D010720</vt:lpstr>
      <vt:lpstr>_D010721</vt:lpstr>
      <vt:lpstr>_D010722</vt:lpstr>
      <vt:lpstr>_D010723</vt:lpstr>
      <vt:lpstr>_D010724</vt:lpstr>
      <vt:lpstr>_D010725</vt:lpstr>
      <vt:lpstr>_D010726</vt:lpstr>
      <vt:lpstr>_D010727</vt:lpstr>
      <vt:lpstr>_D010731</vt:lpstr>
      <vt:lpstr>_D010732</vt:lpstr>
      <vt:lpstr>_D010733</vt:lpstr>
      <vt:lpstr>_D010734</vt:lpstr>
      <vt:lpstr>_D010735</vt:lpstr>
      <vt:lpstr>_D010736</vt:lpstr>
      <vt:lpstr>_D010737</vt:lpstr>
      <vt:lpstr>_D010738</vt:lpstr>
      <vt:lpstr>_D010739</vt:lpstr>
      <vt:lpstr>_D010740</vt:lpstr>
      <vt:lpstr>_D010741</vt:lpstr>
      <vt:lpstr>_D010742</vt:lpstr>
      <vt:lpstr>_D010743</vt:lpstr>
      <vt:lpstr>_D010744</vt:lpstr>
      <vt:lpstr>_D010745</vt:lpstr>
      <vt:lpstr>_D010746</vt:lpstr>
      <vt:lpstr>_D010747</vt:lpstr>
      <vt:lpstr>_D010748</vt:lpstr>
      <vt:lpstr>_D010749</vt:lpstr>
      <vt:lpstr>_D010750</vt:lpstr>
      <vt:lpstr>_D010751</vt:lpstr>
      <vt:lpstr>_D010752</vt:lpstr>
      <vt:lpstr>_D010753</vt:lpstr>
      <vt:lpstr>_D010754</vt:lpstr>
      <vt:lpstr>_D010755</vt:lpstr>
      <vt:lpstr>_D010756</vt:lpstr>
      <vt:lpstr>_D010757</vt:lpstr>
      <vt:lpstr>_D010758</vt:lpstr>
      <vt:lpstr>_D010759</vt:lpstr>
      <vt:lpstr>_D010760</vt:lpstr>
      <vt:lpstr>_D010761</vt:lpstr>
      <vt:lpstr>_D010762</vt:lpstr>
      <vt:lpstr>_D010763</vt:lpstr>
      <vt:lpstr>_D010764</vt:lpstr>
      <vt:lpstr>_D010765</vt:lpstr>
      <vt:lpstr>_D010766</vt:lpstr>
      <vt:lpstr>_D010767</vt:lpstr>
      <vt:lpstr>_D010768</vt:lpstr>
      <vt:lpstr>_D010769</vt:lpstr>
      <vt:lpstr>_D010770</vt:lpstr>
      <vt:lpstr>_D010771</vt:lpstr>
      <vt:lpstr>_D010772</vt:lpstr>
      <vt:lpstr>_D010773</vt:lpstr>
      <vt:lpstr>_D010774</vt:lpstr>
      <vt:lpstr>_D010775</vt:lpstr>
      <vt:lpstr>_D010776</vt:lpstr>
      <vt:lpstr>_D010777</vt:lpstr>
      <vt:lpstr>_D010778</vt:lpstr>
      <vt:lpstr>_D010779</vt:lpstr>
      <vt:lpstr>_D010780</vt:lpstr>
      <vt:lpstr>_D010781</vt:lpstr>
      <vt:lpstr>_D010782</vt:lpstr>
      <vt:lpstr>_D010783</vt:lpstr>
      <vt:lpstr>_D010784</vt:lpstr>
      <vt:lpstr>_D010785</vt:lpstr>
      <vt:lpstr>_D010786</vt:lpstr>
      <vt:lpstr>_D010787</vt:lpstr>
      <vt:lpstr>_D010788</vt:lpstr>
      <vt:lpstr>_D010789</vt:lpstr>
      <vt:lpstr>_D010790</vt:lpstr>
      <vt:lpstr>_D010791</vt:lpstr>
      <vt:lpstr>_D010792</vt:lpstr>
      <vt:lpstr>_D010793</vt:lpstr>
      <vt:lpstr>_D010794</vt:lpstr>
      <vt:lpstr>_D010795</vt:lpstr>
      <vt:lpstr>_D010796</vt:lpstr>
      <vt:lpstr>_D010797</vt:lpstr>
      <vt:lpstr>_D010798</vt:lpstr>
      <vt:lpstr>_D010799</vt:lpstr>
      <vt:lpstr>_D010800</vt:lpstr>
      <vt:lpstr>_D010801</vt:lpstr>
      <vt:lpstr>_D010802</vt:lpstr>
      <vt:lpstr>_D010803</vt:lpstr>
      <vt:lpstr>_D010804</vt:lpstr>
      <vt:lpstr>_D010805</vt:lpstr>
      <vt:lpstr>_D010806</vt:lpstr>
      <vt:lpstr>_D010807</vt:lpstr>
      <vt:lpstr>_D010808</vt:lpstr>
      <vt:lpstr>_D010809</vt:lpstr>
      <vt:lpstr>_D010810</vt:lpstr>
      <vt:lpstr>_D010811</vt:lpstr>
      <vt:lpstr>_D010812</vt:lpstr>
      <vt:lpstr>_D010813</vt:lpstr>
      <vt:lpstr>_D010814</vt:lpstr>
      <vt:lpstr>_D010815</vt:lpstr>
      <vt:lpstr>_D010816</vt:lpstr>
      <vt:lpstr>_D010817</vt:lpstr>
      <vt:lpstr>_D010818</vt:lpstr>
      <vt:lpstr>_D010819</vt:lpstr>
      <vt:lpstr>_D010823</vt:lpstr>
      <vt:lpstr>_D010824</vt:lpstr>
      <vt:lpstr>_D010825</vt:lpstr>
      <vt:lpstr>_D010826</vt:lpstr>
      <vt:lpstr>_D010827</vt:lpstr>
      <vt:lpstr>_D010828</vt:lpstr>
      <vt:lpstr>_D010829</vt:lpstr>
      <vt:lpstr>_D010830</vt:lpstr>
      <vt:lpstr>_D010831</vt:lpstr>
      <vt:lpstr>_D010832</vt:lpstr>
      <vt:lpstr>_D010833</vt:lpstr>
      <vt:lpstr>_D010834</vt:lpstr>
      <vt:lpstr>_D010835</vt:lpstr>
      <vt:lpstr>_D010836</vt:lpstr>
      <vt:lpstr>_D010837</vt:lpstr>
      <vt:lpstr>_D010838</vt:lpstr>
      <vt:lpstr>_D010839</vt:lpstr>
      <vt:lpstr>_D010840</vt:lpstr>
      <vt:lpstr>_D010841</vt:lpstr>
      <vt:lpstr>_D010842</vt:lpstr>
      <vt:lpstr>_D010843</vt:lpstr>
      <vt:lpstr>_D010844</vt:lpstr>
      <vt:lpstr>_D010845</vt:lpstr>
      <vt:lpstr>_D010846</vt:lpstr>
      <vt:lpstr>_D010847</vt:lpstr>
      <vt:lpstr>_D010848</vt:lpstr>
      <vt:lpstr>_D010849</vt:lpstr>
      <vt:lpstr>_D010850</vt:lpstr>
      <vt:lpstr>_D010851</vt:lpstr>
      <vt:lpstr>_D010852</vt:lpstr>
      <vt:lpstr>_D010853</vt:lpstr>
      <vt:lpstr>_D010854</vt:lpstr>
      <vt:lpstr>_D010855</vt:lpstr>
      <vt:lpstr>_D010856</vt:lpstr>
      <vt:lpstr>_D010857</vt:lpstr>
      <vt:lpstr>_D010858</vt:lpstr>
      <vt:lpstr>_D010859</vt:lpstr>
      <vt:lpstr>_D010860</vt:lpstr>
      <vt:lpstr>_D010861</vt:lpstr>
      <vt:lpstr>_D010862</vt:lpstr>
      <vt:lpstr>_D010863</vt:lpstr>
      <vt:lpstr>_D010864</vt:lpstr>
      <vt:lpstr>_D010865</vt:lpstr>
      <vt:lpstr>_D010866</vt:lpstr>
      <vt:lpstr>_D010867</vt:lpstr>
      <vt:lpstr>_D010868</vt:lpstr>
      <vt:lpstr>_D010869</vt:lpstr>
      <vt:lpstr>_D010870</vt:lpstr>
      <vt:lpstr>_D010871</vt:lpstr>
      <vt:lpstr>_D010872</vt:lpstr>
      <vt:lpstr>_D010889</vt:lpstr>
      <vt:lpstr>_D010890</vt:lpstr>
      <vt:lpstr>_D010891</vt:lpstr>
      <vt:lpstr>_D010892</vt:lpstr>
      <vt:lpstr>_D010893</vt:lpstr>
      <vt:lpstr>_D010894</vt:lpstr>
      <vt:lpstr>_D010895</vt:lpstr>
      <vt:lpstr>_D010896</vt:lpstr>
      <vt:lpstr>_D010897</vt:lpstr>
      <vt:lpstr>_D010898</vt:lpstr>
      <vt:lpstr>_D010899</vt:lpstr>
      <vt:lpstr>_D010900</vt:lpstr>
      <vt:lpstr>_D010901</vt:lpstr>
      <vt:lpstr>_D010902</vt:lpstr>
      <vt:lpstr>_D010903</vt:lpstr>
      <vt:lpstr>_D010904</vt:lpstr>
      <vt:lpstr>_D010905</vt:lpstr>
      <vt:lpstr>_D010906</vt:lpstr>
      <vt:lpstr>_D010907</vt:lpstr>
      <vt:lpstr>_D010908</vt:lpstr>
      <vt:lpstr>_D010909</vt:lpstr>
      <vt:lpstr>_D010910</vt:lpstr>
      <vt:lpstr>_D010911</vt:lpstr>
      <vt:lpstr>_D010912</vt:lpstr>
      <vt:lpstr>_D010913</vt:lpstr>
      <vt:lpstr>_D010914</vt:lpstr>
      <vt:lpstr>_D010915</vt:lpstr>
      <vt:lpstr>_D010916</vt:lpstr>
      <vt:lpstr>_D010917</vt:lpstr>
      <vt:lpstr>_D010918</vt:lpstr>
      <vt:lpstr>_D010919</vt:lpstr>
      <vt:lpstr>_D010920</vt:lpstr>
      <vt:lpstr>_D010921</vt:lpstr>
      <vt:lpstr>_D010922</vt:lpstr>
      <vt:lpstr>_D010923</vt:lpstr>
      <vt:lpstr>_D010924</vt:lpstr>
      <vt:lpstr>_D010925</vt:lpstr>
      <vt:lpstr>_D010926</vt:lpstr>
      <vt:lpstr>_D010927</vt:lpstr>
      <vt:lpstr>_D010928</vt:lpstr>
      <vt:lpstr>_D010929</vt:lpstr>
      <vt:lpstr>_D010930</vt:lpstr>
      <vt:lpstr>_D010931</vt:lpstr>
      <vt:lpstr>_D010932</vt:lpstr>
      <vt:lpstr>_D010933</vt:lpstr>
      <vt:lpstr>_D010934</vt:lpstr>
      <vt:lpstr>_D010935</vt:lpstr>
      <vt:lpstr>_D010936</vt:lpstr>
      <vt:lpstr>_D010937</vt:lpstr>
      <vt:lpstr>_D010938</vt:lpstr>
      <vt:lpstr>_D010939</vt:lpstr>
      <vt:lpstr>_D010940</vt:lpstr>
      <vt:lpstr>_D010941</vt:lpstr>
      <vt:lpstr>_D010942</vt:lpstr>
      <vt:lpstr>_D010943</vt:lpstr>
      <vt:lpstr>_D010944</vt:lpstr>
      <vt:lpstr>_D010945</vt:lpstr>
      <vt:lpstr>_D010946</vt:lpstr>
      <vt:lpstr>_D010947</vt:lpstr>
      <vt:lpstr>_D010948</vt:lpstr>
      <vt:lpstr>_D010949</vt:lpstr>
      <vt:lpstr>_D010950</vt:lpstr>
      <vt:lpstr>_D010951</vt:lpstr>
      <vt:lpstr>_D010952</vt:lpstr>
      <vt:lpstr>_D010953</vt:lpstr>
      <vt:lpstr>_D010954</vt:lpstr>
      <vt:lpstr>_D010955</vt:lpstr>
      <vt:lpstr>_D010956</vt:lpstr>
      <vt:lpstr>_D010957</vt:lpstr>
      <vt:lpstr>_D010958</vt:lpstr>
      <vt:lpstr>_D010959</vt:lpstr>
      <vt:lpstr>_D010960</vt:lpstr>
      <vt:lpstr>_D010961</vt:lpstr>
      <vt:lpstr>_D010962</vt:lpstr>
      <vt:lpstr>_D010963</vt:lpstr>
      <vt:lpstr>_D010964</vt:lpstr>
      <vt:lpstr>_D010965</vt:lpstr>
      <vt:lpstr>_D010966</vt:lpstr>
      <vt:lpstr>_D010967</vt:lpstr>
      <vt:lpstr>_D010968</vt:lpstr>
      <vt:lpstr>_D010969</vt:lpstr>
      <vt:lpstr>_D010970</vt:lpstr>
      <vt:lpstr>_D010971</vt:lpstr>
      <vt:lpstr>_D010972</vt:lpstr>
      <vt:lpstr>_D010973</vt:lpstr>
      <vt:lpstr>_D010974</vt:lpstr>
      <vt:lpstr>_D010975</vt:lpstr>
      <vt:lpstr>_D010976</vt:lpstr>
      <vt:lpstr>_D010977</vt:lpstr>
      <vt:lpstr>_D010978</vt:lpstr>
      <vt:lpstr>_D010979</vt:lpstr>
      <vt:lpstr>_D010980</vt:lpstr>
      <vt:lpstr>_D010981</vt:lpstr>
      <vt:lpstr>_D010982</vt:lpstr>
      <vt:lpstr>_D010983</vt:lpstr>
      <vt:lpstr>_D010984</vt:lpstr>
      <vt:lpstr>_D010985</vt:lpstr>
      <vt:lpstr>_D010986</vt:lpstr>
      <vt:lpstr>_D010987</vt:lpstr>
      <vt:lpstr>_D010988</vt:lpstr>
      <vt:lpstr>_D010989</vt:lpstr>
      <vt:lpstr>_D010990</vt:lpstr>
      <vt:lpstr>_D010991</vt:lpstr>
      <vt:lpstr>_D010992</vt:lpstr>
      <vt:lpstr>_D010993</vt:lpstr>
      <vt:lpstr>_D010994</vt:lpstr>
      <vt:lpstr>_D010995</vt:lpstr>
      <vt:lpstr>_D010996</vt:lpstr>
      <vt:lpstr>_D010997</vt:lpstr>
      <vt:lpstr>_D010998</vt:lpstr>
      <vt:lpstr>_D010999</vt:lpstr>
      <vt:lpstr>_D011000</vt:lpstr>
      <vt:lpstr>_D011001</vt:lpstr>
      <vt:lpstr>_D011002</vt:lpstr>
      <vt:lpstr>_D011003</vt:lpstr>
      <vt:lpstr>_D011004</vt:lpstr>
      <vt:lpstr>_D011005</vt:lpstr>
      <vt:lpstr>_D011006</vt:lpstr>
      <vt:lpstr>_D011007</vt:lpstr>
      <vt:lpstr>_D011008</vt:lpstr>
      <vt:lpstr>_D011009</vt:lpstr>
      <vt:lpstr>_D011010</vt:lpstr>
      <vt:lpstr>_D011011</vt:lpstr>
      <vt:lpstr>_D011012</vt:lpstr>
      <vt:lpstr>_D011013</vt:lpstr>
      <vt:lpstr>_D011014</vt:lpstr>
      <vt:lpstr>_D011015</vt:lpstr>
      <vt:lpstr>_D011016</vt:lpstr>
      <vt:lpstr>_D011017</vt:lpstr>
      <vt:lpstr>_D011018</vt:lpstr>
      <vt:lpstr>_D011019</vt:lpstr>
      <vt:lpstr>_D011020</vt:lpstr>
      <vt:lpstr>_D011021</vt:lpstr>
      <vt:lpstr>_D011022</vt:lpstr>
      <vt:lpstr>_D011023</vt:lpstr>
      <vt:lpstr>_D011024</vt:lpstr>
      <vt:lpstr>_D011025</vt:lpstr>
      <vt:lpstr>_D011026</vt:lpstr>
      <vt:lpstr>_D011027</vt:lpstr>
      <vt:lpstr>_D011028</vt:lpstr>
      <vt:lpstr>_D011029</vt:lpstr>
      <vt:lpstr>_D011030</vt:lpstr>
      <vt:lpstr>_D011031</vt:lpstr>
      <vt:lpstr>_D011032</vt:lpstr>
      <vt:lpstr>_D011033</vt:lpstr>
      <vt:lpstr>_D011034</vt:lpstr>
      <vt:lpstr>_D011035</vt:lpstr>
      <vt:lpstr>_D011036</vt:lpstr>
      <vt:lpstr>_D011037</vt:lpstr>
      <vt:lpstr>_D011038</vt:lpstr>
      <vt:lpstr>_D011087</vt:lpstr>
      <vt:lpstr>_D011088</vt:lpstr>
      <vt:lpstr>_D011089</vt:lpstr>
      <vt:lpstr>_D011090</vt:lpstr>
      <vt:lpstr>_D011091</vt:lpstr>
      <vt:lpstr>_D011092</vt:lpstr>
      <vt:lpstr>_D011093</vt:lpstr>
      <vt:lpstr>_D011094</vt:lpstr>
      <vt:lpstr>_D011095</vt:lpstr>
      <vt:lpstr>_D011096</vt:lpstr>
      <vt:lpstr>_D011097</vt:lpstr>
      <vt:lpstr>_D011098</vt:lpstr>
      <vt:lpstr>_D011099</vt:lpstr>
      <vt:lpstr>_D011100</vt:lpstr>
      <vt:lpstr>_D011101</vt:lpstr>
      <vt:lpstr>_D011102</vt:lpstr>
      <vt:lpstr>_D011103</vt:lpstr>
      <vt:lpstr>_D011104</vt:lpstr>
      <vt:lpstr>_D011105</vt:lpstr>
      <vt:lpstr>_D011106</vt:lpstr>
      <vt:lpstr>_D011107</vt:lpstr>
      <vt:lpstr>_D011108</vt:lpstr>
      <vt:lpstr>_D011109</vt:lpstr>
      <vt:lpstr>_D011110</vt:lpstr>
      <vt:lpstr>_D011111</vt:lpstr>
      <vt:lpstr>_D011112</vt:lpstr>
      <vt:lpstr>_D011113</vt:lpstr>
      <vt:lpstr>_D011114</vt:lpstr>
      <vt:lpstr>_D011115</vt:lpstr>
      <vt:lpstr>_D011116</vt:lpstr>
      <vt:lpstr>_D011117</vt:lpstr>
      <vt:lpstr>_D011118</vt:lpstr>
      <vt:lpstr>_D011119</vt:lpstr>
      <vt:lpstr>_D011120</vt:lpstr>
      <vt:lpstr>_D011121</vt:lpstr>
      <vt:lpstr>_D011122</vt:lpstr>
      <vt:lpstr>_D011123</vt:lpstr>
      <vt:lpstr>_D011124</vt:lpstr>
      <vt:lpstr>_D011125</vt:lpstr>
      <vt:lpstr>_D011126</vt:lpstr>
      <vt:lpstr>_D011127</vt:lpstr>
      <vt:lpstr>_D011128</vt:lpstr>
      <vt:lpstr>_D011129</vt:lpstr>
      <vt:lpstr>_D011130</vt:lpstr>
      <vt:lpstr>_D011131</vt:lpstr>
      <vt:lpstr>_D011132</vt:lpstr>
      <vt:lpstr>_D011133</vt:lpstr>
      <vt:lpstr>_D011134</vt:lpstr>
      <vt:lpstr>_D011135</vt:lpstr>
      <vt:lpstr>_D011136</vt:lpstr>
      <vt:lpstr>_D011153</vt:lpstr>
      <vt:lpstr>_D011154</vt:lpstr>
      <vt:lpstr>_D011155</vt:lpstr>
      <vt:lpstr>_D011156</vt:lpstr>
      <vt:lpstr>_D011160</vt:lpstr>
      <vt:lpstr>_D011161</vt:lpstr>
      <vt:lpstr>_D011162</vt:lpstr>
      <vt:lpstr>_D011163</vt:lpstr>
      <vt:lpstr>_D011164</vt:lpstr>
      <vt:lpstr>_D011165</vt:lpstr>
      <vt:lpstr>_D011166</vt:lpstr>
      <vt:lpstr>_D011167</vt:lpstr>
      <vt:lpstr>_D011168</vt:lpstr>
      <vt:lpstr>_D011169</vt:lpstr>
      <vt:lpstr>_D011170</vt:lpstr>
      <vt:lpstr>_D011171</vt:lpstr>
      <vt:lpstr>_D011172</vt:lpstr>
      <vt:lpstr>_D011173</vt:lpstr>
      <vt:lpstr>_D011174</vt:lpstr>
      <vt:lpstr>_D011175</vt:lpstr>
      <vt:lpstr>_D011176</vt:lpstr>
      <vt:lpstr>_D011177</vt:lpstr>
      <vt:lpstr>_D011178</vt:lpstr>
      <vt:lpstr>_D011179</vt:lpstr>
      <vt:lpstr>_D011180</vt:lpstr>
      <vt:lpstr>_D011181</vt:lpstr>
      <vt:lpstr>_D011182</vt:lpstr>
      <vt:lpstr>_D011183</vt:lpstr>
      <vt:lpstr>_D011184</vt:lpstr>
      <vt:lpstr>_D011185</vt:lpstr>
      <vt:lpstr>_D011186</vt:lpstr>
      <vt:lpstr>_D011187</vt:lpstr>
      <vt:lpstr>_D011188</vt:lpstr>
      <vt:lpstr>_D011189</vt:lpstr>
      <vt:lpstr>_D011190</vt:lpstr>
      <vt:lpstr>_D011191</vt:lpstr>
      <vt:lpstr>_D011192</vt:lpstr>
      <vt:lpstr>_D011193</vt:lpstr>
      <vt:lpstr>_D011194</vt:lpstr>
      <vt:lpstr>_D011195</vt:lpstr>
      <vt:lpstr>_D011196</vt:lpstr>
      <vt:lpstr>_D011197</vt:lpstr>
      <vt:lpstr>_D011198</vt:lpstr>
      <vt:lpstr>_D011199</vt:lpstr>
      <vt:lpstr>_D011200</vt:lpstr>
      <vt:lpstr>_D011201</vt:lpstr>
      <vt:lpstr>_D011202</vt:lpstr>
      <vt:lpstr>_D011203</vt:lpstr>
      <vt:lpstr>_D011204</vt:lpstr>
      <vt:lpstr>_D011205</vt:lpstr>
      <vt:lpstr>_D011206</vt:lpstr>
      <vt:lpstr>_D011207</vt:lpstr>
      <vt:lpstr>_D011208</vt:lpstr>
      <vt:lpstr>_D011209</vt:lpstr>
      <vt:lpstr>_D011226</vt:lpstr>
      <vt:lpstr>_D011227</vt:lpstr>
      <vt:lpstr>_D011228</vt:lpstr>
      <vt:lpstr>_D011229</vt:lpstr>
      <vt:lpstr>_D011230</vt:lpstr>
      <vt:lpstr>_D011231</vt:lpstr>
      <vt:lpstr>_D011232</vt:lpstr>
      <vt:lpstr>_D011233</vt:lpstr>
      <vt:lpstr>_D011234</vt:lpstr>
      <vt:lpstr>_D011235</vt:lpstr>
      <vt:lpstr>_D011236</vt:lpstr>
      <vt:lpstr>_D011237</vt:lpstr>
      <vt:lpstr>_D011238</vt:lpstr>
      <vt:lpstr>_D011239</vt:lpstr>
      <vt:lpstr>_D011240</vt:lpstr>
      <vt:lpstr>_D011241</vt:lpstr>
      <vt:lpstr>_D011242</vt:lpstr>
      <vt:lpstr>_D011243</vt:lpstr>
      <vt:lpstr>_D011244</vt:lpstr>
      <vt:lpstr>_D011245</vt:lpstr>
      <vt:lpstr>_D011246</vt:lpstr>
      <vt:lpstr>_D011247</vt:lpstr>
      <vt:lpstr>_D011248</vt:lpstr>
      <vt:lpstr>_D011249</vt:lpstr>
      <vt:lpstr>_D011250</vt:lpstr>
      <vt:lpstr>_D011251</vt:lpstr>
      <vt:lpstr>_D011252</vt:lpstr>
      <vt:lpstr>_D011253</vt:lpstr>
      <vt:lpstr>_D011254</vt:lpstr>
      <vt:lpstr>_D011255</vt:lpstr>
      <vt:lpstr>_D011256</vt:lpstr>
      <vt:lpstr>_D011257</vt:lpstr>
      <vt:lpstr>_D011258</vt:lpstr>
      <vt:lpstr>_D011259</vt:lpstr>
      <vt:lpstr>_D011260</vt:lpstr>
      <vt:lpstr>_D011261</vt:lpstr>
      <vt:lpstr>_D011262</vt:lpstr>
      <vt:lpstr>_D011263</vt:lpstr>
      <vt:lpstr>_D011264</vt:lpstr>
      <vt:lpstr>_D011265</vt:lpstr>
      <vt:lpstr>_D011266</vt:lpstr>
      <vt:lpstr>_D011267</vt:lpstr>
      <vt:lpstr>_D011268</vt:lpstr>
      <vt:lpstr>_D011269</vt:lpstr>
      <vt:lpstr>_D011270</vt:lpstr>
      <vt:lpstr>_D011271</vt:lpstr>
      <vt:lpstr>_D011272</vt:lpstr>
      <vt:lpstr>_D011273</vt:lpstr>
      <vt:lpstr>_D011274</vt:lpstr>
      <vt:lpstr>_D011275</vt:lpstr>
      <vt:lpstr>_D011276</vt:lpstr>
      <vt:lpstr>_D011277</vt:lpstr>
      <vt:lpstr>_D011278</vt:lpstr>
      <vt:lpstr>_D011279</vt:lpstr>
      <vt:lpstr>_D011280</vt:lpstr>
      <vt:lpstr>_D011281</vt:lpstr>
      <vt:lpstr>_D011282</vt:lpstr>
      <vt:lpstr>_D011283</vt:lpstr>
      <vt:lpstr>_D011284</vt:lpstr>
      <vt:lpstr>_D011285</vt:lpstr>
      <vt:lpstr>_D011286</vt:lpstr>
      <vt:lpstr>_D011287</vt:lpstr>
      <vt:lpstr>_D011288</vt:lpstr>
      <vt:lpstr>_D011289</vt:lpstr>
      <vt:lpstr>_D011290</vt:lpstr>
      <vt:lpstr>_D011291</vt:lpstr>
      <vt:lpstr>_D011292</vt:lpstr>
      <vt:lpstr>_D011293</vt:lpstr>
      <vt:lpstr>_D011294</vt:lpstr>
      <vt:lpstr>_D011295</vt:lpstr>
      <vt:lpstr>_D011296</vt:lpstr>
      <vt:lpstr>_D011297</vt:lpstr>
      <vt:lpstr>_D011298</vt:lpstr>
      <vt:lpstr>_D011299</vt:lpstr>
      <vt:lpstr>_D011300</vt:lpstr>
      <vt:lpstr>_D011301</vt:lpstr>
      <vt:lpstr>_D011302</vt:lpstr>
      <vt:lpstr>_D011303</vt:lpstr>
      <vt:lpstr>_D011304</vt:lpstr>
      <vt:lpstr>_D011305</vt:lpstr>
      <vt:lpstr>_D011306</vt:lpstr>
      <vt:lpstr>_D011307</vt:lpstr>
      <vt:lpstr>_D011308</vt:lpstr>
      <vt:lpstr>_D011309</vt:lpstr>
      <vt:lpstr>_D011310</vt:lpstr>
      <vt:lpstr>_D011311</vt:lpstr>
      <vt:lpstr>_D011312</vt:lpstr>
      <vt:lpstr>_D011313</vt:lpstr>
      <vt:lpstr>_D011314</vt:lpstr>
      <vt:lpstr>_D011315</vt:lpstr>
      <vt:lpstr>_D011316</vt:lpstr>
      <vt:lpstr>_D011317</vt:lpstr>
      <vt:lpstr>_D011318</vt:lpstr>
      <vt:lpstr>_D011319</vt:lpstr>
      <vt:lpstr>_D011320</vt:lpstr>
      <vt:lpstr>_D011321</vt:lpstr>
      <vt:lpstr>_D011322</vt:lpstr>
      <vt:lpstr>_D011323</vt:lpstr>
      <vt:lpstr>_D011324</vt:lpstr>
      <vt:lpstr>_D011325</vt:lpstr>
      <vt:lpstr>_D011326</vt:lpstr>
      <vt:lpstr>_D011327</vt:lpstr>
      <vt:lpstr>_D011328</vt:lpstr>
      <vt:lpstr>_D011329</vt:lpstr>
      <vt:lpstr>_D011330</vt:lpstr>
      <vt:lpstr>_D011331</vt:lpstr>
      <vt:lpstr>_D011332</vt:lpstr>
      <vt:lpstr>_D011333</vt:lpstr>
      <vt:lpstr>_D011334</vt:lpstr>
      <vt:lpstr>_D011335</vt:lpstr>
      <vt:lpstr>_D011336</vt:lpstr>
      <vt:lpstr>_D011337</vt:lpstr>
      <vt:lpstr>_D011338</vt:lpstr>
      <vt:lpstr>_D011339</vt:lpstr>
      <vt:lpstr>_D011340</vt:lpstr>
      <vt:lpstr>_D011341</vt:lpstr>
      <vt:lpstr>_D011342</vt:lpstr>
      <vt:lpstr>_D011343</vt:lpstr>
      <vt:lpstr>_D011344</vt:lpstr>
      <vt:lpstr>_D011345</vt:lpstr>
      <vt:lpstr>_D011346</vt:lpstr>
      <vt:lpstr>_D011347</vt:lpstr>
      <vt:lpstr>_D011348</vt:lpstr>
      <vt:lpstr>_D011349</vt:lpstr>
      <vt:lpstr>_D011350</vt:lpstr>
      <vt:lpstr>_D011351</vt:lpstr>
      <vt:lpstr>_D011352</vt:lpstr>
      <vt:lpstr>_D011353</vt:lpstr>
      <vt:lpstr>_D011354</vt:lpstr>
      <vt:lpstr>_D011355</vt:lpstr>
      <vt:lpstr>_D011356</vt:lpstr>
      <vt:lpstr>_D011357</vt:lpstr>
      <vt:lpstr>_D011358</vt:lpstr>
      <vt:lpstr>_D011359</vt:lpstr>
      <vt:lpstr>_D011360</vt:lpstr>
      <vt:lpstr>_D011361</vt:lpstr>
      <vt:lpstr>_D011362</vt:lpstr>
      <vt:lpstr>_D011363</vt:lpstr>
      <vt:lpstr>_D011364</vt:lpstr>
      <vt:lpstr>_D011365</vt:lpstr>
      <vt:lpstr>_D011366</vt:lpstr>
      <vt:lpstr>_D011367</vt:lpstr>
      <vt:lpstr>_D011368</vt:lpstr>
      <vt:lpstr>_D011369</vt:lpstr>
      <vt:lpstr>_D011370</vt:lpstr>
      <vt:lpstr>_D011371</vt:lpstr>
      <vt:lpstr>_D011372</vt:lpstr>
      <vt:lpstr>_D011373</vt:lpstr>
      <vt:lpstr>_D011374</vt:lpstr>
      <vt:lpstr>_D011375</vt:lpstr>
      <vt:lpstr>_D011424</vt:lpstr>
      <vt:lpstr>_D011425</vt:lpstr>
      <vt:lpstr>_D011426</vt:lpstr>
      <vt:lpstr>_D011427</vt:lpstr>
      <vt:lpstr>_D011428</vt:lpstr>
      <vt:lpstr>_D011429</vt:lpstr>
      <vt:lpstr>_D011430</vt:lpstr>
      <vt:lpstr>_D011431</vt:lpstr>
      <vt:lpstr>_D011432</vt:lpstr>
      <vt:lpstr>_D011433</vt:lpstr>
      <vt:lpstr>_D011434</vt:lpstr>
      <vt:lpstr>_D011435</vt:lpstr>
      <vt:lpstr>_D011436</vt:lpstr>
      <vt:lpstr>_D011437</vt:lpstr>
      <vt:lpstr>_D011438</vt:lpstr>
      <vt:lpstr>_D011439</vt:lpstr>
      <vt:lpstr>_D011440</vt:lpstr>
      <vt:lpstr>_D011441</vt:lpstr>
      <vt:lpstr>_D011442</vt:lpstr>
      <vt:lpstr>_D011443</vt:lpstr>
      <vt:lpstr>_D011444</vt:lpstr>
      <vt:lpstr>_D011445</vt:lpstr>
      <vt:lpstr>_D011446</vt:lpstr>
      <vt:lpstr>_D011447</vt:lpstr>
      <vt:lpstr>_D011448</vt:lpstr>
      <vt:lpstr>_D011449</vt:lpstr>
      <vt:lpstr>_D011450</vt:lpstr>
      <vt:lpstr>_D011451</vt:lpstr>
      <vt:lpstr>_D011452</vt:lpstr>
      <vt:lpstr>_D011453</vt:lpstr>
      <vt:lpstr>_D011454</vt:lpstr>
      <vt:lpstr>_D011455</vt:lpstr>
      <vt:lpstr>_D011456</vt:lpstr>
      <vt:lpstr>_D011457</vt:lpstr>
      <vt:lpstr>_D011458</vt:lpstr>
      <vt:lpstr>_D011459</vt:lpstr>
      <vt:lpstr>_D011460</vt:lpstr>
      <vt:lpstr>_D011461</vt:lpstr>
      <vt:lpstr>_D011462</vt:lpstr>
      <vt:lpstr>_D011463</vt:lpstr>
      <vt:lpstr>_D011464</vt:lpstr>
      <vt:lpstr>_D011465</vt:lpstr>
      <vt:lpstr>_D011466</vt:lpstr>
      <vt:lpstr>_D011467</vt:lpstr>
      <vt:lpstr>_D011468</vt:lpstr>
      <vt:lpstr>_D011469</vt:lpstr>
      <vt:lpstr>_D011470</vt:lpstr>
      <vt:lpstr>_D011471</vt:lpstr>
      <vt:lpstr>_D011472</vt:lpstr>
      <vt:lpstr>_D011473</vt:lpstr>
      <vt:lpstr>_D011490</vt:lpstr>
      <vt:lpstr>_D011491</vt:lpstr>
      <vt:lpstr>_D011492</vt:lpstr>
      <vt:lpstr>_D011493</vt:lpstr>
      <vt:lpstr>_D011494</vt:lpstr>
      <vt:lpstr>_D011495</vt:lpstr>
      <vt:lpstr>_D011496</vt:lpstr>
      <vt:lpstr>_D011497</vt:lpstr>
      <vt:lpstr>_D011498</vt:lpstr>
      <vt:lpstr>_D011499</vt:lpstr>
      <vt:lpstr>_D011500</vt:lpstr>
      <vt:lpstr>_D011501</vt:lpstr>
      <vt:lpstr>_D011502</vt:lpstr>
      <vt:lpstr>_D011503</vt:lpstr>
      <vt:lpstr>_D011504</vt:lpstr>
      <vt:lpstr>_D011505</vt:lpstr>
      <vt:lpstr>_D011506</vt:lpstr>
      <vt:lpstr>_D011507</vt:lpstr>
      <vt:lpstr>_D011508</vt:lpstr>
      <vt:lpstr>_D011509</vt:lpstr>
      <vt:lpstr>_D011510</vt:lpstr>
      <vt:lpstr>_D011511</vt:lpstr>
      <vt:lpstr>_D011512</vt:lpstr>
      <vt:lpstr>_D011513</vt:lpstr>
      <vt:lpstr>_D011514</vt:lpstr>
      <vt:lpstr>_D011515</vt:lpstr>
      <vt:lpstr>_D011516</vt:lpstr>
      <vt:lpstr>_D011517</vt:lpstr>
      <vt:lpstr>_D011518</vt:lpstr>
      <vt:lpstr>_D011519</vt:lpstr>
      <vt:lpstr>_D011520</vt:lpstr>
      <vt:lpstr>_D011521</vt:lpstr>
      <vt:lpstr>_D011522</vt:lpstr>
      <vt:lpstr>_D011523</vt:lpstr>
      <vt:lpstr>_D011524</vt:lpstr>
      <vt:lpstr>_D011525</vt:lpstr>
      <vt:lpstr>_D011526</vt:lpstr>
      <vt:lpstr>_D011527</vt:lpstr>
      <vt:lpstr>_D011528</vt:lpstr>
      <vt:lpstr>_D011529</vt:lpstr>
      <vt:lpstr>_D011530</vt:lpstr>
      <vt:lpstr>_D011531</vt:lpstr>
      <vt:lpstr>_D011532</vt:lpstr>
      <vt:lpstr>_D011533</vt:lpstr>
      <vt:lpstr>_D011534</vt:lpstr>
      <vt:lpstr>_D011535</vt:lpstr>
      <vt:lpstr>_D011536</vt:lpstr>
      <vt:lpstr>_D011537</vt:lpstr>
      <vt:lpstr>_D011538</vt:lpstr>
      <vt:lpstr>_D011539</vt:lpstr>
      <vt:lpstr>_D011540</vt:lpstr>
      <vt:lpstr>_D011541</vt:lpstr>
      <vt:lpstr>_D011542</vt:lpstr>
      <vt:lpstr>_D011543</vt:lpstr>
      <vt:lpstr>_D011544</vt:lpstr>
      <vt:lpstr>_D011545</vt:lpstr>
      <vt:lpstr>_D011546</vt:lpstr>
      <vt:lpstr>_D011547</vt:lpstr>
      <vt:lpstr>_D011548</vt:lpstr>
      <vt:lpstr>_D011549</vt:lpstr>
      <vt:lpstr>_D011550</vt:lpstr>
      <vt:lpstr>_D011551</vt:lpstr>
      <vt:lpstr>_D011552</vt:lpstr>
      <vt:lpstr>_D011553</vt:lpstr>
      <vt:lpstr>_D011554</vt:lpstr>
      <vt:lpstr>_D011555</vt:lpstr>
      <vt:lpstr>_D011556</vt:lpstr>
      <vt:lpstr>_D011557</vt:lpstr>
      <vt:lpstr>_D011558</vt:lpstr>
      <vt:lpstr>_D011559</vt:lpstr>
      <vt:lpstr>_D011560</vt:lpstr>
      <vt:lpstr>_D011561</vt:lpstr>
      <vt:lpstr>_D011562</vt:lpstr>
      <vt:lpstr>_D011563</vt:lpstr>
      <vt:lpstr>_D011564</vt:lpstr>
      <vt:lpstr>_D011565</vt:lpstr>
      <vt:lpstr>_D011566</vt:lpstr>
      <vt:lpstr>_D011567</vt:lpstr>
      <vt:lpstr>_D011568</vt:lpstr>
      <vt:lpstr>_D011569</vt:lpstr>
      <vt:lpstr>_D011570</vt:lpstr>
      <vt:lpstr>_D011571</vt:lpstr>
      <vt:lpstr>_D011572</vt:lpstr>
      <vt:lpstr>_D011573</vt:lpstr>
      <vt:lpstr>_D011574</vt:lpstr>
      <vt:lpstr>_D011575</vt:lpstr>
      <vt:lpstr>_D011576</vt:lpstr>
      <vt:lpstr>_D011577</vt:lpstr>
      <vt:lpstr>_D011578</vt:lpstr>
      <vt:lpstr>_D011579</vt:lpstr>
      <vt:lpstr>_D011580</vt:lpstr>
      <vt:lpstr>_D011581</vt:lpstr>
      <vt:lpstr>_D011582</vt:lpstr>
      <vt:lpstr>_D011583</vt:lpstr>
      <vt:lpstr>_D011584</vt:lpstr>
      <vt:lpstr>_D011585</vt:lpstr>
      <vt:lpstr>_D011586</vt:lpstr>
      <vt:lpstr>_D011587</vt:lpstr>
      <vt:lpstr>_D011588</vt:lpstr>
      <vt:lpstr>_D011589</vt:lpstr>
      <vt:lpstr>_D011590</vt:lpstr>
      <vt:lpstr>_D011591</vt:lpstr>
      <vt:lpstr>_D011592</vt:lpstr>
      <vt:lpstr>_D011593</vt:lpstr>
      <vt:lpstr>_D011594</vt:lpstr>
      <vt:lpstr>_D011595</vt:lpstr>
      <vt:lpstr>_D011596</vt:lpstr>
      <vt:lpstr>_D011597</vt:lpstr>
      <vt:lpstr>_D011598</vt:lpstr>
      <vt:lpstr>_D011599</vt:lpstr>
      <vt:lpstr>_D011600</vt:lpstr>
      <vt:lpstr>_D011601</vt:lpstr>
      <vt:lpstr>_D011602</vt:lpstr>
      <vt:lpstr>_D011603</vt:lpstr>
      <vt:lpstr>_D011604</vt:lpstr>
      <vt:lpstr>_D011605</vt:lpstr>
      <vt:lpstr>_D011606</vt:lpstr>
      <vt:lpstr>_D011607</vt:lpstr>
      <vt:lpstr>_D011608</vt:lpstr>
      <vt:lpstr>_D011609</vt:lpstr>
      <vt:lpstr>_D011610</vt:lpstr>
      <vt:lpstr>_D011611</vt:lpstr>
      <vt:lpstr>_D011612</vt:lpstr>
      <vt:lpstr>_D011613</vt:lpstr>
      <vt:lpstr>_D011614</vt:lpstr>
      <vt:lpstr>_D011615</vt:lpstr>
      <vt:lpstr>_D011616</vt:lpstr>
      <vt:lpstr>_D011617</vt:lpstr>
      <vt:lpstr>_D011618</vt:lpstr>
      <vt:lpstr>_D011619</vt:lpstr>
      <vt:lpstr>_D011620</vt:lpstr>
      <vt:lpstr>_D011621</vt:lpstr>
      <vt:lpstr>_D011622</vt:lpstr>
      <vt:lpstr>_D011623</vt:lpstr>
      <vt:lpstr>_D011624</vt:lpstr>
      <vt:lpstr>_D011625</vt:lpstr>
      <vt:lpstr>_D011626</vt:lpstr>
      <vt:lpstr>_D011627</vt:lpstr>
      <vt:lpstr>_D011628</vt:lpstr>
      <vt:lpstr>_D011629</vt:lpstr>
      <vt:lpstr>_D011630</vt:lpstr>
      <vt:lpstr>_D011631</vt:lpstr>
      <vt:lpstr>_D011632</vt:lpstr>
      <vt:lpstr>_D011633</vt:lpstr>
      <vt:lpstr>_D011634</vt:lpstr>
      <vt:lpstr>_D011635</vt:lpstr>
      <vt:lpstr>_D011636</vt:lpstr>
      <vt:lpstr>_D011637</vt:lpstr>
      <vt:lpstr>_D011638</vt:lpstr>
      <vt:lpstr>_D011639</vt:lpstr>
      <vt:lpstr>_D011640</vt:lpstr>
      <vt:lpstr>_D011641</vt:lpstr>
      <vt:lpstr>_D011642</vt:lpstr>
      <vt:lpstr>_D011643</vt:lpstr>
      <vt:lpstr>_D011644</vt:lpstr>
      <vt:lpstr>_D011645</vt:lpstr>
      <vt:lpstr>_D011646</vt:lpstr>
      <vt:lpstr>_D011647</vt:lpstr>
      <vt:lpstr>_D011648</vt:lpstr>
      <vt:lpstr>_D011649</vt:lpstr>
      <vt:lpstr>_D011650</vt:lpstr>
      <vt:lpstr>_D011651</vt:lpstr>
      <vt:lpstr>_D011652</vt:lpstr>
      <vt:lpstr>_D011653</vt:lpstr>
      <vt:lpstr>_D011654</vt:lpstr>
      <vt:lpstr>_D011655</vt:lpstr>
      <vt:lpstr>_D011656</vt:lpstr>
      <vt:lpstr>_D011657</vt:lpstr>
      <vt:lpstr>_D011658</vt:lpstr>
      <vt:lpstr>_D011659</vt:lpstr>
      <vt:lpstr>_D011660</vt:lpstr>
      <vt:lpstr>_D011661</vt:lpstr>
      <vt:lpstr>_D011662</vt:lpstr>
      <vt:lpstr>_D011663</vt:lpstr>
      <vt:lpstr>_D011664</vt:lpstr>
      <vt:lpstr>_D011665</vt:lpstr>
      <vt:lpstr>_D011666</vt:lpstr>
      <vt:lpstr>_D011667</vt:lpstr>
      <vt:lpstr>_D011668</vt:lpstr>
      <vt:lpstr>_D011669</vt:lpstr>
      <vt:lpstr>_D011670</vt:lpstr>
      <vt:lpstr>_D011671</vt:lpstr>
      <vt:lpstr>_D011672</vt:lpstr>
      <vt:lpstr>_D011673</vt:lpstr>
      <vt:lpstr>_D011674</vt:lpstr>
      <vt:lpstr>_D011675</vt:lpstr>
      <vt:lpstr>_D011676</vt:lpstr>
      <vt:lpstr>_D011677</vt:lpstr>
      <vt:lpstr>_D011678</vt:lpstr>
      <vt:lpstr>_D011679</vt:lpstr>
      <vt:lpstr>_D011680</vt:lpstr>
      <vt:lpstr>_D011681</vt:lpstr>
      <vt:lpstr>_D011682</vt:lpstr>
      <vt:lpstr>_D011683</vt:lpstr>
      <vt:lpstr>_D011684</vt:lpstr>
      <vt:lpstr>_D011685</vt:lpstr>
      <vt:lpstr>_D011686</vt:lpstr>
      <vt:lpstr>_D011687</vt:lpstr>
      <vt:lpstr>_D011688</vt:lpstr>
      <vt:lpstr>_D011689</vt:lpstr>
      <vt:lpstr>_D011690</vt:lpstr>
      <vt:lpstr>_D011691</vt:lpstr>
      <vt:lpstr>_D011692</vt:lpstr>
      <vt:lpstr>_D011693</vt:lpstr>
      <vt:lpstr>_D011694</vt:lpstr>
      <vt:lpstr>_D011695</vt:lpstr>
      <vt:lpstr>_D011696</vt:lpstr>
      <vt:lpstr>_D011697</vt:lpstr>
      <vt:lpstr>_D011698</vt:lpstr>
      <vt:lpstr>_D011699</vt:lpstr>
      <vt:lpstr>_D011700</vt:lpstr>
      <vt:lpstr>_D011701</vt:lpstr>
      <vt:lpstr>_D011702</vt:lpstr>
      <vt:lpstr>_D011703</vt:lpstr>
      <vt:lpstr>_D011704</vt:lpstr>
      <vt:lpstr>_D011705</vt:lpstr>
      <vt:lpstr>_D011706</vt:lpstr>
      <vt:lpstr>_D011707</vt:lpstr>
      <vt:lpstr>_D011708</vt:lpstr>
      <vt:lpstr>_D011709</vt:lpstr>
      <vt:lpstr>_D011710</vt:lpstr>
      <vt:lpstr>_D011711</vt:lpstr>
      <vt:lpstr>_D011712</vt:lpstr>
      <vt:lpstr>_D011713</vt:lpstr>
      <vt:lpstr>_D011714</vt:lpstr>
      <vt:lpstr>_D011715</vt:lpstr>
      <vt:lpstr>_D011716</vt:lpstr>
      <vt:lpstr>_D011717</vt:lpstr>
      <vt:lpstr>_D011718</vt:lpstr>
      <vt:lpstr>_D011719</vt:lpstr>
      <vt:lpstr>_D011720</vt:lpstr>
      <vt:lpstr>_D011721</vt:lpstr>
      <vt:lpstr>_D011722</vt:lpstr>
      <vt:lpstr>_D011723</vt:lpstr>
      <vt:lpstr>_D011724</vt:lpstr>
      <vt:lpstr>_D011725</vt:lpstr>
      <vt:lpstr>_D011726</vt:lpstr>
      <vt:lpstr>_D011727</vt:lpstr>
      <vt:lpstr>_D011728</vt:lpstr>
      <vt:lpstr>_D011729</vt:lpstr>
      <vt:lpstr>_D011730</vt:lpstr>
      <vt:lpstr>_D011731</vt:lpstr>
      <vt:lpstr>_D011732</vt:lpstr>
      <vt:lpstr>_D011733</vt:lpstr>
      <vt:lpstr>_D011734</vt:lpstr>
      <vt:lpstr>_D011735</vt:lpstr>
      <vt:lpstr>_D011736</vt:lpstr>
      <vt:lpstr>_D011737</vt:lpstr>
      <vt:lpstr>_D011738</vt:lpstr>
      <vt:lpstr>_D011739</vt:lpstr>
      <vt:lpstr>_D011740</vt:lpstr>
      <vt:lpstr>_D011741</vt:lpstr>
      <vt:lpstr>_D011742</vt:lpstr>
      <vt:lpstr>_D011743</vt:lpstr>
      <vt:lpstr>_D011744</vt:lpstr>
      <vt:lpstr>_D011745</vt:lpstr>
      <vt:lpstr>_D011746</vt:lpstr>
      <vt:lpstr>_D011747</vt:lpstr>
      <vt:lpstr>_D011748</vt:lpstr>
      <vt:lpstr>_D011749</vt:lpstr>
      <vt:lpstr>_D011750</vt:lpstr>
      <vt:lpstr>_D011751</vt:lpstr>
      <vt:lpstr>_D011752</vt:lpstr>
      <vt:lpstr>_D011753</vt:lpstr>
      <vt:lpstr>_D011754</vt:lpstr>
      <vt:lpstr>_D011755</vt:lpstr>
      <vt:lpstr>_D011756</vt:lpstr>
      <vt:lpstr>_D011757</vt:lpstr>
      <vt:lpstr>_D011758</vt:lpstr>
      <vt:lpstr>_D011759</vt:lpstr>
      <vt:lpstr>_D011760</vt:lpstr>
      <vt:lpstr>_D011761</vt:lpstr>
      <vt:lpstr>_D011762</vt:lpstr>
      <vt:lpstr>_D011763</vt:lpstr>
      <vt:lpstr>_D011764</vt:lpstr>
      <vt:lpstr>_D011765</vt:lpstr>
      <vt:lpstr>_D011766</vt:lpstr>
      <vt:lpstr>_D011767</vt:lpstr>
      <vt:lpstr>_D011768</vt:lpstr>
      <vt:lpstr>_D011769</vt:lpstr>
      <vt:lpstr>_D011770</vt:lpstr>
      <vt:lpstr>_D011771</vt:lpstr>
      <vt:lpstr>_D011772</vt:lpstr>
      <vt:lpstr>_D011773</vt:lpstr>
      <vt:lpstr>_D011774</vt:lpstr>
      <vt:lpstr>_D011775</vt:lpstr>
      <vt:lpstr>_D011776</vt:lpstr>
      <vt:lpstr>_D011777</vt:lpstr>
      <vt:lpstr>_D011778</vt:lpstr>
      <vt:lpstr>_D011779</vt:lpstr>
      <vt:lpstr>_D011780</vt:lpstr>
      <vt:lpstr>_D011781</vt:lpstr>
      <vt:lpstr>_D011782</vt:lpstr>
      <vt:lpstr>_D011783</vt:lpstr>
      <vt:lpstr>_D011784</vt:lpstr>
      <vt:lpstr>_D011785</vt:lpstr>
      <vt:lpstr>_D011786</vt:lpstr>
      <vt:lpstr>_D011787</vt:lpstr>
      <vt:lpstr>_D011788</vt:lpstr>
      <vt:lpstr>_D011789</vt:lpstr>
      <vt:lpstr>_D011790</vt:lpstr>
      <vt:lpstr>_D011791</vt:lpstr>
      <vt:lpstr>_D011792</vt:lpstr>
      <vt:lpstr>_D011793</vt:lpstr>
      <vt:lpstr>_D011794</vt:lpstr>
      <vt:lpstr>_D011795</vt:lpstr>
      <vt:lpstr>_D011796</vt:lpstr>
      <vt:lpstr>_D011797</vt:lpstr>
      <vt:lpstr>_D011798</vt:lpstr>
      <vt:lpstr>_D011799</vt:lpstr>
      <vt:lpstr>_D011800</vt:lpstr>
      <vt:lpstr>_D011801</vt:lpstr>
      <vt:lpstr>_D011802</vt:lpstr>
      <vt:lpstr>_D011803</vt:lpstr>
      <vt:lpstr>_D011804</vt:lpstr>
      <vt:lpstr>_D011805</vt:lpstr>
      <vt:lpstr>_D011806</vt:lpstr>
      <vt:lpstr>_D011807</vt:lpstr>
      <vt:lpstr>_D011808</vt:lpstr>
      <vt:lpstr>_D011809</vt:lpstr>
      <vt:lpstr>_D011810</vt:lpstr>
      <vt:lpstr>_D011811</vt:lpstr>
      <vt:lpstr>_D011812</vt:lpstr>
      <vt:lpstr>_D011816</vt:lpstr>
      <vt:lpstr>_D011817</vt:lpstr>
      <vt:lpstr>_D011818</vt:lpstr>
      <vt:lpstr>_D011819</vt:lpstr>
      <vt:lpstr>_D011820</vt:lpstr>
      <vt:lpstr>_D011821</vt:lpstr>
      <vt:lpstr>_D011822</vt:lpstr>
      <vt:lpstr>_D011823</vt:lpstr>
      <vt:lpstr>_D011824</vt:lpstr>
      <vt:lpstr>_D011825</vt:lpstr>
      <vt:lpstr>_D011826</vt:lpstr>
      <vt:lpstr>_D011827</vt:lpstr>
      <vt:lpstr>_D011828</vt:lpstr>
      <vt:lpstr>_D011829</vt:lpstr>
      <vt:lpstr>_D011830</vt:lpstr>
      <vt:lpstr>_D011831</vt:lpstr>
      <vt:lpstr>_D011832</vt:lpstr>
      <vt:lpstr>_D011833</vt:lpstr>
      <vt:lpstr>_D011834</vt:lpstr>
      <vt:lpstr>_D011835</vt:lpstr>
      <vt:lpstr>_D011836</vt:lpstr>
      <vt:lpstr>_D011837</vt:lpstr>
      <vt:lpstr>_D011838</vt:lpstr>
      <vt:lpstr>_D011839</vt:lpstr>
      <vt:lpstr>_D011840</vt:lpstr>
      <vt:lpstr>_D011841</vt:lpstr>
      <vt:lpstr>_D011842</vt:lpstr>
      <vt:lpstr>_D011843</vt:lpstr>
      <vt:lpstr>_D011844</vt:lpstr>
      <vt:lpstr>_D011845</vt:lpstr>
      <vt:lpstr>_D011846</vt:lpstr>
      <vt:lpstr>_D011847</vt:lpstr>
      <vt:lpstr>_D011848</vt:lpstr>
      <vt:lpstr>_D011849</vt:lpstr>
      <vt:lpstr>_D011850</vt:lpstr>
      <vt:lpstr>_D011851</vt:lpstr>
      <vt:lpstr>_D011852</vt:lpstr>
      <vt:lpstr>_D011853</vt:lpstr>
      <vt:lpstr>_D011854</vt:lpstr>
      <vt:lpstr>_D011855</vt:lpstr>
      <vt:lpstr>_D011856</vt:lpstr>
      <vt:lpstr>_D011857</vt:lpstr>
      <vt:lpstr>_D011858</vt:lpstr>
      <vt:lpstr>_D011859</vt:lpstr>
      <vt:lpstr>_D011860</vt:lpstr>
      <vt:lpstr>_D011861</vt:lpstr>
      <vt:lpstr>_D011862</vt:lpstr>
      <vt:lpstr>_D011863</vt:lpstr>
      <vt:lpstr>_D011864</vt:lpstr>
      <vt:lpstr>_D011865</vt:lpstr>
      <vt:lpstr>_D011866</vt:lpstr>
      <vt:lpstr>_D011867</vt:lpstr>
      <vt:lpstr>_D011868</vt:lpstr>
      <vt:lpstr>_D011869</vt:lpstr>
      <vt:lpstr>_D011870</vt:lpstr>
      <vt:lpstr>_D011871</vt:lpstr>
      <vt:lpstr>_D011872</vt:lpstr>
      <vt:lpstr>_D011873</vt:lpstr>
      <vt:lpstr>_D011874</vt:lpstr>
      <vt:lpstr>_D011875</vt:lpstr>
      <vt:lpstr>_D011876</vt:lpstr>
      <vt:lpstr>_D011877</vt:lpstr>
      <vt:lpstr>_D011878</vt:lpstr>
      <vt:lpstr>_D011879</vt:lpstr>
      <vt:lpstr>_D011880</vt:lpstr>
      <vt:lpstr>_D011881</vt:lpstr>
      <vt:lpstr>_D011882</vt:lpstr>
      <vt:lpstr>_D011883</vt:lpstr>
      <vt:lpstr>_D011884</vt:lpstr>
      <vt:lpstr>_D011885</vt:lpstr>
      <vt:lpstr>_D011886</vt:lpstr>
      <vt:lpstr>_D011887</vt:lpstr>
      <vt:lpstr>_D011888</vt:lpstr>
      <vt:lpstr>_D011889</vt:lpstr>
      <vt:lpstr>_D011890</vt:lpstr>
      <vt:lpstr>_D011891</vt:lpstr>
      <vt:lpstr>_D011892</vt:lpstr>
      <vt:lpstr>_D011893</vt:lpstr>
      <vt:lpstr>_D011894</vt:lpstr>
      <vt:lpstr>_D011895</vt:lpstr>
      <vt:lpstr>_D011896</vt:lpstr>
      <vt:lpstr>_D011897</vt:lpstr>
      <vt:lpstr>_D011898</vt:lpstr>
      <vt:lpstr>_D011899</vt:lpstr>
      <vt:lpstr>_D011900</vt:lpstr>
      <vt:lpstr>_D011901</vt:lpstr>
      <vt:lpstr>_D011902</vt:lpstr>
      <vt:lpstr>_D011903</vt:lpstr>
      <vt:lpstr>_D011904</vt:lpstr>
      <vt:lpstr>_D011905</vt:lpstr>
      <vt:lpstr>_D011906</vt:lpstr>
      <vt:lpstr>_D011907</vt:lpstr>
      <vt:lpstr>_D011908</vt:lpstr>
      <vt:lpstr>_D011909</vt:lpstr>
      <vt:lpstr>_D011910</vt:lpstr>
      <vt:lpstr>_D011911</vt:lpstr>
      <vt:lpstr>_D011912</vt:lpstr>
      <vt:lpstr>_D011913</vt:lpstr>
      <vt:lpstr>_D011914</vt:lpstr>
      <vt:lpstr>_D011915</vt:lpstr>
      <vt:lpstr>_D011916</vt:lpstr>
      <vt:lpstr>_D011917</vt:lpstr>
      <vt:lpstr>_D011918</vt:lpstr>
      <vt:lpstr>_D011919</vt:lpstr>
      <vt:lpstr>_D011920</vt:lpstr>
      <vt:lpstr>_D011921</vt:lpstr>
      <vt:lpstr>_D011922</vt:lpstr>
      <vt:lpstr>_D011923</vt:lpstr>
      <vt:lpstr>_D011924</vt:lpstr>
      <vt:lpstr>_D011925</vt:lpstr>
      <vt:lpstr>_D011926</vt:lpstr>
      <vt:lpstr>_D011927</vt:lpstr>
      <vt:lpstr>_D011928</vt:lpstr>
      <vt:lpstr>_D011929</vt:lpstr>
      <vt:lpstr>_D011930</vt:lpstr>
      <vt:lpstr>_D011931</vt:lpstr>
      <vt:lpstr>_D011932</vt:lpstr>
      <vt:lpstr>_D011933</vt:lpstr>
      <vt:lpstr>_D011934</vt:lpstr>
      <vt:lpstr>_D011935</vt:lpstr>
      <vt:lpstr>_D011936</vt:lpstr>
      <vt:lpstr>_D011937</vt:lpstr>
      <vt:lpstr>_D011938</vt:lpstr>
      <vt:lpstr>_D011939</vt:lpstr>
      <vt:lpstr>_D011940</vt:lpstr>
      <vt:lpstr>_D011941</vt:lpstr>
      <vt:lpstr>_D011942</vt:lpstr>
      <vt:lpstr>_D011943</vt:lpstr>
      <vt:lpstr>_D011944</vt:lpstr>
      <vt:lpstr>_D011945</vt:lpstr>
      <vt:lpstr>_D011946</vt:lpstr>
      <vt:lpstr>_D011947</vt:lpstr>
      <vt:lpstr>_D011948</vt:lpstr>
      <vt:lpstr>_D011949</vt:lpstr>
      <vt:lpstr>_D011950</vt:lpstr>
      <vt:lpstr>_D011951</vt:lpstr>
      <vt:lpstr>_D011952</vt:lpstr>
      <vt:lpstr>_D011953</vt:lpstr>
      <vt:lpstr>_D011954</vt:lpstr>
      <vt:lpstr>_D011955</vt:lpstr>
      <vt:lpstr>_D011956</vt:lpstr>
      <vt:lpstr>_D011957</vt:lpstr>
      <vt:lpstr>_D011958</vt:lpstr>
      <vt:lpstr>_D011959</vt:lpstr>
      <vt:lpstr>_D011960</vt:lpstr>
      <vt:lpstr>_D011961</vt:lpstr>
      <vt:lpstr>_D011962</vt:lpstr>
      <vt:lpstr>_D011963</vt:lpstr>
      <vt:lpstr>_D011964</vt:lpstr>
      <vt:lpstr>_D011965</vt:lpstr>
      <vt:lpstr>_D011966</vt:lpstr>
      <vt:lpstr>_D011967</vt:lpstr>
      <vt:lpstr>_D011968</vt:lpstr>
      <vt:lpstr>_D011969</vt:lpstr>
      <vt:lpstr>_D011970</vt:lpstr>
      <vt:lpstr>_D011971</vt:lpstr>
      <vt:lpstr>_D011972</vt:lpstr>
      <vt:lpstr>_D011973</vt:lpstr>
      <vt:lpstr>_D011974</vt:lpstr>
      <vt:lpstr>_D011975</vt:lpstr>
      <vt:lpstr>_D011976</vt:lpstr>
      <vt:lpstr>_D011977</vt:lpstr>
      <vt:lpstr>_D011978</vt:lpstr>
      <vt:lpstr>_D011979</vt:lpstr>
      <vt:lpstr>_D011980</vt:lpstr>
      <vt:lpstr>_D011981</vt:lpstr>
      <vt:lpstr>_D011982</vt:lpstr>
      <vt:lpstr>_D011983</vt:lpstr>
      <vt:lpstr>_D011984</vt:lpstr>
      <vt:lpstr>_D011985</vt:lpstr>
      <vt:lpstr>_D011986</vt:lpstr>
      <vt:lpstr>_D011987</vt:lpstr>
      <vt:lpstr>_D011988</vt:lpstr>
      <vt:lpstr>_D011989</vt:lpstr>
      <vt:lpstr>_D011990</vt:lpstr>
      <vt:lpstr>_D011991</vt:lpstr>
      <vt:lpstr>_D011992</vt:lpstr>
      <vt:lpstr>_D011993</vt:lpstr>
      <vt:lpstr>_D011994</vt:lpstr>
      <vt:lpstr>_D011995</vt:lpstr>
      <vt:lpstr>_D011996</vt:lpstr>
      <vt:lpstr>_D011997</vt:lpstr>
      <vt:lpstr>_D011998</vt:lpstr>
      <vt:lpstr>_D011999</vt:lpstr>
      <vt:lpstr>_D012000</vt:lpstr>
      <vt:lpstr>_D012001</vt:lpstr>
      <vt:lpstr>_D012002</vt:lpstr>
      <vt:lpstr>_D012003</vt:lpstr>
      <vt:lpstr>_D012004</vt:lpstr>
      <vt:lpstr>_D012005</vt:lpstr>
      <vt:lpstr>_D012006</vt:lpstr>
      <vt:lpstr>_D012007</vt:lpstr>
      <vt:lpstr>_D012008</vt:lpstr>
      <vt:lpstr>_D012009</vt:lpstr>
      <vt:lpstr>_D012010</vt:lpstr>
      <vt:lpstr>_D012011</vt:lpstr>
      <vt:lpstr>_D012012</vt:lpstr>
      <vt:lpstr>_D012013</vt:lpstr>
      <vt:lpstr>_D012014</vt:lpstr>
      <vt:lpstr>_D012015</vt:lpstr>
      <vt:lpstr>_D012016</vt:lpstr>
      <vt:lpstr>_D012017</vt:lpstr>
      <vt:lpstr>_D012018</vt:lpstr>
      <vt:lpstr>_D012019</vt:lpstr>
      <vt:lpstr>_D012020</vt:lpstr>
      <vt:lpstr>_D012021</vt:lpstr>
      <vt:lpstr>_D012022</vt:lpstr>
      <vt:lpstr>_D012023</vt:lpstr>
      <vt:lpstr>_D012024</vt:lpstr>
      <vt:lpstr>_D012025</vt:lpstr>
      <vt:lpstr>_D012026</vt:lpstr>
      <vt:lpstr>_D012027</vt:lpstr>
      <vt:lpstr>_D012028</vt:lpstr>
      <vt:lpstr>_D012029</vt:lpstr>
      <vt:lpstr>_D012030</vt:lpstr>
      <vt:lpstr>_D012031</vt:lpstr>
      <vt:lpstr>_D012032</vt:lpstr>
      <vt:lpstr>_D012033</vt:lpstr>
      <vt:lpstr>_D012034</vt:lpstr>
      <vt:lpstr>_D012035</vt:lpstr>
      <vt:lpstr>_D012036</vt:lpstr>
      <vt:lpstr>_D012037</vt:lpstr>
      <vt:lpstr>_D012038</vt:lpstr>
      <vt:lpstr>_D012039</vt:lpstr>
      <vt:lpstr>_D012040</vt:lpstr>
      <vt:lpstr>_D012041</vt:lpstr>
      <vt:lpstr>_D012042</vt:lpstr>
      <vt:lpstr>_D012043</vt:lpstr>
      <vt:lpstr>_D012044</vt:lpstr>
      <vt:lpstr>_D012045</vt:lpstr>
      <vt:lpstr>_D012046</vt:lpstr>
      <vt:lpstr>_D012047</vt:lpstr>
      <vt:lpstr>_D012048</vt:lpstr>
      <vt:lpstr>_D012049</vt:lpstr>
      <vt:lpstr>_D012050</vt:lpstr>
      <vt:lpstr>_D012051</vt:lpstr>
      <vt:lpstr>_D012052</vt:lpstr>
      <vt:lpstr>_D012053</vt:lpstr>
      <vt:lpstr>_D012054</vt:lpstr>
      <vt:lpstr>_D012055</vt:lpstr>
      <vt:lpstr>_D012056</vt:lpstr>
      <vt:lpstr>_D012057</vt:lpstr>
      <vt:lpstr>_D012058</vt:lpstr>
      <vt:lpstr>_D012059</vt:lpstr>
      <vt:lpstr>_D012060</vt:lpstr>
      <vt:lpstr>_D012061</vt:lpstr>
      <vt:lpstr>_D012062</vt:lpstr>
      <vt:lpstr>_D012063</vt:lpstr>
      <vt:lpstr>_D012064</vt:lpstr>
      <vt:lpstr>_D012065</vt:lpstr>
      <vt:lpstr>_D012066</vt:lpstr>
      <vt:lpstr>_D012067</vt:lpstr>
      <vt:lpstr>_D012068</vt:lpstr>
      <vt:lpstr>_D012069</vt:lpstr>
      <vt:lpstr>_D012070</vt:lpstr>
      <vt:lpstr>_D012071</vt:lpstr>
      <vt:lpstr>_D012072</vt:lpstr>
      <vt:lpstr>_D012073</vt:lpstr>
      <vt:lpstr>_D012074</vt:lpstr>
      <vt:lpstr>_D012075</vt:lpstr>
      <vt:lpstr>_D012076</vt:lpstr>
      <vt:lpstr>_D012077</vt:lpstr>
      <vt:lpstr>_D012078</vt:lpstr>
      <vt:lpstr>_D012079</vt:lpstr>
      <vt:lpstr>_D012080</vt:lpstr>
      <vt:lpstr>_D012081</vt:lpstr>
      <vt:lpstr>_D012082</vt:lpstr>
      <vt:lpstr>_D012083</vt:lpstr>
      <vt:lpstr>_D012084</vt:lpstr>
      <vt:lpstr>_D012085</vt:lpstr>
      <vt:lpstr>_D012086</vt:lpstr>
      <vt:lpstr>_D012087</vt:lpstr>
      <vt:lpstr>_D012088</vt:lpstr>
      <vt:lpstr>_D012089</vt:lpstr>
      <vt:lpstr>_D012090</vt:lpstr>
      <vt:lpstr>_D012091</vt:lpstr>
      <vt:lpstr>_D012092</vt:lpstr>
      <vt:lpstr>_D012093</vt:lpstr>
      <vt:lpstr>_D012094</vt:lpstr>
      <vt:lpstr>_D012095</vt:lpstr>
      <vt:lpstr>_D012096</vt:lpstr>
      <vt:lpstr>_D012097</vt:lpstr>
      <vt:lpstr>_D012098</vt:lpstr>
      <vt:lpstr>_D012099</vt:lpstr>
      <vt:lpstr>_D012100</vt:lpstr>
      <vt:lpstr>_D012101</vt:lpstr>
      <vt:lpstr>_D012102</vt:lpstr>
      <vt:lpstr>_D012103</vt:lpstr>
      <vt:lpstr>_D012104</vt:lpstr>
      <vt:lpstr>_D012105</vt:lpstr>
      <vt:lpstr>_D012106</vt:lpstr>
      <vt:lpstr>_D012107</vt:lpstr>
      <vt:lpstr>_D012108</vt:lpstr>
      <vt:lpstr>_D012109</vt:lpstr>
      <vt:lpstr>_D012110</vt:lpstr>
      <vt:lpstr>_D012111</vt:lpstr>
      <vt:lpstr>_D012112</vt:lpstr>
      <vt:lpstr>_D012113</vt:lpstr>
      <vt:lpstr>_D012114</vt:lpstr>
      <vt:lpstr>_D012115</vt:lpstr>
      <vt:lpstr>_D012116</vt:lpstr>
      <vt:lpstr>_D012117</vt:lpstr>
      <vt:lpstr>_D012118</vt:lpstr>
      <vt:lpstr>_D012119</vt:lpstr>
      <vt:lpstr>_D012120</vt:lpstr>
      <vt:lpstr>_D012121</vt:lpstr>
      <vt:lpstr>_D012122</vt:lpstr>
      <vt:lpstr>_D012123</vt:lpstr>
      <vt:lpstr>_D012124</vt:lpstr>
      <vt:lpstr>_D012125</vt:lpstr>
      <vt:lpstr>_D012126</vt:lpstr>
      <vt:lpstr>_D012127</vt:lpstr>
      <vt:lpstr>_D012128</vt:lpstr>
      <vt:lpstr>_D012129</vt:lpstr>
      <vt:lpstr>_D012130</vt:lpstr>
      <vt:lpstr>_D012131</vt:lpstr>
      <vt:lpstr>_D012132</vt:lpstr>
      <vt:lpstr>_D012133</vt:lpstr>
      <vt:lpstr>_D012134</vt:lpstr>
      <vt:lpstr>_D012135</vt:lpstr>
      <vt:lpstr>_D012136</vt:lpstr>
      <vt:lpstr>_D012137</vt:lpstr>
      <vt:lpstr>_D012138</vt:lpstr>
      <vt:lpstr>_D012139</vt:lpstr>
      <vt:lpstr>_D012140</vt:lpstr>
      <vt:lpstr>_D012141</vt:lpstr>
      <vt:lpstr>_D012142</vt:lpstr>
      <vt:lpstr>_D012143</vt:lpstr>
      <vt:lpstr>_D012144</vt:lpstr>
      <vt:lpstr>_D012145</vt:lpstr>
      <vt:lpstr>_D012146</vt:lpstr>
      <vt:lpstr>_D012147</vt:lpstr>
      <vt:lpstr>_D012148</vt:lpstr>
      <vt:lpstr>_D012149</vt:lpstr>
      <vt:lpstr>_D012150</vt:lpstr>
      <vt:lpstr>_D012151</vt:lpstr>
      <vt:lpstr>_D012152</vt:lpstr>
      <vt:lpstr>_D012153</vt:lpstr>
      <vt:lpstr>_D012154</vt:lpstr>
      <vt:lpstr>_D012155</vt:lpstr>
      <vt:lpstr>_D012156</vt:lpstr>
      <vt:lpstr>_D012157</vt:lpstr>
      <vt:lpstr>_D012158</vt:lpstr>
      <vt:lpstr>_D012159</vt:lpstr>
      <vt:lpstr>_D012160</vt:lpstr>
      <vt:lpstr>_D012161</vt:lpstr>
      <vt:lpstr>_D012162</vt:lpstr>
      <vt:lpstr>_D012163</vt:lpstr>
      <vt:lpstr>_D012164</vt:lpstr>
      <vt:lpstr>_D012165</vt:lpstr>
      <vt:lpstr>_D012166</vt:lpstr>
      <vt:lpstr>_D012167</vt:lpstr>
      <vt:lpstr>_D012168</vt:lpstr>
      <vt:lpstr>_D012169</vt:lpstr>
      <vt:lpstr>_D012170</vt:lpstr>
      <vt:lpstr>_D012171</vt:lpstr>
      <vt:lpstr>_D012172</vt:lpstr>
      <vt:lpstr>_D012173</vt:lpstr>
      <vt:lpstr>_D012174</vt:lpstr>
      <vt:lpstr>_D012175</vt:lpstr>
      <vt:lpstr>_D012176</vt:lpstr>
      <vt:lpstr>_D012177</vt:lpstr>
      <vt:lpstr>_D012178</vt:lpstr>
      <vt:lpstr>_D012179</vt:lpstr>
      <vt:lpstr>_D012180</vt:lpstr>
      <vt:lpstr>_D012181</vt:lpstr>
      <vt:lpstr>_D012182</vt:lpstr>
      <vt:lpstr>_D012183</vt:lpstr>
      <vt:lpstr>_D012184</vt:lpstr>
      <vt:lpstr>_D012185</vt:lpstr>
      <vt:lpstr>_D012186</vt:lpstr>
      <vt:lpstr>_D012187</vt:lpstr>
      <vt:lpstr>_D012188</vt:lpstr>
      <vt:lpstr>_D012189</vt:lpstr>
      <vt:lpstr>_D012190</vt:lpstr>
      <vt:lpstr>_D012191</vt:lpstr>
      <vt:lpstr>_D012192</vt:lpstr>
      <vt:lpstr>_D012193</vt:lpstr>
      <vt:lpstr>_D012194</vt:lpstr>
      <vt:lpstr>_D012195</vt:lpstr>
      <vt:lpstr>_D012196</vt:lpstr>
      <vt:lpstr>_D012197</vt:lpstr>
      <vt:lpstr>_D012198</vt:lpstr>
      <vt:lpstr>_D012199</vt:lpstr>
      <vt:lpstr>_D012200</vt:lpstr>
      <vt:lpstr>_D012201</vt:lpstr>
      <vt:lpstr>_D012202</vt:lpstr>
      <vt:lpstr>_D012203</vt:lpstr>
      <vt:lpstr>_D012204</vt:lpstr>
      <vt:lpstr>_D012205</vt:lpstr>
      <vt:lpstr>_D012206</vt:lpstr>
      <vt:lpstr>_D012207</vt:lpstr>
      <vt:lpstr>_D012208</vt:lpstr>
      <vt:lpstr>_D012209</vt:lpstr>
      <vt:lpstr>_D012210</vt:lpstr>
      <vt:lpstr>_D012211</vt:lpstr>
      <vt:lpstr>_D012212</vt:lpstr>
      <vt:lpstr>_D012213</vt:lpstr>
      <vt:lpstr>_D012214</vt:lpstr>
      <vt:lpstr>_D012215</vt:lpstr>
      <vt:lpstr>_D012216</vt:lpstr>
      <vt:lpstr>_D012217</vt:lpstr>
      <vt:lpstr>_D012218</vt:lpstr>
      <vt:lpstr>_D012219</vt:lpstr>
      <vt:lpstr>_D012220</vt:lpstr>
      <vt:lpstr>_D012221</vt:lpstr>
      <vt:lpstr>_D012222</vt:lpstr>
      <vt:lpstr>_D012223</vt:lpstr>
      <vt:lpstr>_D012224</vt:lpstr>
      <vt:lpstr>_D012225</vt:lpstr>
      <vt:lpstr>_D012226</vt:lpstr>
      <vt:lpstr>_D012227</vt:lpstr>
      <vt:lpstr>_D012228</vt:lpstr>
      <vt:lpstr>_D012229</vt:lpstr>
      <vt:lpstr>_D012230</vt:lpstr>
      <vt:lpstr>_D012231</vt:lpstr>
      <vt:lpstr>_D012232</vt:lpstr>
      <vt:lpstr>_D012233</vt:lpstr>
      <vt:lpstr>_D012234</vt:lpstr>
      <vt:lpstr>_D012235</vt:lpstr>
      <vt:lpstr>_D012236</vt:lpstr>
      <vt:lpstr>_D012237</vt:lpstr>
      <vt:lpstr>_D012238</vt:lpstr>
      <vt:lpstr>_D012239</vt:lpstr>
      <vt:lpstr>_D012240</vt:lpstr>
      <vt:lpstr>_D012241</vt:lpstr>
      <vt:lpstr>_D012242</vt:lpstr>
      <vt:lpstr>_D012243</vt:lpstr>
      <vt:lpstr>_D012244</vt:lpstr>
      <vt:lpstr>_D012245</vt:lpstr>
      <vt:lpstr>_D012246</vt:lpstr>
      <vt:lpstr>_D012247</vt:lpstr>
      <vt:lpstr>_D012248</vt:lpstr>
      <vt:lpstr>_D012249</vt:lpstr>
      <vt:lpstr>_D012250</vt:lpstr>
      <vt:lpstr>_D012251</vt:lpstr>
      <vt:lpstr>_D012252</vt:lpstr>
      <vt:lpstr>_D012253</vt:lpstr>
      <vt:lpstr>_D012254</vt:lpstr>
      <vt:lpstr>_D012255</vt:lpstr>
      <vt:lpstr>_D012256</vt:lpstr>
      <vt:lpstr>_D012257</vt:lpstr>
      <vt:lpstr>_D012258</vt:lpstr>
      <vt:lpstr>_D012259</vt:lpstr>
      <vt:lpstr>_D012260</vt:lpstr>
      <vt:lpstr>_D012261</vt:lpstr>
      <vt:lpstr>_D012262</vt:lpstr>
      <vt:lpstr>_D012263</vt:lpstr>
      <vt:lpstr>_D012264</vt:lpstr>
      <vt:lpstr>_D012265</vt:lpstr>
      <vt:lpstr>_D012266</vt:lpstr>
      <vt:lpstr>_D012267</vt:lpstr>
      <vt:lpstr>_D012268</vt:lpstr>
      <vt:lpstr>_D012269</vt:lpstr>
      <vt:lpstr>_D012270</vt:lpstr>
      <vt:lpstr>_D012271</vt:lpstr>
      <vt:lpstr>_D012272</vt:lpstr>
      <vt:lpstr>_D012273</vt:lpstr>
      <vt:lpstr>_D012274</vt:lpstr>
      <vt:lpstr>_D012275</vt:lpstr>
      <vt:lpstr>_D012276</vt:lpstr>
      <vt:lpstr>_D012277</vt:lpstr>
      <vt:lpstr>_D012278</vt:lpstr>
      <vt:lpstr>_D012279</vt:lpstr>
      <vt:lpstr>_D012280</vt:lpstr>
      <vt:lpstr>_D012281</vt:lpstr>
      <vt:lpstr>_D012282</vt:lpstr>
      <vt:lpstr>_D012283</vt:lpstr>
      <vt:lpstr>_D012284</vt:lpstr>
      <vt:lpstr>_D012285</vt:lpstr>
      <vt:lpstr>_D012286</vt:lpstr>
      <vt:lpstr>_D012287</vt:lpstr>
      <vt:lpstr>_D012288</vt:lpstr>
      <vt:lpstr>_D012289</vt:lpstr>
      <vt:lpstr>_D012290</vt:lpstr>
      <vt:lpstr>_D012291</vt:lpstr>
      <vt:lpstr>_D012292</vt:lpstr>
      <vt:lpstr>_D012293</vt:lpstr>
      <vt:lpstr>_D012294</vt:lpstr>
      <vt:lpstr>_D012295</vt:lpstr>
      <vt:lpstr>_D012296</vt:lpstr>
      <vt:lpstr>_D012297</vt:lpstr>
      <vt:lpstr>_D012298</vt:lpstr>
      <vt:lpstr>_D012299</vt:lpstr>
      <vt:lpstr>_D012300</vt:lpstr>
      <vt:lpstr>_D012301</vt:lpstr>
      <vt:lpstr>_D012302</vt:lpstr>
      <vt:lpstr>_D012303</vt:lpstr>
      <vt:lpstr>_D012304</vt:lpstr>
      <vt:lpstr>_D012305</vt:lpstr>
      <vt:lpstr>_D012306</vt:lpstr>
      <vt:lpstr>_D012307</vt:lpstr>
      <vt:lpstr>_D012308</vt:lpstr>
      <vt:lpstr>_D012309</vt:lpstr>
      <vt:lpstr>_D012310</vt:lpstr>
      <vt:lpstr>_D012311</vt:lpstr>
      <vt:lpstr>_D012312</vt:lpstr>
      <vt:lpstr>_D012313</vt:lpstr>
      <vt:lpstr>_D012314</vt:lpstr>
      <vt:lpstr>_D012315</vt:lpstr>
      <vt:lpstr>_D012316</vt:lpstr>
      <vt:lpstr>_D012317</vt:lpstr>
      <vt:lpstr>_D012318</vt:lpstr>
      <vt:lpstr>_D012319</vt:lpstr>
      <vt:lpstr>_D012320</vt:lpstr>
      <vt:lpstr>_D012321</vt:lpstr>
      <vt:lpstr>_D012322</vt:lpstr>
      <vt:lpstr>_D012323</vt:lpstr>
      <vt:lpstr>_D012324</vt:lpstr>
      <vt:lpstr>_D012325</vt:lpstr>
      <vt:lpstr>_D012326</vt:lpstr>
      <vt:lpstr>_D012327</vt:lpstr>
      <vt:lpstr>_D012328</vt:lpstr>
      <vt:lpstr>_D012329</vt:lpstr>
      <vt:lpstr>_D012330</vt:lpstr>
      <vt:lpstr>_D012331</vt:lpstr>
      <vt:lpstr>_D012332</vt:lpstr>
      <vt:lpstr>_D012333</vt:lpstr>
      <vt:lpstr>_D012334</vt:lpstr>
      <vt:lpstr>_D012335</vt:lpstr>
      <vt:lpstr>_D012336</vt:lpstr>
      <vt:lpstr>_D012337</vt:lpstr>
      <vt:lpstr>_D012338</vt:lpstr>
      <vt:lpstr>_D012339</vt:lpstr>
      <vt:lpstr>_D012340</vt:lpstr>
      <vt:lpstr>_D012341</vt:lpstr>
      <vt:lpstr>_D012342</vt:lpstr>
      <vt:lpstr>_D012343</vt:lpstr>
      <vt:lpstr>_D012344</vt:lpstr>
      <vt:lpstr>_D012345</vt:lpstr>
      <vt:lpstr>_D012346</vt:lpstr>
      <vt:lpstr>_D012347</vt:lpstr>
      <vt:lpstr>_D012348</vt:lpstr>
      <vt:lpstr>_D012349</vt:lpstr>
      <vt:lpstr>_D012350</vt:lpstr>
      <vt:lpstr>_D012351</vt:lpstr>
      <vt:lpstr>_D012352</vt:lpstr>
      <vt:lpstr>_D012353</vt:lpstr>
      <vt:lpstr>_D012354</vt:lpstr>
      <vt:lpstr>_D012355</vt:lpstr>
      <vt:lpstr>_D012356</vt:lpstr>
      <vt:lpstr>_D012357</vt:lpstr>
      <vt:lpstr>_D012358</vt:lpstr>
      <vt:lpstr>_D012359</vt:lpstr>
      <vt:lpstr>_D012360</vt:lpstr>
      <vt:lpstr>_D012361</vt:lpstr>
      <vt:lpstr>_D012362</vt:lpstr>
      <vt:lpstr>_D012363</vt:lpstr>
      <vt:lpstr>_D012364</vt:lpstr>
      <vt:lpstr>_D012365</vt:lpstr>
      <vt:lpstr>_D012366</vt:lpstr>
      <vt:lpstr>_D012367</vt:lpstr>
      <vt:lpstr>_D012368</vt:lpstr>
      <vt:lpstr>_D012369</vt:lpstr>
      <vt:lpstr>_D012370</vt:lpstr>
      <vt:lpstr>_D012371</vt:lpstr>
      <vt:lpstr>_D012372</vt:lpstr>
      <vt:lpstr>_D012373</vt:lpstr>
      <vt:lpstr>_D012374</vt:lpstr>
      <vt:lpstr>_D012375</vt:lpstr>
      <vt:lpstr>_D012376</vt:lpstr>
      <vt:lpstr>_D012377</vt:lpstr>
      <vt:lpstr>_D012378</vt:lpstr>
      <vt:lpstr>_D012379</vt:lpstr>
      <vt:lpstr>_D012380</vt:lpstr>
      <vt:lpstr>_D012381</vt:lpstr>
      <vt:lpstr>_D012382</vt:lpstr>
      <vt:lpstr>_D012383</vt:lpstr>
      <vt:lpstr>_D012384</vt:lpstr>
      <vt:lpstr>_D012385</vt:lpstr>
      <vt:lpstr>_D012386</vt:lpstr>
      <vt:lpstr>_D012387</vt:lpstr>
      <vt:lpstr>_D012388</vt:lpstr>
      <vt:lpstr>_D012389</vt:lpstr>
      <vt:lpstr>_D012390</vt:lpstr>
      <vt:lpstr>_D012391</vt:lpstr>
      <vt:lpstr>_D012392</vt:lpstr>
      <vt:lpstr>_D012393</vt:lpstr>
      <vt:lpstr>_D012394</vt:lpstr>
      <vt:lpstr>_D012395</vt:lpstr>
      <vt:lpstr>_D012396</vt:lpstr>
      <vt:lpstr>_D012397</vt:lpstr>
      <vt:lpstr>_D012398</vt:lpstr>
      <vt:lpstr>_D012399</vt:lpstr>
      <vt:lpstr>_D012400</vt:lpstr>
      <vt:lpstr>_D012401</vt:lpstr>
      <vt:lpstr>_D012402</vt:lpstr>
      <vt:lpstr>_D012403</vt:lpstr>
      <vt:lpstr>_D012404</vt:lpstr>
      <vt:lpstr>_D012405</vt:lpstr>
      <vt:lpstr>_D012406</vt:lpstr>
      <vt:lpstr>_D012407</vt:lpstr>
      <vt:lpstr>_D012408</vt:lpstr>
      <vt:lpstr>_D012409</vt:lpstr>
      <vt:lpstr>_D012410</vt:lpstr>
      <vt:lpstr>_D012411</vt:lpstr>
      <vt:lpstr>_D012412</vt:lpstr>
      <vt:lpstr>_D012413</vt:lpstr>
      <vt:lpstr>_D012414</vt:lpstr>
      <vt:lpstr>_D012415</vt:lpstr>
      <vt:lpstr>_D012416</vt:lpstr>
      <vt:lpstr>_D012417</vt:lpstr>
      <vt:lpstr>_D012418</vt:lpstr>
      <vt:lpstr>_D012419</vt:lpstr>
      <vt:lpstr>_D012420</vt:lpstr>
      <vt:lpstr>_D012421</vt:lpstr>
      <vt:lpstr>_D012422</vt:lpstr>
      <vt:lpstr>_D012423</vt:lpstr>
      <vt:lpstr>_D012424</vt:lpstr>
      <vt:lpstr>_D012425</vt:lpstr>
      <vt:lpstr>_D012426</vt:lpstr>
      <vt:lpstr>_D012427</vt:lpstr>
      <vt:lpstr>_D012428</vt:lpstr>
      <vt:lpstr>_D012429</vt:lpstr>
      <vt:lpstr>_D012430</vt:lpstr>
      <vt:lpstr>_D012431</vt:lpstr>
      <vt:lpstr>_D012432</vt:lpstr>
      <vt:lpstr>_D012433</vt:lpstr>
      <vt:lpstr>_D012434</vt:lpstr>
      <vt:lpstr>_D012435</vt:lpstr>
      <vt:lpstr>_D012436</vt:lpstr>
      <vt:lpstr>_D012437</vt:lpstr>
      <vt:lpstr>_D012438</vt:lpstr>
      <vt:lpstr>_D012439</vt:lpstr>
      <vt:lpstr>_D012440</vt:lpstr>
      <vt:lpstr>_D012441</vt:lpstr>
      <vt:lpstr>_D012442</vt:lpstr>
      <vt:lpstr>_D012443</vt:lpstr>
      <vt:lpstr>_D012444</vt:lpstr>
      <vt:lpstr>_D012445</vt:lpstr>
      <vt:lpstr>_D012446</vt:lpstr>
      <vt:lpstr>_D012447</vt:lpstr>
      <vt:lpstr>_D012448</vt:lpstr>
      <vt:lpstr>_D012449</vt:lpstr>
      <vt:lpstr>_D012450</vt:lpstr>
      <vt:lpstr>_D012451</vt:lpstr>
      <vt:lpstr>_D012452</vt:lpstr>
      <vt:lpstr>_D012453</vt:lpstr>
      <vt:lpstr>_D012454</vt:lpstr>
      <vt:lpstr>_D012455</vt:lpstr>
      <vt:lpstr>_D012456</vt:lpstr>
      <vt:lpstr>_D012457</vt:lpstr>
      <vt:lpstr>_D012458</vt:lpstr>
      <vt:lpstr>_D012459</vt:lpstr>
      <vt:lpstr>_D012460</vt:lpstr>
      <vt:lpstr>_D012461</vt:lpstr>
      <vt:lpstr>_D012462</vt:lpstr>
      <vt:lpstr>_D012463</vt:lpstr>
      <vt:lpstr>_D012464</vt:lpstr>
      <vt:lpstr>_D012465</vt:lpstr>
      <vt:lpstr>_D012466</vt:lpstr>
      <vt:lpstr>_D012467</vt:lpstr>
      <vt:lpstr>_D012468</vt:lpstr>
      <vt:lpstr>_D012469</vt:lpstr>
      <vt:lpstr>_D012470</vt:lpstr>
      <vt:lpstr>_D012471</vt:lpstr>
      <vt:lpstr>_D012472</vt:lpstr>
      <vt:lpstr>_D012473</vt:lpstr>
      <vt:lpstr>_D012474</vt:lpstr>
      <vt:lpstr>_D012475</vt:lpstr>
      <vt:lpstr>_D012476</vt:lpstr>
      <vt:lpstr>_D012477</vt:lpstr>
      <vt:lpstr>_D012478</vt:lpstr>
      <vt:lpstr>_D012479</vt:lpstr>
      <vt:lpstr>_D012480</vt:lpstr>
      <vt:lpstr>_D012481</vt:lpstr>
      <vt:lpstr>_D012482</vt:lpstr>
      <vt:lpstr>_D012483</vt:lpstr>
      <vt:lpstr>_D012484</vt:lpstr>
      <vt:lpstr>_D012485</vt:lpstr>
      <vt:lpstr>_D012486</vt:lpstr>
      <vt:lpstr>_D012487</vt:lpstr>
      <vt:lpstr>_D012488</vt:lpstr>
      <vt:lpstr>_D012489</vt:lpstr>
      <vt:lpstr>_D012490</vt:lpstr>
      <vt:lpstr>_D012491</vt:lpstr>
      <vt:lpstr>_D012492</vt:lpstr>
      <vt:lpstr>_D012493</vt:lpstr>
      <vt:lpstr>_D012494</vt:lpstr>
      <vt:lpstr>_D012495</vt:lpstr>
      <vt:lpstr>_D012496</vt:lpstr>
      <vt:lpstr>_D012497</vt:lpstr>
      <vt:lpstr>_D012498</vt:lpstr>
      <vt:lpstr>_D012499</vt:lpstr>
      <vt:lpstr>_D012500</vt:lpstr>
      <vt:lpstr>_D012501</vt:lpstr>
      <vt:lpstr>_D012502</vt:lpstr>
      <vt:lpstr>_D012503</vt:lpstr>
      <vt:lpstr>_D012504</vt:lpstr>
      <vt:lpstr>_D012505</vt:lpstr>
      <vt:lpstr>_D012506</vt:lpstr>
      <vt:lpstr>_D012507</vt:lpstr>
      <vt:lpstr>_D012508</vt:lpstr>
      <vt:lpstr>_D012509</vt:lpstr>
      <vt:lpstr>_D012510</vt:lpstr>
      <vt:lpstr>_D012511</vt:lpstr>
      <vt:lpstr>_D012512</vt:lpstr>
      <vt:lpstr>_D012513</vt:lpstr>
      <vt:lpstr>_D012514</vt:lpstr>
      <vt:lpstr>_D012515</vt:lpstr>
      <vt:lpstr>_D012516</vt:lpstr>
      <vt:lpstr>_D012517</vt:lpstr>
      <vt:lpstr>_D012518</vt:lpstr>
      <vt:lpstr>_D012519</vt:lpstr>
      <vt:lpstr>_D012520</vt:lpstr>
      <vt:lpstr>_D012521</vt:lpstr>
      <vt:lpstr>_D012522</vt:lpstr>
      <vt:lpstr>_D012523</vt:lpstr>
      <vt:lpstr>_D012524</vt:lpstr>
      <vt:lpstr>_D012525</vt:lpstr>
      <vt:lpstr>_D012526</vt:lpstr>
      <vt:lpstr>_D012527</vt:lpstr>
      <vt:lpstr>_D012528</vt:lpstr>
      <vt:lpstr>_D012529</vt:lpstr>
      <vt:lpstr>_D012530</vt:lpstr>
      <vt:lpstr>_D012531</vt:lpstr>
      <vt:lpstr>_D012532</vt:lpstr>
      <vt:lpstr>_D012533</vt:lpstr>
      <vt:lpstr>_D012534</vt:lpstr>
      <vt:lpstr>_D012535</vt:lpstr>
      <vt:lpstr>_D012536</vt:lpstr>
      <vt:lpstr>_D012537</vt:lpstr>
      <vt:lpstr>_D012538</vt:lpstr>
      <vt:lpstr>_D012539</vt:lpstr>
      <vt:lpstr>_D012540</vt:lpstr>
      <vt:lpstr>_D012541</vt:lpstr>
      <vt:lpstr>_D012542</vt:lpstr>
      <vt:lpstr>_D012543</vt:lpstr>
      <vt:lpstr>_D012544</vt:lpstr>
      <vt:lpstr>_D012545</vt:lpstr>
      <vt:lpstr>_D012546</vt:lpstr>
      <vt:lpstr>_D012547</vt:lpstr>
      <vt:lpstr>_D012548</vt:lpstr>
      <vt:lpstr>_D012549</vt:lpstr>
      <vt:lpstr>_D012550</vt:lpstr>
      <vt:lpstr>_D012551</vt:lpstr>
      <vt:lpstr>_D012552</vt:lpstr>
      <vt:lpstr>_D012553</vt:lpstr>
      <vt:lpstr>_D012554</vt:lpstr>
      <vt:lpstr>_D012555</vt:lpstr>
      <vt:lpstr>_D012556</vt:lpstr>
      <vt:lpstr>_D012557</vt:lpstr>
      <vt:lpstr>_D012558</vt:lpstr>
      <vt:lpstr>_D012559</vt:lpstr>
      <vt:lpstr>_D012560</vt:lpstr>
      <vt:lpstr>_D012561</vt:lpstr>
      <vt:lpstr>_D012562</vt:lpstr>
      <vt:lpstr>_D012563</vt:lpstr>
      <vt:lpstr>_D012564</vt:lpstr>
      <vt:lpstr>_D012565</vt:lpstr>
      <vt:lpstr>_D012566</vt:lpstr>
      <vt:lpstr>_D012567</vt:lpstr>
      <vt:lpstr>_D012568</vt:lpstr>
      <vt:lpstr>_D012569</vt:lpstr>
      <vt:lpstr>_D012570</vt:lpstr>
      <vt:lpstr>_D012571</vt:lpstr>
      <vt:lpstr>_D012572</vt:lpstr>
      <vt:lpstr>_D012573</vt:lpstr>
      <vt:lpstr>_D012574</vt:lpstr>
      <vt:lpstr>_D012575</vt:lpstr>
      <vt:lpstr>_D012576</vt:lpstr>
      <vt:lpstr>_D012577</vt:lpstr>
      <vt:lpstr>_D012578</vt:lpstr>
      <vt:lpstr>_D012579</vt:lpstr>
      <vt:lpstr>_D012580</vt:lpstr>
      <vt:lpstr>_D012581</vt:lpstr>
      <vt:lpstr>_D012582</vt:lpstr>
      <vt:lpstr>_D012583</vt:lpstr>
      <vt:lpstr>_D012584</vt:lpstr>
      <vt:lpstr>_D012585</vt:lpstr>
      <vt:lpstr>_D012586</vt:lpstr>
      <vt:lpstr>_D012587</vt:lpstr>
      <vt:lpstr>_D012588</vt:lpstr>
      <vt:lpstr>_D012589</vt:lpstr>
      <vt:lpstr>_D012590</vt:lpstr>
      <vt:lpstr>_D012591</vt:lpstr>
      <vt:lpstr>_D012592</vt:lpstr>
      <vt:lpstr>_D012593</vt:lpstr>
      <vt:lpstr>_D012594</vt:lpstr>
      <vt:lpstr>_D012595</vt:lpstr>
      <vt:lpstr>_D012596</vt:lpstr>
      <vt:lpstr>_D012597</vt:lpstr>
      <vt:lpstr>_D012598</vt:lpstr>
      <vt:lpstr>_D012599</vt:lpstr>
      <vt:lpstr>_D012600</vt:lpstr>
      <vt:lpstr>_D012601</vt:lpstr>
      <vt:lpstr>_D012602</vt:lpstr>
      <vt:lpstr>_D012603</vt:lpstr>
      <vt:lpstr>_D012604</vt:lpstr>
      <vt:lpstr>_D012605</vt:lpstr>
      <vt:lpstr>_D012606</vt:lpstr>
      <vt:lpstr>_D012607</vt:lpstr>
      <vt:lpstr>_D012608</vt:lpstr>
      <vt:lpstr>_D012609</vt:lpstr>
      <vt:lpstr>_D012610</vt:lpstr>
      <vt:lpstr>_D012611</vt:lpstr>
      <vt:lpstr>_D012612</vt:lpstr>
      <vt:lpstr>_D012613</vt:lpstr>
      <vt:lpstr>_D012614</vt:lpstr>
      <vt:lpstr>_D012615</vt:lpstr>
      <vt:lpstr>_D012616</vt:lpstr>
      <vt:lpstr>_D012617</vt:lpstr>
      <vt:lpstr>_D012618</vt:lpstr>
      <vt:lpstr>_D012619</vt:lpstr>
      <vt:lpstr>_D012620</vt:lpstr>
      <vt:lpstr>_D012621</vt:lpstr>
      <vt:lpstr>_D012622</vt:lpstr>
      <vt:lpstr>_D012623</vt:lpstr>
      <vt:lpstr>_D012624</vt:lpstr>
      <vt:lpstr>_D012625</vt:lpstr>
      <vt:lpstr>_D012626</vt:lpstr>
      <vt:lpstr>_D012627</vt:lpstr>
      <vt:lpstr>_D012628</vt:lpstr>
      <vt:lpstr>_D012629</vt:lpstr>
      <vt:lpstr>_D012630</vt:lpstr>
      <vt:lpstr>_D012631</vt:lpstr>
      <vt:lpstr>_D012632</vt:lpstr>
      <vt:lpstr>_D012633</vt:lpstr>
      <vt:lpstr>_D012634</vt:lpstr>
      <vt:lpstr>_D012635</vt:lpstr>
      <vt:lpstr>_D012636</vt:lpstr>
      <vt:lpstr>_D012637</vt:lpstr>
      <vt:lpstr>_D012638</vt:lpstr>
      <vt:lpstr>_D012639</vt:lpstr>
      <vt:lpstr>_D012640</vt:lpstr>
      <vt:lpstr>_D012641</vt:lpstr>
      <vt:lpstr>_D012642</vt:lpstr>
      <vt:lpstr>_D012643</vt:lpstr>
      <vt:lpstr>_D012644</vt:lpstr>
      <vt:lpstr>_D012645</vt:lpstr>
      <vt:lpstr>_D012646</vt:lpstr>
      <vt:lpstr>_D012647</vt:lpstr>
      <vt:lpstr>_D012648</vt:lpstr>
      <vt:lpstr>_D012649</vt:lpstr>
      <vt:lpstr>_D012650</vt:lpstr>
      <vt:lpstr>_D012651</vt:lpstr>
      <vt:lpstr>_D012652</vt:lpstr>
      <vt:lpstr>_D012653</vt:lpstr>
      <vt:lpstr>_D012654</vt:lpstr>
      <vt:lpstr>_D012655</vt:lpstr>
      <vt:lpstr>_D012656</vt:lpstr>
      <vt:lpstr>_D012657</vt:lpstr>
      <vt:lpstr>_D012658</vt:lpstr>
      <vt:lpstr>_D012659</vt:lpstr>
      <vt:lpstr>_D012660</vt:lpstr>
      <vt:lpstr>_D012661</vt:lpstr>
      <vt:lpstr>_D012662</vt:lpstr>
      <vt:lpstr>_D012663</vt:lpstr>
      <vt:lpstr>_D012664</vt:lpstr>
      <vt:lpstr>_D012665</vt:lpstr>
      <vt:lpstr>_D012666</vt:lpstr>
      <vt:lpstr>_D012667</vt:lpstr>
      <vt:lpstr>_D012668</vt:lpstr>
      <vt:lpstr>_D012669</vt:lpstr>
      <vt:lpstr>_D012670</vt:lpstr>
      <vt:lpstr>_D012671</vt:lpstr>
      <vt:lpstr>_D012672</vt:lpstr>
      <vt:lpstr>_D012673</vt:lpstr>
      <vt:lpstr>_D012674</vt:lpstr>
      <vt:lpstr>_D012675</vt:lpstr>
      <vt:lpstr>_D012676</vt:lpstr>
      <vt:lpstr>_D012677</vt:lpstr>
      <vt:lpstr>_D012678</vt:lpstr>
      <vt:lpstr>_D012679</vt:lpstr>
      <vt:lpstr>_D012680</vt:lpstr>
      <vt:lpstr>_D012681</vt:lpstr>
      <vt:lpstr>_D012682</vt:lpstr>
      <vt:lpstr>_D012683</vt:lpstr>
      <vt:lpstr>_D012684</vt:lpstr>
      <vt:lpstr>_D012685</vt:lpstr>
      <vt:lpstr>_D012686</vt:lpstr>
      <vt:lpstr>_D012687</vt:lpstr>
      <vt:lpstr>_D012688</vt:lpstr>
      <vt:lpstr>_D012689</vt:lpstr>
      <vt:lpstr>_D012690</vt:lpstr>
      <vt:lpstr>_D012691</vt:lpstr>
      <vt:lpstr>_D012692</vt:lpstr>
      <vt:lpstr>_D012693</vt:lpstr>
      <vt:lpstr>_D012694</vt:lpstr>
      <vt:lpstr>_D012695</vt:lpstr>
      <vt:lpstr>_D012696</vt:lpstr>
      <vt:lpstr>_D012697</vt:lpstr>
      <vt:lpstr>_D012698</vt:lpstr>
      <vt:lpstr>_D012699</vt:lpstr>
      <vt:lpstr>_D012700</vt:lpstr>
      <vt:lpstr>_D012701</vt:lpstr>
      <vt:lpstr>_D012702</vt:lpstr>
      <vt:lpstr>_D012703</vt:lpstr>
      <vt:lpstr>_D012704</vt:lpstr>
      <vt:lpstr>_D012705</vt:lpstr>
      <vt:lpstr>_D012706</vt:lpstr>
      <vt:lpstr>_D012707</vt:lpstr>
      <vt:lpstr>_D012708</vt:lpstr>
      <vt:lpstr>_D012709</vt:lpstr>
      <vt:lpstr>_D012710</vt:lpstr>
      <vt:lpstr>_D012711</vt:lpstr>
      <vt:lpstr>_D012712</vt:lpstr>
      <vt:lpstr>_D012713</vt:lpstr>
      <vt:lpstr>_D012714</vt:lpstr>
      <vt:lpstr>_D012715</vt:lpstr>
      <vt:lpstr>_D012716</vt:lpstr>
      <vt:lpstr>_D012717</vt:lpstr>
      <vt:lpstr>_D012718</vt:lpstr>
      <vt:lpstr>_D012719</vt:lpstr>
      <vt:lpstr>_D012720</vt:lpstr>
      <vt:lpstr>_D012721</vt:lpstr>
      <vt:lpstr>_D012722</vt:lpstr>
      <vt:lpstr>_D012723</vt:lpstr>
      <vt:lpstr>_D012724</vt:lpstr>
      <vt:lpstr>_D012725</vt:lpstr>
      <vt:lpstr>_D012726</vt:lpstr>
      <vt:lpstr>_D012727</vt:lpstr>
      <vt:lpstr>_D012728</vt:lpstr>
      <vt:lpstr>_D012729</vt:lpstr>
      <vt:lpstr>_D012730</vt:lpstr>
      <vt:lpstr>_D012731</vt:lpstr>
      <vt:lpstr>_D012732</vt:lpstr>
      <vt:lpstr>_D012733</vt:lpstr>
      <vt:lpstr>_D012734</vt:lpstr>
      <vt:lpstr>_D012735</vt:lpstr>
      <vt:lpstr>_D012736</vt:lpstr>
      <vt:lpstr>_D012737</vt:lpstr>
      <vt:lpstr>_D012738</vt:lpstr>
      <vt:lpstr>_D012739</vt:lpstr>
      <vt:lpstr>_D012740</vt:lpstr>
      <vt:lpstr>_D012741</vt:lpstr>
      <vt:lpstr>_D012742</vt:lpstr>
      <vt:lpstr>_D012743</vt:lpstr>
      <vt:lpstr>_D012744</vt:lpstr>
      <vt:lpstr>_D012745</vt:lpstr>
      <vt:lpstr>_D012746</vt:lpstr>
      <vt:lpstr>_D012747</vt:lpstr>
      <vt:lpstr>_D012748</vt:lpstr>
      <vt:lpstr>_D012749</vt:lpstr>
      <vt:lpstr>_D012750</vt:lpstr>
      <vt:lpstr>_D012751</vt:lpstr>
      <vt:lpstr>_D012752</vt:lpstr>
      <vt:lpstr>_D012753</vt:lpstr>
      <vt:lpstr>_D012754</vt:lpstr>
      <vt:lpstr>_D012755</vt:lpstr>
      <vt:lpstr>_D012756</vt:lpstr>
      <vt:lpstr>_D012757</vt:lpstr>
      <vt:lpstr>_D012758</vt:lpstr>
      <vt:lpstr>_D012759</vt:lpstr>
      <vt:lpstr>_D012760</vt:lpstr>
      <vt:lpstr>_D012761</vt:lpstr>
      <vt:lpstr>_D012762</vt:lpstr>
      <vt:lpstr>_D012763</vt:lpstr>
      <vt:lpstr>_D012764</vt:lpstr>
      <vt:lpstr>_D012765</vt:lpstr>
      <vt:lpstr>_D012766</vt:lpstr>
      <vt:lpstr>_D012767</vt:lpstr>
      <vt:lpstr>_D012768</vt:lpstr>
      <vt:lpstr>_D012769</vt:lpstr>
      <vt:lpstr>_D012770</vt:lpstr>
      <vt:lpstr>_D012771</vt:lpstr>
      <vt:lpstr>_D012772</vt:lpstr>
      <vt:lpstr>_D012773</vt:lpstr>
      <vt:lpstr>_D012774</vt:lpstr>
      <vt:lpstr>_D012775</vt:lpstr>
      <vt:lpstr>_D012776</vt:lpstr>
      <vt:lpstr>_D012777</vt:lpstr>
      <vt:lpstr>_D012778</vt:lpstr>
      <vt:lpstr>_D012779</vt:lpstr>
      <vt:lpstr>_D012780</vt:lpstr>
      <vt:lpstr>_D012781</vt:lpstr>
      <vt:lpstr>_D012782</vt:lpstr>
      <vt:lpstr>_D012783</vt:lpstr>
      <vt:lpstr>_D012784</vt:lpstr>
      <vt:lpstr>_D012785</vt:lpstr>
      <vt:lpstr>_D012786</vt:lpstr>
      <vt:lpstr>_D012787</vt:lpstr>
      <vt:lpstr>_D012788</vt:lpstr>
      <vt:lpstr>_D012789</vt:lpstr>
      <vt:lpstr>_D012790</vt:lpstr>
      <vt:lpstr>_D012791</vt:lpstr>
      <vt:lpstr>_D012792</vt:lpstr>
      <vt:lpstr>_D012793</vt:lpstr>
      <vt:lpstr>_D012794</vt:lpstr>
      <vt:lpstr>_D012795</vt:lpstr>
      <vt:lpstr>_D012796</vt:lpstr>
      <vt:lpstr>_D012797</vt:lpstr>
      <vt:lpstr>_D012798</vt:lpstr>
      <vt:lpstr>_D012799</vt:lpstr>
      <vt:lpstr>_D012800</vt:lpstr>
      <vt:lpstr>_D012801</vt:lpstr>
      <vt:lpstr>_D012802</vt:lpstr>
      <vt:lpstr>_D012803</vt:lpstr>
      <vt:lpstr>_D012804</vt:lpstr>
      <vt:lpstr>_D012805</vt:lpstr>
      <vt:lpstr>_D012806</vt:lpstr>
      <vt:lpstr>_D012807</vt:lpstr>
      <vt:lpstr>_D012808</vt:lpstr>
      <vt:lpstr>_D012809</vt:lpstr>
      <vt:lpstr>_D012810</vt:lpstr>
      <vt:lpstr>_D012811</vt:lpstr>
      <vt:lpstr>_D012812</vt:lpstr>
      <vt:lpstr>_D012813</vt:lpstr>
      <vt:lpstr>_D012814</vt:lpstr>
      <vt:lpstr>_D012815</vt:lpstr>
      <vt:lpstr>_D012816</vt:lpstr>
      <vt:lpstr>_D012817</vt:lpstr>
      <vt:lpstr>_D012818</vt:lpstr>
      <vt:lpstr>_D012819</vt:lpstr>
      <vt:lpstr>_D012820</vt:lpstr>
      <vt:lpstr>_D012821</vt:lpstr>
      <vt:lpstr>_D012822</vt:lpstr>
      <vt:lpstr>_D012823</vt:lpstr>
      <vt:lpstr>_D012824</vt:lpstr>
      <vt:lpstr>_D012825</vt:lpstr>
      <vt:lpstr>_D012826</vt:lpstr>
      <vt:lpstr>_D012827</vt:lpstr>
      <vt:lpstr>_D012828</vt:lpstr>
      <vt:lpstr>_D012829</vt:lpstr>
      <vt:lpstr>_D012830</vt:lpstr>
      <vt:lpstr>_D012831</vt:lpstr>
      <vt:lpstr>_D012832</vt:lpstr>
      <vt:lpstr>_D012833</vt:lpstr>
      <vt:lpstr>_D012834</vt:lpstr>
      <vt:lpstr>_D012835</vt:lpstr>
      <vt:lpstr>_D012836</vt:lpstr>
      <vt:lpstr>_D012837</vt:lpstr>
      <vt:lpstr>_D012838</vt:lpstr>
      <vt:lpstr>_D012839</vt:lpstr>
      <vt:lpstr>_D012840</vt:lpstr>
      <vt:lpstr>_D012841</vt:lpstr>
      <vt:lpstr>_D012842</vt:lpstr>
      <vt:lpstr>_D012843</vt:lpstr>
      <vt:lpstr>_D012844</vt:lpstr>
      <vt:lpstr>_D012845</vt:lpstr>
      <vt:lpstr>_D012846</vt:lpstr>
      <vt:lpstr>_D012847</vt:lpstr>
      <vt:lpstr>_D012848</vt:lpstr>
      <vt:lpstr>_D012849</vt:lpstr>
      <vt:lpstr>_D012850</vt:lpstr>
      <vt:lpstr>_D012851</vt:lpstr>
      <vt:lpstr>_D012852</vt:lpstr>
      <vt:lpstr>_D012853</vt:lpstr>
      <vt:lpstr>_D012854</vt:lpstr>
      <vt:lpstr>_D012855</vt:lpstr>
      <vt:lpstr>_D012856</vt:lpstr>
      <vt:lpstr>_D012857</vt:lpstr>
      <vt:lpstr>_D012858</vt:lpstr>
      <vt:lpstr>_D012859</vt:lpstr>
      <vt:lpstr>_D012860</vt:lpstr>
      <vt:lpstr>_D012861</vt:lpstr>
      <vt:lpstr>_D012862</vt:lpstr>
      <vt:lpstr>_D012863</vt:lpstr>
      <vt:lpstr>_D012864</vt:lpstr>
      <vt:lpstr>_D012865</vt:lpstr>
      <vt:lpstr>_D012866</vt:lpstr>
      <vt:lpstr>_D012867</vt:lpstr>
      <vt:lpstr>_D012868</vt:lpstr>
      <vt:lpstr>_D012869</vt:lpstr>
      <vt:lpstr>_D012870</vt:lpstr>
      <vt:lpstr>_D012871</vt:lpstr>
      <vt:lpstr>_D012872</vt:lpstr>
      <vt:lpstr>_D012873</vt:lpstr>
      <vt:lpstr>_D012874</vt:lpstr>
      <vt:lpstr>_D012875</vt:lpstr>
      <vt:lpstr>_D012876</vt:lpstr>
      <vt:lpstr>_D012877</vt:lpstr>
      <vt:lpstr>_D012878</vt:lpstr>
      <vt:lpstr>_D012879</vt:lpstr>
      <vt:lpstr>_D012880</vt:lpstr>
      <vt:lpstr>_D012881</vt:lpstr>
      <vt:lpstr>_D012882</vt:lpstr>
      <vt:lpstr>_D012883</vt:lpstr>
      <vt:lpstr>_D012884</vt:lpstr>
      <vt:lpstr>_D012885</vt:lpstr>
      <vt:lpstr>_D012886</vt:lpstr>
      <vt:lpstr>_D012887</vt:lpstr>
      <vt:lpstr>_D012888</vt:lpstr>
      <vt:lpstr>_D012889</vt:lpstr>
      <vt:lpstr>_D012890</vt:lpstr>
      <vt:lpstr>_D012891</vt:lpstr>
      <vt:lpstr>_D012892</vt:lpstr>
      <vt:lpstr>_D012893</vt:lpstr>
      <vt:lpstr>_D012894</vt:lpstr>
      <vt:lpstr>_D012895</vt:lpstr>
      <vt:lpstr>_D012896</vt:lpstr>
      <vt:lpstr>_D012897</vt:lpstr>
      <vt:lpstr>_D012898</vt:lpstr>
      <vt:lpstr>_D012899</vt:lpstr>
      <vt:lpstr>_D012900</vt:lpstr>
      <vt:lpstr>_D012901</vt:lpstr>
      <vt:lpstr>_D012902</vt:lpstr>
      <vt:lpstr>_D012903</vt:lpstr>
      <vt:lpstr>_D012904</vt:lpstr>
      <vt:lpstr>_D012905</vt:lpstr>
      <vt:lpstr>_D012906</vt:lpstr>
      <vt:lpstr>_D012907</vt:lpstr>
      <vt:lpstr>_D012908</vt:lpstr>
      <vt:lpstr>_D012909</vt:lpstr>
      <vt:lpstr>_D012910</vt:lpstr>
      <vt:lpstr>_D012911</vt:lpstr>
      <vt:lpstr>_D012912</vt:lpstr>
      <vt:lpstr>_D012913</vt:lpstr>
      <vt:lpstr>_D012914</vt:lpstr>
      <vt:lpstr>_D012915</vt:lpstr>
      <vt:lpstr>_D012916</vt:lpstr>
      <vt:lpstr>_D012917</vt:lpstr>
      <vt:lpstr>_D012918</vt:lpstr>
      <vt:lpstr>_D012919</vt:lpstr>
      <vt:lpstr>_D012920</vt:lpstr>
      <vt:lpstr>_D012921</vt:lpstr>
      <vt:lpstr>_D012922</vt:lpstr>
      <vt:lpstr>_D012923</vt:lpstr>
      <vt:lpstr>_D012924</vt:lpstr>
      <vt:lpstr>_D012925</vt:lpstr>
      <vt:lpstr>_D012926</vt:lpstr>
      <vt:lpstr>_D012927</vt:lpstr>
      <vt:lpstr>_D012928</vt:lpstr>
      <vt:lpstr>_D012929</vt:lpstr>
      <vt:lpstr>_D012930</vt:lpstr>
      <vt:lpstr>_D012931</vt:lpstr>
      <vt:lpstr>_D012932</vt:lpstr>
      <vt:lpstr>_D012933</vt:lpstr>
      <vt:lpstr>_D012934</vt:lpstr>
      <vt:lpstr>_D012935</vt:lpstr>
      <vt:lpstr>_D012936</vt:lpstr>
      <vt:lpstr>_D012937</vt:lpstr>
      <vt:lpstr>_D012938</vt:lpstr>
      <vt:lpstr>_D012939</vt:lpstr>
      <vt:lpstr>_D012940</vt:lpstr>
      <vt:lpstr>_D012941</vt:lpstr>
      <vt:lpstr>_D012942</vt:lpstr>
      <vt:lpstr>_D012943</vt:lpstr>
      <vt:lpstr>_D012944</vt:lpstr>
      <vt:lpstr>_D012945</vt:lpstr>
      <vt:lpstr>_D012946</vt:lpstr>
      <vt:lpstr>_D012947</vt:lpstr>
      <vt:lpstr>_D012948</vt:lpstr>
      <vt:lpstr>_D012949</vt:lpstr>
      <vt:lpstr>_D012950</vt:lpstr>
      <vt:lpstr>_D012951</vt:lpstr>
      <vt:lpstr>_D012952</vt:lpstr>
      <vt:lpstr>_D012953</vt:lpstr>
      <vt:lpstr>_D012954</vt:lpstr>
      <vt:lpstr>_D012955</vt:lpstr>
      <vt:lpstr>_D012956</vt:lpstr>
      <vt:lpstr>_D012957</vt:lpstr>
      <vt:lpstr>_D012958</vt:lpstr>
      <vt:lpstr>_D012959</vt:lpstr>
      <vt:lpstr>_D012960</vt:lpstr>
      <vt:lpstr>_D012961</vt:lpstr>
      <vt:lpstr>_D012962</vt:lpstr>
      <vt:lpstr>_D012963</vt:lpstr>
      <vt:lpstr>_D012964</vt:lpstr>
      <vt:lpstr>_D012965</vt:lpstr>
      <vt:lpstr>_D012966</vt:lpstr>
      <vt:lpstr>_D012967</vt:lpstr>
      <vt:lpstr>_D012968</vt:lpstr>
      <vt:lpstr>_D012969</vt:lpstr>
      <vt:lpstr>_D012970</vt:lpstr>
      <vt:lpstr>_D012971</vt:lpstr>
      <vt:lpstr>_D012972</vt:lpstr>
      <vt:lpstr>_D012973</vt:lpstr>
      <vt:lpstr>_D012974</vt:lpstr>
      <vt:lpstr>_D012975</vt:lpstr>
      <vt:lpstr>_D012976</vt:lpstr>
      <vt:lpstr>_D012977</vt:lpstr>
      <vt:lpstr>_D012978</vt:lpstr>
      <vt:lpstr>_D012979</vt:lpstr>
      <vt:lpstr>_D012980</vt:lpstr>
      <vt:lpstr>_D012981</vt:lpstr>
      <vt:lpstr>_D012982</vt:lpstr>
      <vt:lpstr>_D012983</vt:lpstr>
      <vt:lpstr>_D012984</vt:lpstr>
      <vt:lpstr>_D012985</vt:lpstr>
      <vt:lpstr>_D012986</vt:lpstr>
      <vt:lpstr>_D012987</vt:lpstr>
      <vt:lpstr>_D012988</vt:lpstr>
      <vt:lpstr>_D012989</vt:lpstr>
      <vt:lpstr>_D012990</vt:lpstr>
      <vt:lpstr>_D012991</vt:lpstr>
      <vt:lpstr>_D012992</vt:lpstr>
      <vt:lpstr>_D012993</vt:lpstr>
      <vt:lpstr>_D012994</vt:lpstr>
      <vt:lpstr>_D012995</vt:lpstr>
      <vt:lpstr>_D012996</vt:lpstr>
      <vt:lpstr>_D012997</vt:lpstr>
      <vt:lpstr>_D012998</vt:lpstr>
      <vt:lpstr>_D012999</vt:lpstr>
      <vt:lpstr>_D013000</vt:lpstr>
      <vt:lpstr>_D013001</vt:lpstr>
      <vt:lpstr>_D013002</vt:lpstr>
      <vt:lpstr>_D013003</vt:lpstr>
      <vt:lpstr>_D013004</vt:lpstr>
      <vt:lpstr>_D013005</vt:lpstr>
      <vt:lpstr>_D013006</vt:lpstr>
      <vt:lpstr>_D013007</vt:lpstr>
      <vt:lpstr>_D013008</vt:lpstr>
      <vt:lpstr>_D013009</vt:lpstr>
      <vt:lpstr>_D013010</vt:lpstr>
      <vt:lpstr>_D013011</vt:lpstr>
      <vt:lpstr>_D013012</vt:lpstr>
      <vt:lpstr>_D013013</vt:lpstr>
      <vt:lpstr>_D013014</vt:lpstr>
      <vt:lpstr>_D013015</vt:lpstr>
      <vt:lpstr>_D013016</vt:lpstr>
      <vt:lpstr>_D013017</vt:lpstr>
      <vt:lpstr>_D013018</vt:lpstr>
      <vt:lpstr>_D013019</vt:lpstr>
      <vt:lpstr>_D013020</vt:lpstr>
      <vt:lpstr>_D013021</vt:lpstr>
      <vt:lpstr>_D013022</vt:lpstr>
      <vt:lpstr>_D013023</vt:lpstr>
      <vt:lpstr>_D013024</vt:lpstr>
      <vt:lpstr>_D013025</vt:lpstr>
      <vt:lpstr>_D013026</vt:lpstr>
      <vt:lpstr>_D013027</vt:lpstr>
      <vt:lpstr>_D013028</vt:lpstr>
      <vt:lpstr>_D013029</vt:lpstr>
      <vt:lpstr>_D013030</vt:lpstr>
      <vt:lpstr>_D013031</vt:lpstr>
      <vt:lpstr>_D013032</vt:lpstr>
      <vt:lpstr>_D013033</vt:lpstr>
      <vt:lpstr>_D013034</vt:lpstr>
      <vt:lpstr>_D013035</vt:lpstr>
      <vt:lpstr>_D013036</vt:lpstr>
      <vt:lpstr>_D013037</vt:lpstr>
      <vt:lpstr>_D013038</vt:lpstr>
      <vt:lpstr>_D013039</vt:lpstr>
      <vt:lpstr>_D013040</vt:lpstr>
      <vt:lpstr>_D013041</vt:lpstr>
      <vt:lpstr>_D013042</vt:lpstr>
      <vt:lpstr>_D013043</vt:lpstr>
      <vt:lpstr>_D013044</vt:lpstr>
      <vt:lpstr>_D013045</vt:lpstr>
      <vt:lpstr>_D013046</vt:lpstr>
      <vt:lpstr>_D013047</vt:lpstr>
      <vt:lpstr>_D013048</vt:lpstr>
      <vt:lpstr>_D013049</vt:lpstr>
      <vt:lpstr>_D013050</vt:lpstr>
      <vt:lpstr>_D013051</vt:lpstr>
      <vt:lpstr>_D013052</vt:lpstr>
      <vt:lpstr>_D013053</vt:lpstr>
      <vt:lpstr>_D013054</vt:lpstr>
      <vt:lpstr>_D013055</vt:lpstr>
      <vt:lpstr>_D013056</vt:lpstr>
      <vt:lpstr>_D013057</vt:lpstr>
      <vt:lpstr>_D013058</vt:lpstr>
      <vt:lpstr>_D013059</vt:lpstr>
      <vt:lpstr>_D013060</vt:lpstr>
      <vt:lpstr>_D013061</vt:lpstr>
      <vt:lpstr>_D013062</vt:lpstr>
      <vt:lpstr>_D013063</vt:lpstr>
      <vt:lpstr>_D013064</vt:lpstr>
      <vt:lpstr>_D013065</vt:lpstr>
      <vt:lpstr>_D013066</vt:lpstr>
      <vt:lpstr>_D013067</vt:lpstr>
      <vt:lpstr>_D013068</vt:lpstr>
      <vt:lpstr>_D013069</vt:lpstr>
      <vt:lpstr>_D013070</vt:lpstr>
      <vt:lpstr>_D013071</vt:lpstr>
      <vt:lpstr>_D013072</vt:lpstr>
      <vt:lpstr>_D013073</vt:lpstr>
      <vt:lpstr>_D013074</vt:lpstr>
      <vt:lpstr>_D013075</vt:lpstr>
      <vt:lpstr>_D013076</vt:lpstr>
      <vt:lpstr>_D013077</vt:lpstr>
      <vt:lpstr>_D013078</vt:lpstr>
      <vt:lpstr>_D013079</vt:lpstr>
      <vt:lpstr>_D013080</vt:lpstr>
      <vt:lpstr>_D013081</vt:lpstr>
      <vt:lpstr>_D013082</vt:lpstr>
      <vt:lpstr>_D013083</vt:lpstr>
      <vt:lpstr>_D013084</vt:lpstr>
      <vt:lpstr>_D013085</vt:lpstr>
      <vt:lpstr>_D013086</vt:lpstr>
      <vt:lpstr>_D013087</vt:lpstr>
      <vt:lpstr>_D013088</vt:lpstr>
      <vt:lpstr>_D013089</vt:lpstr>
      <vt:lpstr>_D013090</vt:lpstr>
      <vt:lpstr>_D013091</vt:lpstr>
      <vt:lpstr>_D013092</vt:lpstr>
      <vt:lpstr>_D013093</vt:lpstr>
      <vt:lpstr>_D013094</vt:lpstr>
      <vt:lpstr>_D013095</vt:lpstr>
      <vt:lpstr>_D013096</vt:lpstr>
      <vt:lpstr>_D013097</vt:lpstr>
      <vt:lpstr>_D013098</vt:lpstr>
      <vt:lpstr>_D013099</vt:lpstr>
      <vt:lpstr>_D013100</vt:lpstr>
      <vt:lpstr>_D013101</vt:lpstr>
      <vt:lpstr>_D013102</vt:lpstr>
      <vt:lpstr>_D013103</vt:lpstr>
      <vt:lpstr>_D013104</vt:lpstr>
      <vt:lpstr>_D013105</vt:lpstr>
      <vt:lpstr>_D013106</vt:lpstr>
      <vt:lpstr>_D013107</vt:lpstr>
      <vt:lpstr>_D013108</vt:lpstr>
      <vt:lpstr>_D013109</vt:lpstr>
      <vt:lpstr>_D013110</vt:lpstr>
      <vt:lpstr>_D013111</vt:lpstr>
      <vt:lpstr>_D013112</vt:lpstr>
      <vt:lpstr>_D013113</vt:lpstr>
      <vt:lpstr>_D013114</vt:lpstr>
      <vt:lpstr>_D013115</vt:lpstr>
      <vt:lpstr>_D013116</vt:lpstr>
      <vt:lpstr>_D013117</vt:lpstr>
      <vt:lpstr>_D013118</vt:lpstr>
      <vt:lpstr>_D013119</vt:lpstr>
      <vt:lpstr>_D013120</vt:lpstr>
      <vt:lpstr>_D013121</vt:lpstr>
      <vt:lpstr>_D013125</vt:lpstr>
      <vt:lpstr>_D013129</vt:lpstr>
      <vt:lpstr>_D013130</vt:lpstr>
      <vt:lpstr>_D013131</vt:lpstr>
      <vt:lpstr>_D013132</vt:lpstr>
      <vt:lpstr>_D013133</vt:lpstr>
      <vt:lpstr>_D013134</vt:lpstr>
      <vt:lpstr>_D013135</vt:lpstr>
      <vt:lpstr>_D013136</vt:lpstr>
      <vt:lpstr>_D013137</vt:lpstr>
      <vt:lpstr>_D013138</vt:lpstr>
      <vt:lpstr>_D013139</vt:lpstr>
      <vt:lpstr>_D013140</vt:lpstr>
      <vt:lpstr>_D013141</vt:lpstr>
      <vt:lpstr>_D013142</vt:lpstr>
      <vt:lpstr>_D013143</vt:lpstr>
      <vt:lpstr>_D013144</vt:lpstr>
      <vt:lpstr>_D013145</vt:lpstr>
      <vt:lpstr>_D013146</vt:lpstr>
      <vt:lpstr>_D013147</vt:lpstr>
      <vt:lpstr>_D013148</vt:lpstr>
      <vt:lpstr>_D013149</vt:lpstr>
      <vt:lpstr>_D013150</vt:lpstr>
      <vt:lpstr>_D013151</vt:lpstr>
      <vt:lpstr>_D013152</vt:lpstr>
      <vt:lpstr>_D013153</vt:lpstr>
      <vt:lpstr>_D013154</vt:lpstr>
      <vt:lpstr>_D013155</vt:lpstr>
      <vt:lpstr>_D013156</vt:lpstr>
      <vt:lpstr>_D013157</vt:lpstr>
      <vt:lpstr>_D013158</vt:lpstr>
      <vt:lpstr>_D013159</vt:lpstr>
      <vt:lpstr>_D013160</vt:lpstr>
      <vt:lpstr>_D013161</vt:lpstr>
      <vt:lpstr>_D013162</vt:lpstr>
      <vt:lpstr>_D013163</vt:lpstr>
      <vt:lpstr>_D013164</vt:lpstr>
      <vt:lpstr>_D013165</vt:lpstr>
      <vt:lpstr>_D013166</vt:lpstr>
      <vt:lpstr>_D013167</vt:lpstr>
      <vt:lpstr>_D013168</vt:lpstr>
      <vt:lpstr>_D013169</vt:lpstr>
      <vt:lpstr>_D013170</vt:lpstr>
      <vt:lpstr>_D013171</vt:lpstr>
      <vt:lpstr>_D013172</vt:lpstr>
      <vt:lpstr>_D013173</vt:lpstr>
      <vt:lpstr>_D013174</vt:lpstr>
      <vt:lpstr>_D013175</vt:lpstr>
      <vt:lpstr>_D013176</vt:lpstr>
      <vt:lpstr>_D013177</vt:lpstr>
      <vt:lpstr>_D013178</vt:lpstr>
      <vt:lpstr>_D013179</vt:lpstr>
      <vt:lpstr>_D013180</vt:lpstr>
      <vt:lpstr>_D013181</vt:lpstr>
      <vt:lpstr>_D013182</vt:lpstr>
      <vt:lpstr>_D013183</vt:lpstr>
      <vt:lpstr>_D013184</vt:lpstr>
      <vt:lpstr>_D013185</vt:lpstr>
      <vt:lpstr>_D013186</vt:lpstr>
      <vt:lpstr>_D013187</vt:lpstr>
      <vt:lpstr>_D013188</vt:lpstr>
      <vt:lpstr>_D013189</vt:lpstr>
      <vt:lpstr>_D013190</vt:lpstr>
      <vt:lpstr>_D013191</vt:lpstr>
      <vt:lpstr>_D013192</vt:lpstr>
      <vt:lpstr>_D013193</vt:lpstr>
      <vt:lpstr>_D013194</vt:lpstr>
      <vt:lpstr>_D013195</vt:lpstr>
      <vt:lpstr>_D013196</vt:lpstr>
      <vt:lpstr>_D013197</vt:lpstr>
      <vt:lpstr>_D013198</vt:lpstr>
      <vt:lpstr>_D013199</vt:lpstr>
      <vt:lpstr>_D013200</vt:lpstr>
      <vt:lpstr>_D013201</vt:lpstr>
      <vt:lpstr>_D013202</vt:lpstr>
      <vt:lpstr>_D013203</vt:lpstr>
      <vt:lpstr>_D013204</vt:lpstr>
      <vt:lpstr>_D013205</vt:lpstr>
      <vt:lpstr>_D013206</vt:lpstr>
      <vt:lpstr>_D013207</vt:lpstr>
      <vt:lpstr>_D013208</vt:lpstr>
      <vt:lpstr>_D013209</vt:lpstr>
      <vt:lpstr>_D013210</vt:lpstr>
      <vt:lpstr>_D013211</vt:lpstr>
      <vt:lpstr>_D013212</vt:lpstr>
      <vt:lpstr>_D013213</vt:lpstr>
      <vt:lpstr>_D013214</vt:lpstr>
      <vt:lpstr>_D013215</vt:lpstr>
      <vt:lpstr>_D013216</vt:lpstr>
      <vt:lpstr>_D013217</vt:lpstr>
      <vt:lpstr>_D013218</vt:lpstr>
      <vt:lpstr>_D013219</vt:lpstr>
      <vt:lpstr>_D013220</vt:lpstr>
      <vt:lpstr>_D013221</vt:lpstr>
      <vt:lpstr>_D013222</vt:lpstr>
      <vt:lpstr>_D013223</vt:lpstr>
      <vt:lpstr>_D013224</vt:lpstr>
      <vt:lpstr>_D013225</vt:lpstr>
      <vt:lpstr>_D013226</vt:lpstr>
      <vt:lpstr>_D013227</vt:lpstr>
      <vt:lpstr>_D013228</vt:lpstr>
      <vt:lpstr>_D013229</vt:lpstr>
      <vt:lpstr>_D013230</vt:lpstr>
      <vt:lpstr>_D013231</vt:lpstr>
      <vt:lpstr>_D013232</vt:lpstr>
      <vt:lpstr>_D013233</vt:lpstr>
      <vt:lpstr>_D013234</vt:lpstr>
      <vt:lpstr>_D013235</vt:lpstr>
      <vt:lpstr>_D013236</vt:lpstr>
      <vt:lpstr>_D013237</vt:lpstr>
      <vt:lpstr>_D013238</vt:lpstr>
      <vt:lpstr>_D013239</vt:lpstr>
      <vt:lpstr>_D013240</vt:lpstr>
      <vt:lpstr>_D013241</vt:lpstr>
      <vt:lpstr>_D013242</vt:lpstr>
      <vt:lpstr>_D013243</vt:lpstr>
      <vt:lpstr>_D013244</vt:lpstr>
      <vt:lpstr>_D013245</vt:lpstr>
      <vt:lpstr>_D013246</vt:lpstr>
      <vt:lpstr>_D013247</vt:lpstr>
      <vt:lpstr>_D013248</vt:lpstr>
      <vt:lpstr>_D013249</vt:lpstr>
      <vt:lpstr>_D013250</vt:lpstr>
      <vt:lpstr>_D013251</vt:lpstr>
      <vt:lpstr>_D013252</vt:lpstr>
      <vt:lpstr>_D013253</vt:lpstr>
      <vt:lpstr>_D013254</vt:lpstr>
      <vt:lpstr>_D013255</vt:lpstr>
      <vt:lpstr>_D013256</vt:lpstr>
      <vt:lpstr>_D013257</vt:lpstr>
      <vt:lpstr>_D013258</vt:lpstr>
      <vt:lpstr>_D013259</vt:lpstr>
      <vt:lpstr>_D013260</vt:lpstr>
      <vt:lpstr>_D013261</vt:lpstr>
      <vt:lpstr>_D013262</vt:lpstr>
      <vt:lpstr>_D013263</vt:lpstr>
      <vt:lpstr>_D013264</vt:lpstr>
      <vt:lpstr>_D013265</vt:lpstr>
      <vt:lpstr>_D013266</vt:lpstr>
      <vt:lpstr>_D013267</vt:lpstr>
      <vt:lpstr>_D013268</vt:lpstr>
      <vt:lpstr>_D013269</vt:lpstr>
      <vt:lpstr>_D013270</vt:lpstr>
      <vt:lpstr>_D013271</vt:lpstr>
      <vt:lpstr>_D013272</vt:lpstr>
      <vt:lpstr>_D013273</vt:lpstr>
      <vt:lpstr>_D013274</vt:lpstr>
      <vt:lpstr>_D013275</vt:lpstr>
      <vt:lpstr>_D013276</vt:lpstr>
      <vt:lpstr>_D013277</vt:lpstr>
      <vt:lpstr>_D013278</vt:lpstr>
      <vt:lpstr>_D013279</vt:lpstr>
      <vt:lpstr>_D013280</vt:lpstr>
      <vt:lpstr>_D013281</vt:lpstr>
      <vt:lpstr>_D013282</vt:lpstr>
      <vt:lpstr>_D013283</vt:lpstr>
      <vt:lpstr>_D013284</vt:lpstr>
      <vt:lpstr>_D013285</vt:lpstr>
      <vt:lpstr>_D013286</vt:lpstr>
      <vt:lpstr>_D013287</vt:lpstr>
      <vt:lpstr>_D013288</vt:lpstr>
      <vt:lpstr>_D013289</vt:lpstr>
      <vt:lpstr>_D013290</vt:lpstr>
      <vt:lpstr>_D013291</vt:lpstr>
      <vt:lpstr>_D013292</vt:lpstr>
      <vt:lpstr>_D013293</vt:lpstr>
      <vt:lpstr>_D013294</vt:lpstr>
      <vt:lpstr>_D013295</vt:lpstr>
      <vt:lpstr>_D013296</vt:lpstr>
      <vt:lpstr>_D013297</vt:lpstr>
      <vt:lpstr>_D013298</vt:lpstr>
      <vt:lpstr>_D013299</vt:lpstr>
      <vt:lpstr>_D013300</vt:lpstr>
      <vt:lpstr>_D013301</vt:lpstr>
      <vt:lpstr>_D013302</vt:lpstr>
      <vt:lpstr>_D013303</vt:lpstr>
      <vt:lpstr>_D013304</vt:lpstr>
      <vt:lpstr>_D013305</vt:lpstr>
      <vt:lpstr>_D013306</vt:lpstr>
      <vt:lpstr>_D013307</vt:lpstr>
      <vt:lpstr>_D013308</vt:lpstr>
      <vt:lpstr>_D013309</vt:lpstr>
      <vt:lpstr>_D013310</vt:lpstr>
      <vt:lpstr>_D013311</vt:lpstr>
      <vt:lpstr>_D013312</vt:lpstr>
      <vt:lpstr>_D013313</vt:lpstr>
      <vt:lpstr>_D013314</vt:lpstr>
      <vt:lpstr>_D013315</vt:lpstr>
      <vt:lpstr>_D013316</vt:lpstr>
      <vt:lpstr>_D013317</vt:lpstr>
      <vt:lpstr>_D013318</vt:lpstr>
      <vt:lpstr>_D013319</vt:lpstr>
      <vt:lpstr>_D013320</vt:lpstr>
      <vt:lpstr>_D013321</vt:lpstr>
      <vt:lpstr>_D013322</vt:lpstr>
      <vt:lpstr>_D013323</vt:lpstr>
      <vt:lpstr>_D013324</vt:lpstr>
      <vt:lpstr>_D013325</vt:lpstr>
      <vt:lpstr>_D013326</vt:lpstr>
      <vt:lpstr>_D013327</vt:lpstr>
      <vt:lpstr>_D013328</vt:lpstr>
      <vt:lpstr>_D013329</vt:lpstr>
      <vt:lpstr>_D013330</vt:lpstr>
      <vt:lpstr>_D013331</vt:lpstr>
      <vt:lpstr>_D013332</vt:lpstr>
      <vt:lpstr>_D013333</vt:lpstr>
      <vt:lpstr>_D013334</vt:lpstr>
      <vt:lpstr>_D013335</vt:lpstr>
      <vt:lpstr>_D013336</vt:lpstr>
      <vt:lpstr>_D013337</vt:lpstr>
      <vt:lpstr>_D013338</vt:lpstr>
      <vt:lpstr>_D013339</vt:lpstr>
      <vt:lpstr>_D013340</vt:lpstr>
      <vt:lpstr>_D013341</vt:lpstr>
      <vt:lpstr>_D013342</vt:lpstr>
      <vt:lpstr>_D013343</vt:lpstr>
      <vt:lpstr>_D013344</vt:lpstr>
      <vt:lpstr>_D013345</vt:lpstr>
      <vt:lpstr>_D013346</vt:lpstr>
      <vt:lpstr>_D013347</vt:lpstr>
      <vt:lpstr>_D013348</vt:lpstr>
      <vt:lpstr>_D013349</vt:lpstr>
      <vt:lpstr>_D013350</vt:lpstr>
      <vt:lpstr>_D013351</vt:lpstr>
      <vt:lpstr>_D013352</vt:lpstr>
      <vt:lpstr>_D013353</vt:lpstr>
      <vt:lpstr>_D013354</vt:lpstr>
      <vt:lpstr>_D013355</vt:lpstr>
      <vt:lpstr>_D013356</vt:lpstr>
      <vt:lpstr>_D013357</vt:lpstr>
      <vt:lpstr>_D013358</vt:lpstr>
      <vt:lpstr>_D013359</vt:lpstr>
      <vt:lpstr>_D013360</vt:lpstr>
      <vt:lpstr>_D013361</vt:lpstr>
      <vt:lpstr>_D013362</vt:lpstr>
      <vt:lpstr>_D013363</vt:lpstr>
      <vt:lpstr>_D013364</vt:lpstr>
      <vt:lpstr>_D013365</vt:lpstr>
      <vt:lpstr>_D013366</vt:lpstr>
      <vt:lpstr>_D013367</vt:lpstr>
      <vt:lpstr>_D013368</vt:lpstr>
      <vt:lpstr>_D013369</vt:lpstr>
      <vt:lpstr>_D013370</vt:lpstr>
      <vt:lpstr>_D013371</vt:lpstr>
      <vt:lpstr>_D013372</vt:lpstr>
      <vt:lpstr>_D013373</vt:lpstr>
      <vt:lpstr>_D013374</vt:lpstr>
      <vt:lpstr>_D013375</vt:lpstr>
      <vt:lpstr>_D013376</vt:lpstr>
      <vt:lpstr>_D013377</vt:lpstr>
      <vt:lpstr>_D013378</vt:lpstr>
      <vt:lpstr>_D013379</vt:lpstr>
      <vt:lpstr>_D013380</vt:lpstr>
      <vt:lpstr>_D013381</vt:lpstr>
      <vt:lpstr>_D013382</vt:lpstr>
      <vt:lpstr>_D013383</vt:lpstr>
      <vt:lpstr>_D013384</vt:lpstr>
      <vt:lpstr>_D013385</vt:lpstr>
      <vt:lpstr>_D013386</vt:lpstr>
      <vt:lpstr>_D013387</vt:lpstr>
      <vt:lpstr>_D013388</vt:lpstr>
      <vt:lpstr>_D013389</vt:lpstr>
      <vt:lpstr>_D013390</vt:lpstr>
      <vt:lpstr>_D013391</vt:lpstr>
      <vt:lpstr>_D013392</vt:lpstr>
      <vt:lpstr>_D013393</vt:lpstr>
      <vt:lpstr>_D013394</vt:lpstr>
      <vt:lpstr>_D013395</vt:lpstr>
      <vt:lpstr>_D013396</vt:lpstr>
      <vt:lpstr>_D013398</vt:lpstr>
      <vt:lpstr>_D013399</vt:lpstr>
      <vt:lpstr>_D013400</vt:lpstr>
      <vt:lpstr>_D013401</vt:lpstr>
      <vt:lpstr>_D013402</vt:lpstr>
      <vt:lpstr>_D013403</vt:lpstr>
      <vt:lpstr>_D013404</vt:lpstr>
      <vt:lpstr>_D013405</vt:lpstr>
      <vt:lpstr>_D013406</vt:lpstr>
      <vt:lpstr>_D013407</vt:lpstr>
      <vt:lpstr>_D013426</vt:lpstr>
      <vt:lpstr>_D013427</vt:lpstr>
      <vt:lpstr>_D013428</vt:lpstr>
      <vt:lpstr>_D013429</vt:lpstr>
      <vt:lpstr>_D013430</vt:lpstr>
      <vt:lpstr>_D013431</vt:lpstr>
      <vt:lpstr>_D013432</vt:lpstr>
      <vt:lpstr>_D013433</vt:lpstr>
      <vt:lpstr>_D013434</vt:lpstr>
      <vt:lpstr>_D013435</vt:lpstr>
      <vt:lpstr>_D013436</vt:lpstr>
      <vt:lpstr>_D013437</vt:lpstr>
      <vt:lpstr>_D013438</vt:lpstr>
      <vt:lpstr>_D013439</vt:lpstr>
      <vt:lpstr>_D013440</vt:lpstr>
      <vt:lpstr>_D013441</vt:lpstr>
      <vt:lpstr>_D013442</vt:lpstr>
      <vt:lpstr>_D013443</vt:lpstr>
      <vt:lpstr>_D013450</vt:lpstr>
      <vt:lpstr>_D013451</vt:lpstr>
      <vt:lpstr>_D013452</vt:lpstr>
      <vt:lpstr>_D013453</vt:lpstr>
      <vt:lpstr>_D013454</vt:lpstr>
      <vt:lpstr>_D013455</vt:lpstr>
      <vt:lpstr>_D013456</vt:lpstr>
      <vt:lpstr>_D013457</vt:lpstr>
      <vt:lpstr>_D013458</vt:lpstr>
      <vt:lpstr>_D013459</vt:lpstr>
      <vt:lpstr>_D013460</vt:lpstr>
      <vt:lpstr>_D013461</vt:lpstr>
      <vt:lpstr>_D013462</vt:lpstr>
      <vt:lpstr>_D013463</vt:lpstr>
      <vt:lpstr>_D013464</vt:lpstr>
      <vt:lpstr>_D013465</vt:lpstr>
      <vt:lpstr>_D013466</vt:lpstr>
      <vt:lpstr>_D013467</vt:lpstr>
      <vt:lpstr>_D013468</vt:lpstr>
      <vt:lpstr>_D013469</vt:lpstr>
      <vt:lpstr>_D013470</vt:lpstr>
      <vt:lpstr>_D013471</vt:lpstr>
      <vt:lpstr>_D013472</vt:lpstr>
      <vt:lpstr>_D013473</vt:lpstr>
      <vt:lpstr>_D013474</vt:lpstr>
      <vt:lpstr>_D013475</vt:lpstr>
      <vt:lpstr>_D013476</vt:lpstr>
      <vt:lpstr>_D013477</vt:lpstr>
      <vt:lpstr>_D013478</vt:lpstr>
      <vt:lpstr>_D013479</vt:lpstr>
      <vt:lpstr>_D013480</vt:lpstr>
      <vt:lpstr>_D013481</vt:lpstr>
      <vt:lpstr>_D013482</vt:lpstr>
      <vt:lpstr>_D013483</vt:lpstr>
      <vt:lpstr>_D013484</vt:lpstr>
      <vt:lpstr>_D013485</vt:lpstr>
      <vt:lpstr>_D013486</vt:lpstr>
      <vt:lpstr>_D013487</vt:lpstr>
      <vt:lpstr>_D013488</vt:lpstr>
      <vt:lpstr>_D013489</vt:lpstr>
      <vt:lpstr>_D013490</vt:lpstr>
      <vt:lpstr>_D013491</vt:lpstr>
      <vt:lpstr>_D013492</vt:lpstr>
      <vt:lpstr>_D013493</vt:lpstr>
      <vt:lpstr>_D013494</vt:lpstr>
      <vt:lpstr>_D013495</vt:lpstr>
      <vt:lpstr>_D013496</vt:lpstr>
      <vt:lpstr>_D013497</vt:lpstr>
      <vt:lpstr>_D013498</vt:lpstr>
      <vt:lpstr>_D013499</vt:lpstr>
      <vt:lpstr>_D013500</vt:lpstr>
      <vt:lpstr>_D013501</vt:lpstr>
      <vt:lpstr>_D013502</vt:lpstr>
      <vt:lpstr>_D013503</vt:lpstr>
      <vt:lpstr>_D013504</vt:lpstr>
      <vt:lpstr>_D013505</vt:lpstr>
      <vt:lpstr>_D013506</vt:lpstr>
      <vt:lpstr>_D013507</vt:lpstr>
      <vt:lpstr>_D013508</vt:lpstr>
      <vt:lpstr>_D013509</vt:lpstr>
      <vt:lpstr>_D013510</vt:lpstr>
      <vt:lpstr>_D013511</vt:lpstr>
      <vt:lpstr>_D013512</vt:lpstr>
      <vt:lpstr>_D013513</vt:lpstr>
      <vt:lpstr>_D013514</vt:lpstr>
      <vt:lpstr>_D013515</vt:lpstr>
      <vt:lpstr>_D013516</vt:lpstr>
      <vt:lpstr>_D013517</vt:lpstr>
      <vt:lpstr>_D013518</vt:lpstr>
      <vt:lpstr>_D013519</vt:lpstr>
      <vt:lpstr>_D013520</vt:lpstr>
      <vt:lpstr>_D013521</vt:lpstr>
      <vt:lpstr>_D013522</vt:lpstr>
      <vt:lpstr>_D013523</vt:lpstr>
      <vt:lpstr>_D013524</vt:lpstr>
      <vt:lpstr>_D013525</vt:lpstr>
      <vt:lpstr>_D013526</vt:lpstr>
      <vt:lpstr>_D013527</vt:lpstr>
      <vt:lpstr>_D013528</vt:lpstr>
      <vt:lpstr>_D013529</vt:lpstr>
      <vt:lpstr>_D013530</vt:lpstr>
      <vt:lpstr>_D013531</vt:lpstr>
      <vt:lpstr>_D013532</vt:lpstr>
      <vt:lpstr>_D013536</vt:lpstr>
      <vt:lpstr>_D013537</vt:lpstr>
      <vt:lpstr>_D013538</vt:lpstr>
      <vt:lpstr>_D013539</vt:lpstr>
      <vt:lpstr>_D013540</vt:lpstr>
      <vt:lpstr>_D013541</vt:lpstr>
      <vt:lpstr>_D013542</vt:lpstr>
      <vt:lpstr>_D013543</vt:lpstr>
      <vt:lpstr>_D013544</vt:lpstr>
      <vt:lpstr>_D013545</vt:lpstr>
      <vt:lpstr>_D013546</vt:lpstr>
      <vt:lpstr>_D013547</vt:lpstr>
      <vt:lpstr>_D013548</vt:lpstr>
      <vt:lpstr>_D013549</vt:lpstr>
      <vt:lpstr>_D013550</vt:lpstr>
      <vt:lpstr>_D013551</vt:lpstr>
      <vt:lpstr>_D013552</vt:lpstr>
      <vt:lpstr>_D013553</vt:lpstr>
      <vt:lpstr>_D013554</vt:lpstr>
      <vt:lpstr>_D013555</vt:lpstr>
      <vt:lpstr>_D013556</vt:lpstr>
      <vt:lpstr>_D013557</vt:lpstr>
      <vt:lpstr>_D013558</vt:lpstr>
      <vt:lpstr>_D013559</vt:lpstr>
      <vt:lpstr>_D013560</vt:lpstr>
      <vt:lpstr>_D013561</vt:lpstr>
      <vt:lpstr>_D013562</vt:lpstr>
      <vt:lpstr>_D013563</vt:lpstr>
      <vt:lpstr>_D013564</vt:lpstr>
      <vt:lpstr>_D013565</vt:lpstr>
      <vt:lpstr>_D013566</vt:lpstr>
      <vt:lpstr>_D013567</vt:lpstr>
      <vt:lpstr>_D013568</vt:lpstr>
      <vt:lpstr>_D013569</vt:lpstr>
      <vt:lpstr>_D013570</vt:lpstr>
      <vt:lpstr>_D013571</vt:lpstr>
      <vt:lpstr>_D013572</vt:lpstr>
      <vt:lpstr>_D013573</vt:lpstr>
      <vt:lpstr>_D013574</vt:lpstr>
      <vt:lpstr>_D013575</vt:lpstr>
      <vt:lpstr>_D013576</vt:lpstr>
      <vt:lpstr>_D013577</vt:lpstr>
      <vt:lpstr>_D013578</vt:lpstr>
      <vt:lpstr>_D013579</vt:lpstr>
      <vt:lpstr>_D013580</vt:lpstr>
      <vt:lpstr>_D013581</vt:lpstr>
      <vt:lpstr>_D013582</vt:lpstr>
      <vt:lpstr>_D013583</vt:lpstr>
      <vt:lpstr>_D013584</vt:lpstr>
      <vt:lpstr>_D013585</vt:lpstr>
      <vt:lpstr>_D013586</vt:lpstr>
      <vt:lpstr>_D013587</vt:lpstr>
      <vt:lpstr>_D013588</vt:lpstr>
      <vt:lpstr>_D013589</vt:lpstr>
      <vt:lpstr>_D013590</vt:lpstr>
      <vt:lpstr>_D013591</vt:lpstr>
      <vt:lpstr>_D013592</vt:lpstr>
      <vt:lpstr>_D013593</vt:lpstr>
      <vt:lpstr>_D013594</vt:lpstr>
      <vt:lpstr>_D013595</vt:lpstr>
      <vt:lpstr>_D013596</vt:lpstr>
      <vt:lpstr>_D013597</vt:lpstr>
      <vt:lpstr>_D013598</vt:lpstr>
      <vt:lpstr>_D013599</vt:lpstr>
      <vt:lpstr>_D013600</vt:lpstr>
      <vt:lpstr>_D013601</vt:lpstr>
      <vt:lpstr>_D013602</vt:lpstr>
      <vt:lpstr>_D013603</vt:lpstr>
      <vt:lpstr>_D013604</vt:lpstr>
      <vt:lpstr>_D013605</vt:lpstr>
      <vt:lpstr>_D013606</vt:lpstr>
      <vt:lpstr>_D013607</vt:lpstr>
      <vt:lpstr>_D013608</vt:lpstr>
      <vt:lpstr>_D013609</vt:lpstr>
      <vt:lpstr>_D013610</vt:lpstr>
      <vt:lpstr>_D013611</vt:lpstr>
      <vt:lpstr>_D013612</vt:lpstr>
      <vt:lpstr>_D013613</vt:lpstr>
      <vt:lpstr>_D013614</vt:lpstr>
      <vt:lpstr>_D013615</vt:lpstr>
      <vt:lpstr>_D013616</vt:lpstr>
      <vt:lpstr>_D013617</vt:lpstr>
      <vt:lpstr>_D013618</vt:lpstr>
      <vt:lpstr>_D013619</vt:lpstr>
      <vt:lpstr>_D013620</vt:lpstr>
      <vt:lpstr>_D013621</vt:lpstr>
      <vt:lpstr>_D013622</vt:lpstr>
      <vt:lpstr>_D013623</vt:lpstr>
      <vt:lpstr>_D013624</vt:lpstr>
      <vt:lpstr>_R000002</vt:lpstr>
      <vt:lpstr>_R000028</vt:lpstr>
      <vt:lpstr>_R000034</vt:lpstr>
      <vt:lpstr>_R000041</vt:lpstr>
      <vt:lpstr>_R000085</vt:lpstr>
      <vt:lpstr>_R000096</vt:lpstr>
      <vt:lpstr>_R000103</vt:lpstr>
      <vt:lpstr>_R000113</vt:lpstr>
      <vt:lpstr>_R000193</vt:lpstr>
      <vt:lpstr>_R000368</vt:lpstr>
      <vt:lpstr>_R000462</vt:lpstr>
      <vt:lpstr>_R001152</vt:lpstr>
      <vt:lpstr>_R001275</vt:lpstr>
      <vt:lpstr>_R001293</vt:lpstr>
      <vt:lpstr>_R001326</vt:lpstr>
      <vt:lpstr>_R001380</vt:lpstr>
      <vt:lpstr>_R001723</vt:lpstr>
      <vt:lpstr>_R001727</vt:lpstr>
      <vt:lpstr>_R001850</vt:lpstr>
      <vt:lpstr>_R001877</vt:lpstr>
      <vt:lpstr>_R001881</vt:lpstr>
      <vt:lpstr>_R002004</vt:lpstr>
      <vt:lpstr>_R002031</vt:lpstr>
      <vt:lpstr>_R002164</vt:lpstr>
      <vt:lpstr>_R002295</vt:lpstr>
      <vt:lpstr>_R002446</vt:lpstr>
      <vt:lpstr>_R002616</vt:lpstr>
      <vt:lpstr>_R002643</vt:lpstr>
      <vt:lpstr>_R002659</vt:lpstr>
      <vt:lpstr>_R002675</vt:lpstr>
      <vt:lpstr>_R002691</vt:lpstr>
      <vt:lpstr>_R002707</vt:lpstr>
      <vt:lpstr>_R002868</vt:lpstr>
      <vt:lpstr>_R002890</vt:lpstr>
      <vt:lpstr>_R002895</vt:lpstr>
      <vt:lpstr>_R002921</vt:lpstr>
      <vt:lpstr>_R002928</vt:lpstr>
      <vt:lpstr>_R002938</vt:lpstr>
      <vt:lpstr>_R002942</vt:lpstr>
      <vt:lpstr>_R002951</vt:lpstr>
      <vt:lpstr>_R002974</vt:lpstr>
      <vt:lpstr>_R003035</vt:lpstr>
      <vt:lpstr>_R003098</vt:lpstr>
      <vt:lpstr>_R003269</vt:lpstr>
      <vt:lpstr>_R003276</vt:lpstr>
      <vt:lpstr>_R003461</vt:lpstr>
      <vt:lpstr>_R003471</vt:lpstr>
      <vt:lpstr>_R003616</vt:lpstr>
      <vt:lpstr>_R003699</vt:lpstr>
      <vt:lpstr>_R003800</vt:lpstr>
      <vt:lpstr>_R003951</vt:lpstr>
      <vt:lpstr>_R004113</vt:lpstr>
      <vt:lpstr>_R004275</vt:lpstr>
      <vt:lpstr>_R004440</vt:lpstr>
      <vt:lpstr>_R004911</vt:lpstr>
      <vt:lpstr>_R005134</vt:lpstr>
      <vt:lpstr>_R005197</vt:lpstr>
      <vt:lpstr>_R005379</vt:lpstr>
      <vt:lpstr>_R005542</vt:lpstr>
      <vt:lpstr>_R005601</vt:lpstr>
      <vt:lpstr>_R005693</vt:lpstr>
      <vt:lpstr>_R006032</vt:lpstr>
      <vt:lpstr>_R006119</vt:lpstr>
      <vt:lpstr>_R006419</vt:lpstr>
      <vt:lpstr>_R006543</vt:lpstr>
      <vt:lpstr>_R006732</vt:lpstr>
      <vt:lpstr>_R006749</vt:lpstr>
      <vt:lpstr>_R006800</vt:lpstr>
      <vt:lpstr>_R007303</vt:lpstr>
      <vt:lpstr>_R007806</vt:lpstr>
      <vt:lpstr>_R007810</vt:lpstr>
      <vt:lpstr>_R007951</vt:lpstr>
      <vt:lpstr>_R007969</vt:lpstr>
      <vt:lpstr>_R008002</vt:lpstr>
      <vt:lpstr>_R008084</vt:lpstr>
      <vt:lpstr>_R008313</vt:lpstr>
      <vt:lpstr>_R008318</vt:lpstr>
      <vt:lpstr>_R008348</vt:lpstr>
      <vt:lpstr>_R008377</vt:lpstr>
      <vt:lpstr>_R008434</vt:lpstr>
      <vt:lpstr>_R008489</vt:lpstr>
      <vt:lpstr>_R008517</vt:lpstr>
      <vt:lpstr>_R008546</vt:lpstr>
      <vt:lpstr>_R008603</vt:lpstr>
      <vt:lpstr>_R008658</vt:lpstr>
      <vt:lpstr>_R008686</vt:lpstr>
      <vt:lpstr>_R008715</vt:lpstr>
      <vt:lpstr>_R008772</vt:lpstr>
      <vt:lpstr>_R008827</vt:lpstr>
      <vt:lpstr>_R008855</vt:lpstr>
      <vt:lpstr>_R008884</vt:lpstr>
      <vt:lpstr>_R008941</vt:lpstr>
      <vt:lpstr>_R008996</vt:lpstr>
      <vt:lpstr>_R009024</vt:lpstr>
      <vt:lpstr>_R009053</vt:lpstr>
      <vt:lpstr>_R009110</vt:lpstr>
      <vt:lpstr>_R009165</vt:lpstr>
      <vt:lpstr>_R009193</vt:lpstr>
      <vt:lpstr>_R009222</vt:lpstr>
      <vt:lpstr>_R009279</vt:lpstr>
      <vt:lpstr>_R009334</vt:lpstr>
      <vt:lpstr>_R009362</vt:lpstr>
      <vt:lpstr>_R009391</vt:lpstr>
      <vt:lpstr>_R009447</vt:lpstr>
      <vt:lpstr>_R009505</vt:lpstr>
      <vt:lpstr>_R009533</vt:lpstr>
      <vt:lpstr>_R009562</vt:lpstr>
      <vt:lpstr>_R009619</vt:lpstr>
      <vt:lpstr>_R009674</vt:lpstr>
      <vt:lpstr>_R009702</vt:lpstr>
      <vt:lpstr>_R009731</vt:lpstr>
      <vt:lpstr>_R009788</vt:lpstr>
      <vt:lpstr>_R009843</vt:lpstr>
      <vt:lpstr>_R009847</vt:lpstr>
      <vt:lpstr>_R010016</vt:lpstr>
      <vt:lpstr>_R010022</vt:lpstr>
      <vt:lpstr>_R010157</vt:lpstr>
      <vt:lpstr>_R010161</vt:lpstr>
      <vt:lpstr>_R010330</vt:lpstr>
      <vt:lpstr>_R010336</vt:lpstr>
      <vt:lpstr>_R010472</vt:lpstr>
      <vt:lpstr>_R010555</vt:lpstr>
      <vt:lpstr>_R010638</vt:lpstr>
      <vt:lpstr>_R010730</vt:lpstr>
      <vt:lpstr>_R010822</vt:lpstr>
      <vt:lpstr>_R011159</vt:lpstr>
      <vt:lpstr>_R011815</vt:lpstr>
      <vt:lpstr>_R013124</vt:lpstr>
      <vt:lpstr>_R013128</vt:lpstr>
      <vt:lpstr>_R013446</vt:lpstr>
      <vt:lpstr>_R013535</vt:lpstr>
      <vt:lpstr>_S000001</vt:lpstr>
      <vt:lpstr>_S000026</vt:lpstr>
      <vt:lpstr>_S000032</vt:lpstr>
      <vt:lpstr>_S000039</vt:lpstr>
      <vt:lpstr>_S000083</vt:lpstr>
      <vt:lpstr>_S000094</vt:lpstr>
      <vt:lpstr>_S000101</vt:lpstr>
      <vt:lpstr>_S000111</vt:lpstr>
      <vt:lpstr>_S000191</vt:lpstr>
      <vt:lpstr>_S000366</vt:lpstr>
      <vt:lpstr>_S000460</vt:lpstr>
      <vt:lpstr>_S001150</vt:lpstr>
      <vt:lpstr>_S001273</vt:lpstr>
      <vt:lpstr>_S001291</vt:lpstr>
      <vt:lpstr>_S001324</vt:lpstr>
      <vt:lpstr>_S001378</vt:lpstr>
      <vt:lpstr>_S001721</vt:lpstr>
      <vt:lpstr>_S001725</vt:lpstr>
      <vt:lpstr>_S001848</vt:lpstr>
      <vt:lpstr>_S001875</vt:lpstr>
      <vt:lpstr>_S001879</vt:lpstr>
      <vt:lpstr>_S002002</vt:lpstr>
      <vt:lpstr>_S002029</vt:lpstr>
      <vt:lpstr>_S002162</vt:lpstr>
      <vt:lpstr>_S002293</vt:lpstr>
      <vt:lpstr>_S002444</vt:lpstr>
      <vt:lpstr>_S002614</vt:lpstr>
      <vt:lpstr>_S002641</vt:lpstr>
      <vt:lpstr>_S002657</vt:lpstr>
      <vt:lpstr>_S002673</vt:lpstr>
      <vt:lpstr>_S002689</vt:lpstr>
      <vt:lpstr>_S002705</vt:lpstr>
      <vt:lpstr>_S002866</vt:lpstr>
      <vt:lpstr>_S002888</vt:lpstr>
      <vt:lpstr>_S002893</vt:lpstr>
      <vt:lpstr>_S002919</vt:lpstr>
      <vt:lpstr>_S002926</vt:lpstr>
      <vt:lpstr>_S002936</vt:lpstr>
      <vt:lpstr>_S002940</vt:lpstr>
      <vt:lpstr>_S002949</vt:lpstr>
      <vt:lpstr>_S002972</vt:lpstr>
      <vt:lpstr>_S003033</vt:lpstr>
      <vt:lpstr>_S003096</vt:lpstr>
      <vt:lpstr>_S003267</vt:lpstr>
      <vt:lpstr>_S003274</vt:lpstr>
      <vt:lpstr>_S003459</vt:lpstr>
      <vt:lpstr>_S003469</vt:lpstr>
      <vt:lpstr>_S003614</vt:lpstr>
      <vt:lpstr>_S003697</vt:lpstr>
      <vt:lpstr>_S003798</vt:lpstr>
      <vt:lpstr>_S003949</vt:lpstr>
      <vt:lpstr>_S004111</vt:lpstr>
      <vt:lpstr>_S004273</vt:lpstr>
      <vt:lpstr>_S004438</vt:lpstr>
      <vt:lpstr>_S004909</vt:lpstr>
      <vt:lpstr>_S005132</vt:lpstr>
      <vt:lpstr>_S005195</vt:lpstr>
      <vt:lpstr>_S005377</vt:lpstr>
      <vt:lpstr>_S005540</vt:lpstr>
      <vt:lpstr>_S005599</vt:lpstr>
      <vt:lpstr>_S005691</vt:lpstr>
      <vt:lpstr>_S006030</vt:lpstr>
      <vt:lpstr>_S006116</vt:lpstr>
      <vt:lpstr>_S006417</vt:lpstr>
      <vt:lpstr>_S006541</vt:lpstr>
      <vt:lpstr>_S006730</vt:lpstr>
      <vt:lpstr>_S006747</vt:lpstr>
      <vt:lpstr>_S006798</vt:lpstr>
      <vt:lpstr>_S007301</vt:lpstr>
      <vt:lpstr>_S007804</vt:lpstr>
      <vt:lpstr>_S007808</vt:lpstr>
      <vt:lpstr>_S007949</vt:lpstr>
      <vt:lpstr>_S007967</vt:lpstr>
      <vt:lpstr>_S008000</vt:lpstr>
      <vt:lpstr>_S008082</vt:lpstr>
      <vt:lpstr>_S008311</vt:lpstr>
      <vt:lpstr>_S008316</vt:lpstr>
      <vt:lpstr>_S008346</vt:lpstr>
      <vt:lpstr>_S008375</vt:lpstr>
      <vt:lpstr>_S008432</vt:lpstr>
      <vt:lpstr>_S008487</vt:lpstr>
      <vt:lpstr>_S008515</vt:lpstr>
      <vt:lpstr>_S008544</vt:lpstr>
      <vt:lpstr>_S008601</vt:lpstr>
      <vt:lpstr>_S008656</vt:lpstr>
      <vt:lpstr>_S008684</vt:lpstr>
      <vt:lpstr>_S008713</vt:lpstr>
      <vt:lpstr>_S008770</vt:lpstr>
      <vt:lpstr>_S008825</vt:lpstr>
      <vt:lpstr>_S008853</vt:lpstr>
      <vt:lpstr>_S008882</vt:lpstr>
      <vt:lpstr>_S008939</vt:lpstr>
      <vt:lpstr>_S008994</vt:lpstr>
      <vt:lpstr>_S009022</vt:lpstr>
      <vt:lpstr>_S009051</vt:lpstr>
      <vt:lpstr>_S009108</vt:lpstr>
      <vt:lpstr>_S009163</vt:lpstr>
      <vt:lpstr>_S009191</vt:lpstr>
      <vt:lpstr>_S009220</vt:lpstr>
      <vt:lpstr>_S009277</vt:lpstr>
      <vt:lpstr>_S009332</vt:lpstr>
      <vt:lpstr>_S009360</vt:lpstr>
      <vt:lpstr>_S009389</vt:lpstr>
      <vt:lpstr>_S009448</vt:lpstr>
      <vt:lpstr>_S009503</vt:lpstr>
      <vt:lpstr>_S009531</vt:lpstr>
      <vt:lpstr>_S009560</vt:lpstr>
      <vt:lpstr>_S009617</vt:lpstr>
      <vt:lpstr>_S009672</vt:lpstr>
      <vt:lpstr>_S009700</vt:lpstr>
      <vt:lpstr>_S009729</vt:lpstr>
      <vt:lpstr>_S009786</vt:lpstr>
      <vt:lpstr>_S009841</vt:lpstr>
      <vt:lpstr>_S009845</vt:lpstr>
      <vt:lpstr>_S010014</vt:lpstr>
      <vt:lpstr>_S010020</vt:lpstr>
      <vt:lpstr>_S010155</vt:lpstr>
      <vt:lpstr>_S010159</vt:lpstr>
      <vt:lpstr>_S010328</vt:lpstr>
      <vt:lpstr>_S010334</vt:lpstr>
      <vt:lpstr>_S010470</vt:lpstr>
      <vt:lpstr>_S010553</vt:lpstr>
      <vt:lpstr>_S010636</vt:lpstr>
      <vt:lpstr>_S010728</vt:lpstr>
      <vt:lpstr>_S010820</vt:lpstr>
      <vt:lpstr>_S011157</vt:lpstr>
      <vt:lpstr>_S011813</vt:lpstr>
      <vt:lpstr>_S013122</vt:lpstr>
      <vt:lpstr>_S013126</vt:lpstr>
      <vt:lpstr>_S013444</vt:lpstr>
      <vt:lpstr>_S013533</vt:lpstr>
      <vt:lpstr>Accounting_Basis_Question</vt:lpstr>
      <vt:lpstr>Compensation_Paid_Question</vt:lpstr>
      <vt:lpstr>Facility_Address</vt:lpstr>
      <vt:lpstr>Facility_Classification_Question</vt:lpstr>
      <vt:lpstr>Facility_DBA</vt:lpstr>
      <vt:lpstr>Facility_FYB</vt:lpstr>
      <vt:lpstr>Facility_FYE</vt:lpstr>
      <vt:lpstr>Facility_is_Question</vt:lpstr>
      <vt:lpstr>Facility_Name</vt:lpstr>
      <vt:lpstr>Facility_Use_Question</vt:lpstr>
      <vt:lpstr>FORM_6_RANGE</vt:lpstr>
      <vt:lpstr>HB_Question</vt:lpstr>
      <vt:lpstr>Interest_Goods_Question</vt:lpstr>
      <vt:lpstr>Interest_Question</vt:lpstr>
      <vt:lpstr>LastRangeID</vt:lpstr>
      <vt:lpstr>NH_Chain_Question</vt:lpstr>
      <vt:lpstr>Owner_Responsibility_Question</vt:lpstr>
      <vt:lpstr>Patient_Care_Function_Question</vt:lpstr>
      <vt:lpstr>Percentage_of_Occupancy</vt:lpstr>
      <vt:lpstr>Adjustments!Print_Area</vt:lpstr>
      <vt:lpstr>'Form 1'!Print_Area</vt:lpstr>
      <vt:lpstr>'Form 10'!Print_Area</vt:lpstr>
      <vt:lpstr>'Form 11'!Print_Area</vt:lpstr>
      <vt:lpstr>'Form 12'!Print_Area</vt:lpstr>
      <vt:lpstr>'Form 13'!Print_Area</vt:lpstr>
      <vt:lpstr>'Form 14'!Print_Area</vt:lpstr>
      <vt:lpstr>'Form 15'!Print_Area</vt:lpstr>
      <vt:lpstr>'Form 15-10'!Print_Area</vt:lpstr>
      <vt:lpstr>'Form 15-2'!Print_Area</vt:lpstr>
      <vt:lpstr>'Form 15-3'!Print_Area</vt:lpstr>
      <vt:lpstr>'Form 15-4'!Print_Area</vt:lpstr>
      <vt:lpstr>'Form 15-5'!Print_Area</vt:lpstr>
      <vt:lpstr>'Form 15-6'!Print_Area</vt:lpstr>
      <vt:lpstr>'Form 15-7'!Print_Area</vt:lpstr>
      <vt:lpstr>'Form 15-8'!Print_Area</vt:lpstr>
      <vt:lpstr>'Form 15-9'!Print_Area</vt:lpstr>
      <vt:lpstr>'Form 17'!Print_Area</vt:lpstr>
      <vt:lpstr>'Form 17-2'!Print_Area</vt:lpstr>
      <vt:lpstr>'Form 17-3'!Print_Area</vt:lpstr>
      <vt:lpstr>'Form 19'!Print_Area</vt:lpstr>
      <vt:lpstr>'Form 2'!Print_Area</vt:lpstr>
      <vt:lpstr>'Form 3'!Print_Area</vt:lpstr>
      <vt:lpstr>'Form 4'!Print_Area</vt:lpstr>
      <vt:lpstr>'Form 6'!Print_Area</vt:lpstr>
      <vt:lpstr>'Form 7 1 of 2'!Print_Area</vt:lpstr>
      <vt:lpstr>'Form 7 2 of 2'!Print_Area</vt:lpstr>
      <vt:lpstr>'Form 7-1 1 of 2'!Print_Area</vt:lpstr>
      <vt:lpstr>'Form 7-1 2 of 2'!Print_Area</vt:lpstr>
      <vt:lpstr>'Form 8-1'!Print_Area</vt:lpstr>
      <vt:lpstr>'Form 8-2'!Print_Area</vt:lpstr>
      <vt:lpstr>'Form 9'!Print_Area</vt:lpstr>
      <vt:lpstr>Reclassifications!Print_Area</vt:lpstr>
      <vt:lpstr>'Schedule 1'!Print_Area</vt:lpstr>
      <vt:lpstr>'Schedule 10'!Print_Area</vt:lpstr>
      <vt:lpstr>'Schedule 11'!Print_Area</vt:lpstr>
      <vt:lpstr>'Schedule 11-2'!Print_Area</vt:lpstr>
      <vt:lpstr>'Schedule 11-3'!Print_Area</vt:lpstr>
      <vt:lpstr>'Schedule 12'!Print_Area</vt:lpstr>
      <vt:lpstr>'Schedule 12-2'!Print_Area</vt:lpstr>
      <vt:lpstr>'Schedule 12-3'!Print_Area</vt:lpstr>
      <vt:lpstr>'Schedule 13'!Print_Area</vt:lpstr>
      <vt:lpstr>'Schedule 13A'!Print_Area</vt:lpstr>
      <vt:lpstr>'Schedule 14'!Print_Area</vt:lpstr>
      <vt:lpstr>'Schedule 15'!Print_Area</vt:lpstr>
      <vt:lpstr>'Schedule 16'!Print_Area</vt:lpstr>
      <vt:lpstr>'Schedule 17'!Print_Area</vt:lpstr>
      <vt:lpstr>'Schedule 2'!Print_Area</vt:lpstr>
      <vt:lpstr>'Schedule 3'!Print_Area</vt:lpstr>
      <vt:lpstr>'Schedule 4'!Print_Area</vt:lpstr>
      <vt:lpstr>'Schedule 5'!Print_Area</vt:lpstr>
      <vt:lpstr>'Schedule 6'!Print_Area</vt:lpstr>
      <vt:lpstr>'Schedule 7'!Print_Area</vt:lpstr>
      <vt:lpstr>'Schedule 8'!Print_Area</vt:lpstr>
      <vt:lpstr>'Schedule 9'!Print_Area</vt:lpstr>
      <vt:lpstr>Print_Area</vt:lpstr>
      <vt:lpstr>Adjustments!Print_Titles</vt:lpstr>
      <vt:lpstr>'DOM Adjustments'!Print_Titles</vt:lpstr>
      <vt:lpstr>'Form 11'!Print_Titles</vt:lpstr>
      <vt:lpstr>'Form 12'!Print_Titles</vt:lpstr>
      <vt:lpstr>'Form 13'!Print_Titles</vt:lpstr>
      <vt:lpstr>'Form 14'!Print_Titles</vt:lpstr>
      <vt:lpstr>'Form 15'!Print_Titles</vt:lpstr>
      <vt:lpstr>'Form 15-10'!Print_Titles</vt:lpstr>
      <vt:lpstr>'Form 15-2'!Print_Titles</vt:lpstr>
      <vt:lpstr>'Form 15-3'!Print_Titles</vt:lpstr>
      <vt:lpstr>'Form 15-4'!Print_Titles</vt:lpstr>
      <vt:lpstr>'Form 15-5'!Print_Titles</vt:lpstr>
      <vt:lpstr>'Form 15-6'!Print_Titles</vt:lpstr>
      <vt:lpstr>'Form 15-7'!Print_Titles</vt:lpstr>
      <vt:lpstr>'Form 15-8'!Print_Titles</vt:lpstr>
      <vt:lpstr>'Form 15-9'!Print_Titles</vt:lpstr>
      <vt:lpstr>'Form 17'!Print_Titles</vt:lpstr>
      <vt:lpstr>'Form 17-2'!Print_Titles</vt:lpstr>
      <vt:lpstr>'Form 17-3'!Print_Titles</vt:lpstr>
      <vt:lpstr>'Form 6'!Print_Titles</vt:lpstr>
      <vt:lpstr>Reclassifications!Print_Titles</vt:lpstr>
      <vt:lpstr>'Schedule 12'!Print_Titles</vt:lpstr>
      <vt:lpstr>'Schedule 12-2'!Print_Titles</vt:lpstr>
      <vt:lpstr>'Schedule 12-3'!Print_Titles</vt:lpstr>
      <vt:lpstr>'Schedule 5'!Print_Titles</vt:lpstr>
      <vt:lpstr>Provider_Number</vt:lpstr>
      <vt:lpstr>Related_Org_Question</vt:lpstr>
      <vt:lpstr>TemplateKey</vt:lpstr>
      <vt:lpstr>Type_of_Control_Question</vt:lpstr>
      <vt:lpstr>Version_Name</vt:lpstr>
      <vt:lpstr>Version_Stamp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RBMCK</dc:creator>
  <cp:lastModifiedBy>Abigail S. Garner</cp:lastModifiedBy>
  <cp:lastPrinted>2024-02-07T22:38:23Z</cp:lastPrinted>
  <dcterms:created xsi:type="dcterms:W3CDTF">2005-02-03T20:16:32Z</dcterms:created>
  <dcterms:modified xsi:type="dcterms:W3CDTF">2025-06-02T14:12:21Z</dcterms:modified>
</cp:coreProperties>
</file>